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7"/>
  </bookViews>
  <sheets>
    <sheet name="README" sheetId="2" state="visible" r:id="rId2"/>
    <sheet name="Run_Metadata" sheetId="3" state="visible" r:id="rId3"/>
    <sheet name="Scenario_Catalog" sheetId="19" state="visible" r:id="rId19"/>
    <sheet name="Selected_Interventions" sheetId="4" state="visible" r:id="rId4"/>
    <sheet name="Cost_Components" sheetId="5" state="visible" r:id="rId5"/>
    <sheet name="Annual_Mortality" sheetId="6" state="visible" r:id="rId6"/>
    <sheet name="Health_Outcomes" sheetId="10" state="visible" r:id="rId10"/>
    <sheet name="CVD_40q30" sheetId="14" state="visible" r:id="rId14"/>
    <sheet name="CVD_40q30_Age" sheetId="13" state="visible" r:id="rId13"/>
    <sheet name="Annual_Cost" sheetId="7" state="visible" r:id="rId7"/>
    <sheet name="Budget_Impact" sheetId="8" state="visible" r:id="rId8"/>
    <sheet name="Cost_Effectiveness" sheetId="9" state="visible" r:id="rId9"/>
    <sheet name="Economic_Value" sheetId="11" state="visible" r:id="rId11"/>
    <sheet name="Benefit_Cost" sheetId="12" state="visible" r:id="rId12"/>
    <sheet name="QA_Checks" sheetId="16" state="visible" r:id="rId16"/>
    <sheet name="Input_Diagnostic" sheetId="15" state="visible" r:id="rId15"/>
    <sheet name="Methods_and_Sources" sheetId="17" state="visible" r:id="rId17"/>
    <sheet name="Calculation_Assumptions" sheetId="1" state="visible" r:id="rId1"/>
    <sheet name="Calculation_Map" sheetId="18" state="visible" r:id="rId18"/>
  </sheets>
  <calcPr calcId="191029" fullCalcOnLoad="1"/>
</workbook>
</file>

<file path=xl/sharedStrings.xml><?xml version="1.0" encoding="utf-8"?>
<sst xmlns="http://schemas.openxmlformats.org/spreadsheetml/2006/main" count="669" uniqueCount="669">
  <si>
    <t xml:space="preserve">parameter_id</t>
  </si>
  <si>
    <t xml:space="preserve">value</t>
  </si>
  <si>
    <t xml:space="preserve">unit</t>
  </si>
  <si>
    <t xml:space="preserve">role</t>
  </si>
  <si>
    <t xml:space="preserve">description</t>
  </si>
  <si>
    <t xml:space="preserve">source</t>
  </si>
  <si>
    <t xml:space="preserve">analysis_start_year</t>
  </si>
  <si>
    <t xml:space="preserve">analysis_end_year</t>
  </si>
  <si>
    <t xml:space="preserve">baseline_scenario_id</t>
  </si>
  <si>
    <t xml:space="preserve">cost_discount_rate</t>
  </si>
  <si>
    <t xml:space="preserve">cost_price_year</t>
  </si>
  <si>
    <t xml:space="preserve">currency</t>
  </si>
  <si>
    <t xml:space="preserve">economic_perspective</t>
  </si>
  <si>
    <t xml:space="preserve">scale_up_shape</t>
  </si>
  <si>
    <t xml:space="preserve">downstream_cost_offsets</t>
  </si>
  <si>
    <t xml:space="preserve">formula_tolerance</t>
  </si>
  <si>
    <t xml:space="preserve">stock_flow_residual_limit</t>
  </si>
  <si>
    <t xml:space="preserve">trace_precision</t>
  </si>
  <si>
    <t xml:space="preserve">r_stock_flow_max_residual</t>
  </si>
  <si>
    <t xml:space="preserve">r_background_distinct_count</t>
  </si>
  <si>
    <t xml:space="preserve">r_negative_state_count</t>
  </si>
  <si>
    <t xml:space="preserve">r_deaths_averted_anchor</t>
  </si>
  <si>
    <t xml:space="preserve">r_disc_incremental_cost_anchor</t>
  </si>
  <si>
    <t xml:space="preserve">r_cost_per_death_anchor</t>
  </si>
  <si>
    <t xml:space="preserve">qa_anchor_scenario</t>
  </si>
  <si>
    <t xml:space="preserve">bca_base_year</t>
  </si>
  <si>
    <t xml:space="preserve">bca_discount_rate_primary</t>
  </si>
  <si>
    <t xml:space="preserve">bca_discount_rate_sensitivity_3pct</t>
  </si>
  <si>
    <t xml:space="preserve">bca_discount_rate_sensitivity_2x_gdp_pc_growth</t>
  </si>
  <si>
    <t xml:space="preserve">vsl_us_gni_ratio</t>
  </si>
  <si>
    <t xml:space="preserve">vsl_income_elasticity_preferred</t>
  </si>
  <si>
    <t xml:space="preserve">vsl_floor_gni_multiple</t>
  </si>
  <si>
    <t xml:space="preserve">vsl_sensitivity_gni_multiple_100</t>
  </si>
  <si>
    <t xml:space="preserve">vsl_sensitivity_gni_multiple_160</t>
  </si>
  <si>
    <t xml:space="preserve">vsly_adult_min_age</t>
  </si>
  <si>
    <t xml:space="preserve">vsly_adult_max_age</t>
  </si>
  <si>
    <t xml:space="preserve">bca_currency_basis</t>
  </si>
  <si>
    <t xml:space="preserve">bca_price_year</t>
  </si>
  <si>
    <t xml:space="preserve">cost_to_bca_currency_factor</t>
  </si>
  <si>
    <t xml:space="preserve">bca_standing</t>
  </si>
  <si>
    <t xml:space="preserve">bca_scope</t>
  </si>
  <si>
    <t xml:space="preserve">bca_discount_rate_sensitivity_2x_gdp_pc_growth_computed</t>
  </si>
  <si>
    <t xml:space="preserve">year</t>
  </si>
  <si>
    <t xml:space="preserve">formula control</t>
  </si>
  <si>
    <t xml:space="preserve">First model and discount year</t>
  </si>
  <si>
    <t xml:space="preserve">indonesia_model_inputs.xlsx / Model 09</t>
  </si>
  <si>
    <t xml:space="preserve">Last model year</t>
  </si>
  <si>
    <t xml:space="preserve">scenario id</t>
  </si>
  <si>
    <t xml:space="preserve">Comparator used for health and cost calculations</t>
  </si>
  <si>
    <t xml:space="preserve">Model 04 / Model 09</t>
  </si>
  <si>
    <t xml:space="preserve">proportion/year</t>
  </si>
  <si>
    <t xml:space="preserve">Annual discount rate applied to costs only</t>
  </si>
  <si>
    <t xml:space="preserve">USD year</t>
  </si>
  <si>
    <t xml:space="preserve">metadata</t>
  </si>
  <si>
    <t xml:space="preserve">Reporting price year</t>
  </si>
  <si>
    <t xml:space="preserve">indonesia_model_inputs.xlsx</t>
  </si>
  <si>
    <t xml:space="preserve">Workbook reporting currency</t>
  </si>
  <si>
    <t xml:space="preserve">text</t>
  </si>
  <si>
    <t xml:space="preserve">Economic evaluation perspective</t>
  </si>
  <si>
    <t xml:space="preserve">Coverage increases linearly from start to target year</t>
  </si>
  <si>
    <t xml:space="preserve">0/1 flag</t>
  </si>
  <si>
    <t xml:space="preserve">scope</t>
  </si>
  <si>
    <t xml:space="preserve">Downstream disease-cost offsets excluded at this stage</t>
  </si>
  <si>
    <t xml:space="preserve">USD/count</t>
  </si>
  <si>
    <t xml:space="preserve">QA control</t>
  </si>
  <si>
    <t xml:space="preserve">Absolute reconciliation tolerance (internal Excel checks)</t>
  </si>
  <si>
    <t xml:space="preserve">Workbook QA rule</t>
  </si>
  <si>
    <t xml:space="preserve">persons</t>
  </si>
  <si>
    <t xml:space="preserve">Review threshold used by the R stock/flow check</t>
  </si>
  <si>
    <t xml:space="preserve">Model 09</t>
  </si>
  <si>
    <t xml:space="preserve">decimal places</t>
  </si>
  <si>
    <t xml:space="preserve">audit note</t>
  </si>
  <si>
    <t xml:space="preserve">Exported model traces are rounded; R quantity helpers keep full precision</t>
  </si>
  <si>
    <t xml:space="preserve">Model 09 export rule</t>
  </si>
  <si>
    <t xml:space="preserve">R QA source</t>
  </si>
  <si>
    <t xml:space="preserve">Maximum stock/flow residual computed in R before export</t>
  </si>
  <si>
    <t xml:space="preserve">Model 09 current run</t>
  </si>
  <si>
    <t xml:space="preserve">count</t>
  </si>
  <si>
    <t xml:space="preserve">Max distinct all-cause mortality values across causes (R)</t>
  </si>
  <si>
    <t xml:space="preserve">Count of impossible negative state/flow values (R)</t>
  </si>
  <si>
    <t xml:space="preserve">deaths</t>
  </si>
  <si>
    <t xml:space="preserve">R reconciliation source</t>
  </si>
  <si>
    <t xml:space="preserve">R engine deaths averted for the anchor scenario</t>
  </si>
  <si>
    <t xml:space="preserve">Model 09 current run (R CEA)</t>
  </si>
  <si>
    <t xml:space="preserve">USD</t>
  </si>
  <si>
    <t xml:space="preserve">R engine discounted incremental cost for the anchor scenario</t>
  </si>
  <si>
    <t xml:space="preserve">USD/death</t>
  </si>
  <si>
    <t xml:space="preserve">R engine USD per death averted for the anchor scenario</t>
  </si>
  <si>
    <t xml:space="preserve">Scenario used for the Excel-vs-R reconciliation checks</t>
  </si>
  <si>
    <t xml:space="preserve">BCA control</t>
  </si>
  <si>
    <t xml:space="preserve">BCA base year (benefits and costs discounted to this year)</t>
  </si>
  <si>
    <t xml:space="preserve">Robinson et al. 2019 Reference Case Guidelines (via input workbook / Model 08)</t>
  </si>
  <si>
    <t xml:space="preserve">Primary real discount rate for BOTH benefits and costs</t>
  </si>
  <si>
    <t xml:space="preserve">Standardized sensitivity discount rate (3%)</t>
  </si>
  <si>
    <t xml:space="preserve">Standardized sensitivity: 2x near-term real GDP-pc growth (workbook default)</t>
  </si>
  <si>
    <t xml:space="preserve">ratio (VSL/GNIpc)</t>
  </si>
  <si>
    <t xml:space="preserve">US reference VSL-to-GNI-per-capita ratio</t>
  </si>
  <si>
    <t xml:space="preserve">elasticity</t>
  </si>
  <si>
    <t xml:space="preserve">Income elasticity of VSL (preferred)</t>
  </si>
  <si>
    <t xml:space="preserve">Floor: VSL not below this multiple of GNI per capita</t>
  </si>
  <si>
    <t xml:space="preserve">Sensitivity: VSL = 100x GNI per capita</t>
  </si>
  <si>
    <t xml:space="preserve">Sensitivity: VSL = 160x GNI per capita</t>
  </si>
  <si>
    <t xml:space="preserve">age (years)</t>
  </si>
  <si>
    <t xml:space="preserve">Working-age lower bound (VSLY avg-adult-age)</t>
  </si>
  <si>
    <t xml:space="preserve">Working-age upper bound (VSLY avg-adult-age)</t>
  </si>
  <si>
    <t xml:space="preserve">Common monetary basis for benefits and costs</t>
  </si>
  <si>
    <t xml:space="preserve">Real price year for benefits and costs</t>
  </si>
  <si>
    <t xml:space="preserve">int$ per market US$</t>
  </si>
  <si>
    <t xml:space="preserve">Market-USD cost -&gt; PPP int$ multiplier</t>
  </si>
  <si>
    <t xml:space="preserve">BCA standing / perspective</t>
  </si>
  <si>
    <t xml:space="preserve">BCA scope (partial mortality-benefit vs full societal)</t>
  </si>
  <si>
    <t xml:space="preserve">2x near-term real GDP-pc growth recomputed from SSP2 by Model 08</t>
  </si>
  <si>
    <t xml:space="preserve">baseline</t>
  </si>
  <si>
    <t xml:space="preserve">health_system</t>
  </si>
  <si>
    <t xml:space="preserve">linear</t>
  </si>
  <si>
    <t xml:space="preserve">all</t>
  </si>
  <si>
    <t xml:space="preserve">PPP_international_dollars</t>
  </si>
  <si>
    <t xml:space="preserve">societal</t>
  </si>
  <si>
    <t xml:space="preserve">partial_mortality_benefit</t>
  </si>
  <si>
    <t xml:space="preserve">Indonesia NCD FAIR Choices - cost &amp; value workbook (formula edition)</t>
  </si>
  <si>
    <t xml:space="preserve">section</t>
  </si>
  <si>
    <t xml:space="preserve">detail</t>
  </si>
  <si>
    <t xml:space="preserve">Purpose</t>
  </si>
  <si>
    <t xml:space="preserve">Costing, budget impact and mortality-based cost-effectiveness for the FAIR Choices CVD interventions selected in indonesia_model_inputs.xlsx.</t>
  </si>
  <si>
    <t xml:space="preserve">How to read</t>
  </si>
  <si>
    <t xml:space="preserve">Grey cells are R-generated source values; light-blue cells are LIVE Excel formulas; pale-yellow cells on Calculation_Assumptions are editable controls. Change a yellow control and the blue results recompute. Calculation_Map lists every dependency.</t>
  </si>
  <si>
    <t xml:space="preserve">Scenarios</t>
  </si>
  <si>
    <t xml:space="preserve">Baseline + one scenario per selected valid intervention + a combined 'all' scenario. Membership derives only from the workbook selections (Model 04).</t>
  </si>
  <si>
    <t xml:space="preserve">Baseline pairing</t>
  </si>
  <si>
    <t xml:space="preserve">Deaths averted = baseline deaths - scenario deaths, matched at location x year x age x sex x cause (aggregated to year x cause here).</t>
  </si>
  <si>
    <t xml:space="preserve">CVD 40q30</t>
  </si>
  <si>
    <t xml:space="preserve">CVD_40q30 / CVD_40q30_Age give the period probability of dying from the six CVD causes (ihd, istroke, hstroke, hhd, rhd, cmd) between exact ages 30 and 70, per scenario/HTN-target/year. The life table (m_x, q_x, l_x, l_{x+1}) is live Excel formula off grey CVD deaths and de-duplicated population; cvd_40q30 = 100*(1-l_70/l_30) reconciles to the Model 07 value. cvd_40q30 and the absolute reduction are PERCENT on a 0-100 scale (format 0.000), NOT Excel's fractional %.</t>
  </si>
  <si>
    <t xml:space="preserve">Model aggregates</t>
  </si>
  <si>
    <t xml:space="preserve">Annual_Mortality carries the R health aggregates (cases, deaths, baseline); Annual_Cost carries the full-precision R population quantity before the PIN fraction. The 157k-row state trace stays in the companion R workbook.</t>
  </si>
  <si>
    <t xml:space="preserve">Costing</t>
  </si>
  <si>
    <t xml:space="preserve">annual_cost = population_in_need x coverage(t) x frequency x unit_cost. PIN measure maps 'all'-&gt;eligible population, 'prevalence'-&gt;sick stock, 'incidence'-&gt;new cases.</t>
  </si>
  <si>
    <t xml:space="preserve">Shared costs</t>
  </si>
  <si>
    <t xml:space="preserve">Components flagged 'shared-count-once' (cost_join_key ...__C_SHARED) are counted once at intervention level, never once per affected cause (see Annual_Cost shared_duplicate_count and QA).</t>
  </si>
  <si>
    <t xml:space="preserve">Budget impact</t>
  </si>
  <si>
    <t xml:space="preserve">Budget impact reports UNDISCOUNTED baseline, scenario, incremental and cumulative incremental cost. Discounted costs are separate columns. The four *_cost_per_capita columns are LIVE formulae (= that year's cost / national_population); national_population (grey R-source) is each year's national Indonesia population from out_model/model_output_Indonesia_htncov2_aspirational.rds (baseline series, de-duplicated across cause). Annual_Cost carries the matching per-component per-capita formulae, and Cost_Effectiveness carries the scenario mean annual incremental/discounted per-capita (2026-2050).</t>
  </si>
  <si>
    <t xml:space="preserve">Cost-effectiveness</t>
  </si>
  <si>
    <t xml:space="preserve">USD per death averted = cumulative discounted incremental cost / cumulative (undiscounted) deaths averted over the horizon. Not a DALY-based ICER.</t>
  </si>
  <si>
    <t xml:space="preserve">Economic value</t>
  </si>
  <si>
    <t xml:space="preserve">Reference-Case benefit-cost analysis (2019 Robinson et al. Guidelines): Health_Outcomes (Model 07 averted deaths/YLL/YLD/DALY &amp; life-years gained), Economic_Value (Model 08 VSL/VSLY source with LIVE VSL-transfer, floor, VSLY, discount and PV-benefit formulas) and Benefit_Cost (PV benefits, PV costs converted to the benefit basis, net benefit and BCR). Preferred VSL = MAX(160xGNIpc_US x (GNIpc_IDN/GNIpc_US)^1.5, 20xGNIpc_IDN); 100x/160x GNI sensitivities. PARTIAL mortality-benefit BCA -- not a full societal BCA, and distinct from Cost_Effectiveness (USD per death averted).</t>
  </si>
  <si>
    <t xml:space="preserve">QA &amp; reconciliation</t>
  </si>
  <si>
    <t xml:space="preserve">QA_Checks recomputes each invariant in Excel and reconciles the Excel cost-effectiveness headline against the R engine values stored on Calculation_Assumptions; BCA checks cover the VSL floor, reference-case parameters, price-year basis and Benefit_Cost scenario coverage. PASS/FAIL/REVIEW are conditionally formatted.</t>
  </si>
  <si>
    <t xml:space="preserve">Colour legend</t>
  </si>
  <si>
    <t xml:space="preserve">Header dark-blue; formula-derived light-blue; R source/helper grey; editable controls pale-yellow; PASS green; FAIL/REVIEW red/orange.</t>
  </si>
  <si>
    <t xml:space="preserve">Companion workbook</t>
  </si>
  <si>
    <t xml:space="preserve">The full R-value workbook (indonesia_model_cost_value.xlsx) keeps the detailed Model_State_Trace and Background_Mortality tables for independent review.</t>
  </si>
  <si>
    <t xml:space="preserve">Deferred</t>
  </si>
  <si>
    <t xml:space="preserve">Health outcomes (deaths averted, YLL/YLD/DALY averted, life-years gained) now come from Model 07 (Health_Outcomes); life-expectancy and disability-weight sources are documented via Model 07.</t>
  </si>
  <si>
    <t xml:space="preserve">item</t>
  </si>
  <si>
    <t xml:space="preserve">Workbook title</t>
  </si>
  <si>
    <t xml:space="preserve">Indonesia NCD FAIR Choices - cost &amp; value</t>
  </si>
  <si>
    <t xml:space="preserve">Run date</t>
  </si>
  <si>
    <t xml:space="preserve">2026-08-30</t>
  </si>
  <si>
    <t xml:space="preserve">Model / pipeline</t>
  </si>
  <si>
    <t xml:space="preserve">CVD FAIR Choices (Models 00-06 -&gt; 09)</t>
  </si>
  <si>
    <t xml:space="preserve">Input workbook</t>
  </si>
  <si>
    <t xml:space="preserve">C:/Users/wrgar/OneDrive - UW/02Work/WorldBank-Indonesia/uw-wb-indonesia-ncd/data/indonesia_model_inputs.xlsx</t>
  </si>
  <si>
    <t xml:space="preserve">Model output source</t>
  </si>
  <si>
    <t xml:space="preserve">output/out_model/model_output_*.rds (Model 06)</t>
  </si>
  <si>
    <t xml:space="preserve">Location</t>
  </si>
  <si>
    <t xml:space="preserve">Indonesia</t>
  </si>
  <si>
    <t xml:space="preserve">Analysis years</t>
  </si>
  <si>
    <t xml:space="preserve">2025-2050</t>
  </si>
  <si>
    <t xml:space="preserve">Baseline scenario</t>
  </si>
  <si>
    <t xml:space="preserve">Scenarios costed</t>
  </si>
  <si>
    <t xml:space="preserve">I_CVD_PRIMARY, I_HF_ACUTE, I_HF_CHRONIC, I_IHD_ACUTE, I_IHD_SECONDARY, I_STROKE_SECONDARY, I_T2D_TREATMENT, all</t>
  </si>
  <si>
    <t xml:space="preserve">Cost discount rate</t>
  </si>
  <si>
    <t xml:space="preserve">3.0%</t>
  </si>
  <si>
    <t xml:space="preserve">Cost price year</t>
  </si>
  <si>
    <t xml:space="preserve">2023</t>
  </si>
  <si>
    <t xml:space="preserve">Currency</t>
  </si>
  <si>
    <t xml:space="preserve">Economic perspective</t>
  </si>
  <si>
    <t xml:space="preserve">Coverage scale-up shape</t>
  </si>
  <si>
    <t xml:space="preserve">Downstream cost offsets</t>
  </si>
  <si>
    <t xml:space="preserve">0</t>
  </si>
  <si>
    <t xml:space="preserve">Health outcomes (DALYs/YLL/YLD)</t>
  </si>
  <si>
    <t xml:space="preserve">Out of scope in this stage (deferred)</t>
  </si>
  <si>
    <t xml:space="preserve">R version</t>
  </si>
  <si>
    <t xml:space="preserve">R version 4.5.1 (2025-06-13 ucrt)</t>
  </si>
  <si>
    <t xml:space="preserve">openxlsx / data.table</t>
  </si>
  <si>
    <t xml:space="preserve">4.2.8 / 1.17.8</t>
  </si>
  <si>
    <t xml:space="preserve">intervention_id</t>
  </si>
  <si>
    <t xml:space="preserve">intervention_cause_key</t>
  </si>
  <si>
    <t xml:space="preserve">intervention_name</t>
  </si>
  <si>
    <t xml:space="preserve">cause_id</t>
  </si>
  <si>
    <t xml:space="preserve">cause_code</t>
  </si>
  <si>
    <t xml:space="preserve">model_name</t>
  </si>
  <si>
    <t xml:space="preserve">transition_from</t>
  </si>
  <si>
    <t xml:space="preserve">transition_to</t>
  </si>
  <si>
    <t xml:space="preserve">model_transition</t>
  </si>
  <si>
    <t xml:space="preserve">effect_value</t>
  </si>
  <si>
    <t xml:space="preserve">affected_fraction</t>
  </si>
  <si>
    <t xml:space="preserve">baseline_coverage</t>
  </si>
  <si>
    <t xml:space="preserve">target_coverage</t>
  </si>
  <si>
    <t xml:space="preserve">start_year</t>
  </si>
  <si>
    <t xml:space="preserve">target_year</t>
  </si>
  <si>
    <t xml:space="preserve">adjusted_effect_at_target</t>
  </si>
  <si>
    <t xml:space="preserve">cost_join_key</t>
  </si>
  <si>
    <t xml:space="preserve">cost_scope</t>
  </si>
  <si>
    <t xml:space="preserve">effect_review</t>
  </si>
  <si>
    <t xml:space="preserve">coverage_review</t>
  </si>
  <si>
    <t xml:space="preserve">key_count</t>
  </si>
  <si>
    <t xml:space="preserve">formula_status</t>
  </si>
  <si>
    <t xml:space="preserve">I_CVD_PRIMARY</t>
  </si>
  <si>
    <t xml:space="preserve">I_CVD_PRIMARY__C_HHD</t>
  </si>
  <si>
    <t xml:space="preserve">Primary prevention of CVD</t>
  </si>
  <si>
    <t xml:space="preserve">C_HHD</t>
  </si>
  <si>
    <t xml:space="preserve">hhd</t>
  </si>
  <si>
    <t xml:space="preserve">Hypertensive heart disease</t>
  </si>
  <si>
    <t xml:space="preserve">well</t>
  </si>
  <si>
    <t xml:space="preserve">sick</t>
  </si>
  <si>
    <t xml:space="preserve">incidence</t>
  </si>
  <si>
    <t xml:space="preserve">I_CVD_PRIMARY__C_SHARED</t>
  </si>
  <si>
    <t xml:space="preserve">shared-count-once</t>
  </si>
  <si>
    <t xml:space="preserve">Provisional</t>
  </si>
  <si>
    <t xml:space="preserve">I_CVD_PRIMARY__C_ICH</t>
  </si>
  <si>
    <t xml:space="preserve">C_ICH</t>
  </si>
  <si>
    <t xml:space="preserve">hstroke</t>
  </si>
  <si>
    <t xml:space="preserve">Intracerebral hemorrhage</t>
  </si>
  <si>
    <t xml:space="preserve">I_CVD_PRIMARY__C_IHD</t>
  </si>
  <si>
    <t xml:space="preserve">C_IHD</t>
  </si>
  <si>
    <t xml:space="preserve">ihd</t>
  </si>
  <si>
    <t xml:space="preserve">Ischemic heart disease</t>
  </si>
  <si>
    <t xml:space="preserve">I_CVD_PRIMARY__C_IS</t>
  </si>
  <si>
    <t xml:space="preserve">C_IS</t>
  </si>
  <si>
    <t xml:space="preserve">istroke</t>
  </si>
  <si>
    <t xml:space="preserve">Ischemic stroke</t>
  </si>
  <si>
    <t xml:space="preserve">I_HF_ACUTE</t>
  </si>
  <si>
    <t xml:space="preserve">I_HF_ACUTE__C_CMP</t>
  </si>
  <si>
    <t xml:space="preserve">Acute heart-failure management</t>
  </si>
  <si>
    <t xml:space="preserve">C_CMP</t>
  </si>
  <si>
    <t xml:space="preserve">cmd</t>
  </si>
  <si>
    <t xml:space="preserve">Cardiomyopathy and myocarditis</t>
  </si>
  <si>
    <t xml:space="preserve">sick_hf</t>
  </si>
  <si>
    <t xml:space="preserve">dead_cmp</t>
  </si>
  <si>
    <t xml:space="preserve">case_fatality</t>
  </si>
  <si>
    <t xml:space="preserve">cause-specific</t>
  </si>
  <si>
    <t xml:space="preserve">I_HF_ACUTE__C_HHD</t>
  </si>
  <si>
    <t xml:space="preserve">dead_hhd</t>
  </si>
  <si>
    <t xml:space="preserve">I_HF_ACUTE__C_IHD</t>
  </si>
  <si>
    <t xml:space="preserve">dead_ihd</t>
  </si>
  <si>
    <t xml:space="preserve">I_HF_CHRONIC</t>
  </si>
  <si>
    <t xml:space="preserve">I_HF_CHRONIC__C_CMP</t>
  </si>
  <si>
    <t xml:space="preserve">Chronic heart-failure management</t>
  </si>
  <si>
    <t xml:space="preserve">I_HF_CHRONIC__C_HHD</t>
  </si>
  <si>
    <t xml:space="preserve">I_HF_CHRONIC__C_IHD</t>
  </si>
  <si>
    <t xml:space="preserve">I_IHD_ACUTE</t>
  </si>
  <si>
    <t xml:space="preserve">I_IHD_ACUTE__C_IHD</t>
  </si>
  <si>
    <t xml:space="preserve">Treatment of acute coronary syndromes</t>
  </si>
  <si>
    <t xml:space="preserve">I_IHD_SECONDARY</t>
  </si>
  <si>
    <t xml:space="preserve">I_IHD_SECONDARY__C_IHD</t>
  </si>
  <si>
    <t xml:space="preserve">Secondary prevention of ischemic heart disease</t>
  </si>
  <si>
    <t xml:space="preserve">I_STROKE_SECONDARY</t>
  </si>
  <si>
    <t xml:space="preserve">I_STROKE_SECONDARY__C_ICH</t>
  </si>
  <si>
    <t xml:space="preserve">Secondary prevention of stroke</t>
  </si>
  <si>
    <t xml:space="preserve">dead_ich</t>
  </si>
  <si>
    <t xml:space="preserve">I_STROKE_SECONDARY__C_IS</t>
  </si>
  <si>
    <t xml:space="preserve">dead_is</t>
  </si>
  <si>
    <t xml:space="preserve">I_T2D_TREATMENT</t>
  </si>
  <si>
    <t xml:space="preserve">I_T2D_TREATMENT__C_T2D</t>
  </si>
  <si>
    <t xml:space="preserve">Longitudinal treatment of type 2 diabetes</t>
  </si>
  <si>
    <t xml:space="preserve">C_T2D</t>
  </si>
  <si>
    <t xml:space="preserve">dm2</t>
  </si>
  <si>
    <t xml:space="preserve">Type 2 diabetes</t>
  </si>
  <si>
    <t xml:space="preserve">dead_t2d</t>
  </si>
  <si>
    <t xml:space="preserve">I_T2D_TREATMENT__C_IHD</t>
  </si>
  <si>
    <t xml:space="preserve">Review</t>
  </si>
  <si>
    <t xml:space="preserve">cost_record_id</t>
  </si>
  <si>
    <t xml:space="preserve">cost_component_key</t>
  </si>
  <si>
    <t xml:space="preserve">cost_option</t>
  </si>
  <si>
    <t xml:space="preserve">cost_component</t>
  </si>
  <si>
    <t xml:space="preserve">population_in_need_measure</t>
  </si>
  <si>
    <t xml:space="preserve">population_in_need_fraction</t>
  </si>
  <si>
    <t xml:space="preserve">frequency_per_year</t>
  </si>
  <si>
    <t xml:space="preserve">c_age_start</t>
  </si>
  <si>
    <t xml:space="preserve">c_age_stop</t>
  </si>
  <si>
    <t xml:space="preserve">c_sex</t>
  </si>
  <si>
    <t xml:space="preserve">unit_cost_usd</t>
  </si>
  <si>
    <t xml:space="preserve">price_year</t>
  </si>
  <si>
    <t xml:space="preserve">indonesia_adjusted_flag</t>
  </si>
  <si>
    <t xml:space="preserve">cov_baseline</t>
  </si>
  <si>
    <t xml:space="preserve">cov_target</t>
  </si>
  <si>
    <t xml:space="preserve">cov_start_year</t>
  </si>
  <si>
    <t xml:space="preserve">cov_target_year</t>
  </si>
  <si>
    <t xml:space="preserve">cost_review</t>
  </si>
  <si>
    <t xml:space="preserve">cost_ready</t>
  </si>
  <si>
    <t xml:space="preserve">COST_PRIMARY_TX_B</t>
  </si>
  <si>
    <t xml:space="preserve">CC_PRIMARY_HTN_STATIN</t>
  </si>
  <si>
    <t xml:space="preserve">Option B</t>
  </si>
  <si>
    <t xml:space="preserve">C_SHARED</t>
  </si>
  <si>
    <t xml:space="preserve">Antihypertensives and statins for absolute CVD risk &gt;20%</t>
  </si>
  <si>
    <t xml:space="preserve">Both</t>
  </si>
  <si>
    <t xml:space="preserve">Alternative</t>
  </si>
  <si>
    <t xml:space="preserve">COST_PRIMARY_SCREEN_B</t>
  </si>
  <si>
    <t xml:space="preserve">CC_PRIMARY_SCREENING</t>
  </si>
  <si>
    <t xml:space="preserve">CVD targeted screening</t>
  </si>
  <si>
    <t xml:space="preserve">COST_HF_ACUTE_C_CMP</t>
  </si>
  <si>
    <t xml:space="preserve">CC_HF_ACUTE_C_CMP</t>
  </si>
  <si>
    <t xml:space="preserve">Base</t>
  </si>
  <si>
    <t xml:space="preserve">Acute heart-failure management package</t>
  </si>
  <si>
    <t xml:space="preserve">prevalence</t>
  </si>
  <si>
    <t xml:space="preserve">COST_HF_ACUTE_C_HHD</t>
  </si>
  <si>
    <t xml:space="preserve">CC_HF_ACUTE_C_HHD</t>
  </si>
  <si>
    <t xml:space="preserve">COST_HF_ACUTE_C_IHD</t>
  </si>
  <si>
    <t xml:space="preserve">CC_HF_ACUTE_C_IHD</t>
  </si>
  <si>
    <t xml:space="preserve">COST_HF_CHRONIC_CMP_ECHO</t>
  </si>
  <si>
    <t xml:space="preserve">CC_HF_CHRONIC_CMP_ECHO</t>
  </si>
  <si>
    <t xml:space="preserve">One cardiac echo per year</t>
  </si>
  <si>
    <t xml:space="preserve">COST_HF_CHRONIC_CMP_LAB_B</t>
  </si>
  <si>
    <t xml:space="preserve">CC_HF_CHRONIC_CMP_FOLLOWUP</t>
  </si>
  <si>
    <t xml:space="preserve">Lab tests and follow-up visits</t>
  </si>
  <si>
    <t xml:space="preserve">COST_HF_CHRONIC_CMP_TX</t>
  </si>
  <si>
    <t xml:space="preserve">CC_HF_CHRONIC_CMP_TREATMENT</t>
  </si>
  <si>
    <t xml:space="preserve">Treatment of heart failure</t>
  </si>
  <si>
    <t xml:space="preserve">COST_HF_CHRONIC_HHD_ECHO</t>
  </si>
  <si>
    <t xml:space="preserve">CC_HF_CHRONIC_HHD_ECHO</t>
  </si>
  <si>
    <t xml:space="preserve">COST_HF_CHRONIC_HHD_LAB_B</t>
  </si>
  <si>
    <t xml:space="preserve">CC_HF_CHRONIC_HHD_FOLLOWUP</t>
  </si>
  <si>
    <t xml:space="preserve">COST_HF_CHRONIC_HHD_TX</t>
  </si>
  <si>
    <t xml:space="preserve">CC_HF_CHRONIC_HHD_TREATMENT</t>
  </si>
  <si>
    <t xml:space="preserve">COST_HF_CHRONIC_IHD_ECHO</t>
  </si>
  <si>
    <t xml:space="preserve">CC_HF_CHRONIC_IHD_ECHO</t>
  </si>
  <si>
    <t xml:space="preserve">COST_HF_CHRONIC_IHD_LAB</t>
  </si>
  <si>
    <t xml:space="preserve">CC_HF_CHRONIC_IHD_FOLLOWUP</t>
  </si>
  <si>
    <t xml:space="preserve">Missing</t>
  </si>
  <si>
    <t xml:space="preserve">Missing input</t>
  </si>
  <si>
    <t xml:space="preserve">COST_HF_CHRONIC_IHD_TX</t>
  </si>
  <si>
    <t xml:space="preserve">CC_HF_CHRONIC_IHD_TREATMENT</t>
  </si>
  <si>
    <t xml:space="preserve">COST_IHD_ACUTE</t>
  </si>
  <si>
    <t xml:space="preserve">CC_IHD_ACUTE_TREATMENT</t>
  </si>
  <si>
    <t xml:space="preserve">IHD second best: Management of acute coronary syndromes (aspirin, unfractionated heparin, and generic thrombolytics when indicated)</t>
  </si>
  <si>
    <t xml:space="preserve">COST_IHD_SEC_CF_B</t>
  </si>
  <si>
    <t xml:space="preserve">CC_IHD_SECONDARY_CASE_FINDING</t>
  </si>
  <si>
    <t xml:space="preserve">Case finding and diagnosis</t>
  </si>
  <si>
    <t xml:space="preserve">COST_IHD_SEC_FU</t>
  </si>
  <si>
    <t xml:space="preserve">CC_IHD_SECONDARY_FOLLOWUP</t>
  </si>
  <si>
    <t xml:space="preserve">Lab tests and follow-up visits for IHD patients</t>
  </si>
  <si>
    <t xml:space="preserve">COST_IHD_SEC_TX</t>
  </si>
  <si>
    <t xml:space="preserve">CC_IHD_SECONDARY_TREATMENT</t>
  </si>
  <si>
    <t xml:space="preserve">Treatment cost for IHD patients</t>
  </si>
  <si>
    <t xml:space="preserve">COST_STROKE_ICH_CF_B</t>
  </si>
  <si>
    <t xml:space="preserve">CC_STROKE_ICH_CASE_FINDING</t>
  </si>
  <si>
    <t xml:space="preserve">COST_STROKE_ICH_LAB_B</t>
  </si>
  <si>
    <t xml:space="preserve">CC_STROKE_ICH_FOLLOWUP</t>
  </si>
  <si>
    <t xml:space="preserve">COST_STROKE_ICH_TX</t>
  </si>
  <si>
    <t xml:space="preserve">CC_STROKE_ICH_TREATMENT</t>
  </si>
  <si>
    <t xml:space="preserve">Treatment cost for stroke patients</t>
  </si>
  <si>
    <t xml:space="preserve">COST_STROKE_IS_CF</t>
  </si>
  <si>
    <t xml:space="preserve">CC_STROKE_IS_CASE_FINDING</t>
  </si>
  <si>
    <t xml:space="preserve">COST_STROKE_IS_LAB_B</t>
  </si>
  <si>
    <t xml:space="preserve">CC_STROKE_IS_FOLLOWUP</t>
  </si>
  <si>
    <t xml:space="preserve">COST_STROKE_IS_TX</t>
  </si>
  <si>
    <t xml:space="preserve">CC_STROKE_IS_TREATMENT</t>
  </si>
  <si>
    <t xml:space="preserve">COST_T2D_INSULIN</t>
  </si>
  <si>
    <t xml:space="preserve">CC_T2D_INSULIN</t>
  </si>
  <si>
    <t xml:space="preserve">Diabetes management, insulin dependent</t>
  </si>
  <si>
    <t xml:space="preserve">COST_T2D_NON_INSULIN</t>
  </si>
  <si>
    <t xml:space="preserve">CC_T2D_NON_INSULIN</t>
  </si>
  <si>
    <t xml:space="preserve">Diabetes management, non-insulin dependent</t>
  </si>
  <si>
    <t xml:space="preserve">COST_T2D_SCREENING</t>
  </si>
  <si>
    <t xml:space="preserve">CC_T2D_SCREENING</t>
  </si>
  <si>
    <t xml:space="preserve">Diabetes opportunistic screening</t>
  </si>
  <si>
    <t xml:space="preserve">scenario</t>
  </si>
  <si>
    <t xml:space="preserve">scenario_label</t>
  </si>
  <si>
    <t xml:space="preserve">cause</t>
  </si>
  <si>
    <t xml:space="preserve">cases</t>
  </si>
  <si>
    <t xml:space="preserve">cause_deaths</t>
  </si>
  <si>
    <t xml:space="preserve">base_deaths</t>
  </si>
  <si>
    <t xml:space="preserve">deaths_averted</t>
  </si>
  <si>
    <t xml:space="preserve">base_cases</t>
  </si>
  <si>
    <t xml:space="preserve">cases_averted</t>
  </si>
  <si>
    <t xml:space="preserve">rhd</t>
  </si>
  <si>
    <t xml:space="preserve">All selected interventions (combined)</t>
  </si>
  <si>
    <t xml:space="preserve">Baseline (no new intervention)</t>
  </si>
  <si>
    <t xml:space="preserve">coverage_scenario</t>
  </si>
  <si>
    <t xml:space="preserve">coverage_baseline</t>
  </si>
  <si>
    <t xml:space="preserve">pin_scenario</t>
  </si>
  <si>
    <t xml:space="preserve">pin_baseline</t>
  </si>
  <si>
    <t xml:space="preserve">annual_cost_baseline</t>
  </si>
  <si>
    <t xml:space="preserve">annual_cost_scenario</t>
  </si>
  <si>
    <t xml:space="preserve">annual_cost_incremental</t>
  </si>
  <si>
    <t xml:space="preserve">discount_factor</t>
  </si>
  <si>
    <t xml:space="preserve">disc_cost_baseline</t>
  </si>
  <si>
    <t xml:space="preserve">disc_cost_scenario</t>
  </si>
  <si>
    <t xml:space="preserve">disc_cost_incremental</t>
  </si>
  <si>
    <t xml:space="preserve">r_quantity_scenario</t>
  </si>
  <si>
    <t xml:space="preserve">r_quantity_baseline</t>
  </si>
  <si>
    <t xml:space="preserve">shared_duplicate_count</t>
  </si>
  <si>
    <t xml:space="preserve">national_population</t>
  </si>
  <si>
    <t xml:space="preserve">annual_cost_baseline_per_capita</t>
  </si>
  <si>
    <t xml:space="preserve">annual_cost_scenario_per_capita</t>
  </si>
  <si>
    <t xml:space="preserve">annual_cost_incremental_per_capita</t>
  </si>
  <si>
    <t xml:space="preserve">disc_cost_incremental_per_capita</t>
  </si>
  <si>
    <t xml:space="preserve">baseline_cost</t>
  </si>
  <si>
    <t xml:space="preserve">scenario_cost</t>
  </si>
  <si>
    <t xml:space="preserve">incremental_cost</t>
  </si>
  <si>
    <t xml:space="preserve">disc_incremental_cost</t>
  </si>
  <si>
    <t xml:space="preserve">cumulative_incremental_cost</t>
  </si>
  <si>
    <t xml:space="preserve">cumulative_disc_incremental_cost</t>
  </si>
  <si>
    <t xml:space="preserve">baseline_cost_per_capita</t>
  </si>
  <si>
    <t xml:space="preserve">scenario_cost_per_capita</t>
  </si>
  <si>
    <t xml:space="preserve">incremental_cost_per_capita</t>
  </si>
  <si>
    <t xml:space="preserve">disc_incremental_cost_per_capita</t>
  </si>
  <si>
    <t xml:space="preserve">cost_per_death_averted</t>
  </si>
  <si>
    <t xml:space="preserve">dominance</t>
  </si>
  <si>
    <t xml:space="preserve">reconciliation_status</t>
  </si>
  <si>
    <t xml:space="preserve">modeled_deaths</t>
  </si>
  <si>
    <t xml:space="preserve">baseline_deaths</t>
  </si>
  <si>
    <t xml:space="preserve">modeled_cases</t>
  </si>
  <si>
    <t xml:space="preserve">baseline_cases</t>
  </si>
  <si>
    <t xml:space="preserve">yll</t>
  </si>
  <si>
    <t xml:space="preserve">base_yll</t>
  </si>
  <si>
    <t xml:space="preserve">yll_averted</t>
  </si>
  <si>
    <t xml:space="preserve">yld</t>
  </si>
  <si>
    <t xml:space="preserve">base_yld</t>
  </si>
  <si>
    <t xml:space="preserve">yld_averted</t>
  </si>
  <si>
    <t xml:space="preserve">daly</t>
  </si>
  <si>
    <t xml:space="preserve">base_daly</t>
  </si>
  <si>
    <t xml:space="preserve">dalys_averted</t>
  </si>
  <si>
    <t xml:space="preserve">life_years_gained</t>
  </si>
  <si>
    <t xml:space="preserve">gni_pc_idn</t>
  </si>
  <si>
    <t xml:space="preserve">gni_pc_usa</t>
  </si>
  <si>
    <t xml:space="preserve">population</t>
  </si>
  <si>
    <t xml:space="preserve">le_avg_adult</t>
  </si>
  <si>
    <t xml:space="preserve">vsl_transfer_prefloor</t>
  </si>
  <si>
    <t xml:space="preserve">vsl_floor</t>
  </si>
  <si>
    <t xml:space="preserve">vsl_preferred</t>
  </si>
  <si>
    <t xml:space="preserve">vsl_over_gnipc</t>
  </si>
  <si>
    <t xml:space="preserve">vsl_gni100</t>
  </si>
  <si>
    <t xml:space="preserve">vsl_gni160</t>
  </si>
  <si>
    <t xml:space="preserve">vsly_preferred</t>
  </si>
  <si>
    <t xml:space="preserve">econ_value_vsl_undisc</t>
  </si>
  <si>
    <t xml:space="preserve">econ_value_vsly_undisc</t>
  </si>
  <si>
    <t xml:space="preserve">econ_value_vsl100_undisc</t>
  </si>
  <si>
    <t xml:space="preserve">econ_value_vsl160_undisc</t>
  </si>
  <si>
    <t xml:space="preserve">disc_factor</t>
  </si>
  <si>
    <t xml:space="preserve">pv_vsl_pref</t>
  </si>
  <si>
    <t xml:space="preserve">pv_vsly_pref</t>
  </si>
  <si>
    <t xml:space="preserve">pv_vsl100</t>
  </si>
  <si>
    <t xml:space="preserve">pv_vsl160</t>
  </si>
  <si>
    <t xml:space="preserve">total_national_gni</t>
  </si>
  <si>
    <t xml:space="preserve">pv_national_gni</t>
  </si>
  <si>
    <t xml:space="preserve">annual_benefit_share_gni</t>
  </si>
  <si>
    <t xml:space="preserve">intervention_family</t>
  </si>
  <si>
    <t xml:space="preserve">scenario_level</t>
  </si>
  <si>
    <t xml:space="preserve">valuation_method</t>
  </si>
  <si>
    <t xml:space="preserve">valuation_case</t>
  </si>
  <si>
    <t xml:space="preserve">pv_benefits</t>
  </si>
  <si>
    <t xml:space="preserve">pv_costs</t>
  </si>
  <si>
    <t xml:space="preserve">pv_net_benefit</t>
  </si>
  <si>
    <t xml:space="preserve">benefit_cost_ratio</t>
  </si>
  <si>
    <t xml:space="preserve">benefit_gni_share</t>
  </si>
  <si>
    <t xml:space="preserve">decision</t>
  </si>
  <si>
    <t xml:space="preserve">scope_note</t>
  </si>
  <si>
    <t xml:space="preserve">clinical</t>
  </si>
  <si>
    <t xml:space="preserve">standalone</t>
  </si>
  <si>
    <t xml:space="preserve">VSL</t>
  </si>
  <si>
    <t xml:space="preserve">preferred (elasticity 1.5, 20x floor)</t>
  </si>
  <si>
    <t xml:space="preserve">VSLY</t>
  </si>
  <si>
    <t xml:space="preserve">preferred (VSLY from preferred VSL)</t>
  </si>
  <si>
    <t xml:space="preserve">sensitivity: 100x GNI per capita</t>
  </si>
  <si>
    <t xml:space="preserve">sensitivity: 160x GNI per capita</t>
  </si>
  <si>
    <t xml:space="preserve">combined</t>
  </si>
  <si>
    <t xml:space="preserve">Partial mortality-benefit BCA (preferred (elasticity 1.5, 20x floor)). Benefits = averted-mortality VSL/VSLY in PPP int$; costs = implementation/health-system converted to PPP int$ (market USD x cost_to_bca_currency_factor). Omits morbidity, productivity and downstream cost offsets.</t>
  </si>
  <si>
    <t xml:space="preserve">location</t>
  </si>
  <si>
    <t xml:space="preserve">htn_target_scenario</t>
  </si>
  <si>
    <t xml:space="preserve">age</t>
  </si>
  <si>
    <t xml:space="preserve">cvd_deaths</t>
  </si>
  <si>
    <t xml:space="preserve">m_x</t>
  </si>
  <si>
    <t xml:space="preserve">q_x</t>
  </si>
  <si>
    <t xml:space="preserve">l_x</t>
  </si>
  <si>
    <t xml:space="preserve">l_x_next</t>
  </si>
  <si>
    <t xml:space="preserve">htncov2_aspirational</t>
  </si>
  <si>
    <t xml:space="preserve">scenario_role</t>
  </si>
  <si>
    <t xml:space="preserve">parent_package_id</t>
  </si>
  <si>
    <t xml:space="preserve">cvd_40q30</t>
  </si>
  <si>
    <t xml:space="preserve">baseline_cvd_40q30</t>
  </si>
  <si>
    <t xml:space="preserve">absolute_reduction_pp</t>
  </si>
  <si>
    <t xml:space="preserve">percent_reduction</t>
  </si>
  <si>
    <t xml:space="preserve">cvd_40q30_r</t>
  </si>
  <si>
    <t xml:space="preserve">recon_status</t>
  </si>
  <si>
    <t xml:space="preserve">item_key</t>
  </si>
  <si>
    <t xml:space="preserve">field</t>
  </si>
  <si>
    <t xml:space="preserve">problem</t>
  </si>
  <si>
    <t xml:space="preserve">severity</t>
  </si>
  <si>
    <t xml:space="preserve">check</t>
  </si>
  <si>
    <t xml:space="preserve">expected</t>
  </si>
  <si>
    <t xml:space="preserve">actual</t>
  </si>
  <si>
    <t xml:space="preserve">status</t>
  </si>
  <si>
    <t xml:space="preserve">note</t>
  </si>
  <si>
    <t xml:space="preserve">Intervention-cause key uniqueness</t>
  </si>
  <si>
    <t xml:space="preserve">Each selected link key appears once</t>
  </si>
  <si>
    <t xml:space="preserve">Workbook FAIL-level issues</t>
  </si>
  <si>
    <t xml:space="preserve">Blocked links/scenarios excluded (see Selected_Interventions / Input_Diagnostic)</t>
  </si>
  <si>
    <t xml:space="preserve">Workbook REVIEW-level issues</t>
  </si>
  <si>
    <t xml:space="preserve">Flagged but usable (e.g. cost not Indonesia-adjusted, missing optional component)</t>
  </si>
  <si>
    <t xml:space="preserve">Every scenario paired to baseline</t>
  </si>
  <si>
    <t xml:space="preserve">TRUE</t>
  </si>
  <si>
    <t xml:space="preserve">Deaths averted = baseline - scenario at matched location/year/cause</t>
  </si>
  <si>
    <t xml:space="preserve">No impossible negative states</t>
  </si>
  <si>
    <t xml:space="preserve">well/sick/new_cases/cause_deaths/population &gt;= 0</t>
  </si>
  <si>
    <t xml:space="preserve">Stock/flow identity pop = well + sick + all-cause deaths</t>
  </si>
  <si>
    <t xml:space="preserve">&lt;= limit</t>
  </si>
  <si>
    <t xml:space="preserve">Per cause row; small residual from 95+ pooling / rounding</t>
  </si>
  <si>
    <t xml:space="preserve">Background mortality constant across cause (not duplicated)</t>
  </si>
  <si>
    <t xml:space="preserve">1</t>
  </si>
  <si>
    <t xml:space="preserve">all.mx taken once per stratum in the R Background sheet</t>
  </si>
  <si>
    <t xml:space="preserve">Cost reconciliation (components -&gt; budget impact)</t>
  </si>
  <si>
    <t xml:space="preserve">&lt;= tol</t>
  </si>
  <si>
    <t xml:space="preserve">Excel component rows sum to Excel annual totals within tolerance</t>
  </si>
  <si>
    <t xml:space="preserve">Shared cost counted once per stratum/year</t>
  </si>
  <si>
    <t xml:space="preserve">shared-count-once components appear once per scenario-year</t>
  </si>
  <si>
    <t xml:space="preserve">CEA reconciliation (detail -&gt; summary ratio)</t>
  </si>
  <si>
    <t xml:space="preserve">consistent</t>
  </si>
  <si>
    <t xml:space="preserve">Every Cost_Effectiveness row's internal reconciliation is consistent</t>
  </si>
  <si>
    <t xml:space="preserve">Excel vs R: deaths averted (anchor scenario)</t>
  </si>
  <si>
    <t xml:space="preserve">match R</t>
  </si>
  <si>
    <t xml:space="preserve">Excel CEA deaths averted reconciles to the R engine value</t>
  </si>
  <si>
    <t xml:space="preserve">Excel vs R: discounted incremental cost (anchor scenario)</t>
  </si>
  <si>
    <t xml:space="preserve">Excel CEA discounted incremental cost reconciles to the R engine value</t>
  </si>
  <si>
    <t xml:space="preserve">Excel vs R: cost per death averted (anchor scenario)</t>
  </si>
  <si>
    <t xml:space="preserve">Excel CEA USD per death averted reconciles to the R engine value</t>
  </si>
  <si>
    <t xml:space="preserve">VSL floor applied (preferred VSL &gt;= 20x GNI floor)</t>
  </si>
  <si>
    <t xml:space="preserve">No Economic_Value row has preferred VSL below the 20x GNI-per-capita floor</t>
  </si>
  <si>
    <t xml:space="preserve">Reference-case VSL parameters (elasticity 1.5, US ratio 160, 20x floor)</t>
  </si>
  <si>
    <t xml:space="preserve">as_specified</t>
  </si>
  <si>
    <t xml:space="preserve">Reference case = elasticity 1.5 transfer, 160x US ratio, 20x GNI floor (Robinson et al. 2019)</t>
  </si>
  <si>
    <t xml:space="preserve">Benefit and cost on the same price year (BCA basis)</t>
  </si>
  <si>
    <t xml:space="preserve">match</t>
  </si>
  <si>
    <t xml:space="preserve">bca_price_year equals the cost price year, so benefits and costs share a real price basis</t>
  </si>
  <si>
    <t xml:space="preserve">Benefit_Cost scenarios all present in Health_Outcomes</t>
  </si>
  <si>
    <t xml:space="preserve">Every scenario x valuation-case row in Benefit_Cost has a matching Health_Outcomes scenario</t>
  </si>
  <si>
    <t xml:space="preserve">CVD 40q30 Excel vs R (all rows match)</t>
  </si>
  <si>
    <t xml:space="preserve">CVD_40q30 recon_status has no 'mismatch' (life-table formula reconciles to Model 07)</t>
  </si>
  <si>
    <t xml:space="preserve">method_id</t>
  </si>
  <si>
    <t xml:space="preserve">concept</t>
  </si>
  <si>
    <t xml:space="preserve">formula_or_rule</t>
  </si>
  <si>
    <t xml:space="preserve">M01</t>
  </si>
  <si>
    <t xml:space="preserve">Incremental coverage</t>
  </si>
  <si>
    <t xml:space="preserve">delta_cov(t) = coverage(t) - baseline_coverage</t>
  </si>
  <si>
    <t xml:space="preserve">FairChoices_Methods sheet + https://fairchoices.w.uib.no/documentation/fairchoices-methods/</t>
  </si>
  <si>
    <t xml:space="preserve">M02</t>
  </si>
  <si>
    <t xml:space="preserve">FAIR adjusted effect</t>
  </si>
  <si>
    <t xml:space="preserve">e_adj(t) = effect_value * delta_cov(t) / (1 - effect_value * baseline_coverage)</t>
  </si>
  <si>
    <t xml:space="preserve">M03</t>
  </si>
  <si>
    <t xml:space="preserve">Affected fraction</t>
  </si>
  <si>
    <t xml:space="preserve">transition_effect(t) = e_adj(t) * affected_fraction</t>
  </si>
  <si>
    <t xml:space="preserve">M04</t>
  </si>
  <si>
    <t xml:space="preserve">Adjusted transition</t>
  </si>
  <si>
    <t xml:space="preserve">p_scenario(t) = p_baseline(t) * (1 - transition_effect(t)); prevention-&gt;incidence (IR/eff_ir), management-&gt;case fatality (CF/eff_cf)</t>
  </si>
  <si>
    <t xml:space="preserve">M05</t>
  </si>
  <si>
    <t xml:space="preserve">HF/severe mapping</t>
  </si>
  <si>
    <t xml:space="preserve">workbook sick_hf / sick_severe collapse onto the single 'sick' state via affected_fraction; NO new Markov states</t>
  </si>
  <si>
    <t xml:space="preserve">Model 04 translation table (Indonesia Markov adaptation)</t>
  </si>
  <si>
    <t xml:space="preserve">M06</t>
  </si>
  <si>
    <t xml:space="preserve">Annual component cost</t>
  </si>
  <si>
    <t xml:space="preserve">annual_cost = population_in_need * coverage(t) * frequency_per_year * unit_cost_usd</t>
  </si>
  <si>
    <t xml:space="preserve">FairChoices_Methods sheet / input workbook</t>
  </si>
  <si>
    <t xml:space="preserve">M07</t>
  </si>
  <si>
    <t xml:space="preserve">Shared cost</t>
  </si>
  <si>
    <t xml:space="preserve">shared-count-once components counted once per intervention &amp; eligible stratum, not once per affected cause</t>
  </si>
  <si>
    <t xml:space="preserve">M08</t>
  </si>
  <si>
    <t xml:space="preserve">Discounting</t>
  </si>
  <si>
    <t xml:space="preserve">discount_factor(t) = 1 / (1 + cost_discount_rate)^(t - analysis_start_year); costs discounted, death counts undiscounted</t>
  </si>
  <si>
    <t xml:space="preserve">M09</t>
  </si>
  <si>
    <t xml:space="preserve">incremental = scenario_cost - baseline_cost (undiscounted headline; discounted reported separately)</t>
  </si>
  <si>
    <t xml:space="preserve">M10</t>
  </si>
  <si>
    <t xml:space="preserve">USD per death averted = cumulative discounted incremental cost / cumulative deaths averted</t>
  </si>
  <si>
    <t xml:space="preserve">M11</t>
  </si>
  <si>
    <t xml:space="preserve">FAIR unit-cost markups</t>
  </si>
  <si>
    <t xml:space="preserve">not re-applied where indonesia_adjusted_flag = 1 (supplied adjusted costs already include them)</t>
  </si>
  <si>
    <t xml:space="preserve">FairChoices_Methods M08</t>
  </si>
  <si>
    <t xml:space="preserve">M12</t>
  </si>
  <si>
    <t xml:space="preserve">Excel formula lineage</t>
  </si>
  <si>
    <t xml:space="preserve">Formula-derived cells are light blue and depend on visible grey R source/helper cells; Calculation_Map lists the dependency chain.</t>
  </si>
  <si>
    <t xml:space="preserve">This workbook</t>
  </si>
  <si>
    <t xml:space="preserve">M13</t>
  </si>
  <si>
    <t xml:space="preserve">PIN audit quantities</t>
  </si>
  <si>
    <t xml:space="preserve">r_quantity_scenario/baseline (Annual_Cost AF:AG) retain the full-precision R population quantity used before the PIN fraction.</t>
  </si>
  <si>
    <t xml:space="preserve">Model 09 and this workbook</t>
  </si>
  <si>
    <t xml:space="preserve">M14</t>
  </si>
  <si>
    <t xml:space="preserve">Reference-Case VSL transfer</t>
  </si>
  <si>
    <t xml:space="preserve">Preferred VSL = MAX(vsl_us_gni_ratio*GNIpc_US*(GNIpc_IDN/GNIpc_US)^income_elasticity, vsl_floor_gni_multiple*GNIpc_IDN); standardized sensitivities VSL = 100x and 160x GNIpc (Economic_Value J:P,N,O).</t>
  </si>
  <si>
    <t xml:space="preserve">Robinson et al. 2019 Reference Case Guidelines / Model 08</t>
  </si>
  <si>
    <t xml:space="preserve">M15</t>
  </si>
  <si>
    <t xml:space="preserve">Constant VSLY</t>
  </si>
  <si>
    <t xml:space="preserve">VSLY = preferred VSL / undiscounted remaining LE at the average age of the working-age (vsly_adult_min_age..max_age) population; applied to Model 07 age-specific life-years gained (not an algebraic identity with VSL).</t>
  </si>
  <si>
    <t xml:space="preserve">M16</t>
  </si>
  <si>
    <t xml:space="preserve">BCA discounting &amp; monetary basis</t>
  </si>
  <si>
    <t xml:space="preserve">Benefits and costs are discounted to bca_base_year at bca_discount_rate_primary; VSL benefits are PPP international dollars; market-USD costs are converted to that basis via cost_to_bca_currency_factor (never assumed 1).</t>
  </si>
  <si>
    <t xml:space="preserve">M17</t>
  </si>
  <si>
    <t xml:space="preserve">Benefit-cost ratio &amp; net benefit</t>
  </si>
  <si>
    <t xml:space="preserve">BCR = PV benefits / PV costs and net benefit = PV benefits - PV costs, on ONE base year, rate, price year and currency basis (Benefit_Cost). This is a PARTIAL mortality-benefit BCA, not cost-effectiveness (USD per death averted).</t>
  </si>
  <si>
    <t xml:space="preserve">M18</t>
  </si>
  <si>
    <t xml:space="preserve">CVD 40q30 (period life table)</t>
  </si>
  <si>
    <t xml:space="preserve">Period CVD 40q30 over the six CVD causes (ihd, istroke, hstroke, hhd, rhd, cmd), exact ages 30-69: sexes combined before the rate, m_x=(D_F+D_M)/(N_F+N_M), q_x=1-EXP(-m_x), l_30=1, l_{x+1}=l_x(1-q_x), 40q30=100*(1-l_70/l_30). CVD_40q30_Age carries the live life-table formulas; CVD_40q30 has the metric, shared-baseline pairing, absolute (pp) and relative (%) reduction, all reconciled to the Model 07 R value. cvd_40q30 is a PERCENT on a 0-100 scale (format 0.000, not Excel %). Population is de-duplicated across causes (never summed over the six causes).</t>
  </si>
  <si>
    <t xml:space="preserve">Model 07 (07_cvd_40q30.rds) / Model 09</t>
  </si>
  <si>
    <t xml:space="preserve">output_sheet</t>
  </si>
  <si>
    <t xml:space="preserve">formula_columns</t>
  </si>
  <si>
    <t xml:space="preserve">depends_on</t>
  </si>
  <si>
    <t xml:space="preserve">calculation</t>
  </si>
  <si>
    <t xml:space="preserve">source_role</t>
  </si>
  <si>
    <t xml:space="preserve">Selected_Interventions</t>
  </si>
  <si>
    <t xml:space="preserve">P, U:V</t>
  </si>
  <si>
    <t xml:space="preserve">selected health links (J:M)</t>
  </si>
  <si>
    <t xml:space="preserve">Adjusted effect at target; key uniqueness/status</t>
  </si>
  <si>
    <t xml:space="preserve">Workbook formula</t>
  </si>
  <si>
    <t xml:space="preserve">Cost_Components</t>
  </si>
  <si>
    <t xml:space="preserve">S:V, X</t>
  </si>
  <si>
    <t xml:space="preserve">Coverage link (INDEX/MATCH) and cost-readiness rule</t>
  </si>
  <si>
    <t xml:space="preserve">Annual_Mortality</t>
  </si>
  <si>
    <t xml:space="preserve">H, J</t>
  </si>
  <si>
    <t xml:space="preserve">R aggregates E:G, I</t>
  </si>
  <si>
    <t xml:space="preserve">Deaths averted and cases averted</t>
  </si>
  <si>
    <t xml:space="preserve">Health_Outcomes</t>
  </si>
  <si>
    <t xml:space="preserve">F,I,L,O,R,S</t>
  </si>
  <si>
    <t xml:space="preserve">Model 07 modeled/baseline health (grey D:E,G:H,J:K,M:N,P:Q)</t>
  </si>
  <si>
    <t xml:space="preserve">Deaths/cases/YLL/YLD/DALY averted and life-years gained (baseline - intervention)</t>
  </si>
  <si>
    <t xml:space="preserve">CVD_40q30_Age</t>
  </si>
  <si>
    <t xml:space="preserve">J:M</t>
  </si>
  <si>
    <t xml:space="preserve">CVD deaths + de-duplicated population (grey H:I)</t>
  </si>
  <si>
    <t xml:space="preserve">m_x=deaths/pop, q_x=1-EXP(-m_x), recursive l_x, l_{x+1} (period life table, ages 30-69)</t>
  </si>
  <si>
    <t xml:space="preserve">CVD_40q30</t>
  </si>
  <si>
    <t xml:space="preserve">I,J,K,L,N</t>
  </si>
  <si>
    <t xml:space="preserve">CVD_40q30_Age life table; baseline SUMIFS; R anchor (M)</t>
  </si>
  <si>
    <t xml:space="preserve">CVD 40q30 = 100*(1-l_70/l_30); baseline-paired absolute (pp) &amp; relative (%) reduction; R reconciliation</t>
  </si>
  <si>
    <t xml:space="preserve">Annual_Cost</t>
  </si>
  <si>
    <t xml:space="preserve">J:AE, AH</t>
  </si>
  <si>
    <t xml:space="preserve">Cost_Components; Calculation_Assumptions; R quantity AF:AG</t>
  </si>
  <si>
    <t xml:space="preserve">Coverage path, PIN, annual + discounted cost, shared-cost QA</t>
  </si>
  <si>
    <t xml:space="preserve">AF:AG</t>
  </si>
  <si>
    <t xml:space="preserve">full-precision Model 06 output</t>
  </si>
  <si>
    <t xml:space="preserve">Scenario/baseline quantity before the PIN fraction</t>
  </si>
  <si>
    <t xml:space="preserve">Budget_Impact</t>
  </si>
  <si>
    <t xml:space="preserve">C:H</t>
  </si>
  <si>
    <t xml:space="preserve">Annual and cumulative cost by scenario</t>
  </si>
  <si>
    <t xml:space="preserve">Cost_Effectiveness</t>
  </si>
  <si>
    <t xml:space="preserve">C:I</t>
  </si>
  <si>
    <t xml:space="preserve">Annual_Mortality; Budget_Impact; Calculation_Assumptions</t>
  </si>
  <si>
    <t xml:space="preserve">Cumulative health, cost, cost/death, dominance, reconciliation</t>
  </si>
  <si>
    <t xml:space="preserve">Economic_Value</t>
  </si>
  <si>
    <t xml:space="preserve">J:AB</t>
  </si>
  <si>
    <t xml:space="preserve">Model 08 source (grey D:I); Calculation_Assumptions BCA controls</t>
  </si>
  <si>
    <t xml:space="preserve">Reference-Case VSL (elast 1.5 + 20x floor) &amp; 100x/160x, VSLY, undisc &amp; PV benefits, GNI shares</t>
  </si>
  <si>
    <t xml:space="preserve">Benefit_Cost</t>
  </si>
  <si>
    <t xml:space="preserve">G:M</t>
  </si>
  <si>
    <t xml:space="preserve">Economic_Value PV benefits; Budget_Impact costs; Calculation_Assumptions</t>
  </si>
  <si>
    <t xml:space="preserve">PV benefits, PV costs (to PPP int$), net benefit, BCR, benefit/GNI, decision (partial BCA)</t>
  </si>
  <si>
    <t xml:space="preserve">QA_Checks</t>
  </si>
  <si>
    <t xml:space="preserve">C:D</t>
  </si>
  <si>
    <t xml:space="preserve">calculation + diagnostic sheets</t>
  </si>
  <si>
    <t xml:space="preserve">Invariant recomputation and Excel-vs-R reconciliation status</t>
  </si>
  <si>
    <t xml:space="preserve">Run_Metadata</t>
  </si>
  <si>
    <t xml:space="preserve">B8:B16 (subset)</t>
  </si>
  <si>
    <t xml:space="preserve">Calculation_Assumptions</t>
  </si>
  <si>
    <t xml:space="preserve">Metadata pulled from the assumptions controls</t>
  </si>
  <si>
    <t xml:space="preserve">Companion R workbook</t>
  </si>
  <si>
    <t xml:space="preserve">none</t>
  </si>
  <si>
    <t xml:space="preserve">Model 06 / Model 09</t>
  </si>
  <si>
    <t xml:space="preserve">Detailed Model_State_Trace and Background_Mortality</t>
  </si>
  <si>
    <t xml:space="preserve">R source data</t>
  </si>
  <si>
    <t xml:space="preserve">intervention_ids</t>
  </si>
  <si>
    <t xml:space="preserve">n_interventions</t>
  </si>
  <si>
    <t xml:space="preserve"/>
  </si>
  <si>
    <t xml:space="preserve">I_CVD_PRIMARY; I_HF_ACUTE; I_HF_CHRONIC; I_IHD_ACUTE; I_IHD_SECONDARY; I_STROKE_SECONDARY; I_T2D_TREATMENT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</si>
</sst>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0">
    <numFmt numFmtId="166" formatCode="0"/>
    <numFmt numFmtId="167" formatCode="0"/>
    <numFmt numFmtId="168" formatCode="0.0%"/>
    <numFmt numFmtId="169" formatCode="0"/>
    <numFmt numFmtId="170" formatCode="0"/>
    <numFmt numFmtId="171" formatCode="0.000"/>
    <numFmt numFmtId="172" formatCode="#,##0"/>
    <numFmt numFmtId="173" formatCode="0"/>
    <numFmt numFmtId="174" formatCode="#,##0.0"/>
    <numFmt numFmtId="175" formatCode="0"/>
    <numFmt numFmtId="176" formatCode="0"/>
    <numFmt numFmtId="177" formatCode="#,##0"/>
    <numFmt numFmtId="178" formatCode="#,##0"/>
    <numFmt numFmtId="179" formatCode="#,##0.00"/>
    <numFmt numFmtId="180" formatCode="0"/>
    <numFmt numFmtId="181" formatCode="0.000"/>
    <numFmt numFmtId="182" formatCode="0.000"/>
    <numFmt numFmtId="183" formatCode="0.000"/>
    <numFmt numFmtId="184" formatCode="0"/>
    <numFmt numFmtId="185" formatCode="0.0"/>
    <numFmt numFmtId="186" formatCode="0"/>
    <numFmt numFmtId="187" formatCode="0"/>
    <numFmt numFmtId="188" formatCode="0"/>
    <numFmt numFmtId="189" formatCode="0"/>
    <numFmt numFmtId="190" formatCode="0"/>
    <numFmt numFmtId="191" formatCode="0"/>
    <numFmt numFmtId="192" formatCode="0.00"/>
    <numFmt numFmtId="193" formatCode="0.000"/>
    <numFmt numFmtId="194" formatCode="0.0%"/>
    <numFmt numFmtId="195" formatCode="0.000"/>
    <numFmt numFmtId="196" formatCode="0.000"/>
    <numFmt numFmtId="197" formatCode="0.0%"/>
    <numFmt numFmtId="198" formatCode="0.0%"/>
    <numFmt numFmtId="199" formatCode="0"/>
    <numFmt numFmtId="200" formatCode="0"/>
    <numFmt numFmtId="201" formatCode="0.0000"/>
    <numFmt numFmtId="202" formatCode="#,##0"/>
    <numFmt numFmtId="203" formatCode="#,##0"/>
    <numFmt numFmtId="204" formatCode="0.0%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2" formatCode="#,##0"/>
    <numFmt numFmtId="213" formatCode="0.0%"/>
    <numFmt numFmtId="214" formatCode="0.00"/>
    <numFmt numFmtId="215" formatCode="0"/>
    <numFmt numFmtId="216" formatCode="0"/>
    <numFmt numFmtId="217" formatCode="#,##0.00"/>
    <numFmt numFmtId="218" formatCode="0"/>
    <numFmt numFmtId="219" formatCode="0.0%"/>
    <numFmt numFmtId="220" formatCode="0.0%"/>
    <numFmt numFmtId="221" formatCode="0"/>
    <numFmt numFmtId="222" formatCode="0"/>
    <numFmt numFmtId="223" formatCode="#,##0"/>
    <numFmt numFmtId="224" formatCode="#,##0"/>
    <numFmt numFmtId="211" formatCode="#,##0"/>
    <numFmt numFmtId="225" formatCode="0"/>
    <numFmt numFmtId="226" formatCode="#,##0"/>
    <numFmt numFmtId="227" formatCode="#,##0"/>
    <numFmt numFmtId="228" formatCode="#,##0"/>
    <numFmt numFmtId="229" formatCode="#,##0"/>
    <numFmt numFmtId="230" formatCode="#,##0"/>
    <numFmt numFmtId="231" formatCode="#,##0"/>
    <numFmt numFmtId="232" formatCode="0"/>
    <numFmt numFmtId="233" formatCode="#,##0"/>
    <numFmt numFmtId="234" formatCode="#,##0"/>
    <numFmt numFmtId="235" formatCode="#,##0"/>
    <numFmt numFmtId="236" formatCode="#,##0"/>
    <numFmt numFmtId="237" formatCode="#,##0"/>
    <numFmt numFmtId="238" formatCode="0.0%"/>
    <numFmt numFmtId="239" formatCode="0.0%"/>
    <numFmt numFmtId="240" formatCode="0.0%"/>
    <numFmt numFmtId="241" formatCode="0.00"/>
    <numFmt numFmtId="242" formatCode="#,##0.00"/>
    <numFmt numFmtId="243" formatCode="#,##0"/>
    <numFmt numFmtId="244" formatCode="#,##0"/>
    <numFmt numFmtId="245" formatCode="#,##0"/>
    <numFmt numFmtId="246" formatCode="#,##0"/>
    <numFmt numFmtId="247" formatCode="#,##0"/>
    <numFmt numFmtId="248" formatCode="0"/>
    <numFmt numFmtId="249" formatCode="0.000"/>
    <numFmt numFmtId="250" formatCode="#,##0"/>
    <numFmt numFmtId="251" formatCode="#,##0"/>
    <numFmt numFmtId="252" formatCode="#,##0"/>
    <numFmt numFmtId="253" formatCode="0.0%"/>
    <numFmt numFmtId="254" formatCode="0"/>
    <numFmt numFmtId="255" formatCode="0"/>
    <numFmt numFmtId="256" formatCode="0"/>
    <numFmt numFmtId="257" formatCode="0"/>
    <numFmt numFmtId="258" formatCode="#,##0.00"/>
    <numFmt numFmtId="259" formatCode="#,##0.00"/>
    <numFmt numFmtId="260" formatCode="#,##0"/>
    <numFmt numFmtId="261" formatCode="#,##0"/>
    <numFmt numFmtId="262" formatCode="#,##0.00"/>
    <numFmt numFmtId="263" formatCode="#,##0.00"/>
    <numFmt numFmtId="264" formatCode="#,##0.00"/>
    <numFmt numFmtId="265" formatCode="#,##0.00"/>
    <numFmt numFmtId="266" formatCode="0"/>
    <numFmt numFmtId="267" formatCode="#,##0"/>
    <numFmt numFmtId="268" formatCode="#,##0"/>
    <numFmt numFmtId="269" formatCode="#,##0"/>
    <numFmt numFmtId="270" formatCode="#,##0"/>
    <numFmt numFmtId="271" formatCode="#,##0"/>
    <numFmt numFmtId="272" formatCode="#,##0"/>
    <numFmt numFmtId="273" formatCode="#,##0"/>
    <numFmt numFmtId="274" formatCode="#,##0.00"/>
    <numFmt numFmtId="275" formatCode="#,##0.00"/>
    <numFmt numFmtId="276" formatCode="#,##0.00"/>
    <numFmt numFmtId="277" formatCode="#,##0.00"/>
    <numFmt numFmtId="278" formatCode="#,##0"/>
    <numFmt numFmtId="279" formatCode="#,##0"/>
    <numFmt numFmtId="280" formatCode="#,##0"/>
    <numFmt numFmtId="281" formatCode="#,##0"/>
    <numFmt numFmtId="282" formatCode="#,##0"/>
    <numFmt numFmtId="283" formatCode="#,##0.00"/>
    <numFmt numFmtId="284" formatCode="#,##0.00"/>
    <numFmt numFmtId="285" formatCode="#,##0"/>
    <numFmt numFmtId="286" formatCode="#,##0"/>
    <numFmt numFmtId="287" formatCode="#,##0"/>
    <numFmt numFmtId="288" formatCode="#,##0"/>
    <numFmt numFmtId="289" formatCode="#,##0"/>
    <numFmt numFmtId="290" formatCode="#,##0"/>
    <numFmt numFmtId="291" formatCode="#,##0"/>
    <numFmt numFmtId="292" formatCode="#,##0"/>
    <numFmt numFmtId="293" formatCode="#,##0"/>
    <numFmt numFmtId="294" formatCode="#,##0"/>
    <numFmt numFmtId="295" formatCode="#,##0"/>
    <numFmt numFmtId="296" formatCode="#,##0"/>
    <numFmt numFmtId="297" formatCode="#,##0"/>
    <numFmt numFmtId="298" formatCode="#,##0"/>
    <numFmt numFmtId="299" formatCode="#,##0"/>
    <numFmt numFmtId="300" formatCode="#,##0"/>
    <numFmt numFmtId="301" formatCode="#,##0"/>
    <numFmt numFmtId="302" formatCode="#,##0"/>
    <numFmt numFmtId="303" formatCode="#,##0"/>
    <numFmt numFmtId="304" formatCode="#,##0"/>
    <numFmt numFmtId="305" formatCode="#,##0"/>
    <numFmt numFmtId="306" formatCode="#,##0"/>
    <numFmt numFmtId="307" formatCode="#,##0"/>
    <numFmt numFmtId="308" formatCode="#,##0"/>
    <numFmt numFmtId="309" formatCode="#,##0"/>
    <numFmt numFmtId="310" formatCode="#,##0"/>
    <numFmt numFmtId="311" formatCode="#,##0"/>
    <numFmt numFmtId="312" formatCode="#,##0"/>
    <numFmt numFmtId="313" formatCode="#,##0"/>
    <numFmt numFmtId="314" formatCode="#,##0"/>
    <numFmt numFmtId="315" formatCode="#,##0"/>
    <numFmt numFmtId="316" formatCode="#,##0"/>
    <numFmt numFmtId="317" formatCode="#,##0"/>
    <numFmt numFmtId="318" formatCode="0.0000"/>
    <numFmt numFmtId="319" formatCode="#,##0"/>
    <numFmt numFmtId="320" formatCode="#,##0"/>
    <numFmt numFmtId="321" formatCode="#,##0"/>
    <numFmt numFmtId="322" formatCode="#,##0"/>
    <numFmt numFmtId="323" formatCode="#,##0"/>
    <numFmt numFmtId="324" formatCode="#,##0"/>
    <numFmt numFmtId="325" formatCode="0.0000%"/>
    <numFmt numFmtId="326" formatCode="#,##0"/>
    <numFmt numFmtId="327" formatCode="#,##0"/>
    <numFmt numFmtId="328" formatCode="#,##0"/>
    <numFmt numFmtId="329" formatCode="0.00"/>
    <numFmt numFmtId="330" formatCode="#,##0"/>
    <numFmt numFmtId="331" formatCode="0.0000%"/>
    <numFmt numFmtId="332" formatCode="0"/>
    <numFmt numFmtId="333" formatCode="0"/>
    <numFmt numFmtId="334" formatCode="#,##0.00"/>
    <numFmt numFmtId="335" formatCode="#,##0"/>
    <numFmt numFmtId="336" formatCode="0.000000"/>
    <numFmt numFmtId="337" formatCode="0.000000"/>
    <numFmt numFmtId="338" formatCode="0.000000"/>
    <numFmt numFmtId="339" formatCode="0.000000"/>
    <numFmt numFmtId="340" formatCode="0"/>
    <numFmt numFmtId="341" formatCode="0.000"/>
    <numFmt numFmtId="342" formatCode="0.000"/>
    <numFmt numFmtId="343" formatCode="0.000"/>
    <numFmt numFmtId="344" formatCode="0.00"/>
    <numFmt numFmtId="345" formatCode="0.000"/>
  </numFmts>
  <fonts count="3">
    <font>
      <sz val="11"/>
      <color rgb="FF000000"/>
      <name val="Carlito"/>
    </font>
    <font>
      <sz val="11"/>
      <color rgb="FFFFFFFF"/>
      <name val="Carlito"/>
      <b/>
    </font>
    <font>
      <sz val="13"/>
      <color rgb="FFFFFFFF"/>
      <name val="Carlito"/>
      <b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</borders>
  <cellStyleXfs count="1">
    <xf numFmtId="0" fontId="0" fillId="0" borderId="0"/>
  </cellStyleXfs>
  <cellXfs count="18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ont="1" applyFill="1"/>
    <xf numFmtId="0" fontId="0" fillId="4" borderId="0" xfId="0" applyFont="1" applyFill="1"/>
    <xf numFmtId="166" fontId="0" fillId="3" borderId="0" xfId="0" applyFont="1" applyNumberFormat="1" applyFill="1"/>
    <xf numFmtId="167" fontId="0" fillId="3" borderId="0" xfId="0" applyFont="1" applyNumberFormat="1" applyFill="1"/>
    <xf numFmtId="168" fontId="0" fillId="3" borderId="0" xfId="0" applyFont="1" applyNumberFormat="1" applyFill="1"/>
    <xf numFmtId="169" fontId="0" fillId="3" borderId="0" xfId="0" applyFont="1" applyNumberFormat="1" applyFill="1"/>
    <xf numFmtId="170" fontId="0" fillId="3" borderId="0" xfId="0" applyFont="1" applyNumberFormat="1" applyFill="1"/>
    <xf numFmtId="171" fontId="0" fillId="3" borderId="0" xfId="0" applyFont="1" applyNumberFormat="1" applyFill="1"/>
    <xf numFmtId="172" fontId="0" fillId="3" borderId="0" xfId="0" applyFont="1" applyNumberFormat="1" applyFill="1"/>
    <xf numFmtId="173" fontId="0" fillId="3" borderId="0" xfId="0" applyFont="1" applyNumberFormat="1" applyFill="1"/>
    <xf numFmtId="174" fontId="0" fillId="4" borderId="0" xfId="0" applyFont="1" applyNumberFormat="1" applyFill="1"/>
    <xf numFmtId="175" fontId="0" fillId="4" borderId="0" xfId="0" applyFont="1" applyNumberFormat="1" applyFill="1"/>
    <xf numFmtId="176" fontId="0" fillId="4" borderId="0" xfId="0" applyFont="1" applyNumberFormat="1" applyFill="1"/>
    <xf numFmtId="177" fontId="0" fillId="4" borderId="0" xfId="0" applyFont="1" applyNumberFormat="1" applyFill="1"/>
    <xf numFmtId="178" fontId="0" fillId="4" borderId="0" xfId="0" applyFont="1" applyNumberFormat="1" applyFill="1"/>
    <xf numFmtId="179" fontId="0" fillId="4" borderId="0" xfId="0" applyFont="1" applyNumberFormat="1" applyFill="1"/>
    <xf numFmtId="180" fontId="0" fillId="3" borderId="0" xfId="0" applyFont="1" applyNumberFormat="1" applyFill="1"/>
    <xf numFmtId="181" fontId="0" fillId="3" borderId="0" xfId="0" applyFont="1" applyNumberFormat="1" applyFill="1"/>
    <xf numFmtId="182" fontId="0" fillId="3" borderId="0" xfId="0" applyFont="1" applyNumberFormat="1" applyFill="1"/>
    <xf numFmtId="183" fontId="0" fillId="3" borderId="0" xfId="0" applyFont="1" applyNumberFormat="1" applyFill="1"/>
    <xf numFmtId="184" fontId="0" fillId="3" borderId="0" xfId="0" applyFont="1" applyNumberFormat="1" applyFill="1"/>
    <xf numFmtId="185" fontId="0" fillId="3" borderId="0" xfId="0" applyFont="1" applyNumberFormat="1" applyFill="1"/>
    <xf numFmtId="186" fontId="0" fillId="3" borderId="0" xfId="0" applyFont="1" applyNumberFormat="1" applyFill="1"/>
    <xf numFmtId="187" fontId="0" fillId="3" borderId="0" xfId="0" applyFont="1" applyNumberFormat="1" applyFill="1"/>
    <xf numFmtId="188" fontId="0" fillId="3" borderId="0" xfId="0" applyFont="1" applyNumberFormat="1" applyFill="1"/>
    <xf numFmtId="189" fontId="0" fillId="3" borderId="0" xfId="0" applyFont="1" applyNumberFormat="1" applyFill="1"/>
    <xf numFmtId="190" fontId="0" fillId="3" borderId="0" xfId="0" applyFont="1" applyNumberFormat="1" applyFill="1"/>
    <xf numFmtId="191" fontId="0" fillId="3" borderId="0" xfId="0" applyFont="1" applyNumberFormat="1" applyFill="1"/>
    <xf numFmtId="192" fontId="0" fillId="3" borderId="0" xfId="0" applyFont="1" applyNumberFormat="1" applyFill="1"/>
    <xf numFmtId="193" fontId="0" fillId="3" borderId="0" xfId="0" applyFont="1" applyNumberFormat="1" applyFill="1"/>
    <xf numFmtId="0" fontId="0" fillId="0" borderId="0" xfId="0" applyFont="1" applyAlignment="1">
      <alignment vertical="top" wrapText="1"/>
    </xf>
    <xf numFmtId="0" fontId="2" fillId="2" borderId="0" xfId="0" applyFont="1" applyFill="1" applyAlignment="1">
      <alignment vertical="center"/>
    </xf>
    <xf numFmtId="0" fontId="0" fillId="5" borderId="0" xfId="0" applyFont="1" applyFill="1"/>
    <xf numFmtId="194" fontId="0" fillId="5" borderId="0" xfId="0" applyFont="1" applyNumberFormat="1" applyFill="1"/>
    <xf numFmtId="195" fontId="0" fillId="0" borderId="0" xfId="0" applyFont="1" applyNumberFormat="1"/>
    <xf numFmtId="196" fontId="0" fillId="0" borderId="0" xfId="0" applyFont="1" applyNumberFormat="1"/>
    <xf numFmtId="197" fontId="0" fillId="0" borderId="0" xfId="0" applyFont="1" applyNumberFormat="1"/>
    <xf numFmtId="198" fontId="0" fillId="0" borderId="0" xfId="0" applyFont="1" applyNumberFormat="1"/>
    <xf numFmtId="199" fontId="0" fillId="0" borderId="0" xfId="0" applyFont="1" applyNumberFormat="1"/>
    <xf numFmtId="200" fontId="0" fillId="0" borderId="0" xfId="0" applyFont="1" applyNumberFormat="1"/>
    <xf numFmtId="201" fontId="0" fillId="5" borderId="0" xfId="0" applyFont="1" applyNumberFormat="1" applyFill="1"/>
    <xf numFmtId="202" fontId="0" fillId="0" borderId="0" xfId="0" applyFont="1" applyNumberFormat="1"/>
    <xf numFmtId="203" fontId="0" fillId="0" borderId="0" xfId="0" applyFont="1" applyNumberFormat="1"/>
    <xf numFmtId="204" fontId="0" fillId="0" borderId="0" xfId="0" applyFont="1" applyNumberFormat="1"/>
    <xf numFmtId="205" fontId="0" fillId="5" borderId="0" xfId="0" applyFont="1" applyNumberFormat="1" applyFill="1"/>
    <xf numFmtId="206" fontId="0" fillId="0" borderId="0" xfId="0" applyFont="1" applyNumberFormat="1"/>
    <xf numFmtId="207" fontId="0" fillId="0" borderId="0" xfId="0" applyFont="1" applyNumberFormat="1"/>
    <xf numFmtId="208" fontId="0" fillId="0" borderId="0" xfId="0" applyFont="1" applyNumberFormat="1"/>
    <xf numFmtId="209" fontId="0" fillId="0" borderId="0" xfId="0" applyFont="1" applyNumberFormat="1"/>
    <xf numFmtId="210" fontId="0" fillId="0" borderId="0" xfId="0" applyFont="1" applyNumberFormat="1"/>
    <xf numFmtId="212" fontId="0" fillId="0" borderId="0" xfId="0" applyFont="1" applyNumberFormat="1"/>
    <xf numFmtId="213" fontId="0" fillId="0" borderId="0" xfId="0" applyFont="1" applyNumberFormat="1"/>
    <xf numFmtId="214" fontId="0" fillId="0" borderId="0" xfId="0" applyFont="1" applyNumberFormat="1"/>
    <xf numFmtId="215" fontId="0" fillId="0" borderId="0" xfId="0" applyFont="1" applyNumberFormat="1"/>
    <xf numFmtId="216" fontId="0" fillId="0" borderId="0" xfId="0" applyFont="1" applyNumberFormat="1"/>
    <xf numFmtId="217" fontId="0" fillId="0" borderId="0" xfId="0" applyFont="1" applyNumberFormat="1"/>
    <xf numFmtId="218" fontId="0" fillId="0" borderId="0" xfId="0" applyFont="1" applyNumberFormat="1"/>
    <xf numFmtId="219" fontId="0" fillId="5" borderId="0" xfId="0" applyFont="1" applyNumberFormat="1" applyFill="1"/>
    <xf numFmtId="220" fontId="0" fillId="5" borderId="0" xfId="0" applyFont="1" applyNumberFormat="1" applyFill="1"/>
    <xf numFmtId="221" fontId="0" fillId="5" borderId="0" xfId="0" applyFont="1" applyNumberFormat="1" applyFill="1"/>
    <xf numFmtId="222" fontId="0" fillId="5" borderId="0" xfId="0" applyFont="1" applyNumberFormat="1" applyFill="1"/>
    <xf numFmtId="223" fontId="0" fillId="0" borderId="0" xfId="0" applyFont="1" applyNumberFormat="1"/>
    <xf numFmtId="224" fontId="0" fillId="5" borderId="0" xfId="0" applyFont="1" applyNumberFormat="1" applyFill="1"/>
    <xf numFmtId="211" fontId="0" fillId="0" borderId="0" xfId="0" applyFont="1" applyNumberFormat="1" applyAlignment="1">
      <alignment vertical="top" wrapText="1"/>
    </xf>
    <xf numFmtId="225" fontId="0" fillId="0" borderId="0" xfId="0" applyFont="1" applyNumberFormat="1"/>
    <xf numFmtId="226" fontId="0" fillId="0" borderId="0" xfId="0" applyFont="1" applyNumberFormat="1"/>
    <xf numFmtId="227" fontId="0" fillId="0" borderId="0" xfId="0" applyFont="1" applyNumberFormat="1"/>
    <xf numFmtId="228" fontId="0" fillId="4" borderId="0" xfId="0" applyFont="1" applyNumberFormat="1" applyFill="1"/>
    <xf numFmtId="229" fontId="0" fillId="5" borderId="0" xfId="0" applyFont="1" applyNumberFormat="1" applyFill="1"/>
    <xf numFmtId="230" fontId="0" fillId="4" borderId="0" xfId="0" applyFont="1" applyNumberFormat="1" applyFill="1"/>
    <xf numFmtId="231" fontId="0" fillId="5" borderId="0" xfId="0" applyFont="1" applyNumberFormat="1" applyFill="1"/>
    <xf numFmtId="232" fontId="0" fillId="0" borderId="0" xfId="0" applyFont="1" applyNumberFormat="1"/>
    <xf numFmtId="233" fontId="0" fillId="0" borderId="0" xfId="0" applyFont="1" applyNumberFormat="1"/>
    <xf numFmtId="234" fontId="0" fillId="0" borderId="0" xfId="0" applyFont="1" applyNumberFormat="1"/>
    <xf numFmtId="235" fontId="0" fillId="0" borderId="0" xfId="0" applyFont="1" applyNumberFormat="1"/>
    <xf numFmtId="236" fontId="0" fillId="0" borderId="0" xfId="0" applyFont="1" applyNumberFormat="1"/>
    <xf numFmtId="237" fontId="0" fillId="0" borderId="0" xfId="0" applyFont="1" applyNumberFormat="1"/>
    <xf numFmtId="238" fontId="0" fillId="5" borderId="0" xfId="0" applyFont="1" applyNumberFormat="1" applyFill="1"/>
    <xf numFmtId="239" fontId="0" fillId="5" borderId="0" xfId="0" applyFont="1" applyNumberFormat="1" applyFill="1"/>
    <xf numFmtId="240" fontId="0" fillId="5" borderId="0" xfId="0" applyFont="1" applyNumberFormat="1" applyFill="1"/>
    <xf numFmtId="241" fontId="0" fillId="5" borderId="0" xfId="0" applyFont="1" applyNumberFormat="1" applyFill="1"/>
    <xf numFmtId="242" fontId="0" fillId="5" borderId="0" xfId="0" applyFont="1" applyNumberFormat="1" applyFill="1"/>
    <xf numFmtId="243" fontId="0" fillId="5" borderId="0" xfId="0" applyFont="1" applyNumberFormat="1" applyFill="1"/>
    <xf numFmtId="244" fontId="0" fillId="5" borderId="0" xfId="0" applyFont="1" applyNumberFormat="1" applyFill="1"/>
    <xf numFmtId="245" fontId="0" fillId="5" borderId="0" xfId="0" applyFont="1" applyNumberFormat="1" applyFill="1"/>
    <xf numFmtId="246" fontId="0" fillId="5" borderId="0" xfId="0" applyFont="1" applyNumberFormat="1" applyFill="1"/>
    <xf numFmtId="247" fontId="0" fillId="5" borderId="0" xfId="0" applyFont="1" applyNumberFormat="1" applyFill="1"/>
    <xf numFmtId="248" fontId="0" fillId="5" borderId="0" xfId="0" applyFont="1" applyNumberFormat="1" applyFill="1"/>
    <xf numFmtId="249" fontId="0" fillId="5" borderId="0" xfId="0" applyFont="1" applyNumberFormat="1" applyFill="1"/>
    <xf numFmtId="250" fontId="0" fillId="5" borderId="0" xfId="0" applyFont="1" applyNumberFormat="1" applyFill="1"/>
    <xf numFmtId="251" fontId="0" fillId="5" borderId="0" xfId="0" applyFont="1" applyNumberFormat="1" applyFill="1"/>
    <xf numFmtId="252" fontId="0" fillId="5" borderId="0" xfId="0" applyFont="1" applyNumberFormat="1" applyFill="1"/>
    <xf numFmtId="253" fontId="0" fillId="5" borderId="0" xfId="0" applyFont="1" applyNumberFormat="1" applyFill="1"/>
    <xf numFmtId="254" fontId="0" fillId="5" borderId="0" xfId="0" applyFont="1" applyNumberFormat="1" applyFill="1"/>
    <xf numFmtId="255" fontId="0" fillId="5" borderId="0" xfId="0" applyFont="1" applyNumberFormat="1" applyFill="1"/>
    <xf numFmtId="256" fontId="0" fillId="5" borderId="0" xfId="0" applyFont="1" applyNumberFormat="1" applyFill="1"/>
    <xf numFmtId="257" fontId="0" fillId="5" borderId="0" xfId="0" applyFont="1" applyNumberFormat="1" applyFill="1"/>
    <xf numFmtId="258" fontId="0" fillId="4" borderId="0" xfId="0" applyFont="1" applyNumberFormat="1" applyFill="1"/>
    <xf numFmtId="259" fontId="0" fillId="4" borderId="0" xfId="0" applyFont="1" applyNumberFormat="1" applyFill="1"/>
    <xf numFmtId="260" fontId="0" fillId="5" borderId="0" xfId="0" applyFont="1" applyNumberFormat="1" applyFill="1"/>
    <xf numFmtId="261" fontId="0" fillId="4" borderId="0" xfId="0" applyFont="1" applyNumberFormat="1" applyFill="1"/>
    <xf numFmtId="262" fontId="0" fillId="5" borderId="0" xfId="0" applyFont="1" applyNumberFormat="1" applyFill="1"/>
    <xf numFmtId="263" fontId="0" fillId="5" borderId="0" xfId="0" applyFont="1" applyNumberFormat="1" applyFill="1"/>
    <xf numFmtId="264" fontId="0" fillId="5" borderId="0" xfId="0" applyFont="1" applyNumberFormat="1" applyFill="1"/>
    <xf numFmtId="265" fontId="0" fillId="5" borderId="0" xfId="0" applyFont="1" applyNumberFormat="1" applyFill="1"/>
    <xf numFmtId="266" fontId="0" fillId="0" borderId="0" xfId="0" applyFont="1" applyNumberFormat="1"/>
    <xf numFmtId="267" fontId="0" fillId="5" borderId="0" xfId="0" applyFont="1" applyNumberFormat="1" applyFill="1"/>
    <xf numFmtId="268" fontId="0" fillId="5" borderId="0" xfId="0" applyFont="1" applyNumberFormat="1" applyFill="1"/>
    <xf numFmtId="269" fontId="0" fillId="5" borderId="0" xfId="0" applyFont="1" applyNumberFormat="1" applyFill="1"/>
    <xf numFmtId="270" fontId="0" fillId="5" borderId="0" xfId="0" applyFont="1" applyNumberFormat="1" applyFill="1"/>
    <xf numFmtId="271" fontId="0" fillId="5" borderId="0" xfId="0" applyFont="1" applyNumberFormat="1" applyFill="1"/>
    <xf numFmtId="272" fontId="0" fillId="5" borderId="0" xfId="0" applyFont="1" applyNumberFormat="1" applyFill="1"/>
    <xf numFmtId="273" fontId="0" fillId="4" borderId="0" xfId="0" applyFont="1" applyNumberFormat="1" applyFill="1"/>
    <xf numFmtId="274" fontId="0" fillId="5" borderId="0" xfId="0" applyFont="1" applyNumberFormat="1" applyFill="1"/>
    <xf numFmtId="275" fontId="0" fillId="5" borderId="0" xfId="0" applyFont="1" applyNumberFormat="1" applyFill="1"/>
    <xf numFmtId="276" fontId="0" fillId="5" borderId="0" xfId="0" applyFont="1" applyNumberFormat="1" applyFill="1"/>
    <xf numFmtId="277" fontId="0" fillId="5" borderId="0" xfId="0" applyFont="1" applyNumberFormat="1" applyFill="1"/>
    <xf numFmtId="278" fontId="0" fillId="5" borderId="0" xfId="0" applyFont="1" applyNumberFormat="1" applyFill="1"/>
    <xf numFmtId="279" fontId="0" fillId="5" borderId="0" xfId="0" applyFont="1" applyNumberFormat="1" applyFill="1"/>
    <xf numFmtId="280" fontId="0" fillId="5" borderId="0" xfId="0" applyFont="1" applyNumberFormat="1" applyFill="1"/>
    <xf numFmtId="281" fontId="0" fillId="5" borderId="0" xfId="0" applyFont="1" applyNumberFormat="1" applyFill="1"/>
    <xf numFmtId="282" fontId="0" fillId="5" borderId="0" xfId="0" applyFont="1" applyNumberFormat="1" applyFill="1"/>
    <xf numFmtId="283" fontId="0" fillId="5" borderId="0" xfId="0" applyFont="1" applyNumberFormat="1" applyFill="1"/>
    <xf numFmtId="284" fontId="0" fillId="5" borderId="0" xfId="0" applyFont="1" applyNumberFormat="1" applyFill="1"/>
    <xf numFmtId="0" fontId="0" fillId="5" borderId="0" xfId="0" applyFont="1" applyFill="1" applyAlignment="1">
      <alignment vertical="top" wrapText="1"/>
    </xf>
    <xf numFmtId="285" fontId="0" fillId="4" borderId="0" xfId="0" applyFont="1" applyNumberFormat="1" applyFill="1"/>
    <xf numFmtId="286" fontId="0" fillId="4" borderId="0" xfId="0" applyFont="1" applyNumberFormat="1" applyFill="1"/>
    <xf numFmtId="287" fontId="0" fillId="5" borderId="0" xfId="0" applyFont="1" applyNumberFormat="1" applyFill="1"/>
    <xf numFmtId="288" fontId="0" fillId="4" borderId="0" xfId="0" applyFont="1" applyNumberFormat="1" applyFill="1"/>
    <xf numFmtId="289" fontId="0" fillId="4" borderId="0" xfId="0" applyFont="1" applyNumberFormat="1" applyFill="1"/>
    <xf numFmtId="290" fontId="0" fillId="5" borderId="0" xfId="0" applyFont="1" applyNumberFormat="1" applyFill="1"/>
    <xf numFmtId="291" fontId="0" fillId="4" borderId="0" xfId="0" applyFont="1" applyNumberFormat="1" applyFill="1"/>
    <xf numFmtId="292" fontId="0" fillId="4" borderId="0" xfId="0" applyFont="1" applyNumberFormat="1" applyFill="1"/>
    <xf numFmtId="293" fontId="0" fillId="5" borderId="0" xfId="0" applyFont="1" applyNumberFormat="1" applyFill="1"/>
    <xf numFmtId="294" fontId="0" fillId="4" borderId="0" xfId="0" applyFont="1" applyNumberFormat="1" applyFill="1"/>
    <xf numFmtId="295" fontId="0" fillId="4" borderId="0" xfId="0" applyFont="1" applyNumberFormat="1" applyFill="1"/>
    <xf numFmtId="296" fontId="0" fillId="5" borderId="0" xfId="0" applyFont="1" applyNumberFormat="1" applyFill="1"/>
    <xf numFmtId="297" fontId="0" fillId="4" borderId="0" xfId="0" applyFont="1" applyNumberFormat="1" applyFill="1"/>
    <xf numFmtId="298" fontId="0" fillId="4" borderId="0" xfId="0" applyFont="1" applyNumberFormat="1" applyFill="1"/>
    <xf numFmtId="299" fontId="0" fillId="5" borderId="0" xfId="0" applyFont="1" applyNumberFormat="1" applyFill="1"/>
    <xf numFmtId="300" fontId="0" fillId="5" borderId="0" xfId="0" applyFont="1" applyNumberFormat="1" applyFill="1"/>
    <xf numFmtId="301" fontId="0" fillId="4" borderId="0" xfId="0" applyFont="1" applyNumberFormat="1" applyFill="1"/>
    <xf numFmtId="302" fontId="0" fillId="4" borderId="0" xfId="0" applyFont="1" applyNumberFormat="1" applyFill="1"/>
    <xf numFmtId="303" fontId="0" fillId="4" borderId="0" xfId="0" applyFont="1" applyNumberFormat="1" applyFill="1"/>
    <xf numFmtId="304" fontId="0" fillId="4" borderId="0" xfId="0" applyFont="1" applyNumberFormat="1" applyFill="1"/>
    <xf numFmtId="305" fontId="0" fillId="4" borderId="0" xfId="0" applyFont="1" applyNumberFormat="1" applyFill="1"/>
    <xf numFmtId="306" fontId="0" fillId="4" borderId="0" xfId="0" applyFont="1" applyNumberFormat="1" applyFill="1"/>
    <xf numFmtId="307" fontId="0" fillId="5" borderId="0" xfId="0" applyFont="1" applyNumberFormat="1" applyFill="1"/>
    <xf numFmtId="308" fontId="0" fillId="5" borderId="0" xfId="0" applyFont="1" applyNumberFormat="1" applyFill="1"/>
    <xf numFmtId="309" fontId="0" fillId="5" borderId="0" xfId="0" applyFont="1" applyNumberFormat="1" applyFill="1"/>
    <xf numFmtId="310" fontId="0" fillId="5" borderId="0" xfId="0" applyFont="1" applyNumberFormat="1" applyFill="1"/>
    <xf numFmtId="311" fontId="0" fillId="5" borderId="0" xfId="0" applyFont="1" applyNumberFormat="1" applyFill="1"/>
    <xf numFmtId="312" fontId="0" fillId="5" borderId="0" xfId="0" applyFont="1" applyNumberFormat="1" applyFill="1"/>
    <xf numFmtId="313" fontId="0" fillId="5" borderId="0" xfId="0" applyFont="1" applyNumberFormat="1" applyFill="1"/>
    <xf numFmtId="314" fontId="0" fillId="5" borderId="0" xfId="0" applyFont="1" applyNumberFormat="1" applyFill="1"/>
    <xf numFmtId="315" fontId="0" fillId="5" borderId="0" xfId="0" applyFont="1" applyNumberFormat="1" applyFill="1"/>
    <xf numFmtId="316" fontId="0" fillId="5" borderId="0" xfId="0" applyFont="1" applyNumberFormat="1" applyFill="1"/>
    <xf numFmtId="317" fontId="0" fillId="5" borderId="0" xfId="0" applyFont="1" applyNumberFormat="1" applyFill="1"/>
    <xf numFmtId="318" fontId="0" fillId="5" borderId="0" xfId="0" applyFont="1" applyNumberFormat="1" applyFill="1"/>
    <xf numFmtId="319" fontId="0" fillId="5" borderId="0" xfId="0" applyFont="1" applyNumberFormat="1" applyFill="1"/>
    <xf numFmtId="320" fontId="0" fillId="5" borderId="0" xfId="0" applyFont="1" applyNumberFormat="1" applyFill="1"/>
    <xf numFmtId="321" fontId="0" fillId="5" borderId="0" xfId="0" applyFont="1" applyNumberFormat="1" applyFill="1"/>
    <xf numFmtId="322" fontId="0" fillId="5" borderId="0" xfId="0" applyFont="1" applyNumberFormat="1" applyFill="1"/>
    <xf numFmtId="323" fontId="0" fillId="5" borderId="0" xfId="0" applyFont="1" applyNumberFormat="1" applyFill="1"/>
    <xf numFmtId="324" fontId="0" fillId="5" borderId="0" xfId="0" applyFont="1" applyNumberFormat="1" applyFill="1"/>
    <xf numFmtId="325" fontId="0" fillId="5" borderId="0" xfId="0" applyFont="1" applyNumberFormat="1" applyFill="1"/>
    <xf numFmtId="326" fontId="0" fillId="5" borderId="0" xfId="0" applyFont="1" applyNumberFormat="1" applyFill="1"/>
    <xf numFmtId="327" fontId="0" fillId="5" borderId="0" xfId="0" applyFont="1" applyNumberFormat="1" applyFill="1"/>
    <xf numFmtId="328" fontId="0" fillId="5" borderId="0" xfId="0" applyFont="1" applyNumberFormat="1" applyFill="1"/>
    <xf numFmtId="329" fontId="0" fillId="5" borderId="0" xfId="0" applyFont="1" applyNumberFormat="1" applyFill="1"/>
    <xf numFmtId="330" fontId="0" fillId="5" borderId="0" xfId="0" applyFont="1" applyNumberFormat="1" applyFill="1"/>
    <xf numFmtId="331" fontId="0" fillId="5" borderId="0" xfId="0" applyFont="1" applyNumberFormat="1" applyFill="1"/>
    <xf numFmtId="332" fontId="0" fillId="0" borderId="0" xfId="0" applyFont="1" applyNumberFormat="1"/>
    <xf numFmtId="333" fontId="0" fillId="0" borderId="0" xfId="0" applyFont="1" applyNumberFormat="1"/>
    <xf numFmtId="334" fontId="0" fillId="4" borderId="0" xfId="0" applyFont="1" applyNumberFormat="1" applyFill="1"/>
    <xf numFmtId="335" fontId="0" fillId="4" borderId="0" xfId="0" applyFont="1" applyNumberFormat="1" applyFill="1"/>
    <xf numFmtId="336" fontId="0" fillId="5" borderId="0" xfId="0" applyFont="1" applyNumberFormat="1" applyFill="1"/>
    <xf numFmtId="337" fontId="0" fillId="5" borderId="0" xfId="0" applyFont="1" applyNumberFormat="1" applyFill="1"/>
    <xf numFmtId="338" fontId="0" fillId="5" borderId="0" xfId="0" applyFont="1" applyNumberFormat="1" applyFill="1"/>
    <xf numFmtId="339" fontId="0" fillId="5" borderId="0" xfId="0" applyFont="1" applyNumberFormat="1" applyFill="1"/>
    <xf numFmtId="340" fontId="0" fillId="0" borderId="0" xfId="0" applyFont="1" applyNumberFormat="1"/>
    <xf numFmtId="341" fontId="0" fillId="5" borderId="0" xfId="0" applyFont="1" applyNumberFormat="1" applyFill="1"/>
    <xf numFmtId="342" fontId="0" fillId="5" borderId="0" xfId="0" applyFont="1" applyNumberFormat="1" applyFill="1"/>
    <xf numFmtId="343" fontId="0" fillId="5" borderId="0" xfId="0" applyFont="1" applyNumberFormat="1" applyFill="1"/>
    <xf numFmtId="344" fontId="0" fillId="5" borderId="0" xfId="0" applyFont="1" applyNumberFormat="1" applyFill="1"/>
    <xf numFmtId="345" fontId="0" fillId="4" borderId="0" xfId="0" applyFont="1" applyNumberFormat="1" applyFill="1"/>
    <xf numFmtId="0" fontId="0" fillId="4" borderId="0" xfId="0" applyFont="1" applyFill="1" applyAlignment="1">
      <alignment vertical="top" wrapText="1"/>
    </xf>
  </cellXfs>
  <cellStyles count="1">
    <cellStyle name="Normal" xfId="0" builtinId="0"/>
  </cellStyles>
  <dxfs count="3">
    <dxf>
      <font>
        <sz val="11"/>
        <color rgb="FF006100"/>
        <name val="Carlito"/>
      </font>
      <fill>
        <patternFill patternType="solid">
          <bgColor rgb="FFC6EFCE"/>
        </patternFill>
      </fill>
    </dxf>
    <dxf>
      <font>
        <sz val="11"/>
        <color rgb="FF9C0006"/>
        <name val="Carlito"/>
      </font>
      <fill>
        <patternFill patternType="solid">
          <bgColor rgb="FFFFC7CE"/>
        </patternFill>
      </fill>
    </dxf>
    <dxf>
      <font>
        <sz val="11"/>
        <color rgb="FF9C6500"/>
        <name val="Carlito"/>
      </font>
      <fill>
        <patternFill patternType="solid">
          <bgColor rgb="FFFFEB9C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8.bin"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9.bin"/></Relationships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0.bin"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1.bin"/></Relationships>
</file>

<file path=xl/worksheets/_rels/sheet1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2.bin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3.bin"/></Relationships>
</file>

<file path=xl/worksheets/_rels/sheet1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4.bin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5.bin"/></Relationships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6.bin"/></Relationships>
</file>

<file path=xl/worksheets/_rels/sheet1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7.bin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8.bin"/></Relationships>
</file>

<file path=xl/worksheets/_rels/sheet1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6.71" hidden="0" customWidth="1"/>
    <col min="3" max="3" width="16.71" hidden="0" customWidth="1"/>
    <col min="4" max="4" width="24.71" hidden="0" customWidth="1"/>
    <col min="5" max="5" width="62.71" hidden="0" customWidth="1"/>
    <col min="6" max="6" width="40.71" hidden="0" customWidth="1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s="4" t="n">
        <v>2025</v>
      </c>
      <c r="C2" t="s">
        <v>42</v>
      </c>
      <c r="D2" t="s">
        <v>43</v>
      </c>
      <c r="E2" s="32" t="s">
        <v>44</v>
      </c>
      <c r="F2" t="s">
        <v>45</v>
      </c>
    </row>
    <row r="3">
      <c r="A3" t="s">
        <v>7</v>
      </c>
      <c r="B3" s="5" t="n">
        <v>2050</v>
      </c>
      <c r="C3" t="s">
        <v>42</v>
      </c>
      <c r="D3" t="s">
        <v>43</v>
      </c>
      <c r="E3" s="32" t="s">
        <v>46</v>
      </c>
      <c r="F3" t="s">
        <v>45</v>
      </c>
    </row>
    <row r="4">
      <c r="A4" t="s">
        <v>8</v>
      </c>
      <c r="B4" s="2" t="s">
        <v>112</v>
      </c>
      <c r="C4" t="s">
        <v>47</v>
      </c>
      <c r="D4" t="s">
        <v>43</v>
      </c>
      <c r="E4" s="32" t="s">
        <v>48</v>
      </c>
      <c r="F4" t="s">
        <v>49</v>
      </c>
    </row>
    <row r="5">
      <c r="A5" t="s">
        <v>9</v>
      </c>
      <c r="B5" s="6" t="n">
        <v>0.03</v>
      </c>
      <c r="C5" t="s">
        <v>50</v>
      </c>
      <c r="D5" t="s">
        <v>43</v>
      </c>
      <c r="E5" s="32" t="s">
        <v>51</v>
      </c>
      <c r="F5" t="s">
        <v>45</v>
      </c>
    </row>
    <row r="6">
      <c r="A6" t="s">
        <v>10</v>
      </c>
      <c r="B6" s="7" t="n">
        <v>2023</v>
      </c>
      <c r="C6" t="s">
        <v>52</v>
      </c>
      <c r="D6" t="s">
        <v>53</v>
      </c>
      <c r="E6" s="32" t="s">
        <v>54</v>
      </c>
      <c r="F6" t="s">
        <v>55</v>
      </c>
    </row>
    <row r="7">
      <c r="A7" t="s">
        <v>11</v>
      </c>
      <c r="B7" s="2" t="s">
        <v>84</v>
      </c>
      <c r="C7" t="s">
        <v>11</v>
      </c>
      <c r="D7" t="s">
        <v>53</v>
      </c>
      <c r="E7" s="32" t="s">
        <v>56</v>
      </c>
      <c r="F7" t="s">
        <v>55</v>
      </c>
    </row>
    <row r="8">
      <c r="A8" t="s">
        <v>12</v>
      </c>
      <c r="B8" s="2" t="s">
        <v>113</v>
      </c>
      <c r="C8" t="s">
        <v>57</v>
      </c>
      <c r="D8" t="s">
        <v>53</v>
      </c>
      <c r="E8" s="32" t="s">
        <v>58</v>
      </c>
      <c r="F8" t="s">
        <v>55</v>
      </c>
    </row>
    <row r="9">
      <c r="A9" t="s">
        <v>13</v>
      </c>
      <c r="B9" s="2" t="s">
        <v>114</v>
      </c>
      <c r="C9" t="s">
        <v>57</v>
      </c>
      <c r="D9" t="s">
        <v>43</v>
      </c>
      <c r="E9" s="32" t="s">
        <v>59</v>
      </c>
      <c r="F9" t="s">
        <v>55</v>
      </c>
    </row>
    <row r="10">
      <c r="A10" t="s">
        <v>14</v>
      </c>
      <c r="B10" s="8" t="n">
        <v>0</v>
      </c>
      <c r="C10" t="s">
        <v>60</v>
      </c>
      <c r="D10" t="s">
        <v>61</v>
      </c>
      <c r="E10" s="32" t="s">
        <v>62</v>
      </c>
      <c r="F10" t="s">
        <v>55</v>
      </c>
    </row>
    <row r="11">
      <c r="A11" t="s">
        <v>15</v>
      </c>
      <c r="B11" s="9" t="n">
        <v>0.001</v>
      </c>
      <c r="C11" t="s">
        <v>63</v>
      </c>
      <c r="D11" t="s">
        <v>64</v>
      </c>
      <c r="E11" s="32" t="s">
        <v>65</v>
      </c>
      <c r="F11" t="s">
        <v>66</v>
      </c>
    </row>
    <row r="12">
      <c r="A12" t="s">
        <v>16</v>
      </c>
      <c r="B12" s="10" t="n">
        <v>1000</v>
      </c>
      <c r="C12" t="s">
        <v>67</v>
      </c>
      <c r="D12" t="s">
        <v>64</v>
      </c>
      <c r="E12" s="32" t="s">
        <v>68</v>
      </c>
      <c r="F12" t="s">
        <v>69</v>
      </c>
    </row>
    <row r="13">
      <c r="A13" t="s">
        <v>17</v>
      </c>
      <c r="B13" s="11" t="n">
        <v>2</v>
      </c>
      <c r="C13" t="s">
        <v>70</v>
      </c>
      <c r="D13" t="s">
        <v>71</v>
      </c>
      <c r="E13" s="32" t="s">
        <v>72</v>
      </c>
      <c r="F13" t="s">
        <v>73</v>
      </c>
    </row>
    <row r="14">
      <c r="A14" t="s">
        <v>18</v>
      </c>
      <c r="B14" s="12" t="n">
        <v>107.59</v>
      </c>
      <c r="C14" t="s">
        <v>67</v>
      </c>
      <c r="D14" t="s">
        <v>74</v>
      </c>
      <c r="E14" s="32" t="s">
        <v>75</v>
      </c>
      <c r="F14" t="s">
        <v>76</v>
      </c>
    </row>
    <row r="15">
      <c r="A15" t="s">
        <v>19</v>
      </c>
      <c r="B15" s="13" t="n">
        <v>1</v>
      </c>
      <c r="C15" t="s">
        <v>77</v>
      </c>
      <c r="D15" t="s">
        <v>74</v>
      </c>
      <c r="E15" s="32" t="s">
        <v>78</v>
      </c>
      <c r="F15" t="s">
        <v>76</v>
      </c>
    </row>
    <row r="16">
      <c r="A16" t="s">
        <v>20</v>
      </c>
      <c r="B16" s="14" t="n">
        <v>0</v>
      </c>
      <c r="C16" t="s">
        <v>77</v>
      </c>
      <c r="D16" t="s">
        <v>74</v>
      </c>
      <c r="E16" s="32" t="s">
        <v>79</v>
      </c>
      <c r="F16" t="s">
        <v>76</v>
      </c>
    </row>
    <row r="17">
      <c r="A17" t="s">
        <v>21</v>
      </c>
      <c r="B17" s="15" t="n">
        <v>3152856.49892741</v>
      </c>
      <c r="C17" t="s">
        <v>80</v>
      </c>
      <c r="D17" t="s">
        <v>81</v>
      </c>
      <c r="E17" s="32" t="s">
        <v>82</v>
      </c>
      <c r="F17" t="s">
        <v>83</v>
      </c>
    </row>
    <row r="18">
      <c r="A18" t="s">
        <v>22</v>
      </c>
      <c r="B18" s="16" t="n">
        <v>108419167025.841</v>
      </c>
      <c r="C18" t="s">
        <v>84</v>
      </c>
      <c r="D18" t="s">
        <v>81</v>
      </c>
      <c r="E18" s="32" t="s">
        <v>85</v>
      </c>
      <c r="F18" t="s">
        <v>83</v>
      </c>
    </row>
    <row r="19">
      <c r="A19" t="s">
        <v>23</v>
      </c>
      <c r="B19" s="17" t="n">
        <v>34387.5996458211</v>
      </c>
      <c r="C19" t="s">
        <v>86</v>
      </c>
      <c r="D19" t="s">
        <v>81</v>
      </c>
      <c r="E19" s="32" t="s">
        <v>87</v>
      </c>
      <c r="F19" t="s">
        <v>83</v>
      </c>
    </row>
    <row r="20">
      <c r="A20" t="s">
        <v>24</v>
      </c>
      <c r="B20" s="3" t="s">
        <v>115</v>
      </c>
      <c r="C20" t="s">
        <v>47</v>
      </c>
      <c r="D20" t="s">
        <v>81</v>
      </c>
      <c r="E20" s="32" t="s">
        <v>88</v>
      </c>
      <c r="F20" t="s">
        <v>83</v>
      </c>
    </row>
    <row r="21">
      <c r="A21" t="s">
        <v>25</v>
      </c>
      <c r="B21" s="18" t="n">
        <v>2025</v>
      </c>
      <c r="C21" t="s">
        <v>42</v>
      </c>
      <c r="D21" t="s">
        <v>89</v>
      </c>
      <c r="E21" s="32" t="s">
        <v>90</v>
      </c>
      <c r="F21" t="s">
        <v>91</v>
      </c>
    </row>
    <row r="22">
      <c r="A22" t="s">
        <v>26</v>
      </c>
      <c r="B22" s="19" t="n">
        <v>0.03</v>
      </c>
      <c r="C22" t="s">
        <v>50</v>
      </c>
      <c r="D22" t="s">
        <v>89</v>
      </c>
      <c r="E22" s="32" t="s">
        <v>92</v>
      </c>
      <c r="F22" t="s">
        <v>91</v>
      </c>
    </row>
    <row r="23">
      <c r="A23" t="s">
        <v>27</v>
      </c>
      <c r="B23" s="20" t="n">
        <v>0.03</v>
      </c>
      <c r="C23" t="s">
        <v>50</v>
      </c>
      <c r="D23" t="s">
        <v>89</v>
      </c>
      <c r="E23" s="32" t="s">
        <v>93</v>
      </c>
      <c r="F23" t="s">
        <v>91</v>
      </c>
    </row>
    <row r="24">
      <c r="A24" t="s">
        <v>28</v>
      </c>
      <c r="B24" s="21" t="n">
        <v>0.08</v>
      </c>
      <c r="C24" t="s">
        <v>50</v>
      </c>
      <c r="D24" t="s">
        <v>89</v>
      </c>
      <c r="E24" s="32" t="s">
        <v>94</v>
      </c>
      <c r="F24" t="s">
        <v>91</v>
      </c>
    </row>
    <row r="25">
      <c r="A25" t="s">
        <v>29</v>
      </c>
      <c r="B25" s="22" t="n">
        <v>160</v>
      </c>
      <c r="C25" t="s">
        <v>95</v>
      </c>
      <c r="D25" t="s">
        <v>89</v>
      </c>
      <c r="E25" s="32" t="s">
        <v>96</v>
      </c>
      <c r="F25" t="s">
        <v>91</v>
      </c>
    </row>
    <row r="26">
      <c r="A26" t="s">
        <v>30</v>
      </c>
      <c r="B26" s="23" t="n">
        <v>1.5</v>
      </c>
      <c r="C26" t="s">
        <v>97</v>
      </c>
      <c r="D26" t="s">
        <v>89</v>
      </c>
      <c r="E26" s="32" t="s">
        <v>98</v>
      </c>
      <c r="F26" t="s">
        <v>91</v>
      </c>
    </row>
    <row r="27">
      <c r="A27" t="s">
        <v>31</v>
      </c>
      <c r="B27" s="24" t="n">
        <v>20</v>
      </c>
      <c r="C27" t="s">
        <v>95</v>
      </c>
      <c r="D27" t="s">
        <v>89</v>
      </c>
      <c r="E27" s="32" t="s">
        <v>99</v>
      </c>
      <c r="F27" t="s">
        <v>91</v>
      </c>
    </row>
    <row r="28">
      <c r="A28" t="s">
        <v>32</v>
      </c>
      <c r="B28" s="25" t="n">
        <v>100</v>
      </c>
      <c r="C28" t="s">
        <v>95</v>
      </c>
      <c r="D28" t="s">
        <v>89</v>
      </c>
      <c r="E28" s="32" t="s">
        <v>100</v>
      </c>
      <c r="F28" t="s">
        <v>91</v>
      </c>
    </row>
    <row r="29">
      <c r="A29" t="s">
        <v>33</v>
      </c>
      <c r="B29" s="26" t="n">
        <v>160</v>
      </c>
      <c r="C29" t="s">
        <v>95</v>
      </c>
      <c r="D29" t="s">
        <v>89</v>
      </c>
      <c r="E29" s="32" t="s">
        <v>101</v>
      </c>
      <c r="F29" t="s">
        <v>91</v>
      </c>
    </row>
    <row r="30">
      <c r="A30" t="s">
        <v>34</v>
      </c>
      <c r="B30" s="27" t="n">
        <v>15</v>
      </c>
      <c r="C30" t="s">
        <v>102</v>
      </c>
      <c r="D30" t="s">
        <v>89</v>
      </c>
      <c r="E30" s="32" t="s">
        <v>103</v>
      </c>
      <c r="F30" t="s">
        <v>91</v>
      </c>
    </row>
    <row r="31">
      <c r="A31" t="s">
        <v>35</v>
      </c>
      <c r="B31" s="28" t="n">
        <v>64</v>
      </c>
      <c r="C31" t="s">
        <v>102</v>
      </c>
      <c r="D31" t="s">
        <v>89</v>
      </c>
      <c r="E31" s="32" t="s">
        <v>104</v>
      </c>
      <c r="F31" t="s">
        <v>91</v>
      </c>
    </row>
    <row r="32">
      <c r="A32" t="s">
        <v>36</v>
      </c>
      <c r="B32" s="2" t="s">
        <v>116</v>
      </c>
      <c r="C32" t="s">
        <v>57</v>
      </c>
      <c r="D32" t="s">
        <v>89</v>
      </c>
      <c r="E32" s="32" t="s">
        <v>105</v>
      </c>
      <c r="F32" t="s">
        <v>91</v>
      </c>
    </row>
    <row r="33">
      <c r="A33" t="s">
        <v>37</v>
      </c>
      <c r="B33" s="29" t="n">
        <v>2023</v>
      </c>
      <c r="C33" t="s">
        <v>42</v>
      </c>
      <c r="D33" t="s">
        <v>89</v>
      </c>
      <c r="E33" s="32" t="s">
        <v>106</v>
      </c>
      <c r="F33" t="s">
        <v>91</v>
      </c>
    </row>
    <row r="34">
      <c r="A34" t="s">
        <v>38</v>
      </c>
      <c r="B34" s="30" t="n">
        <v>3</v>
      </c>
      <c r="C34" t="s">
        <v>107</v>
      </c>
      <c r="D34" t="s">
        <v>89</v>
      </c>
      <c r="E34" s="32" t="s">
        <v>108</v>
      </c>
      <c r="F34" t="s">
        <v>91</v>
      </c>
    </row>
    <row r="35">
      <c r="A35" t="s">
        <v>39</v>
      </c>
      <c r="B35" s="2" t="s">
        <v>117</v>
      </c>
      <c r="C35" t="s">
        <v>57</v>
      </c>
      <c r="D35" t="s">
        <v>89</v>
      </c>
      <c r="E35" s="32" t="s">
        <v>109</v>
      </c>
      <c r="F35" t="s">
        <v>91</v>
      </c>
    </row>
    <row r="36">
      <c r="A36" t="s">
        <v>40</v>
      </c>
      <c r="B36" s="2" t="s">
        <v>118</v>
      </c>
      <c r="C36" t="s">
        <v>57</v>
      </c>
      <c r="D36" t="s">
        <v>89</v>
      </c>
      <c r="E36" s="32" t="s">
        <v>110</v>
      </c>
      <c r="F36" t="s">
        <v>91</v>
      </c>
    </row>
    <row r="37">
      <c r="A37" t="s">
        <v>41</v>
      </c>
      <c r="B37" s="31" t="n">
        <v>0.0748813741634316</v>
      </c>
      <c r="C37" t="s">
        <v>50</v>
      </c>
      <c r="D37" t="s">
        <v>89</v>
      </c>
      <c r="E37" s="32" t="s">
        <v>111</v>
      </c>
      <c r="F37" t="s">
        <v>91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118.71" hidden="0" customWidth="1"/>
  </cols>
  <sheetData>
    <row r="1" ht="22" customHeight="1">
      <c r="A1" s="33" t="s">
        <v>119</v>
      </c>
    </row>
    <row r="3">
      <c r="A3" s="1" t="s">
        <v>120</v>
      </c>
      <c r="B3" s="1" t="s">
        <v>121</v>
      </c>
    </row>
    <row r="4">
      <c r="A4" t="s">
        <v>122</v>
      </c>
      <c r="B4" s="32" t="s">
        <v>123</v>
      </c>
    </row>
    <row r="5">
      <c r="A5" t="s">
        <v>124</v>
      </c>
      <c r="B5" s="32" t="s">
        <v>125</v>
      </c>
    </row>
    <row r="6">
      <c r="A6" t="s">
        <v>126</v>
      </c>
      <c r="B6" s="32" t="s">
        <v>127</v>
      </c>
    </row>
    <row r="7">
      <c r="A7" t="s">
        <v>128</v>
      </c>
      <c r="B7" s="32" t="s">
        <v>129</v>
      </c>
    </row>
    <row r="8">
      <c r="A8" t="s">
        <v>130</v>
      </c>
      <c r="B8" s="32" t="s">
        <v>131</v>
      </c>
    </row>
    <row r="9">
      <c r="A9" t="s">
        <v>132</v>
      </c>
      <c r="B9" s="32" t="s">
        <v>133</v>
      </c>
    </row>
    <row r="10">
      <c r="A10" t="s">
        <v>134</v>
      </c>
      <c r="B10" s="32" t="s">
        <v>135</v>
      </c>
    </row>
    <row r="11">
      <c r="A11" t="s">
        <v>136</v>
      </c>
      <c r="B11" s="32" t="s">
        <v>137</v>
      </c>
    </row>
    <row r="12">
      <c r="A12" t="s">
        <v>138</v>
      </c>
      <c r="B12" s="32" t="s">
        <v>139</v>
      </c>
    </row>
    <row r="13">
      <c r="A13" t="s">
        <v>140</v>
      </c>
      <c r="B13" s="32" t="s">
        <v>141</v>
      </c>
    </row>
    <row r="14">
      <c r="A14" t="s">
        <v>142</v>
      </c>
      <c r="B14" s="32" t="s">
        <v>143</v>
      </c>
    </row>
    <row r="15">
      <c r="A15" t="s">
        <v>144</v>
      </c>
      <c r="B15" s="32" t="s">
        <v>145</v>
      </c>
    </row>
    <row r="16">
      <c r="A16" t="s">
        <v>146</v>
      </c>
      <c r="B16" s="32" t="s">
        <v>147</v>
      </c>
    </row>
    <row r="17">
      <c r="A17" t="s">
        <v>148</v>
      </c>
      <c r="B17" s="32" t="s">
        <v>149</v>
      </c>
    </row>
    <row r="18">
      <c r="A18" t="s">
        <v>150</v>
      </c>
      <c r="B18" s="32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74.71" hidden="0" customWidth="1"/>
  </cols>
  <sheetData>
    <row r="1" ht="28" customHeight="1">
      <c r="A1" s="1" t="s">
        <v>152</v>
      </c>
      <c r="B1" s="1" t="s">
        <v>1</v>
      </c>
    </row>
    <row r="2">
      <c r="A2" t="s">
        <v>153</v>
      </c>
      <c r="B2" t="s">
        <v>154</v>
      </c>
    </row>
    <row r="3">
      <c r="A3" t="s">
        <v>155</v>
      </c>
      <c r="B3" t="s">
        <v>156</v>
      </c>
    </row>
    <row r="4">
      <c r="A4" t="s">
        <v>157</v>
      </c>
      <c r="B4" t="s">
        <v>158</v>
      </c>
    </row>
    <row r="5">
      <c r="A5" t="s">
        <v>159</v>
      </c>
      <c r="B5" t="s">
        <v>160</v>
      </c>
    </row>
    <row r="6">
      <c r="A6" t="s">
        <v>161</v>
      </c>
      <c r="B6" t="s">
        <v>162</v>
      </c>
    </row>
    <row r="7">
      <c r="A7" t="s">
        <v>163</v>
      </c>
      <c r="B7" t="s">
        <v>164</v>
      </c>
    </row>
    <row r="8">
      <c r="A8" t="s">
        <v>165</v>
      </c>
      <c r="B8" s="34" t="str">
        <f>'Calculation_Assumptions'!B2&amp;"-"&amp;'Calculation_Assumptions'!B3</f>
      </c>
    </row>
    <row r="9">
      <c r="A9" t="s">
        <v>167</v>
      </c>
      <c r="B9" s="34" t="str">
        <f>'Calculation_Assumptions'!B4</f>
      </c>
    </row>
    <row r="10">
      <c r="A10" t="s">
        <v>168</v>
      </c>
      <c r="B10" t="s">
        <v>169</v>
      </c>
    </row>
    <row r="11">
      <c r="A11" t="s">
        <v>170</v>
      </c>
      <c r="B11" s="35" t="str">
        <f>'Calculation_Assumptions'!B5</f>
      </c>
    </row>
    <row r="12">
      <c r="A12" t="s">
        <v>172</v>
      </c>
      <c r="B12" s="34" t="str">
        <f>'Calculation_Assumptions'!B6</f>
      </c>
    </row>
    <row r="13">
      <c r="A13" t="s">
        <v>174</v>
      </c>
      <c r="B13" s="34" t="str">
        <f>'Calculation_Assumptions'!B7</f>
      </c>
    </row>
    <row r="14">
      <c r="A14" t="s">
        <v>175</v>
      </c>
      <c r="B14" s="34" t="str">
        <f>'Calculation_Assumptions'!B8</f>
      </c>
    </row>
    <row r="15">
      <c r="A15" t="s">
        <v>176</v>
      </c>
      <c r="B15" s="34" t="str">
        <f>'Calculation_Assumptions'!B9</f>
      </c>
    </row>
    <row r="16">
      <c r="A16" t="s">
        <v>177</v>
      </c>
      <c r="B16" s="34" t="str">
        <f>'Calculation_Assumptions'!B10</f>
      </c>
    </row>
    <row r="17">
      <c r="A17" t="s">
        <v>179</v>
      </c>
      <c r="B17" t="s">
        <v>180</v>
      </c>
    </row>
    <row r="18">
      <c r="A18" t="s">
        <v>181</v>
      </c>
      <c r="B18" t="s">
        <v>182</v>
      </c>
    </row>
    <row r="19">
      <c r="A19" t="s">
        <v>183</v>
      </c>
      <c r="B19" t="s">
        <v>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4.71" hidden="0" customWidth="1"/>
    <col min="3" max="3" width="19.71" hidden="0" customWidth="1"/>
    <col min="4" max="4" width="11.71" hidden="0" customWidth="1"/>
    <col min="5" max="5" width="12.71" hidden="0" customWidth="1"/>
    <col min="6" max="6" width="12.71" hidden="0" customWidth="1"/>
    <col min="7" max="7" width="17.71" hidden="0" customWidth="1"/>
    <col min="8" max="8" width="15.71" hidden="0" customWidth="1"/>
    <col min="9" max="9" width="18.71" hidden="0" customWidth="1"/>
    <col min="10" max="10" width="14.71" hidden="0" customWidth="1"/>
    <col min="11" max="11" width="19.71" hidden="0" customWidth="1"/>
    <col min="12" max="12" width="19.71" hidden="0" customWidth="1"/>
    <col min="13" max="13" width="17.71" hidden="0" customWidth="1"/>
    <col min="14" max="14" width="12.71" hidden="0" customWidth="1"/>
    <col min="15" max="15" width="13.71" hidden="0" customWidth="1"/>
    <col min="16" max="16" width="27.71" hidden="0" customWidth="1"/>
    <col min="17" max="17" width="15.71" hidden="0" customWidth="1"/>
    <col min="18" max="18" width="12.71" hidden="0" customWidth="1"/>
    <col min="19" max="19" width="15.71" hidden="0" customWidth="1"/>
    <col min="20" max="20" width="17.71" hidden="0" customWidth="1"/>
    <col min="21" max="21" width="11.71" hidden="0" customWidth="1"/>
    <col min="22" max="22" width="16.71" hidden="0" customWidth="1"/>
  </cols>
  <sheetData>
    <row r="1" ht="28" customHeight="1">
      <c r="A1" s="1" t="s">
        <v>185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204</v>
      </c>
      <c r="U1" s="1" t="s">
        <v>205</v>
      </c>
      <c r="V1" s="1" t="s">
        <v>206</v>
      </c>
    </row>
    <row r="2">
      <c r="A2" t="s">
        <v>207</v>
      </c>
      <c r="B2" t="s">
        <v>208</v>
      </c>
      <c r="C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s="36" t="n">
        <v>0.47</v>
      </c>
      <c r="K2" s="37" t="n">
        <v>1</v>
      </c>
      <c r="L2" s="38" t="n">
        <v>0.31</v>
      </c>
      <c r="M2" s="39" t="n">
        <v>0.8</v>
      </c>
      <c r="N2" s="40" t="n">
        <v>2025</v>
      </c>
      <c r="O2" s="41" t="n">
        <v>2050</v>
      </c>
      <c r="P2" s="42" t="str">
        <f>IF(OR(J2="",K2="",L2="",M2=""),"",ROUND(K2*(J2*(M2-L2)/(1-J2*L2)),4))</f>
      </c>
      <c r="Q2" s="43" t="s">
        <v>216</v>
      </c>
      <c r="R2" s="44" t="s">
        <v>217</v>
      </c>
      <c r="S2" t="s">
        <v>218</v>
      </c>
      <c r="T2" s="45" t="s">
        <v>218</v>
      </c>
      <c r="U2" s="46" t="str">
        <f>COUNTIF($B$2:$B$17,B2)</f>
      </c>
      <c r="V2" s="34" t="str">
        <f>IF(U2=1,"OK","DUPLICATE KEY")</f>
      </c>
    </row>
    <row r="3">
      <c r="A3" t="s">
        <v>207</v>
      </c>
      <c r="B3" t="s">
        <v>219</v>
      </c>
      <c r="C3" t="s">
        <v>209</v>
      </c>
      <c r="D3" t="s">
        <v>220</v>
      </c>
      <c r="E3" t="s">
        <v>221</v>
      </c>
      <c r="F3" t="s">
        <v>222</v>
      </c>
      <c r="G3" t="s">
        <v>213</v>
      </c>
      <c r="H3" t="s">
        <v>214</v>
      </c>
      <c r="I3" t="s">
        <v>215</v>
      </c>
      <c r="J3" s="36" t="n">
        <v>0.49</v>
      </c>
      <c r="K3" s="37" t="n">
        <v>0.8</v>
      </c>
      <c r="L3" s="38" t="n">
        <v>0.31</v>
      </c>
      <c r="M3" s="39" t="n">
        <v>0.8</v>
      </c>
      <c r="N3" s="40" t="n">
        <v>2025</v>
      </c>
      <c r="O3" s="41" t="n">
        <v>2050</v>
      </c>
      <c r="P3" s="42" t="str">
        <f>IF(OR(J3="",K3="",L3="",M3=""),"",ROUND(K3*(J3*(M3-L3)/(1-J3*L3)),4))</f>
      </c>
      <c r="Q3" s="43" t="s">
        <v>216</v>
      </c>
      <c r="R3" s="44" t="s">
        <v>217</v>
      </c>
      <c r="S3" t="s">
        <v>218</v>
      </c>
      <c r="T3" s="45" t="s">
        <v>218</v>
      </c>
      <c r="U3" s="46" t="str">
        <f>COUNTIF($B$2:$B$17,B3)</f>
      </c>
      <c r="V3" s="34" t="str">
        <f>IF(U3=1,"OK","DUPLICATE KEY")</f>
      </c>
    </row>
    <row r="4">
      <c r="A4" t="s">
        <v>207</v>
      </c>
      <c r="B4" t="s">
        <v>223</v>
      </c>
      <c r="C4" t="s">
        <v>209</v>
      </c>
      <c r="D4" t="s">
        <v>224</v>
      </c>
      <c r="E4" t="s">
        <v>225</v>
      </c>
      <c r="F4" t="s">
        <v>226</v>
      </c>
      <c r="G4" t="s">
        <v>213</v>
      </c>
      <c r="H4" t="s">
        <v>214</v>
      </c>
      <c r="I4" t="s">
        <v>215</v>
      </c>
      <c r="J4" s="36" t="n">
        <v>0.58</v>
      </c>
      <c r="K4" s="37" t="n">
        <v>0.8</v>
      </c>
      <c r="L4" s="38" t="n">
        <v>0.31</v>
      </c>
      <c r="M4" s="39" t="n">
        <v>0.8</v>
      </c>
      <c r="N4" s="40" t="n">
        <v>2025</v>
      </c>
      <c r="O4" s="41" t="n">
        <v>2050</v>
      </c>
      <c r="P4" s="42" t="str">
        <f>IF(OR(J4="",K4="",L4="",M4=""),"",ROUND(K4*(J4*(M4-L4)/(1-J4*L4)),4))</f>
      </c>
      <c r="Q4" s="43" t="s">
        <v>216</v>
      </c>
      <c r="R4" s="44" t="s">
        <v>217</v>
      </c>
      <c r="S4" t="s">
        <v>218</v>
      </c>
      <c r="T4" s="45" t="s">
        <v>218</v>
      </c>
      <c r="U4" s="46" t="str">
        <f>COUNTIF($B$2:$B$17,B4)</f>
      </c>
      <c r="V4" s="34" t="str">
        <f>IF(U4=1,"OK","DUPLICATE KEY")</f>
      </c>
    </row>
    <row r="5">
      <c r="A5" t="s">
        <v>207</v>
      </c>
      <c r="B5" t="s">
        <v>227</v>
      </c>
      <c r="C5" t="s">
        <v>209</v>
      </c>
      <c r="D5" t="s">
        <v>228</v>
      </c>
      <c r="E5" t="s">
        <v>229</v>
      </c>
      <c r="F5" t="s">
        <v>230</v>
      </c>
      <c r="G5" t="s">
        <v>213</v>
      </c>
      <c r="H5" t="s">
        <v>214</v>
      </c>
      <c r="I5" t="s">
        <v>215</v>
      </c>
      <c r="J5" s="36" t="n">
        <v>0.54</v>
      </c>
      <c r="K5" s="37" t="n">
        <v>0.8</v>
      </c>
      <c r="L5" s="38" t="n">
        <v>0.31</v>
      </c>
      <c r="M5" s="39" t="n">
        <v>0.8</v>
      </c>
      <c r="N5" s="40" t="n">
        <v>2025</v>
      </c>
      <c r="O5" s="41" t="n">
        <v>2050</v>
      </c>
      <c r="P5" s="42" t="str">
        <f>IF(OR(J5="",K5="",L5="",M5=""),"",ROUND(K5*(J5*(M5-L5)/(1-J5*L5)),4))</f>
      </c>
      <c r="Q5" s="43" t="s">
        <v>216</v>
      </c>
      <c r="R5" s="44" t="s">
        <v>217</v>
      </c>
      <c r="S5" t="s">
        <v>218</v>
      </c>
      <c r="T5" s="45" t="s">
        <v>218</v>
      </c>
      <c r="U5" s="46" t="str">
        <f>COUNTIF($B$2:$B$17,B5)</f>
      </c>
      <c r="V5" s="34" t="str">
        <f>IF(U5=1,"OK","DUPLICATE KEY")</f>
      </c>
    </row>
    <row r="6">
      <c r="A6" t="s">
        <v>231</v>
      </c>
      <c r="B6" t="s">
        <v>232</v>
      </c>
      <c r="C6" t="s">
        <v>233</v>
      </c>
      <c r="D6" t="s">
        <v>234</v>
      </c>
      <c r="E6" t="s">
        <v>235</v>
      </c>
      <c r="F6" t="s">
        <v>236</v>
      </c>
      <c r="G6" t="s">
        <v>237</v>
      </c>
      <c r="H6" t="s">
        <v>238</v>
      </c>
      <c r="I6" t="s">
        <v>239</v>
      </c>
      <c r="J6" s="36" t="n">
        <v>0.74</v>
      </c>
      <c r="K6" s="37" t="n">
        <v>0.2</v>
      </c>
      <c r="L6" s="38" t="n">
        <v>0.31</v>
      </c>
      <c r="M6" s="39" t="n">
        <v>0.8</v>
      </c>
      <c r="N6" s="40" t="n">
        <v>2025</v>
      </c>
      <c r="O6" s="41" t="n">
        <v>2050</v>
      </c>
      <c r="P6" s="42" t="str">
        <f>IF(OR(J6="",K6="",L6="",M6=""),"",ROUND(K6*(J6*(M6-L6)/(1-J6*L6)),4))</f>
      </c>
      <c r="Q6" s="43" t="s">
        <v>232</v>
      </c>
      <c r="R6" s="44" t="s">
        <v>240</v>
      </c>
      <c r="S6" t="s">
        <v>218</v>
      </c>
      <c r="T6" s="45" t="s">
        <v>218</v>
      </c>
      <c r="U6" s="46" t="str">
        <f>COUNTIF($B$2:$B$17,B6)</f>
      </c>
      <c r="V6" s="34" t="str">
        <f>IF(U6=1,"OK","DUPLICATE KEY")</f>
      </c>
    </row>
    <row r="7">
      <c r="A7" t="s">
        <v>231</v>
      </c>
      <c r="B7" t="s">
        <v>241</v>
      </c>
      <c r="C7" t="s">
        <v>233</v>
      </c>
      <c r="D7" t="s">
        <v>210</v>
      </c>
      <c r="E7" t="s">
        <v>211</v>
      </c>
      <c r="F7" t="s">
        <v>212</v>
      </c>
      <c r="G7" t="s">
        <v>237</v>
      </c>
      <c r="H7" t="s">
        <v>242</v>
      </c>
      <c r="I7" t="s">
        <v>239</v>
      </c>
      <c r="J7" s="36" t="n">
        <v>0.74</v>
      </c>
      <c r="K7" s="37" t="n">
        <v>0.2</v>
      </c>
      <c r="L7" s="38" t="n">
        <v>0.31</v>
      </c>
      <c r="M7" s="39" t="n">
        <v>0.8</v>
      </c>
      <c r="N7" s="40" t="n">
        <v>2025</v>
      </c>
      <c r="O7" s="41" t="n">
        <v>2050</v>
      </c>
      <c r="P7" s="42" t="str">
        <f>IF(OR(J7="",K7="",L7="",M7=""),"",ROUND(K7*(J7*(M7-L7)/(1-J7*L7)),4))</f>
      </c>
      <c r="Q7" s="43" t="s">
        <v>241</v>
      </c>
      <c r="R7" s="44" t="s">
        <v>240</v>
      </c>
      <c r="S7" t="s">
        <v>218</v>
      </c>
      <c r="T7" s="45" t="s">
        <v>218</v>
      </c>
      <c r="U7" s="46" t="str">
        <f>COUNTIF($B$2:$B$17,B7)</f>
      </c>
      <c r="V7" s="34" t="str">
        <f>IF(U7=1,"OK","DUPLICATE KEY")</f>
      </c>
    </row>
    <row r="8">
      <c r="A8" t="s">
        <v>231</v>
      </c>
      <c r="B8" t="s">
        <v>243</v>
      </c>
      <c r="C8" t="s">
        <v>233</v>
      </c>
      <c r="D8" t="s">
        <v>224</v>
      </c>
      <c r="E8" t="s">
        <v>225</v>
      </c>
      <c r="F8" t="s">
        <v>226</v>
      </c>
      <c r="G8" t="s">
        <v>237</v>
      </c>
      <c r="H8" t="s">
        <v>244</v>
      </c>
      <c r="I8" t="s">
        <v>239</v>
      </c>
      <c r="J8" s="36" t="n">
        <v>0.18</v>
      </c>
      <c r="K8" s="37" t="n">
        <v>0.05</v>
      </c>
      <c r="L8" s="38" t="n">
        <v>0.31</v>
      </c>
      <c r="M8" s="39" t="n">
        <v>0.8</v>
      </c>
      <c r="N8" s="40" t="n">
        <v>2025</v>
      </c>
      <c r="O8" s="41" t="n">
        <v>2050</v>
      </c>
      <c r="P8" s="42" t="str">
        <f>IF(OR(J8="",K8="",L8="",M8=""),"",ROUND(K8*(J8*(M8-L8)/(1-J8*L8)),4))</f>
      </c>
      <c r="Q8" s="43" t="s">
        <v>243</v>
      </c>
      <c r="R8" s="44" t="s">
        <v>240</v>
      </c>
      <c r="S8" t="s">
        <v>218</v>
      </c>
      <c r="T8" s="45" t="s">
        <v>218</v>
      </c>
      <c r="U8" s="46" t="str">
        <f>COUNTIF($B$2:$B$17,B8)</f>
      </c>
      <c r="V8" s="34" t="str">
        <f>IF(U8=1,"OK","DUPLICATE KEY")</f>
      </c>
    </row>
    <row r="9">
      <c r="A9" t="s">
        <v>245</v>
      </c>
      <c r="B9" t="s">
        <v>246</v>
      </c>
      <c r="C9" t="s">
        <v>247</v>
      </c>
      <c r="D9" t="s">
        <v>234</v>
      </c>
      <c r="E9" t="s">
        <v>235</v>
      </c>
      <c r="F9" t="s">
        <v>236</v>
      </c>
      <c r="G9" t="s">
        <v>237</v>
      </c>
      <c r="H9" t="s">
        <v>238</v>
      </c>
      <c r="I9" t="s">
        <v>239</v>
      </c>
      <c r="J9" s="36" t="n">
        <v>0.536</v>
      </c>
      <c r="K9" s="37" t="n">
        <v>0.8</v>
      </c>
      <c r="L9" s="38" t="n">
        <v>0.31</v>
      </c>
      <c r="M9" s="39" t="n">
        <v>0.8</v>
      </c>
      <c r="N9" s="40" t="n">
        <v>2025</v>
      </c>
      <c r="O9" s="41" t="n">
        <v>2050</v>
      </c>
      <c r="P9" s="42" t="str">
        <f>IF(OR(J9="",K9="",L9="",M9=""),"",ROUND(K9*(J9*(M9-L9)/(1-J9*L9)),4))</f>
      </c>
      <c r="Q9" s="43" t="s">
        <v>246</v>
      </c>
      <c r="R9" s="44" t="s">
        <v>240</v>
      </c>
      <c r="S9" t="s">
        <v>218</v>
      </c>
      <c r="T9" s="45" t="s">
        <v>218</v>
      </c>
      <c r="U9" s="46" t="str">
        <f>COUNTIF($B$2:$B$17,B9)</f>
      </c>
      <c r="V9" s="34" t="str">
        <f>IF(U9=1,"OK","DUPLICATE KEY")</f>
      </c>
    </row>
    <row r="10">
      <c r="A10" t="s">
        <v>245</v>
      </c>
      <c r="B10" t="s">
        <v>248</v>
      </c>
      <c r="C10" t="s">
        <v>247</v>
      </c>
      <c r="D10" t="s">
        <v>210</v>
      </c>
      <c r="E10" t="s">
        <v>211</v>
      </c>
      <c r="F10" t="s">
        <v>212</v>
      </c>
      <c r="G10" t="s">
        <v>237</v>
      </c>
      <c r="H10" t="s">
        <v>242</v>
      </c>
      <c r="I10" t="s">
        <v>239</v>
      </c>
      <c r="J10" s="36" t="n">
        <v>0.275</v>
      </c>
      <c r="K10" s="37" t="n">
        <v>0.8</v>
      </c>
      <c r="L10" s="38" t="n">
        <v>0.31</v>
      </c>
      <c r="M10" s="39" t="n">
        <v>0.8</v>
      </c>
      <c r="N10" s="40" t="n">
        <v>2025</v>
      </c>
      <c r="O10" s="41" t="n">
        <v>2050</v>
      </c>
      <c r="P10" s="42" t="str">
        <f>IF(OR(J10="",K10="",L10="",M10=""),"",ROUND(K10*(J10*(M10-L10)/(1-J10*L10)),4))</f>
      </c>
      <c r="Q10" s="43" t="s">
        <v>248</v>
      </c>
      <c r="R10" s="44" t="s">
        <v>240</v>
      </c>
      <c r="S10" t="s">
        <v>218</v>
      </c>
      <c r="T10" s="45" t="s">
        <v>218</v>
      </c>
      <c r="U10" s="46" t="str">
        <f>COUNTIF($B$2:$B$17,B10)</f>
      </c>
      <c r="V10" s="34" t="str">
        <f>IF(U10=1,"OK","DUPLICATE KEY")</f>
      </c>
    </row>
    <row r="11">
      <c r="A11" t="s">
        <v>245</v>
      </c>
      <c r="B11" t="s">
        <v>249</v>
      </c>
      <c r="C11" t="s">
        <v>247</v>
      </c>
      <c r="D11" t="s">
        <v>224</v>
      </c>
      <c r="E11" t="s">
        <v>225</v>
      </c>
      <c r="F11" t="s">
        <v>226</v>
      </c>
      <c r="G11" t="s">
        <v>237</v>
      </c>
      <c r="H11" t="s">
        <v>244</v>
      </c>
      <c r="I11" t="s">
        <v>239</v>
      </c>
      <c r="J11" s="36" t="n">
        <v>0.093</v>
      </c>
      <c r="K11" s="37" t="n">
        <v>0.2</v>
      </c>
      <c r="L11" s="38" t="n">
        <v>0.31</v>
      </c>
      <c r="M11" s="39" t="n">
        <v>0.8</v>
      </c>
      <c r="N11" s="40" t="n">
        <v>2025</v>
      </c>
      <c r="O11" s="41" t="n">
        <v>2050</v>
      </c>
      <c r="P11" s="42" t="str">
        <f>IF(OR(J11="",K11="",L11="",M11=""),"",ROUND(K11*(J11*(M11-L11)/(1-J11*L11)),4))</f>
      </c>
      <c r="Q11" s="43" t="s">
        <v>249</v>
      </c>
      <c r="R11" s="44" t="s">
        <v>240</v>
      </c>
      <c r="S11" t="s">
        <v>218</v>
      </c>
      <c r="T11" s="45" t="s">
        <v>218</v>
      </c>
      <c r="U11" s="46" t="str">
        <f>COUNTIF($B$2:$B$17,B11)</f>
      </c>
      <c r="V11" s="34" t="str">
        <f>IF(U11=1,"OK","DUPLICATE KEY")</f>
      </c>
    </row>
    <row r="12">
      <c r="A12" t="s">
        <v>250</v>
      </c>
      <c r="B12" t="s">
        <v>251</v>
      </c>
      <c r="C12" t="s">
        <v>252</v>
      </c>
      <c r="D12" t="s">
        <v>224</v>
      </c>
      <c r="E12" t="s">
        <v>225</v>
      </c>
      <c r="F12" t="s">
        <v>226</v>
      </c>
      <c r="G12" t="s">
        <v>214</v>
      </c>
      <c r="H12" t="s">
        <v>244</v>
      </c>
      <c r="I12" t="s">
        <v>239</v>
      </c>
      <c r="J12" s="36" t="n">
        <v>0.2812</v>
      </c>
      <c r="K12" s="37" t="n">
        <v>0.5</v>
      </c>
      <c r="L12" s="38" t="n">
        <v>0.2</v>
      </c>
      <c r="M12" s="39" t="n">
        <v>0.8</v>
      </c>
      <c r="N12" s="40" t="n">
        <v>2025</v>
      </c>
      <c r="O12" s="41" t="n">
        <v>2050</v>
      </c>
      <c r="P12" s="42" t="str">
        <f>IF(OR(J12="",K12="",L12="",M12=""),"",ROUND(K12*(J12*(M12-L12)/(1-J12*L12)),4))</f>
      </c>
      <c r="Q12" s="43" t="s">
        <v>251</v>
      </c>
      <c r="R12" s="44" t="s">
        <v>240</v>
      </c>
      <c r="S12" t="s">
        <v>218</v>
      </c>
      <c r="T12" s="45" t="s">
        <v>218</v>
      </c>
      <c r="U12" s="46" t="str">
        <f>COUNTIF($B$2:$B$17,B12)</f>
      </c>
      <c r="V12" s="34" t="str">
        <f>IF(U12=1,"OK","DUPLICATE KEY")</f>
      </c>
    </row>
    <row r="13">
      <c r="A13" t="s">
        <v>253</v>
      </c>
      <c r="B13" t="s">
        <v>254</v>
      </c>
      <c r="C13" t="s">
        <v>255</v>
      </c>
      <c r="D13" t="s">
        <v>224</v>
      </c>
      <c r="E13" t="s">
        <v>225</v>
      </c>
      <c r="F13" t="s">
        <v>226</v>
      </c>
      <c r="G13" t="s">
        <v>214</v>
      </c>
      <c r="H13" t="s">
        <v>244</v>
      </c>
      <c r="I13" t="s">
        <v>239</v>
      </c>
      <c r="J13" s="36" t="n">
        <v>0.5822</v>
      </c>
      <c r="K13" s="37" t="n">
        <v>0.2</v>
      </c>
      <c r="L13" s="38" t="n">
        <v>0.31</v>
      </c>
      <c r="M13" s="39" t="n">
        <v>0.8</v>
      </c>
      <c r="N13" s="40" t="n">
        <v>2025</v>
      </c>
      <c r="O13" s="41" t="n">
        <v>2050</v>
      </c>
      <c r="P13" s="42" t="str">
        <f>IF(OR(J13="",K13="",L13="",M13=""),"",ROUND(K13*(J13*(M13-L13)/(1-J13*L13)),4))</f>
      </c>
      <c r="Q13" s="43" t="s">
        <v>254</v>
      </c>
      <c r="R13" s="44" t="s">
        <v>240</v>
      </c>
      <c r="S13" t="s">
        <v>218</v>
      </c>
      <c r="T13" s="45" t="s">
        <v>218</v>
      </c>
      <c r="U13" s="46" t="str">
        <f>COUNTIF($B$2:$B$17,B13)</f>
      </c>
      <c r="V13" s="34" t="str">
        <f>IF(U13=1,"OK","DUPLICATE KEY")</f>
      </c>
    </row>
    <row r="14">
      <c r="A14" t="s">
        <v>256</v>
      </c>
      <c r="B14" t="s">
        <v>257</v>
      </c>
      <c r="C14" t="s">
        <v>258</v>
      </c>
      <c r="D14" t="s">
        <v>220</v>
      </c>
      <c r="E14" t="s">
        <v>221</v>
      </c>
      <c r="F14" t="s">
        <v>222</v>
      </c>
      <c r="G14" t="s">
        <v>214</v>
      </c>
      <c r="H14" t="s">
        <v>259</v>
      </c>
      <c r="I14" t="s">
        <v>239</v>
      </c>
      <c r="J14" s="36" t="n">
        <v>0.08</v>
      </c>
      <c r="K14" s="37" t="n">
        <v>0.2</v>
      </c>
      <c r="L14" s="38" t="n">
        <v>0.31</v>
      </c>
      <c r="M14" s="39" t="n">
        <v>0.8</v>
      </c>
      <c r="N14" s="40" t="n">
        <v>2025</v>
      </c>
      <c r="O14" s="41" t="n">
        <v>2050</v>
      </c>
      <c r="P14" s="42" t="str">
        <f>IF(OR(J14="",K14="",L14="",M14=""),"",ROUND(K14*(J14*(M14-L14)/(1-J14*L14)),4))</f>
      </c>
      <c r="Q14" s="43" t="s">
        <v>257</v>
      </c>
      <c r="R14" s="44" t="s">
        <v>240</v>
      </c>
      <c r="S14" t="s">
        <v>218</v>
      </c>
      <c r="T14" s="45" t="s">
        <v>218</v>
      </c>
      <c r="U14" s="46" t="str">
        <f>COUNTIF($B$2:$B$17,B14)</f>
      </c>
      <c r="V14" s="34" t="str">
        <f>IF(U14=1,"OK","DUPLICATE KEY")</f>
      </c>
    </row>
    <row r="15">
      <c r="A15" t="s">
        <v>256</v>
      </c>
      <c r="B15" t="s">
        <v>260</v>
      </c>
      <c r="C15" t="s">
        <v>258</v>
      </c>
      <c r="D15" t="s">
        <v>228</v>
      </c>
      <c r="E15" t="s">
        <v>229</v>
      </c>
      <c r="F15" t="s">
        <v>230</v>
      </c>
      <c r="G15" t="s">
        <v>214</v>
      </c>
      <c r="H15" t="s">
        <v>261</v>
      </c>
      <c r="I15" t="s">
        <v>239</v>
      </c>
      <c r="J15" s="36" t="n">
        <v>0.23</v>
      </c>
      <c r="K15" s="37" t="n">
        <v>0.2</v>
      </c>
      <c r="L15" s="38" t="n">
        <v>0.31</v>
      </c>
      <c r="M15" s="39" t="n">
        <v>0.8</v>
      </c>
      <c r="N15" s="40" t="n">
        <v>2025</v>
      </c>
      <c r="O15" s="41" t="n">
        <v>2050</v>
      </c>
      <c r="P15" s="42" t="str">
        <f>IF(OR(J15="",K15="",L15="",M15=""),"",ROUND(K15*(J15*(M15-L15)/(1-J15*L15)),4))</f>
      </c>
      <c r="Q15" s="43" t="s">
        <v>260</v>
      </c>
      <c r="R15" s="44" t="s">
        <v>240</v>
      </c>
      <c r="S15" t="s">
        <v>218</v>
      </c>
      <c r="T15" s="45" t="s">
        <v>218</v>
      </c>
      <c r="U15" s="46" t="str">
        <f>COUNTIF($B$2:$B$17,B15)</f>
      </c>
      <c r="V15" s="34" t="str">
        <f>IF(U15=1,"OK","DUPLICATE KEY")</f>
      </c>
    </row>
    <row r="16">
      <c r="A16" t="s">
        <v>262</v>
      </c>
      <c r="B16" t="s">
        <v>263</v>
      </c>
      <c r="C16" t="s">
        <v>264</v>
      </c>
      <c r="D16" t="s">
        <v>265</v>
      </c>
      <c r="E16" t="s">
        <v>266</v>
      </c>
      <c r="F16" t="s">
        <v>267</v>
      </c>
      <c r="G16" t="s">
        <v>214</v>
      </c>
      <c r="H16" t="s">
        <v>268</v>
      </c>
      <c r="I16" t="s">
        <v>239</v>
      </c>
      <c r="J16" s="36" t="n">
        <v>0.28</v>
      </c>
      <c r="K16" s="37" t="n">
        <v>1</v>
      </c>
      <c r="L16" s="38" t="n">
        <v>0.16</v>
      </c>
      <c r="M16" s="39" t="n">
        <v>0.8</v>
      </c>
      <c r="N16" s="40" t="n">
        <v>2025</v>
      </c>
      <c r="O16" s="41" t="n">
        <v>2050</v>
      </c>
      <c r="P16" s="42" t="str">
        <f>IF(OR(J16="",K16="",L16="",M16=""),"",ROUND(K16*(J16*(M16-L16)/(1-J16*L16)),4))</f>
      </c>
      <c r="Q16" s="43" t="s">
        <v>263</v>
      </c>
      <c r="R16" s="44" t="s">
        <v>240</v>
      </c>
      <c r="S16" t="s">
        <v>218</v>
      </c>
      <c r="T16" s="45" t="s">
        <v>218</v>
      </c>
      <c r="U16" s="46" t="str">
        <f>COUNTIF($B$2:$B$17,B16)</f>
      </c>
      <c r="V16" s="34" t="str">
        <f>IF(U16=1,"OK","DUPLICATE KEY")</f>
      </c>
    </row>
    <row r="17">
      <c r="A17" t="s">
        <v>262</v>
      </c>
      <c r="B17" t="s">
        <v>269</v>
      </c>
      <c r="C17" t="s">
        <v>264</v>
      </c>
      <c r="D17" t="s">
        <v>224</v>
      </c>
      <c r="E17" t="s">
        <v>225</v>
      </c>
      <c r="F17" t="s">
        <v>226</v>
      </c>
      <c r="G17" t="s">
        <v>214</v>
      </c>
      <c r="H17" t="s">
        <v>244</v>
      </c>
      <c r="I17" t="s">
        <v>239</v>
      </c>
      <c r="J17" s="36" t="n">
        <v>0.15</v>
      </c>
      <c r="K17" s="37" t="n">
        <v>0.15</v>
      </c>
      <c r="L17" s="38" t="n">
        <v>0.16</v>
      </c>
      <c r="M17" s="39" t="n">
        <v>0.8</v>
      </c>
      <c r="N17" s="40" t="n">
        <v>2025</v>
      </c>
      <c r="O17" s="41" t="n">
        <v>2050</v>
      </c>
      <c r="P17" s="42" t="str">
        <f>IF(OR(J17="",K17="",L17="",M17=""),"",ROUND(K17*(J17*(M17-L17)/(1-J17*L17)),4))</f>
      </c>
      <c r="Q17" s="43" t="s">
        <v>263</v>
      </c>
      <c r="R17" s="44" t="s">
        <v>217</v>
      </c>
      <c r="S17" t="s">
        <v>270</v>
      </c>
      <c r="T17" s="45" t="s">
        <v>218</v>
      </c>
      <c r="U17" s="46" t="str">
        <f>COUNTIF($B$2:$B$17,B17)</f>
      </c>
      <c r="V17" s="34" t="str">
        <f>IF(U17=1,"OK","DUPLICATE KEY")</f>
      </c>
    </row>
  </sheetData>
  <autoFilter ref="A1:V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7.71" hidden="0" customWidth="1"/>
    <col min="5" max="5" width="11.71" hidden="0" customWidth="1"/>
    <col min="6" max="6" width="12.71" hidden="0" customWidth="1"/>
    <col min="7" max="7" width="15.71" hidden="0" customWidth="1"/>
    <col min="8" max="8" width="12.71" hidden="0" customWidth="1"/>
    <col min="9" max="9" width="16.71" hidden="0" customWidth="1"/>
    <col min="10" max="10" width="28.71" hidden="0" customWidth="1"/>
    <col min="11" max="11" width="29.71" hidden="0" customWidth="1"/>
    <col min="12" max="12" width="20.71" hidden="0" customWidth="1"/>
    <col min="13" max="13" width="13.71" hidden="0" customWidth="1"/>
    <col min="14" max="14" width="12.71" hidden="0" customWidth="1"/>
    <col min="15" max="15" width="11.71" hidden="0" customWidth="1"/>
    <col min="16" max="16" width="15.71" hidden="0" customWidth="1"/>
    <col min="17" max="17" width="12.71" hidden="0" customWidth="1"/>
    <col min="18" max="18" width="25.71" hidden="0" customWidth="1"/>
    <col min="19" max="19" width="14.71" hidden="0" customWidth="1"/>
    <col min="20" max="20" width="12.71" hidden="0" customWidth="1"/>
    <col min="21" max="21" width="16.71" hidden="0" customWidth="1"/>
    <col min="22" max="22" width="17.71" hidden="0" customWidth="1"/>
    <col min="23" max="23" width="13.71" hidden="0" customWidth="1"/>
    <col min="24" max="24" width="12.71" hidden="0" customWidth="1"/>
  </cols>
  <sheetData>
    <row r="1" ht="28" customHeight="1">
      <c r="A1" s="1" t="s">
        <v>271</v>
      </c>
      <c r="B1" s="1" t="s">
        <v>272</v>
      </c>
      <c r="C1" s="1" t="s">
        <v>273</v>
      </c>
      <c r="D1" s="1" t="s">
        <v>185</v>
      </c>
      <c r="E1" s="1" t="s">
        <v>188</v>
      </c>
      <c r="F1" s="1" t="s">
        <v>189</v>
      </c>
      <c r="G1" s="1" t="s">
        <v>201</v>
      </c>
      <c r="H1" s="1" t="s">
        <v>202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278</v>
      </c>
      <c r="N1" s="1" t="s">
        <v>279</v>
      </c>
      <c r="O1" s="1" t="s">
        <v>280</v>
      </c>
      <c r="P1" s="1" t="s">
        <v>281</v>
      </c>
      <c r="Q1" s="1" t="s">
        <v>282</v>
      </c>
      <c r="R1" s="1" t="s">
        <v>283</v>
      </c>
      <c r="S1" s="1" t="s">
        <v>284</v>
      </c>
      <c r="T1" s="1" t="s">
        <v>285</v>
      </c>
      <c r="U1" s="1" t="s">
        <v>286</v>
      </c>
      <c r="V1" s="1" t="s">
        <v>287</v>
      </c>
      <c r="W1" s="1" t="s">
        <v>288</v>
      </c>
      <c r="X1" s="1" t="s">
        <v>289</v>
      </c>
    </row>
    <row r="2">
      <c r="A2" s="47" t="s">
        <v>290</v>
      </c>
      <c r="B2" s="48" t="s">
        <v>291</v>
      </c>
      <c r="C2" s="49" t="s">
        <v>292</v>
      </c>
      <c r="D2" t="s">
        <v>207</v>
      </c>
      <c r="E2" t="s">
        <v>293</v>
      </c>
      <c r="F2"/>
      <c r="G2" s="50" t="s">
        <v>216</v>
      </c>
      <c r="H2" s="51" t="s">
        <v>217</v>
      </c>
      <c r="I2" s="65" t="s">
        <v>294</v>
      </c>
      <c r="J2" s="52" t="s">
        <v>115</v>
      </c>
      <c r="K2" s="53" t="n">
        <v>0.3</v>
      </c>
      <c r="L2" s="54" t="n">
        <v>1</v>
      </c>
      <c r="M2" s="55" t="n">
        <v>30</v>
      </c>
      <c r="N2" s="56" t="n">
        <v>95</v>
      </c>
      <c r="O2" t="s">
        <v>295</v>
      </c>
      <c r="P2" s="57" t="n">
        <v>40.48771881</v>
      </c>
      <c r="Q2" s="58" t="n">
        <v>2023</v>
      </c>
      <c r="R2" t="n">
        <v>1</v>
      </c>
      <c r="S2" s="59" t="str">
        <f>IFERROR(INDEX('Selected_Interventions'!$L$2:$L$17,MATCH(G2,'Selected_Interventions'!$Q$2:$Q$17,0)),"")</f>
      </c>
      <c r="T2" s="60" t="str">
        <f>IFERROR(INDEX('Selected_Interventions'!$M$2:$M$17,MATCH(G2,'Selected_Interventions'!$Q$2:$Q$17,0)),"")</f>
      </c>
      <c r="U2" s="61" t="str">
        <f>IFERROR(INDEX('Selected_Interventions'!$N$2:$N$17,MATCH(G2,'Selected_Interventions'!$Q$2:$Q$17,0)),"")</f>
      </c>
      <c r="V2" s="62" t="str">
        <f>IFERROR(INDEX('Selected_Interventions'!$O$2:$O$17,MATCH(G2,'Selected_Interventions'!$Q$2:$Q$17,0)),"")</f>
      </c>
      <c r="W2" s="63" t="s">
        <v>296</v>
      </c>
      <c r="X2" s="64" t="str">
        <f>IF(AND(P2&lt;&gt;"",P2&gt;=0,S2&lt;&gt;"",K2&lt;&gt;"",K2&gt;=0,K2&lt;=1,OR(J2="all",J2="prevalence",J2="incidence")),1,0)</f>
      </c>
    </row>
    <row r="3">
      <c r="A3" s="47" t="s">
        <v>297</v>
      </c>
      <c r="B3" s="48" t="s">
        <v>298</v>
      </c>
      <c r="C3" s="49" t="s">
        <v>292</v>
      </c>
      <c r="D3" t="s">
        <v>207</v>
      </c>
      <c r="E3" t="s">
        <v>293</v>
      </c>
      <c r="F3"/>
      <c r="G3" s="50" t="s">
        <v>216</v>
      </c>
      <c r="H3" s="51" t="s">
        <v>217</v>
      </c>
      <c r="I3" s="65" t="s">
        <v>299</v>
      </c>
      <c r="J3" s="52" t="s">
        <v>115</v>
      </c>
      <c r="K3" s="53" t="n">
        <v>0.2</v>
      </c>
      <c r="L3" s="54" t="n">
        <v>1</v>
      </c>
      <c r="M3" s="55" t="n">
        <v>30</v>
      </c>
      <c r="N3" s="56" t="n">
        <v>95</v>
      </c>
      <c r="O3" t="s">
        <v>295</v>
      </c>
      <c r="P3" s="57" t="n">
        <v>2.766521858</v>
      </c>
      <c r="Q3" s="58" t="n">
        <v>2023</v>
      </c>
      <c r="R3" t="n">
        <v>1</v>
      </c>
      <c r="S3" s="59" t="str">
        <f>IFERROR(INDEX('Selected_Interventions'!$L$2:$L$17,MATCH(G3,'Selected_Interventions'!$Q$2:$Q$17,0)),"")</f>
      </c>
      <c r="T3" s="60" t="str">
        <f>IFERROR(INDEX('Selected_Interventions'!$M$2:$M$17,MATCH(G3,'Selected_Interventions'!$Q$2:$Q$17,0)),"")</f>
      </c>
      <c r="U3" s="61" t="str">
        <f>IFERROR(INDEX('Selected_Interventions'!$N$2:$N$17,MATCH(G3,'Selected_Interventions'!$Q$2:$Q$17,0)),"")</f>
      </c>
      <c r="V3" s="62" t="str">
        <f>IFERROR(INDEX('Selected_Interventions'!$O$2:$O$17,MATCH(G3,'Selected_Interventions'!$Q$2:$Q$17,0)),"")</f>
      </c>
      <c r="W3" s="63" t="s">
        <v>296</v>
      </c>
      <c r="X3" s="64" t="str">
        <f>IF(AND(P3&lt;&gt;"",P3&gt;=0,S3&lt;&gt;"",K3&lt;&gt;"",K3&gt;=0,K3&lt;=1,OR(J3="all",J3="prevalence",J3="incidence")),1,0)</f>
      </c>
    </row>
    <row r="4">
      <c r="A4" s="47" t="s">
        <v>300</v>
      </c>
      <c r="B4" s="48" t="s">
        <v>301</v>
      </c>
      <c r="C4" s="49" t="s">
        <v>302</v>
      </c>
      <c r="D4" t="s">
        <v>231</v>
      </c>
      <c r="E4" t="s">
        <v>234</v>
      </c>
      <c r="F4" t="s">
        <v>235</v>
      </c>
      <c r="G4" s="50" t="s">
        <v>232</v>
      </c>
      <c r="H4" s="51" t="s">
        <v>240</v>
      </c>
      <c r="I4" s="65" t="s">
        <v>303</v>
      </c>
      <c r="J4" s="52" t="s">
        <v>304</v>
      </c>
      <c r="K4" s="53" t="n">
        <v>0.5</v>
      </c>
      <c r="L4" s="54" t="n">
        <v>1</v>
      </c>
      <c r="M4" s="55" t="n">
        <v>30</v>
      </c>
      <c r="N4" s="56" t="n">
        <v>95</v>
      </c>
      <c r="O4" t="s">
        <v>295</v>
      </c>
      <c r="P4" s="57" t="n">
        <v>475</v>
      </c>
      <c r="Q4" s="58" t="n">
        <v>2023</v>
      </c>
      <c r="R4" t="n">
        <v>1</v>
      </c>
      <c r="S4" s="59" t="str">
        <f>IFERROR(INDEX('Selected_Interventions'!$L$2:$L$17,MATCH(G4,'Selected_Interventions'!$Q$2:$Q$17,0)),"")</f>
      </c>
      <c r="T4" s="60" t="str">
        <f>IFERROR(INDEX('Selected_Interventions'!$M$2:$M$17,MATCH(G4,'Selected_Interventions'!$Q$2:$Q$17,0)),"")</f>
      </c>
      <c r="U4" s="61" t="str">
        <f>IFERROR(INDEX('Selected_Interventions'!$N$2:$N$17,MATCH(G4,'Selected_Interventions'!$Q$2:$Q$17,0)),"")</f>
      </c>
      <c r="V4" s="62" t="str">
        <f>IFERROR(INDEX('Selected_Interventions'!$O$2:$O$17,MATCH(G4,'Selected_Interventions'!$Q$2:$Q$17,0)),"")</f>
      </c>
      <c r="W4" s="63" t="s">
        <v>218</v>
      </c>
      <c r="X4" s="64" t="str">
        <f>IF(AND(P4&lt;&gt;"",P4&gt;=0,S4&lt;&gt;"",K4&lt;&gt;"",K4&gt;=0,K4&lt;=1,OR(J4="all",J4="prevalence",J4="incidence")),1,0)</f>
      </c>
    </row>
    <row r="5">
      <c r="A5" s="47" t="s">
        <v>305</v>
      </c>
      <c r="B5" s="48" t="s">
        <v>306</v>
      </c>
      <c r="C5" s="49" t="s">
        <v>302</v>
      </c>
      <c r="D5" t="s">
        <v>231</v>
      </c>
      <c r="E5" t="s">
        <v>210</v>
      </c>
      <c r="F5" t="s">
        <v>211</v>
      </c>
      <c r="G5" s="50" t="s">
        <v>241</v>
      </c>
      <c r="H5" s="51" t="s">
        <v>240</v>
      </c>
      <c r="I5" s="65" t="s">
        <v>303</v>
      </c>
      <c r="J5" s="52" t="s">
        <v>304</v>
      </c>
      <c r="K5" s="53" t="n">
        <v>0.5</v>
      </c>
      <c r="L5" s="54" t="n">
        <v>1</v>
      </c>
      <c r="M5" s="55" t="n">
        <v>30</v>
      </c>
      <c r="N5" s="56" t="n">
        <v>95</v>
      </c>
      <c r="O5" t="s">
        <v>295</v>
      </c>
      <c r="P5" s="57" t="n">
        <v>475</v>
      </c>
      <c r="Q5" s="58" t="n">
        <v>2023</v>
      </c>
      <c r="R5" t="n">
        <v>1</v>
      </c>
      <c r="S5" s="59" t="str">
        <f>IFERROR(INDEX('Selected_Interventions'!$L$2:$L$17,MATCH(G5,'Selected_Interventions'!$Q$2:$Q$17,0)),"")</f>
      </c>
      <c r="T5" s="60" t="str">
        <f>IFERROR(INDEX('Selected_Interventions'!$M$2:$M$17,MATCH(G5,'Selected_Interventions'!$Q$2:$Q$17,0)),"")</f>
      </c>
      <c r="U5" s="61" t="str">
        <f>IFERROR(INDEX('Selected_Interventions'!$N$2:$N$17,MATCH(G5,'Selected_Interventions'!$Q$2:$Q$17,0)),"")</f>
      </c>
      <c r="V5" s="62" t="str">
        <f>IFERROR(INDEX('Selected_Interventions'!$O$2:$O$17,MATCH(G5,'Selected_Interventions'!$Q$2:$Q$17,0)),"")</f>
      </c>
      <c r="W5" s="63" t="s">
        <v>218</v>
      </c>
      <c r="X5" s="64" t="str">
        <f>IF(AND(P5&lt;&gt;"",P5&gt;=0,S5&lt;&gt;"",K5&lt;&gt;"",K5&gt;=0,K5&lt;=1,OR(J5="all",J5="prevalence",J5="incidence")),1,0)</f>
      </c>
    </row>
    <row r="6">
      <c r="A6" s="47" t="s">
        <v>307</v>
      </c>
      <c r="B6" s="48" t="s">
        <v>308</v>
      </c>
      <c r="C6" s="49" t="s">
        <v>302</v>
      </c>
      <c r="D6" t="s">
        <v>231</v>
      </c>
      <c r="E6" t="s">
        <v>224</v>
      </c>
      <c r="F6" t="s">
        <v>225</v>
      </c>
      <c r="G6" s="50" t="s">
        <v>243</v>
      </c>
      <c r="H6" s="51" t="s">
        <v>240</v>
      </c>
      <c r="I6" s="65" t="s">
        <v>303</v>
      </c>
      <c r="J6" s="52" t="s">
        <v>304</v>
      </c>
      <c r="K6" s="53" t="n">
        <v>0.1</v>
      </c>
      <c r="L6" s="54" t="n">
        <v>1</v>
      </c>
      <c r="M6" s="55" t="n">
        <v>30</v>
      </c>
      <c r="N6" s="56" t="n">
        <v>95</v>
      </c>
      <c r="O6" t="s">
        <v>295</v>
      </c>
      <c r="P6" s="57" t="n">
        <v>475</v>
      </c>
      <c r="Q6" s="58" t="n">
        <v>2023</v>
      </c>
      <c r="R6" t="n">
        <v>1</v>
      </c>
      <c r="S6" s="59" t="str">
        <f>IFERROR(INDEX('Selected_Interventions'!$L$2:$L$17,MATCH(G6,'Selected_Interventions'!$Q$2:$Q$17,0)),"")</f>
      </c>
      <c r="T6" s="60" t="str">
        <f>IFERROR(INDEX('Selected_Interventions'!$M$2:$M$17,MATCH(G6,'Selected_Interventions'!$Q$2:$Q$17,0)),"")</f>
      </c>
      <c r="U6" s="61" t="str">
        <f>IFERROR(INDEX('Selected_Interventions'!$N$2:$N$17,MATCH(G6,'Selected_Interventions'!$Q$2:$Q$17,0)),"")</f>
      </c>
      <c r="V6" s="62" t="str">
        <f>IFERROR(INDEX('Selected_Interventions'!$O$2:$O$17,MATCH(G6,'Selected_Interventions'!$Q$2:$Q$17,0)),"")</f>
      </c>
      <c r="W6" s="63" t="s">
        <v>218</v>
      </c>
      <c r="X6" s="64" t="str">
        <f>IF(AND(P6&lt;&gt;"",P6&gt;=0,S6&lt;&gt;"",K6&lt;&gt;"",K6&gt;=0,K6&lt;=1,OR(J6="all",J6="prevalence",J6="incidence")),1,0)</f>
      </c>
    </row>
    <row r="7">
      <c r="A7" s="47" t="s">
        <v>309</v>
      </c>
      <c r="B7" s="48" t="s">
        <v>310</v>
      </c>
      <c r="C7" s="49" t="s">
        <v>302</v>
      </c>
      <c r="D7" t="s">
        <v>245</v>
      </c>
      <c r="E7" t="s">
        <v>234</v>
      </c>
      <c r="F7" t="s">
        <v>235</v>
      </c>
      <c r="G7" s="50" t="s">
        <v>246</v>
      </c>
      <c r="H7" s="51" t="s">
        <v>240</v>
      </c>
      <c r="I7" s="65" t="s">
        <v>311</v>
      </c>
      <c r="J7" s="52" t="s">
        <v>304</v>
      </c>
      <c r="K7" s="53" t="n">
        <v>1</v>
      </c>
      <c r="L7" s="54" t="n">
        <v>1</v>
      </c>
      <c r="M7" s="55" t="n">
        <v>0</v>
      </c>
      <c r="N7" s="56" t="n">
        <v>95</v>
      </c>
      <c r="O7" t="s">
        <v>295</v>
      </c>
      <c r="P7" s="57" t="n">
        <v>20</v>
      </c>
      <c r="Q7" s="58" t="n">
        <v>2023</v>
      </c>
      <c r="R7" t="n">
        <v>1</v>
      </c>
      <c r="S7" s="59" t="str">
        <f>IFERROR(INDEX('Selected_Interventions'!$L$2:$L$17,MATCH(G7,'Selected_Interventions'!$Q$2:$Q$17,0)),"")</f>
      </c>
      <c r="T7" s="60" t="str">
        <f>IFERROR(INDEX('Selected_Interventions'!$M$2:$M$17,MATCH(G7,'Selected_Interventions'!$Q$2:$Q$17,0)),"")</f>
      </c>
      <c r="U7" s="61" t="str">
        <f>IFERROR(INDEX('Selected_Interventions'!$N$2:$N$17,MATCH(G7,'Selected_Interventions'!$Q$2:$Q$17,0)),"")</f>
      </c>
      <c r="V7" s="62" t="str">
        <f>IFERROR(INDEX('Selected_Interventions'!$O$2:$O$17,MATCH(G7,'Selected_Interventions'!$Q$2:$Q$17,0)),"")</f>
      </c>
      <c r="W7" s="63" t="s">
        <v>218</v>
      </c>
      <c r="X7" s="64" t="str">
        <f>IF(AND(P7&lt;&gt;"",P7&gt;=0,S7&lt;&gt;"",K7&lt;&gt;"",K7&gt;=0,K7&lt;=1,OR(J7="all",J7="prevalence",J7="incidence")),1,0)</f>
      </c>
    </row>
    <row r="8">
      <c r="A8" s="47" t="s">
        <v>312</v>
      </c>
      <c r="B8" s="48" t="s">
        <v>313</v>
      </c>
      <c r="C8" s="49" t="s">
        <v>292</v>
      </c>
      <c r="D8" t="s">
        <v>245</v>
      </c>
      <c r="E8" t="s">
        <v>234</v>
      </c>
      <c r="F8" t="s">
        <v>235</v>
      </c>
      <c r="G8" s="50" t="s">
        <v>246</v>
      </c>
      <c r="H8" s="51" t="s">
        <v>240</v>
      </c>
      <c r="I8" s="65" t="s">
        <v>314</v>
      </c>
      <c r="J8" s="52" t="s">
        <v>304</v>
      </c>
      <c r="K8" s="53" t="n">
        <v>1</v>
      </c>
      <c r="L8" s="54" t="n">
        <v>1</v>
      </c>
      <c r="M8" s="55" t="n">
        <v>0</v>
      </c>
      <c r="N8" s="56" t="n">
        <v>95</v>
      </c>
      <c r="O8" t="s">
        <v>295</v>
      </c>
      <c r="P8" s="57" t="n">
        <v>64.94344126</v>
      </c>
      <c r="Q8" s="58" t="n">
        <v>2023</v>
      </c>
      <c r="R8" t="n">
        <v>1</v>
      </c>
      <c r="S8" s="59" t="str">
        <f>IFERROR(INDEX('Selected_Interventions'!$L$2:$L$17,MATCH(G8,'Selected_Interventions'!$Q$2:$Q$17,0)),"")</f>
      </c>
      <c r="T8" s="60" t="str">
        <f>IFERROR(INDEX('Selected_Interventions'!$M$2:$M$17,MATCH(G8,'Selected_Interventions'!$Q$2:$Q$17,0)),"")</f>
      </c>
      <c r="U8" s="61" t="str">
        <f>IFERROR(INDEX('Selected_Interventions'!$N$2:$N$17,MATCH(G8,'Selected_Interventions'!$Q$2:$Q$17,0)),"")</f>
      </c>
      <c r="V8" s="62" t="str">
        <f>IFERROR(INDEX('Selected_Interventions'!$O$2:$O$17,MATCH(G8,'Selected_Interventions'!$Q$2:$Q$17,0)),"")</f>
      </c>
      <c r="W8" s="63" t="s">
        <v>296</v>
      </c>
      <c r="X8" s="64" t="str">
        <f>IF(AND(P8&lt;&gt;"",P8&gt;=0,S8&lt;&gt;"",K8&lt;&gt;"",K8&gt;=0,K8&lt;=1,OR(J8="all",J8="prevalence",J8="incidence")),1,0)</f>
      </c>
    </row>
    <row r="9">
      <c r="A9" s="47" t="s">
        <v>315</v>
      </c>
      <c r="B9" s="48" t="s">
        <v>316</v>
      </c>
      <c r="C9" s="49" t="s">
        <v>302</v>
      </c>
      <c r="D9" t="s">
        <v>245</v>
      </c>
      <c r="E9" t="s">
        <v>234</v>
      </c>
      <c r="F9" t="s">
        <v>235</v>
      </c>
      <c r="G9" s="50" t="s">
        <v>246</v>
      </c>
      <c r="H9" s="51" t="s">
        <v>240</v>
      </c>
      <c r="I9" s="65" t="s">
        <v>317</v>
      </c>
      <c r="J9" s="52" t="s">
        <v>304</v>
      </c>
      <c r="K9" s="53" t="n">
        <v>1</v>
      </c>
      <c r="L9" s="54" t="n">
        <v>1</v>
      </c>
      <c r="M9" s="55" t="n">
        <v>0</v>
      </c>
      <c r="N9" s="56" t="n">
        <v>95</v>
      </c>
      <c r="O9" t="s">
        <v>295</v>
      </c>
      <c r="P9" s="57" t="n">
        <v>115.1062307</v>
      </c>
      <c r="Q9" s="58" t="n">
        <v>2023</v>
      </c>
      <c r="R9" t="n">
        <v>1</v>
      </c>
      <c r="S9" s="59" t="str">
        <f>IFERROR(INDEX('Selected_Interventions'!$L$2:$L$17,MATCH(G9,'Selected_Interventions'!$Q$2:$Q$17,0)),"")</f>
      </c>
      <c r="T9" s="60" t="str">
        <f>IFERROR(INDEX('Selected_Interventions'!$M$2:$M$17,MATCH(G9,'Selected_Interventions'!$Q$2:$Q$17,0)),"")</f>
      </c>
      <c r="U9" s="61" t="str">
        <f>IFERROR(INDEX('Selected_Interventions'!$N$2:$N$17,MATCH(G9,'Selected_Interventions'!$Q$2:$Q$17,0)),"")</f>
      </c>
      <c r="V9" s="62" t="str">
        <f>IFERROR(INDEX('Selected_Interventions'!$O$2:$O$17,MATCH(G9,'Selected_Interventions'!$Q$2:$Q$17,0)),"")</f>
      </c>
      <c r="W9" s="63" t="s">
        <v>218</v>
      </c>
      <c r="X9" s="64" t="str">
        <f>IF(AND(P9&lt;&gt;"",P9&gt;=0,S9&lt;&gt;"",K9&lt;&gt;"",K9&gt;=0,K9&lt;=1,OR(J9="all",J9="prevalence",J9="incidence")),1,0)</f>
      </c>
    </row>
    <row r="10">
      <c r="A10" s="47" t="s">
        <v>318</v>
      </c>
      <c r="B10" s="48" t="s">
        <v>319</v>
      </c>
      <c r="C10" s="49" t="s">
        <v>302</v>
      </c>
      <c r="D10" t="s">
        <v>245</v>
      </c>
      <c r="E10" t="s">
        <v>210</v>
      </c>
      <c r="F10" t="s">
        <v>211</v>
      </c>
      <c r="G10" s="50" t="s">
        <v>248</v>
      </c>
      <c r="H10" s="51" t="s">
        <v>240</v>
      </c>
      <c r="I10" s="65" t="s">
        <v>311</v>
      </c>
      <c r="J10" s="52" t="s">
        <v>304</v>
      </c>
      <c r="K10" s="53" t="n">
        <v>1</v>
      </c>
      <c r="L10" s="54" t="n">
        <v>1</v>
      </c>
      <c r="M10" s="55" t="n">
        <v>30</v>
      </c>
      <c r="N10" s="56" t="n">
        <v>95</v>
      </c>
      <c r="O10" t="s">
        <v>295</v>
      </c>
      <c r="P10" s="57" t="n">
        <v>20</v>
      </c>
      <c r="Q10" s="58" t="n">
        <v>2023</v>
      </c>
      <c r="R10" t="n">
        <v>1</v>
      </c>
      <c r="S10" s="59" t="str">
        <f>IFERROR(INDEX('Selected_Interventions'!$L$2:$L$17,MATCH(G10,'Selected_Interventions'!$Q$2:$Q$17,0)),"")</f>
      </c>
      <c r="T10" s="60" t="str">
        <f>IFERROR(INDEX('Selected_Interventions'!$M$2:$M$17,MATCH(G10,'Selected_Interventions'!$Q$2:$Q$17,0)),"")</f>
      </c>
      <c r="U10" s="61" t="str">
        <f>IFERROR(INDEX('Selected_Interventions'!$N$2:$N$17,MATCH(G10,'Selected_Interventions'!$Q$2:$Q$17,0)),"")</f>
      </c>
      <c r="V10" s="62" t="str">
        <f>IFERROR(INDEX('Selected_Interventions'!$O$2:$O$17,MATCH(G10,'Selected_Interventions'!$Q$2:$Q$17,0)),"")</f>
      </c>
      <c r="W10" s="63" t="s">
        <v>218</v>
      </c>
      <c r="X10" s="64" t="str">
        <f>IF(AND(P10&lt;&gt;"",P10&gt;=0,S10&lt;&gt;"",K10&lt;&gt;"",K10&gt;=0,K10&lt;=1,OR(J10="all",J10="prevalence",J10="incidence")),1,0)</f>
      </c>
    </row>
    <row r="11">
      <c r="A11" s="47" t="s">
        <v>320</v>
      </c>
      <c r="B11" s="48" t="s">
        <v>321</v>
      </c>
      <c r="C11" s="49" t="s">
        <v>292</v>
      </c>
      <c r="D11" t="s">
        <v>245</v>
      </c>
      <c r="E11" t="s">
        <v>210</v>
      </c>
      <c r="F11" t="s">
        <v>211</v>
      </c>
      <c r="G11" s="50" t="s">
        <v>248</v>
      </c>
      <c r="H11" s="51" t="s">
        <v>240</v>
      </c>
      <c r="I11" s="65" t="s">
        <v>314</v>
      </c>
      <c r="J11" s="52" t="s">
        <v>304</v>
      </c>
      <c r="K11" s="53" t="n">
        <v>1</v>
      </c>
      <c r="L11" s="54" t="n">
        <v>1</v>
      </c>
      <c r="M11" s="55" t="n">
        <v>30</v>
      </c>
      <c r="N11" s="56" t="n">
        <v>95</v>
      </c>
      <c r="O11" t="s">
        <v>295</v>
      </c>
      <c r="P11" s="57" t="n">
        <v>64.94344126</v>
      </c>
      <c r="Q11" s="58" t="n">
        <v>2023</v>
      </c>
      <c r="R11" t="n">
        <v>1</v>
      </c>
      <c r="S11" s="59" t="str">
        <f>IFERROR(INDEX('Selected_Interventions'!$L$2:$L$17,MATCH(G11,'Selected_Interventions'!$Q$2:$Q$17,0)),"")</f>
      </c>
      <c r="T11" s="60" t="str">
        <f>IFERROR(INDEX('Selected_Interventions'!$M$2:$M$17,MATCH(G11,'Selected_Interventions'!$Q$2:$Q$17,0)),"")</f>
      </c>
      <c r="U11" s="61" t="str">
        <f>IFERROR(INDEX('Selected_Interventions'!$N$2:$N$17,MATCH(G11,'Selected_Interventions'!$Q$2:$Q$17,0)),"")</f>
      </c>
      <c r="V11" s="62" t="str">
        <f>IFERROR(INDEX('Selected_Interventions'!$O$2:$O$17,MATCH(G11,'Selected_Interventions'!$Q$2:$Q$17,0)),"")</f>
      </c>
      <c r="W11" s="63" t="s">
        <v>296</v>
      </c>
      <c r="X11" s="64" t="str">
        <f>IF(AND(P11&lt;&gt;"",P11&gt;=0,S11&lt;&gt;"",K11&lt;&gt;"",K11&gt;=0,K11&lt;=1,OR(J11="all",J11="prevalence",J11="incidence")),1,0)</f>
      </c>
    </row>
    <row r="12">
      <c r="A12" s="47" t="s">
        <v>322</v>
      </c>
      <c r="B12" s="48" t="s">
        <v>323</v>
      </c>
      <c r="C12" s="49" t="s">
        <v>302</v>
      </c>
      <c r="D12" t="s">
        <v>245</v>
      </c>
      <c r="E12" t="s">
        <v>210</v>
      </c>
      <c r="F12" t="s">
        <v>211</v>
      </c>
      <c r="G12" s="50" t="s">
        <v>248</v>
      </c>
      <c r="H12" s="51" t="s">
        <v>240</v>
      </c>
      <c r="I12" s="65" t="s">
        <v>317</v>
      </c>
      <c r="J12" s="52" t="s">
        <v>304</v>
      </c>
      <c r="K12" s="53" t="n">
        <v>1</v>
      </c>
      <c r="L12" s="54" t="n">
        <v>1</v>
      </c>
      <c r="M12" s="55" t="n">
        <v>0</v>
      </c>
      <c r="N12" s="56" t="n">
        <v>95</v>
      </c>
      <c r="O12" t="s">
        <v>295</v>
      </c>
      <c r="P12" s="57" t="n">
        <v>115.1062307</v>
      </c>
      <c r="Q12" s="58" t="n">
        <v>2023</v>
      </c>
      <c r="R12" t="n">
        <v>1</v>
      </c>
      <c r="S12" s="59" t="str">
        <f>IFERROR(INDEX('Selected_Interventions'!$L$2:$L$17,MATCH(G12,'Selected_Interventions'!$Q$2:$Q$17,0)),"")</f>
      </c>
      <c r="T12" s="60" t="str">
        <f>IFERROR(INDEX('Selected_Interventions'!$M$2:$M$17,MATCH(G12,'Selected_Interventions'!$Q$2:$Q$17,0)),"")</f>
      </c>
      <c r="U12" s="61" t="str">
        <f>IFERROR(INDEX('Selected_Interventions'!$N$2:$N$17,MATCH(G12,'Selected_Interventions'!$Q$2:$Q$17,0)),"")</f>
      </c>
      <c r="V12" s="62" t="str">
        <f>IFERROR(INDEX('Selected_Interventions'!$O$2:$O$17,MATCH(G12,'Selected_Interventions'!$Q$2:$Q$17,0)),"")</f>
      </c>
      <c r="W12" s="63" t="s">
        <v>218</v>
      </c>
      <c r="X12" s="64" t="str">
        <f>IF(AND(P12&lt;&gt;"",P12&gt;=0,S12&lt;&gt;"",K12&lt;&gt;"",K12&gt;=0,K12&lt;=1,OR(J12="all",J12="prevalence",J12="incidence")),1,0)</f>
      </c>
    </row>
    <row r="13">
      <c r="A13" s="47" t="s">
        <v>324</v>
      </c>
      <c r="B13" s="48" t="s">
        <v>325</v>
      </c>
      <c r="C13" s="49" t="s">
        <v>302</v>
      </c>
      <c r="D13" t="s">
        <v>245</v>
      </c>
      <c r="E13" t="s">
        <v>224</v>
      </c>
      <c r="F13" t="s">
        <v>225</v>
      </c>
      <c r="G13" s="50" t="s">
        <v>249</v>
      </c>
      <c r="H13" s="51" t="s">
        <v>240</v>
      </c>
      <c r="I13" s="65" t="s">
        <v>311</v>
      </c>
      <c r="J13" s="52" t="s">
        <v>304</v>
      </c>
      <c r="K13" s="53" t="n">
        <v>0.2</v>
      </c>
      <c r="L13" s="54" t="n">
        <v>1</v>
      </c>
      <c r="M13" s="55" t="n">
        <v>30</v>
      </c>
      <c r="N13" s="56" t="n">
        <v>95</v>
      </c>
      <c r="O13" t="s">
        <v>295</v>
      </c>
      <c r="P13" s="57" t="n">
        <v>20</v>
      </c>
      <c r="Q13" s="58" t="n">
        <v>2023</v>
      </c>
      <c r="R13" t="n">
        <v>1</v>
      </c>
      <c r="S13" s="59" t="str">
        <f>IFERROR(INDEX('Selected_Interventions'!$L$2:$L$17,MATCH(G13,'Selected_Interventions'!$Q$2:$Q$17,0)),"")</f>
      </c>
      <c r="T13" s="60" t="str">
        <f>IFERROR(INDEX('Selected_Interventions'!$M$2:$M$17,MATCH(G13,'Selected_Interventions'!$Q$2:$Q$17,0)),"")</f>
      </c>
      <c r="U13" s="61" t="str">
        <f>IFERROR(INDEX('Selected_Interventions'!$N$2:$N$17,MATCH(G13,'Selected_Interventions'!$Q$2:$Q$17,0)),"")</f>
      </c>
      <c r="V13" s="62" t="str">
        <f>IFERROR(INDEX('Selected_Interventions'!$O$2:$O$17,MATCH(G13,'Selected_Interventions'!$Q$2:$Q$17,0)),"")</f>
      </c>
      <c r="W13" s="63" t="s">
        <v>218</v>
      </c>
      <c r="X13" s="64" t="str">
        <f>IF(AND(P13&lt;&gt;"",P13&gt;=0,S13&lt;&gt;"",K13&lt;&gt;"",K13&gt;=0,K13&lt;=1,OR(J13="all",J13="prevalence",J13="incidence")),1,0)</f>
      </c>
    </row>
    <row r="14">
      <c r="A14" s="47" t="s">
        <v>326</v>
      </c>
      <c r="B14" s="48" t="s">
        <v>327</v>
      </c>
      <c r="C14" s="49" t="s">
        <v>328</v>
      </c>
      <c r="D14" t="s">
        <v>245</v>
      </c>
      <c r="E14" t="s">
        <v>224</v>
      </c>
      <c r="F14" t="s">
        <v>225</v>
      </c>
      <c r="G14" s="50" t="s">
        <v>249</v>
      </c>
      <c r="H14" s="51" t="s">
        <v>240</v>
      </c>
      <c r="I14" s="65" t="s">
        <v>314</v>
      </c>
      <c r="J14" s="52" t="s">
        <v>304</v>
      </c>
      <c r="K14" s="53" t="n">
        <v>0.2</v>
      </c>
      <c r="L14" s="54" t="n">
        <v>1</v>
      </c>
      <c r="M14" s="55" t="n">
        <v>30</v>
      </c>
      <c r="N14" s="56" t="n">
        <v>95</v>
      </c>
      <c r="O14" t="s">
        <v>295</v>
      </c>
      <c r="P14" s="57" t="n">
        <v>7</v>
      </c>
      <c r="Q14" s="58" t="n">
        <v>2023</v>
      </c>
      <c r="R14" t="n">
        <v>1</v>
      </c>
      <c r="S14" s="59" t="str">
        <f>IFERROR(INDEX('Selected_Interventions'!$L$2:$L$17,MATCH(G14,'Selected_Interventions'!$Q$2:$Q$17,0)),"")</f>
      </c>
      <c r="T14" s="60" t="str">
        <f>IFERROR(INDEX('Selected_Interventions'!$M$2:$M$17,MATCH(G14,'Selected_Interventions'!$Q$2:$Q$17,0)),"")</f>
      </c>
      <c r="U14" s="61" t="str">
        <f>IFERROR(INDEX('Selected_Interventions'!$N$2:$N$17,MATCH(G14,'Selected_Interventions'!$Q$2:$Q$17,0)),"")</f>
      </c>
      <c r="V14" s="62" t="str">
        <f>IFERROR(INDEX('Selected_Interventions'!$O$2:$O$17,MATCH(G14,'Selected_Interventions'!$Q$2:$Q$17,0)),"")</f>
      </c>
      <c r="W14" s="63" t="s">
        <v>329</v>
      </c>
      <c r="X14" s="64" t="str">
        <f>IF(AND(P14&lt;&gt;"",P14&gt;=0,S14&lt;&gt;"",K14&lt;&gt;"",K14&gt;=0,K14&lt;=1,OR(J14="all",J14="prevalence",J14="incidence")),1,0)</f>
      </c>
    </row>
    <row r="15">
      <c r="A15" s="47" t="s">
        <v>330</v>
      </c>
      <c r="B15" s="48" t="s">
        <v>331</v>
      </c>
      <c r="C15" s="49" t="s">
        <v>302</v>
      </c>
      <c r="D15" t="s">
        <v>245</v>
      </c>
      <c r="E15" t="s">
        <v>224</v>
      </c>
      <c r="F15" t="s">
        <v>225</v>
      </c>
      <c r="G15" s="50" t="s">
        <v>249</v>
      </c>
      <c r="H15" s="51" t="s">
        <v>240</v>
      </c>
      <c r="I15" s="65" t="s">
        <v>317</v>
      </c>
      <c r="J15" s="52" t="s">
        <v>304</v>
      </c>
      <c r="K15" s="53" t="n">
        <v>0.2</v>
      </c>
      <c r="L15" s="54" t="n">
        <v>1</v>
      </c>
      <c r="M15" s="55" t="n">
        <v>30</v>
      </c>
      <c r="N15" s="56" t="n">
        <v>95</v>
      </c>
      <c r="O15" t="s">
        <v>295</v>
      </c>
      <c r="P15" s="57" t="n">
        <v>29.21621947</v>
      </c>
      <c r="Q15" s="58" t="n">
        <v>2023</v>
      </c>
      <c r="R15" t="n">
        <v>1</v>
      </c>
      <c r="S15" s="59" t="str">
        <f>IFERROR(INDEX('Selected_Interventions'!$L$2:$L$17,MATCH(G15,'Selected_Interventions'!$Q$2:$Q$17,0)),"")</f>
      </c>
      <c r="T15" s="60" t="str">
        <f>IFERROR(INDEX('Selected_Interventions'!$M$2:$M$17,MATCH(G15,'Selected_Interventions'!$Q$2:$Q$17,0)),"")</f>
      </c>
      <c r="U15" s="61" t="str">
        <f>IFERROR(INDEX('Selected_Interventions'!$N$2:$N$17,MATCH(G15,'Selected_Interventions'!$Q$2:$Q$17,0)),"")</f>
      </c>
      <c r="V15" s="62" t="str">
        <f>IFERROR(INDEX('Selected_Interventions'!$O$2:$O$17,MATCH(G15,'Selected_Interventions'!$Q$2:$Q$17,0)),"")</f>
      </c>
      <c r="W15" s="63" t="s">
        <v>218</v>
      </c>
      <c r="X15" s="64" t="str">
        <f>IF(AND(P15&lt;&gt;"",P15&gt;=0,S15&lt;&gt;"",K15&lt;&gt;"",K15&gt;=0,K15&lt;=1,OR(J15="all",J15="prevalence",J15="incidence")),1,0)</f>
      </c>
    </row>
    <row r="16">
      <c r="A16" s="47" t="s">
        <v>332</v>
      </c>
      <c r="B16" s="48" t="s">
        <v>333</v>
      </c>
      <c r="C16" s="49" t="s">
        <v>302</v>
      </c>
      <c r="D16" t="s">
        <v>250</v>
      </c>
      <c r="E16" t="s">
        <v>224</v>
      </c>
      <c r="F16" t="s">
        <v>225</v>
      </c>
      <c r="G16" s="50" t="s">
        <v>251</v>
      </c>
      <c r="H16" s="51" t="s">
        <v>240</v>
      </c>
      <c r="I16" s="65" t="s">
        <v>334</v>
      </c>
      <c r="J16" s="52" t="s">
        <v>215</v>
      </c>
      <c r="K16" s="53" t="n">
        <v>1</v>
      </c>
      <c r="L16" s="54" t="n">
        <v>1</v>
      </c>
      <c r="M16" s="55" t="n">
        <v>30</v>
      </c>
      <c r="N16" s="56" t="n">
        <v>95</v>
      </c>
      <c r="O16" t="s">
        <v>295</v>
      </c>
      <c r="P16" s="57" t="n">
        <v>3000</v>
      </c>
      <c r="Q16" s="58" t="n">
        <v>2023</v>
      </c>
      <c r="R16" t="n">
        <v>1</v>
      </c>
      <c r="S16" s="59" t="str">
        <f>IFERROR(INDEX('Selected_Interventions'!$L$2:$L$17,MATCH(G16,'Selected_Interventions'!$Q$2:$Q$17,0)),"")</f>
      </c>
      <c r="T16" s="60" t="str">
        <f>IFERROR(INDEX('Selected_Interventions'!$M$2:$M$17,MATCH(G16,'Selected_Interventions'!$Q$2:$Q$17,0)),"")</f>
      </c>
      <c r="U16" s="61" t="str">
        <f>IFERROR(INDEX('Selected_Interventions'!$N$2:$N$17,MATCH(G16,'Selected_Interventions'!$Q$2:$Q$17,0)),"")</f>
      </c>
      <c r="V16" s="62" t="str">
        <f>IFERROR(INDEX('Selected_Interventions'!$O$2:$O$17,MATCH(G16,'Selected_Interventions'!$Q$2:$Q$17,0)),"")</f>
      </c>
      <c r="W16" s="63" t="s">
        <v>218</v>
      </c>
      <c r="X16" s="64" t="str">
        <f>IF(AND(P16&lt;&gt;"",P16&gt;=0,S16&lt;&gt;"",K16&lt;&gt;"",K16&gt;=0,K16&lt;=1,OR(J16="all",J16="prevalence",J16="incidence")),1,0)</f>
      </c>
    </row>
    <row r="17">
      <c r="A17" s="47" t="s">
        <v>335</v>
      </c>
      <c r="B17" s="48" t="s">
        <v>336</v>
      </c>
      <c r="C17" s="49" t="s">
        <v>292</v>
      </c>
      <c r="D17" t="s">
        <v>253</v>
      </c>
      <c r="E17" t="s">
        <v>224</v>
      </c>
      <c r="F17" t="s">
        <v>225</v>
      </c>
      <c r="G17" s="50" t="s">
        <v>254</v>
      </c>
      <c r="H17" s="51" t="s">
        <v>240</v>
      </c>
      <c r="I17" s="65" t="s">
        <v>337</v>
      </c>
      <c r="J17" s="52" t="s">
        <v>215</v>
      </c>
      <c r="K17" s="53" t="n">
        <v>0.52</v>
      </c>
      <c r="L17" s="54" t="n">
        <v>1</v>
      </c>
      <c r="M17" s="55" t="n">
        <v>30</v>
      </c>
      <c r="N17" s="56" t="n">
        <v>95</v>
      </c>
      <c r="O17" t="s">
        <v>295</v>
      </c>
      <c r="P17" s="57" t="n">
        <v>64.94344126</v>
      </c>
      <c r="Q17" s="58" t="n">
        <v>2023</v>
      </c>
      <c r="R17" t="n">
        <v>1</v>
      </c>
      <c r="S17" s="59" t="str">
        <f>IFERROR(INDEX('Selected_Interventions'!$L$2:$L$17,MATCH(G17,'Selected_Interventions'!$Q$2:$Q$17,0)),"")</f>
      </c>
      <c r="T17" s="60" t="str">
        <f>IFERROR(INDEX('Selected_Interventions'!$M$2:$M$17,MATCH(G17,'Selected_Interventions'!$Q$2:$Q$17,0)),"")</f>
      </c>
      <c r="U17" s="61" t="str">
        <f>IFERROR(INDEX('Selected_Interventions'!$N$2:$N$17,MATCH(G17,'Selected_Interventions'!$Q$2:$Q$17,0)),"")</f>
      </c>
      <c r="V17" s="62" t="str">
        <f>IFERROR(INDEX('Selected_Interventions'!$O$2:$O$17,MATCH(G17,'Selected_Interventions'!$Q$2:$Q$17,0)),"")</f>
      </c>
      <c r="W17" s="63" t="s">
        <v>296</v>
      </c>
      <c r="X17" s="64" t="str">
        <f>IF(AND(P17&lt;&gt;"",P17&gt;=0,S17&lt;&gt;"",K17&lt;&gt;"",K17&gt;=0,K17&lt;=1,OR(J17="all",J17="prevalence",J17="incidence")),1,0)</f>
      </c>
    </row>
    <row r="18">
      <c r="A18" s="47" t="s">
        <v>338</v>
      </c>
      <c r="B18" s="48" t="s">
        <v>339</v>
      </c>
      <c r="C18" s="49" t="s">
        <v>302</v>
      </c>
      <c r="D18" t="s">
        <v>253</v>
      </c>
      <c r="E18" t="s">
        <v>224</v>
      </c>
      <c r="F18" t="s">
        <v>225</v>
      </c>
      <c r="G18" s="50" t="s">
        <v>254</v>
      </c>
      <c r="H18" s="51" t="s">
        <v>240</v>
      </c>
      <c r="I18" s="65" t="s">
        <v>340</v>
      </c>
      <c r="J18" s="52" t="s">
        <v>304</v>
      </c>
      <c r="K18" s="53" t="n">
        <v>1</v>
      </c>
      <c r="L18" s="54" t="n">
        <v>1</v>
      </c>
      <c r="M18" s="55" t="n">
        <v>30</v>
      </c>
      <c r="N18" s="56" t="n">
        <v>95</v>
      </c>
      <c r="O18" t="s">
        <v>295</v>
      </c>
      <c r="P18" s="57" t="n">
        <v>119.7214874</v>
      </c>
      <c r="Q18" s="58" t="n">
        <v>2023</v>
      </c>
      <c r="R18" t="n">
        <v>1</v>
      </c>
      <c r="S18" s="59" t="str">
        <f>IFERROR(INDEX('Selected_Interventions'!$L$2:$L$17,MATCH(G18,'Selected_Interventions'!$Q$2:$Q$17,0)),"")</f>
      </c>
      <c r="T18" s="60" t="str">
        <f>IFERROR(INDEX('Selected_Interventions'!$M$2:$M$17,MATCH(G18,'Selected_Interventions'!$Q$2:$Q$17,0)),"")</f>
      </c>
      <c r="U18" s="61" t="str">
        <f>IFERROR(INDEX('Selected_Interventions'!$N$2:$N$17,MATCH(G18,'Selected_Interventions'!$Q$2:$Q$17,0)),"")</f>
      </c>
      <c r="V18" s="62" t="str">
        <f>IFERROR(INDEX('Selected_Interventions'!$O$2:$O$17,MATCH(G18,'Selected_Interventions'!$Q$2:$Q$17,0)),"")</f>
      </c>
      <c r="W18" s="63" t="s">
        <v>218</v>
      </c>
      <c r="X18" s="64" t="str">
        <f>IF(AND(P18&lt;&gt;"",P18&gt;=0,S18&lt;&gt;"",K18&lt;&gt;"",K18&gt;=0,K18&lt;=1,OR(J18="all",J18="prevalence",J18="incidence")),1,0)</f>
      </c>
    </row>
    <row r="19">
      <c r="A19" s="47" t="s">
        <v>341</v>
      </c>
      <c r="B19" s="48" t="s">
        <v>342</v>
      </c>
      <c r="C19" s="49" t="s">
        <v>302</v>
      </c>
      <c r="D19" t="s">
        <v>253</v>
      </c>
      <c r="E19" t="s">
        <v>224</v>
      </c>
      <c r="F19" t="s">
        <v>225</v>
      </c>
      <c r="G19" s="50" t="s">
        <v>254</v>
      </c>
      <c r="H19" s="51" t="s">
        <v>240</v>
      </c>
      <c r="I19" s="65" t="s">
        <v>343</v>
      </c>
      <c r="J19" s="52" t="s">
        <v>304</v>
      </c>
      <c r="K19" s="53" t="n">
        <v>1</v>
      </c>
      <c r="L19" s="54" t="n">
        <v>1</v>
      </c>
      <c r="M19" s="55" t="n">
        <v>30</v>
      </c>
      <c r="N19" s="56" t="n">
        <v>95</v>
      </c>
      <c r="O19" t="s">
        <v>295</v>
      </c>
      <c r="P19" s="57" t="n">
        <v>36.4639981</v>
      </c>
      <c r="Q19" s="58" t="n">
        <v>2023</v>
      </c>
      <c r="R19" t="n">
        <v>1</v>
      </c>
      <c r="S19" s="59" t="str">
        <f>IFERROR(INDEX('Selected_Interventions'!$L$2:$L$17,MATCH(G19,'Selected_Interventions'!$Q$2:$Q$17,0)),"")</f>
      </c>
      <c r="T19" s="60" t="str">
        <f>IFERROR(INDEX('Selected_Interventions'!$M$2:$M$17,MATCH(G19,'Selected_Interventions'!$Q$2:$Q$17,0)),"")</f>
      </c>
      <c r="U19" s="61" t="str">
        <f>IFERROR(INDEX('Selected_Interventions'!$N$2:$N$17,MATCH(G19,'Selected_Interventions'!$Q$2:$Q$17,0)),"")</f>
      </c>
      <c r="V19" s="62" t="str">
        <f>IFERROR(INDEX('Selected_Interventions'!$O$2:$O$17,MATCH(G19,'Selected_Interventions'!$Q$2:$Q$17,0)),"")</f>
      </c>
      <c r="W19" s="63" t="s">
        <v>218</v>
      </c>
      <c r="X19" s="64" t="str">
        <f>IF(AND(P19&lt;&gt;"",P19&gt;=0,S19&lt;&gt;"",K19&lt;&gt;"",K19&gt;=0,K19&lt;=1,OR(J19="all",J19="prevalence",J19="incidence")),1,0)</f>
      </c>
    </row>
    <row r="20">
      <c r="A20" s="47" t="s">
        <v>344</v>
      </c>
      <c r="B20" s="48" t="s">
        <v>345</v>
      </c>
      <c r="C20" s="49" t="s">
        <v>292</v>
      </c>
      <c r="D20" t="s">
        <v>256</v>
      </c>
      <c r="E20" t="s">
        <v>220</v>
      </c>
      <c r="F20" t="s">
        <v>221</v>
      </c>
      <c r="G20" s="50" t="s">
        <v>257</v>
      </c>
      <c r="H20" s="51" t="s">
        <v>240</v>
      </c>
      <c r="I20" s="65" t="s">
        <v>337</v>
      </c>
      <c r="J20" s="52" t="s">
        <v>215</v>
      </c>
      <c r="K20" s="53" t="n">
        <v>0.52</v>
      </c>
      <c r="L20" s="54" t="n">
        <v>1</v>
      </c>
      <c r="M20" s="55" t="n">
        <v>30</v>
      </c>
      <c r="N20" s="56" t="n">
        <v>95</v>
      </c>
      <c r="O20" t="s">
        <v>295</v>
      </c>
      <c r="P20" s="57" t="n">
        <v>900.2585901</v>
      </c>
      <c r="Q20" s="58" t="n">
        <v>2023</v>
      </c>
      <c r="R20" t="n">
        <v>1</v>
      </c>
      <c r="S20" s="59" t="str">
        <f>IFERROR(INDEX('Selected_Interventions'!$L$2:$L$17,MATCH(G20,'Selected_Interventions'!$Q$2:$Q$17,0)),"")</f>
      </c>
      <c r="T20" s="60" t="str">
        <f>IFERROR(INDEX('Selected_Interventions'!$M$2:$M$17,MATCH(G20,'Selected_Interventions'!$Q$2:$Q$17,0)),"")</f>
      </c>
      <c r="U20" s="61" t="str">
        <f>IFERROR(INDEX('Selected_Interventions'!$N$2:$N$17,MATCH(G20,'Selected_Interventions'!$Q$2:$Q$17,0)),"")</f>
      </c>
      <c r="V20" s="62" t="str">
        <f>IFERROR(INDEX('Selected_Interventions'!$O$2:$O$17,MATCH(G20,'Selected_Interventions'!$Q$2:$Q$17,0)),"")</f>
      </c>
      <c r="W20" s="63" t="s">
        <v>296</v>
      </c>
      <c r="X20" s="64" t="str">
        <f>IF(AND(P20&lt;&gt;"",P20&gt;=0,S20&lt;&gt;"",K20&lt;&gt;"",K20&gt;=0,K20&lt;=1,OR(J20="all",J20="prevalence",J20="incidence")),1,0)</f>
      </c>
    </row>
    <row r="21">
      <c r="A21" s="47" t="s">
        <v>346</v>
      </c>
      <c r="B21" s="48" t="s">
        <v>347</v>
      </c>
      <c r="C21" s="49" t="s">
        <v>292</v>
      </c>
      <c r="D21" t="s">
        <v>256</v>
      </c>
      <c r="E21" t="s">
        <v>220</v>
      </c>
      <c r="F21" t="s">
        <v>221</v>
      </c>
      <c r="G21" s="50" t="s">
        <v>257</v>
      </c>
      <c r="H21" s="51" t="s">
        <v>240</v>
      </c>
      <c r="I21" s="65" t="s">
        <v>314</v>
      </c>
      <c r="J21" s="52" t="s">
        <v>304</v>
      </c>
      <c r="K21" s="53" t="n">
        <v>0.5</v>
      </c>
      <c r="L21" s="54" t="n">
        <v>1</v>
      </c>
      <c r="M21" s="55" t="n">
        <v>30</v>
      </c>
      <c r="N21" s="56" t="n">
        <v>95</v>
      </c>
      <c r="O21" t="s">
        <v>295</v>
      </c>
      <c r="P21" s="57" t="n">
        <v>64.94344126</v>
      </c>
      <c r="Q21" s="58" t="n">
        <v>2023</v>
      </c>
      <c r="R21" t="n">
        <v>1</v>
      </c>
      <c r="S21" s="59" t="str">
        <f>IFERROR(INDEX('Selected_Interventions'!$L$2:$L$17,MATCH(G21,'Selected_Interventions'!$Q$2:$Q$17,0)),"")</f>
      </c>
      <c r="T21" s="60" t="str">
        <f>IFERROR(INDEX('Selected_Interventions'!$M$2:$M$17,MATCH(G21,'Selected_Interventions'!$Q$2:$Q$17,0)),"")</f>
      </c>
      <c r="U21" s="61" t="str">
        <f>IFERROR(INDEX('Selected_Interventions'!$N$2:$N$17,MATCH(G21,'Selected_Interventions'!$Q$2:$Q$17,0)),"")</f>
      </c>
      <c r="V21" s="62" t="str">
        <f>IFERROR(INDEX('Selected_Interventions'!$O$2:$O$17,MATCH(G21,'Selected_Interventions'!$Q$2:$Q$17,0)),"")</f>
      </c>
      <c r="W21" s="63" t="s">
        <v>296</v>
      </c>
      <c r="X21" s="64" t="str">
        <f>IF(AND(P21&lt;&gt;"",P21&gt;=0,S21&lt;&gt;"",K21&lt;&gt;"",K21&gt;=0,K21&lt;=1,OR(J21="all",J21="prevalence",J21="incidence")),1,0)</f>
      </c>
    </row>
    <row r="22">
      <c r="A22" s="47" t="s">
        <v>348</v>
      </c>
      <c r="B22" s="48" t="s">
        <v>349</v>
      </c>
      <c r="C22" s="49" t="s">
        <v>302</v>
      </c>
      <c r="D22" t="s">
        <v>256</v>
      </c>
      <c r="E22" t="s">
        <v>220</v>
      </c>
      <c r="F22" t="s">
        <v>221</v>
      </c>
      <c r="G22" s="50" t="s">
        <v>257</v>
      </c>
      <c r="H22" s="51" t="s">
        <v>240</v>
      </c>
      <c r="I22" s="65" t="s">
        <v>350</v>
      </c>
      <c r="J22" s="52" t="s">
        <v>304</v>
      </c>
      <c r="K22" s="53" t="n">
        <v>0.5</v>
      </c>
      <c r="L22" s="54" t="n">
        <v>1</v>
      </c>
      <c r="M22" s="55" t="n">
        <v>30</v>
      </c>
      <c r="N22" s="56" t="n">
        <v>95</v>
      </c>
      <c r="O22" t="s">
        <v>295</v>
      </c>
      <c r="P22" s="57" t="n">
        <v>119.7214874</v>
      </c>
      <c r="Q22" s="58" t="n">
        <v>2023</v>
      </c>
      <c r="R22" t="n">
        <v>1</v>
      </c>
      <c r="S22" s="59" t="str">
        <f>IFERROR(INDEX('Selected_Interventions'!$L$2:$L$17,MATCH(G22,'Selected_Interventions'!$Q$2:$Q$17,0)),"")</f>
      </c>
      <c r="T22" s="60" t="str">
        <f>IFERROR(INDEX('Selected_Interventions'!$M$2:$M$17,MATCH(G22,'Selected_Interventions'!$Q$2:$Q$17,0)),"")</f>
      </c>
      <c r="U22" s="61" t="str">
        <f>IFERROR(INDEX('Selected_Interventions'!$N$2:$N$17,MATCH(G22,'Selected_Interventions'!$Q$2:$Q$17,0)),"")</f>
      </c>
      <c r="V22" s="62" t="str">
        <f>IFERROR(INDEX('Selected_Interventions'!$O$2:$O$17,MATCH(G22,'Selected_Interventions'!$Q$2:$Q$17,0)),"")</f>
      </c>
      <c r="W22" s="63" t="s">
        <v>218</v>
      </c>
      <c r="X22" s="64" t="str">
        <f>IF(AND(P22&lt;&gt;"",P22&gt;=0,S22&lt;&gt;"",K22&lt;&gt;"",K22&gt;=0,K22&lt;=1,OR(J22="all",J22="prevalence",J22="incidence")),1,0)</f>
      </c>
    </row>
    <row r="23">
      <c r="A23" s="47" t="s">
        <v>351</v>
      </c>
      <c r="B23" s="48" t="s">
        <v>352</v>
      </c>
      <c r="C23" s="49" t="s">
        <v>302</v>
      </c>
      <c r="D23" t="s">
        <v>256</v>
      </c>
      <c r="E23" t="s">
        <v>228</v>
      </c>
      <c r="F23" t="s">
        <v>229</v>
      </c>
      <c r="G23" s="50" t="s">
        <v>260</v>
      </c>
      <c r="H23" s="51" t="s">
        <v>240</v>
      </c>
      <c r="I23" s="65" t="s">
        <v>337</v>
      </c>
      <c r="J23" s="52" t="s">
        <v>215</v>
      </c>
      <c r="K23" s="53" t="n">
        <v>0.52</v>
      </c>
      <c r="L23" s="54" t="n">
        <v>1</v>
      </c>
      <c r="M23" s="55" t="n">
        <v>30</v>
      </c>
      <c r="N23" s="56" t="n">
        <v>95</v>
      </c>
      <c r="O23" t="s">
        <v>295</v>
      </c>
      <c r="P23" s="57" t="n">
        <v>186.4797924</v>
      </c>
      <c r="Q23" s="58" t="n">
        <v>2023</v>
      </c>
      <c r="R23" t="n">
        <v>1</v>
      </c>
      <c r="S23" s="59" t="str">
        <f>IFERROR(INDEX('Selected_Interventions'!$L$2:$L$17,MATCH(G23,'Selected_Interventions'!$Q$2:$Q$17,0)),"")</f>
      </c>
      <c r="T23" s="60" t="str">
        <f>IFERROR(INDEX('Selected_Interventions'!$M$2:$M$17,MATCH(G23,'Selected_Interventions'!$Q$2:$Q$17,0)),"")</f>
      </c>
      <c r="U23" s="61" t="str">
        <f>IFERROR(INDEX('Selected_Interventions'!$N$2:$N$17,MATCH(G23,'Selected_Interventions'!$Q$2:$Q$17,0)),"")</f>
      </c>
      <c r="V23" s="62" t="str">
        <f>IFERROR(INDEX('Selected_Interventions'!$O$2:$O$17,MATCH(G23,'Selected_Interventions'!$Q$2:$Q$17,0)),"")</f>
      </c>
      <c r="W23" s="63" t="s">
        <v>218</v>
      </c>
      <c r="X23" s="64" t="str">
        <f>IF(AND(P23&lt;&gt;"",P23&gt;=0,S23&lt;&gt;"",K23&lt;&gt;"",K23&gt;=0,K23&lt;=1,OR(J23="all",J23="prevalence",J23="incidence")),1,0)</f>
      </c>
    </row>
    <row r="24">
      <c r="A24" s="47" t="s">
        <v>353</v>
      </c>
      <c r="B24" s="48" t="s">
        <v>354</v>
      </c>
      <c r="C24" s="49" t="s">
        <v>292</v>
      </c>
      <c r="D24" t="s">
        <v>256</v>
      </c>
      <c r="E24" t="s">
        <v>228</v>
      </c>
      <c r="F24" t="s">
        <v>229</v>
      </c>
      <c r="G24" s="50" t="s">
        <v>260</v>
      </c>
      <c r="H24" s="51" t="s">
        <v>240</v>
      </c>
      <c r="I24" s="65" t="s">
        <v>314</v>
      </c>
      <c r="J24" s="52" t="s">
        <v>304</v>
      </c>
      <c r="K24" s="53" t="n">
        <v>0.5</v>
      </c>
      <c r="L24" s="54" t="n">
        <v>1</v>
      </c>
      <c r="M24" s="55" t="n">
        <v>30</v>
      </c>
      <c r="N24" s="56" t="n">
        <v>95</v>
      </c>
      <c r="O24" t="s">
        <v>295</v>
      </c>
      <c r="P24" s="57" t="n">
        <v>64.94344126</v>
      </c>
      <c r="Q24" s="58" t="n">
        <v>2023</v>
      </c>
      <c r="R24" t="n">
        <v>1</v>
      </c>
      <c r="S24" s="59" t="str">
        <f>IFERROR(INDEX('Selected_Interventions'!$L$2:$L$17,MATCH(G24,'Selected_Interventions'!$Q$2:$Q$17,0)),"")</f>
      </c>
      <c r="T24" s="60" t="str">
        <f>IFERROR(INDEX('Selected_Interventions'!$M$2:$M$17,MATCH(G24,'Selected_Interventions'!$Q$2:$Q$17,0)),"")</f>
      </c>
      <c r="U24" s="61" t="str">
        <f>IFERROR(INDEX('Selected_Interventions'!$N$2:$N$17,MATCH(G24,'Selected_Interventions'!$Q$2:$Q$17,0)),"")</f>
      </c>
      <c r="V24" s="62" t="str">
        <f>IFERROR(INDEX('Selected_Interventions'!$O$2:$O$17,MATCH(G24,'Selected_Interventions'!$Q$2:$Q$17,0)),"")</f>
      </c>
      <c r="W24" s="63" t="s">
        <v>296</v>
      </c>
      <c r="X24" s="64" t="str">
        <f>IF(AND(P24&lt;&gt;"",P24&gt;=0,S24&lt;&gt;"",K24&lt;&gt;"",K24&gt;=0,K24&lt;=1,OR(J24="all",J24="prevalence",J24="incidence")),1,0)</f>
      </c>
    </row>
    <row r="25">
      <c r="A25" s="47" t="s">
        <v>355</v>
      </c>
      <c r="B25" s="48" t="s">
        <v>356</v>
      </c>
      <c r="C25" s="49" t="s">
        <v>302</v>
      </c>
      <c r="D25" t="s">
        <v>256</v>
      </c>
      <c r="E25" t="s">
        <v>228</v>
      </c>
      <c r="F25" t="s">
        <v>229</v>
      </c>
      <c r="G25" s="50" t="s">
        <v>260</v>
      </c>
      <c r="H25" s="51" t="s">
        <v>240</v>
      </c>
      <c r="I25" s="65" t="s">
        <v>350</v>
      </c>
      <c r="J25" s="52" t="s">
        <v>304</v>
      </c>
      <c r="K25" s="53" t="n">
        <v>0.5</v>
      </c>
      <c r="L25" s="54" t="n">
        <v>1</v>
      </c>
      <c r="M25" s="55" t="n">
        <v>30</v>
      </c>
      <c r="N25" s="56" t="n">
        <v>95</v>
      </c>
      <c r="O25" t="s">
        <v>295</v>
      </c>
      <c r="P25" s="57" t="n">
        <v>119.7214874</v>
      </c>
      <c r="Q25" s="58" t="n">
        <v>2023</v>
      </c>
      <c r="R25" t="n">
        <v>1</v>
      </c>
      <c r="S25" s="59" t="str">
        <f>IFERROR(INDEX('Selected_Interventions'!$L$2:$L$17,MATCH(G25,'Selected_Interventions'!$Q$2:$Q$17,0)),"")</f>
      </c>
      <c r="T25" s="60" t="str">
        <f>IFERROR(INDEX('Selected_Interventions'!$M$2:$M$17,MATCH(G25,'Selected_Interventions'!$Q$2:$Q$17,0)),"")</f>
      </c>
      <c r="U25" s="61" t="str">
        <f>IFERROR(INDEX('Selected_Interventions'!$N$2:$N$17,MATCH(G25,'Selected_Interventions'!$Q$2:$Q$17,0)),"")</f>
      </c>
      <c r="V25" s="62" t="str">
        <f>IFERROR(INDEX('Selected_Interventions'!$O$2:$O$17,MATCH(G25,'Selected_Interventions'!$Q$2:$Q$17,0)),"")</f>
      </c>
      <c r="W25" s="63" t="s">
        <v>218</v>
      </c>
      <c r="X25" s="64" t="str">
        <f>IF(AND(P25&lt;&gt;"",P25&gt;=0,S25&lt;&gt;"",K25&lt;&gt;"",K25&gt;=0,K25&lt;=1,OR(J25="all",J25="prevalence",J25="incidence")),1,0)</f>
      </c>
    </row>
    <row r="26">
      <c r="A26" s="47" t="s">
        <v>357</v>
      </c>
      <c r="B26" s="48" t="s">
        <v>358</v>
      </c>
      <c r="C26" s="49" t="s">
        <v>302</v>
      </c>
      <c r="D26" t="s">
        <v>262</v>
      </c>
      <c r="E26" t="s">
        <v>265</v>
      </c>
      <c r="F26" t="s">
        <v>266</v>
      </c>
      <c r="G26" s="50" t="s">
        <v>263</v>
      </c>
      <c r="H26" s="51" t="s">
        <v>240</v>
      </c>
      <c r="I26" s="65" t="s">
        <v>359</v>
      </c>
      <c r="J26" s="52" t="s">
        <v>304</v>
      </c>
      <c r="K26" s="53" t="n">
        <v>0.2</v>
      </c>
      <c r="L26" s="54" t="n">
        <v>1</v>
      </c>
      <c r="M26" s="55" t="n">
        <v>30</v>
      </c>
      <c r="N26" s="56" t="n">
        <v>95</v>
      </c>
      <c r="O26" t="s">
        <v>295</v>
      </c>
      <c r="P26" s="57" t="n">
        <v>1154.03552166169</v>
      </c>
      <c r="Q26" s="58" t="n">
        <v>2023</v>
      </c>
      <c r="R26" t="n">
        <v>1</v>
      </c>
      <c r="S26" s="59" t="str">
        <f>IFERROR(INDEX('Selected_Interventions'!$L$2:$L$17,MATCH(G26,'Selected_Interventions'!$Q$2:$Q$17,0)),"")</f>
      </c>
      <c r="T26" s="60" t="str">
        <f>IFERROR(INDEX('Selected_Interventions'!$M$2:$M$17,MATCH(G26,'Selected_Interventions'!$Q$2:$Q$17,0)),"")</f>
      </c>
      <c r="U26" s="61" t="str">
        <f>IFERROR(INDEX('Selected_Interventions'!$N$2:$N$17,MATCH(G26,'Selected_Interventions'!$Q$2:$Q$17,0)),"")</f>
      </c>
      <c r="V26" s="62" t="str">
        <f>IFERROR(INDEX('Selected_Interventions'!$O$2:$O$17,MATCH(G26,'Selected_Interventions'!$Q$2:$Q$17,0)),"")</f>
      </c>
      <c r="W26" s="63" t="s">
        <v>218</v>
      </c>
      <c r="X26" s="64" t="str">
        <f>IF(AND(P26&lt;&gt;"",P26&gt;=0,S26&lt;&gt;"",K26&lt;&gt;"",K26&gt;=0,K26&lt;=1,OR(J26="all",J26="prevalence",J26="incidence")),1,0)</f>
      </c>
    </row>
    <row r="27">
      <c r="A27" s="47" t="s">
        <v>360</v>
      </c>
      <c r="B27" s="48" t="s">
        <v>361</v>
      </c>
      <c r="C27" s="49" t="s">
        <v>302</v>
      </c>
      <c r="D27" t="s">
        <v>262</v>
      </c>
      <c r="E27" t="s">
        <v>265</v>
      </c>
      <c r="F27" t="s">
        <v>266</v>
      </c>
      <c r="G27" s="50" t="s">
        <v>263</v>
      </c>
      <c r="H27" s="51" t="s">
        <v>240</v>
      </c>
      <c r="I27" s="65" t="s">
        <v>362</v>
      </c>
      <c r="J27" s="52" t="s">
        <v>304</v>
      </c>
      <c r="K27" s="53" t="n">
        <v>0.6</v>
      </c>
      <c r="L27" s="54" t="n">
        <v>1</v>
      </c>
      <c r="M27" s="55" t="n">
        <v>30</v>
      </c>
      <c r="N27" s="56" t="n">
        <v>95</v>
      </c>
      <c r="O27" t="s">
        <v>295</v>
      </c>
      <c r="P27" s="57" t="n">
        <v>752.576232260719</v>
      </c>
      <c r="Q27" s="58" t="n">
        <v>2023</v>
      </c>
      <c r="R27" t="n">
        <v>1</v>
      </c>
      <c r="S27" s="59" t="str">
        <f>IFERROR(INDEX('Selected_Interventions'!$L$2:$L$17,MATCH(G27,'Selected_Interventions'!$Q$2:$Q$17,0)),"")</f>
      </c>
      <c r="T27" s="60" t="str">
        <f>IFERROR(INDEX('Selected_Interventions'!$M$2:$M$17,MATCH(G27,'Selected_Interventions'!$Q$2:$Q$17,0)),"")</f>
      </c>
      <c r="U27" s="61" t="str">
        <f>IFERROR(INDEX('Selected_Interventions'!$N$2:$N$17,MATCH(G27,'Selected_Interventions'!$Q$2:$Q$17,0)),"")</f>
      </c>
      <c r="V27" s="62" t="str">
        <f>IFERROR(INDEX('Selected_Interventions'!$O$2:$O$17,MATCH(G27,'Selected_Interventions'!$Q$2:$Q$17,0)),"")</f>
      </c>
      <c r="W27" s="63" t="s">
        <v>218</v>
      </c>
      <c r="X27" s="64" t="str">
        <f>IF(AND(P27&lt;&gt;"",P27&gt;=0,S27&lt;&gt;"",K27&lt;&gt;"",K27&gt;=0,K27&lt;=1,OR(J27="all",J27="prevalence",J27="incidence")),1,0)</f>
      </c>
    </row>
    <row r="28">
      <c r="A28" s="47" t="s">
        <v>363</v>
      </c>
      <c r="B28" s="48" t="s">
        <v>364</v>
      </c>
      <c r="C28" s="49" t="s">
        <v>302</v>
      </c>
      <c r="D28" t="s">
        <v>262</v>
      </c>
      <c r="E28" t="s">
        <v>265</v>
      </c>
      <c r="F28" t="s">
        <v>266</v>
      </c>
      <c r="G28" s="50" t="s">
        <v>263</v>
      </c>
      <c r="H28" s="51" t="s">
        <v>240</v>
      </c>
      <c r="I28" s="65" t="s">
        <v>365</v>
      </c>
      <c r="J28" s="52" t="s">
        <v>115</v>
      </c>
      <c r="K28" s="53" t="n">
        <v>0.00001</v>
      </c>
      <c r="L28" s="54" t="n">
        <v>1</v>
      </c>
      <c r="M28" s="55" t="n">
        <v>30</v>
      </c>
      <c r="N28" s="56" t="n">
        <v>95</v>
      </c>
      <c r="O28" t="s">
        <v>295</v>
      </c>
      <c r="P28" s="57" t="n">
        <v>0.704958478219738</v>
      </c>
      <c r="Q28" s="58" t="n">
        <v>2023</v>
      </c>
      <c r="R28" t="n">
        <v>1</v>
      </c>
      <c r="S28" s="59" t="str">
        <f>IFERROR(INDEX('Selected_Interventions'!$L$2:$L$17,MATCH(G28,'Selected_Interventions'!$Q$2:$Q$17,0)),"")</f>
      </c>
      <c r="T28" s="60" t="str">
        <f>IFERROR(INDEX('Selected_Interventions'!$M$2:$M$17,MATCH(G28,'Selected_Interventions'!$Q$2:$Q$17,0)),"")</f>
      </c>
      <c r="U28" s="61" t="str">
        <f>IFERROR(INDEX('Selected_Interventions'!$N$2:$N$17,MATCH(G28,'Selected_Interventions'!$Q$2:$Q$17,0)),"")</f>
      </c>
      <c r="V28" s="62" t="str">
        <f>IFERROR(INDEX('Selected_Interventions'!$O$2:$O$17,MATCH(G28,'Selected_Interventions'!$Q$2:$Q$17,0)),"")</f>
      </c>
      <c r="W28" s="63" t="s">
        <v>218</v>
      </c>
      <c r="X28" s="64" t="str">
        <f>IF(AND(P28&lt;&gt;"",P28&gt;=0,S28&lt;&gt;"",K28&lt;&gt;"",K28&gt;=0,K28&lt;=1,OR(J28="all",J28="prevalence",J28="incidence")),1,0)</f>
      </c>
    </row>
  </sheetData>
  <autoFilter ref="A1:X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6.71" hidden="0" customWidth="1"/>
    <col min="3" max="3" width="11.71" hidden="0" customWidth="1"/>
    <col min="4" max="4" width="11.71" hidden="0" customWidth="1"/>
    <col min="5" max="5" width="11.71" hidden="0" customWidth="1"/>
    <col min="6" max="6" width="14.71" hidden="0" customWidth="1"/>
    <col min="7" max="7" width="13.71" hidden="0" customWidth="1"/>
    <col min="8" max="8" width="16.71" hidden="0" customWidth="1"/>
    <col min="9" max="9" width="12.71" hidden="0" customWidth="1"/>
    <col min="10" max="10" width="15.71" hidden="0" customWidth="1"/>
  </cols>
  <sheetData>
    <row r="1" ht="28" customHeight="1">
      <c r="A1" s="1" t="s">
        <v>366</v>
      </c>
      <c r="B1" s="1" t="s">
        <v>367</v>
      </c>
      <c r="C1" s="1" t="s">
        <v>42</v>
      </c>
      <c r="D1" s="1" t="s">
        <v>368</v>
      </c>
      <c r="E1" s="1" t="s">
        <v>369</v>
      </c>
      <c r="F1" s="1" t="s">
        <v>370</v>
      </c>
      <c r="G1" s="1" t="s">
        <v>371</v>
      </c>
      <c r="H1" s="1" t="s">
        <v>372</v>
      </c>
      <c r="I1" s="1" t="s">
        <v>373</v>
      </c>
      <c r="J1" s="1" t="s">
        <v>374</v>
      </c>
    </row>
    <row r="2">
      <c r="A2" t="s">
        <v>207</v>
      </c>
      <c r="B2" t="s">
        <v>209</v>
      </c>
      <c r="C2" s="66" t="n">
        <v>2025</v>
      </c>
      <c r="D2" t="s">
        <v>235</v>
      </c>
      <c r="E2" s="67" t="n">
        <v>11293.858953409</v>
      </c>
      <c r="F2" s="68" t="n">
        <v>8456.09110298007</v>
      </c>
      <c r="G2" s="69" t="n">
        <v>8456.09110298007</v>
      </c>
      <c r="H2" s="70" t="str">
        <f>G2-F2</f>
      </c>
      <c r="I2" s="71" t="n">
        <v>11293.858953409</v>
      </c>
      <c r="J2" s="72" t="str">
        <f>I2-E2</f>
      </c>
    </row>
    <row r="3">
      <c r="A3" t="s">
        <v>207</v>
      </c>
      <c r="B3" t="s">
        <v>209</v>
      </c>
      <c r="C3" s="66" t="n">
        <v>2025</v>
      </c>
      <c r="D3" t="s">
        <v>266</v>
      </c>
      <c r="E3" s="67" t="n">
        <v>796801.792482661</v>
      </c>
      <c r="F3" s="68" t="n">
        <v>124437.099676651</v>
      </c>
      <c r="G3" s="69" t="n">
        <v>124437.099676651</v>
      </c>
      <c r="H3" s="70" t="str">
        <f>G3-F3</f>
      </c>
      <c r="I3" s="71" t="n">
        <v>796801.792482661</v>
      </c>
      <c r="J3" s="72" t="str">
        <f>I3-E3</f>
      </c>
    </row>
    <row r="4">
      <c r="A4" t="s">
        <v>207</v>
      </c>
      <c r="B4" t="s">
        <v>209</v>
      </c>
      <c r="C4" s="66" t="n">
        <v>2025</v>
      </c>
      <c r="D4" t="s">
        <v>211</v>
      </c>
      <c r="E4" s="67" t="n">
        <v>109645.686268247</v>
      </c>
      <c r="F4" s="68" t="n">
        <v>70978.7980144995</v>
      </c>
      <c r="G4" s="69" t="n">
        <v>70978.7980144995</v>
      </c>
      <c r="H4" s="70" t="str">
        <f>G4-F4</f>
      </c>
      <c r="I4" s="71" t="n">
        <v>110599.338170727</v>
      </c>
      <c r="J4" s="72" t="str">
        <f>I4-E4</f>
      </c>
    </row>
    <row r="5">
      <c r="A5" t="s">
        <v>207</v>
      </c>
      <c r="B5" t="s">
        <v>209</v>
      </c>
      <c r="C5" s="66" t="n">
        <v>2025</v>
      </c>
      <c r="D5" t="s">
        <v>221</v>
      </c>
      <c r="E5" s="67" t="n">
        <v>267826.1955327</v>
      </c>
      <c r="F5" s="68" t="n">
        <v>250549.928104577</v>
      </c>
      <c r="G5" s="69" t="n">
        <v>250549.928104577</v>
      </c>
      <c r="H5" s="70" t="str">
        <f>G5-F5</f>
      </c>
      <c r="I5" s="71" t="n">
        <v>269908.90899035</v>
      </c>
      <c r="J5" s="72" t="str">
        <f>I5-E5</f>
      </c>
    </row>
    <row r="6">
      <c r="A6" t="s">
        <v>207</v>
      </c>
      <c r="B6" t="s">
        <v>209</v>
      </c>
      <c r="C6" s="66" t="n">
        <v>2025</v>
      </c>
      <c r="D6" t="s">
        <v>225</v>
      </c>
      <c r="E6" s="67" t="n">
        <v>599698.410047209</v>
      </c>
      <c r="F6" s="68" t="n">
        <v>336235.043603752</v>
      </c>
      <c r="G6" s="69" t="n">
        <v>336235.043603752</v>
      </c>
      <c r="H6" s="70" t="str">
        <f>G6-F6</f>
      </c>
      <c r="I6" s="71" t="n">
        <v>605290.562665356</v>
      </c>
      <c r="J6" s="72" t="str">
        <f>I6-E6</f>
      </c>
    </row>
    <row r="7">
      <c r="A7" t="s">
        <v>207</v>
      </c>
      <c r="B7" t="s">
        <v>209</v>
      </c>
      <c r="C7" s="66" t="n">
        <v>2025</v>
      </c>
      <c r="D7" t="s">
        <v>229</v>
      </c>
      <c r="E7" s="67" t="n">
        <v>326007.221755225</v>
      </c>
      <c r="F7" s="68" t="n">
        <v>165181.229862536</v>
      </c>
      <c r="G7" s="69" t="n">
        <v>165181.229862536</v>
      </c>
      <c r="H7" s="70" t="str">
        <f>G7-F7</f>
      </c>
      <c r="I7" s="71" t="n">
        <v>328703.695708345</v>
      </c>
      <c r="J7" s="72" t="str">
        <f>I7-E7</f>
      </c>
    </row>
    <row r="8">
      <c r="A8" t="s">
        <v>207</v>
      </c>
      <c r="B8" t="s">
        <v>209</v>
      </c>
      <c r="C8" s="66" t="n">
        <v>2025</v>
      </c>
      <c r="D8" t="s">
        <v>375</v>
      </c>
      <c r="E8" s="67" t="n">
        <v>12601.5188318307</v>
      </c>
      <c r="F8" s="68" t="n">
        <v>3955.30711895499</v>
      </c>
      <c r="G8" s="69" t="n">
        <v>3955.30711895499</v>
      </c>
      <c r="H8" s="70" t="str">
        <f>G8-F8</f>
      </c>
      <c r="I8" s="71" t="n">
        <v>12601.5188318307</v>
      </c>
      <c r="J8" s="72" t="str">
        <f>I8-E8</f>
      </c>
    </row>
    <row r="9">
      <c r="A9" t="s">
        <v>207</v>
      </c>
      <c r="B9" t="s">
        <v>209</v>
      </c>
      <c r="C9" s="66" t="n">
        <v>2026</v>
      </c>
      <c r="D9" t="s">
        <v>235</v>
      </c>
      <c r="E9" s="67" t="n">
        <v>11413.9401907849</v>
      </c>
      <c r="F9" s="68" t="n">
        <v>8503.048830729</v>
      </c>
      <c r="G9" s="69" t="n">
        <v>8503.048830729</v>
      </c>
      <c r="H9" s="70" t="str">
        <f>G9-F9</f>
      </c>
      <c r="I9" s="71" t="n">
        <v>11413.9401907849</v>
      </c>
      <c r="J9" s="72" t="str">
        <f>I9-E9</f>
      </c>
    </row>
    <row r="10">
      <c r="A10" t="s">
        <v>207</v>
      </c>
      <c r="B10" t="s">
        <v>209</v>
      </c>
      <c r="C10" s="66" t="n">
        <v>2026</v>
      </c>
      <c r="D10" t="s">
        <v>266</v>
      </c>
      <c r="E10" s="67" t="n">
        <v>813844.569716145</v>
      </c>
      <c r="F10" s="68" t="n">
        <v>128333.952745922</v>
      </c>
      <c r="G10" s="69" t="n">
        <v>128333.952745922</v>
      </c>
      <c r="H10" s="70" t="str">
        <f>G10-F10</f>
      </c>
      <c r="I10" s="71" t="n">
        <v>813844.569716145</v>
      </c>
      <c r="J10" s="72" t="str">
        <f>I10-E10</f>
      </c>
    </row>
    <row r="11">
      <c r="A11" t="s">
        <v>207</v>
      </c>
      <c r="B11" t="s">
        <v>209</v>
      </c>
      <c r="C11" s="66" t="n">
        <v>2026</v>
      </c>
      <c r="D11" t="s">
        <v>211</v>
      </c>
      <c r="E11" s="67" t="n">
        <v>111300.848305049</v>
      </c>
      <c r="F11" s="68" t="n">
        <v>72202.2786065715</v>
      </c>
      <c r="G11" s="69" t="n">
        <v>72339.6884190733</v>
      </c>
      <c r="H11" s="70" t="str">
        <f>G11-F11</f>
      </c>
      <c r="I11" s="71" t="n">
        <v>113261.467181129</v>
      </c>
      <c r="J11" s="72" t="str">
        <f>I11-E11</f>
      </c>
    </row>
    <row r="12">
      <c r="A12" t="s">
        <v>207</v>
      </c>
      <c r="B12" t="s">
        <v>209</v>
      </c>
      <c r="C12" s="66" t="n">
        <v>2026</v>
      </c>
      <c r="D12" t="s">
        <v>221</v>
      </c>
      <c r="E12" s="67" t="n">
        <v>269967.391338238</v>
      </c>
      <c r="F12" s="68" t="n">
        <v>254049.923010231</v>
      </c>
      <c r="G12" s="69" t="n">
        <v>254910.752627481</v>
      </c>
      <c r="H12" s="70" t="str">
        <f>G12-F12</f>
      </c>
      <c r="I12" s="71" t="n">
        <v>274200.577929512</v>
      </c>
      <c r="J12" s="72" t="str">
        <f>I12-E12</f>
      </c>
    </row>
    <row r="13">
      <c r="A13" t="s">
        <v>207</v>
      </c>
      <c r="B13" t="s">
        <v>209</v>
      </c>
      <c r="C13" s="66" t="n">
        <v>2026</v>
      </c>
      <c r="D13" t="s">
        <v>225</v>
      </c>
      <c r="E13" s="67" t="n">
        <v>608641.542594976</v>
      </c>
      <c r="F13" s="68" t="n">
        <v>344584.484993963</v>
      </c>
      <c r="G13" s="69" t="n">
        <v>344917.064339335</v>
      </c>
      <c r="H13" s="70" t="str">
        <f>G13-F13</f>
      </c>
      <c r="I13" s="71" t="n">
        <v>620097.594779103</v>
      </c>
      <c r="J13" s="72" t="str">
        <f>I13-E13</f>
      </c>
    </row>
    <row r="14">
      <c r="A14" t="s">
        <v>207</v>
      </c>
      <c r="B14" t="s">
        <v>209</v>
      </c>
      <c r="C14" s="66" t="n">
        <v>2026</v>
      </c>
      <c r="D14" t="s">
        <v>229</v>
      </c>
      <c r="E14" s="67" t="n">
        <v>330051.93572833</v>
      </c>
      <c r="F14" s="68" t="n">
        <v>167810.959011685</v>
      </c>
      <c r="G14" s="69" t="n">
        <v>167951.384337069</v>
      </c>
      <c r="H14" s="70" t="str">
        <f>G14-F14</f>
      </c>
      <c r="I14" s="71" t="n">
        <v>335570.10792798</v>
      </c>
      <c r="J14" s="72" t="str">
        <f>I14-E14</f>
      </c>
    </row>
    <row r="15">
      <c r="A15" t="s">
        <v>207</v>
      </c>
      <c r="B15" t="s">
        <v>209</v>
      </c>
      <c r="C15" s="66" t="n">
        <v>2026</v>
      </c>
      <c r="D15" t="s">
        <v>375</v>
      </c>
      <c r="E15" s="67" t="n">
        <v>12631.2009976529</v>
      </c>
      <c r="F15" s="68" t="n">
        <v>3824.41375844239</v>
      </c>
      <c r="G15" s="69" t="n">
        <v>3824.41375844239</v>
      </c>
      <c r="H15" s="70" t="str">
        <f>G15-F15</f>
      </c>
      <c r="I15" s="71" t="n">
        <v>12631.2009976529</v>
      </c>
      <c r="J15" s="72" t="str">
        <f>I15-E15</f>
      </c>
    </row>
    <row r="16">
      <c r="A16" t="s">
        <v>207</v>
      </c>
      <c r="B16" t="s">
        <v>209</v>
      </c>
      <c r="C16" s="66" t="n">
        <v>2027</v>
      </c>
      <c r="D16" t="s">
        <v>235</v>
      </c>
      <c r="E16" s="67" t="n">
        <v>11515.9664490477</v>
      </c>
      <c r="F16" s="68" t="n">
        <v>8579.03905337462</v>
      </c>
      <c r="G16" s="69" t="n">
        <v>8579.03905337462</v>
      </c>
      <c r="H16" s="70" t="str">
        <f>G16-F16</f>
      </c>
      <c r="I16" s="71" t="n">
        <v>11515.58910781</v>
      </c>
      <c r="J16" s="72" t="str">
        <f>I16-E16</f>
      </c>
    </row>
    <row r="17">
      <c r="A17" t="s">
        <v>207</v>
      </c>
      <c r="B17" t="s">
        <v>209</v>
      </c>
      <c r="C17" s="66" t="n">
        <v>2027</v>
      </c>
      <c r="D17" t="s">
        <v>266</v>
      </c>
      <c r="E17" s="67" t="n">
        <v>832176.65215636</v>
      </c>
      <c r="F17" s="68" t="n">
        <v>132462.188251167</v>
      </c>
      <c r="G17" s="69" t="n">
        <v>132462.188251167</v>
      </c>
      <c r="H17" s="70" t="str">
        <f>G17-F17</f>
      </c>
      <c r="I17" s="71" t="n">
        <v>832166.906185925</v>
      </c>
      <c r="J17" s="72" t="str">
        <f>I17-E17</f>
      </c>
    </row>
    <row r="18">
      <c r="A18" t="s">
        <v>207</v>
      </c>
      <c r="B18" t="s">
        <v>209</v>
      </c>
      <c r="C18" s="66" t="n">
        <v>2027</v>
      </c>
      <c r="D18" t="s">
        <v>211</v>
      </c>
      <c r="E18" s="67" t="n">
        <v>112915.795992348</v>
      </c>
      <c r="F18" s="68" t="n">
        <v>73466.6475478086</v>
      </c>
      <c r="G18" s="69" t="n">
        <v>73859.9102925664</v>
      </c>
      <c r="H18" s="70" t="str">
        <f>G18-F18</f>
      </c>
      <c r="I18" s="71" t="n">
        <v>115932.769375635</v>
      </c>
      <c r="J18" s="72" t="str">
        <f>I18-E18</f>
      </c>
    </row>
    <row r="19">
      <c r="A19" t="s">
        <v>207</v>
      </c>
      <c r="B19" t="s">
        <v>209</v>
      </c>
      <c r="C19" s="66" t="n">
        <v>2027</v>
      </c>
      <c r="D19" t="s">
        <v>221</v>
      </c>
      <c r="E19" s="67" t="n">
        <v>272058.963934614</v>
      </c>
      <c r="F19" s="68" t="n">
        <v>257220.048821016</v>
      </c>
      <c r="G19" s="69" t="n">
        <v>259318.038089282</v>
      </c>
      <c r="H19" s="70" t="str">
        <f>G19-F19</f>
      </c>
      <c r="I19" s="71" t="n">
        <v>278508.667642155</v>
      </c>
      <c r="J19" s="72" t="str">
        <f>I19-E19</f>
      </c>
    </row>
    <row r="20">
      <c r="A20" t="s">
        <v>207</v>
      </c>
      <c r="B20" t="s">
        <v>209</v>
      </c>
      <c r="C20" s="66" t="n">
        <v>2027</v>
      </c>
      <c r="D20" t="s">
        <v>225</v>
      </c>
      <c r="E20" s="67" t="n">
        <v>617511.777918132</v>
      </c>
      <c r="F20" s="68" t="n">
        <v>353172.356115851</v>
      </c>
      <c r="G20" s="69" t="n">
        <v>354171.544362645</v>
      </c>
      <c r="H20" s="70" t="str">
        <f>G20-F20</f>
      </c>
      <c r="I20" s="71" t="n">
        <v>635095.671557741</v>
      </c>
      <c r="J20" s="72" t="str">
        <f>I20-E20</f>
      </c>
    </row>
    <row r="21">
      <c r="A21" t="s">
        <v>207</v>
      </c>
      <c r="B21" t="s">
        <v>209</v>
      </c>
      <c r="C21" s="66" t="n">
        <v>2027</v>
      </c>
      <c r="D21" t="s">
        <v>229</v>
      </c>
      <c r="E21" s="67" t="n">
        <v>334036.357325986</v>
      </c>
      <c r="F21" s="68" t="n">
        <v>170821.034878581</v>
      </c>
      <c r="G21" s="69" t="n">
        <v>171237.362695819</v>
      </c>
      <c r="H21" s="70" t="str">
        <f>G21-F21</f>
      </c>
      <c r="I21" s="71" t="n">
        <v>342492.405098957</v>
      </c>
      <c r="J21" s="72" t="str">
        <f>I21-E21</f>
      </c>
    </row>
    <row r="22">
      <c r="A22" t="s">
        <v>207</v>
      </c>
      <c r="B22" t="s">
        <v>209</v>
      </c>
      <c r="C22" s="66" t="n">
        <v>2027</v>
      </c>
      <c r="D22" t="s">
        <v>375</v>
      </c>
      <c r="E22" s="67" t="n">
        <v>12629.8029697911</v>
      </c>
      <c r="F22" s="68" t="n">
        <v>3692.70803496508</v>
      </c>
      <c r="G22" s="69" t="n">
        <v>3692.70803496508</v>
      </c>
      <c r="H22" s="70" t="str">
        <f>G22-F22</f>
      </c>
      <c r="I22" s="71" t="n">
        <v>12629.8028477439</v>
      </c>
      <c r="J22" s="72" t="str">
        <f>I22-E22</f>
      </c>
    </row>
    <row r="23">
      <c r="A23" t="s">
        <v>207</v>
      </c>
      <c r="B23" t="s">
        <v>209</v>
      </c>
      <c r="C23" s="66" t="n">
        <v>2028</v>
      </c>
      <c r="D23" t="s">
        <v>235</v>
      </c>
      <c r="E23" s="67" t="n">
        <v>11830.7573965884</v>
      </c>
      <c r="F23" s="68" t="n">
        <v>8691.03954743705</v>
      </c>
      <c r="G23" s="69" t="n">
        <v>8690.97079151088</v>
      </c>
      <c r="H23" s="70" t="str">
        <f>G23-F23</f>
      </c>
      <c r="I23" s="71" t="n">
        <v>11829.3995552585</v>
      </c>
      <c r="J23" s="72" t="str">
        <f>I23-E23</f>
      </c>
    </row>
    <row r="24">
      <c r="A24" t="s">
        <v>207</v>
      </c>
      <c r="B24" t="s">
        <v>209</v>
      </c>
      <c r="C24" s="66" t="n">
        <v>2028</v>
      </c>
      <c r="D24" t="s">
        <v>266</v>
      </c>
      <c r="E24" s="67" t="n">
        <v>854993.964463372</v>
      </c>
      <c r="F24" s="68" t="n">
        <v>136770.763552737</v>
      </c>
      <c r="G24" s="69" t="n">
        <v>136770.52662348</v>
      </c>
      <c r="H24" s="70" t="str">
        <f>G24-F24</f>
      </c>
      <c r="I24" s="71" t="n">
        <v>854958.476961541</v>
      </c>
      <c r="J24" s="72" t="str">
        <f>I24-E24</f>
      </c>
    </row>
    <row r="25">
      <c r="A25" t="s">
        <v>207</v>
      </c>
      <c r="B25" t="s">
        <v>209</v>
      </c>
      <c r="C25" s="66" t="n">
        <v>2028</v>
      </c>
      <c r="D25" t="s">
        <v>211</v>
      </c>
      <c r="E25" s="67" t="n">
        <v>115530.647481169</v>
      </c>
      <c r="F25" s="68" t="n">
        <v>74792.2280764966</v>
      </c>
      <c r="G25" s="69" t="n">
        <v>75545.0868001112</v>
      </c>
      <c r="H25" s="70" t="str">
        <f>G25-F25</f>
      </c>
      <c r="I25" s="71" t="n">
        <v>119684.609316206</v>
      </c>
      <c r="J25" s="72" t="str">
        <f>I25-E25</f>
      </c>
    </row>
    <row r="26">
      <c r="A26" t="s">
        <v>207</v>
      </c>
      <c r="B26" t="s">
        <v>209</v>
      </c>
      <c r="C26" s="66" t="n">
        <v>2028</v>
      </c>
      <c r="D26" t="s">
        <v>221</v>
      </c>
      <c r="E26" s="67" t="n">
        <v>274464.917770419</v>
      </c>
      <c r="F26" s="68" t="n">
        <v>260172.927342999</v>
      </c>
      <c r="G26" s="69" t="n">
        <v>263753.748205613</v>
      </c>
      <c r="H26" s="70" t="str">
        <f>G26-F26</f>
      </c>
      <c r="I26" s="71" t="n">
        <v>283208.63975277</v>
      </c>
      <c r="J26" s="72" t="str">
        <f>I26-E26</f>
      </c>
    </row>
    <row r="27">
      <c r="A27" t="s">
        <v>207</v>
      </c>
      <c r="B27" t="s">
        <v>209</v>
      </c>
      <c r="C27" s="66" t="n">
        <v>2028</v>
      </c>
      <c r="D27" t="s">
        <v>225</v>
      </c>
      <c r="E27" s="67" t="n">
        <v>630055.176541043</v>
      </c>
      <c r="F27" s="68" t="n">
        <v>361944.339461554</v>
      </c>
      <c r="G27" s="69" t="n">
        <v>363945.253777133</v>
      </c>
      <c r="H27" s="70" t="str">
        <f>G27-F27</f>
      </c>
      <c r="I27" s="71" t="n">
        <v>654200.049400957</v>
      </c>
      <c r="J27" s="72" t="str">
        <f>I27-E27</f>
      </c>
    </row>
    <row r="28">
      <c r="A28" t="s">
        <v>207</v>
      </c>
      <c r="B28" t="s">
        <v>209</v>
      </c>
      <c r="C28" s="66" t="n">
        <v>2028</v>
      </c>
      <c r="D28" t="s">
        <v>229</v>
      </c>
      <c r="E28" s="67" t="n">
        <v>340137.640153873</v>
      </c>
      <c r="F28" s="68" t="n">
        <v>174410.992533119</v>
      </c>
      <c r="G28" s="69" t="n">
        <v>175235.344826664</v>
      </c>
      <c r="H28" s="70" t="str">
        <f>G28-F28</f>
      </c>
      <c r="I28" s="71" t="n">
        <v>351745.983284134</v>
      </c>
      <c r="J28" s="72" t="str">
        <f>I28-E28</f>
      </c>
    </row>
    <row r="29">
      <c r="A29" t="s">
        <v>207</v>
      </c>
      <c r="B29" t="s">
        <v>209</v>
      </c>
      <c r="C29" s="66" t="n">
        <v>2028</v>
      </c>
      <c r="D29" t="s">
        <v>375</v>
      </c>
      <c r="E29" s="67" t="n">
        <v>12493.5415466155</v>
      </c>
      <c r="F29" s="68" t="n">
        <v>3559.53799653798</v>
      </c>
      <c r="G29" s="69" t="n">
        <v>3559.53799626408</v>
      </c>
      <c r="H29" s="70" t="str">
        <f>G29-F29</f>
      </c>
      <c r="I29" s="71" t="n">
        <v>12493.5410814872</v>
      </c>
      <c r="J29" s="72" t="str">
        <f>I29-E29</f>
      </c>
    </row>
    <row r="30">
      <c r="A30" t="s">
        <v>207</v>
      </c>
      <c r="B30" t="s">
        <v>209</v>
      </c>
      <c r="C30" s="66" t="n">
        <v>2029</v>
      </c>
      <c r="D30" t="s">
        <v>235</v>
      </c>
      <c r="E30" s="67" t="n">
        <v>12023.495916778</v>
      </c>
      <c r="F30" s="68" t="n">
        <v>8820.70065693392</v>
      </c>
      <c r="G30" s="69" t="n">
        <v>8820.39462668691</v>
      </c>
      <c r="H30" s="70" t="str">
        <f>G30-F30</f>
      </c>
      <c r="I30" s="71" t="n">
        <v>12020.2428783132</v>
      </c>
      <c r="J30" s="72" t="str">
        <f>I30-E30</f>
      </c>
    </row>
    <row r="31">
      <c r="A31" t="s">
        <v>207</v>
      </c>
      <c r="B31" t="s">
        <v>209</v>
      </c>
      <c r="C31" s="66" t="n">
        <v>2029</v>
      </c>
      <c r="D31" t="s">
        <v>266</v>
      </c>
      <c r="E31" s="67" t="n">
        <v>872204.257647378</v>
      </c>
      <c r="F31" s="68" t="n">
        <v>141420.281183028</v>
      </c>
      <c r="G31" s="69" t="n">
        <v>141419.192572278</v>
      </c>
      <c r="H31" s="70" t="str">
        <f>G31-F31</f>
      </c>
      <c r="I31" s="71" t="n">
        <v>872122.58793486</v>
      </c>
      <c r="J31" s="72" t="str">
        <f>I31-E31</f>
      </c>
    </row>
    <row r="32">
      <c r="A32" t="s">
        <v>207</v>
      </c>
      <c r="B32" t="s">
        <v>209</v>
      </c>
      <c r="C32" s="66" t="n">
        <v>2029</v>
      </c>
      <c r="D32" t="s">
        <v>211</v>
      </c>
      <c r="E32" s="67" t="n">
        <v>117376.701638064</v>
      </c>
      <c r="F32" s="68" t="n">
        <v>76175.6416865773</v>
      </c>
      <c r="G32" s="69" t="n">
        <v>77383.2509010991</v>
      </c>
      <c r="H32" s="70" t="str">
        <f>G32-F32</f>
      </c>
      <c r="I32" s="71" t="n">
        <v>122702.091699448</v>
      </c>
      <c r="J32" s="72" t="str">
        <f>I32-E32</f>
      </c>
    </row>
    <row r="33">
      <c r="A33" t="s">
        <v>207</v>
      </c>
      <c r="B33" t="s">
        <v>209</v>
      </c>
      <c r="C33" s="66" t="n">
        <v>2029</v>
      </c>
      <c r="D33" t="s">
        <v>221</v>
      </c>
      <c r="E33" s="67" t="n">
        <v>276709.783806418</v>
      </c>
      <c r="F33" s="68" t="n">
        <v>263213.588677346</v>
      </c>
      <c r="G33" s="69" t="n">
        <v>268469.018676722</v>
      </c>
      <c r="H33" s="70" t="str">
        <f>G33-F33</f>
      </c>
      <c r="I33" s="71" t="n">
        <v>287809.159991119</v>
      </c>
      <c r="J33" s="72" t="str">
        <f>I33-E33</f>
      </c>
    </row>
    <row r="34">
      <c r="A34" t="s">
        <v>207</v>
      </c>
      <c r="B34" t="s">
        <v>209</v>
      </c>
      <c r="C34" s="66" t="n">
        <v>2029</v>
      </c>
      <c r="D34" t="s">
        <v>225</v>
      </c>
      <c r="E34" s="67" t="n">
        <v>639185.606023473</v>
      </c>
      <c r="F34" s="68" t="n">
        <v>371170.643795895</v>
      </c>
      <c r="G34" s="69" t="n">
        <v>374519.264871248</v>
      </c>
      <c r="H34" s="70" t="str">
        <f>G34-F34</f>
      </c>
      <c r="I34" s="71" t="n">
        <v>670042.029002105</v>
      </c>
      <c r="J34" s="72" t="str">
        <f>I34-E34</f>
      </c>
    </row>
    <row r="35">
      <c r="A35" t="s">
        <v>207</v>
      </c>
      <c r="B35" t="s">
        <v>209</v>
      </c>
      <c r="C35" s="66" t="n">
        <v>2029</v>
      </c>
      <c r="D35" t="s">
        <v>229</v>
      </c>
      <c r="E35" s="67" t="n">
        <v>344661.635597752</v>
      </c>
      <c r="F35" s="68" t="n">
        <v>178203.224199641</v>
      </c>
      <c r="G35" s="69" t="n">
        <v>179568.517960818</v>
      </c>
      <c r="H35" s="70" t="str">
        <f>G35-F35</f>
      </c>
      <c r="I35" s="71" t="n">
        <v>359486.672358836</v>
      </c>
      <c r="J35" s="72" t="str">
        <f>I35-E35</f>
      </c>
    </row>
    <row r="36">
      <c r="A36" t="s">
        <v>207</v>
      </c>
      <c r="B36" t="s">
        <v>209</v>
      </c>
      <c r="C36" s="66" t="n">
        <v>2029</v>
      </c>
      <c r="D36" t="s">
        <v>375</v>
      </c>
      <c r="E36" s="67" t="n">
        <v>12505.2908303715</v>
      </c>
      <c r="F36" s="68" t="n">
        <v>3430.7710549788</v>
      </c>
      <c r="G36" s="69" t="n">
        <v>3430.77105367489</v>
      </c>
      <c r="H36" s="70" t="str">
        <f>G36-F36</f>
      </c>
      <c r="I36" s="71" t="n">
        <v>12505.2897091232</v>
      </c>
      <c r="J36" s="72" t="str">
        <f>I36-E36</f>
      </c>
    </row>
    <row r="37">
      <c r="A37" t="s">
        <v>207</v>
      </c>
      <c r="B37" t="s">
        <v>209</v>
      </c>
      <c r="C37" s="66" t="n">
        <v>2030</v>
      </c>
      <c r="D37" t="s">
        <v>235</v>
      </c>
      <c r="E37" s="67" t="n">
        <v>12280.9990245144</v>
      </c>
      <c r="F37" s="68" t="n">
        <v>8966.44099819257</v>
      </c>
      <c r="G37" s="69" t="n">
        <v>8965.59723882955</v>
      </c>
      <c r="H37" s="70" t="str">
        <f>G37-F37</f>
      </c>
      <c r="I37" s="71" t="n">
        <v>12274.2647344434</v>
      </c>
      <c r="J37" s="72" t="str">
        <f>I37-E37</f>
      </c>
    </row>
    <row r="38">
      <c r="A38" t="s">
        <v>207</v>
      </c>
      <c r="B38" t="s">
        <v>209</v>
      </c>
      <c r="C38" s="66" t="n">
        <v>2030</v>
      </c>
      <c r="D38" t="s">
        <v>266</v>
      </c>
      <c r="E38" s="67" t="n">
        <v>888811.750708303</v>
      </c>
      <c r="F38" s="68" t="n">
        <v>146259.082367266</v>
      </c>
      <c r="G38" s="69" t="n">
        <v>146256.073838529</v>
      </c>
      <c r="H38" s="70" t="str">
        <f>G38-F38</f>
      </c>
      <c r="I38" s="71" t="n">
        <v>888648.849091124</v>
      </c>
      <c r="J38" s="72" t="str">
        <f>I38-E38</f>
      </c>
    </row>
    <row r="39">
      <c r="A39" t="s">
        <v>207</v>
      </c>
      <c r="B39" t="s">
        <v>209</v>
      </c>
      <c r="C39" s="66" t="n">
        <v>2030</v>
      </c>
      <c r="D39" t="s">
        <v>211</v>
      </c>
      <c r="E39" s="67" t="n">
        <v>119559.114437001</v>
      </c>
      <c r="F39" s="68" t="n">
        <v>77588.0862067829</v>
      </c>
      <c r="G39" s="69" t="n">
        <v>79334.7983616028</v>
      </c>
      <c r="H39" s="70" t="str">
        <f>G39-F39</f>
      </c>
      <c r="I39" s="71" t="n">
        <v>126100.520404265</v>
      </c>
      <c r="J39" s="72" t="str">
        <f>I39-E39</f>
      </c>
    </row>
    <row r="40">
      <c r="A40" t="s">
        <v>207</v>
      </c>
      <c r="B40" t="s">
        <v>209</v>
      </c>
      <c r="C40" s="66" t="n">
        <v>2030</v>
      </c>
      <c r="D40" t="s">
        <v>221</v>
      </c>
      <c r="E40" s="67" t="n">
        <v>278812.445343482</v>
      </c>
      <c r="F40" s="68" t="n">
        <v>266069.654454567</v>
      </c>
      <c r="G40" s="69" t="n">
        <v>273157.810650434</v>
      </c>
      <c r="H40" s="70" t="str">
        <f>G40-F40</f>
      </c>
      <c r="I40" s="71" t="n">
        <v>292286.017029858</v>
      </c>
      <c r="J40" s="72" t="str">
        <f>I40-E40</f>
      </c>
    </row>
    <row r="41">
      <c r="A41" t="s">
        <v>207</v>
      </c>
      <c r="B41" t="s">
        <v>209</v>
      </c>
      <c r="C41" s="66" t="n">
        <v>2030</v>
      </c>
      <c r="D41" t="s">
        <v>225</v>
      </c>
      <c r="E41" s="67" t="n">
        <v>648804.070220584</v>
      </c>
      <c r="F41" s="68" t="n">
        <v>380385.59625571</v>
      </c>
      <c r="G41" s="69" t="n">
        <v>385417.279419066</v>
      </c>
      <c r="H41" s="70" t="str">
        <f>G41-F41</f>
      </c>
      <c r="I41" s="71" t="n">
        <v>686528.816871955</v>
      </c>
      <c r="J41" s="72" t="str">
        <f>I41-E41</f>
      </c>
    </row>
    <row r="42">
      <c r="A42" t="s">
        <v>207</v>
      </c>
      <c r="B42" t="s">
        <v>209</v>
      </c>
      <c r="C42" s="66" t="n">
        <v>2030</v>
      </c>
      <c r="D42" t="s">
        <v>229</v>
      </c>
      <c r="E42" s="67" t="n">
        <v>349852.669688271</v>
      </c>
      <c r="F42" s="68" t="n">
        <v>182329.330536294</v>
      </c>
      <c r="G42" s="69" t="n">
        <v>184377.512558869</v>
      </c>
      <c r="H42" s="70" t="str">
        <f>G42-F42</f>
      </c>
      <c r="I42" s="71" t="n">
        <v>367955.05484547</v>
      </c>
      <c r="J42" s="72" t="str">
        <f>I42-E42</f>
      </c>
    </row>
    <row r="43">
      <c r="A43" t="s">
        <v>207</v>
      </c>
      <c r="B43" t="s">
        <v>209</v>
      </c>
      <c r="C43" s="66" t="n">
        <v>2030</v>
      </c>
      <c r="D43" t="s">
        <v>375</v>
      </c>
      <c r="E43" s="67" t="n">
        <v>12655.2792603938</v>
      </c>
      <c r="F43" s="68" t="n">
        <v>3301.14666561118</v>
      </c>
      <c r="G43" s="69" t="n">
        <v>3301.14666213427</v>
      </c>
      <c r="H43" s="70" t="str">
        <f>G43-F43</f>
      </c>
      <c r="I43" s="71" t="n">
        <v>12655.2774901684</v>
      </c>
      <c r="J43" s="72" t="str">
        <f>I43-E43</f>
      </c>
    </row>
    <row r="44">
      <c r="A44" t="s">
        <v>207</v>
      </c>
      <c r="B44" t="s">
        <v>209</v>
      </c>
      <c r="C44" s="66" t="n">
        <v>2031</v>
      </c>
      <c r="D44" t="s">
        <v>235</v>
      </c>
      <c r="E44" s="67" t="n">
        <v>12518.1951027589</v>
      </c>
      <c r="F44" s="68" t="n">
        <v>9116.34171914543</v>
      </c>
      <c r="G44" s="69" t="n">
        <v>9114.48302310478</v>
      </c>
      <c r="H44" s="70" t="str">
        <f>G44-F44</f>
      </c>
      <c r="I44" s="71" t="n">
        <v>12506.5880665311</v>
      </c>
      <c r="J44" s="72" t="str">
        <f>I44-E44</f>
      </c>
    </row>
    <row r="45">
      <c r="A45" t="s">
        <v>207</v>
      </c>
      <c r="B45" t="s">
        <v>209</v>
      </c>
      <c r="C45" s="66" t="n">
        <v>2031</v>
      </c>
      <c r="D45" t="s">
        <v>266</v>
      </c>
      <c r="E45" s="67" t="n">
        <v>905970.096832355</v>
      </c>
      <c r="F45" s="68" t="n">
        <v>151023.870307849</v>
      </c>
      <c r="G45" s="69" t="n">
        <v>151017.314585235</v>
      </c>
      <c r="H45" s="70" t="str">
        <f>G45-F45</f>
      </c>
      <c r="I45" s="71" t="n">
        <v>905698.50533388</v>
      </c>
      <c r="J45" s="72" t="str">
        <f>I45-E45</f>
      </c>
    </row>
    <row r="46">
      <c r="A46" t="s">
        <v>207</v>
      </c>
      <c r="B46" t="s">
        <v>209</v>
      </c>
      <c r="C46" s="66" t="n">
        <v>2031</v>
      </c>
      <c r="D46" t="s">
        <v>211</v>
      </c>
      <c r="E46" s="67" t="n">
        <v>121537.249899302</v>
      </c>
      <c r="F46" s="68" t="n">
        <v>78876.0153294734</v>
      </c>
      <c r="G46" s="69" t="n">
        <v>81221.2142709578</v>
      </c>
      <c r="H46" s="70" t="str">
        <f>G46-F46</f>
      </c>
      <c r="I46" s="71" t="n">
        <v>129337.020613882</v>
      </c>
      <c r="J46" s="72" t="str">
        <f>I46-E46</f>
      </c>
    </row>
    <row r="47">
      <c r="A47" t="s">
        <v>207</v>
      </c>
      <c r="B47" t="s">
        <v>209</v>
      </c>
      <c r="C47" s="66" t="n">
        <v>2031</v>
      </c>
      <c r="D47" t="s">
        <v>221</v>
      </c>
      <c r="E47" s="67" t="n">
        <v>280553.161203104</v>
      </c>
      <c r="F47" s="68" t="n">
        <v>268396.676069423</v>
      </c>
      <c r="G47" s="69" t="n">
        <v>277404.152195349</v>
      </c>
      <c r="H47" s="70" t="str">
        <f>G47-F47</f>
      </c>
      <c r="I47" s="71" t="n">
        <v>296437.738378722</v>
      </c>
      <c r="J47" s="72" t="str">
        <f>I47-E47</f>
      </c>
    </row>
    <row r="48">
      <c r="A48" t="s">
        <v>207</v>
      </c>
      <c r="B48" t="s">
        <v>209</v>
      </c>
      <c r="C48" s="66" t="n">
        <v>2031</v>
      </c>
      <c r="D48" t="s">
        <v>225</v>
      </c>
      <c r="E48" s="67" t="n">
        <v>657733.166525022</v>
      </c>
      <c r="F48" s="68" t="n">
        <v>389078.481857497</v>
      </c>
      <c r="G48" s="69" t="n">
        <v>396078.261698986</v>
      </c>
      <c r="H48" s="70" t="str">
        <f>G48-F48</f>
      </c>
      <c r="I48" s="71" t="n">
        <v>702548.134334822</v>
      </c>
      <c r="J48" s="72" t="str">
        <f>I48-E48</f>
      </c>
    </row>
    <row r="49">
      <c r="A49" t="s">
        <v>207</v>
      </c>
      <c r="B49" t="s">
        <v>209</v>
      </c>
      <c r="C49" s="66" t="n">
        <v>2031</v>
      </c>
      <c r="D49" t="s">
        <v>229</v>
      </c>
      <c r="E49" s="67" t="n">
        <v>354548.59851643</v>
      </c>
      <c r="F49" s="68" t="n">
        <v>186305.95552743</v>
      </c>
      <c r="G49" s="69" t="n">
        <v>189147.352294789</v>
      </c>
      <c r="H49" s="70" t="str">
        <f>G49-F49</f>
      </c>
      <c r="I49" s="71" t="n">
        <v>376026.788964657</v>
      </c>
      <c r="J49" s="72" t="str">
        <f>I49-E49</f>
      </c>
    </row>
    <row r="50">
      <c r="A50" t="s">
        <v>207</v>
      </c>
      <c r="B50" t="s">
        <v>209</v>
      </c>
      <c r="C50" s="66" t="n">
        <v>2031</v>
      </c>
      <c r="D50" t="s">
        <v>375</v>
      </c>
      <c r="E50" s="67" t="n">
        <v>12740.6303061034</v>
      </c>
      <c r="F50" s="68" t="n">
        <v>3174.86317949295</v>
      </c>
      <c r="G50" s="69" t="n">
        <v>3174.86317276916</v>
      </c>
      <c r="H50" s="70" t="str">
        <f>G50-F50</f>
      </c>
      <c r="I50" s="71" t="n">
        <v>12740.6278729228</v>
      </c>
      <c r="J50" s="72" t="str">
        <f>I50-E50</f>
      </c>
    </row>
    <row r="51">
      <c r="A51" t="s">
        <v>207</v>
      </c>
      <c r="B51" t="s">
        <v>209</v>
      </c>
      <c r="C51" s="66" t="n">
        <v>2032</v>
      </c>
      <c r="D51" t="s">
        <v>235</v>
      </c>
      <c r="E51" s="67" t="n">
        <v>12761.8820673772</v>
      </c>
      <c r="F51" s="68" t="n">
        <v>9271.38508949166</v>
      </c>
      <c r="G51" s="69" t="n">
        <v>9267.91175287106</v>
      </c>
      <c r="H51" s="70" t="str">
        <f>G51-F51</f>
      </c>
      <c r="I51" s="71" t="n">
        <v>12743.8944071303</v>
      </c>
      <c r="J51" s="72" t="str">
        <f>I51-E51</f>
      </c>
    </row>
    <row r="52">
      <c r="A52" t="s">
        <v>207</v>
      </c>
      <c r="B52" t="s">
        <v>209</v>
      </c>
      <c r="C52" s="66" t="n">
        <v>2032</v>
      </c>
      <c r="D52" t="s">
        <v>266</v>
      </c>
      <c r="E52" s="67" t="n">
        <v>924191.74479608</v>
      </c>
      <c r="F52" s="68" t="n">
        <v>155927.241052992</v>
      </c>
      <c r="G52" s="69" t="n">
        <v>155914.890344467</v>
      </c>
      <c r="H52" s="70" t="str">
        <f>G52-F52</f>
      </c>
      <c r="I52" s="71" t="n">
        <v>923778.433647484</v>
      </c>
      <c r="J52" s="72" t="str">
        <f>I52-E52</f>
      </c>
    </row>
    <row r="53">
      <c r="A53" t="s">
        <v>207</v>
      </c>
      <c r="B53" t="s">
        <v>209</v>
      </c>
      <c r="C53" s="66" t="n">
        <v>2032</v>
      </c>
      <c r="D53" t="s">
        <v>211</v>
      </c>
      <c r="E53" s="67" t="n">
        <v>123473.951904083</v>
      </c>
      <c r="F53" s="68" t="n">
        <v>80165.1116682714</v>
      </c>
      <c r="G53" s="69" t="n">
        <v>83164.0959360433</v>
      </c>
      <c r="H53" s="70" t="str">
        <f>G53-F53</f>
      </c>
      <c r="I53" s="71" t="n">
        <v>132566.317868369</v>
      </c>
      <c r="J53" s="72" t="str">
        <f>I53-E53</f>
      </c>
    </row>
    <row r="54">
      <c r="A54" t="s">
        <v>207</v>
      </c>
      <c r="B54" t="s">
        <v>209</v>
      </c>
      <c r="C54" s="66" t="n">
        <v>2032</v>
      </c>
      <c r="D54" t="s">
        <v>221</v>
      </c>
      <c r="E54" s="67" t="n">
        <v>282187.54697603</v>
      </c>
      <c r="F54" s="68" t="n">
        <v>270467.693087639</v>
      </c>
      <c r="G54" s="69" t="n">
        <v>281488.739628123</v>
      </c>
      <c r="H54" s="70" t="str">
        <f>G54-F54</f>
      </c>
      <c r="I54" s="71" t="n">
        <v>300504.550336341</v>
      </c>
      <c r="J54" s="72" t="str">
        <f>I54-E54</f>
      </c>
    </row>
    <row r="55">
      <c r="A55" t="s">
        <v>207</v>
      </c>
      <c r="B55" t="s">
        <v>209</v>
      </c>
      <c r="C55" s="66" t="n">
        <v>2032</v>
      </c>
      <c r="D55" t="s">
        <v>225</v>
      </c>
      <c r="E55" s="67" t="n">
        <v>667040.566728529</v>
      </c>
      <c r="F55" s="68" t="n">
        <v>397653.223088927</v>
      </c>
      <c r="G55" s="69" t="n">
        <v>406904.282877455</v>
      </c>
      <c r="H55" s="70" t="str">
        <f>G55-F55</f>
      </c>
      <c r="I55" s="71" t="n">
        <v>719168.67859234</v>
      </c>
      <c r="J55" s="72" t="str">
        <f>I55-E55</f>
      </c>
    </row>
    <row r="56">
      <c r="A56" t="s">
        <v>207</v>
      </c>
      <c r="B56" t="s">
        <v>209</v>
      </c>
      <c r="C56" s="66" t="n">
        <v>2032</v>
      </c>
      <c r="D56" t="s">
        <v>229</v>
      </c>
      <c r="E56" s="67" t="n">
        <v>359660.913334811</v>
      </c>
      <c r="F56" s="68" t="n">
        <v>190447.781492556</v>
      </c>
      <c r="G56" s="69" t="n">
        <v>194193.38475982</v>
      </c>
      <c r="H56" s="70" t="str">
        <f>G56-F56</f>
      </c>
      <c r="I56" s="71" t="n">
        <v>384609.051353766</v>
      </c>
      <c r="J56" s="72" t="str">
        <f>I56-E56</f>
      </c>
    </row>
    <row r="57">
      <c r="A57" t="s">
        <v>207</v>
      </c>
      <c r="B57" t="s">
        <v>209</v>
      </c>
      <c r="C57" s="66" t="n">
        <v>2032</v>
      </c>
      <c r="D57" t="s">
        <v>375</v>
      </c>
      <c r="E57" s="67" t="n">
        <v>12855.9458095605</v>
      </c>
      <c r="F57" s="68" t="n">
        <v>3046.52023805161</v>
      </c>
      <c r="G57" s="69" t="n">
        <v>3046.52022706146</v>
      </c>
      <c r="H57" s="70" t="str">
        <f>G57-F57</f>
      </c>
      <c r="I57" s="71" t="n">
        <v>12855.9427389859</v>
      </c>
      <c r="J57" s="72" t="str">
        <f>I57-E57</f>
      </c>
    </row>
    <row r="58">
      <c r="A58" t="s">
        <v>207</v>
      </c>
      <c r="B58" t="s">
        <v>209</v>
      </c>
      <c r="C58" s="66" t="n">
        <v>2033</v>
      </c>
      <c r="D58" t="s">
        <v>235</v>
      </c>
      <c r="E58" s="67" t="n">
        <v>13172.918344701</v>
      </c>
      <c r="F58" s="68" t="n">
        <v>9443.30783158201</v>
      </c>
      <c r="G58" s="69" t="n">
        <v>9437.49521839436</v>
      </c>
      <c r="H58" s="70" t="str">
        <f>G58-F58</f>
      </c>
      <c r="I58" s="71" t="n">
        <v>13146.3513901505</v>
      </c>
      <c r="J58" s="72" t="str">
        <f>I58-E58</f>
      </c>
    </row>
    <row r="59">
      <c r="A59" t="s">
        <v>207</v>
      </c>
      <c r="B59" t="s">
        <v>209</v>
      </c>
      <c r="C59" s="66" t="n">
        <v>2033</v>
      </c>
      <c r="D59" t="s">
        <v>266</v>
      </c>
      <c r="E59" s="67" t="n">
        <v>945112.724217769</v>
      </c>
      <c r="F59" s="68" t="n">
        <v>160842.36994554</v>
      </c>
      <c r="G59" s="69" t="n">
        <v>160821.219639763</v>
      </c>
      <c r="H59" s="70" t="str">
        <f>G59-F59</f>
      </c>
      <c r="I59" s="71" t="n">
        <v>944521.71811111</v>
      </c>
      <c r="J59" s="72" t="str">
        <f>I59-E59</f>
      </c>
    </row>
    <row r="60">
      <c r="A60" t="s">
        <v>207</v>
      </c>
      <c r="B60" t="s">
        <v>209</v>
      </c>
      <c r="C60" s="66" t="n">
        <v>2033</v>
      </c>
      <c r="D60" t="s">
        <v>211</v>
      </c>
      <c r="E60" s="67" t="n">
        <v>126250.657882257</v>
      </c>
      <c r="F60" s="68" t="n">
        <v>81438.6719836312</v>
      </c>
      <c r="G60" s="69" t="n">
        <v>85140.0559210379</v>
      </c>
      <c r="H60" s="70" t="str">
        <f>G60-F60</f>
      </c>
      <c r="I60" s="71" t="n">
        <v>136707.716312745</v>
      </c>
      <c r="J60" s="72" t="str">
        <f>I60-E60</f>
      </c>
    </row>
    <row r="61">
      <c r="A61" t="s">
        <v>207</v>
      </c>
      <c r="B61" t="s">
        <v>209</v>
      </c>
      <c r="C61" s="66" t="n">
        <v>2033</v>
      </c>
      <c r="D61" t="s">
        <v>221</v>
      </c>
      <c r="E61" s="67" t="n">
        <v>283705.2786934</v>
      </c>
      <c r="F61" s="68" t="n">
        <v>272197.640786028</v>
      </c>
      <c r="G61" s="69" t="n">
        <v>285297.748513227</v>
      </c>
      <c r="H61" s="70" t="str">
        <f>G61-F61</f>
      </c>
      <c r="I61" s="71" t="n">
        <v>304468.286850227</v>
      </c>
      <c r="J61" s="72" t="str">
        <f>I61-E61</f>
      </c>
    </row>
    <row r="62">
      <c r="A62" t="s">
        <v>207</v>
      </c>
      <c r="B62" t="s">
        <v>209</v>
      </c>
      <c r="C62" s="66" t="n">
        <v>2033</v>
      </c>
      <c r="D62" t="s">
        <v>225</v>
      </c>
      <c r="E62" s="67" t="n">
        <v>678527.540139281</v>
      </c>
      <c r="F62" s="68" t="n">
        <v>405819.82664576</v>
      </c>
      <c r="G62" s="69" t="n">
        <v>417591.194273361</v>
      </c>
      <c r="H62" s="70" t="str">
        <f>G62-F62</f>
      </c>
      <c r="I62" s="71" t="n">
        <v>738395.913710054</v>
      </c>
      <c r="J62" s="72" t="str">
        <f>I62-E62</f>
      </c>
    </row>
    <row r="63">
      <c r="A63" t="s">
        <v>207</v>
      </c>
      <c r="B63" t="s">
        <v>209</v>
      </c>
      <c r="C63" s="66" t="n">
        <v>2033</v>
      </c>
      <c r="D63" t="s">
        <v>229</v>
      </c>
      <c r="E63" s="67" t="n">
        <v>365513.986550019</v>
      </c>
      <c r="F63" s="68" t="n">
        <v>194559.966320484</v>
      </c>
      <c r="G63" s="69" t="n">
        <v>199311.530364044</v>
      </c>
      <c r="H63" s="70" t="str">
        <f>G63-F63</f>
      </c>
      <c r="I63" s="71" t="n">
        <v>394159.184915109</v>
      </c>
      <c r="J63" s="72" t="str">
        <f>I63-E63</f>
      </c>
    </row>
    <row r="64">
      <c r="A64" t="s">
        <v>207</v>
      </c>
      <c r="B64" t="s">
        <v>209</v>
      </c>
      <c r="C64" s="66" t="n">
        <v>2033</v>
      </c>
      <c r="D64" t="s">
        <v>375</v>
      </c>
      <c r="E64" s="67" t="n">
        <v>12780.7454653557</v>
      </c>
      <c r="F64" s="68" t="n">
        <v>2919.79456511055</v>
      </c>
      <c r="G64" s="69" t="n">
        <v>2919.79454897481</v>
      </c>
      <c r="H64" s="70" t="str">
        <f>G64-F64</f>
      </c>
      <c r="I64" s="71" t="n">
        <v>12780.7417922516</v>
      </c>
      <c r="J64" s="72" t="str">
        <f>I64-E64</f>
      </c>
    </row>
    <row r="65">
      <c r="A65" t="s">
        <v>207</v>
      </c>
      <c r="B65" t="s">
        <v>209</v>
      </c>
      <c r="C65" s="66" t="n">
        <v>2034</v>
      </c>
      <c r="D65" t="s">
        <v>235</v>
      </c>
      <c r="E65" s="67" t="n">
        <v>13433.060267627</v>
      </c>
      <c r="F65" s="68" t="n">
        <v>9619.81333438932</v>
      </c>
      <c r="G65" s="69" t="n">
        <v>9610.78717894584</v>
      </c>
      <c r="H65" s="70" t="str">
        <f>G65-F65</f>
      </c>
      <c r="I65" s="71" t="n">
        <v>13396.3770662857</v>
      </c>
      <c r="J65" s="72" t="str">
        <f>I65-E65</f>
      </c>
    </row>
    <row r="66">
      <c r="A66" t="s">
        <v>207</v>
      </c>
      <c r="B66" t="s">
        <v>209</v>
      </c>
      <c r="C66" s="66" t="n">
        <v>2034</v>
      </c>
      <c r="D66" t="s">
        <v>266</v>
      </c>
      <c r="E66" s="67" t="n">
        <v>961025.972113047</v>
      </c>
      <c r="F66" s="68" t="n">
        <v>165866.487835942</v>
      </c>
      <c r="G66" s="69" t="n">
        <v>165832.802590949</v>
      </c>
      <c r="H66" s="70" t="str">
        <f>G66-F66</f>
      </c>
      <c r="I66" s="71" t="n">
        <v>960221.655861689</v>
      </c>
      <c r="J66" s="72" t="str">
        <f>I66-E66</f>
      </c>
    </row>
    <row r="67">
      <c r="A67" t="s">
        <v>207</v>
      </c>
      <c r="B67" t="s">
        <v>209</v>
      </c>
      <c r="C67" s="66" t="n">
        <v>2034</v>
      </c>
      <c r="D67" t="s">
        <v>211</v>
      </c>
      <c r="E67" s="67" t="n">
        <v>128101.338467708</v>
      </c>
      <c r="F67" s="68" t="n">
        <v>82679.3405579664</v>
      </c>
      <c r="G67" s="69" t="n">
        <v>87126.2119501461</v>
      </c>
      <c r="H67" s="70" t="str">
        <f>G67-F67</f>
      </c>
      <c r="I67" s="71" t="n">
        <v>139922.665552402</v>
      </c>
      <c r="J67" s="72" t="str">
        <f>I67-E67</f>
      </c>
    </row>
    <row r="68">
      <c r="A68" t="s">
        <v>207</v>
      </c>
      <c r="B68" t="s">
        <v>209</v>
      </c>
      <c r="C68" s="66" t="n">
        <v>2034</v>
      </c>
      <c r="D68" t="s">
        <v>221</v>
      </c>
      <c r="E68" s="67" t="n">
        <v>284935.558706638</v>
      </c>
      <c r="F68" s="68" t="n">
        <v>273794.04717117</v>
      </c>
      <c r="G68" s="69" t="n">
        <v>289022.375898514</v>
      </c>
      <c r="H68" s="70" t="str">
        <f>G68-F68</f>
      </c>
      <c r="I68" s="71" t="n">
        <v>308142.620646514</v>
      </c>
      <c r="J68" s="72" t="str">
        <f>I68-E68</f>
      </c>
    </row>
    <row r="69">
      <c r="A69" t="s">
        <v>207</v>
      </c>
      <c r="B69" t="s">
        <v>209</v>
      </c>
      <c r="C69" s="66" t="n">
        <v>2034</v>
      </c>
      <c r="D69" t="s">
        <v>225</v>
      </c>
      <c r="E69" s="67" t="n">
        <v>686758.981586467</v>
      </c>
      <c r="F69" s="68" t="n">
        <v>413933.603145684</v>
      </c>
      <c r="G69" s="69" t="n">
        <v>428496.093357131</v>
      </c>
      <c r="H69" s="70" t="str">
        <f>G69-F69</f>
      </c>
      <c r="I69" s="71" t="n">
        <v>754264.519314827</v>
      </c>
      <c r="J69" s="72" t="str">
        <f>I69-E69</f>
      </c>
    </row>
    <row r="70">
      <c r="A70" t="s">
        <v>207</v>
      </c>
      <c r="B70" t="s">
        <v>209</v>
      </c>
      <c r="C70" s="66" t="n">
        <v>2034</v>
      </c>
      <c r="D70" t="s">
        <v>229</v>
      </c>
      <c r="E70" s="67" t="n">
        <v>370174.400904443</v>
      </c>
      <c r="F70" s="68" t="n">
        <v>198656.267676077</v>
      </c>
      <c r="G70" s="69" t="n">
        <v>204510.58021707</v>
      </c>
      <c r="H70" s="70" t="str">
        <f>G70-F70</f>
      </c>
      <c r="I70" s="71" t="n">
        <v>402421.553872422</v>
      </c>
      <c r="J70" s="72" t="str">
        <f>I70-E70</f>
      </c>
    </row>
    <row r="71">
      <c r="A71" t="s">
        <v>207</v>
      </c>
      <c r="B71" t="s">
        <v>209</v>
      </c>
      <c r="C71" s="66" t="n">
        <v>2034</v>
      </c>
      <c r="D71" t="s">
        <v>375</v>
      </c>
      <c r="E71" s="67" t="n">
        <v>12872.4391503196</v>
      </c>
      <c r="F71" s="68" t="n">
        <v>2795.76961767853</v>
      </c>
      <c r="G71" s="69" t="n">
        <v>2795.76959562027</v>
      </c>
      <c r="H71" s="70" t="str">
        <f>G71-F71</f>
      </c>
      <c r="I71" s="71" t="n">
        <v>12872.434861331</v>
      </c>
      <c r="J71" s="72" t="str">
        <f>I71-E71</f>
      </c>
    </row>
    <row r="72">
      <c r="A72" t="s">
        <v>207</v>
      </c>
      <c r="B72" t="s">
        <v>209</v>
      </c>
      <c r="C72" s="66" t="n">
        <v>2035</v>
      </c>
      <c r="D72" t="s">
        <v>235</v>
      </c>
      <c r="E72" s="67" t="n">
        <v>13777.0934618929</v>
      </c>
      <c r="F72" s="68" t="n">
        <v>9800.75821848164</v>
      </c>
      <c r="G72" s="69" t="n">
        <v>9787.51275865094</v>
      </c>
      <c r="H72" s="70" t="str">
        <f>G72-F72</f>
      </c>
      <c r="I72" s="71" t="n">
        <v>13726.7399692658</v>
      </c>
      <c r="J72" s="72" t="str">
        <f>I72-E72</f>
      </c>
    </row>
    <row r="73">
      <c r="A73" t="s">
        <v>207</v>
      </c>
      <c r="B73" t="s">
        <v>209</v>
      </c>
      <c r="C73" s="66" t="n">
        <v>2035</v>
      </c>
      <c r="D73" t="s">
        <v>266</v>
      </c>
      <c r="E73" s="67" t="n">
        <v>976117.674710707</v>
      </c>
      <c r="F73" s="68" t="n">
        <v>170961.693979159</v>
      </c>
      <c r="G73" s="69" t="n">
        <v>170911.003808462</v>
      </c>
      <c r="H73" s="70" t="str">
        <f>G73-F73</f>
      </c>
      <c r="I73" s="71" t="n">
        <v>975047.326959866</v>
      </c>
      <c r="J73" s="72" t="str">
        <f>I73-E73</f>
      </c>
    </row>
    <row r="74">
      <c r="A74" t="s">
        <v>207</v>
      </c>
      <c r="B74" t="s">
        <v>209</v>
      </c>
      <c r="C74" s="66" t="n">
        <v>2035</v>
      </c>
      <c r="D74" t="s">
        <v>211</v>
      </c>
      <c r="E74" s="67" t="n">
        <v>130215.042726072</v>
      </c>
      <c r="F74" s="68" t="n">
        <v>83907.5295864537</v>
      </c>
      <c r="G74" s="69" t="n">
        <v>89138.141517925</v>
      </c>
      <c r="H74" s="70" t="str">
        <f>G74-F74</f>
      </c>
      <c r="I74" s="71" t="n">
        <v>143430.147346953</v>
      </c>
      <c r="J74" s="72" t="str">
        <f>I74-E74</f>
      </c>
    </row>
    <row r="75">
      <c r="A75" t="s">
        <v>207</v>
      </c>
      <c r="B75" t="s">
        <v>209</v>
      </c>
      <c r="C75" s="66" t="n">
        <v>2035</v>
      </c>
      <c r="D75" t="s">
        <v>221</v>
      </c>
      <c r="E75" s="67" t="n">
        <v>285955.085284176</v>
      </c>
      <c r="F75" s="68" t="n">
        <v>275149.532869446</v>
      </c>
      <c r="G75" s="69" t="n">
        <v>292543.4341723</v>
      </c>
      <c r="H75" s="70" t="str">
        <f>G75-F75</f>
      </c>
      <c r="I75" s="71" t="n">
        <v>311598.659349735</v>
      </c>
      <c r="J75" s="72" t="str">
        <f>I75-E75</f>
      </c>
    </row>
    <row r="76">
      <c r="A76" t="s">
        <v>207</v>
      </c>
      <c r="B76" t="s">
        <v>209</v>
      </c>
      <c r="C76" s="66" t="n">
        <v>2035</v>
      </c>
      <c r="D76" t="s">
        <v>225</v>
      </c>
      <c r="E76" s="67" t="n">
        <v>694825.464322402</v>
      </c>
      <c r="F76" s="68" t="n">
        <v>421819.496954902</v>
      </c>
      <c r="G76" s="69" t="n">
        <v>439419.393176264</v>
      </c>
      <c r="H76" s="70" t="str">
        <f>G76-F76</f>
      </c>
      <c r="I76" s="71" t="n">
        <v>770043.407398033</v>
      </c>
      <c r="J76" s="72" t="str">
        <f>I76-E76</f>
      </c>
    </row>
    <row r="77">
      <c r="A77" t="s">
        <v>207</v>
      </c>
      <c r="B77" t="s">
        <v>209</v>
      </c>
      <c r="C77" s="66" t="n">
        <v>2035</v>
      </c>
      <c r="D77" t="s">
        <v>229</v>
      </c>
      <c r="E77" s="67" t="n">
        <v>374542.89571543</v>
      </c>
      <c r="F77" s="68" t="n">
        <v>202799.708225127</v>
      </c>
      <c r="G77" s="69" t="n">
        <v>209854.988515264</v>
      </c>
      <c r="H77" s="70" t="str">
        <f>G77-F77</f>
      </c>
      <c r="I77" s="71" t="n">
        <v>410430.68648466</v>
      </c>
      <c r="J77" s="72" t="str">
        <f>I77-E77</f>
      </c>
    </row>
    <row r="78">
      <c r="A78" t="s">
        <v>207</v>
      </c>
      <c r="B78" t="s">
        <v>209</v>
      </c>
      <c r="C78" s="66" t="n">
        <v>2035</v>
      </c>
      <c r="D78" t="s">
        <v>375</v>
      </c>
      <c r="E78" s="67" t="n">
        <v>13061.5949132394</v>
      </c>
      <c r="F78" s="68" t="n">
        <v>2671.49787224062</v>
      </c>
      <c r="G78" s="69" t="n">
        <v>2671.49784394295</v>
      </c>
      <c r="H78" s="70" t="str">
        <f>G78-F78</f>
      </c>
      <c r="I78" s="71" t="n">
        <v>13061.5900844962</v>
      </c>
      <c r="J78" s="72" t="str">
        <f>I78-E78</f>
      </c>
    </row>
    <row r="79">
      <c r="A79" t="s">
        <v>207</v>
      </c>
      <c r="B79" t="s">
        <v>209</v>
      </c>
      <c r="C79" s="66" t="n">
        <v>2036</v>
      </c>
      <c r="D79" t="s">
        <v>235</v>
      </c>
      <c r="E79" s="67" t="n">
        <v>14125.355887373</v>
      </c>
      <c r="F79" s="68" t="n">
        <v>9991.42015108309</v>
      </c>
      <c r="G79" s="69" t="n">
        <v>9972.733436972</v>
      </c>
      <c r="H79" s="70" t="str">
        <f>G79-F79</f>
      </c>
      <c r="I79" s="71" t="n">
        <v>14058.8402730705</v>
      </c>
      <c r="J79" s="72" t="str">
        <f>I79-E79</f>
      </c>
    </row>
    <row r="80">
      <c r="A80" t="s">
        <v>207</v>
      </c>
      <c r="B80" t="s">
        <v>209</v>
      </c>
      <c r="C80" s="66" t="n">
        <v>2036</v>
      </c>
      <c r="D80" t="s">
        <v>266</v>
      </c>
      <c r="E80" s="67" t="n">
        <v>993966.849110358</v>
      </c>
      <c r="F80" s="68" t="n">
        <v>176212.886181512</v>
      </c>
      <c r="G80" s="69" t="n">
        <v>176139.997785528</v>
      </c>
      <c r="H80" s="70" t="str">
        <f>G80-F80</f>
      </c>
      <c r="I80" s="71" t="n">
        <v>992593.127567906</v>
      </c>
      <c r="J80" s="72" t="str">
        <f>I80-E80</f>
      </c>
    </row>
    <row r="81">
      <c r="A81" t="s">
        <v>207</v>
      </c>
      <c r="B81" t="s">
        <v>209</v>
      </c>
      <c r="C81" s="66" t="n">
        <v>2036</v>
      </c>
      <c r="D81" t="s">
        <v>211</v>
      </c>
      <c r="E81" s="67" t="n">
        <v>132340.005148247</v>
      </c>
      <c r="F81" s="68" t="n">
        <v>85176.3273028755</v>
      </c>
      <c r="G81" s="69" t="n">
        <v>91225.4078140792</v>
      </c>
      <c r="H81" s="70" t="str">
        <f>G81-F81</f>
      </c>
      <c r="I81" s="71" t="n">
        <v>146978.916070349</v>
      </c>
      <c r="J81" s="72" t="str">
        <f>I81-E81</f>
      </c>
    </row>
    <row r="82">
      <c r="A82" t="s">
        <v>207</v>
      </c>
      <c r="B82" t="s">
        <v>209</v>
      </c>
      <c r="C82" s="66" t="n">
        <v>2036</v>
      </c>
      <c r="D82" t="s">
        <v>221</v>
      </c>
      <c r="E82" s="67" t="n">
        <v>287180.457083443</v>
      </c>
      <c r="F82" s="68" t="n">
        <v>276477.677375385</v>
      </c>
      <c r="G82" s="69" t="n">
        <v>296084.402747987</v>
      </c>
      <c r="H82" s="70" t="str">
        <f>G82-F82</f>
      </c>
      <c r="I82" s="71" t="n">
        <v>315288.949461379</v>
      </c>
      <c r="J82" s="72" t="str">
        <f>I82-E82</f>
      </c>
    </row>
    <row r="83">
      <c r="A83" t="s">
        <v>207</v>
      </c>
      <c r="B83" t="s">
        <v>209</v>
      </c>
      <c r="C83" s="66" t="n">
        <v>2036</v>
      </c>
      <c r="D83" t="s">
        <v>225</v>
      </c>
      <c r="E83" s="67" t="n">
        <v>703528.304344522</v>
      </c>
      <c r="F83" s="68" t="n">
        <v>429734.664763356</v>
      </c>
      <c r="G83" s="69" t="n">
        <v>450600.66503166</v>
      </c>
      <c r="H83" s="70" t="str">
        <f>G83-F83</f>
      </c>
      <c r="I83" s="71" t="n">
        <v>786706.265291046</v>
      </c>
      <c r="J83" s="72" t="str">
        <f>I83-E83</f>
      </c>
    </row>
    <row r="84">
      <c r="A84" t="s">
        <v>207</v>
      </c>
      <c r="B84" t="s">
        <v>209</v>
      </c>
      <c r="C84" s="66" t="n">
        <v>2036</v>
      </c>
      <c r="D84" t="s">
        <v>229</v>
      </c>
      <c r="E84" s="67" t="n">
        <v>379260.655753156</v>
      </c>
      <c r="F84" s="68" t="n">
        <v>207087.610808457</v>
      </c>
      <c r="G84" s="69" t="n">
        <v>215434.246910517</v>
      </c>
      <c r="H84" s="70" t="str">
        <f>G84-F84</f>
      </c>
      <c r="I84" s="71" t="n">
        <v>418880.52544402</v>
      </c>
      <c r="J84" s="72" t="str">
        <f>I84-E84</f>
      </c>
    </row>
    <row r="85">
      <c r="A85" t="s">
        <v>207</v>
      </c>
      <c r="B85" t="s">
        <v>209</v>
      </c>
      <c r="C85" s="66" t="n">
        <v>2036</v>
      </c>
      <c r="D85" t="s">
        <v>375</v>
      </c>
      <c r="E85" s="67" t="n">
        <v>13308.7997462311</v>
      </c>
      <c r="F85" s="68" t="n">
        <v>2547.74261867869</v>
      </c>
      <c r="G85" s="69" t="n">
        <v>2547.74258396749</v>
      </c>
      <c r="H85" s="70" t="str">
        <f>G85-F85</f>
      </c>
      <c r="I85" s="71" t="n">
        <v>13308.7944546361</v>
      </c>
      <c r="J85" s="72" t="str">
        <f>I85-E85</f>
      </c>
    </row>
    <row r="86">
      <c r="A86" t="s">
        <v>207</v>
      </c>
      <c r="B86" t="s">
        <v>209</v>
      </c>
      <c r="C86" s="66" t="n">
        <v>2037</v>
      </c>
      <c r="D86" t="s">
        <v>235</v>
      </c>
      <c r="E86" s="67" t="n">
        <v>14471.9702482446</v>
      </c>
      <c r="F86" s="68" t="n">
        <v>10184.6134721902</v>
      </c>
      <c r="G86" s="69" t="n">
        <v>10159.1873336905</v>
      </c>
      <c r="H86" s="70" t="str">
        <f>G86-F86</f>
      </c>
      <c r="I86" s="71" t="n">
        <v>14386.6366039025</v>
      </c>
      <c r="J86" s="72" t="str">
        <f>I86-E86</f>
      </c>
    </row>
    <row r="87">
      <c r="A87" t="s">
        <v>207</v>
      </c>
      <c r="B87" t="s">
        <v>209</v>
      </c>
      <c r="C87" s="66" t="n">
        <v>2037</v>
      </c>
      <c r="D87" t="s">
        <v>266</v>
      </c>
      <c r="E87" s="67" t="n">
        <v>1011020.52473406</v>
      </c>
      <c r="F87" s="68" t="n">
        <v>181559.18879254</v>
      </c>
      <c r="G87" s="69" t="n">
        <v>181458.235839908</v>
      </c>
      <c r="H87" s="70" t="str">
        <f>G87-F87</f>
      </c>
      <c r="I87" s="71" t="n">
        <v>1009301.65749756</v>
      </c>
      <c r="J87" s="72" t="str">
        <f>I87-E87</f>
      </c>
    </row>
    <row r="88">
      <c r="A88" t="s">
        <v>207</v>
      </c>
      <c r="B88" t="s">
        <v>209</v>
      </c>
      <c r="C88" s="66" t="n">
        <v>2037</v>
      </c>
      <c r="D88" t="s">
        <v>211</v>
      </c>
      <c r="E88" s="67" t="n">
        <v>134408.955047853</v>
      </c>
      <c r="F88" s="68" t="n">
        <v>86444.8390112552</v>
      </c>
      <c r="G88" s="69" t="n">
        <v>93341.2784245107</v>
      </c>
      <c r="H88" s="70" t="str">
        <f>G88-F88</f>
      </c>
      <c r="I88" s="71" t="n">
        <v>150487.441619108</v>
      </c>
      <c r="J88" s="72" t="str">
        <f>I88-E88</f>
      </c>
    </row>
    <row r="89">
      <c r="A89" t="s">
        <v>207</v>
      </c>
      <c r="B89" t="s">
        <v>209</v>
      </c>
      <c r="C89" s="66" t="n">
        <v>2037</v>
      </c>
      <c r="D89" t="s">
        <v>221</v>
      </c>
      <c r="E89" s="67" t="n">
        <v>288193.617607938</v>
      </c>
      <c r="F89" s="68" t="n">
        <v>277592.411213966</v>
      </c>
      <c r="G89" s="69" t="n">
        <v>299434.655195925</v>
      </c>
      <c r="H89" s="70" t="str">
        <f>G89-F89</f>
      </c>
      <c r="I89" s="71" t="n">
        <v>318754.964813024</v>
      </c>
      <c r="J89" s="72" t="str">
        <f>I89-E89</f>
      </c>
    </row>
    <row r="90">
      <c r="A90" t="s">
        <v>207</v>
      </c>
      <c r="B90" t="s">
        <v>209</v>
      </c>
      <c r="C90" s="66" t="n">
        <v>2037</v>
      </c>
      <c r="D90" t="s">
        <v>225</v>
      </c>
      <c r="E90" s="67" t="n">
        <v>712143.706593113</v>
      </c>
      <c r="F90" s="68" t="n">
        <v>437505.097209071</v>
      </c>
      <c r="G90" s="69" t="n">
        <v>461851.049511551</v>
      </c>
      <c r="H90" s="70" t="str">
        <f>G90-F90</f>
      </c>
      <c r="I90" s="71" t="n">
        <v>803452.229036644</v>
      </c>
      <c r="J90" s="72" t="str">
        <f>I90-E90</f>
      </c>
    </row>
    <row r="91">
      <c r="A91" t="s">
        <v>207</v>
      </c>
      <c r="B91" t="s">
        <v>209</v>
      </c>
      <c r="C91" s="66" t="n">
        <v>2037</v>
      </c>
      <c r="D91" t="s">
        <v>229</v>
      </c>
      <c r="E91" s="67" t="n">
        <v>384084.939938551</v>
      </c>
      <c r="F91" s="68" t="n">
        <v>211422.669033554</v>
      </c>
      <c r="G91" s="69" t="n">
        <v>221141.826108993</v>
      </c>
      <c r="H91" s="70" t="str">
        <f>G91-F91</f>
      </c>
      <c r="I91" s="71" t="n">
        <v>427506.733072448</v>
      </c>
      <c r="J91" s="72" t="str">
        <f>I91-E91</f>
      </c>
    </row>
    <row r="92">
      <c r="A92" t="s">
        <v>207</v>
      </c>
      <c r="B92" t="s">
        <v>209</v>
      </c>
      <c r="C92" s="66" t="n">
        <v>2037</v>
      </c>
      <c r="D92" t="s">
        <v>375</v>
      </c>
      <c r="E92" s="67" t="n">
        <v>13385.1348833324</v>
      </c>
      <c r="F92" s="68" t="n">
        <v>2421.57672098365</v>
      </c>
      <c r="G92" s="69" t="n">
        <v>2421.57667984156</v>
      </c>
      <c r="H92" s="70" t="str">
        <f>G92-F92</f>
      </c>
      <c r="I92" s="71" t="n">
        <v>13385.128134315</v>
      </c>
      <c r="J92" s="72" t="str">
        <f>I92-E92</f>
      </c>
    </row>
    <row r="93">
      <c r="A93" t="s">
        <v>207</v>
      </c>
      <c r="B93" t="s">
        <v>209</v>
      </c>
      <c r="C93" s="66" t="n">
        <v>2038</v>
      </c>
      <c r="D93" t="s">
        <v>235</v>
      </c>
      <c r="E93" s="67" t="n">
        <v>14897.2622862193</v>
      </c>
      <c r="F93" s="68" t="n">
        <v>10383.4768501415</v>
      </c>
      <c r="G93" s="69" t="n">
        <v>10349.9036883417</v>
      </c>
      <c r="H93" s="70" t="str">
        <f>G93-F93</f>
      </c>
      <c r="I93" s="71" t="n">
        <v>14790.2897218897</v>
      </c>
      <c r="J93" s="72" t="str">
        <f>I93-E93</f>
      </c>
    </row>
    <row r="94">
      <c r="A94" t="s">
        <v>207</v>
      </c>
      <c r="B94" t="s">
        <v>209</v>
      </c>
      <c r="C94" s="66" t="n">
        <v>2038</v>
      </c>
      <c r="D94" t="s">
        <v>266</v>
      </c>
      <c r="E94" s="67" t="n">
        <v>1027845.84193268</v>
      </c>
      <c r="F94" s="68" t="n">
        <v>186923.065604276</v>
      </c>
      <c r="G94" s="69" t="n">
        <v>186787.491870524</v>
      </c>
      <c r="H94" s="70" t="str">
        <f>G94-F94</f>
      </c>
      <c r="I94" s="71" t="n">
        <v>1025731.21343356</v>
      </c>
      <c r="J94" s="72" t="str">
        <f>I94-E94</f>
      </c>
    </row>
    <row r="95">
      <c r="A95" t="s">
        <v>207</v>
      </c>
      <c r="B95" t="s">
        <v>209</v>
      </c>
      <c r="C95" s="66" t="n">
        <v>2038</v>
      </c>
      <c r="D95" t="s">
        <v>211</v>
      </c>
      <c r="E95" s="67" t="n">
        <v>137174.210819367</v>
      </c>
      <c r="F95" s="68" t="n">
        <v>87700.1981297378</v>
      </c>
      <c r="G95" s="69" t="n">
        <v>95469.0447801143</v>
      </c>
      <c r="H95" s="70" t="str">
        <f>G95-F95</f>
      </c>
      <c r="I95" s="71" t="n">
        <v>154833.021861689</v>
      </c>
      <c r="J95" s="72" t="str">
        <f>I95-E95</f>
      </c>
    </row>
    <row r="96">
      <c r="A96" t="s">
        <v>207</v>
      </c>
      <c r="B96" t="s">
        <v>209</v>
      </c>
      <c r="C96" s="66" t="n">
        <v>2038</v>
      </c>
      <c r="D96" t="s">
        <v>221</v>
      </c>
      <c r="E96" s="67" t="n">
        <v>288824.724098675</v>
      </c>
      <c r="F96" s="68" t="n">
        <v>278379.505251589</v>
      </c>
      <c r="G96" s="69" t="n">
        <v>302464.555231106</v>
      </c>
      <c r="H96" s="70" t="str">
        <f>G96-F96</f>
      </c>
      <c r="I96" s="71" t="n">
        <v>321808.304576111</v>
      </c>
      <c r="J96" s="72" t="str">
        <f>I96-E96</f>
      </c>
    </row>
    <row r="97">
      <c r="A97" t="s">
        <v>207</v>
      </c>
      <c r="B97" t="s">
        <v>209</v>
      </c>
      <c r="C97" s="66" t="n">
        <v>2038</v>
      </c>
      <c r="D97" t="s">
        <v>225</v>
      </c>
      <c r="E97" s="67" t="n">
        <v>722485.1964156</v>
      </c>
      <c r="F97" s="68" t="n">
        <v>444941.109940077</v>
      </c>
      <c r="G97" s="69" t="n">
        <v>472964.182972518</v>
      </c>
      <c r="H97" s="70" t="str">
        <f>G97-F97</f>
      </c>
      <c r="I97" s="71" t="n">
        <v>822517.79120794</v>
      </c>
      <c r="J97" s="72" t="str">
        <f>I97-E97</f>
      </c>
    </row>
    <row r="98">
      <c r="A98" t="s">
        <v>207</v>
      </c>
      <c r="B98" t="s">
        <v>209</v>
      </c>
      <c r="C98" s="66" t="n">
        <v>2038</v>
      </c>
      <c r="D98" t="s">
        <v>229</v>
      </c>
      <c r="E98" s="67" t="n">
        <v>390298.39099349</v>
      </c>
      <c r="F98" s="68" t="n">
        <v>215670.852430489</v>
      </c>
      <c r="G98" s="69" t="n">
        <v>226837.611544716</v>
      </c>
      <c r="H98" s="70" t="str">
        <f>G98-F98</f>
      </c>
      <c r="I98" s="71" t="n">
        <v>437875.904421767</v>
      </c>
      <c r="J98" s="72" t="str">
        <f>I98-E98</f>
      </c>
    </row>
    <row r="99">
      <c r="A99" t="s">
        <v>207</v>
      </c>
      <c r="B99" t="s">
        <v>209</v>
      </c>
      <c r="C99" s="66" t="n">
        <v>2038</v>
      </c>
      <c r="D99" t="s">
        <v>375</v>
      </c>
      <c r="E99" s="67" t="n">
        <v>13130.5040283057</v>
      </c>
      <c r="F99" s="68" t="n">
        <v>2303.46542462806</v>
      </c>
      <c r="G99" s="69" t="n">
        <v>2303.4653337572</v>
      </c>
      <c r="H99" s="70" t="str">
        <f>G99-F99</f>
      </c>
      <c r="I99" s="71" t="n">
        <v>13130.4959942569</v>
      </c>
      <c r="J99" s="72" t="str">
        <f>I99-E99</f>
      </c>
    </row>
    <row r="100">
      <c r="A100" t="s">
        <v>207</v>
      </c>
      <c r="B100" t="s">
        <v>209</v>
      </c>
      <c r="C100" s="66" t="n">
        <v>2039</v>
      </c>
      <c r="D100" t="s">
        <v>235</v>
      </c>
      <c r="E100" s="67" t="n">
        <v>15267.3067031067</v>
      </c>
      <c r="F100" s="68" t="n">
        <v>10588.2381091755</v>
      </c>
      <c r="G100" s="69" t="n">
        <v>10545.0523038997</v>
      </c>
      <c r="H100" s="70" t="str">
        <f>G100-F100</f>
      </c>
      <c r="I100" s="71" t="n">
        <v>15135.74798412</v>
      </c>
      <c r="J100" s="72" t="str">
        <f>I100-E100</f>
      </c>
    </row>
    <row r="101">
      <c r="A101" t="s">
        <v>207</v>
      </c>
      <c r="B101" t="s">
        <v>209</v>
      </c>
      <c r="C101" s="66" t="n">
        <v>2039</v>
      </c>
      <c r="D101" t="s">
        <v>266</v>
      </c>
      <c r="E101" s="67" t="n">
        <v>1041882.69851585</v>
      </c>
      <c r="F101" s="68" t="n">
        <v>192474.285150722</v>
      </c>
      <c r="G101" s="69" t="n">
        <v>192296.552192256</v>
      </c>
      <c r="H101" s="70" t="str">
        <f>G101-F101</f>
      </c>
      <c r="I101" s="71" t="n">
        <v>1039334.21211717</v>
      </c>
      <c r="J101" s="72" t="str">
        <f>I101-E101</f>
      </c>
    </row>
    <row r="102">
      <c r="A102" t="s">
        <v>207</v>
      </c>
      <c r="B102" t="s">
        <v>209</v>
      </c>
      <c r="C102" s="66" t="n">
        <v>2039</v>
      </c>
      <c r="D102" t="s">
        <v>211</v>
      </c>
      <c r="E102" s="67" t="n">
        <v>139185.344357729</v>
      </c>
      <c r="F102" s="68" t="n">
        <v>88995.0452585561</v>
      </c>
      <c r="G102" s="69" t="n">
        <v>97666.5125218666</v>
      </c>
      <c r="H102" s="70" t="str">
        <f>G102-F102</f>
      </c>
      <c r="I102" s="71" t="n">
        <v>158325.904186221</v>
      </c>
      <c r="J102" s="72" t="str">
        <f>I102-E102</f>
      </c>
    </row>
    <row r="103">
      <c r="A103" t="s">
        <v>207</v>
      </c>
      <c r="B103" t="s">
        <v>209</v>
      </c>
      <c r="C103" s="66" t="n">
        <v>2039</v>
      </c>
      <c r="D103" t="s">
        <v>221</v>
      </c>
      <c r="E103" s="67" t="n">
        <v>289538.966166764</v>
      </c>
      <c r="F103" s="68" t="n">
        <v>279188.591065481</v>
      </c>
      <c r="G103" s="69" t="n">
        <v>305533.683824107</v>
      </c>
      <c r="H103" s="70" t="str">
        <f>G103-F103</f>
      </c>
      <c r="I103" s="71" t="n">
        <v>324947.685920243</v>
      </c>
      <c r="J103" s="72" t="str">
        <f>I103-E103</f>
      </c>
    </row>
    <row r="104">
      <c r="A104" t="s">
        <v>207</v>
      </c>
      <c r="B104" t="s">
        <v>209</v>
      </c>
      <c r="C104" s="66" t="n">
        <v>2039</v>
      </c>
      <c r="D104" t="s">
        <v>225</v>
      </c>
      <c r="E104" s="67" t="n">
        <v>729996.640480989</v>
      </c>
      <c r="F104" s="68" t="n">
        <v>452440.532116914</v>
      </c>
      <c r="G104" s="69" t="n">
        <v>484364.275142346</v>
      </c>
      <c r="H104" s="70" t="str">
        <f>G104-F104</f>
      </c>
      <c r="I104" s="71" t="n">
        <v>838380.897928912</v>
      </c>
      <c r="J104" s="72" t="str">
        <f>I104-E104</f>
      </c>
    </row>
    <row r="105">
      <c r="A105" t="s">
        <v>207</v>
      </c>
      <c r="B105" t="s">
        <v>209</v>
      </c>
      <c r="C105" s="66" t="n">
        <v>2039</v>
      </c>
      <c r="D105" t="s">
        <v>229</v>
      </c>
      <c r="E105" s="67" t="n">
        <v>394639.224068807</v>
      </c>
      <c r="F105" s="68" t="n">
        <v>220054.971125804</v>
      </c>
      <c r="G105" s="69" t="n">
        <v>232753.81626835</v>
      </c>
      <c r="H105" s="70" t="str">
        <f>G105-F105</f>
      </c>
      <c r="I105" s="71" t="n">
        <v>446097.450852593</v>
      </c>
      <c r="J105" s="72" t="str">
        <f>I105-E105</f>
      </c>
    </row>
    <row r="106">
      <c r="A106" t="s">
        <v>207</v>
      </c>
      <c r="B106" t="s">
        <v>209</v>
      </c>
      <c r="C106" s="66" t="n">
        <v>2039</v>
      </c>
      <c r="D106" t="s">
        <v>375</v>
      </c>
      <c r="E106" s="67" t="n">
        <v>13010.924228604</v>
      </c>
      <c r="F106" s="68" t="n">
        <v>2187.90426717317</v>
      </c>
      <c r="G106" s="69" t="n">
        <v>2187.90404676672</v>
      </c>
      <c r="H106" s="70" t="str">
        <f>G106-F106</f>
      </c>
      <c r="I106" s="71" t="n">
        <v>13010.9148835445</v>
      </c>
      <c r="J106" s="72" t="str">
        <f>I106-E106</f>
      </c>
    </row>
    <row r="107">
      <c r="A107" t="s">
        <v>207</v>
      </c>
      <c r="B107" t="s">
        <v>209</v>
      </c>
      <c r="C107" s="66" t="n">
        <v>2040</v>
      </c>
      <c r="D107" t="s">
        <v>235</v>
      </c>
      <c r="E107" s="67" t="n">
        <v>15692.3632117597</v>
      </c>
      <c r="F107" s="68" t="n">
        <v>10795.2152488733</v>
      </c>
      <c r="G107" s="69" t="n">
        <v>10740.752829966</v>
      </c>
      <c r="H107" s="70" t="str">
        <f>G107-F107</f>
      </c>
      <c r="I107" s="71" t="n">
        <v>15531.5458454137</v>
      </c>
      <c r="J107" s="72" t="str">
        <f>I107-E107</f>
      </c>
    </row>
    <row r="108">
      <c r="A108" t="s">
        <v>207</v>
      </c>
      <c r="B108" t="s">
        <v>209</v>
      </c>
      <c r="C108" s="66" t="n">
        <v>2040</v>
      </c>
      <c r="D108" t="s">
        <v>266</v>
      </c>
      <c r="E108" s="67" t="n">
        <v>1054295.93618513</v>
      </c>
      <c r="F108" s="68" t="n">
        <v>197967.734759243</v>
      </c>
      <c r="G108" s="69" t="n">
        <v>197739.851826417</v>
      </c>
      <c r="H108" s="70" t="str">
        <f>G108-F108</f>
      </c>
      <c r="I108" s="71" t="n">
        <v>1051265.69371329</v>
      </c>
      <c r="J108" s="72" t="str">
        <f>I108-E108</f>
      </c>
    </row>
    <row r="109">
      <c r="A109" t="s">
        <v>207</v>
      </c>
      <c r="B109" t="s">
        <v>209</v>
      </c>
      <c r="C109" s="66" t="n">
        <v>2040</v>
      </c>
      <c r="D109" t="s">
        <v>211</v>
      </c>
      <c r="E109" s="67" t="n">
        <v>141354.508612865</v>
      </c>
      <c r="F109" s="68" t="n">
        <v>90240.4218338865</v>
      </c>
      <c r="G109" s="69" t="n">
        <v>99830.4797881527</v>
      </c>
      <c r="H109" s="70" t="str">
        <f>G109-F109</f>
      </c>
      <c r="I109" s="71" t="n">
        <v>162016.43342865</v>
      </c>
      <c r="J109" s="72" t="str">
        <f>I109-E109</f>
      </c>
    </row>
    <row r="110">
      <c r="A110" t="s">
        <v>207</v>
      </c>
      <c r="B110" t="s">
        <v>209</v>
      </c>
      <c r="C110" s="66" t="n">
        <v>2040</v>
      </c>
      <c r="D110" t="s">
        <v>221</v>
      </c>
      <c r="E110" s="67" t="n">
        <v>290031.084187763</v>
      </c>
      <c r="F110" s="68" t="n">
        <v>279730.010959107</v>
      </c>
      <c r="G110" s="69" t="n">
        <v>308326.231940747</v>
      </c>
      <c r="H110" s="70" t="str">
        <f>G110-F110</f>
      </c>
      <c r="I110" s="71" t="n">
        <v>327830.115399056</v>
      </c>
      <c r="J110" s="72" t="str">
        <f>I110-E110</f>
      </c>
    </row>
    <row r="111">
      <c r="A111" t="s">
        <v>207</v>
      </c>
      <c r="B111" t="s">
        <v>209</v>
      </c>
      <c r="C111" s="66" t="n">
        <v>2040</v>
      </c>
      <c r="D111" t="s">
        <v>225</v>
      </c>
      <c r="E111" s="67" t="n">
        <v>736556.921352994</v>
      </c>
      <c r="F111" s="68" t="n">
        <v>459502.180557513</v>
      </c>
      <c r="G111" s="69" t="n">
        <v>495491.389021897</v>
      </c>
      <c r="H111" s="70" t="str">
        <f>G111-F111</f>
      </c>
      <c r="I111" s="71" t="n">
        <v>853229.023620414</v>
      </c>
      <c r="J111" s="72" t="str">
        <f>I111-E111</f>
      </c>
    </row>
    <row r="112">
      <c r="A112" t="s">
        <v>207</v>
      </c>
      <c r="B112" t="s">
        <v>209</v>
      </c>
      <c r="C112" s="66" t="n">
        <v>2040</v>
      </c>
      <c r="D112" t="s">
        <v>229</v>
      </c>
      <c r="E112" s="67" t="n">
        <v>398306.281812573</v>
      </c>
      <c r="F112" s="68" t="n">
        <v>224287.446445782</v>
      </c>
      <c r="G112" s="69" t="n">
        <v>238587.525717873</v>
      </c>
      <c r="H112" s="70" t="str">
        <f>G112-F112</f>
      </c>
      <c r="I112" s="71" t="n">
        <v>453595.602682997</v>
      </c>
      <c r="J112" s="72" t="str">
        <f>I112-E112</f>
      </c>
    </row>
    <row r="113">
      <c r="A113" t="s">
        <v>207</v>
      </c>
      <c r="B113" t="s">
        <v>209</v>
      </c>
      <c r="C113" s="66" t="n">
        <v>2040</v>
      </c>
      <c r="D113" t="s">
        <v>375</v>
      </c>
      <c r="E113" s="67" t="n">
        <v>12921.6165716854</v>
      </c>
      <c r="F113" s="68" t="n">
        <v>2071.44476398201</v>
      </c>
      <c r="G113" s="69" t="n">
        <v>2071.44438113687</v>
      </c>
      <c r="H113" s="70" t="str">
        <f>G113-F113</f>
      </c>
      <c r="I113" s="71" t="n">
        <v>12921.6065425891</v>
      </c>
      <c r="J113" s="72" t="str">
        <f>I113-E113</f>
      </c>
    </row>
    <row r="114">
      <c r="A114" t="s">
        <v>207</v>
      </c>
      <c r="B114" t="s">
        <v>209</v>
      </c>
      <c r="C114" s="66" t="n">
        <v>2041</v>
      </c>
      <c r="D114" t="s">
        <v>235</v>
      </c>
      <c r="E114" s="67" t="n">
        <v>16114.161314956</v>
      </c>
      <c r="F114" s="68" t="n">
        <v>11007.0054041271</v>
      </c>
      <c r="G114" s="69" t="n">
        <v>10939.5011556982</v>
      </c>
      <c r="H114" s="70" t="str">
        <f>G114-F114</f>
      </c>
      <c r="I114" s="71" t="n">
        <v>15920.8775016153</v>
      </c>
      <c r="J114" s="72" t="str">
        <f>I114-E114</f>
      </c>
    </row>
    <row r="115">
      <c r="A115" t="s">
        <v>207</v>
      </c>
      <c r="B115" t="s">
        <v>209</v>
      </c>
      <c r="C115" s="66" t="n">
        <v>2041</v>
      </c>
      <c r="D115" t="s">
        <v>266</v>
      </c>
      <c r="E115" s="67" t="n">
        <v>1070114.34167096</v>
      </c>
      <c r="F115" s="68" t="n">
        <v>203487.466801015</v>
      </c>
      <c r="G115" s="69" t="n">
        <v>203201.128796519</v>
      </c>
      <c r="H115" s="70" t="str">
        <f>G115-F115</f>
      </c>
      <c r="I115" s="71" t="n">
        <v>1066563.6735298</v>
      </c>
      <c r="J115" s="72" t="str">
        <f>I115-E115</f>
      </c>
    </row>
    <row r="116">
      <c r="A116" t="s">
        <v>207</v>
      </c>
      <c r="B116" t="s">
        <v>209</v>
      </c>
      <c r="C116" s="66" t="n">
        <v>2041</v>
      </c>
      <c r="D116" t="s">
        <v>211</v>
      </c>
      <c r="E116" s="67" t="n">
        <v>143420.931675652</v>
      </c>
      <c r="F116" s="68" t="n">
        <v>91472.9457273403</v>
      </c>
      <c r="G116" s="69" t="n">
        <v>101998.78936442</v>
      </c>
      <c r="H116" s="70" t="str">
        <f>G116-F116</f>
      </c>
      <c r="I116" s="71" t="n">
        <v>165603.256683252</v>
      </c>
      <c r="J116" s="72" t="str">
        <f>I116-E116</f>
      </c>
    </row>
    <row r="117">
      <c r="A117" t="s">
        <v>207</v>
      </c>
      <c r="B117" t="s">
        <v>209</v>
      </c>
      <c r="C117" s="66" t="n">
        <v>2041</v>
      </c>
      <c r="D117" t="s">
        <v>221</v>
      </c>
      <c r="E117" s="67" t="n">
        <v>290612.277111044</v>
      </c>
      <c r="F117" s="68" t="n">
        <v>280150.134852372</v>
      </c>
      <c r="G117" s="69" t="n">
        <v>311000.568285778</v>
      </c>
      <c r="H117" s="70" t="str">
        <f>G117-F117</f>
      </c>
      <c r="I117" s="71" t="n">
        <v>330799.892538861</v>
      </c>
      <c r="J117" s="72" t="str">
        <f>I117-E117</f>
      </c>
    </row>
    <row r="118">
      <c r="A118" t="s">
        <v>207</v>
      </c>
      <c r="B118" t="s">
        <v>209</v>
      </c>
      <c r="C118" s="66" t="n">
        <v>2041</v>
      </c>
      <c r="D118" t="s">
        <v>225</v>
      </c>
      <c r="E118" s="67" t="n">
        <v>743884.981274383</v>
      </c>
      <c r="F118" s="68" t="n">
        <v>466360.159375125</v>
      </c>
      <c r="G118" s="69" t="n">
        <v>506572.614435606</v>
      </c>
      <c r="H118" s="70" t="str">
        <f>G118-F118</f>
      </c>
      <c r="I118" s="71" t="n">
        <v>869077.592101044</v>
      </c>
      <c r="J118" s="72" t="str">
        <f>I118-E118</f>
      </c>
    </row>
    <row r="119">
      <c r="A119" t="s">
        <v>207</v>
      </c>
      <c r="B119" t="s">
        <v>209</v>
      </c>
      <c r="C119" s="66" t="n">
        <v>2041</v>
      </c>
      <c r="D119" t="s">
        <v>229</v>
      </c>
      <c r="E119" s="67" t="n">
        <v>402359.737273448</v>
      </c>
      <c r="F119" s="68" t="n">
        <v>228440.256520824</v>
      </c>
      <c r="G119" s="69" t="n">
        <v>244403.938380915</v>
      </c>
      <c r="H119" s="70" t="str">
        <f>G119-F119</f>
      </c>
      <c r="I119" s="71" t="n">
        <v>461572.525619781</v>
      </c>
      <c r="J119" s="72" t="str">
        <f>I119-E119</f>
      </c>
    </row>
    <row r="120">
      <c r="A120" t="s">
        <v>207</v>
      </c>
      <c r="B120" t="s">
        <v>209</v>
      </c>
      <c r="C120" s="66" t="n">
        <v>2041</v>
      </c>
      <c r="D120" t="s">
        <v>375</v>
      </c>
      <c r="E120" s="67" t="n">
        <v>12913.9761326336</v>
      </c>
      <c r="F120" s="68" t="n">
        <v>1954.42410352093</v>
      </c>
      <c r="G120" s="69" t="n">
        <v>1954.42370545678</v>
      </c>
      <c r="H120" s="70" t="str">
        <f>G120-F120</f>
      </c>
      <c r="I120" s="71" t="n">
        <v>12913.9661072478</v>
      </c>
      <c r="J120" s="72" t="str">
        <f>I120-E120</f>
      </c>
    </row>
    <row r="121">
      <c r="A121" t="s">
        <v>207</v>
      </c>
      <c r="B121" t="s">
        <v>209</v>
      </c>
      <c r="C121" s="66" t="n">
        <v>2042</v>
      </c>
      <c r="D121" t="s">
        <v>235</v>
      </c>
      <c r="E121" s="67" t="n">
        <v>16538.9537054499</v>
      </c>
      <c r="F121" s="68" t="n">
        <v>11217.8081935236</v>
      </c>
      <c r="G121" s="69" t="n">
        <v>11135.4965430843</v>
      </c>
      <c r="H121" s="70" t="str">
        <f>G121-F121</f>
      </c>
      <c r="I121" s="71" t="n">
        <v>16309.8993609652</v>
      </c>
      <c r="J121" s="72" t="str">
        <f>I121-E121</f>
      </c>
    </row>
    <row r="122">
      <c r="A122" t="s">
        <v>207</v>
      </c>
      <c r="B122" t="s">
        <v>209</v>
      </c>
      <c r="C122" s="66" t="n">
        <v>2042</v>
      </c>
      <c r="D122" t="s">
        <v>266</v>
      </c>
      <c r="E122" s="67" t="n">
        <v>1082141.70266072</v>
      </c>
      <c r="F122" s="68" t="n">
        <v>209000.117647024</v>
      </c>
      <c r="G122" s="69" t="n">
        <v>208646.654553543</v>
      </c>
      <c r="H122" s="70" t="str">
        <f>G122-F122</f>
      </c>
      <c r="I122" s="71" t="n">
        <v>1078026.60097981</v>
      </c>
      <c r="J122" s="72" t="str">
        <f>I122-E122</f>
      </c>
    </row>
    <row r="123">
      <c r="A123" t="s">
        <v>207</v>
      </c>
      <c r="B123" t="s">
        <v>209</v>
      </c>
      <c r="C123" s="66" t="n">
        <v>2042</v>
      </c>
      <c r="D123" t="s">
        <v>211</v>
      </c>
      <c r="E123" s="67" t="n">
        <v>145434.062583238</v>
      </c>
      <c r="F123" s="68" t="n">
        <v>92679.5988085981</v>
      </c>
      <c r="G123" s="69" t="n">
        <v>104153.760083299</v>
      </c>
      <c r="H123" s="70" t="str">
        <f>G123-F123</f>
      </c>
      <c r="I123" s="71" t="n">
        <v>169141.556637021</v>
      </c>
      <c r="J123" s="72" t="str">
        <f>I123-E123</f>
      </c>
    </row>
    <row r="124">
      <c r="A124" t="s">
        <v>207</v>
      </c>
      <c r="B124" t="s">
        <v>209</v>
      </c>
      <c r="C124" s="66" t="n">
        <v>2042</v>
      </c>
      <c r="D124" t="s">
        <v>221</v>
      </c>
      <c r="E124" s="67" t="n">
        <v>290795.759779954</v>
      </c>
      <c r="F124" s="68" t="n">
        <v>280346.450109832</v>
      </c>
      <c r="G124" s="69" t="n">
        <v>313428.604068663</v>
      </c>
      <c r="H124" s="70" t="str">
        <f>G124-F124</f>
      </c>
      <c r="I124" s="71" t="n">
        <v>333321.323938657</v>
      </c>
      <c r="J124" s="72" t="str">
        <f>I124-E124</f>
      </c>
    </row>
    <row r="125">
      <c r="A125" t="s">
        <v>207</v>
      </c>
      <c r="B125" t="s">
        <v>209</v>
      </c>
      <c r="C125" s="66" t="n">
        <v>2042</v>
      </c>
      <c r="D125" t="s">
        <v>225</v>
      </c>
      <c r="E125" s="67" t="n">
        <v>750435.237342795</v>
      </c>
      <c r="F125" s="68" t="n">
        <v>472921.695601581</v>
      </c>
      <c r="G125" s="69" t="n">
        <v>517499.023505678</v>
      </c>
      <c r="H125" s="70" t="str">
        <f>G125-F125</f>
      </c>
      <c r="I125" s="71" t="n">
        <v>884281.978207785</v>
      </c>
      <c r="J125" s="72" t="str">
        <f>I125-E125</f>
      </c>
    </row>
    <row r="126">
      <c r="A126" t="s">
        <v>207</v>
      </c>
      <c r="B126" t="s">
        <v>209</v>
      </c>
      <c r="C126" s="66" t="n">
        <v>2042</v>
      </c>
      <c r="D126" t="s">
        <v>229</v>
      </c>
      <c r="E126" s="67" t="n">
        <v>406253.833487878</v>
      </c>
      <c r="F126" s="68" t="n">
        <v>232493.222573001</v>
      </c>
      <c r="G126" s="69" t="n">
        <v>250175.663514197</v>
      </c>
      <c r="H126" s="70" t="str">
        <f>G126-F126</f>
      </c>
      <c r="I126" s="71" t="n">
        <v>469454.149721884</v>
      </c>
      <c r="J126" s="72" t="str">
        <f>I126-E126</f>
      </c>
    </row>
    <row r="127">
      <c r="A127" t="s">
        <v>207</v>
      </c>
      <c r="B127" t="s">
        <v>209</v>
      </c>
      <c r="C127" s="66" t="n">
        <v>2042</v>
      </c>
      <c r="D127" t="s">
        <v>375</v>
      </c>
      <c r="E127" s="67" t="n">
        <v>12447.9719648606</v>
      </c>
      <c r="F127" s="68" t="n">
        <v>1837.13810014614</v>
      </c>
      <c r="G127" s="69" t="n">
        <v>1837.13778678778</v>
      </c>
      <c r="H127" s="70" t="str">
        <f>G127-F127</f>
      </c>
      <c r="I127" s="71" t="n">
        <v>12447.9578277165</v>
      </c>
      <c r="J127" s="72" t="str">
        <f>I127-E127</f>
      </c>
    </row>
    <row r="128">
      <c r="A128" t="s">
        <v>207</v>
      </c>
      <c r="B128" t="s">
        <v>209</v>
      </c>
      <c r="C128" s="66" t="n">
        <v>2043</v>
      </c>
      <c r="D128" t="s">
        <v>235</v>
      </c>
      <c r="E128" s="67" t="n">
        <v>17023.2803792165</v>
      </c>
      <c r="F128" s="68" t="n">
        <v>11439.5143918665</v>
      </c>
      <c r="G128" s="69" t="n">
        <v>11340.588740714</v>
      </c>
      <c r="H128" s="70" t="str">
        <f>G128-F128</f>
      </c>
      <c r="I128" s="71" t="n">
        <v>16754.8072801891</v>
      </c>
      <c r="J128" s="72" t="str">
        <f>I128-E128</f>
      </c>
    </row>
    <row r="129">
      <c r="A129" t="s">
        <v>207</v>
      </c>
      <c r="B129" t="s">
        <v>209</v>
      </c>
      <c r="C129" s="66" t="n">
        <v>2043</v>
      </c>
      <c r="D129" t="s">
        <v>266</v>
      </c>
      <c r="E129" s="67" t="n">
        <v>1094351.22412183</v>
      </c>
      <c r="F129" s="68" t="n">
        <v>214443.377795796</v>
      </c>
      <c r="G129" s="69" t="n">
        <v>214013.627325169</v>
      </c>
      <c r="H129" s="70" t="str">
        <f>G129-F129</f>
      </c>
      <c r="I129" s="71" t="n">
        <v>1089617.8876954</v>
      </c>
      <c r="J129" s="72" t="str">
        <f>I129-E129</f>
      </c>
    </row>
    <row r="130">
      <c r="A130" t="s">
        <v>207</v>
      </c>
      <c r="B130" t="s">
        <v>209</v>
      </c>
      <c r="C130" s="66" t="n">
        <v>2043</v>
      </c>
      <c r="D130" t="s">
        <v>211</v>
      </c>
      <c r="E130" s="67" t="n">
        <v>148024.287565177</v>
      </c>
      <c r="F130" s="68" t="n">
        <v>93864.9489039562</v>
      </c>
      <c r="G130" s="69" t="n">
        <v>106296.685429372</v>
      </c>
      <c r="H130" s="70" t="str">
        <f>G130-F130</f>
      </c>
      <c r="I130" s="71" t="n">
        <v>173407.833179956</v>
      </c>
      <c r="J130" s="72" t="str">
        <f>I130-E130</f>
      </c>
    </row>
    <row r="131">
      <c r="A131" t="s">
        <v>207</v>
      </c>
      <c r="B131" t="s">
        <v>209</v>
      </c>
      <c r="C131" s="66" t="n">
        <v>2043</v>
      </c>
      <c r="D131" t="s">
        <v>221</v>
      </c>
      <c r="E131" s="67" t="n">
        <v>290445.074213947</v>
      </c>
      <c r="F131" s="68" t="n">
        <v>280094.494833644</v>
      </c>
      <c r="G131" s="69" t="n">
        <v>315350.995136011</v>
      </c>
      <c r="H131" s="70" t="str">
        <f>G131-F131</f>
      </c>
      <c r="I131" s="71" t="n">
        <v>335190.948405484</v>
      </c>
      <c r="J131" s="72" t="str">
        <f>I131-E131</f>
      </c>
    </row>
    <row r="132">
      <c r="A132" t="s">
        <v>207</v>
      </c>
      <c r="B132" t="s">
        <v>209</v>
      </c>
      <c r="C132" s="66" t="n">
        <v>2043</v>
      </c>
      <c r="D132" t="s">
        <v>225</v>
      </c>
      <c r="E132" s="67" t="n">
        <v>758745.580559379</v>
      </c>
      <c r="F132" s="68" t="n">
        <v>479020.664720035</v>
      </c>
      <c r="G132" s="69" t="n">
        <v>528079.181081669</v>
      </c>
      <c r="H132" s="70" t="str">
        <f>G132-F132</f>
      </c>
      <c r="I132" s="71" t="n">
        <v>901770.411974376</v>
      </c>
      <c r="J132" s="72" t="str">
        <f>I132-E132</f>
      </c>
    </row>
    <row r="133">
      <c r="A133" t="s">
        <v>207</v>
      </c>
      <c r="B133" t="s">
        <v>209</v>
      </c>
      <c r="C133" s="66" t="n">
        <v>2043</v>
      </c>
      <c r="D133" t="s">
        <v>229</v>
      </c>
      <c r="E133" s="67" t="n">
        <v>411894.417003851</v>
      </c>
      <c r="F133" s="68" t="n">
        <v>236532.423354006</v>
      </c>
      <c r="G133" s="69" t="n">
        <v>255992.973248088</v>
      </c>
      <c r="H133" s="70" t="str">
        <f>G133-F133</f>
      </c>
      <c r="I133" s="71" t="n">
        <v>479482.188386743</v>
      </c>
      <c r="J133" s="72" t="str">
        <f>I133-E133</f>
      </c>
    </row>
    <row r="134">
      <c r="A134" t="s">
        <v>207</v>
      </c>
      <c r="B134" t="s">
        <v>209</v>
      </c>
      <c r="C134" s="66" t="n">
        <v>2043</v>
      </c>
      <c r="D134" t="s">
        <v>375</v>
      </c>
      <c r="E134" s="67" t="n">
        <v>12246.5928638144</v>
      </c>
      <c r="F134" s="68" t="n">
        <v>1731.13187797815</v>
      </c>
      <c r="G134" s="69" t="n">
        <v>1731.1314511154</v>
      </c>
      <c r="H134" s="70" t="str">
        <f>G134-F134</f>
      </c>
      <c r="I134" s="71" t="n">
        <v>12246.5731114781</v>
      </c>
      <c r="J134" s="72" t="str">
        <f>I134-E134</f>
      </c>
    </row>
    <row r="135">
      <c r="A135" t="s">
        <v>207</v>
      </c>
      <c r="B135" t="s">
        <v>209</v>
      </c>
      <c r="C135" s="66" t="n">
        <v>2044</v>
      </c>
      <c r="D135" t="s">
        <v>235</v>
      </c>
      <c r="E135" s="67" t="n">
        <v>17452.7700588756</v>
      </c>
      <c r="F135" s="68" t="n">
        <v>11658.1024502528</v>
      </c>
      <c r="G135" s="69" t="n">
        <v>11540.7879834335</v>
      </c>
      <c r="H135" s="70" t="str">
        <f>G135-F135</f>
      </c>
      <c r="I135" s="71" t="n">
        <v>17141.7120461147</v>
      </c>
      <c r="J135" s="72" t="str">
        <f>I135-E135</f>
      </c>
    </row>
    <row r="136">
      <c r="A136" t="s">
        <v>207</v>
      </c>
      <c r="B136" t="s">
        <v>209</v>
      </c>
      <c r="C136" s="66" t="n">
        <v>2044</v>
      </c>
      <c r="D136" t="s">
        <v>266</v>
      </c>
      <c r="E136" s="67" t="n">
        <v>1105970.64986537</v>
      </c>
      <c r="F136" s="68" t="n">
        <v>219903.568670008</v>
      </c>
      <c r="G136" s="69" t="n">
        <v>219387.626065992</v>
      </c>
      <c r="H136" s="70" t="str">
        <f>G136-F136</f>
      </c>
      <c r="I136" s="71" t="n">
        <v>1100597.33187273</v>
      </c>
      <c r="J136" s="72" t="str">
        <f>I136-E136</f>
      </c>
    </row>
    <row r="137">
      <c r="A137" t="s">
        <v>207</v>
      </c>
      <c r="B137" t="s">
        <v>209</v>
      </c>
      <c r="C137" s="66" t="n">
        <v>2044</v>
      </c>
      <c r="D137" t="s">
        <v>211</v>
      </c>
      <c r="E137" s="67" t="n">
        <v>149820.341399467</v>
      </c>
      <c r="F137" s="68" t="n">
        <v>95004.1353594783</v>
      </c>
      <c r="G137" s="69" t="n">
        <v>108405.015378104</v>
      </c>
      <c r="H137" s="70" t="str">
        <f>G137-F137</f>
      </c>
      <c r="I137" s="71" t="n">
        <v>176720.973913542</v>
      </c>
      <c r="J137" s="72" t="str">
        <f>I137-E137</f>
      </c>
    </row>
    <row r="138">
      <c r="A138" t="s">
        <v>207</v>
      </c>
      <c r="B138" t="s">
        <v>209</v>
      </c>
      <c r="C138" s="66" t="n">
        <v>2044</v>
      </c>
      <c r="D138" t="s">
        <v>221</v>
      </c>
      <c r="E138" s="67" t="n">
        <v>290181.335795053</v>
      </c>
      <c r="F138" s="68" t="n">
        <v>279769.559801816</v>
      </c>
      <c r="G138" s="69" t="n">
        <v>317170.637977033</v>
      </c>
      <c r="H138" s="70" t="str">
        <f>G138-F138</f>
      </c>
      <c r="I138" s="71" t="n">
        <v>337141.608513163</v>
      </c>
      <c r="J138" s="72" t="str">
        <f>I138-E138</f>
      </c>
    </row>
    <row r="139">
      <c r="A139" t="s">
        <v>207</v>
      </c>
      <c r="B139" t="s">
        <v>209</v>
      </c>
      <c r="C139" s="66" t="n">
        <v>2044</v>
      </c>
      <c r="D139" t="s">
        <v>225</v>
      </c>
      <c r="E139" s="67" t="n">
        <v>764073.781449357</v>
      </c>
      <c r="F139" s="68" t="n">
        <v>484849.331274924</v>
      </c>
      <c r="G139" s="69" t="n">
        <v>538525.397411542</v>
      </c>
      <c r="H139" s="70" t="str">
        <f>G139-F139</f>
      </c>
      <c r="I139" s="71" t="n">
        <v>915703.811540802</v>
      </c>
      <c r="J139" s="72" t="str">
        <f>I139-E139</f>
      </c>
    </row>
    <row r="140">
      <c r="A140" t="s">
        <v>207</v>
      </c>
      <c r="B140" t="s">
        <v>209</v>
      </c>
      <c r="C140" s="66" t="n">
        <v>2044</v>
      </c>
      <c r="D140" t="s">
        <v>229</v>
      </c>
      <c r="E140" s="67" t="n">
        <v>415056.774826507</v>
      </c>
      <c r="F140" s="68" t="n">
        <v>240389.155742587</v>
      </c>
      <c r="G140" s="69" t="n">
        <v>261683.339551894</v>
      </c>
      <c r="H140" s="70" t="str">
        <f>G140-F140</f>
      </c>
      <c r="I140" s="71" t="n">
        <v>486601.390422378</v>
      </c>
      <c r="J140" s="72" t="str">
        <f>I140-E140</f>
      </c>
    </row>
    <row r="141">
      <c r="A141" t="s">
        <v>207</v>
      </c>
      <c r="B141" t="s">
        <v>209</v>
      </c>
      <c r="C141" s="66" t="n">
        <v>2044</v>
      </c>
      <c r="D141" t="s">
        <v>375</v>
      </c>
      <c r="E141" s="67" t="n">
        <v>12149.8844128518</v>
      </c>
      <c r="F141" s="68" t="n">
        <v>1626.37603966982</v>
      </c>
      <c r="G141" s="69" t="n">
        <v>1626.37538137955</v>
      </c>
      <c r="H141" s="70" t="str">
        <f>G141-F141</f>
      </c>
      <c r="I141" s="71" t="n">
        <v>12149.8552379252</v>
      </c>
      <c r="J141" s="72" t="str">
        <f>I141-E141</f>
      </c>
    </row>
    <row r="142">
      <c r="A142" t="s">
        <v>207</v>
      </c>
      <c r="B142" t="s">
        <v>209</v>
      </c>
      <c r="C142" s="66" t="n">
        <v>2045</v>
      </c>
      <c r="D142" t="s">
        <v>235</v>
      </c>
      <c r="E142" s="67" t="n">
        <v>17917.1295163851</v>
      </c>
      <c r="F142" s="68" t="n">
        <v>11883.6451465695</v>
      </c>
      <c r="G142" s="69" t="n">
        <v>11745.9298391965</v>
      </c>
      <c r="H142" s="70" t="str">
        <f>G142-F142</f>
      </c>
      <c r="I142" s="71" t="n">
        <v>17558.0225793012</v>
      </c>
      <c r="J142" s="72" t="str">
        <f>I142-E142</f>
      </c>
    </row>
    <row r="143">
      <c r="A143" t="s">
        <v>207</v>
      </c>
      <c r="B143" t="s">
        <v>209</v>
      </c>
      <c r="C143" s="66" t="n">
        <v>2045</v>
      </c>
      <c r="D143" t="s">
        <v>266</v>
      </c>
      <c r="E143" s="67" t="n">
        <v>1116894.30055019</v>
      </c>
      <c r="F143" s="68" t="n">
        <v>225401.178580433</v>
      </c>
      <c r="G143" s="69" t="n">
        <v>224789.135470853</v>
      </c>
      <c r="H143" s="70" t="str">
        <f>G143-F143</f>
      </c>
      <c r="I143" s="71" t="n">
        <v>1110841.03545085</v>
      </c>
      <c r="J143" s="72" t="str">
        <f>I143-E143</f>
      </c>
    </row>
    <row r="144">
      <c r="A144" t="s">
        <v>207</v>
      </c>
      <c r="B144" t="s">
        <v>209</v>
      </c>
      <c r="C144" s="66" t="n">
        <v>2045</v>
      </c>
      <c r="D144" t="s">
        <v>211</v>
      </c>
      <c r="E144" s="67" t="n">
        <v>151737.305835072</v>
      </c>
      <c r="F144" s="68" t="n">
        <v>96153.2257376928</v>
      </c>
      <c r="G144" s="69" t="n">
        <v>110535.42825069</v>
      </c>
      <c r="H144" s="70" t="str">
        <f>G144-F144</f>
      </c>
      <c r="I144" s="71" t="n">
        <v>180153.68435169</v>
      </c>
      <c r="J144" s="72" t="str">
        <f>I144-E144</f>
      </c>
    </row>
    <row r="145">
      <c r="A145" t="s">
        <v>207</v>
      </c>
      <c r="B145" t="s">
        <v>209</v>
      </c>
      <c r="C145" s="66" t="n">
        <v>2045</v>
      </c>
      <c r="D145" t="s">
        <v>221</v>
      </c>
      <c r="E145" s="67" t="n">
        <v>290012.940207091</v>
      </c>
      <c r="F145" s="68" t="n">
        <v>279390.669158899</v>
      </c>
      <c r="G145" s="69" t="n">
        <v>318918.904925021</v>
      </c>
      <c r="H145" s="70" t="str">
        <f>G145-F145</f>
      </c>
      <c r="I145" s="71" t="n">
        <v>339169.596103443</v>
      </c>
      <c r="J145" s="72" t="str">
        <f>I145-E145</f>
      </c>
    </row>
    <row r="146">
      <c r="A146" t="s">
        <v>207</v>
      </c>
      <c r="B146" t="s">
        <v>209</v>
      </c>
      <c r="C146" s="66" t="n">
        <v>2045</v>
      </c>
      <c r="D146" t="s">
        <v>225</v>
      </c>
      <c r="E146" s="67" t="n">
        <v>769083.323441619</v>
      </c>
      <c r="F146" s="68" t="n">
        <v>490589.108101793</v>
      </c>
      <c r="G146" s="69" t="n">
        <v>549018.34448389</v>
      </c>
      <c r="H146" s="70" t="str">
        <f>G146-F146</f>
      </c>
      <c r="I146" s="71" t="n">
        <v>929197.274787431</v>
      </c>
      <c r="J146" s="72" t="str">
        <f>I146-E146</f>
      </c>
    </row>
    <row r="147">
      <c r="A147" t="s">
        <v>207</v>
      </c>
      <c r="B147" t="s">
        <v>209</v>
      </c>
      <c r="C147" s="66" t="n">
        <v>2045</v>
      </c>
      <c r="D147" t="s">
        <v>229</v>
      </c>
      <c r="E147" s="67" t="n">
        <v>417877.097944098</v>
      </c>
      <c r="F147" s="68" t="n">
        <v>244195.936282559</v>
      </c>
      <c r="G147" s="69" t="n">
        <v>267382.392924501</v>
      </c>
      <c r="H147" s="70" t="str">
        <f>G147-F147</f>
      </c>
      <c r="I147" s="71" t="n">
        <v>493255.893083406</v>
      </c>
      <c r="J147" s="72" t="str">
        <f>I147-E147</f>
      </c>
    </row>
    <row r="148">
      <c r="A148" t="s">
        <v>207</v>
      </c>
      <c r="B148" t="s">
        <v>209</v>
      </c>
      <c r="C148" s="66" t="n">
        <v>2045</v>
      </c>
      <c r="D148" t="s">
        <v>375</v>
      </c>
      <c r="E148" s="67" t="n">
        <v>12048.5405062032</v>
      </c>
      <c r="F148" s="68" t="n">
        <v>1523.26508016655</v>
      </c>
      <c r="G148" s="69" t="n">
        <v>1523.26402182686</v>
      </c>
      <c r="H148" s="70" t="str">
        <f>G148-F148</f>
      </c>
      <c r="I148" s="71" t="n">
        <v>12048.500629735</v>
      </c>
      <c r="J148" s="72" t="str">
        <f>I148-E148</f>
      </c>
    </row>
    <row r="149">
      <c r="A149" t="s">
        <v>207</v>
      </c>
      <c r="B149" t="s">
        <v>209</v>
      </c>
      <c r="C149" s="66" t="n">
        <v>2046</v>
      </c>
      <c r="D149" t="s">
        <v>235</v>
      </c>
      <c r="E149" s="67" t="n">
        <v>18379.3357491681</v>
      </c>
      <c r="F149" s="68" t="n">
        <v>12116.7205863202</v>
      </c>
      <c r="G149" s="69" t="n">
        <v>11956.4732180851</v>
      </c>
      <c r="H149" s="70" t="str">
        <f>G149-F149</f>
      </c>
      <c r="I149" s="71" t="n">
        <v>17968.503099892</v>
      </c>
      <c r="J149" s="72" t="str">
        <f>I149-E149</f>
      </c>
    </row>
    <row r="150">
      <c r="A150" t="s">
        <v>207</v>
      </c>
      <c r="B150" t="s">
        <v>209</v>
      </c>
      <c r="C150" s="66" t="n">
        <v>2046</v>
      </c>
      <c r="D150" t="s">
        <v>266</v>
      </c>
      <c r="E150" s="67" t="n">
        <v>1131517.97334336</v>
      </c>
      <c r="F150" s="68" t="n">
        <v>230942.142949684</v>
      </c>
      <c r="G150" s="69" t="n">
        <v>230223.641273017</v>
      </c>
      <c r="H150" s="70" t="str">
        <f>G150-F150</f>
      </c>
      <c r="I150" s="71" t="n">
        <v>1124741.39385058</v>
      </c>
      <c r="J150" s="72" t="str">
        <f>I150-E150</f>
      </c>
    </row>
    <row r="151">
      <c r="A151" t="s">
        <v>207</v>
      </c>
      <c r="B151" t="s">
        <v>209</v>
      </c>
      <c r="C151" s="66" t="n">
        <v>2046</v>
      </c>
      <c r="D151" t="s">
        <v>211</v>
      </c>
      <c r="E151" s="67" t="n">
        <v>153589.347073014</v>
      </c>
      <c r="F151" s="68" t="n">
        <v>97310.8145440644</v>
      </c>
      <c r="G151" s="69" t="n">
        <v>112679.652863118</v>
      </c>
      <c r="H151" s="70" t="str">
        <f>G151-F151</f>
      </c>
      <c r="I151" s="71" t="n">
        <v>183510.562290158</v>
      </c>
      <c r="J151" s="72" t="str">
        <f>I151-E151</f>
      </c>
    </row>
    <row r="152">
      <c r="A152" t="s">
        <v>207</v>
      </c>
      <c r="B152" t="s">
        <v>209</v>
      </c>
      <c r="C152" s="66" t="n">
        <v>2046</v>
      </c>
      <c r="D152" t="s">
        <v>221</v>
      </c>
      <c r="E152" s="67" t="n">
        <v>289886.995716935</v>
      </c>
      <c r="F152" s="68" t="n">
        <v>278945.974957622</v>
      </c>
      <c r="G152" s="69" t="n">
        <v>320574.163172874</v>
      </c>
      <c r="H152" s="70" t="str">
        <f>G152-F152</f>
      </c>
      <c r="I152" s="71" t="n">
        <v>341225.275481564</v>
      </c>
      <c r="J152" s="72" t="str">
        <f>I152-E152</f>
      </c>
    </row>
    <row r="153">
      <c r="A153" t="s">
        <v>207</v>
      </c>
      <c r="B153" t="s">
        <v>209</v>
      </c>
      <c r="C153" s="66" t="n">
        <v>2046</v>
      </c>
      <c r="D153" t="s">
        <v>225</v>
      </c>
      <c r="E153" s="67" t="n">
        <v>775066.703726213</v>
      </c>
      <c r="F153" s="68" t="n">
        <v>496254.772870299</v>
      </c>
      <c r="G153" s="69" t="n">
        <v>559544.256752656</v>
      </c>
      <c r="H153" s="70" t="str">
        <f>G153-F153</f>
      </c>
      <c r="I153" s="71" t="n">
        <v>944010.931257439</v>
      </c>
      <c r="J153" s="72" t="str">
        <f>I153-E153</f>
      </c>
    </row>
    <row r="154">
      <c r="A154" t="s">
        <v>207</v>
      </c>
      <c r="B154" t="s">
        <v>209</v>
      </c>
      <c r="C154" s="66" t="n">
        <v>2046</v>
      </c>
      <c r="D154" t="s">
        <v>229</v>
      </c>
      <c r="E154" s="67" t="n">
        <v>421272.496436127</v>
      </c>
      <c r="F154" s="68" t="n">
        <v>247961.352740318</v>
      </c>
      <c r="G154" s="69" t="n">
        <v>273080.787934234</v>
      </c>
      <c r="H154" s="70" t="str">
        <f>G154-F154</f>
      </c>
      <c r="I154" s="71" t="n">
        <v>500645.717898476</v>
      </c>
      <c r="J154" s="72" t="str">
        <f>I154-E154</f>
      </c>
    </row>
    <row r="155">
      <c r="A155" t="s">
        <v>207</v>
      </c>
      <c r="B155" t="s">
        <v>209</v>
      </c>
      <c r="C155" s="66" t="n">
        <v>2046</v>
      </c>
      <c r="D155" t="s">
        <v>375</v>
      </c>
      <c r="E155" s="67" t="n">
        <v>11943.8495198509</v>
      </c>
      <c r="F155" s="68" t="n">
        <v>1421.30178598745</v>
      </c>
      <c r="G155" s="69" t="n">
        <v>1421.3002106259</v>
      </c>
      <c r="H155" s="70" t="str">
        <f>G155-F155</f>
      </c>
      <c r="I155" s="71" t="n">
        <v>11943.7945693929</v>
      </c>
      <c r="J155" s="72" t="str">
        <f>I155-E155</f>
      </c>
    </row>
    <row r="156">
      <c r="A156" t="s">
        <v>207</v>
      </c>
      <c r="B156" t="s">
        <v>209</v>
      </c>
      <c r="C156" s="66" t="n">
        <v>2047</v>
      </c>
      <c r="D156" t="s">
        <v>235</v>
      </c>
      <c r="E156" s="67" t="n">
        <v>18836.7262695437</v>
      </c>
      <c r="F156" s="68" t="n">
        <v>12345.022664374</v>
      </c>
      <c r="G156" s="69" t="n">
        <v>12160.3227217187</v>
      </c>
      <c r="H156" s="70" t="str">
        <f>G156-F156</f>
      </c>
      <c r="I156" s="71" t="n">
        <v>18370.9982297807</v>
      </c>
      <c r="J156" s="72" t="str">
        <f>I156-E156</f>
      </c>
    </row>
    <row r="157">
      <c r="A157" t="s">
        <v>207</v>
      </c>
      <c r="B157" t="s">
        <v>209</v>
      </c>
      <c r="C157" s="66" t="n">
        <v>2047</v>
      </c>
      <c r="D157" t="s">
        <v>266</v>
      </c>
      <c r="E157" s="67" t="n">
        <v>1141215.29488031</v>
      </c>
      <c r="F157" s="68" t="n">
        <v>236409.688239894</v>
      </c>
      <c r="G157" s="69" t="n">
        <v>235574.501787602</v>
      </c>
      <c r="H157" s="70" t="str">
        <f>G157-F157</f>
      </c>
      <c r="I157" s="71" t="n">
        <v>1133680.16398797</v>
      </c>
      <c r="J157" s="72" t="str">
        <f>I157-E157</f>
      </c>
    </row>
    <row r="158">
      <c r="A158" t="s">
        <v>207</v>
      </c>
      <c r="B158" t="s">
        <v>209</v>
      </c>
      <c r="C158" s="66" t="n">
        <v>2047</v>
      </c>
      <c r="D158" t="s">
        <v>211</v>
      </c>
      <c r="E158" s="67" t="n">
        <v>155465.020535096</v>
      </c>
      <c r="F158" s="68" t="n">
        <v>98415.2690517809</v>
      </c>
      <c r="G158" s="69" t="n">
        <v>114770.43405396</v>
      </c>
      <c r="H158" s="70" t="str">
        <f>G158-F158</f>
      </c>
      <c r="I158" s="71" t="n">
        <v>186925.284089995</v>
      </c>
      <c r="J158" s="72" t="str">
        <f>I158-E158</f>
      </c>
    </row>
    <row r="159">
      <c r="A159" t="s">
        <v>207</v>
      </c>
      <c r="B159" t="s">
        <v>209</v>
      </c>
      <c r="C159" s="66" t="n">
        <v>2047</v>
      </c>
      <c r="D159" t="s">
        <v>221</v>
      </c>
      <c r="E159" s="67" t="n">
        <v>289378.463425145</v>
      </c>
      <c r="F159" s="68" t="n">
        <v>278350.265020239</v>
      </c>
      <c r="G159" s="69" t="n">
        <v>322040.722228729</v>
      </c>
      <c r="H159" s="70" t="str">
        <f>G159-F159</f>
      </c>
      <c r="I159" s="71" t="n">
        <v>342821.899904036</v>
      </c>
      <c r="J159" s="72" t="str">
        <f>I159-E159</f>
      </c>
    </row>
    <row r="160">
      <c r="A160" t="s">
        <v>207</v>
      </c>
      <c r="B160" t="s">
        <v>209</v>
      </c>
      <c r="C160" s="66" t="n">
        <v>2047</v>
      </c>
      <c r="D160" t="s">
        <v>225</v>
      </c>
      <c r="E160" s="67" t="n">
        <v>779918.900879393</v>
      </c>
      <c r="F160" s="68" t="n">
        <v>501545.122837597</v>
      </c>
      <c r="G160" s="69" t="n">
        <v>569776.387385101</v>
      </c>
      <c r="H160" s="70" t="str">
        <f>G160-F160</f>
      </c>
      <c r="I160" s="71" t="n">
        <v>957700.330331823</v>
      </c>
      <c r="J160" s="72" t="str">
        <f>I160-E160</f>
      </c>
    </row>
    <row r="161">
      <c r="A161" t="s">
        <v>207</v>
      </c>
      <c r="B161" t="s">
        <v>209</v>
      </c>
      <c r="C161" s="66" t="n">
        <v>2047</v>
      </c>
      <c r="D161" t="s">
        <v>229</v>
      </c>
      <c r="E161" s="67" t="n">
        <v>424324.514773407</v>
      </c>
      <c r="F161" s="68" t="n">
        <v>251515.923013121</v>
      </c>
      <c r="G161" s="69" t="n">
        <v>278595.1987469</v>
      </c>
      <c r="H161" s="70" t="str">
        <f>G161-F161</f>
      </c>
      <c r="I161" s="71" t="n">
        <v>507728.749767113</v>
      </c>
      <c r="J161" s="72" t="str">
        <f>I161-E161</f>
      </c>
    </row>
    <row r="162">
      <c r="A162" t="s">
        <v>207</v>
      </c>
      <c r="B162" t="s">
        <v>209</v>
      </c>
      <c r="C162" s="66" t="n">
        <v>2047</v>
      </c>
      <c r="D162" t="s">
        <v>375</v>
      </c>
      <c r="E162" s="67" t="n">
        <v>11676.8881079397</v>
      </c>
      <c r="F162" s="68" t="n">
        <v>1320.00975040569</v>
      </c>
      <c r="G162" s="69" t="n">
        <v>1320.00748918915</v>
      </c>
      <c r="H162" s="70" t="str">
        <f>G162-F162</f>
      </c>
      <c r="I162" s="71" t="n">
        <v>11676.8139890787</v>
      </c>
      <c r="J162" s="72" t="str">
        <f>I162-E162</f>
      </c>
    </row>
    <row r="163">
      <c r="A163" t="s">
        <v>207</v>
      </c>
      <c r="B163" t="s">
        <v>209</v>
      </c>
      <c r="C163" s="66" t="n">
        <v>2048</v>
      </c>
      <c r="D163" t="s">
        <v>235</v>
      </c>
      <c r="E163" s="67" t="n">
        <v>19391.6883654066</v>
      </c>
      <c r="F163" s="68" t="n">
        <v>12570.8605412509</v>
      </c>
      <c r="G163" s="69" t="n">
        <v>12359.797946018</v>
      </c>
      <c r="H163" s="70" t="str">
        <f>G163-F163</f>
      </c>
      <c r="I163" s="71" t="n">
        <v>18865.0138793559</v>
      </c>
      <c r="J163" s="72" t="str">
        <f>I163-E163</f>
      </c>
    </row>
    <row r="164">
      <c r="A164" t="s">
        <v>207</v>
      </c>
      <c r="B164" t="s">
        <v>209</v>
      </c>
      <c r="C164" s="66" t="n">
        <v>2048</v>
      </c>
      <c r="D164" t="s">
        <v>266</v>
      </c>
      <c r="E164" s="67" t="n">
        <v>1148243.92002263</v>
      </c>
      <c r="F164" s="68" t="n">
        <v>241740.942402922</v>
      </c>
      <c r="G164" s="69" t="n">
        <v>240778.643136103</v>
      </c>
      <c r="H164" s="70" t="str">
        <f>G164-F164</f>
      </c>
      <c r="I164" s="71" t="n">
        <v>1139921.42222342</v>
      </c>
      <c r="J164" s="72" t="str">
        <f>I164-E164</f>
      </c>
    </row>
    <row r="165">
      <c r="A165" t="s">
        <v>207</v>
      </c>
      <c r="B165" t="s">
        <v>209</v>
      </c>
      <c r="C165" s="66" t="n">
        <v>2048</v>
      </c>
      <c r="D165" t="s">
        <v>211</v>
      </c>
      <c r="E165" s="67" t="n">
        <v>158006.559050535</v>
      </c>
      <c r="F165" s="68" t="n">
        <v>99453.1675513862</v>
      </c>
      <c r="G165" s="69" t="n">
        <v>116788.610084</v>
      </c>
      <c r="H165" s="70" t="str">
        <f>G165-F165</f>
      </c>
      <c r="I165" s="71" t="n">
        <v>191173.834498201</v>
      </c>
      <c r="J165" s="72" t="str">
        <f>I165-E165</f>
      </c>
    </row>
    <row r="166">
      <c r="A166" t="s">
        <v>207</v>
      </c>
      <c r="B166" t="s">
        <v>209</v>
      </c>
      <c r="C166" s="66" t="n">
        <v>2048</v>
      </c>
      <c r="D166" t="s">
        <v>221</v>
      </c>
      <c r="E166" s="67" t="n">
        <v>288419.482041094</v>
      </c>
      <c r="F166" s="68" t="n">
        <v>277389.321559333</v>
      </c>
      <c r="G166" s="69" t="n">
        <v>323063.01307722</v>
      </c>
      <c r="H166" s="70" t="str">
        <f>G166-F166</f>
      </c>
      <c r="I166" s="71" t="n">
        <v>343787.138006374</v>
      </c>
      <c r="J166" s="72" t="str">
        <f>I166-E166</f>
      </c>
    </row>
    <row r="167">
      <c r="A167" t="s">
        <v>207</v>
      </c>
      <c r="B167" t="s">
        <v>209</v>
      </c>
      <c r="C167" s="66" t="n">
        <v>2048</v>
      </c>
      <c r="D167" t="s">
        <v>225</v>
      </c>
      <c r="E167" s="67" t="n">
        <v>785957.175451183</v>
      </c>
      <c r="F167" s="68" t="n">
        <v>506248.413711957</v>
      </c>
      <c r="G167" s="69" t="n">
        <v>579456.858882308</v>
      </c>
      <c r="H167" s="70" t="str">
        <f>G167-F167</f>
      </c>
      <c r="I167" s="71" t="n">
        <v>972752.000469153</v>
      </c>
      <c r="J167" s="72" t="str">
        <f>I167-E167</f>
      </c>
    </row>
    <row r="168">
      <c r="A168" t="s">
        <v>207</v>
      </c>
      <c r="B168" t="s">
        <v>209</v>
      </c>
      <c r="C168" s="66" t="n">
        <v>2048</v>
      </c>
      <c r="D168" t="s">
        <v>229</v>
      </c>
      <c r="E168" s="67" t="n">
        <v>428439.789195304</v>
      </c>
      <c r="F168" s="68" t="n">
        <v>254848.109701439</v>
      </c>
      <c r="G168" s="69" t="n">
        <v>283909.318240972</v>
      </c>
      <c r="H168" s="70" t="str">
        <f>G168-F168</f>
      </c>
      <c r="I168" s="71" t="n">
        <v>516145.438063223</v>
      </c>
      <c r="J168" s="72" t="str">
        <f>I168-E168</f>
      </c>
    </row>
    <row r="169">
      <c r="A169" t="s">
        <v>207</v>
      </c>
      <c r="B169" t="s">
        <v>209</v>
      </c>
      <c r="C169" s="66" t="n">
        <v>2048</v>
      </c>
      <c r="D169" t="s">
        <v>375</v>
      </c>
      <c r="E169" s="67" t="n">
        <v>11567.5014923976</v>
      </c>
      <c r="F169" s="68" t="n">
        <v>1228.73574826944</v>
      </c>
      <c r="G169" s="69" t="n">
        <v>1228.73261677247</v>
      </c>
      <c r="H169" s="70" t="str">
        <f>G169-F169</f>
      </c>
      <c r="I169" s="71" t="n">
        <v>11567.4035703729</v>
      </c>
      <c r="J169" s="72" t="str">
        <f>I169-E169</f>
      </c>
    </row>
    <row r="170">
      <c r="A170" t="s">
        <v>207</v>
      </c>
      <c r="B170" t="s">
        <v>209</v>
      </c>
      <c r="C170" s="66" t="n">
        <v>2049</v>
      </c>
      <c r="D170" t="s">
        <v>235</v>
      </c>
      <c r="E170" s="67" t="n">
        <v>19855.2869044549</v>
      </c>
      <c r="F170" s="68" t="n">
        <v>12802.5730033349</v>
      </c>
      <c r="G170" s="69" t="n">
        <v>12562.9700035081</v>
      </c>
      <c r="H170" s="70" t="str">
        <f>G170-F170</f>
      </c>
      <c r="I170" s="71" t="n">
        <v>19265.9413357536</v>
      </c>
      <c r="J170" s="72" t="str">
        <f>I170-E170</f>
      </c>
    </row>
    <row r="171">
      <c r="A171" t="s">
        <v>207</v>
      </c>
      <c r="B171" t="s">
        <v>209</v>
      </c>
      <c r="C171" s="66" t="n">
        <v>2049</v>
      </c>
      <c r="D171" t="s">
        <v>266</v>
      </c>
      <c r="E171" s="67" t="n">
        <v>1158098.12917647</v>
      </c>
      <c r="F171" s="68" t="n">
        <v>247124.603259544</v>
      </c>
      <c r="G171" s="69" t="n">
        <v>246024.454765088</v>
      </c>
      <c r="H171" s="70" t="str">
        <f>G171-F171</f>
      </c>
      <c r="I171" s="71" t="n">
        <v>1148955.60958046</v>
      </c>
      <c r="J171" s="72" t="str">
        <f>I171-E171</f>
      </c>
    </row>
    <row r="172">
      <c r="A172" t="s">
        <v>207</v>
      </c>
      <c r="B172" t="s">
        <v>209</v>
      </c>
      <c r="C172" s="66" t="n">
        <v>2049</v>
      </c>
      <c r="D172" t="s">
        <v>211</v>
      </c>
      <c r="E172" s="67" t="n">
        <v>159653.382418507</v>
      </c>
      <c r="F172" s="68" t="n">
        <v>100504.112317052</v>
      </c>
      <c r="G172" s="69" t="n">
        <v>118827.584291328</v>
      </c>
      <c r="H172" s="70" t="str">
        <f>G172-F172</f>
      </c>
      <c r="I172" s="71" t="n">
        <v>194292.055539498</v>
      </c>
      <c r="J172" s="72" t="str">
        <f>I172-E172</f>
      </c>
    </row>
    <row r="173">
      <c r="A173" t="s">
        <v>207</v>
      </c>
      <c r="B173" t="s">
        <v>209</v>
      </c>
      <c r="C173" s="66" t="n">
        <v>2049</v>
      </c>
      <c r="D173" t="s">
        <v>221</v>
      </c>
      <c r="E173" s="67" t="n">
        <v>287709.811732415</v>
      </c>
      <c r="F173" s="68" t="n">
        <v>276491.416637685</v>
      </c>
      <c r="G173" s="69" t="n">
        <v>324116.922797206</v>
      </c>
      <c r="H173" s="70" t="str">
        <f>G173-F173</f>
      </c>
      <c r="I173" s="71" t="n">
        <v>345031.334829118</v>
      </c>
      <c r="J173" s="72" t="str">
        <f>I173-E173</f>
      </c>
    </row>
    <row r="174">
      <c r="A174" t="s">
        <v>207</v>
      </c>
      <c r="B174" t="s">
        <v>209</v>
      </c>
      <c r="C174" s="66" t="n">
        <v>2049</v>
      </c>
      <c r="D174" t="s">
        <v>225</v>
      </c>
      <c r="E174" s="67" t="n">
        <v>790171.491391238</v>
      </c>
      <c r="F174" s="68" t="n">
        <v>510936.233218803</v>
      </c>
      <c r="G174" s="69" t="n">
        <v>589228.445176563</v>
      </c>
      <c r="H174" s="70" t="str">
        <f>G174-F174</f>
      </c>
      <c r="I174" s="71" t="n">
        <v>985505.206976823</v>
      </c>
      <c r="J174" s="72" t="str">
        <f>I174-E174</f>
      </c>
    </row>
    <row r="175">
      <c r="A175" t="s">
        <v>207</v>
      </c>
      <c r="B175" t="s">
        <v>209</v>
      </c>
      <c r="C175" s="66" t="n">
        <v>2049</v>
      </c>
      <c r="D175" t="s">
        <v>229</v>
      </c>
      <c r="E175" s="67" t="n">
        <v>430902.573562078</v>
      </c>
      <c r="F175" s="68" t="n">
        <v>258155.193054513</v>
      </c>
      <c r="G175" s="69" t="n">
        <v>289249.089939416</v>
      </c>
      <c r="H175" s="70" t="str">
        <f>G175-F175</f>
      </c>
      <c r="I175" s="71" t="n">
        <v>522492.200230248</v>
      </c>
      <c r="J175" s="72" t="str">
        <f>I175-E175</f>
      </c>
    </row>
    <row r="176">
      <c r="A176" t="s">
        <v>207</v>
      </c>
      <c r="B176" t="s">
        <v>209</v>
      </c>
      <c r="C176" s="66" t="n">
        <v>2049</v>
      </c>
      <c r="D176" t="s">
        <v>375</v>
      </c>
      <c r="E176" s="67" t="n">
        <v>11514.6624050442</v>
      </c>
      <c r="F176" s="68" t="n">
        <v>1139.2459464987</v>
      </c>
      <c r="G176" s="69" t="n">
        <v>1139.24175250417</v>
      </c>
      <c r="H176" s="70" t="str">
        <f>G176-F176</f>
      </c>
      <c r="I176" s="71" t="n">
        <v>11514.5369642823</v>
      </c>
      <c r="J176" s="72" t="str">
        <f>I176-E176</f>
      </c>
    </row>
    <row r="177">
      <c r="A177" t="s">
        <v>207</v>
      </c>
      <c r="B177" t="s">
        <v>209</v>
      </c>
      <c r="C177" s="66" t="n">
        <v>2050</v>
      </c>
      <c r="D177" t="s">
        <v>235</v>
      </c>
      <c r="E177" s="67" t="n">
        <v>20309.0019511539</v>
      </c>
      <c r="F177" s="68" t="n">
        <v>13035.2204218887</v>
      </c>
      <c r="G177" s="69" t="n">
        <v>12764.9906286853</v>
      </c>
      <c r="H177" s="70" t="str">
        <f>G177-F177</f>
      </c>
      <c r="I177" s="71" t="n">
        <v>19651.774602414</v>
      </c>
      <c r="J177" s="72" t="str">
        <f>I177-E177</f>
      </c>
    </row>
    <row r="178">
      <c r="A178" t="s">
        <v>207</v>
      </c>
      <c r="B178" t="s">
        <v>209</v>
      </c>
      <c r="C178" s="66" t="n">
        <v>2050</v>
      </c>
      <c r="D178" t="s">
        <v>266</v>
      </c>
      <c r="E178" s="67" t="n">
        <v>1167638.31561387</v>
      </c>
      <c r="F178" s="68" t="n">
        <v>252427.606988022</v>
      </c>
      <c r="G178" s="69" t="n">
        <v>251178.956267752</v>
      </c>
      <c r="H178" s="70" t="str">
        <f>G178-F178</f>
      </c>
      <c r="I178" s="71" t="n">
        <v>1157673.56667431</v>
      </c>
      <c r="J178" s="72" t="str">
        <f>I178-E178</f>
      </c>
    </row>
    <row r="179">
      <c r="A179" t="s">
        <v>207</v>
      </c>
      <c r="B179" t="s">
        <v>209</v>
      </c>
      <c r="C179" s="66" t="n">
        <v>2050</v>
      </c>
      <c r="D179" t="s">
        <v>211</v>
      </c>
      <c r="E179" s="67" t="n">
        <v>160954.616091059</v>
      </c>
      <c r="F179" s="68" t="n">
        <v>101520.464539261</v>
      </c>
      <c r="G179" s="69" t="n">
        <v>120827.928759862</v>
      </c>
      <c r="H179" s="70" t="str">
        <f>G179-F179</f>
      </c>
      <c r="I179" s="71" t="n">
        <v>196917.204625516</v>
      </c>
      <c r="J179" s="72" t="str">
        <f>I179-E179</f>
      </c>
    </row>
    <row r="180">
      <c r="A180" t="s">
        <v>207</v>
      </c>
      <c r="B180" t="s">
        <v>209</v>
      </c>
      <c r="C180" s="66" t="n">
        <v>2050</v>
      </c>
      <c r="D180" t="s">
        <v>221</v>
      </c>
      <c r="E180" s="67" t="n">
        <v>287003.989339411</v>
      </c>
      <c r="F180" s="68" t="n">
        <v>275445.943161984</v>
      </c>
      <c r="G180" s="69" t="n">
        <v>324973.279226193</v>
      </c>
      <c r="H180" s="70" t="str">
        <f>G180-F180</f>
      </c>
      <c r="I180" s="71" t="n">
        <v>346233.851249823</v>
      </c>
      <c r="J180" s="72" t="str">
        <f>I180-E180</f>
      </c>
    </row>
    <row r="181">
      <c r="A181" t="s">
        <v>207</v>
      </c>
      <c r="B181" t="s">
        <v>209</v>
      </c>
      <c r="C181" s="66" t="n">
        <v>2050</v>
      </c>
      <c r="D181" t="s">
        <v>225</v>
      </c>
      <c r="E181" s="67" t="n">
        <v>793639.868715257</v>
      </c>
      <c r="F181" s="68" t="n">
        <v>515383.060309348</v>
      </c>
      <c r="G181" s="69" t="n">
        <v>598816.687069898</v>
      </c>
      <c r="H181" s="70" t="str">
        <f>G181-F181</f>
      </c>
      <c r="I181" s="71" t="n">
        <v>997255.105001918</v>
      </c>
      <c r="J181" s="72" t="str">
        <f>I181-E181</f>
      </c>
    </row>
    <row r="182">
      <c r="A182" t="s">
        <v>207</v>
      </c>
      <c r="B182" t="s">
        <v>209</v>
      </c>
      <c r="C182" s="66" t="n">
        <v>2050</v>
      </c>
      <c r="D182" t="s">
        <v>229</v>
      </c>
      <c r="E182" s="67" t="n">
        <v>432735.891278316</v>
      </c>
      <c r="F182" s="68" t="n">
        <v>261251.812649189</v>
      </c>
      <c r="G182" s="69" t="n">
        <v>294395.50759804</v>
      </c>
      <c r="H182" s="70" t="str">
        <f>G182-F182</f>
      </c>
      <c r="I182" s="71" t="n">
        <v>528009.464128417</v>
      </c>
      <c r="J182" s="72" t="str">
        <f>I182-E182</f>
      </c>
    </row>
    <row r="183">
      <c r="A183" t="s">
        <v>207</v>
      </c>
      <c r="B183" t="s">
        <v>209</v>
      </c>
      <c r="C183" s="66" t="n">
        <v>2050</v>
      </c>
      <c r="D183" t="s">
        <v>375</v>
      </c>
      <c r="E183" s="67" t="n">
        <v>11458.4905100331</v>
      </c>
      <c r="F183" s="68" t="n">
        <v>1051.11930180144</v>
      </c>
      <c r="G183" s="69" t="n">
        <v>1051.113893317</v>
      </c>
      <c r="H183" s="70" t="str">
        <f>G183-F183</f>
      </c>
      <c r="I183" s="71" t="n">
        <v>11458.3317669049</v>
      </c>
      <c r="J183" s="72" t="str">
        <f>I183-E183</f>
      </c>
    </row>
    <row r="184">
      <c r="A184" t="s">
        <v>231</v>
      </c>
      <c r="B184" t="s">
        <v>233</v>
      </c>
      <c r="C184" s="66" t="n">
        <v>2025</v>
      </c>
      <c r="D184" t="s">
        <v>235</v>
      </c>
      <c r="E184" s="67" t="n">
        <v>11293.858953409</v>
      </c>
      <c r="F184" s="68" t="n">
        <v>8426.99177737451</v>
      </c>
      <c r="G184" s="69" t="n">
        <v>8456.09110298007</v>
      </c>
      <c r="H184" s="70" t="str">
        <f>G184-F184</f>
      </c>
      <c r="I184" s="71" t="n">
        <v>11293.858953409</v>
      </c>
      <c r="J184" s="72" t="str">
        <f>I184-E184</f>
      </c>
    </row>
    <row r="185">
      <c r="A185" t="s">
        <v>231</v>
      </c>
      <c r="B185" t="s">
        <v>233</v>
      </c>
      <c r="C185" s="66" t="n">
        <v>2025</v>
      </c>
      <c r="D185" t="s">
        <v>266</v>
      </c>
      <c r="E185" s="67" t="n">
        <v>796801.792482661</v>
      </c>
      <c r="F185" s="68" t="n">
        <v>124437.099676651</v>
      </c>
      <c r="G185" s="69" t="n">
        <v>124437.099676651</v>
      </c>
      <c r="H185" s="70" t="str">
        <f>G185-F185</f>
      </c>
      <c r="I185" s="71" t="n">
        <v>796801.792482661</v>
      </c>
      <c r="J185" s="72" t="str">
        <f>I185-E185</f>
      </c>
    </row>
    <row r="186">
      <c r="A186" t="s">
        <v>231</v>
      </c>
      <c r="B186" t="s">
        <v>233</v>
      </c>
      <c r="C186" s="66" t="n">
        <v>2025</v>
      </c>
      <c r="D186" t="s">
        <v>211</v>
      </c>
      <c r="E186" s="67" t="n">
        <v>110599.338170727</v>
      </c>
      <c r="F186" s="68" t="n">
        <v>70722.3881917031</v>
      </c>
      <c r="G186" s="69" t="n">
        <v>70978.7980144995</v>
      </c>
      <c r="H186" s="70" t="str">
        <f>G186-F186</f>
      </c>
      <c r="I186" s="71" t="n">
        <v>110599.338170727</v>
      </c>
      <c r="J186" s="72" t="str">
        <f>I186-E186</f>
      </c>
    </row>
    <row r="187">
      <c r="A187" t="s">
        <v>231</v>
      </c>
      <c r="B187" t="s">
        <v>233</v>
      </c>
      <c r="C187" s="66" t="n">
        <v>2025</v>
      </c>
      <c r="D187" t="s">
        <v>221</v>
      </c>
      <c r="E187" s="67" t="n">
        <v>269908.90899035</v>
      </c>
      <c r="F187" s="68" t="n">
        <v>250549.928104577</v>
      </c>
      <c r="G187" s="69" t="n">
        <v>250549.928104577</v>
      </c>
      <c r="H187" s="70" t="str">
        <f>G187-F187</f>
      </c>
      <c r="I187" s="71" t="n">
        <v>269908.90899035</v>
      </c>
      <c r="J187" s="72" t="str">
        <f>I187-E187</f>
      </c>
    </row>
    <row r="188">
      <c r="A188" t="s">
        <v>231</v>
      </c>
      <c r="B188" t="s">
        <v>233</v>
      </c>
      <c r="C188" s="66" t="n">
        <v>2025</v>
      </c>
      <c r="D188" t="s">
        <v>225</v>
      </c>
      <c r="E188" s="67" t="n">
        <v>605290.562665356</v>
      </c>
      <c r="F188" s="68" t="n">
        <v>336175.078261922</v>
      </c>
      <c r="G188" s="69" t="n">
        <v>336235.043603752</v>
      </c>
      <c r="H188" s="70" t="str">
        <f>G188-F188</f>
      </c>
      <c r="I188" s="71" t="n">
        <v>605290.562665356</v>
      </c>
      <c r="J188" s="72" t="str">
        <f>I188-E188</f>
      </c>
    </row>
    <row r="189">
      <c r="A189" t="s">
        <v>231</v>
      </c>
      <c r="B189" t="s">
        <v>233</v>
      </c>
      <c r="C189" s="66" t="n">
        <v>2025</v>
      </c>
      <c r="D189" t="s">
        <v>229</v>
      </c>
      <c r="E189" s="67" t="n">
        <v>328703.695708345</v>
      </c>
      <c r="F189" s="68" t="n">
        <v>165181.229862536</v>
      </c>
      <c r="G189" s="69" t="n">
        <v>165181.229862536</v>
      </c>
      <c r="H189" s="70" t="str">
        <f>G189-F189</f>
      </c>
      <c r="I189" s="71" t="n">
        <v>328703.695708345</v>
      </c>
      <c r="J189" s="72" t="str">
        <f>I189-E189</f>
      </c>
    </row>
    <row r="190">
      <c r="A190" t="s">
        <v>231</v>
      </c>
      <c r="B190" t="s">
        <v>233</v>
      </c>
      <c r="C190" s="66" t="n">
        <v>2025</v>
      </c>
      <c r="D190" t="s">
        <v>375</v>
      </c>
      <c r="E190" s="67" t="n">
        <v>12601.5188318307</v>
      </c>
      <c r="F190" s="68" t="n">
        <v>3955.30711895499</v>
      </c>
      <c r="G190" s="69" t="n">
        <v>3955.30711895499</v>
      </c>
      <c r="H190" s="70" t="str">
        <f>G190-F190</f>
      </c>
      <c r="I190" s="71" t="n">
        <v>12601.5188318307</v>
      </c>
      <c r="J190" s="72" t="str">
        <f>I190-E190</f>
      </c>
    </row>
    <row r="191">
      <c r="A191" t="s">
        <v>231</v>
      </c>
      <c r="B191" t="s">
        <v>233</v>
      </c>
      <c r="C191" s="66" t="n">
        <v>2026</v>
      </c>
      <c r="D191" t="s">
        <v>235</v>
      </c>
      <c r="E191" s="67" t="n">
        <v>11414.1158630232</v>
      </c>
      <c r="F191" s="68" t="n">
        <v>8450.21336561988</v>
      </c>
      <c r="G191" s="69" t="n">
        <v>8503.048830729</v>
      </c>
      <c r="H191" s="70" t="str">
        <f>G191-F191</f>
      </c>
      <c r="I191" s="71" t="n">
        <v>11413.9401907849</v>
      </c>
      <c r="J191" s="72" t="str">
        <f>I191-E191</f>
      </c>
    </row>
    <row r="192">
      <c r="A192" t="s">
        <v>231</v>
      </c>
      <c r="B192" t="s">
        <v>233</v>
      </c>
      <c r="C192" s="66" t="n">
        <v>2026</v>
      </c>
      <c r="D192" t="s">
        <v>266</v>
      </c>
      <c r="E192" s="67" t="n">
        <v>813847.060884101</v>
      </c>
      <c r="F192" s="68" t="n">
        <v>128333.952745922</v>
      </c>
      <c r="G192" s="69" t="n">
        <v>128333.952745922</v>
      </c>
      <c r="H192" s="70" t="str">
        <f>G192-F192</f>
      </c>
      <c r="I192" s="71" t="n">
        <v>813844.569716145</v>
      </c>
      <c r="J192" s="72" t="str">
        <f>I192-E192</f>
      </c>
    </row>
    <row r="193">
      <c r="A193" t="s">
        <v>231</v>
      </c>
      <c r="B193" t="s">
        <v>233</v>
      </c>
      <c r="C193" s="66" t="n">
        <v>2026</v>
      </c>
      <c r="D193" t="s">
        <v>211</v>
      </c>
      <c r="E193" s="67" t="n">
        <v>113261.786684964</v>
      </c>
      <c r="F193" s="68" t="n">
        <v>71860.9318680593</v>
      </c>
      <c r="G193" s="69" t="n">
        <v>72339.6884190733</v>
      </c>
      <c r="H193" s="70" t="str">
        <f>G193-F193</f>
      </c>
      <c r="I193" s="71" t="n">
        <v>113261.467181129</v>
      </c>
      <c r="J193" s="72" t="str">
        <f>I193-E193</f>
      </c>
    </row>
    <row r="194">
      <c r="A194" t="s">
        <v>231</v>
      </c>
      <c r="B194" t="s">
        <v>233</v>
      </c>
      <c r="C194" s="66" t="n">
        <v>2026</v>
      </c>
      <c r="D194" t="s">
        <v>221</v>
      </c>
      <c r="E194" s="67" t="n">
        <v>274202.68348951</v>
      </c>
      <c r="F194" s="68" t="n">
        <v>254910.752627481</v>
      </c>
      <c r="G194" s="69" t="n">
        <v>254910.752627481</v>
      </c>
      <c r="H194" s="70" t="str">
        <f>G194-F194</f>
      </c>
      <c r="I194" s="71" t="n">
        <v>274200.577929512</v>
      </c>
      <c r="J194" s="72" t="str">
        <f>I194-E194</f>
      </c>
    </row>
    <row r="195">
      <c r="A195" t="s">
        <v>231</v>
      </c>
      <c r="B195" t="s">
        <v>233</v>
      </c>
      <c r="C195" s="66" t="n">
        <v>2026</v>
      </c>
      <c r="D195" t="s">
        <v>225</v>
      </c>
      <c r="E195" s="67" t="n">
        <v>620101.877528914</v>
      </c>
      <c r="F195" s="68" t="n">
        <v>344799.530963624</v>
      </c>
      <c r="G195" s="69" t="n">
        <v>344917.064339335</v>
      </c>
      <c r="H195" s="70" t="str">
        <f>G195-F195</f>
      </c>
      <c r="I195" s="71" t="n">
        <v>620097.594779103</v>
      </c>
      <c r="J195" s="72" t="str">
        <f>I195-E195</f>
      </c>
    </row>
    <row r="196">
      <c r="A196" t="s">
        <v>231</v>
      </c>
      <c r="B196" t="s">
        <v>233</v>
      </c>
      <c r="C196" s="66" t="n">
        <v>2026</v>
      </c>
      <c r="D196" t="s">
        <v>229</v>
      </c>
      <c r="E196" s="67" t="n">
        <v>335573.68780769</v>
      </c>
      <c r="F196" s="68" t="n">
        <v>167951.384337069</v>
      </c>
      <c r="G196" s="69" t="n">
        <v>167951.384337069</v>
      </c>
      <c r="H196" s="70" t="str">
        <f>G196-F196</f>
      </c>
      <c r="I196" s="71" t="n">
        <v>335570.10792798</v>
      </c>
      <c r="J196" s="72" t="str">
        <f>I196-E196</f>
      </c>
    </row>
    <row r="197">
      <c r="A197" t="s">
        <v>231</v>
      </c>
      <c r="B197" t="s">
        <v>233</v>
      </c>
      <c r="C197" s="66" t="n">
        <v>2026</v>
      </c>
      <c r="D197" t="s">
        <v>375</v>
      </c>
      <c r="E197" s="67" t="n">
        <v>12631.2038087527</v>
      </c>
      <c r="F197" s="68" t="n">
        <v>3824.41375844239</v>
      </c>
      <c r="G197" s="69" t="n">
        <v>3824.41375844239</v>
      </c>
      <c r="H197" s="70" t="str">
        <f>G197-F197</f>
      </c>
      <c r="I197" s="71" t="n">
        <v>12631.2009976529</v>
      </c>
      <c r="J197" s="72" t="str">
        <f>I197-E197</f>
      </c>
    </row>
    <row r="198">
      <c r="A198" t="s">
        <v>231</v>
      </c>
      <c r="B198" t="s">
        <v>233</v>
      </c>
      <c r="C198" s="66" t="n">
        <v>2027</v>
      </c>
      <c r="D198" t="s">
        <v>235</v>
      </c>
      <c r="E198" s="67" t="n">
        <v>11516.0718078831</v>
      </c>
      <c r="F198" s="68" t="n">
        <v>8505.48629841888</v>
      </c>
      <c r="G198" s="69" t="n">
        <v>8579.03905337462</v>
      </c>
      <c r="H198" s="70" t="str">
        <f>G198-F198</f>
      </c>
      <c r="I198" s="71" t="n">
        <v>11515.58910781</v>
      </c>
      <c r="J198" s="72" t="str">
        <f>I198-E198</f>
      </c>
    </row>
    <row r="199">
      <c r="A199" t="s">
        <v>231</v>
      </c>
      <c r="B199" t="s">
        <v>233</v>
      </c>
      <c r="C199" s="66" t="n">
        <v>2027</v>
      </c>
      <c r="D199" t="s">
        <v>266</v>
      </c>
      <c r="E199" s="67" t="n">
        <v>832173.989808217</v>
      </c>
      <c r="F199" s="68" t="n">
        <v>132462.271863918</v>
      </c>
      <c r="G199" s="69" t="n">
        <v>132462.188251167</v>
      </c>
      <c r="H199" s="70" t="str">
        <f>G199-F199</f>
      </c>
      <c r="I199" s="71" t="n">
        <v>832166.906185925</v>
      </c>
      <c r="J199" s="72" t="str">
        <f>I199-E199</f>
      </c>
    </row>
    <row r="200">
      <c r="A200" t="s">
        <v>231</v>
      </c>
      <c r="B200" t="s">
        <v>233</v>
      </c>
      <c r="C200" s="66" t="n">
        <v>2027</v>
      </c>
      <c r="D200" t="s">
        <v>211</v>
      </c>
      <c r="E200" s="67" t="n">
        <v>115933.708936541</v>
      </c>
      <c r="F200" s="68" t="n">
        <v>73179.7943509205</v>
      </c>
      <c r="G200" s="69" t="n">
        <v>73859.9102925664</v>
      </c>
      <c r="H200" s="70" t="str">
        <f>G200-F200</f>
      </c>
      <c r="I200" s="71" t="n">
        <v>115932.769375635</v>
      </c>
      <c r="J200" s="72" t="str">
        <f>I200-E200</f>
      </c>
    </row>
    <row r="201">
      <c r="A201" t="s">
        <v>231</v>
      </c>
      <c r="B201" t="s">
        <v>233</v>
      </c>
      <c r="C201" s="66" t="n">
        <v>2027</v>
      </c>
      <c r="D201" t="s">
        <v>221</v>
      </c>
      <c r="E201" s="67" t="n">
        <v>278514.531619776</v>
      </c>
      <c r="F201" s="68" t="n">
        <v>259319.547140245</v>
      </c>
      <c r="G201" s="69" t="n">
        <v>259318.038089282</v>
      </c>
      <c r="H201" s="70" t="str">
        <f>G201-F201</f>
      </c>
      <c r="I201" s="71" t="n">
        <v>278508.667642155</v>
      </c>
      <c r="J201" s="72" t="str">
        <f>I201-E201</f>
      </c>
    </row>
    <row r="202">
      <c r="A202" t="s">
        <v>231</v>
      </c>
      <c r="B202" t="s">
        <v>233</v>
      </c>
      <c r="C202" s="66" t="n">
        <v>2027</v>
      </c>
      <c r="D202" t="s">
        <v>225</v>
      </c>
      <c r="E202" s="67" t="n">
        <v>635107.546791969</v>
      </c>
      <c r="F202" s="68" t="n">
        <v>353998.251444522</v>
      </c>
      <c r="G202" s="69" t="n">
        <v>354171.544362645</v>
      </c>
      <c r="H202" s="70" t="str">
        <f>G202-F202</f>
      </c>
      <c r="I202" s="71" t="n">
        <v>635095.671557741</v>
      </c>
      <c r="J202" s="72" t="str">
        <f>I202-E202</f>
      </c>
    </row>
    <row r="203">
      <c r="A203" t="s">
        <v>231</v>
      </c>
      <c r="B203" t="s">
        <v>233</v>
      </c>
      <c r="C203" s="66" t="n">
        <v>2027</v>
      </c>
      <c r="D203" t="s">
        <v>229</v>
      </c>
      <c r="E203" s="67" t="n">
        <v>342502.279551696</v>
      </c>
      <c r="F203" s="68" t="n">
        <v>171238.151063111</v>
      </c>
      <c r="G203" s="69" t="n">
        <v>171237.362695819</v>
      </c>
      <c r="H203" s="70" t="str">
        <f>G203-F203</f>
      </c>
      <c r="I203" s="71" t="n">
        <v>342492.405098957</v>
      </c>
      <c r="J203" s="72" t="str">
        <f>I203-E203</f>
      </c>
    </row>
    <row r="204">
      <c r="A204" t="s">
        <v>231</v>
      </c>
      <c r="B204" t="s">
        <v>233</v>
      </c>
      <c r="C204" s="66" t="n">
        <v>2027</v>
      </c>
      <c r="D204" t="s">
        <v>375</v>
      </c>
      <c r="E204" s="67" t="n">
        <v>12629.8091429975</v>
      </c>
      <c r="F204" s="68" t="n">
        <v>3692.70818520932</v>
      </c>
      <c r="G204" s="69" t="n">
        <v>3692.70803496508</v>
      </c>
      <c r="H204" s="70" t="str">
        <f>G204-F204</f>
      </c>
      <c r="I204" s="71" t="n">
        <v>12629.8028477439</v>
      </c>
      <c r="J204" s="72" t="str">
        <f>I204-E204</f>
      </c>
    </row>
    <row r="205">
      <c r="A205" t="s">
        <v>231</v>
      </c>
      <c r="B205" t="s">
        <v>233</v>
      </c>
      <c r="C205" s="66" t="n">
        <v>2028</v>
      </c>
      <c r="D205" t="s">
        <v>235</v>
      </c>
      <c r="E205" s="67" t="n">
        <v>11830.3103853781</v>
      </c>
      <c r="F205" s="68" t="n">
        <v>8598.34886616582</v>
      </c>
      <c r="G205" s="69" t="n">
        <v>8690.97079151088</v>
      </c>
      <c r="H205" s="70" t="str">
        <f>G205-F205</f>
      </c>
      <c r="I205" s="71" t="n">
        <v>11829.3995552585</v>
      </c>
      <c r="J205" s="72" t="str">
        <f>I205-E205</f>
      </c>
    </row>
    <row r="206">
      <c r="A206" t="s">
        <v>231</v>
      </c>
      <c r="B206" t="s">
        <v>233</v>
      </c>
      <c r="C206" s="66" t="n">
        <v>2028</v>
      </c>
      <c r="D206" t="s">
        <v>266</v>
      </c>
      <c r="E206" s="67" t="n">
        <v>854971.916172798</v>
      </c>
      <c r="F206" s="68" t="n">
        <v>136770.828130926</v>
      </c>
      <c r="G206" s="69" t="n">
        <v>136770.52662348</v>
      </c>
      <c r="H206" s="70" t="str">
        <f>G206-F206</f>
      </c>
      <c r="I206" s="71" t="n">
        <v>854958.476961541</v>
      </c>
      <c r="J206" s="72" t="str">
        <f>I206-E206</f>
      </c>
    </row>
    <row r="207">
      <c r="A207" t="s">
        <v>231</v>
      </c>
      <c r="B207" t="s">
        <v>233</v>
      </c>
      <c r="C207" s="66" t="n">
        <v>2028</v>
      </c>
      <c r="D207" t="s">
        <v>211</v>
      </c>
      <c r="E207" s="67" t="n">
        <v>119686.457933969</v>
      </c>
      <c r="F207" s="68" t="n">
        <v>74675.735858185</v>
      </c>
      <c r="G207" s="69" t="n">
        <v>75545.0868001112</v>
      </c>
      <c r="H207" s="70" t="str">
        <f>G207-F207</f>
      </c>
      <c r="I207" s="71" t="n">
        <v>119684.609316206</v>
      </c>
      <c r="J207" s="72" t="str">
        <f>I207-E207</f>
      </c>
    </row>
    <row r="208">
      <c r="A208" t="s">
        <v>231</v>
      </c>
      <c r="B208" t="s">
        <v>233</v>
      </c>
      <c r="C208" s="66" t="n">
        <v>2028</v>
      </c>
      <c r="D208" t="s">
        <v>221</v>
      </c>
      <c r="E208" s="67" t="n">
        <v>283219.631376584</v>
      </c>
      <c r="F208" s="68" t="n">
        <v>263758.127000752</v>
      </c>
      <c r="G208" s="69" t="n">
        <v>263753.748205613</v>
      </c>
      <c r="H208" s="70" t="str">
        <f>G208-F208</f>
      </c>
      <c r="I208" s="71" t="n">
        <v>283208.63975277</v>
      </c>
      <c r="J208" s="72" t="str">
        <f>I208-E208</f>
      </c>
    </row>
    <row r="209">
      <c r="A209" t="s">
        <v>231</v>
      </c>
      <c r="B209" t="s">
        <v>233</v>
      </c>
      <c r="C209" s="66" t="n">
        <v>2028</v>
      </c>
      <c r="D209" t="s">
        <v>225</v>
      </c>
      <c r="E209" s="67" t="n">
        <v>654222.345407836</v>
      </c>
      <c r="F209" s="68" t="n">
        <v>363717.428926357</v>
      </c>
      <c r="G209" s="69" t="n">
        <v>363945.253777133</v>
      </c>
      <c r="H209" s="70" t="str">
        <f>G209-F209</f>
      </c>
      <c r="I209" s="71" t="n">
        <v>654200.049400957</v>
      </c>
      <c r="J209" s="72" t="str">
        <f>I209-E209</f>
      </c>
    </row>
    <row r="210">
      <c r="A210" t="s">
        <v>231</v>
      </c>
      <c r="B210" t="s">
        <v>233</v>
      </c>
      <c r="C210" s="66" t="n">
        <v>2028</v>
      </c>
      <c r="D210" t="s">
        <v>229</v>
      </c>
      <c r="E210" s="67" t="n">
        <v>351764.376476191</v>
      </c>
      <c r="F210" s="68" t="n">
        <v>175237.850836249</v>
      </c>
      <c r="G210" s="69" t="n">
        <v>175235.344826664</v>
      </c>
      <c r="H210" s="70" t="str">
        <f>G210-F210</f>
      </c>
      <c r="I210" s="71" t="n">
        <v>351745.983284134</v>
      </c>
      <c r="J210" s="72" t="str">
        <f>I210-E210</f>
      </c>
    </row>
    <row r="211">
      <c r="A211" t="s">
        <v>231</v>
      </c>
      <c r="B211" t="s">
        <v>233</v>
      </c>
      <c r="C211" s="66" t="n">
        <v>2028</v>
      </c>
      <c r="D211" t="s">
        <v>375</v>
      </c>
      <c r="E211" s="67" t="n">
        <v>12493.5514346065</v>
      </c>
      <c r="F211" s="68" t="n">
        <v>3559.53841762579</v>
      </c>
      <c r="G211" s="69" t="n">
        <v>3559.53799626408</v>
      </c>
      <c r="H211" s="70" t="str">
        <f>G211-F211</f>
      </c>
      <c r="I211" s="71" t="n">
        <v>12493.5410814872</v>
      </c>
      <c r="J211" s="72" t="str">
        <f>I211-E211</f>
      </c>
    </row>
    <row r="212">
      <c r="A212" t="s">
        <v>231</v>
      </c>
      <c r="B212" t="s">
        <v>233</v>
      </c>
      <c r="C212" s="66" t="n">
        <v>2029</v>
      </c>
      <c r="D212" t="s">
        <v>235</v>
      </c>
      <c r="E212" s="67" t="n">
        <v>12021.6636575547</v>
      </c>
      <c r="F212" s="68" t="n">
        <v>8709.63276171073</v>
      </c>
      <c r="G212" s="69" t="n">
        <v>8820.39462668691</v>
      </c>
      <c r="H212" s="70" t="str">
        <f>G212-F212</f>
      </c>
      <c r="I212" s="71" t="n">
        <v>12020.2428783132</v>
      </c>
      <c r="J212" s="72" t="str">
        <f>I212-E212</f>
      </c>
    </row>
    <row r="213">
      <c r="A213" t="s">
        <v>231</v>
      </c>
      <c r="B213" t="s">
        <v>233</v>
      </c>
      <c r="C213" s="66" t="n">
        <v>2029</v>
      </c>
      <c r="D213" t="s">
        <v>266</v>
      </c>
      <c r="E213" s="67" t="n">
        <v>872143.976707979</v>
      </c>
      <c r="F213" s="68" t="n">
        <v>141419.876035853</v>
      </c>
      <c r="G213" s="69" t="n">
        <v>141419.192572278</v>
      </c>
      <c r="H213" s="70" t="str">
        <f>G213-F213</f>
      </c>
      <c r="I213" s="71" t="n">
        <v>872122.58793486</v>
      </c>
      <c r="J213" s="72" t="str">
        <f>I213-E213</f>
      </c>
    </row>
    <row r="214">
      <c r="A214" t="s">
        <v>231</v>
      </c>
      <c r="B214" t="s">
        <v>233</v>
      </c>
      <c r="C214" s="66" t="n">
        <v>2029</v>
      </c>
      <c r="D214" t="s">
        <v>211</v>
      </c>
      <c r="E214" s="67" t="n">
        <v>122705.096173877</v>
      </c>
      <c r="F214" s="68" t="n">
        <v>76330.6554373233</v>
      </c>
      <c r="G214" s="69" t="n">
        <v>77383.2509010991</v>
      </c>
      <c r="H214" s="70" t="str">
        <f>G214-F214</f>
      </c>
      <c r="I214" s="71" t="n">
        <v>122702.091699448</v>
      </c>
      <c r="J214" s="72" t="str">
        <f>I214-E214</f>
      </c>
    </row>
    <row r="215">
      <c r="A215" t="s">
        <v>231</v>
      </c>
      <c r="B215" t="s">
        <v>233</v>
      </c>
      <c r="C215" s="66" t="n">
        <v>2029</v>
      </c>
      <c r="D215" t="s">
        <v>221</v>
      </c>
      <c r="E215" s="67" t="n">
        <v>287826.462843883</v>
      </c>
      <c r="F215" s="68" t="n">
        <v>268477.464363871</v>
      </c>
      <c r="G215" s="69" t="n">
        <v>268469.018676722</v>
      </c>
      <c r="H215" s="70" t="str">
        <f>G215-F215</f>
      </c>
      <c r="I215" s="71" t="n">
        <v>287809.159991119</v>
      </c>
      <c r="J215" s="72" t="str">
        <f>I215-E215</f>
      </c>
    </row>
    <row r="216">
      <c r="A216" t="s">
        <v>231</v>
      </c>
      <c r="B216" t="s">
        <v>233</v>
      </c>
      <c r="C216" s="66" t="n">
        <v>2029</v>
      </c>
      <c r="D216" t="s">
        <v>225</v>
      </c>
      <c r="E216" s="67" t="n">
        <v>670077.109931836</v>
      </c>
      <c r="F216" s="68" t="n">
        <v>374237.701027459</v>
      </c>
      <c r="G216" s="69" t="n">
        <v>374519.264871248</v>
      </c>
      <c r="H216" s="70" t="str">
        <f>G216-F216</f>
      </c>
      <c r="I216" s="71" t="n">
        <v>670042.029002105</v>
      </c>
      <c r="J216" s="72" t="str">
        <f>I216-E216</f>
      </c>
    </row>
    <row r="217">
      <c r="A217" t="s">
        <v>231</v>
      </c>
      <c r="B217" t="s">
        <v>233</v>
      </c>
      <c r="C217" s="66" t="n">
        <v>2029</v>
      </c>
      <c r="D217" t="s">
        <v>229</v>
      </c>
      <c r="E217" s="67" t="n">
        <v>359515.518924968</v>
      </c>
      <c r="F217" s="68" t="n">
        <v>179573.676878313</v>
      </c>
      <c r="G217" s="69" t="n">
        <v>179568.517960818</v>
      </c>
      <c r="H217" s="70" t="str">
        <f>G217-F217</f>
      </c>
      <c r="I217" s="71" t="n">
        <v>359486.672358836</v>
      </c>
      <c r="J217" s="72" t="str">
        <f>I217-E217</f>
      </c>
    </row>
    <row r="218">
      <c r="A218" t="s">
        <v>231</v>
      </c>
      <c r="B218" t="s">
        <v>233</v>
      </c>
      <c r="C218" s="66" t="n">
        <v>2029</v>
      </c>
      <c r="D218" t="s">
        <v>375</v>
      </c>
      <c r="E218" s="67" t="n">
        <v>12505.3036080603</v>
      </c>
      <c r="F218" s="68" t="n">
        <v>3430.7718471871</v>
      </c>
      <c r="G218" s="69" t="n">
        <v>3430.77105367489</v>
      </c>
      <c r="H218" s="70" t="str">
        <f>G218-F218</f>
      </c>
      <c r="I218" s="71" t="n">
        <v>12505.2897091232</v>
      </c>
      <c r="J218" s="72" t="str">
        <f>I218-E218</f>
      </c>
    </row>
    <row r="219">
      <c r="A219" t="s">
        <v>231</v>
      </c>
      <c r="B219" t="s">
        <v>233</v>
      </c>
      <c r="C219" s="66" t="n">
        <v>2030</v>
      </c>
      <c r="D219" t="s">
        <v>235</v>
      </c>
      <c r="E219" s="67" t="n">
        <v>12276.2842438941</v>
      </c>
      <c r="F219" s="68" t="n">
        <v>8837.24753782216</v>
      </c>
      <c r="G219" s="69" t="n">
        <v>8965.59723882955</v>
      </c>
      <c r="H219" s="70" t="str">
        <f>G219-F219</f>
      </c>
      <c r="I219" s="71" t="n">
        <v>12274.2647344434</v>
      </c>
      <c r="J219" s="72" t="str">
        <f>I219-E219</f>
      </c>
    </row>
    <row r="220">
      <c r="A220" t="s">
        <v>231</v>
      </c>
      <c r="B220" t="s">
        <v>233</v>
      </c>
      <c r="C220" s="66" t="n">
        <v>2030</v>
      </c>
      <c r="D220" t="s">
        <v>266</v>
      </c>
      <c r="E220" s="67" t="n">
        <v>888679.80620238</v>
      </c>
      <c r="F220" s="68" t="n">
        <v>146257.326283353</v>
      </c>
      <c r="G220" s="69" t="n">
        <v>146256.073838529</v>
      </c>
      <c r="H220" s="70" t="str">
        <f>G220-F220</f>
      </c>
      <c r="I220" s="71" t="n">
        <v>888648.849091124</v>
      </c>
      <c r="J220" s="72" t="str">
        <f>I220-E220</f>
      </c>
    </row>
    <row r="221">
      <c r="A221" t="s">
        <v>231</v>
      </c>
      <c r="B221" t="s">
        <v>233</v>
      </c>
      <c r="C221" s="66" t="n">
        <v>2030</v>
      </c>
      <c r="D221" t="s">
        <v>211</v>
      </c>
      <c r="E221" s="67" t="n">
        <v>126104.934722221</v>
      </c>
      <c r="F221" s="68" t="n">
        <v>78101.3656496528</v>
      </c>
      <c r="G221" s="69" t="n">
        <v>79334.7983616028</v>
      </c>
      <c r="H221" s="70" t="str">
        <f>G221-F221</f>
      </c>
      <c r="I221" s="71" t="n">
        <v>126100.520404265</v>
      </c>
      <c r="J221" s="72" t="str">
        <f>I221-E221</f>
      </c>
    </row>
    <row r="222">
      <c r="A222" t="s">
        <v>231</v>
      </c>
      <c r="B222" t="s">
        <v>233</v>
      </c>
      <c r="C222" s="66" t="n">
        <v>2030</v>
      </c>
      <c r="D222" t="s">
        <v>221</v>
      </c>
      <c r="E222" s="67" t="n">
        <v>292310.69742085</v>
      </c>
      <c r="F222" s="68" t="n">
        <v>273171.396583143</v>
      </c>
      <c r="G222" s="69" t="n">
        <v>273157.810650434</v>
      </c>
      <c r="H222" s="70" t="str">
        <f>G222-F222</f>
      </c>
      <c r="I222" s="71" t="n">
        <v>292286.017029858</v>
      </c>
      <c r="J222" s="72" t="str">
        <f>I222-E222</f>
      </c>
    </row>
    <row r="223">
      <c r="A223" t="s">
        <v>231</v>
      </c>
      <c r="B223" t="s">
        <v>233</v>
      </c>
      <c r="C223" s="66" t="n">
        <v>2030</v>
      </c>
      <c r="D223" t="s">
        <v>225</v>
      </c>
      <c r="E223" s="67" t="n">
        <v>686578.999011447</v>
      </c>
      <c r="F223" s="68" t="n">
        <v>385082.653347084</v>
      </c>
      <c r="G223" s="69" t="n">
        <v>385417.279419066</v>
      </c>
      <c r="H223" s="70" t="str">
        <f>G223-F223</f>
      </c>
      <c r="I223" s="71" t="n">
        <v>686528.816871955</v>
      </c>
      <c r="J223" s="72" t="str">
        <f>I223-E223</f>
      </c>
    </row>
    <row r="224">
      <c r="A224" t="s">
        <v>231</v>
      </c>
      <c r="B224" t="s">
        <v>233</v>
      </c>
      <c r="C224" s="66" t="n">
        <v>2030</v>
      </c>
      <c r="D224" t="s">
        <v>229</v>
      </c>
      <c r="E224" s="67" t="n">
        <v>367996.225060344</v>
      </c>
      <c r="F224" s="68" t="n">
        <v>184386.272851279</v>
      </c>
      <c r="G224" s="69" t="n">
        <v>184377.512558869</v>
      </c>
      <c r="H224" s="70" t="str">
        <f>G224-F224</f>
      </c>
      <c r="I224" s="71" t="n">
        <v>367955.05484547</v>
      </c>
      <c r="J224" s="72" t="str">
        <f>I224-E224</f>
      </c>
    </row>
    <row r="225">
      <c r="A225" t="s">
        <v>231</v>
      </c>
      <c r="B225" t="s">
        <v>233</v>
      </c>
      <c r="C225" s="66" t="n">
        <v>2030</v>
      </c>
      <c r="D225" t="s">
        <v>375</v>
      </c>
      <c r="E225" s="67" t="n">
        <v>12655.2925461026</v>
      </c>
      <c r="F225" s="68" t="n">
        <v>3301.14785353574</v>
      </c>
      <c r="G225" s="69" t="n">
        <v>3301.14666213427</v>
      </c>
      <c r="H225" s="70" t="str">
        <f>G225-F225</f>
      </c>
      <c r="I225" s="71" t="n">
        <v>12655.2774901684</v>
      </c>
      <c r="J225" s="72" t="str">
        <f>I225-E225</f>
      </c>
    </row>
    <row r="226">
      <c r="A226" t="s">
        <v>231</v>
      </c>
      <c r="B226" t="s">
        <v>233</v>
      </c>
      <c r="C226" s="66" t="n">
        <v>2031</v>
      </c>
      <c r="D226" t="s">
        <v>235</v>
      </c>
      <c r="E226" s="67" t="n">
        <v>12509.2776095149</v>
      </c>
      <c r="F226" s="68" t="n">
        <v>8968.94875864886</v>
      </c>
      <c r="G226" s="69" t="n">
        <v>9114.48302310478</v>
      </c>
      <c r="H226" s="70" t="str">
        <f>G226-F226</f>
      </c>
      <c r="I226" s="71" t="n">
        <v>12506.5880665311</v>
      </c>
      <c r="J226" s="72" t="str">
        <f>I226-E226</f>
      </c>
    </row>
    <row r="227">
      <c r="A227" t="s">
        <v>231</v>
      </c>
      <c r="B227" t="s">
        <v>233</v>
      </c>
      <c r="C227" s="66" t="n">
        <v>2031</v>
      </c>
      <c r="D227" t="s">
        <v>266</v>
      </c>
      <c r="E227" s="67" t="n">
        <v>905740.315867155</v>
      </c>
      <c r="F227" s="68" t="n">
        <v>151019.348309484</v>
      </c>
      <c r="G227" s="69" t="n">
        <v>151017.314585235</v>
      </c>
      <c r="H227" s="70" t="str">
        <f>G227-F227</f>
      </c>
      <c r="I227" s="71" t="n">
        <v>905698.50533388</v>
      </c>
      <c r="J227" s="72" t="str">
        <f>I227-E227</f>
      </c>
    </row>
    <row r="228">
      <c r="A228" t="s">
        <v>231</v>
      </c>
      <c r="B228" t="s">
        <v>233</v>
      </c>
      <c r="C228" s="66" t="n">
        <v>2031</v>
      </c>
      <c r="D228" t="s">
        <v>211</v>
      </c>
      <c r="E228" s="67" t="n">
        <v>129343.067643293</v>
      </c>
      <c r="F228" s="68" t="n">
        <v>79809.191486526</v>
      </c>
      <c r="G228" s="69" t="n">
        <v>81221.2142709578</v>
      </c>
      <c r="H228" s="70" t="str">
        <f>G228-F228</f>
      </c>
      <c r="I228" s="71" t="n">
        <v>129337.020613882</v>
      </c>
      <c r="J228" s="72" t="str">
        <f>I228-E228</f>
      </c>
    </row>
    <row r="229">
      <c r="A229" t="s">
        <v>231</v>
      </c>
      <c r="B229" t="s">
        <v>233</v>
      </c>
      <c r="C229" s="66" t="n">
        <v>2031</v>
      </c>
      <c r="D229" t="s">
        <v>221</v>
      </c>
      <c r="E229" s="67" t="n">
        <v>296470.718242094</v>
      </c>
      <c r="F229" s="68" t="n">
        <v>277423.831533482</v>
      </c>
      <c r="G229" s="69" t="n">
        <v>277404.152195349</v>
      </c>
      <c r="H229" s="70" t="str">
        <f>G229-F229</f>
      </c>
      <c r="I229" s="71" t="n">
        <v>296437.738378722</v>
      </c>
      <c r="J229" s="72" t="str">
        <f>I229-E229</f>
      </c>
    </row>
    <row r="230">
      <c r="A230" t="s">
        <v>231</v>
      </c>
      <c r="B230" t="s">
        <v>233</v>
      </c>
      <c r="C230" s="66" t="n">
        <v>2031</v>
      </c>
      <c r="D230" t="s">
        <v>225</v>
      </c>
      <c r="E230" s="67" t="n">
        <v>702615.344417077</v>
      </c>
      <c r="F230" s="68" t="n">
        <v>395691.571132371</v>
      </c>
      <c r="G230" s="69" t="n">
        <v>396078.261698986</v>
      </c>
      <c r="H230" s="70" t="str">
        <f>G230-F230</f>
      </c>
      <c r="I230" s="71" t="n">
        <v>702548.134334822</v>
      </c>
      <c r="J230" s="72" t="str">
        <f>I230-E230</f>
      </c>
    </row>
    <row r="231">
      <c r="A231" t="s">
        <v>231</v>
      </c>
      <c r="B231" t="s">
        <v>233</v>
      </c>
      <c r="C231" s="66" t="n">
        <v>2031</v>
      </c>
      <c r="D231" t="s">
        <v>229</v>
      </c>
      <c r="E231" s="67" t="n">
        <v>376081.828696484</v>
      </c>
      <c r="F231" s="68" t="n">
        <v>189160.631549496</v>
      </c>
      <c r="G231" s="69" t="n">
        <v>189147.352294789</v>
      </c>
      <c r="H231" s="70" t="str">
        <f>G231-F231</f>
      </c>
      <c r="I231" s="71" t="n">
        <v>376026.788964657</v>
      </c>
      <c r="J231" s="72" t="str">
        <f>I231-E231</f>
      </c>
    </row>
    <row r="232">
      <c r="A232" t="s">
        <v>231</v>
      </c>
      <c r="B232" t="s">
        <v>233</v>
      </c>
      <c r="C232" s="66" t="n">
        <v>2031</v>
      </c>
      <c r="D232" t="s">
        <v>375</v>
      </c>
      <c r="E232" s="67" t="n">
        <v>12740.6462980092</v>
      </c>
      <c r="F232" s="68" t="n">
        <v>3174.86468414169</v>
      </c>
      <c r="G232" s="69" t="n">
        <v>3174.86317276916</v>
      </c>
      <c r="H232" s="70" t="str">
        <f>G232-F232</f>
      </c>
      <c r="I232" s="71" t="n">
        <v>12740.6278729228</v>
      </c>
      <c r="J232" s="72" t="str">
        <f>I232-E232</f>
      </c>
    </row>
    <row r="233">
      <c r="A233" t="s">
        <v>231</v>
      </c>
      <c r="B233" t="s">
        <v>233</v>
      </c>
      <c r="C233" s="66" t="n">
        <v>2032</v>
      </c>
      <c r="D233" t="s">
        <v>235</v>
      </c>
      <c r="E233" s="67" t="n">
        <v>12747.3172621169</v>
      </c>
      <c r="F233" s="68" t="n">
        <v>9105.3121195333</v>
      </c>
      <c r="G233" s="69" t="n">
        <v>9267.91175287106</v>
      </c>
      <c r="H233" s="70" t="str">
        <f>G233-F233</f>
      </c>
      <c r="I233" s="71" t="n">
        <v>12743.8944071303</v>
      </c>
      <c r="J233" s="72" t="str">
        <f>I233-E233</f>
      </c>
    </row>
    <row r="234">
      <c r="A234" t="s">
        <v>231</v>
      </c>
      <c r="B234" t="s">
        <v>233</v>
      </c>
      <c r="C234" s="66" t="n">
        <v>2032</v>
      </c>
      <c r="D234" t="s">
        <v>266</v>
      </c>
      <c r="E234" s="67" t="n">
        <v>923832.542486371</v>
      </c>
      <c r="F234" s="68" t="n">
        <v>155917.932169303</v>
      </c>
      <c r="G234" s="69" t="n">
        <v>155914.890344467</v>
      </c>
      <c r="H234" s="70" t="str">
        <f>G234-F234</f>
      </c>
      <c r="I234" s="71" t="n">
        <v>923778.433647484</v>
      </c>
      <c r="J234" s="72" t="str">
        <f>I234-E234</f>
      </c>
    </row>
    <row r="235">
      <c r="A235" t="s">
        <v>231</v>
      </c>
      <c r="B235" t="s">
        <v>233</v>
      </c>
      <c r="C235" s="66" t="n">
        <v>2032</v>
      </c>
      <c r="D235" t="s">
        <v>211</v>
      </c>
      <c r="E235" s="67" t="n">
        <v>132574.214936266</v>
      </c>
      <c r="F235" s="68" t="n">
        <v>81571.7201663704</v>
      </c>
      <c r="G235" s="69" t="n">
        <v>83164.0959360433</v>
      </c>
      <c r="H235" s="70" t="str">
        <f>G235-F235</f>
      </c>
      <c r="I235" s="71" t="n">
        <v>132566.317868369</v>
      </c>
      <c r="J235" s="72" t="str">
        <f>I235-E235</f>
      </c>
    </row>
    <row r="236">
      <c r="A236" t="s">
        <v>231</v>
      </c>
      <c r="B236" t="s">
        <v>233</v>
      </c>
      <c r="C236" s="66" t="n">
        <v>2032</v>
      </c>
      <c r="D236" t="s">
        <v>221</v>
      </c>
      <c r="E236" s="67" t="n">
        <v>300546.682017878</v>
      </c>
      <c r="F236" s="68" t="n">
        <v>281515.375559942</v>
      </c>
      <c r="G236" s="69" t="n">
        <v>281488.739628123</v>
      </c>
      <c r="H236" s="70" t="str">
        <f>G236-F236</f>
      </c>
      <c r="I236" s="71" t="n">
        <v>300504.550336341</v>
      </c>
      <c r="J236" s="72" t="str">
        <f>I236-E236</f>
      </c>
    </row>
    <row r="237">
      <c r="A237" t="s">
        <v>231</v>
      </c>
      <c r="B237" t="s">
        <v>233</v>
      </c>
      <c r="C237" s="66" t="n">
        <v>2032</v>
      </c>
      <c r="D237" t="s">
        <v>225</v>
      </c>
      <c r="E237" s="67" t="n">
        <v>719254.888844157</v>
      </c>
      <c r="F237" s="68" t="n">
        <v>406466.013807173</v>
      </c>
      <c r="G237" s="69" t="n">
        <v>406904.282877455</v>
      </c>
      <c r="H237" s="70" t="str">
        <f>G237-F237</f>
      </c>
      <c r="I237" s="71" t="n">
        <v>719168.67859234</v>
      </c>
      <c r="J237" s="72" t="str">
        <f>I237-E237</f>
      </c>
    </row>
    <row r="238">
      <c r="A238" t="s">
        <v>231</v>
      </c>
      <c r="B238" t="s">
        <v>233</v>
      </c>
      <c r="C238" s="66" t="n">
        <v>2032</v>
      </c>
      <c r="D238" t="s">
        <v>229</v>
      </c>
      <c r="E238" s="67" t="n">
        <v>384679.582280852</v>
      </c>
      <c r="F238" s="68" t="n">
        <v>194212.082662918</v>
      </c>
      <c r="G238" s="69" t="n">
        <v>194193.38475982</v>
      </c>
      <c r="H238" s="70" t="str">
        <f>G238-F238</f>
      </c>
      <c r="I238" s="71" t="n">
        <v>384609.051353766</v>
      </c>
      <c r="J238" s="72" t="str">
        <f>I238-E238</f>
      </c>
    </row>
    <row r="239">
      <c r="A239" t="s">
        <v>231</v>
      </c>
      <c r="B239" t="s">
        <v>233</v>
      </c>
      <c r="C239" s="66" t="n">
        <v>2032</v>
      </c>
      <c r="D239" t="s">
        <v>375</v>
      </c>
      <c r="E239" s="67" t="n">
        <v>12855.9627614525</v>
      </c>
      <c r="F239" s="68" t="n">
        <v>3046.52205909542</v>
      </c>
      <c r="G239" s="69" t="n">
        <v>3046.52022706146</v>
      </c>
      <c r="H239" s="70" t="str">
        <f>G239-F239</f>
      </c>
      <c r="I239" s="71" t="n">
        <v>12855.9427389859</v>
      </c>
      <c r="J239" s="72" t="str">
        <f>I239-E239</f>
      </c>
    </row>
    <row r="240">
      <c r="A240" t="s">
        <v>231</v>
      </c>
      <c r="B240" t="s">
        <v>233</v>
      </c>
      <c r="C240" s="66" t="n">
        <v>2033</v>
      </c>
      <c r="D240" t="s">
        <v>235</v>
      </c>
      <c r="E240" s="67" t="n">
        <v>13150.684197409</v>
      </c>
      <c r="F240" s="68" t="n">
        <v>9257.66385265542</v>
      </c>
      <c r="G240" s="69" t="n">
        <v>9437.49521839436</v>
      </c>
      <c r="H240" s="70" t="str">
        <f>G240-F240</f>
      </c>
      <c r="I240" s="71" t="n">
        <v>13146.3513901505</v>
      </c>
      <c r="J240" s="72" t="str">
        <f>I240-E240</f>
      </c>
    </row>
    <row r="241">
      <c r="A241" t="s">
        <v>231</v>
      </c>
      <c r="B241" t="s">
        <v>233</v>
      </c>
      <c r="C241" s="66" t="n">
        <v>2033</v>
      </c>
      <c r="D241" t="s">
        <v>266</v>
      </c>
      <c r="E241" s="67" t="n">
        <v>944588.983112506</v>
      </c>
      <c r="F241" s="68" t="n">
        <v>160825.504354853</v>
      </c>
      <c r="G241" s="69" t="n">
        <v>160821.219639763</v>
      </c>
      <c r="H241" s="70" t="str">
        <f>G241-F241</f>
      </c>
      <c r="I241" s="71" t="n">
        <v>944521.71811111</v>
      </c>
      <c r="J241" s="72" t="str">
        <f>I241-E241</f>
      </c>
    </row>
    <row r="242">
      <c r="A242" t="s">
        <v>231</v>
      </c>
      <c r="B242" t="s">
        <v>233</v>
      </c>
      <c r="C242" s="66" t="n">
        <v>2033</v>
      </c>
      <c r="D242" t="s">
        <v>211</v>
      </c>
      <c r="E242" s="67" t="n">
        <v>136717.760296581</v>
      </c>
      <c r="F242" s="68" t="n">
        <v>83364.5212854128</v>
      </c>
      <c r="G242" s="69" t="n">
        <v>85140.0559210379</v>
      </c>
      <c r="H242" s="70" t="str">
        <f>G242-F242</f>
      </c>
      <c r="I242" s="71" t="n">
        <v>136707.716312745</v>
      </c>
      <c r="J242" s="72" t="str">
        <f>I242-E242</f>
      </c>
    </row>
    <row r="243">
      <c r="A243" t="s">
        <v>231</v>
      </c>
      <c r="B243" t="s">
        <v>233</v>
      </c>
      <c r="C243" s="66" t="n">
        <v>2033</v>
      </c>
      <c r="D243" t="s">
        <v>221</v>
      </c>
      <c r="E243" s="67" t="n">
        <v>304520.453382838</v>
      </c>
      <c r="F243" s="68" t="n">
        <v>285332.127718296</v>
      </c>
      <c r="G243" s="69" t="n">
        <v>285297.748513227</v>
      </c>
      <c r="H243" s="70" t="str">
        <f>G243-F243</f>
      </c>
      <c r="I243" s="71" t="n">
        <v>304468.286850227</v>
      </c>
      <c r="J243" s="72" t="str">
        <f>I243-E243</f>
      </c>
    </row>
    <row r="244">
      <c r="A244" t="s">
        <v>231</v>
      </c>
      <c r="B244" t="s">
        <v>233</v>
      </c>
      <c r="C244" s="66" t="n">
        <v>2033</v>
      </c>
      <c r="D244" t="s">
        <v>225</v>
      </c>
      <c r="E244" s="67" t="n">
        <v>738503.196772928</v>
      </c>
      <c r="F244" s="68" t="n">
        <v>417102.028164616</v>
      </c>
      <c r="G244" s="69" t="n">
        <v>417591.194273361</v>
      </c>
      <c r="H244" s="70" t="str">
        <f>G244-F244</f>
      </c>
      <c r="I244" s="71" t="n">
        <v>738395.913710054</v>
      </c>
      <c r="J244" s="72" t="str">
        <f>I244-E244</f>
      </c>
    </row>
    <row r="245">
      <c r="A245" t="s">
        <v>231</v>
      </c>
      <c r="B245" t="s">
        <v>233</v>
      </c>
      <c r="C245" s="66" t="n">
        <v>2033</v>
      </c>
      <c r="D245" t="s">
        <v>229</v>
      </c>
      <c r="E245" s="67" t="n">
        <v>394246.060838056</v>
      </c>
      <c r="F245" s="68" t="n">
        <v>199336.504833526</v>
      </c>
      <c r="G245" s="69" t="n">
        <v>199311.530364044</v>
      </c>
      <c r="H245" s="70" t="str">
        <f>G245-F245</f>
      </c>
      <c r="I245" s="71" t="n">
        <v>394159.184915109</v>
      </c>
      <c r="J245" s="72" t="str">
        <f>I245-E245</f>
      </c>
    </row>
    <row r="246">
      <c r="A246" t="s">
        <v>231</v>
      </c>
      <c r="B246" t="s">
        <v>233</v>
      </c>
      <c r="C246" s="66" t="n">
        <v>2033</v>
      </c>
      <c r="D246" t="s">
        <v>375</v>
      </c>
      <c r="E246" s="67" t="n">
        <v>12780.7632220687</v>
      </c>
      <c r="F246" s="68" t="n">
        <v>2919.79665478298</v>
      </c>
      <c r="G246" s="69" t="n">
        <v>2919.79454897481</v>
      </c>
      <c r="H246" s="70" t="str">
        <f>G246-F246</f>
      </c>
      <c r="I246" s="71" t="n">
        <v>12780.7417922516</v>
      </c>
      <c r="J246" s="72" t="str">
        <f>I246-E246</f>
      </c>
    </row>
    <row r="247">
      <c r="A247" t="s">
        <v>231</v>
      </c>
      <c r="B247" t="s">
        <v>233</v>
      </c>
      <c r="C247" s="66" t="n">
        <v>2034</v>
      </c>
      <c r="D247" t="s">
        <v>235</v>
      </c>
      <c r="E247" s="67" t="n">
        <v>13401.5815428472</v>
      </c>
      <c r="F247" s="68" t="n">
        <v>9413.41456441028</v>
      </c>
      <c r="G247" s="69" t="n">
        <v>9610.78717894584</v>
      </c>
      <c r="H247" s="70" t="str">
        <f>G247-F247</f>
      </c>
      <c r="I247" s="71" t="n">
        <v>13396.3770662857</v>
      </c>
      <c r="J247" s="72" t="str">
        <f>I247-E247</f>
      </c>
    </row>
    <row r="248">
      <c r="A248" t="s">
        <v>231</v>
      </c>
      <c r="B248" t="s">
        <v>233</v>
      </c>
      <c r="C248" s="66" t="n">
        <v>2034</v>
      </c>
      <c r="D248" t="s">
        <v>266</v>
      </c>
      <c r="E248" s="67" t="n">
        <v>960303.074381771</v>
      </c>
      <c r="F248" s="68" t="n">
        <v>165838.546232587</v>
      </c>
      <c r="G248" s="69" t="n">
        <v>165832.802590949</v>
      </c>
      <c r="H248" s="70" t="str">
        <f>G248-F248</f>
      </c>
      <c r="I248" s="71" t="n">
        <v>960221.655861689</v>
      </c>
      <c r="J248" s="72" t="str">
        <f>I248-E248</f>
      </c>
    </row>
    <row r="249">
      <c r="A249" t="s">
        <v>231</v>
      </c>
      <c r="B249" t="s">
        <v>233</v>
      </c>
      <c r="C249" s="66" t="n">
        <v>2034</v>
      </c>
      <c r="D249" t="s">
        <v>211</v>
      </c>
      <c r="E249" s="67" t="n">
        <v>139934.966079814</v>
      </c>
      <c r="F249" s="68" t="n">
        <v>85161.9157482387</v>
      </c>
      <c r="G249" s="69" t="n">
        <v>87126.2119501461</v>
      </c>
      <c r="H249" s="70" t="str">
        <f>G249-F249</f>
      </c>
      <c r="I249" s="71" t="n">
        <v>139922.665552402</v>
      </c>
      <c r="J249" s="72" t="str">
        <f>I249-E249</f>
      </c>
    </row>
    <row r="250">
      <c r="A250" t="s">
        <v>231</v>
      </c>
      <c r="B250" t="s">
        <v>233</v>
      </c>
      <c r="C250" s="66" t="n">
        <v>2034</v>
      </c>
      <c r="D250" t="s">
        <v>221</v>
      </c>
      <c r="E250" s="67" t="n">
        <v>308205.458078586</v>
      </c>
      <c r="F250" s="68" t="n">
        <v>289065.231304661</v>
      </c>
      <c r="G250" s="69" t="n">
        <v>289022.375898514</v>
      </c>
      <c r="H250" s="70" t="str">
        <f>G250-F250</f>
      </c>
      <c r="I250" s="71" t="n">
        <v>308142.620646514</v>
      </c>
      <c r="J250" s="72" t="str">
        <f>I250-E250</f>
      </c>
    </row>
    <row r="251">
      <c r="A251" t="s">
        <v>231</v>
      </c>
      <c r="B251" t="s">
        <v>233</v>
      </c>
      <c r="C251" s="66" t="n">
        <v>2034</v>
      </c>
      <c r="D251" t="s">
        <v>225</v>
      </c>
      <c r="E251" s="67" t="n">
        <v>754394.320648625</v>
      </c>
      <c r="F251" s="68" t="n">
        <v>427956.230204222</v>
      </c>
      <c r="G251" s="69" t="n">
        <v>428496.093357131</v>
      </c>
      <c r="H251" s="70" t="str">
        <f>G251-F251</f>
      </c>
      <c r="I251" s="71" t="n">
        <v>754264.519314827</v>
      </c>
      <c r="J251" s="72" t="str">
        <f>I251-E251</f>
      </c>
    </row>
    <row r="252">
      <c r="A252" t="s">
        <v>231</v>
      </c>
      <c r="B252" t="s">
        <v>233</v>
      </c>
      <c r="C252" s="66" t="n">
        <v>2034</v>
      </c>
      <c r="D252" t="s">
        <v>229</v>
      </c>
      <c r="E252" s="67" t="n">
        <v>402526.585266943</v>
      </c>
      <c r="F252" s="68" t="n">
        <v>204542.570477881</v>
      </c>
      <c r="G252" s="69" t="n">
        <v>204510.58021707</v>
      </c>
      <c r="H252" s="70" t="str">
        <f>G252-F252</f>
      </c>
      <c r="I252" s="71" t="n">
        <v>402421.553872422</v>
      </c>
      <c r="J252" s="72" t="str">
        <f>I252-E252</f>
      </c>
    </row>
    <row r="253">
      <c r="A253" t="s">
        <v>231</v>
      </c>
      <c r="B253" t="s">
        <v>233</v>
      </c>
      <c r="C253" s="66" t="n">
        <v>2034</v>
      </c>
      <c r="D253" t="s">
        <v>375</v>
      </c>
      <c r="E253" s="67" t="n">
        <v>12872.4578501519</v>
      </c>
      <c r="F253" s="68" t="n">
        <v>2795.77187909082</v>
      </c>
      <c r="G253" s="69" t="n">
        <v>2795.76959562027</v>
      </c>
      <c r="H253" s="70" t="str">
        <f>G253-F253</f>
      </c>
      <c r="I253" s="71" t="n">
        <v>12872.434861331</v>
      </c>
      <c r="J253" s="72" t="str">
        <f>I253-E253</f>
      </c>
    </row>
    <row r="254">
      <c r="A254" t="s">
        <v>231</v>
      </c>
      <c r="B254" t="s">
        <v>233</v>
      </c>
      <c r="C254" s="66" t="n">
        <v>2035</v>
      </c>
      <c r="D254" t="s">
        <v>235</v>
      </c>
      <c r="E254" s="67" t="n">
        <v>13732.9367639519</v>
      </c>
      <c r="F254" s="68" t="n">
        <v>9572.49216291573</v>
      </c>
      <c r="G254" s="69" t="n">
        <v>9787.51275865094</v>
      </c>
      <c r="H254" s="70" t="str">
        <f>G254-F254</f>
      </c>
      <c r="I254" s="71" t="n">
        <v>13726.7399692658</v>
      </c>
      <c r="J254" s="72" t="str">
        <f>I254-E254</f>
      </c>
    </row>
    <row r="255">
      <c r="A255" t="s">
        <v>231</v>
      </c>
      <c r="B255" t="s">
        <v>233</v>
      </c>
      <c r="C255" s="66" t="n">
        <v>2035</v>
      </c>
      <c r="D255" t="s">
        <v>266</v>
      </c>
      <c r="E255" s="67" t="n">
        <v>975144.201389417</v>
      </c>
      <c r="F255" s="68" t="n">
        <v>170918.436779215</v>
      </c>
      <c r="G255" s="69" t="n">
        <v>170911.003808462</v>
      </c>
      <c r="H255" s="70" t="str">
        <f>G255-F255</f>
      </c>
      <c r="I255" s="71" t="n">
        <v>975047.326959866</v>
      </c>
      <c r="J255" s="72" t="str">
        <f>I255-E255</f>
      </c>
    </row>
    <row r="256">
      <c r="A256" t="s">
        <v>231</v>
      </c>
      <c r="B256" t="s">
        <v>233</v>
      </c>
      <c r="C256" s="66" t="n">
        <v>2035</v>
      </c>
      <c r="D256" t="s">
        <v>211</v>
      </c>
      <c r="E256" s="67" t="n">
        <v>143444.974093208</v>
      </c>
      <c r="F256" s="68" t="n">
        <v>86980.5441967315</v>
      </c>
      <c r="G256" s="69" t="n">
        <v>89138.141517925</v>
      </c>
      <c r="H256" s="70" t="str">
        <f>G256-F256</f>
      </c>
      <c r="I256" s="71" t="n">
        <v>143430.147346953</v>
      </c>
      <c r="J256" s="72" t="str">
        <f>I256-E256</f>
      </c>
    </row>
    <row r="257">
      <c r="A257" t="s">
        <v>231</v>
      </c>
      <c r="B257" t="s">
        <v>233</v>
      </c>
      <c r="C257" s="66" t="n">
        <v>2035</v>
      </c>
      <c r="D257" t="s">
        <v>221</v>
      </c>
      <c r="E257" s="67" t="n">
        <v>311672.92247848</v>
      </c>
      <c r="F257" s="68" t="n">
        <v>292595.416668635</v>
      </c>
      <c r="G257" s="69" t="n">
        <v>292543.4341723</v>
      </c>
      <c r="H257" s="70" t="str">
        <f>G257-F257</f>
      </c>
      <c r="I257" s="71" t="n">
        <v>311598.659349735</v>
      </c>
      <c r="J257" s="72" t="str">
        <f>I257-E257</f>
      </c>
    </row>
    <row r="258">
      <c r="A258" t="s">
        <v>231</v>
      </c>
      <c r="B258" t="s">
        <v>233</v>
      </c>
      <c r="C258" s="66" t="n">
        <v>2035</v>
      </c>
      <c r="D258" t="s">
        <v>225</v>
      </c>
      <c r="E258" s="67" t="n">
        <v>770197.811601308</v>
      </c>
      <c r="F258" s="68" t="n">
        <v>438829.116278338</v>
      </c>
      <c r="G258" s="69" t="n">
        <v>439419.393176264</v>
      </c>
      <c r="H258" s="70" t="str">
        <f>G258-F258</f>
      </c>
      <c r="I258" s="71" t="n">
        <v>770043.407398033</v>
      </c>
      <c r="J258" s="72" t="str">
        <f>I258-E258</f>
      </c>
    </row>
    <row r="259">
      <c r="A259" t="s">
        <v>231</v>
      </c>
      <c r="B259" t="s">
        <v>233</v>
      </c>
      <c r="C259" s="66" t="n">
        <v>2035</v>
      </c>
      <c r="D259" t="s">
        <v>229</v>
      </c>
      <c r="E259" s="67" t="n">
        <v>410555.182080497</v>
      </c>
      <c r="F259" s="68" t="n">
        <v>209894.83173309</v>
      </c>
      <c r="G259" s="69" t="n">
        <v>209854.988515264</v>
      </c>
      <c r="H259" s="70" t="str">
        <f>G259-F259</f>
      </c>
      <c r="I259" s="71" t="n">
        <v>410430.68648466</v>
      </c>
      <c r="J259" s="72" t="str">
        <f>I259-E259</f>
      </c>
    </row>
    <row r="260">
      <c r="A260" t="s">
        <v>231</v>
      </c>
      <c r="B260" t="s">
        <v>233</v>
      </c>
      <c r="C260" s="66" t="n">
        <v>2035</v>
      </c>
      <c r="D260" t="s">
        <v>375</v>
      </c>
      <c r="E260" s="67" t="n">
        <v>13061.6102853304</v>
      </c>
      <c r="F260" s="68" t="n">
        <v>2671.50025136824</v>
      </c>
      <c r="G260" s="69" t="n">
        <v>2671.49784394295</v>
      </c>
      <c r="H260" s="70" t="str">
        <f>G260-F260</f>
      </c>
      <c r="I260" s="71" t="n">
        <v>13061.5900844962</v>
      </c>
      <c r="J260" s="72" t="str">
        <f>I260-E260</f>
      </c>
    </row>
    <row r="261">
      <c r="A261" t="s">
        <v>231</v>
      </c>
      <c r="B261" t="s">
        <v>233</v>
      </c>
      <c r="C261" s="66" t="n">
        <v>2036</v>
      </c>
      <c r="D261" t="s">
        <v>235</v>
      </c>
      <c r="E261" s="67" t="n">
        <v>14066.1037568039</v>
      </c>
      <c r="F261" s="68" t="n">
        <v>9739.39835609752</v>
      </c>
      <c r="G261" s="69" t="n">
        <v>9972.733436972</v>
      </c>
      <c r="H261" s="70" t="str">
        <f>G261-F261</f>
      </c>
      <c r="I261" s="71" t="n">
        <v>14058.8402730705</v>
      </c>
      <c r="J261" s="72" t="str">
        <f>I261-E261</f>
      </c>
    </row>
    <row r="262">
      <c r="A262" t="s">
        <v>231</v>
      </c>
      <c r="B262" t="s">
        <v>233</v>
      </c>
      <c r="C262" s="66" t="n">
        <v>2036</v>
      </c>
      <c r="D262" t="s">
        <v>266</v>
      </c>
      <c r="E262" s="67" t="n">
        <v>992706.624985111</v>
      </c>
      <c r="F262" s="68" t="n">
        <v>176149.3814978</v>
      </c>
      <c r="G262" s="69" t="n">
        <v>176139.997785528</v>
      </c>
      <c r="H262" s="70" t="str">
        <f>G262-F262</f>
      </c>
      <c r="I262" s="71" t="n">
        <v>992593.127567906</v>
      </c>
      <c r="J262" s="72" t="str">
        <f>I262-E262</f>
      </c>
    </row>
    <row r="263">
      <c r="A263" t="s">
        <v>231</v>
      </c>
      <c r="B263" t="s">
        <v>233</v>
      </c>
      <c r="C263" s="66" t="n">
        <v>2036</v>
      </c>
      <c r="D263" t="s">
        <v>211</v>
      </c>
      <c r="E263" s="67" t="n">
        <v>146996.487387492</v>
      </c>
      <c r="F263" s="68" t="n">
        <v>88866.8270774681</v>
      </c>
      <c r="G263" s="69" t="n">
        <v>91225.4078140792</v>
      </c>
      <c r="H263" s="70" t="str">
        <f>G263-F263</f>
      </c>
      <c r="I263" s="71" t="n">
        <v>146978.916070349</v>
      </c>
      <c r="J263" s="72" t="str">
        <f>I263-E263</f>
      </c>
    </row>
    <row r="264">
      <c r="A264" t="s">
        <v>231</v>
      </c>
      <c r="B264" t="s">
        <v>233</v>
      </c>
      <c r="C264" s="66" t="n">
        <v>2036</v>
      </c>
      <c r="D264" t="s">
        <v>221</v>
      </c>
      <c r="E264" s="67" t="n">
        <v>315375.401115625</v>
      </c>
      <c r="F264" s="68" t="n">
        <v>296146.215479359</v>
      </c>
      <c r="G264" s="69" t="n">
        <v>296084.402747987</v>
      </c>
      <c r="H264" s="70" t="str">
        <f>G264-F264</f>
      </c>
      <c r="I264" s="71" t="n">
        <v>315288.949461379</v>
      </c>
      <c r="J264" s="72" t="str">
        <f>I264-E264</f>
      </c>
    </row>
    <row r="265">
      <c r="A265" t="s">
        <v>231</v>
      </c>
      <c r="B265" t="s">
        <v>233</v>
      </c>
      <c r="C265" s="66" t="n">
        <v>2036</v>
      </c>
      <c r="D265" t="s">
        <v>225</v>
      </c>
      <c r="E265" s="67" t="n">
        <v>786887.215139318</v>
      </c>
      <c r="F265" s="68" t="n">
        <v>449959.817916625</v>
      </c>
      <c r="G265" s="69" t="n">
        <v>450600.66503166</v>
      </c>
      <c r="H265" s="70" t="str">
        <f>G265-F265</f>
      </c>
      <c r="I265" s="71" t="n">
        <v>786706.265291046</v>
      </c>
      <c r="J265" s="72" t="str">
        <f>I265-E265</f>
      </c>
    </row>
    <row r="266">
      <c r="A266" t="s">
        <v>231</v>
      </c>
      <c r="B266" t="s">
        <v>233</v>
      </c>
      <c r="C266" s="66" t="n">
        <v>2036</v>
      </c>
      <c r="D266" t="s">
        <v>229</v>
      </c>
      <c r="E266" s="67" t="n">
        <v>419025.947301504</v>
      </c>
      <c r="F266" s="68" t="n">
        <v>215482.811439871</v>
      </c>
      <c r="G266" s="69" t="n">
        <v>215434.246910517</v>
      </c>
      <c r="H266" s="70" t="str">
        <f>G266-F266</f>
      </c>
      <c r="I266" s="71" t="n">
        <v>418880.52544402</v>
      </c>
      <c r="J266" s="72" t="str">
        <f>I266-E266</f>
      </c>
    </row>
    <row r="267">
      <c r="A267" t="s">
        <v>231</v>
      </c>
      <c r="B267" t="s">
        <v>233</v>
      </c>
      <c r="C267" s="66" t="n">
        <v>2036</v>
      </c>
      <c r="D267" t="s">
        <v>375</v>
      </c>
      <c r="E267" s="67" t="n">
        <v>13308.8153625492</v>
      </c>
      <c r="F267" s="68" t="n">
        <v>2547.74490669715</v>
      </c>
      <c r="G267" s="69" t="n">
        <v>2547.74258396749</v>
      </c>
      <c r="H267" s="70" t="str">
        <f>G267-F267</f>
      </c>
      <c r="I267" s="71" t="n">
        <v>13308.7944546361</v>
      </c>
      <c r="J267" s="72" t="str">
        <f>I267-E267</f>
      </c>
    </row>
    <row r="268">
      <c r="A268" t="s">
        <v>231</v>
      </c>
      <c r="B268" t="s">
        <v>233</v>
      </c>
      <c r="C268" s="66" t="n">
        <v>2037</v>
      </c>
      <c r="D268" t="s">
        <v>235</v>
      </c>
      <c r="E268" s="67" t="n">
        <v>14395.0400640278</v>
      </c>
      <c r="F268" s="68" t="n">
        <v>9906.96676279036</v>
      </c>
      <c r="G268" s="69" t="n">
        <v>10159.1873336905</v>
      </c>
      <c r="H268" s="70" t="str">
        <f>G268-F268</f>
      </c>
      <c r="I268" s="71" t="n">
        <v>14386.6366039025</v>
      </c>
      <c r="J268" s="72" t="str">
        <f>I268-E268</f>
      </c>
    </row>
    <row r="269">
      <c r="A269" t="s">
        <v>231</v>
      </c>
      <c r="B269" t="s">
        <v>233</v>
      </c>
      <c r="C269" s="66" t="n">
        <v>2037</v>
      </c>
      <c r="D269" t="s">
        <v>266</v>
      </c>
      <c r="E269" s="67" t="n">
        <v>1009433.05056866</v>
      </c>
      <c r="F269" s="68" t="n">
        <v>181469.849175644</v>
      </c>
      <c r="G269" s="69" t="n">
        <v>181458.235839908</v>
      </c>
      <c r="H269" s="70" t="str">
        <f>G269-F269</f>
      </c>
      <c r="I269" s="71" t="n">
        <v>1009301.65749756</v>
      </c>
      <c r="J269" s="72" t="str">
        <f>I269-E269</f>
      </c>
    </row>
    <row r="270">
      <c r="A270" t="s">
        <v>231</v>
      </c>
      <c r="B270" t="s">
        <v>233</v>
      </c>
      <c r="C270" s="66" t="n">
        <v>2037</v>
      </c>
      <c r="D270" t="s">
        <v>211</v>
      </c>
      <c r="E270" s="67" t="n">
        <v>150507.985113795</v>
      </c>
      <c r="F270" s="68" t="n">
        <v>90775.122484321</v>
      </c>
      <c r="G270" s="69" t="n">
        <v>93341.2784245107</v>
      </c>
      <c r="H270" s="70" t="str">
        <f>G270-F270</f>
      </c>
      <c r="I270" s="71" t="n">
        <v>150487.441619108</v>
      </c>
      <c r="J270" s="72" t="str">
        <f>I270-E270</f>
      </c>
    </row>
    <row r="271">
      <c r="A271" t="s">
        <v>231</v>
      </c>
      <c r="B271" t="s">
        <v>233</v>
      </c>
      <c r="C271" s="66" t="n">
        <v>2037</v>
      </c>
      <c r="D271" t="s">
        <v>221</v>
      </c>
      <c r="E271" s="67" t="n">
        <v>318854.305023453</v>
      </c>
      <c r="F271" s="68" t="n">
        <v>299506.940923987</v>
      </c>
      <c r="G271" s="69" t="n">
        <v>299434.655195925</v>
      </c>
      <c r="H271" s="70" t="str">
        <f>G271-F271</f>
      </c>
      <c r="I271" s="71" t="n">
        <v>318754.964813024</v>
      </c>
      <c r="J271" s="72" t="str">
        <f>I271-E271</f>
      </c>
    </row>
    <row r="272">
      <c r="A272" t="s">
        <v>231</v>
      </c>
      <c r="B272" t="s">
        <v>233</v>
      </c>
      <c r="C272" s="66" t="n">
        <v>2037</v>
      </c>
      <c r="D272" t="s">
        <v>225</v>
      </c>
      <c r="E272" s="67" t="n">
        <v>803661.770177561</v>
      </c>
      <c r="F272" s="68" t="n">
        <v>461159.813586609</v>
      </c>
      <c r="G272" s="69" t="n">
        <v>461851.049511551</v>
      </c>
      <c r="H272" s="70" t="str">
        <f>G272-F272</f>
      </c>
      <c r="I272" s="71" t="n">
        <v>803452.229036644</v>
      </c>
      <c r="J272" s="72" t="str">
        <f>I272-E272</f>
      </c>
    </row>
    <row r="273">
      <c r="A273" t="s">
        <v>231</v>
      </c>
      <c r="B273" t="s">
        <v>233</v>
      </c>
      <c r="C273" s="66" t="n">
        <v>2037</v>
      </c>
      <c r="D273" t="s">
        <v>229</v>
      </c>
      <c r="E273" s="67" t="n">
        <v>427674.641185132</v>
      </c>
      <c r="F273" s="68" t="n">
        <v>221200.019382509</v>
      </c>
      <c r="G273" s="69" t="n">
        <v>221141.826108993</v>
      </c>
      <c r="H273" s="70" t="str">
        <f>G273-F273</f>
      </c>
      <c r="I273" s="71" t="n">
        <v>427506.733072448</v>
      </c>
      <c r="J273" s="72" t="str">
        <f>I273-E273</f>
      </c>
    </row>
    <row r="274">
      <c r="A274" t="s">
        <v>231</v>
      </c>
      <c r="B274" t="s">
        <v>233</v>
      </c>
      <c r="C274" s="66" t="n">
        <v>2037</v>
      </c>
      <c r="D274" t="s">
        <v>375</v>
      </c>
      <c r="E274" s="67" t="n">
        <v>13385.1452947775</v>
      </c>
      <c r="F274" s="68" t="n">
        <v>2421.57890109859</v>
      </c>
      <c r="G274" s="69" t="n">
        <v>2421.57667984156</v>
      </c>
      <c r="H274" s="70" t="str">
        <f>G274-F274</f>
      </c>
      <c r="I274" s="71" t="n">
        <v>13385.128134315</v>
      </c>
      <c r="J274" s="72" t="str">
        <f>I274-E274</f>
      </c>
    </row>
    <row r="275">
      <c r="A275" t="s">
        <v>231</v>
      </c>
      <c r="B275" t="s">
        <v>233</v>
      </c>
      <c r="C275" s="66" t="n">
        <v>2038</v>
      </c>
      <c r="D275" t="s">
        <v>235</v>
      </c>
      <c r="E275" s="67" t="n">
        <v>14800.0326483212</v>
      </c>
      <c r="F275" s="68" t="n">
        <v>10078.0454778753</v>
      </c>
      <c r="G275" s="69" t="n">
        <v>10349.9036883417</v>
      </c>
      <c r="H275" s="70" t="str">
        <f>G275-F275</f>
      </c>
      <c r="I275" s="71" t="n">
        <v>14790.2897218897</v>
      </c>
      <c r="J275" s="72" t="str">
        <f>I275-E275</f>
      </c>
    </row>
    <row r="276">
      <c r="A276" t="s">
        <v>231</v>
      </c>
      <c r="B276" t="s">
        <v>233</v>
      </c>
      <c r="C276" s="66" t="n">
        <v>2038</v>
      </c>
      <c r="D276" t="s">
        <v>266</v>
      </c>
      <c r="E276" s="67" t="n">
        <v>1025881.29750243</v>
      </c>
      <c r="F276" s="68" t="n">
        <v>186801.601991058</v>
      </c>
      <c r="G276" s="69" t="n">
        <v>186787.491870524</v>
      </c>
      <c r="H276" s="70" t="str">
        <f>G276-F276</f>
      </c>
      <c r="I276" s="71" t="n">
        <v>1025731.21343356</v>
      </c>
      <c r="J276" s="72" t="str">
        <f>I276-E276</f>
      </c>
    </row>
    <row r="277">
      <c r="A277" t="s">
        <v>231</v>
      </c>
      <c r="B277" t="s">
        <v>233</v>
      </c>
      <c r="C277" s="66" t="n">
        <v>2038</v>
      </c>
      <c r="D277" t="s">
        <v>211</v>
      </c>
      <c r="E277" s="67" t="n">
        <v>154856.825356801</v>
      </c>
      <c r="F277" s="68" t="n">
        <v>92688.8987928214</v>
      </c>
      <c r="G277" s="69" t="n">
        <v>95469.0447801143</v>
      </c>
      <c r="H277" s="70" t="str">
        <f>G277-F277</f>
      </c>
      <c r="I277" s="71" t="n">
        <v>154833.021861689</v>
      </c>
      <c r="J277" s="72" t="str">
        <f>I277-E277</f>
      </c>
    </row>
    <row r="278">
      <c r="A278" t="s">
        <v>231</v>
      </c>
      <c r="B278" t="s">
        <v>233</v>
      </c>
      <c r="C278" s="66" t="n">
        <v>2038</v>
      </c>
      <c r="D278" t="s">
        <v>221</v>
      </c>
      <c r="E278" s="67" t="n">
        <v>321921.2746326</v>
      </c>
      <c r="F278" s="68" t="n">
        <v>302547.910803716</v>
      </c>
      <c r="G278" s="69" t="n">
        <v>302464.555231106</v>
      </c>
      <c r="H278" s="70" t="str">
        <f>G278-F278</f>
      </c>
      <c r="I278" s="71" t="n">
        <v>321808.304576111</v>
      </c>
      <c r="J278" s="72" t="str">
        <f>I278-E278</f>
      </c>
    </row>
    <row r="279">
      <c r="A279" t="s">
        <v>231</v>
      </c>
      <c r="B279" t="s">
        <v>233</v>
      </c>
      <c r="C279" s="66" t="n">
        <v>2038</v>
      </c>
      <c r="D279" t="s">
        <v>225</v>
      </c>
      <c r="E279" s="67" t="n">
        <v>822758.205930575</v>
      </c>
      <c r="F279" s="68" t="n">
        <v>472223.081407277</v>
      </c>
      <c r="G279" s="69" t="n">
        <v>472964.182972518</v>
      </c>
      <c r="H279" s="70" t="str">
        <f>G279-F279</f>
      </c>
      <c r="I279" s="71" t="n">
        <v>822517.79120794</v>
      </c>
      <c r="J279" s="72" t="str">
        <f>I279-E279</f>
      </c>
    </row>
    <row r="280">
      <c r="A280" t="s">
        <v>231</v>
      </c>
      <c r="B280" t="s">
        <v>233</v>
      </c>
      <c r="C280" s="66" t="n">
        <v>2038</v>
      </c>
      <c r="D280" t="s">
        <v>229</v>
      </c>
      <c r="E280" s="67" t="n">
        <v>438067.348636077</v>
      </c>
      <c r="F280" s="68" t="n">
        <v>226906.254646543</v>
      </c>
      <c r="G280" s="69" t="n">
        <v>226837.611544716</v>
      </c>
      <c r="H280" s="70" t="str">
        <f>G280-F280</f>
      </c>
      <c r="I280" s="71" t="n">
        <v>437875.904421767</v>
      </c>
      <c r="J280" s="72" t="str">
        <f>I280-E280</f>
      </c>
    </row>
    <row r="281">
      <c r="A281" t="s">
        <v>231</v>
      </c>
      <c r="B281" t="s">
        <v>233</v>
      </c>
      <c r="C281" s="66" t="n">
        <v>2038</v>
      </c>
      <c r="D281" t="s">
        <v>375</v>
      </c>
      <c r="E281" s="67" t="n">
        <v>13130.5109564917</v>
      </c>
      <c r="F281" s="68" t="n">
        <v>2303.46731615955</v>
      </c>
      <c r="G281" s="69" t="n">
        <v>2303.4653337572</v>
      </c>
      <c r="H281" s="70" t="str">
        <f>G281-F281</f>
      </c>
      <c r="I281" s="71" t="n">
        <v>13130.4959942569</v>
      </c>
      <c r="J281" s="72" t="str">
        <f>I281-E281</f>
      </c>
    </row>
    <row r="282">
      <c r="A282" t="s">
        <v>231</v>
      </c>
      <c r="B282" t="s">
        <v>233</v>
      </c>
      <c r="C282" s="66" t="n">
        <v>2039</v>
      </c>
      <c r="D282" t="s">
        <v>235</v>
      </c>
      <c r="E282" s="67" t="n">
        <v>15146.8170352332</v>
      </c>
      <c r="F282" s="68" t="n">
        <v>10252.4873934378</v>
      </c>
      <c r="G282" s="69" t="n">
        <v>10545.0523038997</v>
      </c>
      <c r="H282" s="70" t="str">
        <f>G282-F282</f>
      </c>
      <c r="I282" s="71" t="n">
        <v>15135.74798412</v>
      </c>
      <c r="J282" s="72" t="str">
        <f>I282-E282</f>
      </c>
    </row>
    <row r="283">
      <c r="A283" t="s">
        <v>231</v>
      </c>
      <c r="B283" t="s">
        <v>233</v>
      </c>
      <c r="C283" s="66" t="n">
        <v>2039</v>
      </c>
      <c r="D283" t="s">
        <v>266</v>
      </c>
      <c r="E283" s="67" t="n">
        <v>1039504.08116362</v>
      </c>
      <c r="F283" s="68" t="n">
        <v>192313.432815571</v>
      </c>
      <c r="G283" s="69" t="n">
        <v>192296.552192256</v>
      </c>
      <c r="H283" s="70" t="str">
        <f>G283-F283</f>
      </c>
      <c r="I283" s="71" t="n">
        <v>1039334.21211717</v>
      </c>
      <c r="J283" s="72" t="str">
        <f>I283-E283</f>
      </c>
    </row>
    <row r="284">
      <c r="A284" t="s">
        <v>231</v>
      </c>
      <c r="B284" t="s">
        <v>233</v>
      </c>
      <c r="C284" s="66" t="n">
        <v>2039</v>
      </c>
      <c r="D284" t="s">
        <v>211</v>
      </c>
      <c r="E284" s="67" t="n">
        <v>158353.147190953</v>
      </c>
      <c r="F284" s="68" t="n">
        <v>94661.6590510084</v>
      </c>
      <c r="G284" s="69" t="n">
        <v>97666.5125218666</v>
      </c>
      <c r="H284" s="70" t="str">
        <f>G284-F284</f>
      </c>
      <c r="I284" s="71" t="n">
        <v>158325.904186221</v>
      </c>
      <c r="J284" s="72" t="str">
        <f>I284-E284</f>
      </c>
    </row>
    <row r="285">
      <c r="A285" t="s">
        <v>231</v>
      </c>
      <c r="B285" t="s">
        <v>233</v>
      </c>
      <c r="C285" s="66" t="n">
        <v>2039</v>
      </c>
      <c r="D285" t="s">
        <v>221</v>
      </c>
      <c r="E285" s="67" t="n">
        <v>325074.944927053</v>
      </c>
      <c r="F285" s="68" t="n">
        <v>305628.780874927</v>
      </c>
      <c r="G285" s="69" t="n">
        <v>305533.683824107</v>
      </c>
      <c r="H285" s="70" t="str">
        <f>G285-F285</f>
      </c>
      <c r="I285" s="71" t="n">
        <v>324947.685920243</v>
      </c>
      <c r="J285" s="72" t="str">
        <f>I285-E285</f>
      </c>
    </row>
    <row r="286">
      <c r="A286" t="s">
        <v>231</v>
      </c>
      <c r="B286" t="s">
        <v>233</v>
      </c>
      <c r="C286" s="66" t="n">
        <v>2039</v>
      </c>
      <c r="D286" t="s">
        <v>225</v>
      </c>
      <c r="E286" s="67" t="n">
        <v>838654.088235325</v>
      </c>
      <c r="F286" s="68" t="n">
        <v>483572.969696686</v>
      </c>
      <c r="G286" s="69" t="n">
        <v>484364.275142346</v>
      </c>
      <c r="H286" s="70" t="str">
        <f>G286-F286</f>
      </c>
      <c r="I286" s="71" t="n">
        <v>838380.897928912</v>
      </c>
      <c r="J286" s="72" t="str">
        <f>I286-E286</f>
      </c>
    </row>
    <row r="287">
      <c r="A287" t="s">
        <v>231</v>
      </c>
      <c r="B287" t="s">
        <v>233</v>
      </c>
      <c r="C287" s="66" t="n">
        <v>2039</v>
      </c>
      <c r="D287" t="s">
        <v>229</v>
      </c>
      <c r="E287" s="67" t="n">
        <v>446314.295598276</v>
      </c>
      <c r="F287" s="68" t="n">
        <v>232833.801817164</v>
      </c>
      <c r="G287" s="69" t="n">
        <v>232753.81626835</v>
      </c>
      <c r="H287" s="70" t="str">
        <f>G287-F287</f>
      </c>
      <c r="I287" s="71" t="n">
        <v>446097.450852593</v>
      </c>
      <c r="J287" s="72" t="str">
        <f>I287-E287</f>
      </c>
    </row>
    <row r="288">
      <c r="A288" t="s">
        <v>231</v>
      </c>
      <c r="B288" t="s">
        <v>233</v>
      </c>
      <c r="C288" s="66" t="n">
        <v>2039</v>
      </c>
      <c r="D288" t="s">
        <v>375</v>
      </c>
      <c r="E288" s="67" t="n">
        <v>13010.9303168337</v>
      </c>
      <c r="F288" s="68" t="n">
        <v>2187.9057793168</v>
      </c>
      <c r="G288" s="69" t="n">
        <v>2187.90404676672</v>
      </c>
      <c r="H288" s="70" t="str">
        <f>G288-F288</f>
      </c>
      <c r="I288" s="71" t="n">
        <v>13010.9148835445</v>
      </c>
      <c r="J288" s="72" t="str">
        <f>I288-E288</f>
      </c>
    </row>
    <row r="289">
      <c r="A289" t="s">
        <v>231</v>
      </c>
      <c r="B289" t="s">
        <v>233</v>
      </c>
      <c r="C289" s="66" t="n">
        <v>2040</v>
      </c>
      <c r="D289" t="s">
        <v>235</v>
      </c>
      <c r="E289" s="67" t="n">
        <v>15544.1056282257</v>
      </c>
      <c r="F289" s="68" t="n">
        <v>10427.0569583151</v>
      </c>
      <c r="G289" s="69" t="n">
        <v>10740.752829966</v>
      </c>
      <c r="H289" s="70" t="str">
        <f>G289-F289</f>
      </c>
      <c r="I289" s="71" t="n">
        <v>15531.5458454137</v>
      </c>
      <c r="J289" s="72" t="str">
        <f>I289-E289</f>
      </c>
    </row>
    <row r="290">
      <c r="A290" t="s">
        <v>231</v>
      </c>
      <c r="B290" t="s">
        <v>233</v>
      </c>
      <c r="C290" s="66" t="n">
        <v>2040</v>
      </c>
      <c r="D290" t="s">
        <v>266</v>
      </c>
      <c r="E290" s="67" t="n">
        <v>1051455.95032868</v>
      </c>
      <c r="F290" s="68" t="n">
        <v>197759.781210205</v>
      </c>
      <c r="G290" s="69" t="n">
        <v>197739.851826417</v>
      </c>
      <c r="H290" s="70" t="str">
        <f>G290-F290</f>
      </c>
      <c r="I290" s="71" t="n">
        <v>1051265.69371329</v>
      </c>
      <c r="J290" s="72" t="str">
        <f>I290-E290</f>
      </c>
    </row>
    <row r="291">
      <c r="A291" t="s">
        <v>231</v>
      </c>
      <c r="B291" t="s">
        <v>233</v>
      </c>
      <c r="C291" s="66" t="n">
        <v>2040</v>
      </c>
      <c r="D291" t="s">
        <v>211</v>
      </c>
      <c r="E291" s="67" t="n">
        <v>162047.396975893</v>
      </c>
      <c r="F291" s="68" t="n">
        <v>96595.5106023539</v>
      </c>
      <c r="G291" s="69" t="n">
        <v>99830.4797881527</v>
      </c>
      <c r="H291" s="70" t="str">
        <f>G291-F291</f>
      </c>
      <c r="I291" s="71" t="n">
        <v>162016.43342865</v>
      </c>
      <c r="J291" s="72" t="str">
        <f>I291-E291</f>
      </c>
    </row>
    <row r="292">
      <c r="A292" t="s">
        <v>231</v>
      </c>
      <c r="B292" t="s">
        <v>233</v>
      </c>
      <c r="C292" s="66" t="n">
        <v>2040</v>
      </c>
      <c r="D292" t="s">
        <v>221</v>
      </c>
      <c r="E292" s="67" t="n">
        <v>327972.384397273</v>
      </c>
      <c r="F292" s="68" t="n">
        <v>308433.646090004</v>
      </c>
      <c r="G292" s="69" t="n">
        <v>308326.231940747</v>
      </c>
      <c r="H292" s="70" t="str">
        <f>G292-F292</f>
      </c>
      <c r="I292" s="71" t="n">
        <v>327830.115399056</v>
      </c>
      <c r="J292" s="72" t="str">
        <f>I292-E292</f>
      </c>
    </row>
    <row r="293">
      <c r="A293" t="s">
        <v>231</v>
      </c>
      <c r="B293" t="s">
        <v>233</v>
      </c>
      <c r="C293" s="66" t="n">
        <v>2040</v>
      </c>
      <c r="D293" t="s">
        <v>225</v>
      </c>
      <c r="E293" s="67" t="n">
        <v>853537.030729238</v>
      </c>
      <c r="F293" s="68" t="n">
        <v>494650.567420848</v>
      </c>
      <c r="G293" s="69" t="n">
        <v>495491.389021897</v>
      </c>
      <c r="H293" s="70" t="str">
        <f>G293-F293</f>
      </c>
      <c r="I293" s="71" t="n">
        <v>853229.023620414</v>
      </c>
      <c r="J293" s="72" t="str">
        <f>I293-E293</f>
      </c>
    </row>
    <row r="294">
      <c r="A294" t="s">
        <v>231</v>
      </c>
      <c r="B294" t="s">
        <v>233</v>
      </c>
      <c r="C294" s="66" t="n">
        <v>2040</v>
      </c>
      <c r="D294" t="s">
        <v>229</v>
      </c>
      <c r="E294" s="67" t="n">
        <v>453838.9101699</v>
      </c>
      <c r="F294" s="68" t="n">
        <v>238679.764101907</v>
      </c>
      <c r="G294" s="69" t="n">
        <v>238587.525717873</v>
      </c>
      <c r="H294" s="70" t="str">
        <f>G294-F294</f>
      </c>
      <c r="I294" s="71" t="n">
        <v>453595.602682997</v>
      </c>
      <c r="J294" s="72" t="str">
        <f>I294-E294</f>
      </c>
    </row>
    <row r="295">
      <c r="A295" t="s">
        <v>231</v>
      </c>
      <c r="B295" t="s">
        <v>233</v>
      </c>
      <c r="C295" s="66" t="n">
        <v>2040</v>
      </c>
      <c r="D295" t="s">
        <v>375</v>
      </c>
      <c r="E295" s="67" t="n">
        <v>12921.6216302284</v>
      </c>
      <c r="F295" s="68" t="n">
        <v>2071.44591462072</v>
      </c>
      <c r="G295" s="69" t="n">
        <v>2071.44438113687</v>
      </c>
      <c r="H295" s="70" t="str">
        <f>G295-F295</f>
      </c>
      <c r="I295" s="71" t="n">
        <v>12921.6065425891</v>
      </c>
      <c r="J295" s="72" t="str">
        <f>I295-E295</f>
      </c>
    </row>
    <row r="296">
      <c r="A296" t="s">
        <v>231</v>
      </c>
      <c r="B296" t="s">
        <v>233</v>
      </c>
      <c r="C296" s="66" t="n">
        <v>2041</v>
      </c>
      <c r="D296" t="s">
        <v>235</v>
      </c>
      <c r="E296" s="67" t="n">
        <v>15935.0279271955</v>
      </c>
      <c r="F296" s="68" t="n">
        <v>10603.720009511</v>
      </c>
      <c r="G296" s="69" t="n">
        <v>10939.5011556982</v>
      </c>
      <c r="H296" s="70" t="str">
        <f>G296-F296</f>
      </c>
      <c r="I296" s="71" t="n">
        <v>15920.8775016153</v>
      </c>
      <c r="J296" s="72" t="str">
        <f>I296-E296</f>
      </c>
    </row>
    <row r="297">
      <c r="A297" t="s">
        <v>231</v>
      </c>
      <c r="B297" t="s">
        <v>233</v>
      </c>
      <c r="C297" s="66" t="n">
        <v>2041</v>
      </c>
      <c r="D297" t="s">
        <v>266</v>
      </c>
      <c r="E297" s="67" t="n">
        <v>1066775.38063276</v>
      </c>
      <c r="F297" s="68" t="n">
        <v>203224.393832717</v>
      </c>
      <c r="G297" s="69" t="n">
        <v>203201.128796519</v>
      </c>
      <c r="H297" s="70" t="str">
        <f>G297-F297</f>
      </c>
      <c r="I297" s="71" t="n">
        <v>1066563.6735298</v>
      </c>
      <c r="J297" s="72" t="str">
        <f>I297-E297</f>
      </c>
    </row>
    <row r="298">
      <c r="A298" t="s">
        <v>231</v>
      </c>
      <c r="B298" t="s">
        <v>233</v>
      </c>
      <c r="C298" s="66" t="n">
        <v>2041</v>
      </c>
      <c r="D298" t="s">
        <v>211</v>
      </c>
      <c r="E298" s="67" t="n">
        <v>165638.183373046</v>
      </c>
      <c r="F298" s="68" t="n">
        <v>98525.9758123197</v>
      </c>
      <c r="G298" s="69" t="n">
        <v>101998.78936442</v>
      </c>
      <c r="H298" s="70" t="str">
        <f>G298-F298</f>
      </c>
      <c r="I298" s="71" t="n">
        <v>165603.256683252</v>
      </c>
      <c r="J298" s="72" t="str">
        <f>I298-E298</f>
      </c>
    </row>
    <row r="299">
      <c r="A299" t="s">
        <v>231</v>
      </c>
      <c r="B299" t="s">
        <v>233</v>
      </c>
      <c r="C299" s="66" t="n">
        <v>2041</v>
      </c>
      <c r="D299" t="s">
        <v>221</v>
      </c>
      <c r="E299" s="67" t="n">
        <v>330957.885802831</v>
      </c>
      <c r="F299" s="68" t="n">
        <v>311120.926329008</v>
      </c>
      <c r="G299" s="69" t="n">
        <v>311000.568285778</v>
      </c>
      <c r="H299" s="70" t="str">
        <f>G299-F299</f>
      </c>
      <c r="I299" s="71" t="n">
        <v>330799.892538861</v>
      </c>
      <c r="J299" s="72" t="str">
        <f>I299-E299</f>
      </c>
    </row>
    <row r="300">
      <c r="A300" t="s">
        <v>231</v>
      </c>
      <c r="B300" t="s">
        <v>233</v>
      </c>
      <c r="C300" s="66" t="n">
        <v>2041</v>
      </c>
      <c r="D300" t="s">
        <v>225</v>
      </c>
      <c r="E300" s="67" t="n">
        <v>869422.632621328</v>
      </c>
      <c r="F300" s="68" t="n">
        <v>505682.592906493</v>
      </c>
      <c r="G300" s="69" t="n">
        <v>506572.614435606</v>
      </c>
      <c r="H300" s="70" t="str">
        <f>G300-F300</f>
      </c>
      <c r="I300" s="71" t="n">
        <v>869077.592101044</v>
      </c>
      <c r="J300" s="72" t="str">
        <f>I300-E300</f>
      </c>
    </row>
    <row r="301">
      <c r="A301" t="s">
        <v>231</v>
      </c>
      <c r="B301" t="s">
        <v>233</v>
      </c>
      <c r="C301" s="66" t="n">
        <v>2041</v>
      </c>
      <c r="D301" t="s">
        <v>229</v>
      </c>
      <c r="E301" s="67" t="n">
        <v>461843.797065818</v>
      </c>
      <c r="F301" s="68" t="n">
        <v>244509.326350154</v>
      </c>
      <c r="G301" s="69" t="n">
        <v>244403.938380915</v>
      </c>
      <c r="H301" s="70" t="str">
        <f>G301-F301</f>
      </c>
      <c r="I301" s="71" t="n">
        <v>461572.525619781</v>
      </c>
      <c r="J301" s="72" t="str">
        <f>I301-E301</f>
      </c>
    </row>
    <row r="302">
      <c r="A302" t="s">
        <v>231</v>
      </c>
      <c r="B302" t="s">
        <v>233</v>
      </c>
      <c r="C302" s="66" t="n">
        <v>2041</v>
      </c>
      <c r="D302" t="s">
        <v>375</v>
      </c>
      <c r="E302" s="67" t="n">
        <v>12913.980887068</v>
      </c>
      <c r="F302" s="68" t="n">
        <v>1954.42500938076</v>
      </c>
      <c r="G302" s="69" t="n">
        <v>1954.42370545678</v>
      </c>
      <c r="H302" s="70" t="str">
        <f>G302-F302</f>
      </c>
      <c r="I302" s="71" t="n">
        <v>12913.9661072478</v>
      </c>
      <c r="J302" s="72" t="str">
        <f>I302-E302</f>
      </c>
    </row>
    <row r="303">
      <c r="A303" t="s">
        <v>231</v>
      </c>
      <c r="B303" t="s">
        <v>233</v>
      </c>
      <c r="C303" s="66" t="n">
        <v>2042</v>
      </c>
      <c r="D303" t="s">
        <v>235</v>
      </c>
      <c r="E303" s="67" t="n">
        <v>16325.745833</v>
      </c>
      <c r="F303" s="68" t="n">
        <v>10776.7681675121</v>
      </c>
      <c r="G303" s="69" t="n">
        <v>11135.4965430843</v>
      </c>
      <c r="H303" s="70" t="str">
        <f>G303-F303</f>
      </c>
      <c r="I303" s="71" t="n">
        <v>16309.8993609652</v>
      </c>
      <c r="J303" s="72" t="str">
        <f>I303-E303</f>
      </c>
    </row>
    <row r="304">
      <c r="A304" t="s">
        <v>231</v>
      </c>
      <c r="B304" t="s">
        <v>233</v>
      </c>
      <c r="C304" s="66" t="n">
        <v>2042</v>
      </c>
      <c r="D304" t="s">
        <v>266</v>
      </c>
      <c r="E304" s="67" t="n">
        <v>1078260.94324963</v>
      </c>
      <c r="F304" s="68" t="n">
        <v>208673.553238505</v>
      </c>
      <c r="G304" s="69" t="n">
        <v>208646.654553543</v>
      </c>
      <c r="H304" s="70" t="str">
        <f>G304-F304</f>
      </c>
      <c r="I304" s="71" t="n">
        <v>1078026.60097981</v>
      </c>
      <c r="J304" s="72" t="str">
        <f>I304-E304</f>
      </c>
    </row>
    <row r="305">
      <c r="A305" t="s">
        <v>231</v>
      </c>
      <c r="B305" t="s">
        <v>233</v>
      </c>
      <c r="C305" s="66" t="n">
        <v>2042</v>
      </c>
      <c r="D305" t="s">
        <v>211</v>
      </c>
      <c r="E305" s="67" t="n">
        <v>169180.7020756</v>
      </c>
      <c r="F305" s="68" t="n">
        <v>100436.366175496</v>
      </c>
      <c r="G305" s="69" t="n">
        <v>104153.760083299</v>
      </c>
      <c r="H305" s="70" t="str">
        <f>G305-F305</f>
      </c>
      <c r="I305" s="71" t="n">
        <v>169141.556637021</v>
      </c>
      <c r="J305" s="72" t="str">
        <f>I305-E305</f>
      </c>
    </row>
    <row r="306">
      <c r="A306" t="s">
        <v>231</v>
      </c>
      <c r="B306" t="s">
        <v>233</v>
      </c>
      <c r="C306" s="66" t="n">
        <v>2042</v>
      </c>
      <c r="D306" t="s">
        <v>221</v>
      </c>
      <c r="E306" s="67" t="n">
        <v>333495.684796643</v>
      </c>
      <c r="F306" s="68" t="n">
        <v>313562.450337166</v>
      </c>
      <c r="G306" s="69" t="n">
        <v>313428.604068663</v>
      </c>
      <c r="H306" s="70" t="str">
        <f>G306-F306</f>
      </c>
      <c r="I306" s="71" t="n">
        <v>333321.323938657</v>
      </c>
      <c r="J306" s="72" t="str">
        <f>I306-E306</f>
      </c>
    </row>
    <row r="307">
      <c r="A307" t="s">
        <v>231</v>
      </c>
      <c r="B307" t="s">
        <v>233</v>
      </c>
      <c r="C307" s="66" t="n">
        <v>2042</v>
      </c>
      <c r="D307" t="s">
        <v>225</v>
      </c>
      <c r="E307" s="67" t="n">
        <v>884666.265295014</v>
      </c>
      <c r="F307" s="68" t="n">
        <v>516560.405485264</v>
      </c>
      <c r="G307" s="69" t="n">
        <v>517499.023505678</v>
      </c>
      <c r="H307" s="70" t="str">
        <f>G307-F307</f>
      </c>
      <c r="I307" s="71" t="n">
        <v>884281.978207785</v>
      </c>
      <c r="J307" s="72" t="str">
        <f>I307-E307</f>
      </c>
    </row>
    <row r="308">
      <c r="A308" t="s">
        <v>231</v>
      </c>
      <c r="B308" t="s">
        <v>233</v>
      </c>
      <c r="C308" s="66" t="n">
        <v>2042</v>
      </c>
      <c r="D308" t="s">
        <v>229</v>
      </c>
      <c r="E308" s="67" t="n">
        <v>469754.791052935</v>
      </c>
      <c r="F308" s="68" t="n">
        <v>250295.145187782</v>
      </c>
      <c r="G308" s="69" t="n">
        <v>250175.663514197</v>
      </c>
      <c r="H308" s="70" t="str">
        <f>G308-F308</f>
      </c>
      <c r="I308" s="71" t="n">
        <v>469454.149721884</v>
      </c>
      <c r="J308" s="72" t="str">
        <f>I308-E308</f>
      </c>
    </row>
    <row r="309">
      <c r="A309" t="s">
        <v>231</v>
      </c>
      <c r="B309" t="s">
        <v>233</v>
      </c>
      <c r="C309" s="66" t="n">
        <v>2042</v>
      </c>
      <c r="D309" t="s">
        <v>375</v>
      </c>
      <c r="E309" s="67" t="n">
        <v>12447.9740748122</v>
      </c>
      <c r="F309" s="68" t="n">
        <v>1837.13891022183</v>
      </c>
      <c r="G309" s="69" t="n">
        <v>1837.13778678778</v>
      </c>
      <c r="H309" s="70" t="str">
        <f>G309-F309</f>
      </c>
      <c r="I309" s="71" t="n">
        <v>12447.9578277165</v>
      </c>
      <c r="J309" s="72" t="str">
        <f>I309-E309</f>
      </c>
    </row>
    <row r="310">
      <c r="A310" t="s">
        <v>231</v>
      </c>
      <c r="B310" t="s">
        <v>233</v>
      </c>
      <c r="C310" s="66" t="n">
        <v>2043</v>
      </c>
      <c r="D310" t="s">
        <v>235</v>
      </c>
      <c r="E310" s="67" t="n">
        <v>16772.5439890552</v>
      </c>
      <c r="F310" s="68" t="n">
        <v>10957.9829951421</v>
      </c>
      <c r="G310" s="69" t="n">
        <v>11340.588740714</v>
      </c>
      <c r="H310" s="70" t="str">
        <f>G310-F310</f>
      </c>
      <c r="I310" s="71" t="n">
        <v>16754.8072801891</v>
      </c>
      <c r="J310" s="72" t="str">
        <f>I310-E310</f>
      </c>
    </row>
    <row r="311">
      <c r="A311" t="s">
        <v>231</v>
      </c>
      <c r="B311" t="s">
        <v>233</v>
      </c>
      <c r="C311" s="66" t="n">
        <v>2043</v>
      </c>
      <c r="D311" t="s">
        <v>266</v>
      </c>
      <c r="E311" s="67" t="n">
        <v>1089875.81934015</v>
      </c>
      <c r="F311" s="68" t="n">
        <v>214044.444155595</v>
      </c>
      <c r="G311" s="69" t="n">
        <v>214013.627325169</v>
      </c>
      <c r="H311" s="70" t="str">
        <f>G311-F311</f>
      </c>
      <c r="I311" s="71" t="n">
        <v>1089617.8876954</v>
      </c>
      <c r="J311" s="72" t="str">
        <f>I311-E311</f>
      </c>
    </row>
    <row r="312">
      <c r="A312" t="s">
        <v>231</v>
      </c>
      <c r="B312" t="s">
        <v>233</v>
      </c>
      <c r="C312" s="66" t="n">
        <v>2043</v>
      </c>
      <c r="D312" t="s">
        <v>211</v>
      </c>
      <c r="E312" s="67" t="n">
        <v>173451.573637879</v>
      </c>
      <c r="F312" s="68" t="n">
        <v>102328.253669506</v>
      </c>
      <c r="G312" s="69" t="n">
        <v>106296.685429372</v>
      </c>
      <c r="H312" s="70" t="str">
        <f>G312-F312</f>
      </c>
      <c r="I312" s="71" t="n">
        <v>173407.833179956</v>
      </c>
      <c r="J312" s="72" t="str">
        <f>I312-E312</f>
      </c>
    </row>
    <row r="313">
      <c r="A313" t="s">
        <v>231</v>
      </c>
      <c r="B313" t="s">
        <v>233</v>
      </c>
      <c r="C313" s="66" t="n">
        <v>2043</v>
      </c>
      <c r="D313" t="s">
        <v>221</v>
      </c>
      <c r="E313" s="67" t="n">
        <v>335382.240475618</v>
      </c>
      <c r="F313" s="68" t="n">
        <v>315498.808801451</v>
      </c>
      <c r="G313" s="69" t="n">
        <v>315350.995136011</v>
      </c>
      <c r="H313" s="70" t="str">
        <f>G313-F313</f>
      </c>
      <c r="I313" s="71" t="n">
        <v>335190.948405484</v>
      </c>
      <c r="J313" s="72" t="str">
        <f>I313-E313</f>
      </c>
    </row>
    <row r="314">
      <c r="A314" t="s">
        <v>231</v>
      </c>
      <c r="B314" t="s">
        <v>233</v>
      </c>
      <c r="C314" s="66" t="n">
        <v>2043</v>
      </c>
      <c r="D314" t="s">
        <v>225</v>
      </c>
      <c r="E314" s="67" t="n">
        <v>902197.287455731</v>
      </c>
      <c r="F314" s="68" t="n">
        <v>527093.15313627</v>
      </c>
      <c r="G314" s="69" t="n">
        <v>528079.181081669</v>
      </c>
      <c r="H314" s="70" t="str">
        <f>G314-F314</f>
      </c>
      <c r="I314" s="71" t="n">
        <v>901770.411974376</v>
      </c>
      <c r="J314" s="72" t="str">
        <f>I314-E314</f>
      </c>
    </row>
    <row r="315">
      <c r="A315" t="s">
        <v>231</v>
      </c>
      <c r="B315" t="s">
        <v>233</v>
      </c>
      <c r="C315" s="66" t="n">
        <v>2043</v>
      </c>
      <c r="D315" t="s">
        <v>229</v>
      </c>
      <c r="E315" s="67" t="n">
        <v>479814.705993659</v>
      </c>
      <c r="F315" s="68" t="n">
        <v>256127.496952452</v>
      </c>
      <c r="G315" s="69" t="n">
        <v>255992.973248088</v>
      </c>
      <c r="H315" s="70" t="str">
        <f>G315-F315</f>
      </c>
      <c r="I315" s="71" t="n">
        <v>479482.188386743</v>
      </c>
      <c r="J315" s="72" t="str">
        <f>I315-E315</f>
      </c>
    </row>
    <row r="316">
      <c r="A316" t="s">
        <v>231</v>
      </c>
      <c r="B316" t="s">
        <v>233</v>
      </c>
      <c r="C316" s="66" t="n">
        <v>2043</v>
      </c>
      <c r="D316" t="s">
        <v>375</v>
      </c>
      <c r="E316" s="67" t="n">
        <v>12246.5908073903</v>
      </c>
      <c r="F316" s="68" t="n">
        <v>1731.13253189567</v>
      </c>
      <c r="G316" s="69" t="n">
        <v>1731.1314511154</v>
      </c>
      <c r="H316" s="70" t="str">
        <f>G316-F316</f>
      </c>
      <c r="I316" s="71" t="n">
        <v>12246.5731114781</v>
      </c>
      <c r="J316" s="72" t="str">
        <f>I316-E316</f>
      </c>
    </row>
    <row r="317">
      <c r="A317" t="s">
        <v>231</v>
      </c>
      <c r="B317" t="s">
        <v>233</v>
      </c>
      <c r="C317" s="66" t="n">
        <v>2044</v>
      </c>
      <c r="D317" t="s">
        <v>235</v>
      </c>
      <c r="E317" s="67" t="n">
        <v>17161.3495373968</v>
      </c>
      <c r="F317" s="68" t="n">
        <v>11132.9170038482</v>
      </c>
      <c r="G317" s="69" t="n">
        <v>11540.7879834335</v>
      </c>
      <c r="H317" s="70" t="str">
        <f>G317-F317</f>
      </c>
      <c r="I317" s="71" t="n">
        <v>17141.7120461147</v>
      </c>
      <c r="J317" s="72" t="str">
        <f>I317-E317</f>
      </c>
    </row>
    <row r="318">
      <c r="A318" t="s">
        <v>231</v>
      </c>
      <c r="B318" t="s">
        <v>233</v>
      </c>
      <c r="C318" s="66" t="n">
        <v>2044</v>
      </c>
      <c r="D318" t="s">
        <v>266</v>
      </c>
      <c r="E318" s="67" t="n">
        <v>1100879.25777827</v>
      </c>
      <c r="F318" s="68" t="n">
        <v>219422.673473145</v>
      </c>
      <c r="G318" s="69" t="n">
        <v>219387.626065992</v>
      </c>
      <c r="H318" s="70" t="str">
        <f>G318-F318</f>
      </c>
      <c r="I318" s="71" t="n">
        <v>1100597.33187273</v>
      </c>
      <c r="J318" s="72" t="str">
        <f>I318-E318</f>
      </c>
    </row>
    <row r="319">
      <c r="A319" t="s">
        <v>231</v>
      </c>
      <c r="B319" t="s">
        <v>233</v>
      </c>
      <c r="C319" s="66" t="n">
        <v>2044</v>
      </c>
      <c r="D319" t="s">
        <v>211</v>
      </c>
      <c r="E319" s="67" t="n">
        <v>176769.375777143</v>
      </c>
      <c r="F319" s="68" t="n">
        <v>104176.636536444</v>
      </c>
      <c r="G319" s="69" t="n">
        <v>108405.015378104</v>
      </c>
      <c r="H319" s="70" t="str">
        <f>G319-F319</f>
      </c>
      <c r="I319" s="71" t="n">
        <v>176720.973913542</v>
      </c>
      <c r="J319" s="72" t="str">
        <f>I319-E319</f>
      </c>
    </row>
    <row r="320">
      <c r="A320" t="s">
        <v>231</v>
      </c>
      <c r="B320" t="s">
        <v>233</v>
      </c>
      <c r="C320" s="66" t="n">
        <v>2044</v>
      </c>
      <c r="D320" t="s">
        <v>221</v>
      </c>
      <c r="E320" s="67" t="n">
        <v>337350.300229657</v>
      </c>
      <c r="F320" s="68" t="n">
        <v>317332.915331441</v>
      </c>
      <c r="G320" s="69" t="n">
        <v>317170.637977033</v>
      </c>
      <c r="H320" s="70" t="str">
        <f>G320-F320</f>
      </c>
      <c r="I320" s="71" t="n">
        <v>337141.608513163</v>
      </c>
      <c r="J320" s="72" t="str">
        <f>I320-E320</f>
      </c>
    </row>
    <row r="321">
      <c r="A321" t="s">
        <v>231</v>
      </c>
      <c r="B321" t="s">
        <v>233</v>
      </c>
      <c r="C321" s="66" t="n">
        <v>2044</v>
      </c>
      <c r="D321" t="s">
        <v>225</v>
      </c>
      <c r="E321" s="67" t="n">
        <v>916173.721834398</v>
      </c>
      <c r="F321" s="68" t="n">
        <v>537492.268416773</v>
      </c>
      <c r="G321" s="69" t="n">
        <v>538525.397411542</v>
      </c>
      <c r="H321" s="70" t="str">
        <f>G321-F321</f>
      </c>
      <c r="I321" s="71" t="n">
        <v>915703.811540802</v>
      </c>
      <c r="J321" s="72" t="str">
        <f>I321-E321</f>
      </c>
    </row>
    <row r="322">
      <c r="A322" t="s">
        <v>231</v>
      </c>
      <c r="B322" t="s">
        <v>233</v>
      </c>
      <c r="C322" s="66" t="n">
        <v>2044</v>
      </c>
      <c r="D322" t="s">
        <v>229</v>
      </c>
      <c r="E322" s="67" t="n">
        <v>486965.672326057</v>
      </c>
      <c r="F322" s="68" t="n">
        <v>261833.786058582</v>
      </c>
      <c r="G322" s="69" t="n">
        <v>261683.339551894</v>
      </c>
      <c r="H322" s="70" t="str">
        <f>G322-F322</f>
      </c>
      <c r="I322" s="71" t="n">
        <v>486601.390422378</v>
      </c>
      <c r="J322" s="72" t="str">
        <f>I322-E322</f>
      </c>
    </row>
    <row r="323">
      <c r="A323" t="s">
        <v>231</v>
      </c>
      <c r="B323" t="s">
        <v>233</v>
      </c>
      <c r="C323" s="66" t="n">
        <v>2044</v>
      </c>
      <c r="D323" t="s">
        <v>375</v>
      </c>
      <c r="E323" s="67" t="n">
        <v>12149.8755988219</v>
      </c>
      <c r="F323" s="68" t="n">
        <v>1626.37646865484</v>
      </c>
      <c r="G323" s="69" t="n">
        <v>1626.37538137955</v>
      </c>
      <c r="H323" s="70" t="str">
        <f>G323-F323</f>
      </c>
      <c r="I323" s="71" t="n">
        <v>12149.8552379252</v>
      </c>
      <c r="J323" s="72" t="str">
        <f>I323-E323</f>
      </c>
    </row>
    <row r="324">
      <c r="A324" t="s">
        <v>231</v>
      </c>
      <c r="B324" t="s">
        <v>233</v>
      </c>
      <c r="C324" s="66" t="n">
        <v>2045</v>
      </c>
      <c r="D324" t="s">
        <v>235</v>
      </c>
      <c r="E324" s="67" t="n">
        <v>17579.7578327416</v>
      </c>
      <c r="F324" s="68" t="n">
        <v>11312.0332253198</v>
      </c>
      <c r="G324" s="69" t="n">
        <v>11745.9298391965</v>
      </c>
      <c r="H324" s="70" t="str">
        <f>G324-F324</f>
      </c>
      <c r="I324" s="71" t="n">
        <v>17558.0225793012</v>
      </c>
      <c r="J324" s="72" t="str">
        <f>I324-E324</f>
      </c>
    </row>
    <row r="325">
      <c r="A325" t="s">
        <v>231</v>
      </c>
      <c r="B325" t="s">
        <v>233</v>
      </c>
      <c r="C325" s="66" t="n">
        <v>2045</v>
      </c>
      <c r="D325" t="s">
        <v>266</v>
      </c>
      <c r="E325" s="67" t="n">
        <v>1111147.39007973</v>
      </c>
      <c r="F325" s="68" t="n">
        <v>224828.68162764</v>
      </c>
      <c r="G325" s="69" t="n">
        <v>224789.135470853</v>
      </c>
      <c r="H325" s="70" t="str">
        <f>G325-F325</f>
      </c>
      <c r="I325" s="71" t="n">
        <v>1110841.03545085</v>
      </c>
      <c r="J325" s="72" t="str">
        <f>I325-E325</f>
      </c>
    </row>
    <row r="326">
      <c r="A326" t="s">
        <v>231</v>
      </c>
      <c r="B326" t="s">
        <v>233</v>
      </c>
      <c r="C326" s="66" t="n">
        <v>2045</v>
      </c>
      <c r="D326" t="s">
        <v>211</v>
      </c>
      <c r="E326" s="67" t="n">
        <v>180207.098147167</v>
      </c>
      <c r="F326" s="68" t="n">
        <v>106039.256196805</v>
      </c>
      <c r="G326" s="69" t="n">
        <v>110535.42825069</v>
      </c>
      <c r="H326" s="70" t="str">
        <f>G326-F326</f>
      </c>
      <c r="I326" s="71" t="n">
        <v>180153.68435169</v>
      </c>
      <c r="J326" s="72" t="str">
        <f>I326-E326</f>
      </c>
    </row>
    <row r="327">
      <c r="A327" t="s">
        <v>231</v>
      </c>
      <c r="B327" t="s">
        <v>233</v>
      </c>
      <c r="C327" s="66" t="n">
        <v>2045</v>
      </c>
      <c r="D327" t="s">
        <v>221</v>
      </c>
      <c r="E327" s="67" t="n">
        <v>339396.389890172</v>
      </c>
      <c r="F327" s="68" t="n">
        <v>319096.099052262</v>
      </c>
      <c r="G327" s="69" t="n">
        <v>318918.904925021</v>
      </c>
      <c r="H327" s="70" t="str">
        <f>G327-F327</f>
      </c>
      <c r="I327" s="71" t="n">
        <v>339169.596103443</v>
      </c>
      <c r="J327" s="72" t="str">
        <f>I327-E327</f>
      </c>
    </row>
    <row r="328">
      <c r="A328" t="s">
        <v>231</v>
      </c>
      <c r="B328" t="s">
        <v>233</v>
      </c>
      <c r="C328" s="66" t="n">
        <v>2045</v>
      </c>
      <c r="D328" t="s">
        <v>225</v>
      </c>
      <c r="E328" s="67" t="n">
        <v>929713.064630812</v>
      </c>
      <c r="F328" s="68" t="n">
        <v>547938.182483934</v>
      </c>
      <c r="G328" s="69" t="n">
        <v>549018.34448389</v>
      </c>
      <c r="H328" s="70" t="str">
        <f>G328-F328</f>
      </c>
      <c r="I328" s="71" t="n">
        <v>929197.274787431</v>
      </c>
      <c r="J328" s="72" t="str">
        <f>I328-E328</f>
      </c>
    </row>
    <row r="329">
      <c r="A329" t="s">
        <v>231</v>
      </c>
      <c r="B329" t="s">
        <v>233</v>
      </c>
      <c r="C329" s="66" t="n">
        <v>2045</v>
      </c>
      <c r="D329" t="s">
        <v>229</v>
      </c>
      <c r="E329" s="67" t="n">
        <v>493653.545791547</v>
      </c>
      <c r="F329" s="68" t="n">
        <v>267549.549824631</v>
      </c>
      <c r="G329" s="69" t="n">
        <v>267382.392924501</v>
      </c>
      <c r="H329" s="70" t="str">
        <f>G329-F329</f>
      </c>
      <c r="I329" s="71" t="n">
        <v>493255.893083406</v>
      </c>
      <c r="J329" s="72" t="str">
        <f>I329-E329</f>
      </c>
    </row>
    <row r="330">
      <c r="A330" t="s">
        <v>231</v>
      </c>
      <c r="B330" t="s">
        <v>233</v>
      </c>
      <c r="C330" s="66" t="n">
        <v>2045</v>
      </c>
      <c r="D330" t="s">
        <v>375</v>
      </c>
      <c r="E330" s="67" t="n">
        <v>12048.5233474864</v>
      </c>
      <c r="F330" s="68" t="n">
        <v>1523.26517202445</v>
      </c>
      <c r="G330" s="69" t="n">
        <v>1523.26402182686</v>
      </c>
      <c r="H330" s="70" t="str">
        <f>G330-F330</f>
      </c>
      <c r="I330" s="71" t="n">
        <v>12048.500629735</v>
      </c>
      <c r="J330" s="72" t="str">
        <f>I330-E330</f>
      </c>
    </row>
    <row r="331">
      <c r="A331" t="s">
        <v>231</v>
      </c>
      <c r="B331" t="s">
        <v>233</v>
      </c>
      <c r="C331" s="66" t="n">
        <v>2046</v>
      </c>
      <c r="D331" t="s">
        <v>235</v>
      </c>
      <c r="E331" s="67" t="n">
        <v>17992.4468393073</v>
      </c>
      <c r="F331" s="68" t="n">
        <v>11495.4144852048</v>
      </c>
      <c r="G331" s="69" t="n">
        <v>11956.4732180851</v>
      </c>
      <c r="H331" s="70" t="str">
        <f>G331-F331</f>
      </c>
      <c r="I331" s="71" t="n">
        <v>17968.503099892</v>
      </c>
      <c r="J331" s="72" t="str">
        <f>I331-E331</f>
      </c>
    </row>
    <row r="332">
      <c r="A332" t="s">
        <v>231</v>
      </c>
      <c r="B332" t="s">
        <v>233</v>
      </c>
      <c r="C332" s="66" t="n">
        <v>2046</v>
      </c>
      <c r="D332" t="s">
        <v>266</v>
      </c>
      <c r="E332" s="67" t="n">
        <v>1125073.59750738</v>
      </c>
      <c r="F332" s="68" t="n">
        <v>230267.991043122</v>
      </c>
      <c r="G332" s="69" t="n">
        <v>230223.641273017</v>
      </c>
      <c r="H332" s="70" t="str">
        <f>G332-F332</f>
      </c>
      <c r="I332" s="71" t="n">
        <v>1124741.39385058</v>
      </c>
      <c r="J332" s="72" t="str">
        <f>I332-E332</f>
      </c>
    </row>
    <row r="333">
      <c r="A333" t="s">
        <v>231</v>
      </c>
      <c r="B333" t="s">
        <v>233</v>
      </c>
      <c r="C333" s="66" t="n">
        <v>2046</v>
      </c>
      <c r="D333" t="s">
        <v>211</v>
      </c>
      <c r="E333" s="67" t="n">
        <v>183569.234627506</v>
      </c>
      <c r="F333" s="68" t="n">
        <v>107908.542543989</v>
      </c>
      <c r="G333" s="69" t="n">
        <v>112679.652863118</v>
      </c>
      <c r="H333" s="70" t="str">
        <f>G333-F333</f>
      </c>
      <c r="I333" s="71" t="n">
        <v>183510.562290158</v>
      </c>
      <c r="J333" s="72" t="str">
        <f>I333-E333</f>
      </c>
    </row>
    <row r="334">
      <c r="A334" t="s">
        <v>231</v>
      </c>
      <c r="B334" t="s">
        <v>233</v>
      </c>
      <c r="C334" s="66" t="n">
        <v>2046</v>
      </c>
      <c r="D334" t="s">
        <v>221</v>
      </c>
      <c r="E334" s="67" t="n">
        <v>341470.808237856</v>
      </c>
      <c r="F334" s="68" t="n">
        <v>320766.838747871</v>
      </c>
      <c r="G334" s="69" t="n">
        <v>320574.163172874</v>
      </c>
      <c r="H334" s="70" t="str">
        <f>G334-F334</f>
      </c>
      <c r="I334" s="71" t="n">
        <v>341225.275481564</v>
      </c>
      <c r="J334" s="72" t="str">
        <f>I334-E334</f>
      </c>
    </row>
    <row r="335">
      <c r="A335" t="s">
        <v>231</v>
      </c>
      <c r="B335" t="s">
        <v>233</v>
      </c>
      <c r="C335" s="66" t="n">
        <v>2046</v>
      </c>
      <c r="D335" t="s">
        <v>225</v>
      </c>
      <c r="E335" s="67" t="n">
        <v>944574.966657167</v>
      </c>
      <c r="F335" s="68" t="n">
        <v>558417.524830285</v>
      </c>
      <c r="G335" s="69" t="n">
        <v>559544.256752656</v>
      </c>
      <c r="H335" s="70" t="str">
        <f>G335-F335</f>
      </c>
      <c r="I335" s="71" t="n">
        <v>944010.931257439</v>
      </c>
      <c r="J335" s="72" t="str">
        <f>I335-E335</f>
      </c>
    </row>
    <row r="336">
      <c r="A336" t="s">
        <v>231</v>
      </c>
      <c r="B336" t="s">
        <v>233</v>
      </c>
      <c r="C336" s="66" t="n">
        <v>2046</v>
      </c>
      <c r="D336" t="s">
        <v>229</v>
      </c>
      <c r="E336" s="67" t="n">
        <v>501078.258190096</v>
      </c>
      <c r="F336" s="68" t="n">
        <v>273265.648458898</v>
      </c>
      <c r="G336" s="69" t="n">
        <v>273080.787934234</v>
      </c>
      <c r="H336" s="70" t="str">
        <f>G336-F336</f>
      </c>
      <c r="I336" s="71" t="n">
        <v>500645.717898476</v>
      </c>
      <c r="J336" s="72" t="str">
        <f>I336-E336</f>
      </c>
    </row>
    <row r="337">
      <c r="A337" t="s">
        <v>231</v>
      </c>
      <c r="B337" t="s">
        <v>233</v>
      </c>
      <c r="C337" s="66" t="n">
        <v>2046</v>
      </c>
      <c r="D337" t="s">
        <v>375</v>
      </c>
      <c r="E337" s="67" t="n">
        <v>11943.820181355</v>
      </c>
      <c r="F337" s="68" t="n">
        <v>1421.30144392528</v>
      </c>
      <c r="G337" s="69" t="n">
        <v>1421.3002106259</v>
      </c>
      <c r="H337" s="70" t="str">
        <f>G337-F337</f>
      </c>
      <c r="I337" s="71" t="n">
        <v>11943.7945693929</v>
      </c>
      <c r="J337" s="72" t="str">
        <f>I337-E337</f>
      </c>
    </row>
    <row r="338">
      <c r="A338" t="s">
        <v>231</v>
      </c>
      <c r="B338" t="s">
        <v>233</v>
      </c>
      <c r="C338" s="66" t="n">
        <v>2047</v>
      </c>
      <c r="D338" t="s">
        <v>235</v>
      </c>
      <c r="E338" s="67" t="n">
        <v>18397.2414302005</v>
      </c>
      <c r="F338" s="68" t="n">
        <v>11671.9050289683</v>
      </c>
      <c r="G338" s="69" t="n">
        <v>12160.3227217187</v>
      </c>
      <c r="H338" s="70" t="str">
        <f>G338-F338</f>
      </c>
      <c r="I338" s="71" t="n">
        <v>18370.9982297807</v>
      </c>
      <c r="J338" s="72" t="str">
        <f>I338-E338</f>
      </c>
    </row>
    <row r="339">
      <c r="A339" t="s">
        <v>231</v>
      </c>
      <c r="B339" t="s">
        <v>233</v>
      </c>
      <c r="C339" s="66" t="n">
        <v>2047</v>
      </c>
      <c r="D339" t="s">
        <v>266</v>
      </c>
      <c r="E339" s="67" t="n">
        <v>1134038.85969041</v>
      </c>
      <c r="F339" s="68" t="n">
        <v>235623.930779064</v>
      </c>
      <c r="G339" s="69" t="n">
        <v>235574.501787602</v>
      </c>
      <c r="H339" s="70" t="str">
        <f>G339-F339</f>
      </c>
      <c r="I339" s="71" t="n">
        <v>1133680.16398797</v>
      </c>
      <c r="J339" s="72" t="str">
        <f>I339-E339</f>
      </c>
    </row>
    <row r="340">
      <c r="A340" t="s">
        <v>231</v>
      </c>
      <c r="B340" t="s">
        <v>233</v>
      </c>
      <c r="C340" s="66" t="n">
        <v>2047</v>
      </c>
      <c r="D340" t="s">
        <v>211</v>
      </c>
      <c r="E340" s="67" t="n">
        <v>186989.415876148</v>
      </c>
      <c r="F340" s="68" t="n">
        <v>109720.278984746</v>
      </c>
      <c r="G340" s="69" t="n">
        <v>114770.43405396</v>
      </c>
      <c r="H340" s="70" t="str">
        <f>G340-F340</f>
      </c>
      <c r="I340" s="71" t="n">
        <v>186925.284089995</v>
      </c>
      <c r="J340" s="72" t="str">
        <f>I340-E340</f>
      </c>
    </row>
    <row r="341">
      <c r="A341" t="s">
        <v>231</v>
      </c>
      <c r="B341" t="s">
        <v>233</v>
      </c>
      <c r="C341" s="66" t="n">
        <v>2047</v>
      </c>
      <c r="D341" t="s">
        <v>221</v>
      </c>
      <c r="E341" s="67" t="n">
        <v>343086.6413827</v>
      </c>
      <c r="F341" s="68" t="n">
        <v>322249.297253403</v>
      </c>
      <c r="G341" s="69" t="n">
        <v>322040.722228729</v>
      </c>
      <c r="H341" s="70" t="str">
        <f>G341-F341</f>
      </c>
      <c r="I341" s="71" t="n">
        <v>342821.899904036</v>
      </c>
      <c r="J341" s="72" t="str">
        <f>I341-E341</f>
      </c>
    </row>
    <row r="342">
      <c r="A342" t="s">
        <v>231</v>
      </c>
      <c r="B342" t="s">
        <v>233</v>
      </c>
      <c r="C342" s="66" t="n">
        <v>2047</v>
      </c>
      <c r="D342" t="s">
        <v>225</v>
      </c>
      <c r="E342" s="67" t="n">
        <v>958314.297719843</v>
      </c>
      <c r="F342" s="68" t="n">
        <v>568603.97415177</v>
      </c>
      <c r="G342" s="69" t="n">
        <v>569776.387385101</v>
      </c>
      <c r="H342" s="70" t="str">
        <f>G342-F342</f>
      </c>
      <c r="I342" s="71" t="n">
        <v>957700.330331823</v>
      </c>
      <c r="J342" s="72" t="str">
        <f>I342-E342</f>
      </c>
    </row>
    <row r="343">
      <c r="A343" t="s">
        <v>231</v>
      </c>
      <c r="B343" t="s">
        <v>233</v>
      </c>
      <c r="C343" s="66" t="n">
        <v>2047</v>
      </c>
      <c r="D343" t="s">
        <v>229</v>
      </c>
      <c r="E343" s="67" t="n">
        <v>508197.148157446</v>
      </c>
      <c r="F343" s="68" t="n">
        <v>278798.504872398</v>
      </c>
      <c r="G343" s="69" t="n">
        <v>278595.1987469</v>
      </c>
      <c r="H343" s="70" t="str">
        <f>G343-F343</f>
      </c>
      <c r="I343" s="71" t="n">
        <v>507728.749767113</v>
      </c>
      <c r="J343" s="72" t="str">
        <f>I343-E343</f>
      </c>
    </row>
    <row r="344">
      <c r="A344" t="s">
        <v>231</v>
      </c>
      <c r="B344" t="s">
        <v>233</v>
      </c>
      <c r="C344" s="66" t="n">
        <v>2047</v>
      </c>
      <c r="D344" t="s">
        <v>375</v>
      </c>
      <c r="E344" s="67" t="n">
        <v>11676.8428553885</v>
      </c>
      <c r="F344" s="68" t="n">
        <v>1320.00882561686</v>
      </c>
      <c r="G344" s="69" t="n">
        <v>1320.00748918915</v>
      </c>
      <c r="H344" s="70" t="str">
        <f>G344-F344</f>
      </c>
      <c r="I344" s="71" t="n">
        <v>11676.8139890787</v>
      </c>
      <c r="J344" s="72" t="str">
        <f>I344-E344</f>
      </c>
    </row>
    <row r="345">
      <c r="A345" t="s">
        <v>231</v>
      </c>
      <c r="B345" t="s">
        <v>233</v>
      </c>
      <c r="C345" s="66" t="n">
        <v>2048</v>
      </c>
      <c r="D345" t="s">
        <v>235</v>
      </c>
      <c r="E345" s="67" t="n">
        <v>18893.7767636364</v>
      </c>
      <c r="F345" s="68" t="n">
        <v>11844.9520598042</v>
      </c>
      <c r="G345" s="69" t="n">
        <v>12359.797946018</v>
      </c>
      <c r="H345" s="70" t="str">
        <f>G345-F345</f>
      </c>
      <c r="I345" s="71" t="n">
        <v>18865.0138793559</v>
      </c>
      <c r="J345" s="72" t="str">
        <f>I345-E345</f>
      </c>
    </row>
    <row r="346">
      <c r="A346" t="s">
        <v>231</v>
      </c>
      <c r="B346" t="s">
        <v>233</v>
      </c>
      <c r="C346" s="66" t="n">
        <v>2048</v>
      </c>
      <c r="D346" t="s">
        <v>266</v>
      </c>
      <c r="E346" s="67" t="n">
        <v>1140306.62901918</v>
      </c>
      <c r="F346" s="68" t="n">
        <v>240833.429419342</v>
      </c>
      <c r="G346" s="69" t="n">
        <v>240778.643136103</v>
      </c>
      <c r="H346" s="70" t="str">
        <f>G346-F346</f>
      </c>
      <c r="I346" s="71" t="n">
        <v>1139921.42222342</v>
      </c>
      <c r="J346" s="72" t="str">
        <f>I346-E346</f>
      </c>
    </row>
    <row r="347">
      <c r="A347" t="s">
        <v>231</v>
      </c>
      <c r="B347" t="s">
        <v>233</v>
      </c>
      <c r="C347" s="66" t="n">
        <v>2048</v>
      </c>
      <c r="D347" t="s">
        <v>211</v>
      </c>
      <c r="E347" s="67" t="n">
        <v>191243.896281156</v>
      </c>
      <c r="F347" s="68" t="n">
        <v>111456.015183484</v>
      </c>
      <c r="G347" s="69" t="n">
        <v>116788.610084</v>
      </c>
      <c r="H347" s="70" t="str">
        <f>G347-F347</f>
      </c>
      <c r="I347" s="71" t="n">
        <v>191173.834498201</v>
      </c>
      <c r="J347" s="72" t="str">
        <f>I347-E347</f>
      </c>
    </row>
    <row r="348">
      <c r="A348" t="s">
        <v>231</v>
      </c>
      <c r="B348" t="s">
        <v>233</v>
      </c>
      <c r="C348" s="66" t="n">
        <v>2048</v>
      </c>
      <c r="D348" t="s">
        <v>221</v>
      </c>
      <c r="E348" s="67" t="n">
        <v>344071.464078708</v>
      </c>
      <c r="F348" s="68" t="n">
        <v>323287.786971095</v>
      </c>
      <c r="G348" s="69" t="n">
        <v>323063.01307722</v>
      </c>
      <c r="H348" s="70" t="str">
        <f>G348-F348</f>
      </c>
      <c r="I348" s="71" t="n">
        <v>343787.138006374</v>
      </c>
      <c r="J348" s="72" t="str">
        <f>I348-E348</f>
      </c>
    </row>
    <row r="349">
      <c r="A349" t="s">
        <v>231</v>
      </c>
      <c r="B349" t="s">
        <v>233</v>
      </c>
      <c r="C349" s="66" t="n">
        <v>2048</v>
      </c>
      <c r="D349" t="s">
        <v>225</v>
      </c>
      <c r="E349" s="67" t="n">
        <v>973419.722496314</v>
      </c>
      <c r="F349" s="68" t="n">
        <v>578240.558631863</v>
      </c>
      <c r="G349" s="69" t="n">
        <v>579456.858882308</v>
      </c>
      <c r="H349" s="70" t="str">
        <f>G349-F349</f>
      </c>
      <c r="I349" s="71" t="n">
        <v>972752.000469153</v>
      </c>
      <c r="J349" s="72" t="str">
        <f>I349-E349</f>
      </c>
    </row>
    <row r="350">
      <c r="A350" t="s">
        <v>231</v>
      </c>
      <c r="B350" t="s">
        <v>233</v>
      </c>
      <c r="C350" s="66" t="n">
        <v>2048</v>
      </c>
      <c r="D350" t="s">
        <v>229</v>
      </c>
      <c r="E350" s="67" t="n">
        <v>516652.39522014</v>
      </c>
      <c r="F350" s="68" t="n">
        <v>284131.822647483</v>
      </c>
      <c r="G350" s="69" t="n">
        <v>283909.318240972</v>
      </c>
      <c r="H350" s="70" t="str">
        <f>G350-F350</f>
      </c>
      <c r="I350" s="71" t="n">
        <v>516145.438063223</v>
      </c>
      <c r="J350" s="72" t="str">
        <f>I350-E350</f>
      </c>
    </row>
    <row r="351">
      <c r="A351" t="s">
        <v>231</v>
      </c>
      <c r="B351" t="s">
        <v>233</v>
      </c>
      <c r="C351" s="66" t="n">
        <v>2048</v>
      </c>
      <c r="D351" t="s">
        <v>375</v>
      </c>
      <c r="E351" s="67" t="n">
        <v>11567.4362082925</v>
      </c>
      <c r="F351" s="68" t="n">
        <v>1228.73407456708</v>
      </c>
      <c r="G351" s="69" t="n">
        <v>1228.73261677247</v>
      </c>
      <c r="H351" s="70" t="str">
        <f>G351-F351</f>
      </c>
      <c r="I351" s="71" t="n">
        <v>11567.4035703729</v>
      </c>
      <c r="J351" s="72" t="str">
        <f>I351-E351</f>
      </c>
    </row>
    <row r="352">
      <c r="A352" t="s">
        <v>231</v>
      </c>
      <c r="B352" t="s">
        <v>233</v>
      </c>
      <c r="C352" s="66" t="n">
        <v>2049</v>
      </c>
      <c r="D352" t="s">
        <v>235</v>
      </c>
      <c r="E352" s="67" t="n">
        <v>19297.2819830904</v>
      </c>
      <c r="F352" s="68" t="n">
        <v>12020.1556466731</v>
      </c>
      <c r="G352" s="69" t="n">
        <v>12562.9700035081</v>
      </c>
      <c r="H352" s="70" t="str">
        <f>G352-F352</f>
      </c>
      <c r="I352" s="71" t="n">
        <v>19265.9413357536</v>
      </c>
      <c r="J352" s="72" t="str">
        <f>I352-E352</f>
      </c>
    </row>
    <row r="353">
      <c r="A353" t="s">
        <v>231</v>
      </c>
      <c r="B353" t="s">
        <v>233</v>
      </c>
      <c r="C353" s="66" t="n">
        <v>2049</v>
      </c>
      <c r="D353" t="s">
        <v>266</v>
      </c>
      <c r="E353" s="67" t="n">
        <v>1149368.42164437</v>
      </c>
      <c r="F353" s="68" t="n">
        <v>246084.877845231</v>
      </c>
      <c r="G353" s="69" t="n">
        <v>246024.454765088</v>
      </c>
      <c r="H353" s="70" t="str">
        <f>G353-F353</f>
      </c>
      <c r="I353" s="71" t="n">
        <v>1148955.60958046</v>
      </c>
      <c r="J353" s="72" t="str">
        <f>I353-E353</f>
      </c>
    </row>
    <row r="354">
      <c r="A354" t="s">
        <v>231</v>
      </c>
      <c r="B354" t="s">
        <v>233</v>
      </c>
      <c r="C354" s="66" t="n">
        <v>2049</v>
      </c>
      <c r="D354" t="s">
        <v>211</v>
      </c>
      <c r="E354" s="67" t="n">
        <v>194368.107241449</v>
      </c>
      <c r="F354" s="68" t="n">
        <v>113199.159041584</v>
      </c>
      <c r="G354" s="69" t="n">
        <v>118827.584291328</v>
      </c>
      <c r="H354" s="70" t="str">
        <f>G354-F354</f>
      </c>
      <c r="I354" s="71" t="n">
        <v>194292.055539498</v>
      </c>
      <c r="J354" s="72" t="str">
        <f>I354-E354</f>
      </c>
    </row>
    <row r="355">
      <c r="A355" t="s">
        <v>231</v>
      </c>
      <c r="B355" t="s">
        <v>233</v>
      </c>
      <c r="C355" s="66" t="n">
        <v>2049</v>
      </c>
      <c r="D355" t="s">
        <v>221</v>
      </c>
      <c r="E355" s="67" t="n">
        <v>345335.808220494</v>
      </c>
      <c r="F355" s="68" t="n">
        <v>324358.348623479</v>
      </c>
      <c r="G355" s="69" t="n">
        <v>324116.922797206</v>
      </c>
      <c r="H355" s="70" t="str">
        <f>G355-F355</f>
      </c>
      <c r="I355" s="71" t="n">
        <v>345031.334829118</v>
      </c>
      <c r="J355" s="72" t="str">
        <f>I355-E355</f>
      </c>
    </row>
    <row r="356">
      <c r="A356" t="s">
        <v>231</v>
      </c>
      <c r="B356" t="s">
        <v>233</v>
      </c>
      <c r="C356" s="66" t="n">
        <v>2049</v>
      </c>
      <c r="D356" t="s">
        <v>225</v>
      </c>
      <c r="E356" s="67" t="n">
        <v>986227.330682378</v>
      </c>
      <c r="F356" s="68" t="n">
        <v>587968.107790505</v>
      </c>
      <c r="G356" s="69" t="n">
        <v>589228.445176563</v>
      </c>
      <c r="H356" s="70" t="str">
        <f>G356-F356</f>
      </c>
      <c r="I356" s="71" t="n">
        <v>985505.206976823</v>
      </c>
      <c r="J356" s="72" t="str">
        <f>I356-E356</f>
      </c>
    </row>
    <row r="357">
      <c r="A357" t="s">
        <v>231</v>
      </c>
      <c r="B357" t="s">
        <v>233</v>
      </c>
      <c r="C357" s="66" t="n">
        <v>2049</v>
      </c>
      <c r="D357" t="s">
        <v>229</v>
      </c>
      <c r="E357" s="67" t="n">
        <v>523037.429430039</v>
      </c>
      <c r="F357" s="68" t="n">
        <v>289491.734635616</v>
      </c>
      <c r="G357" s="69" t="n">
        <v>289249.089939416</v>
      </c>
      <c r="H357" s="70" t="str">
        <f>G357-F357</f>
      </c>
      <c r="I357" s="71" t="n">
        <v>522492.200230248</v>
      </c>
      <c r="J357" s="72" t="str">
        <f>I357-E357</f>
      </c>
    </row>
    <row r="358">
      <c r="A358" t="s">
        <v>231</v>
      </c>
      <c r="B358" t="s">
        <v>233</v>
      </c>
      <c r="C358" s="66" t="n">
        <v>2049</v>
      </c>
      <c r="D358" t="s">
        <v>375</v>
      </c>
      <c r="E358" s="67" t="n">
        <v>11514.573426345</v>
      </c>
      <c r="F358" s="68" t="n">
        <v>1139.24334735835</v>
      </c>
      <c r="G358" s="69" t="n">
        <v>1139.24175250417</v>
      </c>
      <c r="H358" s="70" t="str">
        <f>G358-F358</f>
      </c>
      <c r="I358" s="71" t="n">
        <v>11514.5369642823</v>
      </c>
      <c r="J358" s="72" t="str">
        <f>I358-E358</f>
      </c>
    </row>
    <row r="359">
      <c r="A359" t="s">
        <v>231</v>
      </c>
      <c r="B359" t="s">
        <v>233</v>
      </c>
      <c r="C359" s="66" t="n">
        <v>2050</v>
      </c>
      <c r="D359" t="s">
        <v>235</v>
      </c>
      <c r="E359" s="67" t="n">
        <v>19685.8219062688</v>
      </c>
      <c r="F359" s="68" t="n">
        <v>12193.5452174827</v>
      </c>
      <c r="G359" s="69" t="n">
        <v>12764.9906286853</v>
      </c>
      <c r="H359" s="70" t="str">
        <f>G359-F359</f>
      </c>
      <c r="I359" s="71" t="n">
        <v>19651.774602414</v>
      </c>
      <c r="J359" s="72" t="str">
        <f>I359-E359</f>
      </c>
    </row>
    <row r="360">
      <c r="A360" t="s">
        <v>231</v>
      </c>
      <c r="B360" t="s">
        <v>233</v>
      </c>
      <c r="C360" s="66" t="n">
        <v>2050</v>
      </c>
      <c r="D360" t="s">
        <v>266</v>
      </c>
      <c r="E360" s="67" t="n">
        <v>1158113.41334533</v>
      </c>
      <c r="F360" s="68" t="n">
        <v>251245.294489508</v>
      </c>
      <c r="G360" s="69" t="n">
        <v>251178.956267752</v>
      </c>
      <c r="H360" s="70" t="str">
        <f>G360-F360</f>
      </c>
      <c r="I360" s="71" t="n">
        <v>1157673.56667431</v>
      </c>
      <c r="J360" s="72" t="str">
        <f>I360-E360</f>
      </c>
    </row>
    <row r="361">
      <c r="A361" t="s">
        <v>231</v>
      </c>
      <c r="B361" t="s">
        <v>233</v>
      </c>
      <c r="C361" s="66" t="n">
        <v>2050</v>
      </c>
      <c r="D361" t="s">
        <v>211</v>
      </c>
      <c r="E361" s="67" t="n">
        <v>196999.445360616</v>
      </c>
      <c r="F361" s="68" t="n">
        <v>114898.982414229</v>
      </c>
      <c r="G361" s="69" t="n">
        <v>120827.928759862</v>
      </c>
      <c r="H361" s="70" t="str">
        <f>G361-F361</f>
      </c>
      <c r="I361" s="71" t="n">
        <v>196917.204625516</v>
      </c>
      <c r="J361" s="72" t="str">
        <f>I361-E361</f>
      </c>
    </row>
    <row r="362">
      <c r="A362" t="s">
        <v>231</v>
      </c>
      <c r="B362" t="s">
        <v>233</v>
      </c>
      <c r="C362" s="66" t="n">
        <v>2050</v>
      </c>
      <c r="D362" t="s">
        <v>221</v>
      </c>
      <c r="E362" s="67" t="n">
        <v>346558.888911581</v>
      </c>
      <c r="F362" s="68" t="n">
        <v>325231.679824968</v>
      </c>
      <c r="G362" s="69" t="n">
        <v>324973.279226193</v>
      </c>
      <c r="H362" s="70" t="str">
        <f>G362-F362</f>
      </c>
      <c r="I362" s="71" t="n">
        <v>346233.851249823</v>
      </c>
      <c r="J362" s="72" t="str">
        <f>I362-E362</f>
      </c>
    </row>
    <row r="363">
      <c r="A363" t="s">
        <v>231</v>
      </c>
      <c r="B363" t="s">
        <v>233</v>
      </c>
      <c r="C363" s="66" t="n">
        <v>2050</v>
      </c>
      <c r="D363" t="s">
        <v>225</v>
      </c>
      <c r="E363" s="67" t="n">
        <v>998033.557889761</v>
      </c>
      <c r="F363" s="68" t="n">
        <v>597513.198566869</v>
      </c>
      <c r="G363" s="69" t="n">
        <v>598816.687069898</v>
      </c>
      <c r="H363" s="70" t="str">
        <f>G363-F363</f>
      </c>
      <c r="I363" s="71" t="n">
        <v>997255.105001918</v>
      </c>
      <c r="J363" s="72" t="str">
        <f>I363-E363</f>
      </c>
    </row>
    <row r="364">
      <c r="A364" t="s">
        <v>231</v>
      </c>
      <c r="B364" t="s">
        <v>233</v>
      </c>
      <c r="C364" s="66" t="n">
        <v>2050</v>
      </c>
      <c r="D364" t="s">
        <v>229</v>
      </c>
      <c r="E364" s="67" t="n">
        <v>528593.87039711</v>
      </c>
      <c r="F364" s="68" t="n">
        <v>294659.038684926</v>
      </c>
      <c r="G364" s="69" t="n">
        <v>294395.50759804</v>
      </c>
      <c r="H364" s="70" t="str">
        <f>G364-F364</f>
      </c>
      <c r="I364" s="71" t="n">
        <v>528009.464128417</v>
      </c>
      <c r="J364" s="72" t="str">
        <f>I364-E364</f>
      </c>
    </row>
    <row r="365">
      <c r="A365" t="s">
        <v>231</v>
      </c>
      <c r="B365" t="s">
        <v>233</v>
      </c>
      <c r="C365" s="66" t="n">
        <v>2050</v>
      </c>
      <c r="D365" t="s">
        <v>375</v>
      </c>
      <c r="E365" s="67" t="n">
        <v>11458.372580138</v>
      </c>
      <c r="F365" s="68" t="n">
        <v>1051.11563060393</v>
      </c>
      <c r="G365" s="69" t="n">
        <v>1051.113893317</v>
      </c>
      <c r="H365" s="70" t="str">
        <f>G365-F365</f>
      </c>
      <c r="I365" s="71" t="n">
        <v>11458.3317669049</v>
      </c>
      <c r="J365" s="72" t="str">
        <f>I365-E365</f>
      </c>
    </row>
    <row r="366">
      <c r="A366" t="s">
        <v>245</v>
      </c>
      <c r="B366" t="s">
        <v>247</v>
      </c>
      <c r="C366" s="66" t="n">
        <v>2025</v>
      </c>
      <c r="D366" t="s">
        <v>235</v>
      </c>
      <c r="E366" s="67" t="n">
        <v>11293.858953409</v>
      </c>
      <c r="F366" s="68" t="n">
        <v>8402.67996835888</v>
      </c>
      <c r="G366" s="69" t="n">
        <v>8456.09110298007</v>
      </c>
      <c r="H366" s="70" t="str">
        <f>G366-F366</f>
      </c>
      <c r="I366" s="71" t="n">
        <v>11293.858953409</v>
      </c>
      <c r="J366" s="72" t="str">
        <f>I366-E366</f>
      </c>
    </row>
    <row r="367">
      <c r="A367" t="s">
        <v>245</v>
      </c>
      <c r="B367" t="s">
        <v>247</v>
      </c>
      <c r="C367" s="66" t="n">
        <v>2025</v>
      </c>
      <c r="D367" t="s">
        <v>266</v>
      </c>
      <c r="E367" s="67" t="n">
        <v>796801.792482661</v>
      </c>
      <c r="F367" s="68" t="n">
        <v>124437.099676651</v>
      </c>
      <c r="G367" s="69" t="n">
        <v>124437.099676651</v>
      </c>
      <c r="H367" s="70" t="str">
        <f>G367-F367</f>
      </c>
      <c r="I367" s="71" t="n">
        <v>796801.792482661</v>
      </c>
      <c r="J367" s="72" t="str">
        <f>I367-E367</f>
      </c>
    </row>
    <row r="368">
      <c r="A368" t="s">
        <v>245</v>
      </c>
      <c r="B368" t="s">
        <v>247</v>
      </c>
      <c r="C368" s="66" t="n">
        <v>2025</v>
      </c>
      <c r="D368" t="s">
        <v>211</v>
      </c>
      <c r="E368" s="67" t="n">
        <v>110599.338170727</v>
      </c>
      <c r="F368" s="68" t="n">
        <v>70730.3071652848</v>
      </c>
      <c r="G368" s="69" t="n">
        <v>70978.7980144995</v>
      </c>
      <c r="H368" s="70" t="str">
        <f>G368-F368</f>
      </c>
      <c r="I368" s="71" t="n">
        <v>110599.338170727</v>
      </c>
      <c r="J368" s="72" t="str">
        <f>I368-E368</f>
      </c>
    </row>
    <row r="369">
      <c r="A369" t="s">
        <v>245</v>
      </c>
      <c r="B369" t="s">
        <v>247</v>
      </c>
      <c r="C369" s="66" t="n">
        <v>2025</v>
      </c>
      <c r="D369" t="s">
        <v>221</v>
      </c>
      <c r="E369" s="67" t="n">
        <v>269908.90899035</v>
      </c>
      <c r="F369" s="68" t="n">
        <v>250549.928104577</v>
      </c>
      <c r="G369" s="69" t="n">
        <v>250549.928104577</v>
      </c>
      <c r="H369" s="70" t="str">
        <f>G369-F369</f>
      </c>
      <c r="I369" s="71" t="n">
        <v>269908.90899035</v>
      </c>
      <c r="J369" s="72" t="str">
        <f>I369-E369</f>
      </c>
    </row>
    <row r="370">
      <c r="A370" t="s">
        <v>245</v>
      </c>
      <c r="B370" t="s">
        <v>247</v>
      </c>
      <c r="C370" s="66" t="n">
        <v>2025</v>
      </c>
      <c r="D370" t="s">
        <v>225</v>
      </c>
      <c r="E370" s="67" t="n">
        <v>605290.562665356</v>
      </c>
      <c r="F370" s="68" t="n">
        <v>336135.626337358</v>
      </c>
      <c r="G370" s="69" t="n">
        <v>336235.043603752</v>
      </c>
      <c r="H370" s="70" t="str">
        <f>G370-F370</f>
      </c>
      <c r="I370" s="71" t="n">
        <v>605290.562665356</v>
      </c>
      <c r="J370" s="72" t="str">
        <f>I370-E370</f>
      </c>
    </row>
    <row r="371">
      <c r="A371" t="s">
        <v>245</v>
      </c>
      <c r="B371" t="s">
        <v>247</v>
      </c>
      <c r="C371" s="66" t="n">
        <v>2025</v>
      </c>
      <c r="D371" t="s">
        <v>229</v>
      </c>
      <c r="E371" s="67" t="n">
        <v>328703.695708345</v>
      </c>
      <c r="F371" s="68" t="n">
        <v>165181.229862536</v>
      </c>
      <c r="G371" s="69" t="n">
        <v>165181.229862536</v>
      </c>
      <c r="H371" s="70" t="str">
        <f>G371-F371</f>
      </c>
      <c r="I371" s="71" t="n">
        <v>328703.695708345</v>
      </c>
      <c r="J371" s="72" t="str">
        <f>I371-E371</f>
      </c>
    </row>
    <row r="372">
      <c r="A372" t="s">
        <v>245</v>
      </c>
      <c r="B372" t="s">
        <v>247</v>
      </c>
      <c r="C372" s="66" t="n">
        <v>2025</v>
      </c>
      <c r="D372" t="s">
        <v>375</v>
      </c>
      <c r="E372" s="67" t="n">
        <v>12601.5188318307</v>
      </c>
      <c r="F372" s="68" t="n">
        <v>3955.30711895499</v>
      </c>
      <c r="G372" s="69" t="n">
        <v>3955.30711895499</v>
      </c>
      <c r="H372" s="70" t="str">
        <f>G372-F372</f>
      </c>
      <c r="I372" s="71" t="n">
        <v>12601.5188318307</v>
      </c>
      <c r="J372" s="72" t="str">
        <f>I372-E372</f>
      </c>
    </row>
    <row r="373">
      <c r="A373" t="s">
        <v>245</v>
      </c>
      <c r="B373" t="s">
        <v>247</v>
      </c>
      <c r="C373" s="66" t="n">
        <v>2026</v>
      </c>
      <c r="D373" t="s">
        <v>235</v>
      </c>
      <c r="E373" s="67" t="n">
        <v>11414.0134983501</v>
      </c>
      <c r="F373" s="68" t="n">
        <v>8402.85565145174</v>
      </c>
      <c r="G373" s="69" t="n">
        <v>8503.048830729</v>
      </c>
      <c r="H373" s="70" t="str">
        <f>G373-F373</f>
      </c>
      <c r="I373" s="71" t="n">
        <v>11413.9401907849</v>
      </c>
      <c r="J373" s="72" t="str">
        <f>I373-E373</f>
      </c>
    </row>
    <row r="374">
      <c r="A374" t="s">
        <v>245</v>
      </c>
      <c r="B374" t="s">
        <v>247</v>
      </c>
      <c r="C374" s="66" t="n">
        <v>2026</v>
      </c>
      <c r="D374" t="s">
        <v>266</v>
      </c>
      <c r="E374" s="67" t="n">
        <v>813847.223182457</v>
      </c>
      <c r="F374" s="68" t="n">
        <v>128333.952745922</v>
      </c>
      <c r="G374" s="69" t="n">
        <v>128333.952745922</v>
      </c>
      <c r="H374" s="70" t="str">
        <f>G374-F374</f>
      </c>
      <c r="I374" s="71" t="n">
        <v>813844.569716145</v>
      </c>
      <c r="J374" s="72" t="str">
        <f>I374-E374</f>
      </c>
    </row>
    <row r="375">
      <c r="A375" t="s">
        <v>245</v>
      </c>
      <c r="B375" t="s">
        <v>247</v>
      </c>
      <c r="C375" s="66" t="n">
        <v>2026</v>
      </c>
      <c r="D375" t="s">
        <v>211</v>
      </c>
      <c r="E375" s="67" t="n">
        <v>113261.787658313</v>
      </c>
      <c r="F375" s="68" t="n">
        <v>71869.3831870707</v>
      </c>
      <c r="G375" s="69" t="n">
        <v>72339.6884190733</v>
      </c>
      <c r="H375" s="70" t="str">
        <f>G375-F375</f>
      </c>
      <c r="I375" s="71" t="n">
        <v>113261.467181129</v>
      </c>
      <c r="J375" s="72" t="str">
        <f>I375-E375</f>
      </c>
    </row>
    <row r="376">
      <c r="A376" t="s">
        <v>245</v>
      </c>
      <c r="B376" t="s">
        <v>247</v>
      </c>
      <c r="C376" s="66" t="n">
        <v>2026</v>
      </c>
      <c r="D376" t="s">
        <v>221</v>
      </c>
      <c r="E376" s="67" t="n">
        <v>274202.425684792</v>
      </c>
      <c r="F376" s="68" t="n">
        <v>254910.752627481</v>
      </c>
      <c r="G376" s="69" t="n">
        <v>254910.752627481</v>
      </c>
      <c r="H376" s="70" t="str">
        <f>G376-F376</f>
      </c>
      <c r="I376" s="71" t="n">
        <v>274200.577929512</v>
      </c>
      <c r="J376" s="72" t="str">
        <f>I376-E376</f>
      </c>
    </row>
    <row r="377">
      <c r="A377" t="s">
        <v>245</v>
      </c>
      <c r="B377" t="s">
        <v>247</v>
      </c>
      <c r="C377" s="66" t="n">
        <v>2026</v>
      </c>
      <c r="D377" t="s">
        <v>225</v>
      </c>
      <c r="E377" s="67" t="n">
        <v>620100.67182751</v>
      </c>
      <c r="F377" s="68" t="n">
        <v>344718.728123529</v>
      </c>
      <c r="G377" s="69" t="n">
        <v>344917.064339335</v>
      </c>
      <c r="H377" s="70" t="str">
        <f>G377-F377</f>
      </c>
      <c r="I377" s="71" t="n">
        <v>620097.594779103</v>
      </c>
      <c r="J377" s="72" t="str">
        <f>I377-E377</f>
      </c>
    </row>
    <row r="378">
      <c r="A378" t="s">
        <v>245</v>
      </c>
      <c r="B378" t="s">
        <v>247</v>
      </c>
      <c r="C378" s="66" t="n">
        <v>2026</v>
      </c>
      <c r="D378" t="s">
        <v>229</v>
      </c>
      <c r="E378" s="67" t="n">
        <v>335572.762536871</v>
      </c>
      <c r="F378" s="68" t="n">
        <v>167951.384337069</v>
      </c>
      <c r="G378" s="69" t="n">
        <v>167951.384337069</v>
      </c>
      <c r="H378" s="70" t="str">
        <f>G378-F378</f>
      </c>
      <c r="I378" s="71" t="n">
        <v>335570.10792798</v>
      </c>
      <c r="J378" s="72" t="str">
        <f>I378-E378</f>
      </c>
    </row>
    <row r="379">
      <c r="A379" t="s">
        <v>245</v>
      </c>
      <c r="B379" t="s">
        <v>247</v>
      </c>
      <c r="C379" s="66" t="n">
        <v>2026</v>
      </c>
      <c r="D379" t="s">
        <v>375</v>
      </c>
      <c r="E379" s="67" t="n">
        <v>12631.2011591122</v>
      </c>
      <c r="F379" s="68" t="n">
        <v>3824.41375844239</v>
      </c>
      <c r="G379" s="69" t="n">
        <v>3824.41375844239</v>
      </c>
      <c r="H379" s="70" t="str">
        <f>G379-F379</f>
      </c>
      <c r="I379" s="71" t="n">
        <v>12631.2009976529</v>
      </c>
      <c r="J379" s="72" t="str">
        <f>I379-E379</f>
      </c>
    </row>
    <row r="380">
      <c r="A380" t="s">
        <v>245</v>
      </c>
      <c r="B380" t="s">
        <v>247</v>
      </c>
      <c r="C380" s="66" t="n">
        <v>2027</v>
      </c>
      <c r="D380" t="s">
        <v>235</v>
      </c>
      <c r="E380" s="67" t="n">
        <v>11515.8023928106</v>
      </c>
      <c r="F380" s="68" t="n">
        <v>8436.72757574246</v>
      </c>
      <c r="G380" s="69" t="n">
        <v>8579.03905337462</v>
      </c>
      <c r="H380" s="70" t="str">
        <f>G380-F380</f>
      </c>
      <c r="I380" s="71" t="n">
        <v>11515.58910781</v>
      </c>
      <c r="J380" s="72" t="str">
        <f>I380-E380</f>
      </c>
    </row>
    <row r="381">
      <c r="A381" t="s">
        <v>245</v>
      </c>
      <c r="B381" t="s">
        <v>247</v>
      </c>
      <c r="C381" s="66" t="n">
        <v>2027</v>
      </c>
      <c r="D381" t="s">
        <v>266</v>
      </c>
      <c r="E381" s="67" t="n">
        <v>832174.685929039</v>
      </c>
      <c r="F381" s="68" t="n">
        <v>132462.237086146</v>
      </c>
      <c r="G381" s="69" t="n">
        <v>132462.188251167</v>
      </c>
      <c r="H381" s="70" t="str">
        <f>G381-F381</f>
      </c>
      <c r="I381" s="71" t="n">
        <v>832166.906185925</v>
      </c>
      <c r="J381" s="72" t="str">
        <f>I381-E381</f>
      </c>
    </row>
    <row r="382">
      <c r="A382" t="s">
        <v>245</v>
      </c>
      <c r="B382" t="s">
        <v>247</v>
      </c>
      <c r="C382" s="66" t="n">
        <v>2027</v>
      </c>
      <c r="D382" t="s">
        <v>211</v>
      </c>
      <c r="E382" s="67" t="n">
        <v>115933.727340199</v>
      </c>
      <c r="F382" s="68" t="n">
        <v>73185.7746786492</v>
      </c>
      <c r="G382" s="69" t="n">
        <v>73859.9102925664</v>
      </c>
      <c r="H382" s="70" t="str">
        <f>G382-F382</f>
      </c>
      <c r="I382" s="71" t="n">
        <v>115932.769375635</v>
      </c>
      <c r="J382" s="72" t="str">
        <f>I382-E382</f>
      </c>
    </row>
    <row r="383">
      <c r="A383" t="s">
        <v>245</v>
      </c>
      <c r="B383" t="s">
        <v>247</v>
      </c>
      <c r="C383" s="66" t="n">
        <v>2027</v>
      </c>
      <c r="D383" t="s">
        <v>221</v>
      </c>
      <c r="E383" s="67" t="n">
        <v>278514.015246606</v>
      </c>
      <c r="F383" s="68" t="n">
        <v>259319.274557978</v>
      </c>
      <c r="G383" s="69" t="n">
        <v>259318.038089282</v>
      </c>
      <c r="H383" s="70" t="str">
        <f>G383-F383</f>
      </c>
      <c r="I383" s="71" t="n">
        <v>278508.667642155</v>
      </c>
      <c r="J383" s="72" t="str">
        <f>I383-E383</f>
      </c>
    </row>
    <row r="384">
      <c r="A384" t="s">
        <v>245</v>
      </c>
      <c r="B384" t="s">
        <v>247</v>
      </c>
      <c r="C384" s="66" t="n">
        <v>2027</v>
      </c>
      <c r="D384" t="s">
        <v>225</v>
      </c>
      <c r="E384" s="67" t="n">
        <v>635104.576330694</v>
      </c>
      <c r="F384" s="68" t="n">
        <v>353874.60259915</v>
      </c>
      <c r="G384" s="69" t="n">
        <v>354171.544362645</v>
      </c>
      <c r="H384" s="70" t="str">
        <f>G384-F384</f>
      </c>
      <c r="I384" s="71" t="n">
        <v>635095.671557741</v>
      </c>
      <c r="J384" s="72" t="str">
        <f>I384-E384</f>
      </c>
    </row>
    <row r="385">
      <c r="A385" t="s">
        <v>245</v>
      </c>
      <c r="B385" t="s">
        <v>247</v>
      </c>
      <c r="C385" s="66" t="n">
        <v>2027</v>
      </c>
      <c r="D385" t="s">
        <v>229</v>
      </c>
      <c r="E385" s="67" t="n">
        <v>342500.127766543</v>
      </c>
      <c r="F385" s="68" t="n">
        <v>171237.627663372</v>
      </c>
      <c r="G385" s="69" t="n">
        <v>171237.362695819</v>
      </c>
      <c r="H385" s="70" t="str">
        <f>G385-F385</f>
      </c>
      <c r="I385" s="71" t="n">
        <v>342492.405098957</v>
      </c>
      <c r="J385" s="72" t="str">
        <f>I385-E385</f>
      </c>
    </row>
    <row r="386">
      <c r="A386" t="s">
        <v>245</v>
      </c>
      <c r="B386" t="s">
        <v>247</v>
      </c>
      <c r="C386" s="66" t="n">
        <v>2027</v>
      </c>
      <c r="D386" t="s">
        <v>375</v>
      </c>
      <c r="E386" s="67" t="n">
        <v>12629.8032914331</v>
      </c>
      <c r="F386" s="68" t="n">
        <v>3692.70803533889</v>
      </c>
      <c r="G386" s="69" t="n">
        <v>3692.70803496508</v>
      </c>
      <c r="H386" s="70" t="str">
        <f>G386-F386</f>
      </c>
      <c r="I386" s="71" t="n">
        <v>12629.8028477439</v>
      </c>
      <c r="J386" s="72" t="str">
        <f>I386-E386</f>
      </c>
    </row>
    <row r="387">
      <c r="A387" t="s">
        <v>245</v>
      </c>
      <c r="B387" t="s">
        <v>247</v>
      </c>
      <c r="C387" s="66" t="n">
        <v>2028</v>
      </c>
      <c r="D387" t="s">
        <v>235</v>
      </c>
      <c r="E387" s="67" t="n">
        <v>11829.8269487077</v>
      </c>
      <c r="F387" s="68" t="n">
        <v>8509.34972485049</v>
      </c>
      <c r="G387" s="69" t="n">
        <v>8690.97079151088</v>
      </c>
      <c r="H387" s="70" t="str">
        <f>G387-F387</f>
      </c>
      <c r="I387" s="71" t="n">
        <v>11829.3995552585</v>
      </c>
      <c r="J387" s="72" t="str">
        <f>I387-E387</f>
      </c>
    </row>
    <row r="388">
      <c r="A388" t="s">
        <v>245</v>
      </c>
      <c r="B388" t="s">
        <v>247</v>
      </c>
      <c r="C388" s="66" t="n">
        <v>2028</v>
      </c>
      <c r="D388" t="s">
        <v>266</v>
      </c>
      <c r="E388" s="67" t="n">
        <v>854973.679052872</v>
      </c>
      <c r="F388" s="68" t="n">
        <v>136770.72080553</v>
      </c>
      <c r="G388" s="69" t="n">
        <v>136770.52662348</v>
      </c>
      <c r="H388" s="70" t="str">
        <f>G388-F388</f>
      </c>
      <c r="I388" s="71" t="n">
        <v>854958.476961541</v>
      </c>
      <c r="J388" s="72" t="str">
        <f>I388-E388</f>
      </c>
    </row>
    <row r="389">
      <c r="A389" t="s">
        <v>245</v>
      </c>
      <c r="B389" t="s">
        <v>247</v>
      </c>
      <c r="C389" s="66" t="n">
        <v>2028</v>
      </c>
      <c r="D389" t="s">
        <v>211</v>
      </c>
      <c r="E389" s="67" t="n">
        <v>119686.539325126</v>
      </c>
      <c r="F389" s="68" t="n">
        <v>74678.0928905626</v>
      </c>
      <c r="G389" s="69" t="n">
        <v>75545.0868001112</v>
      </c>
      <c r="H389" s="70" t="str">
        <f>G389-F389</f>
      </c>
      <c r="I389" s="71" t="n">
        <v>119684.609316206</v>
      </c>
      <c r="J389" s="72" t="str">
        <f>I389-E389</f>
      </c>
    </row>
    <row r="390">
      <c r="A390" t="s">
        <v>245</v>
      </c>
      <c r="B390" t="s">
        <v>247</v>
      </c>
      <c r="C390" s="66" t="n">
        <v>2028</v>
      </c>
      <c r="D390" t="s">
        <v>221</v>
      </c>
      <c r="E390" s="67" t="n">
        <v>283218.995430021</v>
      </c>
      <c r="F390" s="68" t="n">
        <v>263757.595463681</v>
      </c>
      <c r="G390" s="69" t="n">
        <v>263753.748205613</v>
      </c>
      <c r="H390" s="70" t="str">
        <f>G390-F390</f>
      </c>
      <c r="I390" s="71" t="n">
        <v>283208.63975277</v>
      </c>
      <c r="J390" s="72" t="str">
        <f>I390-E390</f>
      </c>
    </row>
    <row r="391">
      <c r="A391" t="s">
        <v>245</v>
      </c>
      <c r="B391" t="s">
        <v>247</v>
      </c>
      <c r="C391" s="66" t="n">
        <v>2028</v>
      </c>
      <c r="D391" t="s">
        <v>225</v>
      </c>
      <c r="E391" s="67" t="n">
        <v>654217.441840264</v>
      </c>
      <c r="F391" s="68" t="n">
        <v>363549.665140276</v>
      </c>
      <c r="G391" s="69" t="n">
        <v>363945.253777133</v>
      </c>
      <c r="H391" s="70" t="str">
        <f>G391-F391</f>
      </c>
      <c r="I391" s="71" t="n">
        <v>654200.049400957</v>
      </c>
      <c r="J391" s="72" t="str">
        <f>I391-E391</f>
      </c>
    </row>
    <row r="392">
      <c r="A392" t="s">
        <v>245</v>
      </c>
      <c r="B392" t="s">
        <v>247</v>
      </c>
      <c r="C392" s="66" t="n">
        <v>2028</v>
      </c>
      <c r="D392" t="s">
        <v>229</v>
      </c>
      <c r="E392" s="67" t="n">
        <v>351761.154687714</v>
      </c>
      <c r="F392" s="68" t="n">
        <v>175236.355767734</v>
      </c>
      <c r="G392" s="69" t="n">
        <v>175235.344826664</v>
      </c>
      <c r="H392" s="70" t="str">
        <f>G392-F392</f>
      </c>
      <c r="I392" s="71" t="n">
        <v>351745.983284134</v>
      </c>
      <c r="J392" s="72" t="str">
        <f>I392-E392</f>
      </c>
    </row>
    <row r="393">
      <c r="A393" t="s">
        <v>245</v>
      </c>
      <c r="B393" t="s">
        <v>247</v>
      </c>
      <c r="C393" s="66" t="n">
        <v>2028</v>
      </c>
      <c r="D393" t="s">
        <v>375</v>
      </c>
      <c r="E393" s="67" t="n">
        <v>12493.5418898245</v>
      </c>
      <c r="F393" s="68" t="n">
        <v>3559.53799761432</v>
      </c>
      <c r="G393" s="69" t="n">
        <v>3559.53799626408</v>
      </c>
      <c r="H393" s="70" t="str">
        <f>G393-F393</f>
      </c>
      <c r="I393" s="71" t="n">
        <v>12493.5410814872</v>
      </c>
      <c r="J393" s="72" t="str">
        <f>I393-E393</f>
      </c>
    </row>
    <row r="394">
      <c r="A394" t="s">
        <v>245</v>
      </c>
      <c r="B394" t="s">
        <v>247</v>
      </c>
      <c r="C394" s="66" t="n">
        <v>2029</v>
      </c>
      <c r="D394" t="s">
        <v>235</v>
      </c>
      <c r="E394" s="67" t="n">
        <v>12020.9503223829</v>
      </c>
      <c r="F394" s="68" t="n">
        <v>8601.06678247883</v>
      </c>
      <c r="G394" s="69" t="n">
        <v>8820.39462668691</v>
      </c>
      <c r="H394" s="70" t="str">
        <f>G394-F394</f>
      </c>
      <c r="I394" s="71" t="n">
        <v>12020.2428783132</v>
      </c>
      <c r="J394" s="72" t="str">
        <f>I394-E394</f>
      </c>
    </row>
    <row r="395">
      <c r="A395" t="s">
        <v>245</v>
      </c>
      <c r="B395" t="s">
        <v>247</v>
      </c>
      <c r="C395" s="66" t="n">
        <v>2029</v>
      </c>
      <c r="D395" t="s">
        <v>266</v>
      </c>
      <c r="E395" s="67" t="n">
        <v>872147.319752285</v>
      </c>
      <c r="F395" s="68" t="n">
        <v>141419.670145595</v>
      </c>
      <c r="G395" s="69" t="n">
        <v>141419.192572278</v>
      </c>
      <c r="H395" s="70" t="str">
        <f>G395-F395</f>
      </c>
      <c r="I395" s="71" t="n">
        <v>872122.58793486</v>
      </c>
      <c r="J395" s="72" t="str">
        <f>I395-E395</f>
      </c>
    </row>
    <row r="396">
      <c r="A396" t="s">
        <v>245</v>
      </c>
      <c r="B396" t="s">
        <v>247</v>
      </c>
      <c r="C396" s="66" t="n">
        <v>2029</v>
      </c>
      <c r="D396" t="s">
        <v>211</v>
      </c>
      <c r="E396" s="67" t="n">
        <v>122705.31656447</v>
      </c>
      <c r="F396" s="68" t="n">
        <v>76328.3314762957</v>
      </c>
      <c r="G396" s="69" t="n">
        <v>77383.2509010991</v>
      </c>
      <c r="H396" s="70" t="str">
        <f>G396-F396</f>
      </c>
      <c r="I396" s="71" t="n">
        <v>122702.091699448</v>
      </c>
      <c r="J396" s="72" t="str">
        <f>I396-E396</f>
      </c>
    </row>
    <row r="397">
      <c r="A397" t="s">
        <v>245</v>
      </c>
      <c r="B397" t="s">
        <v>247</v>
      </c>
      <c r="C397" s="66" t="n">
        <v>2029</v>
      </c>
      <c r="D397" t="s">
        <v>221</v>
      </c>
      <c r="E397" s="67" t="n">
        <v>287825.929471335</v>
      </c>
      <c r="F397" s="68" t="n">
        <v>268476.831358949</v>
      </c>
      <c r="G397" s="69" t="n">
        <v>268469.018676722</v>
      </c>
      <c r="H397" s="70" t="str">
        <f>G397-F397</f>
      </c>
      <c r="I397" s="71" t="n">
        <v>287809.159991119</v>
      </c>
      <c r="J397" s="72" t="str">
        <f>I397-E397</f>
      </c>
    </row>
    <row r="398">
      <c r="A398" t="s">
        <v>245</v>
      </c>
      <c r="B398" t="s">
        <v>247</v>
      </c>
      <c r="C398" s="66" t="n">
        <v>2029</v>
      </c>
      <c r="D398" t="s">
        <v>225</v>
      </c>
      <c r="E398" s="67" t="n">
        <v>670070.25958388</v>
      </c>
      <c r="F398" s="68" t="n">
        <v>374024.465696983</v>
      </c>
      <c r="G398" s="69" t="n">
        <v>374519.264871248</v>
      </c>
      <c r="H398" s="70" t="str">
        <f>G398-F398</f>
      </c>
      <c r="I398" s="71" t="n">
        <v>670042.029002105</v>
      </c>
      <c r="J398" s="72" t="str">
        <f>I398-E398</f>
      </c>
    </row>
    <row r="399">
      <c r="A399" t="s">
        <v>245</v>
      </c>
      <c r="B399" t="s">
        <v>247</v>
      </c>
      <c r="C399" s="66" t="n">
        <v>2029</v>
      </c>
      <c r="D399" t="s">
        <v>229</v>
      </c>
      <c r="E399" s="67" t="n">
        <v>359511.357959748</v>
      </c>
      <c r="F399" s="68" t="n">
        <v>179570.939405733</v>
      </c>
      <c r="G399" s="69" t="n">
        <v>179568.517960818</v>
      </c>
      <c r="H399" s="70" t="str">
        <f>G399-F399</f>
      </c>
      <c r="I399" s="71" t="n">
        <v>359486.672358836</v>
      </c>
      <c r="J399" s="72" t="str">
        <f>I399-E399</f>
      </c>
    </row>
    <row r="400">
      <c r="A400" t="s">
        <v>245</v>
      </c>
      <c r="B400" t="s">
        <v>247</v>
      </c>
      <c r="C400" s="66" t="n">
        <v>2029</v>
      </c>
      <c r="D400" t="s">
        <v>375</v>
      </c>
      <c r="E400" s="67" t="n">
        <v>12505.2909561846</v>
      </c>
      <c r="F400" s="68" t="n">
        <v>3430.77105672182</v>
      </c>
      <c r="G400" s="69" t="n">
        <v>3430.77105367489</v>
      </c>
      <c r="H400" s="70" t="str">
        <f>G400-F400</f>
      </c>
      <c r="I400" s="71" t="n">
        <v>12505.2897091232</v>
      </c>
      <c r="J400" s="72" t="str">
        <f>I400-E400</f>
      </c>
    </row>
    <row r="401">
      <c r="A401" t="s">
        <v>245</v>
      </c>
      <c r="B401" t="s">
        <v>247</v>
      </c>
      <c r="C401" s="66" t="n">
        <v>2030</v>
      </c>
      <c r="D401" t="s">
        <v>235</v>
      </c>
      <c r="E401" s="67" t="n">
        <v>12275.3366695409</v>
      </c>
      <c r="F401" s="68" t="n">
        <v>8711.89204912393</v>
      </c>
      <c r="G401" s="69" t="n">
        <v>8965.59723882955</v>
      </c>
      <c r="H401" s="70" t="str">
        <f>G401-F401</f>
      </c>
      <c r="I401" s="71" t="n">
        <v>12274.2647344434</v>
      </c>
      <c r="J401" s="72" t="str">
        <f>I401-E401</f>
      </c>
    </row>
    <row r="402">
      <c r="A402" t="s">
        <v>245</v>
      </c>
      <c r="B402" t="s">
        <v>247</v>
      </c>
      <c r="C402" s="66" t="n">
        <v>2030</v>
      </c>
      <c r="D402" t="s">
        <v>266</v>
      </c>
      <c r="E402" s="67" t="n">
        <v>888685.179606871</v>
      </c>
      <c r="F402" s="68" t="n">
        <v>146257.011077651</v>
      </c>
      <c r="G402" s="69" t="n">
        <v>146256.073838529</v>
      </c>
      <c r="H402" s="70" t="str">
        <f>G402-F402</f>
      </c>
      <c r="I402" s="71" t="n">
        <v>888648.849091124</v>
      </c>
      <c r="J402" s="72" t="str">
        <f>I402-E402</f>
      </c>
    </row>
    <row r="403">
      <c r="A403" t="s">
        <v>245</v>
      </c>
      <c r="B403" t="s">
        <v>247</v>
      </c>
      <c r="C403" s="66" t="n">
        <v>2030</v>
      </c>
      <c r="D403" t="s">
        <v>211</v>
      </c>
      <c r="E403" s="67" t="n">
        <v>126105.405552347</v>
      </c>
      <c r="F403" s="68" t="n">
        <v>78103.9222075094</v>
      </c>
      <c r="G403" s="69" t="n">
        <v>79334.7983616028</v>
      </c>
      <c r="H403" s="70" t="str">
        <f>G403-F403</f>
      </c>
      <c r="I403" s="71" t="n">
        <v>126100.520404265</v>
      </c>
      <c r="J403" s="72" t="str">
        <f>I403-E403</f>
      </c>
    </row>
    <row r="404">
      <c r="A404" t="s">
        <v>245</v>
      </c>
      <c r="B404" t="s">
        <v>247</v>
      </c>
      <c r="C404" s="66" t="n">
        <v>2030</v>
      </c>
      <c r="D404" t="s">
        <v>221</v>
      </c>
      <c r="E404" s="67" t="n">
        <v>292310.547382494</v>
      </c>
      <c r="F404" s="68" t="n">
        <v>273170.891139591</v>
      </c>
      <c r="G404" s="69" t="n">
        <v>273157.810650434</v>
      </c>
      <c r="H404" s="70" t="str">
        <f>G404-F404</f>
      </c>
      <c r="I404" s="71" t="n">
        <v>292286.017029858</v>
      </c>
      <c r="J404" s="72" t="str">
        <f>I404-E404</f>
      </c>
    </row>
    <row r="405">
      <c r="A405" t="s">
        <v>245</v>
      </c>
      <c r="B405" t="s">
        <v>247</v>
      </c>
      <c r="C405" s="66" t="n">
        <v>2030</v>
      </c>
      <c r="D405" t="s">
        <v>225</v>
      </c>
      <c r="E405" s="67" t="n">
        <v>686570.406661363</v>
      </c>
      <c r="F405" s="68" t="n">
        <v>384825.958561942</v>
      </c>
      <c r="G405" s="69" t="n">
        <v>385417.279419066</v>
      </c>
      <c r="H405" s="70" t="str">
        <f>G405-F405</f>
      </c>
      <c r="I405" s="71" t="n">
        <v>686528.816871955</v>
      </c>
      <c r="J405" s="72" t="str">
        <f>I405-E405</f>
      </c>
    </row>
    <row r="406">
      <c r="A406" t="s">
        <v>245</v>
      </c>
      <c r="B406" t="s">
        <v>247</v>
      </c>
      <c r="C406" s="66" t="n">
        <v>2030</v>
      </c>
      <c r="D406" t="s">
        <v>229</v>
      </c>
      <c r="E406" s="67" t="n">
        <v>367991.530605934</v>
      </c>
      <c r="F406" s="68" t="n">
        <v>184382.12958491</v>
      </c>
      <c r="G406" s="69" t="n">
        <v>184377.512558869</v>
      </c>
      <c r="H406" s="70" t="str">
        <f>G406-F406</f>
      </c>
      <c r="I406" s="71" t="n">
        <v>367955.05484547</v>
      </c>
      <c r="J406" s="72" t="str">
        <f>I406-E406</f>
      </c>
    </row>
    <row r="407">
      <c r="A407" t="s">
        <v>245</v>
      </c>
      <c r="B407" t="s">
        <v>247</v>
      </c>
      <c r="C407" s="66" t="n">
        <v>2030</v>
      </c>
      <c r="D407" t="s">
        <v>375</v>
      </c>
      <c r="E407" s="67" t="n">
        <v>12655.2791815638</v>
      </c>
      <c r="F407" s="68" t="n">
        <v>3301.14666767905</v>
      </c>
      <c r="G407" s="69" t="n">
        <v>3301.14666213427</v>
      </c>
      <c r="H407" s="70" t="str">
        <f>G407-F407</f>
      </c>
      <c r="I407" s="71" t="n">
        <v>12655.2774901684</v>
      </c>
      <c r="J407" s="72" t="str">
        <f>I407-E407</f>
      </c>
    </row>
    <row r="408">
      <c r="A408" t="s">
        <v>245</v>
      </c>
      <c r="B408" t="s">
        <v>247</v>
      </c>
      <c r="C408" s="66" t="n">
        <v>2031</v>
      </c>
      <c r="D408" t="s">
        <v>235</v>
      </c>
      <c r="E408" s="67" t="n">
        <v>12508.0889593474</v>
      </c>
      <c r="F408" s="68" t="n">
        <v>8826.63580067111</v>
      </c>
      <c r="G408" s="69" t="n">
        <v>9114.48302310478</v>
      </c>
      <c r="H408" s="70" t="str">
        <f>G408-F408</f>
      </c>
      <c r="I408" s="71" t="n">
        <v>12506.5880665311</v>
      </c>
      <c r="J408" s="72" t="str">
        <f>I408-E408</f>
      </c>
    </row>
    <row r="409">
      <c r="A409" t="s">
        <v>245</v>
      </c>
      <c r="B409" t="s">
        <v>247</v>
      </c>
      <c r="C409" s="66" t="n">
        <v>2031</v>
      </c>
      <c r="D409" t="s">
        <v>266</v>
      </c>
      <c r="E409" s="67" t="n">
        <v>905748.041448897</v>
      </c>
      <c r="F409" s="68" t="n">
        <v>151018.924905148</v>
      </c>
      <c r="G409" s="69" t="n">
        <v>151017.314585235</v>
      </c>
      <c r="H409" s="70" t="str">
        <f>G409-F409</f>
      </c>
      <c r="I409" s="71" t="n">
        <v>905698.50533388</v>
      </c>
      <c r="J409" s="72" t="str">
        <f>I409-E409</f>
      </c>
    </row>
    <row r="410">
      <c r="A410" t="s">
        <v>245</v>
      </c>
      <c r="B410" t="s">
        <v>247</v>
      </c>
      <c r="C410" s="66" t="n">
        <v>2031</v>
      </c>
      <c r="D410" t="s">
        <v>211</v>
      </c>
      <c r="E410" s="67" t="n">
        <v>129343.875815852</v>
      </c>
      <c r="F410" s="68" t="n">
        <v>79815.5975735621</v>
      </c>
      <c r="G410" s="69" t="n">
        <v>81221.2142709578</v>
      </c>
      <c r="H410" s="70" t="str">
        <f>G410-F410</f>
      </c>
      <c r="I410" s="71" t="n">
        <v>129337.020613882</v>
      </c>
      <c r="J410" s="72" t="str">
        <f>I410-E410</f>
      </c>
    </row>
    <row r="411">
      <c r="A411" t="s">
        <v>245</v>
      </c>
      <c r="B411" t="s">
        <v>247</v>
      </c>
      <c r="C411" s="66" t="n">
        <v>2031</v>
      </c>
      <c r="D411" t="s">
        <v>221</v>
      </c>
      <c r="E411" s="67" t="n">
        <v>296471.135109673</v>
      </c>
      <c r="F411" s="68" t="n">
        <v>277423.735874163</v>
      </c>
      <c r="G411" s="69" t="n">
        <v>277404.152195349</v>
      </c>
      <c r="H411" s="70" t="str">
        <f>G411-F411</f>
      </c>
      <c r="I411" s="71" t="n">
        <v>296437.738378722</v>
      </c>
      <c r="J411" s="72" t="str">
        <f>I411-E411</f>
      </c>
    </row>
    <row r="412">
      <c r="A412" t="s">
        <v>245</v>
      </c>
      <c r="B412" t="s">
        <v>247</v>
      </c>
      <c r="C412" s="66" t="n">
        <v>2031</v>
      </c>
      <c r="D412" t="s">
        <v>225</v>
      </c>
      <c r="E412" s="67" t="n">
        <v>702605.058695502</v>
      </c>
      <c r="F412" s="68" t="n">
        <v>395390.915209947</v>
      </c>
      <c r="G412" s="69" t="n">
        <v>396078.261698986</v>
      </c>
      <c r="H412" s="70" t="str">
        <f>G412-F412</f>
      </c>
      <c r="I412" s="71" t="n">
        <v>702548.134334822</v>
      </c>
      <c r="J412" s="72" t="str">
        <f>I412-E412</f>
      </c>
    </row>
    <row r="413">
      <c r="A413" t="s">
        <v>245</v>
      </c>
      <c r="B413" t="s">
        <v>247</v>
      </c>
      <c r="C413" s="66" t="n">
        <v>2031</v>
      </c>
      <c r="D413" t="s">
        <v>229</v>
      </c>
      <c r="E413" s="67" t="n">
        <v>376076.831604763</v>
      </c>
      <c r="F413" s="68" t="n">
        <v>189155.080274656</v>
      </c>
      <c r="G413" s="69" t="n">
        <v>189147.352294789</v>
      </c>
      <c r="H413" s="70" t="str">
        <f>G413-F413</f>
      </c>
      <c r="I413" s="71" t="n">
        <v>376026.788964657</v>
      </c>
      <c r="J413" s="72" t="str">
        <f>I413-E413</f>
      </c>
    </row>
    <row r="414">
      <c r="A414" t="s">
        <v>245</v>
      </c>
      <c r="B414" t="s">
        <v>247</v>
      </c>
      <c r="C414" s="66" t="n">
        <v>2031</v>
      </c>
      <c r="D414" t="s">
        <v>375</v>
      </c>
      <c r="E414" s="67" t="n">
        <v>12740.6300272418</v>
      </c>
      <c r="F414" s="68" t="n">
        <v>3174.86318156408</v>
      </c>
      <c r="G414" s="69" t="n">
        <v>3174.86317276916</v>
      </c>
      <c r="H414" s="70" t="str">
        <f>G414-F414</f>
      </c>
      <c r="I414" s="71" t="n">
        <v>12740.6278729228</v>
      </c>
      <c r="J414" s="72" t="str">
        <f>I414-E414</f>
      </c>
    </row>
    <row r="415">
      <c r="A415" t="s">
        <v>245</v>
      </c>
      <c r="B415" t="s">
        <v>247</v>
      </c>
      <c r="C415" s="66" t="n">
        <v>2032</v>
      </c>
      <c r="D415" t="s">
        <v>235</v>
      </c>
      <c r="E415" s="67" t="n">
        <v>12745.8892271953</v>
      </c>
      <c r="F415" s="68" t="n">
        <v>8947.13328198712</v>
      </c>
      <c r="G415" s="69" t="n">
        <v>9267.91175287106</v>
      </c>
      <c r="H415" s="70" t="str">
        <f>G415-F415</f>
      </c>
      <c r="I415" s="71" t="n">
        <v>12743.8944071303</v>
      </c>
      <c r="J415" s="72" t="str">
        <f>I415-E415</f>
      </c>
    </row>
    <row r="416">
      <c r="A416" t="s">
        <v>245</v>
      </c>
      <c r="B416" t="s">
        <v>247</v>
      </c>
      <c r="C416" s="66" t="n">
        <v>2032</v>
      </c>
      <c r="D416" t="s">
        <v>266</v>
      </c>
      <c r="E416" s="67" t="n">
        <v>923842.974794829</v>
      </c>
      <c r="F416" s="68" t="n">
        <v>155917.411290708</v>
      </c>
      <c r="G416" s="69" t="n">
        <v>155914.890344467</v>
      </c>
      <c r="H416" s="70" t="str">
        <f>G416-F416</f>
      </c>
      <c r="I416" s="71" t="n">
        <v>923778.433647484</v>
      </c>
      <c r="J416" s="72" t="str">
        <f>I416-E416</f>
      </c>
    </row>
    <row r="417">
      <c r="A417" t="s">
        <v>245</v>
      </c>
      <c r="B417" t="s">
        <v>247</v>
      </c>
      <c r="C417" s="66" t="n">
        <v>2032</v>
      </c>
      <c r="D417" t="s">
        <v>211</v>
      </c>
      <c r="E417" s="67" t="n">
        <v>132575.458775576</v>
      </c>
      <c r="F417" s="68" t="n">
        <v>81587.4551765709</v>
      </c>
      <c r="G417" s="69" t="n">
        <v>83164.0959360433</v>
      </c>
      <c r="H417" s="70" t="str">
        <f>G417-F417</f>
      </c>
      <c r="I417" s="71" t="n">
        <v>132566.317868369</v>
      </c>
      <c r="J417" s="72" t="str">
        <f>I417-E417</f>
      </c>
    </row>
    <row r="418">
      <c r="A418" t="s">
        <v>245</v>
      </c>
      <c r="B418" t="s">
        <v>247</v>
      </c>
      <c r="C418" s="66" t="n">
        <v>2032</v>
      </c>
      <c r="D418" t="s">
        <v>221</v>
      </c>
      <c r="E418" s="67" t="n">
        <v>300547.890282907</v>
      </c>
      <c r="F418" s="68" t="n">
        <v>281515.893350403</v>
      </c>
      <c r="G418" s="69" t="n">
        <v>281488.739628123</v>
      </c>
      <c r="H418" s="70" t="str">
        <f>G418-F418</f>
      </c>
      <c r="I418" s="71" t="n">
        <v>300504.550336341</v>
      </c>
      <c r="J418" s="72" t="str">
        <f>I418-E418</f>
      </c>
    </row>
    <row r="419">
      <c r="A419" t="s">
        <v>245</v>
      </c>
      <c r="B419" t="s">
        <v>247</v>
      </c>
      <c r="C419" s="66" t="n">
        <v>2032</v>
      </c>
      <c r="D419" t="s">
        <v>225</v>
      </c>
      <c r="E419" s="67" t="n">
        <v>719243.000661933</v>
      </c>
      <c r="F419" s="68" t="n">
        <v>406122.635165524</v>
      </c>
      <c r="G419" s="69" t="n">
        <v>406904.282877455</v>
      </c>
      <c r="H419" s="70" t="str">
        <f>G419-F419</f>
      </c>
      <c r="I419" s="71" t="n">
        <v>719168.67859234</v>
      </c>
      <c r="J419" s="72" t="str">
        <f>I419-E419</f>
      </c>
    </row>
    <row r="420">
      <c r="A420" t="s">
        <v>245</v>
      </c>
      <c r="B420" t="s">
        <v>247</v>
      </c>
      <c r="C420" s="66" t="n">
        <v>2032</v>
      </c>
      <c r="D420" t="s">
        <v>229</v>
      </c>
      <c r="E420" s="67" t="n">
        <v>384674.551300179</v>
      </c>
      <c r="F420" s="68" t="n">
        <v>194205.184560137</v>
      </c>
      <c r="G420" s="69" t="n">
        <v>194193.38475982</v>
      </c>
      <c r="H420" s="70" t="str">
        <f>G420-F420</f>
      </c>
      <c r="I420" s="71" t="n">
        <v>384609.051353766</v>
      </c>
      <c r="J420" s="72" t="str">
        <f>I420-E420</f>
      </c>
    </row>
    <row r="421">
      <c r="A421" t="s">
        <v>245</v>
      </c>
      <c r="B421" t="s">
        <v>247</v>
      </c>
      <c r="C421" s="66" t="n">
        <v>2032</v>
      </c>
      <c r="D421" t="s">
        <v>375</v>
      </c>
      <c r="E421" s="67" t="n">
        <v>12855.9453326475</v>
      </c>
      <c r="F421" s="68" t="n">
        <v>3046.52023975895</v>
      </c>
      <c r="G421" s="69" t="n">
        <v>3046.52022706146</v>
      </c>
      <c r="H421" s="70" t="str">
        <f>G421-F421</f>
      </c>
      <c r="I421" s="71" t="n">
        <v>12855.9427389859</v>
      </c>
      <c r="J421" s="72" t="str">
        <f>I421-E421</f>
      </c>
    </row>
    <row r="422">
      <c r="A422" t="s">
        <v>245</v>
      </c>
      <c r="B422" t="s">
        <v>247</v>
      </c>
      <c r="C422" s="66" t="n">
        <v>2033</v>
      </c>
      <c r="D422" t="s">
        <v>235</v>
      </c>
      <c r="E422" s="67" t="n">
        <v>13148.9149331012</v>
      </c>
      <c r="F422" s="68" t="n">
        <v>9084.92630320706</v>
      </c>
      <c r="G422" s="69" t="n">
        <v>9437.49521839436</v>
      </c>
      <c r="H422" s="70" t="str">
        <f>G422-F422</f>
      </c>
      <c r="I422" s="71" t="n">
        <v>13146.3513901505</v>
      </c>
      <c r="J422" s="72" t="str">
        <f>I422-E422</f>
      </c>
    </row>
    <row r="423">
      <c r="A423" t="s">
        <v>245</v>
      </c>
      <c r="B423" t="s">
        <v>247</v>
      </c>
      <c r="C423" s="66" t="n">
        <v>2033</v>
      </c>
      <c r="D423" t="s">
        <v>266</v>
      </c>
      <c r="E423" s="67" t="n">
        <v>944603.167829953</v>
      </c>
      <c r="F423" s="68" t="n">
        <v>160824.91281572</v>
      </c>
      <c r="G423" s="69" t="n">
        <v>160821.219639763</v>
      </c>
      <c r="H423" s="70" t="str">
        <f>G423-F423</f>
      </c>
      <c r="I423" s="71" t="n">
        <v>944521.71811111</v>
      </c>
      <c r="J423" s="72" t="str">
        <f>I423-E423</f>
      </c>
    </row>
    <row r="424">
      <c r="A424" t="s">
        <v>245</v>
      </c>
      <c r="B424" t="s">
        <v>247</v>
      </c>
      <c r="C424" s="66" t="n">
        <v>2033</v>
      </c>
      <c r="D424" t="s">
        <v>211</v>
      </c>
      <c r="E424" s="67" t="n">
        <v>136719.475509765</v>
      </c>
      <c r="F424" s="68" t="n">
        <v>83394.3057600442</v>
      </c>
      <c r="G424" s="69" t="n">
        <v>85140.0559210379</v>
      </c>
      <c r="H424" s="70" t="str">
        <f>G424-F424</f>
      </c>
      <c r="I424" s="71" t="n">
        <v>136707.716312745</v>
      </c>
      <c r="J424" s="72" t="str">
        <f>I424-E424</f>
      </c>
    </row>
    <row r="425">
      <c r="A425" t="s">
        <v>245</v>
      </c>
      <c r="B425" t="s">
        <v>247</v>
      </c>
      <c r="C425" s="66" t="n">
        <v>2033</v>
      </c>
      <c r="D425" t="s">
        <v>221</v>
      </c>
      <c r="E425" s="67" t="n">
        <v>304522.573823173</v>
      </c>
      <c r="F425" s="68" t="n">
        <v>285333.491636262</v>
      </c>
      <c r="G425" s="69" t="n">
        <v>285297.748513227</v>
      </c>
      <c r="H425" s="70" t="str">
        <f>G425-F425</f>
      </c>
      <c r="I425" s="71" t="n">
        <v>304468.286850227</v>
      </c>
      <c r="J425" s="72" t="str">
        <f>I425-E425</f>
      </c>
    </row>
    <row r="426">
      <c r="A426" t="s">
        <v>245</v>
      </c>
      <c r="B426" t="s">
        <v>247</v>
      </c>
      <c r="C426" s="66" t="n">
        <v>2033</v>
      </c>
      <c r="D426" t="s">
        <v>225</v>
      </c>
      <c r="E426" s="67" t="n">
        <v>738489.578072138</v>
      </c>
      <c r="F426" s="68" t="n">
        <v>416717.179195643</v>
      </c>
      <c r="G426" s="69" t="n">
        <v>417591.194273361</v>
      </c>
      <c r="H426" s="70" t="str">
        <f>G426-F426</f>
      </c>
      <c r="I426" s="71" t="n">
        <v>738395.913710054</v>
      </c>
      <c r="J426" s="72" t="str">
        <f>I426-E426</f>
      </c>
    </row>
    <row r="427">
      <c r="A427" t="s">
        <v>245</v>
      </c>
      <c r="B427" t="s">
        <v>247</v>
      </c>
      <c r="C427" s="66" t="n">
        <v>2033</v>
      </c>
      <c r="D427" t="s">
        <v>229</v>
      </c>
      <c r="E427" s="67" t="n">
        <v>394241.621650224</v>
      </c>
      <c r="F427" s="68" t="n">
        <v>199328.382360421</v>
      </c>
      <c r="G427" s="69" t="n">
        <v>199311.530364044</v>
      </c>
      <c r="H427" s="70" t="str">
        <f>G427-F427</f>
      </c>
      <c r="I427" s="71" t="n">
        <v>394159.184915109</v>
      </c>
      <c r="J427" s="72" t="str">
        <f>I427-E427</f>
      </c>
    </row>
    <row r="428">
      <c r="A428" t="s">
        <v>245</v>
      </c>
      <c r="B428" t="s">
        <v>247</v>
      </c>
      <c r="C428" s="66" t="n">
        <v>2033</v>
      </c>
      <c r="D428" t="s">
        <v>375</v>
      </c>
      <c r="E428" s="67" t="n">
        <v>12780.7446672084</v>
      </c>
      <c r="F428" s="68" t="n">
        <v>2919.79456607135</v>
      </c>
      <c r="G428" s="69" t="n">
        <v>2919.79454897481</v>
      </c>
      <c r="H428" s="70" t="str">
        <f>G428-F428</f>
      </c>
      <c r="I428" s="71" t="n">
        <v>12780.7417922516</v>
      </c>
      <c r="J428" s="72" t="str">
        <f>I428-E428</f>
      </c>
    </row>
    <row r="429">
      <c r="A429" t="s">
        <v>245</v>
      </c>
      <c r="B429" t="s">
        <v>247</v>
      </c>
      <c r="C429" s="66" t="n">
        <v>2034</v>
      </c>
      <c r="D429" t="s">
        <v>235</v>
      </c>
      <c r="E429" s="67" t="n">
        <v>13399.5588107454</v>
      </c>
      <c r="F429" s="68" t="n">
        <v>9227.34897079208</v>
      </c>
      <c r="G429" s="69" t="n">
        <v>9610.78717894584</v>
      </c>
      <c r="H429" s="70" t="str">
        <f>G429-F429</f>
      </c>
      <c r="I429" s="71" t="n">
        <v>13396.3770662857</v>
      </c>
      <c r="J429" s="72" t="str">
        <f>I429-E429</f>
      </c>
    </row>
    <row r="430">
      <c r="A430" t="s">
        <v>245</v>
      </c>
      <c r="B430" t="s">
        <v>247</v>
      </c>
      <c r="C430" s="66" t="n">
        <v>2034</v>
      </c>
      <c r="D430" t="s">
        <v>266</v>
      </c>
      <c r="E430" s="67" t="n">
        <v>960321.152126605</v>
      </c>
      <c r="F430" s="68" t="n">
        <v>165837.949515672</v>
      </c>
      <c r="G430" s="69" t="n">
        <v>165832.802590949</v>
      </c>
      <c r="H430" s="70" t="str">
        <f>G430-F430</f>
      </c>
      <c r="I430" s="71" t="n">
        <v>960221.655861689</v>
      </c>
      <c r="J430" s="72" t="str">
        <f>I430-E430</f>
      </c>
    </row>
    <row r="431">
      <c r="A431" t="s">
        <v>245</v>
      </c>
      <c r="B431" t="s">
        <v>247</v>
      </c>
      <c r="C431" s="66" t="n">
        <v>2034</v>
      </c>
      <c r="D431" t="s">
        <v>211</v>
      </c>
      <c r="E431" s="67" t="n">
        <v>139937.307927422</v>
      </c>
      <c r="F431" s="68" t="n">
        <v>85211.3609009775</v>
      </c>
      <c r="G431" s="69" t="n">
        <v>87126.2119501461</v>
      </c>
      <c r="H431" s="70" t="str">
        <f>G431-F431</f>
      </c>
      <c r="I431" s="71" t="n">
        <v>139922.665552402</v>
      </c>
      <c r="J431" s="72" t="str">
        <f>I431-E431</f>
      </c>
    </row>
    <row r="432">
      <c r="A432" t="s">
        <v>245</v>
      </c>
      <c r="B432" t="s">
        <v>247</v>
      </c>
      <c r="C432" s="66" t="n">
        <v>2034</v>
      </c>
      <c r="D432" t="s">
        <v>221</v>
      </c>
      <c r="E432" s="67" t="n">
        <v>308208.669710812</v>
      </c>
      <c r="F432" s="68" t="n">
        <v>289067.609033121</v>
      </c>
      <c r="G432" s="69" t="n">
        <v>289022.375898514</v>
      </c>
      <c r="H432" s="70" t="str">
        <f>G432-F432</f>
      </c>
      <c r="I432" s="71" t="n">
        <v>308142.620646514</v>
      </c>
      <c r="J432" s="72" t="str">
        <f>I432-E432</f>
      </c>
    </row>
    <row r="433">
      <c r="A433" t="s">
        <v>245</v>
      </c>
      <c r="B433" t="s">
        <v>247</v>
      </c>
      <c r="C433" s="66" t="n">
        <v>2034</v>
      </c>
      <c r="D433" t="s">
        <v>225</v>
      </c>
      <c r="E433" s="67" t="n">
        <v>754379.229258958</v>
      </c>
      <c r="F433" s="68" t="n">
        <v>427531.033013826</v>
      </c>
      <c r="G433" s="69" t="n">
        <v>428496.093357131</v>
      </c>
      <c r="H433" s="70" t="str">
        <f>G433-F433</f>
      </c>
      <c r="I433" s="71" t="n">
        <v>754264.519314827</v>
      </c>
      <c r="J433" s="72" t="str">
        <f>I433-E433</f>
      </c>
    </row>
    <row r="434">
      <c r="A434" t="s">
        <v>245</v>
      </c>
      <c r="B434" t="s">
        <v>247</v>
      </c>
      <c r="C434" s="66" t="n">
        <v>2034</v>
      </c>
      <c r="D434" t="s">
        <v>229</v>
      </c>
      <c r="E434" s="67" t="n">
        <v>402522.667191138</v>
      </c>
      <c r="F434" s="68" t="n">
        <v>204533.450791942</v>
      </c>
      <c r="G434" s="69" t="n">
        <v>204510.58021707</v>
      </c>
      <c r="H434" s="70" t="str">
        <f>G434-F434</f>
      </c>
      <c r="I434" s="71" t="n">
        <v>402421.553872422</v>
      </c>
      <c r="J434" s="72" t="str">
        <f>I434-E434</f>
      </c>
    </row>
    <row r="435">
      <c r="A435" t="s">
        <v>245</v>
      </c>
      <c r="B435" t="s">
        <v>247</v>
      </c>
      <c r="C435" s="66" t="n">
        <v>2034</v>
      </c>
      <c r="D435" t="s">
        <v>375</v>
      </c>
      <c r="E435" s="67" t="n">
        <v>12872.438114625</v>
      </c>
      <c r="F435" s="68" t="n">
        <v>2795.76961729493</v>
      </c>
      <c r="G435" s="69" t="n">
        <v>2795.76959562027</v>
      </c>
      <c r="H435" s="70" t="str">
        <f>G435-F435</f>
      </c>
      <c r="I435" s="71" t="n">
        <v>12872.434861331</v>
      </c>
      <c r="J435" s="72" t="str">
        <f>I435-E435</f>
      </c>
    </row>
    <row r="436">
      <c r="A436" t="s">
        <v>245</v>
      </c>
      <c r="B436" t="s">
        <v>247</v>
      </c>
      <c r="C436" s="66" t="n">
        <v>2035</v>
      </c>
      <c r="D436" t="s">
        <v>235</v>
      </c>
      <c r="E436" s="67" t="n">
        <v>13730.62065994</v>
      </c>
      <c r="F436" s="68" t="n">
        <v>9372.93603723126</v>
      </c>
      <c r="G436" s="69" t="n">
        <v>9787.51275865094</v>
      </c>
      <c r="H436" s="70" t="str">
        <f>G436-F436</f>
      </c>
      <c r="I436" s="71" t="n">
        <v>13726.7399692658</v>
      </c>
      <c r="J436" s="72" t="str">
        <f>I436-E436</f>
      </c>
    </row>
    <row r="437">
      <c r="A437" t="s">
        <v>245</v>
      </c>
      <c r="B437" t="s">
        <v>247</v>
      </c>
      <c r="C437" s="66" t="n">
        <v>2035</v>
      </c>
      <c r="D437" t="s">
        <v>266</v>
      </c>
      <c r="E437" s="67" t="n">
        <v>975166.133628084</v>
      </c>
      <c r="F437" s="68" t="n">
        <v>170917.897607574</v>
      </c>
      <c r="G437" s="69" t="n">
        <v>170911.003808462</v>
      </c>
      <c r="H437" s="70" t="str">
        <f>G437-F437</f>
      </c>
      <c r="I437" s="71" t="n">
        <v>975047.326959866</v>
      </c>
      <c r="J437" s="72" t="str">
        <f>I437-E437</f>
      </c>
    </row>
    <row r="438">
      <c r="A438" t="s">
        <v>245</v>
      </c>
      <c r="B438" t="s">
        <v>247</v>
      </c>
      <c r="C438" s="66" t="n">
        <v>2035</v>
      </c>
      <c r="D438" t="s">
        <v>211</v>
      </c>
      <c r="E438" s="67" t="n">
        <v>143447.992955547</v>
      </c>
      <c r="F438" s="68" t="n">
        <v>87051.5350804155</v>
      </c>
      <c r="G438" s="69" t="n">
        <v>89138.141517925</v>
      </c>
      <c r="H438" s="70" t="str">
        <f>G438-F438</f>
      </c>
      <c r="I438" s="71" t="n">
        <v>143430.147346953</v>
      </c>
      <c r="J438" s="72" t="str">
        <f>I438-E438</f>
      </c>
    </row>
    <row r="439">
      <c r="A439" t="s">
        <v>245</v>
      </c>
      <c r="B439" t="s">
        <v>247</v>
      </c>
      <c r="C439" s="66" t="n">
        <v>2035</v>
      </c>
      <c r="D439" t="s">
        <v>221</v>
      </c>
      <c r="E439" s="67" t="n">
        <v>311677.258861172</v>
      </c>
      <c r="F439" s="68" t="n">
        <v>292598.964737301</v>
      </c>
      <c r="G439" s="69" t="n">
        <v>292543.4341723</v>
      </c>
      <c r="H439" s="70" t="str">
        <f>G439-F439</f>
      </c>
      <c r="I439" s="71" t="n">
        <v>311598.659349735</v>
      </c>
      <c r="J439" s="72" t="str">
        <f>I439-E439</f>
      </c>
    </row>
    <row r="440">
      <c r="A440" t="s">
        <v>245</v>
      </c>
      <c r="B440" t="s">
        <v>247</v>
      </c>
      <c r="C440" s="66" t="n">
        <v>2035</v>
      </c>
      <c r="D440" t="s">
        <v>225</v>
      </c>
      <c r="E440" s="67" t="n">
        <v>770180.954003772</v>
      </c>
      <c r="F440" s="68" t="n">
        <v>438363.849694323</v>
      </c>
      <c r="G440" s="69" t="n">
        <v>439419.393176264</v>
      </c>
      <c r="H440" s="70" t="str">
        <f>G440-F440</f>
      </c>
      <c r="I440" s="71" t="n">
        <v>770043.407398033</v>
      </c>
      <c r="J440" s="72" t="str">
        <f>I440-E440</f>
      </c>
    </row>
    <row r="441">
      <c r="A441" t="s">
        <v>245</v>
      </c>
      <c r="B441" t="s">
        <v>247</v>
      </c>
      <c r="C441" s="66" t="n">
        <v>2035</v>
      </c>
      <c r="D441" t="s">
        <v>229</v>
      </c>
      <c r="E441" s="67" t="n">
        <v>410551.948639197</v>
      </c>
      <c r="F441" s="68" t="n">
        <v>209884.852208126</v>
      </c>
      <c r="G441" s="69" t="n">
        <v>209854.988515264</v>
      </c>
      <c r="H441" s="70" t="str">
        <f>G441-F441</f>
      </c>
      <c r="I441" s="71" t="n">
        <v>410430.68648466</v>
      </c>
      <c r="J441" s="72" t="str">
        <f>I441-E441</f>
      </c>
    </row>
    <row r="442">
      <c r="A442" t="s">
        <v>245</v>
      </c>
      <c r="B442" t="s">
        <v>247</v>
      </c>
      <c r="C442" s="66" t="n">
        <v>2035</v>
      </c>
      <c r="D442" t="s">
        <v>375</v>
      </c>
      <c r="E442" s="67" t="n">
        <v>13061.5936768809</v>
      </c>
      <c r="F442" s="68" t="n">
        <v>2671.49787042956</v>
      </c>
      <c r="G442" s="69" t="n">
        <v>2671.49784394295</v>
      </c>
      <c r="H442" s="70" t="str">
        <f>G442-F442</f>
      </c>
      <c r="I442" s="71" t="n">
        <v>13061.5900844962</v>
      </c>
      <c r="J442" s="72" t="str">
        <f>I442-E442</f>
      </c>
    </row>
    <row r="443">
      <c r="A443" t="s">
        <v>245</v>
      </c>
      <c r="B443" t="s">
        <v>247</v>
      </c>
      <c r="C443" s="66" t="n">
        <v>2036</v>
      </c>
      <c r="D443" t="s">
        <v>235</v>
      </c>
      <c r="E443" s="67" t="n">
        <v>14063.4803607091</v>
      </c>
      <c r="F443" s="68" t="n">
        <v>9527.08362241828</v>
      </c>
      <c r="G443" s="69" t="n">
        <v>9972.733436972</v>
      </c>
      <c r="H443" s="70" t="str">
        <f>G443-F443</f>
      </c>
      <c r="I443" s="71" t="n">
        <v>14058.8402730705</v>
      </c>
      <c r="J443" s="72" t="str">
        <f>I443-E443</f>
      </c>
    </row>
    <row r="444">
      <c r="A444" t="s">
        <v>245</v>
      </c>
      <c r="B444" t="s">
        <v>247</v>
      </c>
      <c r="C444" s="66" t="n">
        <v>2036</v>
      </c>
      <c r="D444" t="s">
        <v>266</v>
      </c>
      <c r="E444" s="67" t="n">
        <v>992732.646909683</v>
      </c>
      <c r="F444" s="68" t="n">
        <v>176148.942563906</v>
      </c>
      <c r="G444" s="69" t="n">
        <v>176139.997785528</v>
      </c>
      <c r="H444" s="70" t="str">
        <f>G444-F444</f>
      </c>
      <c r="I444" s="71" t="n">
        <v>992593.127567906</v>
      </c>
      <c r="J444" s="72" t="str">
        <f>I444-E444</f>
      </c>
    </row>
    <row r="445">
      <c r="A445" t="s">
        <v>245</v>
      </c>
      <c r="B445" t="s">
        <v>247</v>
      </c>
      <c r="C445" s="66" t="n">
        <v>2036</v>
      </c>
      <c r="D445" t="s">
        <v>211</v>
      </c>
      <c r="E445" s="67" t="n">
        <v>147000.245822768</v>
      </c>
      <c r="F445" s="68" t="n">
        <v>88965.6942110017</v>
      </c>
      <c r="G445" s="69" t="n">
        <v>91225.4078140792</v>
      </c>
      <c r="H445" s="70" t="str">
        <f>G445-F445</f>
      </c>
      <c r="I445" s="71" t="n">
        <v>146978.916070349</v>
      </c>
      <c r="J445" s="72" t="str">
        <f>I445-E445</f>
      </c>
    </row>
    <row r="446">
      <c r="A446" t="s">
        <v>245</v>
      </c>
      <c r="B446" t="s">
        <v>247</v>
      </c>
      <c r="C446" s="66" t="n">
        <v>2036</v>
      </c>
      <c r="D446" t="s">
        <v>221</v>
      </c>
      <c r="E446" s="67" t="n">
        <v>315380.911595102</v>
      </c>
      <c r="F446" s="68" t="n">
        <v>296151.009674847</v>
      </c>
      <c r="G446" s="69" t="n">
        <v>296084.402747987</v>
      </c>
      <c r="H446" s="70" t="str">
        <f>G446-F446</f>
      </c>
      <c r="I446" s="71" t="n">
        <v>315288.949461379</v>
      </c>
      <c r="J446" s="72" t="str">
        <f>I446-E446</f>
      </c>
    </row>
    <row r="447">
      <c r="A447" t="s">
        <v>245</v>
      </c>
      <c r="B447" t="s">
        <v>247</v>
      </c>
      <c r="C447" s="66" t="n">
        <v>2036</v>
      </c>
      <c r="D447" t="s">
        <v>225</v>
      </c>
      <c r="E447" s="67" t="n">
        <v>786868.372594451</v>
      </c>
      <c r="F447" s="68" t="n">
        <v>449455.674701012</v>
      </c>
      <c r="G447" s="69" t="n">
        <v>450600.66503166</v>
      </c>
      <c r="H447" s="70" t="str">
        <f>G447-F447</f>
      </c>
      <c r="I447" s="71" t="n">
        <v>786706.265291046</v>
      </c>
      <c r="J447" s="72" t="str">
        <f>I447-E447</f>
      </c>
    </row>
    <row r="448">
      <c r="A448" t="s">
        <v>245</v>
      </c>
      <c r="B448" t="s">
        <v>247</v>
      </c>
      <c r="C448" s="66" t="n">
        <v>2036</v>
      </c>
      <c r="D448" t="s">
        <v>229</v>
      </c>
      <c r="E448" s="67" t="n">
        <v>419023.419295521</v>
      </c>
      <c r="F448" s="68" t="n">
        <v>215472.074488554</v>
      </c>
      <c r="G448" s="69" t="n">
        <v>215434.246910517</v>
      </c>
      <c r="H448" s="70" t="str">
        <f>G448-F448</f>
      </c>
      <c r="I448" s="71" t="n">
        <v>418880.52544402</v>
      </c>
      <c r="J448" s="72" t="str">
        <f>I448-E448</f>
      </c>
    </row>
    <row r="449">
      <c r="A449" t="s">
        <v>245</v>
      </c>
      <c r="B449" t="s">
        <v>247</v>
      </c>
      <c r="C449" s="66" t="n">
        <v>2036</v>
      </c>
      <c r="D449" t="s">
        <v>375</v>
      </c>
      <c r="E449" s="67" t="n">
        <v>13308.7983556657</v>
      </c>
      <c r="F449" s="68" t="n">
        <v>2547.74261533062</v>
      </c>
      <c r="G449" s="69" t="n">
        <v>2547.74258396749</v>
      </c>
      <c r="H449" s="70" t="str">
        <f>G449-F449</f>
      </c>
      <c r="I449" s="71" t="n">
        <v>13308.7944546361</v>
      </c>
      <c r="J449" s="72" t="str">
        <f>I449-E449</f>
      </c>
    </row>
    <row r="450">
      <c r="A450" t="s">
        <v>245</v>
      </c>
      <c r="B450" t="s">
        <v>247</v>
      </c>
      <c r="C450" s="66" t="n">
        <v>2037</v>
      </c>
      <c r="D450" t="s">
        <v>235</v>
      </c>
      <c r="E450" s="67" t="n">
        <v>14392.0974453469</v>
      </c>
      <c r="F450" s="68" t="n">
        <v>9682.73133268736</v>
      </c>
      <c r="G450" s="69" t="n">
        <v>10159.1873336905</v>
      </c>
      <c r="H450" s="70" t="str">
        <f>G450-F450</f>
      </c>
      <c r="I450" s="71" t="n">
        <v>14386.6366039025</v>
      </c>
      <c r="J450" s="72" t="str">
        <f>I450-E450</f>
      </c>
    </row>
    <row r="451">
      <c r="A451" t="s">
        <v>245</v>
      </c>
      <c r="B451" t="s">
        <v>247</v>
      </c>
      <c r="C451" s="66" t="n">
        <v>2037</v>
      </c>
      <c r="D451" t="s">
        <v>266</v>
      </c>
      <c r="E451" s="67" t="n">
        <v>1009463.23700353</v>
      </c>
      <c r="F451" s="68" t="n">
        <v>181469.546774517</v>
      </c>
      <c r="G451" s="69" t="n">
        <v>181458.235839908</v>
      </c>
      <c r="H451" s="70" t="str">
        <f>G451-F451</f>
      </c>
      <c r="I451" s="71" t="n">
        <v>1009301.65749756</v>
      </c>
      <c r="J451" s="72" t="str">
        <f>I451-E451</f>
      </c>
    </row>
    <row r="452">
      <c r="A452" t="s">
        <v>245</v>
      </c>
      <c r="B452" t="s">
        <v>247</v>
      </c>
      <c r="C452" s="66" t="n">
        <v>2037</v>
      </c>
      <c r="D452" t="s">
        <v>211</v>
      </c>
      <c r="E452" s="67" t="n">
        <v>150512.525921215</v>
      </c>
      <c r="F452" s="68" t="n">
        <v>90908.4657619413</v>
      </c>
      <c r="G452" s="69" t="n">
        <v>93341.2784245107</v>
      </c>
      <c r="H452" s="70" t="str">
        <f>G452-F452</f>
      </c>
      <c r="I452" s="71" t="n">
        <v>150487.441619108</v>
      </c>
      <c r="J452" s="72" t="str">
        <f>I452-E452</f>
      </c>
    </row>
    <row r="453">
      <c r="A453" t="s">
        <v>245</v>
      </c>
      <c r="B453" t="s">
        <v>247</v>
      </c>
      <c r="C453" s="66" t="n">
        <v>2037</v>
      </c>
      <c r="D453" t="s">
        <v>221</v>
      </c>
      <c r="E453" s="67" t="n">
        <v>318861.002221802</v>
      </c>
      <c r="F453" s="68" t="n">
        <v>299513.067107371</v>
      </c>
      <c r="G453" s="69" t="n">
        <v>299434.655195925</v>
      </c>
      <c r="H453" s="70" t="str">
        <f>G453-F453</f>
      </c>
      <c r="I453" s="71" t="n">
        <v>318754.964813024</v>
      </c>
      <c r="J453" s="72" t="str">
        <f>I453-E453</f>
      </c>
    </row>
    <row r="454">
      <c r="A454" t="s">
        <v>245</v>
      </c>
      <c r="B454" t="s">
        <v>247</v>
      </c>
      <c r="C454" s="66" t="n">
        <v>2037</v>
      </c>
      <c r="D454" t="s">
        <v>225</v>
      </c>
      <c r="E454" s="67" t="n">
        <v>803640.540196183</v>
      </c>
      <c r="F454" s="68" t="n">
        <v>460618.293053894</v>
      </c>
      <c r="G454" s="69" t="n">
        <v>461851.049511551</v>
      </c>
      <c r="H454" s="70" t="str">
        <f>G454-F454</f>
      </c>
      <c r="I454" s="71" t="n">
        <v>803452.229036644</v>
      </c>
      <c r="J454" s="72" t="str">
        <f>I454-E454</f>
      </c>
    </row>
    <row r="455">
      <c r="A455" t="s">
        <v>245</v>
      </c>
      <c r="B455" t="s">
        <v>247</v>
      </c>
      <c r="C455" s="66" t="n">
        <v>2037</v>
      </c>
      <c r="D455" t="s">
        <v>229</v>
      </c>
      <c r="E455" s="67" t="n">
        <v>427672.630050558</v>
      </c>
      <c r="F455" s="68" t="n">
        <v>221188.567536836</v>
      </c>
      <c r="G455" s="69" t="n">
        <v>221141.826108993</v>
      </c>
      <c r="H455" s="70" t="str">
        <f>G455-F455</f>
      </c>
      <c r="I455" s="71" t="n">
        <v>427506.733072448</v>
      </c>
      <c r="J455" s="72" t="str">
        <f>I455-E455</f>
      </c>
    </row>
    <row r="456">
      <c r="A456" t="s">
        <v>245</v>
      </c>
      <c r="B456" t="s">
        <v>247</v>
      </c>
      <c r="C456" s="66" t="n">
        <v>2037</v>
      </c>
      <c r="D456" t="s">
        <v>375</v>
      </c>
      <c r="E456" s="67" t="n">
        <v>13385.1323066963</v>
      </c>
      <c r="F456" s="68" t="n">
        <v>2421.57671598076</v>
      </c>
      <c r="G456" s="69" t="n">
        <v>2421.57667984156</v>
      </c>
      <c r="H456" s="70" t="str">
        <f>G456-F456</f>
      </c>
      <c r="I456" s="71" t="n">
        <v>13385.128134315</v>
      </c>
      <c r="J456" s="72" t="str">
        <f>I456-E456</f>
      </c>
    </row>
    <row r="457">
      <c r="A457" t="s">
        <v>245</v>
      </c>
      <c r="B457" t="s">
        <v>247</v>
      </c>
      <c r="C457" s="66" t="n">
        <v>2038</v>
      </c>
      <c r="D457" t="s">
        <v>235</v>
      </c>
      <c r="E457" s="67" t="n">
        <v>14796.6213132103</v>
      </c>
      <c r="F457" s="68" t="n">
        <v>9842.84288134876</v>
      </c>
      <c r="G457" s="69" t="n">
        <v>10349.9036883417</v>
      </c>
      <c r="H457" s="70" t="str">
        <f>G457-F457</f>
      </c>
      <c r="I457" s="71" t="n">
        <v>14790.2897218897</v>
      </c>
      <c r="J457" s="72" t="str">
        <f>I457-E457</f>
      </c>
    </row>
    <row r="458">
      <c r="A458" t="s">
        <v>245</v>
      </c>
      <c r="B458" t="s">
        <v>247</v>
      </c>
      <c r="C458" s="66" t="n">
        <v>2038</v>
      </c>
      <c r="D458" t="s">
        <v>266</v>
      </c>
      <c r="E458" s="67" t="n">
        <v>1025916.703356</v>
      </c>
      <c r="F458" s="68" t="n">
        <v>186801.486725731</v>
      </c>
      <c r="G458" s="69" t="n">
        <v>186787.491870524</v>
      </c>
      <c r="H458" s="70" t="str">
        <f>G458-F458</f>
      </c>
      <c r="I458" s="71" t="n">
        <v>1025731.21343356</v>
      </c>
      <c r="J458" s="72" t="str">
        <f>I458-E458</f>
      </c>
    </row>
    <row r="459">
      <c r="A459" t="s">
        <v>245</v>
      </c>
      <c r="B459" t="s">
        <v>247</v>
      </c>
      <c r="C459" s="66" t="n">
        <v>2038</v>
      </c>
      <c r="D459" t="s">
        <v>211</v>
      </c>
      <c r="E459" s="67" t="n">
        <v>154862.182450203</v>
      </c>
      <c r="F459" s="68" t="n">
        <v>92862.8925149052</v>
      </c>
      <c r="G459" s="69" t="n">
        <v>95469.0447801143</v>
      </c>
      <c r="H459" s="70" t="str">
        <f>G459-F459</f>
      </c>
      <c r="I459" s="71" t="n">
        <v>154833.021861689</v>
      </c>
      <c r="J459" s="72" t="str">
        <f>I459-E459</f>
      </c>
    </row>
    <row r="460">
      <c r="A460" t="s">
        <v>245</v>
      </c>
      <c r="B460" t="s">
        <v>247</v>
      </c>
      <c r="C460" s="66" t="n">
        <v>2038</v>
      </c>
      <c r="D460" t="s">
        <v>221</v>
      </c>
      <c r="E460" s="67" t="n">
        <v>321929.036656897</v>
      </c>
      <c r="F460" s="68" t="n">
        <v>302555.417967724</v>
      </c>
      <c r="G460" s="69" t="n">
        <v>302464.555231106</v>
      </c>
      <c r="H460" s="70" t="str">
        <f>G460-F460</f>
      </c>
      <c r="I460" s="71" t="n">
        <v>321808.304576111</v>
      </c>
      <c r="J460" s="72" t="str">
        <f>I460-E460</f>
      </c>
    </row>
    <row r="461">
      <c r="A461" t="s">
        <v>245</v>
      </c>
      <c r="B461" t="s">
        <v>247</v>
      </c>
      <c r="C461" s="66" t="n">
        <v>2038</v>
      </c>
      <c r="D461" t="s">
        <v>225</v>
      </c>
      <c r="E461" s="67" t="n">
        <v>822734.339914827</v>
      </c>
      <c r="F461" s="68" t="n">
        <v>471645.747856435</v>
      </c>
      <c r="G461" s="69" t="n">
        <v>472964.182972518</v>
      </c>
      <c r="H461" s="70" t="str">
        <f>G461-F461</f>
      </c>
      <c r="I461" s="71" t="n">
        <v>822517.79120794</v>
      </c>
      <c r="J461" s="72" t="str">
        <f>I461-E461</f>
      </c>
    </row>
    <row r="462">
      <c r="A462" t="s">
        <v>245</v>
      </c>
      <c r="B462" t="s">
        <v>247</v>
      </c>
      <c r="C462" s="66" t="n">
        <v>2038</v>
      </c>
      <c r="D462" t="s">
        <v>229</v>
      </c>
      <c r="E462" s="67" t="n">
        <v>438066.545349423</v>
      </c>
      <c r="F462" s="68" t="n">
        <v>226894.162394892</v>
      </c>
      <c r="G462" s="69" t="n">
        <v>226837.611544716</v>
      </c>
      <c r="H462" s="70" t="str">
        <f>G462-F462</f>
      </c>
      <c r="I462" s="71" t="n">
        <v>437875.904421767</v>
      </c>
      <c r="J462" s="72" t="str">
        <f>I462-E462</f>
      </c>
    </row>
    <row r="463">
      <c r="A463" t="s">
        <v>245</v>
      </c>
      <c r="B463" t="s">
        <v>247</v>
      </c>
      <c r="C463" s="66" t="n">
        <v>2038</v>
      </c>
      <c r="D463" t="s">
        <v>375</v>
      </c>
      <c r="E463" s="67" t="n">
        <v>13130.5001542511</v>
      </c>
      <c r="F463" s="68" t="n">
        <v>2303.4653750213</v>
      </c>
      <c r="G463" s="69" t="n">
        <v>2303.4653337572</v>
      </c>
      <c r="H463" s="70" t="str">
        <f>G463-F463</f>
      </c>
      <c r="I463" s="71" t="n">
        <v>13130.4959942569</v>
      </c>
      <c r="J463" s="72" t="str">
        <f>I463-E463</f>
      </c>
    </row>
    <row r="464">
      <c r="A464" t="s">
        <v>245</v>
      </c>
      <c r="B464" t="s">
        <v>247</v>
      </c>
      <c r="C464" s="66" t="n">
        <v>2039</v>
      </c>
      <c r="D464" t="s">
        <v>235</v>
      </c>
      <c r="E464" s="67" t="n">
        <v>15143.0220785413</v>
      </c>
      <c r="F464" s="68" t="n">
        <v>10006.9426864883</v>
      </c>
      <c r="G464" s="69" t="n">
        <v>10545.0523038997</v>
      </c>
      <c r="H464" s="70" t="str">
        <f>G464-F464</f>
      </c>
      <c r="I464" s="71" t="n">
        <v>15135.74798412</v>
      </c>
      <c r="J464" s="72" t="str">
        <f>I464-E464</f>
      </c>
    </row>
    <row r="465">
      <c r="A465" t="s">
        <v>245</v>
      </c>
      <c r="B465" t="s">
        <v>247</v>
      </c>
      <c r="C465" s="66" t="n">
        <v>2039</v>
      </c>
      <c r="D465" t="s">
        <v>266</v>
      </c>
      <c r="E465" s="67" t="n">
        <v>1039544.21180789</v>
      </c>
      <c r="F465" s="68" t="n">
        <v>192313.572681109</v>
      </c>
      <c r="G465" s="69" t="n">
        <v>192296.552192256</v>
      </c>
      <c r="H465" s="70" t="str">
        <f>G465-F465</f>
      </c>
      <c r="I465" s="71" t="n">
        <v>1039334.21211717</v>
      </c>
      <c r="J465" s="72" t="str">
        <f>I465-E465</f>
      </c>
    </row>
    <row r="466">
      <c r="A466" t="s">
        <v>245</v>
      </c>
      <c r="B466" t="s">
        <v>247</v>
      </c>
      <c r="C466" s="66" t="n">
        <v>2039</v>
      </c>
      <c r="D466" t="s">
        <v>211</v>
      </c>
      <c r="E466" s="67" t="n">
        <v>158359.359966457</v>
      </c>
      <c r="F466" s="68" t="n">
        <v>94882.4746951376</v>
      </c>
      <c r="G466" s="69" t="n">
        <v>97666.5125218666</v>
      </c>
      <c r="H466" s="70" t="str">
        <f>G466-F466</f>
      </c>
      <c r="I466" s="71" t="n">
        <v>158325.904186221</v>
      </c>
      <c r="J466" s="72" t="str">
        <f>I466-E466</f>
      </c>
    </row>
    <row r="467">
      <c r="A467" t="s">
        <v>245</v>
      </c>
      <c r="B467" t="s">
        <v>247</v>
      </c>
      <c r="C467" s="66" t="n">
        <v>2039</v>
      </c>
      <c r="D467" t="s">
        <v>221</v>
      </c>
      <c r="E467" s="67" t="n">
        <v>325083.753893064</v>
      </c>
      <c r="F467" s="68" t="n">
        <v>305637.635290313</v>
      </c>
      <c r="G467" s="69" t="n">
        <v>305533.683824107</v>
      </c>
      <c r="H467" s="70" t="str">
        <f>G467-F467</f>
      </c>
      <c r="I467" s="71" t="n">
        <v>324947.685920243</v>
      </c>
      <c r="J467" s="72" t="str">
        <f>I467-E467</f>
      </c>
    </row>
    <row r="468">
      <c r="A468" t="s">
        <v>245</v>
      </c>
      <c r="B468" t="s">
        <v>247</v>
      </c>
      <c r="C468" s="66" t="n">
        <v>2039</v>
      </c>
      <c r="D468" t="s">
        <v>225</v>
      </c>
      <c r="E468" s="67" t="n">
        <v>838626.919675807</v>
      </c>
      <c r="F468" s="68" t="n">
        <v>482960.638590019</v>
      </c>
      <c r="G468" s="69" t="n">
        <v>484364.275142346</v>
      </c>
      <c r="H468" s="70" t="str">
        <f>G468-F468</f>
      </c>
      <c r="I468" s="71" t="n">
        <v>838380.897928912</v>
      </c>
      <c r="J468" s="72" t="str">
        <f>I468-E468</f>
      </c>
    </row>
    <row r="469">
      <c r="A469" t="s">
        <v>245</v>
      </c>
      <c r="B469" t="s">
        <v>247</v>
      </c>
      <c r="C469" s="66" t="n">
        <v>2039</v>
      </c>
      <c r="D469" t="s">
        <v>229</v>
      </c>
      <c r="E469" s="67" t="n">
        <v>446313.777121299</v>
      </c>
      <c r="F469" s="68" t="n">
        <v>232821.10880967</v>
      </c>
      <c r="G469" s="69" t="n">
        <v>232753.81626835</v>
      </c>
      <c r="H469" s="70" t="str">
        <f>G469-F469</f>
      </c>
      <c r="I469" s="71" t="n">
        <v>446097.450852593</v>
      </c>
      <c r="J469" s="72" t="str">
        <f>I469-E469</f>
      </c>
    </row>
    <row r="470">
      <c r="A470" t="s">
        <v>245</v>
      </c>
      <c r="B470" t="s">
        <v>247</v>
      </c>
      <c r="C470" s="66" t="n">
        <v>2039</v>
      </c>
      <c r="D470" t="s">
        <v>375</v>
      </c>
      <c r="E470" s="67" t="n">
        <v>13010.9193342189</v>
      </c>
      <c r="F470" s="68" t="n">
        <v>2187.90409297752</v>
      </c>
      <c r="G470" s="69" t="n">
        <v>2187.90404676672</v>
      </c>
      <c r="H470" s="70" t="str">
        <f>G470-F470</f>
      </c>
      <c r="I470" s="71" t="n">
        <v>13010.9148835445</v>
      </c>
      <c r="J470" s="72" t="str">
        <f>I470-E470</f>
      </c>
    </row>
    <row r="471">
      <c r="A471" t="s">
        <v>245</v>
      </c>
      <c r="B471" t="s">
        <v>247</v>
      </c>
      <c r="C471" s="66" t="n">
        <v>2040</v>
      </c>
      <c r="D471" t="s">
        <v>235</v>
      </c>
      <c r="E471" s="67" t="n">
        <v>15539.826787604</v>
      </c>
      <c r="F471" s="68" t="n">
        <v>10171.385021695</v>
      </c>
      <c r="G471" s="69" t="n">
        <v>10740.752829966</v>
      </c>
      <c r="H471" s="70" t="str">
        <f>G471-F471</f>
      </c>
      <c r="I471" s="71" t="n">
        <v>15531.5458454137</v>
      </c>
      <c r="J471" s="72" t="str">
        <f>I471-E471</f>
      </c>
    </row>
    <row r="472">
      <c r="A472" t="s">
        <v>245</v>
      </c>
      <c r="B472" t="s">
        <v>247</v>
      </c>
      <c r="C472" s="66" t="n">
        <v>2040</v>
      </c>
      <c r="D472" t="s">
        <v>266</v>
      </c>
      <c r="E472" s="67" t="n">
        <v>1051500.62306179</v>
      </c>
      <c r="F472" s="68" t="n">
        <v>197760.221583331</v>
      </c>
      <c r="G472" s="69" t="n">
        <v>197739.851826417</v>
      </c>
      <c r="H472" s="70" t="str">
        <f>G472-F472</f>
      </c>
      <c r="I472" s="71" t="n">
        <v>1051265.69371329</v>
      </c>
      <c r="J472" s="72" t="str">
        <f>I472-E472</f>
      </c>
    </row>
    <row r="473">
      <c r="A473" t="s">
        <v>245</v>
      </c>
      <c r="B473" t="s">
        <v>247</v>
      </c>
      <c r="C473" s="66" t="n">
        <v>2040</v>
      </c>
      <c r="D473" t="s">
        <v>211</v>
      </c>
      <c r="E473" s="67" t="n">
        <v>162054.451214474</v>
      </c>
      <c r="F473" s="68" t="n">
        <v>96867.881988389</v>
      </c>
      <c r="G473" s="69" t="n">
        <v>99830.4797881527</v>
      </c>
      <c r="H473" s="70" t="str">
        <f>G473-F473</f>
      </c>
      <c r="I473" s="71" t="n">
        <v>162016.43342865</v>
      </c>
      <c r="J473" s="72" t="str">
        <f>I473-E473</f>
      </c>
    </row>
    <row r="474">
      <c r="A474" t="s">
        <v>245</v>
      </c>
      <c r="B474" t="s">
        <v>247</v>
      </c>
      <c r="C474" s="66" t="n">
        <v>2040</v>
      </c>
      <c r="D474" t="s">
        <v>221</v>
      </c>
      <c r="E474" s="67" t="n">
        <v>327982.027815069</v>
      </c>
      <c r="F474" s="68" t="n">
        <v>308443.813947806</v>
      </c>
      <c r="G474" s="69" t="n">
        <v>308326.231940747</v>
      </c>
      <c r="H474" s="70" t="str">
        <f>G474-F474</f>
      </c>
      <c r="I474" s="71" t="n">
        <v>327830.115399056</v>
      </c>
      <c r="J474" s="72" t="str">
        <f>I474-E474</f>
      </c>
    </row>
    <row r="475">
      <c r="A475" t="s">
        <v>245</v>
      </c>
      <c r="B475" t="s">
        <v>247</v>
      </c>
      <c r="C475" s="66" t="n">
        <v>2040</v>
      </c>
      <c r="D475" t="s">
        <v>225</v>
      </c>
      <c r="E475" s="67" t="n">
        <v>853505.886770983</v>
      </c>
      <c r="F475" s="68" t="n">
        <v>494004.316593902</v>
      </c>
      <c r="G475" s="69" t="n">
        <v>495491.389021897</v>
      </c>
      <c r="H475" s="70" t="str">
        <f>G475-F475</f>
      </c>
      <c r="I475" s="71" t="n">
        <v>853229.023620414</v>
      </c>
      <c r="J475" s="72" t="str">
        <f>I475-E475</f>
      </c>
    </row>
    <row r="476">
      <c r="A476" t="s">
        <v>245</v>
      </c>
      <c r="B476" t="s">
        <v>247</v>
      </c>
      <c r="C476" s="66" t="n">
        <v>2040</v>
      </c>
      <c r="D476" t="s">
        <v>229</v>
      </c>
      <c r="E476" s="67" t="n">
        <v>453838.719358528</v>
      </c>
      <c r="F476" s="68" t="n">
        <v>238666.400603086</v>
      </c>
      <c r="G476" s="69" t="n">
        <v>238587.525717873</v>
      </c>
      <c r="H476" s="70" t="str">
        <f>G476-F476</f>
      </c>
      <c r="I476" s="71" t="n">
        <v>453595.602682997</v>
      </c>
      <c r="J476" s="72" t="str">
        <f>I476-E476</f>
      </c>
    </row>
    <row r="477">
      <c r="A477" t="s">
        <v>245</v>
      </c>
      <c r="B477" t="s">
        <v>247</v>
      </c>
      <c r="C477" s="66" t="n">
        <v>2040</v>
      </c>
      <c r="D477" t="s">
        <v>375</v>
      </c>
      <c r="E477" s="67" t="n">
        <v>12921.6112934053</v>
      </c>
      <c r="F477" s="68" t="n">
        <v>2071.44443186081</v>
      </c>
      <c r="G477" s="69" t="n">
        <v>2071.44438113687</v>
      </c>
      <c r="H477" s="70" t="str">
        <f>G477-F477</f>
      </c>
      <c r="I477" s="71" t="n">
        <v>12921.6065425891</v>
      </c>
      <c r="J477" s="72" t="str">
        <f>I477-E477</f>
      </c>
    </row>
    <row r="478">
      <c r="A478" t="s">
        <v>245</v>
      </c>
      <c r="B478" t="s">
        <v>247</v>
      </c>
      <c r="C478" s="66" t="n">
        <v>2041</v>
      </c>
      <c r="D478" t="s">
        <v>235</v>
      </c>
      <c r="E478" s="67" t="n">
        <v>15930.217307039</v>
      </c>
      <c r="F478" s="68" t="n">
        <v>10338.8237505466</v>
      </c>
      <c r="G478" s="69" t="n">
        <v>10939.5011556982</v>
      </c>
      <c r="H478" s="70" t="str">
        <f>G478-F478</f>
      </c>
      <c r="I478" s="71" t="n">
        <v>15920.8775016153</v>
      </c>
      <c r="J478" s="72" t="str">
        <f>I478-E478</f>
      </c>
    </row>
    <row r="479">
      <c r="A479" t="s">
        <v>245</v>
      </c>
      <c r="B479" t="s">
        <v>247</v>
      </c>
      <c r="C479" s="66" t="n">
        <v>2041</v>
      </c>
      <c r="D479" t="s">
        <v>266</v>
      </c>
      <c r="E479" s="67" t="n">
        <v>1066824.73278853</v>
      </c>
      <c r="F479" s="68" t="n">
        <v>203225.163918739</v>
      </c>
      <c r="G479" s="69" t="n">
        <v>203201.128796519</v>
      </c>
      <c r="H479" s="70" t="str">
        <f>G479-F479</f>
      </c>
      <c r="I479" s="71" t="n">
        <v>1066563.6735298</v>
      </c>
      <c r="J479" s="72" t="str">
        <f>I479-E479</f>
      </c>
    </row>
    <row r="480">
      <c r="A480" t="s">
        <v>245</v>
      </c>
      <c r="B480" t="s">
        <v>247</v>
      </c>
      <c r="C480" s="66" t="n">
        <v>2041</v>
      </c>
      <c r="D480" t="s">
        <v>211</v>
      </c>
      <c r="E480" s="67" t="n">
        <v>165646.056899196</v>
      </c>
      <c r="F480" s="68" t="n">
        <v>98857.3036437619</v>
      </c>
      <c r="G480" s="69" t="n">
        <v>101998.78936442</v>
      </c>
      <c r="H480" s="70" t="str">
        <f>G480-F480</f>
      </c>
      <c r="I480" s="71" t="n">
        <v>165603.256683252</v>
      </c>
      <c r="J480" s="72" t="str">
        <f>I480-E480</f>
      </c>
    </row>
    <row r="481">
      <c r="A481" t="s">
        <v>245</v>
      </c>
      <c r="B481" t="s">
        <v>247</v>
      </c>
      <c r="C481" s="66" t="n">
        <v>2041</v>
      </c>
      <c r="D481" t="s">
        <v>221</v>
      </c>
      <c r="E481" s="67" t="n">
        <v>330968.210986696</v>
      </c>
      <c r="F481" s="68" t="n">
        <v>311132.314220579</v>
      </c>
      <c r="G481" s="69" t="n">
        <v>311000.568285778</v>
      </c>
      <c r="H481" s="70" t="str">
        <f>G481-F481</f>
      </c>
      <c r="I481" s="71" t="n">
        <v>330799.892538861</v>
      </c>
      <c r="J481" s="72" t="str">
        <f>I481-E481</f>
      </c>
    </row>
    <row r="482">
      <c r="A482" t="s">
        <v>245</v>
      </c>
      <c r="B482" t="s">
        <v>247</v>
      </c>
      <c r="C482" s="66" t="n">
        <v>2041</v>
      </c>
      <c r="D482" t="s">
        <v>225</v>
      </c>
      <c r="E482" s="67" t="n">
        <v>869386.767438945</v>
      </c>
      <c r="F482" s="68" t="n">
        <v>505004.015472188</v>
      </c>
      <c r="G482" s="69" t="n">
        <v>506572.614435606</v>
      </c>
      <c r="H482" s="70" t="str">
        <f>G482-F482</f>
      </c>
      <c r="I482" s="71" t="n">
        <v>869077.592101044</v>
      </c>
      <c r="J482" s="72" t="str">
        <f>I482-E482</f>
      </c>
    </row>
    <row r="483">
      <c r="A483" t="s">
        <v>245</v>
      </c>
      <c r="B483" t="s">
        <v>247</v>
      </c>
      <c r="C483" s="66" t="n">
        <v>2041</v>
      </c>
      <c r="D483" t="s">
        <v>229</v>
      </c>
      <c r="E483" s="67" t="n">
        <v>461843.579652835</v>
      </c>
      <c r="F483" s="68" t="n">
        <v>244495.214357926</v>
      </c>
      <c r="G483" s="69" t="n">
        <v>244403.938380915</v>
      </c>
      <c r="H483" s="70" t="str">
        <f>G483-F483</f>
      </c>
      <c r="I483" s="71" t="n">
        <v>461572.525619781</v>
      </c>
      <c r="J483" s="72" t="str">
        <f>I483-E483</f>
      </c>
    </row>
    <row r="484">
      <c r="A484" t="s">
        <v>245</v>
      </c>
      <c r="B484" t="s">
        <v>247</v>
      </c>
      <c r="C484" s="66" t="n">
        <v>2041</v>
      </c>
      <c r="D484" t="s">
        <v>375</v>
      </c>
      <c r="E484" s="67" t="n">
        <v>12913.9711053444</v>
      </c>
      <c r="F484" s="68" t="n">
        <v>1954.42375962472</v>
      </c>
      <c r="G484" s="69" t="n">
        <v>1954.42370545678</v>
      </c>
      <c r="H484" s="70" t="str">
        <f>G484-F484</f>
      </c>
      <c r="I484" s="71" t="n">
        <v>12913.9661072478</v>
      </c>
      <c r="J484" s="72" t="str">
        <f>I484-E484</f>
      </c>
    </row>
    <row r="485">
      <c r="A485" t="s">
        <v>245</v>
      </c>
      <c r="B485" t="s">
        <v>247</v>
      </c>
      <c r="C485" s="66" t="n">
        <v>2042</v>
      </c>
      <c r="D485" t="s">
        <v>235</v>
      </c>
      <c r="E485" s="67" t="n">
        <v>16320.347427639</v>
      </c>
      <c r="F485" s="68" t="n">
        <v>10503.7156224543</v>
      </c>
      <c r="G485" s="69" t="n">
        <v>11135.4965430843</v>
      </c>
      <c r="H485" s="70" t="str">
        <f>G485-F485</f>
      </c>
      <c r="I485" s="71" t="n">
        <v>16309.8993609652</v>
      </c>
      <c r="J485" s="72" t="str">
        <f>I485-E485</f>
      </c>
    </row>
    <row r="486">
      <c r="A486" t="s">
        <v>245</v>
      </c>
      <c r="B486" t="s">
        <v>247</v>
      </c>
      <c r="C486" s="66" t="n">
        <v>2042</v>
      </c>
      <c r="D486" t="s">
        <v>266</v>
      </c>
      <c r="E486" s="67" t="n">
        <v>1078315.00391275</v>
      </c>
      <c r="F486" s="68" t="n">
        <v>208674.670807028</v>
      </c>
      <c r="G486" s="69" t="n">
        <v>208646.654553543</v>
      </c>
      <c r="H486" s="70" t="str">
        <f>G486-F486</f>
      </c>
      <c r="I486" s="71" t="n">
        <v>1078026.60097981</v>
      </c>
      <c r="J486" s="72" t="str">
        <f>I486-E486</f>
      </c>
    </row>
    <row r="487">
      <c r="A487" t="s">
        <v>245</v>
      </c>
      <c r="B487" t="s">
        <v>247</v>
      </c>
      <c r="C487" s="66" t="n">
        <v>2042</v>
      </c>
      <c r="D487" t="s">
        <v>211</v>
      </c>
      <c r="E487" s="67" t="n">
        <v>169189.354868949</v>
      </c>
      <c r="F487" s="68" t="n">
        <v>100834.775961825</v>
      </c>
      <c r="G487" s="69" t="n">
        <v>104153.760083299</v>
      </c>
      <c r="H487" s="70" t="str">
        <f>G487-F487</f>
      </c>
      <c r="I487" s="71" t="n">
        <v>169141.556637021</v>
      </c>
      <c r="J487" s="72" t="str">
        <f>I487-E487</f>
      </c>
    </row>
    <row r="488">
      <c r="A488" t="s">
        <v>245</v>
      </c>
      <c r="B488" t="s">
        <v>247</v>
      </c>
      <c r="C488" s="66" t="n">
        <v>2042</v>
      </c>
      <c r="D488" t="s">
        <v>221</v>
      </c>
      <c r="E488" s="67" t="n">
        <v>333506.476316458</v>
      </c>
      <c r="F488" s="68" t="n">
        <v>313574.980766988</v>
      </c>
      <c r="G488" s="69" t="n">
        <v>313428.604068663</v>
      </c>
      <c r="H488" s="70" t="str">
        <f>G488-F488</f>
      </c>
      <c r="I488" s="71" t="n">
        <v>333321.323938657</v>
      </c>
      <c r="J488" s="72" t="str">
        <f>I488-E488</f>
      </c>
    </row>
    <row r="489">
      <c r="A489" t="s">
        <v>245</v>
      </c>
      <c r="B489" t="s">
        <v>247</v>
      </c>
      <c r="C489" s="66" t="n">
        <v>2042</v>
      </c>
      <c r="D489" t="s">
        <v>225</v>
      </c>
      <c r="E489" s="67" t="n">
        <v>884624.80327713</v>
      </c>
      <c r="F489" s="68" t="n">
        <v>515851.427403908</v>
      </c>
      <c r="G489" s="69" t="n">
        <v>517499.023505678</v>
      </c>
      <c r="H489" s="70" t="str">
        <f>G489-F489</f>
      </c>
      <c r="I489" s="71" t="n">
        <v>884281.978207785</v>
      </c>
      <c r="J489" s="72" t="str">
        <f>I489-E489</f>
      </c>
    </row>
    <row r="490">
      <c r="A490" t="s">
        <v>245</v>
      </c>
      <c r="B490" t="s">
        <v>247</v>
      </c>
      <c r="C490" s="66" t="n">
        <v>2042</v>
      </c>
      <c r="D490" t="s">
        <v>229</v>
      </c>
      <c r="E490" s="67" t="n">
        <v>469754.128863887</v>
      </c>
      <c r="F490" s="68" t="n">
        <v>250280.122498103</v>
      </c>
      <c r="G490" s="69" t="n">
        <v>250175.663514197</v>
      </c>
      <c r="H490" s="70" t="str">
        <f>G490-F490</f>
      </c>
      <c r="I490" s="71" t="n">
        <v>469454.149721884</v>
      </c>
      <c r="J490" s="72" t="str">
        <f>I490-E490</f>
      </c>
    </row>
    <row r="491">
      <c r="A491" t="s">
        <v>245</v>
      </c>
      <c r="B491" t="s">
        <v>247</v>
      </c>
      <c r="C491" s="66" t="n">
        <v>2042</v>
      </c>
      <c r="D491" t="s">
        <v>375</v>
      </c>
      <c r="E491" s="67" t="n">
        <v>12447.9630780439</v>
      </c>
      <c r="F491" s="68" t="n">
        <v>1837.13784344934</v>
      </c>
      <c r="G491" s="69" t="n">
        <v>1837.13778678778</v>
      </c>
      <c r="H491" s="70" t="str">
        <f>G491-F491</f>
      </c>
      <c r="I491" s="71" t="n">
        <v>12447.9578277165</v>
      </c>
      <c r="J491" s="72" t="str">
        <f>I491-E491</f>
      </c>
    </row>
    <row r="492">
      <c r="A492" t="s">
        <v>245</v>
      </c>
      <c r="B492" t="s">
        <v>247</v>
      </c>
      <c r="C492" s="66" t="n">
        <v>2043</v>
      </c>
      <c r="D492" t="s">
        <v>235</v>
      </c>
      <c r="E492" s="67" t="n">
        <v>16766.4492273155</v>
      </c>
      <c r="F492" s="68" t="n">
        <v>10677.5238614308</v>
      </c>
      <c r="G492" s="69" t="n">
        <v>11340.588740714</v>
      </c>
      <c r="H492" s="70" t="str">
        <f>G492-F492</f>
      </c>
      <c r="I492" s="71" t="n">
        <v>16754.8072801891</v>
      </c>
      <c r="J492" s="72" t="str">
        <f>I492-E492</f>
      </c>
    </row>
    <row r="493">
      <c r="A493" t="s">
        <v>245</v>
      </c>
      <c r="B493" t="s">
        <v>247</v>
      </c>
      <c r="C493" s="66" t="n">
        <v>2043</v>
      </c>
      <c r="D493" t="s">
        <v>266</v>
      </c>
      <c r="E493" s="67" t="n">
        <v>1089934.74374702</v>
      </c>
      <c r="F493" s="68" t="n">
        <v>214045.939076581</v>
      </c>
      <c r="G493" s="69" t="n">
        <v>214013.627325169</v>
      </c>
      <c r="H493" s="70" t="str">
        <f>G493-F493</f>
      </c>
      <c r="I493" s="71" t="n">
        <v>1089617.8876954</v>
      </c>
      <c r="J493" s="72" t="str">
        <f>I493-E493</f>
      </c>
    </row>
    <row r="494">
      <c r="A494" t="s">
        <v>245</v>
      </c>
      <c r="B494" t="s">
        <v>247</v>
      </c>
      <c r="C494" s="66" t="n">
        <v>2043</v>
      </c>
      <c r="D494" t="s">
        <v>211</v>
      </c>
      <c r="E494" s="67" t="n">
        <v>173461.047086033</v>
      </c>
      <c r="F494" s="68" t="n">
        <v>102801.109684486</v>
      </c>
      <c r="G494" s="69" t="n">
        <v>106296.685429372</v>
      </c>
      <c r="H494" s="70" t="str">
        <f>G494-F494</f>
      </c>
      <c r="I494" s="71" t="n">
        <v>173407.833179956</v>
      </c>
      <c r="J494" s="72" t="str">
        <f>I494-E494</f>
      </c>
    </row>
    <row r="495">
      <c r="A495" t="s">
        <v>245</v>
      </c>
      <c r="B495" t="s">
        <v>247</v>
      </c>
      <c r="C495" s="66" t="n">
        <v>2043</v>
      </c>
      <c r="D495" t="s">
        <v>221</v>
      </c>
      <c r="E495" s="67" t="n">
        <v>335393.1723822</v>
      </c>
      <c r="F495" s="68" t="n">
        <v>315512.313682144</v>
      </c>
      <c r="G495" s="69" t="n">
        <v>315350.995136011</v>
      </c>
      <c r="H495" s="70" t="str">
        <f>G495-F495</f>
      </c>
      <c r="I495" s="71" t="n">
        <v>335190.948405484</v>
      </c>
      <c r="J495" s="72" t="str">
        <f>I495-E495</f>
      </c>
    </row>
    <row r="496">
      <c r="A496" t="s">
        <v>245</v>
      </c>
      <c r="B496" t="s">
        <v>247</v>
      </c>
      <c r="C496" s="66" t="n">
        <v>2043</v>
      </c>
      <c r="D496" t="s">
        <v>225</v>
      </c>
      <c r="E496" s="67" t="n">
        <v>902149.559372684</v>
      </c>
      <c r="F496" s="68" t="n">
        <v>526355.700785736</v>
      </c>
      <c r="G496" s="69" t="n">
        <v>528079.181081669</v>
      </c>
      <c r="H496" s="70" t="str">
        <f>G496-F496</f>
      </c>
      <c r="I496" s="71" t="n">
        <v>901770.411974376</v>
      </c>
      <c r="J496" s="72" t="str">
        <f>I496-E496</f>
      </c>
    </row>
    <row r="497">
      <c r="A497" t="s">
        <v>245</v>
      </c>
      <c r="B497" t="s">
        <v>247</v>
      </c>
      <c r="C497" s="66" t="n">
        <v>2043</v>
      </c>
      <c r="D497" t="s">
        <v>229</v>
      </c>
      <c r="E497" s="67" t="n">
        <v>479813.558721074</v>
      </c>
      <c r="F497" s="68" t="n">
        <v>256111.381721731</v>
      </c>
      <c r="G497" s="69" t="n">
        <v>255992.973248088</v>
      </c>
      <c r="H497" s="70" t="str">
        <f>G497-F497</f>
      </c>
      <c r="I497" s="71" t="n">
        <v>479482.188386743</v>
      </c>
      <c r="J497" s="72" t="str">
        <f>I497-E497</f>
      </c>
    </row>
    <row r="498">
      <c r="A498" t="s">
        <v>245</v>
      </c>
      <c r="B498" t="s">
        <v>247</v>
      </c>
      <c r="C498" s="66" t="n">
        <v>2043</v>
      </c>
      <c r="D498" t="s">
        <v>375</v>
      </c>
      <c r="E498" s="67" t="n">
        <v>12246.578647471</v>
      </c>
      <c r="F498" s="68" t="n">
        <v>1731.13151102286</v>
      </c>
      <c r="G498" s="69" t="n">
        <v>1731.1314511154</v>
      </c>
      <c r="H498" s="70" t="str">
        <f>G498-F498</f>
      </c>
      <c r="I498" s="71" t="n">
        <v>12246.5731114781</v>
      </c>
      <c r="J498" s="72" t="str">
        <f>I498-E498</f>
      </c>
    </row>
    <row r="499">
      <c r="A499" t="s">
        <v>245</v>
      </c>
      <c r="B499" t="s">
        <v>247</v>
      </c>
      <c r="C499" s="66" t="n">
        <v>2044</v>
      </c>
      <c r="D499" t="s">
        <v>235</v>
      </c>
      <c r="E499" s="67" t="n">
        <v>17154.572897731</v>
      </c>
      <c r="F499" s="68" t="n">
        <v>10844.761294963</v>
      </c>
      <c r="G499" s="69" t="n">
        <v>11540.7879834335</v>
      </c>
      <c r="H499" s="70" t="str">
        <f>G499-F499</f>
      </c>
      <c r="I499" s="71" t="n">
        <v>17141.7120461147</v>
      </c>
      <c r="J499" s="72" t="str">
        <f>I499-E499</f>
      </c>
    </row>
    <row r="500">
      <c r="A500" t="s">
        <v>245</v>
      </c>
      <c r="B500" t="s">
        <v>247</v>
      </c>
      <c r="C500" s="66" t="n">
        <v>2044</v>
      </c>
      <c r="D500" t="s">
        <v>266</v>
      </c>
      <c r="E500" s="67" t="n">
        <v>1100942.55739853</v>
      </c>
      <c r="F500" s="68" t="n">
        <v>219424.546464847</v>
      </c>
      <c r="G500" s="69" t="n">
        <v>219387.626065992</v>
      </c>
      <c r="H500" s="70" t="str">
        <f>G500-F500</f>
      </c>
      <c r="I500" s="71" t="n">
        <v>1100597.33187273</v>
      </c>
      <c r="J500" s="72" t="str">
        <f>I500-E500</f>
      </c>
    </row>
    <row r="501">
      <c r="A501" t="s">
        <v>245</v>
      </c>
      <c r="B501" t="s">
        <v>247</v>
      </c>
      <c r="C501" s="66" t="n">
        <v>2044</v>
      </c>
      <c r="D501" t="s">
        <v>211</v>
      </c>
      <c r="E501" s="67" t="n">
        <v>176779.603167784</v>
      </c>
      <c r="F501" s="68" t="n">
        <v>104729.422592738</v>
      </c>
      <c r="G501" s="69" t="n">
        <v>108405.015378104</v>
      </c>
      <c r="H501" s="70" t="str">
        <f>G501-F501</f>
      </c>
      <c r="I501" s="71" t="n">
        <v>176720.973913542</v>
      </c>
      <c r="J501" s="72" t="str">
        <f>I501-E501</f>
      </c>
    </row>
    <row r="502">
      <c r="A502" t="s">
        <v>245</v>
      </c>
      <c r="B502" t="s">
        <v>247</v>
      </c>
      <c r="C502" s="66" t="n">
        <v>2044</v>
      </c>
      <c r="D502" t="s">
        <v>221</v>
      </c>
      <c r="E502" s="67" t="n">
        <v>337361.236696919</v>
      </c>
      <c r="F502" s="68" t="n">
        <v>317347.232376889</v>
      </c>
      <c r="G502" s="69" t="n">
        <v>317170.637977033</v>
      </c>
      <c r="H502" s="70" t="str">
        <f>G502-F502</f>
      </c>
      <c r="I502" s="71" t="n">
        <v>337141.608513163</v>
      </c>
      <c r="J502" s="72" t="str">
        <f>I502-E502</f>
      </c>
    </row>
    <row r="503">
      <c r="A503" t="s">
        <v>245</v>
      </c>
      <c r="B503" t="s">
        <v>247</v>
      </c>
      <c r="C503" s="66" t="n">
        <v>2044</v>
      </c>
      <c r="D503" t="s">
        <v>225</v>
      </c>
      <c r="E503" s="67" t="n">
        <v>916119.076312314</v>
      </c>
      <c r="F503" s="68" t="n">
        <v>536727.363144437</v>
      </c>
      <c r="G503" s="69" t="n">
        <v>538525.397411542</v>
      </c>
      <c r="H503" s="70" t="str">
        <f>G503-F503</f>
      </c>
      <c r="I503" s="71" t="n">
        <v>915703.811540802</v>
      </c>
      <c r="J503" s="72" t="str">
        <f>I503-E503</f>
      </c>
    </row>
    <row r="504">
      <c r="A504" t="s">
        <v>245</v>
      </c>
      <c r="B504" t="s">
        <v>247</v>
      </c>
      <c r="C504" s="66" t="n">
        <v>2044</v>
      </c>
      <c r="D504" t="s">
        <v>229</v>
      </c>
      <c r="E504" s="67" t="n">
        <v>486963.532013319</v>
      </c>
      <c r="F504" s="68" t="n">
        <v>261816.454709436</v>
      </c>
      <c r="G504" s="69" t="n">
        <v>261683.339551894</v>
      </c>
      <c r="H504" s="70" t="str">
        <f>G504-F504</f>
      </c>
      <c r="I504" s="71" t="n">
        <v>486601.390422378</v>
      </c>
      <c r="J504" s="72" t="str">
        <f>I504-E504</f>
      </c>
    </row>
    <row r="505">
      <c r="A505" t="s">
        <v>245</v>
      </c>
      <c r="B505" t="s">
        <v>247</v>
      </c>
      <c r="C505" s="66" t="n">
        <v>2044</v>
      </c>
      <c r="D505" t="s">
        <v>375</v>
      </c>
      <c r="E505" s="67" t="n">
        <v>12149.8610794045</v>
      </c>
      <c r="F505" s="68" t="n">
        <v>1626.37544441583</v>
      </c>
      <c r="G505" s="69" t="n">
        <v>1626.37538137955</v>
      </c>
      <c r="H505" s="70" t="str">
        <f>G505-F505</f>
      </c>
      <c r="I505" s="71" t="n">
        <v>12149.8552379252</v>
      </c>
      <c r="J505" s="72" t="str">
        <f>I505-E505</f>
      </c>
    </row>
    <row r="506">
      <c r="A506" t="s">
        <v>245</v>
      </c>
      <c r="B506" t="s">
        <v>247</v>
      </c>
      <c r="C506" s="66" t="n">
        <v>2045</v>
      </c>
      <c r="D506" t="s">
        <v>235</v>
      </c>
      <c r="E506" s="67" t="n">
        <v>17572.1704454477</v>
      </c>
      <c r="F506" s="68" t="n">
        <v>11017.9410475901</v>
      </c>
      <c r="G506" s="69" t="n">
        <v>11745.9298391965</v>
      </c>
      <c r="H506" s="70" t="str">
        <f>G506-F506</f>
      </c>
      <c r="I506" s="71" t="n">
        <v>17558.0225793012</v>
      </c>
      <c r="J506" s="72" t="str">
        <f>I506-E506</f>
      </c>
    </row>
    <row r="507">
      <c r="A507" t="s">
        <v>245</v>
      </c>
      <c r="B507" t="s">
        <v>247</v>
      </c>
      <c r="C507" s="66" t="n">
        <v>2045</v>
      </c>
      <c r="D507" t="s">
        <v>266</v>
      </c>
      <c r="E507" s="67" t="n">
        <v>1111215.05123244</v>
      </c>
      <c r="F507" s="68" t="n">
        <v>224830.972004626</v>
      </c>
      <c r="G507" s="69" t="n">
        <v>224789.135470853</v>
      </c>
      <c r="H507" s="70" t="str">
        <f>G507-F507</f>
      </c>
      <c r="I507" s="71" t="n">
        <v>1110841.03545085</v>
      </c>
      <c r="J507" s="72" t="str">
        <f>I507-E507</f>
      </c>
    </row>
    <row r="508">
      <c r="A508" t="s">
        <v>245</v>
      </c>
      <c r="B508" t="s">
        <v>247</v>
      </c>
      <c r="C508" s="66" t="n">
        <v>2045</v>
      </c>
      <c r="D508" t="s">
        <v>211</v>
      </c>
      <c r="E508" s="67" t="n">
        <v>180217.998247621</v>
      </c>
      <c r="F508" s="68" t="n">
        <v>106684.612785751</v>
      </c>
      <c r="G508" s="69" t="n">
        <v>110535.42825069</v>
      </c>
      <c r="H508" s="70" t="str">
        <f>G508-F508</f>
      </c>
      <c r="I508" s="71" t="n">
        <v>180153.68435169</v>
      </c>
      <c r="J508" s="72" t="str">
        <f>I508-E508</f>
      </c>
    </row>
    <row r="509">
      <c r="A509" t="s">
        <v>245</v>
      </c>
      <c r="B509" t="s">
        <v>247</v>
      </c>
      <c r="C509" s="66" t="n">
        <v>2045</v>
      </c>
      <c r="D509" t="s">
        <v>221</v>
      </c>
      <c r="E509" s="67" t="n">
        <v>339406.975896649</v>
      </c>
      <c r="F509" s="68" t="n">
        <v>319111.100386315</v>
      </c>
      <c r="G509" s="69" t="n">
        <v>318918.904925021</v>
      </c>
      <c r="H509" s="70" t="str">
        <f>G509-F509</f>
      </c>
      <c r="I509" s="71" t="n">
        <v>339169.596103443</v>
      </c>
      <c r="J509" s="72" t="str">
        <f>I509-E509</f>
      </c>
    </row>
    <row r="510">
      <c r="A510" t="s">
        <v>245</v>
      </c>
      <c r="B510" t="s">
        <v>247</v>
      </c>
      <c r="C510" s="66" t="n">
        <v>2045</v>
      </c>
      <c r="D510" t="s">
        <v>225</v>
      </c>
      <c r="E510" s="67" t="n">
        <v>929650.155037201</v>
      </c>
      <c r="F510" s="68" t="n">
        <v>547148.392110739</v>
      </c>
      <c r="G510" s="69" t="n">
        <v>549018.34448389</v>
      </c>
      <c r="H510" s="70" t="str">
        <f>G510-F510</f>
      </c>
      <c r="I510" s="71" t="n">
        <v>929197.274787431</v>
      </c>
      <c r="J510" s="72" t="str">
        <f>I510-E510</f>
      </c>
    </row>
    <row r="511">
      <c r="A511" t="s">
        <v>245</v>
      </c>
      <c r="B511" t="s">
        <v>247</v>
      </c>
      <c r="C511" s="66" t="n">
        <v>2045</v>
      </c>
      <c r="D511" t="s">
        <v>229</v>
      </c>
      <c r="E511" s="67" t="n">
        <v>493649.885161283</v>
      </c>
      <c r="F511" s="68" t="n">
        <v>267530.952380521</v>
      </c>
      <c r="G511" s="69" t="n">
        <v>267382.392924501</v>
      </c>
      <c r="H511" s="70" t="str">
        <f>G511-F511</f>
      </c>
      <c r="I511" s="71" t="n">
        <v>493255.893083406</v>
      </c>
      <c r="J511" s="72" t="str">
        <f>I511-E511</f>
      </c>
    </row>
    <row r="512">
      <c r="A512" t="s">
        <v>245</v>
      </c>
      <c r="B512" t="s">
        <v>247</v>
      </c>
      <c r="C512" s="66" t="n">
        <v>2045</v>
      </c>
      <c r="D512" t="s">
        <v>375</v>
      </c>
      <c r="E512" s="67" t="n">
        <v>12048.5067839928</v>
      </c>
      <c r="F512" s="68" t="n">
        <v>1523.2640878347</v>
      </c>
      <c r="G512" s="69" t="n">
        <v>1523.26402182686</v>
      </c>
      <c r="H512" s="70" t="str">
        <f>G512-F512</f>
      </c>
      <c r="I512" s="71" t="n">
        <v>12048.500629735</v>
      </c>
      <c r="J512" s="72" t="str">
        <f>I512-E512</f>
      </c>
    </row>
    <row r="513">
      <c r="A513" t="s">
        <v>245</v>
      </c>
      <c r="B513" t="s">
        <v>247</v>
      </c>
      <c r="C513" s="66" t="n">
        <v>2046</v>
      </c>
      <c r="D513" t="s">
        <v>235</v>
      </c>
      <c r="E513" s="67" t="n">
        <v>17983.9849933011</v>
      </c>
      <c r="F513" s="68" t="n">
        <v>11196.5150637355</v>
      </c>
      <c r="G513" s="69" t="n">
        <v>11956.4732180851</v>
      </c>
      <c r="H513" s="70" t="str">
        <f>G513-F513</f>
      </c>
      <c r="I513" s="71" t="n">
        <v>17968.503099892</v>
      </c>
      <c r="J513" s="72" t="str">
        <f>I513-E513</f>
      </c>
    </row>
    <row r="514">
      <c r="A514" t="s">
        <v>245</v>
      </c>
      <c r="B514" t="s">
        <v>247</v>
      </c>
      <c r="C514" s="66" t="n">
        <v>2046</v>
      </c>
      <c r="D514" t="s">
        <v>266</v>
      </c>
      <c r="E514" s="67" t="n">
        <v>1125145.54207058</v>
      </c>
      <c r="F514" s="68" t="n">
        <v>230270.709074758</v>
      </c>
      <c r="G514" s="69" t="n">
        <v>230223.641273017</v>
      </c>
      <c r="H514" s="70" t="str">
        <f>G514-F514</f>
      </c>
      <c r="I514" s="71" t="n">
        <v>1124741.39385058</v>
      </c>
      <c r="J514" s="72" t="str">
        <f>I514-E514</f>
      </c>
    </row>
    <row r="515">
      <c r="A515" t="s">
        <v>245</v>
      </c>
      <c r="B515" t="s">
        <v>247</v>
      </c>
      <c r="C515" s="66" t="n">
        <v>2046</v>
      </c>
      <c r="D515" t="s">
        <v>211</v>
      </c>
      <c r="E515" s="67" t="n">
        <v>183580.735389803</v>
      </c>
      <c r="F515" s="68" t="n">
        <v>108655.028206984</v>
      </c>
      <c r="G515" s="69" t="n">
        <v>112679.652863118</v>
      </c>
      <c r="H515" s="70" t="str">
        <f>G515-F515</f>
      </c>
      <c r="I515" s="71" t="n">
        <v>183510.562290158</v>
      </c>
      <c r="J515" s="72" t="str">
        <f>I515-E515</f>
      </c>
    </row>
    <row r="516">
      <c r="A516" t="s">
        <v>245</v>
      </c>
      <c r="B516" t="s">
        <v>247</v>
      </c>
      <c r="C516" s="66" t="n">
        <v>2046</v>
      </c>
      <c r="D516" t="s">
        <v>221</v>
      </c>
      <c r="E516" s="67" t="n">
        <v>341480.739080331</v>
      </c>
      <c r="F516" s="68" t="n">
        <v>320782.313455746</v>
      </c>
      <c r="G516" s="69" t="n">
        <v>320574.163172874</v>
      </c>
      <c r="H516" s="70" t="str">
        <f>G516-F516</f>
      </c>
      <c r="I516" s="71" t="n">
        <v>341225.275481564</v>
      </c>
      <c r="J516" s="72" t="str">
        <f>I516-E516</f>
      </c>
    </row>
    <row r="517">
      <c r="A517" t="s">
        <v>245</v>
      </c>
      <c r="B517" t="s">
        <v>247</v>
      </c>
      <c r="C517" s="66" t="n">
        <v>2046</v>
      </c>
      <c r="D517" t="s">
        <v>225</v>
      </c>
      <c r="E517" s="67" t="n">
        <v>944502.702640562</v>
      </c>
      <c r="F517" s="68" t="n">
        <v>557604.384095082</v>
      </c>
      <c r="G517" s="69" t="n">
        <v>559544.256752656</v>
      </c>
      <c r="H517" s="70" t="str">
        <f>G517-F517</f>
      </c>
      <c r="I517" s="71" t="n">
        <v>944010.931257439</v>
      </c>
      <c r="J517" s="72" t="str">
        <f>I517-E517</f>
      </c>
    </row>
    <row r="518">
      <c r="A518" t="s">
        <v>245</v>
      </c>
      <c r="B518" t="s">
        <v>247</v>
      </c>
      <c r="C518" s="66" t="n">
        <v>2046</v>
      </c>
      <c r="D518" t="s">
        <v>229</v>
      </c>
      <c r="E518" s="67" t="n">
        <v>501072.47810422</v>
      </c>
      <c r="F518" s="68" t="n">
        <v>273245.545851494</v>
      </c>
      <c r="G518" s="69" t="n">
        <v>273080.787934234</v>
      </c>
      <c r="H518" s="70" t="str">
        <f>G518-F518</f>
      </c>
      <c r="I518" s="71" t="n">
        <v>500645.717898476</v>
      </c>
      <c r="J518" s="72" t="str">
        <f>I518-E518</f>
      </c>
    </row>
    <row r="519">
      <c r="A519" t="s">
        <v>245</v>
      </c>
      <c r="B519" t="s">
        <v>247</v>
      </c>
      <c r="C519" s="66" t="n">
        <v>2046</v>
      </c>
      <c r="D519" t="s">
        <v>375</v>
      </c>
      <c r="E519" s="67" t="n">
        <v>11943.8010917144</v>
      </c>
      <c r="F519" s="68" t="n">
        <v>1421.30027931636</v>
      </c>
      <c r="G519" s="69" t="n">
        <v>1421.3002106259</v>
      </c>
      <c r="H519" s="70" t="str">
        <f>G519-F519</f>
      </c>
      <c r="I519" s="71" t="n">
        <v>11943.7945693929</v>
      </c>
      <c r="J519" s="72" t="str">
        <f>I519-E519</f>
      </c>
    </row>
    <row r="520">
      <c r="A520" t="s">
        <v>245</v>
      </c>
      <c r="B520" t="s">
        <v>247</v>
      </c>
      <c r="C520" s="66" t="n">
        <v>2047</v>
      </c>
      <c r="D520" t="s">
        <v>235</v>
      </c>
      <c r="E520" s="67" t="n">
        <v>18387.8401828762</v>
      </c>
      <c r="F520" s="68" t="n">
        <v>11369.97079002</v>
      </c>
      <c r="G520" s="69" t="n">
        <v>12160.3227217187</v>
      </c>
      <c r="H520" s="70" t="str">
        <f>G520-F520</f>
      </c>
      <c r="I520" s="71" t="n">
        <v>18370.9982297807</v>
      </c>
      <c r="J520" s="72" t="str">
        <f>I520-E520</f>
      </c>
    </row>
    <row r="521">
      <c r="A521" t="s">
        <v>245</v>
      </c>
      <c r="B521" t="s">
        <v>247</v>
      </c>
      <c r="C521" s="66" t="n">
        <v>2047</v>
      </c>
      <c r="D521" t="s">
        <v>266</v>
      </c>
      <c r="E521" s="67" t="n">
        <v>1134115.06229659</v>
      </c>
      <c r="F521" s="68" t="n">
        <v>235627.089112876</v>
      </c>
      <c r="G521" s="69" t="n">
        <v>235574.501787602</v>
      </c>
      <c r="H521" s="70" t="str">
        <f>G521-F521</f>
      </c>
      <c r="I521" s="71" t="n">
        <v>1133680.16398797</v>
      </c>
      <c r="J521" s="72" t="str">
        <f>I521-E521</f>
      </c>
    </row>
    <row r="522">
      <c r="A522" t="s">
        <v>245</v>
      </c>
      <c r="B522" t="s">
        <v>247</v>
      </c>
      <c r="C522" s="66" t="n">
        <v>2047</v>
      </c>
      <c r="D522" t="s">
        <v>211</v>
      </c>
      <c r="E522" s="67" t="n">
        <v>187001.472777198</v>
      </c>
      <c r="F522" s="68" t="n">
        <v>110575.51195025</v>
      </c>
      <c r="G522" s="69" t="n">
        <v>114770.43405396</v>
      </c>
      <c r="H522" s="70" t="str">
        <f>G522-F522</f>
      </c>
      <c r="I522" s="71" t="n">
        <v>186925.284089995</v>
      </c>
      <c r="J522" s="72" t="str">
        <f>I522-E522</f>
      </c>
    </row>
    <row r="523">
      <c r="A523" t="s">
        <v>245</v>
      </c>
      <c r="B523" t="s">
        <v>247</v>
      </c>
      <c r="C523" s="66" t="n">
        <v>2047</v>
      </c>
      <c r="D523" t="s">
        <v>221</v>
      </c>
      <c r="E523" s="67" t="n">
        <v>343095.630112838</v>
      </c>
      <c r="F523" s="68" t="n">
        <v>322265.081655045</v>
      </c>
      <c r="G523" s="69" t="n">
        <v>322040.722228729</v>
      </c>
      <c r="H523" s="70" t="str">
        <f>G523-F523</f>
      </c>
      <c r="I523" s="71" t="n">
        <v>342821.899904036</v>
      </c>
      <c r="J523" s="72" t="str">
        <f>I523-E523</f>
      </c>
    </row>
    <row r="524">
      <c r="A524" t="s">
        <v>245</v>
      </c>
      <c r="B524" t="s">
        <v>247</v>
      </c>
      <c r="C524" s="66" t="n">
        <v>2047</v>
      </c>
      <c r="D524" t="s">
        <v>225</v>
      </c>
      <c r="E524" s="67" t="n">
        <v>958231.869181813</v>
      </c>
      <c r="F524" s="68" t="n">
        <v>567769.387566478</v>
      </c>
      <c r="G524" s="69" t="n">
        <v>569776.387385101</v>
      </c>
      <c r="H524" s="70" t="str">
        <f>G524-F524</f>
      </c>
      <c r="I524" s="71" t="n">
        <v>957700.330331823</v>
      </c>
      <c r="J524" s="72" t="str">
        <f>I524-E524</f>
      </c>
    </row>
    <row r="525">
      <c r="A525" t="s">
        <v>245</v>
      </c>
      <c r="B525" t="s">
        <v>247</v>
      </c>
      <c r="C525" s="66" t="n">
        <v>2047</v>
      </c>
      <c r="D525" t="s">
        <v>229</v>
      </c>
      <c r="E525" s="67" t="n">
        <v>508188.900660146</v>
      </c>
      <c r="F525" s="68" t="n">
        <v>278776.727389602</v>
      </c>
      <c r="G525" s="69" t="n">
        <v>278595.1987469</v>
      </c>
      <c r="H525" s="70" t="str">
        <f>G525-F525</f>
      </c>
      <c r="I525" s="71" t="n">
        <v>507728.749767113</v>
      </c>
      <c r="J525" s="72" t="str">
        <f>I525-E525</f>
      </c>
    </row>
    <row r="526">
      <c r="A526" t="s">
        <v>245</v>
      </c>
      <c r="B526" t="s">
        <v>247</v>
      </c>
      <c r="C526" s="66" t="n">
        <v>2047</v>
      </c>
      <c r="D526" t="s">
        <v>375</v>
      </c>
      <c r="E526" s="67" t="n">
        <v>11676.8207846229</v>
      </c>
      <c r="F526" s="68" t="n">
        <v>1320.00756030303</v>
      </c>
      <c r="G526" s="69" t="n">
        <v>1320.00748918915</v>
      </c>
      <c r="H526" s="70" t="str">
        <f>G526-F526</f>
      </c>
      <c r="I526" s="71" t="n">
        <v>11676.8139890787</v>
      </c>
      <c r="J526" s="72" t="str">
        <f>I526-E526</f>
      </c>
    </row>
    <row r="527">
      <c r="A527" t="s">
        <v>245</v>
      </c>
      <c r="B527" t="s">
        <v>247</v>
      </c>
      <c r="C527" s="66" t="n">
        <v>2048</v>
      </c>
      <c r="D527" t="s">
        <v>235</v>
      </c>
      <c r="E527" s="67" t="n">
        <v>18883.374920201</v>
      </c>
      <c r="F527" s="68" t="n">
        <v>11543.9316831502</v>
      </c>
      <c r="G527" s="69" t="n">
        <v>12359.797946018</v>
      </c>
      <c r="H527" s="70" t="str">
        <f>G527-F527</f>
      </c>
      <c r="I527" s="71" t="n">
        <v>18865.0138793559</v>
      </c>
      <c r="J527" s="72" t="str">
        <f>I527-E527</f>
      </c>
    </row>
    <row r="528">
      <c r="A528" t="s">
        <v>245</v>
      </c>
      <c r="B528" t="s">
        <v>247</v>
      </c>
      <c r="C528" s="66" t="n">
        <v>2048</v>
      </c>
      <c r="D528" t="s">
        <v>266</v>
      </c>
      <c r="E528" s="67" t="n">
        <v>1140386.17608566</v>
      </c>
      <c r="F528" s="68" t="n">
        <v>240837.022733787</v>
      </c>
      <c r="G528" s="69" t="n">
        <v>240778.643136103</v>
      </c>
      <c r="H528" s="70" t="str">
        <f>G528-F528</f>
      </c>
      <c r="I528" s="71" t="n">
        <v>1139921.42222342</v>
      </c>
      <c r="J528" s="72" t="str">
        <f>I528-E528</f>
      </c>
    </row>
    <row r="529">
      <c r="A529" t="s">
        <v>245</v>
      </c>
      <c r="B529" t="s">
        <v>247</v>
      </c>
      <c r="C529" s="66" t="n">
        <v>2048</v>
      </c>
      <c r="D529" t="s">
        <v>211</v>
      </c>
      <c r="E529" s="67" t="n">
        <v>191256.581529728</v>
      </c>
      <c r="F529" s="68" t="n">
        <v>112428.381195752</v>
      </c>
      <c r="G529" s="69" t="n">
        <v>116788.610084</v>
      </c>
      <c r="H529" s="70" t="str">
        <f>G529-F529</f>
      </c>
      <c r="I529" s="71" t="n">
        <v>191173.834498201</v>
      </c>
      <c r="J529" s="72" t="str">
        <f>I529-E529</f>
      </c>
    </row>
    <row r="530">
      <c r="A530" t="s">
        <v>245</v>
      </c>
      <c r="B530" t="s">
        <v>247</v>
      </c>
      <c r="C530" s="66" t="n">
        <v>2048</v>
      </c>
      <c r="D530" t="s">
        <v>221</v>
      </c>
      <c r="E530" s="67" t="n">
        <v>344079.072615043</v>
      </c>
      <c r="F530" s="68" t="n">
        <v>323303.603196996</v>
      </c>
      <c r="G530" s="69" t="n">
        <v>323063.01307722</v>
      </c>
      <c r="H530" s="70" t="str">
        <f>G530-F530</f>
      </c>
      <c r="I530" s="71" t="n">
        <v>343787.138006374</v>
      </c>
      <c r="J530" s="72" t="str">
        <f>I530-E530</f>
      </c>
    </row>
    <row r="531">
      <c r="A531" t="s">
        <v>245</v>
      </c>
      <c r="B531" t="s">
        <v>247</v>
      </c>
      <c r="C531" s="66" t="n">
        <v>2048</v>
      </c>
      <c r="D531" t="s">
        <v>225</v>
      </c>
      <c r="E531" s="67" t="n">
        <v>973326.340136126</v>
      </c>
      <c r="F531" s="68" t="n">
        <v>577387.296029092</v>
      </c>
      <c r="G531" s="69" t="n">
        <v>579456.858882308</v>
      </c>
      <c r="H531" s="70" t="str">
        <f>G531-F531</f>
      </c>
      <c r="I531" s="71" t="n">
        <v>972752.000469153</v>
      </c>
      <c r="J531" s="72" t="str">
        <f>I531-E531</f>
      </c>
    </row>
    <row r="532">
      <c r="A532" t="s">
        <v>245</v>
      </c>
      <c r="B532" t="s">
        <v>247</v>
      </c>
      <c r="C532" s="66" t="n">
        <v>2048</v>
      </c>
      <c r="D532" t="s">
        <v>229</v>
      </c>
      <c r="E532" s="67" t="n">
        <v>516641.696371979</v>
      </c>
      <c r="F532" s="68" t="n">
        <v>284108.146001871</v>
      </c>
      <c r="G532" s="69" t="n">
        <v>283909.318240972</v>
      </c>
      <c r="H532" s="70" t="str">
        <f>G532-F532</f>
      </c>
      <c r="I532" s="71" t="n">
        <v>516145.438063223</v>
      </c>
      <c r="J532" s="72" t="str">
        <f>I532-E532</f>
      </c>
    </row>
    <row r="533">
      <c r="A533" t="s">
        <v>245</v>
      </c>
      <c r="B533" t="s">
        <v>247</v>
      </c>
      <c r="C533" s="66" t="n">
        <v>2048</v>
      </c>
      <c r="D533" t="s">
        <v>375</v>
      </c>
      <c r="E533" s="67" t="n">
        <v>11567.4108893358</v>
      </c>
      <c r="F533" s="68" t="n">
        <v>1228.73269033179</v>
      </c>
      <c r="G533" s="69" t="n">
        <v>1228.73261677247</v>
      </c>
      <c r="H533" s="70" t="str">
        <f>G533-F533</f>
      </c>
      <c r="I533" s="71" t="n">
        <v>11567.4035703729</v>
      </c>
      <c r="J533" s="72" t="str">
        <f>I533-E533</f>
      </c>
    </row>
    <row r="534">
      <c r="A534" t="s">
        <v>245</v>
      </c>
      <c r="B534" t="s">
        <v>247</v>
      </c>
      <c r="C534" s="66" t="n">
        <v>2049</v>
      </c>
      <c r="D534" t="s">
        <v>235</v>
      </c>
      <c r="E534" s="67" t="n">
        <v>19285.7611824927</v>
      </c>
      <c r="F534" s="68" t="n">
        <v>11720.0151963365</v>
      </c>
      <c r="G534" s="69" t="n">
        <v>12562.9700035081</v>
      </c>
      <c r="H534" s="70" t="str">
        <f>G534-F534</f>
      </c>
      <c r="I534" s="71" t="n">
        <v>19265.9413357536</v>
      </c>
      <c r="J534" s="72" t="str">
        <f>I534-E534</f>
      </c>
    </row>
    <row r="535">
      <c r="A535" t="s">
        <v>245</v>
      </c>
      <c r="B535" t="s">
        <v>247</v>
      </c>
      <c r="C535" s="66" t="n">
        <v>2049</v>
      </c>
      <c r="D535" t="s">
        <v>266</v>
      </c>
      <c r="E535" s="67" t="n">
        <v>1149451.54056162</v>
      </c>
      <c r="F535" s="68" t="n">
        <v>246088.896542505</v>
      </c>
      <c r="G535" s="69" t="n">
        <v>246024.454765088</v>
      </c>
      <c r="H535" s="70" t="str">
        <f>G535-F535</f>
      </c>
      <c r="I535" s="71" t="n">
        <v>1148955.60958046</v>
      </c>
      <c r="J535" s="72" t="str">
        <f>I535-E535</f>
      </c>
    </row>
    <row r="536">
      <c r="A536" t="s">
        <v>245</v>
      </c>
      <c r="B536" t="s">
        <v>247</v>
      </c>
      <c r="C536" s="66" t="n">
        <v>2049</v>
      </c>
      <c r="D536" t="s">
        <v>211</v>
      </c>
      <c r="E536" s="67" t="n">
        <v>194381.119287012</v>
      </c>
      <c r="F536" s="68" t="n">
        <v>114293.595531434</v>
      </c>
      <c r="G536" s="69" t="n">
        <v>118827.584291328</v>
      </c>
      <c r="H536" s="70" t="str">
        <f>G536-F536</f>
      </c>
      <c r="I536" s="71" t="n">
        <v>194292.055539498</v>
      </c>
      <c r="J536" s="72" t="str">
        <f>I536-E536</f>
      </c>
    </row>
    <row r="537">
      <c r="A537" t="s">
        <v>245</v>
      </c>
      <c r="B537" t="s">
        <v>247</v>
      </c>
      <c r="C537" s="66" t="n">
        <v>2049</v>
      </c>
      <c r="D537" t="s">
        <v>221</v>
      </c>
      <c r="E537" s="67" t="n">
        <v>345341.705580955</v>
      </c>
      <c r="F537" s="68" t="n">
        <v>324373.9724677</v>
      </c>
      <c r="G537" s="69" t="n">
        <v>324116.922797206</v>
      </c>
      <c r="H537" s="70" t="str">
        <f>G537-F537</f>
      </c>
      <c r="I537" s="71" t="n">
        <v>345031.334829118</v>
      </c>
      <c r="J537" s="72" t="str">
        <f>I537-E537</f>
      </c>
    </row>
    <row r="538">
      <c r="A538" t="s">
        <v>245</v>
      </c>
      <c r="B538" t="s">
        <v>247</v>
      </c>
      <c r="C538" s="66" t="n">
        <v>2049</v>
      </c>
      <c r="D538" t="s">
        <v>225</v>
      </c>
      <c r="E538" s="67" t="n">
        <v>986121.05133879</v>
      </c>
      <c r="F538" s="68" t="n">
        <v>587096.252891532</v>
      </c>
      <c r="G538" s="69" t="n">
        <v>589228.445176563</v>
      </c>
      <c r="H538" s="70" t="str">
        <f>G538-F538</f>
      </c>
      <c r="I538" s="71" t="n">
        <v>985505.206976823</v>
      </c>
      <c r="J538" s="72" t="str">
        <f>I538-E538</f>
      </c>
    </row>
    <row r="539">
      <c r="A539" t="s">
        <v>245</v>
      </c>
      <c r="B539" t="s">
        <v>247</v>
      </c>
      <c r="C539" s="66" t="n">
        <v>2049</v>
      </c>
      <c r="D539" t="s">
        <v>229</v>
      </c>
      <c r="E539" s="67" t="n">
        <v>523022.844913403</v>
      </c>
      <c r="F539" s="68" t="n">
        <v>289465.920227162</v>
      </c>
      <c r="G539" s="69" t="n">
        <v>289249.089939416</v>
      </c>
      <c r="H539" s="70" t="str">
        <f>G539-F539</f>
      </c>
      <c r="I539" s="71" t="n">
        <v>522492.200230248</v>
      </c>
      <c r="J539" s="72" t="str">
        <f>I539-E539</f>
      </c>
    </row>
    <row r="540">
      <c r="A540" t="s">
        <v>245</v>
      </c>
      <c r="B540" t="s">
        <v>247</v>
      </c>
      <c r="C540" s="66" t="n">
        <v>2049</v>
      </c>
      <c r="D540" t="s">
        <v>375</v>
      </c>
      <c r="E540" s="67" t="n">
        <v>11514.5444304098</v>
      </c>
      <c r="F540" s="68" t="n">
        <v>1139.24182842847</v>
      </c>
      <c r="G540" s="69" t="n">
        <v>1139.24175250417</v>
      </c>
      <c r="H540" s="70" t="str">
        <f>G540-F540</f>
      </c>
      <c r="I540" s="71" t="n">
        <v>11514.5369642823</v>
      </c>
      <c r="J540" s="72" t="str">
        <f>I540-E540</f>
      </c>
    </row>
    <row r="541">
      <c r="A541" t="s">
        <v>245</v>
      </c>
      <c r="B541" t="s">
        <v>247</v>
      </c>
      <c r="C541" s="66" t="n">
        <v>2050</v>
      </c>
      <c r="D541" t="s">
        <v>235</v>
      </c>
      <c r="E541" s="67" t="n">
        <v>19673.0939051617</v>
      </c>
      <c r="F541" s="68" t="n">
        <v>11897.0297493307</v>
      </c>
      <c r="G541" s="69" t="n">
        <v>12764.9906286853</v>
      </c>
      <c r="H541" s="70" t="str">
        <f>G541-F541</f>
      </c>
      <c r="I541" s="71" t="n">
        <v>19651.774602414</v>
      </c>
      <c r="J541" s="72" t="str">
        <f>I541-E541</f>
      </c>
    </row>
    <row r="542">
      <c r="A542" t="s">
        <v>245</v>
      </c>
      <c r="B542" t="s">
        <v>247</v>
      </c>
      <c r="C542" s="66" t="n">
        <v>2050</v>
      </c>
      <c r="D542" t="s">
        <v>266</v>
      </c>
      <c r="E542" s="67" t="n">
        <v>1158199.56756765</v>
      </c>
      <c r="F542" s="68" t="n">
        <v>251249.717741064</v>
      </c>
      <c r="G542" s="69" t="n">
        <v>251178.956267752</v>
      </c>
      <c r="H542" s="70" t="str">
        <f>G542-F542</f>
      </c>
      <c r="I542" s="71" t="n">
        <v>1157673.56667431</v>
      </c>
      <c r="J542" s="72" t="str">
        <f>I542-E542</f>
      </c>
    </row>
    <row r="543">
      <c r="A543" t="s">
        <v>245</v>
      </c>
      <c r="B543" t="s">
        <v>247</v>
      </c>
      <c r="C543" s="66" t="n">
        <v>2050</v>
      </c>
      <c r="D543" t="s">
        <v>211</v>
      </c>
      <c r="E543" s="67" t="n">
        <v>197012.64000085</v>
      </c>
      <c r="F543" s="68" t="n">
        <v>116128.916617447</v>
      </c>
      <c r="G543" s="69" t="n">
        <v>120827.928759862</v>
      </c>
      <c r="H543" s="70" t="str">
        <f>G543-F543</f>
      </c>
      <c r="I543" s="71" t="n">
        <v>196917.204625516</v>
      </c>
      <c r="J543" s="72" t="str">
        <f>I543-E543</f>
      </c>
    </row>
    <row r="544">
      <c r="A544" t="s">
        <v>245</v>
      </c>
      <c r="B544" t="s">
        <v>247</v>
      </c>
      <c r="C544" s="66" t="n">
        <v>2050</v>
      </c>
      <c r="D544" t="s">
        <v>221</v>
      </c>
      <c r="E544" s="67" t="n">
        <v>346562.678310364</v>
      </c>
      <c r="F544" s="68" t="n">
        <v>325246.809513962</v>
      </c>
      <c r="G544" s="69" t="n">
        <v>324973.279226193</v>
      </c>
      <c r="H544" s="70" t="str">
        <f>G544-F544</f>
      </c>
      <c r="I544" s="71" t="n">
        <v>346233.851249823</v>
      </c>
      <c r="J544" s="72" t="str">
        <f>I544-E544</f>
      </c>
    </row>
    <row r="545">
      <c r="A545" t="s">
        <v>245</v>
      </c>
      <c r="B545" t="s">
        <v>247</v>
      </c>
      <c r="C545" s="66" t="n">
        <v>2050</v>
      </c>
      <c r="D545" t="s">
        <v>225</v>
      </c>
      <c r="E545" s="67" t="n">
        <v>997913.194499963</v>
      </c>
      <c r="F545" s="68" t="n">
        <v>596625.864452145</v>
      </c>
      <c r="G545" s="69" t="n">
        <v>598816.687069898</v>
      </c>
      <c r="H545" s="70" t="str">
        <f>G545-F545</f>
      </c>
      <c r="I545" s="71" t="n">
        <v>997255.105001918</v>
      </c>
      <c r="J545" s="72" t="str">
        <f>I545-E545</f>
      </c>
    </row>
    <row r="546">
      <c r="A546" t="s">
        <v>245</v>
      </c>
      <c r="B546" t="s">
        <v>247</v>
      </c>
      <c r="C546" s="66" t="n">
        <v>2050</v>
      </c>
      <c r="D546" t="s">
        <v>229</v>
      </c>
      <c r="E546" s="67" t="n">
        <v>528574.804230015</v>
      </c>
      <c r="F546" s="68" t="n">
        <v>294630.768198929</v>
      </c>
      <c r="G546" s="69" t="n">
        <v>294395.50759804</v>
      </c>
      <c r="H546" s="70" t="str">
        <f>G546-F546</f>
      </c>
      <c r="I546" s="71" t="n">
        <v>528009.464128417</v>
      </c>
      <c r="J546" s="72" t="str">
        <f>I546-E546</f>
      </c>
    </row>
    <row r="547">
      <c r="A547" t="s">
        <v>245</v>
      </c>
      <c r="B547" t="s">
        <v>247</v>
      </c>
      <c r="C547" s="66" t="n">
        <v>2050</v>
      </c>
      <c r="D547" t="s">
        <v>375</v>
      </c>
      <c r="E547" s="67" t="n">
        <v>11458.3393403131</v>
      </c>
      <c r="F547" s="68" t="n">
        <v>1051.11397094183</v>
      </c>
      <c r="G547" s="69" t="n">
        <v>1051.113893317</v>
      </c>
      <c r="H547" s="70" t="str">
        <f>G547-F547</f>
      </c>
      <c r="I547" s="71" t="n">
        <v>11458.3317669049</v>
      </c>
      <c r="J547" s="72" t="str">
        <f>I547-E547</f>
      </c>
    </row>
    <row r="548">
      <c r="A548" t="s">
        <v>250</v>
      </c>
      <c r="B548" t="s">
        <v>252</v>
      </c>
      <c r="C548" s="66" t="n">
        <v>2025</v>
      </c>
      <c r="D548" t="s">
        <v>235</v>
      </c>
      <c r="E548" s="67" t="n">
        <v>11293.858953409</v>
      </c>
      <c r="F548" s="68" t="n">
        <v>8456.09110298007</v>
      </c>
      <c r="G548" s="69" t="n">
        <v>8456.09110298007</v>
      </c>
      <c r="H548" s="70" t="str">
        <f>G548-F548</f>
      </c>
      <c r="I548" s="71" t="n">
        <v>11293.858953409</v>
      </c>
      <c r="J548" s="72" t="str">
        <f>I548-E548</f>
      </c>
    </row>
    <row r="549">
      <c r="A549" t="s">
        <v>250</v>
      </c>
      <c r="B549" t="s">
        <v>252</v>
      </c>
      <c r="C549" s="66" t="n">
        <v>2025</v>
      </c>
      <c r="D549" t="s">
        <v>266</v>
      </c>
      <c r="E549" s="67" t="n">
        <v>796801.792482661</v>
      </c>
      <c r="F549" s="68" t="n">
        <v>124437.099676651</v>
      </c>
      <c r="G549" s="69" t="n">
        <v>124437.099676651</v>
      </c>
      <c r="H549" s="70" t="str">
        <f>G549-F549</f>
      </c>
      <c r="I549" s="71" t="n">
        <v>796801.792482661</v>
      </c>
      <c r="J549" s="72" t="str">
        <f>I549-E549</f>
      </c>
    </row>
    <row r="550">
      <c r="A550" t="s">
        <v>250</v>
      </c>
      <c r="B550" t="s">
        <v>252</v>
      </c>
      <c r="C550" s="66" t="n">
        <v>2025</v>
      </c>
      <c r="D550" t="s">
        <v>211</v>
      </c>
      <c r="E550" s="67" t="n">
        <v>110599.338170727</v>
      </c>
      <c r="F550" s="68" t="n">
        <v>70978.7980144995</v>
      </c>
      <c r="G550" s="69" t="n">
        <v>70978.7980144995</v>
      </c>
      <c r="H550" s="70" t="str">
        <f>G550-F550</f>
      </c>
      <c r="I550" s="71" t="n">
        <v>110599.338170727</v>
      </c>
      <c r="J550" s="72" t="str">
        <f>I550-E550</f>
      </c>
    </row>
    <row r="551">
      <c r="A551" t="s">
        <v>250</v>
      </c>
      <c r="B551" t="s">
        <v>252</v>
      </c>
      <c r="C551" s="66" t="n">
        <v>2025</v>
      </c>
      <c r="D551" t="s">
        <v>221</v>
      </c>
      <c r="E551" s="67" t="n">
        <v>269908.90899035</v>
      </c>
      <c r="F551" s="68" t="n">
        <v>250549.928104577</v>
      </c>
      <c r="G551" s="69" t="n">
        <v>250549.928104577</v>
      </c>
      <c r="H551" s="70" t="str">
        <f>G551-F551</f>
      </c>
      <c r="I551" s="71" t="n">
        <v>269908.90899035</v>
      </c>
      <c r="J551" s="72" t="str">
        <f>I551-E551</f>
      </c>
    </row>
    <row r="552">
      <c r="A552" t="s">
        <v>250</v>
      </c>
      <c r="B552" t="s">
        <v>252</v>
      </c>
      <c r="C552" s="66" t="n">
        <v>2025</v>
      </c>
      <c r="D552" t="s">
        <v>225</v>
      </c>
      <c r="E552" s="67" t="n">
        <v>605290.562665356</v>
      </c>
      <c r="F552" s="68" t="n">
        <v>335288.102308342</v>
      </c>
      <c r="G552" s="69" t="n">
        <v>336235.043603752</v>
      </c>
      <c r="H552" s="70" t="str">
        <f>G552-F552</f>
      </c>
      <c r="I552" s="71" t="n">
        <v>605290.562665356</v>
      </c>
      <c r="J552" s="72" t="str">
        <f>I552-E552</f>
      </c>
    </row>
    <row r="553">
      <c r="A553" t="s">
        <v>250</v>
      </c>
      <c r="B553" t="s">
        <v>252</v>
      </c>
      <c r="C553" s="66" t="n">
        <v>2025</v>
      </c>
      <c r="D553" t="s">
        <v>229</v>
      </c>
      <c r="E553" s="67" t="n">
        <v>328703.695708345</v>
      </c>
      <c r="F553" s="68" t="n">
        <v>165181.229862536</v>
      </c>
      <c r="G553" s="69" t="n">
        <v>165181.229862536</v>
      </c>
      <c r="H553" s="70" t="str">
        <f>G553-F553</f>
      </c>
      <c r="I553" s="71" t="n">
        <v>328703.695708345</v>
      </c>
      <c r="J553" s="72" t="str">
        <f>I553-E553</f>
      </c>
    </row>
    <row r="554">
      <c r="A554" t="s">
        <v>250</v>
      </c>
      <c r="B554" t="s">
        <v>252</v>
      </c>
      <c r="C554" s="66" t="n">
        <v>2025</v>
      </c>
      <c r="D554" t="s">
        <v>375</v>
      </c>
      <c r="E554" s="67" t="n">
        <v>12601.5188318307</v>
      </c>
      <c r="F554" s="68" t="n">
        <v>3955.30711895499</v>
      </c>
      <c r="G554" s="69" t="n">
        <v>3955.30711895499</v>
      </c>
      <c r="H554" s="70" t="str">
        <f>G554-F554</f>
      </c>
      <c r="I554" s="71" t="n">
        <v>12601.5188318307</v>
      </c>
      <c r="J554" s="72" t="str">
        <f>I554-E554</f>
      </c>
    </row>
    <row r="555">
      <c r="A555" t="s">
        <v>250</v>
      </c>
      <c r="B555" t="s">
        <v>252</v>
      </c>
      <c r="C555" s="66" t="n">
        <v>2026</v>
      </c>
      <c r="D555" t="s">
        <v>235</v>
      </c>
      <c r="E555" s="67" t="n">
        <v>11414.1201098762</v>
      </c>
      <c r="F555" s="68" t="n">
        <v>8503.048830729</v>
      </c>
      <c r="G555" s="69" t="n">
        <v>8503.048830729</v>
      </c>
      <c r="H555" s="70" t="str">
        <f>G555-F555</f>
      </c>
      <c r="I555" s="71" t="n">
        <v>11413.9401907849</v>
      </c>
      <c r="J555" s="72" t="str">
        <f>I555-E555</f>
      </c>
    </row>
    <row r="556">
      <c r="A556" t="s">
        <v>250</v>
      </c>
      <c r="B556" t="s">
        <v>252</v>
      </c>
      <c r="C556" s="66" t="n">
        <v>2026</v>
      </c>
      <c r="D556" t="s">
        <v>266</v>
      </c>
      <c r="E556" s="67" t="n">
        <v>813850.879282753</v>
      </c>
      <c r="F556" s="68" t="n">
        <v>128333.952745922</v>
      </c>
      <c r="G556" s="69" t="n">
        <v>128333.952745922</v>
      </c>
      <c r="H556" s="70" t="str">
        <f>G556-F556</f>
      </c>
      <c r="I556" s="71" t="n">
        <v>813844.569716145</v>
      </c>
      <c r="J556" s="72" t="str">
        <f>I556-E556</f>
      </c>
    </row>
    <row r="557">
      <c r="A557" t="s">
        <v>250</v>
      </c>
      <c r="B557" t="s">
        <v>252</v>
      </c>
      <c r="C557" s="66" t="n">
        <v>2026</v>
      </c>
      <c r="D557" t="s">
        <v>211</v>
      </c>
      <c r="E557" s="67" t="n">
        <v>113263.502966153</v>
      </c>
      <c r="F557" s="68" t="n">
        <v>72339.6884190733</v>
      </c>
      <c r="G557" s="69" t="n">
        <v>72339.6884190733</v>
      </c>
      <c r="H557" s="70" t="str">
        <f>G557-F557</f>
      </c>
      <c r="I557" s="71" t="n">
        <v>113261.467181129</v>
      </c>
      <c r="J557" s="72" t="str">
        <f>I557-E557</f>
      </c>
    </row>
    <row r="558">
      <c r="A558" t="s">
        <v>250</v>
      </c>
      <c r="B558" t="s">
        <v>252</v>
      </c>
      <c r="C558" s="66" t="n">
        <v>2026</v>
      </c>
      <c r="D558" t="s">
        <v>221</v>
      </c>
      <c r="E558" s="67" t="n">
        <v>274204.65496929</v>
      </c>
      <c r="F558" s="68" t="n">
        <v>254910.752627481</v>
      </c>
      <c r="G558" s="69" t="n">
        <v>254910.752627481</v>
      </c>
      <c r="H558" s="70" t="str">
        <f>G558-F558</f>
      </c>
      <c r="I558" s="71" t="n">
        <v>274200.577929512</v>
      </c>
      <c r="J558" s="72" t="str">
        <f>I558-E558</f>
      </c>
    </row>
    <row r="559">
      <c r="A559" t="s">
        <v>250</v>
      </c>
      <c r="B559" t="s">
        <v>252</v>
      </c>
      <c r="C559" s="66" t="n">
        <v>2026</v>
      </c>
      <c r="D559" t="s">
        <v>225</v>
      </c>
      <c r="E559" s="67" t="n">
        <v>620097.594779103</v>
      </c>
      <c r="F559" s="68" t="n">
        <v>343027.53770037</v>
      </c>
      <c r="G559" s="69" t="n">
        <v>344917.064339335</v>
      </c>
      <c r="H559" s="70" t="str">
        <f>G559-F559</f>
      </c>
      <c r="I559" s="71" t="n">
        <v>620097.594779103</v>
      </c>
      <c r="J559" s="72" t="str">
        <f>I559-E559</f>
      </c>
    </row>
    <row r="560">
      <c r="A560" t="s">
        <v>250</v>
      </c>
      <c r="B560" t="s">
        <v>252</v>
      </c>
      <c r="C560" s="66" t="n">
        <v>2026</v>
      </c>
      <c r="D560" t="s">
        <v>229</v>
      </c>
      <c r="E560" s="67" t="n">
        <v>335575.957736211</v>
      </c>
      <c r="F560" s="68" t="n">
        <v>167951.384337069</v>
      </c>
      <c r="G560" s="69" t="n">
        <v>167951.384337069</v>
      </c>
      <c r="H560" s="70" t="str">
        <f>G560-F560</f>
      </c>
      <c r="I560" s="71" t="n">
        <v>335570.10792798</v>
      </c>
      <c r="J560" s="72" t="str">
        <f>I560-E560</f>
      </c>
    </row>
    <row r="561">
      <c r="A561" t="s">
        <v>250</v>
      </c>
      <c r="B561" t="s">
        <v>252</v>
      </c>
      <c r="C561" s="66" t="n">
        <v>2026</v>
      </c>
      <c r="D561" t="s">
        <v>375</v>
      </c>
      <c r="E561" s="67" t="n">
        <v>12631.2014126062</v>
      </c>
      <c r="F561" s="68" t="n">
        <v>3824.41375844239</v>
      </c>
      <c r="G561" s="69" t="n">
        <v>3824.41375844239</v>
      </c>
      <c r="H561" s="70" t="str">
        <f>G561-F561</f>
      </c>
      <c r="I561" s="71" t="n">
        <v>12631.2009976529</v>
      </c>
      <c r="J561" s="72" t="str">
        <f>I561-E561</f>
      </c>
    </row>
    <row r="562">
      <c r="A562" t="s">
        <v>250</v>
      </c>
      <c r="B562" t="s">
        <v>252</v>
      </c>
      <c r="C562" s="66" t="n">
        <v>2027</v>
      </c>
      <c r="D562" t="s">
        <v>235</v>
      </c>
      <c r="E562" s="67" t="n">
        <v>11516.1226285</v>
      </c>
      <c r="F562" s="68" t="n">
        <v>8579.0708424353</v>
      </c>
      <c r="G562" s="69" t="n">
        <v>8579.03905337462</v>
      </c>
      <c r="H562" s="70" t="str">
        <f>G562-F562</f>
      </c>
      <c r="I562" s="71" t="n">
        <v>11515.58910781</v>
      </c>
      <c r="J562" s="72" t="str">
        <f>I562-E562</f>
      </c>
    </row>
    <row r="563">
      <c r="A563" t="s">
        <v>250</v>
      </c>
      <c r="B563" t="s">
        <v>252</v>
      </c>
      <c r="C563" s="66" t="n">
        <v>2027</v>
      </c>
      <c r="D563" t="s">
        <v>266</v>
      </c>
      <c r="E563" s="67" t="n">
        <v>832185.912867558</v>
      </c>
      <c r="F563" s="68" t="n">
        <v>132462.296659029</v>
      </c>
      <c r="G563" s="69" t="n">
        <v>132462.188251167</v>
      </c>
      <c r="H563" s="70" t="str">
        <f>G563-F563</f>
      </c>
      <c r="I563" s="71" t="n">
        <v>832166.906185925</v>
      </c>
      <c r="J563" s="72" t="str">
        <f>I563-E563</f>
      </c>
    </row>
    <row r="564">
      <c r="A564" t="s">
        <v>250</v>
      </c>
      <c r="B564" t="s">
        <v>252</v>
      </c>
      <c r="C564" s="66" t="n">
        <v>2027</v>
      </c>
      <c r="D564" t="s">
        <v>211</v>
      </c>
      <c r="E564" s="67" t="n">
        <v>115938.835897042</v>
      </c>
      <c r="F564" s="68" t="n">
        <v>73860.2071867422</v>
      </c>
      <c r="G564" s="69" t="n">
        <v>73859.9102925664</v>
      </c>
      <c r="H564" s="70" t="str">
        <f>G564-F564</f>
      </c>
      <c r="I564" s="71" t="n">
        <v>115932.769375635</v>
      </c>
      <c r="J564" s="72" t="str">
        <f>I564-E564</f>
      </c>
    </row>
    <row r="565">
      <c r="A565" t="s">
        <v>250</v>
      </c>
      <c r="B565" t="s">
        <v>252</v>
      </c>
      <c r="C565" s="66" t="n">
        <v>2027</v>
      </c>
      <c r="D565" t="s">
        <v>221</v>
      </c>
      <c r="E565" s="67" t="n">
        <v>278520.764568768</v>
      </c>
      <c r="F565" s="68" t="n">
        <v>259320.685128816</v>
      </c>
      <c r="G565" s="69" t="n">
        <v>259318.038089282</v>
      </c>
      <c r="H565" s="70" t="str">
        <f>G565-F565</f>
      </c>
      <c r="I565" s="71" t="n">
        <v>278508.667642155</v>
      </c>
      <c r="J565" s="72" t="str">
        <f>I565-E565</f>
      </c>
    </row>
    <row r="566">
      <c r="A566" t="s">
        <v>250</v>
      </c>
      <c r="B566" t="s">
        <v>252</v>
      </c>
      <c r="C566" s="66" t="n">
        <v>2027</v>
      </c>
      <c r="D566" t="s">
        <v>225</v>
      </c>
      <c r="E566" s="67" t="n">
        <v>635095.831928205</v>
      </c>
      <c r="F566" s="68" t="n">
        <v>351338.787957222</v>
      </c>
      <c r="G566" s="69" t="n">
        <v>354171.544362645</v>
      </c>
      <c r="H566" s="70" t="str">
        <f>G566-F566</f>
      </c>
      <c r="I566" s="71" t="n">
        <v>635095.671557741</v>
      </c>
      <c r="J566" s="72" t="str">
        <f>I566-E566</f>
      </c>
    </row>
    <row r="567">
      <c r="A567" t="s">
        <v>250</v>
      </c>
      <c r="B567" t="s">
        <v>252</v>
      </c>
      <c r="C567" s="66" t="n">
        <v>2027</v>
      </c>
      <c r="D567" t="s">
        <v>229</v>
      </c>
      <c r="E567" s="67" t="n">
        <v>342509.842516239</v>
      </c>
      <c r="F567" s="68" t="n">
        <v>171237.902575873</v>
      </c>
      <c r="G567" s="69" t="n">
        <v>171237.362695819</v>
      </c>
      <c r="H567" s="70" t="str">
        <f>G567-F567</f>
      </c>
      <c r="I567" s="71" t="n">
        <v>342492.405098957</v>
      </c>
      <c r="J567" s="72" t="str">
        <f>I567-E567</f>
      </c>
    </row>
    <row r="568">
      <c r="A568" t="s">
        <v>250</v>
      </c>
      <c r="B568" t="s">
        <v>252</v>
      </c>
      <c r="C568" s="66" t="n">
        <v>2027</v>
      </c>
      <c r="D568" t="s">
        <v>375</v>
      </c>
      <c r="E568" s="67" t="n">
        <v>12629.8040036463</v>
      </c>
      <c r="F568" s="68" t="n">
        <v>3692.70803591616</v>
      </c>
      <c r="G568" s="69" t="n">
        <v>3692.70803496508</v>
      </c>
      <c r="H568" s="70" t="str">
        <f>G568-F568</f>
      </c>
      <c r="I568" s="71" t="n">
        <v>12629.8028477439</v>
      </c>
      <c r="J568" s="72" t="str">
        <f>I568-E568</f>
      </c>
    </row>
    <row r="569">
      <c r="A569" t="s">
        <v>250</v>
      </c>
      <c r="B569" t="s">
        <v>252</v>
      </c>
      <c r="C569" s="66" t="n">
        <v>2028</v>
      </c>
      <c r="D569" t="s">
        <v>235</v>
      </c>
      <c r="E569" s="67" t="n">
        <v>11830.4836758949</v>
      </c>
      <c r="F569" s="68" t="n">
        <v>8691.08970315988</v>
      </c>
      <c r="G569" s="69" t="n">
        <v>8690.97079151088</v>
      </c>
      <c r="H569" s="70" t="str">
        <f>G569-F569</f>
      </c>
      <c r="I569" s="71" t="n">
        <v>11829.3995552585</v>
      </c>
      <c r="J569" s="72" t="str">
        <f>I569-E569</f>
      </c>
    </row>
    <row r="570">
      <c r="A570" t="s">
        <v>250</v>
      </c>
      <c r="B570" t="s">
        <v>252</v>
      </c>
      <c r="C570" s="66" t="n">
        <v>2028</v>
      </c>
      <c r="D570" t="s">
        <v>266</v>
      </c>
      <c r="E570" s="67" t="n">
        <v>854996.585377828</v>
      </c>
      <c r="F570" s="68" t="n">
        <v>136770.964735311</v>
      </c>
      <c r="G570" s="69" t="n">
        <v>136770.52662348</v>
      </c>
      <c r="H570" s="70" t="str">
        <f>G570-F570</f>
      </c>
      <c r="I570" s="71" t="n">
        <v>854958.476961541</v>
      </c>
      <c r="J570" s="72" t="str">
        <f>I570-E570</f>
      </c>
    </row>
    <row r="571">
      <c r="A571" t="s">
        <v>250</v>
      </c>
      <c r="B571" t="s">
        <v>252</v>
      </c>
      <c r="C571" s="66" t="n">
        <v>2028</v>
      </c>
      <c r="D571" t="s">
        <v>211</v>
      </c>
      <c r="E571" s="67" t="n">
        <v>119696.807661843</v>
      </c>
      <c r="F571" s="68" t="n">
        <v>75546.2077588172</v>
      </c>
      <c r="G571" s="69" t="n">
        <v>75545.0868001112</v>
      </c>
      <c r="H571" s="70" t="str">
        <f>G571-F571</f>
      </c>
      <c r="I571" s="71" t="n">
        <v>119684.609316206</v>
      </c>
      <c r="J571" s="72" t="str">
        <f>I571-E571</f>
      </c>
    </row>
    <row r="572">
      <c r="A572" t="s">
        <v>250</v>
      </c>
      <c r="B572" t="s">
        <v>252</v>
      </c>
      <c r="C572" s="66" t="n">
        <v>2028</v>
      </c>
      <c r="D572" t="s">
        <v>221</v>
      </c>
      <c r="E572" s="67" t="n">
        <v>283232.605362489</v>
      </c>
      <c r="F572" s="68" t="n">
        <v>263762.191850685</v>
      </c>
      <c r="G572" s="69" t="n">
        <v>263753.748205613</v>
      </c>
      <c r="H572" s="70" t="str">
        <f>G572-F572</f>
      </c>
      <c r="I572" s="71" t="n">
        <v>283208.63975277</v>
      </c>
      <c r="J572" s="72" t="str">
        <f>I572-E572</f>
      </c>
    </row>
    <row r="573">
      <c r="A573" t="s">
        <v>250</v>
      </c>
      <c r="B573" t="s">
        <v>252</v>
      </c>
      <c r="C573" s="66" t="n">
        <v>2028</v>
      </c>
      <c r="D573" t="s">
        <v>225</v>
      </c>
      <c r="E573" s="67" t="n">
        <v>654200.635558171</v>
      </c>
      <c r="F573" s="68" t="n">
        <v>360162.606319025</v>
      </c>
      <c r="G573" s="69" t="n">
        <v>363945.253777133</v>
      </c>
      <c r="H573" s="70" t="str">
        <f>G573-F573</f>
      </c>
      <c r="I573" s="71" t="n">
        <v>654200.049400957</v>
      </c>
      <c r="J573" s="72" t="str">
        <f>I573-E573</f>
      </c>
    </row>
    <row r="574">
      <c r="A574" t="s">
        <v>250</v>
      </c>
      <c r="B574" t="s">
        <v>252</v>
      </c>
      <c r="C574" s="66" t="n">
        <v>2028</v>
      </c>
      <c r="D574" t="s">
        <v>229</v>
      </c>
      <c r="E574" s="67" t="n">
        <v>351780.957831285</v>
      </c>
      <c r="F574" s="68" t="n">
        <v>175237.442073886</v>
      </c>
      <c r="G574" s="69" t="n">
        <v>175235.344826664</v>
      </c>
      <c r="H574" s="70" t="str">
        <f>G574-F574</f>
      </c>
      <c r="I574" s="71" t="n">
        <v>351745.983284134</v>
      </c>
      <c r="J574" s="72" t="str">
        <f>I574-E574</f>
      </c>
    </row>
    <row r="575">
      <c r="A575" t="s">
        <v>250</v>
      </c>
      <c r="B575" t="s">
        <v>252</v>
      </c>
      <c r="C575" s="66" t="n">
        <v>2028</v>
      </c>
      <c r="D575" t="s">
        <v>375</v>
      </c>
      <c r="E575" s="67" t="n">
        <v>12493.5432131817</v>
      </c>
      <c r="F575" s="68" t="n">
        <v>3559.53799973024</v>
      </c>
      <c r="G575" s="69" t="n">
        <v>3559.53799626408</v>
      </c>
      <c r="H575" s="70" t="str">
        <f>G575-F575</f>
      </c>
      <c r="I575" s="71" t="n">
        <v>12493.5410814872</v>
      </c>
      <c r="J575" s="72" t="str">
        <f>I575-E575</f>
      </c>
    </row>
    <row r="576">
      <c r="A576" t="s">
        <v>250</v>
      </c>
      <c r="B576" t="s">
        <v>252</v>
      </c>
      <c r="C576" s="66" t="n">
        <v>2029</v>
      </c>
      <c r="D576" t="s">
        <v>235</v>
      </c>
      <c r="E576" s="67" t="n">
        <v>12022.0626454268</v>
      </c>
      <c r="F576" s="68" t="n">
        <v>8820.67883340508</v>
      </c>
      <c r="G576" s="69" t="n">
        <v>8820.39462668691</v>
      </c>
      <c r="H576" s="70" t="str">
        <f>G576-F576</f>
      </c>
      <c r="I576" s="71" t="n">
        <v>12020.2428783132</v>
      </c>
      <c r="J576" s="72" t="str">
        <f>I576-E576</f>
      </c>
    </row>
    <row r="577">
      <c r="A577" t="s">
        <v>250</v>
      </c>
      <c r="B577" t="s">
        <v>252</v>
      </c>
      <c r="C577" s="66" t="n">
        <v>2029</v>
      </c>
      <c r="D577" t="s">
        <v>266</v>
      </c>
      <c r="E577" s="67" t="n">
        <v>872186.026604651</v>
      </c>
      <c r="F577" s="68" t="n">
        <v>141420.288646034</v>
      </c>
      <c r="G577" s="69" t="n">
        <v>141419.192572278</v>
      </c>
      <c r="H577" s="70" t="str">
        <f>G577-F577</f>
      </c>
      <c r="I577" s="71" t="n">
        <v>872122.58793486</v>
      </c>
      <c r="J577" s="72" t="str">
        <f>I577-E577</f>
      </c>
    </row>
    <row r="578">
      <c r="A578" t="s">
        <v>250</v>
      </c>
      <c r="B578" t="s">
        <v>252</v>
      </c>
      <c r="C578" s="66" t="n">
        <v>2029</v>
      </c>
      <c r="D578" t="s">
        <v>211</v>
      </c>
      <c r="E578" s="67" t="n">
        <v>122722.414581104</v>
      </c>
      <c r="F578" s="68" t="n">
        <v>77385.918788023</v>
      </c>
      <c r="G578" s="69" t="n">
        <v>77383.2509010991</v>
      </c>
      <c r="H578" s="70" t="str">
        <f>G578-F578</f>
      </c>
      <c r="I578" s="71" t="n">
        <v>122702.091699448</v>
      </c>
      <c r="J578" s="72" t="str">
        <f>I578-E578</f>
      </c>
    </row>
    <row r="579">
      <c r="A579" t="s">
        <v>250</v>
      </c>
      <c r="B579" t="s">
        <v>252</v>
      </c>
      <c r="C579" s="66" t="n">
        <v>2029</v>
      </c>
      <c r="D579" t="s">
        <v>221</v>
      </c>
      <c r="E579" s="67" t="n">
        <v>287848.773821491</v>
      </c>
      <c r="F579" s="68" t="n">
        <v>268486.578101795</v>
      </c>
      <c r="G579" s="69" t="n">
        <v>268469.018676722</v>
      </c>
      <c r="H579" s="70" t="str">
        <f>G579-F579</f>
      </c>
      <c r="I579" s="71" t="n">
        <v>287809.159991119</v>
      </c>
      <c r="J579" s="72" t="str">
        <f>I579-E579</f>
      </c>
    </row>
    <row r="580">
      <c r="A580" t="s">
        <v>250</v>
      </c>
      <c r="B580" t="s">
        <v>252</v>
      </c>
      <c r="C580" s="66" t="n">
        <v>2029</v>
      </c>
      <c r="D580" t="s">
        <v>225</v>
      </c>
      <c r="E580" s="67" t="n">
        <v>670043.391347758</v>
      </c>
      <c r="F580" s="68" t="n">
        <v>369772.81638405</v>
      </c>
      <c r="G580" s="69" t="n">
        <v>374519.264871248</v>
      </c>
      <c r="H580" s="70" t="str">
        <f>G580-F580</f>
      </c>
      <c r="I580" s="71" t="n">
        <v>670042.029002105</v>
      </c>
      <c r="J580" s="72" t="str">
        <f>I580-E580</f>
      </c>
    </row>
    <row r="581">
      <c r="A581" t="s">
        <v>250</v>
      </c>
      <c r="B581" t="s">
        <v>252</v>
      </c>
      <c r="C581" s="66" t="n">
        <v>2029</v>
      </c>
      <c r="D581" t="s">
        <v>229</v>
      </c>
      <c r="E581" s="67" t="n">
        <v>359544.681779418</v>
      </c>
      <c r="F581" s="68" t="n">
        <v>179573.63003906</v>
      </c>
      <c r="G581" s="69" t="n">
        <v>179568.517960818</v>
      </c>
      <c r="H581" s="70" t="str">
        <f>G581-F581</f>
      </c>
      <c r="I581" s="71" t="n">
        <v>359486.672358836</v>
      </c>
      <c r="J581" s="72" t="str">
        <f>I581-E581</f>
      </c>
    </row>
    <row r="582">
      <c r="A582" t="s">
        <v>250</v>
      </c>
      <c r="B582" t="s">
        <v>252</v>
      </c>
      <c r="C582" s="66" t="n">
        <v>2029</v>
      </c>
      <c r="D582" t="s">
        <v>375</v>
      </c>
      <c r="E582" s="67" t="n">
        <v>12505.2930327932</v>
      </c>
      <c r="F582" s="68" t="n">
        <v>3430.7710615587</v>
      </c>
      <c r="G582" s="69" t="n">
        <v>3430.77105367489</v>
      </c>
      <c r="H582" s="70" t="str">
        <f>G582-F582</f>
      </c>
      <c r="I582" s="71" t="n">
        <v>12505.2897091232</v>
      </c>
      <c r="J582" s="72" t="str">
        <f>I582-E582</f>
      </c>
    </row>
    <row r="583">
      <c r="A583" t="s">
        <v>250</v>
      </c>
      <c r="B583" t="s">
        <v>252</v>
      </c>
      <c r="C583" s="66" t="n">
        <v>2030</v>
      </c>
      <c r="D583" t="s">
        <v>235</v>
      </c>
      <c r="E583" s="67" t="n">
        <v>12277.0518491234</v>
      </c>
      <c r="F583" s="68" t="n">
        <v>8966.13774808089</v>
      </c>
      <c r="G583" s="69" t="n">
        <v>8965.59723882955</v>
      </c>
      <c r="H583" s="70" t="str">
        <f>G583-F583</f>
      </c>
      <c r="I583" s="71" t="n">
        <v>12274.2647344434</v>
      </c>
      <c r="J583" s="72" t="str">
        <f>I583-E583</f>
      </c>
    </row>
    <row r="584">
      <c r="A584" t="s">
        <v>250</v>
      </c>
      <c r="B584" t="s">
        <v>252</v>
      </c>
      <c r="C584" s="66" t="n">
        <v>2030</v>
      </c>
      <c r="D584" t="s">
        <v>266</v>
      </c>
      <c r="E584" s="67" t="n">
        <v>888743.899726602</v>
      </c>
      <c r="F584" s="68" t="n">
        <v>146258.261417789</v>
      </c>
      <c r="G584" s="69" t="n">
        <v>146256.073838529</v>
      </c>
      <c r="H584" s="70" t="str">
        <f>G584-F584</f>
      </c>
      <c r="I584" s="71" t="n">
        <v>888648.849091124</v>
      </c>
      <c r="J584" s="72" t="str">
        <f>I584-E584</f>
      </c>
    </row>
    <row r="585">
      <c r="A585" t="s">
        <v>250</v>
      </c>
      <c r="B585" t="s">
        <v>252</v>
      </c>
      <c r="C585" s="66" t="n">
        <v>2030</v>
      </c>
      <c r="D585" t="s">
        <v>211</v>
      </c>
      <c r="E585" s="67" t="n">
        <v>126131.22239042</v>
      </c>
      <c r="F585" s="68" t="n">
        <v>79339.8697108272</v>
      </c>
      <c r="G585" s="69" t="n">
        <v>79334.7983616028</v>
      </c>
      <c r="H585" s="70" t="str">
        <f>G585-F585</f>
      </c>
      <c r="I585" s="71" t="n">
        <v>126100.520404265</v>
      </c>
      <c r="J585" s="72" t="str">
        <f>I585-E585</f>
      </c>
    </row>
    <row r="586">
      <c r="A586" t="s">
        <v>250</v>
      </c>
      <c r="B586" t="s">
        <v>252</v>
      </c>
      <c r="C586" s="66" t="n">
        <v>2030</v>
      </c>
      <c r="D586" t="s">
        <v>221</v>
      </c>
      <c r="E586" s="67" t="n">
        <v>292345.034533952</v>
      </c>
      <c r="F586" s="68" t="n">
        <v>273187.865075309</v>
      </c>
      <c r="G586" s="69" t="n">
        <v>273157.810650434</v>
      </c>
      <c r="H586" s="70" t="str">
        <f>G586-F586</f>
      </c>
      <c r="I586" s="71" t="n">
        <v>292286.017029858</v>
      </c>
      <c r="J586" s="72" t="str">
        <f>I586-E586</f>
      </c>
    </row>
    <row r="587">
      <c r="A587" t="s">
        <v>250</v>
      </c>
      <c r="B587" t="s">
        <v>252</v>
      </c>
      <c r="C587" s="66" t="n">
        <v>2030</v>
      </c>
      <c r="D587" t="s">
        <v>225</v>
      </c>
      <c r="E587" s="67" t="n">
        <v>686531.387206702</v>
      </c>
      <c r="F587" s="68" t="n">
        <v>379722.525756076</v>
      </c>
      <c r="G587" s="69" t="n">
        <v>385417.279419066</v>
      </c>
      <c r="H587" s="70" t="str">
        <f>G587-F587</f>
      </c>
      <c r="I587" s="71" t="n">
        <v>686528.816871955</v>
      </c>
      <c r="J587" s="72" t="str">
        <f>I587-E587</f>
      </c>
    </row>
    <row r="588">
      <c r="A588" t="s">
        <v>250</v>
      </c>
      <c r="B588" t="s">
        <v>252</v>
      </c>
      <c r="C588" s="66" t="n">
        <v>2030</v>
      </c>
      <c r="D588" t="s">
        <v>229</v>
      </c>
      <c r="E588" s="67" t="n">
        <v>368042.18279139</v>
      </c>
      <c r="F588" s="68" t="n">
        <v>184387.422296904</v>
      </c>
      <c r="G588" s="69" t="n">
        <v>184377.512558869</v>
      </c>
      <c r="H588" s="70" t="str">
        <f>G588-F588</f>
      </c>
      <c r="I588" s="71" t="n">
        <v>367955.05484547</v>
      </c>
      <c r="J588" s="72" t="str">
        <f>I588-E588</f>
      </c>
    </row>
    <row r="589">
      <c r="A589" t="s">
        <v>250</v>
      </c>
      <c r="B589" t="s">
        <v>252</v>
      </c>
      <c r="C589" s="66" t="n">
        <v>2030</v>
      </c>
      <c r="D589" t="s">
        <v>375</v>
      </c>
      <c r="E589" s="67" t="n">
        <v>12655.2820276587</v>
      </c>
      <c r="F589" s="68" t="n">
        <v>3301.14667658135</v>
      </c>
      <c r="G589" s="69" t="n">
        <v>3301.14666213427</v>
      </c>
      <c r="H589" s="70" t="str">
        <f>G589-F589</f>
      </c>
      <c r="I589" s="71" t="n">
        <v>12655.2774901684</v>
      </c>
      <c r="J589" s="72" t="str">
        <f>I589-E589</f>
      </c>
    </row>
    <row r="590">
      <c r="A590" t="s">
        <v>250</v>
      </c>
      <c r="B590" t="s">
        <v>252</v>
      </c>
      <c r="C590" s="66" t="n">
        <v>2031</v>
      </c>
      <c r="D590" t="s">
        <v>235</v>
      </c>
      <c r="E590" s="67" t="n">
        <v>12510.53678068</v>
      </c>
      <c r="F590" s="68" t="n">
        <v>9115.38657643627</v>
      </c>
      <c r="G590" s="69" t="n">
        <v>9114.48302310478</v>
      </c>
      <c r="H590" s="70" t="str">
        <f>G590-F590</f>
      </c>
      <c r="I590" s="71" t="n">
        <v>12506.5880665311</v>
      </c>
      <c r="J590" s="72" t="str">
        <f>I590-E590</f>
      </c>
    </row>
    <row r="591">
      <c r="A591" t="s">
        <v>250</v>
      </c>
      <c r="B591" t="s">
        <v>252</v>
      </c>
      <c r="C591" s="66" t="n">
        <v>2031</v>
      </c>
      <c r="D591" t="s">
        <v>266</v>
      </c>
      <c r="E591" s="67" t="n">
        <v>905830.630953643</v>
      </c>
      <c r="F591" s="68" t="n">
        <v>151021.131586544</v>
      </c>
      <c r="G591" s="69" t="n">
        <v>151017.314585235</v>
      </c>
      <c r="H591" s="70" t="str">
        <f>G591-F591</f>
      </c>
      <c r="I591" s="71" t="n">
        <v>905698.50533388</v>
      </c>
      <c r="J591" s="72" t="str">
        <f>I591-E591</f>
      </c>
    </row>
    <row r="592">
      <c r="A592" t="s">
        <v>250</v>
      </c>
      <c r="B592" t="s">
        <v>252</v>
      </c>
      <c r="C592" s="66" t="n">
        <v>2031</v>
      </c>
      <c r="D592" t="s">
        <v>211</v>
      </c>
      <c r="E592" s="67" t="n">
        <v>129380.062304374</v>
      </c>
      <c r="F592" s="68" t="n">
        <v>81229.6695261827</v>
      </c>
      <c r="G592" s="69" t="n">
        <v>81221.2142709578</v>
      </c>
      <c r="H592" s="70" t="str">
        <f>G592-F592</f>
      </c>
      <c r="I592" s="71" t="n">
        <v>129337.020613882</v>
      </c>
      <c r="J592" s="72" t="str">
        <f>I592-E592</f>
      </c>
    </row>
    <row r="593">
      <c r="A593" t="s">
        <v>250</v>
      </c>
      <c r="B593" t="s">
        <v>252</v>
      </c>
      <c r="C593" s="66" t="n">
        <v>2031</v>
      </c>
      <c r="D593" t="s">
        <v>221</v>
      </c>
      <c r="E593" s="67" t="n">
        <v>296519.496315941</v>
      </c>
      <c r="F593" s="68" t="n">
        <v>277450.061236073</v>
      </c>
      <c r="G593" s="69" t="n">
        <v>277404.152195349</v>
      </c>
      <c r="H593" s="70" t="str">
        <f>G593-F593</f>
      </c>
      <c r="I593" s="71" t="n">
        <v>296437.738378722</v>
      </c>
      <c r="J593" s="72" t="str">
        <f>I593-E593</f>
      </c>
    </row>
    <row r="594">
      <c r="A594" t="s">
        <v>250</v>
      </c>
      <c r="B594" t="s">
        <v>252</v>
      </c>
      <c r="C594" s="66" t="n">
        <v>2031</v>
      </c>
      <c r="D594" t="s">
        <v>225</v>
      </c>
      <c r="E594" s="67" t="n">
        <v>702552.388442928</v>
      </c>
      <c r="F594" s="68" t="n">
        <v>389428.294612493</v>
      </c>
      <c r="G594" s="69" t="n">
        <v>396078.261698986</v>
      </c>
      <c r="H594" s="70" t="str">
        <f>G594-F594</f>
      </c>
      <c r="I594" s="71" t="n">
        <v>702548.134334822</v>
      </c>
      <c r="J594" s="72" t="str">
        <f>I594-E594</f>
      </c>
    </row>
    <row r="595">
      <c r="A595" t="s">
        <v>250</v>
      </c>
      <c r="B595" t="s">
        <v>252</v>
      </c>
      <c r="C595" s="66" t="n">
        <v>2031</v>
      </c>
      <c r="D595" t="s">
        <v>229</v>
      </c>
      <c r="E595" s="67" t="n">
        <v>376148.302673806</v>
      </c>
      <c r="F595" s="68" t="n">
        <v>189164.200857434</v>
      </c>
      <c r="G595" s="69" t="n">
        <v>189147.352294789</v>
      </c>
      <c r="H595" s="70" t="str">
        <f>G595-F595</f>
      </c>
      <c r="I595" s="71" t="n">
        <v>376026.788964657</v>
      </c>
      <c r="J595" s="72" t="str">
        <f>I595-E595</f>
      </c>
    </row>
    <row r="596">
      <c r="A596" t="s">
        <v>250</v>
      </c>
      <c r="B596" t="s">
        <v>252</v>
      </c>
      <c r="C596" s="66" t="n">
        <v>2031</v>
      </c>
      <c r="D596" t="s">
        <v>375</v>
      </c>
      <c r="E596" s="67" t="n">
        <v>12740.6336763267</v>
      </c>
      <c r="F596" s="68" t="n">
        <v>3174.86319580838</v>
      </c>
      <c r="G596" s="69" t="n">
        <v>3174.86317276916</v>
      </c>
      <c r="H596" s="70" t="str">
        <f>G596-F596</f>
      </c>
      <c r="I596" s="71" t="n">
        <v>12740.6278729228</v>
      </c>
      <c r="J596" s="72" t="str">
        <f>I596-E596</f>
      </c>
    </row>
    <row r="597">
      <c r="A597" t="s">
        <v>250</v>
      </c>
      <c r="B597" t="s">
        <v>252</v>
      </c>
      <c r="C597" s="66" t="n">
        <v>2032</v>
      </c>
      <c r="D597" t="s">
        <v>235</v>
      </c>
      <c r="E597" s="67" t="n">
        <v>12749.2022322455</v>
      </c>
      <c r="F597" s="68" t="n">
        <v>9269.28905195147</v>
      </c>
      <c r="G597" s="69" t="n">
        <v>9267.91175287106</v>
      </c>
      <c r="H597" s="70" t="str">
        <f>G597-F597</f>
      </c>
      <c r="I597" s="71" t="n">
        <v>12743.8944071303</v>
      </c>
      <c r="J597" s="72" t="str">
        <f>I597-E597</f>
      </c>
    </row>
    <row r="598">
      <c r="A598" t="s">
        <v>250</v>
      </c>
      <c r="B598" t="s">
        <v>252</v>
      </c>
      <c r="C598" s="66" t="n">
        <v>2032</v>
      </c>
      <c r="D598" t="s">
        <v>266</v>
      </c>
      <c r="E598" s="67" t="n">
        <v>923953.583504066</v>
      </c>
      <c r="F598" s="68" t="n">
        <v>155920.956002149</v>
      </c>
      <c r="G598" s="69" t="n">
        <v>155914.890344467</v>
      </c>
      <c r="H598" s="70" t="str">
        <f>G598-F598</f>
      </c>
      <c r="I598" s="71" t="n">
        <v>923778.433647484</v>
      </c>
      <c r="J598" s="72" t="str">
        <f>I598-E598</f>
      </c>
    </row>
    <row r="599">
      <c r="A599" t="s">
        <v>250</v>
      </c>
      <c r="B599" t="s">
        <v>252</v>
      </c>
      <c r="C599" s="66" t="n">
        <v>2032</v>
      </c>
      <c r="D599" t="s">
        <v>211</v>
      </c>
      <c r="E599" s="67" t="n">
        <v>132623.697246475</v>
      </c>
      <c r="F599" s="68" t="n">
        <v>83176.968734549</v>
      </c>
      <c r="G599" s="69" t="n">
        <v>83164.0959360433</v>
      </c>
      <c r="H599" s="70" t="str">
        <f>G599-F599</f>
      </c>
      <c r="I599" s="71" t="n">
        <v>132566.317868369</v>
      </c>
      <c r="J599" s="72" t="str">
        <f>I599-E599</f>
      </c>
    </row>
    <row r="600">
      <c r="A600" t="s">
        <v>250</v>
      </c>
      <c r="B600" t="s">
        <v>252</v>
      </c>
      <c r="C600" s="66" t="n">
        <v>2032</v>
      </c>
      <c r="D600" t="s">
        <v>221</v>
      </c>
      <c r="E600" s="67" t="n">
        <v>300612.345751896</v>
      </c>
      <c r="F600" s="68" t="n">
        <v>281553.62463948</v>
      </c>
      <c r="G600" s="69" t="n">
        <v>281488.739628123</v>
      </c>
      <c r="H600" s="70" t="str">
        <f>G600-F600</f>
      </c>
      <c r="I600" s="71" t="n">
        <v>300504.550336341</v>
      </c>
      <c r="J600" s="72" t="str">
        <f>I600-E600</f>
      </c>
    </row>
    <row r="601">
      <c r="A601" t="s">
        <v>250</v>
      </c>
      <c r="B601" t="s">
        <v>252</v>
      </c>
      <c r="C601" s="66" t="n">
        <v>2032</v>
      </c>
      <c r="D601" t="s">
        <v>225</v>
      </c>
      <c r="E601" s="67" t="n">
        <v>719175.126968854</v>
      </c>
      <c r="F601" s="68" t="n">
        <v>399303.228467719</v>
      </c>
      <c r="G601" s="69" t="n">
        <v>406904.282877455</v>
      </c>
      <c r="H601" s="70" t="str">
        <f>G601-F601</f>
      </c>
      <c r="I601" s="71" t="n">
        <v>719168.67859234</v>
      </c>
      <c r="J601" s="72" t="str">
        <f>I601-E601</f>
      </c>
    </row>
    <row r="602">
      <c r="A602" t="s">
        <v>250</v>
      </c>
      <c r="B602" t="s">
        <v>252</v>
      </c>
      <c r="C602" s="66" t="n">
        <v>2032</v>
      </c>
      <c r="D602" t="s">
        <v>229</v>
      </c>
      <c r="E602" s="67" t="n">
        <v>384770.505086621</v>
      </c>
      <c r="F602" s="68" t="n">
        <v>194219.512144881</v>
      </c>
      <c r="G602" s="69" t="n">
        <v>194193.38475982</v>
      </c>
      <c r="H602" s="70" t="str">
        <f>G602-F602</f>
      </c>
      <c r="I602" s="71" t="n">
        <v>384609.051353766</v>
      </c>
      <c r="J602" s="72" t="str">
        <f>I602-E602</f>
      </c>
    </row>
    <row r="603">
      <c r="A603" t="s">
        <v>250</v>
      </c>
      <c r="B603" t="s">
        <v>252</v>
      </c>
      <c r="C603" s="66" t="n">
        <v>2032</v>
      </c>
      <c r="D603" t="s">
        <v>375</v>
      </c>
      <c r="E603" s="67" t="n">
        <v>12855.9497400539</v>
      </c>
      <c r="F603" s="68" t="n">
        <v>3046.52026045888</v>
      </c>
      <c r="G603" s="69" t="n">
        <v>3046.52022706146</v>
      </c>
      <c r="H603" s="70" t="str">
        <f>G603-F603</f>
      </c>
      <c r="I603" s="71" t="n">
        <v>12855.9427389859</v>
      </c>
      <c r="J603" s="72" t="str">
        <f>I603-E603</f>
      </c>
    </row>
    <row r="604">
      <c r="A604" t="s">
        <v>250</v>
      </c>
      <c r="B604" t="s">
        <v>252</v>
      </c>
      <c r="C604" s="66" t="n">
        <v>2033</v>
      </c>
      <c r="D604" t="s">
        <v>235</v>
      </c>
      <c r="E604" s="67" t="n">
        <v>13153.237998631</v>
      </c>
      <c r="F604" s="68" t="n">
        <v>9439.46315646562</v>
      </c>
      <c r="G604" s="69" t="n">
        <v>9437.49521839436</v>
      </c>
      <c r="H604" s="70" t="str">
        <f>G604-F604</f>
      </c>
      <c r="I604" s="71" t="n">
        <v>13146.3513901505</v>
      </c>
      <c r="J604" s="72" t="str">
        <f>I604-E604</f>
      </c>
    </row>
    <row r="605">
      <c r="A605" t="s">
        <v>250</v>
      </c>
      <c r="B605" t="s">
        <v>252</v>
      </c>
      <c r="C605" s="66" t="n">
        <v>2033</v>
      </c>
      <c r="D605" t="s">
        <v>266</v>
      </c>
      <c r="E605" s="67" t="n">
        <v>944746.355038251</v>
      </c>
      <c r="F605" s="68" t="n">
        <v>160830.234330089</v>
      </c>
      <c r="G605" s="69" t="n">
        <v>160821.219639763</v>
      </c>
      <c r="H605" s="70" t="str">
        <f>G605-F605</f>
      </c>
      <c r="I605" s="71" t="n">
        <v>944521.71811111</v>
      </c>
      <c r="J605" s="72" t="str">
        <f>I605-E605</f>
      </c>
    </row>
    <row r="606">
      <c r="A606" t="s">
        <v>250</v>
      </c>
      <c r="B606" t="s">
        <v>252</v>
      </c>
      <c r="C606" s="66" t="n">
        <v>2033</v>
      </c>
      <c r="D606" t="s">
        <v>211</v>
      </c>
      <c r="E606" s="67" t="n">
        <v>136781.500372954</v>
      </c>
      <c r="F606" s="68" t="n">
        <v>85158.4158000609</v>
      </c>
      <c r="G606" s="69" t="n">
        <v>85140.0559210379</v>
      </c>
      <c r="H606" s="70" t="str">
        <f>G606-F606</f>
      </c>
      <c r="I606" s="71" t="n">
        <v>136707.716312745</v>
      </c>
      <c r="J606" s="72" t="str">
        <f>I606-E606</f>
      </c>
    </row>
    <row r="607">
      <c r="A607" t="s">
        <v>250</v>
      </c>
      <c r="B607" t="s">
        <v>252</v>
      </c>
      <c r="C607" s="66" t="n">
        <v>2033</v>
      </c>
      <c r="D607" t="s">
        <v>221</v>
      </c>
      <c r="E607" s="67" t="n">
        <v>304605.26986406</v>
      </c>
      <c r="F607" s="68" t="n">
        <v>285384.672394976</v>
      </c>
      <c r="G607" s="69" t="n">
        <v>285297.748513227</v>
      </c>
      <c r="H607" s="70" t="str">
        <f>G607-F607</f>
      </c>
      <c r="I607" s="71" t="n">
        <v>304468.286850227</v>
      </c>
      <c r="J607" s="72" t="str">
        <f>I607-E607</f>
      </c>
    </row>
    <row r="608">
      <c r="A608" t="s">
        <v>250</v>
      </c>
      <c r="B608" t="s">
        <v>252</v>
      </c>
      <c r="C608" s="66" t="n">
        <v>2033</v>
      </c>
      <c r="D608" t="s">
        <v>225</v>
      </c>
      <c r="E608" s="67" t="n">
        <v>738405.096563447</v>
      </c>
      <c r="F608" s="68" t="n">
        <v>409044.684737363</v>
      </c>
      <c r="G608" s="69" t="n">
        <v>417591.194273361</v>
      </c>
      <c r="H608" s="70" t="str">
        <f>G608-F608</f>
      </c>
      <c r="I608" s="71" t="n">
        <v>738395.913710054</v>
      </c>
      <c r="J608" s="72" t="str">
        <f>I608-E608</f>
      </c>
    </row>
    <row r="609">
      <c r="A609" t="s">
        <v>250</v>
      </c>
      <c r="B609" t="s">
        <v>252</v>
      </c>
      <c r="C609" s="66" t="n">
        <v>2033</v>
      </c>
      <c r="D609" t="s">
        <v>229</v>
      </c>
      <c r="E609" s="67" t="n">
        <v>394365.33084024</v>
      </c>
      <c r="F609" s="68" t="n">
        <v>199349.404308166</v>
      </c>
      <c r="G609" s="69" t="n">
        <v>199311.530364044</v>
      </c>
      <c r="H609" s="70" t="str">
        <f>G609-F609</f>
      </c>
      <c r="I609" s="71" t="n">
        <v>394159.184915109</v>
      </c>
      <c r="J609" s="72" t="str">
        <f>I609-E609</f>
      </c>
    </row>
    <row r="610">
      <c r="A610" t="s">
        <v>250</v>
      </c>
      <c r="B610" t="s">
        <v>252</v>
      </c>
      <c r="C610" s="66" t="n">
        <v>2033</v>
      </c>
      <c r="D610" t="s">
        <v>375</v>
      </c>
      <c r="E610" s="67" t="n">
        <v>12780.7492942002</v>
      </c>
      <c r="F610" s="68" t="n">
        <v>2919.79459408212</v>
      </c>
      <c r="G610" s="69" t="n">
        <v>2919.79454897481</v>
      </c>
      <c r="H610" s="70" t="str">
        <f>G610-F610</f>
      </c>
      <c r="I610" s="71" t="n">
        <v>12780.7417922516</v>
      </c>
      <c r="J610" s="72" t="str">
        <f>I610-E610</f>
      </c>
    </row>
    <row r="611">
      <c r="A611" t="s">
        <v>250</v>
      </c>
      <c r="B611" t="s">
        <v>252</v>
      </c>
      <c r="C611" s="66" t="n">
        <v>2034</v>
      </c>
      <c r="D611" t="s">
        <v>235</v>
      </c>
      <c r="E611" s="67" t="n">
        <v>13405.0102746966</v>
      </c>
      <c r="F611" s="68" t="n">
        <v>9613.45827632868</v>
      </c>
      <c r="G611" s="69" t="n">
        <v>9610.78717894584</v>
      </c>
      <c r="H611" s="70" t="str">
        <f>G611-F611</f>
      </c>
      <c r="I611" s="71" t="n">
        <v>13396.3770662857</v>
      </c>
      <c r="J611" s="72" t="str">
        <f>I611-E611</f>
      </c>
    </row>
    <row r="612">
      <c r="A612" t="s">
        <v>250</v>
      </c>
      <c r="B612" t="s">
        <v>252</v>
      </c>
      <c r="C612" s="66" t="n">
        <v>2034</v>
      </c>
      <c r="D612" t="s">
        <v>266</v>
      </c>
      <c r="E612" s="67" t="n">
        <v>960500.084088143</v>
      </c>
      <c r="F612" s="68" t="n">
        <v>165845.542318434</v>
      </c>
      <c r="G612" s="69" t="n">
        <v>165832.802590949</v>
      </c>
      <c r="H612" s="70" t="str">
        <f>G612-F612</f>
      </c>
      <c r="I612" s="71" t="n">
        <v>960221.655861689</v>
      </c>
      <c r="J612" s="72" t="str">
        <f>I612-E612</f>
      </c>
    </row>
    <row r="613">
      <c r="A613" t="s">
        <v>250</v>
      </c>
      <c r="B613" t="s">
        <v>252</v>
      </c>
      <c r="C613" s="66" t="n">
        <v>2034</v>
      </c>
      <c r="D613" t="s">
        <v>211</v>
      </c>
      <c r="E613" s="67" t="n">
        <v>140014.604220383</v>
      </c>
      <c r="F613" s="68" t="n">
        <v>87151.1355857521</v>
      </c>
      <c r="G613" s="69" t="n">
        <v>87126.2119501461</v>
      </c>
      <c r="H613" s="70" t="str">
        <f>G613-F613</f>
      </c>
      <c r="I613" s="71" t="n">
        <v>139922.665552402</v>
      </c>
      <c r="J613" s="72" t="str">
        <f>I613-E613</f>
      </c>
    </row>
    <row r="614">
      <c r="A614" t="s">
        <v>250</v>
      </c>
      <c r="B614" t="s">
        <v>252</v>
      </c>
      <c r="C614" s="66" t="n">
        <v>2034</v>
      </c>
      <c r="D614" t="s">
        <v>221</v>
      </c>
      <c r="E614" s="67" t="n">
        <v>308311.544642645</v>
      </c>
      <c r="F614" s="68" t="n">
        <v>289134.184428803</v>
      </c>
      <c r="G614" s="69" t="n">
        <v>289022.375898514</v>
      </c>
      <c r="H614" s="70" t="str">
        <f>G614-F614</f>
      </c>
      <c r="I614" s="71" t="n">
        <v>308142.620646514</v>
      </c>
      <c r="J614" s="72" t="str">
        <f>I614-E614</f>
      </c>
    </row>
    <row r="615">
      <c r="A615" t="s">
        <v>250</v>
      </c>
      <c r="B615" t="s">
        <v>252</v>
      </c>
      <c r="C615" s="66" t="n">
        <v>2034</v>
      </c>
      <c r="D615" t="s">
        <v>225</v>
      </c>
      <c r="E615" s="67" t="n">
        <v>754276.975698717</v>
      </c>
      <c r="F615" s="68" t="n">
        <v>419003.742672904</v>
      </c>
      <c r="G615" s="69" t="n">
        <v>428496.093357131</v>
      </c>
      <c r="H615" s="70" t="str">
        <f>G615-F615</f>
      </c>
      <c r="I615" s="71" t="n">
        <v>754264.519314827</v>
      </c>
      <c r="J615" s="72" t="str">
        <f>I615-E615</f>
      </c>
    </row>
    <row r="616">
      <c r="A616" t="s">
        <v>250</v>
      </c>
      <c r="B616" t="s">
        <v>252</v>
      </c>
      <c r="C616" s="66" t="n">
        <v>2034</v>
      </c>
      <c r="D616" t="s">
        <v>229</v>
      </c>
      <c r="E616" s="67" t="n">
        <v>402677.665072147</v>
      </c>
      <c r="F616" s="68" t="n">
        <v>204562.717454457</v>
      </c>
      <c r="G616" s="69" t="n">
        <v>204510.58021707</v>
      </c>
      <c r="H616" s="70" t="str">
        <f>G616-F616</f>
      </c>
      <c r="I616" s="71" t="n">
        <v>402421.553872422</v>
      </c>
      <c r="J616" s="72" t="str">
        <f>I616-E616</f>
      </c>
    </row>
    <row r="617">
      <c r="A617" t="s">
        <v>250</v>
      </c>
      <c r="B617" t="s">
        <v>252</v>
      </c>
      <c r="C617" s="66" t="n">
        <v>2034</v>
      </c>
      <c r="D617" t="s">
        <v>375</v>
      </c>
      <c r="E617" s="67" t="n">
        <v>12872.443340136</v>
      </c>
      <c r="F617" s="68" t="n">
        <v>2795.76965245451</v>
      </c>
      <c r="G617" s="69" t="n">
        <v>2795.76959562027</v>
      </c>
      <c r="H617" s="70" t="str">
        <f>G617-F617</f>
      </c>
      <c r="I617" s="71" t="n">
        <v>12872.434861331</v>
      </c>
      <c r="J617" s="72" t="str">
        <f>I617-E617</f>
      </c>
    </row>
    <row r="618">
      <c r="A618" t="s">
        <v>250</v>
      </c>
      <c r="B618" t="s">
        <v>252</v>
      </c>
      <c r="C618" s="66" t="n">
        <v>2035</v>
      </c>
      <c r="D618" t="s">
        <v>235</v>
      </c>
      <c r="E618" s="67" t="n">
        <v>13737.3618747259</v>
      </c>
      <c r="F618" s="68" t="n">
        <v>9791.00638053696</v>
      </c>
      <c r="G618" s="69" t="n">
        <v>9787.51275865094</v>
      </c>
      <c r="H618" s="70" t="str">
        <f>G618-F618</f>
      </c>
      <c r="I618" s="71" t="n">
        <v>13726.7399692658</v>
      </c>
      <c r="J618" s="72" t="str">
        <f>I618-E618</f>
      </c>
    </row>
    <row r="619">
      <c r="A619" t="s">
        <v>250</v>
      </c>
      <c r="B619" t="s">
        <v>252</v>
      </c>
      <c r="C619" s="66" t="n">
        <v>2035</v>
      </c>
      <c r="D619" t="s">
        <v>266</v>
      </c>
      <c r="E619" s="67" t="n">
        <v>975384.297157331</v>
      </c>
      <c r="F619" s="68" t="n">
        <v>170928.297588722</v>
      </c>
      <c r="G619" s="69" t="n">
        <v>170911.003808462</v>
      </c>
      <c r="H619" s="70" t="str">
        <f>G619-F619</f>
      </c>
      <c r="I619" s="71" t="n">
        <v>975047.326959866</v>
      </c>
      <c r="J619" s="72" t="str">
        <f>I619-E619</f>
      </c>
    </row>
    <row r="620">
      <c r="A620" t="s">
        <v>250</v>
      </c>
      <c r="B620" t="s">
        <v>252</v>
      </c>
      <c r="C620" s="66" t="n">
        <v>2035</v>
      </c>
      <c r="D620" t="s">
        <v>211</v>
      </c>
      <c r="E620" s="67" t="n">
        <v>143542.250785516</v>
      </c>
      <c r="F620" s="68" t="n">
        <v>89170.7161452676</v>
      </c>
      <c r="G620" s="69" t="n">
        <v>89138.141517925</v>
      </c>
      <c r="H620" s="70" t="str">
        <f>G620-F620</f>
      </c>
      <c r="I620" s="71" t="n">
        <v>143430.147346953</v>
      </c>
      <c r="J620" s="72" t="str">
        <f>I620-E620</f>
      </c>
    </row>
    <row r="621">
      <c r="A621" t="s">
        <v>250</v>
      </c>
      <c r="B621" t="s">
        <v>252</v>
      </c>
      <c r="C621" s="66" t="n">
        <v>2035</v>
      </c>
      <c r="D621" t="s">
        <v>221</v>
      </c>
      <c r="E621" s="67" t="n">
        <v>311802.186041954</v>
      </c>
      <c r="F621" s="68" t="n">
        <v>292682.784647851</v>
      </c>
      <c r="G621" s="69" t="n">
        <v>292543.4341723</v>
      </c>
      <c r="H621" s="70" t="str">
        <f>G621-F621</f>
      </c>
      <c r="I621" s="71" t="n">
        <v>311598.659349735</v>
      </c>
      <c r="J621" s="72" t="str">
        <f>I621-E621</f>
      </c>
    </row>
    <row r="622">
      <c r="A622" t="s">
        <v>250</v>
      </c>
      <c r="B622" t="s">
        <v>252</v>
      </c>
      <c r="C622" s="66" t="n">
        <v>2035</v>
      </c>
      <c r="D622" t="s">
        <v>225</v>
      </c>
      <c r="E622" s="67" t="n">
        <v>770059.714150685</v>
      </c>
      <c r="F622" s="68" t="n">
        <v>428973.292028744</v>
      </c>
      <c r="G622" s="69" t="n">
        <v>439419.393176264</v>
      </c>
      <c r="H622" s="70" t="str">
        <f>G622-F622</f>
      </c>
      <c r="I622" s="71" t="n">
        <v>770043.407398033</v>
      </c>
      <c r="J622" s="72" t="str">
        <f>I622-E622</f>
      </c>
    </row>
    <row r="623">
      <c r="A623" t="s">
        <v>250</v>
      </c>
      <c r="B623" t="s">
        <v>252</v>
      </c>
      <c r="C623" s="66" t="n">
        <v>2035</v>
      </c>
      <c r="D623" t="s">
        <v>229</v>
      </c>
      <c r="E623" s="67" t="n">
        <v>410741.527756774</v>
      </c>
      <c r="F623" s="68" t="n">
        <v>209924.008894056</v>
      </c>
      <c r="G623" s="69" t="n">
        <v>209854.988515264</v>
      </c>
      <c r="H623" s="70" t="str">
        <f>G623-F623</f>
      </c>
      <c r="I623" s="71" t="n">
        <v>410430.68648466</v>
      </c>
      <c r="J623" s="72" t="str">
        <f>I623-E623</f>
      </c>
    </row>
    <row r="624">
      <c r="A624" t="s">
        <v>250</v>
      </c>
      <c r="B624" t="s">
        <v>252</v>
      </c>
      <c r="C624" s="66" t="n">
        <v>2035</v>
      </c>
      <c r="D624" t="s">
        <v>375</v>
      </c>
      <c r="E624" s="67" t="n">
        <v>13061.5994132068</v>
      </c>
      <c r="F624" s="68" t="n">
        <v>2671.49791302668</v>
      </c>
      <c r="G624" s="69" t="n">
        <v>2671.49784394295</v>
      </c>
      <c r="H624" s="70" t="str">
        <f>G624-F624</f>
      </c>
      <c r="I624" s="71" t="n">
        <v>13061.5900844962</v>
      </c>
      <c r="J624" s="72" t="str">
        <f>I624-E624</f>
      </c>
    </row>
    <row r="625">
      <c r="A625" t="s">
        <v>250</v>
      </c>
      <c r="B625" t="s">
        <v>252</v>
      </c>
      <c r="C625" s="66" t="n">
        <v>2036</v>
      </c>
      <c r="D625" t="s">
        <v>235</v>
      </c>
      <c r="E625" s="67" t="n">
        <v>14071.6478171952</v>
      </c>
      <c r="F625" s="68" t="n">
        <v>9977.17006107867</v>
      </c>
      <c r="G625" s="69" t="n">
        <v>9972.733436972</v>
      </c>
      <c r="H625" s="70" t="str">
        <f>G625-F625</f>
      </c>
      <c r="I625" s="71" t="n">
        <v>14058.8402730705</v>
      </c>
      <c r="J625" s="72" t="str">
        <f>I625-E625</f>
      </c>
    </row>
    <row r="626">
      <c r="A626" t="s">
        <v>250</v>
      </c>
      <c r="B626" t="s">
        <v>252</v>
      </c>
      <c r="C626" s="66" t="n">
        <v>2036</v>
      </c>
      <c r="D626" t="s">
        <v>266</v>
      </c>
      <c r="E626" s="67" t="n">
        <v>992993.694525601</v>
      </c>
      <c r="F626" s="68" t="n">
        <v>176162.727327129</v>
      </c>
      <c r="G626" s="69" t="n">
        <v>176139.997785528</v>
      </c>
      <c r="H626" s="70" t="str">
        <f>G626-F626</f>
      </c>
      <c r="I626" s="71" t="n">
        <v>992593.127567906</v>
      </c>
      <c r="J626" s="72" t="str">
        <f>I626-E626</f>
      </c>
    </row>
    <row r="627">
      <c r="A627" t="s">
        <v>250</v>
      </c>
      <c r="B627" t="s">
        <v>252</v>
      </c>
      <c r="C627" s="66" t="n">
        <v>2036</v>
      </c>
      <c r="D627" t="s">
        <v>211</v>
      </c>
      <c r="E627" s="67" t="n">
        <v>147113.024510381</v>
      </c>
      <c r="F627" s="68" t="n">
        <v>91266.7371773021</v>
      </c>
      <c r="G627" s="69" t="n">
        <v>91225.4078140792</v>
      </c>
      <c r="H627" s="70" t="str">
        <f>G627-F627</f>
      </c>
      <c r="I627" s="71" t="n">
        <v>146978.916070349</v>
      </c>
      <c r="J627" s="72" t="str">
        <f>I627-E627</f>
      </c>
    </row>
    <row r="628">
      <c r="A628" t="s">
        <v>250</v>
      </c>
      <c r="B628" t="s">
        <v>252</v>
      </c>
      <c r="C628" s="66" t="n">
        <v>2036</v>
      </c>
      <c r="D628" t="s">
        <v>221</v>
      </c>
      <c r="E628" s="67" t="n">
        <v>315529.806362872</v>
      </c>
      <c r="F628" s="68" t="n">
        <v>296253.901357631</v>
      </c>
      <c r="G628" s="69" t="n">
        <v>296084.402747987</v>
      </c>
      <c r="H628" s="70" t="str">
        <f>G628-F628</f>
      </c>
      <c r="I628" s="71" t="n">
        <v>315288.949461379</v>
      </c>
      <c r="J628" s="72" t="str">
        <f>I628-E628</f>
      </c>
    </row>
    <row r="629">
      <c r="A629" t="s">
        <v>250</v>
      </c>
      <c r="B629" t="s">
        <v>252</v>
      </c>
      <c r="C629" s="66" t="n">
        <v>2036</v>
      </c>
      <c r="D629" t="s">
        <v>225</v>
      </c>
      <c r="E629" s="67" t="n">
        <v>786726.964682468</v>
      </c>
      <c r="F629" s="68" t="n">
        <v>439197.365610792</v>
      </c>
      <c r="G629" s="69" t="n">
        <v>450600.66503166</v>
      </c>
      <c r="H629" s="70" t="str">
        <f>G629-F629</f>
      </c>
      <c r="I629" s="71" t="n">
        <v>786706.265291046</v>
      </c>
      <c r="J629" s="72" t="str">
        <f>I629-E629</f>
      </c>
    </row>
    <row r="630">
      <c r="A630" t="s">
        <v>250</v>
      </c>
      <c r="B630" t="s">
        <v>252</v>
      </c>
      <c r="C630" s="66" t="n">
        <v>2036</v>
      </c>
      <c r="D630" t="s">
        <v>229</v>
      </c>
      <c r="E630" s="67" t="n">
        <v>419250.871770155</v>
      </c>
      <c r="F630" s="68" t="n">
        <v>215522.827785353</v>
      </c>
      <c r="G630" s="69" t="n">
        <v>215434.246910517</v>
      </c>
      <c r="H630" s="70" t="str">
        <f>G630-F630</f>
      </c>
      <c r="I630" s="71" t="n">
        <v>418880.52544402</v>
      </c>
      <c r="J630" s="72" t="str">
        <f>I630-E630</f>
      </c>
    </row>
    <row r="631">
      <c r="A631" t="s">
        <v>250</v>
      </c>
      <c r="B631" t="s">
        <v>252</v>
      </c>
      <c r="C631" s="66" t="n">
        <v>2036</v>
      </c>
      <c r="D631" t="s">
        <v>375</v>
      </c>
      <c r="E631" s="67" t="n">
        <v>13308.8045303092</v>
      </c>
      <c r="F631" s="68" t="n">
        <v>2547.7426653359</v>
      </c>
      <c r="G631" s="69" t="n">
        <v>2547.74258396749</v>
      </c>
      <c r="H631" s="70" t="str">
        <f>G631-F631</f>
      </c>
      <c r="I631" s="71" t="n">
        <v>13308.7944546361</v>
      </c>
      <c r="J631" s="72" t="str">
        <f>I631-E631</f>
      </c>
    </row>
    <row r="632">
      <c r="A632" t="s">
        <v>250</v>
      </c>
      <c r="B632" t="s">
        <v>252</v>
      </c>
      <c r="C632" s="66" t="n">
        <v>2037</v>
      </c>
      <c r="D632" t="s">
        <v>235</v>
      </c>
      <c r="E632" s="67" t="n">
        <v>14401.8299227099</v>
      </c>
      <c r="F632" s="68" t="n">
        <v>10164.685996079</v>
      </c>
      <c r="G632" s="69" t="n">
        <v>10159.1873336905</v>
      </c>
      <c r="H632" s="70" t="str">
        <f>G632-F632</f>
      </c>
      <c r="I632" s="71" t="n">
        <v>14386.6366039025</v>
      </c>
      <c r="J632" s="72" t="str">
        <f>I632-E632</f>
      </c>
    </row>
    <row r="633">
      <c r="A633" t="s">
        <v>250</v>
      </c>
      <c r="B633" t="s">
        <v>252</v>
      </c>
      <c r="C633" s="66" t="n">
        <v>2037</v>
      </c>
      <c r="D633" t="s">
        <v>266</v>
      </c>
      <c r="E633" s="67" t="n">
        <v>1009770.82313028</v>
      </c>
      <c r="F633" s="68" t="n">
        <v>181487.335008541</v>
      </c>
      <c r="G633" s="69" t="n">
        <v>181458.235839908</v>
      </c>
      <c r="H633" s="70" t="str">
        <f>G633-F633</f>
      </c>
      <c r="I633" s="71" t="n">
        <v>1009301.65749756</v>
      </c>
      <c r="J633" s="72" t="str">
        <f>I633-E633</f>
      </c>
    </row>
    <row r="634">
      <c r="A634" t="s">
        <v>250</v>
      </c>
      <c r="B634" t="s">
        <v>252</v>
      </c>
      <c r="C634" s="66" t="n">
        <v>2037</v>
      </c>
      <c r="D634" t="s">
        <v>211</v>
      </c>
      <c r="E634" s="67" t="n">
        <v>150645.325896423</v>
      </c>
      <c r="F634" s="68" t="n">
        <v>93392.4518454044</v>
      </c>
      <c r="G634" s="69" t="n">
        <v>93341.2784245107</v>
      </c>
      <c r="H634" s="70" t="str">
        <f>G634-F634</f>
      </c>
      <c r="I634" s="71" t="n">
        <v>150487.441619108</v>
      </c>
      <c r="J634" s="72" t="str">
        <f>I634-E634</f>
      </c>
    </row>
    <row r="635">
      <c r="A635" t="s">
        <v>250</v>
      </c>
      <c r="B635" t="s">
        <v>252</v>
      </c>
      <c r="C635" s="66" t="n">
        <v>2037</v>
      </c>
      <c r="D635" t="s">
        <v>221</v>
      </c>
      <c r="E635" s="67" t="n">
        <v>319035.632423267</v>
      </c>
      <c r="F635" s="68" t="n">
        <v>299636.7882187</v>
      </c>
      <c r="G635" s="69" t="n">
        <v>299434.655195925</v>
      </c>
      <c r="H635" s="70" t="str">
        <f>G635-F635</f>
      </c>
      <c r="I635" s="71" t="n">
        <v>318754.964813024</v>
      </c>
      <c r="J635" s="72" t="str">
        <f>I635-E635</f>
      </c>
    </row>
    <row r="636">
      <c r="A636" t="s">
        <v>250</v>
      </c>
      <c r="B636" t="s">
        <v>252</v>
      </c>
      <c r="C636" s="66" t="n">
        <v>2037</v>
      </c>
      <c r="D636" t="s">
        <v>225</v>
      </c>
      <c r="E636" s="67" t="n">
        <v>803477.870516368</v>
      </c>
      <c r="F636" s="68" t="n">
        <v>449493.324357951</v>
      </c>
      <c r="G636" s="69" t="n">
        <v>461851.049511551</v>
      </c>
      <c r="H636" s="70" t="str">
        <f>G636-F636</f>
      </c>
      <c r="I636" s="71" t="n">
        <v>803452.229036644</v>
      </c>
      <c r="J636" s="72" t="str">
        <f>I636-E636</f>
      </c>
    </row>
    <row r="637">
      <c r="A637" t="s">
        <v>250</v>
      </c>
      <c r="B637" t="s">
        <v>252</v>
      </c>
      <c r="C637" s="66" t="n">
        <v>2037</v>
      </c>
      <c r="D637" t="s">
        <v>229</v>
      </c>
      <c r="E637" s="67" t="n">
        <v>427941.157181697</v>
      </c>
      <c r="F637" s="68" t="n">
        <v>221252.665580203</v>
      </c>
      <c r="G637" s="69" t="n">
        <v>221141.826108993</v>
      </c>
      <c r="H637" s="70" t="str">
        <f>G637-F637</f>
      </c>
      <c r="I637" s="71" t="n">
        <v>427506.733072448</v>
      </c>
      <c r="J637" s="72" t="str">
        <f>I637-E637</f>
      </c>
    </row>
    <row r="638">
      <c r="A638" t="s">
        <v>250</v>
      </c>
      <c r="B638" t="s">
        <v>252</v>
      </c>
      <c r="C638" s="66" t="n">
        <v>2037</v>
      </c>
      <c r="D638" t="s">
        <v>375</v>
      </c>
      <c r="E638" s="67" t="n">
        <v>13385.1388254748</v>
      </c>
      <c r="F638" s="68" t="n">
        <v>2421.57677304381</v>
      </c>
      <c r="G638" s="69" t="n">
        <v>2421.57667984156</v>
      </c>
      <c r="H638" s="70" t="str">
        <f>G638-F638</f>
      </c>
      <c r="I638" s="71" t="n">
        <v>13385.128134315</v>
      </c>
      <c r="J638" s="72" t="str">
        <f>I638-E638</f>
      </c>
    </row>
    <row r="639">
      <c r="A639" t="s">
        <v>250</v>
      </c>
      <c r="B639" t="s">
        <v>252</v>
      </c>
      <c r="C639" s="66" t="n">
        <v>2038</v>
      </c>
      <c r="D639" t="s">
        <v>235</v>
      </c>
      <c r="E639" s="67" t="n">
        <v>14808.0379592805</v>
      </c>
      <c r="F639" s="68" t="n">
        <v>10356.5788859766</v>
      </c>
      <c r="G639" s="69" t="n">
        <v>10349.9036883417</v>
      </c>
      <c r="H639" s="70" t="str">
        <f>G639-F639</f>
      </c>
      <c r="I639" s="71" t="n">
        <v>14790.2897218897</v>
      </c>
      <c r="J639" s="72" t="str">
        <f>I639-E639</f>
      </c>
    </row>
    <row r="640">
      <c r="A640" t="s">
        <v>250</v>
      </c>
      <c r="B640" t="s">
        <v>252</v>
      </c>
      <c r="C640" s="66" t="n">
        <v>2038</v>
      </c>
      <c r="D640" t="s">
        <v>266</v>
      </c>
      <c r="E640" s="67" t="n">
        <v>1026275.42355042</v>
      </c>
      <c r="F640" s="68" t="n">
        <v>186823.925697334</v>
      </c>
      <c r="G640" s="69" t="n">
        <v>186787.491870524</v>
      </c>
      <c r="H640" s="70" t="str">
        <f>G640-F640</f>
      </c>
      <c r="I640" s="71" t="n">
        <v>1025731.21343356</v>
      </c>
      <c r="J640" s="72" t="str">
        <f>I640-E640</f>
      </c>
    </row>
    <row r="641">
      <c r="A641" t="s">
        <v>250</v>
      </c>
      <c r="B641" t="s">
        <v>252</v>
      </c>
      <c r="C641" s="66" t="n">
        <v>2038</v>
      </c>
      <c r="D641" t="s">
        <v>211</v>
      </c>
      <c r="E641" s="67" t="n">
        <v>155016.914753707</v>
      </c>
      <c r="F641" s="68" t="n">
        <v>95531.1186837369</v>
      </c>
      <c r="G641" s="69" t="n">
        <v>95469.0447801143</v>
      </c>
      <c r="H641" s="70" t="str">
        <f>G641-F641</f>
      </c>
      <c r="I641" s="71" t="n">
        <v>154833.021861689</v>
      </c>
      <c r="J641" s="72" t="str">
        <f>I641-E641</f>
      </c>
    </row>
    <row r="642">
      <c r="A642" t="s">
        <v>250</v>
      </c>
      <c r="B642" t="s">
        <v>252</v>
      </c>
      <c r="C642" s="66" t="n">
        <v>2038</v>
      </c>
      <c r="D642" t="s">
        <v>221</v>
      </c>
      <c r="E642" s="67" t="n">
        <v>322130.986549245</v>
      </c>
      <c r="F642" s="68" t="n">
        <v>302701.591619341</v>
      </c>
      <c r="G642" s="69" t="n">
        <v>302464.555231106</v>
      </c>
      <c r="H642" s="70" t="str">
        <f>G642-F642</f>
      </c>
      <c r="I642" s="71" t="n">
        <v>321808.304576111</v>
      </c>
      <c r="J642" s="72" t="str">
        <f>I642-E642</f>
      </c>
    </row>
    <row r="643">
      <c r="A643" t="s">
        <v>250</v>
      </c>
      <c r="B643" t="s">
        <v>252</v>
      </c>
      <c r="C643" s="66" t="n">
        <v>2038</v>
      </c>
      <c r="D643" t="s">
        <v>225</v>
      </c>
      <c r="E643" s="67" t="n">
        <v>822548.884646909</v>
      </c>
      <c r="F643" s="68" t="n">
        <v>459659.106484365</v>
      </c>
      <c r="G643" s="69" t="n">
        <v>472964.182972518</v>
      </c>
      <c r="H643" s="70" t="str">
        <f>G643-F643</f>
      </c>
      <c r="I643" s="71" t="n">
        <v>822517.79120794</v>
      </c>
      <c r="J643" s="72" t="str">
        <f>I643-E643</f>
      </c>
    </row>
    <row r="644">
      <c r="A644" t="s">
        <v>250</v>
      </c>
      <c r="B644" t="s">
        <v>252</v>
      </c>
      <c r="C644" s="66" t="n">
        <v>2038</v>
      </c>
      <c r="D644" t="s">
        <v>229</v>
      </c>
      <c r="E644" s="67" t="n">
        <v>438380.10738353</v>
      </c>
      <c r="F644" s="68" t="n">
        <v>226973.328763836</v>
      </c>
      <c r="G644" s="69" t="n">
        <v>226837.611544716</v>
      </c>
      <c r="H644" s="70" t="str">
        <f>G644-F644</f>
      </c>
      <c r="I644" s="71" t="n">
        <v>437875.904421767</v>
      </c>
      <c r="J644" s="72" t="str">
        <f>I644-E644</f>
      </c>
    </row>
    <row r="645">
      <c r="A645" t="s">
        <v>250</v>
      </c>
      <c r="B645" t="s">
        <v>252</v>
      </c>
      <c r="C645" s="66" t="n">
        <v>2038</v>
      </c>
      <c r="D645" t="s">
        <v>375</v>
      </c>
      <c r="E645" s="67" t="n">
        <v>13130.5068312632</v>
      </c>
      <c r="F645" s="68" t="n">
        <v>2303.46543980161</v>
      </c>
      <c r="G645" s="69" t="n">
        <v>2303.4653337572</v>
      </c>
      <c r="H645" s="70" t="str">
        <f>G645-F645</f>
      </c>
      <c r="I645" s="71" t="n">
        <v>13130.4959942569</v>
      </c>
      <c r="J645" s="72" t="str">
        <f>I645-E645</f>
      </c>
    </row>
    <row r="646">
      <c r="A646" t="s">
        <v>250</v>
      </c>
      <c r="B646" t="s">
        <v>252</v>
      </c>
      <c r="C646" s="66" t="n">
        <v>2039</v>
      </c>
      <c r="D646" t="s">
        <v>235</v>
      </c>
      <c r="E646" s="67" t="n">
        <v>15156.2800097242</v>
      </c>
      <c r="F646" s="68" t="n">
        <v>10553.0197119329</v>
      </c>
      <c r="G646" s="69" t="n">
        <v>10545.0523038997</v>
      </c>
      <c r="H646" s="70" t="str">
        <f>G646-F646</f>
      </c>
      <c r="I646" s="71" t="n">
        <v>15135.74798412</v>
      </c>
      <c r="J646" s="72" t="str">
        <f>I646-E646</f>
      </c>
    </row>
    <row r="647">
      <c r="A647" t="s">
        <v>250</v>
      </c>
      <c r="B647" t="s">
        <v>252</v>
      </c>
      <c r="C647" s="66" t="n">
        <v>2039</v>
      </c>
      <c r="D647" t="s">
        <v>266</v>
      </c>
      <c r="E647" s="67" t="n">
        <v>1039956.12308183</v>
      </c>
      <c r="F647" s="68" t="n">
        <v>192341.374044785</v>
      </c>
      <c r="G647" s="69" t="n">
        <v>192296.552192256</v>
      </c>
      <c r="H647" s="70" t="str">
        <f>G647-F647</f>
      </c>
      <c r="I647" s="71" t="n">
        <v>1039334.21211717</v>
      </c>
      <c r="J647" s="72" t="str">
        <f>I647-E647</f>
      </c>
    </row>
    <row r="648">
      <c r="A648" t="s">
        <v>250</v>
      </c>
      <c r="B648" t="s">
        <v>252</v>
      </c>
      <c r="C648" s="66" t="n">
        <v>2039</v>
      </c>
      <c r="D648" t="s">
        <v>211</v>
      </c>
      <c r="E648" s="67" t="n">
        <v>158537.160988616</v>
      </c>
      <c r="F648" s="68" t="n">
        <v>97740.5904961853</v>
      </c>
      <c r="G648" s="69" t="n">
        <v>97666.5125218666</v>
      </c>
      <c r="H648" s="70" t="str">
        <f>G648-F648</f>
      </c>
      <c r="I648" s="71" t="n">
        <v>158325.904186221</v>
      </c>
      <c r="J648" s="72" t="str">
        <f>I648-E648</f>
      </c>
    </row>
    <row r="649">
      <c r="A649" t="s">
        <v>250</v>
      </c>
      <c r="B649" t="s">
        <v>252</v>
      </c>
      <c r="C649" s="66" t="n">
        <v>2039</v>
      </c>
      <c r="D649" t="s">
        <v>221</v>
      </c>
      <c r="E649" s="67" t="n">
        <v>325314.673577668</v>
      </c>
      <c r="F649" s="68" t="n">
        <v>305807.878455135</v>
      </c>
      <c r="G649" s="69" t="n">
        <v>305533.683824107</v>
      </c>
      <c r="H649" s="70" t="str">
        <f>G649-F649</f>
      </c>
      <c r="I649" s="71" t="n">
        <v>324947.685920243</v>
      </c>
      <c r="J649" s="72" t="str">
        <f>I649-E649</f>
      </c>
    </row>
    <row r="650">
      <c r="A650" t="s">
        <v>250</v>
      </c>
      <c r="B650" t="s">
        <v>252</v>
      </c>
      <c r="C650" s="66" t="n">
        <v>2039</v>
      </c>
      <c r="D650" t="s">
        <v>225</v>
      </c>
      <c r="E650" s="67" t="n">
        <v>838418.006600747</v>
      </c>
      <c r="F650" s="68" t="n">
        <v>470103.111457513</v>
      </c>
      <c r="G650" s="69" t="n">
        <v>484364.275142346</v>
      </c>
      <c r="H650" s="70" t="str">
        <f>G650-F650</f>
      </c>
      <c r="I650" s="71" t="n">
        <v>838380.897928912</v>
      </c>
      <c r="J650" s="72" t="str">
        <f>I650-E650</f>
      </c>
    </row>
    <row r="651">
      <c r="A651" t="s">
        <v>250</v>
      </c>
      <c r="B651" t="s">
        <v>252</v>
      </c>
      <c r="C651" s="66" t="n">
        <v>2039</v>
      </c>
      <c r="D651" t="s">
        <v>229</v>
      </c>
      <c r="E651" s="67" t="n">
        <v>446674.628194319</v>
      </c>
      <c r="F651" s="68" t="n">
        <v>232917.171881958</v>
      </c>
      <c r="G651" s="69" t="n">
        <v>232753.81626835</v>
      </c>
      <c r="H651" s="70" t="str">
        <f>G651-F651</f>
      </c>
      <c r="I651" s="71" t="n">
        <v>446097.450852593</v>
      </c>
      <c r="J651" s="72" t="str">
        <f>I651-E651</f>
      </c>
    </row>
    <row r="652">
      <c r="A652" t="s">
        <v>250</v>
      </c>
      <c r="B652" t="s">
        <v>252</v>
      </c>
      <c r="C652" s="66" t="n">
        <v>2039</v>
      </c>
      <c r="D652" t="s">
        <v>375</v>
      </c>
      <c r="E652" s="67" t="n">
        <v>13010.9265570011</v>
      </c>
      <c r="F652" s="68" t="n">
        <v>2187.9041653229</v>
      </c>
      <c r="G652" s="69" t="n">
        <v>2187.90404676672</v>
      </c>
      <c r="H652" s="70" t="str">
        <f>G652-F652</f>
      </c>
      <c r="I652" s="71" t="n">
        <v>13010.9148835445</v>
      </c>
      <c r="J652" s="72" t="str">
        <f>I652-E652</f>
      </c>
    </row>
    <row r="653">
      <c r="A653" t="s">
        <v>250</v>
      </c>
      <c r="B653" t="s">
        <v>252</v>
      </c>
      <c r="C653" s="66" t="n">
        <v>2040</v>
      </c>
      <c r="D653" t="s">
        <v>235</v>
      </c>
      <c r="E653" s="67" t="n">
        <v>15555.0751814038</v>
      </c>
      <c r="F653" s="68" t="n">
        <v>10750.1276420356</v>
      </c>
      <c r="G653" s="69" t="n">
        <v>10740.752829966</v>
      </c>
      <c r="H653" s="70" t="str">
        <f>G653-F653</f>
      </c>
      <c r="I653" s="71" t="n">
        <v>15531.5458454137</v>
      </c>
      <c r="J653" s="72" t="str">
        <f>I653-E653</f>
      </c>
    </row>
    <row r="654">
      <c r="A654" t="s">
        <v>250</v>
      </c>
      <c r="B654" t="s">
        <v>252</v>
      </c>
      <c r="C654" s="66" t="n">
        <v>2040</v>
      </c>
      <c r="D654" t="s">
        <v>266</v>
      </c>
      <c r="E654" s="67" t="n">
        <v>1051967.46411268</v>
      </c>
      <c r="F654" s="68" t="n">
        <v>197794.085882524</v>
      </c>
      <c r="G654" s="69" t="n">
        <v>197739.851826417</v>
      </c>
      <c r="H654" s="70" t="str">
        <f>G654-F654</f>
      </c>
      <c r="I654" s="71" t="n">
        <v>1051265.69371329</v>
      </c>
      <c r="J654" s="72" t="str">
        <f>I654-E654</f>
      </c>
    </row>
    <row r="655">
      <c r="A655" t="s">
        <v>250</v>
      </c>
      <c r="B655" t="s">
        <v>252</v>
      </c>
      <c r="C655" s="66" t="n">
        <v>2040</v>
      </c>
      <c r="D655" t="s">
        <v>211</v>
      </c>
      <c r="E655" s="67" t="n">
        <v>162256.865926153</v>
      </c>
      <c r="F655" s="68" t="n">
        <v>99917.5727201631</v>
      </c>
      <c r="G655" s="69" t="n">
        <v>99830.4797881527</v>
      </c>
      <c r="H655" s="70" t="str">
        <f>G655-F655</f>
      </c>
      <c r="I655" s="71" t="n">
        <v>162016.43342865</v>
      </c>
      <c r="J655" s="72" t="str">
        <f>I655-E655</f>
      </c>
    </row>
    <row r="656">
      <c r="A656" t="s">
        <v>250</v>
      </c>
      <c r="B656" t="s">
        <v>252</v>
      </c>
      <c r="C656" s="66" t="n">
        <v>2040</v>
      </c>
      <c r="D656" t="s">
        <v>221</v>
      </c>
      <c r="E656" s="67" t="n">
        <v>328243.275964203</v>
      </c>
      <c r="F656" s="68" t="n">
        <v>308639.571739478</v>
      </c>
      <c r="G656" s="69" t="n">
        <v>308326.231940747</v>
      </c>
      <c r="H656" s="70" t="str">
        <f>G656-F656</f>
      </c>
      <c r="I656" s="71" t="n">
        <v>327830.115399056</v>
      </c>
      <c r="J656" s="72" t="str">
        <f>I656-E656</f>
      </c>
    </row>
    <row r="657">
      <c r="A657" t="s">
        <v>250</v>
      </c>
      <c r="B657" t="s">
        <v>252</v>
      </c>
      <c r="C657" s="66" t="n">
        <v>2040</v>
      </c>
      <c r="D657" t="s">
        <v>225</v>
      </c>
      <c r="E657" s="67" t="n">
        <v>853272.640618449</v>
      </c>
      <c r="F657" s="68" t="n">
        <v>480278.464012055</v>
      </c>
      <c r="G657" s="69" t="n">
        <v>495491.389021897</v>
      </c>
      <c r="H657" s="70" t="str">
        <f>G657-F657</f>
      </c>
      <c r="I657" s="71" t="n">
        <v>853229.023620414</v>
      </c>
      <c r="J657" s="72" t="str">
        <f>I657-E657</f>
      </c>
    </row>
    <row r="658">
      <c r="A658" t="s">
        <v>250</v>
      </c>
      <c r="B658" t="s">
        <v>252</v>
      </c>
      <c r="C658" s="66" t="n">
        <v>2040</v>
      </c>
      <c r="D658" t="s">
        <v>229</v>
      </c>
      <c r="E658" s="67" t="n">
        <v>454249.594224304</v>
      </c>
      <c r="F658" s="68" t="n">
        <v>238781.092027519</v>
      </c>
      <c r="G658" s="69" t="n">
        <v>238587.525717873</v>
      </c>
      <c r="H658" s="70" t="str">
        <f>G658-F658</f>
      </c>
      <c r="I658" s="71" t="n">
        <v>453595.602682997</v>
      </c>
      <c r="J658" s="72" t="str">
        <f>I658-E658</f>
      </c>
    </row>
    <row r="659">
      <c r="A659" t="s">
        <v>250</v>
      </c>
      <c r="B659" t="s">
        <v>252</v>
      </c>
      <c r="C659" s="66" t="n">
        <v>2040</v>
      </c>
      <c r="D659" t="s">
        <v>375</v>
      </c>
      <c r="E659" s="67" t="n">
        <v>12921.6190959448</v>
      </c>
      <c r="F659" s="68" t="n">
        <v>2071.44451122223</v>
      </c>
      <c r="G659" s="69" t="n">
        <v>2071.44438113687</v>
      </c>
      <c r="H659" s="70" t="str">
        <f>G659-F659</f>
      </c>
      <c r="I659" s="71" t="n">
        <v>12921.6065425891</v>
      </c>
      <c r="J659" s="72" t="str">
        <f>I659-E659</f>
      </c>
    </row>
    <row r="660">
      <c r="A660" t="s">
        <v>250</v>
      </c>
      <c r="B660" t="s">
        <v>252</v>
      </c>
      <c r="C660" s="66" t="n">
        <v>2041</v>
      </c>
      <c r="D660" t="s">
        <v>235</v>
      </c>
      <c r="E660" s="67" t="n">
        <v>15947.5835657982</v>
      </c>
      <c r="F660" s="68" t="n">
        <v>10950.395898348</v>
      </c>
      <c r="G660" s="69" t="n">
        <v>10939.5011556982</v>
      </c>
      <c r="H660" s="70" t="str">
        <f>G660-F660</f>
      </c>
      <c r="I660" s="71" t="n">
        <v>15920.8775016153</v>
      </c>
      <c r="J660" s="72" t="str">
        <f>I660-E660</f>
      </c>
    </row>
    <row r="661">
      <c r="A661" t="s">
        <v>250</v>
      </c>
      <c r="B661" t="s">
        <v>252</v>
      </c>
      <c r="C661" s="66" t="n">
        <v>2041</v>
      </c>
      <c r="D661" t="s">
        <v>266</v>
      </c>
      <c r="E661" s="67" t="n">
        <v>1067349.7471379</v>
      </c>
      <c r="F661" s="68" t="n">
        <v>203265.801404893</v>
      </c>
      <c r="G661" s="69" t="n">
        <v>203201.128796519</v>
      </c>
      <c r="H661" s="70" t="str">
        <f>G661-F661</f>
      </c>
      <c r="I661" s="71" t="n">
        <v>1066563.6735298</v>
      </c>
      <c r="J661" s="72" t="str">
        <f>I661-E661</f>
      </c>
    </row>
    <row r="662">
      <c r="A662" t="s">
        <v>250</v>
      </c>
      <c r="B662" t="s">
        <v>252</v>
      </c>
      <c r="C662" s="66" t="n">
        <v>2041</v>
      </c>
      <c r="D662" t="s">
        <v>211</v>
      </c>
      <c r="E662" s="67" t="n">
        <v>165874.367638093</v>
      </c>
      <c r="F662" s="68" t="n">
        <v>102099.902665752</v>
      </c>
      <c r="G662" s="69" t="n">
        <v>101998.78936442</v>
      </c>
      <c r="H662" s="70" t="str">
        <f>G662-F662</f>
      </c>
      <c r="I662" s="71" t="n">
        <v>165603.256683252</v>
      </c>
      <c r="J662" s="72" t="str">
        <f>I662-E662</f>
      </c>
    </row>
    <row r="663">
      <c r="A663" t="s">
        <v>250</v>
      </c>
      <c r="B663" t="s">
        <v>252</v>
      </c>
      <c r="C663" s="66" t="n">
        <v>2041</v>
      </c>
      <c r="D663" t="s">
        <v>221</v>
      </c>
      <c r="E663" s="67" t="n">
        <v>331261.2449988</v>
      </c>
      <c r="F663" s="68" t="n">
        <v>311355.003496018</v>
      </c>
      <c r="G663" s="69" t="n">
        <v>311000.568285778</v>
      </c>
      <c r="H663" s="70" t="str">
        <f>G663-F663</f>
      </c>
      <c r="I663" s="71" t="n">
        <v>330799.892538861</v>
      </c>
      <c r="J663" s="72" t="str">
        <f>I663-E663</f>
      </c>
    </row>
    <row r="664">
      <c r="A664" t="s">
        <v>250</v>
      </c>
      <c r="B664" t="s">
        <v>252</v>
      </c>
      <c r="C664" s="66" t="n">
        <v>2041</v>
      </c>
      <c r="D664" t="s">
        <v>225</v>
      </c>
      <c r="E664" s="67" t="n">
        <v>869128.194889026</v>
      </c>
      <c r="F664" s="68" t="n">
        <v>490413.882837651</v>
      </c>
      <c r="G664" s="69" t="n">
        <v>506572.614435606</v>
      </c>
      <c r="H664" s="70" t="str">
        <f>G664-F664</f>
      </c>
      <c r="I664" s="71" t="n">
        <v>869077.592101044</v>
      </c>
      <c r="J664" s="72" t="str">
        <f>I664-E664</f>
      </c>
    </row>
    <row r="665">
      <c r="A665" t="s">
        <v>250</v>
      </c>
      <c r="B665" t="s">
        <v>252</v>
      </c>
      <c r="C665" s="66" t="n">
        <v>2041</v>
      </c>
      <c r="D665" t="s">
        <v>229</v>
      </c>
      <c r="E665" s="67" t="n">
        <v>462307.255725148</v>
      </c>
      <c r="F665" s="68" t="n">
        <v>244630.27099274</v>
      </c>
      <c r="G665" s="69" t="n">
        <v>244403.938380915</v>
      </c>
      <c r="H665" s="70" t="str">
        <f>G665-F665</f>
      </c>
      <c r="I665" s="71" t="n">
        <v>461572.525619781</v>
      </c>
      <c r="J665" s="72" t="str">
        <f>I665-E665</f>
      </c>
    </row>
    <row r="666">
      <c r="A666" t="s">
        <v>250</v>
      </c>
      <c r="B666" t="s">
        <v>252</v>
      </c>
      <c r="C666" s="66" t="n">
        <v>2041</v>
      </c>
      <c r="D666" t="s">
        <v>375</v>
      </c>
      <c r="E666" s="67" t="n">
        <v>12913.9794176482</v>
      </c>
      <c r="F666" s="68" t="n">
        <v>1954.42384453197</v>
      </c>
      <c r="G666" s="69" t="n">
        <v>1954.42370545678</v>
      </c>
      <c r="H666" s="70" t="str">
        <f>G666-F666</f>
      </c>
      <c r="I666" s="71" t="n">
        <v>12913.9661072478</v>
      </c>
      <c r="J666" s="72" t="str">
        <f>I666-E666</f>
      </c>
    </row>
    <row r="667">
      <c r="A667" t="s">
        <v>250</v>
      </c>
      <c r="B667" t="s">
        <v>252</v>
      </c>
      <c r="C667" s="66" t="n">
        <v>2042</v>
      </c>
      <c r="D667" t="s">
        <v>235</v>
      </c>
      <c r="E667" s="67" t="n">
        <v>16339.9552930929</v>
      </c>
      <c r="F667" s="68" t="n">
        <v>11148.0202640563</v>
      </c>
      <c r="G667" s="69" t="n">
        <v>11135.4965430843</v>
      </c>
      <c r="H667" s="70" t="str">
        <f>G667-F667</f>
      </c>
      <c r="I667" s="71" t="n">
        <v>16309.8993609652</v>
      </c>
      <c r="J667" s="72" t="str">
        <f>I667-E667</f>
      </c>
    </row>
    <row r="668">
      <c r="A668" t="s">
        <v>250</v>
      </c>
      <c r="B668" t="s">
        <v>252</v>
      </c>
      <c r="C668" s="66" t="n">
        <v>2042</v>
      </c>
      <c r="D668" t="s">
        <v>266</v>
      </c>
      <c r="E668" s="67" t="n">
        <v>1078901.56393638</v>
      </c>
      <c r="F668" s="68" t="n">
        <v>208722.807708403</v>
      </c>
      <c r="G668" s="69" t="n">
        <v>208646.654553543</v>
      </c>
      <c r="H668" s="70" t="str">
        <f>G668-F668</f>
      </c>
      <c r="I668" s="71" t="n">
        <v>1078026.60097981</v>
      </c>
      <c r="J668" s="72" t="str">
        <f>I668-E668</f>
      </c>
    </row>
    <row r="669">
      <c r="A669" t="s">
        <v>250</v>
      </c>
      <c r="B669" t="s">
        <v>252</v>
      </c>
      <c r="C669" s="66" t="n">
        <v>2042</v>
      </c>
      <c r="D669" t="s">
        <v>211</v>
      </c>
      <c r="E669" s="67" t="n">
        <v>169444.834274083</v>
      </c>
      <c r="F669" s="68" t="n">
        <v>104269.863080575</v>
      </c>
      <c r="G669" s="69" t="n">
        <v>104153.760083299</v>
      </c>
      <c r="H669" s="70" t="str">
        <f>G669-F669</f>
      </c>
      <c r="I669" s="71" t="n">
        <v>169141.556637021</v>
      </c>
      <c r="J669" s="72" t="str">
        <f>I669-E669</f>
      </c>
    </row>
    <row r="670">
      <c r="A670" t="s">
        <v>250</v>
      </c>
      <c r="B670" t="s">
        <v>252</v>
      </c>
      <c r="C670" s="66" t="n">
        <v>2042</v>
      </c>
      <c r="D670" t="s">
        <v>221</v>
      </c>
      <c r="E670" s="67" t="n">
        <v>333832.489219383</v>
      </c>
      <c r="F670" s="68" t="n">
        <v>313825.864408516</v>
      </c>
      <c r="G670" s="69" t="n">
        <v>313428.604068663</v>
      </c>
      <c r="H670" s="70" t="str">
        <f>G670-F670</f>
      </c>
      <c r="I670" s="71" t="n">
        <v>333321.323938657</v>
      </c>
      <c r="J670" s="72" t="str">
        <f>I670-E670</f>
      </c>
    </row>
    <row r="671">
      <c r="A671" t="s">
        <v>250</v>
      </c>
      <c r="B671" t="s">
        <v>252</v>
      </c>
      <c r="C671" s="66" t="n">
        <v>2042</v>
      </c>
      <c r="D671" t="s">
        <v>225</v>
      </c>
      <c r="E671" s="67" t="n">
        <v>884340.02277989</v>
      </c>
      <c r="F671" s="68" t="n">
        <v>500406.741859409</v>
      </c>
      <c r="G671" s="69" t="n">
        <v>517499.023505678</v>
      </c>
      <c r="H671" s="70" t="str">
        <f>G671-F671</f>
      </c>
      <c r="I671" s="71" t="n">
        <v>884281.978207785</v>
      </c>
      <c r="J671" s="72" t="str">
        <f>I671-E671</f>
      </c>
    </row>
    <row r="672">
      <c r="A672" t="s">
        <v>250</v>
      </c>
      <c r="B672" t="s">
        <v>252</v>
      </c>
      <c r="C672" s="66" t="n">
        <v>2042</v>
      </c>
      <c r="D672" t="s">
        <v>229</v>
      </c>
      <c r="E672" s="67" t="n">
        <v>470273.276867034</v>
      </c>
      <c r="F672" s="68" t="n">
        <v>250437.252571142</v>
      </c>
      <c r="G672" s="69" t="n">
        <v>250175.663514197</v>
      </c>
      <c r="H672" s="70" t="str">
        <f>G672-F672</f>
      </c>
      <c r="I672" s="71" t="n">
        <v>469454.149721884</v>
      </c>
      <c r="J672" s="72" t="str">
        <f>I672-E672</f>
      </c>
    </row>
    <row r="673">
      <c r="A673" t="s">
        <v>250</v>
      </c>
      <c r="B673" t="s">
        <v>252</v>
      </c>
      <c r="C673" s="66" t="n">
        <v>2042</v>
      </c>
      <c r="D673" t="s">
        <v>375</v>
      </c>
      <c r="E673" s="67" t="n">
        <v>12447.9719193328</v>
      </c>
      <c r="F673" s="68" t="n">
        <v>1837.13793249734</v>
      </c>
      <c r="G673" s="69" t="n">
        <v>1837.13778678778</v>
      </c>
      <c r="H673" s="70" t="str">
        <f>G673-F673</f>
      </c>
      <c r="I673" s="71" t="n">
        <v>12447.9578277165</v>
      </c>
      <c r="J673" s="72" t="str">
        <f>I673-E673</f>
      </c>
    </row>
    <row r="674">
      <c r="A674" t="s">
        <v>250</v>
      </c>
      <c r="B674" t="s">
        <v>252</v>
      </c>
      <c r="C674" s="66" t="n">
        <v>2043</v>
      </c>
      <c r="D674" t="s">
        <v>235</v>
      </c>
      <c r="E674" s="67" t="n">
        <v>16788.4764594367</v>
      </c>
      <c r="F674" s="68" t="n">
        <v>11354.8442234049</v>
      </c>
      <c r="G674" s="69" t="n">
        <v>11340.588740714</v>
      </c>
      <c r="H674" s="70" t="str">
        <f>G674-F674</f>
      </c>
      <c r="I674" s="71" t="n">
        <v>16754.8072801891</v>
      </c>
      <c r="J674" s="72" t="str">
        <f>I674-E674</f>
      </c>
    </row>
    <row r="675">
      <c r="A675" t="s">
        <v>250</v>
      </c>
      <c r="B675" t="s">
        <v>252</v>
      </c>
      <c r="C675" s="66" t="n">
        <v>2043</v>
      </c>
      <c r="D675" t="s">
        <v>266</v>
      </c>
      <c r="E675" s="67" t="n">
        <v>1090585.79989229</v>
      </c>
      <c r="F675" s="68" t="n">
        <v>214102.318277461</v>
      </c>
      <c r="G675" s="69" t="n">
        <v>214013.627325169</v>
      </c>
      <c r="H675" s="70" t="str">
        <f>G675-F675</f>
      </c>
      <c r="I675" s="71" t="n">
        <v>1089617.8876954</v>
      </c>
      <c r="J675" s="72" t="str">
        <f>I675-E675</f>
      </c>
    </row>
    <row r="676">
      <c r="A676" t="s">
        <v>250</v>
      </c>
      <c r="B676" t="s">
        <v>252</v>
      </c>
      <c r="C676" s="66" t="n">
        <v>2043</v>
      </c>
      <c r="D676" t="s">
        <v>211</v>
      </c>
      <c r="E676" s="67" t="n">
        <v>173746.200149881</v>
      </c>
      <c r="F676" s="68" t="n">
        <v>106428.711279328</v>
      </c>
      <c r="G676" s="69" t="n">
        <v>106296.685429372</v>
      </c>
      <c r="H676" s="70" t="str">
        <f>G676-F676</f>
      </c>
      <c r="I676" s="71" t="n">
        <v>173407.833179956</v>
      </c>
      <c r="J676" s="72" t="str">
        <f>I676-E676</f>
      </c>
    </row>
    <row r="677">
      <c r="A677" t="s">
        <v>250</v>
      </c>
      <c r="B677" t="s">
        <v>252</v>
      </c>
      <c r="C677" s="66" t="n">
        <v>2043</v>
      </c>
      <c r="D677" t="s">
        <v>221</v>
      </c>
      <c r="E677" s="67" t="n">
        <v>335752.975870321</v>
      </c>
      <c r="F677" s="68" t="n">
        <v>315792.400558708</v>
      </c>
      <c r="G677" s="69" t="n">
        <v>315350.995136011</v>
      </c>
      <c r="H677" s="70" t="str">
        <f>G677-F677</f>
      </c>
      <c r="I677" s="71" t="n">
        <v>335190.948405484</v>
      </c>
      <c r="J677" s="72" t="str">
        <f>I677-E677</f>
      </c>
    </row>
    <row r="678">
      <c r="A678" t="s">
        <v>250</v>
      </c>
      <c r="B678" t="s">
        <v>252</v>
      </c>
      <c r="C678" s="66" t="n">
        <v>2043</v>
      </c>
      <c r="D678" t="s">
        <v>225</v>
      </c>
      <c r="E678" s="67" t="n">
        <v>901836.433456456</v>
      </c>
      <c r="F678" s="68" t="n">
        <v>510071.982736902</v>
      </c>
      <c r="G678" s="69" t="n">
        <v>528079.181081669</v>
      </c>
      <c r="H678" s="70" t="str">
        <f>G678-F678</f>
      </c>
      <c r="I678" s="71" t="n">
        <v>901770.411974376</v>
      </c>
      <c r="J678" s="72" t="str">
        <f>I678-E678</f>
      </c>
    </row>
    <row r="679">
      <c r="A679" t="s">
        <v>250</v>
      </c>
      <c r="B679" t="s">
        <v>252</v>
      </c>
      <c r="C679" s="66" t="n">
        <v>2043</v>
      </c>
      <c r="D679" t="s">
        <v>229</v>
      </c>
      <c r="E679" s="67" t="n">
        <v>480393.394107669</v>
      </c>
      <c r="F679" s="68" t="n">
        <v>256292.301185298</v>
      </c>
      <c r="G679" s="69" t="n">
        <v>255992.973248088</v>
      </c>
      <c r="H679" s="70" t="str">
        <f>G679-F679</f>
      </c>
      <c r="I679" s="71" t="n">
        <v>479482.188386743</v>
      </c>
      <c r="J679" s="72" t="str">
        <f>I679-E679</f>
      </c>
    </row>
    <row r="680">
      <c r="A680" t="s">
        <v>250</v>
      </c>
      <c r="B680" t="s">
        <v>252</v>
      </c>
      <c r="C680" s="66" t="n">
        <v>2043</v>
      </c>
      <c r="D680" t="s">
        <v>375</v>
      </c>
      <c r="E680" s="67" t="n">
        <v>12246.5880083544</v>
      </c>
      <c r="F680" s="68" t="n">
        <v>1731.13160604104</v>
      </c>
      <c r="G680" s="69" t="n">
        <v>1731.1314511154</v>
      </c>
      <c r="H680" s="70" t="str">
        <f>G680-F680</f>
      </c>
      <c r="I680" s="71" t="n">
        <v>12246.5731114781</v>
      </c>
      <c r="J680" s="72" t="str">
        <f>I680-E680</f>
      </c>
    </row>
    <row r="681">
      <c r="A681" t="s">
        <v>250</v>
      </c>
      <c r="B681" t="s">
        <v>252</v>
      </c>
      <c r="C681" s="66" t="n">
        <v>2044</v>
      </c>
      <c r="D681" t="s">
        <v>235</v>
      </c>
      <c r="E681" s="67" t="n">
        <v>17179.1031274533</v>
      </c>
      <c r="F681" s="68" t="n">
        <v>11556.8845633717</v>
      </c>
      <c r="G681" s="69" t="n">
        <v>11540.7879834335</v>
      </c>
      <c r="H681" s="70" t="str">
        <f>G681-F681</f>
      </c>
      <c r="I681" s="71" t="n">
        <v>17141.7120461147</v>
      </c>
      <c r="J681" s="72" t="str">
        <f>I681-E681</f>
      </c>
    </row>
    <row r="682">
      <c r="A682" t="s">
        <v>250</v>
      </c>
      <c r="B682" t="s">
        <v>252</v>
      </c>
      <c r="C682" s="66" t="n">
        <v>2044</v>
      </c>
      <c r="D682" t="s">
        <v>266</v>
      </c>
      <c r="E682" s="67" t="n">
        <v>1101658.82178603</v>
      </c>
      <c r="F682" s="68" t="n">
        <v>219489.930082243</v>
      </c>
      <c r="G682" s="69" t="n">
        <v>219387.626065992</v>
      </c>
      <c r="H682" s="70" t="str">
        <f>G682-F682</f>
      </c>
      <c r="I682" s="71" t="n">
        <v>1100597.33187273</v>
      </c>
      <c r="J682" s="72" t="str">
        <f>I682-E682</f>
      </c>
    </row>
    <row r="683">
      <c r="A683" t="s">
        <v>250</v>
      </c>
      <c r="B683" t="s">
        <v>252</v>
      </c>
      <c r="C683" s="66" t="n">
        <v>2044</v>
      </c>
      <c r="D683" t="s">
        <v>211</v>
      </c>
      <c r="E683" s="67" t="n">
        <v>177094.376637574</v>
      </c>
      <c r="F683" s="68" t="n">
        <v>108553.927363841</v>
      </c>
      <c r="G683" s="69" t="n">
        <v>108405.015378104</v>
      </c>
      <c r="H683" s="70" t="str">
        <f>G683-F683</f>
      </c>
      <c r="I683" s="71" t="n">
        <v>176720.973913542</v>
      </c>
      <c r="J683" s="72" t="str">
        <f>I683-E683</f>
      </c>
    </row>
    <row r="684">
      <c r="A684" t="s">
        <v>250</v>
      </c>
      <c r="B684" t="s">
        <v>252</v>
      </c>
      <c r="C684" s="66" t="n">
        <v>2044</v>
      </c>
      <c r="D684" t="s">
        <v>221</v>
      </c>
      <c r="E684" s="67" t="n">
        <v>337755.866687074</v>
      </c>
      <c r="F684" s="68" t="n">
        <v>317657.535156834</v>
      </c>
      <c r="G684" s="69" t="n">
        <v>317170.637977033</v>
      </c>
      <c r="H684" s="70" t="str">
        <f>G684-F684</f>
      </c>
      <c r="I684" s="71" t="n">
        <v>337141.608513163</v>
      </c>
      <c r="J684" s="72" t="str">
        <f>I684-E684</f>
      </c>
    </row>
    <row r="685">
      <c r="A685" t="s">
        <v>250</v>
      </c>
      <c r="B685" t="s">
        <v>252</v>
      </c>
      <c r="C685" s="66" t="n">
        <v>2044</v>
      </c>
      <c r="D685" t="s">
        <v>225</v>
      </c>
      <c r="E685" s="67" t="n">
        <v>915778.138990205</v>
      </c>
      <c r="F685" s="68" t="n">
        <v>519604.532232917</v>
      </c>
      <c r="G685" s="69" t="n">
        <v>538525.397411542</v>
      </c>
      <c r="H685" s="70" t="str">
        <f>G685-F685</f>
      </c>
      <c r="I685" s="71" t="n">
        <v>915703.811540802</v>
      </c>
      <c r="J685" s="72" t="str">
        <f>I685-E685</f>
      </c>
    </row>
    <row r="686">
      <c r="A686" t="s">
        <v>250</v>
      </c>
      <c r="B686" t="s">
        <v>252</v>
      </c>
      <c r="C686" s="66" t="n">
        <v>2044</v>
      </c>
      <c r="D686" t="s">
        <v>229</v>
      </c>
      <c r="E686" s="67" t="n">
        <v>487603.482731998</v>
      </c>
      <c r="F686" s="68" t="n">
        <v>262022.878394731</v>
      </c>
      <c r="G686" s="69" t="n">
        <v>261683.339551894</v>
      </c>
      <c r="H686" s="70" t="str">
        <f>G686-F686</f>
      </c>
      <c r="I686" s="71" t="n">
        <v>486601.390422378</v>
      </c>
      <c r="J686" s="72" t="str">
        <f>I686-E686</f>
      </c>
    </row>
    <row r="687">
      <c r="A687" t="s">
        <v>250</v>
      </c>
      <c r="B687" t="s">
        <v>252</v>
      </c>
      <c r="C687" s="66" t="n">
        <v>2044</v>
      </c>
      <c r="D687" t="s">
        <v>375</v>
      </c>
      <c r="E687" s="67" t="n">
        <v>12149.8710810426</v>
      </c>
      <c r="F687" s="68" t="n">
        <v>1626.37554544314</v>
      </c>
      <c r="G687" s="69" t="n">
        <v>1626.37538137955</v>
      </c>
      <c r="H687" s="70" t="str">
        <f>G687-F687</f>
      </c>
      <c r="I687" s="71" t="n">
        <v>12149.8552379252</v>
      </c>
      <c r="J687" s="72" t="str">
        <f>I687-E687</f>
      </c>
    </row>
    <row r="688">
      <c r="A688" t="s">
        <v>250</v>
      </c>
      <c r="B688" t="s">
        <v>252</v>
      </c>
      <c r="C688" s="66" t="n">
        <v>2045</v>
      </c>
      <c r="D688" t="s">
        <v>235</v>
      </c>
      <c r="E688" s="67" t="n">
        <v>17599.3602673942</v>
      </c>
      <c r="F688" s="68" t="n">
        <v>11763.9772654187</v>
      </c>
      <c r="G688" s="69" t="n">
        <v>11745.9298391965</v>
      </c>
      <c r="H688" s="70" t="str">
        <f>G688-F688</f>
      </c>
      <c r="I688" s="71" t="n">
        <v>17558.0225793012</v>
      </c>
      <c r="J688" s="72" t="str">
        <f>I688-E688</f>
      </c>
    </row>
    <row r="689">
      <c r="A689" t="s">
        <v>250</v>
      </c>
      <c r="B689" t="s">
        <v>252</v>
      </c>
      <c r="C689" s="66" t="n">
        <v>2045</v>
      </c>
      <c r="D689" t="s">
        <v>266</v>
      </c>
      <c r="E689" s="67" t="n">
        <v>1111997.20669343</v>
      </c>
      <c r="F689" s="68" t="n">
        <v>224906.122682057</v>
      </c>
      <c r="G689" s="69" t="n">
        <v>224789.135470853</v>
      </c>
      <c r="H689" s="70" t="str">
        <f>G689-F689</f>
      </c>
      <c r="I689" s="71" t="n">
        <v>1110841.03545085</v>
      </c>
      <c r="J689" s="72" t="str">
        <f>I689-E689</f>
      </c>
    </row>
    <row r="690">
      <c r="A690" t="s">
        <v>250</v>
      </c>
      <c r="B690" t="s">
        <v>252</v>
      </c>
      <c r="C690" s="66" t="n">
        <v>2045</v>
      </c>
      <c r="D690" t="s">
        <v>211</v>
      </c>
      <c r="E690" s="67" t="n">
        <v>180563.952628013</v>
      </c>
      <c r="F690" s="68" t="n">
        <v>110702.158505031</v>
      </c>
      <c r="G690" s="69" t="n">
        <v>110535.42825069</v>
      </c>
      <c r="H690" s="70" t="str">
        <f>G690-F690</f>
      </c>
      <c r="I690" s="71" t="n">
        <v>180153.68435169</v>
      </c>
      <c r="J690" s="72" t="str">
        <f>I690-E690</f>
      </c>
    </row>
    <row r="691">
      <c r="A691" t="s">
        <v>250</v>
      </c>
      <c r="B691" t="s">
        <v>252</v>
      </c>
      <c r="C691" s="66" t="n">
        <v>2045</v>
      </c>
      <c r="D691" t="s">
        <v>221</v>
      </c>
      <c r="E691" s="67" t="n">
        <v>339837.377949344</v>
      </c>
      <c r="F691" s="68" t="n">
        <v>319452.589925738</v>
      </c>
      <c r="G691" s="69" t="n">
        <v>318918.904925021</v>
      </c>
      <c r="H691" s="70" t="str">
        <f>G691-F691</f>
      </c>
      <c r="I691" s="71" t="n">
        <v>339169.596103443</v>
      </c>
      <c r="J691" s="72" t="str">
        <f>I691-E691</f>
      </c>
    </row>
    <row r="692">
      <c r="A692" t="s">
        <v>250</v>
      </c>
      <c r="B692" t="s">
        <v>252</v>
      </c>
      <c r="C692" s="66" t="n">
        <v>2045</v>
      </c>
      <c r="D692" t="s">
        <v>225</v>
      </c>
      <c r="E692" s="67" t="n">
        <v>929280.392680831</v>
      </c>
      <c r="F692" s="68" t="n">
        <v>529197.730737173</v>
      </c>
      <c r="G692" s="69" t="n">
        <v>549018.34448389</v>
      </c>
      <c r="H692" s="70" t="str">
        <f>G692-F692</f>
      </c>
      <c r="I692" s="71" t="n">
        <v>929197.274787431</v>
      </c>
      <c r="J692" s="72" t="str">
        <f>I692-E692</f>
      </c>
    </row>
    <row r="693">
      <c r="A693" t="s">
        <v>250</v>
      </c>
      <c r="B693" t="s">
        <v>252</v>
      </c>
      <c r="C693" s="66" t="n">
        <v>2045</v>
      </c>
      <c r="D693" t="s">
        <v>229</v>
      </c>
      <c r="E693" s="67" t="n">
        <v>494352.243882375</v>
      </c>
      <c r="F693" s="68" t="n">
        <v>267764.560513076</v>
      </c>
      <c r="G693" s="69" t="n">
        <v>267382.392924501</v>
      </c>
      <c r="H693" s="70" t="str">
        <f>G693-F693</f>
      </c>
      <c r="I693" s="71" t="n">
        <v>493255.893083406</v>
      </c>
      <c r="J693" s="72" t="str">
        <f>I693-E693</f>
      </c>
    </row>
    <row r="694">
      <c r="A694" t="s">
        <v>250</v>
      </c>
      <c r="B694" t="s">
        <v>252</v>
      </c>
      <c r="C694" s="66" t="n">
        <v>2045</v>
      </c>
      <c r="D694" t="s">
        <v>375</v>
      </c>
      <c r="E694" s="67" t="n">
        <v>12048.5174271715</v>
      </c>
      <c r="F694" s="68" t="n">
        <v>1523.26419509368</v>
      </c>
      <c r="G694" s="69" t="n">
        <v>1523.26402182686</v>
      </c>
      <c r="H694" s="70" t="str">
        <f>G694-F694</f>
      </c>
      <c r="I694" s="71" t="n">
        <v>12048.500629735</v>
      </c>
      <c r="J694" s="72" t="str">
        <f>I694-E694</f>
      </c>
    </row>
    <row r="695">
      <c r="A695" t="s">
        <v>250</v>
      </c>
      <c r="B695" t="s">
        <v>252</v>
      </c>
      <c r="C695" s="66" t="n">
        <v>2046</v>
      </c>
      <c r="D695" t="s">
        <v>235</v>
      </c>
      <c r="E695" s="67" t="n">
        <v>18013.9550610463</v>
      </c>
      <c r="F695" s="68" t="n">
        <v>11976.582534177</v>
      </c>
      <c r="G695" s="69" t="n">
        <v>11956.4732180851</v>
      </c>
      <c r="H695" s="70" t="str">
        <f>G695-F695</f>
      </c>
      <c r="I695" s="71" t="n">
        <v>17968.503099892</v>
      </c>
      <c r="J695" s="72" t="str">
        <f>I695-E695</f>
      </c>
    </row>
    <row r="696">
      <c r="A696" t="s">
        <v>250</v>
      </c>
      <c r="B696" t="s">
        <v>252</v>
      </c>
      <c r="C696" s="66" t="n">
        <v>2046</v>
      </c>
      <c r="D696" t="s">
        <v>266</v>
      </c>
      <c r="E696" s="67" t="n">
        <v>1125997.15305085</v>
      </c>
      <c r="F696" s="68" t="n">
        <v>230356.407496794</v>
      </c>
      <c r="G696" s="69" t="n">
        <v>230223.641273017</v>
      </c>
      <c r="H696" s="70" t="str">
        <f>G696-F696</f>
      </c>
      <c r="I696" s="71" t="n">
        <v>1124741.39385058</v>
      </c>
      <c r="J696" s="72" t="str">
        <f>I696-E696</f>
      </c>
    </row>
    <row r="697">
      <c r="A697" t="s">
        <v>250</v>
      </c>
      <c r="B697" t="s">
        <v>252</v>
      </c>
      <c r="C697" s="66" t="n">
        <v>2046</v>
      </c>
      <c r="D697" t="s">
        <v>211</v>
      </c>
      <c r="E697" s="67" t="n">
        <v>183958.898772345</v>
      </c>
      <c r="F697" s="68" t="n">
        <v>112865.134823995</v>
      </c>
      <c r="G697" s="69" t="n">
        <v>112679.652863118</v>
      </c>
      <c r="H697" s="70" t="str">
        <f>G697-F697</f>
      </c>
      <c r="I697" s="71" t="n">
        <v>183510.562290158</v>
      </c>
      <c r="J697" s="72" t="str">
        <f>I697-E697</f>
      </c>
    </row>
    <row r="698">
      <c r="A698" t="s">
        <v>250</v>
      </c>
      <c r="B698" t="s">
        <v>252</v>
      </c>
      <c r="C698" s="66" t="n">
        <v>2046</v>
      </c>
      <c r="D698" t="s">
        <v>221</v>
      </c>
      <c r="E698" s="67" t="n">
        <v>341947.90135254</v>
      </c>
      <c r="F698" s="68" t="n">
        <v>321155.970488827</v>
      </c>
      <c r="G698" s="69" t="n">
        <v>320574.163172874</v>
      </c>
      <c r="H698" s="70" t="str">
        <f>G698-F698</f>
      </c>
      <c r="I698" s="71" t="n">
        <v>341225.275481564</v>
      </c>
      <c r="J698" s="72" t="str">
        <f>I698-E698</f>
      </c>
    </row>
    <row r="699">
      <c r="A699" t="s">
        <v>250</v>
      </c>
      <c r="B699" t="s">
        <v>252</v>
      </c>
      <c r="C699" s="66" t="n">
        <v>2046</v>
      </c>
      <c r="D699" t="s">
        <v>225</v>
      </c>
      <c r="E699" s="67" t="n">
        <v>944103.293272291</v>
      </c>
      <c r="F699" s="68" t="n">
        <v>538831.399326234</v>
      </c>
      <c r="G699" s="69" t="n">
        <v>559544.256752656</v>
      </c>
      <c r="H699" s="70" t="str">
        <f>G699-F699</f>
      </c>
      <c r="I699" s="71" t="n">
        <v>944010.931257439</v>
      </c>
      <c r="J699" s="72" t="str">
        <f>I699-E699</f>
      </c>
    </row>
    <row r="700">
      <c r="A700" t="s">
        <v>250</v>
      </c>
      <c r="B700" t="s">
        <v>252</v>
      </c>
      <c r="C700" s="66" t="n">
        <v>2046</v>
      </c>
      <c r="D700" t="s">
        <v>229</v>
      </c>
      <c r="E700" s="67" t="n">
        <v>501839.720194948</v>
      </c>
      <c r="F700" s="68" t="n">
        <v>273508.052269671</v>
      </c>
      <c r="G700" s="69" t="n">
        <v>273080.787934234</v>
      </c>
      <c r="H700" s="70" t="str">
        <f>G700-F700</f>
      </c>
      <c r="I700" s="71" t="n">
        <v>500645.717898476</v>
      </c>
      <c r="J700" s="72" t="str">
        <f>I700-E700</f>
      </c>
    </row>
    <row r="701">
      <c r="A701" t="s">
        <v>250</v>
      </c>
      <c r="B701" t="s">
        <v>252</v>
      </c>
      <c r="C701" s="66" t="n">
        <v>2046</v>
      </c>
      <c r="D701" t="s">
        <v>375</v>
      </c>
      <c r="E701" s="67" t="n">
        <v>11943.8124644443</v>
      </c>
      <c r="F701" s="68" t="n">
        <v>1421.30039271819</v>
      </c>
      <c r="G701" s="69" t="n">
        <v>1421.3002106259</v>
      </c>
      <c r="H701" s="70" t="str">
        <f>G701-F701</f>
      </c>
      <c r="I701" s="71" t="n">
        <v>11943.7945693929</v>
      </c>
      <c r="J701" s="72" t="str">
        <f>I701-E701</f>
      </c>
    </row>
    <row r="702">
      <c r="A702" t="s">
        <v>250</v>
      </c>
      <c r="B702" t="s">
        <v>252</v>
      </c>
      <c r="C702" s="66" t="n">
        <v>2047</v>
      </c>
      <c r="D702" t="s">
        <v>235</v>
      </c>
      <c r="E702" s="67" t="n">
        <v>18420.6819985868</v>
      </c>
      <c r="F702" s="68" t="n">
        <v>12182.5834204034</v>
      </c>
      <c r="G702" s="69" t="n">
        <v>12160.3227217187</v>
      </c>
      <c r="H702" s="70" t="str">
        <f>G702-F702</f>
      </c>
      <c r="I702" s="71" t="n">
        <v>18370.9982297807</v>
      </c>
      <c r="J702" s="72" t="str">
        <f>I702-E702</f>
      </c>
    </row>
    <row r="703">
      <c r="A703" t="s">
        <v>250</v>
      </c>
      <c r="B703" t="s">
        <v>252</v>
      </c>
      <c r="C703" s="66" t="n">
        <v>2047</v>
      </c>
      <c r="D703" t="s">
        <v>266</v>
      </c>
      <c r="E703" s="67" t="n">
        <v>1135038.46784825</v>
      </c>
      <c r="F703" s="68" t="n">
        <v>235724.082135918</v>
      </c>
      <c r="G703" s="69" t="n">
        <v>235574.501787602</v>
      </c>
      <c r="H703" s="70" t="str">
        <f>G703-F703</f>
      </c>
      <c r="I703" s="71" t="n">
        <v>1133680.16398797</v>
      </c>
      <c r="J703" s="72" t="str">
        <f>I703-E703</f>
      </c>
    </row>
    <row r="704">
      <c r="A704" t="s">
        <v>250</v>
      </c>
      <c r="B704" t="s">
        <v>252</v>
      </c>
      <c r="C704" s="66" t="n">
        <v>2047</v>
      </c>
      <c r="D704" t="s">
        <v>211</v>
      </c>
      <c r="E704" s="67" t="n">
        <v>187412.88252222</v>
      </c>
      <c r="F704" s="68" t="n">
        <v>114975.445547328</v>
      </c>
      <c r="G704" s="69" t="n">
        <v>114770.43405396</v>
      </c>
      <c r="H704" s="70" t="str">
        <f>G704-F704</f>
      </c>
      <c r="I704" s="71" t="n">
        <v>186925.284089995</v>
      </c>
      <c r="J704" s="72" t="str">
        <f>I704-E704</f>
      </c>
    </row>
    <row r="705">
      <c r="A705" t="s">
        <v>250</v>
      </c>
      <c r="B705" t="s">
        <v>252</v>
      </c>
      <c r="C705" s="66" t="n">
        <v>2047</v>
      </c>
      <c r="D705" t="s">
        <v>221</v>
      </c>
      <c r="E705" s="67" t="n">
        <v>343600.234176949</v>
      </c>
      <c r="F705" s="68" t="n">
        <v>322671.715015657</v>
      </c>
      <c r="G705" s="69" t="n">
        <v>322040.722228729</v>
      </c>
      <c r="H705" s="70" t="str">
        <f>G705-F705</f>
      </c>
      <c r="I705" s="71" t="n">
        <v>342821.899904036</v>
      </c>
      <c r="J705" s="72" t="str">
        <f>I705-E705</f>
      </c>
    </row>
    <row r="706">
      <c r="A706" t="s">
        <v>250</v>
      </c>
      <c r="B706" t="s">
        <v>252</v>
      </c>
      <c r="C706" s="66" t="n">
        <v>2047</v>
      </c>
      <c r="D706" t="s">
        <v>225</v>
      </c>
      <c r="E706" s="67" t="n">
        <v>957802.24287166</v>
      </c>
      <c r="F706" s="68" t="n">
        <v>548188.225600553</v>
      </c>
      <c r="G706" s="69" t="n">
        <v>569776.387385101</v>
      </c>
      <c r="H706" s="70" t="str">
        <f>G706-F706</f>
      </c>
      <c r="I706" s="71" t="n">
        <v>957700.330331823</v>
      </c>
      <c r="J706" s="72" t="str">
        <f>I706-E706</f>
      </c>
    </row>
    <row r="707">
      <c r="A707" t="s">
        <v>250</v>
      </c>
      <c r="B707" t="s">
        <v>252</v>
      </c>
      <c r="C707" s="66" t="n">
        <v>2047</v>
      </c>
      <c r="D707" t="s">
        <v>229</v>
      </c>
      <c r="E707" s="67" t="n">
        <v>509023.249090757</v>
      </c>
      <c r="F707" s="68" t="n">
        <v>279069.588824216</v>
      </c>
      <c r="G707" s="69" t="n">
        <v>278595.1987469</v>
      </c>
      <c r="H707" s="70" t="str">
        <f>G707-F707</f>
      </c>
      <c r="I707" s="71" t="n">
        <v>507728.749767113</v>
      </c>
      <c r="J707" s="72" t="str">
        <f>I707-E707</f>
      </c>
    </row>
    <row r="708">
      <c r="A708" t="s">
        <v>250</v>
      </c>
      <c r="B708" t="s">
        <v>252</v>
      </c>
      <c r="C708" s="66" t="n">
        <v>2047</v>
      </c>
      <c r="D708" t="s">
        <v>375</v>
      </c>
      <c r="E708" s="67" t="n">
        <v>11676.8327082243</v>
      </c>
      <c r="F708" s="68" t="n">
        <v>1320.00767983661</v>
      </c>
      <c r="G708" s="69" t="n">
        <v>1320.00748918915</v>
      </c>
      <c r="H708" s="70" t="str">
        <f>G708-F708</f>
      </c>
      <c r="I708" s="71" t="n">
        <v>11676.8139890787</v>
      </c>
      <c r="J708" s="72" t="str">
        <f>I708-E708</f>
      </c>
    </row>
    <row r="709">
      <c r="A709" t="s">
        <v>250</v>
      </c>
      <c r="B709" t="s">
        <v>252</v>
      </c>
      <c r="C709" s="66" t="n">
        <v>2048</v>
      </c>
      <c r="D709" t="s">
        <v>235</v>
      </c>
      <c r="E709" s="67" t="n">
        <v>18919.4095169173</v>
      </c>
      <c r="F709" s="68" t="n">
        <v>12384.3014413878</v>
      </c>
      <c r="G709" s="69" t="n">
        <v>12359.797946018</v>
      </c>
      <c r="H709" s="70" t="str">
        <f>G709-F709</f>
      </c>
      <c r="I709" s="71" t="n">
        <v>18865.0138793559</v>
      </c>
      <c r="J709" s="72" t="str">
        <f>I709-E709</f>
      </c>
    </row>
    <row r="710">
      <c r="A710" t="s">
        <v>250</v>
      </c>
      <c r="B710" t="s">
        <v>252</v>
      </c>
      <c r="C710" s="66" t="n">
        <v>2048</v>
      </c>
      <c r="D710" t="s">
        <v>266</v>
      </c>
      <c r="E710" s="67" t="n">
        <v>1141379.51965137</v>
      </c>
      <c r="F710" s="68" t="n">
        <v>240946.042657139</v>
      </c>
      <c r="G710" s="69" t="n">
        <v>240778.643136103</v>
      </c>
      <c r="H710" s="70" t="str">
        <f>G710-F710</f>
      </c>
      <c r="I710" s="71" t="n">
        <v>1139921.42222342</v>
      </c>
      <c r="J710" s="72" t="str">
        <f>I710-E710</f>
      </c>
    </row>
    <row r="711">
      <c r="A711" t="s">
        <v>250</v>
      </c>
      <c r="B711" t="s">
        <v>252</v>
      </c>
      <c r="C711" s="66" t="n">
        <v>2048</v>
      </c>
      <c r="D711" t="s">
        <v>211</v>
      </c>
      <c r="E711" s="67" t="n">
        <v>191704.394792485</v>
      </c>
      <c r="F711" s="68" t="n">
        <v>117013.875288939</v>
      </c>
      <c r="G711" s="69" t="n">
        <v>116788.610084</v>
      </c>
      <c r="H711" s="70" t="str">
        <f>G711-F711</f>
      </c>
      <c r="I711" s="71" t="n">
        <v>191173.834498201</v>
      </c>
      <c r="J711" s="72" t="str">
        <f>I711-E711</f>
      </c>
    </row>
    <row r="712">
      <c r="A712" t="s">
        <v>250</v>
      </c>
      <c r="B712" t="s">
        <v>252</v>
      </c>
      <c r="C712" s="66" t="n">
        <v>2048</v>
      </c>
      <c r="D712" t="s">
        <v>221</v>
      </c>
      <c r="E712" s="67" t="n">
        <v>344621.221055198</v>
      </c>
      <c r="F712" s="68" t="n">
        <v>323743.618445585</v>
      </c>
      <c r="G712" s="69" t="n">
        <v>323063.01307722</v>
      </c>
      <c r="H712" s="70" t="str">
        <f>G712-F712</f>
      </c>
      <c r="I712" s="71" t="n">
        <v>343787.138006374</v>
      </c>
      <c r="J712" s="72" t="str">
        <f>I712-E712</f>
      </c>
    </row>
    <row r="713">
      <c r="A713" t="s">
        <v>250</v>
      </c>
      <c r="B713" t="s">
        <v>252</v>
      </c>
      <c r="C713" s="66" t="n">
        <v>2048</v>
      </c>
      <c r="D713" t="s">
        <v>225</v>
      </c>
      <c r="E713" s="67" t="n">
        <v>972864.062726115</v>
      </c>
      <c r="F713" s="68" t="n">
        <v>557028.906159634</v>
      </c>
      <c r="G713" s="69" t="n">
        <v>579456.858882308</v>
      </c>
      <c r="H713" s="70" t="str">
        <f>G713-F713</f>
      </c>
      <c r="I713" s="71" t="n">
        <v>972752.000469153</v>
      </c>
      <c r="J713" s="72" t="str">
        <f>I713-E713</f>
      </c>
    </row>
    <row r="714">
      <c r="A714" t="s">
        <v>250</v>
      </c>
      <c r="B714" t="s">
        <v>252</v>
      </c>
      <c r="C714" s="66" t="n">
        <v>2048</v>
      </c>
      <c r="D714" t="s">
        <v>229</v>
      </c>
      <c r="E714" s="67" t="n">
        <v>517548.694686511</v>
      </c>
      <c r="F714" s="68" t="n">
        <v>284432.765591828</v>
      </c>
      <c r="G714" s="69" t="n">
        <v>283909.318240972</v>
      </c>
      <c r="H714" s="70" t="str">
        <f>G714-F714</f>
      </c>
      <c r="I714" s="71" t="n">
        <v>516145.438063223</v>
      </c>
      <c r="J714" s="72" t="str">
        <f>I714-E714</f>
      </c>
    </row>
    <row r="715">
      <c r="A715" t="s">
        <v>250</v>
      </c>
      <c r="B715" t="s">
        <v>252</v>
      </c>
      <c r="C715" s="66" t="n">
        <v>2048</v>
      </c>
      <c r="D715" t="s">
        <v>375</v>
      </c>
      <c r="E715" s="67" t="n">
        <v>11567.4228123779</v>
      </c>
      <c r="F715" s="68" t="n">
        <v>1228.73281677599</v>
      </c>
      <c r="G715" s="69" t="n">
        <v>1228.73261677247</v>
      </c>
      <c r="H715" s="70" t="str">
        <f>G715-F715</f>
      </c>
      <c r="I715" s="71" t="n">
        <v>11567.4035703729</v>
      </c>
      <c r="J715" s="72" t="str">
        <f>I715-E715</f>
      </c>
    </row>
    <row r="716">
      <c r="A716" t="s">
        <v>250</v>
      </c>
      <c r="B716" t="s">
        <v>252</v>
      </c>
      <c r="C716" s="66" t="n">
        <v>2049</v>
      </c>
      <c r="D716" t="s">
        <v>235</v>
      </c>
      <c r="E716" s="67" t="n">
        <v>19324.9114355275</v>
      </c>
      <c r="F716" s="68" t="n">
        <v>12589.8273946766</v>
      </c>
      <c r="G716" s="69" t="n">
        <v>12562.9700035081</v>
      </c>
      <c r="H716" s="70" t="str">
        <f>G716-F716</f>
      </c>
      <c r="I716" s="71" t="n">
        <v>19265.9413357536</v>
      </c>
      <c r="J716" s="72" t="str">
        <f>I716-E716</f>
      </c>
    </row>
    <row r="717">
      <c r="A717" t="s">
        <v>250</v>
      </c>
      <c r="B717" t="s">
        <v>252</v>
      </c>
      <c r="C717" s="66" t="n">
        <v>2049</v>
      </c>
      <c r="D717" t="s">
        <v>266</v>
      </c>
      <c r="E717" s="67" t="n">
        <v>1150518.64956406</v>
      </c>
      <c r="F717" s="68" t="n">
        <v>246210.686065388</v>
      </c>
      <c r="G717" s="69" t="n">
        <v>246024.454765088</v>
      </c>
      <c r="H717" s="70" t="str">
        <f>G717-F717</f>
      </c>
      <c r="I717" s="71" t="n">
        <v>1148955.60958046</v>
      </c>
      <c r="J717" s="72" t="str">
        <f>I717-E717</f>
      </c>
    </row>
    <row r="718">
      <c r="A718" t="s">
        <v>250</v>
      </c>
      <c r="B718" t="s">
        <v>252</v>
      </c>
      <c r="C718" s="66" t="n">
        <v>2049</v>
      </c>
      <c r="D718" t="s">
        <v>211</v>
      </c>
      <c r="E718" s="67" t="n">
        <v>194863.971560467</v>
      </c>
      <c r="F718" s="68" t="n">
        <v>119074.036697384</v>
      </c>
      <c r="G718" s="69" t="n">
        <v>118827.584291328</v>
      </c>
      <c r="H718" s="70" t="str">
        <f>G718-F718</f>
      </c>
      <c r="I718" s="71" t="n">
        <v>194292.055539498</v>
      </c>
      <c r="J718" s="72" t="str">
        <f>I718-E718</f>
      </c>
    </row>
    <row r="719">
      <c r="A719" t="s">
        <v>250</v>
      </c>
      <c r="B719" t="s">
        <v>252</v>
      </c>
      <c r="C719" s="66" t="n">
        <v>2049</v>
      </c>
      <c r="D719" t="s">
        <v>221</v>
      </c>
      <c r="E719" s="67" t="n">
        <v>345922.282552783</v>
      </c>
      <c r="F719" s="68" t="n">
        <v>324848.095889314</v>
      </c>
      <c r="G719" s="69" t="n">
        <v>324116.922797206</v>
      </c>
      <c r="H719" s="70" t="str">
        <f>G719-F719</f>
      </c>
      <c r="I719" s="71" t="n">
        <v>345031.334829118</v>
      </c>
      <c r="J719" s="72" t="str">
        <f>I719-E719</f>
      </c>
    </row>
    <row r="720">
      <c r="A720" t="s">
        <v>250</v>
      </c>
      <c r="B720" t="s">
        <v>252</v>
      </c>
      <c r="C720" s="66" t="n">
        <v>2049</v>
      </c>
      <c r="D720" t="s">
        <v>225</v>
      </c>
      <c r="E720" s="67" t="n">
        <v>985627.556086805</v>
      </c>
      <c r="F720" s="68" t="n">
        <v>565949.184745649</v>
      </c>
      <c r="G720" s="69" t="n">
        <v>589228.445176563</v>
      </c>
      <c r="H720" s="70" t="str">
        <f>G720-F720</f>
      </c>
      <c r="I720" s="71" t="n">
        <v>985505.206976823</v>
      </c>
      <c r="J720" s="72" t="str">
        <f>I720-E720</f>
      </c>
    </row>
    <row r="721">
      <c r="A721" t="s">
        <v>250</v>
      </c>
      <c r="B721" t="s">
        <v>252</v>
      </c>
      <c r="C721" s="66" t="n">
        <v>2049</v>
      </c>
      <c r="D721" t="s">
        <v>229</v>
      </c>
      <c r="E721" s="67" t="n">
        <v>523999.980305577</v>
      </c>
      <c r="F721" s="68" t="n">
        <v>289823.965966446</v>
      </c>
      <c r="G721" s="69" t="n">
        <v>289249.089939416</v>
      </c>
      <c r="H721" s="70" t="str">
        <f>G721-F721</f>
      </c>
      <c r="I721" s="71" t="n">
        <v>522492.200230248</v>
      </c>
      <c r="J721" s="72" t="str">
        <f>I721-E721</f>
      </c>
    </row>
    <row r="722">
      <c r="A722" t="s">
        <v>250</v>
      </c>
      <c r="B722" t="s">
        <v>252</v>
      </c>
      <c r="C722" s="66" t="n">
        <v>2049</v>
      </c>
      <c r="D722" t="s">
        <v>375</v>
      </c>
      <c r="E722" s="67" t="n">
        <v>11514.5567864416</v>
      </c>
      <c r="F722" s="68" t="n">
        <v>1139.24196108723</v>
      </c>
      <c r="G722" s="69" t="n">
        <v>1139.24175250417</v>
      </c>
      <c r="H722" s="70" t="str">
        <f>G722-F722</f>
      </c>
      <c r="I722" s="71" t="n">
        <v>11514.5369642823</v>
      </c>
      <c r="J722" s="72" t="str">
        <f>I722-E722</f>
      </c>
    </row>
    <row r="723">
      <c r="A723" t="s">
        <v>250</v>
      </c>
      <c r="B723" t="s">
        <v>252</v>
      </c>
      <c r="C723" s="66" t="n">
        <v>2050</v>
      </c>
      <c r="D723" t="s">
        <v>235</v>
      </c>
      <c r="E723" s="67" t="n">
        <v>19715.4583418364</v>
      </c>
      <c r="F723" s="68" t="n">
        <v>12794.2850499541</v>
      </c>
      <c r="G723" s="69" t="n">
        <v>12764.9906286853</v>
      </c>
      <c r="H723" s="70" t="str">
        <f>G723-F723</f>
      </c>
      <c r="I723" s="71" t="n">
        <v>19651.774602414</v>
      </c>
      <c r="J723" s="72" t="str">
        <f>I723-E723</f>
      </c>
    </row>
    <row r="724">
      <c r="A724" t="s">
        <v>250</v>
      </c>
      <c r="B724" t="s">
        <v>252</v>
      </c>
      <c r="C724" s="66" t="n">
        <v>2050</v>
      </c>
      <c r="D724" t="s">
        <v>266</v>
      </c>
      <c r="E724" s="67" t="n">
        <v>1159337.80366979</v>
      </c>
      <c r="F724" s="68" t="n">
        <v>251384.996413809</v>
      </c>
      <c r="G724" s="69" t="n">
        <v>251178.956267752</v>
      </c>
      <c r="H724" s="70" t="str">
        <f>G724-F724</f>
      </c>
      <c r="I724" s="71" t="n">
        <v>1157673.56667431</v>
      </c>
      <c r="J724" s="72" t="str">
        <f>I724-E724</f>
      </c>
    </row>
    <row r="725">
      <c r="A725" t="s">
        <v>250</v>
      </c>
      <c r="B725" t="s">
        <v>252</v>
      </c>
      <c r="C725" s="66" t="n">
        <v>2050</v>
      </c>
      <c r="D725" t="s">
        <v>211</v>
      </c>
      <c r="E725" s="67" t="n">
        <v>197530.803841944</v>
      </c>
      <c r="F725" s="68" t="n">
        <v>121096.231970508</v>
      </c>
      <c r="G725" s="69" t="n">
        <v>120827.928759862</v>
      </c>
      <c r="H725" s="70" t="str">
        <f>G725-F725</f>
      </c>
      <c r="I725" s="71" t="n">
        <v>196917.204625516</v>
      </c>
      <c r="J725" s="72" t="str">
        <f>I725-E725</f>
      </c>
    </row>
    <row r="726">
      <c r="A726" t="s">
        <v>250</v>
      </c>
      <c r="B726" t="s">
        <v>252</v>
      </c>
      <c r="C726" s="66" t="n">
        <v>2050</v>
      </c>
      <c r="D726" t="s">
        <v>221</v>
      </c>
      <c r="E726" s="67" t="n">
        <v>347181.919421225</v>
      </c>
      <c r="F726" s="68" t="n">
        <v>325755.373544221</v>
      </c>
      <c r="G726" s="69" t="n">
        <v>324973.279226193</v>
      </c>
      <c r="H726" s="70" t="str">
        <f>G726-F726</f>
      </c>
      <c r="I726" s="71" t="n">
        <v>346233.851249823</v>
      </c>
      <c r="J726" s="72" t="str">
        <f>I726-E726</f>
      </c>
    </row>
    <row r="727">
      <c r="A727" t="s">
        <v>250</v>
      </c>
      <c r="B727" t="s">
        <v>252</v>
      </c>
      <c r="C727" s="66" t="n">
        <v>2050</v>
      </c>
      <c r="D727" t="s">
        <v>225</v>
      </c>
      <c r="E727" s="67" t="n">
        <v>997388.053665587</v>
      </c>
      <c r="F727" s="68" t="n">
        <v>574716.396942841</v>
      </c>
      <c r="G727" s="69" t="n">
        <v>598816.687069898</v>
      </c>
      <c r="H727" s="70" t="str">
        <f>G727-F727</f>
      </c>
      <c r="I727" s="71" t="n">
        <v>997255.105001918</v>
      </c>
      <c r="J727" s="72" t="str">
        <f>I727-E727</f>
      </c>
    </row>
    <row r="728">
      <c r="A728" t="s">
        <v>250</v>
      </c>
      <c r="B728" t="s">
        <v>252</v>
      </c>
      <c r="C728" s="66" t="n">
        <v>2050</v>
      </c>
      <c r="D728" t="s">
        <v>229</v>
      </c>
      <c r="E728" s="67" t="n">
        <v>529622.530587616</v>
      </c>
      <c r="F728" s="68" t="n">
        <v>295023.485372767</v>
      </c>
      <c r="G728" s="69" t="n">
        <v>294395.50759804</v>
      </c>
      <c r="H728" s="70" t="str">
        <f>G728-F728</f>
      </c>
      <c r="I728" s="71" t="n">
        <v>528009.464128417</v>
      </c>
      <c r="J728" s="72" t="str">
        <f>I728-E728</f>
      </c>
    </row>
    <row r="729">
      <c r="A729" t="s">
        <v>250</v>
      </c>
      <c r="B729" t="s">
        <v>252</v>
      </c>
      <c r="C729" s="66" t="n">
        <v>2050</v>
      </c>
      <c r="D729" t="s">
        <v>375</v>
      </c>
      <c r="E729" s="67" t="n">
        <v>11458.3521254132</v>
      </c>
      <c r="F729" s="68" t="n">
        <v>1051.11410929118</v>
      </c>
      <c r="G729" s="69" t="n">
        <v>1051.113893317</v>
      </c>
      <c r="H729" s="70" t="str">
        <f>G729-F729</f>
      </c>
      <c r="I729" s="71" t="n">
        <v>11458.3317669049</v>
      </c>
      <c r="J729" s="72" t="str">
        <f>I729-E729</f>
      </c>
    </row>
    <row r="730">
      <c r="A730" t="s">
        <v>253</v>
      </c>
      <c r="B730" t="s">
        <v>255</v>
      </c>
      <c r="C730" s="66" t="n">
        <v>2025</v>
      </c>
      <c r="D730" t="s">
        <v>235</v>
      </c>
      <c r="E730" s="67" t="n">
        <v>11293.858953409</v>
      </c>
      <c r="F730" s="68" t="n">
        <v>8456.09110298007</v>
      </c>
      <c r="G730" s="69" t="n">
        <v>8456.09110298007</v>
      </c>
      <c r="H730" s="70" t="str">
        <f>G730-F730</f>
      </c>
      <c r="I730" s="71" t="n">
        <v>11293.858953409</v>
      </c>
      <c r="J730" s="72" t="str">
        <f>I730-E730</f>
      </c>
    </row>
    <row r="731">
      <c r="A731" t="s">
        <v>253</v>
      </c>
      <c r="B731" t="s">
        <v>255</v>
      </c>
      <c r="C731" s="66" t="n">
        <v>2025</v>
      </c>
      <c r="D731" t="s">
        <v>266</v>
      </c>
      <c r="E731" s="67" t="n">
        <v>796801.792482661</v>
      </c>
      <c r="F731" s="68" t="n">
        <v>124437.099676651</v>
      </c>
      <c r="G731" s="69" t="n">
        <v>124437.099676651</v>
      </c>
      <c r="H731" s="70" t="str">
        <f>G731-F731</f>
      </c>
      <c r="I731" s="71" t="n">
        <v>796801.792482661</v>
      </c>
      <c r="J731" s="72" t="str">
        <f>I731-E731</f>
      </c>
    </row>
    <row r="732">
      <c r="A732" t="s">
        <v>253</v>
      </c>
      <c r="B732" t="s">
        <v>255</v>
      </c>
      <c r="C732" s="66" t="n">
        <v>2025</v>
      </c>
      <c r="D732" t="s">
        <v>211</v>
      </c>
      <c r="E732" s="67" t="n">
        <v>110599.338170727</v>
      </c>
      <c r="F732" s="68" t="n">
        <v>70978.7980144995</v>
      </c>
      <c r="G732" s="69" t="n">
        <v>70978.7980144995</v>
      </c>
      <c r="H732" s="70" t="str">
        <f>G732-F732</f>
      </c>
      <c r="I732" s="71" t="n">
        <v>110599.338170727</v>
      </c>
      <c r="J732" s="72" t="str">
        <f>I732-E732</f>
      </c>
    </row>
    <row r="733">
      <c r="A733" t="s">
        <v>253</v>
      </c>
      <c r="B733" t="s">
        <v>255</v>
      </c>
      <c r="C733" s="66" t="n">
        <v>2025</v>
      </c>
      <c r="D733" t="s">
        <v>221</v>
      </c>
      <c r="E733" s="67" t="n">
        <v>269908.90899035</v>
      </c>
      <c r="F733" s="68" t="n">
        <v>250549.928104577</v>
      </c>
      <c r="G733" s="69" t="n">
        <v>250549.928104577</v>
      </c>
      <c r="H733" s="70" t="str">
        <f>G733-F733</f>
      </c>
      <c r="I733" s="71" t="n">
        <v>269908.90899035</v>
      </c>
      <c r="J733" s="72" t="str">
        <f>I733-E733</f>
      </c>
    </row>
    <row r="734">
      <c r="A734" t="s">
        <v>253</v>
      </c>
      <c r="B734" t="s">
        <v>255</v>
      </c>
      <c r="C734" s="66" t="n">
        <v>2025</v>
      </c>
      <c r="D734" t="s">
        <v>225</v>
      </c>
      <c r="E734" s="67" t="n">
        <v>605290.562665356</v>
      </c>
      <c r="F734" s="68" t="n">
        <v>335497.499778463</v>
      </c>
      <c r="G734" s="69" t="n">
        <v>336235.043603752</v>
      </c>
      <c r="H734" s="70" t="str">
        <f>G734-F734</f>
      </c>
      <c r="I734" s="71" t="n">
        <v>605290.562665356</v>
      </c>
      <c r="J734" s="72" t="str">
        <f>I734-E734</f>
      </c>
    </row>
    <row r="735">
      <c r="A735" t="s">
        <v>253</v>
      </c>
      <c r="B735" t="s">
        <v>255</v>
      </c>
      <c r="C735" s="66" t="n">
        <v>2025</v>
      </c>
      <c r="D735" t="s">
        <v>229</v>
      </c>
      <c r="E735" s="67" t="n">
        <v>328703.695708345</v>
      </c>
      <c r="F735" s="68" t="n">
        <v>165181.229862536</v>
      </c>
      <c r="G735" s="69" t="n">
        <v>165181.229862536</v>
      </c>
      <c r="H735" s="70" t="str">
        <f>G735-F735</f>
      </c>
      <c r="I735" s="71" t="n">
        <v>328703.695708345</v>
      </c>
      <c r="J735" s="72" t="str">
        <f>I735-E735</f>
      </c>
    </row>
    <row r="736">
      <c r="A736" t="s">
        <v>253</v>
      </c>
      <c r="B736" t="s">
        <v>255</v>
      </c>
      <c r="C736" s="66" t="n">
        <v>2025</v>
      </c>
      <c r="D736" t="s">
        <v>375</v>
      </c>
      <c r="E736" s="67" t="n">
        <v>12601.5188318307</v>
      </c>
      <c r="F736" s="68" t="n">
        <v>3955.30711895499</v>
      </c>
      <c r="G736" s="69" t="n">
        <v>3955.30711895499</v>
      </c>
      <c r="H736" s="70" t="str">
        <f>G736-F736</f>
      </c>
      <c r="I736" s="71" t="n">
        <v>12601.5188318307</v>
      </c>
      <c r="J736" s="72" t="str">
        <f>I736-E736</f>
      </c>
    </row>
    <row r="737">
      <c r="A737" t="s">
        <v>253</v>
      </c>
      <c r="B737" t="s">
        <v>255</v>
      </c>
      <c r="C737" s="66" t="n">
        <v>2026</v>
      </c>
      <c r="D737" t="s">
        <v>235</v>
      </c>
      <c r="E737" s="67" t="n">
        <v>11414.0803243026</v>
      </c>
      <c r="F737" s="68" t="n">
        <v>8503.048830729</v>
      </c>
      <c r="G737" s="69" t="n">
        <v>8503.048830729</v>
      </c>
      <c r="H737" s="70" t="str">
        <f>G737-F737</f>
      </c>
      <c r="I737" s="71" t="n">
        <v>11413.9401907849</v>
      </c>
      <c r="J737" s="72" t="str">
        <f>I737-E737</f>
      </c>
    </row>
    <row r="738">
      <c r="A738" t="s">
        <v>253</v>
      </c>
      <c r="B738" t="s">
        <v>255</v>
      </c>
      <c r="C738" s="66" t="n">
        <v>2026</v>
      </c>
      <c r="D738" t="s">
        <v>266</v>
      </c>
      <c r="E738" s="67" t="n">
        <v>813849.484046014</v>
      </c>
      <c r="F738" s="68" t="n">
        <v>128333.952745922</v>
      </c>
      <c r="G738" s="69" t="n">
        <v>128333.952745922</v>
      </c>
      <c r="H738" s="70" t="str">
        <f>G738-F738</f>
      </c>
      <c r="I738" s="71" t="n">
        <v>813844.569716145</v>
      </c>
      <c r="J738" s="72" t="str">
        <f>I738-E738</f>
      </c>
    </row>
    <row r="739">
      <c r="A739" t="s">
        <v>253</v>
      </c>
      <c r="B739" t="s">
        <v>255</v>
      </c>
      <c r="C739" s="66" t="n">
        <v>2026</v>
      </c>
      <c r="D739" t="s">
        <v>211</v>
      </c>
      <c r="E739" s="67" t="n">
        <v>113263.052792276</v>
      </c>
      <c r="F739" s="68" t="n">
        <v>72339.6884190733</v>
      </c>
      <c r="G739" s="69" t="n">
        <v>72339.6884190733</v>
      </c>
      <c r="H739" s="70" t="str">
        <f>G739-F739</f>
      </c>
      <c r="I739" s="71" t="n">
        <v>113261.467181129</v>
      </c>
      <c r="J739" s="72" t="str">
        <f>I739-E739</f>
      </c>
    </row>
    <row r="740">
      <c r="A740" t="s">
        <v>253</v>
      </c>
      <c r="B740" t="s">
        <v>255</v>
      </c>
      <c r="C740" s="66" t="n">
        <v>2026</v>
      </c>
      <c r="D740" t="s">
        <v>221</v>
      </c>
      <c r="E740" s="67" t="n">
        <v>274203.753412014</v>
      </c>
      <c r="F740" s="68" t="n">
        <v>254910.752627481</v>
      </c>
      <c r="G740" s="69" t="n">
        <v>254910.752627481</v>
      </c>
      <c r="H740" s="70" t="str">
        <f>G740-F740</f>
      </c>
      <c r="I740" s="71" t="n">
        <v>274200.577929512</v>
      </c>
      <c r="J740" s="72" t="str">
        <f>I740-E740</f>
      </c>
    </row>
    <row r="741">
      <c r="A741" t="s">
        <v>253</v>
      </c>
      <c r="B741" t="s">
        <v>255</v>
      </c>
      <c r="C741" s="66" t="n">
        <v>2026</v>
      </c>
      <c r="D741" t="s">
        <v>225</v>
      </c>
      <c r="E741" s="67" t="n">
        <v>620097.594779103</v>
      </c>
      <c r="F741" s="68" t="n">
        <v>343445.444548769</v>
      </c>
      <c r="G741" s="69" t="n">
        <v>344917.064339335</v>
      </c>
      <c r="H741" s="70" t="str">
        <f>G741-F741</f>
      </c>
      <c r="I741" s="71" t="n">
        <v>620097.594779103</v>
      </c>
      <c r="J741" s="72" t="str">
        <f>I741-E741</f>
      </c>
    </row>
    <row r="742">
      <c r="A742" t="s">
        <v>253</v>
      </c>
      <c r="B742" t="s">
        <v>255</v>
      </c>
      <c r="C742" s="66" t="n">
        <v>2026</v>
      </c>
      <c r="D742" t="s">
        <v>229</v>
      </c>
      <c r="E742" s="67" t="n">
        <v>335574.664166007</v>
      </c>
      <c r="F742" s="68" t="n">
        <v>167951.384337069</v>
      </c>
      <c r="G742" s="69" t="n">
        <v>167951.384337069</v>
      </c>
      <c r="H742" s="70" t="str">
        <f>G742-F742</f>
      </c>
      <c r="I742" s="71" t="n">
        <v>335570.10792798</v>
      </c>
      <c r="J742" s="72" t="str">
        <f>I742-E742</f>
      </c>
    </row>
    <row r="743">
      <c r="A743" t="s">
        <v>253</v>
      </c>
      <c r="B743" t="s">
        <v>255</v>
      </c>
      <c r="C743" s="66" t="n">
        <v>2026</v>
      </c>
      <c r="D743" t="s">
        <v>375</v>
      </c>
      <c r="E743" s="67" t="n">
        <v>12631.2013208474</v>
      </c>
      <c r="F743" s="68" t="n">
        <v>3824.41375844239</v>
      </c>
      <c r="G743" s="69" t="n">
        <v>3824.41375844239</v>
      </c>
      <c r="H743" s="70" t="str">
        <f>G743-F743</f>
      </c>
      <c r="I743" s="71" t="n">
        <v>12631.2009976529</v>
      </c>
      <c r="J743" s="72" t="str">
        <f>I743-E743</f>
      </c>
    </row>
    <row r="744">
      <c r="A744" t="s">
        <v>253</v>
      </c>
      <c r="B744" t="s">
        <v>255</v>
      </c>
      <c r="C744" s="66" t="n">
        <v>2027</v>
      </c>
      <c r="D744" t="s">
        <v>235</v>
      </c>
      <c r="E744" s="67" t="n">
        <v>11516.0046309042</v>
      </c>
      <c r="F744" s="68" t="n">
        <v>8579.06381290884</v>
      </c>
      <c r="G744" s="69" t="n">
        <v>8579.03905337462</v>
      </c>
      <c r="H744" s="70" t="str">
        <f>G744-F744</f>
      </c>
      <c r="I744" s="71" t="n">
        <v>11515.58910781</v>
      </c>
      <c r="J744" s="72" t="str">
        <f>I744-E744</f>
      </c>
    </row>
    <row r="745">
      <c r="A745" t="s">
        <v>253</v>
      </c>
      <c r="B745" t="s">
        <v>255</v>
      </c>
      <c r="C745" s="66" t="n">
        <v>2027</v>
      </c>
      <c r="D745" t="s">
        <v>266</v>
      </c>
      <c r="E745" s="67" t="n">
        <v>832181.709387506</v>
      </c>
      <c r="F745" s="68" t="n">
        <v>132462.27268676</v>
      </c>
      <c r="G745" s="69" t="n">
        <v>132462.188251167</v>
      </c>
      <c r="H745" s="70" t="str">
        <f>G745-F745</f>
      </c>
      <c r="I745" s="71" t="n">
        <v>832166.906185925</v>
      </c>
      <c r="J745" s="72" t="str">
        <f>I745-E745</f>
      </c>
    </row>
    <row r="746">
      <c r="A746" t="s">
        <v>253</v>
      </c>
      <c r="B746" t="s">
        <v>255</v>
      </c>
      <c r="C746" s="66" t="n">
        <v>2027</v>
      </c>
      <c r="D746" t="s">
        <v>211</v>
      </c>
      <c r="E746" s="67" t="n">
        <v>115937.49419308</v>
      </c>
      <c r="F746" s="68" t="n">
        <v>73860.1415344261</v>
      </c>
      <c r="G746" s="69" t="n">
        <v>73859.9102925664</v>
      </c>
      <c r="H746" s="70" t="str">
        <f>G746-F746</f>
      </c>
      <c r="I746" s="71" t="n">
        <v>115932.769375635</v>
      </c>
      <c r="J746" s="72" t="str">
        <f>I746-E746</f>
      </c>
    </row>
    <row r="747">
      <c r="A747" t="s">
        <v>253</v>
      </c>
      <c r="B747" t="s">
        <v>255</v>
      </c>
      <c r="C747" s="66" t="n">
        <v>2027</v>
      </c>
      <c r="D747" t="s">
        <v>221</v>
      </c>
      <c r="E747" s="67" t="n">
        <v>278518.089175291</v>
      </c>
      <c r="F747" s="68" t="n">
        <v>259320.099788009</v>
      </c>
      <c r="G747" s="69" t="n">
        <v>259318.038089282</v>
      </c>
      <c r="H747" s="70" t="str">
        <f>G747-F747</f>
      </c>
      <c r="I747" s="71" t="n">
        <v>278508.667642155</v>
      </c>
      <c r="J747" s="72" t="str">
        <f>I747-E747</f>
      </c>
    </row>
    <row r="748">
      <c r="A748" t="s">
        <v>253</v>
      </c>
      <c r="B748" t="s">
        <v>255</v>
      </c>
      <c r="C748" s="66" t="n">
        <v>2027</v>
      </c>
      <c r="D748" t="s">
        <v>225</v>
      </c>
      <c r="E748" s="67" t="n">
        <v>635095.796465427</v>
      </c>
      <c r="F748" s="68" t="n">
        <v>351965.52264617</v>
      </c>
      <c r="G748" s="69" t="n">
        <v>354171.544362645</v>
      </c>
      <c r="H748" s="70" t="str">
        <f>G748-F748</f>
      </c>
      <c r="I748" s="71" t="n">
        <v>635095.671557741</v>
      </c>
      <c r="J748" s="72" t="str">
        <f>I748-E748</f>
      </c>
    </row>
    <row r="749">
      <c r="A749" t="s">
        <v>253</v>
      </c>
      <c r="B749" t="s">
        <v>255</v>
      </c>
      <c r="C749" s="66" t="n">
        <v>2027</v>
      </c>
      <c r="D749" t="s">
        <v>229</v>
      </c>
      <c r="E749" s="67" t="n">
        <v>342505.985957837</v>
      </c>
      <c r="F749" s="68" t="n">
        <v>171237.783192002</v>
      </c>
      <c r="G749" s="69" t="n">
        <v>171237.362695819</v>
      </c>
      <c r="H749" s="70" t="str">
        <f>G749-F749</f>
      </c>
      <c r="I749" s="71" t="n">
        <v>342492.405098957</v>
      </c>
      <c r="J749" s="72" t="str">
        <f>I749-E749</f>
      </c>
    </row>
    <row r="750">
      <c r="A750" t="s">
        <v>253</v>
      </c>
      <c r="B750" t="s">
        <v>255</v>
      </c>
      <c r="C750" s="66" t="n">
        <v>2027</v>
      </c>
      <c r="D750" t="s">
        <v>375</v>
      </c>
      <c r="E750" s="67" t="n">
        <v>12629.8037480306</v>
      </c>
      <c r="F750" s="68" t="n">
        <v>3692.70803570584</v>
      </c>
      <c r="G750" s="69" t="n">
        <v>3692.70803496508</v>
      </c>
      <c r="H750" s="70" t="str">
        <f>G750-F750</f>
      </c>
      <c r="I750" s="71" t="n">
        <v>12629.8028477439</v>
      </c>
      <c r="J750" s="72" t="str">
        <f>I750-E750</f>
      </c>
    </row>
    <row r="751">
      <c r="A751" t="s">
        <v>253</v>
      </c>
      <c r="B751" t="s">
        <v>255</v>
      </c>
      <c r="C751" s="66" t="n">
        <v>2028</v>
      </c>
      <c r="D751" t="s">
        <v>235</v>
      </c>
      <c r="E751" s="67" t="n">
        <v>11830.2438362642</v>
      </c>
      <c r="F751" s="68" t="n">
        <v>8691.06340463771</v>
      </c>
      <c r="G751" s="69" t="n">
        <v>8690.97079151088</v>
      </c>
      <c r="H751" s="70" t="str">
        <f>G751-F751</f>
      </c>
      <c r="I751" s="71" t="n">
        <v>11829.3995552585</v>
      </c>
      <c r="J751" s="72" t="str">
        <f>I751-E751</f>
      </c>
    </row>
    <row r="752">
      <c r="A752" t="s">
        <v>253</v>
      </c>
      <c r="B752" t="s">
        <v>255</v>
      </c>
      <c r="C752" s="66" t="n">
        <v>2028</v>
      </c>
      <c r="D752" t="s">
        <v>266</v>
      </c>
      <c r="E752" s="67" t="n">
        <v>854988.15564636</v>
      </c>
      <c r="F752" s="68" t="n">
        <v>136770.867843962</v>
      </c>
      <c r="G752" s="69" t="n">
        <v>136770.52662348</v>
      </c>
      <c r="H752" s="70" t="str">
        <f>G752-F752</f>
      </c>
      <c r="I752" s="71" t="n">
        <v>854958.476961541</v>
      </c>
      <c r="J752" s="72" t="str">
        <f>I752-E752</f>
      </c>
    </row>
    <row r="753">
      <c r="A753" t="s">
        <v>253</v>
      </c>
      <c r="B753" t="s">
        <v>255</v>
      </c>
      <c r="C753" s="66" t="n">
        <v>2028</v>
      </c>
      <c r="D753" t="s">
        <v>211</v>
      </c>
      <c r="E753" s="67" t="n">
        <v>119694.10910673</v>
      </c>
      <c r="F753" s="68" t="n">
        <v>75545.959849783</v>
      </c>
      <c r="G753" s="69" t="n">
        <v>75545.0868001112</v>
      </c>
      <c r="H753" s="70" t="str">
        <f>G753-F753</f>
      </c>
      <c r="I753" s="71" t="n">
        <v>119684.609316206</v>
      </c>
      <c r="J753" s="72" t="str">
        <f>I753-E753</f>
      </c>
    </row>
    <row r="754">
      <c r="A754" t="s">
        <v>253</v>
      </c>
      <c r="B754" t="s">
        <v>255</v>
      </c>
      <c r="C754" s="66" t="n">
        <v>2028</v>
      </c>
      <c r="D754" t="s">
        <v>221</v>
      </c>
      <c r="E754" s="67" t="n">
        <v>283227.303754096</v>
      </c>
      <c r="F754" s="68" t="n">
        <v>263760.32442246</v>
      </c>
      <c r="G754" s="69" t="n">
        <v>263753.748205613</v>
      </c>
      <c r="H754" s="70" t="str">
        <f>G754-F754</f>
      </c>
      <c r="I754" s="71" t="n">
        <v>283208.63975277</v>
      </c>
      <c r="J754" s="72" t="str">
        <f>I754-E754</f>
      </c>
    </row>
    <row r="755">
      <c r="A755" t="s">
        <v>253</v>
      </c>
      <c r="B755" t="s">
        <v>255</v>
      </c>
      <c r="C755" s="66" t="n">
        <v>2028</v>
      </c>
      <c r="D755" t="s">
        <v>225</v>
      </c>
      <c r="E755" s="67" t="n">
        <v>654200.505921963</v>
      </c>
      <c r="F755" s="68" t="n">
        <v>360999.906522941</v>
      </c>
      <c r="G755" s="69" t="n">
        <v>363945.253777133</v>
      </c>
      <c r="H755" s="70" t="str">
        <f>G755-F755</f>
      </c>
      <c r="I755" s="71" t="n">
        <v>654200.049400957</v>
      </c>
      <c r="J755" s="72" t="str">
        <f>I755-E755</f>
      </c>
    </row>
    <row r="756">
      <c r="A756" t="s">
        <v>253</v>
      </c>
      <c r="B756" t="s">
        <v>255</v>
      </c>
      <c r="C756" s="66" t="n">
        <v>2028</v>
      </c>
      <c r="D756" t="s">
        <v>229</v>
      </c>
      <c r="E756" s="67" t="n">
        <v>351773.2206233</v>
      </c>
      <c r="F756" s="68" t="n">
        <v>175236.978244328</v>
      </c>
      <c r="G756" s="69" t="n">
        <v>175235.344826664</v>
      </c>
      <c r="H756" s="70" t="str">
        <f>G756-F756</f>
      </c>
      <c r="I756" s="71" t="n">
        <v>351745.983284134</v>
      </c>
      <c r="J756" s="72" t="str">
        <f>I756-E756</f>
      </c>
    </row>
    <row r="757">
      <c r="A757" t="s">
        <v>253</v>
      </c>
      <c r="B757" t="s">
        <v>255</v>
      </c>
      <c r="C757" s="66" t="n">
        <v>2028</v>
      </c>
      <c r="D757" t="s">
        <v>375</v>
      </c>
      <c r="E757" s="67" t="n">
        <v>12493.5427417473</v>
      </c>
      <c r="F757" s="68" t="n">
        <v>3559.53799896374</v>
      </c>
      <c r="G757" s="69" t="n">
        <v>3559.53799626408</v>
      </c>
      <c r="H757" s="70" t="str">
        <f>G757-F757</f>
      </c>
      <c r="I757" s="71" t="n">
        <v>12493.5410814872</v>
      </c>
      <c r="J757" s="72" t="str">
        <f>I757-E757</f>
      </c>
    </row>
    <row r="758">
      <c r="A758" t="s">
        <v>253</v>
      </c>
      <c r="B758" t="s">
        <v>255</v>
      </c>
      <c r="C758" s="66" t="n">
        <v>2029</v>
      </c>
      <c r="D758" t="s">
        <v>235</v>
      </c>
      <c r="E758" s="67" t="n">
        <v>12021.6599139492</v>
      </c>
      <c r="F758" s="68" t="n">
        <v>8820.61596495264</v>
      </c>
      <c r="G758" s="69" t="n">
        <v>8820.39462668691</v>
      </c>
      <c r="H758" s="70" t="str">
        <f>G758-F758</f>
      </c>
      <c r="I758" s="71" t="n">
        <v>12020.2428783132</v>
      </c>
      <c r="J758" s="72" t="str">
        <f>I758-E758</f>
      </c>
    </row>
    <row r="759">
      <c r="A759" t="s">
        <v>253</v>
      </c>
      <c r="B759" t="s">
        <v>255</v>
      </c>
      <c r="C759" s="66" t="n">
        <v>2029</v>
      </c>
      <c r="D759" t="s">
        <v>266</v>
      </c>
      <c r="E759" s="67" t="n">
        <v>872171.989697219</v>
      </c>
      <c r="F759" s="68" t="n">
        <v>141420.046198263</v>
      </c>
      <c r="G759" s="69" t="n">
        <v>141419.192572278</v>
      </c>
      <c r="H759" s="70" t="str">
        <f>G759-F759</f>
      </c>
      <c r="I759" s="71" t="n">
        <v>872122.58793486</v>
      </c>
      <c r="J759" s="72" t="str">
        <f>I759-E759</f>
      </c>
    </row>
    <row r="760">
      <c r="A760" t="s">
        <v>253</v>
      </c>
      <c r="B760" t="s">
        <v>255</v>
      </c>
      <c r="C760" s="66" t="n">
        <v>2029</v>
      </c>
      <c r="D760" t="s">
        <v>211</v>
      </c>
      <c r="E760" s="67" t="n">
        <v>122717.917126652</v>
      </c>
      <c r="F760" s="68" t="n">
        <v>77385.3286477052</v>
      </c>
      <c r="G760" s="69" t="n">
        <v>77383.2509010991</v>
      </c>
      <c r="H760" s="70" t="str">
        <f>G760-F760</f>
      </c>
      <c r="I760" s="71" t="n">
        <v>122702.091699448</v>
      </c>
      <c r="J760" s="72" t="str">
        <f>I760-E760</f>
      </c>
    </row>
    <row r="761">
      <c r="A761" t="s">
        <v>253</v>
      </c>
      <c r="B761" t="s">
        <v>255</v>
      </c>
      <c r="C761" s="66" t="n">
        <v>2029</v>
      </c>
      <c r="D761" t="s">
        <v>221</v>
      </c>
      <c r="E761" s="67" t="n">
        <v>287840.007627452</v>
      </c>
      <c r="F761" s="68" t="n">
        <v>268482.693649392</v>
      </c>
      <c r="G761" s="69" t="n">
        <v>268469.018676722</v>
      </c>
      <c r="H761" s="70" t="str">
        <f>G761-F761</f>
      </c>
      <c r="I761" s="71" t="n">
        <v>287809.159991119</v>
      </c>
      <c r="J761" s="72" t="str">
        <f>I761-E761</f>
      </c>
    </row>
    <row r="762">
      <c r="A762" t="s">
        <v>253</v>
      </c>
      <c r="B762" t="s">
        <v>255</v>
      </c>
      <c r="C762" s="66" t="n">
        <v>2029</v>
      </c>
      <c r="D762" t="s">
        <v>225</v>
      </c>
      <c r="E762" s="67" t="n">
        <v>670043.089979567</v>
      </c>
      <c r="F762" s="68" t="n">
        <v>370824.10453989</v>
      </c>
      <c r="G762" s="69" t="n">
        <v>374519.264871248</v>
      </c>
      <c r="H762" s="70" t="str">
        <f>G762-F762</f>
      </c>
      <c r="I762" s="71" t="n">
        <v>670042.029002105</v>
      </c>
      <c r="J762" s="72" t="str">
        <f>I762-E762</f>
      </c>
    </row>
    <row r="763">
      <c r="A763" t="s">
        <v>253</v>
      </c>
      <c r="B763" t="s">
        <v>255</v>
      </c>
      <c r="C763" s="66" t="n">
        <v>2029</v>
      </c>
      <c r="D763" t="s">
        <v>229</v>
      </c>
      <c r="E763" s="67" t="n">
        <v>359531.844125592</v>
      </c>
      <c r="F763" s="68" t="n">
        <v>179572.49920312</v>
      </c>
      <c r="G763" s="69" t="n">
        <v>179568.517960818</v>
      </c>
      <c r="H763" s="70" t="str">
        <f>G763-F763</f>
      </c>
      <c r="I763" s="71" t="n">
        <v>359486.672358836</v>
      </c>
      <c r="J763" s="72" t="str">
        <f>I763-E763</f>
      </c>
    </row>
    <row r="764">
      <c r="A764" t="s">
        <v>253</v>
      </c>
      <c r="B764" t="s">
        <v>255</v>
      </c>
      <c r="C764" s="66" t="n">
        <v>2029</v>
      </c>
      <c r="D764" t="s">
        <v>375</v>
      </c>
      <c r="E764" s="67" t="n">
        <v>12505.2922976786</v>
      </c>
      <c r="F764" s="68" t="n">
        <v>3430.77105981522</v>
      </c>
      <c r="G764" s="69" t="n">
        <v>3430.77105367489</v>
      </c>
      <c r="H764" s="70" t="str">
        <f>G764-F764</f>
      </c>
      <c r="I764" s="71" t="n">
        <v>12505.2897091232</v>
      </c>
      <c r="J764" s="72" t="str">
        <f>I764-E764</f>
      </c>
    </row>
    <row r="765">
      <c r="A765" t="s">
        <v>253</v>
      </c>
      <c r="B765" t="s">
        <v>255</v>
      </c>
      <c r="C765" s="66" t="n">
        <v>2030</v>
      </c>
      <c r="D765" t="s">
        <v>235</v>
      </c>
      <c r="E765" s="67" t="n">
        <v>12276.4347602466</v>
      </c>
      <c r="F765" s="68" t="n">
        <v>8966.01815082118</v>
      </c>
      <c r="G765" s="69" t="n">
        <v>8965.59723882955</v>
      </c>
      <c r="H765" s="70" t="str">
        <f>G765-F765</f>
      </c>
      <c r="I765" s="71" t="n">
        <v>12274.2647344434</v>
      </c>
      <c r="J765" s="72" t="str">
        <f>I765-E765</f>
      </c>
    </row>
    <row r="766">
      <c r="A766" t="s">
        <v>253</v>
      </c>
      <c r="B766" t="s">
        <v>255</v>
      </c>
      <c r="C766" s="66" t="n">
        <v>2030</v>
      </c>
      <c r="D766" t="s">
        <v>266</v>
      </c>
      <c r="E766" s="67" t="n">
        <v>888722.860523791</v>
      </c>
      <c r="F766" s="68" t="n">
        <v>146257.777416011</v>
      </c>
      <c r="G766" s="69" t="n">
        <v>146256.073838529</v>
      </c>
      <c r="H766" s="70" t="str">
        <f>G766-F766</f>
      </c>
      <c r="I766" s="71" t="n">
        <v>888648.849091124</v>
      </c>
      <c r="J766" s="72" t="str">
        <f>I766-E766</f>
      </c>
    </row>
    <row r="767">
      <c r="A767" t="s">
        <v>253</v>
      </c>
      <c r="B767" t="s">
        <v>255</v>
      </c>
      <c r="C767" s="66" t="n">
        <v>2030</v>
      </c>
      <c r="D767" t="s">
        <v>211</v>
      </c>
      <c r="E767" s="67" t="n">
        <v>126124.425104672</v>
      </c>
      <c r="F767" s="68" t="n">
        <v>79338.7476296252</v>
      </c>
      <c r="G767" s="69" t="n">
        <v>79334.7983616028</v>
      </c>
      <c r="H767" s="70" t="str">
        <f>G767-F767</f>
      </c>
      <c r="I767" s="71" t="n">
        <v>126100.520404265</v>
      </c>
      <c r="J767" s="72" t="str">
        <f>I767-E767</f>
      </c>
    </row>
    <row r="768">
      <c r="A768" t="s">
        <v>253</v>
      </c>
      <c r="B768" t="s">
        <v>255</v>
      </c>
      <c r="C768" s="66" t="n">
        <v>2030</v>
      </c>
      <c r="D768" t="s">
        <v>221</v>
      </c>
      <c r="E768" s="67" t="n">
        <v>292331.969034369</v>
      </c>
      <c r="F768" s="68" t="n">
        <v>273181.214330079</v>
      </c>
      <c r="G768" s="69" t="n">
        <v>273157.810650434</v>
      </c>
      <c r="H768" s="70" t="str">
        <f>G768-F768</f>
      </c>
      <c r="I768" s="71" t="n">
        <v>292286.017029858</v>
      </c>
      <c r="J768" s="72" t="str">
        <f>I768-E768</f>
      </c>
    </row>
    <row r="769">
      <c r="A769" t="s">
        <v>253</v>
      </c>
      <c r="B769" t="s">
        <v>255</v>
      </c>
      <c r="C769" s="66" t="n">
        <v>2030</v>
      </c>
      <c r="D769" t="s">
        <v>225</v>
      </c>
      <c r="E769" s="67" t="n">
        <v>686530.818445209</v>
      </c>
      <c r="F769" s="68" t="n">
        <v>380984.773736616</v>
      </c>
      <c r="G769" s="69" t="n">
        <v>385417.279419066</v>
      </c>
      <c r="H769" s="70" t="str">
        <f>G769-F769</f>
      </c>
      <c r="I769" s="71" t="n">
        <v>686528.816871955</v>
      </c>
      <c r="J769" s="72" t="str">
        <f>I769-E769</f>
      </c>
    </row>
    <row r="770">
      <c r="A770" t="s">
        <v>253</v>
      </c>
      <c r="B770" t="s">
        <v>255</v>
      </c>
      <c r="C770" s="66" t="n">
        <v>2030</v>
      </c>
      <c r="D770" t="s">
        <v>229</v>
      </c>
      <c r="E770" s="67" t="n">
        <v>368022.89256707</v>
      </c>
      <c r="F770" s="68" t="n">
        <v>184385.229554874</v>
      </c>
      <c r="G770" s="69" t="n">
        <v>184377.512558869</v>
      </c>
      <c r="H770" s="70" t="str">
        <f>G770-F770</f>
      </c>
      <c r="I770" s="71" t="n">
        <v>367955.05484547</v>
      </c>
      <c r="J770" s="72" t="str">
        <f>I770-E770</f>
      </c>
    </row>
    <row r="771">
      <c r="A771" t="s">
        <v>253</v>
      </c>
      <c r="B771" t="s">
        <v>255</v>
      </c>
      <c r="C771" s="66" t="n">
        <v>2030</v>
      </c>
      <c r="D771" t="s">
        <v>375</v>
      </c>
      <c r="E771" s="67" t="n">
        <v>12655.2810239707</v>
      </c>
      <c r="F771" s="68" t="n">
        <v>3301.14667338624</v>
      </c>
      <c r="G771" s="69" t="n">
        <v>3301.14666213427</v>
      </c>
      <c r="H771" s="70" t="str">
        <f>G771-F771</f>
      </c>
      <c r="I771" s="71" t="n">
        <v>12655.2774901684</v>
      </c>
      <c r="J771" s="72" t="str">
        <f>I771-E771</f>
      </c>
    </row>
    <row r="772">
      <c r="A772" t="s">
        <v>253</v>
      </c>
      <c r="B772" t="s">
        <v>255</v>
      </c>
      <c r="C772" s="66" t="n">
        <v>2031</v>
      </c>
      <c r="D772" t="s">
        <v>235</v>
      </c>
      <c r="E772" s="67" t="n">
        <v>12509.6620499948</v>
      </c>
      <c r="F772" s="68" t="n">
        <v>9115.18658015217</v>
      </c>
      <c r="G772" s="69" t="n">
        <v>9114.48302310478</v>
      </c>
      <c r="H772" s="70" t="str">
        <f>G772-F772</f>
      </c>
      <c r="I772" s="71" t="n">
        <v>12506.5880665311</v>
      </c>
      <c r="J772" s="72" t="str">
        <f>I772-E772</f>
      </c>
    </row>
    <row r="773">
      <c r="A773" t="s">
        <v>253</v>
      </c>
      <c r="B773" t="s">
        <v>255</v>
      </c>
      <c r="C773" s="66" t="n">
        <v>2031</v>
      </c>
      <c r="D773" t="s">
        <v>266</v>
      </c>
      <c r="E773" s="67" t="n">
        <v>905801.3729146</v>
      </c>
      <c r="F773" s="68" t="n">
        <v>151020.286822119</v>
      </c>
      <c r="G773" s="69" t="n">
        <v>151017.314585235</v>
      </c>
      <c r="H773" s="70" t="str">
        <f>G773-F773</f>
      </c>
      <c r="I773" s="71" t="n">
        <v>905698.50533388</v>
      </c>
      <c r="J773" s="72" t="str">
        <f>I773-E773</f>
      </c>
    </row>
    <row r="774">
      <c r="A774" t="s">
        <v>253</v>
      </c>
      <c r="B774" t="s">
        <v>255</v>
      </c>
      <c r="C774" s="66" t="n">
        <v>2031</v>
      </c>
      <c r="D774" t="s">
        <v>211</v>
      </c>
      <c r="E774" s="67" t="n">
        <v>129370.528250319</v>
      </c>
      <c r="F774" s="68" t="n">
        <v>81227.7981172171</v>
      </c>
      <c r="G774" s="69" t="n">
        <v>81221.2142709578</v>
      </c>
      <c r="H774" s="70" t="str">
        <f>G774-F774</f>
      </c>
      <c r="I774" s="71" t="n">
        <v>129337.020613882</v>
      </c>
      <c r="J774" s="72" t="str">
        <f>I774-E774</f>
      </c>
    </row>
    <row r="775">
      <c r="A775" t="s">
        <v>253</v>
      </c>
      <c r="B775" t="s">
        <v>255</v>
      </c>
      <c r="C775" s="66" t="n">
        <v>2031</v>
      </c>
      <c r="D775" t="s">
        <v>221</v>
      </c>
      <c r="E775" s="67" t="n">
        <v>296501.3876262</v>
      </c>
      <c r="F775" s="68" t="n">
        <v>277439.897882463</v>
      </c>
      <c r="G775" s="69" t="n">
        <v>277404.152195349</v>
      </c>
      <c r="H775" s="70" t="str">
        <f>G775-F775</f>
      </c>
      <c r="I775" s="71" t="n">
        <v>296437.738378722</v>
      </c>
      <c r="J775" s="72" t="str">
        <f>I775-E775</f>
      </c>
    </row>
    <row r="776">
      <c r="A776" t="s">
        <v>253</v>
      </c>
      <c r="B776" t="s">
        <v>255</v>
      </c>
      <c r="C776" s="66" t="n">
        <v>2031</v>
      </c>
      <c r="D776" t="s">
        <v>225</v>
      </c>
      <c r="E776" s="67" t="n">
        <v>702551.446741586</v>
      </c>
      <c r="F776" s="68" t="n">
        <v>390903.49766378</v>
      </c>
      <c r="G776" s="69" t="n">
        <v>396078.261698986</v>
      </c>
      <c r="H776" s="70" t="str">
        <f>G776-F776</f>
      </c>
      <c r="I776" s="71" t="n">
        <v>702548.134334822</v>
      </c>
      <c r="J776" s="72" t="str">
        <f>I776-E776</f>
      </c>
    </row>
    <row r="777">
      <c r="A777" t="s">
        <v>253</v>
      </c>
      <c r="B777" t="s">
        <v>255</v>
      </c>
      <c r="C777" s="66" t="n">
        <v>2031</v>
      </c>
      <c r="D777" t="s">
        <v>229</v>
      </c>
      <c r="E777" s="67" t="n">
        <v>376121.385493092</v>
      </c>
      <c r="F777" s="68" t="n">
        <v>189160.471439046</v>
      </c>
      <c r="G777" s="69" t="n">
        <v>189147.352294789</v>
      </c>
      <c r="H777" s="70" t="str">
        <f>G777-F777</f>
      </c>
      <c r="I777" s="71" t="n">
        <v>376026.788964657</v>
      </c>
      <c r="J777" s="72" t="str">
        <f>I777-E777</f>
      </c>
    </row>
    <row r="778">
      <c r="A778" t="s">
        <v>253</v>
      </c>
      <c r="B778" t="s">
        <v>255</v>
      </c>
      <c r="C778" s="66" t="n">
        <v>2031</v>
      </c>
      <c r="D778" t="s">
        <v>375</v>
      </c>
      <c r="E778" s="67" t="n">
        <v>12740.6323924719</v>
      </c>
      <c r="F778" s="68" t="n">
        <v>3174.86319071269</v>
      </c>
      <c r="G778" s="69" t="n">
        <v>3174.86317276916</v>
      </c>
      <c r="H778" s="70" t="str">
        <f>G778-F778</f>
      </c>
      <c r="I778" s="71" t="n">
        <v>12740.6278729228</v>
      </c>
      <c r="J778" s="72" t="str">
        <f>I778-E778</f>
      </c>
    </row>
    <row r="779">
      <c r="A779" t="s">
        <v>253</v>
      </c>
      <c r="B779" t="s">
        <v>255</v>
      </c>
      <c r="C779" s="66" t="n">
        <v>2032</v>
      </c>
      <c r="D779" t="s">
        <v>235</v>
      </c>
      <c r="E779" s="67" t="n">
        <v>12748.0257264726</v>
      </c>
      <c r="F779" s="68" t="n">
        <v>9268.98406973681</v>
      </c>
      <c r="G779" s="69" t="n">
        <v>9267.91175287106</v>
      </c>
      <c r="H779" s="70" t="str">
        <f>G779-F779</f>
      </c>
      <c r="I779" s="71" t="n">
        <v>12743.8944071303</v>
      </c>
      <c r="J779" s="72" t="str">
        <f>I779-E779</f>
      </c>
    </row>
    <row r="780">
      <c r="A780" t="s">
        <v>253</v>
      </c>
      <c r="B780" t="s">
        <v>255</v>
      </c>
      <c r="C780" s="66" t="n">
        <v>2032</v>
      </c>
      <c r="D780" t="s">
        <v>266</v>
      </c>
      <c r="E780" s="67" t="n">
        <v>923914.77937021</v>
      </c>
      <c r="F780" s="68" t="n">
        <v>155919.613107631</v>
      </c>
      <c r="G780" s="69" t="n">
        <v>155914.890344467</v>
      </c>
      <c r="H780" s="70" t="str">
        <f>G780-F780</f>
      </c>
      <c r="I780" s="71" t="n">
        <v>923778.433647484</v>
      </c>
      <c r="J780" s="72" t="str">
        <f>I780-E780</f>
      </c>
    </row>
    <row r="781">
      <c r="A781" t="s">
        <v>253</v>
      </c>
      <c r="B781" t="s">
        <v>255</v>
      </c>
      <c r="C781" s="66" t="n">
        <v>2032</v>
      </c>
      <c r="D781" t="s">
        <v>211</v>
      </c>
      <c r="E781" s="67" t="n">
        <v>132610.979970972</v>
      </c>
      <c r="F781" s="68" t="n">
        <v>83174.1184909054</v>
      </c>
      <c r="G781" s="69" t="n">
        <v>83164.0959360433</v>
      </c>
      <c r="H781" s="70" t="str">
        <f>G781-F781</f>
      </c>
      <c r="I781" s="71" t="n">
        <v>132566.317868369</v>
      </c>
      <c r="J781" s="72" t="str">
        <f>I781-E781</f>
      </c>
    </row>
    <row r="782">
      <c r="A782" t="s">
        <v>253</v>
      </c>
      <c r="B782" t="s">
        <v>255</v>
      </c>
      <c r="C782" s="66" t="n">
        <v>2032</v>
      </c>
      <c r="D782" t="s">
        <v>221</v>
      </c>
      <c r="E782" s="67" t="n">
        <v>300588.456706445</v>
      </c>
      <c r="F782" s="68" t="n">
        <v>281539.253554924</v>
      </c>
      <c r="G782" s="69" t="n">
        <v>281488.739628123</v>
      </c>
      <c r="H782" s="70" t="str">
        <f>G782-F782</f>
      </c>
      <c r="I782" s="71" t="n">
        <v>300504.550336341</v>
      </c>
      <c r="J782" s="72" t="str">
        <f>I782-E782</f>
      </c>
    </row>
    <row r="783">
      <c r="A783" t="s">
        <v>253</v>
      </c>
      <c r="B783" t="s">
        <v>255</v>
      </c>
      <c r="C783" s="66" t="n">
        <v>2032</v>
      </c>
      <c r="D783" t="s">
        <v>225</v>
      </c>
      <c r="E783" s="67" t="n">
        <v>719173.698902048</v>
      </c>
      <c r="F783" s="68" t="n">
        <v>400990.976489106</v>
      </c>
      <c r="G783" s="69" t="n">
        <v>406904.282877455</v>
      </c>
      <c r="H783" s="70" t="str">
        <f>G783-F783</f>
      </c>
      <c r="I783" s="71" t="n">
        <v>719168.67859234</v>
      </c>
      <c r="J783" s="72" t="str">
        <f>I783-E783</f>
      </c>
    </row>
    <row r="784">
      <c r="A784" t="s">
        <v>253</v>
      </c>
      <c r="B784" t="s">
        <v>255</v>
      </c>
      <c r="C784" s="66" t="n">
        <v>2032</v>
      </c>
      <c r="D784" t="s">
        <v>229</v>
      </c>
      <c r="E784" s="67" t="n">
        <v>384734.719556947</v>
      </c>
      <c r="F784" s="68" t="n">
        <v>194213.726491793</v>
      </c>
      <c r="G784" s="69" t="n">
        <v>194193.38475982</v>
      </c>
      <c r="H784" s="70" t="str">
        <f>G784-F784</f>
      </c>
      <c r="I784" s="71" t="n">
        <v>384609.051353766</v>
      </c>
      <c r="J784" s="72" t="str">
        <f>I784-E784</f>
      </c>
    </row>
    <row r="785">
      <c r="A785" t="s">
        <v>253</v>
      </c>
      <c r="B785" t="s">
        <v>255</v>
      </c>
      <c r="C785" s="66" t="n">
        <v>2032</v>
      </c>
      <c r="D785" t="s">
        <v>375</v>
      </c>
      <c r="E785" s="67" t="n">
        <v>12855.9481910562</v>
      </c>
      <c r="F785" s="68" t="n">
        <v>3046.52025307169</v>
      </c>
      <c r="G785" s="69" t="n">
        <v>3046.52022706146</v>
      </c>
      <c r="H785" s="70" t="str">
        <f>G785-F785</f>
      </c>
      <c r="I785" s="71" t="n">
        <v>12855.9427389859</v>
      </c>
      <c r="J785" s="72" t="str">
        <f>I785-E785</f>
      </c>
    </row>
    <row r="786">
      <c r="A786" t="s">
        <v>253</v>
      </c>
      <c r="B786" t="s">
        <v>255</v>
      </c>
      <c r="C786" s="66" t="n">
        <v>2033</v>
      </c>
      <c r="D786" t="s">
        <v>235</v>
      </c>
      <c r="E786" s="67" t="n">
        <v>13151.7105636691</v>
      </c>
      <c r="F786" s="68" t="n">
        <v>9439.02717957572</v>
      </c>
      <c r="G786" s="69" t="n">
        <v>9437.49521839436</v>
      </c>
      <c r="H786" s="70" t="str">
        <f>G786-F786</f>
      </c>
      <c r="I786" s="71" t="n">
        <v>13146.3513901505</v>
      </c>
      <c r="J786" s="72" t="str">
        <f>I786-E786</f>
      </c>
    </row>
    <row r="787">
      <c r="A787" t="s">
        <v>253</v>
      </c>
      <c r="B787" t="s">
        <v>255</v>
      </c>
      <c r="C787" s="66" t="n">
        <v>2033</v>
      </c>
      <c r="D787" t="s">
        <v>266</v>
      </c>
      <c r="E787" s="67" t="n">
        <v>944696.560323083</v>
      </c>
      <c r="F787" s="68" t="n">
        <v>160828.237755847</v>
      </c>
      <c r="G787" s="69" t="n">
        <v>160821.219639763</v>
      </c>
      <c r="H787" s="70" t="str">
        <f>G787-F787</f>
      </c>
      <c r="I787" s="71" t="n">
        <v>944521.71811111</v>
      </c>
      <c r="J787" s="72" t="str">
        <f>I787-E787</f>
      </c>
    </row>
    <row r="788">
      <c r="A788" t="s">
        <v>253</v>
      </c>
      <c r="B788" t="s">
        <v>255</v>
      </c>
      <c r="C788" s="66" t="n">
        <v>2033</v>
      </c>
      <c r="D788" t="s">
        <v>211</v>
      </c>
      <c r="E788" s="67" t="n">
        <v>136765.13693971</v>
      </c>
      <c r="F788" s="68" t="n">
        <v>85154.3488278606</v>
      </c>
      <c r="G788" s="69" t="n">
        <v>85140.0559210379</v>
      </c>
      <c r="H788" s="70" t="str">
        <f>G788-F788</f>
      </c>
      <c r="I788" s="71" t="n">
        <v>136707.716312745</v>
      </c>
      <c r="J788" s="72" t="str">
        <f>I788-E788</f>
      </c>
    </row>
    <row r="789">
      <c r="A789" t="s">
        <v>253</v>
      </c>
      <c r="B789" t="s">
        <v>255</v>
      </c>
      <c r="C789" s="66" t="n">
        <v>2033</v>
      </c>
      <c r="D789" t="s">
        <v>221</v>
      </c>
      <c r="E789" s="67" t="n">
        <v>304574.893692059</v>
      </c>
      <c r="F789" s="68" t="n">
        <v>285365.40960333</v>
      </c>
      <c r="G789" s="69" t="n">
        <v>285297.748513227</v>
      </c>
      <c r="H789" s="70" t="str">
        <f>G789-F789</f>
      </c>
      <c r="I789" s="71" t="n">
        <v>304468.286850227</v>
      </c>
      <c r="J789" s="72" t="str">
        <f>I789-E789</f>
      </c>
    </row>
    <row r="790">
      <c r="A790" t="s">
        <v>253</v>
      </c>
      <c r="B790" t="s">
        <v>255</v>
      </c>
      <c r="C790" s="66" t="n">
        <v>2033</v>
      </c>
      <c r="D790" t="s">
        <v>225</v>
      </c>
      <c r="E790" s="67" t="n">
        <v>738403.061879408</v>
      </c>
      <c r="F790" s="68" t="n">
        <v>410944.269105589</v>
      </c>
      <c r="G790" s="69" t="n">
        <v>417591.194273361</v>
      </c>
      <c r="H790" s="70" t="str">
        <f>G790-F790</f>
      </c>
      <c r="I790" s="71" t="n">
        <v>738395.913710054</v>
      </c>
      <c r="J790" s="72" t="str">
        <f>I790-E790</f>
      </c>
    </row>
    <row r="791">
      <c r="A791" t="s">
        <v>253</v>
      </c>
      <c r="B791" t="s">
        <v>255</v>
      </c>
      <c r="C791" s="66" t="n">
        <v>2033</v>
      </c>
      <c r="D791" t="s">
        <v>229</v>
      </c>
      <c r="E791" s="67" t="n">
        <v>394319.609999426</v>
      </c>
      <c r="F791" s="68" t="n">
        <v>199341.013562084</v>
      </c>
      <c r="G791" s="69" t="n">
        <v>199311.530364044</v>
      </c>
      <c r="H791" s="70" t="str">
        <f>G791-F791</f>
      </c>
      <c r="I791" s="71" t="n">
        <v>394159.184915109</v>
      </c>
      <c r="J791" s="72" t="str">
        <f>I791-E791</f>
      </c>
    </row>
    <row r="792">
      <c r="A792" t="s">
        <v>253</v>
      </c>
      <c r="B792" t="s">
        <v>255</v>
      </c>
      <c r="C792" s="66" t="n">
        <v>2033</v>
      </c>
      <c r="D792" t="s">
        <v>375</v>
      </c>
      <c r="E792" s="67" t="n">
        <v>12780.7476341607</v>
      </c>
      <c r="F792" s="68" t="n">
        <v>2919.79458410404</v>
      </c>
      <c r="G792" s="69" t="n">
        <v>2919.79454897481</v>
      </c>
      <c r="H792" s="70" t="str">
        <f>G792-F792</f>
      </c>
      <c r="I792" s="71" t="n">
        <v>12780.7417922516</v>
      </c>
      <c r="J792" s="72" t="str">
        <f>I792-E792</f>
      </c>
    </row>
    <row r="793">
      <c r="A793" t="s">
        <v>253</v>
      </c>
      <c r="B793" t="s">
        <v>255</v>
      </c>
      <c r="C793" s="66" t="n">
        <v>2034</v>
      </c>
      <c r="D793" t="s">
        <v>235</v>
      </c>
      <c r="E793" s="67" t="n">
        <v>13403.0940727027</v>
      </c>
      <c r="F793" s="68" t="n">
        <v>9612.86620822018</v>
      </c>
      <c r="G793" s="69" t="n">
        <v>9610.78717894584</v>
      </c>
      <c r="H793" s="70" t="str">
        <f>G793-F793</f>
      </c>
      <c r="I793" s="71" t="n">
        <v>13396.3770662857</v>
      </c>
      <c r="J793" s="72" t="str">
        <f>I793-E793</f>
      </c>
    </row>
    <row r="794">
      <c r="A794" t="s">
        <v>253</v>
      </c>
      <c r="B794" t="s">
        <v>255</v>
      </c>
      <c r="C794" s="66" t="n">
        <v>2034</v>
      </c>
      <c r="D794" t="s">
        <v>266</v>
      </c>
      <c r="E794" s="67" t="n">
        <v>960438.329252001</v>
      </c>
      <c r="F794" s="68" t="n">
        <v>165842.719488291</v>
      </c>
      <c r="G794" s="69" t="n">
        <v>165832.802590949</v>
      </c>
      <c r="H794" s="70" t="str">
        <f>G794-F794</f>
      </c>
      <c r="I794" s="71" t="n">
        <v>960221.655861689</v>
      </c>
      <c r="J794" s="72" t="str">
        <f>I794-E794</f>
      </c>
    </row>
    <row r="795">
      <c r="A795" t="s">
        <v>253</v>
      </c>
      <c r="B795" t="s">
        <v>255</v>
      </c>
      <c r="C795" s="66" t="n">
        <v>2034</v>
      </c>
      <c r="D795" t="s">
        <v>211</v>
      </c>
      <c r="E795" s="67" t="n">
        <v>139994.200432816</v>
      </c>
      <c r="F795" s="68" t="n">
        <v>87145.611908761</v>
      </c>
      <c r="G795" s="69" t="n">
        <v>87126.2119501461</v>
      </c>
      <c r="H795" s="70" t="str">
        <f>G795-F795</f>
      </c>
      <c r="I795" s="71" t="n">
        <v>139922.665552402</v>
      </c>
      <c r="J795" s="72" t="str">
        <f>I795-E795</f>
      </c>
    </row>
    <row r="796">
      <c r="A796" t="s">
        <v>253</v>
      </c>
      <c r="B796" t="s">
        <v>255</v>
      </c>
      <c r="C796" s="66" t="n">
        <v>2034</v>
      </c>
      <c r="D796" t="s">
        <v>221</v>
      </c>
      <c r="E796" s="67" t="n">
        <v>308274.060369801</v>
      </c>
      <c r="F796" s="68" t="n">
        <v>289109.39220326</v>
      </c>
      <c r="G796" s="69" t="n">
        <v>289022.375898514</v>
      </c>
      <c r="H796" s="70" t="str">
        <f>G796-F796</f>
      </c>
      <c r="I796" s="71" t="n">
        <v>308142.620646514</v>
      </c>
      <c r="J796" s="72" t="str">
        <f>I796-E796</f>
      </c>
    </row>
    <row r="797">
      <c r="A797" t="s">
        <v>253</v>
      </c>
      <c r="B797" t="s">
        <v>255</v>
      </c>
      <c r="C797" s="66" t="n">
        <v>2034</v>
      </c>
      <c r="D797" t="s">
        <v>225</v>
      </c>
      <c r="E797" s="67" t="n">
        <v>754274.21410576</v>
      </c>
      <c r="F797" s="68" t="n">
        <v>421115.811236012</v>
      </c>
      <c r="G797" s="69" t="n">
        <v>428496.093357131</v>
      </c>
      <c r="H797" s="70" t="str">
        <f>G797-F797</f>
      </c>
      <c r="I797" s="71" t="n">
        <v>754264.519314827</v>
      </c>
      <c r="J797" s="72" t="str">
        <f>I797-E797</f>
      </c>
    </row>
    <row r="798">
      <c r="A798" t="s">
        <v>253</v>
      </c>
      <c r="B798" t="s">
        <v>255</v>
      </c>
      <c r="C798" s="66" t="n">
        <v>2034</v>
      </c>
      <c r="D798" t="s">
        <v>229</v>
      </c>
      <c r="E798" s="67" t="n">
        <v>402620.822538051</v>
      </c>
      <c r="F798" s="68" t="n">
        <v>204551.16073329</v>
      </c>
      <c r="G798" s="69" t="n">
        <v>204510.58021707</v>
      </c>
      <c r="H798" s="70" t="str">
        <f>G798-F798</f>
      </c>
      <c r="I798" s="71" t="n">
        <v>402421.553872422</v>
      </c>
      <c r="J798" s="72" t="str">
        <f>I798-E798</f>
      </c>
    </row>
    <row r="799">
      <c r="A799" t="s">
        <v>253</v>
      </c>
      <c r="B799" t="s">
        <v>255</v>
      </c>
      <c r="C799" s="66" t="n">
        <v>2034</v>
      </c>
      <c r="D799" t="s">
        <v>375</v>
      </c>
      <c r="E799" s="67" t="n">
        <v>12872.4414636959</v>
      </c>
      <c r="F799" s="68" t="n">
        <v>2795.76963988139</v>
      </c>
      <c r="G799" s="69" t="n">
        <v>2795.76959562027</v>
      </c>
      <c r="H799" s="70" t="str">
        <f>G799-F799</f>
      </c>
      <c r="I799" s="71" t="n">
        <v>12872.434861331</v>
      </c>
      <c r="J799" s="72" t="str">
        <f>I799-E799</f>
      </c>
    </row>
    <row r="800">
      <c r="A800" t="s">
        <v>253</v>
      </c>
      <c r="B800" t="s">
        <v>255</v>
      </c>
      <c r="C800" s="66" t="n">
        <v>2035</v>
      </c>
      <c r="D800" t="s">
        <v>235</v>
      </c>
      <c r="E800" s="67" t="n">
        <v>13735.0024700276</v>
      </c>
      <c r="F800" s="68" t="n">
        <v>9790.23154039677</v>
      </c>
      <c r="G800" s="69" t="n">
        <v>9787.51275865094</v>
      </c>
      <c r="H800" s="70" t="str">
        <f>G800-F800</f>
      </c>
      <c r="I800" s="71" t="n">
        <v>13726.7399692658</v>
      </c>
      <c r="J800" s="72" t="str">
        <f>I800-E800</f>
      </c>
    </row>
    <row r="801">
      <c r="A801" t="s">
        <v>253</v>
      </c>
      <c r="B801" t="s">
        <v>255</v>
      </c>
      <c r="C801" s="66" t="n">
        <v>2035</v>
      </c>
      <c r="D801" t="s">
        <v>266</v>
      </c>
      <c r="E801" s="67" t="n">
        <v>975309.510514308</v>
      </c>
      <c r="F801" s="68" t="n">
        <v>170924.463858081</v>
      </c>
      <c r="G801" s="69" t="n">
        <v>170911.003808462</v>
      </c>
      <c r="H801" s="70" t="str">
        <f>G801-F801</f>
      </c>
      <c r="I801" s="71" t="n">
        <v>975047.326959866</v>
      </c>
      <c r="J801" s="72" t="str">
        <f>I801-E801</f>
      </c>
    </row>
    <row r="802">
      <c r="A802" t="s">
        <v>253</v>
      </c>
      <c r="B802" t="s">
        <v>255</v>
      </c>
      <c r="C802" s="66" t="n">
        <v>2035</v>
      </c>
      <c r="D802" t="s">
        <v>211</v>
      </c>
      <c r="E802" s="67" t="n">
        <v>143517.353451082</v>
      </c>
      <c r="F802" s="68" t="n">
        <v>89163.4928678529</v>
      </c>
      <c r="G802" s="69" t="n">
        <v>89138.141517925</v>
      </c>
      <c r="H802" s="70" t="str">
        <f>G802-F802</f>
      </c>
      <c r="I802" s="71" t="n">
        <v>143430.147346953</v>
      </c>
      <c r="J802" s="72" t="str">
        <f>I802-E802</f>
      </c>
    </row>
    <row r="803">
      <c r="A803" t="s">
        <v>253</v>
      </c>
      <c r="B803" t="s">
        <v>255</v>
      </c>
      <c r="C803" s="66" t="n">
        <v>2035</v>
      </c>
      <c r="D803" t="s">
        <v>221</v>
      </c>
      <c r="E803" s="67" t="n">
        <v>311756.990893534</v>
      </c>
      <c r="F803" s="68" t="n">
        <v>292651.865163522</v>
      </c>
      <c r="G803" s="69" t="n">
        <v>292543.4341723</v>
      </c>
      <c r="H803" s="70" t="str">
        <f>G803-F803</f>
      </c>
      <c r="I803" s="71" t="n">
        <v>311598.659349735</v>
      </c>
      <c r="J803" s="72" t="str">
        <f>I803-E803</f>
      </c>
    </row>
    <row r="804">
      <c r="A804" t="s">
        <v>253</v>
      </c>
      <c r="B804" t="s">
        <v>255</v>
      </c>
      <c r="C804" s="66" t="n">
        <v>2035</v>
      </c>
      <c r="D804" t="s">
        <v>225</v>
      </c>
      <c r="E804" s="67" t="n">
        <v>770056.0966547</v>
      </c>
      <c r="F804" s="68" t="n">
        <v>431300.206626261</v>
      </c>
      <c r="G804" s="69" t="n">
        <v>439419.393176264</v>
      </c>
      <c r="H804" s="70" t="str">
        <f>G804-F804</f>
      </c>
      <c r="I804" s="71" t="n">
        <v>770043.407398033</v>
      </c>
      <c r="J804" s="72" t="str">
        <f>I804-E804</f>
      </c>
    </row>
    <row r="805">
      <c r="A805" t="s">
        <v>253</v>
      </c>
      <c r="B805" t="s">
        <v>255</v>
      </c>
      <c r="C805" s="66" t="n">
        <v>2035</v>
      </c>
      <c r="D805" t="s">
        <v>229</v>
      </c>
      <c r="E805" s="67" t="n">
        <v>410672.486194522</v>
      </c>
      <c r="F805" s="68" t="n">
        <v>209908.701087837</v>
      </c>
      <c r="G805" s="69" t="n">
        <v>209854.988515264</v>
      </c>
      <c r="H805" s="70" t="str">
        <f>G805-F805</f>
      </c>
      <c r="I805" s="71" t="n">
        <v>410430.68648466</v>
      </c>
      <c r="J805" s="72" t="str">
        <f>I805-E805</f>
      </c>
    </row>
    <row r="806">
      <c r="A806" t="s">
        <v>253</v>
      </c>
      <c r="B806" t="s">
        <v>255</v>
      </c>
      <c r="C806" s="66" t="n">
        <v>2035</v>
      </c>
      <c r="D806" t="s">
        <v>375</v>
      </c>
      <c r="E806" s="67" t="n">
        <v>13061.5973484146</v>
      </c>
      <c r="F806" s="68" t="n">
        <v>2671.49789774247</v>
      </c>
      <c r="G806" s="69" t="n">
        <v>2671.49784394295</v>
      </c>
      <c r="H806" s="70" t="str">
        <f>G806-F806</f>
      </c>
      <c r="I806" s="71" t="n">
        <v>13061.5900844962</v>
      </c>
      <c r="J806" s="72" t="str">
        <f>I806-E806</f>
      </c>
    </row>
    <row r="807">
      <c r="A807" t="s">
        <v>253</v>
      </c>
      <c r="B807" t="s">
        <v>255</v>
      </c>
      <c r="C807" s="66" t="n">
        <v>2036</v>
      </c>
      <c r="D807" t="s">
        <v>235</v>
      </c>
      <c r="E807" s="67" t="n">
        <v>14068.8006137527</v>
      </c>
      <c r="F807" s="68" t="n">
        <v>9976.18544815178</v>
      </c>
      <c r="G807" s="69" t="n">
        <v>9972.733436972</v>
      </c>
      <c r="H807" s="70" t="str">
        <f>G807-F807</f>
      </c>
      <c r="I807" s="71" t="n">
        <v>14058.8402730705</v>
      </c>
      <c r="J807" s="72" t="str">
        <f>I807-E807</f>
      </c>
    </row>
    <row r="808">
      <c r="A808" t="s">
        <v>253</v>
      </c>
      <c r="B808" t="s">
        <v>255</v>
      </c>
      <c r="C808" s="66" t="n">
        <v>2036</v>
      </c>
      <c r="D808" t="s">
        <v>266</v>
      </c>
      <c r="E808" s="67" t="n">
        <v>992904.733330895</v>
      </c>
      <c r="F808" s="68" t="n">
        <v>176157.686004698</v>
      </c>
      <c r="G808" s="69" t="n">
        <v>176139.997785528</v>
      </c>
      <c r="H808" s="70" t="str">
        <f>G808-F808</f>
      </c>
      <c r="I808" s="71" t="n">
        <v>992593.127567906</v>
      </c>
      <c r="J808" s="72" t="str">
        <f>I808-E808</f>
      </c>
    </row>
    <row r="809">
      <c r="A809" t="s">
        <v>253</v>
      </c>
      <c r="B809" t="s">
        <v>255</v>
      </c>
      <c r="C809" s="66" t="n">
        <v>2036</v>
      </c>
      <c r="D809" t="s">
        <v>211</v>
      </c>
      <c r="E809" s="67" t="n">
        <v>147083.216585482</v>
      </c>
      <c r="F809" s="68" t="n">
        <v>91257.5671160945</v>
      </c>
      <c r="G809" s="69" t="n">
        <v>91225.4078140792</v>
      </c>
      <c r="H809" s="70" t="str">
        <f>G809-F809</f>
      </c>
      <c r="I809" s="71" t="n">
        <v>146978.916070349</v>
      </c>
      <c r="J809" s="72" t="str">
        <f>I809-E809</f>
      </c>
    </row>
    <row r="810">
      <c r="A810" t="s">
        <v>253</v>
      </c>
      <c r="B810" t="s">
        <v>255</v>
      </c>
      <c r="C810" s="66" t="n">
        <v>2036</v>
      </c>
      <c r="D810" t="s">
        <v>221</v>
      </c>
      <c r="E810" s="67" t="n">
        <v>315476.280682098</v>
      </c>
      <c r="F810" s="68" t="n">
        <v>296216.266188403</v>
      </c>
      <c r="G810" s="69" t="n">
        <v>296084.402747987</v>
      </c>
      <c r="H810" s="70" t="str">
        <f>G810-F810</f>
      </c>
      <c r="I810" s="71" t="n">
        <v>315288.949461379</v>
      </c>
      <c r="J810" s="72" t="str">
        <f>I810-E810</f>
      </c>
    </row>
    <row r="811">
      <c r="A811" t="s">
        <v>253</v>
      </c>
      <c r="B811" t="s">
        <v>255</v>
      </c>
      <c r="C811" s="66" t="n">
        <v>2036</v>
      </c>
      <c r="D811" t="s">
        <v>225</v>
      </c>
      <c r="E811" s="67" t="n">
        <v>786722.369578113</v>
      </c>
      <c r="F811" s="68" t="n">
        <v>441740.509458095</v>
      </c>
      <c r="G811" s="69" t="n">
        <v>450600.66503166</v>
      </c>
      <c r="H811" s="70" t="str">
        <f>G811-F811</f>
      </c>
      <c r="I811" s="71" t="n">
        <v>786706.265291046</v>
      </c>
      <c r="J811" s="72" t="str">
        <f>I811-E811</f>
      </c>
    </row>
    <row r="812">
      <c r="A812" t="s">
        <v>253</v>
      </c>
      <c r="B812" t="s">
        <v>255</v>
      </c>
      <c r="C812" s="66" t="n">
        <v>2036</v>
      </c>
      <c r="D812" t="s">
        <v>229</v>
      </c>
      <c r="E812" s="67" t="n">
        <v>419168.547599666</v>
      </c>
      <c r="F812" s="68" t="n">
        <v>215503.169531246</v>
      </c>
      <c r="G812" s="69" t="n">
        <v>215434.246910517</v>
      </c>
      <c r="H812" s="70" t="str">
        <f>G812-F812</f>
      </c>
      <c r="I812" s="71" t="n">
        <v>418880.52544402</v>
      </c>
      <c r="J812" s="72" t="str">
        <f>I812-E812</f>
      </c>
    </row>
    <row r="813">
      <c r="A813" t="s">
        <v>253</v>
      </c>
      <c r="B813" t="s">
        <v>255</v>
      </c>
      <c r="C813" s="66" t="n">
        <v>2036</v>
      </c>
      <c r="D813" t="s">
        <v>375</v>
      </c>
      <c r="E813" s="67" t="n">
        <v>13308.8022999201</v>
      </c>
      <c r="F813" s="68" t="n">
        <v>2547.74264733237</v>
      </c>
      <c r="G813" s="69" t="n">
        <v>2547.74258396749</v>
      </c>
      <c r="H813" s="70" t="str">
        <f>G813-F813</f>
      </c>
      <c r="I813" s="71" t="n">
        <v>13308.7944546361</v>
      </c>
      <c r="J813" s="72" t="str">
        <f>I813-E813</f>
      </c>
    </row>
    <row r="814">
      <c r="A814" t="s">
        <v>253</v>
      </c>
      <c r="B814" t="s">
        <v>255</v>
      </c>
      <c r="C814" s="66" t="n">
        <v>2037</v>
      </c>
      <c r="D814" t="s">
        <v>235</v>
      </c>
      <c r="E814" s="67" t="n">
        <v>14398.4494489098</v>
      </c>
      <c r="F814" s="68" t="n">
        <v>10163.464848688</v>
      </c>
      <c r="G814" s="69" t="n">
        <v>10159.1873336905</v>
      </c>
      <c r="H814" s="70" t="str">
        <f>G814-F814</f>
      </c>
      <c r="I814" s="71" t="n">
        <v>14386.6366039025</v>
      </c>
      <c r="J814" s="72" t="str">
        <f>I814-E814</f>
      </c>
    </row>
    <row r="815">
      <c r="A815" t="s">
        <v>253</v>
      </c>
      <c r="B815" t="s">
        <v>255</v>
      </c>
      <c r="C815" s="66" t="n">
        <v>2037</v>
      </c>
      <c r="D815" t="s">
        <v>266</v>
      </c>
      <c r="E815" s="67" t="n">
        <v>1009666.55281737</v>
      </c>
      <c r="F815" s="68" t="n">
        <v>181480.877404472</v>
      </c>
      <c r="G815" s="69" t="n">
        <v>181458.235839908</v>
      </c>
      <c r="H815" s="70" t="str">
        <f>G815-F815</f>
      </c>
      <c r="I815" s="71" t="n">
        <v>1009301.65749756</v>
      </c>
      <c r="J815" s="72" t="str">
        <f>I815-E815</f>
      </c>
    </row>
    <row r="816">
      <c r="A816" t="s">
        <v>253</v>
      </c>
      <c r="B816" t="s">
        <v>255</v>
      </c>
      <c r="C816" s="66" t="n">
        <v>2037</v>
      </c>
      <c r="D816" t="s">
        <v>211</v>
      </c>
      <c r="E816" s="67" t="n">
        <v>150610.204279396</v>
      </c>
      <c r="F816" s="68" t="n">
        <v>93381.0903263038</v>
      </c>
      <c r="G816" s="69" t="n">
        <v>93341.2784245107</v>
      </c>
      <c r="H816" s="70" t="str">
        <f>G816-F816</f>
      </c>
      <c r="I816" s="71" t="n">
        <v>150487.441619108</v>
      </c>
      <c r="J816" s="72" t="str">
        <f>I816-E816</f>
      </c>
    </row>
    <row r="817">
      <c r="A817" t="s">
        <v>253</v>
      </c>
      <c r="B817" t="s">
        <v>255</v>
      </c>
      <c r="C817" s="66" t="n">
        <v>2037</v>
      </c>
      <c r="D817" t="s">
        <v>221</v>
      </c>
      <c r="E817" s="67" t="n">
        <v>318973.20924588</v>
      </c>
      <c r="F817" s="68" t="n">
        <v>299591.873490465</v>
      </c>
      <c r="G817" s="69" t="n">
        <v>299434.655195925</v>
      </c>
      <c r="H817" s="70" t="str">
        <f>G817-F817</f>
      </c>
      <c r="I817" s="71" t="n">
        <v>318754.964813024</v>
      </c>
      <c r="J817" s="72" t="str">
        <f>I817-E817</f>
      </c>
    </row>
    <row r="818">
      <c r="A818" t="s">
        <v>253</v>
      </c>
      <c r="B818" t="s">
        <v>255</v>
      </c>
      <c r="C818" s="66" t="n">
        <v>2037</v>
      </c>
      <c r="D818" t="s">
        <v>225</v>
      </c>
      <c r="E818" s="67" t="n">
        <v>803472.174095437</v>
      </c>
      <c r="F818" s="68" t="n">
        <v>452252.716462434</v>
      </c>
      <c r="G818" s="69" t="n">
        <v>461851.049511551</v>
      </c>
      <c r="H818" s="70" t="str">
        <f>G818-F818</f>
      </c>
      <c r="I818" s="71" t="n">
        <v>803452.229036644</v>
      </c>
      <c r="J818" s="72" t="str">
        <f>I818-E818</f>
      </c>
    </row>
    <row r="819">
      <c r="A819" t="s">
        <v>253</v>
      </c>
      <c r="B819" t="s">
        <v>255</v>
      </c>
      <c r="C819" s="66" t="n">
        <v>2037</v>
      </c>
      <c r="D819" t="s">
        <v>229</v>
      </c>
      <c r="E819" s="67" t="n">
        <v>427844.507914281</v>
      </c>
      <c r="F819" s="68" t="n">
        <v>221228.051234234</v>
      </c>
      <c r="G819" s="69" t="n">
        <v>221141.826108993</v>
      </c>
      <c r="H819" s="70" t="str">
        <f>G819-F819</f>
      </c>
      <c r="I819" s="71" t="n">
        <v>427506.733072448</v>
      </c>
      <c r="J819" s="72" t="str">
        <f>I819-E819</f>
      </c>
    </row>
    <row r="820">
      <c r="A820" t="s">
        <v>253</v>
      </c>
      <c r="B820" t="s">
        <v>255</v>
      </c>
      <c r="C820" s="66" t="n">
        <v>2037</v>
      </c>
      <c r="D820" t="s">
        <v>375</v>
      </c>
      <c r="E820" s="67" t="n">
        <v>13385.136458592</v>
      </c>
      <c r="F820" s="68" t="n">
        <v>2421.57675242032</v>
      </c>
      <c r="G820" s="69" t="n">
        <v>2421.57667984156</v>
      </c>
      <c r="H820" s="70" t="str">
        <f>G820-F820</f>
      </c>
      <c r="I820" s="71" t="n">
        <v>13385.128134315</v>
      </c>
      <c r="J820" s="72" t="str">
        <f>I820-E820</f>
      </c>
    </row>
    <row r="821">
      <c r="A821" t="s">
        <v>253</v>
      </c>
      <c r="B821" t="s">
        <v>255</v>
      </c>
      <c r="C821" s="66" t="n">
        <v>2038</v>
      </c>
      <c r="D821" t="s">
        <v>235</v>
      </c>
      <c r="E821" s="67" t="n">
        <v>14804.0855191941</v>
      </c>
      <c r="F821" s="68" t="n">
        <v>10355.0953701368</v>
      </c>
      <c r="G821" s="69" t="n">
        <v>10349.9036883417</v>
      </c>
      <c r="H821" s="70" t="str">
        <f>G821-F821</f>
      </c>
      <c r="I821" s="71" t="n">
        <v>14790.2897218897</v>
      </c>
      <c r="J821" s="72" t="str">
        <f>I821-E821</f>
      </c>
    </row>
    <row r="822">
      <c r="A822" t="s">
        <v>253</v>
      </c>
      <c r="B822" t="s">
        <v>255</v>
      </c>
      <c r="C822" s="66" t="n">
        <v>2038</v>
      </c>
      <c r="D822" t="s">
        <v>266</v>
      </c>
      <c r="E822" s="67" t="n">
        <v>1026154.38445891</v>
      </c>
      <c r="F822" s="68" t="n">
        <v>186815.835724736</v>
      </c>
      <c r="G822" s="69" t="n">
        <v>186787.491870524</v>
      </c>
      <c r="H822" s="70" t="str">
        <f>G822-F822</f>
      </c>
      <c r="I822" s="71" t="n">
        <v>1025731.21343356</v>
      </c>
      <c r="J822" s="72" t="str">
        <f>I822-E822</f>
      </c>
    </row>
    <row r="823">
      <c r="A823" t="s">
        <v>253</v>
      </c>
      <c r="B823" t="s">
        <v>255</v>
      </c>
      <c r="C823" s="66" t="n">
        <v>2038</v>
      </c>
      <c r="D823" t="s">
        <v>211</v>
      </c>
      <c r="E823" s="67" t="n">
        <v>154975.972373483</v>
      </c>
      <c r="F823" s="68" t="n">
        <v>95517.3276177341</v>
      </c>
      <c r="G823" s="69" t="n">
        <v>95469.0447801143</v>
      </c>
      <c r="H823" s="70" t="str">
        <f>G823-F823</f>
      </c>
      <c r="I823" s="71" t="n">
        <v>154833.021861689</v>
      </c>
      <c r="J823" s="72" t="str">
        <f>I823-E823</f>
      </c>
    </row>
    <row r="824">
      <c r="A824" t="s">
        <v>253</v>
      </c>
      <c r="B824" t="s">
        <v>255</v>
      </c>
      <c r="C824" s="66" t="n">
        <v>2038</v>
      </c>
      <c r="D824" t="s">
        <v>221</v>
      </c>
      <c r="E824" s="67" t="n">
        <v>322059.158341313</v>
      </c>
      <c r="F824" s="68" t="n">
        <v>302648.879806803</v>
      </c>
      <c r="G824" s="69" t="n">
        <v>302464.555231106</v>
      </c>
      <c r="H824" s="70" t="str">
        <f>G824-F824</f>
      </c>
      <c r="I824" s="71" t="n">
        <v>321808.304576111</v>
      </c>
      <c r="J824" s="72" t="str">
        <f>I824-E824</f>
      </c>
    </row>
    <row r="825">
      <c r="A825" t="s">
        <v>253</v>
      </c>
      <c r="B825" t="s">
        <v>255</v>
      </c>
      <c r="C825" s="66" t="n">
        <v>2038</v>
      </c>
      <c r="D825" t="s">
        <v>225</v>
      </c>
      <c r="E825" s="67" t="n">
        <v>822541.971586705</v>
      </c>
      <c r="F825" s="68" t="n">
        <v>462633.817238314</v>
      </c>
      <c r="G825" s="69" t="n">
        <v>472964.182972518</v>
      </c>
      <c r="H825" s="70" t="str">
        <f>G825-F825</f>
      </c>
      <c r="I825" s="71" t="n">
        <v>822517.79120794</v>
      </c>
      <c r="J825" s="72" t="str">
        <f>I825-E825</f>
      </c>
    </row>
    <row r="826">
      <c r="A826" t="s">
        <v>253</v>
      </c>
      <c r="B826" t="s">
        <v>255</v>
      </c>
      <c r="C826" s="66" t="n">
        <v>2038</v>
      </c>
      <c r="D826" t="s">
        <v>229</v>
      </c>
      <c r="E826" s="67" t="n">
        <v>438267.836367103</v>
      </c>
      <c r="F826" s="68" t="n">
        <v>226943.168433803</v>
      </c>
      <c r="G826" s="69" t="n">
        <v>226837.611544716</v>
      </c>
      <c r="H826" s="70" t="str">
        <f>G826-F826</f>
      </c>
      <c r="I826" s="71" t="n">
        <v>437875.904421767</v>
      </c>
      <c r="J826" s="72" t="str">
        <f>I826-E826</f>
      </c>
    </row>
    <row r="827">
      <c r="A827" t="s">
        <v>253</v>
      </c>
      <c r="B827" t="s">
        <v>255</v>
      </c>
      <c r="C827" s="66" t="n">
        <v>2038</v>
      </c>
      <c r="D827" t="s">
        <v>375</v>
      </c>
      <c r="E827" s="67" t="n">
        <v>13130.5044317758</v>
      </c>
      <c r="F827" s="68" t="n">
        <v>2303.46541633478</v>
      </c>
      <c r="G827" s="69" t="n">
        <v>2303.4653337572</v>
      </c>
      <c r="H827" s="70" t="str">
        <f>G827-F827</f>
      </c>
      <c r="I827" s="71" t="n">
        <v>13130.4959942569</v>
      </c>
      <c r="J827" s="72" t="str">
        <f>I827-E827</f>
      </c>
    </row>
    <row r="828">
      <c r="A828" t="s">
        <v>253</v>
      </c>
      <c r="B828" t="s">
        <v>255</v>
      </c>
      <c r="C828" s="66" t="n">
        <v>2039</v>
      </c>
      <c r="D828" t="s">
        <v>235</v>
      </c>
      <c r="E828" s="67" t="n">
        <v>15151.7033723856</v>
      </c>
      <c r="F828" s="68" t="n">
        <v>10551.2476448268</v>
      </c>
      <c r="G828" s="69" t="n">
        <v>10545.0523038997</v>
      </c>
      <c r="H828" s="70" t="str">
        <f>G828-F828</f>
      </c>
      <c r="I828" s="71" t="n">
        <v>15135.74798412</v>
      </c>
      <c r="J828" s="72" t="str">
        <f>I828-E828</f>
      </c>
    </row>
    <row r="829">
      <c r="A829" t="s">
        <v>253</v>
      </c>
      <c r="B829" t="s">
        <v>255</v>
      </c>
      <c r="C829" s="66" t="n">
        <v>2039</v>
      </c>
      <c r="D829" t="s">
        <v>266</v>
      </c>
      <c r="E829" s="67" t="n">
        <v>1039817.69449743</v>
      </c>
      <c r="F829" s="68" t="n">
        <v>192331.415473967</v>
      </c>
      <c r="G829" s="69" t="n">
        <v>192296.552192256</v>
      </c>
      <c r="H829" s="70" t="str">
        <f>G829-F829</f>
      </c>
      <c r="I829" s="71" t="n">
        <v>1039334.21211717</v>
      </c>
      <c r="J829" s="72" t="str">
        <f>I829-E829</f>
      </c>
    </row>
    <row r="830">
      <c r="A830" t="s">
        <v>253</v>
      </c>
      <c r="B830" t="s">
        <v>255</v>
      </c>
      <c r="C830" s="66" t="n">
        <v>2039</v>
      </c>
      <c r="D830" t="s">
        <v>211</v>
      </c>
      <c r="E830" s="67" t="n">
        <v>158490.083900531</v>
      </c>
      <c r="F830" s="68" t="n">
        <v>97724.120574969</v>
      </c>
      <c r="G830" s="69" t="n">
        <v>97666.5125218666</v>
      </c>
      <c r="H830" s="70" t="str">
        <f>G830-F830</f>
      </c>
      <c r="I830" s="71" t="n">
        <v>158325.904186221</v>
      </c>
      <c r="J830" s="72" t="str">
        <f>I830-E830</f>
      </c>
    </row>
    <row r="831">
      <c r="A831" t="s">
        <v>253</v>
      </c>
      <c r="B831" t="s">
        <v>255</v>
      </c>
      <c r="C831" s="66" t="n">
        <v>2039</v>
      </c>
      <c r="D831" t="s">
        <v>221</v>
      </c>
      <c r="E831" s="67" t="n">
        <v>325232.911327353</v>
      </c>
      <c r="F831" s="68" t="n">
        <v>305746.853292077</v>
      </c>
      <c r="G831" s="69" t="n">
        <v>305533.683824107</v>
      </c>
      <c r="H831" s="70" t="str">
        <f>G831-F831</f>
      </c>
      <c r="I831" s="71" t="n">
        <v>324947.685920243</v>
      </c>
      <c r="J831" s="72" t="str">
        <f>I831-E831</f>
      </c>
    </row>
    <row r="832">
      <c r="A832" t="s">
        <v>253</v>
      </c>
      <c r="B832" t="s">
        <v>255</v>
      </c>
      <c r="C832" s="66" t="n">
        <v>2039</v>
      </c>
      <c r="D832" t="s">
        <v>225</v>
      </c>
      <c r="E832" s="67" t="n">
        <v>838409.749233834</v>
      </c>
      <c r="F832" s="68" t="n">
        <v>473295.721300684</v>
      </c>
      <c r="G832" s="69" t="n">
        <v>484364.275142346</v>
      </c>
      <c r="H832" s="70" t="str">
        <f>G832-F832</f>
      </c>
      <c r="I832" s="71" t="n">
        <v>838380.897928912</v>
      </c>
      <c r="J832" s="72" t="str">
        <f>I832-E832</f>
      </c>
    </row>
    <row r="833">
      <c r="A833" t="s">
        <v>253</v>
      </c>
      <c r="B833" t="s">
        <v>255</v>
      </c>
      <c r="C833" s="66" t="n">
        <v>2039</v>
      </c>
      <c r="D833" t="s">
        <v>229</v>
      </c>
      <c r="E833" s="67" t="n">
        <v>446545.990863435</v>
      </c>
      <c r="F833" s="68" t="n">
        <v>232880.842474416</v>
      </c>
      <c r="G833" s="69" t="n">
        <v>232753.81626835</v>
      </c>
      <c r="H833" s="70" t="str">
        <f>G833-F833</f>
      </c>
      <c r="I833" s="71" t="n">
        <v>446097.450852593</v>
      </c>
      <c r="J833" s="72" t="str">
        <f>I833-E833</f>
      </c>
    </row>
    <row r="834">
      <c r="A834" t="s">
        <v>253</v>
      </c>
      <c r="B834" t="s">
        <v>255</v>
      </c>
      <c r="C834" s="66" t="n">
        <v>2039</v>
      </c>
      <c r="D834" t="s">
        <v>375</v>
      </c>
      <c r="E834" s="67" t="n">
        <v>13010.9239720043</v>
      </c>
      <c r="F834" s="68" t="n">
        <v>2187.90413908562</v>
      </c>
      <c r="G834" s="69" t="n">
        <v>2187.90404676672</v>
      </c>
      <c r="H834" s="70" t="str">
        <f>G834-F834</f>
      </c>
      <c r="I834" s="71" t="n">
        <v>13010.9148835445</v>
      </c>
      <c r="J834" s="72" t="str">
        <f>I834-E834</f>
      </c>
    </row>
    <row r="835">
      <c r="A835" t="s">
        <v>253</v>
      </c>
      <c r="B835" t="s">
        <v>255</v>
      </c>
      <c r="C835" s="66" t="n">
        <v>2040</v>
      </c>
      <c r="D835" t="s">
        <v>235</v>
      </c>
      <c r="E835" s="67" t="n">
        <v>15549.8253977052</v>
      </c>
      <c r="F835" s="68" t="n">
        <v>10748.0408571152</v>
      </c>
      <c r="G835" s="69" t="n">
        <v>10740.752829966</v>
      </c>
      <c r="H835" s="70" t="str">
        <f>G835-F835</f>
      </c>
      <c r="I835" s="71" t="n">
        <v>15531.5458454137</v>
      </c>
      <c r="J835" s="72" t="str">
        <f>I835-E835</f>
      </c>
    </row>
    <row r="836">
      <c r="A836" t="s">
        <v>253</v>
      </c>
      <c r="B836" t="s">
        <v>255</v>
      </c>
      <c r="C836" s="66" t="n">
        <v>2040</v>
      </c>
      <c r="D836" t="s">
        <v>266</v>
      </c>
      <c r="E836" s="67" t="n">
        <v>1051811.1337834</v>
      </c>
      <c r="F836" s="68" t="n">
        <v>197782.028403159</v>
      </c>
      <c r="G836" s="69" t="n">
        <v>197739.851826417</v>
      </c>
      <c r="H836" s="70" t="str">
        <f>G836-F836</f>
      </c>
      <c r="I836" s="71" t="n">
        <v>1051265.69371329</v>
      </c>
      <c r="J836" s="72" t="str">
        <f>I836-E836</f>
      </c>
    </row>
    <row r="837">
      <c r="A837" t="s">
        <v>253</v>
      </c>
      <c r="B837" t="s">
        <v>255</v>
      </c>
      <c r="C837" s="66" t="n">
        <v>2040</v>
      </c>
      <c r="D837" t="s">
        <v>211</v>
      </c>
      <c r="E837" s="67" t="n">
        <v>162203.237514859</v>
      </c>
      <c r="F837" s="68" t="n">
        <v>99898.1944554802</v>
      </c>
      <c r="G837" s="69" t="n">
        <v>99830.4797881527</v>
      </c>
      <c r="H837" s="70" t="str">
        <f>G837-F837</f>
      </c>
      <c r="I837" s="71" t="n">
        <v>162016.43342865</v>
      </c>
      <c r="J837" s="72" t="str">
        <f>I837-E837</f>
      </c>
    </row>
    <row r="838">
      <c r="A838" t="s">
        <v>253</v>
      </c>
      <c r="B838" t="s">
        <v>255</v>
      </c>
      <c r="C838" s="66" t="n">
        <v>2040</v>
      </c>
      <c r="D838" t="s">
        <v>221</v>
      </c>
      <c r="E838" s="67" t="n">
        <v>328151.143105189</v>
      </c>
      <c r="F838" s="68" t="n">
        <v>308569.774656003</v>
      </c>
      <c r="G838" s="69" t="n">
        <v>308326.231940747</v>
      </c>
      <c r="H838" s="70" t="str">
        <f>G838-F838</f>
      </c>
      <c r="I838" s="71" t="n">
        <v>327830.115399056</v>
      </c>
      <c r="J838" s="72" t="str">
        <f>I838-E838</f>
      </c>
    </row>
    <row r="839">
      <c r="A839" t="s">
        <v>253</v>
      </c>
      <c r="B839" t="s">
        <v>255</v>
      </c>
      <c r="C839" s="66" t="n">
        <v>2040</v>
      </c>
      <c r="D839" t="s">
        <v>225</v>
      </c>
      <c r="E839" s="67" t="n">
        <v>853262.926430605</v>
      </c>
      <c r="F839" s="68" t="n">
        <v>483688.678276007</v>
      </c>
      <c r="G839" s="69" t="n">
        <v>495491.389021897</v>
      </c>
      <c r="H839" s="70" t="str">
        <f>G839-F839</f>
      </c>
      <c r="I839" s="71" t="n">
        <v>853229.023620414</v>
      </c>
      <c r="J839" s="72" t="str">
        <f>I839-E839</f>
      </c>
    </row>
    <row r="840">
      <c r="A840" t="s">
        <v>253</v>
      </c>
      <c r="B840" t="s">
        <v>255</v>
      </c>
      <c r="C840" s="66" t="n">
        <v>2040</v>
      </c>
      <c r="D840" t="s">
        <v>229</v>
      </c>
      <c r="E840" s="67" t="n">
        <v>454103.699839242</v>
      </c>
      <c r="F840" s="68" t="n">
        <v>238738.010342433</v>
      </c>
      <c r="G840" s="69" t="n">
        <v>238587.525717873</v>
      </c>
      <c r="H840" s="70" t="str">
        <f>G840-F840</f>
      </c>
      <c r="I840" s="71" t="n">
        <v>453595.602682997</v>
      </c>
      <c r="J840" s="72" t="str">
        <f>I840-E840</f>
      </c>
    </row>
    <row r="841">
      <c r="A841" t="s">
        <v>253</v>
      </c>
      <c r="B841" t="s">
        <v>255</v>
      </c>
      <c r="C841" s="66" t="n">
        <v>2040</v>
      </c>
      <c r="D841" t="s">
        <v>375</v>
      </c>
      <c r="E841" s="67" t="n">
        <v>12921.6163157844</v>
      </c>
      <c r="F841" s="68" t="n">
        <v>2071.44448243137</v>
      </c>
      <c r="G841" s="69" t="n">
        <v>2071.44438113687</v>
      </c>
      <c r="H841" s="70" t="str">
        <f>G841-F841</f>
      </c>
      <c r="I841" s="71" t="n">
        <v>12921.6065425891</v>
      </c>
      <c r="J841" s="72" t="str">
        <f>I841-E841</f>
      </c>
    </row>
    <row r="842">
      <c r="A842" t="s">
        <v>253</v>
      </c>
      <c r="B842" t="s">
        <v>255</v>
      </c>
      <c r="C842" s="66" t="n">
        <v>2041</v>
      </c>
      <c r="D842" t="s">
        <v>235</v>
      </c>
      <c r="E842" s="67" t="n">
        <v>15941.6190963009</v>
      </c>
      <c r="F842" s="68" t="n">
        <v>10947.968730434</v>
      </c>
      <c r="G842" s="69" t="n">
        <v>10939.5011556982</v>
      </c>
      <c r="H842" s="70" t="str">
        <f>G842-F842</f>
      </c>
      <c r="I842" s="71" t="n">
        <v>15920.8775016153</v>
      </c>
      <c r="J842" s="72" t="str">
        <f>I842-E842</f>
      </c>
    </row>
    <row r="843">
      <c r="A843" t="s">
        <v>253</v>
      </c>
      <c r="B843" t="s">
        <v>255</v>
      </c>
      <c r="C843" s="66" t="n">
        <v>2041</v>
      </c>
      <c r="D843" t="s">
        <v>266</v>
      </c>
      <c r="E843" s="67" t="n">
        <v>1067174.49148452</v>
      </c>
      <c r="F843" s="68" t="n">
        <v>203251.413676371</v>
      </c>
      <c r="G843" s="69" t="n">
        <v>203201.128796519</v>
      </c>
      <c r="H843" s="70" t="str">
        <f>G843-F843</f>
      </c>
      <c r="I843" s="71" t="n">
        <v>1066563.6735298</v>
      </c>
      <c r="J843" s="72" t="str">
        <f>I843-E843</f>
      </c>
    </row>
    <row r="844">
      <c r="A844" t="s">
        <v>253</v>
      </c>
      <c r="B844" t="s">
        <v>255</v>
      </c>
      <c r="C844" s="66" t="n">
        <v>2041</v>
      </c>
      <c r="D844" t="s">
        <v>211</v>
      </c>
      <c r="E844" s="67" t="n">
        <v>165813.8385668</v>
      </c>
      <c r="F844" s="68" t="n">
        <v>102077.387025216</v>
      </c>
      <c r="G844" s="69" t="n">
        <v>101998.78936442</v>
      </c>
      <c r="H844" s="70" t="str">
        <f>G844-F844</f>
      </c>
      <c r="I844" s="71" t="n">
        <v>165603.256683252</v>
      </c>
      <c r="J844" s="72" t="str">
        <f>I844-E844</f>
      </c>
    </row>
    <row r="845">
      <c r="A845" t="s">
        <v>253</v>
      </c>
      <c r="B845" t="s">
        <v>255</v>
      </c>
      <c r="C845" s="66" t="n">
        <v>2041</v>
      </c>
      <c r="D845" t="s">
        <v>221</v>
      </c>
      <c r="E845" s="67" t="n">
        <v>331158.269263213</v>
      </c>
      <c r="F845" s="68" t="n">
        <v>311275.982338471</v>
      </c>
      <c r="G845" s="69" t="n">
        <v>311000.568285778</v>
      </c>
      <c r="H845" s="70" t="str">
        <f>G845-F845</f>
      </c>
      <c r="I845" s="71" t="n">
        <v>330799.892538861</v>
      </c>
      <c r="J845" s="72" t="str">
        <f>I845-E845</f>
      </c>
    </row>
    <row r="846">
      <c r="A846" t="s">
        <v>253</v>
      </c>
      <c r="B846" t="s">
        <v>255</v>
      </c>
      <c r="C846" s="66" t="n">
        <v>2041</v>
      </c>
      <c r="D846" t="s">
        <v>225</v>
      </c>
      <c r="E846" s="67" t="n">
        <v>869116.914371624</v>
      </c>
      <c r="F846" s="68" t="n">
        <v>494041.030016896</v>
      </c>
      <c r="G846" s="69" t="n">
        <v>506572.614435606</v>
      </c>
      <c r="H846" s="70" t="str">
        <f>G846-F846</f>
      </c>
      <c r="I846" s="71" t="n">
        <v>869077.592101044</v>
      </c>
      <c r="J846" s="72" t="str">
        <f>I846-E846</f>
      </c>
    </row>
    <row r="847">
      <c r="A847" t="s">
        <v>253</v>
      </c>
      <c r="B847" t="s">
        <v>255</v>
      </c>
      <c r="C847" s="66" t="n">
        <v>2041</v>
      </c>
      <c r="D847" t="s">
        <v>229</v>
      </c>
      <c r="E847" s="67" t="n">
        <v>462143.191192221</v>
      </c>
      <c r="F847" s="68" t="n">
        <v>244579.855674094</v>
      </c>
      <c r="G847" s="69" t="n">
        <v>244403.938380915</v>
      </c>
      <c r="H847" s="70" t="str">
        <f>G847-F847</f>
      </c>
      <c r="I847" s="71" t="n">
        <v>461572.525619781</v>
      </c>
      <c r="J847" s="72" t="str">
        <f>I847-E847</f>
      </c>
    </row>
    <row r="848">
      <c r="A848" t="s">
        <v>253</v>
      </c>
      <c r="B848" t="s">
        <v>255</v>
      </c>
      <c r="C848" s="66" t="n">
        <v>2041</v>
      </c>
      <c r="D848" t="s">
        <v>375</v>
      </c>
      <c r="E848" s="67" t="n">
        <v>12913.9764695048</v>
      </c>
      <c r="F848" s="68" t="n">
        <v>1954.42381374878</v>
      </c>
      <c r="G848" s="69" t="n">
        <v>1954.42370545678</v>
      </c>
      <c r="H848" s="70" t="str">
        <f>G848-F848</f>
      </c>
      <c r="I848" s="71" t="n">
        <v>12913.9661072478</v>
      </c>
      <c r="J848" s="72" t="str">
        <f>I848-E848</f>
      </c>
    </row>
    <row r="849">
      <c r="A849" t="s">
        <v>253</v>
      </c>
      <c r="B849" t="s">
        <v>255</v>
      </c>
      <c r="C849" s="66" t="n">
        <v>2042</v>
      </c>
      <c r="D849" t="s">
        <v>235</v>
      </c>
      <c r="E849" s="67" t="n">
        <v>16333.2358470559</v>
      </c>
      <c r="F849" s="68" t="n">
        <v>11145.2277315094</v>
      </c>
      <c r="G849" s="69" t="n">
        <v>11135.4965430843</v>
      </c>
      <c r="H849" s="70" t="str">
        <f>G849-F849</f>
      </c>
      <c r="I849" s="71" t="n">
        <v>16309.8993609652</v>
      </c>
      <c r="J849" s="72" t="str">
        <f>I849-E849</f>
      </c>
    </row>
    <row r="850">
      <c r="A850" t="s">
        <v>253</v>
      </c>
      <c r="B850" t="s">
        <v>255</v>
      </c>
      <c r="C850" s="66" t="n">
        <v>2042</v>
      </c>
      <c r="D850" t="s">
        <v>266</v>
      </c>
      <c r="E850" s="67" t="n">
        <v>1078706.3240685</v>
      </c>
      <c r="F850" s="68" t="n">
        <v>208705.854294718</v>
      </c>
      <c r="G850" s="69" t="n">
        <v>208646.654553543</v>
      </c>
      <c r="H850" s="70" t="str">
        <f>G850-F850</f>
      </c>
      <c r="I850" s="71" t="n">
        <v>1078026.60097981</v>
      </c>
      <c r="J850" s="72" t="str">
        <f>I850-E850</f>
      </c>
    </row>
    <row r="851">
      <c r="A851" t="s">
        <v>253</v>
      </c>
      <c r="B851" t="s">
        <v>255</v>
      </c>
      <c r="C851" s="66" t="n">
        <v>2042</v>
      </c>
      <c r="D851" t="s">
        <v>211</v>
      </c>
      <c r="E851" s="67" t="n">
        <v>169377.057223269</v>
      </c>
      <c r="F851" s="68" t="n">
        <v>104243.988289031</v>
      </c>
      <c r="G851" s="69" t="n">
        <v>104153.760083299</v>
      </c>
      <c r="H851" s="70" t="str">
        <f>G851-F851</f>
      </c>
      <c r="I851" s="71" t="n">
        <v>169141.556637021</v>
      </c>
      <c r="J851" s="72" t="str">
        <f>I851-E851</f>
      </c>
    </row>
    <row r="852">
      <c r="A852" t="s">
        <v>253</v>
      </c>
      <c r="B852" t="s">
        <v>255</v>
      </c>
      <c r="C852" s="66" t="n">
        <v>2042</v>
      </c>
      <c r="D852" t="s">
        <v>221</v>
      </c>
      <c r="E852" s="67" t="n">
        <v>333718.285400108</v>
      </c>
      <c r="F852" s="68" t="n">
        <v>313737.214372153</v>
      </c>
      <c r="G852" s="69" t="n">
        <v>313428.604068663</v>
      </c>
      <c r="H852" s="70" t="str">
        <f>G852-F852</f>
      </c>
      <c r="I852" s="71" t="n">
        <v>333321.323938657</v>
      </c>
      <c r="J852" s="72" t="str">
        <f>I852-E852</f>
      </c>
    </row>
    <row r="853">
      <c r="A853" t="s">
        <v>253</v>
      </c>
      <c r="B853" t="s">
        <v>255</v>
      </c>
      <c r="C853" s="66" t="n">
        <v>2042</v>
      </c>
      <c r="D853" t="s">
        <v>225</v>
      </c>
      <c r="E853" s="67" t="n">
        <v>884327.070738423</v>
      </c>
      <c r="F853" s="68" t="n">
        <v>504248.730925815</v>
      </c>
      <c r="G853" s="69" t="n">
        <v>517499.023505678</v>
      </c>
      <c r="H853" s="70" t="str">
        <f>G853-F853</f>
      </c>
      <c r="I853" s="71" t="n">
        <v>884281.978207785</v>
      </c>
      <c r="J853" s="72" t="str">
        <f>I853-E853</f>
      </c>
    </row>
    <row r="854">
      <c r="A854" t="s">
        <v>253</v>
      </c>
      <c r="B854" t="s">
        <v>255</v>
      </c>
      <c r="C854" s="66" t="n">
        <v>2042</v>
      </c>
      <c r="D854" t="s">
        <v>229</v>
      </c>
      <c r="E854" s="67" t="n">
        <v>470090.185461496</v>
      </c>
      <c r="F854" s="68" t="n">
        <v>250378.934893655</v>
      </c>
      <c r="G854" s="69" t="n">
        <v>250175.663514197</v>
      </c>
      <c r="H854" s="70" t="str">
        <f>G854-F854</f>
      </c>
      <c r="I854" s="71" t="n">
        <v>469454.149721884</v>
      </c>
      <c r="J854" s="72" t="str">
        <f>I854-E854</f>
      </c>
    </row>
    <row r="855">
      <c r="A855" t="s">
        <v>253</v>
      </c>
      <c r="B855" t="s">
        <v>255</v>
      </c>
      <c r="C855" s="66" t="n">
        <v>2042</v>
      </c>
      <c r="D855" t="s">
        <v>375</v>
      </c>
      <c r="E855" s="67" t="n">
        <v>12447.9687978552</v>
      </c>
      <c r="F855" s="68" t="n">
        <v>1837.13790024303</v>
      </c>
      <c r="G855" s="69" t="n">
        <v>1837.13778678778</v>
      </c>
      <c r="H855" s="70" t="str">
        <f>G855-F855</f>
      </c>
      <c r="I855" s="71" t="n">
        <v>12447.9578277165</v>
      </c>
      <c r="J855" s="72" t="str">
        <f>I855-E855</f>
      </c>
    </row>
    <row r="856">
      <c r="A856" t="s">
        <v>253</v>
      </c>
      <c r="B856" t="s">
        <v>255</v>
      </c>
      <c r="C856" s="66" t="n">
        <v>2043</v>
      </c>
      <c r="D856" t="s">
        <v>235</v>
      </c>
      <c r="E856" s="67" t="n">
        <v>16780.9414125254</v>
      </c>
      <c r="F856" s="68" t="n">
        <v>11351.6626545689</v>
      </c>
      <c r="G856" s="69" t="n">
        <v>11340.588740714</v>
      </c>
      <c r="H856" s="70" t="str">
        <f>G856-F856</f>
      </c>
      <c r="I856" s="71" t="n">
        <v>16754.8072801891</v>
      </c>
      <c r="J856" s="72" t="str">
        <f>I856-E856</f>
      </c>
    </row>
    <row r="857">
      <c r="A857" t="s">
        <v>253</v>
      </c>
      <c r="B857" t="s">
        <v>255</v>
      </c>
      <c r="C857" s="66" t="n">
        <v>2043</v>
      </c>
      <c r="D857" t="s">
        <v>266</v>
      </c>
      <c r="E857" s="67" t="n">
        <v>1090369.62977827</v>
      </c>
      <c r="F857" s="68" t="n">
        <v>214082.559704174</v>
      </c>
      <c r="G857" s="69" t="n">
        <v>214013.627325169</v>
      </c>
      <c r="H857" s="70" t="str">
        <f>G857-F857</f>
      </c>
      <c r="I857" s="71" t="n">
        <v>1089617.8876954</v>
      </c>
      <c r="J857" s="72" t="str">
        <f>I857-E857</f>
      </c>
    </row>
    <row r="858">
      <c r="A858" t="s">
        <v>253</v>
      </c>
      <c r="B858" t="s">
        <v>255</v>
      </c>
      <c r="C858" s="66" t="n">
        <v>2043</v>
      </c>
      <c r="D858" t="s">
        <v>211</v>
      </c>
      <c r="E858" s="67" t="n">
        <v>173670.505914703</v>
      </c>
      <c r="F858" s="68" t="n">
        <v>106399.26286682</v>
      </c>
      <c r="G858" s="69" t="n">
        <v>106296.685429372</v>
      </c>
      <c r="H858" s="70" t="str">
        <f>G858-F858</f>
      </c>
      <c r="I858" s="71" t="n">
        <v>173407.833179956</v>
      </c>
      <c r="J858" s="72" t="str">
        <f>I858-E858</f>
      </c>
    </row>
    <row r="859">
      <c r="A859" t="s">
        <v>253</v>
      </c>
      <c r="B859" t="s">
        <v>255</v>
      </c>
      <c r="C859" s="66" t="n">
        <v>2043</v>
      </c>
      <c r="D859" t="s">
        <v>221</v>
      </c>
      <c r="E859" s="67" t="n">
        <v>335627.28472881</v>
      </c>
      <c r="F859" s="68" t="n">
        <v>315693.806723023</v>
      </c>
      <c r="G859" s="69" t="n">
        <v>315350.995136011</v>
      </c>
      <c r="H859" s="70" t="str">
        <f>G859-F859</f>
      </c>
      <c r="I859" s="71" t="n">
        <v>335190.948405484</v>
      </c>
      <c r="J859" s="72" t="str">
        <f>I859-E859</f>
      </c>
    </row>
    <row r="860">
      <c r="A860" t="s">
        <v>253</v>
      </c>
      <c r="B860" t="s">
        <v>255</v>
      </c>
      <c r="C860" s="66" t="n">
        <v>2043</v>
      </c>
      <c r="D860" t="s">
        <v>225</v>
      </c>
      <c r="E860" s="67" t="n">
        <v>901821.686608679</v>
      </c>
      <c r="F860" s="68" t="n">
        <v>514125.281345721</v>
      </c>
      <c r="G860" s="69" t="n">
        <v>528079.181081669</v>
      </c>
      <c r="H860" s="70" t="str">
        <f>G860-F860</f>
      </c>
      <c r="I860" s="71" t="n">
        <v>901770.411974376</v>
      </c>
      <c r="J860" s="72" t="str">
        <f>I860-E860</f>
      </c>
    </row>
    <row r="861">
      <c r="A861" t="s">
        <v>253</v>
      </c>
      <c r="B861" t="s">
        <v>255</v>
      </c>
      <c r="C861" s="66" t="n">
        <v>2043</v>
      </c>
      <c r="D861" t="s">
        <v>229</v>
      </c>
      <c r="E861" s="67" t="n">
        <v>480189.516928268</v>
      </c>
      <c r="F861" s="68" t="n">
        <v>256225.512267996</v>
      </c>
      <c r="G861" s="69" t="n">
        <v>255992.973248088</v>
      </c>
      <c r="H861" s="70" t="str">
        <f>G861-F861</f>
      </c>
      <c r="I861" s="71" t="n">
        <v>479482.188386743</v>
      </c>
      <c r="J861" s="72" t="str">
        <f>I861-E861</f>
      </c>
    </row>
    <row r="862">
      <c r="A862" t="s">
        <v>253</v>
      </c>
      <c r="B862" t="s">
        <v>255</v>
      </c>
      <c r="C862" s="66" t="n">
        <v>2043</v>
      </c>
      <c r="D862" t="s">
        <v>375</v>
      </c>
      <c r="E862" s="67" t="n">
        <v>12246.5847081099</v>
      </c>
      <c r="F862" s="68" t="n">
        <v>1731.13157174393</v>
      </c>
      <c r="G862" s="69" t="n">
        <v>1731.1314511154</v>
      </c>
      <c r="H862" s="70" t="str">
        <f>G862-F862</f>
      </c>
      <c r="I862" s="71" t="n">
        <v>12246.5731114781</v>
      </c>
      <c r="J862" s="72" t="str">
        <f>I862-E862</f>
      </c>
    </row>
    <row r="863">
      <c r="A863" t="s">
        <v>253</v>
      </c>
      <c r="B863" t="s">
        <v>255</v>
      </c>
      <c r="C863" s="66" t="n">
        <v>2044</v>
      </c>
      <c r="D863" t="s">
        <v>235</v>
      </c>
      <c r="E863" s="67" t="n">
        <v>17170.7262543631</v>
      </c>
      <c r="F863" s="68" t="n">
        <v>11553.28872371</v>
      </c>
      <c r="G863" s="69" t="n">
        <v>11540.7879834335</v>
      </c>
      <c r="H863" s="70" t="str">
        <f>G863-F863</f>
      </c>
      <c r="I863" s="71" t="n">
        <v>17141.7120461147</v>
      </c>
      <c r="J863" s="72" t="str">
        <f>I863-E863</f>
      </c>
    </row>
    <row r="864">
      <c r="A864" t="s">
        <v>253</v>
      </c>
      <c r="B864" t="s">
        <v>255</v>
      </c>
      <c r="C864" s="66" t="n">
        <v>2044</v>
      </c>
      <c r="D864" t="s">
        <v>266</v>
      </c>
      <c r="E864" s="67" t="n">
        <v>1101421.54133787</v>
      </c>
      <c r="F864" s="68" t="n">
        <v>219467.122219218</v>
      </c>
      <c r="G864" s="69" t="n">
        <v>219387.626065992</v>
      </c>
      <c r="H864" s="70" t="str">
        <f>G864-F864</f>
      </c>
      <c r="I864" s="71" t="n">
        <v>1100597.33187273</v>
      </c>
      <c r="J864" s="72" t="str">
        <f>I864-E864</f>
      </c>
    </row>
    <row r="865">
      <c r="A865" t="s">
        <v>253</v>
      </c>
      <c r="B865" t="s">
        <v>255</v>
      </c>
      <c r="C865" s="66" t="n">
        <v>2044</v>
      </c>
      <c r="D865" t="s">
        <v>211</v>
      </c>
      <c r="E865" s="67" t="n">
        <v>177010.759434787</v>
      </c>
      <c r="F865" s="68" t="n">
        <v>108520.683295502</v>
      </c>
      <c r="G865" s="69" t="n">
        <v>108405.015378104</v>
      </c>
      <c r="H865" s="70" t="str">
        <f>G865-F865</f>
      </c>
      <c r="I865" s="71" t="n">
        <v>176720.973913542</v>
      </c>
      <c r="J865" s="72" t="str">
        <f>I865-E865</f>
      </c>
    </row>
    <row r="866">
      <c r="A866" t="s">
        <v>253</v>
      </c>
      <c r="B866" t="s">
        <v>255</v>
      </c>
      <c r="C866" s="66" t="n">
        <v>2044</v>
      </c>
      <c r="D866" t="s">
        <v>221</v>
      </c>
      <c r="E866" s="67" t="n">
        <v>337618.356837997</v>
      </c>
      <c r="F866" s="68" t="n">
        <v>317548.675460697</v>
      </c>
      <c r="G866" s="69" t="n">
        <v>317170.637977033</v>
      </c>
      <c r="H866" s="70" t="str">
        <f>G866-F866</f>
      </c>
      <c r="I866" s="71" t="n">
        <v>337141.608513163</v>
      </c>
      <c r="J866" s="72" t="str">
        <f>I866-E866</f>
      </c>
    </row>
    <row r="867">
      <c r="A867" t="s">
        <v>253</v>
      </c>
      <c r="B867" t="s">
        <v>255</v>
      </c>
      <c r="C867" s="66" t="n">
        <v>2044</v>
      </c>
      <c r="D867" t="s">
        <v>225</v>
      </c>
      <c r="E867" s="67" t="n">
        <v>915761.519494156</v>
      </c>
      <c r="F867" s="68" t="n">
        <v>523869.425597682</v>
      </c>
      <c r="G867" s="69" t="n">
        <v>538525.397411542</v>
      </c>
      <c r="H867" s="70" t="str">
        <f>G867-F867</f>
      </c>
      <c r="I867" s="71" t="n">
        <v>915703.811540802</v>
      </c>
      <c r="J867" s="72" t="str">
        <f>I867-E867</f>
      </c>
    </row>
    <row r="868">
      <c r="A868" t="s">
        <v>253</v>
      </c>
      <c r="B868" t="s">
        <v>255</v>
      </c>
      <c r="C868" s="66" t="n">
        <v>2044</v>
      </c>
      <c r="D868" t="s">
        <v>229</v>
      </c>
      <c r="E868" s="67" t="n">
        <v>487379.039208881</v>
      </c>
      <c r="F868" s="68" t="n">
        <v>261947.049605704</v>
      </c>
      <c r="G868" s="69" t="n">
        <v>261683.339551894</v>
      </c>
      <c r="H868" s="70" t="str">
        <f>G868-F868</f>
      </c>
      <c r="I868" s="71" t="n">
        <v>486601.390422378</v>
      </c>
      <c r="J868" s="72" t="str">
        <f>I868-E868</f>
      </c>
    </row>
    <row r="869">
      <c r="A869" t="s">
        <v>253</v>
      </c>
      <c r="B869" t="s">
        <v>255</v>
      </c>
      <c r="C869" s="66" t="n">
        <v>2044</v>
      </c>
      <c r="D869" t="s">
        <v>375</v>
      </c>
      <c r="E869" s="67" t="n">
        <v>12149.8675707577</v>
      </c>
      <c r="F869" s="68" t="n">
        <v>1626.3755091201</v>
      </c>
      <c r="G869" s="69" t="n">
        <v>1626.37538137955</v>
      </c>
      <c r="H869" s="70" t="str">
        <f>G869-F869</f>
      </c>
      <c r="I869" s="71" t="n">
        <v>12149.8552379252</v>
      </c>
      <c r="J869" s="72" t="str">
        <f>I869-E869</f>
      </c>
    </row>
    <row r="870">
      <c r="A870" t="s">
        <v>253</v>
      </c>
      <c r="B870" t="s">
        <v>255</v>
      </c>
      <c r="C870" s="66" t="n">
        <v>2045</v>
      </c>
      <c r="D870" t="s">
        <v>235</v>
      </c>
      <c r="E870" s="67" t="n">
        <v>17590.0892370936</v>
      </c>
      <c r="F870" s="68" t="n">
        <v>11759.9417466282</v>
      </c>
      <c r="G870" s="69" t="n">
        <v>11745.9298391965</v>
      </c>
      <c r="H870" s="70" t="str">
        <f>G870-F870</f>
      </c>
      <c r="I870" s="71" t="n">
        <v>17558.0225793012</v>
      </c>
      <c r="J870" s="72" t="str">
        <f>I870-E870</f>
      </c>
    </row>
    <row r="871">
      <c r="A871" t="s">
        <v>253</v>
      </c>
      <c r="B871" t="s">
        <v>255</v>
      </c>
      <c r="C871" s="66" t="n">
        <v>2045</v>
      </c>
      <c r="D871" t="s">
        <v>266</v>
      </c>
      <c r="E871" s="67" t="n">
        <v>1111738.52611632</v>
      </c>
      <c r="F871" s="68" t="n">
        <v>224880.021914306</v>
      </c>
      <c r="G871" s="69" t="n">
        <v>224789.135470853</v>
      </c>
      <c r="H871" s="70" t="str">
        <f>G871-F871</f>
      </c>
      <c r="I871" s="71" t="n">
        <v>1110841.03545085</v>
      </c>
      <c r="J871" s="72" t="str">
        <f>I871-E871</f>
      </c>
    </row>
    <row r="872">
      <c r="A872" t="s">
        <v>253</v>
      </c>
      <c r="B872" t="s">
        <v>255</v>
      </c>
      <c r="C872" s="66" t="n">
        <v>2045</v>
      </c>
      <c r="D872" t="s">
        <v>211</v>
      </c>
      <c r="E872" s="67" t="n">
        <v>180471.984717161</v>
      </c>
      <c r="F872" s="68" t="n">
        <v>110664.903026353</v>
      </c>
      <c r="G872" s="69" t="n">
        <v>110535.42825069</v>
      </c>
      <c r="H872" s="70" t="str">
        <f>G872-F872</f>
      </c>
      <c r="I872" s="71" t="n">
        <v>180153.68435169</v>
      </c>
      <c r="J872" s="72" t="str">
        <f>I872-E872</f>
      </c>
    </row>
    <row r="873">
      <c r="A873" t="s">
        <v>253</v>
      </c>
      <c r="B873" t="s">
        <v>255</v>
      </c>
      <c r="C873" s="66" t="n">
        <v>2045</v>
      </c>
      <c r="D873" t="s">
        <v>221</v>
      </c>
      <c r="E873" s="67" t="n">
        <v>339687.733868941</v>
      </c>
      <c r="F873" s="68" t="n">
        <v>319333.152477956</v>
      </c>
      <c r="G873" s="69" t="n">
        <v>318918.904925021</v>
      </c>
      <c r="H873" s="70" t="str">
        <f>G873-F873</f>
      </c>
      <c r="I873" s="71" t="n">
        <v>339169.596103443</v>
      </c>
      <c r="J873" s="72" t="str">
        <f>I873-E873</f>
      </c>
    </row>
    <row r="874">
      <c r="A874" t="s">
        <v>253</v>
      </c>
      <c r="B874" t="s">
        <v>255</v>
      </c>
      <c r="C874" s="66" t="n">
        <v>2045</v>
      </c>
      <c r="D874" t="s">
        <v>225</v>
      </c>
      <c r="E874" s="67" t="n">
        <v>929261.787581388</v>
      </c>
      <c r="F874" s="68" t="n">
        <v>533671.699976747</v>
      </c>
      <c r="G874" s="69" t="n">
        <v>549018.34448389</v>
      </c>
      <c r="H874" s="70" t="str">
        <f>G874-F874</f>
      </c>
      <c r="I874" s="71" t="n">
        <v>929197.274787431</v>
      </c>
      <c r="J874" s="72" t="str">
        <f>I874-E874</f>
      </c>
    </row>
    <row r="875">
      <c r="A875" t="s">
        <v>253</v>
      </c>
      <c r="B875" t="s">
        <v>255</v>
      </c>
      <c r="C875" s="66" t="n">
        <v>2045</v>
      </c>
      <c r="D875" t="s">
        <v>229</v>
      </c>
      <c r="E875" s="67" t="n">
        <v>494106.431345999</v>
      </c>
      <c r="F875" s="68" t="n">
        <v>267679.133551966</v>
      </c>
      <c r="G875" s="69" t="n">
        <v>267382.392924501</v>
      </c>
      <c r="H875" s="70" t="str">
        <f>G875-F875</f>
      </c>
      <c r="I875" s="71" t="n">
        <v>493255.893083406</v>
      </c>
      <c r="J875" s="72" t="str">
        <f>I875-E875</f>
      </c>
    </row>
    <row r="876">
      <c r="A876" t="s">
        <v>253</v>
      </c>
      <c r="B876" t="s">
        <v>255</v>
      </c>
      <c r="C876" s="66" t="n">
        <v>2045</v>
      </c>
      <c r="D876" t="s">
        <v>375</v>
      </c>
      <c r="E876" s="67" t="n">
        <v>12048.5137050129</v>
      </c>
      <c r="F876" s="68" t="n">
        <v>1523.26415672959</v>
      </c>
      <c r="G876" s="69" t="n">
        <v>1523.26402182686</v>
      </c>
      <c r="H876" s="70" t="str">
        <f>G876-F876</f>
      </c>
      <c r="I876" s="71" t="n">
        <v>12048.500629735</v>
      </c>
      <c r="J876" s="72" t="str">
        <f>I876-E876</f>
      </c>
    </row>
    <row r="877">
      <c r="A877" t="s">
        <v>253</v>
      </c>
      <c r="B877" t="s">
        <v>255</v>
      </c>
      <c r="C877" s="66" t="n">
        <v>2046</v>
      </c>
      <c r="D877" t="s">
        <v>235</v>
      </c>
      <c r="E877" s="67" t="n">
        <v>18003.7501402171</v>
      </c>
      <c r="F877" s="68" t="n">
        <v>11972.0815394369</v>
      </c>
      <c r="G877" s="69" t="n">
        <v>11956.4732180851</v>
      </c>
      <c r="H877" s="70" t="str">
        <f>G877-F877</f>
      </c>
      <c r="I877" s="71" t="n">
        <v>17968.503099892</v>
      </c>
      <c r="J877" s="72" t="str">
        <f>I877-E877</f>
      </c>
    </row>
    <row r="878">
      <c r="A878" t="s">
        <v>253</v>
      </c>
      <c r="B878" t="s">
        <v>255</v>
      </c>
      <c r="C878" s="66" t="n">
        <v>2046</v>
      </c>
      <c r="D878" t="s">
        <v>266</v>
      </c>
      <c r="E878" s="67" t="n">
        <v>1125715.93266793</v>
      </c>
      <c r="F878" s="68" t="n">
        <v>230326.763795492</v>
      </c>
      <c r="G878" s="69" t="n">
        <v>230223.641273017</v>
      </c>
      <c r="H878" s="70" t="str">
        <f>G878-F878</f>
      </c>
      <c r="I878" s="71" t="n">
        <v>1124741.39385058</v>
      </c>
      <c r="J878" s="72" t="str">
        <f>I878-E878</f>
      </c>
    </row>
    <row r="879">
      <c r="A879" t="s">
        <v>253</v>
      </c>
      <c r="B879" t="s">
        <v>255</v>
      </c>
      <c r="C879" s="66" t="n">
        <v>2046</v>
      </c>
      <c r="D879" t="s">
        <v>211</v>
      </c>
      <c r="E879" s="67" t="n">
        <v>183858.291568631</v>
      </c>
      <c r="F879" s="68" t="n">
        <v>112823.651078627</v>
      </c>
      <c r="G879" s="69" t="n">
        <v>112679.652863118</v>
      </c>
      <c r="H879" s="70" t="str">
        <f>G879-F879</f>
      </c>
      <c r="I879" s="71" t="n">
        <v>183510.562290158</v>
      </c>
      <c r="J879" s="72" t="str">
        <f>I879-E879</f>
      </c>
    </row>
    <row r="880">
      <c r="A880" t="s">
        <v>253</v>
      </c>
      <c r="B880" t="s">
        <v>255</v>
      </c>
      <c r="C880" s="66" t="n">
        <v>2046</v>
      </c>
      <c r="D880" t="s">
        <v>221</v>
      </c>
      <c r="E880" s="67" t="n">
        <v>341785.800039784</v>
      </c>
      <c r="F880" s="68" t="n">
        <v>321025.6334898</v>
      </c>
      <c r="G880" s="69" t="n">
        <v>320574.163172874</v>
      </c>
      <c r="H880" s="70" t="str">
        <f>G880-F880</f>
      </c>
      <c r="I880" s="71" t="n">
        <v>341225.275481564</v>
      </c>
      <c r="J880" s="72" t="str">
        <f>I880-E880</f>
      </c>
    </row>
    <row r="881">
      <c r="A881" t="s">
        <v>253</v>
      </c>
      <c r="B881" t="s">
        <v>255</v>
      </c>
      <c r="C881" s="66" t="n">
        <v>2046</v>
      </c>
      <c r="D881" t="s">
        <v>225</v>
      </c>
      <c r="E881" s="67" t="n">
        <v>944082.595976235</v>
      </c>
      <c r="F881" s="68" t="n">
        <v>543513.3828077</v>
      </c>
      <c r="G881" s="69" t="n">
        <v>559544.256752656</v>
      </c>
      <c r="H881" s="70" t="str">
        <f>G881-F881</f>
      </c>
      <c r="I881" s="71" t="n">
        <v>944010.931257439</v>
      </c>
      <c r="J881" s="72" t="str">
        <f>I881-E881</f>
      </c>
    </row>
    <row r="882">
      <c r="A882" t="s">
        <v>253</v>
      </c>
      <c r="B882" t="s">
        <v>255</v>
      </c>
      <c r="C882" s="66" t="n">
        <v>2046</v>
      </c>
      <c r="D882" t="s">
        <v>229</v>
      </c>
      <c r="E882" s="67" t="n">
        <v>501571.729497053</v>
      </c>
      <c r="F882" s="68" t="n">
        <v>273412.4555891</v>
      </c>
      <c r="G882" s="69" t="n">
        <v>273080.787934234</v>
      </c>
      <c r="H882" s="70" t="str">
        <f>G882-F882</f>
      </c>
      <c r="I882" s="71" t="n">
        <v>500645.717898476</v>
      </c>
      <c r="J882" s="72" t="str">
        <f>I882-E882</f>
      </c>
    </row>
    <row r="883">
      <c r="A883" t="s">
        <v>253</v>
      </c>
      <c r="B883" t="s">
        <v>255</v>
      </c>
      <c r="C883" s="66" t="n">
        <v>2046</v>
      </c>
      <c r="D883" t="s">
        <v>375</v>
      </c>
      <c r="E883" s="67" t="n">
        <v>11943.8084986017</v>
      </c>
      <c r="F883" s="68" t="n">
        <v>1421.30035239582</v>
      </c>
      <c r="G883" s="69" t="n">
        <v>1421.3002106259</v>
      </c>
      <c r="H883" s="70" t="str">
        <f>G883-F883</f>
      </c>
      <c r="I883" s="71" t="n">
        <v>11943.7945693929</v>
      </c>
      <c r="J883" s="72" t="str">
        <f>I883-E883</f>
      </c>
    </row>
    <row r="884">
      <c r="A884" t="s">
        <v>253</v>
      </c>
      <c r="B884" t="s">
        <v>255</v>
      </c>
      <c r="C884" s="66" t="n">
        <v>2047</v>
      </c>
      <c r="D884" t="s">
        <v>235</v>
      </c>
      <c r="E884" s="67" t="n">
        <v>18409.5146373593</v>
      </c>
      <c r="F884" s="68" t="n">
        <v>12177.5958888895</v>
      </c>
      <c r="G884" s="69" t="n">
        <v>12160.3227217187</v>
      </c>
      <c r="H884" s="70" t="str">
        <f>G884-F884</f>
      </c>
      <c r="I884" s="71" t="n">
        <v>18370.9982297807</v>
      </c>
      <c r="J884" s="72" t="str">
        <f>I884-E884</f>
      </c>
    </row>
    <row r="885">
      <c r="A885" t="s">
        <v>253</v>
      </c>
      <c r="B885" t="s">
        <v>255</v>
      </c>
      <c r="C885" s="66" t="n">
        <v>2047</v>
      </c>
      <c r="D885" t="s">
        <v>266</v>
      </c>
      <c r="E885" s="67" t="n">
        <v>1134734.0007561</v>
      </c>
      <c r="F885" s="68" t="n">
        <v>235690.658327732</v>
      </c>
      <c r="G885" s="69" t="n">
        <v>235574.501787602</v>
      </c>
      <c r="H885" s="70" t="str">
        <f>G885-F885</f>
      </c>
      <c r="I885" s="71" t="n">
        <v>1133680.16398797</v>
      </c>
      <c r="J885" s="72" t="str">
        <f>I885-E885</f>
      </c>
    </row>
    <row r="886">
      <c r="A886" t="s">
        <v>253</v>
      </c>
      <c r="B886" t="s">
        <v>255</v>
      </c>
      <c r="C886" s="66" t="n">
        <v>2047</v>
      </c>
      <c r="D886" t="s">
        <v>211</v>
      </c>
      <c r="E886" s="67" t="n">
        <v>187303.349034435</v>
      </c>
      <c r="F886" s="68" t="n">
        <v>114929.550782705</v>
      </c>
      <c r="G886" s="69" t="n">
        <v>114770.43405396</v>
      </c>
      <c r="H886" s="70" t="str">
        <f>G886-F886</f>
      </c>
      <c r="I886" s="71" t="n">
        <v>186925.284089995</v>
      </c>
      <c r="J886" s="72" t="str">
        <f>I886-E886</f>
      </c>
    </row>
    <row r="887">
      <c r="A887" t="s">
        <v>253</v>
      </c>
      <c r="B887" t="s">
        <v>255</v>
      </c>
      <c r="C887" s="66" t="n">
        <v>2047</v>
      </c>
      <c r="D887" t="s">
        <v>221</v>
      </c>
      <c r="E887" s="67" t="n">
        <v>343425.453575361</v>
      </c>
      <c r="F887" s="68" t="n">
        <v>322530.21620762</v>
      </c>
      <c r="G887" s="69" t="n">
        <v>322040.722228729</v>
      </c>
      <c r="H887" s="70" t="str">
        <f>G887-F887</f>
      </c>
      <c r="I887" s="71" t="n">
        <v>342821.899904036</v>
      </c>
      <c r="J887" s="72" t="str">
        <f>I887-E887</f>
      </c>
    </row>
    <row r="888">
      <c r="A888" t="s">
        <v>253</v>
      </c>
      <c r="B888" t="s">
        <v>255</v>
      </c>
      <c r="C888" s="66" t="n">
        <v>2047</v>
      </c>
      <c r="D888" t="s">
        <v>225</v>
      </c>
      <c r="E888" s="67" t="n">
        <v>957779.379377472</v>
      </c>
      <c r="F888" s="68" t="n">
        <v>553075.000700719</v>
      </c>
      <c r="G888" s="69" t="n">
        <v>569776.387385101</v>
      </c>
      <c r="H888" s="70" t="str">
        <f>G888-F888</f>
      </c>
      <c r="I888" s="71" t="n">
        <v>957700.330331823</v>
      </c>
      <c r="J888" s="72" t="str">
        <f>I888-E888</f>
      </c>
    </row>
    <row r="889">
      <c r="A889" t="s">
        <v>253</v>
      </c>
      <c r="B889" t="s">
        <v>255</v>
      </c>
      <c r="C889" s="66" t="n">
        <v>2047</v>
      </c>
      <c r="D889" t="s">
        <v>229</v>
      </c>
      <c r="E889" s="67" t="n">
        <v>508732.392366056</v>
      </c>
      <c r="F889" s="68" t="n">
        <v>278963.347275227</v>
      </c>
      <c r="G889" s="69" t="n">
        <v>278595.1987469</v>
      </c>
      <c r="H889" s="70" t="str">
        <f>G889-F889</f>
      </c>
      <c r="I889" s="71" t="n">
        <v>507728.749767113</v>
      </c>
      <c r="J889" s="72" t="str">
        <f>I889-E889</f>
      </c>
    </row>
    <row r="890">
      <c r="A890" t="s">
        <v>253</v>
      </c>
      <c r="B890" t="s">
        <v>255</v>
      </c>
      <c r="C890" s="66" t="n">
        <v>2047</v>
      </c>
      <c r="D890" t="s">
        <v>375</v>
      </c>
      <c r="E890" s="67" t="n">
        <v>11676.8285592394</v>
      </c>
      <c r="F890" s="68" t="n">
        <v>1320.00763761457</v>
      </c>
      <c r="G890" s="69" t="n">
        <v>1320.00748918915</v>
      </c>
      <c r="H890" s="70" t="str">
        <f>G890-F890</f>
      </c>
      <c r="I890" s="71" t="n">
        <v>11676.8139890787</v>
      </c>
      <c r="J890" s="72" t="str">
        <f>I890-E890</f>
      </c>
    </row>
    <row r="891">
      <c r="A891" t="s">
        <v>253</v>
      </c>
      <c r="B891" t="s">
        <v>255</v>
      </c>
      <c r="C891" s="66" t="n">
        <v>2048</v>
      </c>
      <c r="D891" t="s">
        <v>235</v>
      </c>
      <c r="E891" s="67" t="n">
        <v>18907.1694587683</v>
      </c>
      <c r="F891" s="68" t="n">
        <v>12378.8058105487</v>
      </c>
      <c r="G891" s="69" t="n">
        <v>12359.797946018</v>
      </c>
      <c r="H891" s="70" t="str">
        <f>G891-F891</f>
      </c>
      <c r="I891" s="71" t="n">
        <v>18865.0138793559</v>
      </c>
      <c r="J891" s="72" t="str">
        <f>I891-E891</f>
      </c>
    </row>
    <row r="892">
      <c r="A892" t="s">
        <v>253</v>
      </c>
      <c r="B892" t="s">
        <v>255</v>
      </c>
      <c r="C892" s="66" t="n">
        <v>2048</v>
      </c>
      <c r="D892" t="s">
        <v>266</v>
      </c>
      <c r="E892" s="67" t="n">
        <v>1141052.37460084</v>
      </c>
      <c r="F892" s="68" t="n">
        <v>240908.607655803</v>
      </c>
      <c r="G892" s="69" t="n">
        <v>240778.643136103</v>
      </c>
      <c r="H892" s="70" t="str">
        <f>G892-F892</f>
      </c>
      <c r="I892" s="71" t="n">
        <v>1139921.42222342</v>
      </c>
      <c r="J892" s="72" t="str">
        <f>I892-E892</f>
      </c>
    </row>
    <row r="893">
      <c r="A893" t="s">
        <v>253</v>
      </c>
      <c r="B893" t="s">
        <v>255</v>
      </c>
      <c r="C893" s="66" t="n">
        <v>2048</v>
      </c>
      <c r="D893" t="s">
        <v>211</v>
      </c>
      <c r="E893" s="67" t="n">
        <v>191585.083263067</v>
      </c>
      <c r="F893" s="68" t="n">
        <v>116963.398153049</v>
      </c>
      <c r="G893" s="69" t="n">
        <v>116788.610084</v>
      </c>
      <c r="H893" s="70" t="str">
        <f>G893-F893</f>
      </c>
      <c r="I893" s="71" t="n">
        <v>191173.834498201</v>
      </c>
      <c r="J893" s="72" t="str">
        <f>I893-E893</f>
      </c>
    </row>
    <row r="894">
      <c r="A894" t="s">
        <v>253</v>
      </c>
      <c r="B894" t="s">
        <v>255</v>
      </c>
      <c r="C894" s="66" t="n">
        <v>2048</v>
      </c>
      <c r="D894" t="s">
        <v>221</v>
      </c>
      <c r="E894" s="67" t="n">
        <v>344433.723065022</v>
      </c>
      <c r="F894" s="68" t="n">
        <v>323590.837285861</v>
      </c>
      <c r="G894" s="69" t="n">
        <v>323063.01307722</v>
      </c>
      <c r="H894" s="70" t="str">
        <f>G894-F894</f>
      </c>
      <c r="I894" s="71" t="n">
        <v>343787.138006374</v>
      </c>
      <c r="J894" s="72" t="str">
        <f>I894-E894</f>
      </c>
    </row>
    <row r="895">
      <c r="A895" t="s">
        <v>253</v>
      </c>
      <c r="B895" t="s">
        <v>255</v>
      </c>
      <c r="C895" s="66" t="n">
        <v>2048</v>
      </c>
      <c r="D895" t="s">
        <v>225</v>
      </c>
      <c r="E895" s="67" t="n">
        <v>972838.892990533</v>
      </c>
      <c r="F895" s="68" t="n">
        <v>562113.021543649</v>
      </c>
      <c r="G895" s="69" t="n">
        <v>579456.858882308</v>
      </c>
      <c r="H895" s="70" t="str">
        <f>G895-F895</f>
      </c>
      <c r="I895" s="71" t="n">
        <v>972752.000469153</v>
      </c>
      <c r="J895" s="72" t="str">
        <f>I895-E895</f>
      </c>
    </row>
    <row r="896">
      <c r="A896" t="s">
        <v>253</v>
      </c>
      <c r="B896" t="s">
        <v>255</v>
      </c>
      <c r="C896" s="66" t="n">
        <v>2048</v>
      </c>
      <c r="D896" t="s">
        <v>229</v>
      </c>
      <c r="E896" s="67" t="n">
        <v>517233.062765898</v>
      </c>
      <c r="F896" s="68" t="n">
        <v>284315.42436888</v>
      </c>
      <c r="G896" s="69" t="n">
        <v>283909.318240972</v>
      </c>
      <c r="H896" s="70" t="str">
        <f>G896-F896</f>
      </c>
      <c r="I896" s="71" t="n">
        <v>516145.438063223</v>
      </c>
      <c r="J896" s="72" t="str">
        <f>I896-E896</f>
      </c>
    </row>
    <row r="897">
      <c r="A897" t="s">
        <v>253</v>
      </c>
      <c r="B897" t="s">
        <v>255</v>
      </c>
      <c r="C897" s="66" t="n">
        <v>2048</v>
      </c>
      <c r="D897" t="s">
        <v>375</v>
      </c>
      <c r="E897" s="67" t="n">
        <v>11567.4185469158</v>
      </c>
      <c r="F897" s="68" t="n">
        <v>1228.73277247535</v>
      </c>
      <c r="G897" s="69" t="n">
        <v>1228.73261677247</v>
      </c>
      <c r="H897" s="70" t="str">
        <f>G897-F897</f>
      </c>
      <c r="I897" s="71" t="n">
        <v>11567.4035703729</v>
      </c>
      <c r="J897" s="72" t="str">
        <f>I897-E897</f>
      </c>
    </row>
    <row r="898">
      <c r="A898" t="s">
        <v>253</v>
      </c>
      <c r="B898" t="s">
        <v>255</v>
      </c>
      <c r="C898" s="66" t="n">
        <v>2049</v>
      </c>
      <c r="D898" t="s">
        <v>235</v>
      </c>
      <c r="E898" s="67" t="n">
        <v>19311.6270844736</v>
      </c>
      <c r="F898" s="68" t="n">
        <v>12583.797581724</v>
      </c>
      <c r="G898" s="69" t="n">
        <v>12562.9700035081</v>
      </c>
      <c r="H898" s="70" t="str">
        <f>G898-F898</f>
      </c>
      <c r="I898" s="71" t="n">
        <v>19265.9413357536</v>
      </c>
      <c r="J898" s="72" t="str">
        <f>I898-E898</f>
      </c>
    </row>
    <row r="899">
      <c r="A899" t="s">
        <v>253</v>
      </c>
      <c r="B899" t="s">
        <v>255</v>
      </c>
      <c r="C899" s="66" t="n">
        <v>2049</v>
      </c>
      <c r="D899" t="s">
        <v>266</v>
      </c>
      <c r="E899" s="67" t="n">
        <v>1150167.62701671</v>
      </c>
      <c r="F899" s="68" t="n">
        <v>246169.006544384</v>
      </c>
      <c r="G899" s="69" t="n">
        <v>246024.454765088</v>
      </c>
      <c r="H899" s="70" t="str">
        <f>G899-F899</f>
      </c>
      <c r="I899" s="71" t="n">
        <v>1148955.60958046</v>
      </c>
      <c r="J899" s="72" t="str">
        <f>I899-E899</f>
      </c>
    </row>
    <row r="900">
      <c r="A900" t="s">
        <v>253</v>
      </c>
      <c r="B900" t="s">
        <v>255</v>
      </c>
      <c r="C900" s="66" t="n">
        <v>2049</v>
      </c>
      <c r="D900" t="s">
        <v>211</v>
      </c>
      <c r="E900" s="67" t="n">
        <v>194735.221003805</v>
      </c>
      <c r="F900" s="68" t="n">
        <v>119018.758113746</v>
      </c>
      <c r="G900" s="69" t="n">
        <v>118827.584291328</v>
      </c>
      <c r="H900" s="70" t="str">
        <f>G900-F900</f>
      </c>
      <c r="I900" s="71" t="n">
        <v>194292.055539498</v>
      </c>
      <c r="J900" s="72" t="str">
        <f>I900-E900</f>
      </c>
    </row>
    <row r="901">
      <c r="A901" t="s">
        <v>253</v>
      </c>
      <c r="B901" t="s">
        <v>255</v>
      </c>
      <c r="C901" s="66" t="n">
        <v>2049</v>
      </c>
      <c r="D901" t="s">
        <v>221</v>
      </c>
      <c r="E901" s="67" t="n">
        <v>345721.787749037</v>
      </c>
      <c r="F901" s="68" t="n">
        <v>324683.79287246</v>
      </c>
      <c r="G901" s="69" t="n">
        <v>324116.922797206</v>
      </c>
      <c r="H901" s="70" t="str">
        <f>G901-F901</f>
      </c>
      <c r="I901" s="71" t="n">
        <v>345031.334829118</v>
      </c>
      <c r="J901" s="72" t="str">
        <f>I901-E901</f>
      </c>
    </row>
    <row r="902">
      <c r="A902" t="s">
        <v>253</v>
      </c>
      <c r="B902" t="s">
        <v>255</v>
      </c>
      <c r="C902" s="66" t="n">
        <v>2049</v>
      </c>
      <c r="D902" t="s">
        <v>225</v>
      </c>
      <c r="E902" s="67" t="n">
        <v>985600.043179172</v>
      </c>
      <c r="F902" s="68" t="n">
        <v>571233.706887175</v>
      </c>
      <c r="G902" s="69" t="n">
        <v>589228.445176563</v>
      </c>
      <c r="H902" s="70" t="str">
        <f>G902-F902</f>
      </c>
      <c r="I902" s="71" t="n">
        <v>985505.206976823</v>
      </c>
      <c r="J902" s="72" t="str">
        <f>I902-E902</f>
      </c>
    </row>
    <row r="903">
      <c r="A903" t="s">
        <v>253</v>
      </c>
      <c r="B903" t="s">
        <v>255</v>
      </c>
      <c r="C903" s="66" t="n">
        <v>2049</v>
      </c>
      <c r="D903" t="s">
        <v>229</v>
      </c>
      <c r="E903" s="67" t="n">
        <v>523660.46976619</v>
      </c>
      <c r="F903" s="68" t="n">
        <v>289694.969722344</v>
      </c>
      <c r="G903" s="69" t="n">
        <v>289249.089939416</v>
      </c>
      <c r="H903" s="70" t="str">
        <f>G903-F903</f>
      </c>
      <c r="I903" s="71" t="n">
        <v>522492.200230248</v>
      </c>
      <c r="J903" s="72" t="str">
        <f>I903-E903</f>
      </c>
    </row>
    <row r="904">
      <c r="A904" t="s">
        <v>253</v>
      </c>
      <c r="B904" t="s">
        <v>255</v>
      </c>
      <c r="C904" s="66" t="n">
        <v>2049</v>
      </c>
      <c r="D904" t="s">
        <v>375</v>
      </c>
      <c r="E904" s="67" t="n">
        <v>11514.5523917368</v>
      </c>
      <c r="F904" s="68" t="n">
        <v>1139.24191487791</v>
      </c>
      <c r="G904" s="69" t="n">
        <v>1139.24175250417</v>
      </c>
      <c r="H904" s="70" t="str">
        <f>G904-F904</f>
      </c>
      <c r="I904" s="71" t="n">
        <v>11514.5369642823</v>
      </c>
      <c r="J904" s="72" t="str">
        <f>I904-E904</f>
      </c>
    </row>
    <row r="905">
      <c r="A905" t="s">
        <v>253</v>
      </c>
      <c r="B905" t="s">
        <v>255</v>
      </c>
      <c r="C905" s="66" t="n">
        <v>2050</v>
      </c>
      <c r="D905" t="s">
        <v>235</v>
      </c>
      <c r="E905" s="67" t="n">
        <v>19701.0958472847</v>
      </c>
      <c r="F905" s="68" t="n">
        <v>12787.7011953298</v>
      </c>
      <c r="G905" s="69" t="n">
        <v>12764.9906286853</v>
      </c>
      <c r="H905" s="70" t="str">
        <f>G905-F905</f>
      </c>
      <c r="I905" s="71" t="n">
        <v>19651.774602414</v>
      </c>
      <c r="J905" s="72" t="str">
        <f>I905-E905</f>
      </c>
    </row>
    <row r="906">
      <c r="A906" t="s">
        <v>253</v>
      </c>
      <c r="B906" t="s">
        <v>255</v>
      </c>
      <c r="C906" s="66" t="n">
        <v>2050</v>
      </c>
      <c r="D906" t="s">
        <v>266</v>
      </c>
      <c r="E906" s="67" t="n">
        <v>1158963.69726178</v>
      </c>
      <c r="F906" s="68" t="n">
        <v>251338.8463057</v>
      </c>
      <c r="G906" s="69" t="n">
        <v>251178.956267752</v>
      </c>
      <c r="H906" s="70" t="str">
        <f>G906-F906</f>
      </c>
      <c r="I906" s="71" t="n">
        <v>1157673.56667431</v>
      </c>
      <c r="J906" s="72" t="str">
        <f>I906-E906</f>
      </c>
    </row>
    <row r="907">
      <c r="A907" t="s">
        <v>253</v>
      </c>
      <c r="B907" t="s">
        <v>255</v>
      </c>
      <c r="C907" s="66" t="n">
        <v>2050</v>
      </c>
      <c r="D907" t="s">
        <v>211</v>
      </c>
      <c r="E907" s="67" t="n">
        <v>197392.51832654</v>
      </c>
      <c r="F907" s="68" t="n">
        <v>121035.992948492</v>
      </c>
      <c r="G907" s="69" t="n">
        <v>120827.928759862</v>
      </c>
      <c r="H907" s="70" t="str">
        <f>G907-F907</f>
      </c>
      <c r="I907" s="71" t="n">
        <v>196917.204625516</v>
      </c>
      <c r="J907" s="72" t="str">
        <f>I907-E907</f>
      </c>
    </row>
    <row r="908">
      <c r="A908" t="s">
        <v>253</v>
      </c>
      <c r="B908" t="s">
        <v>255</v>
      </c>
      <c r="C908" s="66" t="n">
        <v>2050</v>
      </c>
      <c r="D908" t="s">
        <v>221</v>
      </c>
      <c r="E908" s="67" t="n">
        <v>346968.34136068</v>
      </c>
      <c r="F908" s="68" t="n">
        <v>325579.443564678</v>
      </c>
      <c r="G908" s="69" t="n">
        <v>324973.279226193</v>
      </c>
      <c r="H908" s="70" t="str">
        <f>G908-F908</f>
      </c>
      <c r="I908" s="71" t="n">
        <v>346233.851249823</v>
      </c>
      <c r="J908" s="72" t="str">
        <f>I908-E908</f>
      </c>
    </row>
    <row r="909">
      <c r="A909" t="s">
        <v>253</v>
      </c>
      <c r="B909" t="s">
        <v>255</v>
      </c>
      <c r="C909" s="66" t="n">
        <v>2050</v>
      </c>
      <c r="D909" t="s">
        <v>225</v>
      </c>
      <c r="E909" s="67" t="n">
        <v>997358.120998055</v>
      </c>
      <c r="F909" s="68" t="n">
        <v>580194.981547875</v>
      </c>
      <c r="G909" s="69" t="n">
        <v>598816.687069898</v>
      </c>
      <c r="H909" s="70" t="str">
        <f>G909-F909</f>
      </c>
      <c r="I909" s="71" t="n">
        <v>997255.105001918</v>
      </c>
      <c r="J909" s="72" t="str">
        <f>I909-E909</f>
      </c>
    </row>
    <row r="910">
      <c r="A910" t="s">
        <v>253</v>
      </c>
      <c r="B910" t="s">
        <v>255</v>
      </c>
      <c r="C910" s="66" t="n">
        <v>2050</v>
      </c>
      <c r="D910" t="s">
        <v>229</v>
      </c>
      <c r="E910" s="67" t="n">
        <v>529258.913722715</v>
      </c>
      <c r="F910" s="68" t="n">
        <v>294882.434095472</v>
      </c>
      <c r="G910" s="69" t="n">
        <v>294395.50759804</v>
      </c>
      <c r="H910" s="70" t="str">
        <f>G910-F910</f>
      </c>
      <c r="I910" s="71" t="n">
        <v>528009.464128417</v>
      </c>
      <c r="J910" s="72" t="str">
        <f>I910-E910</f>
      </c>
    </row>
    <row r="911">
      <c r="A911" t="s">
        <v>253</v>
      </c>
      <c r="B911" t="s">
        <v>255</v>
      </c>
      <c r="C911" s="66" t="n">
        <v>2050</v>
      </c>
      <c r="D911" t="s">
        <v>375</v>
      </c>
      <c r="E911" s="67" t="n">
        <v>11458.3476110867</v>
      </c>
      <c r="F911" s="68" t="n">
        <v>1051.11406143415</v>
      </c>
      <c r="G911" s="69" t="n">
        <v>1051.113893317</v>
      </c>
      <c r="H911" s="70" t="str">
        <f>G911-F911</f>
      </c>
      <c r="I911" s="71" t="n">
        <v>11458.3317669049</v>
      </c>
      <c r="J911" s="72" t="str">
        <f>I911-E911</f>
      </c>
    </row>
    <row r="912">
      <c r="A912" t="s">
        <v>256</v>
      </c>
      <c r="B912" t="s">
        <v>258</v>
      </c>
      <c r="C912" s="66" t="n">
        <v>2025</v>
      </c>
      <c r="D912" t="s">
        <v>235</v>
      </c>
      <c r="E912" s="67" t="n">
        <v>11293.858953409</v>
      </c>
      <c r="F912" s="68" t="n">
        <v>8456.09110298007</v>
      </c>
      <c r="G912" s="69" t="n">
        <v>8456.09110298007</v>
      </c>
      <c r="H912" s="70" t="str">
        <f>G912-F912</f>
      </c>
      <c r="I912" s="71" t="n">
        <v>11293.858953409</v>
      </c>
      <c r="J912" s="72" t="str">
        <f>I912-E912</f>
      </c>
    </row>
    <row r="913">
      <c r="A913" t="s">
        <v>256</v>
      </c>
      <c r="B913" t="s">
        <v>258</v>
      </c>
      <c r="C913" s="66" t="n">
        <v>2025</v>
      </c>
      <c r="D913" t="s">
        <v>266</v>
      </c>
      <c r="E913" s="67" t="n">
        <v>796801.792482661</v>
      </c>
      <c r="F913" s="68" t="n">
        <v>124437.099676651</v>
      </c>
      <c r="G913" s="69" t="n">
        <v>124437.099676651</v>
      </c>
      <c r="H913" s="70" t="str">
        <f>G913-F913</f>
      </c>
      <c r="I913" s="71" t="n">
        <v>796801.792482661</v>
      </c>
      <c r="J913" s="72" t="str">
        <f>I913-E913</f>
      </c>
    </row>
    <row r="914">
      <c r="A914" t="s">
        <v>256</v>
      </c>
      <c r="B914" t="s">
        <v>258</v>
      </c>
      <c r="C914" s="66" t="n">
        <v>2025</v>
      </c>
      <c r="D914" t="s">
        <v>211</v>
      </c>
      <c r="E914" s="67" t="n">
        <v>110599.338170727</v>
      </c>
      <c r="F914" s="68" t="n">
        <v>70978.7980144995</v>
      </c>
      <c r="G914" s="69" t="n">
        <v>70978.7980144995</v>
      </c>
      <c r="H914" s="70" t="str">
        <f>G914-F914</f>
      </c>
      <c r="I914" s="71" t="n">
        <v>110599.338170727</v>
      </c>
      <c r="J914" s="72" t="str">
        <f>I914-E914</f>
      </c>
    </row>
    <row r="915">
      <c r="A915" t="s">
        <v>256</v>
      </c>
      <c r="B915" t="s">
        <v>258</v>
      </c>
      <c r="C915" s="66" t="n">
        <v>2025</v>
      </c>
      <c r="D915" t="s">
        <v>221</v>
      </c>
      <c r="E915" s="67" t="n">
        <v>269908.90899035</v>
      </c>
      <c r="F915" s="68" t="n">
        <v>250480.501096169</v>
      </c>
      <c r="G915" s="69" t="n">
        <v>250549.928104577</v>
      </c>
      <c r="H915" s="70" t="str">
        <f>G915-F915</f>
      </c>
      <c r="I915" s="71" t="n">
        <v>269908.90899035</v>
      </c>
      <c r="J915" s="72" t="str">
        <f>I915-E915</f>
      </c>
    </row>
    <row r="916">
      <c r="A916" t="s">
        <v>256</v>
      </c>
      <c r="B916" t="s">
        <v>258</v>
      </c>
      <c r="C916" s="66" t="n">
        <v>2025</v>
      </c>
      <c r="D916" t="s">
        <v>225</v>
      </c>
      <c r="E916" s="67" t="n">
        <v>605290.562665356</v>
      </c>
      <c r="F916" s="68" t="n">
        <v>336235.043603752</v>
      </c>
      <c r="G916" s="69" t="n">
        <v>336235.043603752</v>
      </c>
      <c r="H916" s="70" t="str">
        <f>G916-F916</f>
      </c>
      <c r="I916" s="71" t="n">
        <v>605290.562665356</v>
      </c>
      <c r="J916" s="72" t="str">
        <f>I916-E916</f>
      </c>
    </row>
    <row r="917">
      <c r="A917" t="s">
        <v>256</v>
      </c>
      <c r="B917" t="s">
        <v>258</v>
      </c>
      <c r="C917" s="66" t="n">
        <v>2025</v>
      </c>
      <c r="D917" t="s">
        <v>229</v>
      </c>
      <c r="E917" s="67" t="n">
        <v>328703.695708345</v>
      </c>
      <c r="F917" s="68" t="n">
        <v>165075.929618864</v>
      </c>
      <c r="G917" s="69" t="n">
        <v>165181.229862536</v>
      </c>
      <c r="H917" s="70" t="str">
        <f>G917-F917</f>
      </c>
      <c r="I917" s="71" t="n">
        <v>328703.695708345</v>
      </c>
      <c r="J917" s="72" t="str">
        <f>I917-E917</f>
      </c>
    </row>
    <row r="918">
      <c r="A918" t="s">
        <v>256</v>
      </c>
      <c r="B918" t="s">
        <v>258</v>
      </c>
      <c r="C918" s="66" t="n">
        <v>2025</v>
      </c>
      <c r="D918" t="s">
        <v>375</v>
      </c>
      <c r="E918" s="67" t="n">
        <v>12601.5188318307</v>
      </c>
      <c r="F918" s="68" t="n">
        <v>3955.30711895499</v>
      </c>
      <c r="G918" s="69" t="n">
        <v>3955.30711895499</v>
      </c>
      <c r="H918" s="70" t="str">
        <f>G918-F918</f>
      </c>
      <c r="I918" s="71" t="n">
        <v>12601.5188318307</v>
      </c>
      <c r="J918" s="72" t="str">
        <f>I918-E918</f>
      </c>
    </row>
    <row r="919">
      <c r="A919" t="s">
        <v>256</v>
      </c>
      <c r="B919" t="s">
        <v>258</v>
      </c>
      <c r="C919" s="66" t="n">
        <v>2026</v>
      </c>
      <c r="D919" t="s">
        <v>235</v>
      </c>
      <c r="E919" s="67" t="n">
        <v>11413.9806842345</v>
      </c>
      <c r="F919" s="68" t="n">
        <v>8503.048830729</v>
      </c>
      <c r="G919" s="69" t="n">
        <v>8503.048830729</v>
      </c>
      <c r="H919" s="70" t="str">
        <f>G919-F919</f>
      </c>
      <c r="I919" s="71" t="n">
        <v>11413.9401907849</v>
      </c>
      <c r="J919" s="72" t="str">
        <f>I919-E919</f>
      </c>
    </row>
    <row r="920">
      <c r="A920" t="s">
        <v>256</v>
      </c>
      <c r="B920" t="s">
        <v>258</v>
      </c>
      <c r="C920" s="66" t="n">
        <v>2026</v>
      </c>
      <c r="D920" t="s">
        <v>266</v>
      </c>
      <c r="E920" s="67" t="n">
        <v>813845.720571572</v>
      </c>
      <c r="F920" s="68" t="n">
        <v>128333.952745922</v>
      </c>
      <c r="G920" s="69" t="n">
        <v>128333.952745922</v>
      </c>
      <c r="H920" s="70" t="str">
        <f>G920-F920</f>
      </c>
      <c r="I920" s="71" t="n">
        <v>813844.569716145</v>
      </c>
      <c r="J920" s="72" t="str">
        <f>I920-E920</f>
      </c>
    </row>
    <row r="921">
      <c r="A921" t="s">
        <v>256</v>
      </c>
      <c r="B921" t="s">
        <v>258</v>
      </c>
      <c r="C921" s="66" t="n">
        <v>2026</v>
      </c>
      <c r="D921" t="s">
        <v>211</v>
      </c>
      <c r="E921" s="67" t="n">
        <v>113261.919014309</v>
      </c>
      <c r="F921" s="68" t="n">
        <v>72339.6884190733</v>
      </c>
      <c r="G921" s="69" t="n">
        <v>72339.6884190733</v>
      </c>
      <c r="H921" s="70" t="str">
        <f>G921-F921</f>
      </c>
      <c r="I921" s="71" t="n">
        <v>113261.467181129</v>
      </c>
      <c r="J921" s="72" t="str">
        <f>I921-E921</f>
      </c>
    </row>
    <row r="922">
      <c r="A922" t="s">
        <v>256</v>
      </c>
      <c r="B922" t="s">
        <v>258</v>
      </c>
      <c r="C922" s="66" t="n">
        <v>2026</v>
      </c>
      <c r="D922" t="s">
        <v>221</v>
      </c>
      <c r="E922" s="67" t="n">
        <v>274201.180633169</v>
      </c>
      <c r="F922" s="68" t="n">
        <v>254799.778370839</v>
      </c>
      <c r="G922" s="69" t="n">
        <v>254910.752627481</v>
      </c>
      <c r="H922" s="70" t="str">
        <f>G922-F922</f>
      </c>
      <c r="I922" s="71" t="n">
        <v>274200.577929512</v>
      </c>
      <c r="J922" s="72" t="str">
        <f>I922-E922</f>
      </c>
    </row>
    <row r="923">
      <c r="A923" t="s">
        <v>256</v>
      </c>
      <c r="B923" t="s">
        <v>258</v>
      </c>
      <c r="C923" s="66" t="n">
        <v>2026</v>
      </c>
      <c r="D923" t="s">
        <v>225</v>
      </c>
      <c r="E923" s="67" t="n">
        <v>620099.479390989</v>
      </c>
      <c r="F923" s="68" t="n">
        <v>344917.064339335</v>
      </c>
      <c r="G923" s="69" t="n">
        <v>344917.064339335</v>
      </c>
      <c r="H923" s="70" t="str">
        <f>G923-F923</f>
      </c>
      <c r="I923" s="71" t="n">
        <v>620097.594779103</v>
      </c>
      <c r="J923" s="72" t="str">
        <f>I923-E923</f>
      </c>
    </row>
    <row r="924">
      <c r="A924" t="s">
        <v>256</v>
      </c>
      <c r="B924" t="s">
        <v>258</v>
      </c>
      <c r="C924" s="66" t="n">
        <v>2026</v>
      </c>
      <c r="D924" t="s">
        <v>229</v>
      </c>
      <c r="E924" s="67" t="n">
        <v>335570.498698476</v>
      </c>
      <c r="F924" s="68" t="n">
        <v>167743.234659047</v>
      </c>
      <c r="G924" s="69" t="n">
        <v>167951.384337069</v>
      </c>
      <c r="H924" s="70" t="str">
        <f>G924-F924</f>
      </c>
      <c r="I924" s="71" t="n">
        <v>335570.10792798</v>
      </c>
      <c r="J924" s="72" t="str">
        <f>I924-E924</f>
      </c>
    </row>
    <row r="925">
      <c r="A925" t="s">
        <v>256</v>
      </c>
      <c r="B925" t="s">
        <v>258</v>
      </c>
      <c r="C925" s="66" t="n">
        <v>2026</v>
      </c>
      <c r="D925" t="s">
        <v>375</v>
      </c>
      <c r="E925" s="67" t="n">
        <v>12631.2010333137</v>
      </c>
      <c r="F925" s="68" t="n">
        <v>3824.41375844239</v>
      </c>
      <c r="G925" s="69" t="n">
        <v>3824.41375844239</v>
      </c>
      <c r="H925" s="70" t="str">
        <f>G925-F925</f>
      </c>
      <c r="I925" s="71" t="n">
        <v>12631.2009976529</v>
      </c>
      <c r="J925" s="72" t="str">
        <f>I925-E925</f>
      </c>
    </row>
    <row r="926">
      <c r="A926" t="s">
        <v>256</v>
      </c>
      <c r="B926" t="s">
        <v>258</v>
      </c>
      <c r="C926" s="66" t="n">
        <v>2027</v>
      </c>
      <c r="D926" t="s">
        <v>235</v>
      </c>
      <c r="E926" s="67" t="n">
        <v>11515.7007393118</v>
      </c>
      <c r="F926" s="68" t="n">
        <v>8579.04627981673</v>
      </c>
      <c r="G926" s="69" t="n">
        <v>8579.03905337462</v>
      </c>
      <c r="H926" s="70" t="str">
        <f>G926-F926</f>
      </c>
      <c r="I926" s="71" t="n">
        <v>11515.58910781</v>
      </c>
      <c r="J926" s="72" t="str">
        <f>I926-E926</f>
      </c>
    </row>
    <row r="927">
      <c r="A927" t="s">
        <v>256</v>
      </c>
      <c r="B927" t="s">
        <v>258</v>
      </c>
      <c r="C927" s="66" t="n">
        <v>2027</v>
      </c>
      <c r="D927" t="s">
        <v>266</v>
      </c>
      <c r="E927" s="67" t="n">
        <v>832170.180768457</v>
      </c>
      <c r="F927" s="68" t="n">
        <v>132462.211724206</v>
      </c>
      <c r="G927" s="69" t="n">
        <v>132462.188251167</v>
      </c>
      <c r="H927" s="70" t="str">
        <f>G927-F927</f>
      </c>
      <c r="I927" s="71" t="n">
        <v>832166.906185925</v>
      </c>
      <c r="J927" s="72" t="str">
        <f>I927-E927</f>
      </c>
    </row>
    <row r="928">
      <c r="A928" t="s">
        <v>256</v>
      </c>
      <c r="B928" t="s">
        <v>258</v>
      </c>
      <c r="C928" s="66" t="n">
        <v>2027</v>
      </c>
      <c r="D928" t="s">
        <v>211</v>
      </c>
      <c r="E928" s="67" t="n">
        <v>115934.022845511</v>
      </c>
      <c r="F928" s="68" t="n">
        <v>73859.9758678084</v>
      </c>
      <c r="G928" s="69" t="n">
        <v>73859.9102925664</v>
      </c>
      <c r="H928" s="70" t="str">
        <f>G928-F928</f>
      </c>
      <c r="I928" s="71" t="n">
        <v>115932.769375635</v>
      </c>
      <c r="J928" s="72" t="str">
        <f>I928-E928</f>
      </c>
    </row>
    <row r="929">
      <c r="A929" t="s">
        <v>256</v>
      </c>
      <c r="B929" t="s">
        <v>258</v>
      </c>
      <c r="C929" s="66" t="n">
        <v>2027</v>
      </c>
      <c r="D929" t="s">
        <v>221</v>
      </c>
      <c r="E929" s="67" t="n">
        <v>278510.437404363</v>
      </c>
      <c r="F929" s="68" t="n">
        <v>259176.392246636</v>
      </c>
      <c r="G929" s="69" t="n">
        <v>259318.038089282</v>
      </c>
      <c r="H929" s="70" t="str">
        <f>G929-F929</f>
      </c>
      <c r="I929" s="71" t="n">
        <v>278508.667642155</v>
      </c>
      <c r="J929" s="72" t="str">
        <f>I929-E929</f>
      </c>
    </row>
    <row r="930">
      <c r="A930" t="s">
        <v>256</v>
      </c>
      <c r="B930" t="s">
        <v>258</v>
      </c>
      <c r="C930" s="66" t="n">
        <v>2027</v>
      </c>
      <c r="D930" t="s">
        <v>225</v>
      </c>
      <c r="E930" s="67" t="n">
        <v>635100.929872451</v>
      </c>
      <c r="F930" s="68" t="n">
        <v>354171.724198502</v>
      </c>
      <c r="G930" s="69" t="n">
        <v>354171.544362645</v>
      </c>
      <c r="H930" s="70" t="str">
        <f>G930-F930</f>
      </c>
      <c r="I930" s="71" t="n">
        <v>635095.671557741</v>
      </c>
      <c r="J930" s="72" t="str">
        <f>I930-E930</f>
      </c>
    </row>
    <row r="931">
      <c r="A931" t="s">
        <v>256</v>
      </c>
      <c r="B931" t="s">
        <v>258</v>
      </c>
      <c r="C931" s="66" t="n">
        <v>2027</v>
      </c>
      <c r="D931" t="s">
        <v>229</v>
      </c>
      <c r="E931" s="67" t="n">
        <v>342493.360045935</v>
      </c>
      <c r="F931" s="68" t="n">
        <v>170927.598200439</v>
      </c>
      <c r="G931" s="69" t="n">
        <v>171237.362695819</v>
      </c>
      <c r="H931" s="70" t="str">
        <f>G931-F931</f>
      </c>
      <c r="I931" s="71" t="n">
        <v>342492.405098957</v>
      </c>
      <c r="J931" s="72" t="str">
        <f>I931-E931</f>
      </c>
    </row>
    <row r="932">
      <c r="A932" t="s">
        <v>256</v>
      </c>
      <c r="B932" t="s">
        <v>258</v>
      </c>
      <c r="C932" s="66" t="n">
        <v>2027</v>
      </c>
      <c r="D932" t="s">
        <v>375</v>
      </c>
      <c r="E932" s="67" t="n">
        <v>12629.8029456762</v>
      </c>
      <c r="F932" s="68" t="n">
        <v>3692.70803505062</v>
      </c>
      <c r="G932" s="69" t="n">
        <v>3692.70803496508</v>
      </c>
      <c r="H932" s="70" t="str">
        <f>G932-F932</f>
      </c>
      <c r="I932" s="71" t="n">
        <v>12629.8028477439</v>
      </c>
      <c r="J932" s="72" t="str">
        <f>I932-E932</f>
      </c>
    </row>
    <row r="933">
      <c r="A933" t="s">
        <v>256</v>
      </c>
      <c r="B933" t="s">
        <v>258</v>
      </c>
      <c r="C933" s="66" t="n">
        <v>2028</v>
      </c>
      <c r="D933" t="s">
        <v>235</v>
      </c>
      <c r="E933" s="67" t="n">
        <v>11829.6163271335</v>
      </c>
      <c r="F933" s="68" t="n">
        <v>8690.99634761387</v>
      </c>
      <c r="G933" s="69" t="n">
        <v>8690.97079151088</v>
      </c>
      <c r="H933" s="70" t="str">
        <f>G933-F933</f>
      </c>
      <c r="I933" s="71" t="n">
        <v>11829.3995552585</v>
      </c>
      <c r="J933" s="72" t="str">
        <f>I933-E933</f>
      </c>
    </row>
    <row r="934">
      <c r="A934" t="s">
        <v>256</v>
      </c>
      <c r="B934" t="s">
        <v>258</v>
      </c>
      <c r="C934" s="66" t="n">
        <v>2028</v>
      </c>
      <c r="D934" t="s">
        <v>266</v>
      </c>
      <c r="E934" s="67" t="n">
        <v>854964.75659199</v>
      </c>
      <c r="F934" s="68" t="n">
        <v>136770.616772472</v>
      </c>
      <c r="G934" s="69" t="n">
        <v>136770.52662348</v>
      </c>
      <c r="H934" s="70" t="str">
        <f>G934-F934</f>
      </c>
      <c r="I934" s="71" t="n">
        <v>854958.476961541</v>
      </c>
      <c r="J934" s="72" t="str">
        <f>I934-E934</f>
      </c>
    </row>
    <row r="935">
      <c r="A935" t="s">
        <v>256</v>
      </c>
      <c r="B935" t="s">
        <v>258</v>
      </c>
      <c r="C935" s="66" t="n">
        <v>2028</v>
      </c>
      <c r="D935" t="s">
        <v>211</v>
      </c>
      <c r="E935" s="67" t="n">
        <v>119687.013993389</v>
      </c>
      <c r="F935" s="68" t="n">
        <v>75545.3216805641</v>
      </c>
      <c r="G935" s="69" t="n">
        <v>75545.0868001112</v>
      </c>
      <c r="H935" s="70" t="str">
        <f>G935-F935</f>
      </c>
      <c r="I935" s="71" t="n">
        <v>119684.609316206</v>
      </c>
      <c r="J935" s="72" t="str">
        <f>I935-E935</f>
      </c>
    </row>
    <row r="936">
      <c r="A936" t="s">
        <v>256</v>
      </c>
      <c r="B936" t="s">
        <v>258</v>
      </c>
      <c r="C936" s="66" t="n">
        <v>2028</v>
      </c>
      <c r="D936" t="s">
        <v>221</v>
      </c>
      <c r="E936" s="67" t="n">
        <v>283212.106156177</v>
      </c>
      <c r="F936" s="68" t="n">
        <v>263587.754119131</v>
      </c>
      <c r="G936" s="69" t="n">
        <v>263753.748205613</v>
      </c>
      <c r="H936" s="70" t="str">
        <f>G936-F936</f>
      </c>
      <c r="I936" s="71" t="n">
        <v>283208.63975277</v>
      </c>
      <c r="J936" s="72" t="str">
        <f>I936-E936</f>
      </c>
    </row>
    <row r="937">
      <c r="A937" t="s">
        <v>256</v>
      </c>
      <c r="B937" t="s">
        <v>258</v>
      </c>
      <c r="C937" s="66" t="n">
        <v>2028</v>
      </c>
      <c r="D937" t="s">
        <v>225</v>
      </c>
      <c r="E937" s="67" t="n">
        <v>654210.128503862</v>
      </c>
      <c r="F937" s="68" t="n">
        <v>363945.915545391</v>
      </c>
      <c r="G937" s="69" t="n">
        <v>363945.253777133</v>
      </c>
      <c r="H937" s="70" t="str">
        <f>G937-F937</f>
      </c>
      <c r="I937" s="71" t="n">
        <v>654200.049400957</v>
      </c>
      <c r="J937" s="72" t="str">
        <f>I937-E937</f>
      </c>
    </row>
    <row r="938">
      <c r="A938" t="s">
        <v>256</v>
      </c>
      <c r="B938" t="s">
        <v>258</v>
      </c>
      <c r="C938" s="66" t="n">
        <v>2028</v>
      </c>
      <c r="D938" t="s">
        <v>229</v>
      </c>
      <c r="E938" s="67" t="n">
        <v>351747.649181341</v>
      </c>
      <c r="F938" s="68" t="n">
        <v>174822.922682643</v>
      </c>
      <c r="G938" s="69" t="n">
        <v>175235.344826664</v>
      </c>
      <c r="H938" s="70" t="str">
        <f>G938-F938</f>
      </c>
      <c r="I938" s="71" t="n">
        <v>351745.983284134</v>
      </c>
      <c r="J938" s="72" t="str">
        <f>I938-E938</f>
      </c>
    </row>
    <row r="939">
      <c r="A939" t="s">
        <v>256</v>
      </c>
      <c r="B939" t="s">
        <v>258</v>
      </c>
      <c r="C939" s="66" t="n">
        <v>2028</v>
      </c>
      <c r="D939" t="s">
        <v>375</v>
      </c>
      <c r="E939" s="67" t="n">
        <v>12493.5412593784</v>
      </c>
      <c r="F939" s="68" t="n">
        <v>3559.53799657241</v>
      </c>
      <c r="G939" s="69" t="n">
        <v>3559.53799626408</v>
      </c>
      <c r="H939" s="70" t="str">
        <f>G939-F939</f>
      </c>
      <c r="I939" s="71" t="n">
        <v>12493.5410814872</v>
      </c>
      <c r="J939" s="72" t="str">
        <f>I939-E939</f>
      </c>
    </row>
    <row r="940">
      <c r="A940" t="s">
        <v>256</v>
      </c>
      <c r="B940" t="s">
        <v>258</v>
      </c>
      <c r="C940" s="66" t="n">
        <v>2029</v>
      </c>
      <c r="D940" t="s">
        <v>235</v>
      </c>
      <c r="E940" s="67" t="n">
        <v>12020.5946145835</v>
      </c>
      <c r="F940" s="68" t="n">
        <v>8820.45332199158</v>
      </c>
      <c r="G940" s="69" t="n">
        <v>8820.39462668691</v>
      </c>
      <c r="H940" s="70" t="str">
        <f>G940-F940</f>
      </c>
      <c r="I940" s="71" t="n">
        <v>12020.2428783132</v>
      </c>
      <c r="J940" s="72" t="str">
        <f>I940-E940</f>
      </c>
    </row>
    <row r="941">
      <c r="A941" t="s">
        <v>256</v>
      </c>
      <c r="B941" t="s">
        <v>258</v>
      </c>
      <c r="C941" s="66" t="n">
        <v>2029</v>
      </c>
      <c r="D941" t="s">
        <v>266</v>
      </c>
      <c r="E941" s="67" t="n">
        <v>872132.682951497</v>
      </c>
      <c r="F941" s="68" t="n">
        <v>141419.409137189</v>
      </c>
      <c r="G941" s="69" t="n">
        <v>141419.192572278</v>
      </c>
      <c r="H941" s="70" t="str">
        <f>G941-F941</f>
      </c>
      <c r="I941" s="71" t="n">
        <v>872122.58793486</v>
      </c>
      <c r="J941" s="72" t="str">
        <f>I941-E941</f>
      </c>
    </row>
    <row r="942">
      <c r="A942" t="s">
        <v>256</v>
      </c>
      <c r="B942" t="s">
        <v>258</v>
      </c>
      <c r="C942" s="66" t="n">
        <v>2029</v>
      </c>
      <c r="D942" t="s">
        <v>211</v>
      </c>
      <c r="E942" s="67" t="n">
        <v>122705.955467718</v>
      </c>
      <c r="F942" s="68" t="n">
        <v>77383.7884072298</v>
      </c>
      <c r="G942" s="69" t="n">
        <v>77383.2509010991</v>
      </c>
      <c r="H942" s="70" t="str">
        <f>G942-F942</f>
      </c>
      <c r="I942" s="71" t="n">
        <v>122702.091699448</v>
      </c>
      <c r="J942" s="72" t="str">
        <f>I942-E942</f>
      </c>
    </row>
    <row r="943">
      <c r="A943" t="s">
        <v>256</v>
      </c>
      <c r="B943" t="s">
        <v>258</v>
      </c>
      <c r="C943" s="66" t="n">
        <v>2029</v>
      </c>
      <c r="D943" t="s">
        <v>221</v>
      </c>
      <c r="E943" s="67" t="n">
        <v>287814.833097494</v>
      </c>
      <c r="F943" s="68" t="n">
        <v>268282.686950332</v>
      </c>
      <c r="G943" s="69" t="n">
        <v>268469.018676722</v>
      </c>
      <c r="H943" s="70" t="str">
        <f>G943-F943</f>
      </c>
      <c r="I943" s="71" t="n">
        <v>287809.159991119</v>
      </c>
      <c r="J943" s="72" t="str">
        <f>I943-E943</f>
      </c>
    </row>
    <row r="944">
      <c r="A944" t="s">
        <v>256</v>
      </c>
      <c r="B944" t="s">
        <v>258</v>
      </c>
      <c r="C944" s="66" t="n">
        <v>2029</v>
      </c>
      <c r="D944" t="s">
        <v>225</v>
      </c>
      <c r="E944" s="67" t="n">
        <v>670058.232577779</v>
      </c>
      <c r="F944" s="68" t="n">
        <v>374520.815051347</v>
      </c>
      <c r="G944" s="69" t="n">
        <v>374519.264871248</v>
      </c>
      <c r="H944" s="70" t="str">
        <f>G944-F944</f>
      </c>
      <c r="I944" s="71" t="n">
        <v>670042.029002105</v>
      </c>
      <c r="J944" s="72" t="str">
        <f>I944-E944</f>
      </c>
    </row>
    <row r="945">
      <c r="A945" t="s">
        <v>256</v>
      </c>
      <c r="B945" t="s">
        <v>258</v>
      </c>
      <c r="C945" s="66" t="n">
        <v>2029</v>
      </c>
      <c r="D945" t="s">
        <v>229</v>
      </c>
      <c r="E945" s="67" t="n">
        <v>359489.167557421</v>
      </c>
      <c r="F945" s="68" t="n">
        <v>179051.568791695</v>
      </c>
      <c r="G945" s="69" t="n">
        <v>179568.517960818</v>
      </c>
      <c r="H945" s="70" t="str">
        <f>G945-F945</f>
      </c>
      <c r="I945" s="71" t="n">
        <v>359486.672358836</v>
      </c>
      <c r="J945" s="72" t="str">
        <f>I945-E945</f>
      </c>
    </row>
    <row r="946">
      <c r="A946" t="s">
        <v>256</v>
      </c>
      <c r="B946" t="s">
        <v>258</v>
      </c>
      <c r="C946" s="66" t="n">
        <v>2029</v>
      </c>
      <c r="D946" t="s">
        <v>375</v>
      </c>
      <c r="E946" s="67" t="n">
        <v>12505.2899821434</v>
      </c>
      <c r="F946" s="68" t="n">
        <v>3430.77105436812</v>
      </c>
      <c r="G946" s="69" t="n">
        <v>3430.77105367489</v>
      </c>
      <c r="H946" s="70" t="str">
        <f>G946-F946</f>
      </c>
      <c r="I946" s="71" t="n">
        <v>12505.2897091232</v>
      </c>
      <c r="J946" s="72" t="str">
        <f>I946-E946</f>
      </c>
    </row>
    <row r="947">
      <c r="A947" t="s">
        <v>256</v>
      </c>
      <c r="B947" t="s">
        <v>258</v>
      </c>
      <c r="C947" s="66" t="n">
        <v>2030</v>
      </c>
      <c r="D947" t="s">
        <v>235</v>
      </c>
      <c r="E947" s="67" t="n">
        <v>12274.7906717976</v>
      </c>
      <c r="F947" s="68" t="n">
        <v>8965.70531808057</v>
      </c>
      <c r="G947" s="69" t="n">
        <v>8965.59723882955</v>
      </c>
      <c r="H947" s="70" t="str">
        <f>G947-F947</f>
      </c>
      <c r="I947" s="71" t="n">
        <v>12274.2647344434</v>
      </c>
      <c r="J947" s="72" t="str">
        <f>I947-E947</f>
      </c>
    </row>
    <row r="948">
      <c r="A948" t="s">
        <v>256</v>
      </c>
      <c r="B948" t="s">
        <v>258</v>
      </c>
      <c r="C948" s="66" t="n">
        <v>2030</v>
      </c>
      <c r="D948" t="s">
        <v>266</v>
      </c>
      <c r="E948" s="67" t="n">
        <v>888663.574038146</v>
      </c>
      <c r="F948" s="68" t="n">
        <v>146256.491758447</v>
      </c>
      <c r="G948" s="69" t="n">
        <v>146256.073838529</v>
      </c>
      <c r="H948" s="70" t="str">
        <f>G948-F948</f>
      </c>
      <c r="I948" s="71" t="n">
        <v>888648.849091124</v>
      </c>
      <c r="J948" s="72" t="str">
        <f>I948-E948</f>
      </c>
    </row>
    <row r="949">
      <c r="A949" t="s">
        <v>256</v>
      </c>
      <c r="B949" t="s">
        <v>258</v>
      </c>
      <c r="C949" s="66" t="n">
        <v>2030</v>
      </c>
      <c r="D949" t="s">
        <v>211</v>
      </c>
      <c r="E949" s="67" t="n">
        <v>126106.201426297</v>
      </c>
      <c r="F949" s="68" t="n">
        <v>79335.7878819775</v>
      </c>
      <c r="G949" s="69" t="n">
        <v>79334.7983616028</v>
      </c>
      <c r="H949" s="70" t="str">
        <f>G949-F949</f>
      </c>
      <c r="I949" s="71" t="n">
        <v>126100.520404265</v>
      </c>
      <c r="J949" s="72" t="str">
        <f>I949-E949</f>
      </c>
    </row>
    <row r="950">
      <c r="A950" t="s">
        <v>256</v>
      </c>
      <c r="B950" t="s">
        <v>258</v>
      </c>
      <c r="C950" s="66" t="n">
        <v>2030</v>
      </c>
      <c r="D950" t="s">
        <v>221</v>
      </c>
      <c r="E950" s="67" t="n">
        <v>292294.395016365</v>
      </c>
      <c r="F950" s="68" t="n">
        <v>272955.712255921</v>
      </c>
      <c r="G950" s="69" t="n">
        <v>273157.810650434</v>
      </c>
      <c r="H950" s="70" t="str">
        <f>G950-F950</f>
      </c>
      <c r="I950" s="71" t="n">
        <v>292286.017029858</v>
      </c>
      <c r="J950" s="72" t="str">
        <f>I950-E950</f>
      </c>
    </row>
    <row r="951">
      <c r="A951" t="s">
        <v>256</v>
      </c>
      <c r="B951" t="s">
        <v>258</v>
      </c>
      <c r="C951" s="66" t="n">
        <v>2030</v>
      </c>
      <c r="D951" t="s">
        <v>225</v>
      </c>
      <c r="E951" s="67" t="n">
        <v>686552.571456675</v>
      </c>
      <c r="F951" s="68" t="n">
        <v>385420.200547811</v>
      </c>
      <c r="G951" s="69" t="n">
        <v>385417.279419066</v>
      </c>
      <c r="H951" s="70" t="str">
        <f>G951-F951</f>
      </c>
      <c r="I951" s="71" t="n">
        <v>686528.816871955</v>
      </c>
      <c r="J951" s="72" t="str">
        <f>I951-E951</f>
      </c>
    </row>
    <row r="952">
      <c r="A952" t="s">
        <v>256</v>
      </c>
      <c r="B952" t="s">
        <v>258</v>
      </c>
      <c r="C952" s="66" t="n">
        <v>2030</v>
      </c>
      <c r="D952" t="s">
        <v>229</v>
      </c>
      <c r="E952" s="67" t="n">
        <v>367958.516356261</v>
      </c>
      <c r="F952" s="68" t="n">
        <v>183760.189868304</v>
      </c>
      <c r="G952" s="69" t="n">
        <v>184377.512558869</v>
      </c>
      <c r="H952" s="70" t="str">
        <f>G952-F952</f>
      </c>
      <c r="I952" s="71" t="n">
        <v>367955.05484547</v>
      </c>
      <c r="J952" s="72" t="str">
        <f>I952-E952</f>
      </c>
    </row>
    <row r="953">
      <c r="A953" t="s">
        <v>256</v>
      </c>
      <c r="B953" t="s">
        <v>258</v>
      </c>
      <c r="C953" s="66" t="n">
        <v>2030</v>
      </c>
      <c r="D953" t="s">
        <v>375</v>
      </c>
      <c r="E953" s="67" t="n">
        <v>12655.2778574858</v>
      </c>
      <c r="F953" s="68" t="n">
        <v>3301.14666338909</v>
      </c>
      <c r="G953" s="69" t="n">
        <v>3301.14666213427</v>
      </c>
      <c r="H953" s="70" t="str">
        <f>G953-F953</f>
      </c>
      <c r="I953" s="71" t="n">
        <v>12655.2774901684</v>
      </c>
      <c r="J953" s="72" t="str">
        <f>I953-E953</f>
      </c>
    </row>
    <row r="954">
      <c r="A954" t="s">
        <v>256</v>
      </c>
      <c r="B954" t="s">
        <v>258</v>
      </c>
      <c r="C954" s="66" t="n">
        <v>2031</v>
      </c>
      <c r="D954" t="s">
        <v>235</v>
      </c>
      <c r="E954" s="67" t="n">
        <v>12507.315364219</v>
      </c>
      <c r="F954" s="68" t="n">
        <v>9114.65892074831</v>
      </c>
      <c r="G954" s="69" t="n">
        <v>9114.48302310478</v>
      </c>
      <c r="H954" s="70" t="str">
        <f>G954-F954</f>
      </c>
      <c r="I954" s="71" t="n">
        <v>12506.5880665311</v>
      </c>
      <c r="J954" s="72" t="str">
        <f>I954-E954</f>
      </c>
    </row>
    <row r="955">
      <c r="A955" t="s">
        <v>256</v>
      </c>
      <c r="B955" t="s">
        <v>258</v>
      </c>
      <c r="C955" s="66" t="n">
        <v>2031</v>
      </c>
      <c r="D955" t="s">
        <v>266</v>
      </c>
      <c r="E955" s="67" t="n">
        <v>905718.447947008</v>
      </c>
      <c r="F955" s="68" t="n">
        <v>151018.024143935</v>
      </c>
      <c r="G955" s="69" t="n">
        <v>151017.314585235</v>
      </c>
      <c r="H955" s="70" t="str">
        <f>G955-F955</f>
      </c>
      <c r="I955" s="71" t="n">
        <v>905698.50533388</v>
      </c>
      <c r="J955" s="72" t="str">
        <f>I955-E955</f>
      </c>
    </row>
    <row r="956">
      <c r="A956" t="s">
        <v>256</v>
      </c>
      <c r="B956" t="s">
        <v>258</v>
      </c>
      <c r="C956" s="66" t="n">
        <v>2031</v>
      </c>
      <c r="D956" t="s">
        <v>211</v>
      </c>
      <c r="E956" s="67" t="n">
        <v>129344.779137706</v>
      </c>
      <c r="F956" s="68" t="n">
        <v>81222.8207519168</v>
      </c>
      <c r="G956" s="69" t="n">
        <v>81221.2142709578</v>
      </c>
      <c r="H956" s="70" t="str">
        <f>G956-F956</f>
      </c>
      <c r="I956" s="71" t="n">
        <v>129337.020613882</v>
      </c>
      <c r="J956" s="72" t="str">
        <f>I956-E956</f>
      </c>
    </row>
    <row r="957">
      <c r="A957" t="s">
        <v>256</v>
      </c>
      <c r="B957" t="s">
        <v>258</v>
      </c>
      <c r="C957" s="66" t="n">
        <v>2031</v>
      </c>
      <c r="D957" t="s">
        <v>221</v>
      </c>
      <c r="E957" s="67" t="n">
        <v>296449.228934103</v>
      </c>
      <c r="F957" s="68" t="n">
        <v>277188.152530275</v>
      </c>
      <c r="G957" s="69" t="n">
        <v>277404.152195349</v>
      </c>
      <c r="H957" s="70" t="str">
        <f>G957-F957</f>
      </c>
      <c r="I957" s="71" t="n">
        <v>296437.738378722</v>
      </c>
      <c r="J957" s="72" t="str">
        <f>I957-E957</f>
      </c>
    </row>
    <row r="958">
      <c r="A958" t="s">
        <v>256</v>
      </c>
      <c r="B958" t="s">
        <v>258</v>
      </c>
      <c r="C958" s="66" t="n">
        <v>2031</v>
      </c>
      <c r="D958" t="s">
        <v>225</v>
      </c>
      <c r="E958" s="67" t="n">
        <v>702580.528615258</v>
      </c>
      <c r="F958" s="68" t="n">
        <v>396083.106639336</v>
      </c>
      <c r="G958" s="69" t="n">
        <v>396078.261698986</v>
      </c>
      <c r="H958" s="70" t="str">
        <f>G958-F958</f>
      </c>
      <c r="I958" s="71" t="n">
        <v>702548.134334822</v>
      </c>
      <c r="J958" s="72" t="str">
        <f>I958-E958</f>
      </c>
    </row>
    <row r="959">
      <c r="A959" t="s">
        <v>256</v>
      </c>
      <c r="B959" t="s">
        <v>258</v>
      </c>
      <c r="C959" s="66" t="n">
        <v>2031</v>
      </c>
      <c r="D959" t="s">
        <v>229</v>
      </c>
      <c r="E959" s="67" t="n">
        <v>376031.310335341</v>
      </c>
      <c r="F959" s="68" t="n">
        <v>188427.462365402</v>
      </c>
      <c r="G959" s="69" t="n">
        <v>189147.352294789</v>
      </c>
      <c r="H959" s="70" t="str">
        <f>G959-F959</f>
      </c>
      <c r="I959" s="71" t="n">
        <v>376026.788964657</v>
      </c>
      <c r="J959" s="72" t="str">
        <f>I959-E959</f>
      </c>
    </row>
    <row r="960">
      <c r="A960" t="s">
        <v>256</v>
      </c>
      <c r="B960" t="s">
        <v>258</v>
      </c>
      <c r="C960" s="66" t="n">
        <v>2031</v>
      </c>
      <c r="D960" t="s">
        <v>375</v>
      </c>
      <c r="E960" s="67" t="n">
        <v>12740.6283365111</v>
      </c>
      <c r="F960" s="68" t="n">
        <v>3174.86317474827</v>
      </c>
      <c r="G960" s="69" t="n">
        <v>3174.86317276916</v>
      </c>
      <c r="H960" s="70" t="str">
        <f>G960-F960</f>
      </c>
      <c r="I960" s="71" t="n">
        <v>12740.6278729228</v>
      </c>
      <c r="J960" s="72" t="str">
        <f>I960-E960</f>
      </c>
    </row>
    <row r="961">
      <c r="A961" t="s">
        <v>256</v>
      </c>
      <c r="B961" t="s">
        <v>258</v>
      </c>
      <c r="C961" s="66" t="n">
        <v>2032</v>
      </c>
      <c r="D961" t="s">
        <v>235</v>
      </c>
      <c r="E961" s="67" t="n">
        <v>12744.8516242046</v>
      </c>
      <c r="F961" s="68" t="n">
        <v>9268.17339163743</v>
      </c>
      <c r="G961" s="69" t="n">
        <v>9267.91175287106</v>
      </c>
      <c r="H961" s="70" t="str">
        <f>G961-F961</f>
      </c>
      <c r="I961" s="71" t="n">
        <v>12743.8944071303</v>
      </c>
      <c r="J961" s="72" t="str">
        <f>I961-E961</f>
      </c>
    </row>
    <row r="962">
      <c r="A962" t="s">
        <v>256</v>
      </c>
      <c r="B962" t="s">
        <v>258</v>
      </c>
      <c r="C962" s="66" t="n">
        <v>2032</v>
      </c>
      <c r="D962" t="s">
        <v>266</v>
      </c>
      <c r="E962" s="67" t="n">
        <v>923804.285630213</v>
      </c>
      <c r="F962" s="68" t="n">
        <v>155915.990694899</v>
      </c>
      <c r="G962" s="69" t="n">
        <v>155914.890344467</v>
      </c>
      <c r="H962" s="70" t="str">
        <f>G962-F962</f>
      </c>
      <c r="I962" s="71" t="n">
        <v>923778.433647484</v>
      </c>
      <c r="J962" s="72" t="str">
        <f>I962-E962</f>
      </c>
    </row>
    <row r="963">
      <c r="A963" t="s">
        <v>256</v>
      </c>
      <c r="B963" t="s">
        <v>258</v>
      </c>
      <c r="C963" s="66" t="n">
        <v>2032</v>
      </c>
      <c r="D963" t="s">
        <v>211</v>
      </c>
      <c r="E963" s="67" t="n">
        <v>132576.4294308</v>
      </c>
      <c r="F963" s="68" t="n">
        <v>83166.4838826449</v>
      </c>
      <c r="G963" s="69" t="n">
        <v>83164.0959360433</v>
      </c>
      <c r="H963" s="70" t="str">
        <f>G963-F963</f>
      </c>
      <c r="I963" s="71" t="n">
        <v>132566.317868369</v>
      </c>
      <c r="J963" s="72" t="str">
        <f>I963-E963</f>
      </c>
    </row>
    <row r="964">
      <c r="A964" t="s">
        <v>256</v>
      </c>
      <c r="B964" t="s">
        <v>258</v>
      </c>
      <c r="C964" s="66" t="n">
        <v>2032</v>
      </c>
      <c r="D964" t="s">
        <v>221</v>
      </c>
      <c r="E964" s="67" t="n">
        <v>300519.555616627</v>
      </c>
      <c r="F964" s="68" t="n">
        <v>281261.529942903</v>
      </c>
      <c r="G964" s="69" t="n">
        <v>281488.739628123</v>
      </c>
      <c r="H964" s="70" t="str">
        <f>G964-F964</f>
      </c>
      <c r="I964" s="71" t="n">
        <v>300504.550336341</v>
      </c>
      <c r="J964" s="72" t="str">
        <f>I964-E964</f>
      </c>
    </row>
    <row r="965">
      <c r="A965" t="s">
        <v>256</v>
      </c>
      <c r="B965" t="s">
        <v>258</v>
      </c>
      <c r="C965" s="66" t="n">
        <v>2032</v>
      </c>
      <c r="D965" t="s">
        <v>225</v>
      </c>
      <c r="E965" s="67" t="n">
        <v>719210.887361059</v>
      </c>
      <c r="F965" s="68" t="n">
        <v>406911.632297681</v>
      </c>
      <c r="G965" s="69" t="n">
        <v>406904.282877455</v>
      </c>
      <c r="H965" s="70" t="str">
        <f>G965-F965</f>
      </c>
      <c r="I965" s="71" t="n">
        <v>719168.67859234</v>
      </c>
      <c r="J965" s="72" t="str">
        <f>I965-E965</f>
      </c>
    </row>
    <row r="966">
      <c r="A966" t="s">
        <v>256</v>
      </c>
      <c r="B966" t="s">
        <v>258</v>
      </c>
      <c r="C966" s="66" t="n">
        <v>2032</v>
      </c>
      <c r="D966" t="s">
        <v>229</v>
      </c>
      <c r="E966" s="67" t="n">
        <v>384614.748430868</v>
      </c>
      <c r="F966" s="68" t="n">
        <v>193371.857270842</v>
      </c>
      <c r="G966" s="69" t="n">
        <v>194193.38475982</v>
      </c>
      <c r="H966" s="70" t="str">
        <f>G966-F966</f>
      </c>
      <c r="I966" s="71" t="n">
        <v>384609.051353766</v>
      </c>
      <c r="J966" s="72" t="str">
        <f>I966-E966</f>
      </c>
    </row>
    <row r="967">
      <c r="A967" t="s">
        <v>256</v>
      </c>
      <c r="B967" t="s">
        <v>258</v>
      </c>
      <c r="C967" s="66" t="n">
        <v>2032</v>
      </c>
      <c r="D967" t="s">
        <v>375</v>
      </c>
      <c r="E967" s="67" t="n">
        <v>12855.9432917607</v>
      </c>
      <c r="F967" s="68" t="n">
        <v>3046.52022990135</v>
      </c>
      <c r="G967" s="69" t="n">
        <v>3046.52022706146</v>
      </c>
      <c r="H967" s="70" t="str">
        <f>G967-F967</f>
      </c>
      <c r="I967" s="71" t="n">
        <v>12855.9427389859</v>
      </c>
      <c r="J967" s="72" t="str">
        <f>I967-E967</f>
      </c>
    </row>
    <row r="968">
      <c r="A968" t="s">
        <v>256</v>
      </c>
      <c r="B968" t="s">
        <v>258</v>
      </c>
      <c r="C968" s="66" t="n">
        <v>2033</v>
      </c>
      <c r="D968" t="s">
        <v>235</v>
      </c>
      <c r="E968" s="67" t="n">
        <v>13147.5707922399</v>
      </c>
      <c r="F968" s="68" t="n">
        <v>9437.86119228541</v>
      </c>
      <c r="G968" s="69" t="n">
        <v>9437.49521839436</v>
      </c>
      <c r="H968" s="70" t="str">
        <f>G968-F968</f>
      </c>
      <c r="I968" s="71" t="n">
        <v>13146.3513901505</v>
      </c>
      <c r="J968" s="72" t="str">
        <f>I968-E968</f>
      </c>
    </row>
    <row r="969">
      <c r="A969" t="s">
        <v>256</v>
      </c>
      <c r="B969" t="s">
        <v>258</v>
      </c>
      <c r="C969" s="66" t="n">
        <v>2033</v>
      </c>
      <c r="D969" t="s">
        <v>266</v>
      </c>
      <c r="E969" s="67" t="n">
        <v>944554.191906602</v>
      </c>
      <c r="F969" s="68" t="n">
        <v>160822.819421096</v>
      </c>
      <c r="G969" s="69" t="n">
        <v>160821.219639763</v>
      </c>
      <c r="H969" s="70" t="str">
        <f>G969-F969</f>
      </c>
      <c r="I969" s="71" t="n">
        <v>944521.71811111</v>
      </c>
      <c r="J969" s="72" t="str">
        <f>I969-E969</f>
      </c>
    </row>
    <row r="970">
      <c r="A970" t="s">
        <v>256</v>
      </c>
      <c r="B970" t="s">
        <v>258</v>
      </c>
      <c r="C970" s="66" t="n">
        <v>2033</v>
      </c>
      <c r="D970" t="s">
        <v>211</v>
      </c>
      <c r="E970" s="67" t="n">
        <v>136720.455934823</v>
      </c>
      <c r="F970" s="68" t="n">
        <v>85143.3899278573</v>
      </c>
      <c r="G970" s="69" t="n">
        <v>85140.0559210379</v>
      </c>
      <c r="H970" s="70" t="str">
        <f>G970-F970</f>
      </c>
      <c r="I970" s="71" t="n">
        <v>136707.716312745</v>
      </c>
      <c r="J970" s="72" t="str">
        <f>I970-E970</f>
      </c>
    </row>
    <row r="971">
      <c r="A971" t="s">
        <v>256</v>
      </c>
      <c r="B971" t="s">
        <v>258</v>
      </c>
      <c r="C971" s="66" t="n">
        <v>2033</v>
      </c>
      <c r="D971" t="s">
        <v>221</v>
      </c>
      <c r="E971" s="67" t="n">
        <v>304487.182342309</v>
      </c>
      <c r="F971" s="68" t="n">
        <v>285061.30967482</v>
      </c>
      <c r="G971" s="69" t="n">
        <v>285297.748513227</v>
      </c>
      <c r="H971" s="70" t="str">
        <f>G971-F971</f>
      </c>
      <c r="I971" s="71" t="n">
        <v>304468.286850227</v>
      </c>
      <c r="J971" s="72" t="str">
        <f>I971-E971</f>
      </c>
    </row>
    <row r="972">
      <c r="A972" t="s">
        <v>256</v>
      </c>
      <c r="B972" t="s">
        <v>258</v>
      </c>
      <c r="C972" s="66" t="n">
        <v>2033</v>
      </c>
      <c r="D972" t="s">
        <v>225</v>
      </c>
      <c r="E972" s="67" t="n">
        <v>738449.029079479</v>
      </c>
      <c r="F972" s="68" t="n">
        <v>417601.650345886</v>
      </c>
      <c r="G972" s="69" t="n">
        <v>417591.194273361</v>
      </c>
      <c r="H972" s="70" t="str">
        <f>G972-F972</f>
      </c>
      <c r="I972" s="71" t="n">
        <v>738395.913710054</v>
      </c>
      <c r="J972" s="72" t="str">
        <f>I972-E972</f>
      </c>
    </row>
    <row r="973">
      <c r="A973" t="s">
        <v>256</v>
      </c>
      <c r="B973" t="s">
        <v>258</v>
      </c>
      <c r="C973" s="66" t="n">
        <v>2033</v>
      </c>
      <c r="D973" t="s">
        <v>229</v>
      </c>
      <c r="E973" s="67" t="n">
        <v>394166.161791563</v>
      </c>
      <c r="F973" s="68" t="n">
        <v>198388.495595716</v>
      </c>
      <c r="G973" s="69" t="n">
        <v>199311.530364044</v>
      </c>
      <c r="H973" s="70" t="str">
        <f>G973-F973</f>
      </c>
      <c r="I973" s="71" t="n">
        <v>394159.184915109</v>
      </c>
      <c r="J973" s="72" t="str">
        <f>I973-E973</f>
      </c>
    </row>
    <row r="974">
      <c r="A974" t="s">
        <v>256</v>
      </c>
      <c r="B974" t="s">
        <v>258</v>
      </c>
      <c r="C974" s="66" t="n">
        <v>2033</v>
      </c>
      <c r="D974" t="s">
        <v>375</v>
      </c>
      <c r="E974" s="67" t="n">
        <v>12780.7423876745</v>
      </c>
      <c r="F974" s="68" t="n">
        <v>2919.79455277397</v>
      </c>
      <c r="G974" s="69" t="n">
        <v>2919.79454897481</v>
      </c>
      <c r="H974" s="70" t="str">
        <f>G974-F974</f>
      </c>
      <c r="I974" s="71" t="n">
        <v>12780.7417922516</v>
      </c>
      <c r="J974" s="72" t="str">
        <f>I974-E974</f>
      </c>
    </row>
    <row r="975">
      <c r="A975" t="s">
        <v>256</v>
      </c>
      <c r="B975" t="s">
        <v>258</v>
      </c>
      <c r="C975" s="66" t="n">
        <v>2034</v>
      </c>
      <c r="D975" t="s">
        <v>235</v>
      </c>
      <c r="E975" s="67" t="n">
        <v>13397.8796378891</v>
      </c>
      <c r="F975" s="68" t="n">
        <v>9611.27406997894</v>
      </c>
      <c r="G975" s="69" t="n">
        <v>9610.78717894584</v>
      </c>
      <c r="H975" s="70" t="str">
        <f>G975-F975</f>
      </c>
      <c r="I975" s="71" t="n">
        <v>13396.3770662857</v>
      </c>
      <c r="J975" s="72" t="str">
        <f>I975-E975</f>
      </c>
    </row>
    <row r="976">
      <c r="A976" t="s">
        <v>256</v>
      </c>
      <c r="B976" t="s">
        <v>258</v>
      </c>
      <c r="C976" s="66" t="n">
        <v>2034</v>
      </c>
      <c r="D976" t="s">
        <v>266</v>
      </c>
      <c r="E976" s="67" t="n">
        <v>960261.175644601</v>
      </c>
      <c r="F976" s="68" t="n">
        <v>165835.017543457</v>
      </c>
      <c r="G976" s="69" t="n">
        <v>165832.802590949</v>
      </c>
      <c r="H976" s="70" t="str">
        <f>G976-F976</f>
      </c>
      <c r="I976" s="71" t="n">
        <v>960221.655861689</v>
      </c>
      <c r="J976" s="72" t="str">
        <f>I976-E976</f>
      </c>
    </row>
    <row r="977">
      <c r="A977" t="s">
        <v>256</v>
      </c>
      <c r="B977" t="s">
        <v>258</v>
      </c>
      <c r="C977" s="66" t="n">
        <v>2034</v>
      </c>
      <c r="D977" t="s">
        <v>211</v>
      </c>
      <c r="E977" s="67" t="n">
        <v>139938.251263484</v>
      </c>
      <c r="F977" s="68" t="n">
        <v>87130.648855422</v>
      </c>
      <c r="G977" s="69" t="n">
        <v>87126.2119501461</v>
      </c>
      <c r="H977" s="70" t="str">
        <f>G977-F977</f>
      </c>
      <c r="I977" s="71" t="n">
        <v>139922.665552402</v>
      </c>
      <c r="J977" s="72" t="str">
        <f>I977-E977</f>
      </c>
    </row>
    <row r="978">
      <c r="A978" t="s">
        <v>256</v>
      </c>
      <c r="B978" t="s">
        <v>258</v>
      </c>
      <c r="C978" s="66" t="n">
        <v>2034</v>
      </c>
      <c r="D978" t="s">
        <v>221</v>
      </c>
      <c r="E978" s="67" t="n">
        <v>308165.706906053</v>
      </c>
      <c r="F978" s="68" t="n">
        <v>288778.07027371</v>
      </c>
      <c r="G978" s="69" t="n">
        <v>289022.375898514</v>
      </c>
      <c r="H978" s="70" t="str">
        <f>G978-F978</f>
      </c>
      <c r="I978" s="71" t="n">
        <v>308142.620646514</v>
      </c>
      <c r="J978" s="72" t="str">
        <f>I978-E978</f>
      </c>
    </row>
    <row r="979">
      <c r="A979" t="s">
        <v>256</v>
      </c>
      <c r="B979" t="s">
        <v>258</v>
      </c>
      <c r="C979" s="66" t="n">
        <v>2034</v>
      </c>
      <c r="D979" t="s">
        <v>225</v>
      </c>
      <c r="E979" s="67" t="n">
        <v>754329.515012548</v>
      </c>
      <c r="F979" s="68" t="n">
        <v>428510.261978675</v>
      </c>
      <c r="G979" s="69" t="n">
        <v>428496.093357131</v>
      </c>
      <c r="H979" s="70" t="str">
        <f>G979-F979</f>
      </c>
      <c r="I979" s="71" t="n">
        <v>754264.519314827</v>
      </c>
      <c r="J979" s="72" t="str">
        <f>I979-E979</f>
      </c>
    </row>
    <row r="980">
      <c r="A980" t="s">
        <v>256</v>
      </c>
      <c r="B980" t="s">
        <v>258</v>
      </c>
      <c r="C980" s="66" t="n">
        <v>2034</v>
      </c>
      <c r="D980" t="s">
        <v>229</v>
      </c>
      <c r="E980" s="67" t="n">
        <v>402429.897778065</v>
      </c>
      <c r="F980" s="68" t="n">
        <v>203486.671878923</v>
      </c>
      <c r="G980" s="69" t="n">
        <v>204510.58021707</v>
      </c>
      <c r="H980" s="70" t="str">
        <f>G980-F980</f>
      </c>
      <c r="I980" s="71" t="n">
        <v>402421.553872422</v>
      </c>
      <c r="J980" s="72" t="str">
        <f>I980-E980</f>
      </c>
    </row>
    <row r="981">
      <c r="A981" t="s">
        <v>256</v>
      </c>
      <c r="B981" t="s">
        <v>258</v>
      </c>
      <c r="C981" s="66" t="n">
        <v>2034</v>
      </c>
      <c r="D981" t="s">
        <v>375</v>
      </c>
      <c r="E981" s="67" t="n">
        <v>12872.4355299084</v>
      </c>
      <c r="F981" s="68" t="n">
        <v>2795.76960038391</v>
      </c>
      <c r="G981" s="69" t="n">
        <v>2795.76959562027</v>
      </c>
      <c r="H981" s="70" t="str">
        <f>G981-F981</f>
      </c>
      <c r="I981" s="71" t="n">
        <v>12872.434861331</v>
      </c>
      <c r="J981" s="72" t="str">
        <f>I981-E981</f>
      </c>
    </row>
    <row r="982">
      <c r="A982" t="s">
        <v>256</v>
      </c>
      <c r="B982" t="s">
        <v>258</v>
      </c>
      <c r="C982" s="66" t="n">
        <v>2035</v>
      </c>
      <c r="D982" t="s">
        <v>235</v>
      </c>
      <c r="E982" s="67" t="n">
        <v>13728.560176694</v>
      </c>
      <c r="F982" s="68" t="n">
        <v>9788.13824010534</v>
      </c>
      <c r="G982" s="69" t="n">
        <v>9787.51275865094</v>
      </c>
      <c r="H982" s="70" t="str">
        <f>G982-F982</f>
      </c>
      <c r="I982" s="71" t="n">
        <v>13726.7399692658</v>
      </c>
      <c r="J982" s="72" t="str">
        <f>I982-E982</f>
      </c>
    </row>
    <row r="983">
      <c r="A983" t="s">
        <v>256</v>
      </c>
      <c r="B983" t="s">
        <v>258</v>
      </c>
      <c r="C983" s="66" t="n">
        <v>2035</v>
      </c>
      <c r="D983" t="s">
        <v>266</v>
      </c>
      <c r="E983" s="67" t="n">
        <v>975094.356244475</v>
      </c>
      <c r="F983" s="68" t="n">
        <v>170913.953668052</v>
      </c>
      <c r="G983" s="69" t="n">
        <v>170911.003808462</v>
      </c>
      <c r="H983" s="70" t="str">
        <f>G983-F983</f>
      </c>
      <c r="I983" s="71" t="n">
        <v>975047.326959866</v>
      </c>
      <c r="J983" s="72" t="str">
        <f>I983-E983</f>
      </c>
    </row>
    <row r="984">
      <c r="A984" t="s">
        <v>256</v>
      </c>
      <c r="B984" t="s">
        <v>258</v>
      </c>
      <c r="C984" s="66" t="n">
        <v>2035</v>
      </c>
      <c r="D984" t="s">
        <v>211</v>
      </c>
      <c r="E984" s="67" t="n">
        <v>143448.837372073</v>
      </c>
      <c r="F984" s="68" t="n">
        <v>89143.8359516937</v>
      </c>
      <c r="G984" s="69" t="n">
        <v>89138.141517925</v>
      </c>
      <c r="H984" s="70" t="str">
        <f>G984-F984</f>
      </c>
      <c r="I984" s="71" t="n">
        <v>143430.147346953</v>
      </c>
      <c r="J984" s="72" t="str">
        <f>I984-E984</f>
      </c>
    </row>
    <row r="985">
      <c r="A985" t="s">
        <v>256</v>
      </c>
      <c r="B985" t="s">
        <v>258</v>
      </c>
      <c r="C985" s="66" t="n">
        <v>2035</v>
      </c>
      <c r="D985" t="s">
        <v>221</v>
      </c>
      <c r="E985" s="67" t="n">
        <v>311626.22532845</v>
      </c>
      <c r="F985" s="68" t="n">
        <v>292292.340091205</v>
      </c>
      <c r="G985" s="69" t="n">
        <v>292543.4341723</v>
      </c>
      <c r="H985" s="70" t="str">
        <f>G985-F985</f>
      </c>
      <c r="I985" s="71" t="n">
        <v>311598.659349735</v>
      </c>
      <c r="J985" s="72" t="str">
        <f>I985-E985</f>
      </c>
    </row>
    <row r="986">
      <c r="A986" t="s">
        <v>256</v>
      </c>
      <c r="B986" t="s">
        <v>258</v>
      </c>
      <c r="C986" s="66" t="n">
        <v>2035</v>
      </c>
      <c r="D986" t="s">
        <v>225</v>
      </c>
      <c r="E986" s="67" t="n">
        <v>770121.287667433</v>
      </c>
      <c r="F986" s="68" t="n">
        <v>439437.883944504</v>
      </c>
      <c r="G986" s="69" t="n">
        <v>439419.393176264</v>
      </c>
      <c r="H986" s="70" t="str">
        <f>G986-F986</f>
      </c>
      <c r="I986" s="71" t="n">
        <v>770043.407398033</v>
      </c>
      <c r="J986" s="72" t="str">
        <f>I986-E986</f>
      </c>
    </row>
    <row r="987">
      <c r="A987" t="s">
        <v>256</v>
      </c>
      <c r="B987" t="s">
        <v>258</v>
      </c>
      <c r="C987" s="66" t="n">
        <v>2035</v>
      </c>
      <c r="D987" t="s">
        <v>229</v>
      </c>
      <c r="E987" s="67" t="n">
        <v>410440.483810165</v>
      </c>
      <c r="F987" s="68" t="n">
        <v>208727.850938174</v>
      </c>
      <c r="G987" s="69" t="n">
        <v>209854.988515264</v>
      </c>
      <c r="H987" s="70" t="str">
        <f>G987-F987</f>
      </c>
      <c r="I987" s="71" t="n">
        <v>410430.68648466</v>
      </c>
      <c r="J987" s="72" t="str">
        <f>I987-E987</f>
      </c>
    </row>
    <row r="988">
      <c r="A988" t="s">
        <v>256</v>
      </c>
      <c r="B988" t="s">
        <v>258</v>
      </c>
      <c r="C988" s="66" t="n">
        <v>2035</v>
      </c>
      <c r="D988" t="s">
        <v>375</v>
      </c>
      <c r="E988" s="67" t="n">
        <v>13061.5908148019</v>
      </c>
      <c r="F988" s="68" t="n">
        <v>2671.49784970388</v>
      </c>
      <c r="G988" s="69" t="n">
        <v>2671.49784394295</v>
      </c>
      <c r="H988" s="70" t="str">
        <f>G988-F988</f>
      </c>
      <c r="I988" s="71" t="n">
        <v>13061.5900844962</v>
      </c>
      <c r="J988" s="72" t="str">
        <f>I988-E988</f>
      </c>
    </row>
    <row r="989">
      <c r="A989" t="s">
        <v>256</v>
      </c>
      <c r="B989" t="s">
        <v>258</v>
      </c>
      <c r="C989" s="66" t="n">
        <v>2036</v>
      </c>
      <c r="D989" t="s">
        <v>235</v>
      </c>
      <c r="E989" s="67" t="n">
        <v>14061.0029346684</v>
      </c>
      <c r="F989" s="68" t="n">
        <v>9973.51435710378</v>
      </c>
      <c r="G989" s="69" t="n">
        <v>9972.733436972</v>
      </c>
      <c r="H989" s="70" t="str">
        <f>G989-F989</f>
      </c>
      <c r="I989" s="71" t="n">
        <v>14058.8402730705</v>
      </c>
      <c r="J989" s="72" t="str">
        <f>I989-E989</f>
      </c>
    </row>
    <row r="990">
      <c r="A990" t="s">
        <v>256</v>
      </c>
      <c r="B990" t="s">
        <v>258</v>
      </c>
      <c r="C990" s="66" t="n">
        <v>2036</v>
      </c>
      <c r="D990" t="s">
        <v>266</v>
      </c>
      <c r="E990" s="67" t="n">
        <v>992648.170490168</v>
      </c>
      <c r="F990" s="68" t="n">
        <v>176143.805667316</v>
      </c>
      <c r="G990" s="69" t="n">
        <v>176139.997785528</v>
      </c>
      <c r="H990" s="70" t="str">
        <f>G990-F990</f>
      </c>
      <c r="I990" s="71" t="n">
        <v>992593.127567906</v>
      </c>
      <c r="J990" s="72" t="str">
        <f>I990-E990</f>
      </c>
    </row>
    <row r="991">
      <c r="A991" t="s">
        <v>256</v>
      </c>
      <c r="B991" t="s">
        <v>258</v>
      </c>
      <c r="C991" s="66" t="n">
        <v>2036</v>
      </c>
      <c r="D991" t="s">
        <v>211</v>
      </c>
      <c r="E991" s="67" t="n">
        <v>147000.930213294</v>
      </c>
      <c r="F991" s="68" t="n">
        <v>91232.5105753273</v>
      </c>
      <c r="G991" s="69" t="n">
        <v>91225.4078140792</v>
      </c>
      <c r="H991" s="70" t="str">
        <f>G991-F991</f>
      </c>
      <c r="I991" s="71" t="n">
        <v>146978.916070349</v>
      </c>
      <c r="J991" s="72" t="str">
        <f>I991-E991</f>
      </c>
    </row>
    <row r="992">
      <c r="A992" t="s">
        <v>256</v>
      </c>
      <c r="B992" t="s">
        <v>258</v>
      </c>
      <c r="C992" s="66" t="n">
        <v>2036</v>
      </c>
      <c r="D992" t="s">
        <v>221</v>
      </c>
      <c r="E992" s="67" t="n">
        <v>315321.292216194</v>
      </c>
      <c r="F992" s="68" t="n">
        <v>295827.960726604</v>
      </c>
      <c r="G992" s="69" t="n">
        <v>296084.402747987</v>
      </c>
      <c r="H992" s="70" t="str">
        <f>G992-F992</f>
      </c>
      <c r="I992" s="71" t="n">
        <v>315288.949461379</v>
      </c>
      <c r="J992" s="72" t="str">
        <f>I992-E992</f>
      </c>
    </row>
    <row r="993">
      <c r="A993" t="s">
        <v>256</v>
      </c>
      <c r="B993" t="s">
        <v>258</v>
      </c>
      <c r="C993" s="66" t="n">
        <v>2036</v>
      </c>
      <c r="D993" t="s">
        <v>225</v>
      </c>
      <c r="E993" s="67" t="n">
        <v>786797.983294009</v>
      </c>
      <c r="F993" s="68" t="n">
        <v>450624.087377532</v>
      </c>
      <c r="G993" s="69" t="n">
        <v>450600.66503166</v>
      </c>
      <c r="H993" s="70" t="str">
        <f>G993-F993</f>
      </c>
      <c r="I993" s="71" t="n">
        <v>786706.265291046</v>
      </c>
      <c r="J993" s="72" t="str">
        <f>I993-E993</f>
      </c>
    </row>
    <row r="994">
      <c r="A994" t="s">
        <v>256</v>
      </c>
      <c r="B994" t="s">
        <v>258</v>
      </c>
      <c r="C994" s="66" t="n">
        <v>2036</v>
      </c>
      <c r="D994" t="s">
        <v>229</v>
      </c>
      <c r="E994" s="67" t="n">
        <v>418891.857979568</v>
      </c>
      <c r="F994" s="68" t="n">
        <v>214203.467955656</v>
      </c>
      <c r="G994" s="69" t="n">
        <v>215434.246910517</v>
      </c>
      <c r="H994" s="70" t="str">
        <f>G994-F994</f>
      </c>
      <c r="I994" s="71" t="n">
        <v>418880.52544402</v>
      </c>
      <c r="J994" s="72" t="str">
        <f>I994-E994</f>
      </c>
    </row>
    <row r="995">
      <c r="A995" t="s">
        <v>256</v>
      </c>
      <c r="B995" t="s">
        <v>258</v>
      </c>
      <c r="C995" s="66" t="n">
        <v>2036</v>
      </c>
      <c r="D995" t="s">
        <v>375</v>
      </c>
      <c r="E995" s="67" t="n">
        <v>13308.7952369619</v>
      </c>
      <c r="F995" s="68" t="n">
        <v>2547.74259071882</v>
      </c>
      <c r="G995" s="69" t="n">
        <v>2547.74258396749</v>
      </c>
      <c r="H995" s="70" t="str">
        <f>G995-F995</f>
      </c>
      <c r="I995" s="71" t="n">
        <v>13308.7944546361</v>
      </c>
      <c r="J995" s="72" t="str">
        <f>I995-E995</f>
      </c>
    </row>
    <row r="996">
      <c r="A996" t="s">
        <v>256</v>
      </c>
      <c r="B996" t="s">
        <v>258</v>
      </c>
      <c r="C996" s="66" t="n">
        <v>2037</v>
      </c>
      <c r="D996" t="s">
        <v>235</v>
      </c>
      <c r="E996" s="67" t="n">
        <v>14389.1669614409</v>
      </c>
      <c r="F996" s="68" t="n">
        <v>10160.1398115998</v>
      </c>
      <c r="G996" s="69" t="n">
        <v>10159.1873336905</v>
      </c>
      <c r="H996" s="70" t="str">
        <f>G996-F996</f>
      </c>
      <c r="I996" s="71" t="n">
        <v>14386.6366039025</v>
      </c>
      <c r="J996" s="72" t="str">
        <f>I996-E996</f>
      </c>
    </row>
    <row r="997">
      <c r="A997" t="s">
        <v>256</v>
      </c>
      <c r="B997" t="s">
        <v>258</v>
      </c>
      <c r="C997" s="66" t="n">
        <v>2037</v>
      </c>
      <c r="D997" t="s">
        <v>266</v>
      </c>
      <c r="E997" s="67" t="n">
        <v>1009365.19326903</v>
      </c>
      <c r="F997" s="68" t="n">
        <v>181463.028740118</v>
      </c>
      <c r="G997" s="69" t="n">
        <v>181458.235839908</v>
      </c>
      <c r="H997" s="70" t="str">
        <f>G997-F997</f>
      </c>
      <c r="I997" s="71" t="n">
        <v>1009301.65749756</v>
      </c>
      <c r="J997" s="72" t="str">
        <f>I997-E997</f>
      </c>
    </row>
    <row r="998">
      <c r="A998" t="s">
        <v>256</v>
      </c>
      <c r="B998" t="s">
        <v>258</v>
      </c>
      <c r="C998" s="66" t="n">
        <v>2037</v>
      </c>
      <c r="D998" t="s">
        <v>211</v>
      </c>
      <c r="E998" s="67" t="n">
        <v>150512.985013726</v>
      </c>
      <c r="F998" s="68" t="n">
        <v>93349.9333964173</v>
      </c>
      <c r="G998" s="69" t="n">
        <v>93341.2784245107</v>
      </c>
      <c r="H998" s="70" t="str">
        <f>G998-F998</f>
      </c>
      <c r="I998" s="71" t="n">
        <v>150487.441619108</v>
      </c>
      <c r="J998" s="72" t="str">
        <f>I998-E998</f>
      </c>
    </row>
    <row r="999">
      <c r="A999" t="s">
        <v>256</v>
      </c>
      <c r="B999" t="s">
        <v>258</v>
      </c>
      <c r="C999" s="66" t="n">
        <v>2037</v>
      </c>
      <c r="D999" t="s">
        <v>221</v>
      </c>
      <c r="E999" s="67" t="n">
        <v>318792.342665621</v>
      </c>
      <c r="F999" s="68" t="n">
        <v>299174.072325711</v>
      </c>
      <c r="G999" s="69" t="n">
        <v>299434.655195925</v>
      </c>
      <c r="H999" s="70" t="str">
        <f>G999-F999</f>
      </c>
      <c r="I999" s="71" t="n">
        <v>318754.964813024</v>
      </c>
      <c r="J999" s="72" t="str">
        <f>I999-E999</f>
      </c>
    </row>
    <row r="1000">
      <c r="A1000" t="s">
        <v>256</v>
      </c>
      <c r="B1000" t="s">
        <v>258</v>
      </c>
      <c r="C1000" s="66" t="n">
        <v>2037</v>
      </c>
      <c r="D1000" t="s">
        <v>225</v>
      </c>
      <c r="E1000" s="67" t="n">
        <v>803558.684824811</v>
      </c>
      <c r="F1000" s="68" t="n">
        <v>461880.005928532</v>
      </c>
      <c r="G1000" s="69" t="n">
        <v>461851.049511551</v>
      </c>
      <c r="H1000" s="70" t="str">
        <f>G1000-F1000</f>
      </c>
      <c r="I1000" s="71" t="n">
        <v>803452.229036644</v>
      </c>
      <c r="J1000" s="72" t="str">
        <f>I1000-E1000</f>
      </c>
    </row>
    <row r="1001">
      <c r="A1001" t="s">
        <v>256</v>
      </c>
      <c r="B1001" t="s">
        <v>258</v>
      </c>
      <c r="C1001" s="66" t="n">
        <v>2037</v>
      </c>
      <c r="D1001" t="s">
        <v>229</v>
      </c>
      <c r="E1001" s="67" t="n">
        <v>427519.673148228</v>
      </c>
      <c r="F1001" s="68" t="n">
        <v>219807.667075137</v>
      </c>
      <c r="G1001" s="69" t="n">
        <v>221141.826108993</v>
      </c>
      <c r="H1001" s="70" t="str">
        <f>G1001-F1001</f>
      </c>
      <c r="I1001" s="71" t="n">
        <v>427506.733072448</v>
      </c>
      <c r="J1001" s="72" t="str">
        <f>I1001-E1001</f>
      </c>
    </row>
    <row r="1002">
      <c r="A1002" t="s">
        <v>256</v>
      </c>
      <c r="B1002" t="s">
        <v>258</v>
      </c>
      <c r="C1002" s="66" t="n">
        <v>2037</v>
      </c>
      <c r="D1002" t="s">
        <v>375</v>
      </c>
      <c r="E1002" s="67" t="n">
        <v>13385.1289603842</v>
      </c>
      <c r="F1002" s="68" t="n">
        <v>2421.57668753626</v>
      </c>
      <c r="G1002" s="69" t="n">
        <v>2421.57667984156</v>
      </c>
      <c r="H1002" s="70" t="str">
        <f>G1002-F1002</f>
      </c>
      <c r="I1002" s="71" t="n">
        <v>13385.128134315</v>
      </c>
      <c r="J1002" s="72" t="str">
        <f>I1002-E1002</f>
      </c>
    </row>
    <row r="1003">
      <c r="A1003" t="s">
        <v>256</v>
      </c>
      <c r="B1003" t="s">
        <v>258</v>
      </c>
      <c r="C1003" s="66" t="n">
        <v>2038</v>
      </c>
      <c r="D1003" t="s">
        <v>235</v>
      </c>
      <c r="E1003" s="67" t="n">
        <v>14793.2055456912</v>
      </c>
      <c r="F1003" s="68" t="n">
        <v>10351.0426615695</v>
      </c>
      <c r="G1003" s="69" t="n">
        <v>10349.9036883417</v>
      </c>
      <c r="H1003" s="70" t="str">
        <f>G1003-F1003</f>
      </c>
      <c r="I1003" s="71" t="n">
        <v>14790.2897218897</v>
      </c>
      <c r="J1003" s="72" t="str">
        <f>I1003-E1003</f>
      </c>
    </row>
    <row r="1004">
      <c r="A1004" t="s">
        <v>256</v>
      </c>
      <c r="B1004" t="s">
        <v>258</v>
      </c>
      <c r="C1004" s="66" t="n">
        <v>2038</v>
      </c>
      <c r="D1004" t="s">
        <v>266</v>
      </c>
      <c r="E1004" s="67" t="n">
        <v>1025803.93288216</v>
      </c>
      <c r="F1004" s="68" t="n">
        <v>186793.396822761</v>
      </c>
      <c r="G1004" s="69" t="n">
        <v>186787.491870524</v>
      </c>
      <c r="H1004" s="70" t="str">
        <f>G1004-F1004</f>
      </c>
      <c r="I1004" s="71" t="n">
        <v>1025731.21343356</v>
      </c>
      <c r="J1004" s="72" t="str">
        <f>I1004-E1004</f>
      </c>
    </row>
    <row r="1005">
      <c r="A1005" t="s">
        <v>256</v>
      </c>
      <c r="B1005" t="s">
        <v>258</v>
      </c>
      <c r="C1005" s="66" t="n">
        <v>2038</v>
      </c>
      <c r="D1005" t="s">
        <v>211</v>
      </c>
      <c r="E1005" s="67" t="n">
        <v>154862.350585368</v>
      </c>
      <c r="F1005" s="68" t="n">
        <v>95479.3865656233</v>
      </c>
      <c r="G1005" s="69" t="n">
        <v>95469.0447801143</v>
      </c>
      <c r="H1005" s="70" t="str">
        <f>G1005-F1005</f>
      </c>
      <c r="I1005" s="71" t="n">
        <v>154833.021861689</v>
      </c>
      <c r="J1005" s="72" t="str">
        <f>I1005-E1005</f>
      </c>
    </row>
    <row r="1006">
      <c r="A1006" t="s">
        <v>256</v>
      </c>
      <c r="B1006" t="s">
        <v>258</v>
      </c>
      <c r="C1006" s="66" t="n">
        <v>2038</v>
      </c>
      <c r="D1006" t="s">
        <v>221</v>
      </c>
      <c r="E1006" s="67" t="n">
        <v>321850.941867189</v>
      </c>
      <c r="F1006" s="68" t="n">
        <v>302201.024078188</v>
      </c>
      <c r="G1006" s="69" t="n">
        <v>302464.555231106</v>
      </c>
      <c r="H1006" s="70" t="str">
        <f>G1006-F1006</f>
      </c>
      <c r="I1006" s="71" t="n">
        <v>321808.304576111</v>
      </c>
      <c r="J1006" s="72" t="str">
        <f>I1006-E1006</f>
      </c>
    </row>
    <row r="1007">
      <c r="A1007" t="s">
        <v>256</v>
      </c>
      <c r="B1007" t="s">
        <v>258</v>
      </c>
      <c r="C1007" s="66" t="n">
        <v>2038</v>
      </c>
      <c r="D1007" t="s">
        <v>225</v>
      </c>
      <c r="E1007" s="67" t="n">
        <v>822640.084015272</v>
      </c>
      <c r="F1007" s="68" t="n">
        <v>472999.247791933</v>
      </c>
      <c r="G1007" s="69" t="n">
        <v>472964.182972518</v>
      </c>
      <c r="H1007" s="70" t="str">
        <f>G1007-F1007</f>
      </c>
      <c r="I1007" s="71" t="n">
        <v>822517.79120794</v>
      </c>
      <c r="J1007" s="72" t="str">
        <f>I1007-E1007</f>
      </c>
    </row>
    <row r="1008">
      <c r="A1008" t="s">
        <v>256</v>
      </c>
      <c r="B1008" t="s">
        <v>258</v>
      </c>
      <c r="C1008" s="66" t="n">
        <v>2038</v>
      </c>
      <c r="D1008" t="s">
        <v>229</v>
      </c>
      <c r="E1008" s="67" t="n">
        <v>437890.572605751</v>
      </c>
      <c r="F1008" s="68" t="n">
        <v>225400.207227059</v>
      </c>
      <c r="G1008" s="69" t="n">
        <v>226837.611544716</v>
      </c>
      <c r="H1008" s="70" t="str">
        <f>G1008-F1008</f>
      </c>
      <c r="I1008" s="71" t="n">
        <v>437875.904421767</v>
      </c>
      <c r="J1008" s="72" t="str">
        <f>I1008-E1008</f>
      </c>
    </row>
    <row r="1009">
      <c r="A1009" t="s">
        <v>256</v>
      </c>
      <c r="B1009" t="s">
        <v>258</v>
      </c>
      <c r="C1009" s="66" t="n">
        <v>2038</v>
      </c>
      <c r="D1009" t="s">
        <v>375</v>
      </c>
      <c r="E1009" s="67" t="n">
        <v>13130.4968275466</v>
      </c>
      <c r="F1009" s="68" t="n">
        <v>2303.46534256619</v>
      </c>
      <c r="G1009" s="69" t="n">
        <v>2303.4653337572</v>
      </c>
      <c r="H1009" s="70" t="str">
        <f>G1009-F1009</f>
      </c>
      <c r="I1009" s="71" t="n">
        <v>13130.4959942569</v>
      </c>
      <c r="J1009" s="72" t="str">
        <f>I1009-E1009</f>
      </c>
    </row>
    <row r="1010">
      <c r="A1010" t="s">
        <v>256</v>
      </c>
      <c r="B1010" t="s">
        <v>258</v>
      </c>
      <c r="C1010" s="66" t="n">
        <v>2039</v>
      </c>
      <c r="D1010" t="s">
        <v>235</v>
      </c>
      <c r="E1010" s="67" t="n">
        <v>15139.0801528021</v>
      </c>
      <c r="F1010" s="68" t="n">
        <v>10546.392386225</v>
      </c>
      <c r="G1010" s="69" t="n">
        <v>10545.0523038997</v>
      </c>
      <c r="H1010" s="70" t="str">
        <f>G1010-F1010</f>
      </c>
      <c r="I1010" s="71" t="n">
        <v>15135.74798412</v>
      </c>
      <c r="J1010" s="72" t="str">
        <f>I1010-E1010</f>
      </c>
    </row>
    <row r="1011">
      <c r="A1011" t="s">
        <v>256</v>
      </c>
      <c r="B1011" t="s">
        <v>258</v>
      </c>
      <c r="C1011" s="66" t="n">
        <v>2039</v>
      </c>
      <c r="D1011" t="s">
        <v>266</v>
      </c>
      <c r="E1011" s="67" t="n">
        <v>1039416.28882485</v>
      </c>
      <c r="F1011" s="68" t="n">
        <v>192303.705220942</v>
      </c>
      <c r="G1011" s="69" t="n">
        <v>192296.552192256</v>
      </c>
      <c r="H1011" s="70" t="str">
        <f>G1011-F1011</f>
      </c>
      <c r="I1011" s="71" t="n">
        <v>1039334.21211717</v>
      </c>
      <c r="J1011" s="72" t="str">
        <f>I1011-E1011</f>
      </c>
    </row>
    <row r="1012">
      <c r="A1012" t="s">
        <v>256</v>
      </c>
      <c r="B1012" t="s">
        <v>258</v>
      </c>
      <c r="C1012" s="66" t="n">
        <v>2039</v>
      </c>
      <c r="D1012" t="s">
        <v>211</v>
      </c>
      <c r="E1012" s="67" t="n">
        <v>158359.172656549</v>
      </c>
      <c r="F1012" s="68" t="n">
        <v>97678.6789936695</v>
      </c>
      <c r="G1012" s="69" t="n">
        <v>97666.5125218666</v>
      </c>
      <c r="H1012" s="70" t="str">
        <f>G1012-F1012</f>
      </c>
      <c r="I1012" s="71" t="n">
        <v>158325.904186221</v>
      </c>
      <c r="J1012" s="72" t="str">
        <f>I1012-E1012</f>
      </c>
    </row>
    <row r="1013">
      <c r="A1013" t="s">
        <v>256</v>
      </c>
      <c r="B1013" t="s">
        <v>258</v>
      </c>
      <c r="C1013" s="66" t="n">
        <v>2039</v>
      </c>
      <c r="D1013" t="s">
        <v>221</v>
      </c>
      <c r="E1013" s="67" t="n">
        <v>324995.807762839</v>
      </c>
      <c r="F1013" s="68" t="n">
        <v>305268.002564397</v>
      </c>
      <c r="G1013" s="69" t="n">
        <v>305533.683824107</v>
      </c>
      <c r="H1013" s="70" t="str">
        <f>G1013-F1013</f>
      </c>
      <c r="I1013" s="71" t="n">
        <v>324947.685920243</v>
      </c>
      <c r="J1013" s="72" t="str">
        <f>I1013-E1013</f>
      </c>
    </row>
    <row r="1014">
      <c r="A1014" t="s">
        <v>256</v>
      </c>
      <c r="B1014" t="s">
        <v>258</v>
      </c>
      <c r="C1014" s="66" t="n">
        <v>2039</v>
      </c>
      <c r="D1014" t="s">
        <v>225</v>
      </c>
      <c r="E1014" s="67" t="n">
        <v>838519.675279748</v>
      </c>
      <c r="F1014" s="68" t="n">
        <v>484406.044145017</v>
      </c>
      <c r="G1014" s="69" t="n">
        <v>484364.275142346</v>
      </c>
      <c r="H1014" s="70" t="str">
        <f>G1014-F1014</f>
      </c>
      <c r="I1014" s="71" t="n">
        <v>838380.897928912</v>
      </c>
      <c r="J1014" s="72" t="str">
        <f>I1014-E1014</f>
      </c>
    </row>
    <row r="1015">
      <c r="A1015" t="s">
        <v>256</v>
      </c>
      <c r="B1015" t="s">
        <v>258</v>
      </c>
      <c r="C1015" s="66" t="n">
        <v>2039</v>
      </c>
      <c r="D1015" t="s">
        <v>229</v>
      </c>
      <c r="E1015" s="67" t="n">
        <v>446113.85294586</v>
      </c>
      <c r="F1015" s="68" t="n">
        <v>231212.190186141</v>
      </c>
      <c r="G1015" s="69" t="n">
        <v>232753.81626835</v>
      </c>
      <c r="H1015" s="70" t="str">
        <f>G1015-F1015</f>
      </c>
      <c r="I1015" s="71" t="n">
        <v>446097.450852593</v>
      </c>
      <c r="J1015" s="72" t="str">
        <f>I1015-E1015</f>
      </c>
    </row>
    <row r="1016">
      <c r="A1016" t="s">
        <v>256</v>
      </c>
      <c r="B1016" t="s">
        <v>258</v>
      </c>
      <c r="C1016" s="66" t="n">
        <v>2039</v>
      </c>
      <c r="D1016" t="s">
        <v>375</v>
      </c>
      <c r="E1016" s="67" t="n">
        <v>13010.9157735891</v>
      </c>
      <c r="F1016" s="68" t="n">
        <v>2187.90405678054</v>
      </c>
      <c r="G1016" s="69" t="n">
        <v>2187.90404676672</v>
      </c>
      <c r="H1016" s="70" t="str">
        <f>G1016-F1016</f>
      </c>
      <c r="I1016" s="71" t="n">
        <v>13010.9148835445</v>
      </c>
      <c r="J1016" s="72" t="str">
        <f>I1016-E1016</f>
      </c>
    </row>
    <row r="1017">
      <c r="A1017" t="s">
        <v>256</v>
      </c>
      <c r="B1017" t="s">
        <v>258</v>
      </c>
      <c r="C1017" s="66" t="n">
        <v>2040</v>
      </c>
      <c r="D1017" t="s">
        <v>235</v>
      </c>
      <c r="E1017" s="67" t="n">
        <v>15535.3194952352</v>
      </c>
      <c r="F1017" s="68" t="n">
        <v>10742.3084160578</v>
      </c>
      <c r="G1017" s="69" t="n">
        <v>10740.752829966</v>
      </c>
      <c r="H1017" s="70" t="str">
        <f>G1017-F1017</f>
      </c>
      <c r="I1017" s="71" t="n">
        <v>15531.5458454137</v>
      </c>
      <c r="J1017" s="72" t="str">
        <f>I1017-E1017</f>
      </c>
    </row>
    <row r="1018">
      <c r="A1018" t="s">
        <v>256</v>
      </c>
      <c r="B1018" t="s">
        <v>258</v>
      </c>
      <c r="C1018" s="66" t="n">
        <v>2040</v>
      </c>
      <c r="D1018" t="s">
        <v>266</v>
      </c>
      <c r="E1018" s="67" t="n">
        <v>1051357.23692654</v>
      </c>
      <c r="F1018" s="68" t="n">
        <v>197748.380170149</v>
      </c>
      <c r="G1018" s="69" t="n">
        <v>197739.851826417</v>
      </c>
      <c r="H1018" s="70" t="str">
        <f>G1018-F1018</f>
      </c>
      <c r="I1018" s="71" t="n">
        <v>1051265.69371329</v>
      </c>
      <c r="J1018" s="72" t="str">
        <f>I1018-E1018</f>
      </c>
    </row>
    <row r="1019">
      <c r="A1019" t="s">
        <v>256</v>
      </c>
      <c r="B1019" t="s">
        <v>258</v>
      </c>
      <c r="C1019" s="66" t="n">
        <v>2040</v>
      </c>
      <c r="D1019" t="s">
        <v>211</v>
      </c>
      <c r="E1019" s="67" t="n">
        <v>162053.838131369</v>
      </c>
      <c r="F1019" s="68" t="n">
        <v>99844.5917440467</v>
      </c>
      <c r="G1019" s="69" t="n">
        <v>99830.4797881527</v>
      </c>
      <c r="H1019" s="70" t="str">
        <f>G1019-F1019</f>
      </c>
      <c r="I1019" s="71" t="n">
        <v>162016.43342865</v>
      </c>
      <c r="J1019" s="72" t="str">
        <f>I1019-E1019</f>
      </c>
    </row>
    <row r="1020">
      <c r="A1020" t="s">
        <v>256</v>
      </c>
      <c r="B1020" t="s">
        <v>258</v>
      </c>
      <c r="C1020" s="66" t="n">
        <v>2040</v>
      </c>
      <c r="D1020" t="s">
        <v>221</v>
      </c>
      <c r="E1020" s="67" t="n">
        <v>327883.901773641</v>
      </c>
      <c r="F1020" s="68" t="n">
        <v>308059.221881225</v>
      </c>
      <c r="G1020" s="69" t="n">
        <v>308326.231940747</v>
      </c>
      <c r="H1020" s="70" t="str">
        <f>G1020-F1020</f>
      </c>
      <c r="I1020" s="71" t="n">
        <v>327830.115399056</v>
      </c>
      <c r="J1020" s="72" t="str">
        <f>I1020-E1020</f>
      </c>
    </row>
    <row r="1021">
      <c r="A1021" t="s">
        <v>256</v>
      </c>
      <c r="B1021" t="s">
        <v>258</v>
      </c>
      <c r="C1021" s="66" t="n">
        <v>2040</v>
      </c>
      <c r="D1021" t="s">
        <v>225</v>
      </c>
      <c r="E1021" s="67" t="n">
        <v>853385.009182063</v>
      </c>
      <c r="F1021" s="68" t="n">
        <v>495540.403519295</v>
      </c>
      <c r="G1021" s="69" t="n">
        <v>495491.389021897</v>
      </c>
      <c r="H1021" s="70" t="str">
        <f>G1021-F1021</f>
      </c>
      <c r="I1021" s="71" t="n">
        <v>853229.023620414</v>
      </c>
      <c r="J1021" s="72" t="str">
        <f>I1021-E1021</f>
      </c>
    </row>
    <row r="1022">
      <c r="A1022" t="s">
        <v>256</v>
      </c>
      <c r="B1022" t="s">
        <v>258</v>
      </c>
      <c r="C1022" s="66" t="n">
        <v>2040</v>
      </c>
      <c r="D1022" t="s">
        <v>229</v>
      </c>
      <c r="E1022" s="67" t="n">
        <v>453613.777402417</v>
      </c>
      <c r="F1022" s="68" t="n">
        <v>236941.412716115</v>
      </c>
      <c r="G1022" s="69" t="n">
        <v>238587.525717873</v>
      </c>
      <c r="H1022" s="70" t="str">
        <f>G1022-F1022</f>
      </c>
      <c r="I1022" s="71" t="n">
        <v>453595.602682997</v>
      </c>
      <c r="J1022" s="72" t="str">
        <f>I1022-E1022</f>
      </c>
    </row>
    <row r="1023">
      <c r="A1023" t="s">
        <v>256</v>
      </c>
      <c r="B1023" t="s">
        <v>258</v>
      </c>
      <c r="C1023" s="66" t="n">
        <v>2040</v>
      </c>
      <c r="D1023" t="s">
        <v>375</v>
      </c>
      <c r="E1023" s="67" t="n">
        <v>12921.6074885065</v>
      </c>
      <c r="F1023" s="68" t="n">
        <v>2071.44439219614</v>
      </c>
      <c r="G1023" s="69" t="n">
        <v>2071.44438113687</v>
      </c>
      <c r="H1023" s="70" t="str">
        <f>G1023-F1023</f>
      </c>
      <c r="I1023" s="71" t="n">
        <v>12921.6065425891</v>
      </c>
      <c r="J1023" s="72" t="str">
        <f>I1023-E1023</f>
      </c>
    </row>
    <row r="1024">
      <c r="A1024" t="s">
        <v>256</v>
      </c>
      <c r="B1024" t="s">
        <v>258</v>
      </c>
      <c r="C1024" s="66" t="n">
        <v>2041</v>
      </c>
      <c r="D1024" t="s">
        <v>235</v>
      </c>
      <c r="E1024" s="67" t="n">
        <v>15925.1123435369</v>
      </c>
      <c r="F1024" s="68" t="n">
        <v>10941.2856116472</v>
      </c>
      <c r="G1024" s="69" t="n">
        <v>10939.5011556982</v>
      </c>
      <c r="H1024" s="70" t="str">
        <f>G1024-F1024</f>
      </c>
      <c r="I1024" s="71" t="n">
        <v>15920.8775016153</v>
      </c>
      <c r="J1024" s="72" t="str">
        <f>I1024-E1024</f>
      </c>
    </row>
    <row r="1025">
      <c r="A1025" t="s">
        <v>256</v>
      </c>
      <c r="B1025" t="s">
        <v>258</v>
      </c>
      <c r="C1025" s="66" t="n">
        <v>2041</v>
      </c>
      <c r="D1025" t="s">
        <v>266</v>
      </c>
      <c r="E1025" s="67" t="n">
        <v>1066665.06803325</v>
      </c>
      <c r="F1025" s="68" t="n">
        <v>203211.154974966</v>
      </c>
      <c r="G1025" s="69" t="n">
        <v>203201.128796519</v>
      </c>
      <c r="H1025" s="70" t="str">
        <f>G1025-F1025</f>
      </c>
      <c r="I1025" s="71" t="n">
        <v>1066563.6735298</v>
      </c>
      <c r="J1025" s="72" t="str">
        <f>I1025-E1025</f>
      </c>
    </row>
    <row r="1026">
      <c r="A1026" t="s">
        <v>256</v>
      </c>
      <c r="B1026" t="s">
        <v>258</v>
      </c>
      <c r="C1026" s="66" t="n">
        <v>2041</v>
      </c>
      <c r="D1026" t="s">
        <v>211</v>
      </c>
      <c r="E1026" s="67" t="n">
        <v>165644.952212531</v>
      </c>
      <c r="F1026" s="68" t="n">
        <v>102014.963256302</v>
      </c>
      <c r="G1026" s="69" t="n">
        <v>101998.78936442</v>
      </c>
      <c r="H1026" s="70" t="str">
        <f>G1026-F1026</f>
      </c>
      <c r="I1026" s="71" t="n">
        <v>165603.256683252</v>
      </c>
      <c r="J1026" s="72" t="str">
        <f>I1026-E1026</f>
      </c>
    </row>
    <row r="1027">
      <c r="A1027" t="s">
        <v>256</v>
      </c>
      <c r="B1027" t="s">
        <v>258</v>
      </c>
      <c r="C1027" s="66" t="n">
        <v>2041</v>
      </c>
      <c r="D1027" t="s">
        <v>221</v>
      </c>
      <c r="E1027" s="67" t="n">
        <v>330859.536293167</v>
      </c>
      <c r="F1027" s="68" t="n">
        <v>310733.302924563</v>
      </c>
      <c r="G1027" s="69" t="n">
        <v>311000.568285778</v>
      </c>
      <c r="H1027" s="70" t="str">
        <f>G1027-F1027</f>
      </c>
      <c r="I1027" s="71" t="n">
        <v>330799.892538861</v>
      </c>
      <c r="J1027" s="72" t="str">
        <f>I1027-E1027</f>
      </c>
    </row>
    <row r="1028">
      <c r="A1028" t="s">
        <v>256</v>
      </c>
      <c r="B1028" t="s">
        <v>258</v>
      </c>
      <c r="C1028" s="66" t="n">
        <v>2041</v>
      </c>
      <c r="D1028" t="s">
        <v>225</v>
      </c>
      <c r="E1028" s="67" t="n">
        <v>869251.536107594</v>
      </c>
      <c r="F1028" s="68" t="n">
        <v>506629.402867289</v>
      </c>
      <c r="G1028" s="69" t="n">
        <v>506572.614435606</v>
      </c>
      <c r="H1028" s="70" t="str">
        <f>G1028-F1028</f>
      </c>
      <c r="I1028" s="71" t="n">
        <v>869077.592101044</v>
      </c>
      <c r="J1028" s="72" t="str">
        <f>I1028-E1028</f>
      </c>
    </row>
    <row r="1029">
      <c r="A1029" t="s">
        <v>256</v>
      </c>
      <c r="B1029" t="s">
        <v>258</v>
      </c>
      <c r="C1029" s="66" t="n">
        <v>2041</v>
      </c>
      <c r="D1029" t="s">
        <v>229</v>
      </c>
      <c r="E1029" s="67" t="n">
        <v>461592.520158129</v>
      </c>
      <c r="F1029" s="68" t="n">
        <v>242654.384213044</v>
      </c>
      <c r="G1029" s="69" t="n">
        <v>244403.938380915</v>
      </c>
      <c r="H1029" s="70" t="str">
        <f>G1029-F1029</f>
      </c>
      <c r="I1029" s="71" t="n">
        <v>461572.525619781</v>
      </c>
      <c r="J1029" s="72" t="str">
        <f>I1029-E1029</f>
      </c>
    </row>
    <row r="1030">
      <c r="A1030" t="s">
        <v>256</v>
      </c>
      <c r="B1030" t="s">
        <v>258</v>
      </c>
      <c r="C1030" s="66" t="n">
        <v>2041</v>
      </c>
      <c r="D1030" t="s">
        <v>375</v>
      </c>
      <c r="E1030" s="67" t="n">
        <v>12913.9670942204</v>
      </c>
      <c r="F1030" s="68" t="n">
        <v>1954.42371708768</v>
      </c>
      <c r="G1030" s="69" t="n">
        <v>1954.42370545678</v>
      </c>
      <c r="H1030" s="70" t="str">
        <f>G1030-F1030</f>
      </c>
      <c r="I1030" s="71" t="n">
        <v>12913.9661072478</v>
      </c>
      <c r="J1030" s="72" t="str">
        <f>I1030-E1030</f>
      </c>
    </row>
    <row r="1031">
      <c r="A1031" t="s">
        <v>256</v>
      </c>
      <c r="B1031" t="s">
        <v>258</v>
      </c>
      <c r="C1031" s="66" t="n">
        <v>2042</v>
      </c>
      <c r="D1031" t="s">
        <v>235</v>
      </c>
      <c r="E1031" s="67" t="n">
        <v>16314.6133864633</v>
      </c>
      <c r="F1031" s="68" t="n">
        <v>11137.5225346742</v>
      </c>
      <c r="G1031" s="69" t="n">
        <v>11135.4965430843</v>
      </c>
      <c r="H1031" s="70" t="str">
        <f>G1031-F1031</f>
      </c>
      <c r="I1031" s="71" t="n">
        <v>16309.8993609652</v>
      </c>
      <c r="J1031" s="72" t="str">
        <f>I1031-E1031</f>
      </c>
    </row>
    <row r="1032">
      <c r="A1032" t="s">
        <v>256</v>
      </c>
      <c r="B1032" t="s">
        <v>258</v>
      </c>
      <c r="C1032" s="66" t="n">
        <v>2042</v>
      </c>
      <c r="D1032" t="s">
        <v>266</v>
      </c>
      <c r="E1032" s="67" t="n">
        <v>1078138.24671735</v>
      </c>
      <c r="F1032" s="68" t="n">
        <v>208658.299991036</v>
      </c>
      <c r="G1032" s="69" t="n">
        <v>208646.654553543</v>
      </c>
      <c r="H1032" s="70" t="str">
        <f>G1032-F1032</f>
      </c>
      <c r="I1032" s="71" t="n">
        <v>1078026.60097981</v>
      </c>
      <c r="J1032" s="72" t="str">
        <f>I1032-E1032</f>
      </c>
    </row>
    <row r="1033">
      <c r="A1033" t="s">
        <v>256</v>
      </c>
      <c r="B1033" t="s">
        <v>258</v>
      </c>
      <c r="C1033" s="66" t="n">
        <v>2042</v>
      </c>
      <c r="D1033" t="s">
        <v>211</v>
      </c>
      <c r="E1033" s="67" t="n">
        <v>169187.683713946</v>
      </c>
      <c r="F1033" s="68" t="n">
        <v>104172.105246184</v>
      </c>
      <c r="G1033" s="69" t="n">
        <v>104153.760083299</v>
      </c>
      <c r="H1033" s="70" t="str">
        <f>G1033-F1033</f>
      </c>
      <c r="I1033" s="71" t="n">
        <v>169141.556637021</v>
      </c>
      <c r="J1033" s="72" t="str">
        <f>I1033-E1033</f>
      </c>
    </row>
    <row r="1034">
      <c r="A1034" t="s">
        <v>256</v>
      </c>
      <c r="B1034" t="s">
        <v>258</v>
      </c>
      <c r="C1034" s="66" t="n">
        <v>2042</v>
      </c>
      <c r="D1034" t="s">
        <v>221</v>
      </c>
      <c r="E1034" s="67" t="n">
        <v>333386.96838071</v>
      </c>
      <c r="F1034" s="68" t="n">
        <v>313161.909977952</v>
      </c>
      <c r="G1034" s="69" t="n">
        <v>313428.604068663</v>
      </c>
      <c r="H1034" s="70" t="str">
        <f>G1034-F1034</f>
      </c>
      <c r="I1034" s="71" t="n">
        <v>333321.323938657</v>
      </c>
      <c r="J1034" s="72" t="str">
        <f>I1034-E1034</f>
      </c>
    </row>
    <row r="1035">
      <c r="A1035" t="s">
        <v>256</v>
      </c>
      <c r="B1035" t="s">
        <v>258</v>
      </c>
      <c r="C1035" s="66" t="n">
        <v>2042</v>
      </c>
      <c r="D1035" t="s">
        <v>225</v>
      </c>
      <c r="E1035" s="67" t="n">
        <v>884474.543930725</v>
      </c>
      <c r="F1035" s="68" t="n">
        <v>517564.095924341</v>
      </c>
      <c r="G1035" s="69" t="n">
        <v>517499.023505678</v>
      </c>
      <c r="H1035" s="70" t="str">
        <f>G1035-F1035</f>
      </c>
      <c r="I1035" s="71" t="n">
        <v>884281.978207785</v>
      </c>
      <c r="J1035" s="72" t="str">
        <f>I1035-E1035</f>
      </c>
    </row>
    <row r="1036">
      <c r="A1036" t="s">
        <v>256</v>
      </c>
      <c r="B1036" t="s">
        <v>258</v>
      </c>
      <c r="C1036" s="66" t="n">
        <v>2042</v>
      </c>
      <c r="D1036" t="s">
        <v>229</v>
      </c>
      <c r="E1036" s="67" t="n">
        <v>469476.005129638</v>
      </c>
      <c r="F1036" s="68" t="n">
        <v>248324.411828679</v>
      </c>
      <c r="G1036" s="69" t="n">
        <v>250175.663514197</v>
      </c>
      <c r="H1036" s="70" t="str">
        <f>G1036-F1036</f>
      </c>
      <c r="I1036" s="71" t="n">
        <v>469454.149721884</v>
      </c>
      <c r="J1036" s="72" t="str">
        <f>I1036-E1036</f>
      </c>
    </row>
    <row r="1037">
      <c r="A1037" t="s">
        <v>256</v>
      </c>
      <c r="B1037" t="s">
        <v>258</v>
      </c>
      <c r="C1037" s="66" t="n">
        <v>2042</v>
      </c>
      <c r="D1037" t="s">
        <v>375</v>
      </c>
      <c r="E1037" s="67" t="n">
        <v>12447.9588569922</v>
      </c>
      <c r="F1037" s="68" t="n">
        <v>1837.13779861617</v>
      </c>
      <c r="G1037" s="69" t="n">
        <v>1837.13778678778</v>
      </c>
      <c r="H1037" s="70" t="str">
        <f>G1037-F1037</f>
      </c>
      <c r="I1037" s="71" t="n">
        <v>12447.9578277165</v>
      </c>
      <c r="J1037" s="72" t="str">
        <f>I1037-E1037</f>
      </c>
    </row>
    <row r="1038">
      <c r="A1038" t="s">
        <v>256</v>
      </c>
      <c r="B1038" t="s">
        <v>258</v>
      </c>
      <c r="C1038" s="66" t="n">
        <v>2043</v>
      </c>
      <c r="D1038" t="s">
        <v>235</v>
      </c>
      <c r="E1038" s="67" t="n">
        <v>16760.0325483607</v>
      </c>
      <c r="F1038" s="68" t="n">
        <v>11342.8676196054</v>
      </c>
      <c r="G1038" s="69" t="n">
        <v>11340.588740714</v>
      </c>
      <c r="H1038" s="70" t="str">
        <f>G1038-F1038</f>
      </c>
      <c r="I1038" s="71" t="n">
        <v>16754.8072801891</v>
      </c>
      <c r="J1038" s="72" t="str">
        <f>I1038-E1038</f>
      </c>
    </row>
    <row r="1039">
      <c r="A1039" t="s">
        <v>256</v>
      </c>
      <c r="B1039" t="s">
        <v>258</v>
      </c>
      <c r="C1039" s="66" t="n">
        <v>2043</v>
      </c>
      <c r="D1039" t="s">
        <v>266</v>
      </c>
      <c r="E1039" s="67" t="n">
        <v>1089740.13433598</v>
      </c>
      <c r="F1039" s="68" t="n">
        <v>214027.011740944</v>
      </c>
      <c r="G1039" s="69" t="n">
        <v>214013.627325169</v>
      </c>
      <c r="H1039" s="70" t="str">
        <f>G1039-F1039</f>
      </c>
      <c r="I1039" s="71" t="n">
        <v>1089617.8876954</v>
      </c>
      <c r="J1039" s="72" t="str">
        <f>I1039-E1039</f>
      </c>
    </row>
    <row r="1040">
      <c r="A1040" t="s">
        <v>256</v>
      </c>
      <c r="B1040" t="s">
        <v>258</v>
      </c>
      <c r="C1040" s="66" t="n">
        <v>2043</v>
      </c>
      <c r="D1040" t="s">
        <v>211</v>
      </c>
      <c r="E1040" s="67" t="n">
        <v>173458.743637059</v>
      </c>
      <c r="F1040" s="68" t="n">
        <v>106317.303002606</v>
      </c>
      <c r="G1040" s="69" t="n">
        <v>106296.685429372</v>
      </c>
      <c r="H1040" s="70" t="str">
        <f>G1040-F1040</f>
      </c>
      <c r="I1040" s="71" t="n">
        <v>173407.833179956</v>
      </c>
      <c r="J1040" s="72" t="str">
        <f>I1040-E1040</f>
      </c>
    </row>
    <row r="1041">
      <c r="A1041" t="s">
        <v>256</v>
      </c>
      <c r="B1041" t="s">
        <v>258</v>
      </c>
      <c r="C1041" s="66" t="n">
        <v>2043</v>
      </c>
      <c r="D1041" t="s">
        <v>221</v>
      </c>
      <c r="E1041" s="67" t="n">
        <v>335262.676521711</v>
      </c>
      <c r="F1041" s="68" t="n">
        <v>315085.83973505</v>
      </c>
      <c r="G1041" s="69" t="n">
        <v>315350.995136011</v>
      </c>
      <c r="H1041" s="70" t="str">
        <f>G1041-F1041</f>
      </c>
      <c r="I1041" s="71" t="n">
        <v>335190.948405484</v>
      </c>
      <c r="J1041" s="72" t="str">
        <f>I1041-E1041</f>
      </c>
    </row>
    <row r="1042">
      <c r="A1042" t="s">
        <v>256</v>
      </c>
      <c r="B1042" t="s">
        <v>258</v>
      </c>
      <c r="C1042" s="66" t="n">
        <v>2043</v>
      </c>
      <c r="D1042" t="s">
        <v>225</v>
      </c>
      <c r="E1042" s="67" t="n">
        <v>901982.943439493</v>
      </c>
      <c r="F1042" s="68" t="n">
        <v>528153.003226104</v>
      </c>
      <c r="G1042" s="69" t="n">
        <v>528079.181081669</v>
      </c>
      <c r="H1042" s="70" t="str">
        <f>G1042-F1042</f>
      </c>
      <c r="I1042" s="71" t="n">
        <v>901770.411974376</v>
      </c>
      <c r="J1042" s="72" t="str">
        <f>I1042-E1042</f>
      </c>
    </row>
    <row r="1043">
      <c r="A1043" t="s">
        <v>256</v>
      </c>
      <c r="B1043" t="s">
        <v>258</v>
      </c>
      <c r="C1043" s="66" t="n">
        <v>2043</v>
      </c>
      <c r="D1043" t="s">
        <v>229</v>
      </c>
      <c r="E1043" s="67" t="n">
        <v>479506.052263609</v>
      </c>
      <c r="F1043" s="68" t="n">
        <v>254040.053651709</v>
      </c>
      <c r="G1043" s="69" t="n">
        <v>255992.973248088</v>
      </c>
      <c r="H1043" s="70" t="str">
        <f>G1043-F1043</f>
      </c>
      <c r="I1043" s="71" t="n">
        <v>479482.188386743</v>
      </c>
      <c r="J1043" s="72" t="str">
        <f>I1043-E1043</f>
      </c>
    </row>
    <row r="1044">
      <c r="A1044" t="s">
        <v>256</v>
      </c>
      <c r="B1044" t="s">
        <v>258</v>
      </c>
      <c r="C1044" s="66" t="n">
        <v>2043</v>
      </c>
      <c r="D1044" t="s">
        <v>375</v>
      </c>
      <c r="E1044" s="67" t="n">
        <v>12246.574111148</v>
      </c>
      <c r="F1044" s="68" t="n">
        <v>1731.13146345267</v>
      </c>
      <c r="G1044" s="69" t="n">
        <v>1731.1314511154</v>
      </c>
      <c r="H1044" s="70" t="str">
        <f>G1044-F1044</f>
      </c>
      <c r="I1044" s="71" t="n">
        <v>12246.5731114781</v>
      </c>
      <c r="J1044" s="72" t="str">
        <f>I1044-E1044</f>
      </c>
    </row>
    <row r="1045">
      <c r="A1045" t="s">
        <v>256</v>
      </c>
      <c r="B1045" t="s">
        <v>258</v>
      </c>
      <c r="C1045" s="66" t="n">
        <v>2044</v>
      </c>
      <c r="D1045" t="s">
        <v>235</v>
      </c>
      <c r="E1045" s="67" t="n">
        <v>17147.4573315298</v>
      </c>
      <c r="F1045" s="68" t="n">
        <v>11543.3322536946</v>
      </c>
      <c r="G1045" s="69" t="n">
        <v>11540.7879834335</v>
      </c>
      <c r="H1045" s="70" t="str">
        <f>G1045-F1045</f>
      </c>
      <c r="I1045" s="71" t="n">
        <v>17141.7120461147</v>
      </c>
      <c r="J1045" s="72" t="str">
        <f>I1045-E1045</f>
      </c>
    </row>
    <row r="1046">
      <c r="A1046" t="s">
        <v>256</v>
      </c>
      <c r="B1046" t="s">
        <v>258</v>
      </c>
      <c r="C1046" s="66" t="n">
        <v>2044</v>
      </c>
      <c r="D1046" t="s">
        <v>266</v>
      </c>
      <c r="E1046" s="67" t="n">
        <v>1100730.09474588</v>
      </c>
      <c r="F1046" s="68" t="n">
        <v>219402.867076481</v>
      </c>
      <c r="G1046" s="69" t="n">
        <v>219387.626065992</v>
      </c>
      <c r="H1046" s="70" t="str">
        <f>G1046-F1046</f>
      </c>
      <c r="I1046" s="71" t="n">
        <v>1100597.33187273</v>
      </c>
      <c r="J1046" s="72" t="str">
        <f>I1046-E1046</f>
      </c>
    </row>
    <row r="1047">
      <c r="A1047" t="s">
        <v>256</v>
      </c>
      <c r="B1047" t="s">
        <v>258</v>
      </c>
      <c r="C1047" s="66" t="n">
        <v>2044</v>
      </c>
      <c r="D1047" t="s">
        <v>211</v>
      </c>
      <c r="E1047" s="67" t="n">
        <v>176776.598374297</v>
      </c>
      <c r="F1047" s="68" t="n">
        <v>108428.010021845</v>
      </c>
      <c r="G1047" s="69" t="n">
        <v>108405.015378104</v>
      </c>
      <c r="H1047" s="70" t="str">
        <f>G1047-F1047</f>
      </c>
      <c r="I1047" s="71" t="n">
        <v>176720.973913542</v>
      </c>
      <c r="J1047" s="72" t="str">
        <f>I1047-E1047</f>
      </c>
    </row>
    <row r="1048">
      <c r="A1048" t="s">
        <v>256</v>
      </c>
      <c r="B1048" t="s">
        <v>258</v>
      </c>
      <c r="C1048" s="66" t="n">
        <v>2044</v>
      </c>
      <c r="D1048" t="s">
        <v>221</v>
      </c>
      <c r="E1048" s="67" t="n">
        <v>337219.521562339</v>
      </c>
      <c r="F1048" s="68" t="n">
        <v>316907.421112313</v>
      </c>
      <c r="G1048" s="69" t="n">
        <v>317170.637977033</v>
      </c>
      <c r="H1048" s="70" t="str">
        <f>G1048-F1048</f>
      </c>
      <c r="I1048" s="71" t="n">
        <v>337141.608513163</v>
      </c>
      <c r="J1048" s="72" t="str">
        <f>I1048-E1048</f>
      </c>
    </row>
    <row r="1049">
      <c r="A1049" t="s">
        <v>256</v>
      </c>
      <c r="B1049" t="s">
        <v>258</v>
      </c>
      <c r="C1049" s="66" t="n">
        <v>2044</v>
      </c>
      <c r="D1049" t="s">
        <v>225</v>
      </c>
      <c r="E1049" s="67" t="n">
        <v>915936.145178566</v>
      </c>
      <c r="F1049" s="68" t="n">
        <v>538608.459391184</v>
      </c>
      <c r="G1049" s="69" t="n">
        <v>538525.397411542</v>
      </c>
      <c r="H1049" s="70" t="str">
        <f>G1049-F1049</f>
      </c>
      <c r="I1049" s="71" t="n">
        <v>915703.811540802</v>
      </c>
      <c r="J1049" s="72" t="str">
        <f>I1049-E1049</f>
      </c>
    </row>
    <row r="1050">
      <c r="A1050" t="s">
        <v>256</v>
      </c>
      <c r="B1050" t="s">
        <v>258</v>
      </c>
      <c r="C1050" s="66" t="n">
        <v>2044</v>
      </c>
      <c r="D1050" t="s">
        <v>229</v>
      </c>
      <c r="E1050" s="67" t="n">
        <v>486627.157967643</v>
      </c>
      <c r="F1050" s="68" t="n">
        <v>259629.465329456</v>
      </c>
      <c r="G1050" s="69" t="n">
        <v>261683.339551894</v>
      </c>
      <c r="H1050" s="70" t="str">
        <f>G1050-F1050</f>
      </c>
      <c r="I1050" s="71" t="n">
        <v>486601.390422378</v>
      </c>
      <c r="J1050" s="72" t="str">
        <f>I1050-E1050</f>
      </c>
    </row>
    <row r="1051">
      <c r="A1051" t="s">
        <v>256</v>
      </c>
      <c r="B1051" t="s">
        <v>258</v>
      </c>
      <c r="C1051" s="66" t="n">
        <v>2044</v>
      </c>
      <c r="D1051" t="s">
        <v>375</v>
      </c>
      <c r="E1051" s="67" t="n">
        <v>12149.8562844243</v>
      </c>
      <c r="F1051" s="68" t="n">
        <v>1626.37539411719</v>
      </c>
      <c r="G1051" s="69" t="n">
        <v>1626.37538137955</v>
      </c>
      <c r="H1051" s="70" t="str">
        <f>G1051-F1051</f>
      </c>
      <c r="I1051" s="71" t="n">
        <v>12149.8552379252</v>
      </c>
      <c r="J1051" s="72" t="str">
        <f>I1051-E1051</f>
      </c>
    </row>
    <row r="1052">
      <c r="A1052" t="s">
        <v>256</v>
      </c>
      <c r="B1052" t="s">
        <v>258</v>
      </c>
      <c r="C1052" s="66" t="n">
        <v>2045</v>
      </c>
      <c r="D1052" t="s">
        <v>235</v>
      </c>
      <c r="E1052" s="67" t="n">
        <v>17564.3134416397</v>
      </c>
      <c r="F1052" s="68" t="n">
        <v>11748.7517153605</v>
      </c>
      <c r="G1052" s="69" t="n">
        <v>11745.9298391965</v>
      </c>
      <c r="H1052" s="70" t="str">
        <f>G1052-F1052</f>
      </c>
      <c r="I1052" s="71" t="n">
        <v>17558.0225793012</v>
      </c>
      <c r="J1052" s="72" t="str">
        <f>I1052-E1052</f>
      </c>
    </row>
    <row r="1053">
      <c r="A1053" t="s">
        <v>256</v>
      </c>
      <c r="B1053" t="s">
        <v>258</v>
      </c>
      <c r="C1053" s="66" t="n">
        <v>2045</v>
      </c>
      <c r="D1053" t="s">
        <v>266</v>
      </c>
      <c r="E1053" s="67" t="n">
        <v>1110984.40776868</v>
      </c>
      <c r="F1053" s="68" t="n">
        <v>224806.347211521</v>
      </c>
      <c r="G1053" s="69" t="n">
        <v>224789.135470853</v>
      </c>
      <c r="H1053" s="70" t="str">
        <f>G1053-F1053</f>
      </c>
      <c r="I1053" s="71" t="n">
        <v>1110841.03545085</v>
      </c>
      <c r="J1053" s="72" t="str">
        <f>I1053-E1053</f>
      </c>
    </row>
    <row r="1054">
      <c r="A1054" t="s">
        <v>256</v>
      </c>
      <c r="B1054" t="s">
        <v>258</v>
      </c>
      <c r="C1054" s="66" t="n">
        <v>2045</v>
      </c>
      <c r="D1054" t="s">
        <v>211</v>
      </c>
      <c r="E1054" s="67" t="n">
        <v>180214.219456496</v>
      </c>
      <c r="F1054" s="68" t="n">
        <v>110560.899267424</v>
      </c>
      <c r="G1054" s="69" t="n">
        <v>110535.42825069</v>
      </c>
      <c r="H1054" s="70" t="str">
        <f>G1054-F1054</f>
      </c>
      <c r="I1054" s="71" t="n">
        <v>180153.68435169</v>
      </c>
      <c r="J1054" s="72" t="str">
        <f>I1054-E1054</f>
      </c>
    </row>
    <row r="1055">
      <c r="A1055" t="s">
        <v>256</v>
      </c>
      <c r="B1055" t="s">
        <v>258</v>
      </c>
      <c r="C1055" s="66" t="n">
        <v>2045</v>
      </c>
      <c r="D1055" t="s">
        <v>221</v>
      </c>
      <c r="E1055" s="67" t="n">
        <v>339253.794530005</v>
      </c>
      <c r="F1055" s="68" t="n">
        <v>318658.365207238</v>
      </c>
      <c r="G1055" s="69" t="n">
        <v>318918.904925021</v>
      </c>
      <c r="H1055" s="70" t="str">
        <f>G1055-F1055</f>
      </c>
      <c r="I1055" s="71" t="n">
        <v>339169.596103443</v>
      </c>
      <c r="J1055" s="72" t="str">
        <f>I1055-E1055</f>
      </c>
    </row>
    <row r="1056">
      <c r="A1056" t="s">
        <v>256</v>
      </c>
      <c r="B1056" t="s">
        <v>258</v>
      </c>
      <c r="C1056" s="66" t="n">
        <v>2045</v>
      </c>
      <c r="D1056" t="s">
        <v>225</v>
      </c>
      <c r="E1056" s="67" t="n">
        <v>929450.104354104</v>
      </c>
      <c r="F1056" s="68" t="n">
        <v>549111.118968691</v>
      </c>
      <c r="G1056" s="69" t="n">
        <v>549018.34448389</v>
      </c>
      <c r="H1056" s="70" t="str">
        <f>G1056-F1056</f>
      </c>
      <c r="I1056" s="71" t="n">
        <v>929197.274787431</v>
      </c>
      <c r="J1056" s="72" t="str">
        <f>I1056-E1056</f>
      </c>
    </row>
    <row r="1057">
      <c r="A1057" t="s">
        <v>256</v>
      </c>
      <c r="B1057" t="s">
        <v>258</v>
      </c>
      <c r="C1057" s="66" t="n">
        <v>2045</v>
      </c>
      <c r="D1057" t="s">
        <v>229</v>
      </c>
      <c r="E1057" s="67" t="n">
        <v>493283.577695365</v>
      </c>
      <c r="F1057" s="68" t="n">
        <v>265231.100747171</v>
      </c>
      <c r="G1057" s="69" t="n">
        <v>267382.392924501</v>
      </c>
      <c r="H1057" s="70" t="str">
        <f>G1057-F1057</f>
      </c>
      <c r="I1057" s="71" t="n">
        <v>493255.893083406</v>
      </c>
      <c r="J1057" s="72" t="str">
        <f>I1057-E1057</f>
      </c>
    </row>
    <row r="1058">
      <c r="A1058" t="s">
        <v>256</v>
      </c>
      <c r="B1058" t="s">
        <v>258</v>
      </c>
      <c r="C1058" s="66" t="n">
        <v>2045</v>
      </c>
      <c r="D1058" t="s">
        <v>375</v>
      </c>
      <c r="E1058" s="67" t="n">
        <v>12048.501716388</v>
      </c>
      <c r="F1058" s="68" t="n">
        <v>1523.26403491778</v>
      </c>
      <c r="G1058" s="69" t="n">
        <v>1523.26402182686</v>
      </c>
      <c r="H1058" s="70" t="str">
        <f>G1058-F1058</f>
      </c>
      <c r="I1058" s="71" t="n">
        <v>12048.500629735</v>
      </c>
      <c r="J1058" s="72" t="str">
        <f>I1058-E1058</f>
      </c>
    </row>
    <row r="1059">
      <c r="A1059" t="s">
        <v>256</v>
      </c>
      <c r="B1059" t="s">
        <v>258</v>
      </c>
      <c r="C1059" s="66" t="n">
        <v>2046</v>
      </c>
      <c r="D1059" t="s">
        <v>235</v>
      </c>
      <c r="E1059" s="67" t="n">
        <v>17975.355818</v>
      </c>
      <c r="F1059" s="68" t="n">
        <v>11959.584884712</v>
      </c>
      <c r="G1059" s="69" t="n">
        <v>11956.4732180851</v>
      </c>
      <c r="H1059" s="70" t="str">
        <f>G1059-F1059</f>
      </c>
      <c r="I1059" s="71" t="n">
        <v>17968.503099892</v>
      </c>
      <c r="J1059" s="72" t="str">
        <f>I1059-E1059</f>
      </c>
    </row>
    <row r="1060">
      <c r="A1060" t="s">
        <v>256</v>
      </c>
      <c r="B1060" t="s">
        <v>258</v>
      </c>
      <c r="C1060" s="66" t="n">
        <v>2046</v>
      </c>
      <c r="D1060" t="s">
        <v>266</v>
      </c>
      <c r="E1060" s="67" t="n">
        <v>1124895.7756531</v>
      </c>
      <c r="F1060" s="68" t="n">
        <v>230242.939979497</v>
      </c>
      <c r="G1060" s="69" t="n">
        <v>230223.641273017</v>
      </c>
      <c r="H1060" s="70" t="str">
        <f>G1060-F1060</f>
      </c>
      <c r="I1060" s="71" t="n">
        <v>1124741.39385058</v>
      </c>
      <c r="J1060" s="72" t="str">
        <f>I1060-E1060</f>
      </c>
    </row>
    <row r="1061">
      <c r="A1061" t="s">
        <v>256</v>
      </c>
      <c r="B1061" t="s">
        <v>258</v>
      </c>
      <c r="C1061" s="66" t="n">
        <v>2046</v>
      </c>
      <c r="D1061" t="s">
        <v>211</v>
      </c>
      <c r="E1061" s="67" t="n">
        <v>183576.106982925</v>
      </c>
      <c r="F1061" s="68" t="n">
        <v>112707.698827953</v>
      </c>
      <c r="G1061" s="69" t="n">
        <v>112679.652863118</v>
      </c>
      <c r="H1061" s="70" t="str">
        <f>G1061-F1061</f>
      </c>
      <c r="I1061" s="71" t="n">
        <v>183510.562290158</v>
      </c>
      <c r="J1061" s="72" t="str">
        <f>I1061-E1061</f>
      </c>
    </row>
    <row r="1062">
      <c r="A1062" t="s">
        <v>256</v>
      </c>
      <c r="B1062" t="s">
        <v>258</v>
      </c>
      <c r="C1062" s="66" t="n">
        <v>2046</v>
      </c>
      <c r="D1062" t="s">
        <v>221</v>
      </c>
      <c r="E1062" s="67" t="n">
        <v>341315.856303226</v>
      </c>
      <c r="F1062" s="68" t="n">
        <v>320316.618947646</v>
      </c>
      <c r="G1062" s="69" t="n">
        <v>320574.163172874</v>
      </c>
      <c r="H1062" s="70" t="str">
        <f>G1062-F1062</f>
      </c>
      <c r="I1062" s="71" t="n">
        <v>341225.275481564</v>
      </c>
      <c r="J1062" s="72" t="str">
        <f>I1062-E1062</f>
      </c>
    </row>
    <row r="1063">
      <c r="A1063" t="s">
        <v>256</v>
      </c>
      <c r="B1063" t="s">
        <v>258</v>
      </c>
      <c r="C1063" s="66" t="n">
        <v>2046</v>
      </c>
      <c r="D1063" t="s">
        <v>225</v>
      </c>
      <c r="E1063" s="67" t="n">
        <v>944284.838954645</v>
      </c>
      <c r="F1063" s="68" t="n">
        <v>559647.219496185</v>
      </c>
      <c r="G1063" s="69" t="n">
        <v>559544.256752656</v>
      </c>
      <c r="H1063" s="70" t="str">
        <f>G1063-F1063</f>
      </c>
      <c r="I1063" s="71" t="n">
        <v>944010.931257439</v>
      </c>
      <c r="J1063" s="72" t="str">
        <f>I1063-E1063</f>
      </c>
    </row>
    <row r="1064">
      <c r="A1064" t="s">
        <v>256</v>
      </c>
      <c r="B1064" t="s">
        <v>258</v>
      </c>
      <c r="C1064" s="66" t="n">
        <v>2046</v>
      </c>
      <c r="D1064" t="s">
        <v>229</v>
      </c>
      <c r="E1064" s="67" t="n">
        <v>500675.359776534</v>
      </c>
      <c r="F1064" s="68" t="n">
        <v>270833.227006213</v>
      </c>
      <c r="G1064" s="69" t="n">
        <v>273080.787934234</v>
      </c>
      <c r="H1064" s="70" t="str">
        <f>G1064-F1064</f>
      </c>
      <c r="I1064" s="71" t="n">
        <v>500645.717898476</v>
      </c>
      <c r="J1064" s="72" t="str">
        <f>I1064-E1064</f>
      </c>
    </row>
    <row r="1065">
      <c r="A1065" t="s">
        <v>256</v>
      </c>
      <c r="B1065" t="s">
        <v>258</v>
      </c>
      <c r="C1065" s="66" t="n">
        <v>2046</v>
      </c>
      <c r="D1065" t="s">
        <v>375</v>
      </c>
      <c r="E1065" s="67" t="n">
        <v>11943.7956973693</v>
      </c>
      <c r="F1065" s="68" t="n">
        <v>1421.30022397205</v>
      </c>
      <c r="G1065" s="69" t="n">
        <v>1421.3002106259</v>
      </c>
      <c r="H1065" s="70" t="str">
        <f>G1065-F1065</f>
      </c>
      <c r="I1065" s="71" t="n">
        <v>11943.7945693929</v>
      </c>
      <c r="J1065" s="72" t="str">
        <f>I1065-E1065</f>
      </c>
    </row>
    <row r="1066">
      <c r="A1066" t="s">
        <v>256</v>
      </c>
      <c r="B1066" t="s">
        <v>258</v>
      </c>
      <c r="C1066" s="66" t="n">
        <v>2047</v>
      </c>
      <c r="D1066" t="s">
        <v>235</v>
      </c>
      <c r="E1066" s="67" t="n">
        <v>18378.4190892903</v>
      </c>
      <c r="F1066" s="68" t="n">
        <v>12163.7327130268</v>
      </c>
      <c r="G1066" s="69" t="n">
        <v>12160.3227217187</v>
      </c>
      <c r="H1066" s="70" t="str">
        <f>G1066-F1066</f>
      </c>
      <c r="I1066" s="71" t="n">
        <v>18370.9982297807</v>
      </c>
      <c r="J1066" s="72" t="str">
        <f>I1066-E1066</f>
      </c>
    </row>
    <row r="1067">
      <c r="A1067" t="s">
        <v>256</v>
      </c>
      <c r="B1067" t="s">
        <v>258</v>
      </c>
      <c r="C1067" s="66" t="n">
        <v>2047</v>
      </c>
      <c r="D1067" t="s">
        <v>266</v>
      </c>
      <c r="E1067" s="67" t="n">
        <v>1133845.71461094</v>
      </c>
      <c r="F1067" s="68" t="n">
        <v>235595.991103325</v>
      </c>
      <c r="G1067" s="69" t="n">
        <v>235574.501787602</v>
      </c>
      <c r="H1067" s="70" t="str">
        <f>G1067-F1067</f>
      </c>
      <c r="I1067" s="71" t="n">
        <v>1133680.16398797</v>
      </c>
      <c r="J1067" s="72" t="str">
        <f>I1067-E1067</f>
      </c>
    </row>
    <row r="1068">
      <c r="A1068" t="s">
        <v>256</v>
      </c>
      <c r="B1068" t="s">
        <v>258</v>
      </c>
      <c r="C1068" s="66" t="n">
        <v>2047</v>
      </c>
      <c r="D1068" t="s">
        <v>211</v>
      </c>
      <c r="E1068" s="67" t="n">
        <v>186995.908730933</v>
      </c>
      <c r="F1068" s="68" t="n">
        <v>114801.126789761</v>
      </c>
      <c r="G1068" s="69" t="n">
        <v>114770.43405396</v>
      </c>
      <c r="H1068" s="70" t="str">
        <f>G1068-F1068</f>
      </c>
      <c r="I1068" s="71" t="n">
        <v>186925.284089995</v>
      </c>
      <c r="J1068" s="72" t="str">
        <f>I1068-E1068</f>
      </c>
    </row>
    <row r="1069">
      <c r="A1069" t="s">
        <v>256</v>
      </c>
      <c r="B1069" t="s">
        <v>258</v>
      </c>
      <c r="C1069" s="66" t="n">
        <v>2047</v>
      </c>
      <c r="D1069" t="s">
        <v>221</v>
      </c>
      <c r="E1069" s="67" t="n">
        <v>342918.912946985</v>
      </c>
      <c r="F1069" s="68" t="n">
        <v>321786.712325629</v>
      </c>
      <c r="G1069" s="69" t="n">
        <v>322040.722228729</v>
      </c>
      <c r="H1069" s="70" t="str">
        <f>G1069-F1069</f>
      </c>
      <c r="I1069" s="71" t="n">
        <v>342821.899904036</v>
      </c>
      <c r="J1069" s="72" t="str">
        <f>I1069-E1069</f>
      </c>
    </row>
    <row r="1070">
      <c r="A1070" t="s">
        <v>256</v>
      </c>
      <c r="B1070" t="s">
        <v>258</v>
      </c>
      <c r="C1070" s="66" t="n">
        <v>2047</v>
      </c>
      <c r="D1070" t="s">
        <v>225</v>
      </c>
      <c r="E1070" s="67" t="n">
        <v>957995.698360916</v>
      </c>
      <c r="F1070" s="68" t="n">
        <v>569889.921027421</v>
      </c>
      <c r="G1070" s="69" t="n">
        <v>569776.387385101</v>
      </c>
      <c r="H1070" s="70" t="str">
        <f>G1070-F1070</f>
      </c>
      <c r="I1070" s="71" t="n">
        <v>957700.330331823</v>
      </c>
      <c r="J1070" s="72" t="str">
        <f>I1070-E1070</f>
      </c>
    </row>
    <row r="1071">
      <c r="A1071" t="s">
        <v>256</v>
      </c>
      <c r="B1071" t="s">
        <v>258</v>
      </c>
      <c r="C1071" s="66" t="n">
        <v>2047</v>
      </c>
      <c r="D1071" t="s">
        <v>229</v>
      </c>
      <c r="E1071" s="67" t="n">
        <v>507760.368804201</v>
      </c>
      <c r="F1071" s="68" t="n">
        <v>276253.833260831</v>
      </c>
      <c r="G1071" s="69" t="n">
        <v>278595.1987469</v>
      </c>
      <c r="H1071" s="70" t="str">
        <f>G1071-F1071</f>
      </c>
      <c r="I1071" s="71" t="n">
        <v>507728.749767113</v>
      </c>
      <c r="J1071" s="72" t="str">
        <f>I1071-E1071</f>
      </c>
    </row>
    <row r="1072">
      <c r="A1072" t="s">
        <v>256</v>
      </c>
      <c r="B1072" t="s">
        <v>258</v>
      </c>
      <c r="C1072" s="66" t="n">
        <v>2047</v>
      </c>
      <c r="D1072" t="s">
        <v>375</v>
      </c>
      <c r="E1072" s="67" t="n">
        <v>11676.8151325471</v>
      </c>
      <c r="F1072" s="68" t="n">
        <v>1320.00750268033</v>
      </c>
      <c r="G1072" s="69" t="n">
        <v>1320.00748918915</v>
      </c>
      <c r="H1072" s="70" t="str">
        <f>G1072-F1072</f>
      </c>
      <c r="I1072" s="71" t="n">
        <v>11676.8139890787</v>
      </c>
      <c r="J1072" s="72" t="str">
        <f>I1072-E1072</f>
      </c>
    </row>
    <row r="1073">
      <c r="A1073" t="s">
        <v>256</v>
      </c>
      <c r="B1073" t="s">
        <v>258</v>
      </c>
      <c r="C1073" s="66" t="n">
        <v>2048</v>
      </c>
      <c r="D1073" t="s">
        <v>235</v>
      </c>
      <c r="E1073" s="67" t="n">
        <v>18873.0653632631</v>
      </c>
      <c r="F1073" s="68" t="n">
        <v>12363.5151380426</v>
      </c>
      <c r="G1073" s="69" t="n">
        <v>12359.797946018</v>
      </c>
      <c r="H1073" s="70" t="str">
        <f>G1073-F1073</f>
      </c>
      <c r="I1073" s="71" t="n">
        <v>18865.0138793559</v>
      </c>
      <c r="J1073" s="72" t="str">
        <f>I1073-E1073</f>
      </c>
    </row>
    <row r="1074">
      <c r="A1074" t="s">
        <v>256</v>
      </c>
      <c r="B1074" t="s">
        <v>258</v>
      </c>
      <c r="C1074" s="66" t="n">
        <v>2048</v>
      </c>
      <c r="D1074" t="s">
        <v>266</v>
      </c>
      <c r="E1074" s="67" t="n">
        <v>1140097.62280675</v>
      </c>
      <c r="F1074" s="68" t="n">
        <v>240802.419753424</v>
      </c>
      <c r="G1074" s="69" t="n">
        <v>240778.643136103</v>
      </c>
      <c r="H1074" s="70" t="str">
        <f>G1074-F1074</f>
      </c>
      <c r="I1074" s="71" t="n">
        <v>1139921.42222342</v>
      </c>
      <c r="J1074" s="72" t="str">
        <f>I1074-E1074</f>
      </c>
    </row>
    <row r="1075">
      <c r="A1075" t="s">
        <v>256</v>
      </c>
      <c r="B1075" t="s">
        <v>258</v>
      </c>
      <c r="C1075" s="66" t="n">
        <v>2048</v>
      </c>
      <c r="D1075" t="s">
        <v>211</v>
      </c>
      <c r="E1075" s="67" t="n">
        <v>191249.999909152</v>
      </c>
      <c r="F1075" s="68" t="n">
        <v>116822.012734436</v>
      </c>
      <c r="G1075" s="69" t="n">
        <v>116788.610084</v>
      </c>
      <c r="H1075" s="70" t="str">
        <f>G1075-F1075</f>
      </c>
      <c r="I1075" s="71" t="n">
        <v>191173.834498201</v>
      </c>
      <c r="J1075" s="72" t="str">
        <f>I1075-E1075</f>
      </c>
    </row>
    <row r="1076">
      <c r="A1076" t="s">
        <v>256</v>
      </c>
      <c r="B1076" t="s">
        <v>258</v>
      </c>
      <c r="C1076" s="66" t="n">
        <v>2048</v>
      </c>
      <c r="D1076" t="s">
        <v>221</v>
      </c>
      <c r="E1076" s="67" t="n">
        <v>343890.552416045</v>
      </c>
      <c r="F1076" s="68" t="n">
        <v>322813.559407236</v>
      </c>
      <c r="G1076" s="69" t="n">
        <v>323063.01307722</v>
      </c>
      <c r="H1076" s="70" t="str">
        <f>G1076-F1076</f>
      </c>
      <c r="I1076" s="71" t="n">
        <v>343787.138006374</v>
      </c>
      <c r="J1076" s="72" t="str">
        <f>I1076-E1076</f>
      </c>
    </row>
    <row r="1077">
      <c r="A1077" t="s">
        <v>256</v>
      </c>
      <c r="B1077" t="s">
        <v>258</v>
      </c>
      <c r="C1077" s="66" t="n">
        <v>2048</v>
      </c>
      <c r="D1077" t="s">
        <v>225</v>
      </c>
      <c r="E1077" s="67" t="n">
        <v>973070.315799626</v>
      </c>
      <c r="F1077" s="68" t="n">
        <v>579581.280274663</v>
      </c>
      <c r="G1077" s="69" t="n">
        <v>579456.858882308</v>
      </c>
      <c r="H1077" s="70" t="str">
        <f>G1077-F1077</f>
      </c>
      <c r="I1077" s="71" t="n">
        <v>972752.000469153</v>
      </c>
      <c r="J1077" s="72" t="str">
        <f>I1077-E1077</f>
      </c>
    </row>
    <row r="1078">
      <c r="A1078" t="s">
        <v>256</v>
      </c>
      <c r="B1078" t="s">
        <v>258</v>
      </c>
      <c r="C1078" s="66" t="n">
        <v>2048</v>
      </c>
      <c r="D1078" t="s">
        <v>229</v>
      </c>
      <c r="E1078" s="67" t="n">
        <v>516179.160169775</v>
      </c>
      <c r="F1078" s="68" t="n">
        <v>281477.910115158</v>
      </c>
      <c r="G1078" s="69" t="n">
        <v>283909.318240972</v>
      </c>
      <c r="H1078" s="70" t="str">
        <f>G1078-F1078</f>
      </c>
      <c r="I1078" s="71" t="n">
        <v>516145.438063223</v>
      </c>
      <c r="J1078" s="72" t="str">
        <f>I1078-E1078</f>
      </c>
    </row>
    <row r="1079">
      <c r="A1079" t="s">
        <v>256</v>
      </c>
      <c r="B1079" t="s">
        <v>258</v>
      </c>
      <c r="C1079" s="66" t="n">
        <v>2048</v>
      </c>
      <c r="D1079" t="s">
        <v>375</v>
      </c>
      <c r="E1079" s="67" t="n">
        <v>11567.4046275605</v>
      </c>
      <c r="F1079" s="68" t="n">
        <v>1228.73263044446</v>
      </c>
      <c r="G1079" s="69" t="n">
        <v>1228.73261677247</v>
      </c>
      <c r="H1079" s="70" t="str">
        <f>G1079-F1079</f>
      </c>
      <c r="I1079" s="71" t="n">
        <v>11567.4035703729</v>
      </c>
      <c r="J1079" s="72" t="str">
        <f>I1079-E1079</f>
      </c>
    </row>
    <row r="1080">
      <c r="A1080" t="s">
        <v>256</v>
      </c>
      <c r="B1080" t="s">
        <v>258</v>
      </c>
      <c r="C1080" s="66" t="n">
        <v>2049</v>
      </c>
      <c r="D1080" t="s">
        <v>235</v>
      </c>
      <c r="E1080" s="67" t="n">
        <v>19274.5935974335</v>
      </c>
      <c r="F1080" s="68" t="n">
        <v>12567.0056082925</v>
      </c>
      <c r="G1080" s="69" t="n">
        <v>12562.9700035081</v>
      </c>
      <c r="H1080" s="70" t="str">
        <f>G1080-F1080</f>
      </c>
      <c r="I1080" s="71" t="n">
        <v>19265.9413357536</v>
      </c>
      <c r="J1080" s="72" t="str">
        <f>I1080-E1080</f>
      </c>
    </row>
    <row r="1081">
      <c r="A1081" t="s">
        <v>256</v>
      </c>
      <c r="B1081" t="s">
        <v>258</v>
      </c>
      <c r="C1081" s="66" t="n">
        <v>2049</v>
      </c>
      <c r="D1081" t="s">
        <v>266</v>
      </c>
      <c r="E1081" s="67" t="n">
        <v>1149143.00356578</v>
      </c>
      <c r="F1081" s="68" t="n">
        <v>246050.612409224</v>
      </c>
      <c r="G1081" s="69" t="n">
        <v>246024.454765088</v>
      </c>
      <c r="H1081" s="70" t="str">
        <f>G1081-F1081</f>
      </c>
      <c r="I1081" s="71" t="n">
        <v>1148955.60958046</v>
      </c>
      <c r="J1081" s="72" t="str">
        <f>I1081-E1081</f>
      </c>
    </row>
    <row r="1082">
      <c r="A1082" t="s">
        <v>256</v>
      </c>
      <c r="B1082" t="s">
        <v>258</v>
      </c>
      <c r="C1082" s="66" t="n">
        <v>2049</v>
      </c>
      <c r="D1082" t="s">
        <v>211</v>
      </c>
      <c r="E1082" s="67" t="n">
        <v>194373.456181484</v>
      </c>
      <c r="F1082" s="68" t="n">
        <v>118863.789167243</v>
      </c>
      <c r="G1082" s="69" t="n">
        <v>118827.584291328</v>
      </c>
      <c r="H1082" s="70" t="str">
        <f>G1082-F1082</f>
      </c>
      <c r="I1082" s="71" t="n">
        <v>194292.055539498</v>
      </c>
      <c r="J1082" s="72" t="str">
        <f>I1082-E1082</f>
      </c>
    </row>
    <row r="1083">
      <c r="A1083" t="s">
        <v>256</v>
      </c>
      <c r="B1083" t="s">
        <v>258</v>
      </c>
      <c r="C1083" s="66" t="n">
        <v>2049</v>
      </c>
      <c r="D1083" t="s">
        <v>221</v>
      </c>
      <c r="E1083" s="67" t="n">
        <v>345141.207379036</v>
      </c>
      <c r="F1083" s="68" t="n">
        <v>323871.679237067</v>
      </c>
      <c r="G1083" s="69" t="n">
        <v>324116.922797206</v>
      </c>
      <c r="H1083" s="70" t="str">
        <f>G1083-F1083</f>
      </c>
      <c r="I1083" s="71" t="n">
        <v>345031.334829118</v>
      </c>
      <c r="J1083" s="72" t="str">
        <f>I1083-E1083</f>
      </c>
    </row>
    <row r="1084">
      <c r="A1084" t="s">
        <v>256</v>
      </c>
      <c r="B1084" t="s">
        <v>258</v>
      </c>
      <c r="C1084" s="66" t="n">
        <v>2049</v>
      </c>
      <c r="D1084" t="s">
        <v>225</v>
      </c>
      <c r="E1084" s="67" t="n">
        <v>985845.650918071</v>
      </c>
      <c r="F1084" s="68" t="n">
        <v>589364.197022508</v>
      </c>
      <c r="G1084" s="69" t="n">
        <v>589228.445176563</v>
      </c>
      <c r="H1084" s="70" t="str">
        <f>G1084-F1084</f>
      </c>
      <c r="I1084" s="71" t="n">
        <v>985505.206976823</v>
      </c>
      <c r="J1084" s="72" t="str">
        <f>I1084-E1084</f>
      </c>
    </row>
    <row r="1085">
      <c r="A1085" t="s">
        <v>256</v>
      </c>
      <c r="B1085" t="s">
        <v>258</v>
      </c>
      <c r="C1085" s="66" t="n">
        <v>2049</v>
      </c>
      <c r="D1085" t="s">
        <v>229</v>
      </c>
      <c r="E1085" s="67" t="n">
        <v>522527.890844281</v>
      </c>
      <c r="F1085" s="68" t="n">
        <v>286725.472094616</v>
      </c>
      <c r="G1085" s="69" t="n">
        <v>289249.089939416</v>
      </c>
      <c r="H1085" s="70" t="str">
        <f>G1085-F1085</f>
      </c>
      <c r="I1085" s="71" t="n">
        <v>522492.200230248</v>
      </c>
      <c r="J1085" s="72" t="str">
        <f>I1085-E1085</f>
      </c>
    </row>
    <row r="1086">
      <c r="A1086" t="s">
        <v>256</v>
      </c>
      <c r="B1086" t="s">
        <v>258</v>
      </c>
      <c r="C1086" s="66" t="n">
        <v>2049</v>
      </c>
      <c r="D1086" t="s">
        <v>375</v>
      </c>
      <c r="E1086" s="67" t="n">
        <v>11514.5380278925</v>
      </c>
      <c r="F1086" s="68" t="n">
        <v>1139.24176610589</v>
      </c>
      <c r="G1086" s="69" t="n">
        <v>1139.24175250417</v>
      </c>
      <c r="H1086" s="70" t="str">
        <f>G1086-F1086</f>
      </c>
      <c r="I1086" s="71" t="n">
        <v>11514.5369642823</v>
      </c>
      <c r="J1086" s="72" t="str">
        <f>I1086-E1086</f>
      </c>
    </row>
    <row r="1087">
      <c r="A1087" t="s">
        <v>256</v>
      </c>
      <c r="B1087" t="s">
        <v>258</v>
      </c>
      <c r="C1087" s="66" t="n">
        <v>2050</v>
      </c>
      <c r="D1087" t="s">
        <v>235</v>
      </c>
      <c r="E1087" s="67" t="n">
        <v>19661.0408160767</v>
      </c>
      <c r="F1087" s="68" t="n">
        <v>12769.3516820762</v>
      </c>
      <c r="G1087" s="69" t="n">
        <v>12764.9906286853</v>
      </c>
      <c r="H1087" s="70" t="str">
        <f>G1087-F1087</f>
      </c>
      <c r="I1087" s="71" t="n">
        <v>19651.774602414</v>
      </c>
      <c r="J1087" s="72" t="str">
        <f>I1087-E1087</f>
      </c>
    </row>
    <row r="1088">
      <c r="A1088" t="s">
        <v>256</v>
      </c>
      <c r="B1088" t="s">
        <v>258</v>
      </c>
      <c r="C1088" s="66" t="n">
        <v>2050</v>
      </c>
      <c r="D1088" t="s">
        <v>266</v>
      </c>
      <c r="E1088" s="67" t="n">
        <v>1157871.61975204</v>
      </c>
      <c r="F1088" s="68" t="n">
        <v>251207.58330326</v>
      </c>
      <c r="G1088" s="69" t="n">
        <v>251178.956267752</v>
      </c>
      <c r="H1088" s="70" t="str">
        <f>G1088-F1088</f>
      </c>
      <c r="I1088" s="71" t="n">
        <v>1157673.56667431</v>
      </c>
      <c r="J1088" s="72" t="str">
        <f>I1088-E1088</f>
      </c>
    </row>
    <row r="1089">
      <c r="A1089" t="s">
        <v>256</v>
      </c>
      <c r="B1089" t="s">
        <v>258</v>
      </c>
      <c r="C1089" s="66" t="n">
        <v>2050</v>
      </c>
      <c r="D1089" t="s">
        <v>211</v>
      </c>
      <c r="E1089" s="67" t="n">
        <v>197003.860552792</v>
      </c>
      <c r="F1089" s="68" t="n">
        <v>120866.987135852</v>
      </c>
      <c r="G1089" s="69" t="n">
        <v>120827.928759862</v>
      </c>
      <c r="H1089" s="70" t="str">
        <f>G1089-F1089</f>
      </c>
      <c r="I1089" s="71" t="n">
        <v>196917.204625516</v>
      </c>
      <c r="J1089" s="72" t="str">
        <f>I1089-E1089</f>
      </c>
    </row>
    <row r="1090">
      <c r="A1090" t="s">
        <v>256</v>
      </c>
      <c r="B1090" t="s">
        <v>258</v>
      </c>
      <c r="C1090" s="66" t="n">
        <v>2050</v>
      </c>
      <c r="D1090" t="s">
        <v>221</v>
      </c>
      <c r="E1090" s="67" t="n">
        <v>346350.154744018</v>
      </c>
      <c r="F1090" s="68" t="n">
        <v>324733.080272946</v>
      </c>
      <c r="G1090" s="69" t="n">
        <v>324973.279226193</v>
      </c>
      <c r="H1090" s="70" t="str">
        <f>G1090-F1090</f>
      </c>
      <c r="I1090" s="71" t="n">
        <v>346233.851249823</v>
      </c>
      <c r="J1090" s="72" t="str">
        <f>I1090-E1090</f>
      </c>
    </row>
    <row r="1091">
      <c r="A1091" t="s">
        <v>256</v>
      </c>
      <c r="B1091" t="s">
        <v>258</v>
      </c>
      <c r="C1091" s="66" t="n">
        <v>2050</v>
      </c>
      <c r="D1091" t="s">
        <v>225</v>
      </c>
      <c r="E1091" s="67" t="n">
        <v>997617.896787061</v>
      </c>
      <c r="F1091" s="68" t="n">
        <v>598964.07962737</v>
      </c>
      <c r="G1091" s="69" t="n">
        <v>598816.687069898</v>
      </c>
      <c r="H1091" s="70" t="str">
        <f>G1091-F1091</f>
      </c>
      <c r="I1091" s="71" t="n">
        <v>997255.105001918</v>
      </c>
      <c r="J1091" s="72" t="str">
        <f>I1091-E1091</f>
      </c>
    </row>
    <row r="1092">
      <c r="A1092" t="s">
        <v>256</v>
      </c>
      <c r="B1092" t="s">
        <v>258</v>
      </c>
      <c r="C1092" s="66" t="n">
        <v>2050</v>
      </c>
      <c r="D1092" t="s">
        <v>229</v>
      </c>
      <c r="E1092" s="67" t="n">
        <v>528047.072620225</v>
      </c>
      <c r="F1092" s="68" t="n">
        <v>291786.089168266</v>
      </c>
      <c r="G1092" s="69" t="n">
        <v>294395.50759804</v>
      </c>
      <c r="H1092" s="70" t="str">
        <f>G1092-F1092</f>
      </c>
      <c r="I1092" s="71" t="n">
        <v>528009.464128417</v>
      </c>
      <c r="J1092" s="72" t="str">
        <f>I1092-E1092</f>
      </c>
    </row>
    <row r="1093">
      <c r="A1093" t="s">
        <v>256</v>
      </c>
      <c r="B1093" t="s">
        <v>258</v>
      </c>
      <c r="C1093" s="66" t="n">
        <v>2050</v>
      </c>
      <c r="D1093" t="s">
        <v>375</v>
      </c>
      <c r="E1093" s="67" t="n">
        <v>11458.3328255512</v>
      </c>
      <c r="F1093" s="68" t="n">
        <v>1051.11390664819</v>
      </c>
      <c r="G1093" s="69" t="n">
        <v>1051.113893317</v>
      </c>
      <c r="H1093" s="70" t="str">
        <f>G1093-F1093</f>
      </c>
      <c r="I1093" s="71" t="n">
        <v>11458.3317669049</v>
      </c>
      <c r="J1093" s="72" t="str">
        <f>I1093-E1093</f>
      </c>
    </row>
    <row r="1094">
      <c r="A1094" t="s">
        <v>262</v>
      </c>
      <c r="B1094" t="s">
        <v>264</v>
      </c>
      <c r="C1094" s="66" t="n">
        <v>2025</v>
      </c>
      <c r="D1094" t="s">
        <v>235</v>
      </c>
      <c r="E1094" s="67" t="n">
        <v>11293.858953409</v>
      </c>
      <c r="F1094" s="68" t="n">
        <v>8456.09110298007</v>
      </c>
      <c r="G1094" s="69" t="n">
        <v>8456.09110298007</v>
      </c>
      <c r="H1094" s="70" t="str">
        <f>G1094-F1094</f>
      </c>
      <c r="I1094" s="71" t="n">
        <v>11293.858953409</v>
      </c>
      <c r="J1094" s="72" t="str">
        <f>I1094-E1094</f>
      </c>
    </row>
    <row r="1095">
      <c r="A1095" t="s">
        <v>262</v>
      </c>
      <c r="B1095" t="s">
        <v>264</v>
      </c>
      <c r="C1095" s="66" t="n">
        <v>2025</v>
      </c>
      <c r="D1095" t="s">
        <v>266</v>
      </c>
      <c r="E1095" s="67" t="n">
        <v>796801.792482661</v>
      </c>
      <c r="F1095" s="68" t="n">
        <v>123539.292109378</v>
      </c>
      <c r="G1095" s="69" t="n">
        <v>124437.099676651</v>
      </c>
      <c r="H1095" s="70" t="str">
        <f>G1095-F1095</f>
      </c>
      <c r="I1095" s="71" t="n">
        <v>796801.792482661</v>
      </c>
      <c r="J1095" s="72" t="str">
        <f>I1095-E1095</f>
      </c>
    </row>
    <row r="1096">
      <c r="A1096" t="s">
        <v>262</v>
      </c>
      <c r="B1096" t="s">
        <v>264</v>
      </c>
      <c r="C1096" s="66" t="n">
        <v>2025</v>
      </c>
      <c r="D1096" t="s">
        <v>211</v>
      </c>
      <c r="E1096" s="67" t="n">
        <v>110599.338170727</v>
      </c>
      <c r="F1096" s="68" t="n">
        <v>70978.7980144995</v>
      </c>
      <c r="G1096" s="69" t="n">
        <v>70978.7980144995</v>
      </c>
      <c r="H1096" s="70" t="str">
        <f>G1096-F1096</f>
      </c>
      <c r="I1096" s="71" t="n">
        <v>110599.338170727</v>
      </c>
      <c r="J1096" s="72" t="str">
        <f>I1096-E1096</f>
      </c>
    </row>
    <row r="1097">
      <c r="A1097" t="s">
        <v>262</v>
      </c>
      <c r="B1097" t="s">
        <v>264</v>
      </c>
      <c r="C1097" s="66" t="n">
        <v>2025</v>
      </c>
      <c r="D1097" t="s">
        <v>221</v>
      </c>
      <c r="E1097" s="67" t="n">
        <v>269908.90899035</v>
      </c>
      <c r="F1097" s="68" t="n">
        <v>250549.928104577</v>
      </c>
      <c r="G1097" s="69" t="n">
        <v>250549.928104577</v>
      </c>
      <c r="H1097" s="70" t="str">
        <f>G1097-F1097</f>
      </c>
      <c r="I1097" s="71" t="n">
        <v>269908.90899035</v>
      </c>
      <c r="J1097" s="72" t="str">
        <f>I1097-E1097</f>
      </c>
    </row>
    <row r="1098">
      <c r="A1098" t="s">
        <v>262</v>
      </c>
      <c r="B1098" t="s">
        <v>264</v>
      </c>
      <c r="C1098" s="66" t="n">
        <v>2025</v>
      </c>
      <c r="D1098" t="s">
        <v>225</v>
      </c>
      <c r="E1098" s="67" t="n">
        <v>605290.562665356</v>
      </c>
      <c r="F1098" s="68" t="n">
        <v>336044.241876613</v>
      </c>
      <c r="G1098" s="69" t="n">
        <v>336235.043603752</v>
      </c>
      <c r="H1098" s="70" t="str">
        <f>G1098-F1098</f>
      </c>
      <c r="I1098" s="71" t="n">
        <v>605290.562665356</v>
      </c>
      <c r="J1098" s="72" t="str">
        <f>I1098-E1098</f>
      </c>
    </row>
    <row r="1099">
      <c r="A1099" t="s">
        <v>262</v>
      </c>
      <c r="B1099" t="s">
        <v>264</v>
      </c>
      <c r="C1099" s="66" t="n">
        <v>2025</v>
      </c>
      <c r="D1099" t="s">
        <v>229</v>
      </c>
      <c r="E1099" s="67" t="n">
        <v>328703.695708345</v>
      </c>
      <c r="F1099" s="68" t="n">
        <v>165181.229862536</v>
      </c>
      <c r="G1099" s="69" t="n">
        <v>165181.229862536</v>
      </c>
      <c r="H1099" s="70" t="str">
        <f>G1099-F1099</f>
      </c>
      <c r="I1099" s="71" t="n">
        <v>328703.695708345</v>
      </c>
      <c r="J1099" s="72" t="str">
        <f>I1099-E1099</f>
      </c>
    </row>
    <row r="1100">
      <c r="A1100" t="s">
        <v>262</v>
      </c>
      <c r="B1100" t="s">
        <v>264</v>
      </c>
      <c r="C1100" s="66" t="n">
        <v>2025</v>
      </c>
      <c r="D1100" t="s">
        <v>375</v>
      </c>
      <c r="E1100" s="67" t="n">
        <v>12601.5188318307</v>
      </c>
      <c r="F1100" s="68" t="n">
        <v>3955.30711895499</v>
      </c>
      <c r="G1100" s="69" t="n">
        <v>3955.30711895499</v>
      </c>
      <c r="H1100" s="70" t="str">
        <f>G1100-F1100</f>
      </c>
      <c r="I1100" s="71" t="n">
        <v>12601.5188318307</v>
      </c>
      <c r="J1100" s="72" t="str">
        <f>I1100-E1100</f>
      </c>
    </row>
    <row r="1101">
      <c r="A1101" t="s">
        <v>262</v>
      </c>
      <c r="B1101" t="s">
        <v>264</v>
      </c>
      <c r="C1101" s="66" t="n">
        <v>2026</v>
      </c>
      <c r="D1101" t="s">
        <v>235</v>
      </c>
      <c r="E1101" s="67" t="n">
        <v>11414.4624769696</v>
      </c>
      <c r="F1101" s="68" t="n">
        <v>8503.048830729</v>
      </c>
      <c r="G1101" s="69" t="n">
        <v>8503.048830729</v>
      </c>
      <c r="H1101" s="70" t="str">
        <f>G1101-F1101</f>
      </c>
      <c r="I1101" s="71" t="n">
        <v>11413.9401907849</v>
      </c>
      <c r="J1101" s="72" t="str">
        <f>I1101-E1101</f>
      </c>
    </row>
    <row r="1102">
      <c r="A1102" t="s">
        <v>262</v>
      </c>
      <c r="B1102" t="s">
        <v>264</v>
      </c>
      <c r="C1102" s="66" t="n">
        <v>2026</v>
      </c>
      <c r="D1102" t="s">
        <v>266</v>
      </c>
      <c r="E1102" s="67" t="n">
        <v>813845.939774312</v>
      </c>
      <c r="F1102" s="68" t="n">
        <v>126504.405557323</v>
      </c>
      <c r="G1102" s="69" t="n">
        <v>128333.952745922</v>
      </c>
      <c r="H1102" s="70" t="str">
        <f>G1102-F1102</f>
      </c>
      <c r="I1102" s="71" t="n">
        <v>813844.569716145</v>
      </c>
      <c r="J1102" s="72" t="str">
        <f>I1102-E1102</f>
      </c>
    </row>
    <row r="1103">
      <c r="A1103" t="s">
        <v>262</v>
      </c>
      <c r="B1103" t="s">
        <v>264</v>
      </c>
      <c r="C1103" s="66" t="n">
        <v>2026</v>
      </c>
      <c r="D1103" t="s">
        <v>211</v>
      </c>
      <c r="E1103" s="67" t="n">
        <v>113265.264530754</v>
      </c>
      <c r="F1103" s="68" t="n">
        <v>72339.6884190733</v>
      </c>
      <c r="G1103" s="69" t="n">
        <v>72339.6884190733</v>
      </c>
      <c r="H1103" s="70" t="str">
        <f>G1103-F1103</f>
      </c>
      <c r="I1103" s="71" t="n">
        <v>113261.467181129</v>
      </c>
      <c r="J1103" s="72" t="str">
        <f>I1103-E1103</f>
      </c>
    </row>
    <row r="1104">
      <c r="A1104" t="s">
        <v>262</v>
      </c>
      <c r="B1104" t="s">
        <v>264</v>
      </c>
      <c r="C1104" s="66" t="n">
        <v>2026</v>
      </c>
      <c r="D1104" t="s">
        <v>221</v>
      </c>
      <c r="E1104" s="67" t="n">
        <v>274206.820251864</v>
      </c>
      <c r="F1104" s="68" t="n">
        <v>254910.752627481</v>
      </c>
      <c r="G1104" s="69" t="n">
        <v>254910.752627481</v>
      </c>
      <c r="H1104" s="70" t="str">
        <f>G1104-F1104</f>
      </c>
      <c r="I1104" s="71" t="n">
        <v>274200.577929512</v>
      </c>
      <c r="J1104" s="72" t="str">
        <f>I1104-E1104</f>
      </c>
    </row>
    <row r="1105">
      <c r="A1105" t="s">
        <v>262</v>
      </c>
      <c r="B1105" t="s">
        <v>264</v>
      </c>
      <c r="C1105" s="66" t="n">
        <v>2026</v>
      </c>
      <c r="D1105" t="s">
        <v>225</v>
      </c>
      <c r="E1105" s="67" t="n">
        <v>620110.150467357</v>
      </c>
      <c r="F1105" s="68" t="n">
        <v>344543.262543937</v>
      </c>
      <c r="G1105" s="69" t="n">
        <v>344917.064339335</v>
      </c>
      <c r="H1105" s="70" t="str">
        <f>G1105-F1105</f>
      </c>
      <c r="I1105" s="71" t="n">
        <v>620097.594779103</v>
      </c>
      <c r="J1105" s="72" t="str">
        <f>I1105-E1105</f>
      </c>
    </row>
    <row r="1106">
      <c r="A1106" t="s">
        <v>262</v>
      </c>
      <c r="B1106" t="s">
        <v>264</v>
      </c>
      <c r="C1106" s="66" t="n">
        <v>2026</v>
      </c>
      <c r="D1106" t="s">
        <v>229</v>
      </c>
      <c r="E1106" s="67" t="n">
        <v>335580.417560255</v>
      </c>
      <c r="F1106" s="68" t="n">
        <v>167951.384337069</v>
      </c>
      <c r="G1106" s="69" t="n">
        <v>167951.384337069</v>
      </c>
      <c r="H1106" s="70" t="str">
        <f>G1106-F1106</f>
      </c>
      <c r="I1106" s="71" t="n">
        <v>335570.10792798</v>
      </c>
      <c r="J1106" s="72" t="str">
        <f>I1106-E1106</f>
      </c>
    </row>
    <row r="1107">
      <c r="A1107" t="s">
        <v>262</v>
      </c>
      <c r="B1107" t="s">
        <v>264</v>
      </c>
      <c r="C1107" s="66" t="n">
        <v>2026</v>
      </c>
      <c r="D1107" t="s">
        <v>375</v>
      </c>
      <c r="E1107" s="67" t="n">
        <v>12631.2086766009</v>
      </c>
      <c r="F1107" s="68" t="n">
        <v>3824.41375844239</v>
      </c>
      <c r="G1107" s="69" t="n">
        <v>3824.41375844239</v>
      </c>
      <c r="H1107" s="70" t="str">
        <f>G1107-F1107</f>
      </c>
      <c r="I1107" s="71" t="n">
        <v>12631.2009976529</v>
      </c>
      <c r="J1107" s="72" t="str">
        <f>I1107-E1107</f>
      </c>
    </row>
    <row r="1108">
      <c r="A1108" t="s">
        <v>262</v>
      </c>
      <c r="B1108" t="s">
        <v>264</v>
      </c>
      <c r="C1108" s="66" t="n">
        <v>2027</v>
      </c>
      <c r="D1108" t="s">
        <v>235</v>
      </c>
      <c r="E1108" s="67" t="n">
        <v>11517.1083737803</v>
      </c>
      <c r="F1108" s="68" t="n">
        <v>8579.16023844038</v>
      </c>
      <c r="G1108" s="69" t="n">
        <v>8579.03905337462</v>
      </c>
      <c r="H1108" s="70" t="str">
        <f>G1108-F1108</f>
      </c>
      <c r="I1108" s="71" t="n">
        <v>11515.58910781</v>
      </c>
      <c r="J1108" s="72" t="str">
        <f>I1108-E1108</f>
      </c>
    </row>
    <row r="1109">
      <c r="A1109" t="s">
        <v>262</v>
      </c>
      <c r="B1109" t="s">
        <v>264</v>
      </c>
      <c r="C1109" s="66" t="n">
        <v>2027</v>
      </c>
      <c r="D1109" t="s">
        <v>266</v>
      </c>
      <c r="E1109" s="67" t="n">
        <v>832171.107865639</v>
      </c>
      <c r="F1109" s="68" t="n">
        <v>129660.11654469</v>
      </c>
      <c r="G1109" s="69" t="n">
        <v>132462.188251167</v>
      </c>
      <c r="H1109" s="70" t="str">
        <f>G1109-F1109</f>
      </c>
      <c r="I1109" s="71" t="n">
        <v>832166.906185925</v>
      </c>
      <c r="J1109" s="72" t="str">
        <f>I1109-E1109</f>
      </c>
    </row>
    <row r="1110">
      <c r="A1110" t="s">
        <v>262</v>
      </c>
      <c r="B1110" t="s">
        <v>264</v>
      </c>
      <c r="C1110" s="66" t="n">
        <v>2027</v>
      </c>
      <c r="D1110" t="s">
        <v>211</v>
      </c>
      <c r="E1110" s="67" t="n">
        <v>115943.97921729</v>
      </c>
      <c r="F1110" s="68" t="n">
        <v>73860.5741211429</v>
      </c>
      <c r="G1110" s="69" t="n">
        <v>73859.9102925664</v>
      </c>
      <c r="H1110" s="70" t="str">
        <f>G1110-F1110</f>
      </c>
      <c r="I1110" s="71" t="n">
        <v>115932.769375635</v>
      </c>
      <c r="J1110" s="72" t="str">
        <f>I1110-E1110</f>
      </c>
    </row>
    <row r="1111">
      <c r="A1111" t="s">
        <v>262</v>
      </c>
      <c r="B1111" t="s">
        <v>264</v>
      </c>
      <c r="C1111" s="66" t="n">
        <v>2027</v>
      </c>
      <c r="D1111" t="s">
        <v>221</v>
      </c>
      <c r="E1111" s="67" t="n">
        <v>278527.102128307</v>
      </c>
      <c r="F1111" s="68" t="n">
        <v>259322.464931328</v>
      </c>
      <c r="G1111" s="69" t="n">
        <v>259318.038089282</v>
      </c>
      <c r="H1111" s="70" t="str">
        <f>G1111-F1111</f>
      </c>
      <c r="I1111" s="71" t="n">
        <v>278508.667642155</v>
      </c>
      <c r="J1111" s="72" t="str">
        <f>I1111-E1111</f>
      </c>
    </row>
    <row r="1112">
      <c r="A1112" t="s">
        <v>262</v>
      </c>
      <c r="B1112" t="s">
        <v>264</v>
      </c>
      <c r="C1112" s="66" t="n">
        <v>2027</v>
      </c>
      <c r="D1112" t="s">
        <v>225</v>
      </c>
      <c r="E1112" s="67" t="n">
        <v>635133.116016866</v>
      </c>
      <c r="F1112" s="68" t="n">
        <v>353620.38326975</v>
      </c>
      <c r="G1112" s="69" t="n">
        <v>354171.544362645</v>
      </c>
      <c r="H1112" s="70" t="str">
        <f>G1112-F1112</f>
      </c>
      <c r="I1112" s="71" t="n">
        <v>635095.671557741</v>
      </c>
      <c r="J1112" s="72" t="str">
        <f>I1112-E1112</f>
      </c>
    </row>
    <row r="1113">
      <c r="A1113" t="s">
        <v>262</v>
      </c>
      <c r="B1113" t="s">
        <v>264</v>
      </c>
      <c r="C1113" s="66" t="n">
        <v>2027</v>
      </c>
      <c r="D1113" t="s">
        <v>229</v>
      </c>
      <c r="E1113" s="67" t="n">
        <v>342522.69574129</v>
      </c>
      <c r="F1113" s="68" t="n">
        <v>171239.298923589</v>
      </c>
      <c r="G1113" s="69" t="n">
        <v>171237.362695819</v>
      </c>
      <c r="H1113" s="70" t="str">
        <f>G1113-F1113</f>
      </c>
      <c r="I1113" s="71" t="n">
        <v>342492.405098957</v>
      </c>
      <c r="J1113" s="72" t="str">
        <f>I1113-E1113</f>
      </c>
    </row>
    <row r="1114">
      <c r="A1114" t="s">
        <v>262</v>
      </c>
      <c r="B1114" t="s">
        <v>264</v>
      </c>
      <c r="C1114" s="66" t="n">
        <v>2027</v>
      </c>
      <c r="D1114" t="s">
        <v>375</v>
      </c>
      <c r="E1114" s="67" t="n">
        <v>12629.8218819843</v>
      </c>
      <c r="F1114" s="68" t="n">
        <v>3692.70837695899</v>
      </c>
      <c r="G1114" s="69" t="n">
        <v>3692.70803496508</v>
      </c>
      <c r="H1114" s="70" t="str">
        <f>G1114-F1114</f>
      </c>
      <c r="I1114" s="71" t="n">
        <v>12629.8028477439</v>
      </c>
      <c r="J1114" s="72" t="str">
        <f>I1114-E1114</f>
      </c>
    </row>
    <row r="1115">
      <c r="A1115" t="s">
        <v>262</v>
      </c>
      <c r="B1115" t="s">
        <v>264</v>
      </c>
      <c r="C1115" s="66" t="n">
        <v>2028</v>
      </c>
      <c r="D1115" t="s">
        <v>235</v>
      </c>
      <c r="E1115" s="67" t="n">
        <v>11832.4256405675</v>
      </c>
      <c r="F1115" s="68" t="n">
        <v>8691.38717738533</v>
      </c>
      <c r="G1115" s="69" t="n">
        <v>8690.97079151088</v>
      </c>
      <c r="H1115" s="70" t="str">
        <f>G1115-F1115</f>
      </c>
      <c r="I1115" s="71" t="n">
        <v>11829.3995552585</v>
      </c>
      <c r="J1115" s="72" t="str">
        <f>I1115-E1115</f>
      </c>
    </row>
    <row r="1116">
      <c r="A1116" t="s">
        <v>262</v>
      </c>
      <c r="B1116" t="s">
        <v>264</v>
      </c>
      <c r="C1116" s="66" t="n">
        <v>2028</v>
      </c>
      <c r="D1116" t="s">
        <v>266</v>
      </c>
      <c r="E1116" s="67" t="n">
        <v>854966.96358769</v>
      </c>
      <c r="F1116" s="68" t="n">
        <v>132950.496561806</v>
      </c>
      <c r="G1116" s="69" t="n">
        <v>136770.52662348</v>
      </c>
      <c r="H1116" s="70" t="str">
        <f>G1116-F1116</f>
      </c>
      <c r="I1116" s="71" t="n">
        <v>854958.476961541</v>
      </c>
      <c r="J1116" s="72" t="str">
        <f>I1116-E1116</f>
      </c>
    </row>
    <row r="1117">
      <c r="A1117" t="s">
        <v>262</v>
      </c>
      <c r="B1117" t="s">
        <v>264</v>
      </c>
      <c r="C1117" s="66" t="n">
        <v>2028</v>
      </c>
      <c r="D1117" t="s">
        <v>211</v>
      </c>
      <c r="E1117" s="67" t="n">
        <v>119707.010257961</v>
      </c>
      <c r="F1117" s="68" t="n">
        <v>75547.4813671954</v>
      </c>
      <c r="G1117" s="69" t="n">
        <v>75545.0868001112</v>
      </c>
      <c r="H1117" s="70" t="str">
        <f>G1117-F1117</f>
      </c>
      <c r="I1117" s="71" t="n">
        <v>119684.609316206</v>
      </c>
      <c r="J1117" s="72" t="str">
        <f>I1117-E1117</f>
      </c>
    </row>
    <row r="1118">
      <c r="A1118" t="s">
        <v>262</v>
      </c>
      <c r="B1118" t="s">
        <v>264</v>
      </c>
      <c r="C1118" s="66" t="n">
        <v>2028</v>
      </c>
      <c r="D1118" t="s">
        <v>221</v>
      </c>
      <c r="E1118" s="67" t="n">
        <v>283245.051510981</v>
      </c>
      <c r="F1118" s="68" t="n">
        <v>263767.41330956</v>
      </c>
      <c r="G1118" s="69" t="n">
        <v>263753.748205613</v>
      </c>
      <c r="H1118" s="70" t="str">
        <f>G1118-F1118</f>
      </c>
      <c r="I1118" s="71" t="n">
        <v>283208.63975277</v>
      </c>
      <c r="J1118" s="72" t="str">
        <f>I1118-E1118</f>
      </c>
    </row>
    <row r="1119">
      <c r="A1119" t="s">
        <v>262</v>
      </c>
      <c r="B1119" t="s">
        <v>264</v>
      </c>
      <c r="C1119" s="66" t="n">
        <v>2028</v>
      </c>
      <c r="D1119" t="s">
        <v>225</v>
      </c>
      <c r="E1119" s="67" t="n">
        <v>654275.051011266</v>
      </c>
      <c r="F1119" s="68" t="n">
        <v>363221.124754326</v>
      </c>
      <c r="G1119" s="69" t="n">
        <v>363945.253777133</v>
      </c>
      <c r="H1119" s="70" t="str">
        <f>G1119-F1119</f>
      </c>
      <c r="I1119" s="71" t="n">
        <v>654200.049400957</v>
      </c>
      <c r="J1119" s="72" t="str">
        <f>I1119-E1119</f>
      </c>
    </row>
    <row r="1120">
      <c r="A1120" t="s">
        <v>262</v>
      </c>
      <c r="B1120" t="s">
        <v>264</v>
      </c>
      <c r="C1120" s="66" t="n">
        <v>2028</v>
      </c>
      <c r="D1120" t="s">
        <v>229</v>
      </c>
      <c r="E1120" s="67" t="n">
        <v>351805.704657487</v>
      </c>
      <c r="F1120" s="68" t="n">
        <v>175242.010178488</v>
      </c>
      <c r="G1120" s="69" t="n">
        <v>175235.344826664</v>
      </c>
      <c r="H1120" s="70" t="str">
        <f>G1120-F1120</f>
      </c>
      <c r="I1120" s="71" t="n">
        <v>351745.983284134</v>
      </c>
      <c r="J1120" s="72" t="str">
        <f>I1120-E1120</f>
      </c>
    </row>
    <row r="1121">
      <c r="A1121" t="s">
        <v>262</v>
      </c>
      <c r="B1121" t="s">
        <v>264</v>
      </c>
      <c r="C1121" s="66" t="n">
        <v>2028</v>
      </c>
      <c r="D1121" t="s">
        <v>375</v>
      </c>
      <c r="E1121" s="67" t="n">
        <v>12493.5712098406</v>
      </c>
      <c r="F1121" s="68" t="n">
        <v>3559.53900820531</v>
      </c>
      <c r="G1121" s="69" t="n">
        <v>3559.53799626408</v>
      </c>
      <c r="H1121" s="70" t="str">
        <f>G1121-F1121</f>
      </c>
      <c r="I1121" s="71" t="n">
        <v>12493.5410814872</v>
      </c>
      <c r="J1121" s="72" t="str">
        <f>I1121-E1121</f>
      </c>
    </row>
    <row r="1122">
      <c r="A1122" t="s">
        <v>262</v>
      </c>
      <c r="B1122" t="s">
        <v>264</v>
      </c>
      <c r="C1122" s="66" t="n">
        <v>2029</v>
      </c>
      <c r="D1122" t="s">
        <v>235</v>
      </c>
      <c r="E1122" s="67" t="n">
        <v>12025.1841562717</v>
      </c>
      <c r="F1122" s="68" t="n">
        <v>8821.31329574725</v>
      </c>
      <c r="G1122" s="69" t="n">
        <v>8820.39462668691</v>
      </c>
      <c r="H1122" s="70" t="str">
        <f>G1122-F1122</f>
      </c>
      <c r="I1122" s="71" t="n">
        <v>12020.2428783132</v>
      </c>
      <c r="J1122" s="72" t="str">
        <f>I1122-E1122</f>
      </c>
    </row>
    <row r="1123">
      <c r="A1123" t="s">
        <v>262</v>
      </c>
      <c r="B1123" t="s">
        <v>264</v>
      </c>
      <c r="C1123" s="66" t="n">
        <v>2029</v>
      </c>
      <c r="D1123" t="s">
        <v>266</v>
      </c>
      <c r="E1123" s="67" t="n">
        <v>872136.848703486</v>
      </c>
      <c r="F1123" s="68" t="n">
        <v>136525.678225834</v>
      </c>
      <c r="G1123" s="69" t="n">
        <v>141419.192572278</v>
      </c>
      <c r="H1123" s="70" t="str">
        <f>G1123-F1123</f>
      </c>
      <c r="I1123" s="71" t="n">
        <v>872122.58793486</v>
      </c>
      <c r="J1123" s="72" t="str">
        <f>I1123-E1123</f>
      </c>
    </row>
    <row r="1124">
      <c r="A1124" t="s">
        <v>262</v>
      </c>
      <c r="B1124" t="s">
        <v>264</v>
      </c>
      <c r="C1124" s="66" t="n">
        <v>2029</v>
      </c>
      <c r="D1124" t="s">
        <v>211</v>
      </c>
      <c r="E1124" s="67" t="n">
        <v>122739.058713844</v>
      </c>
      <c r="F1124" s="68" t="n">
        <v>77388.7382261704</v>
      </c>
      <c r="G1124" s="69" t="n">
        <v>77383.2509010991</v>
      </c>
      <c r="H1124" s="70" t="str">
        <f>G1124-F1124</f>
      </c>
      <c r="I1124" s="71" t="n">
        <v>122702.091699448</v>
      </c>
      <c r="J1124" s="72" t="str">
        <f>I1124-E1124</f>
      </c>
    </row>
    <row r="1125">
      <c r="A1125" t="s">
        <v>262</v>
      </c>
      <c r="B1125" t="s">
        <v>264</v>
      </c>
      <c r="C1125" s="66" t="n">
        <v>2029</v>
      </c>
      <c r="D1125" t="s">
        <v>221</v>
      </c>
      <c r="E1125" s="67" t="n">
        <v>287869.213741898</v>
      </c>
      <c r="F1125" s="68" t="n">
        <v>268496.846603858</v>
      </c>
      <c r="G1125" s="69" t="n">
        <v>268469.018676722</v>
      </c>
      <c r="H1125" s="70" t="str">
        <f>G1125-F1125</f>
      </c>
      <c r="I1125" s="71" t="n">
        <v>287809.159991119</v>
      </c>
      <c r="J1125" s="72" t="str">
        <f>I1125-E1125</f>
      </c>
    </row>
    <row r="1126">
      <c r="A1126" t="s">
        <v>262</v>
      </c>
      <c r="B1126" t="s">
        <v>264</v>
      </c>
      <c r="C1126" s="66" t="n">
        <v>2029</v>
      </c>
      <c r="D1126" t="s">
        <v>225</v>
      </c>
      <c r="E1126" s="67" t="n">
        <v>670166.901121252</v>
      </c>
      <c r="F1126" s="68" t="n">
        <v>373624.841508079</v>
      </c>
      <c r="G1126" s="69" t="n">
        <v>374519.264871248</v>
      </c>
      <c r="H1126" s="70" t="str">
        <f>G1126-F1126</f>
      </c>
      <c r="I1126" s="71" t="n">
        <v>670042.029002105</v>
      </c>
      <c r="J1126" s="72" t="str">
        <f>I1126-E1126</f>
      </c>
    </row>
    <row r="1127">
      <c r="A1127" t="s">
        <v>262</v>
      </c>
      <c r="B1127" t="s">
        <v>264</v>
      </c>
      <c r="C1127" s="66" t="n">
        <v>2029</v>
      </c>
      <c r="D1127" t="s">
        <v>229</v>
      </c>
      <c r="E1127" s="67" t="n">
        <v>359585.080431917</v>
      </c>
      <c r="F1127" s="68" t="n">
        <v>179583.213723638</v>
      </c>
      <c r="G1127" s="69" t="n">
        <v>179568.517960818</v>
      </c>
      <c r="H1127" s="70" t="str">
        <f>G1127-F1127</f>
      </c>
      <c r="I1127" s="71" t="n">
        <v>359486.672358836</v>
      </c>
      <c r="J1127" s="72" t="str">
        <f>I1127-E1127</f>
      </c>
    </row>
    <row r="1128">
      <c r="A1128" t="s">
        <v>262</v>
      </c>
      <c r="B1128" t="s">
        <v>264</v>
      </c>
      <c r="C1128" s="66" t="n">
        <v>2029</v>
      </c>
      <c r="D1128" t="s">
        <v>375</v>
      </c>
      <c r="E1128" s="67" t="n">
        <v>12505.3330866079</v>
      </c>
      <c r="F1128" s="68" t="n">
        <v>3430.77305571294</v>
      </c>
      <c r="G1128" s="69" t="n">
        <v>3430.77105367489</v>
      </c>
      <c r="H1128" s="70" t="str">
        <f>G1128-F1128</f>
      </c>
      <c r="I1128" s="71" t="n">
        <v>12505.2897091232</v>
      </c>
      <c r="J1128" s="72" t="str">
        <f>I1128-E1128</f>
      </c>
    </row>
    <row r="1129">
      <c r="A1129" t="s">
        <v>262</v>
      </c>
      <c r="B1129" t="s">
        <v>264</v>
      </c>
      <c r="C1129" s="66" t="n">
        <v>2030</v>
      </c>
      <c r="D1129" t="s">
        <v>235</v>
      </c>
      <c r="E1129" s="67" t="n">
        <v>12281.5898854542</v>
      </c>
      <c r="F1129" s="68" t="n">
        <v>8967.23720040484</v>
      </c>
      <c r="G1129" s="69" t="n">
        <v>8965.59723882955</v>
      </c>
      <c r="H1129" s="70" t="str">
        <f>G1129-F1129</f>
      </c>
      <c r="I1129" s="71" t="n">
        <v>12274.2647344434</v>
      </c>
      <c r="J1129" s="72" t="str">
        <f>I1129-E1129</f>
      </c>
    </row>
    <row r="1130">
      <c r="A1130" t="s">
        <v>262</v>
      </c>
      <c r="B1130" t="s">
        <v>264</v>
      </c>
      <c r="C1130" s="66" t="n">
        <v>2030</v>
      </c>
      <c r="D1130" t="s">
        <v>266</v>
      </c>
      <c r="E1130" s="67" t="n">
        <v>888670.458971595</v>
      </c>
      <c r="F1130" s="68" t="n">
        <v>140232.762898247</v>
      </c>
      <c r="G1130" s="69" t="n">
        <v>146256.073838529</v>
      </c>
      <c r="H1130" s="70" t="str">
        <f>G1130-F1130</f>
      </c>
      <c r="I1130" s="71" t="n">
        <v>888648.849091124</v>
      </c>
      <c r="J1130" s="72" t="str">
        <f>I1130-E1130</f>
      </c>
    </row>
    <row r="1131">
      <c r="A1131" t="s">
        <v>262</v>
      </c>
      <c r="B1131" t="s">
        <v>264</v>
      </c>
      <c r="C1131" s="66" t="n">
        <v>2030</v>
      </c>
      <c r="D1131" t="s">
        <v>211</v>
      </c>
      <c r="E1131" s="67" t="n">
        <v>126155.809993546</v>
      </c>
      <c r="F1131" s="68" t="n">
        <v>79344.9103047862</v>
      </c>
      <c r="G1131" s="69" t="n">
        <v>79334.7983616028</v>
      </c>
      <c r="H1131" s="70" t="str">
        <f>G1131-F1131</f>
      </c>
      <c r="I1131" s="71" t="n">
        <v>126100.520404265</v>
      </c>
      <c r="J1131" s="72" t="str">
        <f>I1131-E1131</f>
      </c>
    </row>
    <row r="1132">
      <c r="A1132" t="s">
        <v>262</v>
      </c>
      <c r="B1132" t="s">
        <v>264</v>
      </c>
      <c r="C1132" s="66" t="n">
        <v>2030</v>
      </c>
      <c r="D1132" t="s">
        <v>221</v>
      </c>
      <c r="E1132" s="67" t="n">
        <v>292375.360775088</v>
      </c>
      <c r="F1132" s="68" t="n">
        <v>273204.768402696</v>
      </c>
      <c r="G1132" s="69" t="n">
        <v>273157.810650434</v>
      </c>
      <c r="H1132" s="70" t="str">
        <f>G1132-F1132</f>
      </c>
      <c r="I1132" s="71" t="n">
        <v>292286.017029858</v>
      </c>
      <c r="J1132" s="72" t="str">
        <f>I1132-E1132</f>
      </c>
    </row>
    <row r="1133">
      <c r="A1133" t="s">
        <v>262</v>
      </c>
      <c r="B1133" t="s">
        <v>264</v>
      </c>
      <c r="C1133" s="66" t="n">
        <v>2030</v>
      </c>
      <c r="D1133" t="s">
        <v>225</v>
      </c>
      <c r="E1133" s="67" t="n">
        <v>686716.727979967</v>
      </c>
      <c r="F1133" s="68" t="n">
        <v>384355.755432572</v>
      </c>
      <c r="G1133" s="69" t="n">
        <v>385417.279419066</v>
      </c>
      <c r="H1133" s="70" t="str">
        <f>G1133-F1133</f>
      </c>
      <c r="I1133" s="71" t="n">
        <v>686528.816871955</v>
      </c>
      <c r="J1133" s="72" t="str">
        <f>I1133-E1133</f>
      </c>
    </row>
    <row r="1134">
      <c r="A1134" t="s">
        <v>262</v>
      </c>
      <c r="B1134" t="s">
        <v>264</v>
      </c>
      <c r="C1134" s="66" t="n">
        <v>2030</v>
      </c>
      <c r="D1134" t="s">
        <v>229</v>
      </c>
      <c r="E1134" s="67" t="n">
        <v>368101.906081299</v>
      </c>
      <c r="F1134" s="68" t="n">
        <v>184403.976139946</v>
      </c>
      <c r="G1134" s="69" t="n">
        <v>184377.512558869</v>
      </c>
      <c r="H1134" s="70" t="str">
        <f>G1134-F1134</f>
      </c>
      <c r="I1134" s="71" t="n">
        <v>367955.05484547</v>
      </c>
      <c r="J1134" s="72" t="str">
        <f>I1134-E1134</f>
      </c>
    </row>
    <row r="1135">
      <c r="A1135" t="s">
        <v>262</v>
      </c>
      <c r="B1135" t="s">
        <v>264</v>
      </c>
      <c r="C1135" s="66" t="n">
        <v>2030</v>
      </c>
      <c r="D1135" t="s">
        <v>375</v>
      </c>
      <c r="E1135" s="67" t="n">
        <v>12655.3284305785</v>
      </c>
      <c r="F1135" s="68" t="n">
        <v>3301.1498213871</v>
      </c>
      <c r="G1135" s="69" t="n">
        <v>3301.14666213427</v>
      </c>
      <c r="H1135" s="70" t="str">
        <f>G1135-F1135</f>
      </c>
      <c r="I1135" s="71" t="n">
        <v>12655.2774901684</v>
      </c>
      <c r="J1135" s="72" t="str">
        <f>I1135-E1135</f>
      </c>
    </row>
    <row r="1136">
      <c r="A1136" t="s">
        <v>262</v>
      </c>
      <c r="B1136" t="s">
        <v>264</v>
      </c>
      <c r="C1136" s="66" t="n">
        <v>2031</v>
      </c>
      <c r="D1136" t="s">
        <v>235</v>
      </c>
      <c r="E1136" s="67" t="n">
        <v>12516.7369102579</v>
      </c>
      <c r="F1136" s="68" t="n">
        <v>9117.07491283957</v>
      </c>
      <c r="G1136" s="69" t="n">
        <v>9114.48302310478</v>
      </c>
      <c r="H1136" s="70" t="str">
        <f>G1136-F1136</f>
      </c>
      <c r="I1136" s="71" t="n">
        <v>12506.5880665311</v>
      </c>
      <c r="J1136" s="72" t="str">
        <f>I1136-E1136</f>
      </c>
    </row>
    <row r="1137">
      <c r="A1137" t="s">
        <v>262</v>
      </c>
      <c r="B1137" t="s">
        <v>264</v>
      </c>
      <c r="C1137" s="66" t="n">
        <v>2031</v>
      </c>
      <c r="D1137" t="s">
        <v>266</v>
      </c>
      <c r="E1137" s="67" t="n">
        <v>905728.91333698</v>
      </c>
      <c r="F1137" s="68" t="n">
        <v>143816.601128299</v>
      </c>
      <c r="G1137" s="69" t="n">
        <v>151017.314585235</v>
      </c>
      <c r="H1137" s="70" t="str">
        <f>G1137-F1137</f>
      </c>
      <c r="I1137" s="71" t="n">
        <v>905698.50533388</v>
      </c>
      <c r="J1137" s="72" t="str">
        <f>I1137-E1137</f>
      </c>
    </row>
    <row r="1138">
      <c r="A1138" t="s">
        <v>262</v>
      </c>
      <c r="B1138" t="s">
        <v>264</v>
      </c>
      <c r="C1138" s="66" t="n">
        <v>2031</v>
      </c>
      <c r="D1138" t="s">
        <v>211</v>
      </c>
      <c r="E1138" s="67" t="n">
        <v>129414.165994397</v>
      </c>
      <c r="F1138" s="68" t="n">
        <v>81237.6245398541</v>
      </c>
      <c r="G1138" s="69" t="n">
        <v>81221.2142709578</v>
      </c>
      <c r="H1138" s="70" t="str">
        <f>G1138-F1138</f>
      </c>
      <c r="I1138" s="71" t="n">
        <v>129337.020613882</v>
      </c>
      <c r="J1138" s="72" t="str">
        <f>I1138-E1138</f>
      </c>
    </row>
    <row r="1139">
      <c r="A1139" t="s">
        <v>262</v>
      </c>
      <c r="B1139" t="s">
        <v>264</v>
      </c>
      <c r="C1139" s="66" t="n">
        <v>2031</v>
      </c>
      <c r="D1139" t="s">
        <v>221</v>
      </c>
      <c r="E1139" s="67" t="n">
        <v>296561.799212714</v>
      </c>
      <c r="F1139" s="68" t="n">
        <v>277475.156676171</v>
      </c>
      <c r="G1139" s="69" t="n">
        <v>277404.152195349</v>
      </c>
      <c r="H1139" s="70" t="str">
        <f>G1139-F1139</f>
      </c>
      <c r="I1139" s="71" t="n">
        <v>296437.738378722</v>
      </c>
      <c r="J1139" s="72" t="str">
        <f>I1139-E1139</f>
      </c>
    </row>
    <row r="1140">
      <c r="A1140" t="s">
        <v>262</v>
      </c>
      <c r="B1140" t="s">
        <v>264</v>
      </c>
      <c r="C1140" s="66" t="n">
        <v>2031</v>
      </c>
      <c r="D1140" t="s">
        <v>225</v>
      </c>
      <c r="E1140" s="67" t="n">
        <v>702811.709463748</v>
      </c>
      <c r="F1140" s="68" t="n">
        <v>394854.290050656</v>
      </c>
      <c r="G1140" s="69" t="n">
        <v>396078.261698986</v>
      </c>
      <c r="H1140" s="70" t="str">
        <f>G1140-F1140</f>
      </c>
      <c r="I1140" s="71" t="n">
        <v>702548.134334822</v>
      </c>
      <c r="J1140" s="72" t="str">
        <f>I1140-E1140</f>
      </c>
    </row>
    <row r="1141">
      <c r="A1141" t="s">
        <v>262</v>
      </c>
      <c r="B1141" t="s">
        <v>264</v>
      </c>
      <c r="C1141" s="66" t="n">
        <v>2031</v>
      </c>
      <c r="D1141" t="s">
        <v>229</v>
      </c>
      <c r="E1141" s="67" t="n">
        <v>376231.201182518</v>
      </c>
      <c r="F1141" s="68" t="n">
        <v>189189.611375295</v>
      </c>
      <c r="G1141" s="69" t="n">
        <v>189147.352294789</v>
      </c>
      <c r="H1141" s="70" t="str">
        <f>G1141-F1141</f>
      </c>
      <c r="I1141" s="71" t="n">
        <v>376026.788964657</v>
      </c>
      <c r="J1141" s="72" t="str">
        <f>I1141-E1141</f>
      </c>
    </row>
    <row r="1142">
      <c r="A1142" t="s">
        <v>262</v>
      </c>
      <c r="B1142" t="s">
        <v>264</v>
      </c>
      <c r="C1142" s="66" t="n">
        <v>2031</v>
      </c>
      <c r="D1142" t="s">
        <v>375</v>
      </c>
      <c r="E1142" s="67" t="n">
        <v>12740.693269533</v>
      </c>
      <c r="F1142" s="68" t="n">
        <v>3174.86737270774</v>
      </c>
      <c r="G1142" s="69" t="n">
        <v>3174.86317276916</v>
      </c>
      <c r="H1142" s="70" t="str">
        <f>G1142-F1142</f>
      </c>
      <c r="I1142" s="71" t="n">
        <v>12740.6278729228</v>
      </c>
      <c r="J1142" s="72" t="str">
        <f>I1142-E1142</f>
      </c>
    </row>
    <row r="1143">
      <c r="A1143" t="s">
        <v>262</v>
      </c>
      <c r="B1143" t="s">
        <v>264</v>
      </c>
      <c r="C1143" s="66" t="n">
        <v>2032</v>
      </c>
      <c r="D1143" t="s">
        <v>235</v>
      </c>
      <c r="E1143" s="67" t="n">
        <v>12757.2931734845</v>
      </c>
      <c r="F1143" s="68" t="n">
        <v>9271.690339444</v>
      </c>
      <c r="G1143" s="69" t="n">
        <v>9267.91175287106</v>
      </c>
      <c r="H1143" s="70" t="str">
        <f>G1143-F1143</f>
      </c>
      <c r="I1143" s="71" t="n">
        <v>12743.8944071303</v>
      </c>
      <c r="J1143" s="72" t="str">
        <f>I1143-E1143</f>
      </c>
    </row>
    <row r="1144">
      <c r="A1144" t="s">
        <v>262</v>
      </c>
      <c r="B1144" t="s">
        <v>264</v>
      </c>
      <c r="C1144" s="66" t="n">
        <v>2032</v>
      </c>
      <c r="D1144" t="s">
        <v>266</v>
      </c>
      <c r="E1144" s="67" t="n">
        <v>923819.23292305</v>
      </c>
      <c r="F1144" s="68" t="n">
        <v>147478.968967412</v>
      </c>
      <c r="G1144" s="69" t="n">
        <v>155914.890344467</v>
      </c>
      <c r="H1144" s="70" t="str">
        <f>G1144-F1144</f>
      </c>
      <c r="I1144" s="71" t="n">
        <v>923778.433647484</v>
      </c>
      <c r="J1144" s="72" t="str">
        <f>I1144-E1144</f>
      </c>
    </row>
    <row r="1145">
      <c r="A1145" t="s">
        <v>262</v>
      </c>
      <c r="B1145" t="s">
        <v>264</v>
      </c>
      <c r="C1145" s="66" t="n">
        <v>2032</v>
      </c>
      <c r="D1145" t="s">
        <v>211</v>
      </c>
      <c r="E1145" s="67" t="n">
        <v>132668.933532898</v>
      </c>
      <c r="F1145" s="68" t="n">
        <v>83188.5769344611</v>
      </c>
      <c r="G1145" s="69" t="n">
        <v>83164.0959360433</v>
      </c>
      <c r="H1145" s="70" t="str">
        <f>G1145-F1145</f>
      </c>
      <c r="I1145" s="71" t="n">
        <v>132566.317868369</v>
      </c>
      <c r="J1145" s="72" t="str">
        <f>I1145-E1145</f>
      </c>
    </row>
    <row r="1146">
      <c r="A1146" t="s">
        <v>262</v>
      </c>
      <c r="B1146" t="s">
        <v>264</v>
      </c>
      <c r="C1146" s="66" t="n">
        <v>2032</v>
      </c>
      <c r="D1146" t="s">
        <v>221</v>
      </c>
      <c r="E1146" s="67" t="n">
        <v>300668.716278509</v>
      </c>
      <c r="F1146" s="68" t="n">
        <v>281588.67315338</v>
      </c>
      <c r="G1146" s="69" t="n">
        <v>281488.739628123</v>
      </c>
      <c r="H1146" s="70" t="str">
        <f>G1146-F1146</f>
      </c>
      <c r="I1146" s="71" t="n">
        <v>300504.550336341</v>
      </c>
      <c r="J1146" s="72" t="str">
        <f>I1146-E1146</f>
      </c>
    </row>
    <row r="1147">
      <c r="A1147" t="s">
        <v>262</v>
      </c>
      <c r="B1147" t="s">
        <v>264</v>
      </c>
      <c r="C1147" s="66" t="n">
        <v>2032</v>
      </c>
      <c r="D1147" t="s">
        <v>225</v>
      </c>
      <c r="E1147" s="67" t="n">
        <v>719521.282278066</v>
      </c>
      <c r="F1147" s="68" t="n">
        <v>405521.411583029</v>
      </c>
      <c r="G1147" s="69" t="n">
        <v>406904.282877455</v>
      </c>
      <c r="H1147" s="70" t="str">
        <f>G1147-F1147</f>
      </c>
      <c r="I1147" s="71" t="n">
        <v>719168.67859234</v>
      </c>
      <c r="J1147" s="72" t="str">
        <f>I1147-E1147</f>
      </c>
    </row>
    <row r="1148">
      <c r="A1148" t="s">
        <v>262</v>
      </c>
      <c r="B1148" t="s">
        <v>264</v>
      </c>
      <c r="C1148" s="66" t="n">
        <v>2032</v>
      </c>
      <c r="D1148" t="s">
        <v>229</v>
      </c>
      <c r="E1148" s="67" t="n">
        <v>384880.802877858</v>
      </c>
      <c r="F1148" s="68" t="n">
        <v>194255.728060304</v>
      </c>
      <c r="G1148" s="69" t="n">
        <v>194193.38475982</v>
      </c>
      <c r="H1148" s="70" t="str">
        <f>G1148-F1148</f>
      </c>
      <c r="I1148" s="71" t="n">
        <v>384609.051353766</v>
      </c>
      <c r="J1148" s="72" t="str">
        <f>I1148-E1148</f>
      </c>
    </row>
    <row r="1149">
      <c r="A1149" t="s">
        <v>262</v>
      </c>
      <c r="B1149" t="s">
        <v>264</v>
      </c>
      <c r="C1149" s="66" t="n">
        <v>2032</v>
      </c>
      <c r="D1149" t="s">
        <v>375</v>
      </c>
      <c r="E1149" s="67" t="n">
        <v>12856.0164658338</v>
      </c>
      <c r="F1149" s="68" t="n">
        <v>3046.5255547522</v>
      </c>
      <c r="G1149" s="69" t="n">
        <v>3046.52022706146</v>
      </c>
      <c r="H1149" s="70" t="str">
        <f>G1149-F1149</f>
      </c>
      <c r="I1149" s="71" t="n">
        <v>12855.9427389859</v>
      </c>
      <c r="J1149" s="72" t="str">
        <f>I1149-E1149</f>
      </c>
    </row>
    <row r="1150">
      <c r="A1150" t="s">
        <v>262</v>
      </c>
      <c r="B1150" t="s">
        <v>264</v>
      </c>
      <c r="C1150" s="66" t="n">
        <v>2033</v>
      </c>
      <c r="D1150" t="s">
        <v>235</v>
      </c>
      <c r="E1150" s="67" t="n">
        <v>13163.8616858169</v>
      </c>
      <c r="F1150" s="68" t="n">
        <v>9442.72197127447</v>
      </c>
      <c r="G1150" s="69" t="n">
        <v>9437.49521839436</v>
      </c>
      <c r="H1150" s="70" t="str">
        <f>G1150-F1150</f>
      </c>
      <c r="I1150" s="71" t="n">
        <v>13146.3513901505</v>
      </c>
      <c r="J1150" s="72" t="str">
        <f>I1150-E1150</f>
      </c>
    </row>
    <row r="1151">
      <c r="A1151" t="s">
        <v>262</v>
      </c>
      <c r="B1151" t="s">
        <v>264</v>
      </c>
      <c r="C1151" s="66" t="n">
        <v>2033</v>
      </c>
      <c r="D1151" t="s">
        <v>266</v>
      </c>
      <c r="E1151" s="67" t="n">
        <v>944574.078654591</v>
      </c>
      <c r="F1151" s="68" t="n">
        <v>151096.777836269</v>
      </c>
      <c r="G1151" s="69" t="n">
        <v>160821.219639763</v>
      </c>
      <c r="H1151" s="70" t="str">
        <f>G1151-F1151</f>
      </c>
      <c r="I1151" s="71" t="n">
        <v>944521.71811111</v>
      </c>
      <c r="J1151" s="72" t="str">
        <f>I1151-E1151</f>
      </c>
    </row>
    <row r="1152">
      <c r="A1152" t="s">
        <v>262</v>
      </c>
      <c r="B1152" t="s">
        <v>264</v>
      </c>
      <c r="C1152" s="66" t="n">
        <v>2033</v>
      </c>
      <c r="D1152" t="s">
        <v>211</v>
      </c>
      <c r="E1152" s="67" t="n">
        <v>136840.525340104</v>
      </c>
      <c r="F1152" s="68" t="n">
        <v>85174.466757008</v>
      </c>
      <c r="G1152" s="69" t="n">
        <v>85140.0559210379</v>
      </c>
      <c r="H1152" s="70" t="str">
        <f>G1152-F1152</f>
      </c>
      <c r="I1152" s="71" t="n">
        <v>136707.716312745</v>
      </c>
      <c r="J1152" s="72" t="str">
        <f>I1152-E1152</f>
      </c>
    </row>
    <row r="1153">
      <c r="A1153" t="s">
        <v>262</v>
      </c>
      <c r="B1153" t="s">
        <v>264</v>
      </c>
      <c r="C1153" s="66" t="n">
        <v>2033</v>
      </c>
      <c r="D1153" t="s">
        <v>221</v>
      </c>
      <c r="E1153" s="67" t="n">
        <v>304678.196623664</v>
      </c>
      <c r="F1153" s="68" t="n">
        <v>285431.43906106</v>
      </c>
      <c r="G1153" s="69" t="n">
        <v>285297.748513227</v>
      </c>
      <c r="H1153" s="70" t="str">
        <f>G1153-F1153</f>
      </c>
      <c r="I1153" s="71" t="n">
        <v>304468.286850227</v>
      </c>
      <c r="J1153" s="72" t="str">
        <f>I1153-E1153</f>
      </c>
    </row>
    <row r="1154">
      <c r="A1154" t="s">
        <v>262</v>
      </c>
      <c r="B1154" t="s">
        <v>264</v>
      </c>
      <c r="C1154" s="66" t="n">
        <v>2033</v>
      </c>
      <c r="D1154" t="s">
        <v>225</v>
      </c>
      <c r="E1154" s="67" t="n">
        <v>738851.735212723</v>
      </c>
      <c r="F1154" s="68" t="n">
        <v>416054.185705101</v>
      </c>
      <c r="G1154" s="69" t="n">
        <v>417591.194273361</v>
      </c>
      <c r="H1154" s="70" t="str">
        <f>G1154-F1154</f>
      </c>
      <c r="I1154" s="71" t="n">
        <v>738395.913710054</v>
      </c>
      <c r="J1154" s="72" t="str">
        <f>I1154-E1154</f>
      </c>
    </row>
    <row r="1155">
      <c r="A1155" t="s">
        <v>262</v>
      </c>
      <c r="B1155" t="s">
        <v>264</v>
      </c>
      <c r="C1155" s="66" t="n">
        <v>2033</v>
      </c>
      <c r="D1155" t="s">
        <v>229</v>
      </c>
      <c r="E1155" s="67" t="n">
        <v>394505.422243733</v>
      </c>
      <c r="F1155" s="68" t="n">
        <v>199398.385998984</v>
      </c>
      <c r="G1155" s="69" t="n">
        <v>199311.530364044</v>
      </c>
      <c r="H1155" s="70" t="str">
        <f>G1155-F1155</f>
      </c>
      <c r="I1155" s="71" t="n">
        <v>394159.184915109</v>
      </c>
      <c r="J1155" s="72" t="str">
        <f>I1155-E1155</f>
      </c>
    </row>
    <row r="1156">
      <c r="A1156" t="s">
        <v>262</v>
      </c>
      <c r="B1156" t="s">
        <v>264</v>
      </c>
      <c r="C1156" s="66" t="n">
        <v>2033</v>
      </c>
      <c r="D1156" t="s">
        <v>375</v>
      </c>
      <c r="E1156" s="67" t="n">
        <v>12780.817359375</v>
      </c>
      <c r="F1156" s="68" t="n">
        <v>2919.80088628716</v>
      </c>
      <c r="G1156" s="69" t="n">
        <v>2919.79454897481</v>
      </c>
      <c r="H1156" s="70" t="str">
        <f>G1156-F1156</f>
      </c>
      <c r="I1156" s="71" t="n">
        <v>12780.7417922516</v>
      </c>
      <c r="J1156" s="72" t="str">
        <f>I1156-E1156</f>
      </c>
    </row>
    <row r="1157">
      <c r="A1157" t="s">
        <v>262</v>
      </c>
      <c r="B1157" t="s">
        <v>264</v>
      </c>
      <c r="C1157" s="66" t="n">
        <v>2034</v>
      </c>
      <c r="D1157" t="s">
        <v>235</v>
      </c>
      <c r="E1157" s="67" t="n">
        <v>13418.090996057</v>
      </c>
      <c r="F1157" s="68" t="n">
        <v>9617.74112120306</v>
      </c>
      <c r="G1157" s="69" t="n">
        <v>9610.78717894584</v>
      </c>
      <c r="H1157" s="70" t="str">
        <f>G1157-F1157</f>
      </c>
      <c r="I1157" s="71" t="n">
        <v>13396.3770662857</v>
      </c>
      <c r="J1157" s="72" t="str">
        <f>I1157-E1157</f>
      </c>
    </row>
    <row r="1158">
      <c r="A1158" t="s">
        <v>262</v>
      </c>
      <c r="B1158" t="s">
        <v>264</v>
      </c>
      <c r="C1158" s="66" t="n">
        <v>2034</v>
      </c>
      <c r="D1158" t="s">
        <v>266</v>
      </c>
      <c r="E1158" s="67" t="n">
        <v>960286.920331402</v>
      </c>
      <c r="F1158" s="68" t="n">
        <v>154760.157228173</v>
      </c>
      <c r="G1158" s="69" t="n">
        <v>165832.802590949</v>
      </c>
      <c r="H1158" s="70" t="str">
        <f>G1158-F1158</f>
      </c>
      <c r="I1158" s="71" t="n">
        <v>960221.655861689</v>
      </c>
      <c r="J1158" s="72" t="str">
        <f>I1158-E1158</f>
      </c>
    </row>
    <row r="1159">
      <c r="A1159" t="s">
        <v>262</v>
      </c>
      <c r="B1159" t="s">
        <v>264</v>
      </c>
      <c r="C1159" s="66" t="n">
        <v>2034</v>
      </c>
      <c r="D1159" t="s">
        <v>211</v>
      </c>
      <c r="E1159" s="67" t="n">
        <v>140088.282622059</v>
      </c>
      <c r="F1159" s="68" t="n">
        <v>87172.5251611971</v>
      </c>
      <c r="G1159" s="69" t="n">
        <v>87126.2119501461</v>
      </c>
      <c r="H1159" s="70" t="str">
        <f>G1159-F1159</f>
      </c>
      <c r="I1159" s="71" t="n">
        <v>139922.665552402</v>
      </c>
      <c r="J1159" s="72" t="str">
        <f>I1159-E1159</f>
      </c>
    </row>
    <row r="1160">
      <c r="A1160" t="s">
        <v>262</v>
      </c>
      <c r="B1160" t="s">
        <v>264</v>
      </c>
      <c r="C1160" s="66" t="n">
        <v>2034</v>
      </c>
      <c r="D1160" t="s">
        <v>221</v>
      </c>
      <c r="E1160" s="67" t="n">
        <v>308403.147474971</v>
      </c>
      <c r="F1160" s="68" t="n">
        <v>289194.609796084</v>
      </c>
      <c r="G1160" s="69" t="n">
        <v>289022.375898514</v>
      </c>
      <c r="H1160" s="70" t="str">
        <f>G1160-F1160</f>
      </c>
      <c r="I1160" s="71" t="n">
        <v>308142.620646514</v>
      </c>
      <c r="J1160" s="72" t="str">
        <f>I1160-E1160</f>
      </c>
    </row>
    <row r="1161">
      <c r="A1161" t="s">
        <v>262</v>
      </c>
      <c r="B1161" t="s">
        <v>264</v>
      </c>
      <c r="C1161" s="66" t="n">
        <v>2034</v>
      </c>
      <c r="D1161" t="s">
        <v>225</v>
      </c>
      <c r="E1161" s="67" t="n">
        <v>754836.110793251</v>
      </c>
      <c r="F1161" s="68" t="n">
        <v>426807.784353595</v>
      </c>
      <c r="G1161" s="69" t="n">
        <v>428496.093357131</v>
      </c>
      <c r="H1161" s="70" t="str">
        <f>G1161-F1161</f>
      </c>
      <c r="I1161" s="71" t="n">
        <v>754264.519314827</v>
      </c>
      <c r="J1161" s="72" t="str">
        <f>I1161-E1161</f>
      </c>
    </row>
    <row r="1162">
      <c r="A1162" t="s">
        <v>262</v>
      </c>
      <c r="B1162" t="s">
        <v>264</v>
      </c>
      <c r="C1162" s="66" t="n">
        <v>2034</v>
      </c>
      <c r="D1162" t="s">
        <v>229</v>
      </c>
      <c r="E1162" s="67" t="n">
        <v>402853.437760787</v>
      </c>
      <c r="F1162" s="68" t="n">
        <v>204626.209584097</v>
      </c>
      <c r="G1162" s="69" t="n">
        <v>204510.58021707</v>
      </c>
      <c r="H1162" s="70" t="str">
        <f>G1162-F1162</f>
      </c>
      <c r="I1162" s="71" t="n">
        <v>402421.553872422</v>
      </c>
      <c r="J1162" s="72" t="str">
        <f>I1162-E1162</f>
      </c>
    </row>
    <row r="1163">
      <c r="A1163" t="s">
        <v>262</v>
      </c>
      <c r="B1163" t="s">
        <v>264</v>
      </c>
      <c r="C1163" s="66" t="n">
        <v>2034</v>
      </c>
      <c r="D1163" t="s">
        <v>375</v>
      </c>
      <c r="E1163" s="67" t="n">
        <v>12872.5197905389</v>
      </c>
      <c r="F1163" s="68" t="n">
        <v>2795.77667061844</v>
      </c>
      <c r="G1163" s="69" t="n">
        <v>2795.76959562027</v>
      </c>
      <c r="H1163" s="70" t="str">
        <f>G1163-F1163</f>
      </c>
      <c r="I1163" s="71" t="n">
        <v>12872.434861331</v>
      </c>
      <c r="J1163" s="72" t="str">
        <f>I1163-E1163</f>
      </c>
    </row>
    <row r="1164">
      <c r="A1164" t="s">
        <v>262</v>
      </c>
      <c r="B1164" t="s">
        <v>264</v>
      </c>
      <c r="C1164" s="66" t="n">
        <v>2035</v>
      </c>
      <c r="D1164" t="s">
        <v>235</v>
      </c>
      <c r="E1164" s="67" t="n">
        <v>13753.3599809042</v>
      </c>
      <c r="F1164" s="68" t="n">
        <v>9796.42187046892</v>
      </c>
      <c r="G1164" s="69" t="n">
        <v>9787.51275865094</v>
      </c>
      <c r="H1164" s="70" t="str">
        <f>G1164-F1164</f>
      </c>
      <c r="I1164" s="71" t="n">
        <v>13726.7399692658</v>
      </c>
      <c r="J1164" s="72" t="str">
        <f>I1164-E1164</f>
      </c>
    </row>
    <row r="1165">
      <c r="A1165" t="s">
        <v>262</v>
      </c>
      <c r="B1165" t="s">
        <v>264</v>
      </c>
      <c r="C1165" s="66" t="n">
        <v>2035</v>
      </c>
      <c r="D1165" t="s">
        <v>266</v>
      </c>
      <c r="E1165" s="67" t="n">
        <v>975127.035654987</v>
      </c>
      <c r="F1165" s="68" t="n">
        <v>158431.514462087</v>
      </c>
      <c r="G1165" s="69" t="n">
        <v>170911.003808462</v>
      </c>
      <c r="H1165" s="70" t="str">
        <f>G1165-F1165</f>
      </c>
      <c r="I1165" s="71" t="n">
        <v>975047.326959866</v>
      </c>
      <c r="J1165" s="72" t="str">
        <f>I1165-E1165</f>
      </c>
    </row>
    <row r="1166">
      <c r="A1166" t="s">
        <v>262</v>
      </c>
      <c r="B1166" t="s">
        <v>264</v>
      </c>
      <c r="C1166" s="66" t="n">
        <v>2035</v>
      </c>
      <c r="D1166" t="s">
        <v>211</v>
      </c>
      <c r="E1166" s="67" t="n">
        <v>143633.20002423</v>
      </c>
      <c r="F1166" s="68" t="n">
        <v>89198.2423238774</v>
      </c>
      <c r="G1166" s="69" t="n">
        <v>89138.141517925</v>
      </c>
      <c r="H1166" s="70" t="str">
        <f>G1166-F1166</f>
      </c>
      <c r="I1166" s="71" t="n">
        <v>143430.147346953</v>
      </c>
      <c r="J1166" s="72" t="str">
        <f>I1166-E1166</f>
      </c>
    </row>
    <row r="1167">
      <c r="A1167" t="s">
        <v>262</v>
      </c>
      <c r="B1167" t="s">
        <v>264</v>
      </c>
      <c r="C1167" s="66" t="n">
        <v>2035</v>
      </c>
      <c r="D1167" t="s">
        <v>221</v>
      </c>
      <c r="E1167" s="67" t="n">
        <v>311915.086351247</v>
      </c>
      <c r="F1167" s="68" t="n">
        <v>292758.787587467</v>
      </c>
      <c r="G1167" s="69" t="n">
        <v>292543.4341723</v>
      </c>
      <c r="H1167" s="70" t="str">
        <f>G1167-F1167</f>
      </c>
      <c r="I1167" s="71" t="n">
        <v>311598.659349735</v>
      </c>
      <c r="J1167" s="72" t="str">
        <f>I1167-E1167</f>
      </c>
    </row>
    <row r="1168">
      <c r="A1168" t="s">
        <v>262</v>
      </c>
      <c r="B1168" t="s">
        <v>264</v>
      </c>
      <c r="C1168" s="66" t="n">
        <v>2035</v>
      </c>
      <c r="D1168" t="s">
        <v>225</v>
      </c>
      <c r="E1168" s="67" t="n">
        <v>770745.822245667</v>
      </c>
      <c r="F1168" s="68" t="n">
        <v>437583.764059755</v>
      </c>
      <c r="G1168" s="69" t="n">
        <v>439419.393176264</v>
      </c>
      <c r="H1168" s="70" t="str">
        <f>G1168-F1168</f>
      </c>
      <c r="I1168" s="71" t="n">
        <v>770043.407398033</v>
      </c>
      <c r="J1168" s="72" t="str">
        <f>I1168-E1168</f>
      </c>
    </row>
    <row r="1169">
      <c r="A1169" t="s">
        <v>262</v>
      </c>
      <c r="B1169" t="s">
        <v>264</v>
      </c>
      <c r="C1169" s="66" t="n">
        <v>2035</v>
      </c>
      <c r="D1169" t="s">
        <v>229</v>
      </c>
      <c r="E1169" s="67" t="n">
        <v>410957.451754614</v>
      </c>
      <c r="F1169" s="68" t="n">
        <v>210004.232966852</v>
      </c>
      <c r="G1169" s="69" t="n">
        <v>209854.988515264</v>
      </c>
      <c r="H1169" s="70" t="str">
        <f>G1169-F1169</f>
      </c>
      <c r="I1169" s="71" t="n">
        <v>410430.68648466</v>
      </c>
      <c r="J1169" s="72" t="str">
        <f>I1169-E1169</f>
      </c>
    </row>
    <row r="1170">
      <c r="A1170" t="s">
        <v>262</v>
      </c>
      <c r="B1170" t="s">
        <v>264</v>
      </c>
      <c r="C1170" s="66" t="n">
        <v>2035</v>
      </c>
      <c r="D1170" t="s">
        <v>375</v>
      </c>
      <c r="E1170" s="67" t="n">
        <v>13061.6727386346</v>
      </c>
      <c r="F1170" s="68" t="n">
        <v>2671.50556143969</v>
      </c>
      <c r="G1170" s="69" t="n">
        <v>2671.49784394295</v>
      </c>
      <c r="H1170" s="70" t="str">
        <f>G1170-F1170</f>
      </c>
      <c r="I1170" s="71" t="n">
        <v>13061.5900844962</v>
      </c>
      <c r="J1170" s="72" t="str">
        <f>I1170-E1170</f>
      </c>
    </row>
    <row r="1171">
      <c r="A1171" t="s">
        <v>262</v>
      </c>
      <c r="B1171" t="s">
        <v>264</v>
      </c>
      <c r="C1171" s="66" t="n">
        <v>2036</v>
      </c>
      <c r="D1171" t="s">
        <v>235</v>
      </c>
      <c r="E1171" s="67" t="n">
        <v>14090.8944829526</v>
      </c>
      <c r="F1171" s="68" t="n">
        <v>9983.86701583316</v>
      </c>
      <c r="G1171" s="69" t="n">
        <v>9972.733436972</v>
      </c>
      <c r="H1171" s="70" t="str">
        <f>G1171-F1171</f>
      </c>
      <c r="I1171" s="71" t="n">
        <v>14058.8402730705</v>
      </c>
      <c r="J1171" s="72" t="str">
        <f>I1171-E1171</f>
      </c>
    </row>
    <row r="1172">
      <c r="A1172" t="s">
        <v>262</v>
      </c>
      <c r="B1172" t="s">
        <v>264</v>
      </c>
      <c r="C1172" s="66" t="n">
        <v>2036</v>
      </c>
      <c r="D1172" t="s">
        <v>266</v>
      </c>
      <c r="E1172" s="67" t="n">
        <v>992688.710608851</v>
      </c>
      <c r="F1172" s="68" t="n">
        <v>162186.720373881</v>
      </c>
      <c r="G1172" s="69" t="n">
        <v>176139.997785528</v>
      </c>
      <c r="H1172" s="70" t="str">
        <f>G1172-F1172</f>
      </c>
      <c r="I1172" s="71" t="n">
        <v>992593.127567906</v>
      </c>
      <c r="J1172" s="72" t="str">
        <f>I1172-E1172</f>
      </c>
    </row>
    <row r="1173">
      <c r="A1173" t="s">
        <v>262</v>
      </c>
      <c r="B1173" t="s">
        <v>264</v>
      </c>
      <c r="C1173" s="66" t="n">
        <v>2036</v>
      </c>
      <c r="D1173" t="s">
        <v>211</v>
      </c>
      <c r="E1173" s="67" t="n">
        <v>147223.438985931</v>
      </c>
      <c r="F1173" s="68" t="n">
        <v>91301.3793498006</v>
      </c>
      <c r="G1173" s="69" t="n">
        <v>91225.4078140792</v>
      </c>
      <c r="H1173" s="70" t="str">
        <f>G1173-F1173</f>
      </c>
      <c r="I1173" s="71" t="n">
        <v>146978.916070349</v>
      </c>
      <c r="J1173" s="72" t="str">
        <f>I1173-E1173</f>
      </c>
    </row>
    <row r="1174">
      <c r="A1174" t="s">
        <v>262</v>
      </c>
      <c r="B1174" t="s">
        <v>264</v>
      </c>
      <c r="C1174" s="66" t="n">
        <v>2036</v>
      </c>
      <c r="D1174" t="s">
        <v>221</v>
      </c>
      <c r="E1174" s="67" t="n">
        <v>315666.689873555</v>
      </c>
      <c r="F1174" s="68" t="n">
        <v>296347.683866826</v>
      </c>
      <c r="G1174" s="69" t="n">
        <v>296084.402747987</v>
      </c>
      <c r="H1174" s="70" t="str">
        <f>G1174-F1174</f>
      </c>
      <c r="I1174" s="71" t="n">
        <v>315288.949461379</v>
      </c>
      <c r="J1174" s="72" t="str">
        <f>I1174-E1174</f>
      </c>
    </row>
    <row r="1175">
      <c r="A1175" t="s">
        <v>262</v>
      </c>
      <c r="B1175" t="s">
        <v>264</v>
      </c>
      <c r="C1175" s="66" t="n">
        <v>2036</v>
      </c>
      <c r="D1175" t="s">
        <v>225</v>
      </c>
      <c r="E1175" s="67" t="n">
        <v>787554.248452522</v>
      </c>
      <c r="F1175" s="68" t="n">
        <v>448620.665865547</v>
      </c>
      <c r="G1175" s="69" t="n">
        <v>450600.66503166</v>
      </c>
      <c r="H1175" s="70" t="str">
        <f>G1175-F1175</f>
      </c>
      <c r="I1175" s="71" t="n">
        <v>786706.265291046</v>
      </c>
      <c r="J1175" s="72" t="str">
        <f>I1175-E1175</f>
      </c>
    </row>
    <row r="1176">
      <c r="A1176" t="s">
        <v>262</v>
      </c>
      <c r="B1176" t="s">
        <v>264</v>
      </c>
      <c r="C1176" s="66" t="n">
        <v>2036</v>
      </c>
      <c r="D1176" t="s">
        <v>229</v>
      </c>
      <c r="E1176" s="67" t="n">
        <v>419512.09741997</v>
      </c>
      <c r="F1176" s="68" t="n">
        <v>215622.167315831</v>
      </c>
      <c r="G1176" s="69" t="n">
        <v>215434.246910517</v>
      </c>
      <c r="H1176" s="70" t="str">
        <f>G1176-F1176</f>
      </c>
      <c r="I1176" s="71" t="n">
        <v>418880.52544402</v>
      </c>
      <c r="J1176" s="72" t="str">
        <f>I1176-E1176</f>
      </c>
    </row>
    <row r="1177">
      <c r="A1177" t="s">
        <v>262</v>
      </c>
      <c r="B1177" t="s">
        <v>264</v>
      </c>
      <c r="C1177" s="66" t="n">
        <v>2036</v>
      </c>
      <c r="D1177" t="s">
        <v>375</v>
      </c>
      <c r="E1177" s="67" t="n">
        <v>13308.8824355533</v>
      </c>
      <c r="F1177" s="68" t="n">
        <v>2547.75039903492</v>
      </c>
      <c r="G1177" s="69" t="n">
        <v>2547.74258396749</v>
      </c>
      <c r="H1177" s="70" t="str">
        <f>G1177-F1177</f>
      </c>
      <c r="I1177" s="71" t="n">
        <v>13308.7944546361</v>
      </c>
      <c r="J1177" s="72" t="str">
        <f>I1177-E1177</f>
      </c>
    </row>
    <row r="1178">
      <c r="A1178" t="s">
        <v>262</v>
      </c>
      <c r="B1178" t="s">
        <v>264</v>
      </c>
      <c r="C1178" s="66" t="n">
        <v>2037</v>
      </c>
      <c r="D1178" t="s">
        <v>235</v>
      </c>
      <c r="E1178" s="67" t="n">
        <v>14424.6677082512</v>
      </c>
      <c r="F1178" s="68" t="n">
        <v>10172.8216381299</v>
      </c>
      <c r="G1178" s="69" t="n">
        <v>10159.1873336905</v>
      </c>
      <c r="H1178" s="70" t="str">
        <f>G1178-F1178</f>
      </c>
      <c r="I1178" s="71" t="n">
        <v>14386.6366039025</v>
      </c>
      <c r="J1178" s="72" t="str">
        <f>I1178-E1178</f>
      </c>
    </row>
    <row r="1179">
      <c r="A1179" t="s">
        <v>262</v>
      </c>
      <c r="B1179" t="s">
        <v>264</v>
      </c>
      <c r="C1179" s="66" t="n">
        <v>2037</v>
      </c>
      <c r="D1179" t="s">
        <v>266</v>
      </c>
      <c r="E1179" s="67" t="n">
        <v>1009414.71254175</v>
      </c>
      <c r="F1179" s="68" t="n">
        <v>165967.408073859</v>
      </c>
      <c r="G1179" s="69" t="n">
        <v>181458.235839908</v>
      </c>
      <c r="H1179" s="70" t="str">
        <f>G1179-F1179</f>
      </c>
      <c r="I1179" s="71" t="n">
        <v>1009301.65749756</v>
      </c>
      <c r="J1179" s="72" t="str">
        <f>I1179-E1179</f>
      </c>
    </row>
    <row r="1180">
      <c r="A1180" t="s">
        <v>262</v>
      </c>
      <c r="B1180" t="s">
        <v>264</v>
      </c>
      <c r="C1180" s="66" t="n">
        <v>2037</v>
      </c>
      <c r="D1180" t="s">
        <v>211</v>
      </c>
      <c r="E1180" s="67" t="n">
        <v>150777.63726806</v>
      </c>
      <c r="F1180" s="68" t="n">
        <v>93435.2742006817</v>
      </c>
      <c r="G1180" s="69" t="n">
        <v>93341.2784245107</v>
      </c>
      <c r="H1180" s="70" t="str">
        <f>G1180-F1180</f>
      </c>
      <c r="I1180" s="71" t="n">
        <v>150487.441619108</v>
      </c>
      <c r="J1180" s="72" t="str">
        <f>I1180-E1180</f>
      </c>
    </row>
    <row r="1181">
      <c r="A1181" t="s">
        <v>262</v>
      </c>
      <c r="B1181" t="s">
        <v>264</v>
      </c>
      <c r="C1181" s="66" t="n">
        <v>2037</v>
      </c>
      <c r="D1181" t="s">
        <v>221</v>
      </c>
      <c r="E1181" s="67" t="n">
        <v>319199.219848983</v>
      </c>
      <c r="F1181" s="68" t="n">
        <v>299750.521614201</v>
      </c>
      <c r="G1181" s="69" t="n">
        <v>299434.655195925</v>
      </c>
      <c r="H1181" s="70" t="str">
        <f>G1181-F1181</f>
      </c>
      <c r="I1181" s="71" t="n">
        <v>318754.964813024</v>
      </c>
      <c r="J1181" s="72" t="str">
        <f>I1181-E1181</f>
      </c>
    </row>
    <row r="1182">
      <c r="A1182" t="s">
        <v>262</v>
      </c>
      <c r="B1182" t="s">
        <v>264</v>
      </c>
      <c r="C1182" s="66" t="n">
        <v>2037</v>
      </c>
      <c r="D1182" t="s">
        <v>225</v>
      </c>
      <c r="E1182" s="67" t="n">
        <v>804461.326717176</v>
      </c>
      <c r="F1182" s="68" t="n">
        <v>459730.966947445</v>
      </c>
      <c r="G1182" s="69" t="n">
        <v>461851.049511551</v>
      </c>
      <c r="H1182" s="70" t="str">
        <f>G1182-F1182</f>
      </c>
      <c r="I1182" s="71" t="n">
        <v>803452.229036644</v>
      </c>
      <c r="J1182" s="72" t="str">
        <f>I1182-E1182</f>
      </c>
    </row>
    <row r="1183">
      <c r="A1183" t="s">
        <v>262</v>
      </c>
      <c r="B1183" t="s">
        <v>264</v>
      </c>
      <c r="C1183" s="66" t="n">
        <v>2037</v>
      </c>
      <c r="D1183" t="s">
        <v>229</v>
      </c>
      <c r="E1183" s="67" t="n">
        <v>428253.586595876</v>
      </c>
      <c r="F1183" s="68" t="n">
        <v>221373.805087584</v>
      </c>
      <c r="G1183" s="69" t="n">
        <v>221141.826108993</v>
      </c>
      <c r="H1183" s="70" t="str">
        <f>G1183-F1183</f>
      </c>
      <c r="I1183" s="71" t="n">
        <v>427506.733072448</v>
      </c>
      <c r="J1183" s="72" t="str">
        <f>I1183-E1183</f>
      </c>
    </row>
    <row r="1184">
      <c r="A1184" t="s">
        <v>262</v>
      </c>
      <c r="B1184" t="s">
        <v>264</v>
      </c>
      <c r="C1184" s="66" t="n">
        <v>2037</v>
      </c>
      <c r="D1184" t="s">
        <v>375</v>
      </c>
      <c r="E1184" s="67" t="n">
        <v>13385.2108790915</v>
      </c>
      <c r="F1184" s="68" t="n">
        <v>2421.58447341924</v>
      </c>
      <c r="G1184" s="69" t="n">
        <v>2421.57667984156</v>
      </c>
      <c r="H1184" s="70" t="str">
        <f>G1184-F1184</f>
      </c>
      <c r="I1184" s="71" t="n">
        <v>13385.128134315</v>
      </c>
      <c r="J1184" s="72" t="str">
        <f>I1184-E1184</f>
      </c>
    </row>
    <row r="1185">
      <c r="A1185" t="s">
        <v>262</v>
      </c>
      <c r="B1185" t="s">
        <v>264</v>
      </c>
      <c r="C1185" s="66" t="n">
        <v>2038</v>
      </c>
      <c r="D1185" t="s">
        <v>235</v>
      </c>
      <c r="E1185" s="67" t="n">
        <v>14835.3070617278</v>
      </c>
      <c r="F1185" s="68" t="n">
        <v>10366.3803424626</v>
      </c>
      <c r="G1185" s="69" t="n">
        <v>10349.9036883417</v>
      </c>
      <c r="H1185" s="70" t="str">
        <f>G1185-F1185</f>
      </c>
      <c r="I1185" s="71" t="n">
        <v>14790.2897218897</v>
      </c>
      <c r="J1185" s="72" t="str">
        <f>I1185-E1185</f>
      </c>
    </row>
    <row r="1186">
      <c r="A1186" t="s">
        <v>262</v>
      </c>
      <c r="B1186" t="s">
        <v>264</v>
      </c>
      <c r="C1186" s="66" t="n">
        <v>2038</v>
      </c>
      <c r="D1186" t="s">
        <v>266</v>
      </c>
      <c r="E1186" s="67" t="n">
        <v>1025862.78707779</v>
      </c>
      <c r="F1186" s="68" t="n">
        <v>169699.600748115</v>
      </c>
      <c r="G1186" s="69" t="n">
        <v>186787.491870524</v>
      </c>
      <c r="H1186" s="70" t="str">
        <f>G1186-F1186</f>
      </c>
      <c r="I1186" s="71" t="n">
        <v>1025731.21343356</v>
      </c>
      <c r="J1186" s="72" t="str">
        <f>I1186-E1186</f>
      </c>
    </row>
    <row r="1187">
      <c r="A1187" t="s">
        <v>262</v>
      </c>
      <c r="B1187" t="s">
        <v>264</v>
      </c>
      <c r="C1187" s="66" t="n">
        <v>2038</v>
      </c>
      <c r="D1187" t="s">
        <v>211</v>
      </c>
      <c r="E1187" s="67" t="n">
        <v>155173.934579686</v>
      </c>
      <c r="F1187" s="68" t="n">
        <v>95583.2791315959</v>
      </c>
      <c r="G1187" s="69" t="n">
        <v>95469.0447801143</v>
      </c>
      <c r="H1187" s="70" t="str">
        <f>G1187-F1187</f>
      </c>
      <c r="I1187" s="71" t="n">
        <v>154833.021861689</v>
      </c>
      <c r="J1187" s="72" t="str">
        <f>I1187-E1187</f>
      </c>
    </row>
    <row r="1188">
      <c r="A1188" t="s">
        <v>262</v>
      </c>
      <c r="B1188" t="s">
        <v>264</v>
      </c>
      <c r="C1188" s="66" t="n">
        <v>2038</v>
      </c>
      <c r="D1188" t="s">
        <v>221</v>
      </c>
      <c r="E1188" s="67" t="n">
        <v>322324.374679111</v>
      </c>
      <c r="F1188" s="68" t="n">
        <v>302837.501292692</v>
      </c>
      <c r="G1188" s="69" t="n">
        <v>302464.555231106</v>
      </c>
      <c r="H1188" s="70" t="str">
        <f>G1188-F1188</f>
      </c>
      <c r="I1188" s="71" t="n">
        <v>321808.304576111</v>
      </c>
      <c r="J1188" s="72" t="str">
        <f>I1188-E1188</f>
      </c>
    </row>
    <row r="1189">
      <c r="A1189" t="s">
        <v>262</v>
      </c>
      <c r="B1189" t="s">
        <v>264</v>
      </c>
      <c r="C1189" s="66" t="n">
        <v>2038</v>
      </c>
      <c r="D1189" t="s">
        <v>225</v>
      </c>
      <c r="E1189" s="67" t="n">
        <v>823704.647155209</v>
      </c>
      <c r="F1189" s="68" t="n">
        <v>470709.698973451</v>
      </c>
      <c r="G1189" s="69" t="n">
        <v>472964.182972518</v>
      </c>
      <c r="H1189" s="70" t="str">
        <f>G1189-F1189</f>
      </c>
      <c r="I1189" s="71" t="n">
        <v>822517.79120794</v>
      </c>
      <c r="J1189" s="72" t="str">
        <f>I1189-E1189</f>
      </c>
    </row>
    <row r="1190">
      <c r="A1190" t="s">
        <v>262</v>
      </c>
      <c r="B1190" t="s">
        <v>264</v>
      </c>
      <c r="C1190" s="66" t="n">
        <v>2038</v>
      </c>
      <c r="D1190" t="s">
        <v>229</v>
      </c>
      <c r="E1190" s="67" t="n">
        <v>438746.70885143</v>
      </c>
      <c r="F1190" s="68" t="n">
        <v>227118.851423938</v>
      </c>
      <c r="G1190" s="69" t="n">
        <v>226837.611544716</v>
      </c>
      <c r="H1190" s="70" t="str">
        <f>G1190-F1190</f>
      </c>
      <c r="I1190" s="71" t="n">
        <v>437875.904421767</v>
      </c>
      <c r="J1190" s="72" t="str">
        <f>I1190-E1190</f>
      </c>
    </row>
    <row r="1191">
      <c r="A1191" t="s">
        <v>262</v>
      </c>
      <c r="B1191" t="s">
        <v>264</v>
      </c>
      <c r="C1191" s="66" t="n">
        <v>2038</v>
      </c>
      <c r="D1191" t="s">
        <v>375</v>
      </c>
      <c r="E1191" s="67" t="n">
        <v>13130.5712874898</v>
      </c>
      <c r="F1191" s="68" t="n">
        <v>2303.47276758091</v>
      </c>
      <c r="G1191" s="69" t="n">
        <v>2303.4653337572</v>
      </c>
      <c r="H1191" s="70" t="str">
        <f>G1191-F1191</f>
      </c>
      <c r="I1191" s="71" t="n">
        <v>13130.4959942569</v>
      </c>
      <c r="J1191" s="72" t="str">
        <f>I1191-E1191</f>
      </c>
    </row>
    <row r="1192">
      <c r="A1192" t="s">
        <v>262</v>
      </c>
      <c r="B1192" t="s">
        <v>264</v>
      </c>
      <c r="C1192" s="66" t="n">
        <v>2039</v>
      </c>
      <c r="D1192" t="s">
        <v>235</v>
      </c>
      <c r="E1192" s="67" t="n">
        <v>15188.0161194442</v>
      </c>
      <c r="F1192" s="68" t="n">
        <v>10564.7095120177</v>
      </c>
      <c r="G1192" s="69" t="n">
        <v>10545.0523038997</v>
      </c>
      <c r="H1192" s="70" t="str">
        <f>G1192-F1192</f>
      </c>
      <c r="I1192" s="71" t="n">
        <v>15135.74798412</v>
      </c>
      <c r="J1192" s="72" t="str">
        <f>I1192-E1192</f>
      </c>
    </row>
    <row r="1193">
      <c r="A1193" t="s">
        <v>262</v>
      </c>
      <c r="B1193" t="s">
        <v>264</v>
      </c>
      <c r="C1193" s="66" t="n">
        <v>2039</v>
      </c>
      <c r="D1193" t="s">
        <v>266</v>
      </c>
      <c r="E1193" s="67" t="n">
        <v>1039485.79684076</v>
      </c>
      <c r="F1193" s="68" t="n">
        <v>173537.215622073</v>
      </c>
      <c r="G1193" s="69" t="n">
        <v>192296.552192256</v>
      </c>
      <c r="H1193" s="70" t="str">
        <f>G1193-F1193</f>
      </c>
      <c r="I1193" s="71" t="n">
        <v>1039334.21211717</v>
      </c>
      <c r="J1193" s="72" t="str">
        <f>I1193-E1193</f>
      </c>
    </row>
    <row r="1194">
      <c r="A1194" t="s">
        <v>262</v>
      </c>
      <c r="B1194" t="s">
        <v>264</v>
      </c>
      <c r="C1194" s="66" t="n">
        <v>2039</v>
      </c>
      <c r="D1194" t="s">
        <v>211</v>
      </c>
      <c r="E1194" s="67" t="n">
        <v>158721.364302639</v>
      </c>
      <c r="F1194" s="68" t="n">
        <v>97803.3569473721</v>
      </c>
      <c r="G1194" s="69" t="n">
        <v>97666.5125218666</v>
      </c>
      <c r="H1194" s="70" t="str">
        <f>G1194-F1194</f>
      </c>
      <c r="I1194" s="71" t="n">
        <v>158325.904186221</v>
      </c>
      <c r="J1194" s="72" t="str">
        <f>I1194-E1194</f>
      </c>
    </row>
    <row r="1195">
      <c r="A1195" t="s">
        <v>262</v>
      </c>
      <c r="B1195" t="s">
        <v>264</v>
      </c>
      <c r="C1195" s="66" t="n">
        <v>2039</v>
      </c>
      <c r="D1195" t="s">
        <v>221</v>
      </c>
      <c r="E1195" s="67" t="n">
        <v>325540.701691886</v>
      </c>
      <c r="F1195" s="68" t="n">
        <v>305968.509246811</v>
      </c>
      <c r="G1195" s="69" t="n">
        <v>305533.683824107</v>
      </c>
      <c r="H1195" s="70" t="str">
        <f>G1195-F1195</f>
      </c>
      <c r="I1195" s="71" t="n">
        <v>324947.685920243</v>
      </c>
      <c r="J1195" s="72" t="str">
        <f>I1195-E1195</f>
      </c>
    </row>
    <row r="1196">
      <c r="A1196" t="s">
        <v>262</v>
      </c>
      <c r="B1196" t="s">
        <v>264</v>
      </c>
      <c r="C1196" s="66" t="n">
        <v>2039</v>
      </c>
      <c r="D1196" t="s">
        <v>225</v>
      </c>
      <c r="E1196" s="67" t="n">
        <v>839761.032495203</v>
      </c>
      <c r="F1196" s="68" t="n">
        <v>481978.655199865</v>
      </c>
      <c r="G1196" s="69" t="n">
        <v>484364.275142346</v>
      </c>
      <c r="H1196" s="70" t="str">
        <f>G1196-F1196</f>
      </c>
      <c r="I1196" s="71" t="n">
        <v>838380.897928912</v>
      </c>
      <c r="J1196" s="72" t="str">
        <f>I1196-E1196</f>
      </c>
    </row>
    <row r="1197">
      <c r="A1197" t="s">
        <v>262</v>
      </c>
      <c r="B1197" t="s">
        <v>264</v>
      </c>
      <c r="C1197" s="66" t="n">
        <v>2039</v>
      </c>
      <c r="D1197" t="s">
        <v>229</v>
      </c>
      <c r="E1197" s="67" t="n">
        <v>447103.981275268</v>
      </c>
      <c r="F1197" s="68" t="n">
        <v>233089.913031643</v>
      </c>
      <c r="G1197" s="69" t="n">
        <v>232753.81626835</v>
      </c>
      <c r="H1197" s="70" t="str">
        <f>G1197-F1197</f>
      </c>
      <c r="I1197" s="71" t="n">
        <v>446097.450852593</v>
      </c>
      <c r="J1197" s="72" t="str">
        <f>I1197-E1197</f>
      </c>
    </row>
    <row r="1198">
      <c r="A1198" t="s">
        <v>262</v>
      </c>
      <c r="B1198" t="s">
        <v>264</v>
      </c>
      <c r="C1198" s="66" t="n">
        <v>2039</v>
      </c>
      <c r="D1198" t="s">
        <v>375</v>
      </c>
      <c r="E1198" s="67" t="n">
        <v>13010.9938302753</v>
      </c>
      <c r="F1198" s="68" t="n">
        <v>2187.91083714638</v>
      </c>
      <c r="G1198" s="69" t="n">
        <v>2187.90404676672</v>
      </c>
      <c r="H1198" s="70" t="str">
        <f>G1198-F1198</f>
      </c>
      <c r="I1198" s="71" t="n">
        <v>13010.9148835445</v>
      </c>
      <c r="J1198" s="72" t="str">
        <f>I1198-E1198</f>
      </c>
    </row>
    <row r="1199">
      <c r="A1199" t="s">
        <v>262</v>
      </c>
      <c r="B1199" t="s">
        <v>264</v>
      </c>
      <c r="C1199" s="66" t="n">
        <v>2040</v>
      </c>
      <c r="D1199" t="s">
        <v>235</v>
      </c>
      <c r="E1199" s="67" t="n">
        <v>15592.0120757005</v>
      </c>
      <c r="F1199" s="68" t="n">
        <v>10763.8818864114</v>
      </c>
      <c r="G1199" s="69" t="n">
        <v>10740.752829966</v>
      </c>
      <c r="H1199" s="70" t="str">
        <f>G1199-F1199</f>
      </c>
      <c r="I1199" s="71" t="n">
        <v>15531.5458454137</v>
      </c>
      <c r="J1199" s="72" t="str">
        <f>I1199-E1199</f>
      </c>
    </row>
    <row r="1200">
      <c r="A1200" t="s">
        <v>262</v>
      </c>
      <c r="B1200" t="s">
        <v>264</v>
      </c>
      <c r="C1200" s="66" t="n">
        <v>2040</v>
      </c>
      <c r="D1200" t="s">
        <v>266</v>
      </c>
      <c r="E1200" s="67" t="n">
        <v>1051438.20458932</v>
      </c>
      <c r="F1200" s="68" t="n">
        <v>177256.398160689</v>
      </c>
      <c r="G1200" s="69" t="n">
        <v>197739.851826417</v>
      </c>
      <c r="H1200" s="70" t="str">
        <f>G1200-F1200</f>
      </c>
      <c r="I1200" s="71" t="n">
        <v>1051265.69371329</v>
      </c>
      <c r="J1200" s="72" t="str">
        <f>I1200-E1200</f>
      </c>
    </row>
    <row r="1201">
      <c r="A1201" t="s">
        <v>262</v>
      </c>
      <c r="B1201" t="s">
        <v>264</v>
      </c>
      <c r="C1201" s="66" t="n">
        <v>2040</v>
      </c>
      <c r="D1201" t="s">
        <v>211</v>
      </c>
      <c r="E1201" s="67" t="n">
        <v>162471.412161878</v>
      </c>
      <c r="F1201" s="68" t="n">
        <v>99992.187029124</v>
      </c>
      <c r="G1201" s="69" t="n">
        <v>99830.4797881527</v>
      </c>
      <c r="H1201" s="70" t="str">
        <f>G1201-F1201</f>
      </c>
      <c r="I1201" s="71" t="n">
        <v>162016.43342865</v>
      </c>
      <c r="J1201" s="72" t="str">
        <f>I1201-E1201</f>
      </c>
    </row>
    <row r="1202">
      <c r="A1202" t="s">
        <v>262</v>
      </c>
      <c r="B1202" t="s">
        <v>264</v>
      </c>
      <c r="C1202" s="66" t="n">
        <v>2040</v>
      </c>
      <c r="D1202" t="s">
        <v>221</v>
      </c>
      <c r="E1202" s="67" t="n">
        <v>328505.282294448</v>
      </c>
      <c r="F1202" s="68" t="n">
        <v>308827.357555599</v>
      </c>
      <c r="G1202" s="69" t="n">
        <v>308326.231940747</v>
      </c>
      <c r="H1202" s="70" t="str">
        <f>G1202-F1202</f>
      </c>
      <c r="I1202" s="71" t="n">
        <v>327830.115399056</v>
      </c>
      <c r="J1202" s="72" t="str">
        <f>I1202-E1202</f>
      </c>
    </row>
    <row r="1203">
      <c r="A1203" t="s">
        <v>262</v>
      </c>
      <c r="B1203" t="s">
        <v>264</v>
      </c>
      <c r="C1203" s="66" t="n">
        <v>2040</v>
      </c>
      <c r="D1203" t="s">
        <v>225</v>
      </c>
      <c r="E1203" s="67" t="n">
        <v>854818.360722227</v>
      </c>
      <c r="F1203" s="68" t="n">
        <v>492981.317894718</v>
      </c>
      <c r="G1203" s="69" t="n">
        <v>495491.389021897</v>
      </c>
      <c r="H1203" s="70" t="str">
        <f>G1203-F1203</f>
      </c>
      <c r="I1203" s="71" t="n">
        <v>853229.023620414</v>
      </c>
      <c r="J1203" s="72" t="str">
        <f>I1203-E1203</f>
      </c>
    </row>
    <row r="1204">
      <c r="A1204" t="s">
        <v>262</v>
      </c>
      <c r="B1204" t="s">
        <v>264</v>
      </c>
      <c r="C1204" s="66" t="n">
        <v>2040</v>
      </c>
      <c r="D1204" t="s">
        <v>229</v>
      </c>
      <c r="E1204" s="67" t="n">
        <v>454746.431877478</v>
      </c>
      <c r="F1204" s="68" t="n">
        <v>238984.246442634</v>
      </c>
      <c r="G1204" s="69" t="n">
        <v>238587.525717873</v>
      </c>
      <c r="H1204" s="70" t="str">
        <f>G1204-F1204</f>
      </c>
      <c r="I1204" s="71" t="n">
        <v>453595.602682997</v>
      </c>
      <c r="J1204" s="72" t="str">
        <f>I1204-E1204</f>
      </c>
    </row>
    <row r="1205">
      <c r="A1205" t="s">
        <v>262</v>
      </c>
      <c r="B1205" t="s">
        <v>264</v>
      </c>
      <c r="C1205" s="66" t="n">
        <v>2040</v>
      </c>
      <c r="D1205" t="s">
        <v>375</v>
      </c>
      <c r="E1205" s="67" t="n">
        <v>12921.6853901609</v>
      </c>
      <c r="F1205" s="68" t="n">
        <v>2071.45056884743</v>
      </c>
      <c r="G1205" s="69" t="n">
        <v>2071.44438113687</v>
      </c>
      <c r="H1205" s="70" t="str">
        <f>G1205-F1205</f>
      </c>
      <c r="I1205" s="71" t="n">
        <v>12921.6065425891</v>
      </c>
      <c r="J1205" s="72" t="str">
        <f>I1205-E1205</f>
      </c>
    </row>
    <row r="1206">
      <c r="A1206" t="s">
        <v>262</v>
      </c>
      <c r="B1206" t="s">
        <v>264</v>
      </c>
      <c r="C1206" s="66" t="n">
        <v>2041</v>
      </c>
      <c r="D1206" t="s">
        <v>235</v>
      </c>
      <c r="E1206" s="67" t="n">
        <v>15990.231284893</v>
      </c>
      <c r="F1206" s="68" t="n">
        <v>10966.4561364122</v>
      </c>
      <c r="G1206" s="69" t="n">
        <v>10939.5011556982</v>
      </c>
      <c r="H1206" s="70" t="str">
        <f>G1206-F1206</f>
      </c>
      <c r="I1206" s="71" t="n">
        <v>15920.8775016153</v>
      </c>
      <c r="J1206" s="72" t="str">
        <f>I1206-E1206</f>
      </c>
    </row>
    <row r="1207">
      <c r="A1207" t="s">
        <v>262</v>
      </c>
      <c r="B1207" t="s">
        <v>264</v>
      </c>
      <c r="C1207" s="66" t="n">
        <v>2041</v>
      </c>
      <c r="D1207" t="s">
        <v>266</v>
      </c>
      <c r="E1207" s="67" t="n">
        <v>1066758.45800194</v>
      </c>
      <c r="F1207" s="68" t="n">
        <v>180932.537408354</v>
      </c>
      <c r="G1207" s="69" t="n">
        <v>203201.128796519</v>
      </c>
      <c r="H1207" s="70" t="str">
        <f>G1207-F1207</f>
      </c>
      <c r="I1207" s="71" t="n">
        <v>1066563.6735298</v>
      </c>
      <c r="J1207" s="72" t="str">
        <f>I1207-E1207</f>
      </c>
    </row>
    <row r="1208">
      <c r="A1208" t="s">
        <v>262</v>
      </c>
      <c r="B1208" t="s">
        <v>264</v>
      </c>
      <c r="C1208" s="66" t="n">
        <v>2041</v>
      </c>
      <c r="D1208" t="s">
        <v>211</v>
      </c>
      <c r="E1208" s="67" t="n">
        <v>166122.236064926</v>
      </c>
      <c r="F1208" s="68" t="n">
        <v>102187.768216696</v>
      </c>
      <c r="G1208" s="69" t="n">
        <v>101998.78936442</v>
      </c>
      <c r="H1208" s="70" t="str">
        <f>G1208-F1208</f>
      </c>
      <c r="I1208" s="71" t="n">
        <v>165603.256683252</v>
      </c>
      <c r="J1208" s="72" t="str">
        <f>I1208-E1208</f>
      </c>
    </row>
    <row r="1209">
      <c r="A1209" t="s">
        <v>262</v>
      </c>
      <c r="B1209" t="s">
        <v>264</v>
      </c>
      <c r="C1209" s="66" t="n">
        <v>2041</v>
      </c>
      <c r="D1209" t="s">
        <v>221</v>
      </c>
      <c r="E1209" s="67" t="n">
        <v>331562.460299376</v>
      </c>
      <c r="F1209" s="68" t="n">
        <v>311572.610836354</v>
      </c>
      <c r="G1209" s="69" t="n">
        <v>311000.568285778</v>
      </c>
      <c r="H1209" s="70" t="str">
        <f>G1209-F1209</f>
      </c>
      <c r="I1209" s="71" t="n">
        <v>330799.892538861</v>
      </c>
      <c r="J1209" s="72" t="str">
        <f>I1209-E1209</f>
      </c>
    </row>
    <row r="1210">
      <c r="A1210" t="s">
        <v>262</v>
      </c>
      <c r="B1210" t="s">
        <v>264</v>
      </c>
      <c r="C1210" s="66" t="n">
        <v>2041</v>
      </c>
      <c r="D1210" t="s">
        <v>225</v>
      </c>
      <c r="E1210" s="67" t="n">
        <v>870892.916275316</v>
      </c>
      <c r="F1210" s="68" t="n">
        <v>503943.820090716</v>
      </c>
      <c r="G1210" s="69" t="n">
        <v>506572.614435606</v>
      </c>
      <c r="H1210" s="70" t="str">
        <f>G1210-F1210</f>
      </c>
      <c r="I1210" s="71" t="n">
        <v>869077.592101044</v>
      </c>
      <c r="J1210" s="72" t="str">
        <f>I1210-E1210</f>
      </c>
    </row>
    <row r="1211">
      <c r="A1211" t="s">
        <v>262</v>
      </c>
      <c r="B1211" t="s">
        <v>264</v>
      </c>
      <c r="C1211" s="66" t="n">
        <v>2041</v>
      </c>
      <c r="D1211" t="s">
        <v>229</v>
      </c>
      <c r="E1211" s="67" t="n">
        <v>462877.958025705</v>
      </c>
      <c r="F1211" s="68" t="n">
        <v>244867.013250159</v>
      </c>
      <c r="G1211" s="69" t="n">
        <v>244403.938380915</v>
      </c>
      <c r="H1211" s="70" t="str">
        <f>G1211-F1211</f>
      </c>
      <c r="I1211" s="71" t="n">
        <v>461572.525619781</v>
      </c>
      <c r="J1211" s="72" t="str">
        <f>I1211-E1211</f>
      </c>
    </row>
    <row r="1212">
      <c r="A1212" t="s">
        <v>262</v>
      </c>
      <c r="B1212" t="s">
        <v>264</v>
      </c>
      <c r="C1212" s="66" t="n">
        <v>2041</v>
      </c>
      <c r="D1212" t="s">
        <v>375</v>
      </c>
      <c r="E1212" s="67" t="n">
        <v>12914.0451993615</v>
      </c>
      <c r="F1212" s="68" t="n">
        <v>1954.42902188162</v>
      </c>
      <c r="G1212" s="69" t="n">
        <v>1954.42370545678</v>
      </c>
      <c r="H1212" s="70" t="str">
        <f>G1212-F1212</f>
      </c>
      <c r="I1212" s="71" t="n">
        <v>12913.9661072478</v>
      </c>
      <c r="J1212" s="72" t="str">
        <f>I1212-E1212</f>
      </c>
    </row>
    <row r="1213">
      <c r="A1213" t="s">
        <v>262</v>
      </c>
      <c r="B1213" t="s">
        <v>264</v>
      </c>
      <c r="C1213" s="66" t="n">
        <v>2042</v>
      </c>
      <c r="D1213" t="s">
        <v>235</v>
      </c>
      <c r="E1213" s="67" t="n">
        <v>16388.8655791235</v>
      </c>
      <c r="F1213" s="68" t="n">
        <v>11166.6388095259</v>
      </c>
      <c r="G1213" s="69" t="n">
        <v>11135.4965430843</v>
      </c>
      <c r="H1213" s="70" t="str">
        <f>G1213-F1213</f>
      </c>
      <c r="I1213" s="71" t="n">
        <v>16309.8993609652</v>
      </c>
      <c r="J1213" s="72" t="str">
        <f>I1213-E1213</f>
      </c>
    </row>
    <row r="1214">
      <c r="A1214" t="s">
        <v>262</v>
      </c>
      <c r="B1214" t="s">
        <v>264</v>
      </c>
      <c r="C1214" s="66" t="n">
        <v>2042</v>
      </c>
      <c r="D1214" t="s">
        <v>266</v>
      </c>
      <c r="E1214" s="67" t="n">
        <v>1078245.14757075</v>
      </c>
      <c r="F1214" s="68" t="n">
        <v>184536.116405281</v>
      </c>
      <c r="G1214" s="69" t="n">
        <v>208646.654553543</v>
      </c>
      <c r="H1214" s="70" t="str">
        <f>G1214-F1214</f>
      </c>
      <c r="I1214" s="71" t="n">
        <v>1078026.60097981</v>
      </c>
      <c r="J1214" s="72" t="str">
        <f>I1214-E1214</f>
      </c>
    </row>
    <row r="1215">
      <c r="A1215" t="s">
        <v>262</v>
      </c>
      <c r="B1215" t="s">
        <v>264</v>
      </c>
      <c r="C1215" s="66" t="n">
        <v>2042</v>
      </c>
      <c r="D1215" t="s">
        <v>211</v>
      </c>
      <c r="E1215" s="67" t="n">
        <v>169729.192682646</v>
      </c>
      <c r="F1215" s="68" t="n">
        <v>104372.483800153</v>
      </c>
      <c r="G1215" s="69" t="n">
        <v>104153.760083299</v>
      </c>
      <c r="H1215" s="70" t="str">
        <f>G1215-F1215</f>
      </c>
      <c r="I1215" s="71" t="n">
        <v>169141.556637021</v>
      </c>
      <c r="J1215" s="72" t="str">
        <f>I1215-E1215</f>
      </c>
    </row>
    <row r="1216">
      <c r="A1216" t="s">
        <v>262</v>
      </c>
      <c r="B1216" t="s">
        <v>264</v>
      </c>
      <c r="C1216" s="66" t="n">
        <v>2042</v>
      </c>
      <c r="D1216" t="s">
        <v>221</v>
      </c>
      <c r="E1216" s="67" t="n">
        <v>334176.180742233</v>
      </c>
      <c r="F1216" s="68" t="n">
        <v>314075.823500466</v>
      </c>
      <c r="G1216" s="69" t="n">
        <v>313428.604068663</v>
      </c>
      <c r="H1216" s="70" t="str">
        <f>G1216-F1216</f>
      </c>
      <c r="I1216" s="71" t="n">
        <v>333321.323938657</v>
      </c>
      <c r="J1216" s="72" t="str">
        <f>I1216-E1216</f>
      </c>
    </row>
    <row r="1217">
      <c r="A1217" t="s">
        <v>262</v>
      </c>
      <c r="B1217" t="s">
        <v>264</v>
      </c>
      <c r="C1217" s="66" t="n">
        <v>2042</v>
      </c>
      <c r="D1217" t="s">
        <v>225</v>
      </c>
      <c r="E1217" s="67" t="n">
        <v>886340.22353243</v>
      </c>
      <c r="F1217" s="68" t="n">
        <v>514758.462034743</v>
      </c>
      <c r="G1217" s="69" t="n">
        <v>517499.023505678</v>
      </c>
      <c r="H1217" s="70" t="str">
        <f>G1217-F1217</f>
      </c>
      <c r="I1217" s="71" t="n">
        <v>884281.978207785</v>
      </c>
      <c r="J1217" s="72" t="str">
        <f>I1217-E1217</f>
      </c>
    </row>
    <row r="1218">
      <c r="A1218" t="s">
        <v>262</v>
      </c>
      <c r="B1218" t="s">
        <v>264</v>
      </c>
      <c r="C1218" s="66" t="n">
        <v>2042</v>
      </c>
      <c r="D1218" t="s">
        <v>229</v>
      </c>
      <c r="E1218" s="67" t="n">
        <v>470924.03030757</v>
      </c>
      <c r="F1218" s="68" t="n">
        <v>250711.069938393</v>
      </c>
      <c r="G1218" s="69" t="n">
        <v>250175.663514197</v>
      </c>
      <c r="H1218" s="70" t="str">
        <f>G1218-F1218</f>
      </c>
      <c r="I1218" s="71" t="n">
        <v>469454.149721884</v>
      </c>
      <c r="J1218" s="72" t="str">
        <f>I1218-E1218</f>
      </c>
    </row>
    <row r="1219">
      <c r="A1219" t="s">
        <v>262</v>
      </c>
      <c r="B1219" t="s">
        <v>264</v>
      </c>
      <c r="C1219" s="66" t="n">
        <v>2042</v>
      </c>
      <c r="D1219" t="s">
        <v>375</v>
      </c>
      <c r="E1219" s="67" t="n">
        <v>12448.0452713511</v>
      </c>
      <c r="F1219" s="68" t="n">
        <v>1837.14237407982</v>
      </c>
      <c r="G1219" s="69" t="n">
        <v>1837.13778678778</v>
      </c>
      <c r="H1219" s="70" t="str">
        <f>G1219-F1219</f>
      </c>
      <c r="I1219" s="71" t="n">
        <v>12447.9578277165</v>
      </c>
      <c r="J1219" s="72" t="str">
        <f>I1219-E1219</f>
      </c>
    </row>
    <row r="1220">
      <c r="A1220" t="s">
        <v>262</v>
      </c>
      <c r="B1220" t="s">
        <v>264</v>
      </c>
      <c r="C1220" s="66" t="n">
        <v>2043</v>
      </c>
      <c r="D1220" t="s">
        <v>235</v>
      </c>
      <c r="E1220" s="67" t="n">
        <v>16844.4330299616</v>
      </c>
      <c r="F1220" s="68" t="n">
        <v>11376.3705549766</v>
      </c>
      <c r="G1220" s="69" t="n">
        <v>11340.588740714</v>
      </c>
      <c r="H1220" s="70" t="str">
        <f>G1220-F1220</f>
      </c>
      <c r="I1220" s="71" t="n">
        <v>16754.8072801891</v>
      </c>
      <c r="J1220" s="72" t="str">
        <f>I1220-E1220</f>
      </c>
    </row>
    <row r="1221">
      <c r="A1221" t="s">
        <v>262</v>
      </c>
      <c r="B1221" t="s">
        <v>264</v>
      </c>
      <c r="C1221" s="66" t="n">
        <v>2043</v>
      </c>
      <c r="D1221" t="s">
        <v>266</v>
      </c>
      <c r="E1221" s="67" t="n">
        <v>1089861.3674045</v>
      </c>
      <c r="F1221" s="68" t="n">
        <v>188011.914458552</v>
      </c>
      <c r="G1221" s="69" t="n">
        <v>214013.627325169</v>
      </c>
      <c r="H1221" s="70" t="str">
        <f>G1221-F1221</f>
      </c>
      <c r="I1221" s="71" t="n">
        <v>1089617.8876954</v>
      </c>
      <c r="J1221" s="72" t="str">
        <f>I1221-E1221</f>
      </c>
    </row>
    <row r="1222">
      <c r="A1222" t="s">
        <v>262</v>
      </c>
      <c r="B1222" t="s">
        <v>264</v>
      </c>
      <c r="C1222" s="66" t="n">
        <v>2043</v>
      </c>
      <c r="D1222" t="s">
        <v>211</v>
      </c>
      <c r="E1222" s="67" t="n">
        <v>174070.794517631</v>
      </c>
      <c r="F1222" s="68" t="n">
        <v>106547.809772953</v>
      </c>
      <c r="G1222" s="69" t="n">
        <v>106296.685429372</v>
      </c>
      <c r="H1222" s="70" t="str">
        <f>G1222-F1222</f>
      </c>
      <c r="I1222" s="71" t="n">
        <v>173407.833179956</v>
      </c>
      <c r="J1222" s="72" t="str">
        <f>I1222-E1222</f>
      </c>
    </row>
    <row r="1223">
      <c r="A1223" t="s">
        <v>262</v>
      </c>
      <c r="B1223" t="s">
        <v>264</v>
      </c>
      <c r="C1223" s="66" t="n">
        <v>2043</v>
      </c>
      <c r="D1223" t="s">
        <v>221</v>
      </c>
      <c r="E1223" s="67" t="n">
        <v>336142.478916497</v>
      </c>
      <c r="F1223" s="68" t="n">
        <v>316077.298629757</v>
      </c>
      <c r="G1223" s="69" t="n">
        <v>315350.995136011</v>
      </c>
      <c r="H1223" s="70" t="str">
        <f>G1223-F1223</f>
      </c>
      <c r="I1223" s="71" t="n">
        <v>335190.948405484</v>
      </c>
      <c r="J1223" s="72" t="str">
        <f>I1223-E1223</f>
      </c>
    </row>
    <row r="1224">
      <c r="A1224" t="s">
        <v>262</v>
      </c>
      <c r="B1224" t="s">
        <v>264</v>
      </c>
      <c r="C1224" s="66" t="n">
        <v>2043</v>
      </c>
      <c r="D1224" t="s">
        <v>225</v>
      </c>
      <c r="E1224" s="67" t="n">
        <v>904093.946252797</v>
      </c>
      <c r="F1224" s="68" t="n">
        <v>525235.820257375</v>
      </c>
      <c r="G1224" s="69" t="n">
        <v>528079.181081669</v>
      </c>
      <c r="H1224" s="70" t="str">
        <f>G1224-F1224</f>
      </c>
      <c r="I1224" s="71" t="n">
        <v>901770.411974376</v>
      </c>
      <c r="J1224" s="72" t="str">
        <f>I1224-E1224</f>
      </c>
    </row>
    <row r="1225">
      <c r="A1225" t="s">
        <v>262</v>
      </c>
      <c r="B1225" t="s">
        <v>264</v>
      </c>
      <c r="C1225" s="66" t="n">
        <v>2043</v>
      </c>
      <c r="D1225" t="s">
        <v>229</v>
      </c>
      <c r="E1225" s="67" t="n">
        <v>481132.188990491</v>
      </c>
      <c r="F1225" s="68" t="n">
        <v>256606.809584988</v>
      </c>
      <c r="G1225" s="69" t="n">
        <v>255992.973248088</v>
      </c>
      <c r="H1225" s="70" t="str">
        <f>G1225-F1225</f>
      </c>
      <c r="I1225" s="71" t="n">
        <v>479482.188386743</v>
      </c>
      <c r="J1225" s="72" t="str">
        <f>I1225-E1225</f>
      </c>
    </row>
    <row r="1226">
      <c r="A1226" t="s">
        <v>262</v>
      </c>
      <c r="B1226" t="s">
        <v>264</v>
      </c>
      <c r="C1226" s="66" t="n">
        <v>2043</v>
      </c>
      <c r="D1226" t="s">
        <v>375</v>
      </c>
      <c r="E1226" s="67" t="n">
        <v>12246.6680528825</v>
      </c>
      <c r="F1226" s="68" t="n">
        <v>1731.13593366443</v>
      </c>
      <c r="G1226" s="69" t="n">
        <v>1731.1314511154</v>
      </c>
      <c r="H1226" s="70" t="str">
        <f>G1226-F1226</f>
      </c>
      <c r="I1226" s="71" t="n">
        <v>12246.5731114781</v>
      </c>
      <c r="J1226" s="72" t="str">
        <f>I1226-E1226</f>
      </c>
    </row>
    <row r="1227">
      <c r="A1227" t="s">
        <v>262</v>
      </c>
      <c r="B1227" t="s">
        <v>264</v>
      </c>
      <c r="C1227" s="66" t="n">
        <v>2044</v>
      </c>
      <c r="D1227" t="s">
        <v>235</v>
      </c>
      <c r="E1227" s="67" t="n">
        <v>17242.3967661851</v>
      </c>
      <c r="F1227" s="68" t="n">
        <v>11581.5638995691</v>
      </c>
      <c r="G1227" s="69" t="n">
        <v>11540.7879834335</v>
      </c>
      <c r="H1227" s="70" t="str">
        <f>G1227-F1227</f>
      </c>
      <c r="I1227" s="71" t="n">
        <v>17141.7120461147</v>
      </c>
      <c r="J1227" s="72" t="str">
        <f>I1227-E1227</f>
      </c>
    </row>
    <row r="1228">
      <c r="A1228" t="s">
        <v>262</v>
      </c>
      <c r="B1228" t="s">
        <v>264</v>
      </c>
      <c r="C1228" s="66" t="n">
        <v>2044</v>
      </c>
      <c r="D1228" t="s">
        <v>266</v>
      </c>
      <c r="E1228" s="67" t="n">
        <v>1100866.58440748</v>
      </c>
      <c r="F1228" s="68" t="n">
        <v>191436.363351647</v>
      </c>
      <c r="G1228" s="69" t="n">
        <v>219387.626065992</v>
      </c>
      <c r="H1228" s="70" t="str">
        <f>G1228-F1228</f>
      </c>
      <c r="I1228" s="71" t="n">
        <v>1100597.33187273</v>
      </c>
      <c r="J1228" s="72" t="str">
        <f>I1228-E1228</f>
      </c>
    </row>
    <row r="1229">
      <c r="A1229" t="s">
        <v>262</v>
      </c>
      <c r="B1229" t="s">
        <v>264</v>
      </c>
      <c r="C1229" s="66" t="n">
        <v>2044</v>
      </c>
      <c r="D1229" t="s">
        <v>211</v>
      </c>
      <c r="E1229" s="67" t="n">
        <v>177461.475363999</v>
      </c>
      <c r="F1229" s="68" t="n">
        <v>108691.02178018</v>
      </c>
      <c r="G1229" s="69" t="n">
        <v>108405.015378104</v>
      </c>
      <c r="H1229" s="70" t="str">
        <f>G1229-F1229</f>
      </c>
      <c r="I1229" s="71" t="n">
        <v>176720.973913542</v>
      </c>
      <c r="J1229" s="72" t="str">
        <f>I1229-E1229</f>
      </c>
    </row>
    <row r="1230">
      <c r="A1230" t="s">
        <v>262</v>
      </c>
      <c r="B1230" t="s">
        <v>264</v>
      </c>
      <c r="C1230" s="66" t="n">
        <v>2044</v>
      </c>
      <c r="D1230" t="s">
        <v>221</v>
      </c>
      <c r="E1230" s="67" t="n">
        <v>338194.027181632</v>
      </c>
      <c r="F1230" s="68" t="n">
        <v>317979.966813125</v>
      </c>
      <c r="G1230" s="69" t="n">
        <v>317170.637977033</v>
      </c>
      <c r="H1230" s="70" t="str">
        <f>G1230-F1230</f>
      </c>
      <c r="I1230" s="71" t="n">
        <v>337141.608513163</v>
      </c>
      <c r="J1230" s="72" t="str">
        <f>I1230-E1230</f>
      </c>
    </row>
    <row r="1231">
      <c r="A1231" t="s">
        <v>262</v>
      </c>
      <c r="B1231" t="s">
        <v>264</v>
      </c>
      <c r="C1231" s="66" t="n">
        <v>2044</v>
      </c>
      <c r="D1231" t="s">
        <v>225</v>
      </c>
      <c r="E1231" s="67" t="n">
        <v>918301.428280347</v>
      </c>
      <c r="F1231" s="68" t="n">
        <v>535585.379089024</v>
      </c>
      <c r="G1231" s="69" t="n">
        <v>538525.397411542</v>
      </c>
      <c r="H1231" s="70" t="str">
        <f>G1231-F1231</f>
      </c>
      <c r="I1231" s="71" t="n">
        <v>915703.811540802</v>
      </c>
      <c r="J1231" s="72" t="str">
        <f>I1231-E1231</f>
      </c>
    </row>
    <row r="1232">
      <c r="A1232" t="s">
        <v>262</v>
      </c>
      <c r="B1232" t="s">
        <v>264</v>
      </c>
      <c r="C1232" s="66" t="n">
        <v>2044</v>
      </c>
      <c r="D1232" t="s">
        <v>229</v>
      </c>
      <c r="E1232" s="67" t="n">
        <v>488434.008856522</v>
      </c>
      <c r="F1232" s="68" t="n">
        <v>262381.532263381</v>
      </c>
      <c r="G1232" s="69" t="n">
        <v>261683.339551894</v>
      </c>
      <c r="H1232" s="70" t="str">
        <f>G1232-F1232</f>
      </c>
      <c r="I1232" s="71" t="n">
        <v>486601.390422378</v>
      </c>
      <c r="J1232" s="72" t="str">
        <f>I1232-E1232</f>
      </c>
    </row>
    <row r="1233">
      <c r="A1233" t="s">
        <v>262</v>
      </c>
      <c r="B1233" t="s">
        <v>264</v>
      </c>
      <c r="C1233" s="66" t="n">
        <v>2044</v>
      </c>
      <c r="D1233" t="s">
        <v>375</v>
      </c>
      <c r="E1233" s="67" t="n">
        <v>12149.9629811515</v>
      </c>
      <c r="F1233" s="68" t="n">
        <v>1626.37997841972</v>
      </c>
      <c r="G1233" s="69" t="n">
        <v>1626.37538137955</v>
      </c>
      <c r="H1233" s="70" t="str">
        <f>G1233-F1233</f>
      </c>
      <c r="I1233" s="71" t="n">
        <v>12149.8552379252</v>
      </c>
      <c r="J1233" s="72" t="str">
        <f>I1233-E1233</f>
      </c>
    </row>
    <row r="1234">
      <c r="A1234" t="s">
        <v>262</v>
      </c>
      <c r="B1234" t="s">
        <v>264</v>
      </c>
      <c r="C1234" s="66" t="n">
        <v>2045</v>
      </c>
      <c r="D1234" t="s">
        <v>235</v>
      </c>
      <c r="E1234" s="67" t="n">
        <v>17670.9111577541</v>
      </c>
      <c r="F1234" s="68" t="n">
        <v>11792.0596044649</v>
      </c>
      <c r="G1234" s="69" t="n">
        <v>11745.9298391965</v>
      </c>
      <c r="H1234" s="70" t="str">
        <f>G1234-F1234</f>
      </c>
      <c r="I1234" s="71" t="n">
        <v>17558.0225793012</v>
      </c>
      <c r="J1234" s="72" t="str">
        <f>I1234-E1234</f>
      </c>
    </row>
    <row r="1235">
      <c r="A1235" t="s">
        <v>262</v>
      </c>
      <c r="B1235" t="s">
        <v>264</v>
      </c>
      <c r="C1235" s="66" t="n">
        <v>2045</v>
      </c>
      <c r="D1235" t="s">
        <v>266</v>
      </c>
      <c r="E1235" s="67" t="n">
        <v>1111136.57585434</v>
      </c>
      <c r="F1235" s="68" t="n">
        <v>194825.019494113</v>
      </c>
      <c r="G1235" s="69" t="n">
        <v>224789.135470853</v>
      </c>
      <c r="H1235" s="70" t="str">
        <f>G1235-F1235</f>
      </c>
      <c r="I1235" s="71" t="n">
        <v>1110841.03545085</v>
      </c>
      <c r="J1235" s="72" t="str">
        <f>I1235-E1235</f>
      </c>
    </row>
    <row r="1236">
      <c r="A1236" t="s">
        <v>262</v>
      </c>
      <c r="B1236" t="s">
        <v>264</v>
      </c>
      <c r="C1236" s="66" t="n">
        <v>2045</v>
      </c>
      <c r="D1236" t="s">
        <v>211</v>
      </c>
      <c r="E1236" s="67" t="n">
        <v>180977.749362544</v>
      </c>
      <c r="F1236" s="68" t="n">
        <v>110858.77898158</v>
      </c>
      <c r="G1236" s="69" t="n">
        <v>110535.42825069</v>
      </c>
      <c r="H1236" s="70" t="str">
        <f>G1236-F1236</f>
      </c>
      <c r="I1236" s="71" t="n">
        <v>180153.68435169</v>
      </c>
      <c r="J1236" s="72" t="str">
        <f>I1236-E1236</f>
      </c>
    </row>
    <row r="1237">
      <c r="A1237" t="s">
        <v>262</v>
      </c>
      <c r="B1237" t="s">
        <v>264</v>
      </c>
      <c r="C1237" s="66" t="n">
        <v>2045</v>
      </c>
      <c r="D1237" t="s">
        <v>221</v>
      </c>
      <c r="E1237" s="67" t="n">
        <v>340327.841212371</v>
      </c>
      <c r="F1237" s="68" t="n">
        <v>319815.032979368</v>
      </c>
      <c r="G1237" s="69" t="n">
        <v>318918.904925021</v>
      </c>
      <c r="H1237" s="70" t="str">
        <f>G1237-F1237</f>
      </c>
      <c r="I1237" s="71" t="n">
        <v>339169.596103443</v>
      </c>
      <c r="J1237" s="72" t="str">
        <f>I1237-E1237</f>
      </c>
    </row>
    <row r="1238">
      <c r="A1238" t="s">
        <v>262</v>
      </c>
      <c r="B1238" t="s">
        <v>264</v>
      </c>
      <c r="C1238" s="66" t="n">
        <v>2045</v>
      </c>
      <c r="D1238" t="s">
        <v>225</v>
      </c>
      <c r="E1238" s="67" t="n">
        <v>932088.814812163</v>
      </c>
      <c r="F1238" s="68" t="n">
        <v>545987.027693887</v>
      </c>
      <c r="G1238" s="69" t="n">
        <v>549018.34448389</v>
      </c>
      <c r="H1238" s="70" t="str">
        <f>G1238-F1238</f>
      </c>
      <c r="I1238" s="71" t="n">
        <v>929197.274787431</v>
      </c>
      <c r="J1238" s="72" t="str">
        <f>I1238-E1238</f>
      </c>
    </row>
    <row r="1239">
      <c r="A1239" t="s">
        <v>262</v>
      </c>
      <c r="B1239" t="s">
        <v>264</v>
      </c>
      <c r="C1239" s="66" t="n">
        <v>2045</v>
      </c>
      <c r="D1239" t="s">
        <v>229</v>
      </c>
      <c r="E1239" s="67" t="n">
        <v>495281.948762147</v>
      </c>
      <c r="F1239" s="68" t="n">
        <v>268170.490126664</v>
      </c>
      <c r="G1239" s="69" t="n">
        <v>267382.392924501</v>
      </c>
      <c r="H1239" s="70" t="str">
        <f>G1239-F1239</f>
      </c>
      <c r="I1239" s="71" t="n">
        <v>493255.893083406</v>
      </c>
      <c r="J1239" s="72" t="str">
        <f>I1239-E1239</f>
      </c>
    </row>
    <row r="1240">
      <c r="A1240" t="s">
        <v>262</v>
      </c>
      <c r="B1240" t="s">
        <v>264</v>
      </c>
      <c r="C1240" s="66" t="n">
        <v>2045</v>
      </c>
      <c r="D1240" t="s">
        <v>375</v>
      </c>
      <c r="E1240" s="67" t="n">
        <v>12048.6202685719</v>
      </c>
      <c r="F1240" s="68" t="n">
        <v>1523.26897330048</v>
      </c>
      <c r="G1240" s="69" t="n">
        <v>1523.26402182686</v>
      </c>
      <c r="H1240" s="70" t="str">
        <f>G1240-F1240</f>
      </c>
      <c r="I1240" s="71" t="n">
        <v>12048.500629735</v>
      </c>
      <c r="J1240" s="72" t="str">
        <f>I1240-E1240</f>
      </c>
    </row>
    <row r="1241">
      <c r="A1241" t="s">
        <v>262</v>
      </c>
      <c r="B1241" t="s">
        <v>264</v>
      </c>
      <c r="C1241" s="66" t="n">
        <v>2046</v>
      </c>
      <c r="D1241" t="s">
        <v>235</v>
      </c>
      <c r="E1241" s="67" t="n">
        <v>18094.3862674202</v>
      </c>
      <c r="F1241" s="68" t="n">
        <v>12008.4258872812</v>
      </c>
      <c r="G1241" s="69" t="n">
        <v>11956.4732180851</v>
      </c>
      <c r="H1241" s="70" t="str">
        <f>G1241-F1241</f>
      </c>
      <c r="I1241" s="71" t="n">
        <v>17968.503099892</v>
      </c>
      <c r="J1241" s="72" t="str">
        <f>I1241-E1241</f>
      </c>
    </row>
    <row r="1242">
      <c r="A1242" t="s">
        <v>262</v>
      </c>
      <c r="B1242" t="s">
        <v>264</v>
      </c>
      <c r="C1242" s="66" t="n">
        <v>2046</v>
      </c>
      <c r="D1242" t="s">
        <v>266</v>
      </c>
      <c r="E1242" s="67" t="n">
        <v>1125064.89646678</v>
      </c>
      <c r="F1242" s="68" t="n">
        <v>198184.47943492</v>
      </c>
      <c r="G1242" s="69" t="n">
        <v>230223.641273017</v>
      </c>
      <c r="H1242" s="70" t="str">
        <f>G1242-F1242</f>
      </c>
      <c r="I1242" s="71" t="n">
        <v>1124741.39385058</v>
      </c>
      <c r="J1242" s="72" t="str">
        <f>I1242-E1242</f>
      </c>
    </row>
    <row r="1243">
      <c r="A1243" t="s">
        <v>262</v>
      </c>
      <c r="B1243" t="s">
        <v>264</v>
      </c>
      <c r="C1243" s="66" t="n">
        <v>2046</v>
      </c>
      <c r="D1243" t="s">
        <v>211</v>
      </c>
      <c r="E1243" s="67" t="n">
        <v>184422.892951228</v>
      </c>
      <c r="F1243" s="68" t="n">
        <v>113043.172753064</v>
      </c>
      <c r="G1243" s="69" t="n">
        <v>112679.652863118</v>
      </c>
      <c r="H1243" s="70" t="str">
        <f>G1243-F1243</f>
      </c>
      <c r="I1243" s="71" t="n">
        <v>183510.562290158</v>
      </c>
      <c r="J1243" s="72" t="str">
        <f>I1243-E1243</f>
      </c>
    </row>
    <row r="1244">
      <c r="A1244" t="s">
        <v>262</v>
      </c>
      <c r="B1244" t="s">
        <v>264</v>
      </c>
      <c r="C1244" s="66" t="n">
        <v>2046</v>
      </c>
      <c r="D1244" t="s">
        <v>221</v>
      </c>
      <c r="E1244" s="67" t="n">
        <v>342494.151154993</v>
      </c>
      <c r="F1244" s="68" t="n">
        <v>321561.291398262</v>
      </c>
      <c r="G1244" s="69" t="n">
        <v>320574.163172874</v>
      </c>
      <c r="H1244" s="70" t="str">
        <f>G1244-F1244</f>
      </c>
      <c r="I1244" s="71" t="n">
        <v>341225.275481564</v>
      </c>
      <c r="J1244" s="72" t="str">
        <f>I1244-E1244</f>
      </c>
    </row>
    <row r="1245">
      <c r="A1245" t="s">
        <v>262</v>
      </c>
      <c r="B1245" t="s">
        <v>264</v>
      </c>
      <c r="C1245" s="66" t="n">
        <v>2046</v>
      </c>
      <c r="D1245" t="s">
        <v>225</v>
      </c>
      <c r="E1245" s="67" t="n">
        <v>947214.540393857</v>
      </c>
      <c r="F1245" s="68" t="n">
        <v>556428.704679033</v>
      </c>
      <c r="G1245" s="69" t="n">
        <v>559544.256752656</v>
      </c>
      <c r="H1245" s="70" t="str">
        <f>G1245-F1245</f>
      </c>
      <c r="I1245" s="71" t="n">
        <v>944010.931257439</v>
      </c>
      <c r="J1245" s="72" t="str">
        <f>I1245-E1245</f>
      </c>
    </row>
    <row r="1246">
      <c r="A1246" t="s">
        <v>262</v>
      </c>
      <c r="B1246" t="s">
        <v>264</v>
      </c>
      <c r="C1246" s="66" t="n">
        <v>2046</v>
      </c>
      <c r="D1246" t="s">
        <v>229</v>
      </c>
      <c r="E1246" s="67" t="n">
        <v>502875.696568488</v>
      </c>
      <c r="F1246" s="68" t="n">
        <v>273965.189115384</v>
      </c>
      <c r="G1246" s="69" t="n">
        <v>273080.787934234</v>
      </c>
      <c r="H1246" s="70" t="str">
        <f>G1246-F1246</f>
      </c>
      <c r="I1246" s="71" t="n">
        <v>500645.717898476</v>
      </c>
      <c r="J1246" s="72" t="str">
        <f>I1246-E1246</f>
      </c>
    </row>
    <row r="1247">
      <c r="A1247" t="s">
        <v>262</v>
      </c>
      <c r="B1247" t="s">
        <v>264</v>
      </c>
      <c r="C1247" s="66" t="n">
        <v>2046</v>
      </c>
      <c r="D1247" t="s">
        <v>375</v>
      </c>
      <c r="E1247" s="67" t="n">
        <v>11943.9286184782</v>
      </c>
      <c r="F1247" s="68" t="n">
        <v>1421.30561036337</v>
      </c>
      <c r="G1247" s="69" t="n">
        <v>1421.3002106259</v>
      </c>
      <c r="H1247" s="70" t="str">
        <f>G1247-F1247</f>
      </c>
      <c r="I1247" s="71" t="n">
        <v>11943.7945693929</v>
      </c>
      <c r="J1247" s="72" t="str">
        <f>I1247-E1247</f>
      </c>
    </row>
    <row r="1248">
      <c r="A1248" t="s">
        <v>262</v>
      </c>
      <c r="B1248" t="s">
        <v>264</v>
      </c>
      <c r="C1248" s="66" t="n">
        <v>2047</v>
      </c>
      <c r="D1248" t="s">
        <v>235</v>
      </c>
      <c r="E1248" s="67" t="n">
        <v>18510.5511446991</v>
      </c>
      <c r="F1248" s="68" t="n">
        <v>12218.4792034808</v>
      </c>
      <c r="G1248" s="69" t="n">
        <v>12160.3227217187</v>
      </c>
      <c r="H1248" s="70" t="str">
        <f>G1248-F1248</f>
      </c>
      <c r="I1248" s="71" t="n">
        <v>18370.9982297807</v>
      </c>
      <c r="J1248" s="72" t="str">
        <f>I1248-E1248</f>
      </c>
    </row>
    <row r="1249">
      <c r="A1249" t="s">
        <v>262</v>
      </c>
      <c r="B1249" t="s">
        <v>264</v>
      </c>
      <c r="C1249" s="66" t="n">
        <v>2047</v>
      </c>
      <c r="D1249" t="s">
        <v>266</v>
      </c>
      <c r="E1249" s="67" t="n">
        <v>1134032.53393425</v>
      </c>
      <c r="F1249" s="68" t="n">
        <v>201412.726862362</v>
      </c>
      <c r="G1249" s="69" t="n">
        <v>235574.501787602</v>
      </c>
      <c r="H1249" s="70" t="str">
        <f>G1249-F1249</f>
      </c>
      <c r="I1249" s="71" t="n">
        <v>1133680.16398797</v>
      </c>
      <c r="J1249" s="72" t="str">
        <f>I1249-E1249</f>
      </c>
    </row>
    <row r="1250">
      <c r="A1250" t="s">
        <v>262</v>
      </c>
      <c r="B1250" t="s">
        <v>264</v>
      </c>
      <c r="C1250" s="66" t="n">
        <v>2047</v>
      </c>
      <c r="D1250" t="s">
        <v>211</v>
      </c>
      <c r="E1250" s="67" t="n">
        <v>187929.895047619</v>
      </c>
      <c r="F1250" s="68" t="n">
        <v>115176.545377886</v>
      </c>
      <c r="G1250" s="69" t="n">
        <v>114770.43405396</v>
      </c>
      <c r="H1250" s="70" t="str">
        <f>G1250-F1250</f>
      </c>
      <c r="I1250" s="71" t="n">
        <v>186925.284089995</v>
      </c>
      <c r="J1250" s="72" t="str">
        <f>I1250-E1250</f>
      </c>
    </row>
    <row r="1251">
      <c r="A1251" t="s">
        <v>262</v>
      </c>
      <c r="B1251" t="s">
        <v>264</v>
      </c>
      <c r="C1251" s="66" t="n">
        <v>2047</v>
      </c>
      <c r="D1251" t="s">
        <v>221</v>
      </c>
      <c r="E1251" s="67" t="n">
        <v>344205.394290203</v>
      </c>
      <c r="F1251" s="68" t="n">
        <v>323122.421061139</v>
      </c>
      <c r="G1251" s="69" t="n">
        <v>322040.722228729</v>
      </c>
      <c r="H1251" s="70" t="str">
        <f>G1251-F1251</f>
      </c>
      <c r="I1251" s="71" t="n">
        <v>342821.899904036</v>
      </c>
      <c r="J1251" s="72" t="str">
        <f>I1251-E1251</f>
      </c>
    </row>
    <row r="1252">
      <c r="A1252" t="s">
        <v>262</v>
      </c>
      <c r="B1252" t="s">
        <v>264</v>
      </c>
      <c r="C1252" s="66" t="n">
        <v>2047</v>
      </c>
      <c r="D1252" t="s">
        <v>225</v>
      </c>
      <c r="E1252" s="67" t="n">
        <v>961230.73592162</v>
      </c>
      <c r="F1252" s="68" t="n">
        <v>566584.825374136</v>
      </c>
      <c r="G1252" s="69" t="n">
        <v>569776.387385101</v>
      </c>
      <c r="H1252" s="70" t="str">
        <f>G1252-F1252</f>
      </c>
      <c r="I1252" s="71" t="n">
        <v>957700.330331823</v>
      </c>
      <c r="J1252" s="72" t="str">
        <f>I1252-E1252</f>
      </c>
    </row>
    <row r="1253">
      <c r="A1253" t="s">
        <v>262</v>
      </c>
      <c r="B1253" t="s">
        <v>264</v>
      </c>
      <c r="C1253" s="66" t="n">
        <v>2047</v>
      </c>
      <c r="D1253" t="s">
        <v>229</v>
      </c>
      <c r="E1253" s="67" t="n">
        <v>510170.479092566</v>
      </c>
      <c r="F1253" s="68" t="n">
        <v>279581.252134836</v>
      </c>
      <c r="G1253" s="69" t="n">
        <v>278595.1987469</v>
      </c>
      <c r="H1253" s="70" t="str">
        <f>G1253-F1253</f>
      </c>
      <c r="I1253" s="71" t="n">
        <v>507728.749767113</v>
      </c>
      <c r="J1253" s="72" t="str">
        <f>I1253-E1253</f>
      </c>
    </row>
    <row r="1254">
      <c r="A1254" t="s">
        <v>262</v>
      </c>
      <c r="B1254" t="s">
        <v>264</v>
      </c>
      <c r="C1254" s="66" t="n">
        <v>2047</v>
      </c>
      <c r="D1254" t="s">
        <v>375</v>
      </c>
      <c r="E1254" s="67" t="n">
        <v>11676.9628616269</v>
      </c>
      <c r="F1254" s="68" t="n">
        <v>1320.01343428215</v>
      </c>
      <c r="G1254" s="69" t="n">
        <v>1320.00748918915</v>
      </c>
      <c r="H1254" s="70" t="str">
        <f>G1254-F1254</f>
      </c>
      <c r="I1254" s="71" t="n">
        <v>11676.8139890787</v>
      </c>
      <c r="J1254" s="72" t="str">
        <f>I1254-E1254</f>
      </c>
    </row>
    <row r="1255">
      <c r="A1255" t="s">
        <v>262</v>
      </c>
      <c r="B1255" t="s">
        <v>264</v>
      </c>
      <c r="C1255" s="66" t="n">
        <v>2048</v>
      </c>
      <c r="D1255" t="s">
        <v>235</v>
      </c>
      <c r="E1255" s="67" t="n">
        <v>19019.5653751321</v>
      </c>
      <c r="F1255" s="68" t="n">
        <v>12424.5370105089</v>
      </c>
      <c r="G1255" s="69" t="n">
        <v>12359.797946018</v>
      </c>
      <c r="H1255" s="70" t="str">
        <f>G1255-F1255</f>
      </c>
      <c r="I1255" s="71" t="n">
        <v>18865.0138793559</v>
      </c>
      <c r="J1255" s="72" t="str">
        <f>I1255-E1255</f>
      </c>
    </row>
    <row r="1256">
      <c r="A1256" t="s">
        <v>262</v>
      </c>
      <c r="B1256" t="s">
        <v>264</v>
      </c>
      <c r="C1256" s="66" t="n">
        <v>2048</v>
      </c>
      <c r="D1256" t="s">
        <v>266</v>
      </c>
      <c r="E1256" s="67" t="n">
        <v>1140303.00636943</v>
      </c>
      <c r="F1256" s="68" t="n">
        <v>204459.187354024</v>
      </c>
      <c r="G1256" s="69" t="n">
        <v>240778.643136103</v>
      </c>
      <c r="H1256" s="70" t="str">
        <f>G1256-F1256</f>
      </c>
      <c r="I1256" s="71" t="n">
        <v>1139921.42222342</v>
      </c>
      <c r="J1256" s="72" t="str">
        <f>I1256-E1256</f>
      </c>
    </row>
    <row r="1257">
      <c r="A1257" t="s">
        <v>262</v>
      </c>
      <c r="B1257" t="s">
        <v>264</v>
      </c>
      <c r="C1257" s="66" t="n">
        <v>2048</v>
      </c>
      <c r="D1257" t="s">
        <v>211</v>
      </c>
      <c r="E1257" s="67" t="n">
        <v>192279.373341982</v>
      </c>
      <c r="F1257" s="68" t="n">
        <v>117239.727255834</v>
      </c>
      <c r="G1257" s="69" t="n">
        <v>116788.610084</v>
      </c>
      <c r="H1257" s="70" t="str">
        <f>G1257-F1257</f>
      </c>
      <c r="I1257" s="71" t="n">
        <v>191173.834498201</v>
      </c>
      <c r="J1257" s="72" t="str">
        <f>I1257-E1257</f>
      </c>
    </row>
    <row r="1258">
      <c r="A1258" t="s">
        <v>262</v>
      </c>
      <c r="B1258" t="s">
        <v>264</v>
      </c>
      <c r="C1258" s="66" t="n">
        <v>2048</v>
      </c>
      <c r="D1258" t="s">
        <v>221</v>
      </c>
      <c r="E1258" s="67" t="n">
        <v>345288.51181782</v>
      </c>
      <c r="F1258" s="68" t="n">
        <v>324242.16453877</v>
      </c>
      <c r="G1258" s="69" t="n">
        <v>323063.01307722</v>
      </c>
      <c r="H1258" s="70" t="str">
        <f>G1258-F1258</f>
      </c>
      <c r="I1258" s="71" t="n">
        <v>343787.138006374</v>
      </c>
      <c r="J1258" s="72" t="str">
        <f>I1258-E1258</f>
      </c>
    </row>
    <row r="1259">
      <c r="A1259" t="s">
        <v>262</v>
      </c>
      <c r="B1259" t="s">
        <v>264</v>
      </c>
      <c r="C1259" s="66" t="n">
        <v>2048</v>
      </c>
      <c r="D1259" t="s">
        <v>225</v>
      </c>
      <c r="E1259" s="67" t="n">
        <v>976634.732434149</v>
      </c>
      <c r="F1259" s="68" t="n">
        <v>576199.825092534</v>
      </c>
      <c r="G1259" s="69" t="n">
        <v>579456.858882308</v>
      </c>
      <c r="H1259" s="70" t="str">
        <f>G1259-F1259</f>
      </c>
      <c r="I1259" s="71" t="n">
        <v>972752.000469153</v>
      </c>
      <c r="J1259" s="72" t="str">
        <f>I1259-E1259</f>
      </c>
    </row>
    <row r="1260">
      <c r="A1260" t="s">
        <v>262</v>
      </c>
      <c r="B1260" t="s">
        <v>264</v>
      </c>
      <c r="C1260" s="66" t="n">
        <v>2048</v>
      </c>
      <c r="D1260" t="s">
        <v>229</v>
      </c>
      <c r="E1260" s="67" t="n">
        <v>518815.956257301</v>
      </c>
      <c r="F1260" s="68" t="n">
        <v>285002.396215506</v>
      </c>
      <c r="G1260" s="69" t="n">
        <v>283909.318240972</v>
      </c>
      <c r="H1260" s="70" t="str">
        <f>G1260-F1260</f>
      </c>
      <c r="I1260" s="71" t="n">
        <v>516145.438063223</v>
      </c>
      <c r="J1260" s="72" t="str">
        <f>I1260-E1260</f>
      </c>
    </row>
    <row r="1261">
      <c r="A1261" t="s">
        <v>262</v>
      </c>
      <c r="B1261" t="s">
        <v>264</v>
      </c>
      <c r="C1261" s="66" t="n">
        <v>2048</v>
      </c>
      <c r="D1261" t="s">
        <v>375</v>
      </c>
      <c r="E1261" s="67" t="n">
        <v>11567.5706212804</v>
      </c>
      <c r="F1261" s="68" t="n">
        <v>1228.73920194873</v>
      </c>
      <c r="G1261" s="69" t="n">
        <v>1228.73261677247</v>
      </c>
      <c r="H1261" s="70" t="str">
        <f>G1261-F1261</f>
      </c>
      <c r="I1261" s="71" t="n">
        <v>11567.4035703729</v>
      </c>
      <c r="J1261" s="72" t="str">
        <f>I1261-E1261</f>
      </c>
    </row>
    <row r="1262">
      <c r="A1262" t="s">
        <v>262</v>
      </c>
      <c r="B1262" t="s">
        <v>264</v>
      </c>
      <c r="C1262" s="66" t="n">
        <v>2049</v>
      </c>
      <c r="D1262" t="s">
        <v>235</v>
      </c>
      <c r="E1262" s="67" t="n">
        <v>19436.0133286701</v>
      </c>
      <c r="F1262" s="68" t="n">
        <v>12634.7565075457</v>
      </c>
      <c r="G1262" s="69" t="n">
        <v>12562.9700035081</v>
      </c>
      <c r="H1262" s="70" t="str">
        <f>G1262-F1262</f>
      </c>
      <c r="I1262" s="71" t="n">
        <v>19265.9413357536</v>
      </c>
      <c r="J1262" s="72" t="str">
        <f>I1262-E1262</f>
      </c>
    </row>
    <row r="1263">
      <c r="A1263" t="s">
        <v>262</v>
      </c>
      <c r="B1263" t="s">
        <v>264</v>
      </c>
      <c r="C1263" s="66" t="n">
        <v>2049</v>
      </c>
      <c r="D1263" t="s">
        <v>266</v>
      </c>
      <c r="E1263" s="67" t="n">
        <v>1149367.79480281</v>
      </c>
      <c r="F1263" s="68" t="n">
        <v>207482.56285971</v>
      </c>
      <c r="G1263" s="69" t="n">
        <v>246024.454765088</v>
      </c>
      <c r="H1263" s="70" t="str">
        <f>G1263-F1263</f>
      </c>
      <c r="I1263" s="71" t="n">
        <v>1148955.60958046</v>
      </c>
      <c r="J1263" s="72" t="str">
        <f>I1263-E1263</f>
      </c>
    </row>
    <row r="1264">
      <c r="A1264" t="s">
        <v>262</v>
      </c>
      <c r="B1264" t="s">
        <v>264</v>
      </c>
      <c r="C1264" s="66" t="n">
        <v>2049</v>
      </c>
      <c r="D1264" t="s">
        <v>211</v>
      </c>
      <c r="E1264" s="67" t="n">
        <v>195499.724725563</v>
      </c>
      <c r="F1264" s="68" t="n">
        <v>119326.646610908</v>
      </c>
      <c r="G1264" s="69" t="n">
        <v>118827.584291328</v>
      </c>
      <c r="H1264" s="70" t="str">
        <f>G1264-F1264</f>
      </c>
      <c r="I1264" s="71" t="n">
        <v>194292.055539498</v>
      </c>
      <c r="J1264" s="72" t="str">
        <f>I1264-E1264</f>
      </c>
    </row>
    <row r="1265">
      <c r="A1265" t="s">
        <v>262</v>
      </c>
      <c r="B1265" t="s">
        <v>264</v>
      </c>
      <c r="C1265" s="66" t="n">
        <v>2049</v>
      </c>
      <c r="D1265" t="s">
        <v>221</v>
      </c>
      <c r="E1265" s="67" t="n">
        <v>346655.156487465</v>
      </c>
      <c r="F1265" s="68" t="n">
        <v>325397.147695394</v>
      </c>
      <c r="G1265" s="69" t="n">
        <v>324116.922797206</v>
      </c>
      <c r="H1265" s="70" t="str">
        <f>G1265-F1265</f>
      </c>
      <c r="I1265" s="71" t="n">
        <v>345031.334829118</v>
      </c>
      <c r="J1265" s="72" t="str">
        <f>I1265-E1265</f>
      </c>
    </row>
    <row r="1266">
      <c r="A1266" t="s">
        <v>262</v>
      </c>
      <c r="B1266" t="s">
        <v>264</v>
      </c>
      <c r="C1266" s="66" t="n">
        <v>2049</v>
      </c>
      <c r="D1266" t="s">
        <v>225</v>
      </c>
      <c r="E1266" s="67" t="n">
        <v>989749.054259869</v>
      </c>
      <c r="F1266" s="68" t="n">
        <v>585911.225125573</v>
      </c>
      <c r="G1266" s="69" t="n">
        <v>589228.445176563</v>
      </c>
      <c r="H1266" s="70" t="str">
        <f>G1266-F1266</f>
      </c>
      <c r="I1266" s="71" t="n">
        <v>985505.206976823</v>
      </c>
      <c r="J1266" s="72" t="str">
        <f>I1266-E1266</f>
      </c>
    </row>
    <row r="1267">
      <c r="A1267" t="s">
        <v>262</v>
      </c>
      <c r="B1267" t="s">
        <v>264</v>
      </c>
      <c r="C1267" s="66" t="n">
        <v>2049</v>
      </c>
      <c r="D1267" t="s">
        <v>229</v>
      </c>
      <c r="E1267" s="67" t="n">
        <v>525392.082122194</v>
      </c>
      <c r="F1267" s="68" t="n">
        <v>290455.473274705</v>
      </c>
      <c r="G1267" s="69" t="n">
        <v>289249.089939416</v>
      </c>
      <c r="H1267" s="70" t="str">
        <f>G1267-F1267</f>
      </c>
      <c r="I1267" s="71" t="n">
        <v>522492.200230248</v>
      </c>
      <c r="J1267" s="72" t="str">
        <f>I1267-E1267</f>
      </c>
    </row>
    <row r="1268">
      <c r="A1268" t="s">
        <v>262</v>
      </c>
      <c r="B1268" t="s">
        <v>264</v>
      </c>
      <c r="C1268" s="66" t="n">
        <v>2049</v>
      </c>
      <c r="D1268" t="s">
        <v>375</v>
      </c>
      <c r="E1268" s="67" t="n">
        <v>11514.7235289298</v>
      </c>
      <c r="F1268" s="68" t="n">
        <v>1139.24905903984</v>
      </c>
      <c r="G1268" s="69" t="n">
        <v>1139.24175250417</v>
      </c>
      <c r="H1268" s="70" t="str">
        <f>G1268-F1268</f>
      </c>
      <c r="I1268" s="71" t="n">
        <v>11514.5369642823</v>
      </c>
      <c r="J1268" s="72" t="str">
        <f>I1268-E1268</f>
      </c>
    </row>
    <row r="1269">
      <c r="A1269" t="s">
        <v>262</v>
      </c>
      <c r="B1269" t="s">
        <v>264</v>
      </c>
      <c r="C1269" s="66" t="n">
        <v>2050</v>
      </c>
      <c r="D1269" t="s">
        <v>235</v>
      </c>
      <c r="E1269" s="67" t="n">
        <v>19838.256950438</v>
      </c>
      <c r="F1269" s="68" t="n">
        <v>12844.2679535228</v>
      </c>
      <c r="G1269" s="69" t="n">
        <v>12764.9906286853</v>
      </c>
      <c r="H1269" s="70" t="str">
        <f>G1269-F1269</f>
      </c>
      <c r="I1269" s="71" t="n">
        <v>19651.774602414</v>
      </c>
      <c r="J1269" s="72" t="str">
        <f>I1269-E1269</f>
      </c>
    </row>
    <row r="1270">
      <c r="A1270" t="s">
        <v>262</v>
      </c>
      <c r="B1270" t="s">
        <v>264</v>
      </c>
      <c r="C1270" s="66" t="n">
        <v>2050</v>
      </c>
      <c r="D1270" t="s">
        <v>266</v>
      </c>
      <c r="E1270" s="67" t="n">
        <v>1158115.96771285</v>
      </c>
      <c r="F1270" s="68" t="n">
        <v>210372.622571617</v>
      </c>
      <c r="G1270" s="69" t="n">
        <v>251178.956267752</v>
      </c>
      <c r="H1270" s="70" t="str">
        <f>G1270-F1270</f>
      </c>
      <c r="I1270" s="71" t="n">
        <v>1157673.56667431</v>
      </c>
      <c r="J1270" s="72" t="str">
        <f>I1270-E1270</f>
      </c>
    </row>
    <row r="1271">
      <c r="A1271" t="s">
        <v>262</v>
      </c>
      <c r="B1271" t="s">
        <v>264</v>
      </c>
      <c r="C1271" s="66" t="n">
        <v>2050</v>
      </c>
      <c r="D1271" t="s">
        <v>211</v>
      </c>
      <c r="E1271" s="67" t="n">
        <v>198231.002864887</v>
      </c>
      <c r="F1271" s="68" t="n">
        <v>121377.482808125</v>
      </c>
      <c r="G1271" s="69" t="n">
        <v>120827.928759862</v>
      </c>
      <c r="H1271" s="70" t="str">
        <f>G1271-F1271</f>
      </c>
      <c r="I1271" s="71" t="n">
        <v>196917.204625516</v>
      </c>
      <c r="J1271" s="72" t="str">
        <f>I1271-E1271</f>
      </c>
    </row>
    <row r="1272">
      <c r="A1272" t="s">
        <v>262</v>
      </c>
      <c r="B1272" t="s">
        <v>264</v>
      </c>
      <c r="C1272" s="66" t="n">
        <v>2050</v>
      </c>
      <c r="D1272" t="s">
        <v>221</v>
      </c>
      <c r="E1272" s="67" t="n">
        <v>347983.470345329</v>
      </c>
      <c r="F1272" s="68" t="n">
        <v>326357.480045899</v>
      </c>
      <c r="G1272" s="69" t="n">
        <v>324973.279226193</v>
      </c>
      <c r="H1272" s="70" t="str">
        <f>G1272-F1272</f>
      </c>
      <c r="I1272" s="71" t="n">
        <v>346233.851249823</v>
      </c>
      <c r="J1272" s="72" t="str">
        <f>I1272-E1272</f>
      </c>
    </row>
    <row r="1273">
      <c r="A1273" t="s">
        <v>262</v>
      </c>
      <c r="B1273" t="s">
        <v>264</v>
      </c>
      <c r="C1273" s="66" t="n">
        <v>2050</v>
      </c>
      <c r="D1273" t="s">
        <v>225</v>
      </c>
      <c r="E1273" s="67" t="n">
        <v>1001874.9731128</v>
      </c>
      <c r="F1273" s="68" t="n">
        <v>595447.678367613</v>
      </c>
      <c r="G1273" s="69" t="n">
        <v>598816.687069898</v>
      </c>
      <c r="H1273" s="70" t="str">
        <f>G1273-F1273</f>
      </c>
      <c r="I1273" s="71" t="n">
        <v>997255.105001918</v>
      </c>
      <c r="J1273" s="72" t="str">
        <f>I1273-E1273</f>
      </c>
    </row>
    <row r="1274">
      <c r="A1274" t="s">
        <v>262</v>
      </c>
      <c r="B1274" t="s">
        <v>264</v>
      </c>
      <c r="C1274" s="66" t="n">
        <v>2050</v>
      </c>
      <c r="D1274" t="s">
        <v>229</v>
      </c>
      <c r="E1274" s="67" t="n">
        <v>531145.54692829</v>
      </c>
      <c r="F1274" s="68" t="n">
        <v>295720.468708096</v>
      </c>
      <c r="G1274" s="69" t="n">
        <v>294395.50759804</v>
      </c>
      <c r="H1274" s="70" t="str">
        <f>G1274-F1274</f>
      </c>
      <c r="I1274" s="71" t="n">
        <v>528009.464128417</v>
      </c>
      <c r="J1274" s="72" t="str">
        <f>I1274-E1274</f>
      </c>
    </row>
    <row r="1275">
      <c r="A1275" t="s">
        <v>262</v>
      </c>
      <c r="B1275" t="s">
        <v>264</v>
      </c>
      <c r="C1275" s="66" t="n">
        <v>2050</v>
      </c>
      <c r="D1275" t="s">
        <v>375</v>
      </c>
      <c r="E1275" s="67" t="n">
        <v>11458.5405819946</v>
      </c>
      <c r="F1275" s="68" t="n">
        <v>1051.12195509923</v>
      </c>
      <c r="G1275" s="69" t="n">
        <v>1051.113893317</v>
      </c>
      <c r="H1275" s="70" t="str">
        <f>G1275-F1275</f>
      </c>
      <c r="I1275" s="71" t="n">
        <v>11458.3317669049</v>
      </c>
      <c r="J1275" s="72" t="str">
        <f>I1275-E1275</f>
      </c>
    </row>
    <row r="1276">
      <c r="A1276" t="s">
        <v>115</v>
      </c>
      <c r="B1276" t="s">
        <v>376</v>
      </c>
      <c r="C1276" s="66" t="n">
        <v>2025</v>
      </c>
      <c r="D1276" t="s">
        <v>235</v>
      </c>
      <c r="E1276" s="67" t="n">
        <v>11293.858953409</v>
      </c>
      <c r="F1276" s="68" t="n">
        <v>8373.77396740958</v>
      </c>
      <c r="G1276" s="69" t="n">
        <v>8456.09110298007</v>
      </c>
      <c r="H1276" s="70" t="str">
        <f>G1276-F1276</f>
      </c>
      <c r="I1276" s="71" t="n">
        <v>11293.858953409</v>
      </c>
      <c r="J1276" s="72" t="str">
        <f>I1276-E1276</f>
      </c>
    </row>
    <row r="1277">
      <c r="A1277" t="s">
        <v>115</v>
      </c>
      <c r="B1277" t="s">
        <v>376</v>
      </c>
      <c r="C1277" s="66" t="n">
        <v>2025</v>
      </c>
      <c r="D1277" t="s">
        <v>266</v>
      </c>
      <c r="E1277" s="67" t="n">
        <v>796801.792482661</v>
      </c>
      <c r="F1277" s="68" t="n">
        <v>123539.292109378</v>
      </c>
      <c r="G1277" s="69" t="n">
        <v>124437.099676651</v>
      </c>
      <c r="H1277" s="70" t="str">
        <f>G1277-F1277</f>
      </c>
      <c r="I1277" s="71" t="n">
        <v>796801.792482661</v>
      </c>
      <c r="J1277" s="72" t="str">
        <f>I1277-E1277</f>
      </c>
    </row>
    <row r="1278">
      <c r="A1278" t="s">
        <v>115</v>
      </c>
      <c r="B1278" t="s">
        <v>376</v>
      </c>
      <c r="C1278" s="66" t="n">
        <v>2025</v>
      </c>
      <c r="D1278" t="s">
        <v>211</v>
      </c>
      <c r="E1278" s="67" t="n">
        <v>109645.686268247</v>
      </c>
      <c r="F1278" s="68" t="n">
        <v>70474.7967693279</v>
      </c>
      <c r="G1278" s="69" t="n">
        <v>70978.7980144995</v>
      </c>
      <c r="H1278" s="70" t="str">
        <f>G1278-F1278</f>
      </c>
      <c r="I1278" s="71" t="n">
        <v>110599.338170727</v>
      </c>
      <c r="J1278" s="72" t="str">
        <f>I1278-E1278</f>
      </c>
    </row>
    <row r="1279">
      <c r="A1279" t="s">
        <v>115</v>
      </c>
      <c r="B1279" t="s">
        <v>376</v>
      </c>
      <c r="C1279" s="66" t="n">
        <v>2025</v>
      </c>
      <c r="D1279" t="s">
        <v>221</v>
      </c>
      <c r="E1279" s="67" t="n">
        <v>267826.1955327</v>
      </c>
      <c r="F1279" s="68" t="n">
        <v>250480.501096169</v>
      </c>
      <c r="G1279" s="69" t="n">
        <v>250549.928104577</v>
      </c>
      <c r="H1279" s="70" t="str">
        <f>G1279-F1279</f>
      </c>
      <c r="I1279" s="71" t="n">
        <v>269908.90899035</v>
      </c>
      <c r="J1279" s="72" t="str">
        <f>I1279-E1279</f>
      </c>
    </row>
    <row r="1280">
      <c r="A1280" t="s">
        <v>115</v>
      </c>
      <c r="B1280" t="s">
        <v>376</v>
      </c>
      <c r="C1280" s="66" t="n">
        <v>2025</v>
      </c>
      <c r="D1280" t="s">
        <v>225</v>
      </c>
      <c r="E1280" s="67" t="n">
        <v>599698.410047209</v>
      </c>
      <c r="F1280" s="68" t="n">
        <v>334204.881149545</v>
      </c>
      <c r="G1280" s="69" t="n">
        <v>336235.043603752</v>
      </c>
      <c r="H1280" s="70" t="str">
        <f>G1280-F1280</f>
      </c>
      <c r="I1280" s="71" t="n">
        <v>605290.562665356</v>
      </c>
      <c r="J1280" s="72" t="str">
        <f>I1280-E1280</f>
      </c>
    </row>
    <row r="1281">
      <c r="A1281" t="s">
        <v>115</v>
      </c>
      <c r="B1281" t="s">
        <v>376</v>
      </c>
      <c r="C1281" s="66" t="n">
        <v>2025</v>
      </c>
      <c r="D1281" t="s">
        <v>229</v>
      </c>
      <c r="E1281" s="67" t="n">
        <v>326007.221755225</v>
      </c>
      <c r="F1281" s="68" t="n">
        <v>165075.929618864</v>
      </c>
      <c r="G1281" s="69" t="n">
        <v>165181.229862536</v>
      </c>
      <c r="H1281" s="70" t="str">
        <f>G1281-F1281</f>
      </c>
      <c r="I1281" s="71" t="n">
        <v>328703.695708345</v>
      </c>
      <c r="J1281" s="72" t="str">
        <f>I1281-E1281</f>
      </c>
    </row>
    <row r="1282">
      <c r="A1282" t="s">
        <v>115</v>
      </c>
      <c r="B1282" t="s">
        <v>376</v>
      </c>
      <c r="C1282" s="66" t="n">
        <v>2025</v>
      </c>
      <c r="D1282" t="s">
        <v>375</v>
      </c>
      <c r="E1282" s="67" t="n">
        <v>12601.5188318307</v>
      </c>
      <c r="F1282" s="68" t="n">
        <v>3955.30711895499</v>
      </c>
      <c r="G1282" s="69" t="n">
        <v>3955.30711895499</v>
      </c>
      <c r="H1282" s="70" t="str">
        <f>G1282-F1282</f>
      </c>
      <c r="I1282" s="71" t="n">
        <v>12601.5188318307</v>
      </c>
      <c r="J1282" s="72" t="str">
        <f>I1282-E1282</f>
      </c>
    </row>
    <row r="1283">
      <c r="A1283" t="s">
        <v>115</v>
      </c>
      <c r="B1283" t="s">
        <v>376</v>
      </c>
      <c r="C1283" s="66" t="n">
        <v>2026</v>
      </c>
      <c r="D1283" t="s">
        <v>235</v>
      </c>
      <c r="E1283" s="67" t="n">
        <v>11415.070940145</v>
      </c>
      <c r="F1283" s="68" t="n">
        <v>8350.65178302874</v>
      </c>
      <c r="G1283" s="69" t="n">
        <v>8503.048830729</v>
      </c>
      <c r="H1283" s="70" t="str">
        <f>G1283-F1283</f>
      </c>
      <c r="I1283" s="71" t="n">
        <v>11413.9401907849</v>
      </c>
      <c r="J1283" s="72" t="str">
        <f>I1283-E1283</f>
      </c>
    </row>
    <row r="1284">
      <c r="A1284" t="s">
        <v>115</v>
      </c>
      <c r="B1284" t="s">
        <v>376</v>
      </c>
      <c r="C1284" s="66" t="n">
        <v>2026</v>
      </c>
      <c r="D1284" t="s">
        <v>266</v>
      </c>
      <c r="E1284" s="67" t="n">
        <v>813863.421904515</v>
      </c>
      <c r="F1284" s="68" t="n">
        <v>126504.405557323</v>
      </c>
      <c r="G1284" s="69" t="n">
        <v>128333.952745922</v>
      </c>
      <c r="H1284" s="70" t="str">
        <f>G1284-F1284</f>
      </c>
      <c r="I1284" s="71" t="n">
        <v>813844.569716145</v>
      </c>
      <c r="J1284" s="72" t="str">
        <f>I1284-E1284</f>
      </c>
    </row>
    <row r="1285">
      <c r="A1285" t="s">
        <v>115</v>
      </c>
      <c r="B1285" t="s">
        <v>376</v>
      </c>
      <c r="C1285" s="66" t="n">
        <v>2026</v>
      </c>
      <c r="D1285" t="s">
        <v>211</v>
      </c>
      <c r="E1285" s="67" t="n">
        <v>111309.219090861</v>
      </c>
      <c r="F1285" s="68" t="n">
        <v>71258.4002584432</v>
      </c>
      <c r="G1285" s="69" t="n">
        <v>72339.6884190733</v>
      </c>
      <c r="H1285" s="70" t="str">
        <f>G1285-F1285</f>
      </c>
      <c r="I1285" s="71" t="n">
        <v>113261.467181129</v>
      </c>
      <c r="J1285" s="72" t="str">
        <f>I1285-E1285</f>
      </c>
    </row>
    <row r="1286">
      <c r="A1286" t="s">
        <v>115</v>
      </c>
      <c r="B1286" t="s">
        <v>376</v>
      </c>
      <c r="C1286" s="66" t="n">
        <v>2026</v>
      </c>
      <c r="D1286" t="s">
        <v>221</v>
      </c>
      <c r="E1286" s="67" t="n">
        <v>269985.168516782</v>
      </c>
      <c r="F1286" s="68" t="n">
        <v>253939.464678011</v>
      </c>
      <c r="G1286" s="69" t="n">
        <v>254910.752627481</v>
      </c>
      <c r="H1286" s="70" t="str">
        <f>G1286-F1286</f>
      </c>
      <c r="I1286" s="71" t="n">
        <v>274200.577929512</v>
      </c>
      <c r="J1286" s="72" t="str">
        <f>I1286-E1286</f>
      </c>
    </row>
    <row r="1287">
      <c r="A1287" t="s">
        <v>115</v>
      </c>
      <c r="B1287" t="s">
        <v>376</v>
      </c>
      <c r="C1287" s="66" t="n">
        <v>2026</v>
      </c>
      <c r="D1287" t="s">
        <v>225</v>
      </c>
      <c r="E1287" s="67" t="n">
        <v>608663.034625753</v>
      </c>
      <c r="F1287" s="68" t="n">
        <v>340555.395798954</v>
      </c>
      <c r="G1287" s="69" t="n">
        <v>344917.064339335</v>
      </c>
      <c r="H1287" s="70" t="str">
        <f>G1287-F1287</f>
      </c>
      <c r="I1287" s="71" t="n">
        <v>620097.594779103</v>
      </c>
      <c r="J1287" s="72" t="str">
        <f>I1287-E1287</f>
      </c>
    </row>
    <row r="1288">
      <c r="A1288" t="s">
        <v>115</v>
      </c>
      <c r="B1288" t="s">
        <v>376</v>
      </c>
      <c r="C1288" s="66" t="n">
        <v>2026</v>
      </c>
      <c r="D1288" t="s">
        <v>229</v>
      </c>
      <c r="E1288" s="67" t="n">
        <v>330078.857595599</v>
      </c>
      <c r="F1288" s="68" t="n">
        <v>167603.050276589</v>
      </c>
      <c r="G1288" s="69" t="n">
        <v>167951.384337069</v>
      </c>
      <c r="H1288" s="70" t="str">
        <f>G1288-F1288</f>
      </c>
      <c r="I1288" s="71" t="n">
        <v>335570.10792798</v>
      </c>
      <c r="J1288" s="72" t="str">
        <f>I1288-E1288</f>
      </c>
    </row>
    <row r="1289">
      <c r="A1289" t="s">
        <v>115</v>
      </c>
      <c r="B1289" t="s">
        <v>376</v>
      </c>
      <c r="C1289" s="66" t="n">
        <v>2026</v>
      </c>
      <c r="D1289" t="s">
        <v>375</v>
      </c>
      <c r="E1289" s="67" t="n">
        <v>12631.2124203636</v>
      </c>
      <c r="F1289" s="68" t="n">
        <v>3824.41375844239</v>
      </c>
      <c r="G1289" s="69" t="n">
        <v>3824.41375844239</v>
      </c>
      <c r="H1289" s="70" t="str">
        <f>G1289-F1289</f>
      </c>
      <c r="I1289" s="71" t="n">
        <v>12631.2009976529</v>
      </c>
      <c r="J1289" s="72" t="str">
        <f>I1289-E1289</f>
      </c>
    </row>
    <row r="1290">
      <c r="A1290" t="s">
        <v>115</v>
      </c>
      <c r="B1290" t="s">
        <v>376</v>
      </c>
      <c r="C1290" s="66" t="n">
        <v>2027</v>
      </c>
      <c r="D1290" t="s">
        <v>235</v>
      </c>
      <c r="E1290" s="67" t="n">
        <v>11519.235997599</v>
      </c>
      <c r="F1290" s="68" t="n">
        <v>8364.51362643287</v>
      </c>
      <c r="G1290" s="69" t="n">
        <v>8579.03905337462</v>
      </c>
      <c r="H1290" s="70" t="str">
        <f>G1290-F1290</f>
      </c>
      <c r="I1290" s="71" t="n">
        <v>11515.58910781</v>
      </c>
      <c r="J1290" s="72" t="str">
        <f>I1290-E1290</f>
      </c>
    </row>
    <row r="1291">
      <c r="A1291" t="s">
        <v>115</v>
      </c>
      <c r="B1291" t="s">
        <v>376</v>
      </c>
      <c r="C1291" s="66" t="n">
        <v>2027</v>
      </c>
      <c r="D1291" t="s">
        <v>266</v>
      </c>
      <c r="E1291" s="67" t="n">
        <v>832232.580320884</v>
      </c>
      <c r="F1291" s="68" t="n">
        <v>129660.457118499</v>
      </c>
      <c r="G1291" s="69" t="n">
        <v>132462.188251167</v>
      </c>
      <c r="H1291" s="70" t="str">
        <f>G1291-F1291</f>
      </c>
      <c r="I1291" s="71" t="n">
        <v>832166.906185925</v>
      </c>
      <c r="J1291" s="72" t="str">
        <f>I1291-E1291</f>
      </c>
    </row>
    <row r="1292">
      <c r="A1292" t="s">
        <v>115</v>
      </c>
      <c r="B1292" t="s">
        <v>376</v>
      </c>
      <c r="C1292" s="66" t="n">
        <v>2027</v>
      </c>
      <c r="D1292" t="s">
        <v>211</v>
      </c>
      <c r="E1292" s="67" t="n">
        <v>112940.317725421</v>
      </c>
      <c r="F1292" s="68" t="n">
        <v>72128.1729808783</v>
      </c>
      <c r="G1292" s="69" t="n">
        <v>73859.9102925664</v>
      </c>
      <c r="H1292" s="70" t="str">
        <f>G1292-F1292</f>
      </c>
      <c r="I1292" s="71" t="n">
        <v>115932.769375635</v>
      </c>
      <c r="J1292" s="72" t="str">
        <f>I1292-E1292</f>
      </c>
    </row>
    <row r="1293">
      <c r="A1293" t="s">
        <v>115</v>
      </c>
      <c r="B1293" t="s">
        <v>376</v>
      </c>
      <c r="C1293" s="66" t="n">
        <v>2027</v>
      </c>
      <c r="D1293" t="s">
        <v>221</v>
      </c>
      <c r="E1293" s="67" t="n">
        <v>272110.661164455</v>
      </c>
      <c r="F1293" s="68" t="n">
        <v>257091.68089945</v>
      </c>
      <c r="G1293" s="69" t="n">
        <v>259318.038089282</v>
      </c>
      <c r="H1293" s="70" t="str">
        <f>G1293-F1293</f>
      </c>
      <c r="I1293" s="71" t="n">
        <v>278508.667642155</v>
      </c>
      <c r="J1293" s="72" t="str">
        <f>I1293-E1293</f>
      </c>
    </row>
    <row r="1294">
      <c r="A1294" t="s">
        <v>115</v>
      </c>
      <c r="B1294" t="s">
        <v>376</v>
      </c>
      <c r="C1294" s="66" t="n">
        <v>2027</v>
      </c>
      <c r="D1294" t="s">
        <v>225</v>
      </c>
      <c r="E1294" s="67" t="n">
        <v>617574.162109234</v>
      </c>
      <c r="F1294" s="68" t="n">
        <v>347169.020483242</v>
      </c>
      <c r="G1294" s="69" t="n">
        <v>354171.544362645</v>
      </c>
      <c r="H1294" s="70" t="str">
        <f>G1294-F1294</f>
      </c>
      <c r="I1294" s="71" t="n">
        <v>635095.671557741</v>
      </c>
      <c r="J1294" s="72" t="str">
        <f>I1294-E1294</f>
      </c>
    </row>
    <row r="1295">
      <c r="A1295" t="s">
        <v>115</v>
      </c>
      <c r="B1295" t="s">
        <v>376</v>
      </c>
      <c r="C1295" s="66" t="n">
        <v>2027</v>
      </c>
      <c r="D1295" t="s">
        <v>229</v>
      </c>
      <c r="E1295" s="67" t="n">
        <v>334114.33465709</v>
      </c>
      <c r="F1295" s="68" t="n">
        <v>170516.196423091</v>
      </c>
      <c r="G1295" s="69" t="n">
        <v>171237.362695819</v>
      </c>
      <c r="H1295" s="70" t="str">
        <f>G1295-F1295</f>
      </c>
      <c r="I1295" s="71" t="n">
        <v>342492.405098957</v>
      </c>
      <c r="J1295" s="72" t="str">
        <f>I1295-E1295</f>
      </c>
    </row>
    <row r="1296">
      <c r="A1296" t="s">
        <v>115</v>
      </c>
      <c r="B1296" t="s">
        <v>376</v>
      </c>
      <c r="C1296" s="66" t="n">
        <v>2027</v>
      </c>
      <c r="D1296" t="s">
        <v>375</v>
      </c>
      <c r="E1296" s="67" t="n">
        <v>12629.83088422</v>
      </c>
      <c r="F1296" s="68" t="n">
        <v>3692.70852933729</v>
      </c>
      <c r="G1296" s="69" t="n">
        <v>3692.70803496508</v>
      </c>
      <c r="H1296" s="70" t="str">
        <f>G1296-F1296</f>
      </c>
      <c r="I1296" s="71" t="n">
        <v>12629.8028477439</v>
      </c>
      <c r="J1296" s="72" t="str">
        <f>I1296-E1296</f>
      </c>
    </row>
    <row r="1297">
      <c r="A1297" t="s">
        <v>115</v>
      </c>
      <c r="B1297" t="s">
        <v>376</v>
      </c>
      <c r="C1297" s="66" t="n">
        <v>2028</v>
      </c>
      <c r="D1297" t="s">
        <v>235</v>
      </c>
      <c r="E1297" s="67" t="n">
        <v>11837.2463845055</v>
      </c>
      <c r="F1297" s="68" t="n">
        <v>8419.11583770388</v>
      </c>
      <c r="G1297" s="69" t="n">
        <v>8690.97079151088</v>
      </c>
      <c r="H1297" s="70" t="str">
        <f>G1297-F1297</f>
      </c>
      <c r="I1297" s="71" t="n">
        <v>11829.3995552585</v>
      </c>
      <c r="J1297" s="72" t="str">
        <f>I1297-E1297</f>
      </c>
    </row>
    <row r="1298">
      <c r="A1298" t="s">
        <v>115</v>
      </c>
      <c r="B1298" t="s">
        <v>376</v>
      </c>
      <c r="C1298" s="66" t="n">
        <v>2028</v>
      </c>
      <c r="D1298" t="s">
        <v>266</v>
      </c>
      <c r="E1298" s="67" t="n">
        <v>855104.461069291</v>
      </c>
      <c r="F1298" s="68" t="n">
        <v>132952.04812615</v>
      </c>
      <c r="G1298" s="69" t="n">
        <v>136770.52662348</v>
      </c>
      <c r="H1298" s="70" t="str">
        <f>G1298-F1298</f>
      </c>
      <c r="I1298" s="71" t="n">
        <v>854958.476961541</v>
      </c>
      <c r="J1298" s="72" t="str">
        <f>I1298-E1298</f>
      </c>
    </row>
    <row r="1299">
      <c r="A1299" t="s">
        <v>115</v>
      </c>
      <c r="B1299" t="s">
        <v>376</v>
      </c>
      <c r="C1299" s="66" t="n">
        <v>2028</v>
      </c>
      <c r="D1299" t="s">
        <v>211</v>
      </c>
      <c r="E1299" s="67" t="n">
        <v>115579.227819802</v>
      </c>
      <c r="F1299" s="68" t="n">
        <v>73090.5186495514</v>
      </c>
      <c r="G1299" s="69" t="n">
        <v>75545.0868001112</v>
      </c>
      <c r="H1299" s="70" t="str">
        <f>G1299-F1299</f>
      </c>
      <c r="I1299" s="71" t="n">
        <v>119684.609316206</v>
      </c>
      <c r="J1299" s="72" t="str">
        <f>I1299-E1299</f>
      </c>
    </row>
    <row r="1300">
      <c r="A1300" t="s">
        <v>115</v>
      </c>
      <c r="B1300" t="s">
        <v>376</v>
      </c>
      <c r="C1300" s="66" t="n">
        <v>2028</v>
      </c>
      <c r="D1300" t="s">
        <v>221</v>
      </c>
      <c r="E1300" s="67" t="n">
        <v>274565.467322959</v>
      </c>
      <c r="F1300" s="68" t="n">
        <v>260046.118870954</v>
      </c>
      <c r="G1300" s="69" t="n">
        <v>263753.748205613</v>
      </c>
      <c r="H1300" s="70" t="str">
        <f>G1300-F1300</f>
      </c>
      <c r="I1300" s="71" t="n">
        <v>283208.63975277</v>
      </c>
      <c r="J1300" s="72" t="str">
        <f>I1300-E1300</f>
      </c>
    </row>
    <row r="1301">
      <c r="A1301" t="s">
        <v>115</v>
      </c>
      <c r="B1301" t="s">
        <v>376</v>
      </c>
      <c r="C1301" s="66" t="n">
        <v>2028</v>
      </c>
      <c r="D1301" t="s">
        <v>225</v>
      </c>
      <c r="E1301" s="67" t="n">
        <v>630177.278155484</v>
      </c>
      <c r="F1301" s="68" t="n">
        <v>353983.487905781</v>
      </c>
      <c r="G1301" s="69" t="n">
        <v>363945.253777133</v>
      </c>
      <c r="H1301" s="70" t="str">
        <f>G1301-F1301</f>
      </c>
      <c r="I1301" s="71" t="n">
        <v>654200.049400957</v>
      </c>
      <c r="J1301" s="72" t="str">
        <f>I1301-E1301</f>
      </c>
    </row>
    <row r="1302">
      <c r="A1302" t="s">
        <v>115</v>
      </c>
      <c r="B1302" t="s">
        <v>376</v>
      </c>
      <c r="C1302" s="66" t="n">
        <v>2028</v>
      </c>
      <c r="D1302" t="s">
        <v>229</v>
      </c>
      <c r="E1302" s="67" t="n">
        <v>340289.751822871</v>
      </c>
      <c r="F1302" s="68" t="n">
        <v>174014.858917009</v>
      </c>
      <c r="G1302" s="69" t="n">
        <v>175235.344826664</v>
      </c>
      <c r="H1302" s="70" t="str">
        <f>G1302-F1302</f>
      </c>
      <c r="I1302" s="71" t="n">
        <v>351745.983284134</v>
      </c>
      <c r="J1302" s="72" t="str">
        <f>I1302-E1302</f>
      </c>
    </row>
    <row r="1303">
      <c r="A1303" t="s">
        <v>115</v>
      </c>
      <c r="B1303" t="s">
        <v>376</v>
      </c>
      <c r="C1303" s="66" t="n">
        <v>2028</v>
      </c>
      <c r="D1303" t="s">
        <v>375</v>
      </c>
      <c r="E1303" s="67" t="n">
        <v>12493.5867708321</v>
      </c>
      <c r="F1303" s="68" t="n">
        <v>3559.53943759364</v>
      </c>
      <c r="G1303" s="69" t="n">
        <v>3559.53799626408</v>
      </c>
      <c r="H1303" s="70" t="str">
        <f>G1303-F1303</f>
      </c>
      <c r="I1303" s="71" t="n">
        <v>12493.5410814872</v>
      </c>
      <c r="J1303" s="72" t="str">
        <f>I1303-E1303</f>
      </c>
    </row>
    <row r="1304">
      <c r="A1304" t="s">
        <v>115</v>
      </c>
      <c r="B1304" t="s">
        <v>376</v>
      </c>
      <c r="C1304" s="66" t="n">
        <v>2029</v>
      </c>
      <c r="D1304" t="s">
        <v>235</v>
      </c>
      <c r="E1304" s="67" t="n">
        <v>12034.1060376252</v>
      </c>
      <c r="F1304" s="68" t="n">
        <v>8494.20638008723</v>
      </c>
      <c r="G1304" s="69" t="n">
        <v>8820.39462668691</v>
      </c>
      <c r="H1304" s="70" t="str">
        <f>G1304-F1304</f>
      </c>
      <c r="I1304" s="71" t="n">
        <v>12020.2428783132</v>
      </c>
      <c r="J1304" s="72" t="str">
        <f>I1304-E1304</f>
      </c>
    </row>
    <row r="1305">
      <c r="A1305" t="s">
        <v>115</v>
      </c>
      <c r="B1305" t="s">
        <v>376</v>
      </c>
      <c r="C1305" s="66" t="n">
        <v>2029</v>
      </c>
      <c r="D1305" t="s">
        <v>266</v>
      </c>
      <c r="E1305" s="67" t="n">
        <v>872385.933268167</v>
      </c>
      <c r="F1305" s="68" t="n">
        <v>136529.91968895</v>
      </c>
      <c r="G1305" s="69" t="n">
        <v>141419.192572278</v>
      </c>
      <c r="H1305" s="70" t="str">
        <f>G1305-F1305</f>
      </c>
      <c r="I1305" s="71" t="n">
        <v>872122.58793486</v>
      </c>
      <c r="J1305" s="72" t="str">
        <f>I1305-E1305</f>
      </c>
    </row>
    <row r="1306">
      <c r="A1306" t="s">
        <v>115</v>
      </c>
      <c r="B1306" t="s">
        <v>376</v>
      </c>
      <c r="C1306" s="66" t="n">
        <v>2029</v>
      </c>
      <c r="D1306" t="s">
        <v>211</v>
      </c>
      <c r="E1306" s="67" t="n">
        <v>117456.360567989</v>
      </c>
      <c r="F1306" s="68" t="n">
        <v>74131.4474437651</v>
      </c>
      <c r="G1306" s="69" t="n">
        <v>77383.2509010991</v>
      </c>
      <c r="H1306" s="70" t="str">
        <f>G1306-F1306</f>
      </c>
      <c r="I1306" s="71" t="n">
        <v>122702.091699448</v>
      </c>
      <c r="J1306" s="72" t="str">
        <f>I1306-E1306</f>
      </c>
    </row>
    <row r="1307">
      <c r="A1307" t="s">
        <v>115</v>
      </c>
      <c r="B1307" t="s">
        <v>376</v>
      </c>
      <c r="C1307" s="66" t="n">
        <v>2029</v>
      </c>
      <c r="D1307" t="s">
        <v>221</v>
      </c>
      <c r="E1307" s="67" t="n">
        <v>276873.139091625</v>
      </c>
      <c r="F1307" s="68" t="n">
        <v>263105.348434804</v>
      </c>
      <c r="G1307" s="69" t="n">
        <v>268469.018676722</v>
      </c>
      <c r="H1307" s="70" t="str">
        <f>G1307-F1307</f>
      </c>
      <c r="I1307" s="71" t="n">
        <v>287809.159991119</v>
      </c>
      <c r="J1307" s="72" t="str">
        <f>I1307-E1307</f>
      </c>
    </row>
    <row r="1308">
      <c r="A1308" t="s">
        <v>115</v>
      </c>
      <c r="B1308" t="s">
        <v>376</v>
      </c>
      <c r="C1308" s="66" t="n">
        <v>2029</v>
      </c>
      <c r="D1308" t="s">
        <v>225</v>
      </c>
      <c r="E1308" s="67" t="n">
        <v>639384.69512333</v>
      </c>
      <c r="F1308" s="68" t="n">
        <v>361258.573098292</v>
      </c>
      <c r="G1308" s="69" t="n">
        <v>374519.264871248</v>
      </c>
      <c r="H1308" s="70" t="str">
        <f>G1308-F1308</f>
      </c>
      <c r="I1308" s="71" t="n">
        <v>670042.029002105</v>
      </c>
      <c r="J1308" s="72" t="str">
        <f>I1308-E1308</f>
      </c>
    </row>
    <row r="1309">
      <c r="A1309" t="s">
        <v>115</v>
      </c>
      <c r="B1309" t="s">
        <v>376</v>
      </c>
      <c r="C1309" s="66" t="n">
        <v>2029</v>
      </c>
      <c r="D1309" t="s">
        <v>229</v>
      </c>
      <c r="E1309" s="67" t="n">
        <v>344908.730350699</v>
      </c>
      <c r="F1309" s="68" t="n">
        <v>177722.213047383</v>
      </c>
      <c r="G1309" s="69" t="n">
        <v>179568.517960818</v>
      </c>
      <c r="H1309" s="70" t="str">
        <f>G1309-F1309</f>
      </c>
      <c r="I1309" s="71" t="n">
        <v>359486.672358836</v>
      </c>
      <c r="J1309" s="72" t="str">
        <f>I1309-E1309</f>
      </c>
    </row>
    <row r="1310">
      <c r="A1310" t="s">
        <v>115</v>
      </c>
      <c r="B1310" t="s">
        <v>376</v>
      </c>
      <c r="C1310" s="66" t="n">
        <v>2029</v>
      </c>
      <c r="D1310" t="s">
        <v>375</v>
      </c>
      <c r="E1310" s="67" t="n">
        <v>12505.3554633457</v>
      </c>
      <c r="F1310" s="68" t="n">
        <v>3430.77386812791</v>
      </c>
      <c r="G1310" s="69" t="n">
        <v>3430.77105367489</v>
      </c>
      <c r="H1310" s="70" t="str">
        <f>G1310-F1310</f>
      </c>
      <c r="I1310" s="71" t="n">
        <v>12505.2897091232</v>
      </c>
      <c r="J1310" s="72" t="str">
        <f>I1310-E1310</f>
      </c>
    </row>
    <row r="1311">
      <c r="A1311" t="s">
        <v>115</v>
      </c>
      <c r="B1311" t="s">
        <v>376</v>
      </c>
      <c r="C1311" s="66" t="n">
        <v>2030</v>
      </c>
      <c r="D1311" t="s">
        <v>235</v>
      </c>
      <c r="E1311" s="67" t="n">
        <v>12296.7977447517</v>
      </c>
      <c r="F1311" s="68" t="n">
        <v>8589.50481286987</v>
      </c>
      <c r="G1311" s="69" t="n">
        <v>8965.59723882955</v>
      </c>
      <c r="H1311" s="70" t="str">
        <f>G1311-F1311</f>
      </c>
      <c r="I1311" s="71" t="n">
        <v>12274.2647344434</v>
      </c>
      <c r="J1311" s="72" t="str">
        <f>I1311-E1311</f>
      </c>
    </row>
    <row r="1312">
      <c r="A1312" t="s">
        <v>115</v>
      </c>
      <c r="B1312" t="s">
        <v>376</v>
      </c>
      <c r="C1312" s="66" t="n">
        <v>2030</v>
      </c>
      <c r="D1312" t="s">
        <v>266</v>
      </c>
      <c r="E1312" s="67" t="n">
        <v>889080.986347905</v>
      </c>
      <c r="F1312" s="68" t="n">
        <v>140241.819627728</v>
      </c>
      <c r="G1312" s="69" t="n">
        <v>146256.073838529</v>
      </c>
      <c r="H1312" s="70" t="str">
        <f>G1312-F1312</f>
      </c>
      <c r="I1312" s="71" t="n">
        <v>888648.849091124</v>
      </c>
      <c r="J1312" s="72" t="str">
        <f>I1312-E1312</f>
      </c>
    </row>
    <row r="1313">
      <c r="A1313" t="s">
        <v>115</v>
      </c>
      <c r="B1313" t="s">
        <v>376</v>
      </c>
      <c r="C1313" s="66" t="n">
        <v>2030</v>
      </c>
      <c r="D1313" t="s">
        <v>211</v>
      </c>
      <c r="E1313" s="67" t="n">
        <v>119677.552338401</v>
      </c>
      <c r="F1313" s="68" t="n">
        <v>75226.0501805699</v>
      </c>
      <c r="G1313" s="69" t="n">
        <v>79334.7983616028</v>
      </c>
      <c r="H1313" s="70" t="str">
        <f>G1313-F1313</f>
      </c>
      <c r="I1313" s="71" t="n">
        <v>126100.520404265</v>
      </c>
      <c r="J1313" s="72" t="str">
        <f>I1313-E1313</f>
      </c>
    </row>
    <row r="1314">
      <c r="A1314" t="s">
        <v>115</v>
      </c>
      <c r="B1314" t="s">
        <v>376</v>
      </c>
      <c r="C1314" s="66" t="n">
        <v>2030</v>
      </c>
      <c r="D1314" t="s">
        <v>221</v>
      </c>
      <c r="E1314" s="67" t="n">
        <v>279051.961642596</v>
      </c>
      <c r="F1314" s="68" t="n">
        <v>265997.062376295</v>
      </c>
      <c r="G1314" s="69" t="n">
        <v>273157.810650434</v>
      </c>
      <c r="H1314" s="70" t="str">
        <f>G1314-F1314</f>
      </c>
      <c r="I1314" s="71" t="n">
        <v>292286.017029858</v>
      </c>
      <c r="J1314" s="72" t="str">
        <f>I1314-E1314</f>
      </c>
    </row>
    <row r="1315">
      <c r="A1315" t="s">
        <v>115</v>
      </c>
      <c r="B1315" t="s">
        <v>376</v>
      </c>
      <c r="C1315" s="66" t="n">
        <v>2030</v>
      </c>
      <c r="D1315" t="s">
        <v>225</v>
      </c>
      <c r="E1315" s="67" t="n">
        <v>649098.177754299</v>
      </c>
      <c r="F1315" s="68" t="n">
        <v>368587.117312822</v>
      </c>
      <c r="G1315" s="69" t="n">
        <v>385417.279419066</v>
      </c>
      <c r="H1315" s="70" t="str">
        <f>G1315-F1315</f>
      </c>
      <c r="I1315" s="71" t="n">
        <v>686528.816871955</v>
      </c>
      <c r="J1315" s="72" t="str">
        <f>I1315-E1315</f>
      </c>
    </row>
    <row r="1316">
      <c r="A1316" t="s">
        <v>115</v>
      </c>
      <c r="B1316" t="s">
        <v>376</v>
      </c>
      <c r="C1316" s="66" t="n">
        <v>2030</v>
      </c>
      <c r="D1316" t="s">
        <v>229</v>
      </c>
      <c r="E1316" s="67" t="n">
        <v>350216.543917355</v>
      </c>
      <c r="F1316" s="68" t="n">
        <v>181777.010010457</v>
      </c>
      <c r="G1316" s="69" t="n">
        <v>184377.512558869</v>
      </c>
      <c r="H1316" s="70" t="str">
        <f>G1316-F1316</f>
      </c>
      <c r="I1316" s="71" t="n">
        <v>367955.05484547</v>
      </c>
      <c r="J1316" s="72" t="str">
        <f>I1316-E1316</f>
      </c>
    </row>
    <row r="1317">
      <c r="A1317" t="s">
        <v>115</v>
      </c>
      <c r="B1317" t="s">
        <v>376</v>
      </c>
      <c r="C1317" s="66" t="n">
        <v>2030</v>
      </c>
      <c r="D1317" t="s">
        <v>375</v>
      </c>
      <c r="E1317" s="67" t="n">
        <v>12655.3552555218</v>
      </c>
      <c r="F1317" s="68" t="n">
        <v>3301.15104849048</v>
      </c>
      <c r="G1317" s="69" t="n">
        <v>3301.14666213427</v>
      </c>
      <c r="H1317" s="70" t="str">
        <f>G1317-F1317</f>
      </c>
      <c r="I1317" s="71" t="n">
        <v>12655.2774901684</v>
      </c>
      <c r="J1317" s="72" t="str">
        <f>I1317-E1317</f>
      </c>
    </row>
    <row r="1318">
      <c r="A1318" t="s">
        <v>115</v>
      </c>
      <c r="B1318" t="s">
        <v>376</v>
      </c>
      <c r="C1318" s="66" t="n">
        <v>2031</v>
      </c>
      <c r="D1318" t="s">
        <v>235</v>
      </c>
      <c r="E1318" s="67" t="n">
        <v>12540.1012562295</v>
      </c>
      <c r="F1318" s="68" t="n">
        <v>8689.90454304493</v>
      </c>
      <c r="G1318" s="69" t="n">
        <v>9114.48302310478</v>
      </c>
      <c r="H1318" s="70" t="str">
        <f>G1318-F1318</f>
      </c>
      <c r="I1318" s="71" t="n">
        <v>12506.5880665311</v>
      </c>
      <c r="J1318" s="72" t="str">
        <f>I1318-E1318</f>
      </c>
    </row>
    <row r="1319">
      <c r="A1319" t="s">
        <v>115</v>
      </c>
      <c r="B1319" t="s">
        <v>376</v>
      </c>
      <c r="C1319" s="66" t="n">
        <v>2031</v>
      </c>
      <c r="D1319" t="s">
        <v>266</v>
      </c>
      <c r="E1319" s="67" t="n">
        <v>906340.571263306</v>
      </c>
      <c r="F1319" s="68" t="n">
        <v>143833.322034807</v>
      </c>
      <c r="G1319" s="69" t="n">
        <v>151017.314585235</v>
      </c>
      <c r="H1319" s="70" t="str">
        <f>G1319-F1319</f>
      </c>
      <c r="I1319" s="71" t="n">
        <v>905698.50533388</v>
      </c>
      <c r="J1319" s="72" t="str">
        <f>I1319-E1319</f>
      </c>
    </row>
    <row r="1320">
      <c r="A1320" t="s">
        <v>115</v>
      </c>
      <c r="B1320" t="s">
        <v>376</v>
      </c>
      <c r="C1320" s="66" t="n">
        <v>2031</v>
      </c>
      <c r="D1320" t="s">
        <v>211</v>
      </c>
      <c r="E1320" s="67" t="n">
        <v>121701.044343503</v>
      </c>
      <c r="F1320" s="68" t="n">
        <v>76210.3080294492</v>
      </c>
      <c r="G1320" s="69" t="n">
        <v>81221.2142709578</v>
      </c>
      <c r="H1320" s="70" t="str">
        <f>G1320-F1320</f>
      </c>
      <c r="I1320" s="71" t="n">
        <v>129337.020613882</v>
      </c>
      <c r="J1320" s="72" t="str">
        <f>I1320-E1320</f>
      </c>
    </row>
    <row r="1321">
      <c r="A1321" t="s">
        <v>115</v>
      </c>
      <c r="B1321" t="s">
        <v>376</v>
      </c>
      <c r="C1321" s="66" t="n">
        <v>2031</v>
      </c>
      <c r="D1321" t="s">
        <v>221</v>
      </c>
      <c r="E1321" s="67" t="n">
        <v>280880.350644182</v>
      </c>
      <c r="F1321" s="68" t="n">
        <v>268373.537937599</v>
      </c>
      <c r="G1321" s="69" t="n">
        <v>277404.152195349</v>
      </c>
      <c r="H1321" s="70" t="str">
        <f>G1321-F1321</f>
      </c>
      <c r="I1321" s="71" t="n">
        <v>296437.738378722</v>
      </c>
      <c r="J1321" s="72" t="str">
        <f>I1321-E1321</f>
      </c>
    </row>
    <row r="1322">
      <c r="A1322" t="s">
        <v>115</v>
      </c>
      <c r="B1322" t="s">
        <v>376</v>
      </c>
      <c r="C1322" s="66" t="n">
        <v>2031</v>
      </c>
      <c r="D1322" t="s">
        <v>225</v>
      </c>
      <c r="E1322" s="67" t="n">
        <v>658138.194343957</v>
      </c>
      <c r="F1322" s="68" t="n">
        <v>375421.208527499</v>
      </c>
      <c r="G1322" s="69" t="n">
        <v>396078.261698986</v>
      </c>
      <c r="H1322" s="70" t="str">
        <f>G1322-F1322</f>
      </c>
      <c r="I1322" s="71" t="n">
        <v>702548.134334822</v>
      </c>
      <c r="J1322" s="72" t="str">
        <f>I1322-E1322</f>
      </c>
    </row>
    <row r="1323">
      <c r="A1323" t="s">
        <v>115</v>
      </c>
      <c r="B1323" t="s">
        <v>376</v>
      </c>
      <c r="C1323" s="66" t="n">
        <v>2031</v>
      </c>
      <c r="D1323" t="s">
        <v>229</v>
      </c>
      <c r="E1323" s="67" t="n">
        <v>355047.554698818</v>
      </c>
      <c r="F1323" s="68" t="n">
        <v>185690.580486234</v>
      </c>
      <c r="G1323" s="69" t="n">
        <v>189147.352294789</v>
      </c>
      <c r="H1323" s="70" t="str">
        <f>G1323-F1323</f>
      </c>
      <c r="I1323" s="71" t="n">
        <v>376026.788964657</v>
      </c>
      <c r="J1323" s="72" t="str">
        <f>I1323-E1323</f>
      </c>
    </row>
    <row r="1324">
      <c r="A1324" t="s">
        <v>115</v>
      </c>
      <c r="B1324" t="s">
        <v>376</v>
      </c>
      <c r="C1324" s="66" t="n">
        <v>2031</v>
      </c>
      <c r="D1324" t="s">
        <v>375</v>
      </c>
      <c r="E1324" s="67" t="n">
        <v>12740.7268657307</v>
      </c>
      <c r="F1324" s="68" t="n">
        <v>3174.86894221174</v>
      </c>
      <c r="G1324" s="69" t="n">
        <v>3174.86317276916</v>
      </c>
      <c r="H1324" s="70" t="str">
        <f>G1324-F1324</f>
      </c>
      <c r="I1324" s="71" t="n">
        <v>12740.6278729228</v>
      </c>
      <c r="J1324" s="72" t="str">
        <f>I1324-E1324</f>
      </c>
    </row>
    <row r="1325">
      <c r="A1325" t="s">
        <v>115</v>
      </c>
      <c r="B1325" t="s">
        <v>376</v>
      </c>
      <c r="C1325" s="66" t="n">
        <v>2032</v>
      </c>
      <c r="D1325" t="s">
        <v>235</v>
      </c>
      <c r="E1325" s="67" t="n">
        <v>12790.7934889367</v>
      </c>
      <c r="F1325" s="68" t="n">
        <v>8797.04182028288</v>
      </c>
      <c r="G1325" s="69" t="n">
        <v>9267.91175287106</v>
      </c>
      <c r="H1325" s="70" t="str">
        <f>G1325-F1325</f>
      </c>
      <c r="I1325" s="71" t="n">
        <v>12743.8944071303</v>
      </c>
      <c r="J1325" s="72" t="str">
        <f>I1325-E1325</f>
      </c>
    </row>
    <row r="1326">
      <c r="A1326" t="s">
        <v>115</v>
      </c>
      <c r="B1326" t="s">
        <v>376</v>
      </c>
      <c r="C1326" s="66" t="n">
        <v>2032</v>
      </c>
      <c r="D1326" t="s">
        <v>266</v>
      </c>
      <c r="E1326" s="67" t="n">
        <v>924678.347084682</v>
      </c>
      <c r="F1326" s="68" t="n">
        <v>147506.894438112</v>
      </c>
      <c r="G1326" s="69" t="n">
        <v>155914.890344467</v>
      </c>
      <c r="H1326" s="70" t="str">
        <f>G1326-F1326</f>
      </c>
      <c r="I1326" s="71" t="n">
        <v>923778.433647484</v>
      </c>
      <c r="J1326" s="72" t="str">
        <f>I1326-E1326</f>
      </c>
    </row>
    <row r="1327">
      <c r="A1327" t="s">
        <v>115</v>
      </c>
      <c r="B1327" t="s">
        <v>376</v>
      </c>
      <c r="C1327" s="66" t="n">
        <v>2032</v>
      </c>
      <c r="D1327" t="s">
        <v>211</v>
      </c>
      <c r="E1327" s="67" t="n">
        <v>123689.663593486</v>
      </c>
      <c r="F1327" s="68" t="n">
        <v>77208.4140482904</v>
      </c>
      <c r="G1327" s="69" t="n">
        <v>83164.0959360433</v>
      </c>
      <c r="H1327" s="70" t="str">
        <f>G1327-F1327</f>
      </c>
      <c r="I1327" s="71" t="n">
        <v>132566.317868369</v>
      </c>
      <c r="J1327" s="72" t="str">
        <f>I1327-E1327</f>
      </c>
    </row>
    <row r="1328">
      <c r="A1328" t="s">
        <v>115</v>
      </c>
      <c r="B1328" t="s">
        <v>376</v>
      </c>
      <c r="C1328" s="66" t="n">
        <v>2032</v>
      </c>
      <c r="D1328" t="s">
        <v>221</v>
      </c>
      <c r="E1328" s="67" t="n">
        <v>282613.406002897</v>
      </c>
      <c r="F1328" s="68" t="n">
        <v>270507.459244588</v>
      </c>
      <c r="G1328" s="69" t="n">
        <v>281488.739628123</v>
      </c>
      <c r="H1328" s="70" t="str">
        <f>G1328-F1328</f>
      </c>
      <c r="I1328" s="71" t="n">
        <v>300504.550336341</v>
      </c>
      <c r="J1328" s="72" t="str">
        <f>I1328-E1328</f>
      </c>
    </row>
    <row r="1329">
      <c r="A1329" t="s">
        <v>115</v>
      </c>
      <c r="B1329" t="s">
        <v>376</v>
      </c>
      <c r="C1329" s="66" t="n">
        <v>2032</v>
      </c>
      <c r="D1329" t="s">
        <v>225</v>
      </c>
      <c r="E1329" s="67" t="n">
        <v>667573.092363079</v>
      </c>
      <c r="F1329" s="68" t="n">
        <v>382185.578907144</v>
      </c>
      <c r="G1329" s="69" t="n">
        <v>406904.282877455</v>
      </c>
      <c r="H1329" s="70" t="str">
        <f>G1329-F1329</f>
      </c>
      <c r="I1329" s="71" t="n">
        <v>719168.67859234</v>
      </c>
      <c r="J1329" s="72" t="str">
        <f>I1329-E1329</f>
      </c>
    </row>
    <row r="1330">
      <c r="A1330" t="s">
        <v>115</v>
      </c>
      <c r="B1330" t="s">
        <v>376</v>
      </c>
      <c r="C1330" s="66" t="n">
        <v>2032</v>
      </c>
      <c r="D1330" t="s">
        <v>229</v>
      </c>
      <c r="E1330" s="67" t="n">
        <v>360314.132244188</v>
      </c>
      <c r="F1330" s="68" t="n">
        <v>189781.150157708</v>
      </c>
      <c r="G1330" s="69" t="n">
        <v>194193.38475982</v>
      </c>
      <c r="H1330" s="70" t="str">
        <f>G1330-F1330</f>
      </c>
      <c r="I1330" s="71" t="n">
        <v>384609.051353766</v>
      </c>
      <c r="J1330" s="72" t="str">
        <f>I1330-E1330</f>
      </c>
    </row>
    <row r="1331">
      <c r="A1331" t="s">
        <v>115</v>
      </c>
      <c r="B1331" t="s">
        <v>376</v>
      </c>
      <c r="C1331" s="66" t="n">
        <v>2032</v>
      </c>
      <c r="D1331" t="s">
        <v>375</v>
      </c>
      <c r="E1331" s="67" t="n">
        <v>12856.0548713101</v>
      </c>
      <c r="F1331" s="68" t="n">
        <v>3046.52747237609</v>
      </c>
      <c r="G1331" s="69" t="n">
        <v>3046.52022706146</v>
      </c>
      <c r="H1331" s="70" t="str">
        <f>G1331-F1331</f>
      </c>
      <c r="I1331" s="71" t="n">
        <v>12855.9427389859</v>
      </c>
      <c r="J1331" s="72" t="str">
        <f>I1331-E1331</f>
      </c>
    </row>
    <row r="1332">
      <c r="A1332" t="s">
        <v>115</v>
      </c>
      <c r="B1332" t="s">
        <v>376</v>
      </c>
      <c r="C1332" s="66" t="n">
        <v>2033</v>
      </c>
      <c r="D1332" t="s">
        <v>235</v>
      </c>
      <c r="E1332" s="67" t="n">
        <v>13210.3278412057</v>
      </c>
      <c r="F1332" s="68" t="n">
        <v>8922.31785675247</v>
      </c>
      <c r="G1332" s="69" t="n">
        <v>9437.49521839436</v>
      </c>
      <c r="H1332" s="70" t="str">
        <f>G1332-F1332</f>
      </c>
      <c r="I1332" s="71" t="n">
        <v>13146.3513901505</v>
      </c>
      <c r="J1332" s="72" t="str">
        <f>I1332-E1332</f>
      </c>
    </row>
    <row r="1333">
      <c r="A1333" t="s">
        <v>115</v>
      </c>
      <c r="B1333" t="s">
        <v>376</v>
      </c>
      <c r="C1333" s="66" t="n">
        <v>2033</v>
      </c>
      <c r="D1333" t="s">
        <v>266</v>
      </c>
      <c r="E1333" s="67" t="n">
        <v>945730.078148271</v>
      </c>
      <c r="F1333" s="68" t="n">
        <v>151140.237096047</v>
      </c>
      <c r="G1333" s="69" t="n">
        <v>160821.219639763</v>
      </c>
      <c r="H1333" s="70" t="str">
        <f>G1333-F1333</f>
      </c>
      <c r="I1333" s="71" t="n">
        <v>944521.71811111</v>
      </c>
      <c r="J1333" s="72" t="str">
        <f>I1333-E1333</f>
      </c>
    </row>
    <row r="1334">
      <c r="A1334" t="s">
        <v>115</v>
      </c>
      <c r="B1334" t="s">
        <v>376</v>
      </c>
      <c r="C1334" s="66" t="n">
        <v>2033</v>
      </c>
      <c r="D1334" t="s">
        <v>211</v>
      </c>
      <c r="E1334" s="67" t="n">
        <v>126526.012758748</v>
      </c>
      <c r="F1334" s="68" t="n">
        <v>78200.9287780281</v>
      </c>
      <c r="G1334" s="69" t="n">
        <v>85140.0559210379</v>
      </c>
      <c r="H1334" s="70" t="str">
        <f>G1334-F1334</f>
      </c>
      <c r="I1334" s="71" t="n">
        <v>136707.716312745</v>
      </c>
      <c r="J1334" s="72" t="str">
        <f>I1334-E1334</f>
      </c>
    </row>
    <row r="1335">
      <c r="A1335" t="s">
        <v>115</v>
      </c>
      <c r="B1335" t="s">
        <v>376</v>
      </c>
      <c r="C1335" s="66" t="n">
        <v>2033</v>
      </c>
      <c r="D1335" t="s">
        <v>221</v>
      </c>
      <c r="E1335" s="67" t="n">
        <v>284240.407219314</v>
      </c>
      <c r="F1335" s="68" t="n">
        <v>272312.459741425</v>
      </c>
      <c r="G1335" s="69" t="n">
        <v>285297.748513227</v>
      </c>
      <c r="H1335" s="70" t="str">
        <f>G1335-F1335</f>
      </c>
      <c r="I1335" s="71" t="n">
        <v>304468.286850227</v>
      </c>
      <c r="J1335" s="72" t="str">
        <f>I1335-E1335</f>
      </c>
    </row>
    <row r="1336">
      <c r="A1336" t="s">
        <v>115</v>
      </c>
      <c r="B1336" t="s">
        <v>376</v>
      </c>
      <c r="C1336" s="66" t="n">
        <v>2033</v>
      </c>
      <c r="D1336" t="s">
        <v>225</v>
      </c>
      <c r="E1336" s="67" t="n">
        <v>679204.592962041</v>
      </c>
      <c r="F1336" s="68" t="n">
        <v>388596.46403591</v>
      </c>
      <c r="G1336" s="69" t="n">
        <v>417591.194273361</v>
      </c>
      <c r="H1336" s="70" t="str">
        <f>G1336-F1336</f>
      </c>
      <c r="I1336" s="71" t="n">
        <v>738395.913710054</v>
      </c>
      <c r="J1336" s="72" t="str">
        <f>I1336-E1336</f>
      </c>
    </row>
    <row r="1337">
      <c r="A1337" t="s">
        <v>115</v>
      </c>
      <c r="B1337" t="s">
        <v>376</v>
      </c>
      <c r="C1337" s="66" t="n">
        <v>2033</v>
      </c>
      <c r="D1337" t="s">
        <v>229</v>
      </c>
      <c r="E1337" s="67" t="n">
        <v>366335.02786554</v>
      </c>
      <c r="F1337" s="68" t="n">
        <v>193853.30496751</v>
      </c>
      <c r="G1337" s="69" t="n">
        <v>199311.530364044</v>
      </c>
      <c r="H1337" s="70" t="str">
        <f>G1337-F1337</f>
      </c>
      <c r="I1337" s="71" t="n">
        <v>394159.184915109</v>
      </c>
      <c r="J1337" s="72" t="str">
        <f>I1337-E1337</f>
      </c>
    </row>
    <row r="1338">
      <c r="A1338" t="s">
        <v>115</v>
      </c>
      <c r="B1338" t="s">
        <v>376</v>
      </c>
      <c r="C1338" s="66" t="n">
        <v>2033</v>
      </c>
      <c r="D1338" t="s">
        <v>375</v>
      </c>
      <c r="E1338" s="67" t="n">
        <v>12780.8589139355</v>
      </c>
      <c r="F1338" s="68" t="n">
        <v>2919.80310915212</v>
      </c>
      <c r="G1338" s="69" t="n">
        <v>2919.79454897481</v>
      </c>
      <c r="H1338" s="70" t="str">
        <f>G1338-F1338</f>
      </c>
      <c r="I1338" s="71" t="n">
        <v>12780.7417922516</v>
      </c>
      <c r="J1338" s="72" t="str">
        <f>I1338-E1338</f>
      </c>
    </row>
    <row r="1339">
      <c r="A1339" t="s">
        <v>115</v>
      </c>
      <c r="B1339" t="s">
        <v>376</v>
      </c>
      <c r="C1339" s="66" t="n">
        <v>2034</v>
      </c>
      <c r="D1339" t="s">
        <v>235</v>
      </c>
      <c r="E1339" s="67" t="n">
        <v>13479.3425718042</v>
      </c>
      <c r="F1339" s="68" t="n">
        <v>9053.04865057045</v>
      </c>
      <c r="G1339" s="69" t="n">
        <v>9610.78717894584</v>
      </c>
      <c r="H1339" s="70" t="str">
        <f>G1339-F1339</f>
      </c>
      <c r="I1339" s="71" t="n">
        <v>13396.3770662857</v>
      </c>
      <c r="J1339" s="72" t="str">
        <f>I1339-E1339</f>
      </c>
    </row>
    <row r="1340">
      <c r="A1340" t="s">
        <v>115</v>
      </c>
      <c r="B1340" t="s">
        <v>376</v>
      </c>
      <c r="C1340" s="66" t="n">
        <v>2034</v>
      </c>
      <c r="D1340" t="s">
        <v>266</v>
      </c>
      <c r="E1340" s="67" t="n">
        <v>961784.040842191</v>
      </c>
      <c r="F1340" s="68" t="n">
        <v>154824.177849066</v>
      </c>
      <c r="G1340" s="69" t="n">
        <v>165832.802590949</v>
      </c>
      <c r="H1340" s="70" t="str">
        <f>G1340-F1340</f>
      </c>
      <c r="I1340" s="71" t="n">
        <v>960221.655861689</v>
      </c>
      <c r="J1340" s="72" t="str">
        <f>I1340-E1340</f>
      </c>
    </row>
    <row r="1341">
      <c r="A1341" t="s">
        <v>115</v>
      </c>
      <c r="B1341" t="s">
        <v>376</v>
      </c>
      <c r="C1341" s="66" t="n">
        <v>2034</v>
      </c>
      <c r="D1341" t="s">
        <v>211</v>
      </c>
      <c r="E1341" s="67" t="n">
        <v>128440.879493796</v>
      </c>
      <c r="F1341" s="68" t="n">
        <v>79166.0265700391</v>
      </c>
      <c r="G1341" s="69" t="n">
        <v>87126.2119501461</v>
      </c>
      <c r="H1341" s="70" t="str">
        <f>G1341-F1341</f>
      </c>
      <c r="I1341" s="71" t="n">
        <v>139922.665552402</v>
      </c>
      <c r="J1341" s="72" t="str">
        <f>I1341-E1341</f>
      </c>
    </row>
    <row r="1342">
      <c r="A1342" t="s">
        <v>115</v>
      </c>
      <c r="B1342" t="s">
        <v>376</v>
      </c>
      <c r="C1342" s="66" t="n">
        <v>2034</v>
      </c>
      <c r="D1342" t="s">
        <v>221</v>
      </c>
      <c r="E1342" s="67" t="n">
        <v>285588.373158413</v>
      </c>
      <c r="F1342" s="68" t="n">
        <v>273994.563716578</v>
      </c>
      <c r="G1342" s="69" t="n">
        <v>289022.375898514</v>
      </c>
      <c r="H1342" s="70" t="str">
        <f>G1342-F1342</f>
      </c>
      <c r="I1342" s="71" t="n">
        <v>308142.620646514</v>
      </c>
      <c r="J1342" s="72" t="str">
        <f>I1342-E1342</f>
      </c>
    </row>
    <row r="1343">
      <c r="A1343" t="s">
        <v>115</v>
      </c>
      <c r="B1343" t="s">
        <v>376</v>
      </c>
      <c r="C1343" s="66" t="n">
        <v>2034</v>
      </c>
      <c r="D1343" t="s">
        <v>225</v>
      </c>
      <c r="E1343" s="67" t="n">
        <v>687594.677200775</v>
      </c>
      <c r="F1343" s="68" t="n">
        <v>394998.301503534</v>
      </c>
      <c r="G1343" s="69" t="n">
        <v>428496.093357131</v>
      </c>
      <c r="H1343" s="70" t="str">
        <f>G1343-F1343</f>
      </c>
      <c r="I1343" s="71" t="n">
        <v>754264.519314827</v>
      </c>
      <c r="J1343" s="72" t="str">
        <f>I1343-E1343</f>
      </c>
    </row>
    <row r="1344">
      <c r="A1344" t="s">
        <v>115</v>
      </c>
      <c r="B1344" t="s">
        <v>376</v>
      </c>
      <c r="C1344" s="66" t="n">
        <v>2034</v>
      </c>
      <c r="D1344" t="s">
        <v>229</v>
      </c>
      <c r="E1344" s="67" t="n">
        <v>371182.391138911</v>
      </c>
      <c r="F1344" s="68" t="n">
        <v>197920.962643982</v>
      </c>
      <c r="G1344" s="69" t="n">
        <v>204510.58021707</v>
      </c>
      <c r="H1344" s="70" t="str">
        <f>G1344-F1344</f>
      </c>
      <c r="I1344" s="71" t="n">
        <v>402421.553872422</v>
      </c>
      <c r="J1344" s="72" t="str">
        <f>I1344-E1344</f>
      </c>
    </row>
    <row r="1345">
      <c r="A1345" t="s">
        <v>115</v>
      </c>
      <c r="B1345" t="s">
        <v>376</v>
      </c>
      <c r="C1345" s="66" t="n">
        <v>2034</v>
      </c>
      <c r="D1345" t="s">
        <v>375</v>
      </c>
      <c r="E1345" s="67" t="n">
        <v>12872.5656069547</v>
      </c>
      <c r="F1345" s="68" t="n">
        <v>2795.77910374311</v>
      </c>
      <c r="G1345" s="69" t="n">
        <v>2795.76959562027</v>
      </c>
      <c r="H1345" s="70" t="str">
        <f>G1345-F1345</f>
      </c>
      <c r="I1345" s="71" t="n">
        <v>12872.434861331</v>
      </c>
      <c r="J1345" s="72" t="str">
        <f>I1345-E1345</f>
      </c>
    </row>
    <row r="1346">
      <c r="A1346" t="s">
        <v>115</v>
      </c>
      <c r="B1346" t="s">
        <v>376</v>
      </c>
      <c r="C1346" s="66" t="n">
        <v>2035</v>
      </c>
      <c r="D1346" t="s">
        <v>235</v>
      </c>
      <c r="E1346" s="67" t="n">
        <v>13833.5462736942</v>
      </c>
      <c r="F1346" s="68" t="n">
        <v>9188.07889590504</v>
      </c>
      <c r="G1346" s="69" t="n">
        <v>9787.51275865094</v>
      </c>
      <c r="H1346" s="70" t="str">
        <f>G1346-F1346</f>
      </c>
      <c r="I1346" s="71" t="n">
        <v>13726.7399692658</v>
      </c>
      <c r="J1346" s="72" t="str">
        <f>I1346-E1346</f>
      </c>
    </row>
    <row r="1347">
      <c r="A1347" t="s">
        <v>115</v>
      </c>
      <c r="B1347" t="s">
        <v>376</v>
      </c>
      <c r="C1347" s="66" t="n">
        <v>2035</v>
      </c>
      <c r="D1347" t="s">
        <v>266</v>
      </c>
      <c r="E1347" s="67" t="n">
        <v>977027.202457912</v>
      </c>
      <c r="F1347" s="68" t="n">
        <v>158521.786954013</v>
      </c>
      <c r="G1347" s="69" t="n">
        <v>170911.003808462</v>
      </c>
      <c r="H1347" s="70" t="str">
        <f>G1347-F1347</f>
      </c>
      <c r="I1347" s="71" t="n">
        <v>975047.326959866</v>
      </c>
      <c r="J1347" s="72" t="str">
        <f>I1347-E1347</f>
      </c>
    </row>
    <row r="1348">
      <c r="A1348" t="s">
        <v>115</v>
      </c>
      <c r="B1348" t="s">
        <v>376</v>
      </c>
      <c r="C1348" s="66" t="n">
        <v>2035</v>
      </c>
      <c r="D1348" t="s">
        <v>211</v>
      </c>
      <c r="E1348" s="67" t="n">
        <v>130625.72399846</v>
      </c>
      <c r="F1348" s="68" t="n">
        <v>80122.3485653883</v>
      </c>
      <c r="G1348" s="69" t="n">
        <v>89138.141517925</v>
      </c>
      <c r="H1348" s="70" t="str">
        <f>G1348-F1348</f>
      </c>
      <c r="I1348" s="71" t="n">
        <v>143430.147346953</v>
      </c>
      <c r="J1348" s="72" t="str">
        <f>I1348-E1348</f>
      </c>
    </row>
    <row r="1349">
      <c r="A1349" t="s">
        <v>115</v>
      </c>
      <c r="B1349" t="s">
        <v>376</v>
      </c>
      <c r="C1349" s="66" t="n">
        <v>2035</v>
      </c>
      <c r="D1349" t="s">
        <v>221</v>
      </c>
      <c r="E1349" s="67" t="n">
        <v>286733.994301263</v>
      </c>
      <c r="F1349" s="68" t="n">
        <v>275445.14839707</v>
      </c>
      <c r="G1349" s="69" t="n">
        <v>292543.4341723</v>
      </c>
      <c r="H1349" s="70" t="str">
        <f>G1349-F1349</f>
      </c>
      <c r="I1349" s="71" t="n">
        <v>311598.659349735</v>
      </c>
      <c r="J1349" s="72" t="str">
        <f>I1349-E1349</f>
      </c>
    </row>
    <row r="1350">
      <c r="A1350" t="s">
        <v>115</v>
      </c>
      <c r="B1350" t="s">
        <v>376</v>
      </c>
      <c r="C1350" s="66" t="n">
        <v>2035</v>
      </c>
      <c r="D1350" t="s">
        <v>225</v>
      </c>
      <c r="E1350" s="67" t="n">
        <v>695836.683893424</v>
      </c>
      <c r="F1350" s="68" t="n">
        <v>401204.754859994</v>
      </c>
      <c r="G1350" s="69" t="n">
        <v>439419.393176264</v>
      </c>
      <c r="H1350" s="70" t="str">
        <f>G1350-F1350</f>
      </c>
      <c r="I1350" s="71" t="n">
        <v>770043.407398033</v>
      </c>
      <c r="J1350" s="72" t="str">
        <f>I1350-E1350</f>
      </c>
    </row>
    <row r="1351">
      <c r="A1351" t="s">
        <v>115</v>
      </c>
      <c r="B1351" t="s">
        <v>376</v>
      </c>
      <c r="C1351" s="66" t="n">
        <v>2035</v>
      </c>
      <c r="D1351" t="s">
        <v>229</v>
      </c>
      <c r="E1351" s="67" t="n">
        <v>375752.361182575</v>
      </c>
      <c r="F1351" s="68" t="n">
        <v>202045.019515468</v>
      </c>
      <c r="G1351" s="69" t="n">
        <v>209854.988515264</v>
      </c>
      <c r="H1351" s="70" t="str">
        <f>G1351-F1351</f>
      </c>
      <c r="I1351" s="71" t="n">
        <v>410430.68648466</v>
      </c>
      <c r="J1351" s="72" t="str">
        <f>I1351-E1351</f>
      </c>
    </row>
    <row r="1352">
      <c r="A1352" t="s">
        <v>115</v>
      </c>
      <c r="B1352" t="s">
        <v>376</v>
      </c>
      <c r="C1352" s="66" t="n">
        <v>2035</v>
      </c>
      <c r="D1352" t="s">
        <v>375</v>
      </c>
      <c r="E1352" s="67" t="n">
        <v>13061.7181057079</v>
      </c>
      <c r="F1352" s="68" t="n">
        <v>2671.50815276906</v>
      </c>
      <c r="G1352" s="69" t="n">
        <v>2671.49784394295</v>
      </c>
      <c r="H1352" s="70" t="str">
        <f>G1352-F1352</f>
      </c>
      <c r="I1352" s="71" t="n">
        <v>13061.5900844962</v>
      </c>
      <c r="J1352" s="72" t="str">
        <f>I1352-E1352</f>
      </c>
    </row>
    <row r="1353">
      <c r="A1353" t="s">
        <v>115</v>
      </c>
      <c r="B1353" t="s">
        <v>376</v>
      </c>
      <c r="C1353" s="66" t="n">
        <v>2036</v>
      </c>
      <c r="D1353" t="s">
        <v>235</v>
      </c>
      <c r="E1353" s="67" t="n">
        <v>14192.9492808796</v>
      </c>
      <c r="F1353" s="68" t="n">
        <v>9332.46188599088</v>
      </c>
      <c r="G1353" s="69" t="n">
        <v>9972.733436972</v>
      </c>
      <c r="H1353" s="70" t="str">
        <f>G1353-F1353</f>
      </c>
      <c r="I1353" s="71" t="n">
        <v>14058.8402730705</v>
      </c>
      <c r="J1353" s="72" t="str">
        <f>I1353-E1353</f>
      </c>
    </row>
    <row r="1354">
      <c r="A1354" t="s">
        <v>115</v>
      </c>
      <c r="B1354" t="s">
        <v>376</v>
      </c>
      <c r="C1354" s="66" t="n">
        <v>2036</v>
      </c>
      <c r="D1354" t="s">
        <v>266</v>
      </c>
      <c r="E1354" s="67" t="n">
        <v>995039.07900113</v>
      </c>
      <c r="F1354" s="68" t="n">
        <v>162309.578671814</v>
      </c>
      <c r="G1354" s="69" t="n">
        <v>176139.997785528</v>
      </c>
      <c r="H1354" s="70" t="str">
        <f>G1354-F1354</f>
      </c>
      <c r="I1354" s="71" t="n">
        <v>992593.127567906</v>
      </c>
      <c r="J1354" s="72" t="str">
        <f>I1354-E1354</f>
      </c>
    </row>
    <row r="1355">
      <c r="A1355" t="s">
        <v>115</v>
      </c>
      <c r="B1355" t="s">
        <v>376</v>
      </c>
      <c r="C1355" s="66" t="n">
        <v>2036</v>
      </c>
      <c r="D1355" t="s">
        <v>211</v>
      </c>
      <c r="E1355" s="67" t="n">
        <v>132827.729235806</v>
      </c>
      <c r="F1355" s="68" t="n">
        <v>81121.1494161944</v>
      </c>
      <c r="G1355" s="69" t="n">
        <v>91225.4078140792</v>
      </c>
      <c r="H1355" s="70" t="str">
        <f>G1355-F1355</f>
      </c>
      <c r="I1355" s="71" t="n">
        <v>146978.916070349</v>
      </c>
      <c r="J1355" s="72" t="str">
        <f>I1355-E1355</f>
      </c>
    </row>
    <row r="1356">
      <c r="A1356" t="s">
        <v>115</v>
      </c>
      <c r="B1356" t="s">
        <v>376</v>
      </c>
      <c r="C1356" s="66" t="n">
        <v>2036</v>
      </c>
      <c r="D1356" t="s">
        <v>221</v>
      </c>
      <c r="E1356" s="67" t="n">
        <v>288093.946135975</v>
      </c>
      <c r="F1356" s="68" t="n">
        <v>276877.914275267</v>
      </c>
      <c r="G1356" s="69" t="n">
        <v>296084.402747987</v>
      </c>
      <c r="H1356" s="70" t="str">
        <f>G1356-F1356</f>
      </c>
      <c r="I1356" s="71" t="n">
        <v>315288.949461379</v>
      </c>
      <c r="J1356" s="72" t="str">
        <f>I1356-E1356</f>
      </c>
    </row>
    <row r="1357">
      <c r="A1357" t="s">
        <v>115</v>
      </c>
      <c r="B1357" t="s">
        <v>376</v>
      </c>
      <c r="C1357" s="66" t="n">
        <v>2036</v>
      </c>
      <c r="D1357" t="s">
        <v>225</v>
      </c>
      <c r="E1357" s="67" t="n">
        <v>704731.24126653</v>
      </c>
      <c r="F1357" s="68" t="n">
        <v>407479.666666628</v>
      </c>
      <c r="G1357" s="69" t="n">
        <v>450600.66503166</v>
      </c>
      <c r="H1357" s="70" t="str">
        <f>G1357-F1357</f>
      </c>
      <c r="I1357" s="71" t="n">
        <v>786706.265291046</v>
      </c>
      <c r="J1357" s="72" t="str">
        <f>I1357-E1357</f>
      </c>
    </row>
    <row r="1358">
      <c r="A1358" t="s">
        <v>115</v>
      </c>
      <c r="B1358" t="s">
        <v>376</v>
      </c>
      <c r="C1358" s="66" t="n">
        <v>2036</v>
      </c>
      <c r="D1358" t="s">
        <v>229</v>
      </c>
      <c r="E1358" s="67" t="n">
        <v>380687.018995607</v>
      </c>
      <c r="F1358" s="68" t="n">
        <v>206324.710457897</v>
      </c>
      <c r="G1358" s="69" t="n">
        <v>215434.246910517</v>
      </c>
      <c r="H1358" s="70" t="str">
        <f>G1358-F1358</f>
      </c>
      <c r="I1358" s="71" t="n">
        <v>418880.52544402</v>
      </c>
      <c r="J1358" s="72" t="str">
        <f>I1358-E1358</f>
      </c>
    </row>
    <row r="1359">
      <c r="A1359" t="s">
        <v>115</v>
      </c>
      <c r="B1359" t="s">
        <v>376</v>
      </c>
      <c r="C1359" s="66" t="n">
        <v>2036</v>
      </c>
      <c r="D1359" t="s">
        <v>375</v>
      </c>
      <c r="E1359" s="67" t="n">
        <v>13308.930548133</v>
      </c>
      <c r="F1359" s="68" t="n">
        <v>2547.75294008515</v>
      </c>
      <c r="G1359" s="69" t="n">
        <v>2547.74258396749</v>
      </c>
      <c r="H1359" s="70" t="str">
        <f>G1359-F1359</f>
      </c>
      <c r="I1359" s="71" t="n">
        <v>13308.7944546361</v>
      </c>
      <c r="J1359" s="72" t="str">
        <f>I1359-E1359</f>
      </c>
    </row>
    <row r="1360">
      <c r="A1360" t="s">
        <v>115</v>
      </c>
      <c r="B1360" t="s">
        <v>376</v>
      </c>
      <c r="C1360" s="66" t="n">
        <v>2037</v>
      </c>
      <c r="D1360" t="s">
        <v>235</v>
      </c>
      <c r="E1360" s="67" t="n">
        <v>14551.688659295</v>
      </c>
      <c r="F1360" s="68" t="n">
        <v>9479.29884280118</v>
      </c>
      <c r="G1360" s="69" t="n">
        <v>10159.1873336905</v>
      </c>
      <c r="H1360" s="70" t="str">
        <f>G1360-F1360</f>
      </c>
      <c r="I1360" s="71" t="n">
        <v>14386.6366039025</v>
      </c>
      <c r="J1360" s="72" t="str">
        <f>I1360-E1360</f>
      </c>
    </row>
    <row r="1361">
      <c r="A1361" t="s">
        <v>115</v>
      </c>
      <c r="B1361" t="s">
        <v>376</v>
      </c>
      <c r="C1361" s="66" t="n">
        <v>2037</v>
      </c>
      <c r="D1361" t="s">
        <v>266</v>
      </c>
      <c r="E1361" s="67" t="n">
        <v>1012266.54412072</v>
      </c>
      <c r="F1361" s="68" t="n">
        <v>166129.750267202</v>
      </c>
      <c r="G1361" s="69" t="n">
        <v>181458.235839908</v>
      </c>
      <c r="H1361" s="70" t="str">
        <f>G1361-F1361</f>
      </c>
      <c r="I1361" s="71" t="n">
        <v>1009301.65749756</v>
      </c>
      <c r="J1361" s="72" t="str">
        <f>I1361-E1361</f>
      </c>
    </row>
    <row r="1362">
      <c r="A1362" t="s">
        <v>115</v>
      </c>
      <c r="B1362" t="s">
        <v>376</v>
      </c>
      <c r="C1362" s="66" t="n">
        <v>2037</v>
      </c>
      <c r="D1362" t="s">
        <v>211</v>
      </c>
      <c r="E1362" s="67" t="n">
        <v>134979.539824483</v>
      </c>
      <c r="F1362" s="68" t="n">
        <v>82123.6108188874</v>
      </c>
      <c r="G1362" s="69" t="n">
        <v>93341.2784245107</v>
      </c>
      <c r="H1362" s="70" t="str">
        <f>G1362-F1362</f>
      </c>
      <c r="I1362" s="71" t="n">
        <v>150487.441619108</v>
      </c>
      <c r="J1362" s="72" t="str">
        <f>I1362-E1362</f>
      </c>
    </row>
    <row r="1363">
      <c r="A1363" t="s">
        <v>115</v>
      </c>
      <c r="B1363" t="s">
        <v>376</v>
      </c>
      <c r="C1363" s="66" t="n">
        <v>2037</v>
      </c>
      <c r="D1363" t="s">
        <v>221</v>
      </c>
      <c r="E1363" s="67" t="n">
        <v>289249.160534999</v>
      </c>
      <c r="F1363" s="68" t="n">
        <v>278105.917065708</v>
      </c>
      <c r="G1363" s="69" t="n">
        <v>299434.655195925</v>
      </c>
      <c r="H1363" s="70" t="str">
        <f>G1363-F1363</f>
      </c>
      <c r="I1363" s="71" t="n">
        <v>318754.964813024</v>
      </c>
      <c r="J1363" s="72" t="str">
        <f>I1363-E1363</f>
      </c>
    </row>
    <row r="1364">
      <c r="A1364" t="s">
        <v>115</v>
      </c>
      <c r="B1364" t="s">
        <v>376</v>
      </c>
      <c r="C1364" s="66" t="n">
        <v>2037</v>
      </c>
      <c r="D1364" t="s">
        <v>225</v>
      </c>
      <c r="E1364" s="67" t="n">
        <v>713555.139711402</v>
      </c>
      <c r="F1364" s="68" t="n">
        <v>413662.411790874</v>
      </c>
      <c r="G1364" s="69" t="n">
        <v>461851.049511551</v>
      </c>
      <c r="H1364" s="70" t="str">
        <f>G1364-F1364</f>
      </c>
      <c r="I1364" s="71" t="n">
        <v>803452.229036644</v>
      </c>
      <c r="J1364" s="72" t="str">
        <f>I1364-E1364</f>
      </c>
    </row>
    <row r="1365">
      <c r="A1365" t="s">
        <v>115</v>
      </c>
      <c r="B1365" t="s">
        <v>376</v>
      </c>
      <c r="C1365" s="66" t="n">
        <v>2037</v>
      </c>
      <c r="D1365" t="s">
        <v>229</v>
      </c>
      <c r="E1365" s="67" t="n">
        <v>385743.455930871</v>
      </c>
      <c r="F1365" s="68" t="n">
        <v>210663.521901659</v>
      </c>
      <c r="G1365" s="69" t="n">
        <v>221141.826108993</v>
      </c>
      <c r="H1365" s="70" t="str">
        <f>G1365-F1365</f>
      </c>
      <c r="I1365" s="71" t="n">
        <v>427506.733072448</v>
      </c>
      <c r="J1365" s="72" t="str">
        <f>I1365-E1365</f>
      </c>
    </row>
    <row r="1366">
      <c r="A1366" t="s">
        <v>115</v>
      </c>
      <c r="B1366" t="s">
        <v>376</v>
      </c>
      <c r="C1366" s="66" t="n">
        <v>2037</v>
      </c>
      <c r="D1366" t="s">
        <v>375</v>
      </c>
      <c r="E1366" s="67" t="n">
        <v>13385.2579914529</v>
      </c>
      <c r="F1366" s="68" t="n">
        <v>2421.58694653275</v>
      </c>
      <c r="G1366" s="69" t="n">
        <v>2421.57667984156</v>
      </c>
      <c r="H1366" s="70" t="str">
        <f>G1366-F1366</f>
      </c>
      <c r="I1366" s="71" t="n">
        <v>13385.128134315</v>
      </c>
      <c r="J1366" s="72" t="str">
        <f>I1366-E1366</f>
      </c>
    </row>
    <row r="1367">
      <c r="A1367" t="s">
        <v>115</v>
      </c>
      <c r="B1367" t="s">
        <v>376</v>
      </c>
      <c r="C1367" s="66" t="n">
        <v>2038</v>
      </c>
      <c r="D1367" t="s">
        <v>235</v>
      </c>
      <c r="E1367" s="67" t="n">
        <v>14990.6064457185</v>
      </c>
      <c r="F1367" s="68" t="n">
        <v>9631.52958935639</v>
      </c>
      <c r="G1367" s="69" t="n">
        <v>10349.9036883417</v>
      </c>
      <c r="H1367" s="70" t="str">
        <f>G1367-F1367</f>
      </c>
      <c r="I1367" s="71" t="n">
        <v>14790.2897218897</v>
      </c>
      <c r="J1367" s="72" t="str">
        <f>I1367-E1367</f>
      </c>
    </row>
    <row r="1368">
      <c r="A1368" t="s">
        <v>115</v>
      </c>
      <c r="B1368" t="s">
        <v>376</v>
      </c>
      <c r="C1368" s="66" t="n">
        <v>2038</v>
      </c>
      <c r="D1368" t="s">
        <v>266</v>
      </c>
      <c r="E1368" s="67" t="n">
        <v>1029278.44924193</v>
      </c>
      <c r="F1368" s="68" t="n">
        <v>169908.810821467</v>
      </c>
      <c r="G1368" s="69" t="n">
        <v>186787.491870524</v>
      </c>
      <c r="H1368" s="70" t="str">
        <f>G1368-F1368</f>
      </c>
      <c r="I1368" s="71" t="n">
        <v>1025731.21343356</v>
      </c>
      <c r="J1368" s="72" t="str">
        <f>I1368-E1368</f>
      </c>
    </row>
    <row r="1369">
      <c r="A1369" t="s">
        <v>115</v>
      </c>
      <c r="B1369" t="s">
        <v>376</v>
      </c>
      <c r="C1369" s="66" t="n">
        <v>2038</v>
      </c>
      <c r="D1369" t="s">
        <v>211</v>
      </c>
      <c r="E1369" s="67" t="n">
        <v>137834.832509675</v>
      </c>
      <c r="F1369" s="68" t="n">
        <v>83116.6365992553</v>
      </c>
      <c r="G1369" s="69" t="n">
        <v>95469.0447801143</v>
      </c>
      <c r="H1369" s="70" t="str">
        <f>G1369-F1369</f>
      </c>
      <c r="I1369" s="71" t="n">
        <v>154833.021861689</v>
      </c>
      <c r="J1369" s="72" t="str">
        <f>I1369-E1369</f>
      </c>
    </row>
    <row r="1370">
      <c r="A1370" t="s">
        <v>115</v>
      </c>
      <c r="B1370" t="s">
        <v>376</v>
      </c>
      <c r="C1370" s="66" t="n">
        <v>2038</v>
      </c>
      <c r="D1370" t="s">
        <v>221</v>
      </c>
      <c r="E1370" s="67" t="n">
        <v>290029.206672927</v>
      </c>
      <c r="F1370" s="68" t="n">
        <v>279014.048402832</v>
      </c>
      <c r="G1370" s="69" t="n">
        <v>302464.555231106</v>
      </c>
      <c r="H1370" s="70" t="str">
        <f>G1370-F1370</f>
      </c>
      <c r="I1370" s="71" t="n">
        <v>321808.304576111</v>
      </c>
      <c r="J1370" s="72" t="str">
        <f>I1370-E1370</f>
      </c>
    </row>
    <row r="1371">
      <c r="A1371" t="s">
        <v>115</v>
      </c>
      <c r="B1371" t="s">
        <v>376</v>
      </c>
      <c r="C1371" s="66" t="n">
        <v>2038</v>
      </c>
      <c r="D1371" t="s">
        <v>225</v>
      </c>
      <c r="E1371" s="67" t="n">
        <v>724123.017520012</v>
      </c>
      <c r="F1371" s="68" t="n">
        <v>419573.195266084</v>
      </c>
      <c r="G1371" s="69" t="n">
        <v>472964.182972518</v>
      </c>
      <c r="H1371" s="70" t="str">
        <f>G1371-F1371</f>
      </c>
      <c r="I1371" s="71" t="n">
        <v>822517.79120794</v>
      </c>
      <c r="J1371" s="72" t="str">
        <f>I1371-E1371</f>
      </c>
    </row>
    <row r="1372">
      <c r="A1372" t="s">
        <v>115</v>
      </c>
      <c r="B1372" t="s">
        <v>376</v>
      </c>
      <c r="C1372" s="66" t="n">
        <v>2038</v>
      </c>
      <c r="D1372" t="s">
        <v>229</v>
      </c>
      <c r="E1372" s="67" t="n">
        <v>392203.299777022</v>
      </c>
      <c r="F1372" s="68" t="n">
        <v>214926.673611392</v>
      </c>
      <c r="G1372" s="69" t="n">
        <v>226837.611544716</v>
      </c>
      <c r="H1372" s="70" t="str">
        <f>G1372-F1372</f>
      </c>
      <c r="I1372" s="71" t="n">
        <v>437875.904421767</v>
      </c>
      <c r="J1372" s="72" t="str">
        <f>I1372-E1372</f>
      </c>
    </row>
    <row r="1373">
      <c r="A1373" t="s">
        <v>115</v>
      </c>
      <c r="B1373" t="s">
        <v>376</v>
      </c>
      <c r="C1373" s="66" t="n">
        <v>2038</v>
      </c>
      <c r="D1373" t="s">
        <v>375</v>
      </c>
      <c r="E1373" s="67" t="n">
        <v>13130.6176430992</v>
      </c>
      <c r="F1373" s="68" t="n">
        <v>2303.47508079677</v>
      </c>
      <c r="G1373" s="69" t="n">
        <v>2303.4653337572</v>
      </c>
      <c r="H1373" s="70" t="str">
        <f>G1373-F1373</f>
      </c>
      <c r="I1373" s="71" t="n">
        <v>13130.4959942569</v>
      </c>
      <c r="J1373" s="72" t="str">
        <f>I1373-E1373</f>
      </c>
    </row>
    <row r="1374">
      <c r="A1374" t="s">
        <v>115</v>
      </c>
      <c r="B1374" t="s">
        <v>376</v>
      </c>
      <c r="C1374" s="66" t="n">
        <v>2039</v>
      </c>
      <c r="D1374" t="s">
        <v>235</v>
      </c>
      <c r="E1374" s="67" t="n">
        <v>15374.9496776477</v>
      </c>
      <c r="F1374" s="68" t="n">
        <v>9788.42254880578</v>
      </c>
      <c r="G1374" s="69" t="n">
        <v>10545.0523038997</v>
      </c>
      <c r="H1374" s="70" t="str">
        <f>G1374-F1374</f>
      </c>
      <c r="I1374" s="71" t="n">
        <v>15135.74798412</v>
      </c>
      <c r="J1374" s="72" t="str">
        <f>I1374-E1374</f>
      </c>
    </row>
    <row r="1375">
      <c r="A1375" t="s">
        <v>115</v>
      </c>
      <c r="B1375" t="s">
        <v>376</v>
      </c>
      <c r="C1375" s="66" t="n">
        <v>2039</v>
      </c>
      <c r="D1375" t="s">
        <v>266</v>
      </c>
      <c r="E1375" s="67" t="n">
        <v>1043507.34388772</v>
      </c>
      <c r="F1375" s="68" t="n">
        <v>173801.538942453</v>
      </c>
      <c r="G1375" s="69" t="n">
        <v>192296.552192256</v>
      </c>
      <c r="H1375" s="70" t="str">
        <f>G1375-F1375</f>
      </c>
      <c r="I1375" s="71" t="n">
        <v>1039334.21211717</v>
      </c>
      <c r="J1375" s="72" t="str">
        <f>I1375-E1375</f>
      </c>
    </row>
    <row r="1376">
      <c r="A1376" t="s">
        <v>115</v>
      </c>
      <c r="B1376" t="s">
        <v>376</v>
      </c>
      <c r="C1376" s="66" t="n">
        <v>2039</v>
      </c>
      <c r="D1376" t="s">
        <v>211</v>
      </c>
      <c r="E1376" s="67" t="n">
        <v>139940.516093916</v>
      </c>
      <c r="F1376" s="68" t="n">
        <v>84145.6486287772</v>
      </c>
      <c r="G1376" s="69" t="n">
        <v>97666.5125218666</v>
      </c>
      <c r="H1376" s="70" t="str">
        <f>G1376-F1376</f>
      </c>
      <c r="I1376" s="71" t="n">
        <v>158325.904186221</v>
      </c>
      <c r="J1376" s="72" t="str">
        <f>I1376-E1376</f>
      </c>
    </row>
    <row r="1377">
      <c r="A1377" t="s">
        <v>115</v>
      </c>
      <c r="B1377" t="s">
        <v>376</v>
      </c>
      <c r="C1377" s="66" t="n">
        <v>2039</v>
      </c>
      <c r="D1377" t="s">
        <v>221</v>
      </c>
      <c r="E1377" s="67" t="n">
        <v>290898.967019056</v>
      </c>
      <c r="F1377" s="68" t="n">
        <v>279951.669122246</v>
      </c>
      <c r="G1377" s="69" t="n">
        <v>305533.683824107</v>
      </c>
      <c r="H1377" s="70" t="str">
        <f>G1377-F1377</f>
      </c>
      <c r="I1377" s="71" t="n">
        <v>324947.685920243</v>
      </c>
      <c r="J1377" s="72" t="str">
        <f>I1377-E1377</f>
      </c>
    </row>
    <row r="1378">
      <c r="A1378" t="s">
        <v>115</v>
      </c>
      <c r="B1378" t="s">
        <v>376</v>
      </c>
      <c r="C1378" s="66" t="n">
        <v>2039</v>
      </c>
      <c r="D1378" t="s">
        <v>225</v>
      </c>
      <c r="E1378" s="67" t="n">
        <v>731876.763004406</v>
      </c>
      <c r="F1378" s="68" t="n">
        <v>425581.47794334</v>
      </c>
      <c r="G1378" s="69" t="n">
        <v>484364.275142346</v>
      </c>
      <c r="H1378" s="70" t="str">
        <f>G1378-F1378</f>
      </c>
      <c r="I1378" s="71" t="n">
        <v>838380.897928912</v>
      </c>
      <c r="J1378" s="72" t="str">
        <f>I1378-E1378</f>
      </c>
    </row>
    <row r="1379">
      <c r="A1379" t="s">
        <v>115</v>
      </c>
      <c r="B1379" t="s">
        <v>376</v>
      </c>
      <c r="C1379" s="66" t="n">
        <v>2039</v>
      </c>
      <c r="D1379" t="s">
        <v>229</v>
      </c>
      <c r="E1379" s="67" t="n">
        <v>396804.326470122</v>
      </c>
      <c r="F1379" s="68" t="n">
        <v>219336.540310315</v>
      </c>
      <c r="G1379" s="69" t="n">
        <v>232753.81626835</v>
      </c>
      <c r="H1379" s="70" t="str">
        <f>G1379-F1379</f>
      </c>
      <c r="I1379" s="71" t="n">
        <v>446097.450852593</v>
      </c>
      <c r="J1379" s="72" t="str">
        <f>I1379-E1379</f>
      </c>
    </row>
    <row r="1380">
      <c r="A1380" t="s">
        <v>115</v>
      </c>
      <c r="B1380" t="s">
        <v>376</v>
      </c>
      <c r="C1380" s="66" t="n">
        <v>2039</v>
      </c>
      <c r="D1380" t="s">
        <v>375</v>
      </c>
      <c r="E1380" s="67" t="n">
        <v>13011.0436668084</v>
      </c>
      <c r="F1380" s="68" t="n">
        <v>2187.9130588216</v>
      </c>
      <c r="G1380" s="69" t="n">
        <v>2187.90404676672</v>
      </c>
      <c r="H1380" s="70" t="str">
        <f>G1380-F1380</f>
      </c>
      <c r="I1380" s="71" t="n">
        <v>13010.9148835445</v>
      </c>
      <c r="J1380" s="72" t="str">
        <f>I1380-E1380</f>
      </c>
    </row>
    <row r="1381">
      <c r="A1381" t="s">
        <v>115</v>
      </c>
      <c r="B1381" t="s">
        <v>376</v>
      </c>
      <c r="C1381" s="66" t="n">
        <v>2040</v>
      </c>
      <c r="D1381" t="s">
        <v>235</v>
      </c>
      <c r="E1381" s="67" t="n">
        <v>15815.7751417834</v>
      </c>
      <c r="F1381" s="68" t="n">
        <v>9947.09630389144</v>
      </c>
      <c r="G1381" s="69" t="n">
        <v>10740.752829966</v>
      </c>
      <c r="H1381" s="70" t="str">
        <f>G1381-F1381</f>
      </c>
      <c r="I1381" s="71" t="n">
        <v>15531.5458454137</v>
      </c>
      <c r="J1381" s="72" t="str">
        <f>I1381-E1381</f>
      </c>
    </row>
    <row r="1382">
      <c r="A1382" t="s">
        <v>115</v>
      </c>
      <c r="B1382" t="s">
        <v>376</v>
      </c>
      <c r="C1382" s="66" t="n">
        <v>2040</v>
      </c>
      <c r="D1382" t="s">
        <v>266</v>
      </c>
      <c r="E1382" s="67" t="n">
        <v>1056115.17738404</v>
      </c>
      <c r="F1382" s="68" t="n">
        <v>177584.208841276</v>
      </c>
      <c r="G1382" s="69" t="n">
        <v>197739.851826417</v>
      </c>
      <c r="H1382" s="70" t="str">
        <f>G1382-F1382</f>
      </c>
      <c r="I1382" s="71" t="n">
        <v>1051265.69371329</v>
      </c>
      <c r="J1382" s="72" t="str">
        <f>I1382-E1382</f>
      </c>
    </row>
    <row r="1383">
      <c r="A1383" t="s">
        <v>115</v>
      </c>
      <c r="B1383" t="s">
        <v>376</v>
      </c>
      <c r="C1383" s="66" t="n">
        <v>2040</v>
      </c>
      <c r="D1383" t="s">
        <v>211</v>
      </c>
      <c r="E1383" s="67" t="n">
        <v>142210.236466921</v>
      </c>
      <c r="F1383" s="68" t="n">
        <v>85129.0523896696</v>
      </c>
      <c r="G1383" s="69" t="n">
        <v>99830.4797881527</v>
      </c>
      <c r="H1383" s="70" t="str">
        <f>G1383-F1383</f>
      </c>
      <c r="I1383" s="71" t="n">
        <v>162016.43342865</v>
      </c>
      <c r="J1383" s="72" t="str">
        <f>I1383-E1383</f>
      </c>
    </row>
    <row r="1384">
      <c r="A1384" t="s">
        <v>115</v>
      </c>
      <c r="B1384" t="s">
        <v>376</v>
      </c>
      <c r="C1384" s="66" t="n">
        <v>2040</v>
      </c>
      <c r="D1384" t="s">
        <v>221</v>
      </c>
      <c r="E1384" s="67" t="n">
        <v>291552.316920996</v>
      </c>
      <c r="F1384" s="68" t="n">
        <v>280628.004354563</v>
      </c>
      <c r="G1384" s="69" t="n">
        <v>308326.231940747</v>
      </c>
      <c r="H1384" s="70" t="str">
        <f>G1384-F1384</f>
      </c>
      <c r="I1384" s="71" t="n">
        <v>327830.115399056</v>
      </c>
      <c r="J1384" s="72" t="str">
        <f>I1384-E1384</f>
      </c>
    </row>
    <row r="1385">
      <c r="A1385" t="s">
        <v>115</v>
      </c>
      <c r="B1385" t="s">
        <v>376</v>
      </c>
      <c r="C1385" s="66" t="n">
        <v>2040</v>
      </c>
      <c r="D1385" t="s">
        <v>225</v>
      </c>
      <c r="E1385" s="67" t="n">
        <v>738695.173054355</v>
      </c>
      <c r="F1385" s="68" t="n">
        <v>431211.085753311</v>
      </c>
      <c r="G1385" s="69" t="n">
        <v>495491.389021897</v>
      </c>
      <c r="H1385" s="70" t="str">
        <f>G1385-F1385</f>
      </c>
      <c r="I1385" s="71" t="n">
        <v>853229.023620414</v>
      </c>
      <c r="J1385" s="72" t="str">
        <f>I1385-E1385</f>
      </c>
    </row>
    <row r="1386">
      <c r="A1386" t="s">
        <v>115</v>
      </c>
      <c r="B1386" t="s">
        <v>376</v>
      </c>
      <c r="C1386" s="66" t="n">
        <v>2040</v>
      </c>
      <c r="D1386" t="s">
        <v>229</v>
      </c>
      <c r="E1386" s="67" t="n">
        <v>400741.223214794</v>
      </c>
      <c r="F1386" s="68" t="n">
        <v>223605.822242836</v>
      </c>
      <c r="G1386" s="69" t="n">
        <v>238587.525717873</v>
      </c>
      <c r="H1386" s="70" t="str">
        <f>G1386-F1386</f>
      </c>
      <c r="I1386" s="71" t="n">
        <v>453595.602682997</v>
      </c>
      <c r="J1386" s="72" t="str">
        <f>I1386-E1386</f>
      </c>
    </row>
    <row r="1387">
      <c r="A1387" t="s">
        <v>115</v>
      </c>
      <c r="B1387" t="s">
        <v>376</v>
      </c>
      <c r="C1387" s="66" t="n">
        <v>2040</v>
      </c>
      <c r="D1387" t="s">
        <v>375</v>
      </c>
      <c r="E1387" s="67" t="n">
        <v>12921.7373242503</v>
      </c>
      <c r="F1387" s="68" t="n">
        <v>2071.45278070536</v>
      </c>
      <c r="G1387" s="69" t="n">
        <v>2071.44438113687</v>
      </c>
      <c r="H1387" s="70" t="str">
        <f>G1387-F1387</f>
      </c>
      <c r="I1387" s="71" t="n">
        <v>12921.6065425891</v>
      </c>
      <c r="J1387" s="72" t="str">
        <f>I1387-E1387</f>
      </c>
    </row>
    <row r="1388">
      <c r="A1388" t="s">
        <v>115</v>
      </c>
      <c r="B1388" t="s">
        <v>376</v>
      </c>
      <c r="C1388" s="66" t="n">
        <v>2041</v>
      </c>
      <c r="D1388" t="s">
        <v>235</v>
      </c>
      <c r="E1388" s="67" t="n">
        <v>16254.422510854</v>
      </c>
      <c r="F1388" s="68" t="n">
        <v>10109.8070625657</v>
      </c>
      <c r="G1388" s="69" t="n">
        <v>10939.5011556982</v>
      </c>
      <c r="H1388" s="70" t="str">
        <f>G1388-F1388</f>
      </c>
      <c r="I1388" s="71" t="n">
        <v>15920.8775016153</v>
      </c>
      <c r="J1388" s="72" t="str">
        <f>I1388-E1388</f>
      </c>
    </row>
    <row r="1389">
      <c r="A1389" t="s">
        <v>115</v>
      </c>
      <c r="B1389" t="s">
        <v>376</v>
      </c>
      <c r="C1389" s="66" t="n">
        <v>2041</v>
      </c>
      <c r="D1389" t="s">
        <v>266</v>
      </c>
      <c r="E1389" s="67" t="n">
        <v>1072136.63113439</v>
      </c>
      <c r="F1389" s="68" t="n">
        <v>181332.277026914</v>
      </c>
      <c r="G1389" s="69" t="n">
        <v>203201.128796519</v>
      </c>
      <c r="H1389" s="70" t="str">
        <f>G1389-F1389</f>
      </c>
      <c r="I1389" s="71" t="n">
        <v>1066563.6735298</v>
      </c>
      <c r="J1389" s="72" t="str">
        <f>I1389-E1389</f>
      </c>
    </row>
    <row r="1390">
      <c r="A1390" t="s">
        <v>115</v>
      </c>
      <c r="B1390" t="s">
        <v>376</v>
      </c>
      <c r="C1390" s="66" t="n">
        <v>2041</v>
      </c>
      <c r="D1390" t="s">
        <v>211</v>
      </c>
      <c r="E1390" s="67" t="n">
        <v>144382.319226823</v>
      </c>
      <c r="F1390" s="68" t="n">
        <v>86101.7269132494</v>
      </c>
      <c r="G1390" s="69" t="n">
        <v>101998.78936442</v>
      </c>
      <c r="H1390" s="70" t="str">
        <f>G1390-F1390</f>
      </c>
      <c r="I1390" s="71" t="n">
        <v>165603.256683252</v>
      </c>
      <c r="J1390" s="72" t="str">
        <f>I1390-E1390</f>
      </c>
    </row>
    <row r="1391">
      <c r="A1391" t="s">
        <v>115</v>
      </c>
      <c r="B1391" t="s">
        <v>376</v>
      </c>
      <c r="C1391" s="66" t="n">
        <v>2041</v>
      </c>
      <c r="D1391" t="s">
        <v>221</v>
      </c>
      <c r="E1391" s="67" t="n">
        <v>292300.731016277</v>
      </c>
      <c r="F1391" s="68" t="n">
        <v>281189.518873399</v>
      </c>
      <c r="G1391" s="69" t="n">
        <v>311000.568285778</v>
      </c>
      <c r="H1391" s="70" t="str">
        <f>G1391-F1391</f>
      </c>
      <c r="I1391" s="71" t="n">
        <v>330799.892538861</v>
      </c>
      <c r="J1391" s="72" t="str">
        <f>I1391-E1391</f>
      </c>
    </row>
    <row r="1392">
      <c r="A1392" t="s">
        <v>115</v>
      </c>
      <c r="B1392" t="s">
        <v>376</v>
      </c>
      <c r="C1392" s="66" t="n">
        <v>2041</v>
      </c>
      <c r="D1392" t="s">
        <v>225</v>
      </c>
      <c r="E1392" s="67" t="n">
        <v>746298.445889185</v>
      </c>
      <c r="F1392" s="68" t="n">
        <v>436696.656915952</v>
      </c>
      <c r="G1392" s="69" t="n">
        <v>506572.614435606</v>
      </c>
      <c r="H1392" s="70" t="str">
        <f>G1392-F1392</f>
      </c>
      <c r="I1392" s="71" t="n">
        <v>869077.592101044</v>
      </c>
      <c r="J1392" s="72" t="str">
        <f>I1392-E1392</f>
      </c>
    </row>
    <row r="1393">
      <c r="A1393" t="s">
        <v>115</v>
      </c>
      <c r="B1393" t="s">
        <v>376</v>
      </c>
      <c r="C1393" s="66" t="n">
        <v>2041</v>
      </c>
      <c r="D1393" t="s">
        <v>229</v>
      </c>
      <c r="E1393" s="67" t="n">
        <v>405076.891411604</v>
      </c>
      <c r="F1393" s="68" t="n">
        <v>227807.265172529</v>
      </c>
      <c r="G1393" s="69" t="n">
        <v>244403.938380915</v>
      </c>
      <c r="H1393" s="70" t="str">
        <f>G1393-F1393</f>
      </c>
      <c r="I1393" s="71" t="n">
        <v>461572.525619781</v>
      </c>
      <c r="J1393" s="72" t="str">
        <f>I1393-E1393</f>
      </c>
    </row>
    <row r="1394">
      <c r="A1394" t="s">
        <v>115</v>
      </c>
      <c r="B1394" t="s">
        <v>376</v>
      </c>
      <c r="C1394" s="66" t="n">
        <v>2041</v>
      </c>
      <c r="D1394" t="s">
        <v>375</v>
      </c>
      <c r="E1394" s="67" t="n">
        <v>12914.0982897487</v>
      </c>
      <c r="F1394" s="68" t="n">
        <v>1954.4310387158</v>
      </c>
      <c r="G1394" s="69" t="n">
        <v>1954.42370545678</v>
      </c>
      <c r="H1394" s="70" t="str">
        <f>G1394-F1394</f>
      </c>
      <c r="I1394" s="71" t="n">
        <v>12913.9661072478</v>
      </c>
      <c r="J1394" s="72" t="str">
        <f>I1394-E1394</f>
      </c>
    </row>
    <row r="1395">
      <c r="A1395" t="s">
        <v>115</v>
      </c>
      <c r="B1395" t="s">
        <v>376</v>
      </c>
      <c r="C1395" s="66" t="n">
        <v>2042</v>
      </c>
      <c r="D1395" t="s">
        <v>235</v>
      </c>
      <c r="E1395" s="67" t="n">
        <v>16697.1672887199</v>
      </c>
      <c r="F1395" s="68" t="n">
        <v>10271.107679551</v>
      </c>
      <c r="G1395" s="69" t="n">
        <v>11135.4965430843</v>
      </c>
      <c r="H1395" s="70" t="str">
        <f>G1395-F1395</f>
      </c>
      <c r="I1395" s="71" t="n">
        <v>16309.8993609652</v>
      </c>
      <c r="J1395" s="72" t="str">
        <f>I1395-E1395</f>
      </c>
    </row>
    <row r="1396">
      <c r="A1396" t="s">
        <v>115</v>
      </c>
      <c r="B1396" t="s">
        <v>376</v>
      </c>
      <c r="C1396" s="66" t="n">
        <v>2042</v>
      </c>
      <c r="D1396" t="s">
        <v>266</v>
      </c>
      <c r="E1396" s="67" t="n">
        <v>1084375.74654994</v>
      </c>
      <c r="F1396" s="68" t="n">
        <v>185016.360173025</v>
      </c>
      <c r="G1396" s="69" t="n">
        <v>208646.654553543</v>
      </c>
      <c r="H1396" s="70" t="str">
        <f>G1396-F1396</f>
      </c>
      <c r="I1396" s="71" t="n">
        <v>1078026.60097981</v>
      </c>
      <c r="J1396" s="72" t="str">
        <f>I1396-E1396</f>
      </c>
    </row>
    <row r="1397">
      <c r="A1397" t="s">
        <v>115</v>
      </c>
      <c r="B1397" t="s">
        <v>376</v>
      </c>
      <c r="C1397" s="66" t="n">
        <v>2042</v>
      </c>
      <c r="D1397" t="s">
        <v>211</v>
      </c>
      <c r="E1397" s="67" t="n">
        <v>146506.299793378</v>
      </c>
      <c r="F1397" s="68" t="n">
        <v>87052.7848438411</v>
      </c>
      <c r="G1397" s="69" t="n">
        <v>104153.760083299</v>
      </c>
      <c r="H1397" s="70" t="str">
        <f>G1397-F1397</f>
      </c>
      <c r="I1397" s="71" t="n">
        <v>169141.556637021</v>
      </c>
      <c r="J1397" s="72" t="str">
        <f>I1397-E1397</f>
      </c>
    </row>
    <row r="1398">
      <c r="A1398" t="s">
        <v>115</v>
      </c>
      <c r="B1398" t="s">
        <v>376</v>
      </c>
      <c r="C1398" s="66" t="n">
        <v>2042</v>
      </c>
      <c r="D1398" t="s">
        <v>221</v>
      </c>
      <c r="E1398" s="67" t="n">
        <v>292656.249834692</v>
      </c>
      <c r="F1398" s="68" t="n">
        <v>281532.65211828</v>
      </c>
      <c r="G1398" s="69" t="n">
        <v>313428.604068663</v>
      </c>
      <c r="H1398" s="70" t="str">
        <f>G1398-F1398</f>
      </c>
      <c r="I1398" s="71" t="n">
        <v>333321.323938657</v>
      </c>
      <c r="J1398" s="72" t="str">
        <f>I1398-E1398</f>
      </c>
    </row>
    <row r="1399">
      <c r="A1399" t="s">
        <v>115</v>
      </c>
      <c r="B1399" t="s">
        <v>376</v>
      </c>
      <c r="C1399" s="66" t="n">
        <v>2042</v>
      </c>
      <c r="D1399" t="s">
        <v>225</v>
      </c>
      <c r="E1399" s="67" t="n">
        <v>753140.923692571</v>
      </c>
      <c r="F1399" s="68" t="n">
        <v>441957.176511508</v>
      </c>
      <c r="G1399" s="69" t="n">
        <v>517499.023505678</v>
      </c>
      <c r="H1399" s="70" t="str">
        <f>G1399-F1399</f>
      </c>
      <c r="I1399" s="71" t="n">
        <v>884281.978207785</v>
      </c>
      <c r="J1399" s="72" t="str">
        <f>I1399-E1399</f>
      </c>
    </row>
    <row r="1400">
      <c r="A1400" t="s">
        <v>115</v>
      </c>
      <c r="B1400" t="s">
        <v>376</v>
      </c>
      <c r="C1400" s="66" t="n">
        <v>2042</v>
      </c>
      <c r="D1400" t="s">
        <v>229</v>
      </c>
      <c r="E1400" s="67" t="n">
        <v>409264.323748627</v>
      </c>
      <c r="F1400" s="68" t="n">
        <v>231921.256352158</v>
      </c>
      <c r="G1400" s="69" t="n">
        <v>250175.663514197</v>
      </c>
      <c r="H1400" s="70" t="str">
        <f>G1400-F1400</f>
      </c>
      <c r="I1400" s="71" t="n">
        <v>469454.149721884</v>
      </c>
      <c r="J1400" s="72" t="str">
        <f>I1400-E1400</f>
      </c>
    </row>
    <row r="1401">
      <c r="A1401" t="s">
        <v>115</v>
      </c>
      <c r="B1401" t="s">
        <v>376</v>
      </c>
      <c r="C1401" s="66" t="n">
        <v>2042</v>
      </c>
      <c r="D1401" t="s">
        <v>375</v>
      </c>
      <c r="E1401" s="67" t="n">
        <v>12448.1055049428</v>
      </c>
      <c r="F1401" s="68" t="n">
        <v>1837.14413875289</v>
      </c>
      <c r="G1401" s="69" t="n">
        <v>1837.13778678778</v>
      </c>
      <c r="H1401" s="70" t="str">
        <f>G1401-F1401</f>
      </c>
      <c r="I1401" s="71" t="n">
        <v>12447.9578277165</v>
      </c>
      <c r="J1401" s="72" t="str">
        <f>I1401-E1401</f>
      </c>
    </row>
    <row r="1402">
      <c r="A1402" t="s">
        <v>115</v>
      </c>
      <c r="B1402" t="s">
        <v>376</v>
      </c>
      <c r="C1402" s="66" t="n">
        <v>2043</v>
      </c>
      <c r="D1402" t="s">
        <v>235</v>
      </c>
      <c r="E1402" s="67" t="n">
        <v>17201.1411716158</v>
      </c>
      <c r="F1402" s="68" t="n">
        <v>10442.4913189744</v>
      </c>
      <c r="G1402" s="69" t="n">
        <v>11340.588740714</v>
      </c>
      <c r="H1402" s="70" t="str">
        <f>G1402-F1402</f>
      </c>
      <c r="I1402" s="71" t="n">
        <v>16754.8072801891</v>
      </c>
      <c r="J1402" s="72" t="str">
        <f>I1402-E1402</f>
      </c>
    </row>
    <row r="1403">
      <c r="A1403" t="s">
        <v>115</v>
      </c>
      <c r="B1403" t="s">
        <v>376</v>
      </c>
      <c r="C1403" s="66" t="n">
        <v>2043</v>
      </c>
      <c r="D1403" t="s">
        <v>266</v>
      </c>
      <c r="E1403" s="67" t="n">
        <v>1096803.60686824</v>
      </c>
      <c r="F1403" s="68" t="n">
        <v>188581.443934571</v>
      </c>
      <c r="G1403" s="69" t="n">
        <v>214013.627325169</v>
      </c>
      <c r="H1403" s="70" t="str">
        <f>G1403-F1403</f>
      </c>
      <c r="I1403" s="71" t="n">
        <v>1089617.8876954</v>
      </c>
      <c r="J1403" s="72" t="str">
        <f>I1403-E1403</f>
      </c>
    </row>
    <row r="1404">
      <c r="A1404" t="s">
        <v>115</v>
      </c>
      <c r="B1404" t="s">
        <v>376</v>
      </c>
      <c r="C1404" s="66" t="n">
        <v>2043</v>
      </c>
      <c r="D1404" t="s">
        <v>211</v>
      </c>
      <c r="E1404" s="67" t="n">
        <v>149216.305342874</v>
      </c>
      <c r="F1404" s="68" t="n">
        <v>87986.584406281</v>
      </c>
      <c r="G1404" s="69" t="n">
        <v>106296.685429372</v>
      </c>
      <c r="H1404" s="70" t="str">
        <f>G1404-F1404</f>
      </c>
      <c r="I1404" s="71" t="n">
        <v>173407.833179956</v>
      </c>
      <c r="J1404" s="72" t="str">
        <f>I1404-E1404</f>
      </c>
    </row>
    <row r="1405">
      <c r="A1405" t="s">
        <v>115</v>
      </c>
      <c r="B1405" t="s">
        <v>376</v>
      </c>
      <c r="C1405" s="66" t="n">
        <v>2043</v>
      </c>
      <c r="D1405" t="s">
        <v>221</v>
      </c>
      <c r="E1405" s="67" t="n">
        <v>292480.822380523</v>
      </c>
      <c r="F1405" s="68" t="n">
        <v>281431.910643777</v>
      </c>
      <c r="G1405" s="69" t="n">
        <v>315350.995136011</v>
      </c>
      <c r="H1405" s="70" t="str">
        <f>G1405-F1405</f>
      </c>
      <c r="I1405" s="71" t="n">
        <v>335190.948405484</v>
      </c>
      <c r="J1405" s="72" t="str">
        <f>I1405-E1405</f>
      </c>
    </row>
    <row r="1406">
      <c r="A1406" t="s">
        <v>115</v>
      </c>
      <c r="B1406" t="s">
        <v>376</v>
      </c>
      <c r="C1406" s="66" t="n">
        <v>2043</v>
      </c>
      <c r="D1406" t="s">
        <v>225</v>
      </c>
      <c r="E1406" s="67" t="n">
        <v>761767.04796127</v>
      </c>
      <c r="F1406" s="68" t="n">
        <v>446839.338256828</v>
      </c>
      <c r="G1406" s="69" t="n">
        <v>528079.181081669</v>
      </c>
      <c r="H1406" s="70" t="str">
        <f>G1406-F1406</f>
      </c>
      <c r="I1406" s="71" t="n">
        <v>901770.411974376</v>
      </c>
      <c r="J1406" s="72" t="str">
        <f>I1406-E1406</f>
      </c>
    </row>
    <row r="1407">
      <c r="A1407" t="s">
        <v>115</v>
      </c>
      <c r="B1407" t="s">
        <v>376</v>
      </c>
      <c r="C1407" s="66" t="n">
        <v>2043</v>
      </c>
      <c r="D1407" t="s">
        <v>229</v>
      </c>
      <c r="E1407" s="67" t="n">
        <v>415221.331997638</v>
      </c>
      <c r="F1407" s="68" t="n">
        <v>236032.250707901</v>
      </c>
      <c r="G1407" s="69" t="n">
        <v>255992.973248088</v>
      </c>
      <c r="H1407" s="70" t="str">
        <f>G1407-F1407</f>
      </c>
      <c r="I1407" s="71" t="n">
        <v>479482.188386743</v>
      </c>
      <c r="J1407" s="72" t="str">
        <f>I1407-E1407</f>
      </c>
    </row>
    <row r="1408">
      <c r="A1408" t="s">
        <v>115</v>
      </c>
      <c r="B1408" t="s">
        <v>376</v>
      </c>
      <c r="C1408" s="66" t="n">
        <v>2043</v>
      </c>
      <c r="D1408" t="s">
        <v>375</v>
      </c>
      <c r="E1408" s="67" t="n">
        <v>12246.7369434928</v>
      </c>
      <c r="F1408" s="68" t="n">
        <v>1731.13779073405</v>
      </c>
      <c r="G1408" s="69" t="n">
        <v>1731.1314511154</v>
      </c>
      <c r="H1408" s="70" t="str">
        <f>G1408-F1408</f>
      </c>
      <c r="I1408" s="71" t="n">
        <v>12246.5731114781</v>
      </c>
      <c r="J1408" s="72" t="str">
        <f>I1408-E1408</f>
      </c>
    </row>
    <row r="1409">
      <c r="A1409" t="s">
        <v>115</v>
      </c>
      <c r="B1409" t="s">
        <v>376</v>
      </c>
      <c r="C1409" s="66" t="n">
        <v>2044</v>
      </c>
      <c r="D1409" t="s">
        <v>235</v>
      </c>
      <c r="E1409" s="67" t="n">
        <v>17650.8204429853</v>
      </c>
      <c r="F1409" s="68" t="n">
        <v>10608.0435724032</v>
      </c>
      <c r="G1409" s="69" t="n">
        <v>11540.7879834335</v>
      </c>
      <c r="H1409" s="70" t="str">
        <f>G1409-F1409</f>
      </c>
      <c r="I1409" s="71" t="n">
        <v>17141.7120461147</v>
      </c>
      <c r="J1409" s="72" t="str">
        <f>I1409-E1409</f>
      </c>
    </row>
    <row r="1410">
      <c r="A1410" t="s">
        <v>115</v>
      </c>
      <c r="B1410" t="s">
        <v>376</v>
      </c>
      <c r="C1410" s="66" t="n">
        <v>2044</v>
      </c>
      <c r="D1410" t="s">
        <v>266</v>
      </c>
      <c r="E1410" s="67" t="n">
        <v>1108640.55386712</v>
      </c>
      <c r="F1410" s="68" t="n">
        <v>192104.413862735</v>
      </c>
      <c r="G1410" s="69" t="n">
        <v>219387.626065992</v>
      </c>
      <c r="H1410" s="70" t="str">
        <f>G1410-F1410</f>
      </c>
      <c r="I1410" s="71" t="n">
        <v>1100597.33187273</v>
      </c>
      <c r="J1410" s="72" t="str">
        <f>I1410-E1410</f>
      </c>
    </row>
    <row r="1411">
      <c r="A1411" t="s">
        <v>115</v>
      </c>
      <c r="B1411" t="s">
        <v>376</v>
      </c>
      <c r="C1411" s="66" t="n">
        <v>2044</v>
      </c>
      <c r="D1411" t="s">
        <v>211</v>
      </c>
      <c r="E1411" s="67" t="n">
        <v>151132.534044181</v>
      </c>
      <c r="F1411" s="68" t="n">
        <v>88873.0641679655</v>
      </c>
      <c r="G1411" s="69" t="n">
        <v>108405.015378104</v>
      </c>
      <c r="H1411" s="70" t="str">
        <f>G1411-F1411</f>
      </c>
      <c r="I1411" s="71" t="n">
        <v>176720.973913542</v>
      </c>
      <c r="J1411" s="72" t="str">
        <f>I1411-E1411</f>
      </c>
    </row>
    <row r="1412">
      <c r="A1412" t="s">
        <v>115</v>
      </c>
      <c r="B1412" t="s">
        <v>376</v>
      </c>
      <c r="C1412" s="66" t="n">
        <v>2044</v>
      </c>
      <c r="D1412" t="s">
        <v>221</v>
      </c>
      <c r="E1412" s="67" t="n">
        <v>292395.668758422</v>
      </c>
      <c r="F1412" s="68" t="n">
        <v>281262.024169456</v>
      </c>
      <c r="G1412" s="69" t="n">
        <v>317170.637977033</v>
      </c>
      <c r="H1412" s="70" t="str">
        <f>G1412-F1412</f>
      </c>
      <c r="I1412" s="71" t="n">
        <v>337141.608513163</v>
      </c>
      <c r="J1412" s="72" t="str">
        <f>I1412-E1412</f>
      </c>
    </row>
    <row r="1413">
      <c r="A1413" t="s">
        <v>115</v>
      </c>
      <c r="B1413" t="s">
        <v>376</v>
      </c>
      <c r="C1413" s="66" t="n">
        <v>2044</v>
      </c>
      <c r="D1413" t="s">
        <v>225</v>
      </c>
      <c r="E1413" s="67" t="n">
        <v>767417.351615227</v>
      </c>
      <c r="F1413" s="68" t="n">
        <v>451504.493285121</v>
      </c>
      <c r="G1413" s="69" t="n">
        <v>538525.397411542</v>
      </c>
      <c r="H1413" s="70" t="str">
        <f>G1413-F1413</f>
      </c>
      <c r="I1413" s="71" t="n">
        <v>915703.811540802</v>
      </c>
      <c r="J1413" s="72" t="str">
        <f>I1413-E1413</f>
      </c>
    </row>
    <row r="1414">
      <c r="A1414" t="s">
        <v>115</v>
      </c>
      <c r="B1414" t="s">
        <v>376</v>
      </c>
      <c r="C1414" s="66" t="n">
        <v>2044</v>
      </c>
      <c r="D1414" t="s">
        <v>229</v>
      </c>
      <c r="E1414" s="67" t="n">
        <v>418694.919138184</v>
      </c>
      <c r="F1414" s="68" t="n">
        <v>239971.783847997</v>
      </c>
      <c r="G1414" s="69" t="n">
        <v>261683.339551894</v>
      </c>
      <c r="H1414" s="70" t="str">
        <f>G1414-F1414</f>
      </c>
      <c r="I1414" s="71" t="n">
        <v>486601.390422378</v>
      </c>
      <c r="J1414" s="72" t="str">
        <f>I1414-E1414</f>
      </c>
    </row>
    <row r="1415">
      <c r="A1415" t="s">
        <v>115</v>
      </c>
      <c r="B1415" t="s">
        <v>376</v>
      </c>
      <c r="C1415" s="66" t="n">
        <v>2044</v>
      </c>
      <c r="D1415" t="s">
        <v>375</v>
      </c>
      <c r="E1415" s="67" t="n">
        <v>12150.0459563027</v>
      </c>
      <c r="F1415" s="68" t="n">
        <v>1626.38209669121</v>
      </c>
      <c r="G1415" s="69" t="n">
        <v>1626.37538137955</v>
      </c>
      <c r="H1415" s="70" t="str">
        <f>G1415-F1415</f>
      </c>
      <c r="I1415" s="71" t="n">
        <v>12149.8552379252</v>
      </c>
      <c r="J1415" s="72" t="str">
        <f>I1415-E1415</f>
      </c>
    </row>
    <row r="1416">
      <c r="A1416" t="s">
        <v>115</v>
      </c>
      <c r="B1416" t="s">
        <v>376</v>
      </c>
      <c r="C1416" s="66" t="n">
        <v>2045</v>
      </c>
      <c r="D1416" t="s">
        <v>235</v>
      </c>
      <c r="E1416" s="67" t="n">
        <v>18137.0574136844</v>
      </c>
      <c r="F1416" s="68" t="n">
        <v>10780.9127473814</v>
      </c>
      <c r="G1416" s="69" t="n">
        <v>11745.9298391965</v>
      </c>
      <c r="H1416" s="70" t="str">
        <f>G1416-F1416</f>
      </c>
      <c r="I1416" s="71" t="n">
        <v>17558.0225793012</v>
      </c>
      <c r="J1416" s="72" t="str">
        <f>I1416-E1416</f>
      </c>
    </row>
    <row r="1417">
      <c r="A1417" t="s">
        <v>115</v>
      </c>
      <c r="B1417" t="s">
        <v>376</v>
      </c>
      <c r="C1417" s="66" t="n">
        <v>2045</v>
      </c>
      <c r="D1417" t="s">
        <v>266</v>
      </c>
      <c r="E1417" s="67" t="n">
        <v>1119781.15537256</v>
      </c>
      <c r="F1417" s="68" t="n">
        <v>195600.521999994</v>
      </c>
      <c r="G1417" s="69" t="n">
        <v>224789.135470853</v>
      </c>
      <c r="H1417" s="70" t="str">
        <f>G1417-F1417</f>
      </c>
      <c r="I1417" s="71" t="n">
        <v>1110841.03545085</v>
      </c>
      <c r="J1417" s="72" t="str">
        <f>I1417-E1417</f>
      </c>
    </row>
    <row r="1418">
      <c r="A1418" t="s">
        <v>115</v>
      </c>
      <c r="B1418" t="s">
        <v>376</v>
      </c>
      <c r="C1418" s="66" t="n">
        <v>2045</v>
      </c>
      <c r="D1418" t="s">
        <v>211</v>
      </c>
      <c r="E1418" s="67" t="n">
        <v>153176.482038316</v>
      </c>
      <c r="F1418" s="68" t="n">
        <v>89775.0602880421</v>
      </c>
      <c r="G1418" s="69" t="n">
        <v>110535.42825069</v>
      </c>
      <c r="H1418" s="70" t="str">
        <f>G1418-F1418</f>
      </c>
      <c r="I1418" s="71" t="n">
        <v>180153.68435169</v>
      </c>
      <c r="J1418" s="72" t="str">
        <f>I1418-E1418</f>
      </c>
    </row>
    <row r="1419">
      <c r="A1419" t="s">
        <v>115</v>
      </c>
      <c r="B1419" t="s">
        <v>376</v>
      </c>
      <c r="C1419" s="66" t="n">
        <v>2045</v>
      </c>
      <c r="D1419" t="s">
        <v>221</v>
      </c>
      <c r="E1419" s="67" t="n">
        <v>292410.130377156</v>
      </c>
      <c r="F1419" s="68" t="n">
        <v>281041.943551437</v>
      </c>
      <c r="G1419" s="69" t="n">
        <v>318918.904925021</v>
      </c>
      <c r="H1419" s="70" t="str">
        <f>G1419-F1419</f>
      </c>
      <c r="I1419" s="71" t="n">
        <v>339169.596103443</v>
      </c>
      <c r="J1419" s="72" t="str">
        <f>I1419-E1419</f>
      </c>
    </row>
    <row r="1420">
      <c r="A1420" t="s">
        <v>115</v>
      </c>
      <c r="B1420" t="s">
        <v>376</v>
      </c>
      <c r="C1420" s="66" t="n">
        <v>2045</v>
      </c>
      <c r="D1420" t="s">
        <v>225</v>
      </c>
      <c r="E1420" s="67" t="n">
        <v>772769.558906244</v>
      </c>
      <c r="F1420" s="68" t="n">
        <v>456151.550894298</v>
      </c>
      <c r="G1420" s="69" t="n">
        <v>549018.34448389</v>
      </c>
      <c r="H1420" s="70" t="str">
        <f>G1420-F1420</f>
      </c>
      <c r="I1420" s="71" t="n">
        <v>929197.274787431</v>
      </c>
      <c r="J1420" s="72" t="str">
        <f>I1420-E1420</f>
      </c>
    </row>
    <row r="1421">
      <c r="A1421" t="s">
        <v>115</v>
      </c>
      <c r="B1421" t="s">
        <v>376</v>
      </c>
      <c r="C1421" s="66" t="n">
        <v>2045</v>
      </c>
      <c r="D1421" t="s">
        <v>229</v>
      </c>
      <c r="E1421" s="67" t="n">
        <v>421837.55678345</v>
      </c>
      <c r="F1421" s="68" t="n">
        <v>243873.991340134</v>
      </c>
      <c r="G1421" s="69" t="n">
        <v>267382.392924501</v>
      </c>
      <c r="H1421" s="70" t="str">
        <f>G1421-F1421</f>
      </c>
      <c r="I1421" s="71" t="n">
        <v>493255.893083406</v>
      </c>
      <c r="J1421" s="72" t="str">
        <f>I1421-E1421</f>
      </c>
    </row>
    <row r="1422">
      <c r="A1422" t="s">
        <v>115</v>
      </c>
      <c r="B1422" t="s">
        <v>376</v>
      </c>
      <c r="C1422" s="66" t="n">
        <v>2045</v>
      </c>
      <c r="D1422" t="s">
        <v>375</v>
      </c>
      <c r="E1422" s="67" t="n">
        <v>12048.7183561794</v>
      </c>
      <c r="F1422" s="68" t="n">
        <v>1523.27158120782</v>
      </c>
      <c r="G1422" s="69" t="n">
        <v>1523.26402182686</v>
      </c>
      <c r="H1422" s="70" t="str">
        <f>G1422-F1422</f>
      </c>
      <c r="I1422" s="71" t="n">
        <v>12048.500629735</v>
      </c>
      <c r="J1422" s="72" t="str">
        <f>I1422-E1422</f>
      </c>
    </row>
    <row r="1423">
      <c r="A1423" t="s">
        <v>115</v>
      </c>
      <c r="B1423" t="s">
        <v>376</v>
      </c>
      <c r="C1423" s="66" t="n">
        <v>2046</v>
      </c>
      <c r="D1423" t="s">
        <v>235</v>
      </c>
      <c r="E1423" s="67" t="n">
        <v>18622.2768015568</v>
      </c>
      <c r="F1423" s="68" t="n">
        <v>10960.401081373</v>
      </c>
      <c r="G1423" s="69" t="n">
        <v>11956.4732180851</v>
      </c>
      <c r="H1423" s="70" t="str">
        <f>G1423-F1423</f>
      </c>
      <c r="I1423" s="71" t="n">
        <v>17968.503099892</v>
      </c>
      <c r="J1423" s="72" t="str">
        <f>I1423-E1423</f>
      </c>
    </row>
    <row r="1424">
      <c r="A1424" t="s">
        <v>115</v>
      </c>
      <c r="B1424" t="s">
        <v>376</v>
      </c>
      <c r="C1424" s="66" t="n">
        <v>2046</v>
      </c>
      <c r="D1424" t="s">
        <v>266</v>
      </c>
      <c r="E1424" s="67" t="n">
        <v>1134630.69230572</v>
      </c>
      <c r="F1424" s="68" t="n">
        <v>199076.590037643</v>
      </c>
      <c r="G1424" s="69" t="n">
        <v>230223.641273017</v>
      </c>
      <c r="H1424" s="70" t="str">
        <f>G1424-F1424</f>
      </c>
      <c r="I1424" s="71" t="n">
        <v>1124741.39385058</v>
      </c>
      <c r="J1424" s="72" t="str">
        <f>I1424-E1424</f>
      </c>
    </row>
    <row r="1425">
      <c r="A1425" t="s">
        <v>115</v>
      </c>
      <c r="B1425" t="s">
        <v>376</v>
      </c>
      <c r="C1425" s="66" t="n">
        <v>2046</v>
      </c>
      <c r="D1425" t="s">
        <v>211</v>
      </c>
      <c r="E1425" s="67" t="n">
        <v>155159.991113838</v>
      </c>
      <c r="F1425" s="68" t="n">
        <v>90688.8016732944</v>
      </c>
      <c r="G1425" s="69" t="n">
        <v>112679.652863118</v>
      </c>
      <c r="H1425" s="70" t="str">
        <f>G1425-F1425</f>
      </c>
      <c r="I1425" s="71" t="n">
        <v>183510.562290158</v>
      </c>
      <c r="J1425" s="72" t="str">
        <f>I1425-E1425</f>
      </c>
    </row>
    <row r="1426">
      <c r="A1426" t="s">
        <v>115</v>
      </c>
      <c r="B1426" t="s">
        <v>376</v>
      </c>
      <c r="C1426" s="66" t="n">
        <v>2046</v>
      </c>
      <c r="D1426" t="s">
        <v>221</v>
      </c>
      <c r="E1426" s="67" t="n">
        <v>292470.979787297</v>
      </c>
      <c r="F1426" s="68" t="n">
        <v>280759.979416697</v>
      </c>
      <c r="G1426" s="69" t="n">
        <v>320574.163172874</v>
      </c>
      <c r="H1426" s="70" t="str">
        <f>G1426-F1426</f>
      </c>
      <c r="I1426" s="71" t="n">
        <v>341225.275481564</v>
      </c>
      <c r="J1426" s="72" t="str">
        <f>I1426-E1426</f>
      </c>
    </row>
    <row r="1427">
      <c r="A1427" t="s">
        <v>115</v>
      </c>
      <c r="B1427" t="s">
        <v>376</v>
      </c>
      <c r="C1427" s="66" t="n">
        <v>2046</v>
      </c>
      <c r="D1427" t="s">
        <v>225</v>
      </c>
      <c r="E1427" s="67" t="n">
        <v>779113.59699466</v>
      </c>
      <c r="F1427" s="68" t="n">
        <v>460785.583677208</v>
      </c>
      <c r="G1427" s="69" t="n">
        <v>559544.256752656</v>
      </c>
      <c r="H1427" s="70" t="str">
        <f>G1427-F1427</f>
      </c>
      <c r="I1427" s="71" t="n">
        <v>944010.931257439</v>
      </c>
      <c r="J1427" s="72" t="str">
        <f>I1427-E1427</f>
      </c>
    </row>
    <row r="1428">
      <c r="A1428" t="s">
        <v>115</v>
      </c>
      <c r="B1428" t="s">
        <v>376</v>
      </c>
      <c r="C1428" s="66" t="n">
        <v>2046</v>
      </c>
      <c r="D1428" t="s">
        <v>229</v>
      </c>
      <c r="E1428" s="67" t="n">
        <v>425565.802419279</v>
      </c>
      <c r="F1428" s="68" t="n">
        <v>247746.274858459</v>
      </c>
      <c r="G1428" s="69" t="n">
        <v>273080.787934234</v>
      </c>
      <c r="H1428" s="70" t="str">
        <f>G1428-F1428</f>
      </c>
      <c r="I1428" s="71" t="n">
        <v>500645.717898476</v>
      </c>
      <c r="J1428" s="72" t="str">
        <f>I1428-E1428</f>
      </c>
    </row>
    <row r="1429">
      <c r="A1429" t="s">
        <v>115</v>
      </c>
      <c r="B1429" t="s">
        <v>376</v>
      </c>
      <c r="C1429" s="66" t="n">
        <v>2046</v>
      </c>
      <c r="D1429" t="s">
        <v>375</v>
      </c>
      <c r="E1429" s="67" t="n">
        <v>11944.0471178283</v>
      </c>
      <c r="F1429" s="68" t="n">
        <v>1421.30884719111</v>
      </c>
      <c r="G1429" s="69" t="n">
        <v>1421.3002106259</v>
      </c>
      <c r="H1429" s="70" t="str">
        <f>G1429-F1429</f>
      </c>
      <c r="I1429" s="71" t="n">
        <v>11943.7945693929</v>
      </c>
      <c r="J1429" s="72" t="str">
        <f>I1429-E1429</f>
      </c>
    </row>
    <row r="1430">
      <c r="A1430" t="s">
        <v>115</v>
      </c>
      <c r="B1430" t="s">
        <v>376</v>
      </c>
      <c r="C1430" s="66" t="n">
        <v>2047</v>
      </c>
      <c r="D1430" t="s">
        <v>235</v>
      </c>
      <c r="E1430" s="67" t="n">
        <v>19103.5664721704</v>
      </c>
      <c r="F1430" s="68" t="n">
        <v>11136.5462915805</v>
      </c>
      <c r="G1430" s="69" t="n">
        <v>12160.3227217187</v>
      </c>
      <c r="H1430" s="70" t="str">
        <f>G1430-F1430</f>
      </c>
      <c r="I1430" s="71" t="n">
        <v>18370.9982297807</v>
      </c>
      <c r="J1430" s="72" t="str">
        <f>I1430-E1430</f>
      </c>
    </row>
    <row r="1431">
      <c r="A1431" t="s">
        <v>115</v>
      </c>
      <c r="B1431" t="s">
        <v>376</v>
      </c>
      <c r="C1431" s="66" t="n">
        <v>2047</v>
      </c>
      <c r="D1431" t="s">
        <v>266</v>
      </c>
      <c r="E1431" s="67" t="n">
        <v>1144557.03893817</v>
      </c>
      <c r="F1431" s="68" t="n">
        <v>202430.082725006</v>
      </c>
      <c r="G1431" s="69" t="n">
        <v>235574.501787602</v>
      </c>
      <c r="H1431" s="70" t="str">
        <f>G1431-F1431</f>
      </c>
      <c r="I1431" s="71" t="n">
        <v>1133680.16398797</v>
      </c>
      <c r="J1431" s="72" t="str">
        <f>I1431-E1431</f>
      </c>
    </row>
    <row r="1432">
      <c r="A1432" t="s">
        <v>115</v>
      </c>
      <c r="B1432" t="s">
        <v>376</v>
      </c>
      <c r="C1432" s="66" t="n">
        <v>2047</v>
      </c>
      <c r="D1432" t="s">
        <v>211</v>
      </c>
      <c r="E1432" s="67" t="n">
        <v>157170.725582621</v>
      </c>
      <c r="F1432" s="68" t="n">
        <v>91556.5230841555</v>
      </c>
      <c r="G1432" s="69" t="n">
        <v>114770.43405396</v>
      </c>
      <c r="H1432" s="70" t="str">
        <f>G1432-F1432</f>
      </c>
      <c r="I1432" s="71" t="n">
        <v>186925.284089995</v>
      </c>
      <c r="J1432" s="72" t="str">
        <f>I1432-E1432</f>
      </c>
    </row>
    <row r="1433">
      <c r="A1433" t="s">
        <v>115</v>
      </c>
      <c r="B1433" t="s">
        <v>376</v>
      </c>
      <c r="C1433" s="66" t="n">
        <v>2047</v>
      </c>
      <c r="D1433" t="s">
        <v>221</v>
      </c>
      <c r="E1433" s="67" t="n">
        <v>292151.526445456</v>
      </c>
      <c r="F1433" s="68" t="n">
        <v>280329.894911378</v>
      </c>
      <c r="G1433" s="69" t="n">
        <v>322040.722228729</v>
      </c>
      <c r="H1433" s="70" t="str">
        <f>G1433-F1433</f>
      </c>
      <c r="I1433" s="71" t="n">
        <v>342821.899904036</v>
      </c>
      <c r="J1433" s="72" t="str">
        <f>I1433-E1433</f>
      </c>
    </row>
    <row r="1434">
      <c r="A1434" t="s">
        <v>115</v>
      </c>
      <c r="B1434" t="s">
        <v>376</v>
      </c>
      <c r="C1434" s="66" t="n">
        <v>2047</v>
      </c>
      <c r="D1434" t="s">
        <v>225</v>
      </c>
      <c r="E1434" s="67" t="n">
        <v>784339.737156954</v>
      </c>
      <c r="F1434" s="68" t="n">
        <v>465121.461699763</v>
      </c>
      <c r="G1434" s="69" t="n">
        <v>569776.387385101</v>
      </c>
      <c r="H1434" s="70" t="str">
        <f>G1434-F1434</f>
      </c>
      <c r="I1434" s="71" t="n">
        <v>957700.330331823</v>
      </c>
      <c r="J1434" s="72" t="str">
        <f>I1434-E1434</f>
      </c>
    </row>
    <row r="1435">
      <c r="A1435" t="s">
        <v>115</v>
      </c>
      <c r="B1435" t="s">
        <v>376</v>
      </c>
      <c r="C1435" s="66" t="n">
        <v>2047</v>
      </c>
      <c r="D1435" t="s">
        <v>229</v>
      </c>
      <c r="E1435" s="67" t="n">
        <v>428956.74389793</v>
      </c>
      <c r="F1435" s="68" t="n">
        <v>251418.032229663</v>
      </c>
      <c r="G1435" s="69" t="n">
        <v>278595.1987469</v>
      </c>
      <c r="H1435" s="70" t="str">
        <f>G1435-F1435</f>
      </c>
      <c r="I1435" s="71" t="n">
        <v>507728.749767113</v>
      </c>
      <c r="J1435" s="72" t="str">
        <f>I1435-E1435</f>
      </c>
    </row>
    <row r="1436">
      <c r="A1436" t="s">
        <v>115</v>
      </c>
      <c r="B1436" t="s">
        <v>376</v>
      </c>
      <c r="C1436" s="66" t="n">
        <v>2047</v>
      </c>
      <c r="D1436" t="s">
        <v>375</v>
      </c>
      <c r="E1436" s="67" t="n">
        <v>11677.1057736716</v>
      </c>
      <c r="F1436" s="68" t="n">
        <v>1320.01749251167</v>
      </c>
      <c r="G1436" s="69" t="n">
        <v>1320.00748918915</v>
      </c>
      <c r="H1436" s="70" t="str">
        <f>G1436-F1436</f>
      </c>
      <c r="I1436" s="71" t="n">
        <v>11676.8139890787</v>
      </c>
      <c r="J1436" s="72" t="str">
        <f>I1436-E1436</f>
      </c>
    </row>
    <row r="1437">
      <c r="A1437" t="s">
        <v>115</v>
      </c>
      <c r="B1437" t="s">
        <v>376</v>
      </c>
      <c r="C1437" s="66" t="n">
        <v>2048</v>
      </c>
      <c r="D1437" t="s">
        <v>235</v>
      </c>
      <c r="E1437" s="67" t="n">
        <v>19684.8196440293</v>
      </c>
      <c r="F1437" s="68" t="n">
        <v>11315.8080816937</v>
      </c>
      <c r="G1437" s="69" t="n">
        <v>12359.797946018</v>
      </c>
      <c r="H1437" s="70" t="str">
        <f>G1437-F1437</f>
      </c>
      <c r="I1437" s="71" t="n">
        <v>18865.0138793559</v>
      </c>
      <c r="J1437" s="72" t="str">
        <f>I1437-E1437</f>
      </c>
    </row>
    <row r="1438">
      <c r="A1438" t="s">
        <v>115</v>
      </c>
      <c r="B1438" t="s">
        <v>376</v>
      </c>
      <c r="C1438" s="66" t="n">
        <v>2048</v>
      </c>
      <c r="D1438" t="s">
        <v>266</v>
      </c>
      <c r="E1438" s="67" t="n">
        <v>1151804.91444446</v>
      </c>
      <c r="F1438" s="68" t="n">
        <v>205610.30046831</v>
      </c>
      <c r="G1438" s="69" t="n">
        <v>240778.643136103</v>
      </c>
      <c r="H1438" s="70" t="str">
        <f>G1438-F1438</f>
      </c>
      <c r="I1438" s="71" t="n">
        <v>1139921.42222342</v>
      </c>
      <c r="J1438" s="72" t="str">
        <f>I1438-E1438</f>
      </c>
    </row>
    <row r="1439">
      <c r="A1439" t="s">
        <v>115</v>
      </c>
      <c r="B1439" t="s">
        <v>376</v>
      </c>
      <c r="C1439" s="66" t="n">
        <v>2048</v>
      </c>
      <c r="D1439" t="s">
        <v>211</v>
      </c>
      <c r="E1439" s="67" t="n">
        <v>159858.739336463</v>
      </c>
      <c r="F1439" s="68" t="n">
        <v>92366.5599699706</v>
      </c>
      <c r="G1439" s="69" t="n">
        <v>116788.610084</v>
      </c>
      <c r="H1439" s="70" t="str">
        <f>G1439-F1439</f>
      </c>
      <c r="I1439" s="71" t="n">
        <v>191173.834498201</v>
      </c>
      <c r="J1439" s="72" t="str">
        <f>I1439-E1439</f>
      </c>
    </row>
    <row r="1440">
      <c r="A1440" t="s">
        <v>115</v>
      </c>
      <c r="B1440" t="s">
        <v>376</v>
      </c>
      <c r="C1440" s="66" t="n">
        <v>2048</v>
      </c>
      <c r="D1440" t="s">
        <v>221</v>
      </c>
      <c r="E1440" s="67" t="n">
        <v>291382.136047969</v>
      </c>
      <c r="F1440" s="68" t="n">
        <v>279536.208484041</v>
      </c>
      <c r="G1440" s="69" t="n">
        <v>323063.01307722</v>
      </c>
      <c r="H1440" s="70" t="str">
        <f>G1440-F1440</f>
      </c>
      <c r="I1440" s="71" t="n">
        <v>343787.138006374</v>
      </c>
      <c r="J1440" s="72" t="str">
        <f>I1440-E1440</f>
      </c>
    </row>
    <row r="1441">
      <c r="A1441" t="s">
        <v>115</v>
      </c>
      <c r="B1441" t="s">
        <v>376</v>
      </c>
      <c r="C1441" s="66" t="n">
        <v>2048</v>
      </c>
      <c r="D1441" t="s">
        <v>225</v>
      </c>
      <c r="E1441" s="67" t="n">
        <v>790778.535754871</v>
      </c>
      <c r="F1441" s="68" t="n">
        <v>468978.656217245</v>
      </c>
      <c r="G1441" s="69" t="n">
        <v>579456.858882308</v>
      </c>
      <c r="H1441" s="70" t="str">
        <f>G1441-F1441</f>
      </c>
      <c r="I1441" s="71" t="n">
        <v>972752.000469153</v>
      </c>
      <c r="J1441" s="72" t="str">
        <f>I1441-E1441</f>
      </c>
    </row>
    <row r="1442">
      <c r="A1442" t="s">
        <v>115</v>
      </c>
      <c r="B1442" t="s">
        <v>376</v>
      </c>
      <c r="C1442" s="66" t="n">
        <v>2048</v>
      </c>
      <c r="D1442" t="s">
        <v>229</v>
      </c>
      <c r="E1442" s="67" t="n">
        <v>433433.665043094</v>
      </c>
      <c r="F1442" s="68" t="n">
        <v>254878.653135334</v>
      </c>
      <c r="G1442" s="69" t="n">
        <v>283909.318240972</v>
      </c>
      <c r="H1442" s="70" t="str">
        <f>G1442-F1442</f>
      </c>
      <c r="I1442" s="71" t="n">
        <v>516145.438063223</v>
      </c>
      <c r="J1442" s="72" t="str">
        <f>I1442-E1442</f>
      </c>
    </row>
    <row r="1443">
      <c r="A1443" t="s">
        <v>115</v>
      </c>
      <c r="B1443" t="s">
        <v>376</v>
      </c>
      <c r="C1443" s="66" t="n">
        <v>2048</v>
      </c>
      <c r="D1443" t="s">
        <v>375</v>
      </c>
      <c r="E1443" s="67" t="n">
        <v>11567.742868412</v>
      </c>
      <c r="F1443" s="68" t="n">
        <v>1228.74429119342</v>
      </c>
      <c r="G1443" s="69" t="n">
        <v>1228.73261677247</v>
      </c>
      <c r="H1443" s="70" t="str">
        <f>G1443-F1443</f>
      </c>
      <c r="I1443" s="71" t="n">
        <v>11567.4035703729</v>
      </c>
      <c r="J1443" s="72" t="str">
        <f>I1443-E1443</f>
      </c>
    </row>
    <row r="1444">
      <c r="A1444" t="s">
        <v>115</v>
      </c>
      <c r="B1444" t="s">
        <v>376</v>
      </c>
      <c r="C1444" s="66" t="n">
        <v>2049</v>
      </c>
      <c r="D1444" t="s">
        <v>235</v>
      </c>
      <c r="E1444" s="67" t="n">
        <v>20174.9059143663</v>
      </c>
      <c r="F1444" s="68" t="n">
        <v>11498.2166867327</v>
      </c>
      <c r="G1444" s="69" t="n">
        <v>12562.9700035081</v>
      </c>
      <c r="H1444" s="70" t="str">
        <f>G1444-F1444</f>
      </c>
      <c r="I1444" s="71" t="n">
        <v>19265.9413357536</v>
      </c>
      <c r="J1444" s="72" t="str">
        <f>I1444-E1444</f>
      </c>
    </row>
    <row r="1445">
      <c r="A1445" t="s">
        <v>115</v>
      </c>
      <c r="B1445" t="s">
        <v>376</v>
      </c>
      <c r="C1445" s="66" t="n">
        <v>2049</v>
      </c>
      <c r="D1445" t="s">
        <v>266</v>
      </c>
      <c r="E1445" s="67" t="n">
        <v>1161887.38491277</v>
      </c>
      <c r="F1445" s="68" t="n">
        <v>208775.945634473</v>
      </c>
      <c r="G1445" s="69" t="n">
        <v>246024.454765088</v>
      </c>
      <c r="H1445" s="70" t="str">
        <f>G1445-F1445</f>
      </c>
      <c r="I1445" s="71" t="n">
        <v>1148955.60958046</v>
      </c>
      <c r="J1445" s="72" t="str">
        <f>I1445-E1445</f>
      </c>
    </row>
    <row r="1446">
      <c r="A1446" t="s">
        <v>115</v>
      </c>
      <c r="B1446" t="s">
        <v>376</v>
      </c>
      <c r="C1446" s="66" t="n">
        <v>2049</v>
      </c>
      <c r="D1446" t="s">
        <v>211</v>
      </c>
      <c r="E1446" s="67" t="n">
        <v>161649.38930058</v>
      </c>
      <c r="F1446" s="68" t="n">
        <v>93181.0533474439</v>
      </c>
      <c r="G1446" s="69" t="n">
        <v>118827.584291328</v>
      </c>
      <c r="H1446" s="70" t="str">
        <f>G1446-F1446</f>
      </c>
      <c r="I1446" s="71" t="n">
        <v>194292.055539498</v>
      </c>
      <c r="J1446" s="72" t="str">
        <f>I1446-E1446</f>
      </c>
    </row>
    <row r="1447">
      <c r="A1447" t="s">
        <v>115</v>
      </c>
      <c r="B1447" t="s">
        <v>376</v>
      </c>
      <c r="C1447" s="66" t="n">
        <v>2049</v>
      </c>
      <c r="D1447" t="s">
        <v>221</v>
      </c>
      <c r="E1447" s="67" t="n">
        <v>290865.185731423</v>
      </c>
      <c r="F1447" s="68" t="n">
        <v>278807.602002442</v>
      </c>
      <c r="G1447" s="69" t="n">
        <v>324116.922797206</v>
      </c>
      <c r="H1447" s="70" t="str">
        <f>G1447-F1447</f>
      </c>
      <c r="I1447" s="71" t="n">
        <v>345031.334829118</v>
      </c>
      <c r="J1447" s="72" t="str">
        <f>I1447-E1447</f>
      </c>
    </row>
    <row r="1448">
      <c r="A1448" t="s">
        <v>115</v>
      </c>
      <c r="B1448" t="s">
        <v>376</v>
      </c>
      <c r="C1448" s="66" t="n">
        <v>2049</v>
      </c>
      <c r="D1448" t="s">
        <v>225</v>
      </c>
      <c r="E1448" s="67" t="n">
        <v>795399.818029585</v>
      </c>
      <c r="F1448" s="68" t="n">
        <v>472849.477135993</v>
      </c>
      <c r="G1448" s="69" t="n">
        <v>589228.445176563</v>
      </c>
      <c r="H1448" s="70" t="str">
        <f>G1448-F1448</f>
      </c>
      <c r="I1448" s="71" t="n">
        <v>985505.206976823</v>
      </c>
      <c r="J1448" s="72" t="str">
        <f>I1448-E1448</f>
      </c>
    </row>
    <row r="1449">
      <c r="A1449" t="s">
        <v>115</v>
      </c>
      <c r="B1449" t="s">
        <v>376</v>
      </c>
      <c r="C1449" s="66" t="n">
        <v>2049</v>
      </c>
      <c r="D1449" t="s">
        <v>229</v>
      </c>
      <c r="E1449" s="67" t="n">
        <v>436247.593031748</v>
      </c>
      <c r="F1449" s="68" t="n">
        <v>258321.781326493</v>
      </c>
      <c r="G1449" s="69" t="n">
        <v>289249.089939416</v>
      </c>
      <c r="H1449" s="70" t="str">
        <f>G1449-F1449</f>
      </c>
      <c r="I1449" s="71" t="n">
        <v>522492.200230248</v>
      </c>
      <c r="J1449" s="72" t="str">
        <f>I1449-E1449</f>
      </c>
    </row>
    <row r="1450">
      <c r="A1450" t="s">
        <v>115</v>
      </c>
      <c r="B1450" t="s">
        <v>376</v>
      </c>
      <c r="C1450" s="66" t="n">
        <v>2049</v>
      </c>
      <c r="D1450" t="s">
        <v>375</v>
      </c>
      <c r="E1450" s="67" t="n">
        <v>11514.9288530609</v>
      </c>
      <c r="F1450" s="68" t="n">
        <v>1139.25539197446</v>
      </c>
      <c r="G1450" s="69" t="n">
        <v>1139.24175250417</v>
      </c>
      <c r="H1450" s="70" t="str">
        <f>G1450-F1450</f>
      </c>
      <c r="I1450" s="71" t="n">
        <v>11514.5369642823</v>
      </c>
      <c r="J1450" s="72" t="str">
        <f>I1450-E1450</f>
      </c>
    </row>
    <row r="1451">
      <c r="A1451" t="s">
        <v>115</v>
      </c>
      <c r="B1451" t="s">
        <v>376</v>
      </c>
      <c r="C1451" s="66" t="n">
        <v>2050</v>
      </c>
      <c r="D1451" t="s">
        <v>235</v>
      </c>
      <c r="E1451" s="67" t="n">
        <v>20656.2742663215</v>
      </c>
      <c r="F1451" s="68" t="n">
        <v>11683.0474518938</v>
      </c>
      <c r="G1451" s="69" t="n">
        <v>12764.9906286853</v>
      </c>
      <c r="H1451" s="70" t="str">
        <f>G1451-F1451</f>
      </c>
      <c r="I1451" s="71" t="n">
        <v>19651.774602414</v>
      </c>
      <c r="J1451" s="72" t="str">
        <f>I1451-E1451</f>
      </c>
    </row>
    <row r="1452">
      <c r="A1452" t="s">
        <v>115</v>
      </c>
      <c r="B1452" t="s">
        <v>376</v>
      </c>
      <c r="C1452" s="66" t="n">
        <v>2050</v>
      </c>
      <c r="D1452" t="s">
        <v>266</v>
      </c>
      <c r="E1452" s="67" t="n">
        <v>1171643.70347965</v>
      </c>
      <c r="F1452" s="68" t="n">
        <v>211816.406004177</v>
      </c>
      <c r="G1452" s="69" t="n">
        <v>251178.956267752</v>
      </c>
      <c r="H1452" s="70" t="str">
        <f>G1452-F1452</f>
      </c>
      <c r="I1452" s="71" t="n">
        <v>1157673.56667431</v>
      </c>
      <c r="J1452" s="72" t="str">
        <f>I1452-E1452</f>
      </c>
    </row>
    <row r="1453">
      <c r="A1453" t="s">
        <v>115</v>
      </c>
      <c r="B1453" t="s">
        <v>376</v>
      </c>
      <c r="C1453" s="66" t="n">
        <v>2050</v>
      </c>
      <c r="D1453" t="s">
        <v>211</v>
      </c>
      <c r="E1453" s="67" t="n">
        <v>163097.26554807</v>
      </c>
      <c r="F1453" s="68" t="n">
        <v>93971.0906854071</v>
      </c>
      <c r="G1453" s="69" t="n">
        <v>120827.928759862</v>
      </c>
      <c r="H1453" s="70" t="str">
        <f>G1453-F1453</f>
      </c>
      <c r="I1453" s="71" t="n">
        <v>196917.204625516</v>
      </c>
      <c r="J1453" s="72" t="str">
        <f>I1453-E1453</f>
      </c>
    </row>
    <row r="1454">
      <c r="A1454" t="s">
        <v>115</v>
      </c>
      <c r="B1454" t="s">
        <v>376</v>
      </c>
      <c r="C1454" s="66" t="n">
        <v>2050</v>
      </c>
      <c r="D1454" t="s">
        <v>221</v>
      </c>
      <c r="E1454" s="67" t="n">
        <v>290353.374773681</v>
      </c>
      <c r="F1454" s="68" t="n">
        <v>277932.709000071</v>
      </c>
      <c r="G1454" s="69" t="n">
        <v>324973.279226193</v>
      </c>
      <c r="H1454" s="70" t="str">
        <f>G1454-F1454</f>
      </c>
      <c r="I1454" s="71" t="n">
        <v>346233.851249823</v>
      </c>
      <c r="J1454" s="72" t="str">
        <f>I1454-E1454</f>
      </c>
    </row>
    <row r="1455">
      <c r="A1455" t="s">
        <v>115</v>
      </c>
      <c r="B1455" t="s">
        <v>376</v>
      </c>
      <c r="C1455" s="66" t="n">
        <v>2050</v>
      </c>
      <c r="D1455" t="s">
        <v>225</v>
      </c>
      <c r="E1455" s="67" t="n">
        <v>799289.970792879</v>
      </c>
      <c r="F1455" s="68" t="n">
        <v>476573.826213882</v>
      </c>
      <c r="G1455" s="69" t="n">
        <v>598816.687069898</v>
      </c>
      <c r="H1455" s="70" t="str">
        <f>G1455-F1455</f>
      </c>
      <c r="I1455" s="71" t="n">
        <v>997255.105001918</v>
      </c>
      <c r="J1455" s="72" t="str">
        <f>I1455-E1455</f>
      </c>
    </row>
    <row r="1456">
      <c r="A1456" t="s">
        <v>115</v>
      </c>
      <c r="B1456" t="s">
        <v>376</v>
      </c>
      <c r="C1456" s="66" t="n">
        <v>2050</v>
      </c>
      <c r="D1456" t="s">
        <v>229</v>
      </c>
      <c r="E1456" s="67" t="n">
        <v>438434.887106242</v>
      </c>
      <c r="F1456" s="68" t="n">
        <v>261566.985813622</v>
      </c>
      <c r="G1456" s="69" t="n">
        <v>294395.50759804</v>
      </c>
      <c r="H1456" s="70" t="str">
        <f>G1456-F1456</f>
      </c>
      <c r="I1456" s="71" t="n">
        <v>528009.464128417</v>
      </c>
      <c r="J1456" s="72" t="str">
        <f>I1456-E1456</f>
      </c>
    </row>
    <row r="1457">
      <c r="A1457" t="s">
        <v>115</v>
      </c>
      <c r="B1457" t="s">
        <v>376</v>
      </c>
      <c r="C1457" s="66" t="n">
        <v>2050</v>
      </c>
      <c r="D1457" t="s">
        <v>375</v>
      </c>
      <c r="E1457" s="67" t="n">
        <v>11458.785381428</v>
      </c>
      <c r="F1457" s="68" t="n">
        <v>1051.12969242285</v>
      </c>
      <c r="G1457" s="69" t="n">
        <v>1051.113893317</v>
      </c>
      <c r="H1457" s="70" t="str">
        <f>G1457-F1457</f>
      </c>
      <c r="I1457" s="71" t="n">
        <v>11458.3317669049</v>
      </c>
      <c r="J1457" s="72" t="str">
        <f>I1457-E1457</f>
      </c>
    </row>
    <row r="1458">
      <c r="A1458" t="s">
        <v>112</v>
      </c>
      <c r="B1458" t="s">
        <v>377</v>
      </c>
      <c r="C1458" s="66" t="n">
        <v>2025</v>
      </c>
      <c r="D1458" t="s">
        <v>235</v>
      </c>
      <c r="E1458" s="67" t="n">
        <v>11293.858953409</v>
      </c>
      <c r="F1458" s="68" t="n">
        <v>8456.09110298007</v>
      </c>
      <c r="G1458" s="69" t="n">
        <v>8456.09110298007</v>
      </c>
      <c r="H1458" s="70" t="str">
        <f>G1458-F1458</f>
      </c>
      <c r="I1458" s="71" t="n">
        <v>11293.858953409</v>
      </c>
      <c r="J1458" s="72" t="str">
        <f>I1458-E1458</f>
      </c>
    </row>
    <row r="1459">
      <c r="A1459" t="s">
        <v>112</v>
      </c>
      <c r="B1459" t="s">
        <v>377</v>
      </c>
      <c r="C1459" s="66" t="n">
        <v>2025</v>
      </c>
      <c r="D1459" t="s">
        <v>266</v>
      </c>
      <c r="E1459" s="67" t="n">
        <v>796801.792482661</v>
      </c>
      <c r="F1459" s="68" t="n">
        <v>124437.099676651</v>
      </c>
      <c r="G1459" s="69" t="n">
        <v>124437.099676651</v>
      </c>
      <c r="H1459" s="70" t="str">
        <f>G1459-F1459</f>
      </c>
      <c r="I1459" s="71" t="n">
        <v>796801.792482661</v>
      </c>
      <c r="J1459" s="72" t="str">
        <f>I1459-E1459</f>
      </c>
    </row>
    <row r="1460">
      <c r="A1460" t="s">
        <v>112</v>
      </c>
      <c r="B1460" t="s">
        <v>377</v>
      </c>
      <c r="C1460" s="66" t="n">
        <v>2025</v>
      </c>
      <c r="D1460" t="s">
        <v>211</v>
      </c>
      <c r="E1460" s="67" t="n">
        <v>110599.338170727</v>
      </c>
      <c r="F1460" s="68" t="n">
        <v>70978.7980144995</v>
      </c>
      <c r="G1460" s="69" t="n">
        <v>70978.7980144995</v>
      </c>
      <c r="H1460" s="70" t="str">
        <f>G1460-F1460</f>
      </c>
      <c r="I1460" s="71" t="n">
        <v>110599.338170727</v>
      </c>
      <c r="J1460" s="72" t="str">
        <f>I1460-E1460</f>
      </c>
    </row>
    <row r="1461">
      <c r="A1461" t="s">
        <v>112</v>
      </c>
      <c r="B1461" t="s">
        <v>377</v>
      </c>
      <c r="C1461" s="66" t="n">
        <v>2025</v>
      </c>
      <c r="D1461" t="s">
        <v>221</v>
      </c>
      <c r="E1461" s="67" t="n">
        <v>269908.90899035</v>
      </c>
      <c r="F1461" s="68" t="n">
        <v>250549.928104577</v>
      </c>
      <c r="G1461" s="69" t="n">
        <v>250549.928104577</v>
      </c>
      <c r="H1461" s="70" t="str">
        <f>G1461-F1461</f>
      </c>
      <c r="I1461" s="71" t="n">
        <v>269908.90899035</v>
      </c>
      <c r="J1461" s="72" t="str">
        <f>I1461-E1461</f>
      </c>
    </row>
    <row r="1462">
      <c r="A1462" t="s">
        <v>112</v>
      </c>
      <c r="B1462" t="s">
        <v>377</v>
      </c>
      <c r="C1462" s="66" t="n">
        <v>2025</v>
      </c>
      <c r="D1462" t="s">
        <v>225</v>
      </c>
      <c r="E1462" s="67" t="n">
        <v>605290.562665356</v>
      </c>
      <c r="F1462" s="68" t="n">
        <v>336235.043603752</v>
      </c>
      <c r="G1462" s="69" t="n">
        <v>336235.043603752</v>
      </c>
      <c r="H1462" s="70" t="str">
        <f>G1462-F1462</f>
      </c>
      <c r="I1462" s="71" t="n">
        <v>605290.562665356</v>
      </c>
      <c r="J1462" s="72" t="str">
        <f>I1462-E1462</f>
      </c>
    </row>
    <row r="1463">
      <c r="A1463" t="s">
        <v>112</v>
      </c>
      <c r="B1463" t="s">
        <v>377</v>
      </c>
      <c r="C1463" s="66" t="n">
        <v>2025</v>
      </c>
      <c r="D1463" t="s">
        <v>229</v>
      </c>
      <c r="E1463" s="67" t="n">
        <v>328703.695708345</v>
      </c>
      <c r="F1463" s="68" t="n">
        <v>165181.229862536</v>
      </c>
      <c r="G1463" s="69" t="n">
        <v>165181.229862536</v>
      </c>
      <c r="H1463" s="70" t="str">
        <f>G1463-F1463</f>
      </c>
      <c r="I1463" s="71" t="n">
        <v>328703.695708345</v>
      </c>
      <c r="J1463" s="72" t="str">
        <f>I1463-E1463</f>
      </c>
    </row>
    <row r="1464">
      <c r="A1464" t="s">
        <v>112</v>
      </c>
      <c r="B1464" t="s">
        <v>377</v>
      </c>
      <c r="C1464" s="66" t="n">
        <v>2025</v>
      </c>
      <c r="D1464" t="s">
        <v>375</v>
      </c>
      <c r="E1464" s="67" t="n">
        <v>12601.5188318307</v>
      </c>
      <c r="F1464" s="68" t="n">
        <v>3955.30711895499</v>
      </c>
      <c r="G1464" s="69" t="n">
        <v>3955.30711895499</v>
      </c>
      <c r="H1464" s="70" t="str">
        <f>G1464-F1464</f>
      </c>
      <c r="I1464" s="71" t="n">
        <v>12601.5188318307</v>
      </c>
      <c r="J1464" s="72" t="str">
        <f>I1464-E1464</f>
      </c>
    </row>
    <row r="1465">
      <c r="A1465" t="s">
        <v>112</v>
      </c>
      <c r="B1465" t="s">
        <v>377</v>
      </c>
      <c r="C1465" s="66" t="n">
        <v>2026</v>
      </c>
      <c r="D1465" t="s">
        <v>235</v>
      </c>
      <c r="E1465" s="67" t="n">
        <v>11413.9401907849</v>
      </c>
      <c r="F1465" s="68" t="n">
        <v>8503.048830729</v>
      </c>
      <c r="G1465" s="69" t="n">
        <v>8503.048830729</v>
      </c>
      <c r="H1465" s="70" t="str">
        <f>G1465-F1465</f>
      </c>
      <c r="I1465" s="71" t="n">
        <v>11413.9401907849</v>
      </c>
      <c r="J1465" s="72" t="str">
        <f>I1465-E1465</f>
      </c>
    </row>
    <row r="1466">
      <c r="A1466" t="s">
        <v>112</v>
      </c>
      <c r="B1466" t="s">
        <v>377</v>
      </c>
      <c r="C1466" s="66" t="n">
        <v>2026</v>
      </c>
      <c r="D1466" t="s">
        <v>266</v>
      </c>
      <c r="E1466" s="67" t="n">
        <v>813844.569716145</v>
      </c>
      <c r="F1466" s="68" t="n">
        <v>128333.952745922</v>
      </c>
      <c r="G1466" s="69" t="n">
        <v>128333.952745922</v>
      </c>
      <c r="H1466" s="70" t="str">
        <f>G1466-F1466</f>
      </c>
      <c r="I1466" s="71" t="n">
        <v>813844.569716145</v>
      </c>
      <c r="J1466" s="72" t="str">
        <f>I1466-E1466</f>
      </c>
    </row>
    <row r="1467">
      <c r="A1467" t="s">
        <v>112</v>
      </c>
      <c r="B1467" t="s">
        <v>377</v>
      </c>
      <c r="C1467" s="66" t="n">
        <v>2026</v>
      </c>
      <c r="D1467" t="s">
        <v>211</v>
      </c>
      <c r="E1467" s="67" t="n">
        <v>113261.467181129</v>
      </c>
      <c r="F1467" s="68" t="n">
        <v>72339.6884190733</v>
      </c>
      <c r="G1467" s="69" t="n">
        <v>72339.6884190733</v>
      </c>
      <c r="H1467" s="70" t="str">
        <f>G1467-F1467</f>
      </c>
      <c r="I1467" s="71" t="n">
        <v>113261.467181129</v>
      </c>
      <c r="J1467" s="72" t="str">
        <f>I1467-E1467</f>
      </c>
    </row>
    <row r="1468">
      <c r="A1468" t="s">
        <v>112</v>
      </c>
      <c r="B1468" t="s">
        <v>377</v>
      </c>
      <c r="C1468" s="66" t="n">
        <v>2026</v>
      </c>
      <c r="D1468" t="s">
        <v>221</v>
      </c>
      <c r="E1468" s="67" t="n">
        <v>274200.577929512</v>
      </c>
      <c r="F1468" s="68" t="n">
        <v>254910.752627481</v>
      </c>
      <c r="G1468" s="69" t="n">
        <v>254910.752627481</v>
      </c>
      <c r="H1468" s="70" t="str">
        <f>G1468-F1468</f>
      </c>
      <c r="I1468" s="71" t="n">
        <v>274200.577929512</v>
      </c>
      <c r="J1468" s="72" t="str">
        <f>I1468-E1468</f>
      </c>
    </row>
    <row r="1469">
      <c r="A1469" t="s">
        <v>112</v>
      </c>
      <c r="B1469" t="s">
        <v>377</v>
      </c>
      <c r="C1469" s="66" t="n">
        <v>2026</v>
      </c>
      <c r="D1469" t="s">
        <v>225</v>
      </c>
      <c r="E1469" s="67" t="n">
        <v>620097.594779103</v>
      </c>
      <c r="F1469" s="68" t="n">
        <v>344917.064339335</v>
      </c>
      <c r="G1469" s="69" t="n">
        <v>344917.064339335</v>
      </c>
      <c r="H1469" s="70" t="str">
        <f>G1469-F1469</f>
      </c>
      <c r="I1469" s="71" t="n">
        <v>620097.594779103</v>
      </c>
      <c r="J1469" s="72" t="str">
        <f>I1469-E1469</f>
      </c>
    </row>
    <row r="1470">
      <c r="A1470" t="s">
        <v>112</v>
      </c>
      <c r="B1470" t="s">
        <v>377</v>
      </c>
      <c r="C1470" s="66" t="n">
        <v>2026</v>
      </c>
      <c r="D1470" t="s">
        <v>229</v>
      </c>
      <c r="E1470" s="67" t="n">
        <v>335570.10792798</v>
      </c>
      <c r="F1470" s="68" t="n">
        <v>167951.384337069</v>
      </c>
      <c r="G1470" s="69" t="n">
        <v>167951.384337069</v>
      </c>
      <c r="H1470" s="70" t="str">
        <f>G1470-F1470</f>
      </c>
      <c r="I1470" s="71" t="n">
        <v>335570.10792798</v>
      </c>
      <c r="J1470" s="72" t="str">
        <f>I1470-E1470</f>
      </c>
    </row>
    <row r="1471">
      <c r="A1471" t="s">
        <v>112</v>
      </c>
      <c r="B1471" t="s">
        <v>377</v>
      </c>
      <c r="C1471" s="66" t="n">
        <v>2026</v>
      </c>
      <c r="D1471" t="s">
        <v>375</v>
      </c>
      <c r="E1471" s="67" t="n">
        <v>12631.2009976529</v>
      </c>
      <c r="F1471" s="68" t="n">
        <v>3824.41375844239</v>
      </c>
      <c r="G1471" s="69" t="n">
        <v>3824.41375844239</v>
      </c>
      <c r="H1471" s="70" t="str">
        <f>G1471-F1471</f>
      </c>
      <c r="I1471" s="71" t="n">
        <v>12631.2009976529</v>
      </c>
      <c r="J1471" s="72" t="str">
        <f>I1471-E1471</f>
      </c>
    </row>
    <row r="1472">
      <c r="A1472" t="s">
        <v>112</v>
      </c>
      <c r="B1472" t="s">
        <v>377</v>
      </c>
      <c r="C1472" s="66" t="n">
        <v>2027</v>
      </c>
      <c r="D1472" t="s">
        <v>235</v>
      </c>
      <c r="E1472" s="67" t="n">
        <v>11515.58910781</v>
      </c>
      <c r="F1472" s="68" t="n">
        <v>8579.03905337462</v>
      </c>
      <c r="G1472" s="69" t="n">
        <v>8579.03905337462</v>
      </c>
      <c r="H1472" s="70" t="str">
        <f>G1472-F1472</f>
      </c>
      <c r="I1472" s="71" t="n">
        <v>11515.58910781</v>
      </c>
      <c r="J1472" s="72" t="str">
        <f>I1472-E1472</f>
      </c>
    </row>
    <row r="1473">
      <c r="A1473" t="s">
        <v>112</v>
      </c>
      <c r="B1473" t="s">
        <v>377</v>
      </c>
      <c r="C1473" s="66" t="n">
        <v>2027</v>
      </c>
      <c r="D1473" t="s">
        <v>266</v>
      </c>
      <c r="E1473" s="67" t="n">
        <v>832166.906185925</v>
      </c>
      <c r="F1473" s="68" t="n">
        <v>132462.188251167</v>
      </c>
      <c r="G1473" s="69" t="n">
        <v>132462.188251167</v>
      </c>
      <c r="H1473" s="70" t="str">
        <f>G1473-F1473</f>
      </c>
      <c r="I1473" s="71" t="n">
        <v>832166.906185925</v>
      </c>
      <c r="J1473" s="72" t="str">
        <f>I1473-E1473</f>
      </c>
    </row>
    <row r="1474">
      <c r="A1474" t="s">
        <v>112</v>
      </c>
      <c r="B1474" t="s">
        <v>377</v>
      </c>
      <c r="C1474" s="66" t="n">
        <v>2027</v>
      </c>
      <c r="D1474" t="s">
        <v>211</v>
      </c>
      <c r="E1474" s="67" t="n">
        <v>115932.769375635</v>
      </c>
      <c r="F1474" s="68" t="n">
        <v>73859.9102925664</v>
      </c>
      <c r="G1474" s="69" t="n">
        <v>73859.9102925664</v>
      </c>
      <c r="H1474" s="70" t="str">
        <f>G1474-F1474</f>
      </c>
      <c r="I1474" s="71" t="n">
        <v>115932.769375635</v>
      </c>
      <c r="J1474" s="72" t="str">
        <f>I1474-E1474</f>
      </c>
    </row>
    <row r="1475">
      <c r="A1475" t="s">
        <v>112</v>
      </c>
      <c r="B1475" t="s">
        <v>377</v>
      </c>
      <c r="C1475" s="66" t="n">
        <v>2027</v>
      </c>
      <c r="D1475" t="s">
        <v>221</v>
      </c>
      <c r="E1475" s="67" t="n">
        <v>278508.667642155</v>
      </c>
      <c r="F1475" s="68" t="n">
        <v>259318.038089282</v>
      </c>
      <c r="G1475" s="69" t="n">
        <v>259318.038089282</v>
      </c>
      <c r="H1475" s="70" t="str">
        <f>G1475-F1475</f>
      </c>
      <c r="I1475" s="71" t="n">
        <v>278508.667642155</v>
      </c>
      <c r="J1475" s="72" t="str">
        <f>I1475-E1475</f>
      </c>
    </row>
    <row r="1476">
      <c r="A1476" t="s">
        <v>112</v>
      </c>
      <c r="B1476" t="s">
        <v>377</v>
      </c>
      <c r="C1476" s="66" t="n">
        <v>2027</v>
      </c>
      <c r="D1476" t="s">
        <v>225</v>
      </c>
      <c r="E1476" s="67" t="n">
        <v>635095.671557741</v>
      </c>
      <c r="F1476" s="68" t="n">
        <v>354171.544362645</v>
      </c>
      <c r="G1476" s="69" t="n">
        <v>354171.544362645</v>
      </c>
      <c r="H1476" s="70" t="str">
        <f>G1476-F1476</f>
      </c>
      <c r="I1476" s="71" t="n">
        <v>635095.671557741</v>
      </c>
      <c r="J1476" s="72" t="str">
        <f>I1476-E1476</f>
      </c>
    </row>
    <row r="1477">
      <c r="A1477" t="s">
        <v>112</v>
      </c>
      <c r="B1477" t="s">
        <v>377</v>
      </c>
      <c r="C1477" s="66" t="n">
        <v>2027</v>
      </c>
      <c r="D1477" t="s">
        <v>229</v>
      </c>
      <c r="E1477" s="67" t="n">
        <v>342492.405098957</v>
      </c>
      <c r="F1477" s="68" t="n">
        <v>171237.362695819</v>
      </c>
      <c r="G1477" s="69" t="n">
        <v>171237.362695819</v>
      </c>
      <c r="H1477" s="70" t="str">
        <f>G1477-F1477</f>
      </c>
      <c r="I1477" s="71" t="n">
        <v>342492.405098957</v>
      </c>
      <c r="J1477" s="72" t="str">
        <f>I1477-E1477</f>
      </c>
    </row>
    <row r="1478">
      <c r="A1478" t="s">
        <v>112</v>
      </c>
      <c r="B1478" t="s">
        <v>377</v>
      </c>
      <c r="C1478" s="66" t="n">
        <v>2027</v>
      </c>
      <c r="D1478" t="s">
        <v>375</v>
      </c>
      <c r="E1478" s="67" t="n">
        <v>12629.8028477439</v>
      </c>
      <c r="F1478" s="68" t="n">
        <v>3692.70803496508</v>
      </c>
      <c r="G1478" s="69" t="n">
        <v>3692.70803496508</v>
      </c>
      <c r="H1478" s="70" t="str">
        <f>G1478-F1478</f>
      </c>
      <c r="I1478" s="71" t="n">
        <v>12629.8028477439</v>
      </c>
      <c r="J1478" s="72" t="str">
        <f>I1478-E1478</f>
      </c>
    </row>
    <row r="1479">
      <c r="A1479" t="s">
        <v>112</v>
      </c>
      <c r="B1479" t="s">
        <v>377</v>
      </c>
      <c r="C1479" s="66" t="n">
        <v>2028</v>
      </c>
      <c r="D1479" t="s">
        <v>235</v>
      </c>
      <c r="E1479" s="67" t="n">
        <v>11829.3995552585</v>
      </c>
      <c r="F1479" s="68" t="n">
        <v>8690.97079151088</v>
      </c>
      <c r="G1479" s="69" t="n">
        <v>8690.97079151088</v>
      </c>
      <c r="H1479" s="70" t="str">
        <f>G1479-F1479</f>
      </c>
      <c r="I1479" s="71" t="n">
        <v>11829.3995552585</v>
      </c>
      <c r="J1479" s="72" t="str">
        <f>I1479-E1479</f>
      </c>
    </row>
    <row r="1480">
      <c r="A1480" t="s">
        <v>112</v>
      </c>
      <c r="B1480" t="s">
        <v>377</v>
      </c>
      <c r="C1480" s="66" t="n">
        <v>2028</v>
      </c>
      <c r="D1480" t="s">
        <v>266</v>
      </c>
      <c r="E1480" s="67" t="n">
        <v>854958.476961541</v>
      </c>
      <c r="F1480" s="68" t="n">
        <v>136770.52662348</v>
      </c>
      <c r="G1480" s="69" t="n">
        <v>136770.52662348</v>
      </c>
      <c r="H1480" s="70" t="str">
        <f>G1480-F1480</f>
      </c>
      <c r="I1480" s="71" t="n">
        <v>854958.476961541</v>
      </c>
      <c r="J1480" s="72" t="str">
        <f>I1480-E1480</f>
      </c>
    </row>
    <row r="1481">
      <c r="A1481" t="s">
        <v>112</v>
      </c>
      <c r="B1481" t="s">
        <v>377</v>
      </c>
      <c r="C1481" s="66" t="n">
        <v>2028</v>
      </c>
      <c r="D1481" t="s">
        <v>211</v>
      </c>
      <c r="E1481" s="67" t="n">
        <v>119684.609316206</v>
      </c>
      <c r="F1481" s="68" t="n">
        <v>75545.0868001112</v>
      </c>
      <c r="G1481" s="69" t="n">
        <v>75545.0868001112</v>
      </c>
      <c r="H1481" s="70" t="str">
        <f>G1481-F1481</f>
      </c>
      <c r="I1481" s="71" t="n">
        <v>119684.609316206</v>
      </c>
      <c r="J1481" s="72" t="str">
        <f>I1481-E1481</f>
      </c>
    </row>
    <row r="1482">
      <c r="A1482" t="s">
        <v>112</v>
      </c>
      <c r="B1482" t="s">
        <v>377</v>
      </c>
      <c r="C1482" s="66" t="n">
        <v>2028</v>
      </c>
      <c r="D1482" t="s">
        <v>221</v>
      </c>
      <c r="E1482" s="67" t="n">
        <v>283208.63975277</v>
      </c>
      <c r="F1482" s="68" t="n">
        <v>263753.748205613</v>
      </c>
      <c r="G1482" s="69" t="n">
        <v>263753.748205613</v>
      </c>
      <c r="H1482" s="70" t="str">
        <f>G1482-F1482</f>
      </c>
      <c r="I1482" s="71" t="n">
        <v>283208.63975277</v>
      </c>
      <c r="J1482" s="72" t="str">
        <f>I1482-E1482</f>
      </c>
    </row>
    <row r="1483">
      <c r="A1483" t="s">
        <v>112</v>
      </c>
      <c r="B1483" t="s">
        <v>377</v>
      </c>
      <c r="C1483" s="66" t="n">
        <v>2028</v>
      </c>
      <c r="D1483" t="s">
        <v>225</v>
      </c>
      <c r="E1483" s="67" t="n">
        <v>654200.049400957</v>
      </c>
      <c r="F1483" s="68" t="n">
        <v>363945.253777133</v>
      </c>
      <c r="G1483" s="69" t="n">
        <v>363945.253777133</v>
      </c>
      <c r="H1483" s="70" t="str">
        <f>G1483-F1483</f>
      </c>
      <c r="I1483" s="71" t="n">
        <v>654200.049400957</v>
      </c>
      <c r="J1483" s="72" t="str">
        <f>I1483-E1483</f>
      </c>
    </row>
    <row r="1484">
      <c r="A1484" t="s">
        <v>112</v>
      </c>
      <c r="B1484" t="s">
        <v>377</v>
      </c>
      <c r="C1484" s="66" t="n">
        <v>2028</v>
      </c>
      <c r="D1484" t="s">
        <v>229</v>
      </c>
      <c r="E1484" s="67" t="n">
        <v>351745.983284134</v>
      </c>
      <c r="F1484" s="68" t="n">
        <v>175235.344826664</v>
      </c>
      <c r="G1484" s="69" t="n">
        <v>175235.344826664</v>
      </c>
      <c r="H1484" s="70" t="str">
        <f>G1484-F1484</f>
      </c>
      <c r="I1484" s="71" t="n">
        <v>351745.983284134</v>
      </c>
      <c r="J1484" s="72" t="str">
        <f>I1484-E1484</f>
      </c>
    </row>
    <row r="1485">
      <c r="A1485" t="s">
        <v>112</v>
      </c>
      <c r="B1485" t="s">
        <v>377</v>
      </c>
      <c r="C1485" s="66" t="n">
        <v>2028</v>
      </c>
      <c r="D1485" t="s">
        <v>375</v>
      </c>
      <c r="E1485" s="67" t="n">
        <v>12493.5410814872</v>
      </c>
      <c r="F1485" s="68" t="n">
        <v>3559.53799626408</v>
      </c>
      <c r="G1485" s="69" t="n">
        <v>3559.53799626408</v>
      </c>
      <c r="H1485" s="70" t="str">
        <f>G1485-F1485</f>
      </c>
      <c r="I1485" s="71" t="n">
        <v>12493.5410814872</v>
      </c>
      <c r="J1485" s="72" t="str">
        <f>I1485-E1485</f>
      </c>
    </row>
    <row r="1486">
      <c r="A1486" t="s">
        <v>112</v>
      </c>
      <c r="B1486" t="s">
        <v>377</v>
      </c>
      <c r="C1486" s="66" t="n">
        <v>2029</v>
      </c>
      <c r="D1486" t="s">
        <v>235</v>
      </c>
      <c r="E1486" s="67" t="n">
        <v>12020.2428783132</v>
      </c>
      <c r="F1486" s="68" t="n">
        <v>8820.39462668691</v>
      </c>
      <c r="G1486" s="69" t="n">
        <v>8820.39462668691</v>
      </c>
      <c r="H1486" s="70" t="str">
        <f>G1486-F1486</f>
      </c>
      <c r="I1486" s="71" t="n">
        <v>12020.2428783132</v>
      </c>
      <c r="J1486" s="72" t="str">
        <f>I1486-E1486</f>
      </c>
    </row>
    <row r="1487">
      <c r="A1487" t="s">
        <v>112</v>
      </c>
      <c r="B1487" t="s">
        <v>377</v>
      </c>
      <c r="C1487" s="66" t="n">
        <v>2029</v>
      </c>
      <c r="D1487" t="s">
        <v>266</v>
      </c>
      <c r="E1487" s="67" t="n">
        <v>872122.58793486</v>
      </c>
      <c r="F1487" s="68" t="n">
        <v>141419.192572278</v>
      </c>
      <c r="G1487" s="69" t="n">
        <v>141419.192572278</v>
      </c>
      <c r="H1487" s="70" t="str">
        <f>G1487-F1487</f>
      </c>
      <c r="I1487" s="71" t="n">
        <v>872122.58793486</v>
      </c>
      <c r="J1487" s="72" t="str">
        <f>I1487-E1487</f>
      </c>
    </row>
    <row r="1488">
      <c r="A1488" t="s">
        <v>112</v>
      </c>
      <c r="B1488" t="s">
        <v>377</v>
      </c>
      <c r="C1488" s="66" t="n">
        <v>2029</v>
      </c>
      <c r="D1488" t="s">
        <v>211</v>
      </c>
      <c r="E1488" s="67" t="n">
        <v>122702.091699448</v>
      </c>
      <c r="F1488" s="68" t="n">
        <v>77383.2509010991</v>
      </c>
      <c r="G1488" s="69" t="n">
        <v>77383.2509010991</v>
      </c>
      <c r="H1488" s="70" t="str">
        <f>G1488-F1488</f>
      </c>
      <c r="I1488" s="71" t="n">
        <v>122702.091699448</v>
      </c>
      <c r="J1488" s="72" t="str">
        <f>I1488-E1488</f>
      </c>
    </row>
    <row r="1489">
      <c r="A1489" t="s">
        <v>112</v>
      </c>
      <c r="B1489" t="s">
        <v>377</v>
      </c>
      <c r="C1489" s="66" t="n">
        <v>2029</v>
      </c>
      <c r="D1489" t="s">
        <v>221</v>
      </c>
      <c r="E1489" s="67" t="n">
        <v>287809.159991119</v>
      </c>
      <c r="F1489" s="68" t="n">
        <v>268469.018676722</v>
      </c>
      <c r="G1489" s="69" t="n">
        <v>268469.018676722</v>
      </c>
      <c r="H1489" s="70" t="str">
        <f>G1489-F1489</f>
      </c>
      <c r="I1489" s="71" t="n">
        <v>287809.159991119</v>
      </c>
      <c r="J1489" s="72" t="str">
        <f>I1489-E1489</f>
      </c>
    </row>
    <row r="1490">
      <c r="A1490" t="s">
        <v>112</v>
      </c>
      <c r="B1490" t="s">
        <v>377</v>
      </c>
      <c r="C1490" s="66" t="n">
        <v>2029</v>
      </c>
      <c r="D1490" t="s">
        <v>225</v>
      </c>
      <c r="E1490" s="67" t="n">
        <v>670042.029002105</v>
      </c>
      <c r="F1490" s="68" t="n">
        <v>374519.264871248</v>
      </c>
      <c r="G1490" s="69" t="n">
        <v>374519.264871248</v>
      </c>
      <c r="H1490" s="70" t="str">
        <f>G1490-F1490</f>
      </c>
      <c r="I1490" s="71" t="n">
        <v>670042.029002105</v>
      </c>
      <c r="J1490" s="72" t="str">
        <f>I1490-E1490</f>
      </c>
    </row>
    <row r="1491">
      <c r="A1491" t="s">
        <v>112</v>
      </c>
      <c r="B1491" t="s">
        <v>377</v>
      </c>
      <c r="C1491" s="66" t="n">
        <v>2029</v>
      </c>
      <c r="D1491" t="s">
        <v>229</v>
      </c>
      <c r="E1491" s="67" t="n">
        <v>359486.672358836</v>
      </c>
      <c r="F1491" s="68" t="n">
        <v>179568.517960818</v>
      </c>
      <c r="G1491" s="69" t="n">
        <v>179568.517960818</v>
      </c>
      <c r="H1491" s="70" t="str">
        <f>G1491-F1491</f>
      </c>
      <c r="I1491" s="71" t="n">
        <v>359486.672358836</v>
      </c>
      <c r="J1491" s="72" t="str">
        <f>I1491-E1491</f>
      </c>
    </row>
    <row r="1492">
      <c r="A1492" t="s">
        <v>112</v>
      </c>
      <c r="B1492" t="s">
        <v>377</v>
      </c>
      <c r="C1492" s="66" t="n">
        <v>2029</v>
      </c>
      <c r="D1492" t="s">
        <v>375</v>
      </c>
      <c r="E1492" s="67" t="n">
        <v>12505.2897091232</v>
      </c>
      <c r="F1492" s="68" t="n">
        <v>3430.77105367489</v>
      </c>
      <c r="G1492" s="69" t="n">
        <v>3430.77105367489</v>
      </c>
      <c r="H1492" s="70" t="str">
        <f>G1492-F1492</f>
      </c>
      <c r="I1492" s="71" t="n">
        <v>12505.2897091232</v>
      </c>
      <c r="J1492" s="72" t="str">
        <f>I1492-E1492</f>
      </c>
    </row>
    <row r="1493">
      <c r="A1493" t="s">
        <v>112</v>
      </c>
      <c r="B1493" t="s">
        <v>377</v>
      </c>
      <c r="C1493" s="66" t="n">
        <v>2030</v>
      </c>
      <c r="D1493" t="s">
        <v>235</v>
      </c>
      <c r="E1493" s="67" t="n">
        <v>12274.2647344434</v>
      </c>
      <c r="F1493" s="68" t="n">
        <v>8965.59723882955</v>
      </c>
      <c r="G1493" s="69" t="n">
        <v>8965.59723882955</v>
      </c>
      <c r="H1493" s="70" t="str">
        <f>G1493-F1493</f>
      </c>
      <c r="I1493" s="71" t="n">
        <v>12274.2647344434</v>
      </c>
      <c r="J1493" s="72" t="str">
        <f>I1493-E1493</f>
      </c>
    </row>
    <row r="1494">
      <c r="A1494" t="s">
        <v>112</v>
      </c>
      <c r="B1494" t="s">
        <v>377</v>
      </c>
      <c r="C1494" s="66" t="n">
        <v>2030</v>
      </c>
      <c r="D1494" t="s">
        <v>266</v>
      </c>
      <c r="E1494" s="67" t="n">
        <v>888648.849091124</v>
      </c>
      <c r="F1494" s="68" t="n">
        <v>146256.073838529</v>
      </c>
      <c r="G1494" s="69" t="n">
        <v>146256.073838529</v>
      </c>
      <c r="H1494" s="70" t="str">
        <f>G1494-F1494</f>
      </c>
      <c r="I1494" s="71" t="n">
        <v>888648.849091124</v>
      </c>
      <c r="J1494" s="72" t="str">
        <f>I1494-E1494</f>
      </c>
    </row>
    <row r="1495">
      <c r="A1495" t="s">
        <v>112</v>
      </c>
      <c r="B1495" t="s">
        <v>377</v>
      </c>
      <c r="C1495" s="66" t="n">
        <v>2030</v>
      </c>
      <c r="D1495" t="s">
        <v>211</v>
      </c>
      <c r="E1495" s="67" t="n">
        <v>126100.520404265</v>
      </c>
      <c r="F1495" s="68" t="n">
        <v>79334.7983616028</v>
      </c>
      <c r="G1495" s="69" t="n">
        <v>79334.7983616028</v>
      </c>
      <c r="H1495" s="70" t="str">
        <f>G1495-F1495</f>
      </c>
      <c r="I1495" s="71" t="n">
        <v>126100.520404265</v>
      </c>
      <c r="J1495" s="72" t="str">
        <f>I1495-E1495</f>
      </c>
    </row>
    <row r="1496">
      <c r="A1496" t="s">
        <v>112</v>
      </c>
      <c r="B1496" t="s">
        <v>377</v>
      </c>
      <c r="C1496" s="66" t="n">
        <v>2030</v>
      </c>
      <c r="D1496" t="s">
        <v>221</v>
      </c>
      <c r="E1496" s="67" t="n">
        <v>292286.017029858</v>
      </c>
      <c r="F1496" s="68" t="n">
        <v>273157.810650434</v>
      </c>
      <c r="G1496" s="69" t="n">
        <v>273157.810650434</v>
      </c>
      <c r="H1496" s="70" t="str">
        <f>G1496-F1496</f>
      </c>
      <c r="I1496" s="71" t="n">
        <v>292286.017029858</v>
      </c>
      <c r="J1496" s="72" t="str">
        <f>I1496-E1496</f>
      </c>
    </row>
    <row r="1497">
      <c r="A1497" t="s">
        <v>112</v>
      </c>
      <c r="B1497" t="s">
        <v>377</v>
      </c>
      <c r="C1497" s="66" t="n">
        <v>2030</v>
      </c>
      <c r="D1497" t="s">
        <v>225</v>
      </c>
      <c r="E1497" s="67" t="n">
        <v>686528.816871955</v>
      </c>
      <c r="F1497" s="68" t="n">
        <v>385417.279419066</v>
      </c>
      <c r="G1497" s="69" t="n">
        <v>385417.279419066</v>
      </c>
      <c r="H1497" s="70" t="str">
        <f>G1497-F1497</f>
      </c>
      <c r="I1497" s="71" t="n">
        <v>686528.816871955</v>
      </c>
      <c r="J1497" s="72" t="str">
        <f>I1497-E1497</f>
      </c>
    </row>
    <row r="1498">
      <c r="A1498" t="s">
        <v>112</v>
      </c>
      <c r="B1498" t="s">
        <v>377</v>
      </c>
      <c r="C1498" s="66" t="n">
        <v>2030</v>
      </c>
      <c r="D1498" t="s">
        <v>229</v>
      </c>
      <c r="E1498" s="67" t="n">
        <v>367955.05484547</v>
      </c>
      <c r="F1498" s="68" t="n">
        <v>184377.512558869</v>
      </c>
      <c r="G1498" s="69" t="n">
        <v>184377.512558869</v>
      </c>
      <c r="H1498" s="70" t="str">
        <f>G1498-F1498</f>
      </c>
      <c r="I1498" s="71" t="n">
        <v>367955.05484547</v>
      </c>
      <c r="J1498" s="72" t="str">
        <f>I1498-E1498</f>
      </c>
    </row>
    <row r="1499">
      <c r="A1499" t="s">
        <v>112</v>
      </c>
      <c r="B1499" t="s">
        <v>377</v>
      </c>
      <c r="C1499" s="66" t="n">
        <v>2030</v>
      </c>
      <c r="D1499" t="s">
        <v>375</v>
      </c>
      <c r="E1499" s="67" t="n">
        <v>12655.2774901684</v>
      </c>
      <c r="F1499" s="68" t="n">
        <v>3301.14666213427</v>
      </c>
      <c r="G1499" s="69" t="n">
        <v>3301.14666213427</v>
      </c>
      <c r="H1499" s="70" t="str">
        <f>G1499-F1499</f>
      </c>
      <c r="I1499" s="71" t="n">
        <v>12655.2774901684</v>
      </c>
      <c r="J1499" s="72" t="str">
        <f>I1499-E1499</f>
      </c>
    </row>
    <row r="1500">
      <c r="A1500" t="s">
        <v>112</v>
      </c>
      <c r="B1500" t="s">
        <v>377</v>
      </c>
      <c r="C1500" s="66" t="n">
        <v>2031</v>
      </c>
      <c r="D1500" t="s">
        <v>235</v>
      </c>
      <c r="E1500" s="67" t="n">
        <v>12506.5880665311</v>
      </c>
      <c r="F1500" s="68" t="n">
        <v>9114.48302310478</v>
      </c>
      <c r="G1500" s="69" t="n">
        <v>9114.48302310478</v>
      </c>
      <c r="H1500" s="70" t="str">
        <f>G1500-F1500</f>
      </c>
      <c r="I1500" s="71" t="n">
        <v>12506.5880665311</v>
      </c>
      <c r="J1500" s="72" t="str">
        <f>I1500-E1500</f>
      </c>
    </row>
    <row r="1501">
      <c r="A1501" t="s">
        <v>112</v>
      </c>
      <c r="B1501" t="s">
        <v>377</v>
      </c>
      <c r="C1501" s="66" t="n">
        <v>2031</v>
      </c>
      <c r="D1501" t="s">
        <v>266</v>
      </c>
      <c r="E1501" s="67" t="n">
        <v>905698.50533388</v>
      </c>
      <c r="F1501" s="68" t="n">
        <v>151017.314585235</v>
      </c>
      <c r="G1501" s="69" t="n">
        <v>151017.314585235</v>
      </c>
      <c r="H1501" s="70" t="str">
        <f>G1501-F1501</f>
      </c>
      <c r="I1501" s="71" t="n">
        <v>905698.50533388</v>
      </c>
      <c r="J1501" s="72" t="str">
        <f>I1501-E1501</f>
      </c>
    </row>
    <row r="1502">
      <c r="A1502" t="s">
        <v>112</v>
      </c>
      <c r="B1502" t="s">
        <v>377</v>
      </c>
      <c r="C1502" s="66" t="n">
        <v>2031</v>
      </c>
      <c r="D1502" t="s">
        <v>211</v>
      </c>
      <c r="E1502" s="67" t="n">
        <v>129337.020613882</v>
      </c>
      <c r="F1502" s="68" t="n">
        <v>81221.2142709578</v>
      </c>
      <c r="G1502" s="69" t="n">
        <v>81221.2142709578</v>
      </c>
      <c r="H1502" s="70" t="str">
        <f>G1502-F1502</f>
      </c>
      <c r="I1502" s="71" t="n">
        <v>129337.020613882</v>
      </c>
      <c r="J1502" s="72" t="str">
        <f>I1502-E1502</f>
      </c>
    </row>
    <row r="1503">
      <c r="A1503" t="s">
        <v>112</v>
      </c>
      <c r="B1503" t="s">
        <v>377</v>
      </c>
      <c r="C1503" s="66" t="n">
        <v>2031</v>
      </c>
      <c r="D1503" t="s">
        <v>221</v>
      </c>
      <c r="E1503" s="67" t="n">
        <v>296437.738378722</v>
      </c>
      <c r="F1503" s="68" t="n">
        <v>277404.152195349</v>
      </c>
      <c r="G1503" s="69" t="n">
        <v>277404.152195349</v>
      </c>
      <c r="H1503" s="70" t="str">
        <f>G1503-F1503</f>
      </c>
      <c r="I1503" s="71" t="n">
        <v>296437.738378722</v>
      </c>
      <c r="J1503" s="72" t="str">
        <f>I1503-E1503</f>
      </c>
    </row>
    <row r="1504">
      <c r="A1504" t="s">
        <v>112</v>
      </c>
      <c r="B1504" t="s">
        <v>377</v>
      </c>
      <c r="C1504" s="66" t="n">
        <v>2031</v>
      </c>
      <c r="D1504" t="s">
        <v>225</v>
      </c>
      <c r="E1504" s="67" t="n">
        <v>702548.134334822</v>
      </c>
      <c r="F1504" s="68" t="n">
        <v>396078.261698986</v>
      </c>
      <c r="G1504" s="69" t="n">
        <v>396078.261698986</v>
      </c>
      <c r="H1504" s="70" t="str">
        <f>G1504-F1504</f>
      </c>
      <c r="I1504" s="71" t="n">
        <v>702548.134334822</v>
      </c>
      <c r="J1504" s="72" t="str">
        <f>I1504-E1504</f>
      </c>
    </row>
    <row r="1505">
      <c r="A1505" t="s">
        <v>112</v>
      </c>
      <c r="B1505" t="s">
        <v>377</v>
      </c>
      <c r="C1505" s="66" t="n">
        <v>2031</v>
      </c>
      <c r="D1505" t="s">
        <v>229</v>
      </c>
      <c r="E1505" s="67" t="n">
        <v>376026.788964657</v>
      </c>
      <c r="F1505" s="68" t="n">
        <v>189147.352294789</v>
      </c>
      <c r="G1505" s="69" t="n">
        <v>189147.352294789</v>
      </c>
      <c r="H1505" s="70" t="str">
        <f>G1505-F1505</f>
      </c>
      <c r="I1505" s="71" t="n">
        <v>376026.788964657</v>
      </c>
      <c r="J1505" s="72" t="str">
        <f>I1505-E1505</f>
      </c>
    </row>
    <row r="1506">
      <c r="A1506" t="s">
        <v>112</v>
      </c>
      <c r="B1506" t="s">
        <v>377</v>
      </c>
      <c r="C1506" s="66" t="n">
        <v>2031</v>
      </c>
      <c r="D1506" t="s">
        <v>375</v>
      </c>
      <c r="E1506" s="67" t="n">
        <v>12740.6278729228</v>
      </c>
      <c r="F1506" s="68" t="n">
        <v>3174.86317276916</v>
      </c>
      <c r="G1506" s="69" t="n">
        <v>3174.86317276916</v>
      </c>
      <c r="H1506" s="70" t="str">
        <f>G1506-F1506</f>
      </c>
      <c r="I1506" s="71" t="n">
        <v>12740.6278729228</v>
      </c>
      <c r="J1506" s="72" t="str">
        <f>I1506-E1506</f>
      </c>
    </row>
    <row r="1507">
      <c r="A1507" t="s">
        <v>112</v>
      </c>
      <c r="B1507" t="s">
        <v>377</v>
      </c>
      <c r="C1507" s="66" t="n">
        <v>2032</v>
      </c>
      <c r="D1507" t="s">
        <v>235</v>
      </c>
      <c r="E1507" s="67" t="n">
        <v>12743.8944071303</v>
      </c>
      <c r="F1507" s="68" t="n">
        <v>9267.91175287106</v>
      </c>
      <c r="G1507" s="69" t="n">
        <v>9267.91175287106</v>
      </c>
      <c r="H1507" s="70" t="str">
        <f>G1507-F1507</f>
      </c>
      <c r="I1507" s="71" t="n">
        <v>12743.8944071303</v>
      </c>
      <c r="J1507" s="72" t="str">
        <f>I1507-E1507</f>
      </c>
    </row>
    <row r="1508">
      <c r="A1508" t="s">
        <v>112</v>
      </c>
      <c r="B1508" t="s">
        <v>377</v>
      </c>
      <c r="C1508" s="66" t="n">
        <v>2032</v>
      </c>
      <c r="D1508" t="s">
        <v>266</v>
      </c>
      <c r="E1508" s="67" t="n">
        <v>923778.433647484</v>
      </c>
      <c r="F1508" s="68" t="n">
        <v>155914.890344467</v>
      </c>
      <c r="G1508" s="69" t="n">
        <v>155914.890344467</v>
      </c>
      <c r="H1508" s="70" t="str">
        <f>G1508-F1508</f>
      </c>
      <c r="I1508" s="71" t="n">
        <v>923778.433647484</v>
      </c>
      <c r="J1508" s="72" t="str">
        <f>I1508-E1508</f>
      </c>
    </row>
    <row r="1509">
      <c r="A1509" t="s">
        <v>112</v>
      </c>
      <c r="B1509" t="s">
        <v>377</v>
      </c>
      <c r="C1509" s="66" t="n">
        <v>2032</v>
      </c>
      <c r="D1509" t="s">
        <v>211</v>
      </c>
      <c r="E1509" s="67" t="n">
        <v>132566.317868369</v>
      </c>
      <c r="F1509" s="68" t="n">
        <v>83164.0959360433</v>
      </c>
      <c r="G1509" s="69" t="n">
        <v>83164.0959360433</v>
      </c>
      <c r="H1509" s="70" t="str">
        <f>G1509-F1509</f>
      </c>
      <c r="I1509" s="71" t="n">
        <v>132566.317868369</v>
      </c>
      <c r="J1509" s="72" t="str">
        <f>I1509-E1509</f>
      </c>
    </row>
    <row r="1510">
      <c r="A1510" t="s">
        <v>112</v>
      </c>
      <c r="B1510" t="s">
        <v>377</v>
      </c>
      <c r="C1510" s="66" t="n">
        <v>2032</v>
      </c>
      <c r="D1510" t="s">
        <v>221</v>
      </c>
      <c r="E1510" s="67" t="n">
        <v>300504.550336341</v>
      </c>
      <c r="F1510" s="68" t="n">
        <v>281488.739628123</v>
      </c>
      <c r="G1510" s="69" t="n">
        <v>281488.739628123</v>
      </c>
      <c r="H1510" s="70" t="str">
        <f>G1510-F1510</f>
      </c>
      <c r="I1510" s="71" t="n">
        <v>300504.550336341</v>
      </c>
      <c r="J1510" s="72" t="str">
        <f>I1510-E1510</f>
      </c>
    </row>
    <row r="1511">
      <c r="A1511" t="s">
        <v>112</v>
      </c>
      <c r="B1511" t="s">
        <v>377</v>
      </c>
      <c r="C1511" s="66" t="n">
        <v>2032</v>
      </c>
      <c r="D1511" t="s">
        <v>225</v>
      </c>
      <c r="E1511" s="67" t="n">
        <v>719168.67859234</v>
      </c>
      <c r="F1511" s="68" t="n">
        <v>406904.282877455</v>
      </c>
      <c r="G1511" s="69" t="n">
        <v>406904.282877455</v>
      </c>
      <c r="H1511" s="70" t="str">
        <f>G1511-F1511</f>
      </c>
      <c r="I1511" s="71" t="n">
        <v>719168.67859234</v>
      </c>
      <c r="J1511" s="72" t="str">
        <f>I1511-E1511</f>
      </c>
    </row>
    <row r="1512">
      <c r="A1512" t="s">
        <v>112</v>
      </c>
      <c r="B1512" t="s">
        <v>377</v>
      </c>
      <c r="C1512" s="66" t="n">
        <v>2032</v>
      </c>
      <c r="D1512" t="s">
        <v>229</v>
      </c>
      <c r="E1512" s="67" t="n">
        <v>384609.051353766</v>
      </c>
      <c r="F1512" s="68" t="n">
        <v>194193.38475982</v>
      </c>
      <c r="G1512" s="69" t="n">
        <v>194193.38475982</v>
      </c>
      <c r="H1512" s="70" t="str">
        <f>G1512-F1512</f>
      </c>
      <c r="I1512" s="71" t="n">
        <v>384609.051353766</v>
      </c>
      <c r="J1512" s="72" t="str">
        <f>I1512-E1512</f>
      </c>
    </row>
    <row r="1513">
      <c r="A1513" t="s">
        <v>112</v>
      </c>
      <c r="B1513" t="s">
        <v>377</v>
      </c>
      <c r="C1513" s="66" t="n">
        <v>2032</v>
      </c>
      <c r="D1513" t="s">
        <v>375</v>
      </c>
      <c r="E1513" s="67" t="n">
        <v>12855.9427389859</v>
      </c>
      <c r="F1513" s="68" t="n">
        <v>3046.52022706146</v>
      </c>
      <c r="G1513" s="69" t="n">
        <v>3046.52022706146</v>
      </c>
      <c r="H1513" s="70" t="str">
        <f>G1513-F1513</f>
      </c>
      <c r="I1513" s="71" t="n">
        <v>12855.9427389859</v>
      </c>
      <c r="J1513" s="72" t="str">
        <f>I1513-E1513</f>
      </c>
    </row>
    <row r="1514">
      <c r="A1514" t="s">
        <v>112</v>
      </c>
      <c r="B1514" t="s">
        <v>377</v>
      </c>
      <c r="C1514" s="66" t="n">
        <v>2033</v>
      </c>
      <c r="D1514" t="s">
        <v>235</v>
      </c>
      <c r="E1514" s="67" t="n">
        <v>13146.3513901505</v>
      </c>
      <c r="F1514" s="68" t="n">
        <v>9437.49521839436</v>
      </c>
      <c r="G1514" s="69" t="n">
        <v>9437.49521839436</v>
      </c>
      <c r="H1514" s="70" t="str">
        <f>G1514-F1514</f>
      </c>
      <c r="I1514" s="71" t="n">
        <v>13146.3513901505</v>
      </c>
      <c r="J1514" s="72" t="str">
        <f>I1514-E1514</f>
      </c>
    </row>
    <row r="1515">
      <c r="A1515" t="s">
        <v>112</v>
      </c>
      <c r="B1515" t="s">
        <v>377</v>
      </c>
      <c r="C1515" s="66" t="n">
        <v>2033</v>
      </c>
      <c r="D1515" t="s">
        <v>266</v>
      </c>
      <c r="E1515" s="67" t="n">
        <v>944521.71811111</v>
      </c>
      <c r="F1515" s="68" t="n">
        <v>160821.219639763</v>
      </c>
      <c r="G1515" s="69" t="n">
        <v>160821.219639763</v>
      </c>
      <c r="H1515" s="70" t="str">
        <f>G1515-F1515</f>
      </c>
      <c r="I1515" s="71" t="n">
        <v>944521.71811111</v>
      </c>
      <c r="J1515" s="72" t="str">
        <f>I1515-E1515</f>
      </c>
    </row>
    <row r="1516">
      <c r="A1516" t="s">
        <v>112</v>
      </c>
      <c r="B1516" t="s">
        <v>377</v>
      </c>
      <c r="C1516" s="66" t="n">
        <v>2033</v>
      </c>
      <c r="D1516" t="s">
        <v>211</v>
      </c>
      <c r="E1516" s="67" t="n">
        <v>136707.716312745</v>
      </c>
      <c r="F1516" s="68" t="n">
        <v>85140.0559210379</v>
      </c>
      <c r="G1516" s="69" t="n">
        <v>85140.0559210379</v>
      </c>
      <c r="H1516" s="70" t="str">
        <f>G1516-F1516</f>
      </c>
      <c r="I1516" s="71" t="n">
        <v>136707.716312745</v>
      </c>
      <c r="J1516" s="72" t="str">
        <f>I1516-E1516</f>
      </c>
    </row>
    <row r="1517">
      <c r="A1517" t="s">
        <v>112</v>
      </c>
      <c r="B1517" t="s">
        <v>377</v>
      </c>
      <c r="C1517" s="66" t="n">
        <v>2033</v>
      </c>
      <c r="D1517" t="s">
        <v>221</v>
      </c>
      <c r="E1517" s="67" t="n">
        <v>304468.286850227</v>
      </c>
      <c r="F1517" s="68" t="n">
        <v>285297.748513227</v>
      </c>
      <c r="G1517" s="69" t="n">
        <v>285297.748513227</v>
      </c>
      <c r="H1517" s="70" t="str">
        <f>G1517-F1517</f>
      </c>
      <c r="I1517" s="71" t="n">
        <v>304468.286850227</v>
      </c>
      <c r="J1517" s="72" t="str">
        <f>I1517-E1517</f>
      </c>
    </row>
    <row r="1518">
      <c r="A1518" t="s">
        <v>112</v>
      </c>
      <c r="B1518" t="s">
        <v>377</v>
      </c>
      <c r="C1518" s="66" t="n">
        <v>2033</v>
      </c>
      <c r="D1518" t="s">
        <v>225</v>
      </c>
      <c r="E1518" s="67" t="n">
        <v>738395.913710054</v>
      </c>
      <c r="F1518" s="68" t="n">
        <v>417591.194273361</v>
      </c>
      <c r="G1518" s="69" t="n">
        <v>417591.194273361</v>
      </c>
      <c r="H1518" s="70" t="str">
        <f>G1518-F1518</f>
      </c>
      <c r="I1518" s="71" t="n">
        <v>738395.913710054</v>
      </c>
      <c r="J1518" s="72" t="str">
        <f>I1518-E1518</f>
      </c>
    </row>
    <row r="1519">
      <c r="A1519" t="s">
        <v>112</v>
      </c>
      <c r="B1519" t="s">
        <v>377</v>
      </c>
      <c r="C1519" s="66" t="n">
        <v>2033</v>
      </c>
      <c r="D1519" t="s">
        <v>229</v>
      </c>
      <c r="E1519" s="67" t="n">
        <v>394159.184915109</v>
      </c>
      <c r="F1519" s="68" t="n">
        <v>199311.530364044</v>
      </c>
      <c r="G1519" s="69" t="n">
        <v>199311.530364044</v>
      </c>
      <c r="H1519" s="70" t="str">
        <f>G1519-F1519</f>
      </c>
      <c r="I1519" s="71" t="n">
        <v>394159.184915109</v>
      </c>
      <c r="J1519" s="72" t="str">
        <f>I1519-E1519</f>
      </c>
    </row>
    <row r="1520">
      <c r="A1520" t="s">
        <v>112</v>
      </c>
      <c r="B1520" t="s">
        <v>377</v>
      </c>
      <c r="C1520" s="66" t="n">
        <v>2033</v>
      </c>
      <c r="D1520" t="s">
        <v>375</v>
      </c>
      <c r="E1520" s="67" t="n">
        <v>12780.7417922516</v>
      </c>
      <c r="F1520" s="68" t="n">
        <v>2919.79454897481</v>
      </c>
      <c r="G1520" s="69" t="n">
        <v>2919.79454897481</v>
      </c>
      <c r="H1520" s="70" t="str">
        <f>G1520-F1520</f>
      </c>
      <c r="I1520" s="71" t="n">
        <v>12780.7417922516</v>
      </c>
      <c r="J1520" s="72" t="str">
        <f>I1520-E1520</f>
      </c>
    </row>
    <row r="1521">
      <c r="A1521" t="s">
        <v>112</v>
      </c>
      <c r="B1521" t="s">
        <v>377</v>
      </c>
      <c r="C1521" s="66" t="n">
        <v>2034</v>
      </c>
      <c r="D1521" t="s">
        <v>235</v>
      </c>
      <c r="E1521" s="67" t="n">
        <v>13396.3770662857</v>
      </c>
      <c r="F1521" s="68" t="n">
        <v>9610.78717894584</v>
      </c>
      <c r="G1521" s="69" t="n">
        <v>9610.78717894584</v>
      </c>
      <c r="H1521" s="70" t="str">
        <f>G1521-F1521</f>
      </c>
      <c r="I1521" s="71" t="n">
        <v>13396.3770662857</v>
      </c>
      <c r="J1521" s="72" t="str">
        <f>I1521-E1521</f>
      </c>
    </row>
    <row r="1522">
      <c r="A1522" t="s">
        <v>112</v>
      </c>
      <c r="B1522" t="s">
        <v>377</v>
      </c>
      <c r="C1522" s="66" t="n">
        <v>2034</v>
      </c>
      <c r="D1522" t="s">
        <v>266</v>
      </c>
      <c r="E1522" s="67" t="n">
        <v>960221.655861689</v>
      </c>
      <c r="F1522" s="68" t="n">
        <v>165832.802590949</v>
      </c>
      <c r="G1522" s="69" t="n">
        <v>165832.802590949</v>
      </c>
      <c r="H1522" s="70" t="str">
        <f>G1522-F1522</f>
      </c>
      <c r="I1522" s="71" t="n">
        <v>960221.655861689</v>
      </c>
      <c r="J1522" s="72" t="str">
        <f>I1522-E1522</f>
      </c>
    </row>
    <row r="1523">
      <c r="A1523" t="s">
        <v>112</v>
      </c>
      <c r="B1523" t="s">
        <v>377</v>
      </c>
      <c r="C1523" s="66" t="n">
        <v>2034</v>
      </c>
      <c r="D1523" t="s">
        <v>211</v>
      </c>
      <c r="E1523" s="67" t="n">
        <v>139922.665552402</v>
      </c>
      <c r="F1523" s="68" t="n">
        <v>87126.2119501461</v>
      </c>
      <c r="G1523" s="69" t="n">
        <v>87126.2119501461</v>
      </c>
      <c r="H1523" s="70" t="str">
        <f>G1523-F1523</f>
      </c>
      <c r="I1523" s="71" t="n">
        <v>139922.665552402</v>
      </c>
      <c r="J1523" s="72" t="str">
        <f>I1523-E1523</f>
      </c>
    </row>
    <row r="1524">
      <c r="A1524" t="s">
        <v>112</v>
      </c>
      <c r="B1524" t="s">
        <v>377</v>
      </c>
      <c r="C1524" s="66" t="n">
        <v>2034</v>
      </c>
      <c r="D1524" t="s">
        <v>221</v>
      </c>
      <c r="E1524" s="67" t="n">
        <v>308142.620646514</v>
      </c>
      <c r="F1524" s="68" t="n">
        <v>289022.375898514</v>
      </c>
      <c r="G1524" s="69" t="n">
        <v>289022.375898514</v>
      </c>
      <c r="H1524" s="70" t="str">
        <f>G1524-F1524</f>
      </c>
      <c r="I1524" s="71" t="n">
        <v>308142.620646514</v>
      </c>
      <c r="J1524" s="72" t="str">
        <f>I1524-E1524</f>
      </c>
    </row>
    <row r="1525">
      <c r="A1525" t="s">
        <v>112</v>
      </c>
      <c r="B1525" t="s">
        <v>377</v>
      </c>
      <c r="C1525" s="66" t="n">
        <v>2034</v>
      </c>
      <c r="D1525" t="s">
        <v>225</v>
      </c>
      <c r="E1525" s="67" t="n">
        <v>754264.519314827</v>
      </c>
      <c r="F1525" s="68" t="n">
        <v>428496.093357131</v>
      </c>
      <c r="G1525" s="69" t="n">
        <v>428496.093357131</v>
      </c>
      <c r="H1525" s="70" t="str">
        <f>G1525-F1525</f>
      </c>
      <c r="I1525" s="71" t="n">
        <v>754264.519314827</v>
      </c>
      <c r="J1525" s="72" t="str">
        <f>I1525-E1525</f>
      </c>
    </row>
    <row r="1526">
      <c r="A1526" t="s">
        <v>112</v>
      </c>
      <c r="B1526" t="s">
        <v>377</v>
      </c>
      <c r="C1526" s="66" t="n">
        <v>2034</v>
      </c>
      <c r="D1526" t="s">
        <v>229</v>
      </c>
      <c r="E1526" s="67" t="n">
        <v>402421.553872422</v>
      </c>
      <c r="F1526" s="68" t="n">
        <v>204510.58021707</v>
      </c>
      <c r="G1526" s="69" t="n">
        <v>204510.58021707</v>
      </c>
      <c r="H1526" s="70" t="str">
        <f>G1526-F1526</f>
      </c>
      <c r="I1526" s="71" t="n">
        <v>402421.553872422</v>
      </c>
      <c r="J1526" s="72" t="str">
        <f>I1526-E1526</f>
      </c>
    </row>
    <row r="1527">
      <c r="A1527" t="s">
        <v>112</v>
      </c>
      <c r="B1527" t="s">
        <v>377</v>
      </c>
      <c r="C1527" s="66" t="n">
        <v>2034</v>
      </c>
      <c r="D1527" t="s">
        <v>375</v>
      </c>
      <c r="E1527" s="67" t="n">
        <v>12872.434861331</v>
      </c>
      <c r="F1527" s="68" t="n">
        <v>2795.76959562027</v>
      </c>
      <c r="G1527" s="69" t="n">
        <v>2795.76959562027</v>
      </c>
      <c r="H1527" s="70" t="str">
        <f>G1527-F1527</f>
      </c>
      <c r="I1527" s="71" t="n">
        <v>12872.434861331</v>
      </c>
      <c r="J1527" s="72" t="str">
        <f>I1527-E1527</f>
      </c>
    </row>
    <row r="1528">
      <c r="A1528" t="s">
        <v>112</v>
      </c>
      <c r="B1528" t="s">
        <v>377</v>
      </c>
      <c r="C1528" s="66" t="n">
        <v>2035</v>
      </c>
      <c r="D1528" t="s">
        <v>235</v>
      </c>
      <c r="E1528" s="67" t="n">
        <v>13726.7399692658</v>
      </c>
      <c r="F1528" s="68" t="n">
        <v>9787.51275865094</v>
      </c>
      <c r="G1528" s="69" t="n">
        <v>9787.51275865094</v>
      </c>
      <c r="H1528" s="70" t="str">
        <f>G1528-F1528</f>
      </c>
      <c r="I1528" s="71" t="n">
        <v>13726.7399692658</v>
      </c>
      <c r="J1528" s="72" t="str">
        <f>I1528-E1528</f>
      </c>
    </row>
    <row r="1529">
      <c r="A1529" t="s">
        <v>112</v>
      </c>
      <c r="B1529" t="s">
        <v>377</v>
      </c>
      <c r="C1529" s="66" t="n">
        <v>2035</v>
      </c>
      <c r="D1529" t="s">
        <v>266</v>
      </c>
      <c r="E1529" s="67" t="n">
        <v>975047.326959866</v>
      </c>
      <c r="F1529" s="68" t="n">
        <v>170911.003808462</v>
      </c>
      <c r="G1529" s="69" t="n">
        <v>170911.003808462</v>
      </c>
      <c r="H1529" s="70" t="str">
        <f>G1529-F1529</f>
      </c>
      <c r="I1529" s="71" t="n">
        <v>975047.326959866</v>
      </c>
      <c r="J1529" s="72" t="str">
        <f>I1529-E1529</f>
      </c>
    </row>
    <row r="1530">
      <c r="A1530" t="s">
        <v>112</v>
      </c>
      <c r="B1530" t="s">
        <v>377</v>
      </c>
      <c r="C1530" s="66" t="n">
        <v>2035</v>
      </c>
      <c r="D1530" t="s">
        <v>211</v>
      </c>
      <c r="E1530" s="67" t="n">
        <v>143430.147346953</v>
      </c>
      <c r="F1530" s="68" t="n">
        <v>89138.141517925</v>
      </c>
      <c r="G1530" s="69" t="n">
        <v>89138.141517925</v>
      </c>
      <c r="H1530" s="70" t="str">
        <f>G1530-F1530</f>
      </c>
      <c r="I1530" s="71" t="n">
        <v>143430.147346953</v>
      </c>
      <c r="J1530" s="72" t="str">
        <f>I1530-E1530</f>
      </c>
    </row>
    <row r="1531">
      <c r="A1531" t="s">
        <v>112</v>
      </c>
      <c r="B1531" t="s">
        <v>377</v>
      </c>
      <c r="C1531" s="66" t="n">
        <v>2035</v>
      </c>
      <c r="D1531" t="s">
        <v>221</v>
      </c>
      <c r="E1531" s="67" t="n">
        <v>311598.659349735</v>
      </c>
      <c r="F1531" s="68" t="n">
        <v>292543.4341723</v>
      </c>
      <c r="G1531" s="69" t="n">
        <v>292543.4341723</v>
      </c>
      <c r="H1531" s="70" t="str">
        <f>G1531-F1531</f>
      </c>
      <c r="I1531" s="71" t="n">
        <v>311598.659349735</v>
      </c>
      <c r="J1531" s="72" t="str">
        <f>I1531-E1531</f>
      </c>
    </row>
    <row r="1532">
      <c r="A1532" t="s">
        <v>112</v>
      </c>
      <c r="B1532" t="s">
        <v>377</v>
      </c>
      <c r="C1532" s="66" t="n">
        <v>2035</v>
      </c>
      <c r="D1532" t="s">
        <v>225</v>
      </c>
      <c r="E1532" s="67" t="n">
        <v>770043.407398033</v>
      </c>
      <c r="F1532" s="68" t="n">
        <v>439419.393176264</v>
      </c>
      <c r="G1532" s="69" t="n">
        <v>439419.393176264</v>
      </c>
      <c r="H1532" s="70" t="str">
        <f>G1532-F1532</f>
      </c>
      <c r="I1532" s="71" t="n">
        <v>770043.407398033</v>
      </c>
      <c r="J1532" s="72" t="str">
        <f>I1532-E1532</f>
      </c>
    </row>
    <row r="1533">
      <c r="A1533" t="s">
        <v>112</v>
      </c>
      <c r="B1533" t="s">
        <v>377</v>
      </c>
      <c r="C1533" s="66" t="n">
        <v>2035</v>
      </c>
      <c r="D1533" t="s">
        <v>229</v>
      </c>
      <c r="E1533" s="67" t="n">
        <v>410430.68648466</v>
      </c>
      <c r="F1533" s="68" t="n">
        <v>209854.988515264</v>
      </c>
      <c r="G1533" s="69" t="n">
        <v>209854.988515264</v>
      </c>
      <c r="H1533" s="70" t="str">
        <f>G1533-F1533</f>
      </c>
      <c r="I1533" s="71" t="n">
        <v>410430.68648466</v>
      </c>
      <c r="J1533" s="72" t="str">
        <f>I1533-E1533</f>
      </c>
    </row>
    <row r="1534">
      <c r="A1534" t="s">
        <v>112</v>
      </c>
      <c r="B1534" t="s">
        <v>377</v>
      </c>
      <c r="C1534" s="66" t="n">
        <v>2035</v>
      </c>
      <c r="D1534" t="s">
        <v>375</v>
      </c>
      <c r="E1534" s="67" t="n">
        <v>13061.5900844962</v>
      </c>
      <c r="F1534" s="68" t="n">
        <v>2671.49784394295</v>
      </c>
      <c r="G1534" s="69" t="n">
        <v>2671.49784394295</v>
      </c>
      <c r="H1534" s="70" t="str">
        <f>G1534-F1534</f>
      </c>
      <c r="I1534" s="71" t="n">
        <v>13061.5900844962</v>
      </c>
      <c r="J1534" s="72" t="str">
        <f>I1534-E1534</f>
      </c>
    </row>
    <row r="1535">
      <c r="A1535" t="s">
        <v>112</v>
      </c>
      <c r="B1535" t="s">
        <v>377</v>
      </c>
      <c r="C1535" s="66" t="n">
        <v>2036</v>
      </c>
      <c r="D1535" t="s">
        <v>235</v>
      </c>
      <c r="E1535" s="67" t="n">
        <v>14058.8402730705</v>
      </c>
      <c r="F1535" s="68" t="n">
        <v>9972.733436972</v>
      </c>
      <c r="G1535" s="69" t="n">
        <v>9972.733436972</v>
      </c>
      <c r="H1535" s="70" t="str">
        <f>G1535-F1535</f>
      </c>
      <c r="I1535" s="71" t="n">
        <v>14058.8402730705</v>
      </c>
      <c r="J1535" s="72" t="str">
        <f>I1535-E1535</f>
      </c>
    </row>
    <row r="1536">
      <c r="A1536" t="s">
        <v>112</v>
      </c>
      <c r="B1536" t="s">
        <v>377</v>
      </c>
      <c r="C1536" s="66" t="n">
        <v>2036</v>
      </c>
      <c r="D1536" t="s">
        <v>266</v>
      </c>
      <c r="E1536" s="67" t="n">
        <v>992593.127567906</v>
      </c>
      <c r="F1536" s="68" t="n">
        <v>176139.997785528</v>
      </c>
      <c r="G1536" s="69" t="n">
        <v>176139.997785528</v>
      </c>
      <c r="H1536" s="70" t="str">
        <f>G1536-F1536</f>
      </c>
      <c r="I1536" s="71" t="n">
        <v>992593.127567906</v>
      </c>
      <c r="J1536" s="72" t="str">
        <f>I1536-E1536</f>
      </c>
    </row>
    <row r="1537">
      <c r="A1537" t="s">
        <v>112</v>
      </c>
      <c r="B1537" t="s">
        <v>377</v>
      </c>
      <c r="C1537" s="66" t="n">
        <v>2036</v>
      </c>
      <c r="D1537" t="s">
        <v>211</v>
      </c>
      <c r="E1537" s="67" t="n">
        <v>146978.916070349</v>
      </c>
      <c r="F1537" s="68" t="n">
        <v>91225.4078140792</v>
      </c>
      <c r="G1537" s="69" t="n">
        <v>91225.4078140792</v>
      </c>
      <c r="H1537" s="70" t="str">
        <f>G1537-F1537</f>
      </c>
      <c r="I1537" s="71" t="n">
        <v>146978.916070349</v>
      </c>
      <c r="J1537" s="72" t="str">
        <f>I1537-E1537</f>
      </c>
    </row>
    <row r="1538">
      <c r="A1538" t="s">
        <v>112</v>
      </c>
      <c r="B1538" t="s">
        <v>377</v>
      </c>
      <c r="C1538" s="66" t="n">
        <v>2036</v>
      </c>
      <c r="D1538" t="s">
        <v>221</v>
      </c>
      <c r="E1538" s="67" t="n">
        <v>315288.949461379</v>
      </c>
      <c r="F1538" s="68" t="n">
        <v>296084.402747987</v>
      </c>
      <c r="G1538" s="69" t="n">
        <v>296084.402747987</v>
      </c>
      <c r="H1538" s="70" t="str">
        <f>G1538-F1538</f>
      </c>
      <c r="I1538" s="71" t="n">
        <v>315288.949461379</v>
      </c>
      <c r="J1538" s="72" t="str">
        <f>I1538-E1538</f>
      </c>
    </row>
    <row r="1539">
      <c r="A1539" t="s">
        <v>112</v>
      </c>
      <c r="B1539" t="s">
        <v>377</v>
      </c>
      <c r="C1539" s="66" t="n">
        <v>2036</v>
      </c>
      <c r="D1539" t="s">
        <v>225</v>
      </c>
      <c r="E1539" s="67" t="n">
        <v>786706.265291046</v>
      </c>
      <c r="F1539" s="68" t="n">
        <v>450600.66503166</v>
      </c>
      <c r="G1539" s="69" t="n">
        <v>450600.66503166</v>
      </c>
      <c r="H1539" s="70" t="str">
        <f>G1539-F1539</f>
      </c>
      <c r="I1539" s="71" t="n">
        <v>786706.265291046</v>
      </c>
      <c r="J1539" s="72" t="str">
        <f>I1539-E1539</f>
      </c>
    </row>
    <row r="1540">
      <c r="A1540" t="s">
        <v>112</v>
      </c>
      <c r="B1540" t="s">
        <v>377</v>
      </c>
      <c r="C1540" s="66" t="n">
        <v>2036</v>
      </c>
      <c r="D1540" t="s">
        <v>229</v>
      </c>
      <c r="E1540" s="67" t="n">
        <v>418880.52544402</v>
      </c>
      <c r="F1540" s="68" t="n">
        <v>215434.246910517</v>
      </c>
      <c r="G1540" s="69" t="n">
        <v>215434.246910517</v>
      </c>
      <c r="H1540" s="70" t="str">
        <f>G1540-F1540</f>
      </c>
      <c r="I1540" s="71" t="n">
        <v>418880.52544402</v>
      </c>
      <c r="J1540" s="72" t="str">
        <f>I1540-E1540</f>
      </c>
    </row>
    <row r="1541">
      <c r="A1541" t="s">
        <v>112</v>
      </c>
      <c r="B1541" t="s">
        <v>377</v>
      </c>
      <c r="C1541" s="66" t="n">
        <v>2036</v>
      </c>
      <c r="D1541" t="s">
        <v>375</v>
      </c>
      <c r="E1541" s="67" t="n">
        <v>13308.7944546361</v>
      </c>
      <c r="F1541" s="68" t="n">
        <v>2547.74258396749</v>
      </c>
      <c r="G1541" s="69" t="n">
        <v>2547.74258396749</v>
      </c>
      <c r="H1541" s="70" t="str">
        <f>G1541-F1541</f>
      </c>
      <c r="I1541" s="71" t="n">
        <v>13308.7944546361</v>
      </c>
      <c r="J1541" s="72" t="str">
        <f>I1541-E1541</f>
      </c>
    </row>
    <row r="1542">
      <c r="A1542" t="s">
        <v>112</v>
      </c>
      <c r="B1542" t="s">
        <v>377</v>
      </c>
      <c r="C1542" s="66" t="n">
        <v>2037</v>
      </c>
      <c r="D1542" t="s">
        <v>235</v>
      </c>
      <c r="E1542" s="67" t="n">
        <v>14386.6366039025</v>
      </c>
      <c r="F1542" s="68" t="n">
        <v>10159.1873336905</v>
      </c>
      <c r="G1542" s="69" t="n">
        <v>10159.1873336905</v>
      </c>
      <c r="H1542" s="70" t="str">
        <f>G1542-F1542</f>
      </c>
      <c r="I1542" s="71" t="n">
        <v>14386.6366039025</v>
      </c>
      <c r="J1542" s="72" t="str">
        <f>I1542-E1542</f>
      </c>
    </row>
    <row r="1543">
      <c r="A1543" t="s">
        <v>112</v>
      </c>
      <c r="B1543" t="s">
        <v>377</v>
      </c>
      <c r="C1543" s="66" t="n">
        <v>2037</v>
      </c>
      <c r="D1543" t="s">
        <v>266</v>
      </c>
      <c r="E1543" s="67" t="n">
        <v>1009301.65749756</v>
      </c>
      <c r="F1543" s="68" t="n">
        <v>181458.235839908</v>
      </c>
      <c r="G1543" s="69" t="n">
        <v>181458.235839908</v>
      </c>
      <c r="H1543" s="70" t="str">
        <f>G1543-F1543</f>
      </c>
      <c r="I1543" s="71" t="n">
        <v>1009301.65749756</v>
      </c>
      <c r="J1543" s="72" t="str">
        <f>I1543-E1543</f>
      </c>
    </row>
    <row r="1544">
      <c r="A1544" t="s">
        <v>112</v>
      </c>
      <c r="B1544" t="s">
        <v>377</v>
      </c>
      <c r="C1544" s="66" t="n">
        <v>2037</v>
      </c>
      <c r="D1544" t="s">
        <v>211</v>
      </c>
      <c r="E1544" s="67" t="n">
        <v>150487.441619108</v>
      </c>
      <c r="F1544" s="68" t="n">
        <v>93341.2784245107</v>
      </c>
      <c r="G1544" s="69" t="n">
        <v>93341.2784245107</v>
      </c>
      <c r="H1544" s="70" t="str">
        <f>G1544-F1544</f>
      </c>
      <c r="I1544" s="71" t="n">
        <v>150487.441619108</v>
      </c>
      <c r="J1544" s="72" t="str">
        <f>I1544-E1544</f>
      </c>
    </row>
    <row r="1545">
      <c r="A1545" t="s">
        <v>112</v>
      </c>
      <c r="B1545" t="s">
        <v>377</v>
      </c>
      <c r="C1545" s="66" t="n">
        <v>2037</v>
      </c>
      <c r="D1545" t="s">
        <v>221</v>
      </c>
      <c r="E1545" s="67" t="n">
        <v>318754.964813024</v>
      </c>
      <c r="F1545" s="68" t="n">
        <v>299434.655195925</v>
      </c>
      <c r="G1545" s="69" t="n">
        <v>299434.655195925</v>
      </c>
      <c r="H1545" s="70" t="str">
        <f>G1545-F1545</f>
      </c>
      <c r="I1545" s="71" t="n">
        <v>318754.964813024</v>
      </c>
      <c r="J1545" s="72" t="str">
        <f>I1545-E1545</f>
      </c>
    </row>
    <row r="1546">
      <c r="A1546" t="s">
        <v>112</v>
      </c>
      <c r="B1546" t="s">
        <v>377</v>
      </c>
      <c r="C1546" s="66" t="n">
        <v>2037</v>
      </c>
      <c r="D1546" t="s">
        <v>225</v>
      </c>
      <c r="E1546" s="67" t="n">
        <v>803452.229036644</v>
      </c>
      <c r="F1546" s="68" t="n">
        <v>461851.049511551</v>
      </c>
      <c r="G1546" s="69" t="n">
        <v>461851.049511551</v>
      </c>
      <c r="H1546" s="70" t="str">
        <f>G1546-F1546</f>
      </c>
      <c r="I1546" s="71" t="n">
        <v>803452.229036644</v>
      </c>
      <c r="J1546" s="72" t="str">
        <f>I1546-E1546</f>
      </c>
    </row>
    <row r="1547">
      <c r="A1547" t="s">
        <v>112</v>
      </c>
      <c r="B1547" t="s">
        <v>377</v>
      </c>
      <c r="C1547" s="66" t="n">
        <v>2037</v>
      </c>
      <c r="D1547" t="s">
        <v>229</v>
      </c>
      <c r="E1547" s="67" t="n">
        <v>427506.733072448</v>
      </c>
      <c r="F1547" s="68" t="n">
        <v>221141.826108993</v>
      </c>
      <c r="G1547" s="69" t="n">
        <v>221141.826108993</v>
      </c>
      <c r="H1547" s="70" t="str">
        <f>G1547-F1547</f>
      </c>
      <c r="I1547" s="71" t="n">
        <v>427506.733072448</v>
      </c>
      <c r="J1547" s="72" t="str">
        <f>I1547-E1547</f>
      </c>
    </row>
    <row r="1548">
      <c r="A1548" t="s">
        <v>112</v>
      </c>
      <c r="B1548" t="s">
        <v>377</v>
      </c>
      <c r="C1548" s="66" t="n">
        <v>2037</v>
      </c>
      <c r="D1548" t="s">
        <v>375</v>
      </c>
      <c r="E1548" s="67" t="n">
        <v>13385.128134315</v>
      </c>
      <c r="F1548" s="68" t="n">
        <v>2421.57667984156</v>
      </c>
      <c r="G1548" s="69" t="n">
        <v>2421.57667984156</v>
      </c>
      <c r="H1548" s="70" t="str">
        <f>G1548-F1548</f>
      </c>
      <c r="I1548" s="71" t="n">
        <v>13385.128134315</v>
      </c>
      <c r="J1548" s="72" t="str">
        <f>I1548-E1548</f>
      </c>
    </row>
    <row r="1549">
      <c r="A1549" t="s">
        <v>112</v>
      </c>
      <c r="B1549" t="s">
        <v>377</v>
      </c>
      <c r="C1549" s="66" t="n">
        <v>2038</v>
      </c>
      <c r="D1549" t="s">
        <v>235</v>
      </c>
      <c r="E1549" s="67" t="n">
        <v>14790.2897218897</v>
      </c>
      <c r="F1549" s="68" t="n">
        <v>10349.9036883417</v>
      </c>
      <c r="G1549" s="69" t="n">
        <v>10349.9036883417</v>
      </c>
      <c r="H1549" s="70" t="str">
        <f>G1549-F1549</f>
      </c>
      <c r="I1549" s="71" t="n">
        <v>14790.2897218897</v>
      </c>
      <c r="J1549" s="72" t="str">
        <f>I1549-E1549</f>
      </c>
    </row>
    <row r="1550">
      <c r="A1550" t="s">
        <v>112</v>
      </c>
      <c r="B1550" t="s">
        <v>377</v>
      </c>
      <c r="C1550" s="66" t="n">
        <v>2038</v>
      </c>
      <c r="D1550" t="s">
        <v>266</v>
      </c>
      <c r="E1550" s="67" t="n">
        <v>1025731.21343356</v>
      </c>
      <c r="F1550" s="68" t="n">
        <v>186787.491870524</v>
      </c>
      <c r="G1550" s="69" t="n">
        <v>186787.491870524</v>
      </c>
      <c r="H1550" s="70" t="str">
        <f>G1550-F1550</f>
      </c>
      <c r="I1550" s="71" t="n">
        <v>1025731.21343356</v>
      </c>
      <c r="J1550" s="72" t="str">
        <f>I1550-E1550</f>
      </c>
    </row>
    <row r="1551">
      <c r="A1551" t="s">
        <v>112</v>
      </c>
      <c r="B1551" t="s">
        <v>377</v>
      </c>
      <c r="C1551" s="66" t="n">
        <v>2038</v>
      </c>
      <c r="D1551" t="s">
        <v>211</v>
      </c>
      <c r="E1551" s="67" t="n">
        <v>154833.021861689</v>
      </c>
      <c r="F1551" s="68" t="n">
        <v>95469.0447801143</v>
      </c>
      <c r="G1551" s="69" t="n">
        <v>95469.0447801143</v>
      </c>
      <c r="H1551" s="70" t="str">
        <f>G1551-F1551</f>
      </c>
      <c r="I1551" s="71" t="n">
        <v>154833.021861689</v>
      </c>
      <c r="J1551" s="72" t="str">
        <f>I1551-E1551</f>
      </c>
    </row>
    <row r="1552">
      <c r="A1552" t="s">
        <v>112</v>
      </c>
      <c r="B1552" t="s">
        <v>377</v>
      </c>
      <c r="C1552" s="66" t="n">
        <v>2038</v>
      </c>
      <c r="D1552" t="s">
        <v>221</v>
      </c>
      <c r="E1552" s="67" t="n">
        <v>321808.304576111</v>
      </c>
      <c r="F1552" s="68" t="n">
        <v>302464.555231106</v>
      </c>
      <c r="G1552" s="69" t="n">
        <v>302464.555231106</v>
      </c>
      <c r="H1552" s="70" t="str">
        <f>G1552-F1552</f>
      </c>
      <c r="I1552" s="71" t="n">
        <v>321808.304576111</v>
      </c>
      <c r="J1552" s="72" t="str">
        <f>I1552-E1552</f>
      </c>
    </row>
    <row r="1553">
      <c r="A1553" t="s">
        <v>112</v>
      </c>
      <c r="B1553" t="s">
        <v>377</v>
      </c>
      <c r="C1553" s="66" t="n">
        <v>2038</v>
      </c>
      <c r="D1553" t="s">
        <v>225</v>
      </c>
      <c r="E1553" s="67" t="n">
        <v>822517.79120794</v>
      </c>
      <c r="F1553" s="68" t="n">
        <v>472964.182972518</v>
      </c>
      <c r="G1553" s="69" t="n">
        <v>472964.182972518</v>
      </c>
      <c r="H1553" s="70" t="str">
        <f>G1553-F1553</f>
      </c>
      <c r="I1553" s="71" t="n">
        <v>822517.79120794</v>
      </c>
      <c r="J1553" s="72" t="str">
        <f>I1553-E1553</f>
      </c>
    </row>
    <row r="1554">
      <c r="A1554" t="s">
        <v>112</v>
      </c>
      <c r="B1554" t="s">
        <v>377</v>
      </c>
      <c r="C1554" s="66" t="n">
        <v>2038</v>
      </c>
      <c r="D1554" t="s">
        <v>229</v>
      </c>
      <c r="E1554" s="67" t="n">
        <v>437875.904421767</v>
      </c>
      <c r="F1554" s="68" t="n">
        <v>226837.611544716</v>
      </c>
      <c r="G1554" s="69" t="n">
        <v>226837.611544716</v>
      </c>
      <c r="H1554" s="70" t="str">
        <f>G1554-F1554</f>
      </c>
      <c r="I1554" s="71" t="n">
        <v>437875.904421767</v>
      </c>
      <c r="J1554" s="72" t="str">
        <f>I1554-E1554</f>
      </c>
    </row>
    <row r="1555">
      <c r="A1555" t="s">
        <v>112</v>
      </c>
      <c r="B1555" t="s">
        <v>377</v>
      </c>
      <c r="C1555" s="66" t="n">
        <v>2038</v>
      </c>
      <c r="D1555" t="s">
        <v>375</v>
      </c>
      <c r="E1555" s="67" t="n">
        <v>13130.4959942569</v>
      </c>
      <c r="F1555" s="68" t="n">
        <v>2303.4653337572</v>
      </c>
      <c r="G1555" s="69" t="n">
        <v>2303.4653337572</v>
      </c>
      <c r="H1555" s="70" t="str">
        <f>G1555-F1555</f>
      </c>
      <c r="I1555" s="71" t="n">
        <v>13130.4959942569</v>
      </c>
      <c r="J1555" s="72" t="str">
        <f>I1555-E1555</f>
      </c>
    </row>
    <row r="1556">
      <c r="A1556" t="s">
        <v>112</v>
      </c>
      <c r="B1556" t="s">
        <v>377</v>
      </c>
      <c r="C1556" s="66" t="n">
        <v>2039</v>
      </c>
      <c r="D1556" t="s">
        <v>235</v>
      </c>
      <c r="E1556" s="67" t="n">
        <v>15135.74798412</v>
      </c>
      <c r="F1556" s="68" t="n">
        <v>10545.0523038997</v>
      </c>
      <c r="G1556" s="69" t="n">
        <v>10545.0523038997</v>
      </c>
      <c r="H1556" s="70" t="str">
        <f>G1556-F1556</f>
      </c>
      <c r="I1556" s="71" t="n">
        <v>15135.74798412</v>
      </c>
      <c r="J1556" s="72" t="str">
        <f>I1556-E1556</f>
      </c>
    </row>
    <row r="1557">
      <c r="A1557" t="s">
        <v>112</v>
      </c>
      <c r="B1557" t="s">
        <v>377</v>
      </c>
      <c r="C1557" s="66" t="n">
        <v>2039</v>
      </c>
      <c r="D1557" t="s">
        <v>266</v>
      </c>
      <c r="E1557" s="67" t="n">
        <v>1039334.21211717</v>
      </c>
      <c r="F1557" s="68" t="n">
        <v>192296.552192256</v>
      </c>
      <c r="G1557" s="69" t="n">
        <v>192296.552192256</v>
      </c>
      <c r="H1557" s="70" t="str">
        <f>G1557-F1557</f>
      </c>
      <c r="I1557" s="71" t="n">
        <v>1039334.21211717</v>
      </c>
      <c r="J1557" s="72" t="str">
        <f>I1557-E1557</f>
      </c>
    </row>
    <row r="1558">
      <c r="A1558" t="s">
        <v>112</v>
      </c>
      <c r="B1558" t="s">
        <v>377</v>
      </c>
      <c r="C1558" s="66" t="n">
        <v>2039</v>
      </c>
      <c r="D1558" t="s">
        <v>211</v>
      </c>
      <c r="E1558" s="67" t="n">
        <v>158325.904186221</v>
      </c>
      <c r="F1558" s="68" t="n">
        <v>97666.5125218666</v>
      </c>
      <c r="G1558" s="69" t="n">
        <v>97666.5125218666</v>
      </c>
      <c r="H1558" s="70" t="str">
        <f>G1558-F1558</f>
      </c>
      <c r="I1558" s="71" t="n">
        <v>158325.904186221</v>
      </c>
      <c r="J1558" s="72" t="str">
        <f>I1558-E1558</f>
      </c>
    </row>
    <row r="1559">
      <c r="A1559" t="s">
        <v>112</v>
      </c>
      <c r="B1559" t="s">
        <v>377</v>
      </c>
      <c r="C1559" s="66" t="n">
        <v>2039</v>
      </c>
      <c r="D1559" t="s">
        <v>221</v>
      </c>
      <c r="E1559" s="67" t="n">
        <v>324947.685920243</v>
      </c>
      <c r="F1559" s="68" t="n">
        <v>305533.683824107</v>
      </c>
      <c r="G1559" s="69" t="n">
        <v>305533.683824107</v>
      </c>
      <c r="H1559" s="70" t="str">
        <f>G1559-F1559</f>
      </c>
      <c r="I1559" s="71" t="n">
        <v>324947.685920243</v>
      </c>
      <c r="J1559" s="72" t="str">
        <f>I1559-E1559</f>
      </c>
    </row>
    <row r="1560">
      <c r="A1560" t="s">
        <v>112</v>
      </c>
      <c r="B1560" t="s">
        <v>377</v>
      </c>
      <c r="C1560" s="66" t="n">
        <v>2039</v>
      </c>
      <c r="D1560" t="s">
        <v>225</v>
      </c>
      <c r="E1560" s="67" t="n">
        <v>838380.897928912</v>
      </c>
      <c r="F1560" s="68" t="n">
        <v>484364.275142346</v>
      </c>
      <c r="G1560" s="69" t="n">
        <v>484364.275142346</v>
      </c>
      <c r="H1560" s="70" t="str">
        <f>G1560-F1560</f>
      </c>
      <c r="I1560" s="71" t="n">
        <v>838380.897928912</v>
      </c>
      <c r="J1560" s="72" t="str">
        <f>I1560-E1560</f>
      </c>
    </row>
    <row r="1561">
      <c r="A1561" t="s">
        <v>112</v>
      </c>
      <c r="B1561" t="s">
        <v>377</v>
      </c>
      <c r="C1561" s="66" t="n">
        <v>2039</v>
      </c>
      <c r="D1561" t="s">
        <v>229</v>
      </c>
      <c r="E1561" s="67" t="n">
        <v>446097.450852593</v>
      </c>
      <c r="F1561" s="68" t="n">
        <v>232753.81626835</v>
      </c>
      <c r="G1561" s="69" t="n">
        <v>232753.81626835</v>
      </c>
      <c r="H1561" s="70" t="str">
        <f>G1561-F1561</f>
      </c>
      <c r="I1561" s="71" t="n">
        <v>446097.450852593</v>
      </c>
      <c r="J1561" s="72" t="str">
        <f>I1561-E1561</f>
      </c>
    </row>
    <row r="1562">
      <c r="A1562" t="s">
        <v>112</v>
      </c>
      <c r="B1562" t="s">
        <v>377</v>
      </c>
      <c r="C1562" s="66" t="n">
        <v>2039</v>
      </c>
      <c r="D1562" t="s">
        <v>375</v>
      </c>
      <c r="E1562" s="67" t="n">
        <v>13010.9148835445</v>
      </c>
      <c r="F1562" s="68" t="n">
        <v>2187.90404676672</v>
      </c>
      <c r="G1562" s="69" t="n">
        <v>2187.90404676672</v>
      </c>
      <c r="H1562" s="70" t="str">
        <f>G1562-F1562</f>
      </c>
      <c r="I1562" s="71" t="n">
        <v>13010.9148835445</v>
      </c>
      <c r="J1562" s="72" t="str">
        <f>I1562-E1562</f>
      </c>
    </row>
    <row r="1563">
      <c r="A1563" t="s">
        <v>112</v>
      </c>
      <c r="B1563" t="s">
        <v>377</v>
      </c>
      <c r="C1563" s="66" t="n">
        <v>2040</v>
      </c>
      <c r="D1563" t="s">
        <v>235</v>
      </c>
      <c r="E1563" s="67" t="n">
        <v>15531.5458454137</v>
      </c>
      <c r="F1563" s="68" t="n">
        <v>10740.752829966</v>
      </c>
      <c r="G1563" s="69" t="n">
        <v>10740.752829966</v>
      </c>
      <c r="H1563" s="70" t="str">
        <f>G1563-F1563</f>
      </c>
      <c r="I1563" s="71" t="n">
        <v>15531.5458454137</v>
      </c>
      <c r="J1563" s="72" t="str">
        <f>I1563-E1563</f>
      </c>
    </row>
    <row r="1564">
      <c r="A1564" t="s">
        <v>112</v>
      </c>
      <c r="B1564" t="s">
        <v>377</v>
      </c>
      <c r="C1564" s="66" t="n">
        <v>2040</v>
      </c>
      <c r="D1564" t="s">
        <v>266</v>
      </c>
      <c r="E1564" s="67" t="n">
        <v>1051265.69371329</v>
      </c>
      <c r="F1564" s="68" t="n">
        <v>197739.851826417</v>
      </c>
      <c r="G1564" s="69" t="n">
        <v>197739.851826417</v>
      </c>
      <c r="H1564" s="70" t="str">
        <f>G1564-F1564</f>
      </c>
      <c r="I1564" s="71" t="n">
        <v>1051265.69371329</v>
      </c>
      <c r="J1564" s="72" t="str">
        <f>I1564-E1564</f>
      </c>
    </row>
    <row r="1565">
      <c r="A1565" t="s">
        <v>112</v>
      </c>
      <c r="B1565" t="s">
        <v>377</v>
      </c>
      <c r="C1565" s="66" t="n">
        <v>2040</v>
      </c>
      <c r="D1565" t="s">
        <v>211</v>
      </c>
      <c r="E1565" s="67" t="n">
        <v>162016.43342865</v>
      </c>
      <c r="F1565" s="68" t="n">
        <v>99830.4797881527</v>
      </c>
      <c r="G1565" s="69" t="n">
        <v>99830.4797881527</v>
      </c>
      <c r="H1565" s="70" t="str">
        <f>G1565-F1565</f>
      </c>
      <c r="I1565" s="71" t="n">
        <v>162016.43342865</v>
      </c>
      <c r="J1565" s="72" t="str">
        <f>I1565-E1565</f>
      </c>
    </row>
    <row r="1566">
      <c r="A1566" t="s">
        <v>112</v>
      </c>
      <c r="B1566" t="s">
        <v>377</v>
      </c>
      <c r="C1566" s="66" t="n">
        <v>2040</v>
      </c>
      <c r="D1566" t="s">
        <v>221</v>
      </c>
      <c r="E1566" s="67" t="n">
        <v>327830.115399056</v>
      </c>
      <c r="F1566" s="68" t="n">
        <v>308326.231940747</v>
      </c>
      <c r="G1566" s="69" t="n">
        <v>308326.231940747</v>
      </c>
      <c r="H1566" s="70" t="str">
        <f>G1566-F1566</f>
      </c>
      <c r="I1566" s="71" t="n">
        <v>327830.115399056</v>
      </c>
      <c r="J1566" s="72" t="str">
        <f>I1566-E1566</f>
      </c>
    </row>
    <row r="1567">
      <c r="A1567" t="s">
        <v>112</v>
      </c>
      <c r="B1567" t="s">
        <v>377</v>
      </c>
      <c r="C1567" s="66" t="n">
        <v>2040</v>
      </c>
      <c r="D1567" t="s">
        <v>225</v>
      </c>
      <c r="E1567" s="67" t="n">
        <v>853229.023620414</v>
      </c>
      <c r="F1567" s="68" t="n">
        <v>495491.389021897</v>
      </c>
      <c r="G1567" s="69" t="n">
        <v>495491.389021897</v>
      </c>
      <c r="H1567" s="70" t="str">
        <f>G1567-F1567</f>
      </c>
      <c r="I1567" s="71" t="n">
        <v>853229.023620414</v>
      </c>
      <c r="J1567" s="72" t="str">
        <f>I1567-E1567</f>
      </c>
    </row>
    <row r="1568">
      <c r="A1568" t="s">
        <v>112</v>
      </c>
      <c r="B1568" t="s">
        <v>377</v>
      </c>
      <c r="C1568" s="66" t="n">
        <v>2040</v>
      </c>
      <c r="D1568" t="s">
        <v>229</v>
      </c>
      <c r="E1568" s="67" t="n">
        <v>453595.602682997</v>
      </c>
      <c r="F1568" s="68" t="n">
        <v>238587.525717873</v>
      </c>
      <c r="G1568" s="69" t="n">
        <v>238587.525717873</v>
      </c>
      <c r="H1568" s="70" t="str">
        <f>G1568-F1568</f>
      </c>
      <c r="I1568" s="71" t="n">
        <v>453595.602682997</v>
      </c>
      <c r="J1568" s="72" t="str">
        <f>I1568-E1568</f>
      </c>
    </row>
    <row r="1569">
      <c r="A1569" t="s">
        <v>112</v>
      </c>
      <c r="B1569" t="s">
        <v>377</v>
      </c>
      <c r="C1569" s="66" t="n">
        <v>2040</v>
      </c>
      <c r="D1569" t="s">
        <v>375</v>
      </c>
      <c r="E1569" s="67" t="n">
        <v>12921.6065425891</v>
      </c>
      <c r="F1569" s="68" t="n">
        <v>2071.44438113687</v>
      </c>
      <c r="G1569" s="69" t="n">
        <v>2071.44438113687</v>
      </c>
      <c r="H1569" s="70" t="str">
        <f>G1569-F1569</f>
      </c>
      <c r="I1569" s="71" t="n">
        <v>12921.6065425891</v>
      </c>
      <c r="J1569" s="72" t="str">
        <f>I1569-E1569</f>
      </c>
    </row>
    <row r="1570">
      <c r="A1570" t="s">
        <v>112</v>
      </c>
      <c r="B1570" t="s">
        <v>377</v>
      </c>
      <c r="C1570" s="66" t="n">
        <v>2041</v>
      </c>
      <c r="D1570" t="s">
        <v>235</v>
      </c>
      <c r="E1570" s="67" t="n">
        <v>15920.8775016153</v>
      </c>
      <c r="F1570" s="68" t="n">
        <v>10939.5011556982</v>
      </c>
      <c r="G1570" s="69" t="n">
        <v>10939.5011556982</v>
      </c>
      <c r="H1570" s="70" t="str">
        <f>G1570-F1570</f>
      </c>
      <c r="I1570" s="71" t="n">
        <v>15920.8775016153</v>
      </c>
      <c r="J1570" s="72" t="str">
        <f>I1570-E1570</f>
      </c>
    </row>
    <row r="1571">
      <c r="A1571" t="s">
        <v>112</v>
      </c>
      <c r="B1571" t="s">
        <v>377</v>
      </c>
      <c r="C1571" s="66" t="n">
        <v>2041</v>
      </c>
      <c r="D1571" t="s">
        <v>266</v>
      </c>
      <c r="E1571" s="67" t="n">
        <v>1066563.6735298</v>
      </c>
      <c r="F1571" s="68" t="n">
        <v>203201.128796519</v>
      </c>
      <c r="G1571" s="69" t="n">
        <v>203201.128796519</v>
      </c>
      <c r="H1571" s="70" t="str">
        <f>G1571-F1571</f>
      </c>
      <c r="I1571" s="71" t="n">
        <v>1066563.6735298</v>
      </c>
      <c r="J1571" s="72" t="str">
        <f>I1571-E1571</f>
      </c>
    </row>
    <row r="1572">
      <c r="A1572" t="s">
        <v>112</v>
      </c>
      <c r="B1572" t="s">
        <v>377</v>
      </c>
      <c r="C1572" s="66" t="n">
        <v>2041</v>
      </c>
      <c r="D1572" t="s">
        <v>211</v>
      </c>
      <c r="E1572" s="67" t="n">
        <v>165603.256683252</v>
      </c>
      <c r="F1572" s="68" t="n">
        <v>101998.78936442</v>
      </c>
      <c r="G1572" s="69" t="n">
        <v>101998.78936442</v>
      </c>
      <c r="H1572" s="70" t="str">
        <f>G1572-F1572</f>
      </c>
      <c r="I1572" s="71" t="n">
        <v>165603.256683252</v>
      </c>
      <c r="J1572" s="72" t="str">
        <f>I1572-E1572</f>
      </c>
    </row>
    <row r="1573">
      <c r="A1573" t="s">
        <v>112</v>
      </c>
      <c r="B1573" t="s">
        <v>377</v>
      </c>
      <c r="C1573" s="66" t="n">
        <v>2041</v>
      </c>
      <c r="D1573" t="s">
        <v>221</v>
      </c>
      <c r="E1573" s="67" t="n">
        <v>330799.892538861</v>
      </c>
      <c r="F1573" s="68" t="n">
        <v>311000.568285778</v>
      </c>
      <c r="G1573" s="69" t="n">
        <v>311000.568285778</v>
      </c>
      <c r="H1573" s="70" t="str">
        <f>G1573-F1573</f>
      </c>
      <c r="I1573" s="71" t="n">
        <v>330799.892538861</v>
      </c>
      <c r="J1573" s="72" t="str">
        <f>I1573-E1573</f>
      </c>
    </row>
    <row r="1574">
      <c r="A1574" t="s">
        <v>112</v>
      </c>
      <c r="B1574" t="s">
        <v>377</v>
      </c>
      <c r="C1574" s="66" t="n">
        <v>2041</v>
      </c>
      <c r="D1574" t="s">
        <v>225</v>
      </c>
      <c r="E1574" s="67" t="n">
        <v>869077.592101044</v>
      </c>
      <c r="F1574" s="68" t="n">
        <v>506572.614435606</v>
      </c>
      <c r="G1574" s="69" t="n">
        <v>506572.614435606</v>
      </c>
      <c r="H1574" s="70" t="str">
        <f>G1574-F1574</f>
      </c>
      <c r="I1574" s="71" t="n">
        <v>869077.592101044</v>
      </c>
      <c r="J1574" s="72" t="str">
        <f>I1574-E1574</f>
      </c>
    </row>
    <row r="1575">
      <c r="A1575" t="s">
        <v>112</v>
      </c>
      <c r="B1575" t="s">
        <v>377</v>
      </c>
      <c r="C1575" s="66" t="n">
        <v>2041</v>
      </c>
      <c r="D1575" t="s">
        <v>229</v>
      </c>
      <c r="E1575" s="67" t="n">
        <v>461572.525619781</v>
      </c>
      <c r="F1575" s="68" t="n">
        <v>244403.938380915</v>
      </c>
      <c r="G1575" s="69" t="n">
        <v>244403.938380915</v>
      </c>
      <c r="H1575" s="70" t="str">
        <f>G1575-F1575</f>
      </c>
      <c r="I1575" s="71" t="n">
        <v>461572.525619781</v>
      </c>
      <c r="J1575" s="72" t="str">
        <f>I1575-E1575</f>
      </c>
    </row>
    <row r="1576">
      <c r="A1576" t="s">
        <v>112</v>
      </c>
      <c r="B1576" t="s">
        <v>377</v>
      </c>
      <c r="C1576" s="66" t="n">
        <v>2041</v>
      </c>
      <c r="D1576" t="s">
        <v>375</v>
      </c>
      <c r="E1576" s="67" t="n">
        <v>12913.9661072478</v>
      </c>
      <c r="F1576" s="68" t="n">
        <v>1954.42370545678</v>
      </c>
      <c r="G1576" s="69" t="n">
        <v>1954.42370545678</v>
      </c>
      <c r="H1576" s="70" t="str">
        <f>G1576-F1576</f>
      </c>
      <c r="I1576" s="71" t="n">
        <v>12913.9661072478</v>
      </c>
      <c r="J1576" s="72" t="str">
        <f>I1576-E1576</f>
      </c>
    </row>
    <row r="1577">
      <c r="A1577" t="s">
        <v>112</v>
      </c>
      <c r="B1577" t="s">
        <v>377</v>
      </c>
      <c r="C1577" s="66" t="n">
        <v>2042</v>
      </c>
      <c r="D1577" t="s">
        <v>235</v>
      </c>
      <c r="E1577" s="67" t="n">
        <v>16309.8993609652</v>
      </c>
      <c r="F1577" s="68" t="n">
        <v>11135.4965430843</v>
      </c>
      <c r="G1577" s="69" t="n">
        <v>11135.4965430843</v>
      </c>
      <c r="H1577" s="70" t="str">
        <f>G1577-F1577</f>
      </c>
      <c r="I1577" s="71" t="n">
        <v>16309.8993609652</v>
      </c>
      <c r="J1577" s="72" t="str">
        <f>I1577-E1577</f>
      </c>
    </row>
    <row r="1578">
      <c r="A1578" t="s">
        <v>112</v>
      </c>
      <c r="B1578" t="s">
        <v>377</v>
      </c>
      <c r="C1578" s="66" t="n">
        <v>2042</v>
      </c>
      <c r="D1578" t="s">
        <v>266</v>
      </c>
      <c r="E1578" s="67" t="n">
        <v>1078026.60097981</v>
      </c>
      <c r="F1578" s="68" t="n">
        <v>208646.654553543</v>
      </c>
      <c r="G1578" s="69" t="n">
        <v>208646.654553543</v>
      </c>
      <c r="H1578" s="70" t="str">
        <f>G1578-F1578</f>
      </c>
      <c r="I1578" s="71" t="n">
        <v>1078026.60097981</v>
      </c>
      <c r="J1578" s="72" t="str">
        <f>I1578-E1578</f>
      </c>
    </row>
    <row r="1579">
      <c r="A1579" t="s">
        <v>112</v>
      </c>
      <c r="B1579" t="s">
        <v>377</v>
      </c>
      <c r="C1579" s="66" t="n">
        <v>2042</v>
      </c>
      <c r="D1579" t="s">
        <v>211</v>
      </c>
      <c r="E1579" s="67" t="n">
        <v>169141.556637021</v>
      </c>
      <c r="F1579" s="68" t="n">
        <v>104153.760083299</v>
      </c>
      <c r="G1579" s="69" t="n">
        <v>104153.760083299</v>
      </c>
      <c r="H1579" s="70" t="str">
        <f>G1579-F1579</f>
      </c>
      <c r="I1579" s="71" t="n">
        <v>169141.556637021</v>
      </c>
      <c r="J1579" s="72" t="str">
        <f>I1579-E1579</f>
      </c>
    </row>
    <row r="1580">
      <c r="A1580" t="s">
        <v>112</v>
      </c>
      <c r="B1580" t="s">
        <v>377</v>
      </c>
      <c r="C1580" s="66" t="n">
        <v>2042</v>
      </c>
      <c r="D1580" t="s">
        <v>221</v>
      </c>
      <c r="E1580" s="67" t="n">
        <v>333321.323938657</v>
      </c>
      <c r="F1580" s="68" t="n">
        <v>313428.604068663</v>
      </c>
      <c r="G1580" s="69" t="n">
        <v>313428.604068663</v>
      </c>
      <c r="H1580" s="70" t="str">
        <f>G1580-F1580</f>
      </c>
      <c r="I1580" s="71" t="n">
        <v>333321.323938657</v>
      </c>
      <c r="J1580" s="72" t="str">
        <f>I1580-E1580</f>
      </c>
    </row>
    <row r="1581">
      <c r="A1581" t="s">
        <v>112</v>
      </c>
      <c r="B1581" t="s">
        <v>377</v>
      </c>
      <c r="C1581" s="66" t="n">
        <v>2042</v>
      </c>
      <c r="D1581" t="s">
        <v>225</v>
      </c>
      <c r="E1581" s="67" t="n">
        <v>884281.978207785</v>
      </c>
      <c r="F1581" s="68" t="n">
        <v>517499.023505678</v>
      </c>
      <c r="G1581" s="69" t="n">
        <v>517499.023505678</v>
      </c>
      <c r="H1581" s="70" t="str">
        <f>G1581-F1581</f>
      </c>
      <c r="I1581" s="71" t="n">
        <v>884281.978207785</v>
      </c>
      <c r="J1581" s="72" t="str">
        <f>I1581-E1581</f>
      </c>
    </row>
    <row r="1582">
      <c r="A1582" t="s">
        <v>112</v>
      </c>
      <c r="B1582" t="s">
        <v>377</v>
      </c>
      <c r="C1582" s="66" t="n">
        <v>2042</v>
      </c>
      <c r="D1582" t="s">
        <v>229</v>
      </c>
      <c r="E1582" s="67" t="n">
        <v>469454.149721884</v>
      </c>
      <c r="F1582" s="68" t="n">
        <v>250175.663514197</v>
      </c>
      <c r="G1582" s="69" t="n">
        <v>250175.663514197</v>
      </c>
      <c r="H1582" s="70" t="str">
        <f>G1582-F1582</f>
      </c>
      <c r="I1582" s="71" t="n">
        <v>469454.149721884</v>
      </c>
      <c r="J1582" s="72" t="str">
        <f>I1582-E1582</f>
      </c>
    </row>
    <row r="1583">
      <c r="A1583" t="s">
        <v>112</v>
      </c>
      <c r="B1583" t="s">
        <v>377</v>
      </c>
      <c r="C1583" s="66" t="n">
        <v>2042</v>
      </c>
      <c r="D1583" t="s">
        <v>375</v>
      </c>
      <c r="E1583" s="67" t="n">
        <v>12447.9578277165</v>
      </c>
      <c r="F1583" s="68" t="n">
        <v>1837.13778678778</v>
      </c>
      <c r="G1583" s="69" t="n">
        <v>1837.13778678778</v>
      </c>
      <c r="H1583" s="70" t="str">
        <f>G1583-F1583</f>
      </c>
      <c r="I1583" s="71" t="n">
        <v>12447.9578277165</v>
      </c>
      <c r="J1583" s="72" t="str">
        <f>I1583-E1583</f>
      </c>
    </row>
    <row r="1584">
      <c r="A1584" t="s">
        <v>112</v>
      </c>
      <c r="B1584" t="s">
        <v>377</v>
      </c>
      <c r="C1584" s="66" t="n">
        <v>2043</v>
      </c>
      <c r="D1584" t="s">
        <v>235</v>
      </c>
      <c r="E1584" s="67" t="n">
        <v>16754.8072801891</v>
      </c>
      <c r="F1584" s="68" t="n">
        <v>11340.588740714</v>
      </c>
      <c r="G1584" s="69" t="n">
        <v>11340.588740714</v>
      </c>
      <c r="H1584" s="70" t="str">
        <f>G1584-F1584</f>
      </c>
      <c r="I1584" s="71" t="n">
        <v>16754.8072801891</v>
      </c>
      <c r="J1584" s="72" t="str">
        <f>I1584-E1584</f>
      </c>
    </row>
    <row r="1585">
      <c r="A1585" t="s">
        <v>112</v>
      </c>
      <c r="B1585" t="s">
        <v>377</v>
      </c>
      <c r="C1585" s="66" t="n">
        <v>2043</v>
      </c>
      <c r="D1585" t="s">
        <v>266</v>
      </c>
      <c r="E1585" s="67" t="n">
        <v>1089617.8876954</v>
      </c>
      <c r="F1585" s="68" t="n">
        <v>214013.627325169</v>
      </c>
      <c r="G1585" s="69" t="n">
        <v>214013.627325169</v>
      </c>
      <c r="H1585" s="70" t="str">
        <f>G1585-F1585</f>
      </c>
      <c r="I1585" s="71" t="n">
        <v>1089617.8876954</v>
      </c>
      <c r="J1585" s="72" t="str">
        <f>I1585-E1585</f>
      </c>
    </row>
    <row r="1586">
      <c r="A1586" t="s">
        <v>112</v>
      </c>
      <c r="B1586" t="s">
        <v>377</v>
      </c>
      <c r="C1586" s="66" t="n">
        <v>2043</v>
      </c>
      <c r="D1586" t="s">
        <v>211</v>
      </c>
      <c r="E1586" s="67" t="n">
        <v>173407.833179956</v>
      </c>
      <c r="F1586" s="68" t="n">
        <v>106296.685429372</v>
      </c>
      <c r="G1586" s="69" t="n">
        <v>106296.685429372</v>
      </c>
      <c r="H1586" s="70" t="str">
        <f>G1586-F1586</f>
      </c>
      <c r="I1586" s="71" t="n">
        <v>173407.833179956</v>
      </c>
      <c r="J1586" s="72" t="str">
        <f>I1586-E1586</f>
      </c>
    </row>
    <row r="1587">
      <c r="A1587" t="s">
        <v>112</v>
      </c>
      <c r="B1587" t="s">
        <v>377</v>
      </c>
      <c r="C1587" s="66" t="n">
        <v>2043</v>
      </c>
      <c r="D1587" t="s">
        <v>221</v>
      </c>
      <c r="E1587" s="67" t="n">
        <v>335190.948405484</v>
      </c>
      <c r="F1587" s="68" t="n">
        <v>315350.995136011</v>
      </c>
      <c r="G1587" s="69" t="n">
        <v>315350.995136011</v>
      </c>
      <c r="H1587" s="70" t="str">
        <f>G1587-F1587</f>
      </c>
      <c r="I1587" s="71" t="n">
        <v>335190.948405484</v>
      </c>
      <c r="J1587" s="72" t="str">
        <f>I1587-E1587</f>
      </c>
    </row>
    <row r="1588">
      <c r="A1588" t="s">
        <v>112</v>
      </c>
      <c r="B1588" t="s">
        <v>377</v>
      </c>
      <c r="C1588" s="66" t="n">
        <v>2043</v>
      </c>
      <c r="D1588" t="s">
        <v>225</v>
      </c>
      <c r="E1588" s="67" t="n">
        <v>901770.411974376</v>
      </c>
      <c r="F1588" s="68" t="n">
        <v>528079.181081669</v>
      </c>
      <c r="G1588" s="69" t="n">
        <v>528079.181081669</v>
      </c>
      <c r="H1588" s="70" t="str">
        <f>G1588-F1588</f>
      </c>
      <c r="I1588" s="71" t="n">
        <v>901770.411974376</v>
      </c>
      <c r="J1588" s="72" t="str">
        <f>I1588-E1588</f>
      </c>
    </row>
    <row r="1589">
      <c r="A1589" t="s">
        <v>112</v>
      </c>
      <c r="B1589" t="s">
        <v>377</v>
      </c>
      <c r="C1589" s="66" t="n">
        <v>2043</v>
      </c>
      <c r="D1589" t="s">
        <v>229</v>
      </c>
      <c r="E1589" s="67" t="n">
        <v>479482.188386743</v>
      </c>
      <c r="F1589" s="68" t="n">
        <v>255992.973248088</v>
      </c>
      <c r="G1589" s="69" t="n">
        <v>255992.973248088</v>
      </c>
      <c r="H1589" s="70" t="str">
        <f>G1589-F1589</f>
      </c>
      <c r="I1589" s="71" t="n">
        <v>479482.188386743</v>
      </c>
      <c r="J1589" s="72" t="str">
        <f>I1589-E1589</f>
      </c>
    </row>
    <row r="1590">
      <c r="A1590" t="s">
        <v>112</v>
      </c>
      <c r="B1590" t="s">
        <v>377</v>
      </c>
      <c r="C1590" s="66" t="n">
        <v>2043</v>
      </c>
      <c r="D1590" t="s">
        <v>375</v>
      </c>
      <c r="E1590" s="67" t="n">
        <v>12246.5731114781</v>
      </c>
      <c r="F1590" s="68" t="n">
        <v>1731.1314511154</v>
      </c>
      <c r="G1590" s="69" t="n">
        <v>1731.1314511154</v>
      </c>
      <c r="H1590" s="70" t="str">
        <f>G1590-F1590</f>
      </c>
      <c r="I1590" s="71" t="n">
        <v>12246.5731114781</v>
      </c>
      <c r="J1590" s="72" t="str">
        <f>I1590-E1590</f>
      </c>
    </row>
    <row r="1591">
      <c r="A1591" t="s">
        <v>112</v>
      </c>
      <c r="B1591" t="s">
        <v>377</v>
      </c>
      <c r="C1591" s="66" t="n">
        <v>2044</v>
      </c>
      <c r="D1591" t="s">
        <v>235</v>
      </c>
      <c r="E1591" s="67" t="n">
        <v>17141.7120461147</v>
      </c>
      <c r="F1591" s="68" t="n">
        <v>11540.7879834335</v>
      </c>
      <c r="G1591" s="69" t="n">
        <v>11540.7879834335</v>
      </c>
      <c r="H1591" s="70" t="str">
        <f>G1591-F1591</f>
      </c>
      <c r="I1591" s="71" t="n">
        <v>17141.7120461147</v>
      </c>
      <c r="J1591" s="72" t="str">
        <f>I1591-E1591</f>
      </c>
    </row>
    <row r="1592">
      <c r="A1592" t="s">
        <v>112</v>
      </c>
      <c r="B1592" t="s">
        <v>377</v>
      </c>
      <c r="C1592" s="66" t="n">
        <v>2044</v>
      </c>
      <c r="D1592" t="s">
        <v>266</v>
      </c>
      <c r="E1592" s="67" t="n">
        <v>1100597.33187273</v>
      </c>
      <c r="F1592" s="68" t="n">
        <v>219387.626065992</v>
      </c>
      <c r="G1592" s="69" t="n">
        <v>219387.626065992</v>
      </c>
      <c r="H1592" s="70" t="str">
        <f>G1592-F1592</f>
      </c>
      <c r="I1592" s="71" t="n">
        <v>1100597.33187273</v>
      </c>
      <c r="J1592" s="72" t="str">
        <f>I1592-E1592</f>
      </c>
    </row>
    <row r="1593">
      <c r="A1593" t="s">
        <v>112</v>
      </c>
      <c r="B1593" t="s">
        <v>377</v>
      </c>
      <c r="C1593" s="66" t="n">
        <v>2044</v>
      </c>
      <c r="D1593" t="s">
        <v>211</v>
      </c>
      <c r="E1593" s="67" t="n">
        <v>176720.973913542</v>
      </c>
      <c r="F1593" s="68" t="n">
        <v>108405.015378104</v>
      </c>
      <c r="G1593" s="69" t="n">
        <v>108405.015378104</v>
      </c>
      <c r="H1593" s="70" t="str">
        <f>G1593-F1593</f>
      </c>
      <c r="I1593" s="71" t="n">
        <v>176720.973913542</v>
      </c>
      <c r="J1593" s="72" t="str">
        <f>I1593-E1593</f>
      </c>
    </row>
    <row r="1594">
      <c r="A1594" t="s">
        <v>112</v>
      </c>
      <c r="B1594" t="s">
        <v>377</v>
      </c>
      <c r="C1594" s="66" t="n">
        <v>2044</v>
      </c>
      <c r="D1594" t="s">
        <v>221</v>
      </c>
      <c r="E1594" s="67" t="n">
        <v>337141.608513163</v>
      </c>
      <c r="F1594" s="68" t="n">
        <v>317170.637977033</v>
      </c>
      <c r="G1594" s="69" t="n">
        <v>317170.637977033</v>
      </c>
      <c r="H1594" s="70" t="str">
        <f>G1594-F1594</f>
      </c>
      <c r="I1594" s="71" t="n">
        <v>337141.608513163</v>
      </c>
      <c r="J1594" s="72" t="str">
        <f>I1594-E1594</f>
      </c>
    </row>
    <row r="1595">
      <c r="A1595" t="s">
        <v>112</v>
      </c>
      <c r="B1595" t="s">
        <v>377</v>
      </c>
      <c r="C1595" s="66" t="n">
        <v>2044</v>
      </c>
      <c r="D1595" t="s">
        <v>225</v>
      </c>
      <c r="E1595" s="67" t="n">
        <v>915703.811540802</v>
      </c>
      <c r="F1595" s="68" t="n">
        <v>538525.397411542</v>
      </c>
      <c r="G1595" s="69" t="n">
        <v>538525.397411542</v>
      </c>
      <c r="H1595" s="70" t="str">
        <f>G1595-F1595</f>
      </c>
      <c r="I1595" s="71" t="n">
        <v>915703.811540802</v>
      </c>
      <c r="J1595" s="72" t="str">
        <f>I1595-E1595</f>
      </c>
    </row>
    <row r="1596">
      <c r="A1596" t="s">
        <v>112</v>
      </c>
      <c r="B1596" t="s">
        <v>377</v>
      </c>
      <c r="C1596" s="66" t="n">
        <v>2044</v>
      </c>
      <c r="D1596" t="s">
        <v>229</v>
      </c>
      <c r="E1596" s="67" t="n">
        <v>486601.390422378</v>
      </c>
      <c r="F1596" s="68" t="n">
        <v>261683.339551894</v>
      </c>
      <c r="G1596" s="69" t="n">
        <v>261683.339551894</v>
      </c>
      <c r="H1596" s="70" t="str">
        <f>G1596-F1596</f>
      </c>
      <c r="I1596" s="71" t="n">
        <v>486601.390422378</v>
      </c>
      <c r="J1596" s="72" t="str">
        <f>I1596-E1596</f>
      </c>
    </row>
    <row r="1597">
      <c r="A1597" t="s">
        <v>112</v>
      </c>
      <c r="B1597" t="s">
        <v>377</v>
      </c>
      <c r="C1597" s="66" t="n">
        <v>2044</v>
      </c>
      <c r="D1597" t="s">
        <v>375</v>
      </c>
      <c r="E1597" s="67" t="n">
        <v>12149.8552379252</v>
      </c>
      <c r="F1597" s="68" t="n">
        <v>1626.37538137955</v>
      </c>
      <c r="G1597" s="69" t="n">
        <v>1626.37538137955</v>
      </c>
      <c r="H1597" s="70" t="str">
        <f>G1597-F1597</f>
      </c>
      <c r="I1597" s="71" t="n">
        <v>12149.8552379252</v>
      </c>
      <c r="J1597" s="72" t="str">
        <f>I1597-E1597</f>
      </c>
    </row>
    <row r="1598">
      <c r="A1598" t="s">
        <v>112</v>
      </c>
      <c r="B1598" t="s">
        <v>377</v>
      </c>
      <c r="C1598" s="66" t="n">
        <v>2045</v>
      </c>
      <c r="D1598" t="s">
        <v>235</v>
      </c>
      <c r="E1598" s="67" t="n">
        <v>17558.0225793012</v>
      </c>
      <c r="F1598" s="68" t="n">
        <v>11745.9298391965</v>
      </c>
      <c r="G1598" s="69" t="n">
        <v>11745.9298391965</v>
      </c>
      <c r="H1598" s="70" t="str">
        <f>G1598-F1598</f>
      </c>
      <c r="I1598" s="71" t="n">
        <v>17558.0225793012</v>
      </c>
      <c r="J1598" s="72" t="str">
        <f>I1598-E1598</f>
      </c>
    </row>
    <row r="1599">
      <c r="A1599" t="s">
        <v>112</v>
      </c>
      <c r="B1599" t="s">
        <v>377</v>
      </c>
      <c r="C1599" s="66" t="n">
        <v>2045</v>
      </c>
      <c r="D1599" t="s">
        <v>266</v>
      </c>
      <c r="E1599" s="67" t="n">
        <v>1110841.03545085</v>
      </c>
      <c r="F1599" s="68" t="n">
        <v>224789.135470853</v>
      </c>
      <c r="G1599" s="69" t="n">
        <v>224789.135470853</v>
      </c>
      <c r="H1599" s="70" t="str">
        <f>G1599-F1599</f>
      </c>
      <c r="I1599" s="71" t="n">
        <v>1110841.03545085</v>
      </c>
      <c r="J1599" s="72" t="str">
        <f>I1599-E1599</f>
      </c>
    </row>
    <row r="1600">
      <c r="A1600" t="s">
        <v>112</v>
      </c>
      <c r="B1600" t="s">
        <v>377</v>
      </c>
      <c r="C1600" s="66" t="n">
        <v>2045</v>
      </c>
      <c r="D1600" t="s">
        <v>211</v>
      </c>
      <c r="E1600" s="67" t="n">
        <v>180153.68435169</v>
      </c>
      <c r="F1600" s="68" t="n">
        <v>110535.42825069</v>
      </c>
      <c r="G1600" s="69" t="n">
        <v>110535.42825069</v>
      </c>
      <c r="H1600" s="70" t="str">
        <f>G1600-F1600</f>
      </c>
      <c r="I1600" s="71" t="n">
        <v>180153.68435169</v>
      </c>
      <c r="J1600" s="72" t="str">
        <f>I1600-E1600</f>
      </c>
    </row>
    <row r="1601">
      <c r="A1601" t="s">
        <v>112</v>
      </c>
      <c r="B1601" t="s">
        <v>377</v>
      </c>
      <c r="C1601" s="66" t="n">
        <v>2045</v>
      </c>
      <c r="D1601" t="s">
        <v>221</v>
      </c>
      <c r="E1601" s="67" t="n">
        <v>339169.596103443</v>
      </c>
      <c r="F1601" s="68" t="n">
        <v>318918.904925021</v>
      </c>
      <c r="G1601" s="69" t="n">
        <v>318918.904925021</v>
      </c>
      <c r="H1601" s="70" t="str">
        <f>G1601-F1601</f>
      </c>
      <c r="I1601" s="71" t="n">
        <v>339169.596103443</v>
      </c>
      <c r="J1601" s="72" t="str">
        <f>I1601-E1601</f>
      </c>
    </row>
    <row r="1602">
      <c r="A1602" t="s">
        <v>112</v>
      </c>
      <c r="B1602" t="s">
        <v>377</v>
      </c>
      <c r="C1602" s="66" t="n">
        <v>2045</v>
      </c>
      <c r="D1602" t="s">
        <v>225</v>
      </c>
      <c r="E1602" s="67" t="n">
        <v>929197.274787431</v>
      </c>
      <c r="F1602" s="68" t="n">
        <v>549018.34448389</v>
      </c>
      <c r="G1602" s="69" t="n">
        <v>549018.34448389</v>
      </c>
      <c r="H1602" s="70" t="str">
        <f>G1602-F1602</f>
      </c>
      <c r="I1602" s="71" t="n">
        <v>929197.274787431</v>
      </c>
      <c r="J1602" s="72" t="str">
        <f>I1602-E1602</f>
      </c>
    </row>
    <row r="1603">
      <c r="A1603" t="s">
        <v>112</v>
      </c>
      <c r="B1603" t="s">
        <v>377</v>
      </c>
      <c r="C1603" s="66" t="n">
        <v>2045</v>
      </c>
      <c r="D1603" t="s">
        <v>229</v>
      </c>
      <c r="E1603" s="67" t="n">
        <v>493255.893083406</v>
      </c>
      <c r="F1603" s="68" t="n">
        <v>267382.392924501</v>
      </c>
      <c r="G1603" s="69" t="n">
        <v>267382.392924501</v>
      </c>
      <c r="H1603" s="70" t="str">
        <f>G1603-F1603</f>
      </c>
      <c r="I1603" s="71" t="n">
        <v>493255.893083406</v>
      </c>
      <c r="J1603" s="72" t="str">
        <f>I1603-E1603</f>
      </c>
    </row>
    <row r="1604">
      <c r="A1604" t="s">
        <v>112</v>
      </c>
      <c r="B1604" t="s">
        <v>377</v>
      </c>
      <c r="C1604" s="66" t="n">
        <v>2045</v>
      </c>
      <c r="D1604" t="s">
        <v>375</v>
      </c>
      <c r="E1604" s="67" t="n">
        <v>12048.500629735</v>
      </c>
      <c r="F1604" s="68" t="n">
        <v>1523.26402182686</v>
      </c>
      <c r="G1604" s="69" t="n">
        <v>1523.26402182686</v>
      </c>
      <c r="H1604" s="70" t="str">
        <f>G1604-F1604</f>
      </c>
      <c r="I1604" s="71" t="n">
        <v>12048.500629735</v>
      </c>
      <c r="J1604" s="72" t="str">
        <f>I1604-E1604</f>
      </c>
    </row>
    <row r="1605">
      <c r="A1605" t="s">
        <v>112</v>
      </c>
      <c r="B1605" t="s">
        <v>377</v>
      </c>
      <c r="C1605" s="66" t="n">
        <v>2046</v>
      </c>
      <c r="D1605" t="s">
        <v>235</v>
      </c>
      <c r="E1605" s="67" t="n">
        <v>17968.503099892</v>
      </c>
      <c r="F1605" s="68" t="n">
        <v>11956.4732180851</v>
      </c>
      <c r="G1605" s="69" t="n">
        <v>11956.4732180851</v>
      </c>
      <c r="H1605" s="70" t="str">
        <f>G1605-F1605</f>
      </c>
      <c r="I1605" s="71" t="n">
        <v>17968.503099892</v>
      </c>
      <c r="J1605" s="72" t="str">
        <f>I1605-E1605</f>
      </c>
    </row>
    <row r="1606">
      <c r="A1606" t="s">
        <v>112</v>
      </c>
      <c r="B1606" t="s">
        <v>377</v>
      </c>
      <c r="C1606" s="66" t="n">
        <v>2046</v>
      </c>
      <c r="D1606" t="s">
        <v>266</v>
      </c>
      <c r="E1606" s="67" t="n">
        <v>1124741.39385058</v>
      </c>
      <c r="F1606" s="68" t="n">
        <v>230223.641273017</v>
      </c>
      <c r="G1606" s="69" t="n">
        <v>230223.641273017</v>
      </c>
      <c r="H1606" s="70" t="str">
        <f>G1606-F1606</f>
      </c>
      <c r="I1606" s="71" t="n">
        <v>1124741.39385058</v>
      </c>
      <c r="J1606" s="72" t="str">
        <f>I1606-E1606</f>
      </c>
    </row>
    <row r="1607">
      <c r="A1607" t="s">
        <v>112</v>
      </c>
      <c r="B1607" t="s">
        <v>377</v>
      </c>
      <c r="C1607" s="66" t="n">
        <v>2046</v>
      </c>
      <c r="D1607" t="s">
        <v>211</v>
      </c>
      <c r="E1607" s="67" t="n">
        <v>183510.562290158</v>
      </c>
      <c r="F1607" s="68" t="n">
        <v>112679.652863118</v>
      </c>
      <c r="G1607" s="69" t="n">
        <v>112679.652863118</v>
      </c>
      <c r="H1607" s="70" t="str">
        <f>G1607-F1607</f>
      </c>
      <c r="I1607" s="71" t="n">
        <v>183510.562290158</v>
      </c>
      <c r="J1607" s="72" t="str">
        <f>I1607-E1607</f>
      </c>
    </row>
    <row r="1608">
      <c r="A1608" t="s">
        <v>112</v>
      </c>
      <c r="B1608" t="s">
        <v>377</v>
      </c>
      <c r="C1608" s="66" t="n">
        <v>2046</v>
      </c>
      <c r="D1608" t="s">
        <v>221</v>
      </c>
      <c r="E1608" s="67" t="n">
        <v>341225.275481564</v>
      </c>
      <c r="F1608" s="68" t="n">
        <v>320574.163172874</v>
      </c>
      <c r="G1608" s="69" t="n">
        <v>320574.163172874</v>
      </c>
      <c r="H1608" s="70" t="str">
        <f>G1608-F1608</f>
      </c>
      <c r="I1608" s="71" t="n">
        <v>341225.275481564</v>
      </c>
      <c r="J1608" s="72" t="str">
        <f>I1608-E1608</f>
      </c>
    </row>
    <row r="1609">
      <c r="A1609" t="s">
        <v>112</v>
      </c>
      <c r="B1609" t="s">
        <v>377</v>
      </c>
      <c r="C1609" s="66" t="n">
        <v>2046</v>
      </c>
      <c r="D1609" t="s">
        <v>225</v>
      </c>
      <c r="E1609" s="67" t="n">
        <v>944010.931257439</v>
      </c>
      <c r="F1609" s="68" t="n">
        <v>559544.256752656</v>
      </c>
      <c r="G1609" s="69" t="n">
        <v>559544.256752656</v>
      </c>
      <c r="H1609" s="70" t="str">
        <f>G1609-F1609</f>
      </c>
      <c r="I1609" s="71" t="n">
        <v>944010.931257439</v>
      </c>
      <c r="J1609" s="72" t="str">
        <f>I1609-E1609</f>
      </c>
    </row>
    <row r="1610">
      <c r="A1610" t="s">
        <v>112</v>
      </c>
      <c r="B1610" t="s">
        <v>377</v>
      </c>
      <c r="C1610" s="66" t="n">
        <v>2046</v>
      </c>
      <c r="D1610" t="s">
        <v>229</v>
      </c>
      <c r="E1610" s="67" t="n">
        <v>500645.717898476</v>
      </c>
      <c r="F1610" s="68" t="n">
        <v>273080.787934234</v>
      </c>
      <c r="G1610" s="69" t="n">
        <v>273080.787934234</v>
      </c>
      <c r="H1610" s="70" t="str">
        <f>G1610-F1610</f>
      </c>
      <c r="I1610" s="71" t="n">
        <v>500645.717898476</v>
      </c>
      <c r="J1610" s="72" t="str">
        <f>I1610-E1610</f>
      </c>
    </row>
    <row r="1611">
      <c r="A1611" t="s">
        <v>112</v>
      </c>
      <c r="B1611" t="s">
        <v>377</v>
      </c>
      <c r="C1611" s="66" t="n">
        <v>2046</v>
      </c>
      <c r="D1611" t="s">
        <v>375</v>
      </c>
      <c r="E1611" s="67" t="n">
        <v>11943.7945693929</v>
      </c>
      <c r="F1611" s="68" t="n">
        <v>1421.3002106259</v>
      </c>
      <c r="G1611" s="69" t="n">
        <v>1421.3002106259</v>
      </c>
      <c r="H1611" s="70" t="str">
        <f>G1611-F1611</f>
      </c>
      <c r="I1611" s="71" t="n">
        <v>11943.7945693929</v>
      </c>
      <c r="J1611" s="72" t="str">
        <f>I1611-E1611</f>
      </c>
    </row>
    <row r="1612">
      <c r="A1612" t="s">
        <v>112</v>
      </c>
      <c r="B1612" t="s">
        <v>377</v>
      </c>
      <c r="C1612" s="66" t="n">
        <v>2047</v>
      </c>
      <c r="D1612" t="s">
        <v>235</v>
      </c>
      <c r="E1612" s="67" t="n">
        <v>18370.9982297807</v>
      </c>
      <c r="F1612" s="68" t="n">
        <v>12160.3227217187</v>
      </c>
      <c r="G1612" s="69" t="n">
        <v>12160.3227217187</v>
      </c>
      <c r="H1612" s="70" t="str">
        <f>G1612-F1612</f>
      </c>
      <c r="I1612" s="71" t="n">
        <v>18370.9982297807</v>
      </c>
      <c r="J1612" s="72" t="str">
        <f>I1612-E1612</f>
      </c>
    </row>
    <row r="1613">
      <c r="A1613" t="s">
        <v>112</v>
      </c>
      <c r="B1613" t="s">
        <v>377</v>
      </c>
      <c r="C1613" s="66" t="n">
        <v>2047</v>
      </c>
      <c r="D1613" t="s">
        <v>266</v>
      </c>
      <c r="E1613" s="67" t="n">
        <v>1133680.16398797</v>
      </c>
      <c r="F1613" s="68" t="n">
        <v>235574.501787602</v>
      </c>
      <c r="G1613" s="69" t="n">
        <v>235574.501787602</v>
      </c>
      <c r="H1613" s="70" t="str">
        <f>G1613-F1613</f>
      </c>
      <c r="I1613" s="71" t="n">
        <v>1133680.16398797</v>
      </c>
      <c r="J1613" s="72" t="str">
        <f>I1613-E1613</f>
      </c>
    </row>
    <row r="1614">
      <c r="A1614" t="s">
        <v>112</v>
      </c>
      <c r="B1614" t="s">
        <v>377</v>
      </c>
      <c r="C1614" s="66" t="n">
        <v>2047</v>
      </c>
      <c r="D1614" t="s">
        <v>211</v>
      </c>
      <c r="E1614" s="67" t="n">
        <v>186925.284089995</v>
      </c>
      <c r="F1614" s="68" t="n">
        <v>114770.43405396</v>
      </c>
      <c r="G1614" s="69" t="n">
        <v>114770.43405396</v>
      </c>
      <c r="H1614" s="70" t="str">
        <f>G1614-F1614</f>
      </c>
      <c r="I1614" s="71" t="n">
        <v>186925.284089995</v>
      </c>
      <c r="J1614" s="72" t="str">
        <f>I1614-E1614</f>
      </c>
    </row>
    <row r="1615">
      <c r="A1615" t="s">
        <v>112</v>
      </c>
      <c r="B1615" t="s">
        <v>377</v>
      </c>
      <c r="C1615" s="66" t="n">
        <v>2047</v>
      </c>
      <c r="D1615" t="s">
        <v>221</v>
      </c>
      <c r="E1615" s="67" t="n">
        <v>342821.899904036</v>
      </c>
      <c r="F1615" s="68" t="n">
        <v>322040.722228729</v>
      </c>
      <c r="G1615" s="69" t="n">
        <v>322040.722228729</v>
      </c>
      <c r="H1615" s="70" t="str">
        <f>G1615-F1615</f>
      </c>
      <c r="I1615" s="71" t="n">
        <v>342821.899904036</v>
      </c>
      <c r="J1615" s="72" t="str">
        <f>I1615-E1615</f>
      </c>
    </row>
    <row r="1616">
      <c r="A1616" t="s">
        <v>112</v>
      </c>
      <c r="B1616" t="s">
        <v>377</v>
      </c>
      <c r="C1616" s="66" t="n">
        <v>2047</v>
      </c>
      <c r="D1616" t="s">
        <v>225</v>
      </c>
      <c r="E1616" s="67" t="n">
        <v>957700.330331823</v>
      </c>
      <c r="F1616" s="68" t="n">
        <v>569776.387385101</v>
      </c>
      <c r="G1616" s="69" t="n">
        <v>569776.387385101</v>
      </c>
      <c r="H1616" s="70" t="str">
        <f>G1616-F1616</f>
      </c>
      <c r="I1616" s="71" t="n">
        <v>957700.330331823</v>
      </c>
      <c r="J1616" s="72" t="str">
        <f>I1616-E1616</f>
      </c>
    </row>
    <row r="1617">
      <c r="A1617" t="s">
        <v>112</v>
      </c>
      <c r="B1617" t="s">
        <v>377</v>
      </c>
      <c r="C1617" s="66" t="n">
        <v>2047</v>
      </c>
      <c r="D1617" t="s">
        <v>229</v>
      </c>
      <c r="E1617" s="67" t="n">
        <v>507728.749767113</v>
      </c>
      <c r="F1617" s="68" t="n">
        <v>278595.1987469</v>
      </c>
      <c r="G1617" s="69" t="n">
        <v>278595.1987469</v>
      </c>
      <c r="H1617" s="70" t="str">
        <f>G1617-F1617</f>
      </c>
      <c r="I1617" s="71" t="n">
        <v>507728.749767113</v>
      </c>
      <c r="J1617" s="72" t="str">
        <f>I1617-E1617</f>
      </c>
    </row>
    <row r="1618">
      <c r="A1618" t="s">
        <v>112</v>
      </c>
      <c r="B1618" t="s">
        <v>377</v>
      </c>
      <c r="C1618" s="66" t="n">
        <v>2047</v>
      </c>
      <c r="D1618" t="s">
        <v>375</v>
      </c>
      <c r="E1618" s="67" t="n">
        <v>11676.8139890787</v>
      </c>
      <c r="F1618" s="68" t="n">
        <v>1320.00748918915</v>
      </c>
      <c r="G1618" s="69" t="n">
        <v>1320.00748918915</v>
      </c>
      <c r="H1618" s="70" t="str">
        <f>G1618-F1618</f>
      </c>
      <c r="I1618" s="71" t="n">
        <v>11676.8139890787</v>
      </c>
      <c r="J1618" s="72" t="str">
        <f>I1618-E1618</f>
      </c>
    </row>
    <row r="1619">
      <c r="A1619" t="s">
        <v>112</v>
      </c>
      <c r="B1619" t="s">
        <v>377</v>
      </c>
      <c r="C1619" s="66" t="n">
        <v>2048</v>
      </c>
      <c r="D1619" t="s">
        <v>235</v>
      </c>
      <c r="E1619" s="67" t="n">
        <v>18865.0138793559</v>
      </c>
      <c r="F1619" s="68" t="n">
        <v>12359.797946018</v>
      </c>
      <c r="G1619" s="69" t="n">
        <v>12359.797946018</v>
      </c>
      <c r="H1619" s="70" t="str">
        <f>G1619-F1619</f>
      </c>
      <c r="I1619" s="71" t="n">
        <v>18865.0138793559</v>
      </c>
      <c r="J1619" s="72" t="str">
        <f>I1619-E1619</f>
      </c>
    </row>
    <row r="1620">
      <c r="A1620" t="s">
        <v>112</v>
      </c>
      <c r="B1620" t="s">
        <v>377</v>
      </c>
      <c r="C1620" s="66" t="n">
        <v>2048</v>
      </c>
      <c r="D1620" t="s">
        <v>266</v>
      </c>
      <c r="E1620" s="67" t="n">
        <v>1139921.42222342</v>
      </c>
      <c r="F1620" s="68" t="n">
        <v>240778.643136103</v>
      </c>
      <c r="G1620" s="69" t="n">
        <v>240778.643136103</v>
      </c>
      <c r="H1620" s="70" t="str">
        <f>G1620-F1620</f>
      </c>
      <c r="I1620" s="71" t="n">
        <v>1139921.42222342</v>
      </c>
      <c r="J1620" s="72" t="str">
        <f>I1620-E1620</f>
      </c>
    </row>
    <row r="1621">
      <c r="A1621" t="s">
        <v>112</v>
      </c>
      <c r="B1621" t="s">
        <v>377</v>
      </c>
      <c r="C1621" s="66" t="n">
        <v>2048</v>
      </c>
      <c r="D1621" t="s">
        <v>211</v>
      </c>
      <c r="E1621" s="67" t="n">
        <v>191173.834498201</v>
      </c>
      <c r="F1621" s="68" t="n">
        <v>116788.610084</v>
      </c>
      <c r="G1621" s="69" t="n">
        <v>116788.610084</v>
      </c>
      <c r="H1621" s="70" t="str">
        <f>G1621-F1621</f>
      </c>
      <c r="I1621" s="71" t="n">
        <v>191173.834498201</v>
      </c>
      <c r="J1621" s="72" t="str">
        <f>I1621-E1621</f>
      </c>
    </row>
    <row r="1622">
      <c r="A1622" t="s">
        <v>112</v>
      </c>
      <c r="B1622" t="s">
        <v>377</v>
      </c>
      <c r="C1622" s="66" t="n">
        <v>2048</v>
      </c>
      <c r="D1622" t="s">
        <v>221</v>
      </c>
      <c r="E1622" s="67" t="n">
        <v>343787.138006374</v>
      </c>
      <c r="F1622" s="68" t="n">
        <v>323063.01307722</v>
      </c>
      <c r="G1622" s="69" t="n">
        <v>323063.01307722</v>
      </c>
      <c r="H1622" s="70" t="str">
        <f>G1622-F1622</f>
      </c>
      <c r="I1622" s="71" t="n">
        <v>343787.138006374</v>
      </c>
      <c r="J1622" s="72" t="str">
        <f>I1622-E1622</f>
      </c>
    </row>
    <row r="1623">
      <c r="A1623" t="s">
        <v>112</v>
      </c>
      <c r="B1623" t="s">
        <v>377</v>
      </c>
      <c r="C1623" s="66" t="n">
        <v>2048</v>
      </c>
      <c r="D1623" t="s">
        <v>225</v>
      </c>
      <c r="E1623" s="67" t="n">
        <v>972752.000469153</v>
      </c>
      <c r="F1623" s="68" t="n">
        <v>579456.858882308</v>
      </c>
      <c r="G1623" s="69" t="n">
        <v>579456.858882308</v>
      </c>
      <c r="H1623" s="70" t="str">
        <f>G1623-F1623</f>
      </c>
      <c r="I1623" s="71" t="n">
        <v>972752.000469153</v>
      </c>
      <c r="J1623" s="72" t="str">
        <f>I1623-E1623</f>
      </c>
    </row>
    <row r="1624">
      <c r="A1624" t="s">
        <v>112</v>
      </c>
      <c r="B1624" t="s">
        <v>377</v>
      </c>
      <c r="C1624" s="66" t="n">
        <v>2048</v>
      </c>
      <c r="D1624" t="s">
        <v>229</v>
      </c>
      <c r="E1624" s="67" t="n">
        <v>516145.438063223</v>
      </c>
      <c r="F1624" s="68" t="n">
        <v>283909.318240972</v>
      </c>
      <c r="G1624" s="69" t="n">
        <v>283909.318240972</v>
      </c>
      <c r="H1624" s="70" t="str">
        <f>G1624-F1624</f>
      </c>
      <c r="I1624" s="71" t="n">
        <v>516145.438063223</v>
      </c>
      <c r="J1624" s="72" t="str">
        <f>I1624-E1624</f>
      </c>
    </row>
    <row r="1625">
      <c r="A1625" t="s">
        <v>112</v>
      </c>
      <c r="B1625" t="s">
        <v>377</v>
      </c>
      <c r="C1625" s="66" t="n">
        <v>2048</v>
      </c>
      <c r="D1625" t="s">
        <v>375</v>
      </c>
      <c r="E1625" s="67" t="n">
        <v>11567.4035703729</v>
      </c>
      <c r="F1625" s="68" t="n">
        <v>1228.73261677247</v>
      </c>
      <c r="G1625" s="69" t="n">
        <v>1228.73261677247</v>
      </c>
      <c r="H1625" s="70" t="str">
        <f>G1625-F1625</f>
      </c>
      <c r="I1625" s="71" t="n">
        <v>11567.4035703729</v>
      </c>
      <c r="J1625" s="72" t="str">
        <f>I1625-E1625</f>
      </c>
    </row>
    <row r="1626">
      <c r="A1626" t="s">
        <v>112</v>
      </c>
      <c r="B1626" t="s">
        <v>377</v>
      </c>
      <c r="C1626" s="66" t="n">
        <v>2049</v>
      </c>
      <c r="D1626" t="s">
        <v>235</v>
      </c>
      <c r="E1626" s="67" t="n">
        <v>19265.9413357536</v>
      </c>
      <c r="F1626" s="68" t="n">
        <v>12562.9700035081</v>
      </c>
      <c r="G1626" s="69" t="n">
        <v>12562.9700035081</v>
      </c>
      <c r="H1626" s="70" t="str">
        <f>G1626-F1626</f>
      </c>
      <c r="I1626" s="71" t="n">
        <v>19265.9413357536</v>
      </c>
      <c r="J1626" s="72" t="str">
        <f>I1626-E1626</f>
      </c>
    </row>
    <row r="1627">
      <c r="A1627" t="s">
        <v>112</v>
      </c>
      <c r="B1627" t="s">
        <v>377</v>
      </c>
      <c r="C1627" s="66" t="n">
        <v>2049</v>
      </c>
      <c r="D1627" t="s">
        <v>266</v>
      </c>
      <c r="E1627" s="67" t="n">
        <v>1148955.60958046</v>
      </c>
      <c r="F1627" s="68" t="n">
        <v>246024.454765088</v>
      </c>
      <c r="G1627" s="69" t="n">
        <v>246024.454765088</v>
      </c>
      <c r="H1627" s="70" t="str">
        <f>G1627-F1627</f>
      </c>
      <c r="I1627" s="71" t="n">
        <v>1148955.60958046</v>
      </c>
      <c r="J1627" s="72" t="str">
        <f>I1627-E1627</f>
      </c>
    </row>
    <row r="1628">
      <c r="A1628" t="s">
        <v>112</v>
      </c>
      <c r="B1628" t="s">
        <v>377</v>
      </c>
      <c r="C1628" s="66" t="n">
        <v>2049</v>
      </c>
      <c r="D1628" t="s">
        <v>211</v>
      </c>
      <c r="E1628" s="67" t="n">
        <v>194292.055539498</v>
      </c>
      <c r="F1628" s="68" t="n">
        <v>118827.584291328</v>
      </c>
      <c r="G1628" s="69" t="n">
        <v>118827.584291328</v>
      </c>
      <c r="H1628" s="70" t="str">
        <f>G1628-F1628</f>
      </c>
      <c r="I1628" s="71" t="n">
        <v>194292.055539498</v>
      </c>
      <c r="J1628" s="72" t="str">
        <f>I1628-E1628</f>
      </c>
    </row>
    <row r="1629">
      <c r="A1629" t="s">
        <v>112</v>
      </c>
      <c r="B1629" t="s">
        <v>377</v>
      </c>
      <c r="C1629" s="66" t="n">
        <v>2049</v>
      </c>
      <c r="D1629" t="s">
        <v>221</v>
      </c>
      <c r="E1629" s="67" t="n">
        <v>345031.334829118</v>
      </c>
      <c r="F1629" s="68" t="n">
        <v>324116.922797206</v>
      </c>
      <c r="G1629" s="69" t="n">
        <v>324116.922797206</v>
      </c>
      <c r="H1629" s="70" t="str">
        <f>G1629-F1629</f>
      </c>
      <c r="I1629" s="71" t="n">
        <v>345031.334829118</v>
      </c>
      <c r="J1629" s="72" t="str">
        <f>I1629-E1629</f>
      </c>
    </row>
    <row r="1630">
      <c r="A1630" t="s">
        <v>112</v>
      </c>
      <c r="B1630" t="s">
        <v>377</v>
      </c>
      <c r="C1630" s="66" t="n">
        <v>2049</v>
      </c>
      <c r="D1630" t="s">
        <v>225</v>
      </c>
      <c r="E1630" s="67" t="n">
        <v>985505.206976823</v>
      </c>
      <c r="F1630" s="68" t="n">
        <v>589228.445176563</v>
      </c>
      <c r="G1630" s="69" t="n">
        <v>589228.445176563</v>
      </c>
      <c r="H1630" s="70" t="str">
        <f>G1630-F1630</f>
      </c>
      <c r="I1630" s="71" t="n">
        <v>985505.206976823</v>
      </c>
      <c r="J1630" s="72" t="str">
        <f>I1630-E1630</f>
      </c>
    </row>
    <row r="1631">
      <c r="A1631" t="s">
        <v>112</v>
      </c>
      <c r="B1631" t="s">
        <v>377</v>
      </c>
      <c r="C1631" s="66" t="n">
        <v>2049</v>
      </c>
      <c r="D1631" t="s">
        <v>229</v>
      </c>
      <c r="E1631" s="67" t="n">
        <v>522492.200230248</v>
      </c>
      <c r="F1631" s="68" t="n">
        <v>289249.089939416</v>
      </c>
      <c r="G1631" s="69" t="n">
        <v>289249.089939416</v>
      </c>
      <c r="H1631" s="70" t="str">
        <f>G1631-F1631</f>
      </c>
      <c r="I1631" s="71" t="n">
        <v>522492.200230248</v>
      </c>
      <c r="J1631" s="72" t="str">
        <f>I1631-E1631</f>
      </c>
    </row>
    <row r="1632">
      <c r="A1632" t="s">
        <v>112</v>
      </c>
      <c r="B1632" t="s">
        <v>377</v>
      </c>
      <c r="C1632" s="66" t="n">
        <v>2049</v>
      </c>
      <c r="D1632" t="s">
        <v>375</v>
      </c>
      <c r="E1632" s="67" t="n">
        <v>11514.5369642823</v>
      </c>
      <c r="F1632" s="68" t="n">
        <v>1139.24175250417</v>
      </c>
      <c r="G1632" s="69" t="n">
        <v>1139.24175250417</v>
      </c>
      <c r="H1632" s="70" t="str">
        <f>G1632-F1632</f>
      </c>
      <c r="I1632" s="71" t="n">
        <v>11514.5369642823</v>
      </c>
      <c r="J1632" s="72" t="str">
        <f>I1632-E1632</f>
      </c>
    </row>
    <row r="1633">
      <c r="A1633" t="s">
        <v>112</v>
      </c>
      <c r="B1633" t="s">
        <v>377</v>
      </c>
      <c r="C1633" s="66" t="n">
        <v>2050</v>
      </c>
      <c r="D1633" t="s">
        <v>235</v>
      </c>
      <c r="E1633" s="67" t="n">
        <v>19651.774602414</v>
      </c>
      <c r="F1633" s="68" t="n">
        <v>12764.9906286853</v>
      </c>
      <c r="G1633" s="69" t="n">
        <v>12764.9906286853</v>
      </c>
      <c r="H1633" s="70" t="str">
        <f>G1633-F1633</f>
      </c>
      <c r="I1633" s="71" t="n">
        <v>19651.774602414</v>
      </c>
      <c r="J1633" s="72" t="str">
        <f>I1633-E1633</f>
      </c>
    </row>
    <row r="1634">
      <c r="A1634" t="s">
        <v>112</v>
      </c>
      <c r="B1634" t="s">
        <v>377</v>
      </c>
      <c r="C1634" s="66" t="n">
        <v>2050</v>
      </c>
      <c r="D1634" t="s">
        <v>266</v>
      </c>
      <c r="E1634" s="67" t="n">
        <v>1157673.56667431</v>
      </c>
      <c r="F1634" s="68" t="n">
        <v>251178.956267752</v>
      </c>
      <c r="G1634" s="69" t="n">
        <v>251178.956267752</v>
      </c>
      <c r="H1634" s="70" t="str">
        <f>G1634-F1634</f>
      </c>
      <c r="I1634" s="71" t="n">
        <v>1157673.56667431</v>
      </c>
      <c r="J1634" s="72" t="str">
        <f>I1634-E1634</f>
      </c>
    </row>
    <row r="1635">
      <c r="A1635" t="s">
        <v>112</v>
      </c>
      <c r="B1635" t="s">
        <v>377</v>
      </c>
      <c r="C1635" s="66" t="n">
        <v>2050</v>
      </c>
      <c r="D1635" t="s">
        <v>211</v>
      </c>
      <c r="E1635" s="67" t="n">
        <v>196917.204625516</v>
      </c>
      <c r="F1635" s="68" t="n">
        <v>120827.928759862</v>
      </c>
      <c r="G1635" s="69" t="n">
        <v>120827.928759862</v>
      </c>
      <c r="H1635" s="70" t="str">
        <f>G1635-F1635</f>
      </c>
      <c r="I1635" s="71" t="n">
        <v>196917.204625516</v>
      </c>
      <c r="J1635" s="72" t="str">
        <f>I1635-E1635</f>
      </c>
    </row>
    <row r="1636">
      <c r="A1636" t="s">
        <v>112</v>
      </c>
      <c r="B1636" t="s">
        <v>377</v>
      </c>
      <c r="C1636" s="66" t="n">
        <v>2050</v>
      </c>
      <c r="D1636" t="s">
        <v>221</v>
      </c>
      <c r="E1636" s="67" t="n">
        <v>346233.851249823</v>
      </c>
      <c r="F1636" s="68" t="n">
        <v>324973.279226193</v>
      </c>
      <c r="G1636" s="69" t="n">
        <v>324973.279226193</v>
      </c>
      <c r="H1636" s="70" t="str">
        <f>G1636-F1636</f>
      </c>
      <c r="I1636" s="71" t="n">
        <v>346233.851249823</v>
      </c>
      <c r="J1636" s="72" t="str">
        <f>I1636-E1636</f>
      </c>
    </row>
    <row r="1637">
      <c r="A1637" t="s">
        <v>112</v>
      </c>
      <c r="B1637" t="s">
        <v>377</v>
      </c>
      <c r="C1637" s="66" t="n">
        <v>2050</v>
      </c>
      <c r="D1637" t="s">
        <v>225</v>
      </c>
      <c r="E1637" s="67" t="n">
        <v>997255.105001918</v>
      </c>
      <c r="F1637" s="68" t="n">
        <v>598816.687069898</v>
      </c>
      <c r="G1637" s="69" t="n">
        <v>598816.687069898</v>
      </c>
      <c r="H1637" s="70" t="str">
        <f>G1637-F1637</f>
      </c>
      <c r="I1637" s="71" t="n">
        <v>997255.105001918</v>
      </c>
      <c r="J1637" s="72" t="str">
        <f>I1637-E1637</f>
      </c>
    </row>
    <row r="1638">
      <c r="A1638" t="s">
        <v>112</v>
      </c>
      <c r="B1638" t="s">
        <v>377</v>
      </c>
      <c r="C1638" s="66" t="n">
        <v>2050</v>
      </c>
      <c r="D1638" t="s">
        <v>229</v>
      </c>
      <c r="E1638" s="67" t="n">
        <v>528009.464128417</v>
      </c>
      <c r="F1638" s="68" t="n">
        <v>294395.50759804</v>
      </c>
      <c r="G1638" s="69" t="n">
        <v>294395.50759804</v>
      </c>
      <c r="H1638" s="70" t="str">
        <f>G1638-F1638</f>
      </c>
      <c r="I1638" s="71" t="n">
        <v>528009.464128417</v>
      </c>
      <c r="J1638" s="72" t="str">
        <f>I1638-E1638</f>
      </c>
    </row>
    <row r="1639">
      <c r="A1639" t="s">
        <v>112</v>
      </c>
      <c r="B1639" t="s">
        <v>377</v>
      </c>
      <c r="C1639" s="66" t="n">
        <v>2050</v>
      </c>
      <c r="D1639" t="s">
        <v>375</v>
      </c>
      <c r="E1639" s="67" t="n">
        <v>11458.3317669049</v>
      </c>
      <c r="F1639" s="68" t="n">
        <v>1051.113893317</v>
      </c>
      <c r="G1639" s="69" t="n">
        <v>1051.113893317</v>
      </c>
      <c r="H1639" s="70" t="str">
        <f>G1639-F1639</f>
      </c>
      <c r="I1639" s="71" t="n">
        <v>11458.3317669049</v>
      </c>
      <c r="J1639" s="72" t="str">
        <f>I1639-E1639</f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7.71" hidden="0" customWidth="1"/>
    <col min="4" max="4" width="12.71" hidden="0" customWidth="1"/>
    <col min="5" max="5" width="16.71" hidden="0" customWidth="1"/>
    <col min="6" max="6" width="20.71" hidden="0" customWidth="1"/>
    <col min="7" max="7" width="15.71" hidden="0" customWidth="1"/>
    <col min="8" max="8" width="12.71" hidden="0" customWidth="1"/>
    <col min="9" max="9" width="28.71" hidden="0" customWidth="1"/>
    <col min="10" max="10" width="29.71" hidden="0" customWidth="1"/>
    <col min="11" max="11" width="19.71" hidden="0" customWidth="1"/>
    <col min="12" max="12" width="19.71" hidden="0" customWidth="1"/>
    <col min="13" max="13" width="20.71" hidden="0" customWidth="1"/>
    <col min="14" max="14" width="15.71" hidden="0" customWidth="1"/>
    <col min="15" max="15" width="14.71" hidden="0" customWidth="1"/>
    <col min="16" max="16" width="14.71" hidden="0" customWidth="1"/>
    <col min="17" max="17" width="22.71" hidden="0" customWidth="1"/>
    <col min="18" max="18" width="22.71" hidden="0" customWidth="1"/>
    <col min="19" max="19" width="25.71" hidden="0" customWidth="1"/>
    <col min="20" max="20" width="25.71" hidden="0" customWidth="1"/>
    <col min="21" max="21" width="12.71" hidden="0" customWidth="1"/>
    <col min="22" max="22" width="17.71" hidden="0" customWidth="1"/>
    <col min="23" max="23" width="20.71" hidden="0" customWidth="1"/>
    <col min="24" max="24" width="20.71" hidden="0" customWidth="1"/>
    <col min="25" max="25" width="23.71" hidden="0" customWidth="1"/>
    <col min="26" max="26" width="12.71" hidden="0" customWidth="1"/>
    <col min="27" max="27" width="16.71" hidden="0" customWidth="1"/>
    <col min="28" max="28" width="17.71" hidden="0" customWidth="1"/>
    <col min="29" max="29" width="13.71" hidden="0" customWidth="1"/>
    <col min="30" max="30" width="12.71" hidden="0" customWidth="1"/>
    <col min="31" max="31" width="11.71" hidden="0" customWidth="1"/>
    <col min="32" max="32" width="21.71" hidden="0" customWidth="1"/>
    <col min="33" max="33" width="21.71" hidden="0" customWidth="1"/>
    <col min="34" max="34" width="24.71" hidden="0" customWidth="1"/>
    <col min="35" max="35" width="21.71" hidden="0" customWidth="1"/>
    <col min="36" max="36" width="33.71" hidden="0" customWidth="1"/>
    <col min="37" max="37" width="33.71" hidden="0" customWidth="1"/>
    <col min="38" max="38" width="36.71" hidden="0" customWidth="1"/>
    <col min="39" max="39" width="34.71" hidden="0" customWidth="1"/>
  </cols>
  <sheetData>
    <row r="1" ht="28" customHeight="1">
      <c r="A1" s="1" t="s">
        <v>366</v>
      </c>
      <c r="B1" s="1" t="s">
        <v>42</v>
      </c>
      <c r="C1" s="1" t="s">
        <v>185</v>
      </c>
      <c r="D1" s="1" t="s">
        <v>189</v>
      </c>
      <c r="E1" s="1" t="s">
        <v>271</v>
      </c>
      <c r="F1" s="1" t="s">
        <v>272</v>
      </c>
      <c r="G1" s="1" t="s">
        <v>201</v>
      </c>
      <c r="H1" s="1" t="s">
        <v>202</v>
      </c>
      <c r="I1" s="1" t="s">
        <v>275</v>
      </c>
      <c r="J1" s="1" t="s">
        <v>276</v>
      </c>
      <c r="K1" s="1" t="s">
        <v>378</v>
      </c>
      <c r="L1" s="1" t="s">
        <v>379</v>
      </c>
      <c r="M1" s="1" t="s">
        <v>277</v>
      </c>
      <c r="N1" s="1" t="s">
        <v>281</v>
      </c>
      <c r="O1" s="1" t="s">
        <v>380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283</v>
      </c>
      <c r="U1" s="1" t="s">
        <v>282</v>
      </c>
      <c r="V1" s="1" t="s">
        <v>385</v>
      </c>
      <c r="W1" s="1" t="s">
        <v>386</v>
      </c>
      <c r="X1" s="1" t="s">
        <v>387</v>
      </c>
      <c r="Y1" s="1" t="s">
        <v>388</v>
      </c>
      <c r="Z1" s="1" t="s">
        <v>285</v>
      </c>
      <c r="AA1" s="1" t="s">
        <v>286</v>
      </c>
      <c r="AB1" s="1" t="s">
        <v>287</v>
      </c>
      <c r="AC1" s="1" t="s">
        <v>278</v>
      </c>
      <c r="AD1" s="1" t="s">
        <v>279</v>
      </c>
      <c r="AE1" s="1" t="s">
        <v>280</v>
      </c>
      <c r="AF1" s="1" t="s">
        <v>389</v>
      </c>
      <c r="AG1" s="1" t="s">
        <v>390</v>
      </c>
      <c r="AH1" s="1" t="s">
        <v>391</v>
      </c>
      <c r="AI1" s="1" t="s">
        <v>392</v>
      </c>
      <c r="AJ1" s="1" t="s">
        <v>393</v>
      </c>
      <c r="AK1" s="1" t="s">
        <v>394</v>
      </c>
      <c r="AL1" s="1" t="s">
        <v>395</v>
      </c>
      <c r="AM1" s="1" t="s">
        <v>396</v>
      </c>
    </row>
    <row r="2">
      <c r="A2" t="s">
        <v>207</v>
      </c>
      <c r="B2" s="73" t="n">
        <v>2025</v>
      </c>
      <c r="C2" t="s">
        <v>207</v>
      </c>
      <c r="D2"/>
      <c r="E2" s="74" t="s">
        <v>297</v>
      </c>
      <c r="F2" s="75" t="s">
        <v>298</v>
      </c>
      <c r="G2" s="76" t="s">
        <v>216</v>
      </c>
      <c r="H2" s="77" t="s">
        <v>217</v>
      </c>
      <c r="I2" s="78" t="s">
        <v>115</v>
      </c>
      <c r="J2" s="79" t="str">
        <f>IFERROR(INDEX('Cost_Components'!$K$2:$K$28,MATCH(E2,'Cost_Components'!$A$2:$A$28,0)),"")</f>
      </c>
      <c r="K2" s="80" t="str">
        <f>IF(OR(L2="",Z2="",AA2="",AB2=""),"",IF(B2&lt;AA2,L2,IF(B2&gt;AB2,Z2,L2+(Z2-L2)*MIN(MAX((B2-AA2+1)/MAX(AB2-AA2+1,1),0),1))))</f>
      </c>
      <c r="L2" s="81" t="str">
        <f>IFERROR(INDEX('Cost_Components'!$S$2:$S$28,MATCH(E2,'Cost_Components'!$A$2:$A$28,0)),"")</f>
      </c>
      <c r="M2" s="82" t="str">
        <f>IFERROR(INDEX('Cost_Components'!$L$2:$L$28,MATCH(E2,'Cost_Components'!$A$2:$A$28,0)),"")</f>
      </c>
      <c r="N2" s="83" t="str">
        <f>IFERROR(INDEX('Cost_Components'!$P$2:$P$28,MATCH(E2,'Cost_Components'!$A$2:$A$28,0)),"")</f>
      </c>
      <c r="O2" s="84" t="str">
        <f>AF2*J2</f>
      </c>
      <c r="P2" s="85" t="str">
        <f>AG2*J2</f>
      </c>
      <c r="Q2" s="86" t="str">
        <f>P2*L2*M2*N2</f>
      </c>
      <c r="R2" s="87" t="str">
        <f>O2*K2*M2*N2</f>
      </c>
      <c r="S2" s="88" t="str">
        <f>R2-Q2</f>
      </c>
      <c r="T2" s="34" t="str">
        <f>IFERROR(INDEX('Cost_Components'!$R$2:$R$28,MATCH(E2,'Cost_Components'!$A$2:$A$28,0)),"")</f>
      </c>
      <c r="U2" s="89" t="str">
        <f>IFERROR(INDEX('Cost_Components'!$Q$2:$Q$28,MATCH(E2,'Cost_Components'!$A$2:$A$28,0)),"")</f>
      </c>
      <c r="V2" s="90" t="str">
        <f>1/(1+'Calculation_Assumptions'!$B$5)^(B2-'Calculation_Assumptions'!$B$2)</f>
      </c>
      <c r="W2" s="91" t="str">
        <f>Q2*V2</f>
      </c>
      <c r="X2" s="92" t="str">
        <f>R2*V2</f>
      </c>
      <c r="Y2" s="93" t="str">
        <f>S2*V2</f>
      </c>
      <c r="Z2" s="94" t="str">
        <f>IFERROR(INDEX('Cost_Components'!$T$2:$T$28,MATCH(E2,'Cost_Components'!$A$2:$A$28,0)),"")</f>
      </c>
      <c r="AA2" s="95" t="str">
        <f>IFERROR(INDEX('Cost_Components'!$U$2:$U$28,MATCH(E2,'Cost_Components'!$A$2:$A$28,0)),"")</f>
      </c>
      <c r="AB2" s="96" t="str">
        <f>IFERROR(INDEX('Cost_Components'!$V$2:$V$28,MATCH(E2,'Cost_Components'!$A$2:$A$28,0)),"")</f>
      </c>
      <c r="AC2" s="97" t="str">
        <f>IFERROR(INDEX('Cost_Components'!$M$2:$M$28,MATCH(E2,'Cost_Components'!$A$2:$A$28,0)),"")</f>
      </c>
      <c r="AD2" s="98" t="str">
        <f>IFERROR(INDEX('Cost_Components'!$N$2:$N$28,MATCH(E2,'Cost_Components'!$A$2:$A$28,0)),"")</f>
      </c>
      <c r="AE2" s="34" t="str">
        <f>IFERROR(INDEX('Cost_Components'!$O$2:$O$28,MATCH(E2,'Cost_Components'!$A$2:$A$28,0)),"")</f>
      </c>
      <c r="AF2" s="99" t="n">
        <v>155093185.780917</v>
      </c>
      <c r="AG2" s="100" t="n">
        <v>155093185.780917</v>
      </c>
      <c r="AH2" s="101" t="str">
        <f>IF(H2="shared-count-once",COUNTIFS($A$2:$A$1405,A2,$B$2:$B$1405,B2,$E$2:$E$1405,E2),1)</f>
      </c>
      <c r="AI2" s="102" t="n">
        <v>288391907.644456</v>
      </c>
      <c r="AJ2" s="103" t="str">
        <f>IF(AI2=0,"",Q2/AI2)</f>
      </c>
      <c r="AK2" s="104" t="str">
        <f>IF(AI2=0,"",R2/AI2)</f>
      </c>
      <c r="AL2" s="105" t="str">
        <f>IF(AI2=0,"",S2/AI2)</f>
      </c>
      <c r="AM2" s="106" t="str">
        <f>IF(AI2=0,"",Y2/AI2)</f>
      </c>
    </row>
    <row r="3">
      <c r="A3" t="s">
        <v>207</v>
      </c>
      <c r="B3" s="73" t="n">
        <v>2026</v>
      </c>
      <c r="C3" t="s">
        <v>207</v>
      </c>
      <c r="D3"/>
      <c r="E3" s="74" t="s">
        <v>297</v>
      </c>
      <c r="F3" s="75" t="s">
        <v>298</v>
      </c>
      <c r="G3" s="76" t="s">
        <v>216</v>
      </c>
      <c r="H3" s="77" t="s">
        <v>217</v>
      </c>
      <c r="I3" s="78" t="s">
        <v>115</v>
      </c>
      <c r="J3" s="79" t="str">
        <f>IFERROR(INDEX('Cost_Components'!$K$2:$K$28,MATCH(E3,'Cost_Components'!$A$2:$A$28,0)),"")</f>
      </c>
      <c r="K3" s="80" t="str">
        <f>IF(OR(L3="",Z3="",AA3="",AB3=""),"",IF(B3&lt;AA3,L3,IF(B3&gt;AB3,Z3,L3+(Z3-L3)*MIN(MAX((B3-AA3+1)/MAX(AB3-AA3+1,1),0),1))))</f>
      </c>
      <c r="L3" s="81" t="str">
        <f>IFERROR(INDEX('Cost_Components'!$S$2:$S$28,MATCH(E3,'Cost_Components'!$A$2:$A$28,0)),"")</f>
      </c>
      <c r="M3" s="82" t="str">
        <f>IFERROR(INDEX('Cost_Components'!$L$2:$L$28,MATCH(E3,'Cost_Components'!$A$2:$A$28,0)),"")</f>
      </c>
      <c r="N3" s="83" t="str">
        <f>IFERROR(INDEX('Cost_Components'!$P$2:$P$28,MATCH(E3,'Cost_Components'!$A$2:$A$28,0)),"")</f>
      </c>
      <c r="O3" s="84" t="str">
        <f>AF3*J3</f>
      </c>
      <c r="P3" s="85" t="str">
        <f>AG3*J3</f>
      </c>
      <c r="Q3" s="86" t="str">
        <f>P3*L3*M3*N3</f>
      </c>
      <c r="R3" s="87" t="str">
        <f>O3*K3*M3*N3</f>
      </c>
      <c r="S3" s="88" t="str">
        <f>R3-Q3</f>
      </c>
      <c r="T3" s="34" t="str">
        <f>IFERROR(INDEX('Cost_Components'!$R$2:$R$28,MATCH(E3,'Cost_Components'!$A$2:$A$28,0)),"")</f>
      </c>
      <c r="U3" s="89" t="str">
        <f>IFERROR(INDEX('Cost_Components'!$Q$2:$Q$28,MATCH(E3,'Cost_Components'!$A$2:$A$28,0)),"")</f>
      </c>
      <c r="V3" s="90" t="str">
        <f>1/(1+'Calculation_Assumptions'!$B$5)^(B3-'Calculation_Assumptions'!$B$2)</f>
      </c>
      <c r="W3" s="91" t="str">
        <f>Q3*V3</f>
      </c>
      <c r="X3" s="92" t="str">
        <f>R3*V3</f>
      </c>
      <c r="Y3" s="93" t="str">
        <f>S3*V3</f>
      </c>
      <c r="Z3" s="94" t="str">
        <f>IFERROR(INDEX('Cost_Components'!$T$2:$T$28,MATCH(E3,'Cost_Components'!$A$2:$A$28,0)),"")</f>
      </c>
      <c r="AA3" s="95" t="str">
        <f>IFERROR(INDEX('Cost_Components'!$U$2:$U$28,MATCH(E3,'Cost_Components'!$A$2:$A$28,0)),"")</f>
      </c>
      <c r="AB3" s="96" t="str">
        <f>IFERROR(INDEX('Cost_Components'!$V$2:$V$28,MATCH(E3,'Cost_Components'!$A$2:$A$28,0)),"")</f>
      </c>
      <c r="AC3" s="97" t="str">
        <f>IFERROR(INDEX('Cost_Components'!$M$2:$M$28,MATCH(E3,'Cost_Components'!$A$2:$A$28,0)),"")</f>
      </c>
      <c r="AD3" s="98" t="str">
        <f>IFERROR(INDEX('Cost_Components'!$N$2:$N$28,MATCH(E3,'Cost_Components'!$A$2:$A$28,0)),"")</f>
      </c>
      <c r="AE3" s="34" t="str">
        <f>IFERROR(INDEX('Cost_Components'!$O$2:$O$28,MATCH(E3,'Cost_Components'!$A$2:$A$28,0)),"")</f>
      </c>
      <c r="AF3" s="99" t="n">
        <v>157503828.425009</v>
      </c>
      <c r="AG3" s="100" t="n">
        <v>157503828.425009</v>
      </c>
      <c r="AH3" s="101" t="str">
        <f>IF(H3="shared-count-once",COUNTIFS($A$2:$A$1405,A3,$B$2:$B$1405,B3,$E$2:$E$1405,E3),1)</f>
      </c>
      <c r="AI3" s="102" t="n">
        <v>290472130.233437</v>
      </c>
      <c r="AJ3" s="103" t="str">
        <f>IF(AI3=0,"",Q3/AI3)</f>
      </c>
      <c r="AK3" s="104" t="str">
        <f>IF(AI3=0,"",R3/AI3)</f>
      </c>
      <c r="AL3" s="105" t="str">
        <f>IF(AI3=0,"",S3/AI3)</f>
      </c>
      <c r="AM3" s="106" t="str">
        <f>IF(AI3=0,"",Y3/AI3)</f>
      </c>
    </row>
    <row r="4">
      <c r="A4" t="s">
        <v>207</v>
      </c>
      <c r="B4" s="73" t="n">
        <v>2027</v>
      </c>
      <c r="C4" t="s">
        <v>207</v>
      </c>
      <c r="D4"/>
      <c r="E4" s="74" t="s">
        <v>297</v>
      </c>
      <c r="F4" s="75" t="s">
        <v>298</v>
      </c>
      <c r="G4" s="76" t="s">
        <v>216</v>
      </c>
      <c r="H4" s="77" t="s">
        <v>217</v>
      </c>
      <c r="I4" s="78" t="s">
        <v>115</v>
      </c>
      <c r="J4" s="79" t="str">
        <f>IFERROR(INDEX('Cost_Components'!$K$2:$K$28,MATCH(E4,'Cost_Components'!$A$2:$A$28,0)),"")</f>
      </c>
      <c r="K4" s="80" t="str">
        <f>IF(OR(L4="",Z4="",AA4="",AB4=""),"",IF(B4&lt;AA4,L4,IF(B4&gt;AB4,Z4,L4+(Z4-L4)*MIN(MAX((B4-AA4+1)/MAX(AB4-AA4+1,1),0),1))))</f>
      </c>
      <c r="L4" s="81" t="str">
        <f>IFERROR(INDEX('Cost_Components'!$S$2:$S$28,MATCH(E4,'Cost_Components'!$A$2:$A$28,0)),"")</f>
      </c>
      <c r="M4" s="82" t="str">
        <f>IFERROR(INDEX('Cost_Components'!$L$2:$L$28,MATCH(E4,'Cost_Components'!$A$2:$A$28,0)),"")</f>
      </c>
      <c r="N4" s="83" t="str">
        <f>IFERROR(INDEX('Cost_Components'!$P$2:$P$28,MATCH(E4,'Cost_Components'!$A$2:$A$28,0)),"")</f>
      </c>
      <c r="O4" s="84" t="str">
        <f>AF4*J4</f>
      </c>
      <c r="P4" s="85" t="str">
        <f>AG4*J4</f>
      </c>
      <c r="Q4" s="86" t="str">
        <f>P4*L4*M4*N4</f>
      </c>
      <c r="R4" s="87" t="str">
        <f>O4*K4*M4*N4</f>
      </c>
      <c r="S4" s="88" t="str">
        <f>R4-Q4</f>
      </c>
      <c r="T4" s="34" t="str">
        <f>IFERROR(INDEX('Cost_Components'!$R$2:$R$28,MATCH(E4,'Cost_Components'!$A$2:$A$28,0)),"")</f>
      </c>
      <c r="U4" s="89" t="str">
        <f>IFERROR(INDEX('Cost_Components'!$Q$2:$Q$28,MATCH(E4,'Cost_Components'!$A$2:$A$28,0)),"")</f>
      </c>
      <c r="V4" s="90" t="str">
        <f>1/(1+'Calculation_Assumptions'!$B$5)^(B4-'Calculation_Assumptions'!$B$2)</f>
      </c>
      <c r="W4" s="91" t="str">
        <f>Q4*V4</f>
      </c>
      <c r="X4" s="92" t="str">
        <f>R4*V4</f>
      </c>
      <c r="Y4" s="93" t="str">
        <f>S4*V4</f>
      </c>
      <c r="Z4" s="94" t="str">
        <f>IFERROR(INDEX('Cost_Components'!$T$2:$T$28,MATCH(E4,'Cost_Components'!$A$2:$A$28,0)),"")</f>
      </c>
      <c r="AA4" s="95" t="str">
        <f>IFERROR(INDEX('Cost_Components'!$U$2:$U$28,MATCH(E4,'Cost_Components'!$A$2:$A$28,0)),"")</f>
      </c>
      <c r="AB4" s="96" t="str">
        <f>IFERROR(INDEX('Cost_Components'!$V$2:$V$28,MATCH(E4,'Cost_Components'!$A$2:$A$28,0)),"")</f>
      </c>
      <c r="AC4" s="97" t="str">
        <f>IFERROR(INDEX('Cost_Components'!$M$2:$M$28,MATCH(E4,'Cost_Components'!$A$2:$A$28,0)),"")</f>
      </c>
      <c r="AD4" s="98" t="str">
        <f>IFERROR(INDEX('Cost_Components'!$N$2:$N$28,MATCH(E4,'Cost_Components'!$A$2:$A$28,0)),"")</f>
      </c>
      <c r="AE4" s="34" t="str">
        <f>IFERROR(INDEX('Cost_Components'!$O$2:$O$28,MATCH(E4,'Cost_Components'!$A$2:$A$28,0)),"")</f>
      </c>
      <c r="AF4" s="99" t="n">
        <v>159958618.202337</v>
      </c>
      <c r="AG4" s="100" t="n">
        <v>159957112.160817</v>
      </c>
      <c r="AH4" s="101" t="str">
        <f>IF(H4="shared-count-once",COUNTIFS($A$2:$A$1405,A4,$B$2:$B$1405,B4,$E$2:$E$1405,E4),1)</f>
      </c>
      <c r="AI4" s="102" t="n">
        <v>292505080.826208</v>
      </c>
      <c r="AJ4" s="103" t="str">
        <f>IF(AI4=0,"",Q4/AI4)</f>
      </c>
      <c r="AK4" s="104" t="str">
        <f>IF(AI4=0,"",R4/AI4)</f>
      </c>
      <c r="AL4" s="105" t="str">
        <f>IF(AI4=0,"",S4/AI4)</f>
      </c>
      <c r="AM4" s="106" t="str">
        <f>IF(AI4=0,"",Y4/AI4)</f>
      </c>
    </row>
    <row r="5">
      <c r="A5" t="s">
        <v>207</v>
      </c>
      <c r="B5" s="73" t="n">
        <v>2028</v>
      </c>
      <c r="C5" t="s">
        <v>207</v>
      </c>
      <c r="D5"/>
      <c r="E5" s="74" t="s">
        <v>297</v>
      </c>
      <c r="F5" s="75" t="s">
        <v>298</v>
      </c>
      <c r="G5" s="76" t="s">
        <v>216</v>
      </c>
      <c r="H5" s="77" t="s">
        <v>217</v>
      </c>
      <c r="I5" s="78" t="s">
        <v>115</v>
      </c>
      <c r="J5" s="79" t="str">
        <f>IFERROR(INDEX('Cost_Components'!$K$2:$K$28,MATCH(E5,'Cost_Components'!$A$2:$A$28,0)),"")</f>
      </c>
      <c r="K5" s="80" t="str">
        <f>IF(OR(L5="",Z5="",AA5="",AB5=""),"",IF(B5&lt;AA5,L5,IF(B5&gt;AB5,Z5,L5+(Z5-L5)*MIN(MAX((B5-AA5+1)/MAX(AB5-AA5+1,1),0),1))))</f>
      </c>
      <c r="L5" s="81" t="str">
        <f>IFERROR(INDEX('Cost_Components'!$S$2:$S$28,MATCH(E5,'Cost_Components'!$A$2:$A$28,0)),"")</f>
      </c>
      <c r="M5" s="82" t="str">
        <f>IFERROR(INDEX('Cost_Components'!$L$2:$L$28,MATCH(E5,'Cost_Components'!$A$2:$A$28,0)),"")</f>
      </c>
      <c r="N5" s="83" t="str">
        <f>IFERROR(INDEX('Cost_Components'!$P$2:$P$28,MATCH(E5,'Cost_Components'!$A$2:$A$28,0)),"")</f>
      </c>
      <c r="O5" s="84" t="str">
        <f>AF5*J5</f>
      </c>
      <c r="P5" s="85" t="str">
        <f>AG5*J5</f>
      </c>
      <c r="Q5" s="86" t="str">
        <f>P5*L5*M5*N5</f>
      </c>
      <c r="R5" s="87" t="str">
        <f>O5*K5*M5*N5</f>
      </c>
      <c r="S5" s="88" t="str">
        <f>R5-Q5</f>
      </c>
      <c r="T5" s="34" t="str">
        <f>IFERROR(INDEX('Cost_Components'!$R$2:$R$28,MATCH(E5,'Cost_Components'!$A$2:$A$28,0)),"")</f>
      </c>
      <c r="U5" s="89" t="str">
        <f>IFERROR(INDEX('Cost_Components'!$Q$2:$Q$28,MATCH(E5,'Cost_Components'!$A$2:$A$28,0)),"")</f>
      </c>
      <c r="V5" s="90" t="str">
        <f>1/(1+'Calculation_Assumptions'!$B$5)^(B5-'Calculation_Assumptions'!$B$2)</f>
      </c>
      <c r="W5" s="91" t="str">
        <f>Q5*V5</f>
      </c>
      <c r="X5" s="92" t="str">
        <f>R5*V5</f>
      </c>
      <c r="Y5" s="93" t="str">
        <f>S5*V5</f>
      </c>
      <c r="Z5" s="94" t="str">
        <f>IFERROR(INDEX('Cost_Components'!$T$2:$T$28,MATCH(E5,'Cost_Components'!$A$2:$A$28,0)),"")</f>
      </c>
      <c r="AA5" s="95" t="str">
        <f>IFERROR(INDEX('Cost_Components'!$U$2:$U$28,MATCH(E5,'Cost_Components'!$A$2:$A$28,0)),"")</f>
      </c>
      <c r="AB5" s="96" t="str">
        <f>IFERROR(INDEX('Cost_Components'!$V$2:$V$28,MATCH(E5,'Cost_Components'!$A$2:$A$28,0)),"")</f>
      </c>
      <c r="AC5" s="97" t="str">
        <f>IFERROR(INDEX('Cost_Components'!$M$2:$M$28,MATCH(E5,'Cost_Components'!$A$2:$A$28,0)),"")</f>
      </c>
      <c r="AD5" s="98" t="str">
        <f>IFERROR(INDEX('Cost_Components'!$N$2:$N$28,MATCH(E5,'Cost_Components'!$A$2:$A$28,0)),"")</f>
      </c>
      <c r="AE5" s="34" t="str">
        <f>IFERROR(INDEX('Cost_Components'!$O$2:$O$28,MATCH(E5,'Cost_Components'!$A$2:$A$28,0)),"")</f>
      </c>
      <c r="AF5" s="99" t="n">
        <v>162209782.001131</v>
      </c>
      <c r="AG5" s="100" t="n">
        <v>162204336.12618</v>
      </c>
      <c r="AH5" s="101" t="str">
        <f>IF(H5="shared-count-once",COUNTIFS($A$2:$A$1405,A5,$B$2:$B$1405,B5,$E$2:$E$1405,E5),1)</f>
      </c>
      <c r="AI5" s="102" t="n">
        <v>294484707.921554</v>
      </c>
      <c r="AJ5" s="103" t="str">
        <f>IF(AI5=0,"",Q5/AI5)</f>
      </c>
      <c r="AK5" s="104" t="str">
        <f>IF(AI5=0,"",R5/AI5)</f>
      </c>
      <c r="AL5" s="105" t="str">
        <f>IF(AI5=0,"",S5/AI5)</f>
      </c>
      <c r="AM5" s="106" t="str">
        <f>IF(AI5=0,"",Y5/AI5)</f>
      </c>
    </row>
    <row r="6">
      <c r="A6" t="s">
        <v>207</v>
      </c>
      <c r="B6" s="73" t="n">
        <v>2029</v>
      </c>
      <c r="C6" t="s">
        <v>207</v>
      </c>
      <c r="D6"/>
      <c r="E6" s="74" t="s">
        <v>297</v>
      </c>
      <c r="F6" s="75" t="s">
        <v>298</v>
      </c>
      <c r="G6" s="76" t="s">
        <v>216</v>
      </c>
      <c r="H6" s="77" t="s">
        <v>217</v>
      </c>
      <c r="I6" s="78" t="s">
        <v>115</v>
      </c>
      <c r="J6" s="79" t="str">
        <f>IFERROR(INDEX('Cost_Components'!$K$2:$K$28,MATCH(E6,'Cost_Components'!$A$2:$A$28,0)),"")</f>
      </c>
      <c r="K6" s="80" t="str">
        <f>IF(OR(L6="",Z6="",AA6="",AB6=""),"",IF(B6&lt;AA6,L6,IF(B6&gt;AB6,Z6,L6+(Z6-L6)*MIN(MAX((B6-AA6+1)/MAX(AB6-AA6+1,1),0),1))))</f>
      </c>
      <c r="L6" s="81" t="str">
        <f>IFERROR(INDEX('Cost_Components'!$S$2:$S$28,MATCH(E6,'Cost_Components'!$A$2:$A$28,0)),"")</f>
      </c>
      <c r="M6" s="82" t="str">
        <f>IFERROR(INDEX('Cost_Components'!$L$2:$L$28,MATCH(E6,'Cost_Components'!$A$2:$A$28,0)),"")</f>
      </c>
      <c r="N6" s="83" t="str">
        <f>IFERROR(INDEX('Cost_Components'!$P$2:$P$28,MATCH(E6,'Cost_Components'!$A$2:$A$28,0)),"")</f>
      </c>
      <c r="O6" s="84" t="str">
        <f>AF6*J6</f>
      </c>
      <c r="P6" s="85" t="str">
        <f>AG6*J6</f>
      </c>
      <c r="Q6" s="86" t="str">
        <f>P6*L6*M6*N6</f>
      </c>
      <c r="R6" s="87" t="str">
        <f>O6*K6*M6*N6</f>
      </c>
      <c r="S6" s="88" t="str">
        <f>R6-Q6</f>
      </c>
      <c r="T6" s="34" t="str">
        <f>IFERROR(INDEX('Cost_Components'!$R$2:$R$28,MATCH(E6,'Cost_Components'!$A$2:$A$28,0)),"")</f>
      </c>
      <c r="U6" s="89" t="str">
        <f>IFERROR(INDEX('Cost_Components'!$Q$2:$Q$28,MATCH(E6,'Cost_Components'!$A$2:$A$28,0)),"")</f>
      </c>
      <c r="V6" s="90" t="str">
        <f>1/(1+'Calculation_Assumptions'!$B$5)^(B6-'Calculation_Assumptions'!$B$2)</f>
      </c>
      <c r="W6" s="91" t="str">
        <f>Q6*V6</f>
      </c>
      <c r="X6" s="92" t="str">
        <f>R6*V6</f>
      </c>
      <c r="Y6" s="93" t="str">
        <f>S6*V6</f>
      </c>
      <c r="Z6" s="94" t="str">
        <f>IFERROR(INDEX('Cost_Components'!$T$2:$T$28,MATCH(E6,'Cost_Components'!$A$2:$A$28,0)),"")</f>
      </c>
      <c r="AA6" s="95" t="str">
        <f>IFERROR(INDEX('Cost_Components'!$U$2:$U$28,MATCH(E6,'Cost_Components'!$A$2:$A$28,0)),"")</f>
      </c>
      <c r="AB6" s="96" t="str">
        <f>IFERROR(INDEX('Cost_Components'!$V$2:$V$28,MATCH(E6,'Cost_Components'!$A$2:$A$28,0)),"")</f>
      </c>
      <c r="AC6" s="97" t="str">
        <f>IFERROR(INDEX('Cost_Components'!$M$2:$M$28,MATCH(E6,'Cost_Components'!$A$2:$A$28,0)),"")</f>
      </c>
      <c r="AD6" s="98" t="str">
        <f>IFERROR(INDEX('Cost_Components'!$N$2:$N$28,MATCH(E6,'Cost_Components'!$A$2:$A$28,0)),"")</f>
      </c>
      <c r="AE6" s="34" t="str">
        <f>IFERROR(INDEX('Cost_Components'!$O$2:$O$28,MATCH(E6,'Cost_Components'!$A$2:$A$28,0)),"")</f>
      </c>
      <c r="AF6" s="99" t="n">
        <v>164367085.146908</v>
      </c>
      <c r="AG6" s="100" t="n">
        <v>164354507.169368</v>
      </c>
      <c r="AH6" s="101" t="str">
        <f>IF(H6="shared-count-once",COUNTIFS($A$2:$A$1405,A6,$B$2:$B$1405,B6,$E$2:$E$1405,E6),1)</f>
      </c>
      <c r="AI6" s="102" t="n">
        <v>296414030.31143</v>
      </c>
      <c r="AJ6" s="103" t="str">
        <f>IF(AI6=0,"",Q6/AI6)</f>
      </c>
      <c r="AK6" s="104" t="str">
        <f>IF(AI6=0,"",R6/AI6)</f>
      </c>
      <c r="AL6" s="105" t="str">
        <f>IF(AI6=0,"",S6/AI6)</f>
      </c>
      <c r="AM6" s="106" t="str">
        <f>IF(AI6=0,"",Y6/AI6)</f>
      </c>
    </row>
    <row r="7">
      <c r="A7" t="s">
        <v>207</v>
      </c>
      <c r="B7" s="73" t="n">
        <v>2030</v>
      </c>
      <c r="C7" t="s">
        <v>207</v>
      </c>
      <c r="D7"/>
      <c r="E7" s="74" t="s">
        <v>297</v>
      </c>
      <c r="F7" s="75" t="s">
        <v>298</v>
      </c>
      <c r="G7" s="76" t="s">
        <v>216</v>
      </c>
      <c r="H7" s="77" t="s">
        <v>217</v>
      </c>
      <c r="I7" s="78" t="s">
        <v>115</v>
      </c>
      <c r="J7" s="79" t="str">
        <f>IFERROR(INDEX('Cost_Components'!$K$2:$K$28,MATCH(E7,'Cost_Components'!$A$2:$A$28,0)),"")</f>
      </c>
      <c r="K7" s="80" t="str">
        <f>IF(OR(L7="",Z7="",AA7="",AB7=""),"",IF(B7&lt;AA7,L7,IF(B7&gt;AB7,Z7,L7+(Z7-L7)*MIN(MAX((B7-AA7+1)/MAX(AB7-AA7+1,1),0),1))))</f>
      </c>
      <c r="L7" s="81" t="str">
        <f>IFERROR(INDEX('Cost_Components'!$S$2:$S$28,MATCH(E7,'Cost_Components'!$A$2:$A$28,0)),"")</f>
      </c>
      <c r="M7" s="82" t="str">
        <f>IFERROR(INDEX('Cost_Components'!$L$2:$L$28,MATCH(E7,'Cost_Components'!$A$2:$A$28,0)),"")</f>
      </c>
      <c r="N7" s="83" t="str">
        <f>IFERROR(INDEX('Cost_Components'!$P$2:$P$28,MATCH(E7,'Cost_Components'!$A$2:$A$28,0)),"")</f>
      </c>
      <c r="O7" s="84" t="str">
        <f>AF7*J7</f>
      </c>
      <c r="P7" s="85" t="str">
        <f>AG7*J7</f>
      </c>
      <c r="Q7" s="86" t="str">
        <f>P7*L7*M7*N7</f>
      </c>
      <c r="R7" s="87" t="str">
        <f>O7*K7*M7*N7</f>
      </c>
      <c r="S7" s="88" t="str">
        <f>R7-Q7</f>
      </c>
      <c r="T7" s="34" t="str">
        <f>IFERROR(INDEX('Cost_Components'!$R$2:$R$28,MATCH(E7,'Cost_Components'!$A$2:$A$28,0)),"")</f>
      </c>
      <c r="U7" s="89" t="str">
        <f>IFERROR(INDEX('Cost_Components'!$Q$2:$Q$28,MATCH(E7,'Cost_Components'!$A$2:$A$28,0)),"")</f>
      </c>
      <c r="V7" s="90" t="str">
        <f>1/(1+'Calculation_Assumptions'!$B$5)^(B7-'Calculation_Assumptions'!$B$2)</f>
      </c>
      <c r="W7" s="91" t="str">
        <f>Q7*V7</f>
      </c>
      <c r="X7" s="92" t="str">
        <f>R7*V7</f>
      </c>
      <c r="Y7" s="93" t="str">
        <f>S7*V7</f>
      </c>
      <c r="Z7" s="94" t="str">
        <f>IFERROR(INDEX('Cost_Components'!$T$2:$T$28,MATCH(E7,'Cost_Components'!$A$2:$A$28,0)),"")</f>
      </c>
      <c r="AA7" s="95" t="str">
        <f>IFERROR(INDEX('Cost_Components'!$U$2:$U$28,MATCH(E7,'Cost_Components'!$A$2:$A$28,0)),"")</f>
      </c>
      <c r="AB7" s="96" t="str">
        <f>IFERROR(INDEX('Cost_Components'!$V$2:$V$28,MATCH(E7,'Cost_Components'!$A$2:$A$28,0)),"")</f>
      </c>
      <c r="AC7" s="97" t="str">
        <f>IFERROR(INDEX('Cost_Components'!$M$2:$M$28,MATCH(E7,'Cost_Components'!$A$2:$A$28,0)),"")</f>
      </c>
      <c r="AD7" s="98" t="str">
        <f>IFERROR(INDEX('Cost_Components'!$N$2:$N$28,MATCH(E7,'Cost_Components'!$A$2:$A$28,0)),"")</f>
      </c>
      <c r="AE7" s="34" t="str">
        <f>IFERROR(INDEX('Cost_Components'!$O$2:$O$28,MATCH(E7,'Cost_Components'!$A$2:$A$28,0)),"")</f>
      </c>
      <c r="AF7" s="99" t="n">
        <v>166439139.721698</v>
      </c>
      <c r="AG7" s="100" t="n">
        <v>166415552.282846</v>
      </c>
      <c r="AH7" s="101" t="str">
        <f>IF(H7="shared-count-once",COUNTIFS($A$2:$A$1405,A7,$B$2:$B$1405,B7,$E$2:$E$1405,E7),1)</f>
      </c>
      <c r="AI7" s="102" t="n">
        <v>298289404.664994</v>
      </c>
      <c r="AJ7" s="103" t="str">
        <f>IF(AI7=0,"",Q7/AI7)</f>
      </c>
      <c r="AK7" s="104" t="str">
        <f>IF(AI7=0,"",R7/AI7)</f>
      </c>
      <c r="AL7" s="105" t="str">
        <f>IF(AI7=0,"",S7/AI7)</f>
      </c>
      <c r="AM7" s="106" t="str">
        <f>IF(AI7=0,"",Y7/AI7)</f>
      </c>
    </row>
    <row r="8">
      <c r="A8" t="s">
        <v>207</v>
      </c>
      <c r="B8" s="73" t="n">
        <v>2031</v>
      </c>
      <c r="C8" t="s">
        <v>207</v>
      </c>
      <c r="D8"/>
      <c r="E8" s="74" t="s">
        <v>297</v>
      </c>
      <c r="F8" s="75" t="s">
        <v>298</v>
      </c>
      <c r="G8" s="76" t="s">
        <v>216</v>
      </c>
      <c r="H8" s="77" t="s">
        <v>217</v>
      </c>
      <c r="I8" s="78" t="s">
        <v>115</v>
      </c>
      <c r="J8" s="79" t="str">
        <f>IFERROR(INDEX('Cost_Components'!$K$2:$K$28,MATCH(E8,'Cost_Components'!$A$2:$A$28,0)),"")</f>
      </c>
      <c r="K8" s="80" t="str">
        <f>IF(OR(L8="",Z8="",AA8="",AB8=""),"",IF(B8&lt;AA8,L8,IF(B8&gt;AB8,Z8,L8+(Z8-L8)*MIN(MAX((B8-AA8+1)/MAX(AB8-AA8+1,1),0),1))))</f>
      </c>
      <c r="L8" s="81" t="str">
        <f>IFERROR(INDEX('Cost_Components'!$S$2:$S$28,MATCH(E8,'Cost_Components'!$A$2:$A$28,0)),"")</f>
      </c>
      <c r="M8" s="82" t="str">
        <f>IFERROR(INDEX('Cost_Components'!$L$2:$L$28,MATCH(E8,'Cost_Components'!$A$2:$A$28,0)),"")</f>
      </c>
      <c r="N8" s="83" t="str">
        <f>IFERROR(INDEX('Cost_Components'!$P$2:$P$28,MATCH(E8,'Cost_Components'!$A$2:$A$28,0)),"")</f>
      </c>
      <c r="O8" s="84" t="str">
        <f>AF8*J8</f>
      </c>
      <c r="P8" s="85" t="str">
        <f>AG8*J8</f>
      </c>
      <c r="Q8" s="86" t="str">
        <f>P8*L8*M8*N8</f>
      </c>
      <c r="R8" s="87" t="str">
        <f>O8*K8*M8*N8</f>
      </c>
      <c r="S8" s="88" t="str">
        <f>R8-Q8</f>
      </c>
      <c r="T8" s="34" t="str">
        <f>IFERROR(INDEX('Cost_Components'!$R$2:$R$28,MATCH(E8,'Cost_Components'!$A$2:$A$28,0)),"")</f>
      </c>
      <c r="U8" s="89" t="str">
        <f>IFERROR(INDEX('Cost_Components'!$Q$2:$Q$28,MATCH(E8,'Cost_Components'!$A$2:$A$28,0)),"")</f>
      </c>
      <c r="V8" s="90" t="str">
        <f>1/(1+'Calculation_Assumptions'!$B$5)^(B8-'Calculation_Assumptions'!$B$2)</f>
      </c>
      <c r="W8" s="91" t="str">
        <f>Q8*V8</f>
      </c>
      <c r="X8" s="92" t="str">
        <f>R8*V8</f>
      </c>
      <c r="Y8" s="93" t="str">
        <f>S8*V8</f>
      </c>
      <c r="Z8" s="94" t="str">
        <f>IFERROR(INDEX('Cost_Components'!$T$2:$T$28,MATCH(E8,'Cost_Components'!$A$2:$A$28,0)),"")</f>
      </c>
      <c r="AA8" s="95" t="str">
        <f>IFERROR(INDEX('Cost_Components'!$U$2:$U$28,MATCH(E8,'Cost_Components'!$A$2:$A$28,0)),"")</f>
      </c>
      <c r="AB8" s="96" t="str">
        <f>IFERROR(INDEX('Cost_Components'!$V$2:$V$28,MATCH(E8,'Cost_Components'!$A$2:$A$28,0)),"")</f>
      </c>
      <c r="AC8" s="97" t="str">
        <f>IFERROR(INDEX('Cost_Components'!$M$2:$M$28,MATCH(E8,'Cost_Components'!$A$2:$A$28,0)),"")</f>
      </c>
      <c r="AD8" s="98" t="str">
        <f>IFERROR(INDEX('Cost_Components'!$N$2:$N$28,MATCH(E8,'Cost_Components'!$A$2:$A$28,0)),"")</f>
      </c>
      <c r="AE8" s="34" t="str">
        <f>IFERROR(INDEX('Cost_Components'!$O$2:$O$28,MATCH(E8,'Cost_Components'!$A$2:$A$28,0)),"")</f>
      </c>
      <c r="AF8" s="99" t="n">
        <v>168500408.194568</v>
      </c>
      <c r="AG8" s="100" t="n">
        <v>168461285.903885</v>
      </c>
      <c r="AH8" s="101" t="str">
        <f>IF(H8="shared-count-once",COUNTIFS($A$2:$A$1405,A8,$B$2:$B$1405,B8,$E$2:$E$1405,E8),1)</f>
      </c>
      <c r="AI8" s="102" t="n">
        <v>300119636.925519</v>
      </c>
      <c r="AJ8" s="103" t="str">
        <f>IF(AI8=0,"",Q8/AI8)</f>
      </c>
      <c r="AK8" s="104" t="str">
        <f>IF(AI8=0,"",R8/AI8)</f>
      </c>
      <c r="AL8" s="105" t="str">
        <f>IF(AI8=0,"",S8/AI8)</f>
      </c>
      <c r="AM8" s="106" t="str">
        <f>IF(AI8=0,"",Y8/AI8)</f>
      </c>
    </row>
    <row r="9">
      <c r="A9" t="s">
        <v>207</v>
      </c>
      <c r="B9" s="73" t="n">
        <v>2032</v>
      </c>
      <c r="C9" t="s">
        <v>207</v>
      </c>
      <c r="D9"/>
      <c r="E9" s="74" t="s">
        <v>297</v>
      </c>
      <c r="F9" s="75" t="s">
        <v>298</v>
      </c>
      <c r="G9" s="76" t="s">
        <v>216</v>
      </c>
      <c r="H9" s="77" t="s">
        <v>217</v>
      </c>
      <c r="I9" s="78" t="s">
        <v>115</v>
      </c>
      <c r="J9" s="79" t="str">
        <f>IFERROR(INDEX('Cost_Components'!$K$2:$K$28,MATCH(E9,'Cost_Components'!$A$2:$A$28,0)),"")</f>
      </c>
      <c r="K9" s="80" t="str">
        <f>IF(OR(L9="",Z9="",AA9="",AB9=""),"",IF(B9&lt;AA9,L9,IF(B9&gt;AB9,Z9,L9+(Z9-L9)*MIN(MAX((B9-AA9+1)/MAX(AB9-AA9+1,1),0),1))))</f>
      </c>
      <c r="L9" s="81" t="str">
        <f>IFERROR(INDEX('Cost_Components'!$S$2:$S$28,MATCH(E9,'Cost_Components'!$A$2:$A$28,0)),"")</f>
      </c>
      <c r="M9" s="82" t="str">
        <f>IFERROR(INDEX('Cost_Components'!$L$2:$L$28,MATCH(E9,'Cost_Components'!$A$2:$A$28,0)),"")</f>
      </c>
      <c r="N9" s="83" t="str">
        <f>IFERROR(INDEX('Cost_Components'!$P$2:$P$28,MATCH(E9,'Cost_Components'!$A$2:$A$28,0)),"")</f>
      </c>
      <c r="O9" s="84" t="str">
        <f>AF9*J9</f>
      </c>
      <c r="P9" s="85" t="str">
        <f>AG9*J9</f>
      </c>
      <c r="Q9" s="86" t="str">
        <f>P9*L9*M9*N9</f>
      </c>
      <c r="R9" s="87" t="str">
        <f>O9*K9*M9*N9</f>
      </c>
      <c r="S9" s="88" t="str">
        <f>R9-Q9</f>
      </c>
      <c r="T9" s="34" t="str">
        <f>IFERROR(INDEX('Cost_Components'!$R$2:$R$28,MATCH(E9,'Cost_Components'!$A$2:$A$28,0)),"")</f>
      </c>
      <c r="U9" s="89" t="str">
        <f>IFERROR(INDEX('Cost_Components'!$Q$2:$Q$28,MATCH(E9,'Cost_Components'!$A$2:$A$28,0)),"")</f>
      </c>
      <c r="V9" s="90" t="str">
        <f>1/(1+'Calculation_Assumptions'!$B$5)^(B9-'Calculation_Assumptions'!$B$2)</f>
      </c>
      <c r="W9" s="91" t="str">
        <f>Q9*V9</f>
      </c>
      <c r="X9" s="92" t="str">
        <f>R9*V9</f>
      </c>
      <c r="Y9" s="93" t="str">
        <f>S9*V9</f>
      </c>
      <c r="Z9" s="94" t="str">
        <f>IFERROR(INDEX('Cost_Components'!$T$2:$T$28,MATCH(E9,'Cost_Components'!$A$2:$A$28,0)),"")</f>
      </c>
      <c r="AA9" s="95" t="str">
        <f>IFERROR(INDEX('Cost_Components'!$U$2:$U$28,MATCH(E9,'Cost_Components'!$A$2:$A$28,0)),"")</f>
      </c>
      <c r="AB9" s="96" t="str">
        <f>IFERROR(INDEX('Cost_Components'!$V$2:$V$28,MATCH(E9,'Cost_Components'!$A$2:$A$28,0)),"")</f>
      </c>
      <c r="AC9" s="97" t="str">
        <f>IFERROR(INDEX('Cost_Components'!$M$2:$M$28,MATCH(E9,'Cost_Components'!$A$2:$A$28,0)),"")</f>
      </c>
      <c r="AD9" s="98" t="str">
        <f>IFERROR(INDEX('Cost_Components'!$N$2:$N$28,MATCH(E9,'Cost_Components'!$A$2:$A$28,0)),"")</f>
      </c>
      <c r="AE9" s="34" t="str">
        <f>IFERROR(INDEX('Cost_Components'!$O$2:$O$28,MATCH(E9,'Cost_Components'!$A$2:$A$28,0)),"")</f>
      </c>
      <c r="AF9" s="99" t="n">
        <v>170536185.092614</v>
      </c>
      <c r="AG9" s="100" t="n">
        <v>170476615.351264</v>
      </c>
      <c r="AH9" s="101" t="str">
        <f>IF(H9="shared-count-once",COUNTIFS($A$2:$A$1405,A9,$B$2:$B$1405,B9,$E$2:$E$1405,E9),1)</f>
      </c>
      <c r="AI9" s="102" t="n">
        <v>301904628.083541</v>
      </c>
      <c r="AJ9" s="103" t="str">
        <f>IF(AI9=0,"",Q9/AI9)</f>
      </c>
      <c r="AK9" s="104" t="str">
        <f>IF(AI9=0,"",R9/AI9)</f>
      </c>
      <c r="AL9" s="105" t="str">
        <f>IF(AI9=0,"",S9/AI9)</f>
      </c>
      <c r="AM9" s="106" t="str">
        <f>IF(AI9=0,"",Y9/AI9)</f>
      </c>
    </row>
    <row r="10">
      <c r="A10" t="s">
        <v>207</v>
      </c>
      <c r="B10" s="73" t="n">
        <v>2033</v>
      </c>
      <c r="C10" t="s">
        <v>207</v>
      </c>
      <c r="D10"/>
      <c r="E10" s="74" t="s">
        <v>297</v>
      </c>
      <c r="F10" s="75" t="s">
        <v>298</v>
      </c>
      <c r="G10" s="76" t="s">
        <v>216</v>
      </c>
      <c r="H10" s="77" t="s">
        <v>217</v>
      </c>
      <c r="I10" s="78" t="s">
        <v>115</v>
      </c>
      <c r="J10" s="79" t="str">
        <f>IFERROR(INDEX('Cost_Components'!$K$2:$K$28,MATCH(E10,'Cost_Components'!$A$2:$A$28,0)),"")</f>
      </c>
      <c r="K10" s="80" t="str">
        <f>IF(OR(L10="",Z10="",AA10="",AB10=""),"",IF(B10&lt;AA10,L10,IF(B10&gt;AB10,Z10,L10+(Z10-L10)*MIN(MAX((B10-AA10+1)/MAX(AB10-AA10+1,1),0),1))))</f>
      </c>
      <c r="L10" s="81" t="str">
        <f>IFERROR(INDEX('Cost_Components'!$S$2:$S$28,MATCH(E10,'Cost_Components'!$A$2:$A$28,0)),"")</f>
      </c>
      <c r="M10" s="82" t="str">
        <f>IFERROR(INDEX('Cost_Components'!$L$2:$L$28,MATCH(E10,'Cost_Components'!$A$2:$A$28,0)),"")</f>
      </c>
      <c r="N10" s="83" t="str">
        <f>IFERROR(INDEX('Cost_Components'!$P$2:$P$28,MATCH(E10,'Cost_Components'!$A$2:$A$28,0)),"")</f>
      </c>
      <c r="O10" s="84" t="str">
        <f>AF10*J10</f>
      </c>
      <c r="P10" s="85" t="str">
        <f>AG10*J10</f>
      </c>
      <c r="Q10" s="86" t="str">
        <f>P10*L10*M10*N10</f>
      </c>
      <c r="R10" s="87" t="str">
        <f>O10*K10*M10*N10</f>
      </c>
      <c r="S10" s="88" t="str">
        <f>R10-Q10</f>
      </c>
      <c r="T10" s="34" t="str">
        <f>IFERROR(INDEX('Cost_Components'!$R$2:$R$28,MATCH(E10,'Cost_Components'!$A$2:$A$28,0)),"")</f>
      </c>
      <c r="U10" s="89" t="str">
        <f>IFERROR(INDEX('Cost_Components'!$Q$2:$Q$28,MATCH(E10,'Cost_Components'!$A$2:$A$28,0)),"")</f>
      </c>
      <c r="V10" s="90" t="str">
        <f>1/(1+'Calculation_Assumptions'!$B$5)^(B10-'Calculation_Assumptions'!$B$2)</f>
      </c>
      <c r="W10" s="91" t="str">
        <f>Q10*V10</f>
      </c>
      <c r="X10" s="92" t="str">
        <f>R10*V10</f>
      </c>
      <c r="Y10" s="93" t="str">
        <f>S10*V10</f>
      </c>
      <c r="Z10" s="94" t="str">
        <f>IFERROR(INDEX('Cost_Components'!$T$2:$T$28,MATCH(E10,'Cost_Components'!$A$2:$A$28,0)),"")</f>
      </c>
      <c r="AA10" s="95" t="str">
        <f>IFERROR(INDEX('Cost_Components'!$U$2:$U$28,MATCH(E10,'Cost_Components'!$A$2:$A$28,0)),"")</f>
      </c>
      <c r="AB10" s="96" t="str">
        <f>IFERROR(INDEX('Cost_Components'!$V$2:$V$28,MATCH(E10,'Cost_Components'!$A$2:$A$28,0)),"")</f>
      </c>
      <c r="AC10" s="97" t="str">
        <f>IFERROR(INDEX('Cost_Components'!$M$2:$M$28,MATCH(E10,'Cost_Components'!$A$2:$A$28,0)),"")</f>
      </c>
      <c r="AD10" s="98" t="str">
        <f>IFERROR(INDEX('Cost_Components'!$N$2:$N$28,MATCH(E10,'Cost_Components'!$A$2:$A$28,0)),"")</f>
      </c>
      <c r="AE10" s="34" t="str">
        <f>IFERROR(INDEX('Cost_Components'!$O$2:$O$28,MATCH(E10,'Cost_Components'!$A$2:$A$28,0)),"")</f>
      </c>
      <c r="AF10" s="99" t="n">
        <v>172546647.047139</v>
      </c>
      <c r="AG10" s="100" t="n">
        <v>172461509.841257</v>
      </c>
      <c r="AH10" s="101" t="str">
        <f>IF(H10="shared-count-once",COUNTIFS($A$2:$A$1405,A10,$B$2:$B$1405,B10,$E$2:$E$1405,E10),1)</f>
      </c>
      <c r="AI10" s="102" t="n">
        <v>303644277.16916</v>
      </c>
      <c r="AJ10" s="103" t="str">
        <f>IF(AI10=0,"",Q10/AI10)</f>
      </c>
      <c r="AK10" s="104" t="str">
        <f>IF(AI10=0,"",R10/AI10)</f>
      </c>
      <c r="AL10" s="105" t="str">
        <f>IF(AI10=0,"",S10/AI10)</f>
      </c>
      <c r="AM10" s="106" t="str">
        <f>IF(AI10=0,"",Y10/AI10)</f>
      </c>
    </row>
    <row r="11">
      <c r="A11" t="s">
        <v>207</v>
      </c>
      <c r="B11" s="73" t="n">
        <v>2034</v>
      </c>
      <c r="C11" t="s">
        <v>207</v>
      </c>
      <c r="D11"/>
      <c r="E11" s="74" t="s">
        <v>297</v>
      </c>
      <c r="F11" s="75" t="s">
        <v>298</v>
      </c>
      <c r="G11" s="76" t="s">
        <v>216</v>
      </c>
      <c r="H11" s="77" t="s">
        <v>217</v>
      </c>
      <c r="I11" s="78" t="s">
        <v>115</v>
      </c>
      <c r="J11" s="79" t="str">
        <f>IFERROR(INDEX('Cost_Components'!$K$2:$K$28,MATCH(E11,'Cost_Components'!$A$2:$A$28,0)),"")</f>
      </c>
      <c r="K11" s="80" t="str">
        <f>IF(OR(L11="",Z11="",AA11="",AB11=""),"",IF(B11&lt;AA11,L11,IF(B11&gt;AB11,Z11,L11+(Z11-L11)*MIN(MAX((B11-AA11+1)/MAX(AB11-AA11+1,1),0),1))))</f>
      </c>
      <c r="L11" s="81" t="str">
        <f>IFERROR(INDEX('Cost_Components'!$S$2:$S$28,MATCH(E11,'Cost_Components'!$A$2:$A$28,0)),"")</f>
      </c>
      <c r="M11" s="82" t="str">
        <f>IFERROR(INDEX('Cost_Components'!$L$2:$L$28,MATCH(E11,'Cost_Components'!$A$2:$A$28,0)),"")</f>
      </c>
      <c r="N11" s="83" t="str">
        <f>IFERROR(INDEX('Cost_Components'!$P$2:$P$28,MATCH(E11,'Cost_Components'!$A$2:$A$28,0)),"")</f>
      </c>
      <c r="O11" s="84" t="str">
        <f>AF11*J11</f>
      </c>
      <c r="P11" s="85" t="str">
        <f>AG11*J11</f>
      </c>
      <c r="Q11" s="86" t="str">
        <f>P11*L11*M11*N11</f>
      </c>
      <c r="R11" s="87" t="str">
        <f>O11*K11*M11*N11</f>
      </c>
      <c r="S11" s="88" t="str">
        <f>R11-Q11</f>
      </c>
      <c r="T11" s="34" t="str">
        <f>IFERROR(INDEX('Cost_Components'!$R$2:$R$28,MATCH(E11,'Cost_Components'!$A$2:$A$28,0)),"")</f>
      </c>
      <c r="U11" s="89" t="str">
        <f>IFERROR(INDEX('Cost_Components'!$Q$2:$Q$28,MATCH(E11,'Cost_Components'!$A$2:$A$28,0)),"")</f>
      </c>
      <c r="V11" s="90" t="str">
        <f>1/(1+'Calculation_Assumptions'!$B$5)^(B11-'Calculation_Assumptions'!$B$2)</f>
      </c>
      <c r="W11" s="91" t="str">
        <f>Q11*V11</f>
      </c>
      <c r="X11" s="92" t="str">
        <f>R11*V11</f>
      </c>
      <c r="Y11" s="93" t="str">
        <f>S11*V11</f>
      </c>
      <c r="Z11" s="94" t="str">
        <f>IFERROR(INDEX('Cost_Components'!$T$2:$T$28,MATCH(E11,'Cost_Components'!$A$2:$A$28,0)),"")</f>
      </c>
      <c r="AA11" s="95" t="str">
        <f>IFERROR(INDEX('Cost_Components'!$U$2:$U$28,MATCH(E11,'Cost_Components'!$A$2:$A$28,0)),"")</f>
      </c>
      <c r="AB11" s="96" t="str">
        <f>IFERROR(INDEX('Cost_Components'!$V$2:$V$28,MATCH(E11,'Cost_Components'!$A$2:$A$28,0)),"")</f>
      </c>
      <c r="AC11" s="97" t="str">
        <f>IFERROR(INDEX('Cost_Components'!$M$2:$M$28,MATCH(E11,'Cost_Components'!$A$2:$A$28,0)),"")</f>
      </c>
      <c r="AD11" s="98" t="str">
        <f>IFERROR(INDEX('Cost_Components'!$N$2:$N$28,MATCH(E11,'Cost_Components'!$A$2:$A$28,0)),"")</f>
      </c>
      <c r="AE11" s="34" t="str">
        <f>IFERROR(INDEX('Cost_Components'!$O$2:$O$28,MATCH(E11,'Cost_Components'!$A$2:$A$28,0)),"")</f>
      </c>
      <c r="AF11" s="99" t="n">
        <v>174446411.706029</v>
      </c>
      <c r="AG11" s="100" t="n">
        <v>174461686.278167</v>
      </c>
      <c r="AH11" s="101" t="str">
        <f>IF(H11="shared-count-once",COUNTIFS($A$2:$A$1405,A11,$B$2:$B$1405,B11,$E$2:$E$1405,E11),1)</f>
      </c>
      <c r="AI11" s="102" t="n">
        <v>305332541.184984</v>
      </c>
      <c r="AJ11" s="103" t="str">
        <f>IF(AI11=0,"",Q11/AI11)</f>
      </c>
      <c r="AK11" s="104" t="str">
        <f>IF(AI11=0,"",R11/AI11)</f>
      </c>
      <c r="AL11" s="105" t="str">
        <f>IF(AI11=0,"",S11/AI11)</f>
      </c>
      <c r="AM11" s="106" t="str">
        <f>IF(AI11=0,"",Y11/AI11)</f>
      </c>
    </row>
    <row r="12">
      <c r="A12" t="s">
        <v>207</v>
      </c>
      <c r="B12" s="73" t="n">
        <v>2035</v>
      </c>
      <c r="C12" t="s">
        <v>207</v>
      </c>
      <c r="D12"/>
      <c r="E12" s="74" t="s">
        <v>297</v>
      </c>
      <c r="F12" s="75" t="s">
        <v>298</v>
      </c>
      <c r="G12" s="76" t="s">
        <v>216</v>
      </c>
      <c r="H12" s="77" t="s">
        <v>217</v>
      </c>
      <c r="I12" s="78" t="s">
        <v>115</v>
      </c>
      <c r="J12" s="79" t="str">
        <f>IFERROR(INDEX('Cost_Components'!$K$2:$K$28,MATCH(E12,'Cost_Components'!$A$2:$A$28,0)),"")</f>
      </c>
      <c r="K12" s="80" t="str">
        <f>IF(OR(L12="",Z12="",AA12="",AB12=""),"",IF(B12&lt;AA12,L12,IF(B12&gt;AB12,Z12,L12+(Z12-L12)*MIN(MAX((B12-AA12+1)/MAX(AB12-AA12+1,1),0),1))))</f>
      </c>
      <c r="L12" s="81" t="str">
        <f>IFERROR(INDEX('Cost_Components'!$S$2:$S$28,MATCH(E12,'Cost_Components'!$A$2:$A$28,0)),"")</f>
      </c>
      <c r="M12" s="82" t="str">
        <f>IFERROR(INDEX('Cost_Components'!$L$2:$L$28,MATCH(E12,'Cost_Components'!$A$2:$A$28,0)),"")</f>
      </c>
      <c r="N12" s="83" t="str">
        <f>IFERROR(INDEX('Cost_Components'!$P$2:$P$28,MATCH(E12,'Cost_Components'!$A$2:$A$28,0)),"")</f>
      </c>
      <c r="O12" s="84" t="str">
        <f>AF12*J12</f>
      </c>
      <c r="P12" s="85" t="str">
        <f>AG12*J12</f>
      </c>
      <c r="Q12" s="86" t="str">
        <f>P12*L12*M12*N12</f>
      </c>
      <c r="R12" s="87" t="str">
        <f>O12*K12*M12*N12</f>
      </c>
      <c r="S12" s="88" t="str">
        <f>R12-Q12</f>
      </c>
      <c r="T12" s="34" t="str">
        <f>IFERROR(INDEX('Cost_Components'!$R$2:$R$28,MATCH(E12,'Cost_Components'!$A$2:$A$28,0)),"")</f>
      </c>
      <c r="U12" s="89" t="str">
        <f>IFERROR(INDEX('Cost_Components'!$Q$2:$Q$28,MATCH(E12,'Cost_Components'!$A$2:$A$28,0)),"")</f>
      </c>
      <c r="V12" s="90" t="str">
        <f>1/(1+'Calculation_Assumptions'!$B$5)^(B12-'Calculation_Assumptions'!$B$2)</f>
      </c>
      <c r="W12" s="91" t="str">
        <f>Q12*V12</f>
      </c>
      <c r="X12" s="92" t="str">
        <f>R12*V12</f>
      </c>
      <c r="Y12" s="93" t="str">
        <f>S12*V12</f>
      </c>
      <c r="Z12" s="94" t="str">
        <f>IFERROR(INDEX('Cost_Components'!$T$2:$T$28,MATCH(E12,'Cost_Components'!$A$2:$A$28,0)),"")</f>
      </c>
      <c r="AA12" s="95" t="str">
        <f>IFERROR(INDEX('Cost_Components'!$U$2:$U$28,MATCH(E12,'Cost_Components'!$A$2:$A$28,0)),"")</f>
      </c>
      <c r="AB12" s="96" t="str">
        <f>IFERROR(INDEX('Cost_Components'!$V$2:$V$28,MATCH(E12,'Cost_Components'!$A$2:$A$28,0)),"")</f>
      </c>
      <c r="AC12" s="97" t="str">
        <f>IFERROR(INDEX('Cost_Components'!$M$2:$M$28,MATCH(E12,'Cost_Components'!$A$2:$A$28,0)),"")</f>
      </c>
      <c r="AD12" s="98" t="str">
        <f>IFERROR(INDEX('Cost_Components'!$N$2:$N$28,MATCH(E12,'Cost_Components'!$A$2:$A$28,0)),"")</f>
      </c>
      <c r="AE12" s="34" t="str">
        <f>IFERROR(INDEX('Cost_Components'!$O$2:$O$28,MATCH(E12,'Cost_Components'!$A$2:$A$28,0)),"")</f>
      </c>
      <c r="AF12" s="99" t="n">
        <v>176581006.113106</v>
      </c>
      <c r="AG12" s="100" t="n">
        <v>176538766.30208</v>
      </c>
      <c r="AH12" s="101" t="str">
        <f>IF(H12="shared-count-once",COUNTIFS($A$2:$A$1405,A12,$B$2:$B$1405,B12,$E$2:$E$1405,E12),1)</f>
      </c>
      <c r="AI12" s="102" t="n">
        <v>306964650.16712</v>
      </c>
      <c r="AJ12" s="103" t="str">
        <f>IF(AI12=0,"",Q12/AI12)</f>
      </c>
      <c r="AK12" s="104" t="str">
        <f>IF(AI12=0,"",R12/AI12)</f>
      </c>
      <c r="AL12" s="105" t="str">
        <f>IF(AI12=0,"",S12/AI12)</f>
      </c>
      <c r="AM12" s="106" t="str">
        <f>IF(AI12=0,"",Y12/AI12)</f>
      </c>
    </row>
    <row r="13">
      <c r="A13" t="s">
        <v>207</v>
      </c>
      <c r="B13" s="73" t="n">
        <v>2036</v>
      </c>
      <c r="C13" t="s">
        <v>207</v>
      </c>
      <c r="D13"/>
      <c r="E13" s="74" t="s">
        <v>297</v>
      </c>
      <c r="F13" s="75" t="s">
        <v>298</v>
      </c>
      <c r="G13" s="76" t="s">
        <v>216</v>
      </c>
      <c r="H13" s="77" t="s">
        <v>217</v>
      </c>
      <c r="I13" s="78" t="s">
        <v>115</v>
      </c>
      <c r="J13" s="79" t="str">
        <f>IFERROR(INDEX('Cost_Components'!$K$2:$K$28,MATCH(E13,'Cost_Components'!$A$2:$A$28,0)),"")</f>
      </c>
      <c r="K13" s="80" t="str">
        <f>IF(OR(L13="",Z13="",AA13="",AB13=""),"",IF(B13&lt;AA13,L13,IF(B13&gt;AB13,Z13,L13+(Z13-L13)*MIN(MAX((B13-AA13+1)/MAX(AB13-AA13+1,1),0),1))))</f>
      </c>
      <c r="L13" s="81" t="str">
        <f>IFERROR(INDEX('Cost_Components'!$S$2:$S$28,MATCH(E13,'Cost_Components'!$A$2:$A$28,0)),"")</f>
      </c>
      <c r="M13" s="82" t="str">
        <f>IFERROR(INDEX('Cost_Components'!$L$2:$L$28,MATCH(E13,'Cost_Components'!$A$2:$A$28,0)),"")</f>
      </c>
      <c r="N13" s="83" t="str">
        <f>IFERROR(INDEX('Cost_Components'!$P$2:$P$28,MATCH(E13,'Cost_Components'!$A$2:$A$28,0)),"")</f>
      </c>
      <c r="O13" s="84" t="str">
        <f>AF13*J13</f>
      </c>
      <c r="P13" s="85" t="str">
        <f>AG13*J13</f>
      </c>
      <c r="Q13" s="86" t="str">
        <f>P13*L13*M13*N13</f>
      </c>
      <c r="R13" s="87" t="str">
        <f>O13*K13*M13*N13</f>
      </c>
      <c r="S13" s="88" t="str">
        <f>R13-Q13</f>
      </c>
      <c r="T13" s="34" t="str">
        <f>IFERROR(INDEX('Cost_Components'!$R$2:$R$28,MATCH(E13,'Cost_Components'!$A$2:$A$28,0)),"")</f>
      </c>
      <c r="U13" s="89" t="str">
        <f>IFERROR(INDEX('Cost_Components'!$Q$2:$Q$28,MATCH(E13,'Cost_Components'!$A$2:$A$28,0)),"")</f>
      </c>
      <c r="V13" s="90" t="str">
        <f>1/(1+'Calculation_Assumptions'!$B$5)^(B13-'Calculation_Assumptions'!$B$2)</f>
      </c>
      <c r="W13" s="91" t="str">
        <f>Q13*V13</f>
      </c>
      <c r="X13" s="92" t="str">
        <f>R13*V13</f>
      </c>
      <c r="Y13" s="93" t="str">
        <f>S13*V13</f>
      </c>
      <c r="Z13" s="94" t="str">
        <f>IFERROR(INDEX('Cost_Components'!$T$2:$T$28,MATCH(E13,'Cost_Components'!$A$2:$A$28,0)),"")</f>
      </c>
      <c r="AA13" s="95" t="str">
        <f>IFERROR(INDEX('Cost_Components'!$U$2:$U$28,MATCH(E13,'Cost_Components'!$A$2:$A$28,0)),"")</f>
      </c>
      <c r="AB13" s="96" t="str">
        <f>IFERROR(INDEX('Cost_Components'!$V$2:$V$28,MATCH(E13,'Cost_Components'!$A$2:$A$28,0)),"")</f>
      </c>
      <c r="AC13" s="97" t="str">
        <f>IFERROR(INDEX('Cost_Components'!$M$2:$M$28,MATCH(E13,'Cost_Components'!$A$2:$A$28,0)),"")</f>
      </c>
      <c r="AD13" s="98" t="str">
        <f>IFERROR(INDEX('Cost_Components'!$N$2:$N$28,MATCH(E13,'Cost_Components'!$A$2:$A$28,0)),"")</f>
      </c>
      <c r="AE13" s="34" t="str">
        <f>IFERROR(INDEX('Cost_Components'!$O$2:$O$28,MATCH(E13,'Cost_Components'!$A$2:$A$28,0)),"")</f>
      </c>
      <c r="AF13" s="99" t="n">
        <v>178728288.791599</v>
      </c>
      <c r="AG13" s="100" t="n">
        <v>178623659.570201</v>
      </c>
      <c r="AH13" s="101" t="str">
        <f>IF(H13="shared-count-once",COUNTIFS($A$2:$A$1405,A13,$B$2:$B$1405,B13,$E$2:$E$1405,E13),1)</f>
      </c>
      <c r="AI13" s="102" t="n">
        <v>308542769.756622</v>
      </c>
      <c r="AJ13" s="103" t="str">
        <f>IF(AI13=0,"",Q13/AI13)</f>
      </c>
      <c r="AK13" s="104" t="str">
        <f>IF(AI13=0,"",R13/AI13)</f>
      </c>
      <c r="AL13" s="105" t="str">
        <f>IF(AI13=0,"",S13/AI13)</f>
      </c>
      <c r="AM13" s="106" t="str">
        <f>IF(AI13=0,"",Y13/AI13)</f>
      </c>
    </row>
    <row r="14">
      <c r="A14" t="s">
        <v>207</v>
      </c>
      <c r="B14" s="73" t="n">
        <v>2037</v>
      </c>
      <c r="C14" t="s">
        <v>207</v>
      </c>
      <c r="D14"/>
      <c r="E14" s="74" t="s">
        <v>297</v>
      </c>
      <c r="F14" s="75" t="s">
        <v>298</v>
      </c>
      <c r="G14" s="76" t="s">
        <v>216</v>
      </c>
      <c r="H14" s="77" t="s">
        <v>217</v>
      </c>
      <c r="I14" s="78" t="s">
        <v>115</v>
      </c>
      <c r="J14" s="79" t="str">
        <f>IFERROR(INDEX('Cost_Components'!$K$2:$K$28,MATCH(E14,'Cost_Components'!$A$2:$A$28,0)),"")</f>
      </c>
      <c r="K14" s="80" t="str">
        <f>IF(OR(L14="",Z14="",AA14="",AB14=""),"",IF(B14&lt;AA14,L14,IF(B14&gt;AB14,Z14,L14+(Z14-L14)*MIN(MAX((B14-AA14+1)/MAX(AB14-AA14+1,1),0),1))))</f>
      </c>
      <c r="L14" s="81" t="str">
        <f>IFERROR(INDEX('Cost_Components'!$S$2:$S$28,MATCH(E14,'Cost_Components'!$A$2:$A$28,0)),"")</f>
      </c>
      <c r="M14" s="82" t="str">
        <f>IFERROR(INDEX('Cost_Components'!$L$2:$L$28,MATCH(E14,'Cost_Components'!$A$2:$A$28,0)),"")</f>
      </c>
      <c r="N14" s="83" t="str">
        <f>IFERROR(INDEX('Cost_Components'!$P$2:$P$28,MATCH(E14,'Cost_Components'!$A$2:$A$28,0)),"")</f>
      </c>
      <c r="O14" s="84" t="str">
        <f>AF14*J14</f>
      </c>
      <c r="P14" s="85" t="str">
        <f>AG14*J14</f>
      </c>
      <c r="Q14" s="86" t="str">
        <f>P14*L14*M14*N14</f>
      </c>
      <c r="R14" s="87" t="str">
        <f>O14*K14*M14*N14</f>
      </c>
      <c r="S14" s="88" t="str">
        <f>R14-Q14</f>
      </c>
      <c r="T14" s="34" t="str">
        <f>IFERROR(INDEX('Cost_Components'!$R$2:$R$28,MATCH(E14,'Cost_Components'!$A$2:$A$28,0)),"")</f>
      </c>
      <c r="U14" s="89" t="str">
        <f>IFERROR(INDEX('Cost_Components'!$Q$2:$Q$28,MATCH(E14,'Cost_Components'!$A$2:$A$28,0)),"")</f>
      </c>
      <c r="V14" s="90" t="str">
        <f>1/(1+'Calculation_Assumptions'!$B$5)^(B14-'Calculation_Assumptions'!$B$2)</f>
      </c>
      <c r="W14" s="91" t="str">
        <f>Q14*V14</f>
      </c>
      <c r="X14" s="92" t="str">
        <f>R14*V14</f>
      </c>
      <c r="Y14" s="93" t="str">
        <f>S14*V14</f>
      </c>
      <c r="Z14" s="94" t="str">
        <f>IFERROR(INDEX('Cost_Components'!$T$2:$T$28,MATCH(E14,'Cost_Components'!$A$2:$A$28,0)),"")</f>
      </c>
      <c r="AA14" s="95" t="str">
        <f>IFERROR(INDEX('Cost_Components'!$U$2:$U$28,MATCH(E14,'Cost_Components'!$A$2:$A$28,0)),"")</f>
      </c>
      <c r="AB14" s="96" t="str">
        <f>IFERROR(INDEX('Cost_Components'!$V$2:$V$28,MATCH(E14,'Cost_Components'!$A$2:$A$28,0)),"")</f>
      </c>
      <c r="AC14" s="97" t="str">
        <f>IFERROR(INDEX('Cost_Components'!$M$2:$M$28,MATCH(E14,'Cost_Components'!$A$2:$A$28,0)),"")</f>
      </c>
      <c r="AD14" s="98" t="str">
        <f>IFERROR(INDEX('Cost_Components'!$N$2:$N$28,MATCH(E14,'Cost_Components'!$A$2:$A$28,0)),"")</f>
      </c>
      <c r="AE14" s="34" t="str">
        <f>IFERROR(INDEX('Cost_Components'!$O$2:$O$28,MATCH(E14,'Cost_Components'!$A$2:$A$28,0)),"")</f>
      </c>
      <c r="AF14" s="99" t="n">
        <v>180909207.949537</v>
      </c>
      <c r="AG14" s="100" t="n">
        <v>180737927.453992</v>
      </c>
      <c r="AH14" s="101" t="str">
        <f>IF(H14="shared-count-once",COUNTIFS($A$2:$A$1405,A14,$B$2:$B$1405,B14,$E$2:$E$1405,E14),1)</f>
      </c>
      <c r="AI14" s="102" t="n">
        <v>310068287.63643</v>
      </c>
      <c r="AJ14" s="103" t="str">
        <f>IF(AI14=0,"",Q14/AI14)</f>
      </c>
      <c r="AK14" s="104" t="str">
        <f>IF(AI14=0,"",R14/AI14)</f>
      </c>
      <c r="AL14" s="105" t="str">
        <f>IF(AI14=0,"",S14/AI14)</f>
      </c>
      <c r="AM14" s="106" t="str">
        <f>IF(AI14=0,"",Y14/AI14)</f>
      </c>
    </row>
    <row r="15">
      <c r="A15" t="s">
        <v>207</v>
      </c>
      <c r="B15" s="73" t="n">
        <v>2038</v>
      </c>
      <c r="C15" t="s">
        <v>207</v>
      </c>
      <c r="D15"/>
      <c r="E15" s="74" t="s">
        <v>297</v>
      </c>
      <c r="F15" s="75" t="s">
        <v>298</v>
      </c>
      <c r="G15" s="76" t="s">
        <v>216</v>
      </c>
      <c r="H15" s="77" t="s">
        <v>217</v>
      </c>
      <c r="I15" s="78" t="s">
        <v>115</v>
      </c>
      <c r="J15" s="79" t="str">
        <f>IFERROR(INDEX('Cost_Components'!$K$2:$K$28,MATCH(E15,'Cost_Components'!$A$2:$A$28,0)),"")</f>
      </c>
      <c r="K15" s="80" t="str">
        <f>IF(OR(L15="",Z15="",AA15="",AB15=""),"",IF(B15&lt;AA15,L15,IF(B15&gt;AB15,Z15,L15+(Z15-L15)*MIN(MAX((B15-AA15+1)/MAX(AB15-AA15+1,1),0),1))))</f>
      </c>
      <c r="L15" s="81" t="str">
        <f>IFERROR(INDEX('Cost_Components'!$S$2:$S$28,MATCH(E15,'Cost_Components'!$A$2:$A$28,0)),"")</f>
      </c>
      <c r="M15" s="82" t="str">
        <f>IFERROR(INDEX('Cost_Components'!$L$2:$L$28,MATCH(E15,'Cost_Components'!$A$2:$A$28,0)),"")</f>
      </c>
      <c r="N15" s="83" t="str">
        <f>IFERROR(INDEX('Cost_Components'!$P$2:$P$28,MATCH(E15,'Cost_Components'!$A$2:$A$28,0)),"")</f>
      </c>
      <c r="O15" s="84" t="str">
        <f>AF15*J15</f>
      </c>
      <c r="P15" s="85" t="str">
        <f>AG15*J15</f>
      </c>
      <c r="Q15" s="86" t="str">
        <f>P15*L15*M15*N15</f>
      </c>
      <c r="R15" s="87" t="str">
        <f>O15*K15*M15*N15</f>
      </c>
      <c r="S15" s="88" t="str">
        <f>R15-Q15</f>
      </c>
      <c r="T15" s="34" t="str">
        <f>IFERROR(INDEX('Cost_Components'!$R$2:$R$28,MATCH(E15,'Cost_Components'!$A$2:$A$28,0)),"")</f>
      </c>
      <c r="U15" s="89" t="str">
        <f>IFERROR(INDEX('Cost_Components'!$Q$2:$Q$28,MATCH(E15,'Cost_Components'!$A$2:$A$28,0)),"")</f>
      </c>
      <c r="V15" s="90" t="str">
        <f>1/(1+'Calculation_Assumptions'!$B$5)^(B15-'Calculation_Assumptions'!$B$2)</f>
      </c>
      <c r="W15" s="91" t="str">
        <f>Q15*V15</f>
      </c>
      <c r="X15" s="92" t="str">
        <f>R15*V15</f>
      </c>
      <c r="Y15" s="93" t="str">
        <f>S15*V15</f>
      </c>
      <c r="Z15" s="94" t="str">
        <f>IFERROR(INDEX('Cost_Components'!$T$2:$T$28,MATCH(E15,'Cost_Components'!$A$2:$A$28,0)),"")</f>
      </c>
      <c r="AA15" s="95" t="str">
        <f>IFERROR(INDEX('Cost_Components'!$U$2:$U$28,MATCH(E15,'Cost_Components'!$A$2:$A$28,0)),"")</f>
      </c>
      <c r="AB15" s="96" t="str">
        <f>IFERROR(INDEX('Cost_Components'!$V$2:$V$28,MATCH(E15,'Cost_Components'!$A$2:$A$28,0)),"")</f>
      </c>
      <c r="AC15" s="97" t="str">
        <f>IFERROR(INDEX('Cost_Components'!$M$2:$M$28,MATCH(E15,'Cost_Components'!$A$2:$A$28,0)),"")</f>
      </c>
      <c r="AD15" s="98" t="str">
        <f>IFERROR(INDEX('Cost_Components'!$N$2:$N$28,MATCH(E15,'Cost_Components'!$A$2:$A$28,0)),"")</f>
      </c>
      <c r="AE15" s="34" t="str">
        <f>IFERROR(INDEX('Cost_Components'!$O$2:$O$28,MATCH(E15,'Cost_Components'!$A$2:$A$28,0)),"")</f>
      </c>
      <c r="AF15" s="99" t="n">
        <v>183045978.868131</v>
      </c>
      <c r="AG15" s="100" t="n">
        <v>182803771.129387</v>
      </c>
      <c r="AH15" s="101" t="str">
        <f>IF(H15="shared-count-once",COUNTIFS($A$2:$A$1405,A15,$B$2:$B$1405,B15,$E$2:$E$1405,E15),1)</f>
      </c>
      <c r="AI15" s="102" t="n">
        <v>311532999.13163</v>
      </c>
      <c r="AJ15" s="103" t="str">
        <f>IF(AI15=0,"",Q15/AI15)</f>
      </c>
      <c r="AK15" s="104" t="str">
        <f>IF(AI15=0,"",R15/AI15)</f>
      </c>
      <c r="AL15" s="105" t="str">
        <f>IF(AI15=0,"",S15/AI15)</f>
      </c>
      <c r="AM15" s="106" t="str">
        <f>IF(AI15=0,"",Y15/AI15)</f>
      </c>
    </row>
    <row r="16">
      <c r="A16" t="s">
        <v>207</v>
      </c>
      <c r="B16" s="73" t="n">
        <v>2039</v>
      </c>
      <c r="C16" t="s">
        <v>207</v>
      </c>
      <c r="D16"/>
      <c r="E16" s="74" t="s">
        <v>297</v>
      </c>
      <c r="F16" s="75" t="s">
        <v>298</v>
      </c>
      <c r="G16" s="76" t="s">
        <v>216</v>
      </c>
      <c r="H16" s="77" t="s">
        <v>217</v>
      </c>
      <c r="I16" s="78" t="s">
        <v>115</v>
      </c>
      <c r="J16" s="79" t="str">
        <f>IFERROR(INDEX('Cost_Components'!$K$2:$K$28,MATCH(E16,'Cost_Components'!$A$2:$A$28,0)),"")</f>
      </c>
      <c r="K16" s="80" t="str">
        <f>IF(OR(L16="",Z16="",AA16="",AB16=""),"",IF(B16&lt;AA16,L16,IF(B16&gt;AB16,Z16,L16+(Z16-L16)*MIN(MAX((B16-AA16+1)/MAX(AB16-AA16+1,1),0),1))))</f>
      </c>
      <c r="L16" s="81" t="str">
        <f>IFERROR(INDEX('Cost_Components'!$S$2:$S$28,MATCH(E16,'Cost_Components'!$A$2:$A$28,0)),"")</f>
      </c>
      <c r="M16" s="82" t="str">
        <f>IFERROR(INDEX('Cost_Components'!$L$2:$L$28,MATCH(E16,'Cost_Components'!$A$2:$A$28,0)),"")</f>
      </c>
      <c r="N16" s="83" t="str">
        <f>IFERROR(INDEX('Cost_Components'!$P$2:$P$28,MATCH(E16,'Cost_Components'!$A$2:$A$28,0)),"")</f>
      </c>
      <c r="O16" s="84" t="str">
        <f>AF16*J16</f>
      </c>
      <c r="P16" s="85" t="str">
        <f>AG16*J16</f>
      </c>
      <c r="Q16" s="86" t="str">
        <f>P16*L16*M16*N16</f>
      </c>
      <c r="R16" s="87" t="str">
        <f>O16*K16*M16*N16</f>
      </c>
      <c r="S16" s="88" t="str">
        <f>R16-Q16</f>
      </c>
      <c r="T16" s="34" t="str">
        <f>IFERROR(INDEX('Cost_Components'!$R$2:$R$28,MATCH(E16,'Cost_Components'!$A$2:$A$28,0)),"")</f>
      </c>
      <c r="U16" s="89" t="str">
        <f>IFERROR(INDEX('Cost_Components'!$Q$2:$Q$28,MATCH(E16,'Cost_Components'!$A$2:$A$28,0)),"")</f>
      </c>
      <c r="V16" s="90" t="str">
        <f>1/(1+'Calculation_Assumptions'!$B$5)^(B16-'Calculation_Assumptions'!$B$2)</f>
      </c>
      <c r="W16" s="91" t="str">
        <f>Q16*V16</f>
      </c>
      <c r="X16" s="92" t="str">
        <f>R16*V16</f>
      </c>
      <c r="Y16" s="93" t="str">
        <f>S16*V16</f>
      </c>
      <c r="Z16" s="94" t="str">
        <f>IFERROR(INDEX('Cost_Components'!$T$2:$T$28,MATCH(E16,'Cost_Components'!$A$2:$A$28,0)),"")</f>
      </c>
      <c r="AA16" s="95" t="str">
        <f>IFERROR(INDEX('Cost_Components'!$U$2:$U$28,MATCH(E16,'Cost_Components'!$A$2:$A$28,0)),"")</f>
      </c>
      <c r="AB16" s="96" t="str">
        <f>IFERROR(INDEX('Cost_Components'!$V$2:$V$28,MATCH(E16,'Cost_Components'!$A$2:$A$28,0)),"")</f>
      </c>
      <c r="AC16" s="97" t="str">
        <f>IFERROR(INDEX('Cost_Components'!$M$2:$M$28,MATCH(E16,'Cost_Components'!$A$2:$A$28,0)),"")</f>
      </c>
      <c r="AD16" s="98" t="str">
        <f>IFERROR(INDEX('Cost_Components'!$N$2:$N$28,MATCH(E16,'Cost_Components'!$A$2:$A$28,0)),"")</f>
      </c>
      <c r="AE16" s="34" t="str">
        <f>IFERROR(INDEX('Cost_Components'!$O$2:$O$28,MATCH(E16,'Cost_Components'!$A$2:$A$28,0)),"")</f>
      </c>
      <c r="AF16" s="99" t="n">
        <v>185149861.305566</v>
      </c>
      <c r="AG16" s="100" t="n">
        <v>184832385.454252</v>
      </c>
      <c r="AH16" s="101" t="str">
        <f>IF(H16="shared-count-once",COUNTIFS($A$2:$A$1405,A16,$B$2:$B$1405,B16,$E$2:$E$1405,E16),1)</f>
      </c>
      <c r="AI16" s="102" t="n">
        <v>312936391.858479</v>
      </c>
      <c r="AJ16" s="103" t="str">
        <f>IF(AI16=0,"",Q16/AI16)</f>
      </c>
      <c r="AK16" s="104" t="str">
        <f>IF(AI16=0,"",R16/AI16)</f>
      </c>
      <c r="AL16" s="105" t="str">
        <f>IF(AI16=0,"",S16/AI16)</f>
      </c>
      <c r="AM16" s="106" t="str">
        <f>IF(AI16=0,"",Y16/AI16)</f>
      </c>
    </row>
    <row r="17">
      <c r="A17" t="s">
        <v>207</v>
      </c>
      <c r="B17" s="73" t="n">
        <v>2040</v>
      </c>
      <c r="C17" t="s">
        <v>207</v>
      </c>
      <c r="D17"/>
      <c r="E17" s="74" t="s">
        <v>297</v>
      </c>
      <c r="F17" s="75" t="s">
        <v>298</v>
      </c>
      <c r="G17" s="76" t="s">
        <v>216</v>
      </c>
      <c r="H17" s="77" t="s">
        <v>217</v>
      </c>
      <c r="I17" s="78" t="s">
        <v>115</v>
      </c>
      <c r="J17" s="79" t="str">
        <f>IFERROR(INDEX('Cost_Components'!$K$2:$K$28,MATCH(E17,'Cost_Components'!$A$2:$A$28,0)),"")</f>
      </c>
      <c r="K17" s="80" t="str">
        <f>IF(OR(L17="",Z17="",AA17="",AB17=""),"",IF(B17&lt;AA17,L17,IF(B17&gt;AB17,Z17,L17+(Z17-L17)*MIN(MAX((B17-AA17+1)/MAX(AB17-AA17+1,1),0),1))))</f>
      </c>
      <c r="L17" s="81" t="str">
        <f>IFERROR(INDEX('Cost_Components'!$S$2:$S$28,MATCH(E17,'Cost_Components'!$A$2:$A$28,0)),"")</f>
      </c>
      <c r="M17" s="82" t="str">
        <f>IFERROR(INDEX('Cost_Components'!$L$2:$L$28,MATCH(E17,'Cost_Components'!$A$2:$A$28,0)),"")</f>
      </c>
      <c r="N17" s="83" t="str">
        <f>IFERROR(INDEX('Cost_Components'!$P$2:$P$28,MATCH(E17,'Cost_Components'!$A$2:$A$28,0)),"")</f>
      </c>
      <c r="O17" s="84" t="str">
        <f>AF17*J17</f>
      </c>
      <c r="P17" s="85" t="str">
        <f>AG17*J17</f>
      </c>
      <c r="Q17" s="86" t="str">
        <f>P17*L17*M17*N17</f>
      </c>
      <c r="R17" s="87" t="str">
        <f>O17*K17*M17*N17</f>
      </c>
      <c r="S17" s="88" t="str">
        <f>R17-Q17</f>
      </c>
      <c r="T17" s="34" t="str">
        <f>IFERROR(INDEX('Cost_Components'!$R$2:$R$28,MATCH(E17,'Cost_Components'!$A$2:$A$28,0)),"")</f>
      </c>
      <c r="U17" s="89" t="str">
        <f>IFERROR(INDEX('Cost_Components'!$Q$2:$Q$28,MATCH(E17,'Cost_Components'!$A$2:$A$28,0)),"")</f>
      </c>
      <c r="V17" s="90" t="str">
        <f>1/(1+'Calculation_Assumptions'!$B$5)^(B17-'Calculation_Assumptions'!$B$2)</f>
      </c>
      <c r="W17" s="91" t="str">
        <f>Q17*V17</f>
      </c>
      <c r="X17" s="92" t="str">
        <f>R17*V17</f>
      </c>
      <c r="Y17" s="93" t="str">
        <f>S17*V17</f>
      </c>
      <c r="Z17" s="94" t="str">
        <f>IFERROR(INDEX('Cost_Components'!$T$2:$T$28,MATCH(E17,'Cost_Components'!$A$2:$A$28,0)),"")</f>
      </c>
      <c r="AA17" s="95" t="str">
        <f>IFERROR(INDEX('Cost_Components'!$U$2:$U$28,MATCH(E17,'Cost_Components'!$A$2:$A$28,0)),"")</f>
      </c>
      <c r="AB17" s="96" t="str">
        <f>IFERROR(INDEX('Cost_Components'!$V$2:$V$28,MATCH(E17,'Cost_Components'!$A$2:$A$28,0)),"")</f>
      </c>
      <c r="AC17" s="97" t="str">
        <f>IFERROR(INDEX('Cost_Components'!$M$2:$M$28,MATCH(E17,'Cost_Components'!$A$2:$A$28,0)),"")</f>
      </c>
      <c r="AD17" s="98" t="str">
        <f>IFERROR(INDEX('Cost_Components'!$N$2:$N$28,MATCH(E17,'Cost_Components'!$A$2:$A$28,0)),"")</f>
      </c>
      <c r="AE17" s="34" t="str">
        <f>IFERROR(INDEX('Cost_Components'!$O$2:$O$28,MATCH(E17,'Cost_Components'!$A$2:$A$28,0)),"")</f>
      </c>
      <c r="AF17" s="99" t="n">
        <v>187270578.691481</v>
      </c>
      <c r="AG17" s="100" t="n">
        <v>186873471.103366</v>
      </c>
      <c r="AH17" s="101" t="str">
        <f>IF(H17="shared-count-once",COUNTIFS($A$2:$A$1405,A17,$B$2:$B$1405,B17,$E$2:$E$1405,E17),1)</f>
      </c>
      <c r="AI17" s="102" t="n">
        <v>314265537.410829</v>
      </c>
      <c r="AJ17" s="103" t="str">
        <f>IF(AI17=0,"",Q17/AI17)</f>
      </c>
      <c r="AK17" s="104" t="str">
        <f>IF(AI17=0,"",R17/AI17)</f>
      </c>
      <c r="AL17" s="105" t="str">
        <f>IF(AI17=0,"",S17/AI17)</f>
      </c>
      <c r="AM17" s="106" t="str">
        <f>IF(AI17=0,"",Y17/AI17)</f>
      </c>
    </row>
    <row r="18">
      <c r="A18" t="s">
        <v>207</v>
      </c>
      <c r="B18" s="73" t="n">
        <v>2041</v>
      </c>
      <c r="C18" t="s">
        <v>207</v>
      </c>
      <c r="D18"/>
      <c r="E18" s="74" t="s">
        <v>297</v>
      </c>
      <c r="F18" s="75" t="s">
        <v>298</v>
      </c>
      <c r="G18" s="76" t="s">
        <v>216</v>
      </c>
      <c r="H18" s="77" t="s">
        <v>217</v>
      </c>
      <c r="I18" s="78" t="s">
        <v>115</v>
      </c>
      <c r="J18" s="79" t="str">
        <f>IFERROR(INDEX('Cost_Components'!$K$2:$K$28,MATCH(E18,'Cost_Components'!$A$2:$A$28,0)),"")</f>
      </c>
      <c r="K18" s="80" t="str">
        <f>IF(OR(L18="",Z18="",AA18="",AB18=""),"",IF(B18&lt;AA18,L18,IF(B18&gt;AB18,Z18,L18+(Z18-L18)*MIN(MAX((B18-AA18+1)/MAX(AB18-AA18+1,1),0),1))))</f>
      </c>
      <c r="L18" s="81" t="str">
        <f>IFERROR(INDEX('Cost_Components'!$S$2:$S$28,MATCH(E18,'Cost_Components'!$A$2:$A$28,0)),"")</f>
      </c>
      <c r="M18" s="82" t="str">
        <f>IFERROR(INDEX('Cost_Components'!$L$2:$L$28,MATCH(E18,'Cost_Components'!$A$2:$A$28,0)),"")</f>
      </c>
      <c r="N18" s="83" t="str">
        <f>IFERROR(INDEX('Cost_Components'!$P$2:$P$28,MATCH(E18,'Cost_Components'!$A$2:$A$28,0)),"")</f>
      </c>
      <c r="O18" s="84" t="str">
        <f>AF18*J18</f>
      </c>
      <c r="P18" s="85" t="str">
        <f>AG18*J18</f>
      </c>
      <c r="Q18" s="86" t="str">
        <f>P18*L18*M18*N18</f>
      </c>
      <c r="R18" s="87" t="str">
        <f>O18*K18*M18*N18</f>
      </c>
      <c r="S18" s="88" t="str">
        <f>R18-Q18</f>
      </c>
      <c r="T18" s="34" t="str">
        <f>IFERROR(INDEX('Cost_Components'!$R$2:$R$28,MATCH(E18,'Cost_Components'!$A$2:$A$28,0)),"")</f>
      </c>
      <c r="U18" s="89" t="str">
        <f>IFERROR(INDEX('Cost_Components'!$Q$2:$Q$28,MATCH(E18,'Cost_Components'!$A$2:$A$28,0)),"")</f>
      </c>
      <c r="V18" s="90" t="str">
        <f>1/(1+'Calculation_Assumptions'!$B$5)^(B18-'Calculation_Assumptions'!$B$2)</f>
      </c>
      <c r="W18" s="91" t="str">
        <f>Q18*V18</f>
      </c>
      <c r="X18" s="92" t="str">
        <f>R18*V18</f>
      </c>
      <c r="Y18" s="93" t="str">
        <f>S18*V18</f>
      </c>
      <c r="Z18" s="94" t="str">
        <f>IFERROR(INDEX('Cost_Components'!$T$2:$T$28,MATCH(E18,'Cost_Components'!$A$2:$A$28,0)),"")</f>
      </c>
      <c r="AA18" s="95" t="str">
        <f>IFERROR(INDEX('Cost_Components'!$U$2:$U$28,MATCH(E18,'Cost_Components'!$A$2:$A$28,0)),"")</f>
      </c>
      <c r="AB18" s="96" t="str">
        <f>IFERROR(INDEX('Cost_Components'!$V$2:$V$28,MATCH(E18,'Cost_Components'!$A$2:$A$28,0)),"")</f>
      </c>
      <c r="AC18" s="97" t="str">
        <f>IFERROR(INDEX('Cost_Components'!$M$2:$M$28,MATCH(E18,'Cost_Components'!$A$2:$A$28,0)),"")</f>
      </c>
      <c r="AD18" s="98" t="str">
        <f>IFERROR(INDEX('Cost_Components'!$N$2:$N$28,MATCH(E18,'Cost_Components'!$A$2:$A$28,0)),"")</f>
      </c>
      <c r="AE18" s="34" t="str">
        <f>IFERROR(INDEX('Cost_Components'!$O$2:$O$28,MATCH(E18,'Cost_Components'!$A$2:$A$28,0)),"")</f>
      </c>
      <c r="AF18" s="99" t="n">
        <v>189472287.027709</v>
      </c>
      <c r="AG18" s="100" t="n">
        <v>188934400.22828</v>
      </c>
      <c r="AH18" s="101" t="str">
        <f>IF(H18="shared-count-once",COUNTIFS($A$2:$A$1405,A18,$B$2:$B$1405,B18,$E$2:$E$1405,E18),1)</f>
      </c>
      <c r="AI18" s="102" t="n">
        <v>315525215.312548</v>
      </c>
      <c r="AJ18" s="103" t="str">
        <f>IF(AI18=0,"",Q18/AI18)</f>
      </c>
      <c r="AK18" s="104" t="str">
        <f>IF(AI18=0,"",R18/AI18)</f>
      </c>
      <c r="AL18" s="105" t="str">
        <f>IF(AI18=0,"",S18/AI18)</f>
      </c>
      <c r="AM18" s="106" t="str">
        <f>IF(AI18=0,"",Y18/AI18)</f>
      </c>
    </row>
    <row r="19">
      <c r="A19" t="s">
        <v>207</v>
      </c>
      <c r="B19" s="73" t="n">
        <v>2042</v>
      </c>
      <c r="C19" t="s">
        <v>207</v>
      </c>
      <c r="D19"/>
      <c r="E19" s="74" t="s">
        <v>297</v>
      </c>
      <c r="F19" s="75" t="s">
        <v>298</v>
      </c>
      <c r="G19" s="76" t="s">
        <v>216</v>
      </c>
      <c r="H19" s="77" t="s">
        <v>217</v>
      </c>
      <c r="I19" s="78" t="s">
        <v>115</v>
      </c>
      <c r="J19" s="79" t="str">
        <f>IFERROR(INDEX('Cost_Components'!$K$2:$K$28,MATCH(E19,'Cost_Components'!$A$2:$A$28,0)),"")</f>
      </c>
      <c r="K19" s="80" t="str">
        <f>IF(OR(L19="",Z19="",AA19="",AB19=""),"",IF(B19&lt;AA19,L19,IF(B19&gt;AB19,Z19,L19+(Z19-L19)*MIN(MAX((B19-AA19+1)/MAX(AB19-AA19+1,1),0),1))))</f>
      </c>
      <c r="L19" s="81" t="str">
        <f>IFERROR(INDEX('Cost_Components'!$S$2:$S$28,MATCH(E19,'Cost_Components'!$A$2:$A$28,0)),"")</f>
      </c>
      <c r="M19" s="82" t="str">
        <f>IFERROR(INDEX('Cost_Components'!$L$2:$L$28,MATCH(E19,'Cost_Components'!$A$2:$A$28,0)),"")</f>
      </c>
      <c r="N19" s="83" t="str">
        <f>IFERROR(INDEX('Cost_Components'!$P$2:$P$28,MATCH(E19,'Cost_Components'!$A$2:$A$28,0)),"")</f>
      </c>
      <c r="O19" s="84" t="str">
        <f>AF19*J19</f>
      </c>
      <c r="P19" s="85" t="str">
        <f>AG19*J19</f>
      </c>
      <c r="Q19" s="86" t="str">
        <f>P19*L19*M19*N19</f>
      </c>
      <c r="R19" s="87" t="str">
        <f>O19*K19*M19*N19</f>
      </c>
      <c r="S19" s="88" t="str">
        <f>R19-Q19</f>
      </c>
      <c r="T19" s="34" t="str">
        <f>IFERROR(INDEX('Cost_Components'!$R$2:$R$28,MATCH(E19,'Cost_Components'!$A$2:$A$28,0)),"")</f>
      </c>
      <c r="U19" s="89" t="str">
        <f>IFERROR(INDEX('Cost_Components'!$Q$2:$Q$28,MATCH(E19,'Cost_Components'!$A$2:$A$28,0)),"")</f>
      </c>
      <c r="V19" s="90" t="str">
        <f>1/(1+'Calculation_Assumptions'!$B$5)^(B19-'Calculation_Assumptions'!$B$2)</f>
      </c>
      <c r="W19" s="91" t="str">
        <f>Q19*V19</f>
      </c>
      <c r="X19" s="92" t="str">
        <f>R19*V19</f>
      </c>
      <c r="Y19" s="93" t="str">
        <f>S19*V19</f>
      </c>
      <c r="Z19" s="94" t="str">
        <f>IFERROR(INDEX('Cost_Components'!$T$2:$T$28,MATCH(E19,'Cost_Components'!$A$2:$A$28,0)),"")</f>
      </c>
      <c r="AA19" s="95" t="str">
        <f>IFERROR(INDEX('Cost_Components'!$U$2:$U$28,MATCH(E19,'Cost_Components'!$A$2:$A$28,0)),"")</f>
      </c>
      <c r="AB19" s="96" t="str">
        <f>IFERROR(INDEX('Cost_Components'!$V$2:$V$28,MATCH(E19,'Cost_Components'!$A$2:$A$28,0)),"")</f>
      </c>
      <c r="AC19" s="97" t="str">
        <f>IFERROR(INDEX('Cost_Components'!$M$2:$M$28,MATCH(E19,'Cost_Components'!$A$2:$A$28,0)),"")</f>
      </c>
      <c r="AD19" s="98" t="str">
        <f>IFERROR(INDEX('Cost_Components'!$N$2:$N$28,MATCH(E19,'Cost_Components'!$A$2:$A$28,0)),"")</f>
      </c>
      <c r="AE19" s="34" t="str">
        <f>IFERROR(INDEX('Cost_Components'!$O$2:$O$28,MATCH(E19,'Cost_Components'!$A$2:$A$28,0)),"")</f>
      </c>
      <c r="AF19" s="99" t="n">
        <v>191649217.299976</v>
      </c>
      <c r="AG19" s="100" t="n">
        <v>191020494.904652</v>
      </c>
      <c r="AH19" s="101" t="str">
        <f>IF(H19="shared-count-once",COUNTIFS($A$2:$A$1405,A19,$B$2:$B$1405,B19,$E$2:$E$1405,E19),1)</f>
      </c>
      <c r="AI19" s="102" t="n">
        <v>316707694.211882</v>
      </c>
      <c r="AJ19" s="103" t="str">
        <f>IF(AI19=0,"",Q19/AI19)</f>
      </c>
      <c r="AK19" s="104" t="str">
        <f>IF(AI19=0,"",R19/AI19)</f>
      </c>
      <c r="AL19" s="105" t="str">
        <f>IF(AI19=0,"",S19/AI19)</f>
      </c>
      <c r="AM19" s="106" t="str">
        <f>IF(AI19=0,"",Y19/AI19)</f>
      </c>
    </row>
    <row r="20">
      <c r="A20" t="s">
        <v>207</v>
      </c>
      <c r="B20" s="73" t="n">
        <v>2043</v>
      </c>
      <c r="C20" t="s">
        <v>207</v>
      </c>
      <c r="D20"/>
      <c r="E20" s="74" t="s">
        <v>297</v>
      </c>
      <c r="F20" s="75" t="s">
        <v>298</v>
      </c>
      <c r="G20" s="76" t="s">
        <v>216</v>
      </c>
      <c r="H20" s="77" t="s">
        <v>217</v>
      </c>
      <c r="I20" s="78" t="s">
        <v>115</v>
      </c>
      <c r="J20" s="79" t="str">
        <f>IFERROR(INDEX('Cost_Components'!$K$2:$K$28,MATCH(E20,'Cost_Components'!$A$2:$A$28,0)),"")</f>
      </c>
      <c r="K20" s="80" t="str">
        <f>IF(OR(L20="",Z20="",AA20="",AB20=""),"",IF(B20&lt;AA20,L20,IF(B20&gt;AB20,Z20,L20+(Z20-L20)*MIN(MAX((B20-AA20+1)/MAX(AB20-AA20+1,1),0),1))))</f>
      </c>
      <c r="L20" s="81" t="str">
        <f>IFERROR(INDEX('Cost_Components'!$S$2:$S$28,MATCH(E20,'Cost_Components'!$A$2:$A$28,0)),"")</f>
      </c>
      <c r="M20" s="82" t="str">
        <f>IFERROR(INDEX('Cost_Components'!$L$2:$L$28,MATCH(E20,'Cost_Components'!$A$2:$A$28,0)),"")</f>
      </c>
      <c r="N20" s="83" t="str">
        <f>IFERROR(INDEX('Cost_Components'!$P$2:$P$28,MATCH(E20,'Cost_Components'!$A$2:$A$28,0)),"")</f>
      </c>
      <c r="O20" s="84" t="str">
        <f>AF20*J20</f>
      </c>
      <c r="P20" s="85" t="str">
        <f>AG20*J20</f>
      </c>
      <c r="Q20" s="86" t="str">
        <f>P20*L20*M20*N20</f>
      </c>
      <c r="R20" s="87" t="str">
        <f>O20*K20*M20*N20</f>
      </c>
      <c r="S20" s="88" t="str">
        <f>R20-Q20</f>
      </c>
      <c r="T20" s="34" t="str">
        <f>IFERROR(INDEX('Cost_Components'!$R$2:$R$28,MATCH(E20,'Cost_Components'!$A$2:$A$28,0)),"")</f>
      </c>
      <c r="U20" s="89" t="str">
        <f>IFERROR(INDEX('Cost_Components'!$Q$2:$Q$28,MATCH(E20,'Cost_Components'!$A$2:$A$28,0)),"")</f>
      </c>
      <c r="V20" s="90" t="str">
        <f>1/(1+'Calculation_Assumptions'!$B$5)^(B20-'Calculation_Assumptions'!$B$2)</f>
      </c>
      <c r="W20" s="91" t="str">
        <f>Q20*V20</f>
      </c>
      <c r="X20" s="92" t="str">
        <f>R20*V20</f>
      </c>
      <c r="Y20" s="93" t="str">
        <f>S20*V20</f>
      </c>
      <c r="Z20" s="94" t="str">
        <f>IFERROR(INDEX('Cost_Components'!$T$2:$T$28,MATCH(E20,'Cost_Components'!$A$2:$A$28,0)),"")</f>
      </c>
      <c r="AA20" s="95" t="str">
        <f>IFERROR(INDEX('Cost_Components'!$U$2:$U$28,MATCH(E20,'Cost_Components'!$A$2:$A$28,0)),"")</f>
      </c>
      <c r="AB20" s="96" t="str">
        <f>IFERROR(INDEX('Cost_Components'!$V$2:$V$28,MATCH(E20,'Cost_Components'!$A$2:$A$28,0)),"")</f>
      </c>
      <c r="AC20" s="97" t="str">
        <f>IFERROR(INDEX('Cost_Components'!$M$2:$M$28,MATCH(E20,'Cost_Components'!$A$2:$A$28,0)),"")</f>
      </c>
      <c r="AD20" s="98" t="str">
        <f>IFERROR(INDEX('Cost_Components'!$N$2:$N$28,MATCH(E20,'Cost_Components'!$A$2:$A$28,0)),"")</f>
      </c>
      <c r="AE20" s="34" t="str">
        <f>IFERROR(INDEX('Cost_Components'!$O$2:$O$28,MATCH(E20,'Cost_Components'!$A$2:$A$28,0)),"")</f>
      </c>
      <c r="AF20" s="99" t="n">
        <v>193601434.8989</v>
      </c>
      <c r="AG20" s="100" t="n">
        <v>192936206.600428</v>
      </c>
      <c r="AH20" s="101" t="str">
        <f>IF(H20="shared-count-once",COUNTIFS($A$2:$A$1405,A20,$B$2:$B$1405,B20,$E$2:$E$1405,E20),1)</f>
      </c>
      <c r="AI20" s="102" t="n">
        <v>317814114.067152</v>
      </c>
      <c r="AJ20" s="103" t="str">
        <f>IF(AI20=0,"",Q20/AI20)</f>
      </c>
      <c r="AK20" s="104" t="str">
        <f>IF(AI20=0,"",R20/AI20)</f>
      </c>
      <c r="AL20" s="105" t="str">
        <f>IF(AI20=0,"",S20/AI20)</f>
      </c>
      <c r="AM20" s="106" t="str">
        <f>IF(AI20=0,"",Y20/AI20)</f>
      </c>
    </row>
    <row r="21">
      <c r="A21" t="s">
        <v>207</v>
      </c>
      <c r="B21" s="73" t="n">
        <v>2044</v>
      </c>
      <c r="C21" t="s">
        <v>207</v>
      </c>
      <c r="D21"/>
      <c r="E21" s="74" t="s">
        <v>297</v>
      </c>
      <c r="F21" s="75" t="s">
        <v>298</v>
      </c>
      <c r="G21" s="76" t="s">
        <v>216</v>
      </c>
      <c r="H21" s="77" t="s">
        <v>217</v>
      </c>
      <c r="I21" s="78" t="s">
        <v>115</v>
      </c>
      <c r="J21" s="79" t="str">
        <f>IFERROR(INDEX('Cost_Components'!$K$2:$K$28,MATCH(E21,'Cost_Components'!$A$2:$A$28,0)),"")</f>
      </c>
      <c r="K21" s="80" t="str">
        <f>IF(OR(L21="",Z21="",AA21="",AB21=""),"",IF(B21&lt;AA21,L21,IF(B21&gt;AB21,Z21,L21+(Z21-L21)*MIN(MAX((B21-AA21+1)/MAX(AB21-AA21+1,1),0),1))))</f>
      </c>
      <c r="L21" s="81" t="str">
        <f>IFERROR(INDEX('Cost_Components'!$S$2:$S$28,MATCH(E21,'Cost_Components'!$A$2:$A$28,0)),"")</f>
      </c>
      <c r="M21" s="82" t="str">
        <f>IFERROR(INDEX('Cost_Components'!$L$2:$L$28,MATCH(E21,'Cost_Components'!$A$2:$A$28,0)),"")</f>
      </c>
      <c r="N21" s="83" t="str">
        <f>IFERROR(INDEX('Cost_Components'!$P$2:$P$28,MATCH(E21,'Cost_Components'!$A$2:$A$28,0)),"")</f>
      </c>
      <c r="O21" s="84" t="str">
        <f>AF21*J21</f>
      </c>
      <c r="P21" s="85" t="str">
        <f>AG21*J21</f>
      </c>
      <c r="Q21" s="86" t="str">
        <f>P21*L21*M21*N21</f>
      </c>
      <c r="R21" s="87" t="str">
        <f>O21*K21*M21*N21</f>
      </c>
      <c r="S21" s="88" t="str">
        <f>R21-Q21</f>
      </c>
      <c r="T21" s="34" t="str">
        <f>IFERROR(INDEX('Cost_Components'!$R$2:$R$28,MATCH(E21,'Cost_Components'!$A$2:$A$28,0)),"")</f>
      </c>
      <c r="U21" s="89" t="str">
        <f>IFERROR(INDEX('Cost_Components'!$Q$2:$Q$28,MATCH(E21,'Cost_Components'!$A$2:$A$28,0)),"")</f>
      </c>
      <c r="V21" s="90" t="str">
        <f>1/(1+'Calculation_Assumptions'!$B$5)^(B21-'Calculation_Assumptions'!$B$2)</f>
      </c>
      <c r="W21" s="91" t="str">
        <f>Q21*V21</f>
      </c>
      <c r="X21" s="92" t="str">
        <f>R21*V21</f>
      </c>
      <c r="Y21" s="93" t="str">
        <f>S21*V21</f>
      </c>
      <c r="Z21" s="94" t="str">
        <f>IFERROR(INDEX('Cost_Components'!$T$2:$T$28,MATCH(E21,'Cost_Components'!$A$2:$A$28,0)),"")</f>
      </c>
      <c r="AA21" s="95" t="str">
        <f>IFERROR(INDEX('Cost_Components'!$U$2:$U$28,MATCH(E21,'Cost_Components'!$A$2:$A$28,0)),"")</f>
      </c>
      <c r="AB21" s="96" t="str">
        <f>IFERROR(INDEX('Cost_Components'!$V$2:$V$28,MATCH(E21,'Cost_Components'!$A$2:$A$28,0)),"")</f>
      </c>
      <c r="AC21" s="97" t="str">
        <f>IFERROR(INDEX('Cost_Components'!$M$2:$M$28,MATCH(E21,'Cost_Components'!$A$2:$A$28,0)),"")</f>
      </c>
      <c r="AD21" s="98" t="str">
        <f>IFERROR(INDEX('Cost_Components'!$N$2:$N$28,MATCH(E21,'Cost_Components'!$A$2:$A$28,0)),"")</f>
      </c>
      <c r="AE21" s="34" t="str">
        <f>IFERROR(INDEX('Cost_Components'!$O$2:$O$28,MATCH(E21,'Cost_Components'!$A$2:$A$28,0)),"")</f>
      </c>
      <c r="AF21" s="99" t="n">
        <v>195492202.962831</v>
      </c>
      <c r="AG21" s="100" t="n">
        <v>194740839.86655</v>
      </c>
      <c r="AH21" s="101" t="str">
        <f>IF(H21="shared-count-once",COUNTIFS($A$2:$A$1405,A21,$B$2:$B$1405,B21,$E$2:$E$1405,E21),1)</f>
      </c>
      <c r="AI21" s="102" t="n">
        <v>318840890.732156</v>
      </c>
      <c r="AJ21" s="103" t="str">
        <f>IF(AI21=0,"",Q21/AI21)</f>
      </c>
      <c r="AK21" s="104" t="str">
        <f>IF(AI21=0,"",R21/AI21)</f>
      </c>
      <c r="AL21" s="105" t="str">
        <f>IF(AI21=0,"",S21/AI21)</f>
      </c>
      <c r="AM21" s="106" t="str">
        <f>IF(AI21=0,"",Y21/AI21)</f>
      </c>
    </row>
    <row r="22">
      <c r="A22" t="s">
        <v>207</v>
      </c>
      <c r="B22" s="73" t="n">
        <v>2045</v>
      </c>
      <c r="C22" t="s">
        <v>207</v>
      </c>
      <c r="D22"/>
      <c r="E22" s="74" t="s">
        <v>297</v>
      </c>
      <c r="F22" s="75" t="s">
        <v>298</v>
      </c>
      <c r="G22" s="76" t="s">
        <v>216</v>
      </c>
      <c r="H22" s="77" t="s">
        <v>217</v>
      </c>
      <c r="I22" s="78" t="s">
        <v>115</v>
      </c>
      <c r="J22" s="79" t="str">
        <f>IFERROR(INDEX('Cost_Components'!$K$2:$K$28,MATCH(E22,'Cost_Components'!$A$2:$A$28,0)),"")</f>
      </c>
      <c r="K22" s="80" t="str">
        <f>IF(OR(L22="",Z22="",AA22="",AB22=""),"",IF(B22&lt;AA22,L22,IF(B22&gt;AB22,Z22,L22+(Z22-L22)*MIN(MAX((B22-AA22+1)/MAX(AB22-AA22+1,1),0),1))))</f>
      </c>
      <c r="L22" s="81" t="str">
        <f>IFERROR(INDEX('Cost_Components'!$S$2:$S$28,MATCH(E22,'Cost_Components'!$A$2:$A$28,0)),"")</f>
      </c>
      <c r="M22" s="82" t="str">
        <f>IFERROR(INDEX('Cost_Components'!$L$2:$L$28,MATCH(E22,'Cost_Components'!$A$2:$A$28,0)),"")</f>
      </c>
      <c r="N22" s="83" t="str">
        <f>IFERROR(INDEX('Cost_Components'!$P$2:$P$28,MATCH(E22,'Cost_Components'!$A$2:$A$28,0)),"")</f>
      </c>
      <c r="O22" s="84" t="str">
        <f>AF22*J22</f>
      </c>
      <c r="P22" s="85" t="str">
        <f>AG22*J22</f>
      </c>
      <c r="Q22" s="86" t="str">
        <f>P22*L22*M22*N22</f>
      </c>
      <c r="R22" s="87" t="str">
        <f>O22*K22*M22*N22</f>
      </c>
      <c r="S22" s="88" t="str">
        <f>R22-Q22</f>
      </c>
      <c r="T22" s="34" t="str">
        <f>IFERROR(INDEX('Cost_Components'!$R$2:$R$28,MATCH(E22,'Cost_Components'!$A$2:$A$28,0)),"")</f>
      </c>
      <c r="U22" s="89" t="str">
        <f>IFERROR(INDEX('Cost_Components'!$Q$2:$Q$28,MATCH(E22,'Cost_Components'!$A$2:$A$28,0)),"")</f>
      </c>
      <c r="V22" s="90" t="str">
        <f>1/(1+'Calculation_Assumptions'!$B$5)^(B22-'Calculation_Assumptions'!$B$2)</f>
      </c>
      <c r="W22" s="91" t="str">
        <f>Q22*V22</f>
      </c>
      <c r="X22" s="92" t="str">
        <f>R22*V22</f>
      </c>
      <c r="Y22" s="93" t="str">
        <f>S22*V22</f>
      </c>
      <c r="Z22" s="94" t="str">
        <f>IFERROR(INDEX('Cost_Components'!$T$2:$T$28,MATCH(E22,'Cost_Components'!$A$2:$A$28,0)),"")</f>
      </c>
      <c r="AA22" s="95" t="str">
        <f>IFERROR(INDEX('Cost_Components'!$U$2:$U$28,MATCH(E22,'Cost_Components'!$A$2:$A$28,0)),"")</f>
      </c>
      <c r="AB22" s="96" t="str">
        <f>IFERROR(INDEX('Cost_Components'!$V$2:$V$28,MATCH(E22,'Cost_Components'!$A$2:$A$28,0)),"")</f>
      </c>
      <c r="AC22" s="97" t="str">
        <f>IFERROR(INDEX('Cost_Components'!$M$2:$M$28,MATCH(E22,'Cost_Components'!$A$2:$A$28,0)),"")</f>
      </c>
      <c r="AD22" s="98" t="str">
        <f>IFERROR(INDEX('Cost_Components'!$N$2:$N$28,MATCH(E22,'Cost_Components'!$A$2:$A$28,0)),"")</f>
      </c>
      <c r="AE22" s="34" t="str">
        <f>IFERROR(INDEX('Cost_Components'!$O$2:$O$28,MATCH(E22,'Cost_Components'!$A$2:$A$28,0)),"")</f>
      </c>
      <c r="AF22" s="99" t="n">
        <v>197265911.993045</v>
      </c>
      <c r="AG22" s="100" t="n">
        <v>196414899.064498</v>
      </c>
      <c r="AH22" s="101" t="str">
        <f>IF(H22="shared-count-once",COUNTIFS($A$2:$A$1405,A22,$B$2:$B$1405,B22,$E$2:$E$1405,E22),1)</f>
      </c>
      <c r="AI22" s="102" t="n">
        <v>319784682.33108</v>
      </c>
      <c r="AJ22" s="103" t="str">
        <f>IF(AI22=0,"",Q22/AI22)</f>
      </c>
      <c r="AK22" s="104" t="str">
        <f>IF(AI22=0,"",R22/AI22)</f>
      </c>
      <c r="AL22" s="105" t="str">
        <f>IF(AI22=0,"",S22/AI22)</f>
      </c>
      <c r="AM22" s="106" t="str">
        <f>IF(AI22=0,"",Y22/AI22)</f>
      </c>
    </row>
    <row r="23">
      <c r="A23" t="s">
        <v>207</v>
      </c>
      <c r="B23" s="73" t="n">
        <v>2046</v>
      </c>
      <c r="C23" t="s">
        <v>207</v>
      </c>
      <c r="D23"/>
      <c r="E23" s="74" t="s">
        <v>297</v>
      </c>
      <c r="F23" s="75" t="s">
        <v>298</v>
      </c>
      <c r="G23" s="76" t="s">
        <v>216</v>
      </c>
      <c r="H23" s="77" t="s">
        <v>217</v>
      </c>
      <c r="I23" s="78" t="s">
        <v>115</v>
      </c>
      <c r="J23" s="79" t="str">
        <f>IFERROR(INDEX('Cost_Components'!$K$2:$K$28,MATCH(E23,'Cost_Components'!$A$2:$A$28,0)),"")</f>
      </c>
      <c r="K23" s="80" t="str">
        <f>IF(OR(L23="",Z23="",AA23="",AB23=""),"",IF(B23&lt;AA23,L23,IF(B23&gt;AB23,Z23,L23+(Z23-L23)*MIN(MAX((B23-AA23+1)/MAX(AB23-AA23+1,1),0),1))))</f>
      </c>
      <c r="L23" s="81" t="str">
        <f>IFERROR(INDEX('Cost_Components'!$S$2:$S$28,MATCH(E23,'Cost_Components'!$A$2:$A$28,0)),"")</f>
      </c>
      <c r="M23" s="82" t="str">
        <f>IFERROR(INDEX('Cost_Components'!$L$2:$L$28,MATCH(E23,'Cost_Components'!$A$2:$A$28,0)),"")</f>
      </c>
      <c r="N23" s="83" t="str">
        <f>IFERROR(INDEX('Cost_Components'!$P$2:$P$28,MATCH(E23,'Cost_Components'!$A$2:$A$28,0)),"")</f>
      </c>
      <c r="O23" s="84" t="str">
        <f>AF23*J23</f>
      </c>
      <c r="P23" s="85" t="str">
        <f>AG23*J23</f>
      </c>
      <c r="Q23" s="86" t="str">
        <f>P23*L23*M23*N23</f>
      </c>
      <c r="R23" s="87" t="str">
        <f>O23*K23*M23*N23</f>
      </c>
      <c r="S23" s="88" t="str">
        <f>R23-Q23</f>
      </c>
      <c r="T23" s="34" t="str">
        <f>IFERROR(INDEX('Cost_Components'!$R$2:$R$28,MATCH(E23,'Cost_Components'!$A$2:$A$28,0)),"")</f>
      </c>
      <c r="U23" s="89" t="str">
        <f>IFERROR(INDEX('Cost_Components'!$Q$2:$Q$28,MATCH(E23,'Cost_Components'!$A$2:$A$28,0)),"")</f>
      </c>
      <c r="V23" s="90" t="str">
        <f>1/(1+'Calculation_Assumptions'!$B$5)^(B23-'Calculation_Assumptions'!$B$2)</f>
      </c>
      <c r="W23" s="91" t="str">
        <f>Q23*V23</f>
      </c>
      <c r="X23" s="92" t="str">
        <f>R23*V23</f>
      </c>
      <c r="Y23" s="93" t="str">
        <f>S23*V23</f>
      </c>
      <c r="Z23" s="94" t="str">
        <f>IFERROR(INDEX('Cost_Components'!$T$2:$T$28,MATCH(E23,'Cost_Components'!$A$2:$A$28,0)),"")</f>
      </c>
      <c r="AA23" s="95" t="str">
        <f>IFERROR(INDEX('Cost_Components'!$U$2:$U$28,MATCH(E23,'Cost_Components'!$A$2:$A$28,0)),"")</f>
      </c>
      <c r="AB23" s="96" t="str">
        <f>IFERROR(INDEX('Cost_Components'!$V$2:$V$28,MATCH(E23,'Cost_Components'!$A$2:$A$28,0)),"")</f>
      </c>
      <c r="AC23" s="97" t="str">
        <f>IFERROR(INDEX('Cost_Components'!$M$2:$M$28,MATCH(E23,'Cost_Components'!$A$2:$A$28,0)),"")</f>
      </c>
      <c r="AD23" s="98" t="str">
        <f>IFERROR(INDEX('Cost_Components'!$N$2:$N$28,MATCH(E23,'Cost_Components'!$A$2:$A$28,0)),"")</f>
      </c>
      <c r="AE23" s="34" t="str">
        <f>IFERROR(INDEX('Cost_Components'!$O$2:$O$28,MATCH(E23,'Cost_Components'!$A$2:$A$28,0)),"")</f>
      </c>
      <c r="AF23" s="99" t="n">
        <v>198939688.575484</v>
      </c>
      <c r="AG23" s="100" t="n">
        <v>197983069.14574</v>
      </c>
      <c r="AH23" s="101" t="str">
        <f>IF(H23="shared-count-once",COUNTIFS($A$2:$A$1405,A23,$B$2:$B$1405,B23,$E$2:$E$1405,E23),1)</f>
      </c>
      <c r="AI23" s="102" t="n">
        <v>320645615.981408</v>
      </c>
      <c r="AJ23" s="103" t="str">
        <f>IF(AI23=0,"",Q23/AI23)</f>
      </c>
      <c r="AK23" s="104" t="str">
        <f>IF(AI23=0,"",R23/AI23)</f>
      </c>
      <c r="AL23" s="105" t="str">
        <f>IF(AI23=0,"",S23/AI23)</f>
      </c>
      <c r="AM23" s="106" t="str">
        <f>IF(AI23=0,"",Y23/AI23)</f>
      </c>
    </row>
    <row r="24">
      <c r="A24" t="s">
        <v>207</v>
      </c>
      <c r="B24" s="73" t="n">
        <v>2047</v>
      </c>
      <c r="C24" t="s">
        <v>207</v>
      </c>
      <c r="D24"/>
      <c r="E24" s="74" t="s">
        <v>297</v>
      </c>
      <c r="F24" s="75" t="s">
        <v>298</v>
      </c>
      <c r="G24" s="76" t="s">
        <v>216</v>
      </c>
      <c r="H24" s="77" t="s">
        <v>217</v>
      </c>
      <c r="I24" s="78" t="s">
        <v>115</v>
      </c>
      <c r="J24" s="79" t="str">
        <f>IFERROR(INDEX('Cost_Components'!$K$2:$K$28,MATCH(E24,'Cost_Components'!$A$2:$A$28,0)),"")</f>
      </c>
      <c r="K24" s="80" t="str">
        <f>IF(OR(L24="",Z24="",AA24="",AB24=""),"",IF(B24&lt;AA24,L24,IF(B24&gt;AB24,Z24,L24+(Z24-L24)*MIN(MAX((B24-AA24+1)/MAX(AB24-AA24+1,1),0),1))))</f>
      </c>
      <c r="L24" s="81" t="str">
        <f>IFERROR(INDEX('Cost_Components'!$S$2:$S$28,MATCH(E24,'Cost_Components'!$A$2:$A$28,0)),"")</f>
      </c>
      <c r="M24" s="82" t="str">
        <f>IFERROR(INDEX('Cost_Components'!$L$2:$L$28,MATCH(E24,'Cost_Components'!$A$2:$A$28,0)),"")</f>
      </c>
      <c r="N24" s="83" t="str">
        <f>IFERROR(INDEX('Cost_Components'!$P$2:$P$28,MATCH(E24,'Cost_Components'!$A$2:$A$28,0)),"")</f>
      </c>
      <c r="O24" s="84" t="str">
        <f>AF24*J24</f>
      </c>
      <c r="P24" s="85" t="str">
        <f>AG24*J24</f>
      </c>
      <c r="Q24" s="86" t="str">
        <f>P24*L24*M24*N24</f>
      </c>
      <c r="R24" s="87" t="str">
        <f>O24*K24*M24*N24</f>
      </c>
      <c r="S24" s="88" t="str">
        <f>R24-Q24</f>
      </c>
      <c r="T24" s="34" t="str">
        <f>IFERROR(INDEX('Cost_Components'!$R$2:$R$28,MATCH(E24,'Cost_Components'!$A$2:$A$28,0)),"")</f>
      </c>
      <c r="U24" s="89" t="str">
        <f>IFERROR(INDEX('Cost_Components'!$Q$2:$Q$28,MATCH(E24,'Cost_Components'!$A$2:$A$28,0)),"")</f>
      </c>
      <c r="V24" s="90" t="str">
        <f>1/(1+'Calculation_Assumptions'!$B$5)^(B24-'Calculation_Assumptions'!$B$2)</f>
      </c>
      <c r="W24" s="91" t="str">
        <f>Q24*V24</f>
      </c>
      <c r="X24" s="92" t="str">
        <f>R24*V24</f>
      </c>
      <c r="Y24" s="93" t="str">
        <f>S24*V24</f>
      </c>
      <c r="Z24" s="94" t="str">
        <f>IFERROR(INDEX('Cost_Components'!$T$2:$T$28,MATCH(E24,'Cost_Components'!$A$2:$A$28,0)),"")</f>
      </c>
      <c r="AA24" s="95" t="str">
        <f>IFERROR(INDEX('Cost_Components'!$U$2:$U$28,MATCH(E24,'Cost_Components'!$A$2:$A$28,0)),"")</f>
      </c>
      <c r="AB24" s="96" t="str">
        <f>IFERROR(INDEX('Cost_Components'!$V$2:$V$28,MATCH(E24,'Cost_Components'!$A$2:$A$28,0)),"")</f>
      </c>
      <c r="AC24" s="97" t="str">
        <f>IFERROR(INDEX('Cost_Components'!$M$2:$M$28,MATCH(E24,'Cost_Components'!$A$2:$A$28,0)),"")</f>
      </c>
      <c r="AD24" s="98" t="str">
        <f>IFERROR(INDEX('Cost_Components'!$N$2:$N$28,MATCH(E24,'Cost_Components'!$A$2:$A$28,0)),"")</f>
      </c>
      <c r="AE24" s="34" t="str">
        <f>IFERROR(INDEX('Cost_Components'!$O$2:$O$28,MATCH(E24,'Cost_Components'!$A$2:$A$28,0)),"")</f>
      </c>
      <c r="AF24" s="99" t="n">
        <v>200299804.441163</v>
      </c>
      <c r="AG24" s="100" t="n">
        <v>199231676.533879</v>
      </c>
      <c r="AH24" s="101" t="str">
        <f>IF(H24="shared-count-once",COUNTIFS($A$2:$A$1405,A24,$B$2:$B$1405,B24,$E$2:$E$1405,E24),1)</f>
      </c>
      <c r="AI24" s="102" t="n">
        <v>321429520.522875</v>
      </c>
      <c r="AJ24" s="103" t="str">
        <f>IF(AI24=0,"",Q24/AI24)</f>
      </c>
      <c r="AK24" s="104" t="str">
        <f>IF(AI24=0,"",R24/AI24)</f>
      </c>
      <c r="AL24" s="105" t="str">
        <f>IF(AI24=0,"",S24/AI24)</f>
      </c>
      <c r="AM24" s="106" t="str">
        <f>IF(AI24=0,"",Y24/AI24)</f>
      </c>
    </row>
    <row r="25">
      <c r="A25" t="s">
        <v>207</v>
      </c>
      <c r="B25" s="73" t="n">
        <v>2048</v>
      </c>
      <c r="C25" t="s">
        <v>207</v>
      </c>
      <c r="D25"/>
      <c r="E25" s="74" t="s">
        <v>297</v>
      </c>
      <c r="F25" s="75" t="s">
        <v>298</v>
      </c>
      <c r="G25" s="76" t="s">
        <v>216</v>
      </c>
      <c r="H25" s="77" t="s">
        <v>217</v>
      </c>
      <c r="I25" s="78" t="s">
        <v>115</v>
      </c>
      <c r="J25" s="79" t="str">
        <f>IFERROR(INDEX('Cost_Components'!$K$2:$K$28,MATCH(E25,'Cost_Components'!$A$2:$A$28,0)),"")</f>
      </c>
      <c r="K25" s="80" t="str">
        <f>IF(OR(L25="",Z25="",AA25="",AB25=""),"",IF(B25&lt;AA25,L25,IF(B25&gt;AB25,Z25,L25+(Z25-L25)*MIN(MAX((B25-AA25+1)/MAX(AB25-AA25+1,1),0),1))))</f>
      </c>
      <c r="L25" s="81" t="str">
        <f>IFERROR(INDEX('Cost_Components'!$S$2:$S$28,MATCH(E25,'Cost_Components'!$A$2:$A$28,0)),"")</f>
      </c>
      <c r="M25" s="82" t="str">
        <f>IFERROR(INDEX('Cost_Components'!$L$2:$L$28,MATCH(E25,'Cost_Components'!$A$2:$A$28,0)),"")</f>
      </c>
      <c r="N25" s="83" t="str">
        <f>IFERROR(INDEX('Cost_Components'!$P$2:$P$28,MATCH(E25,'Cost_Components'!$A$2:$A$28,0)),"")</f>
      </c>
      <c r="O25" s="84" t="str">
        <f>AF25*J25</f>
      </c>
      <c r="P25" s="85" t="str">
        <f>AG25*J25</f>
      </c>
      <c r="Q25" s="86" t="str">
        <f>P25*L25*M25*N25</f>
      </c>
      <c r="R25" s="87" t="str">
        <f>O25*K25*M25*N25</f>
      </c>
      <c r="S25" s="88" t="str">
        <f>R25-Q25</f>
      </c>
      <c r="T25" s="34" t="str">
        <f>IFERROR(INDEX('Cost_Components'!$R$2:$R$28,MATCH(E25,'Cost_Components'!$A$2:$A$28,0)),"")</f>
      </c>
      <c r="U25" s="89" t="str">
        <f>IFERROR(INDEX('Cost_Components'!$Q$2:$Q$28,MATCH(E25,'Cost_Components'!$A$2:$A$28,0)),"")</f>
      </c>
      <c r="V25" s="90" t="str">
        <f>1/(1+'Calculation_Assumptions'!$B$5)^(B25-'Calculation_Assumptions'!$B$2)</f>
      </c>
      <c r="W25" s="91" t="str">
        <f>Q25*V25</f>
      </c>
      <c r="X25" s="92" t="str">
        <f>R25*V25</f>
      </c>
      <c r="Y25" s="93" t="str">
        <f>S25*V25</f>
      </c>
      <c r="Z25" s="94" t="str">
        <f>IFERROR(INDEX('Cost_Components'!$T$2:$T$28,MATCH(E25,'Cost_Components'!$A$2:$A$28,0)),"")</f>
      </c>
      <c r="AA25" s="95" t="str">
        <f>IFERROR(INDEX('Cost_Components'!$U$2:$U$28,MATCH(E25,'Cost_Components'!$A$2:$A$28,0)),"")</f>
      </c>
      <c r="AB25" s="96" t="str">
        <f>IFERROR(INDEX('Cost_Components'!$V$2:$V$28,MATCH(E25,'Cost_Components'!$A$2:$A$28,0)),"")</f>
      </c>
      <c r="AC25" s="97" t="str">
        <f>IFERROR(INDEX('Cost_Components'!$M$2:$M$28,MATCH(E25,'Cost_Components'!$A$2:$A$28,0)),"")</f>
      </c>
      <c r="AD25" s="98" t="str">
        <f>IFERROR(INDEX('Cost_Components'!$N$2:$N$28,MATCH(E25,'Cost_Components'!$A$2:$A$28,0)),"")</f>
      </c>
      <c r="AE25" s="34" t="str">
        <f>IFERROR(INDEX('Cost_Components'!$O$2:$O$28,MATCH(E25,'Cost_Components'!$A$2:$A$28,0)),"")</f>
      </c>
      <c r="AF25" s="99" t="n">
        <v>201569912.683562</v>
      </c>
      <c r="AG25" s="100" t="n">
        <v>200384086.462219</v>
      </c>
      <c r="AH25" s="101" t="str">
        <f>IF(H25="shared-count-once",COUNTIFS($A$2:$A$1405,A25,$B$2:$B$1405,B25,$E$2:$E$1405,E25),1)</f>
      </c>
      <c r="AI25" s="102" t="n">
        <v>322136832.260161</v>
      </c>
      <c r="AJ25" s="103" t="str">
        <f>IF(AI25=0,"",Q25/AI25)</f>
      </c>
      <c r="AK25" s="104" t="str">
        <f>IF(AI25=0,"",R25/AI25)</f>
      </c>
      <c r="AL25" s="105" t="str">
        <f>IF(AI25=0,"",S25/AI25)</f>
      </c>
      <c r="AM25" s="106" t="str">
        <f>IF(AI25=0,"",Y25/AI25)</f>
      </c>
    </row>
    <row r="26">
      <c r="A26" t="s">
        <v>207</v>
      </c>
      <c r="B26" s="73" t="n">
        <v>2049</v>
      </c>
      <c r="C26" t="s">
        <v>207</v>
      </c>
      <c r="D26"/>
      <c r="E26" s="74" t="s">
        <v>297</v>
      </c>
      <c r="F26" s="75" t="s">
        <v>298</v>
      </c>
      <c r="G26" s="76" t="s">
        <v>216</v>
      </c>
      <c r="H26" s="77" t="s">
        <v>217</v>
      </c>
      <c r="I26" s="78" t="s">
        <v>115</v>
      </c>
      <c r="J26" s="79" t="str">
        <f>IFERROR(INDEX('Cost_Components'!$K$2:$K$28,MATCH(E26,'Cost_Components'!$A$2:$A$28,0)),"")</f>
      </c>
      <c r="K26" s="80" t="str">
        <f>IF(OR(L26="",Z26="",AA26="",AB26=""),"",IF(B26&lt;AA26,L26,IF(B26&gt;AB26,Z26,L26+(Z26-L26)*MIN(MAX((B26-AA26+1)/MAX(AB26-AA26+1,1),0),1))))</f>
      </c>
      <c r="L26" s="81" t="str">
        <f>IFERROR(INDEX('Cost_Components'!$S$2:$S$28,MATCH(E26,'Cost_Components'!$A$2:$A$28,0)),"")</f>
      </c>
      <c r="M26" s="82" t="str">
        <f>IFERROR(INDEX('Cost_Components'!$L$2:$L$28,MATCH(E26,'Cost_Components'!$A$2:$A$28,0)),"")</f>
      </c>
      <c r="N26" s="83" t="str">
        <f>IFERROR(INDEX('Cost_Components'!$P$2:$P$28,MATCH(E26,'Cost_Components'!$A$2:$A$28,0)),"")</f>
      </c>
      <c r="O26" s="84" t="str">
        <f>AF26*J26</f>
      </c>
      <c r="P26" s="85" t="str">
        <f>AG26*J26</f>
      </c>
      <c r="Q26" s="86" t="str">
        <f>P26*L26*M26*N26</f>
      </c>
      <c r="R26" s="87" t="str">
        <f>O26*K26*M26*N26</f>
      </c>
      <c r="S26" s="88" t="str">
        <f>R26-Q26</f>
      </c>
      <c r="T26" s="34" t="str">
        <f>IFERROR(INDEX('Cost_Components'!$R$2:$R$28,MATCH(E26,'Cost_Components'!$A$2:$A$28,0)),"")</f>
      </c>
      <c r="U26" s="89" t="str">
        <f>IFERROR(INDEX('Cost_Components'!$Q$2:$Q$28,MATCH(E26,'Cost_Components'!$A$2:$A$28,0)),"")</f>
      </c>
      <c r="V26" s="90" t="str">
        <f>1/(1+'Calculation_Assumptions'!$B$5)^(B26-'Calculation_Assumptions'!$B$2)</f>
      </c>
      <c r="W26" s="91" t="str">
        <f>Q26*V26</f>
      </c>
      <c r="X26" s="92" t="str">
        <f>R26*V26</f>
      </c>
      <c r="Y26" s="93" t="str">
        <f>S26*V26</f>
      </c>
      <c r="Z26" s="94" t="str">
        <f>IFERROR(INDEX('Cost_Components'!$T$2:$T$28,MATCH(E26,'Cost_Components'!$A$2:$A$28,0)),"")</f>
      </c>
      <c r="AA26" s="95" t="str">
        <f>IFERROR(INDEX('Cost_Components'!$U$2:$U$28,MATCH(E26,'Cost_Components'!$A$2:$A$28,0)),"")</f>
      </c>
      <c r="AB26" s="96" t="str">
        <f>IFERROR(INDEX('Cost_Components'!$V$2:$V$28,MATCH(E26,'Cost_Components'!$A$2:$A$28,0)),"")</f>
      </c>
      <c r="AC26" s="97" t="str">
        <f>IFERROR(INDEX('Cost_Components'!$M$2:$M$28,MATCH(E26,'Cost_Components'!$A$2:$A$28,0)),"")</f>
      </c>
      <c r="AD26" s="98" t="str">
        <f>IFERROR(INDEX('Cost_Components'!$N$2:$N$28,MATCH(E26,'Cost_Components'!$A$2:$A$28,0)),"")</f>
      </c>
      <c r="AE26" s="34" t="str">
        <f>IFERROR(INDEX('Cost_Components'!$O$2:$O$28,MATCH(E26,'Cost_Components'!$A$2:$A$28,0)),"")</f>
      </c>
      <c r="AF26" s="99" t="n">
        <v>202788387.978384</v>
      </c>
      <c r="AG26" s="100" t="n">
        <v>201479711.500819</v>
      </c>
      <c r="AH26" s="101" t="str">
        <f>IF(H26="shared-count-once",COUNTIFS($A$2:$A$1405,A26,$B$2:$B$1405,B26,$E$2:$E$1405,E26),1)</f>
      </c>
      <c r="AI26" s="102" t="n">
        <v>322765819.752681</v>
      </c>
      <c r="AJ26" s="103" t="str">
        <f>IF(AI26=0,"",Q26/AI26)</f>
      </c>
      <c r="AK26" s="104" t="str">
        <f>IF(AI26=0,"",R26/AI26)</f>
      </c>
      <c r="AL26" s="105" t="str">
        <f>IF(AI26=0,"",S26/AI26)</f>
      </c>
      <c r="AM26" s="106" t="str">
        <f>IF(AI26=0,"",Y26/AI26)</f>
      </c>
    </row>
    <row r="27">
      <c r="A27" t="s">
        <v>207</v>
      </c>
      <c r="B27" s="73" t="n">
        <v>2050</v>
      </c>
      <c r="C27" t="s">
        <v>207</v>
      </c>
      <c r="D27"/>
      <c r="E27" s="74" t="s">
        <v>297</v>
      </c>
      <c r="F27" s="75" t="s">
        <v>298</v>
      </c>
      <c r="G27" s="76" t="s">
        <v>216</v>
      </c>
      <c r="H27" s="77" t="s">
        <v>217</v>
      </c>
      <c r="I27" s="78" t="s">
        <v>115</v>
      </c>
      <c r="J27" s="79" t="str">
        <f>IFERROR(INDEX('Cost_Components'!$K$2:$K$28,MATCH(E27,'Cost_Components'!$A$2:$A$28,0)),"")</f>
      </c>
      <c r="K27" s="80" t="str">
        <f>IF(OR(L27="",Z27="",AA27="",AB27=""),"",IF(B27&lt;AA27,L27,IF(B27&gt;AB27,Z27,L27+(Z27-L27)*MIN(MAX((B27-AA27+1)/MAX(AB27-AA27+1,1),0),1))))</f>
      </c>
      <c r="L27" s="81" t="str">
        <f>IFERROR(INDEX('Cost_Components'!$S$2:$S$28,MATCH(E27,'Cost_Components'!$A$2:$A$28,0)),"")</f>
      </c>
      <c r="M27" s="82" t="str">
        <f>IFERROR(INDEX('Cost_Components'!$L$2:$L$28,MATCH(E27,'Cost_Components'!$A$2:$A$28,0)),"")</f>
      </c>
      <c r="N27" s="83" t="str">
        <f>IFERROR(INDEX('Cost_Components'!$P$2:$P$28,MATCH(E27,'Cost_Components'!$A$2:$A$28,0)),"")</f>
      </c>
      <c r="O27" s="84" t="str">
        <f>AF27*J27</f>
      </c>
      <c r="P27" s="85" t="str">
        <f>AG27*J27</f>
      </c>
      <c r="Q27" s="86" t="str">
        <f>P27*L27*M27*N27</f>
      </c>
      <c r="R27" s="87" t="str">
        <f>O27*K27*M27*N27</f>
      </c>
      <c r="S27" s="88" t="str">
        <f>R27-Q27</f>
      </c>
      <c r="T27" s="34" t="str">
        <f>IFERROR(INDEX('Cost_Components'!$R$2:$R$28,MATCH(E27,'Cost_Components'!$A$2:$A$28,0)),"")</f>
      </c>
      <c r="U27" s="89" t="str">
        <f>IFERROR(INDEX('Cost_Components'!$Q$2:$Q$28,MATCH(E27,'Cost_Components'!$A$2:$A$28,0)),"")</f>
      </c>
      <c r="V27" s="90" t="str">
        <f>1/(1+'Calculation_Assumptions'!$B$5)^(B27-'Calculation_Assumptions'!$B$2)</f>
      </c>
      <c r="W27" s="91" t="str">
        <f>Q27*V27</f>
      </c>
      <c r="X27" s="92" t="str">
        <f>R27*V27</f>
      </c>
      <c r="Y27" s="93" t="str">
        <f>S27*V27</f>
      </c>
      <c r="Z27" s="94" t="str">
        <f>IFERROR(INDEX('Cost_Components'!$T$2:$T$28,MATCH(E27,'Cost_Components'!$A$2:$A$28,0)),"")</f>
      </c>
      <c r="AA27" s="95" t="str">
        <f>IFERROR(INDEX('Cost_Components'!$U$2:$U$28,MATCH(E27,'Cost_Components'!$A$2:$A$28,0)),"")</f>
      </c>
      <c r="AB27" s="96" t="str">
        <f>IFERROR(INDEX('Cost_Components'!$V$2:$V$28,MATCH(E27,'Cost_Components'!$A$2:$A$28,0)),"")</f>
      </c>
      <c r="AC27" s="97" t="str">
        <f>IFERROR(INDEX('Cost_Components'!$M$2:$M$28,MATCH(E27,'Cost_Components'!$A$2:$A$28,0)),"")</f>
      </c>
      <c r="AD27" s="98" t="str">
        <f>IFERROR(INDEX('Cost_Components'!$N$2:$N$28,MATCH(E27,'Cost_Components'!$A$2:$A$28,0)),"")</f>
      </c>
      <c r="AE27" s="34" t="str">
        <f>IFERROR(INDEX('Cost_Components'!$O$2:$O$28,MATCH(E27,'Cost_Components'!$A$2:$A$28,0)),"")</f>
      </c>
      <c r="AF27" s="99" t="n">
        <v>203949687.072992</v>
      </c>
      <c r="AG27" s="100" t="n">
        <v>202479799.760483</v>
      </c>
      <c r="AH27" s="101" t="str">
        <f>IF(H27="shared-count-once",COUNTIFS($A$2:$A$1405,A27,$B$2:$B$1405,B27,$E$2:$E$1405,E27),1)</f>
      </c>
      <c r="AI27" s="102" t="n">
        <v>323312042.563285</v>
      </c>
      <c r="AJ27" s="103" t="str">
        <f>IF(AI27=0,"",Q27/AI27)</f>
      </c>
      <c r="AK27" s="104" t="str">
        <f>IF(AI27=0,"",R27/AI27)</f>
      </c>
      <c r="AL27" s="105" t="str">
        <f>IF(AI27=0,"",S27/AI27)</f>
      </c>
      <c r="AM27" s="106" t="str">
        <f>IF(AI27=0,"",Y27/AI27)</f>
      </c>
    </row>
    <row r="28">
      <c r="A28" t="s">
        <v>207</v>
      </c>
      <c r="B28" s="73" t="n">
        <v>2025</v>
      </c>
      <c r="C28" t="s">
        <v>207</v>
      </c>
      <c r="D28"/>
      <c r="E28" s="74" t="s">
        <v>290</v>
      </c>
      <c r="F28" s="75" t="s">
        <v>291</v>
      </c>
      <c r="G28" s="76" t="s">
        <v>216</v>
      </c>
      <c r="H28" s="77" t="s">
        <v>217</v>
      </c>
      <c r="I28" s="78" t="s">
        <v>115</v>
      </c>
      <c r="J28" s="79" t="str">
        <f>IFERROR(INDEX('Cost_Components'!$K$2:$K$28,MATCH(E28,'Cost_Components'!$A$2:$A$28,0)),"")</f>
      </c>
      <c r="K28" s="80" t="str">
        <f>IF(OR(L28="",Z28="",AA28="",AB28=""),"",IF(B28&lt;AA28,L28,IF(B28&gt;AB28,Z28,L28+(Z28-L28)*MIN(MAX((B28-AA28+1)/MAX(AB28-AA28+1,1),0),1))))</f>
      </c>
      <c r="L28" s="81" t="str">
        <f>IFERROR(INDEX('Cost_Components'!$S$2:$S$28,MATCH(E28,'Cost_Components'!$A$2:$A$28,0)),"")</f>
      </c>
      <c r="M28" s="82" t="str">
        <f>IFERROR(INDEX('Cost_Components'!$L$2:$L$28,MATCH(E28,'Cost_Components'!$A$2:$A$28,0)),"")</f>
      </c>
      <c r="N28" s="83" t="str">
        <f>IFERROR(INDEX('Cost_Components'!$P$2:$P$28,MATCH(E28,'Cost_Components'!$A$2:$A$28,0)),"")</f>
      </c>
      <c r="O28" s="84" t="str">
        <f>AF28*J28</f>
      </c>
      <c r="P28" s="85" t="str">
        <f>AG28*J28</f>
      </c>
      <c r="Q28" s="86" t="str">
        <f>P28*L28*M28*N28</f>
      </c>
      <c r="R28" s="87" t="str">
        <f>O28*K28*M28*N28</f>
      </c>
      <c r="S28" s="88" t="str">
        <f>R28-Q28</f>
      </c>
      <c r="T28" s="34" t="str">
        <f>IFERROR(INDEX('Cost_Components'!$R$2:$R$28,MATCH(E28,'Cost_Components'!$A$2:$A$28,0)),"")</f>
      </c>
      <c r="U28" s="89" t="str">
        <f>IFERROR(INDEX('Cost_Components'!$Q$2:$Q$28,MATCH(E28,'Cost_Components'!$A$2:$A$28,0)),"")</f>
      </c>
      <c r="V28" s="90" t="str">
        <f>1/(1+'Calculation_Assumptions'!$B$5)^(B28-'Calculation_Assumptions'!$B$2)</f>
      </c>
      <c r="W28" s="91" t="str">
        <f>Q28*V28</f>
      </c>
      <c r="X28" s="92" t="str">
        <f>R28*V28</f>
      </c>
      <c r="Y28" s="93" t="str">
        <f>S28*V28</f>
      </c>
      <c r="Z28" s="94" t="str">
        <f>IFERROR(INDEX('Cost_Components'!$T$2:$T$28,MATCH(E28,'Cost_Components'!$A$2:$A$28,0)),"")</f>
      </c>
      <c r="AA28" s="95" t="str">
        <f>IFERROR(INDEX('Cost_Components'!$U$2:$U$28,MATCH(E28,'Cost_Components'!$A$2:$A$28,0)),"")</f>
      </c>
      <c r="AB28" s="96" t="str">
        <f>IFERROR(INDEX('Cost_Components'!$V$2:$V$28,MATCH(E28,'Cost_Components'!$A$2:$A$28,0)),"")</f>
      </c>
      <c r="AC28" s="97" t="str">
        <f>IFERROR(INDEX('Cost_Components'!$M$2:$M$28,MATCH(E28,'Cost_Components'!$A$2:$A$28,0)),"")</f>
      </c>
      <c r="AD28" s="98" t="str">
        <f>IFERROR(INDEX('Cost_Components'!$N$2:$N$28,MATCH(E28,'Cost_Components'!$A$2:$A$28,0)),"")</f>
      </c>
      <c r="AE28" s="34" t="str">
        <f>IFERROR(INDEX('Cost_Components'!$O$2:$O$28,MATCH(E28,'Cost_Components'!$A$2:$A$28,0)),"")</f>
      </c>
      <c r="AF28" s="99" t="n">
        <v>155093185.780917</v>
      </c>
      <c r="AG28" s="100" t="n">
        <v>155093185.780917</v>
      </c>
      <c r="AH28" s="101" t="str">
        <f>IF(H28="shared-count-once",COUNTIFS($A$2:$A$1405,A28,$B$2:$B$1405,B28,$E$2:$E$1405,E28),1)</f>
      </c>
      <c r="AI28" s="102" t="n">
        <v>288391907.644456</v>
      </c>
      <c r="AJ28" s="103" t="str">
        <f>IF(AI28=0,"",Q28/AI28)</f>
      </c>
      <c r="AK28" s="104" t="str">
        <f>IF(AI28=0,"",R28/AI28)</f>
      </c>
      <c r="AL28" s="105" t="str">
        <f>IF(AI28=0,"",S28/AI28)</f>
      </c>
      <c r="AM28" s="106" t="str">
        <f>IF(AI28=0,"",Y28/AI28)</f>
      </c>
    </row>
    <row r="29">
      <c r="A29" t="s">
        <v>207</v>
      </c>
      <c r="B29" s="73" t="n">
        <v>2026</v>
      </c>
      <c r="C29" t="s">
        <v>207</v>
      </c>
      <c r="D29"/>
      <c r="E29" s="74" t="s">
        <v>290</v>
      </c>
      <c r="F29" s="75" t="s">
        <v>291</v>
      </c>
      <c r="G29" s="76" t="s">
        <v>216</v>
      </c>
      <c r="H29" s="77" t="s">
        <v>217</v>
      </c>
      <c r="I29" s="78" t="s">
        <v>115</v>
      </c>
      <c r="J29" s="79" t="str">
        <f>IFERROR(INDEX('Cost_Components'!$K$2:$K$28,MATCH(E29,'Cost_Components'!$A$2:$A$28,0)),"")</f>
      </c>
      <c r="K29" s="80" t="str">
        <f>IF(OR(L29="",Z29="",AA29="",AB29=""),"",IF(B29&lt;AA29,L29,IF(B29&gt;AB29,Z29,L29+(Z29-L29)*MIN(MAX((B29-AA29+1)/MAX(AB29-AA29+1,1),0),1))))</f>
      </c>
      <c r="L29" s="81" t="str">
        <f>IFERROR(INDEX('Cost_Components'!$S$2:$S$28,MATCH(E29,'Cost_Components'!$A$2:$A$28,0)),"")</f>
      </c>
      <c r="M29" s="82" t="str">
        <f>IFERROR(INDEX('Cost_Components'!$L$2:$L$28,MATCH(E29,'Cost_Components'!$A$2:$A$28,0)),"")</f>
      </c>
      <c r="N29" s="83" t="str">
        <f>IFERROR(INDEX('Cost_Components'!$P$2:$P$28,MATCH(E29,'Cost_Components'!$A$2:$A$28,0)),"")</f>
      </c>
      <c r="O29" s="84" t="str">
        <f>AF29*J29</f>
      </c>
      <c r="P29" s="85" t="str">
        <f>AG29*J29</f>
      </c>
      <c r="Q29" s="86" t="str">
        <f>P29*L29*M29*N29</f>
      </c>
      <c r="R29" s="87" t="str">
        <f>O29*K29*M29*N29</f>
      </c>
      <c r="S29" s="88" t="str">
        <f>R29-Q29</f>
      </c>
      <c r="T29" s="34" t="str">
        <f>IFERROR(INDEX('Cost_Components'!$R$2:$R$28,MATCH(E29,'Cost_Components'!$A$2:$A$28,0)),"")</f>
      </c>
      <c r="U29" s="89" t="str">
        <f>IFERROR(INDEX('Cost_Components'!$Q$2:$Q$28,MATCH(E29,'Cost_Components'!$A$2:$A$28,0)),"")</f>
      </c>
      <c r="V29" s="90" t="str">
        <f>1/(1+'Calculation_Assumptions'!$B$5)^(B29-'Calculation_Assumptions'!$B$2)</f>
      </c>
      <c r="W29" s="91" t="str">
        <f>Q29*V29</f>
      </c>
      <c r="X29" s="92" t="str">
        <f>R29*V29</f>
      </c>
      <c r="Y29" s="93" t="str">
        <f>S29*V29</f>
      </c>
      <c r="Z29" s="94" t="str">
        <f>IFERROR(INDEX('Cost_Components'!$T$2:$T$28,MATCH(E29,'Cost_Components'!$A$2:$A$28,0)),"")</f>
      </c>
      <c r="AA29" s="95" t="str">
        <f>IFERROR(INDEX('Cost_Components'!$U$2:$U$28,MATCH(E29,'Cost_Components'!$A$2:$A$28,0)),"")</f>
      </c>
      <c r="AB29" s="96" t="str">
        <f>IFERROR(INDEX('Cost_Components'!$V$2:$V$28,MATCH(E29,'Cost_Components'!$A$2:$A$28,0)),"")</f>
      </c>
      <c r="AC29" s="97" t="str">
        <f>IFERROR(INDEX('Cost_Components'!$M$2:$M$28,MATCH(E29,'Cost_Components'!$A$2:$A$28,0)),"")</f>
      </c>
      <c r="AD29" s="98" t="str">
        <f>IFERROR(INDEX('Cost_Components'!$N$2:$N$28,MATCH(E29,'Cost_Components'!$A$2:$A$28,0)),"")</f>
      </c>
      <c r="AE29" s="34" t="str">
        <f>IFERROR(INDEX('Cost_Components'!$O$2:$O$28,MATCH(E29,'Cost_Components'!$A$2:$A$28,0)),"")</f>
      </c>
      <c r="AF29" s="99" t="n">
        <v>157503828.425009</v>
      </c>
      <c r="AG29" s="100" t="n">
        <v>157503828.425009</v>
      </c>
      <c r="AH29" s="101" t="str">
        <f>IF(H29="shared-count-once",COUNTIFS($A$2:$A$1405,A29,$B$2:$B$1405,B29,$E$2:$E$1405,E29),1)</f>
      </c>
      <c r="AI29" s="102" t="n">
        <v>290472130.233437</v>
      </c>
      <c r="AJ29" s="103" t="str">
        <f>IF(AI29=0,"",Q29/AI29)</f>
      </c>
      <c r="AK29" s="104" t="str">
        <f>IF(AI29=0,"",R29/AI29)</f>
      </c>
      <c r="AL29" s="105" t="str">
        <f>IF(AI29=0,"",S29/AI29)</f>
      </c>
      <c r="AM29" s="106" t="str">
        <f>IF(AI29=0,"",Y29/AI29)</f>
      </c>
    </row>
    <row r="30">
      <c r="A30" t="s">
        <v>207</v>
      </c>
      <c r="B30" s="73" t="n">
        <v>2027</v>
      </c>
      <c r="C30" t="s">
        <v>207</v>
      </c>
      <c r="D30"/>
      <c r="E30" s="74" t="s">
        <v>290</v>
      </c>
      <c r="F30" s="75" t="s">
        <v>291</v>
      </c>
      <c r="G30" s="76" t="s">
        <v>216</v>
      </c>
      <c r="H30" s="77" t="s">
        <v>217</v>
      </c>
      <c r="I30" s="78" t="s">
        <v>115</v>
      </c>
      <c r="J30" s="79" t="str">
        <f>IFERROR(INDEX('Cost_Components'!$K$2:$K$28,MATCH(E30,'Cost_Components'!$A$2:$A$28,0)),"")</f>
      </c>
      <c r="K30" s="80" t="str">
        <f>IF(OR(L30="",Z30="",AA30="",AB30=""),"",IF(B30&lt;AA30,L30,IF(B30&gt;AB30,Z30,L30+(Z30-L30)*MIN(MAX((B30-AA30+1)/MAX(AB30-AA30+1,1),0),1))))</f>
      </c>
      <c r="L30" s="81" t="str">
        <f>IFERROR(INDEX('Cost_Components'!$S$2:$S$28,MATCH(E30,'Cost_Components'!$A$2:$A$28,0)),"")</f>
      </c>
      <c r="M30" s="82" t="str">
        <f>IFERROR(INDEX('Cost_Components'!$L$2:$L$28,MATCH(E30,'Cost_Components'!$A$2:$A$28,0)),"")</f>
      </c>
      <c r="N30" s="83" t="str">
        <f>IFERROR(INDEX('Cost_Components'!$P$2:$P$28,MATCH(E30,'Cost_Components'!$A$2:$A$28,0)),"")</f>
      </c>
      <c r="O30" s="84" t="str">
        <f>AF30*J30</f>
      </c>
      <c r="P30" s="85" t="str">
        <f>AG30*J30</f>
      </c>
      <c r="Q30" s="86" t="str">
        <f>P30*L30*M30*N30</f>
      </c>
      <c r="R30" s="87" t="str">
        <f>O30*K30*M30*N30</f>
      </c>
      <c r="S30" s="88" t="str">
        <f>R30-Q30</f>
      </c>
      <c r="T30" s="34" t="str">
        <f>IFERROR(INDEX('Cost_Components'!$R$2:$R$28,MATCH(E30,'Cost_Components'!$A$2:$A$28,0)),"")</f>
      </c>
      <c r="U30" s="89" t="str">
        <f>IFERROR(INDEX('Cost_Components'!$Q$2:$Q$28,MATCH(E30,'Cost_Components'!$A$2:$A$28,0)),"")</f>
      </c>
      <c r="V30" s="90" t="str">
        <f>1/(1+'Calculation_Assumptions'!$B$5)^(B30-'Calculation_Assumptions'!$B$2)</f>
      </c>
      <c r="W30" s="91" t="str">
        <f>Q30*V30</f>
      </c>
      <c r="X30" s="92" t="str">
        <f>R30*V30</f>
      </c>
      <c r="Y30" s="93" t="str">
        <f>S30*V30</f>
      </c>
      <c r="Z30" s="94" t="str">
        <f>IFERROR(INDEX('Cost_Components'!$T$2:$T$28,MATCH(E30,'Cost_Components'!$A$2:$A$28,0)),"")</f>
      </c>
      <c r="AA30" s="95" t="str">
        <f>IFERROR(INDEX('Cost_Components'!$U$2:$U$28,MATCH(E30,'Cost_Components'!$A$2:$A$28,0)),"")</f>
      </c>
      <c r="AB30" s="96" t="str">
        <f>IFERROR(INDEX('Cost_Components'!$V$2:$V$28,MATCH(E30,'Cost_Components'!$A$2:$A$28,0)),"")</f>
      </c>
      <c r="AC30" s="97" t="str">
        <f>IFERROR(INDEX('Cost_Components'!$M$2:$M$28,MATCH(E30,'Cost_Components'!$A$2:$A$28,0)),"")</f>
      </c>
      <c r="AD30" s="98" t="str">
        <f>IFERROR(INDEX('Cost_Components'!$N$2:$N$28,MATCH(E30,'Cost_Components'!$A$2:$A$28,0)),"")</f>
      </c>
      <c r="AE30" s="34" t="str">
        <f>IFERROR(INDEX('Cost_Components'!$O$2:$O$28,MATCH(E30,'Cost_Components'!$A$2:$A$28,0)),"")</f>
      </c>
      <c r="AF30" s="99" t="n">
        <v>159958618.202337</v>
      </c>
      <c r="AG30" s="100" t="n">
        <v>159957112.160817</v>
      </c>
      <c r="AH30" s="101" t="str">
        <f>IF(H30="shared-count-once",COUNTIFS($A$2:$A$1405,A30,$B$2:$B$1405,B30,$E$2:$E$1405,E30),1)</f>
      </c>
      <c r="AI30" s="102" t="n">
        <v>292505080.826208</v>
      </c>
      <c r="AJ30" s="103" t="str">
        <f>IF(AI30=0,"",Q30/AI30)</f>
      </c>
      <c r="AK30" s="104" t="str">
        <f>IF(AI30=0,"",R30/AI30)</f>
      </c>
      <c r="AL30" s="105" t="str">
        <f>IF(AI30=0,"",S30/AI30)</f>
      </c>
      <c r="AM30" s="106" t="str">
        <f>IF(AI30=0,"",Y30/AI30)</f>
      </c>
    </row>
    <row r="31">
      <c r="A31" t="s">
        <v>207</v>
      </c>
      <c r="B31" s="73" t="n">
        <v>2028</v>
      </c>
      <c r="C31" t="s">
        <v>207</v>
      </c>
      <c r="D31"/>
      <c r="E31" s="74" t="s">
        <v>290</v>
      </c>
      <c r="F31" s="75" t="s">
        <v>291</v>
      </c>
      <c r="G31" s="76" t="s">
        <v>216</v>
      </c>
      <c r="H31" s="77" t="s">
        <v>217</v>
      </c>
      <c r="I31" s="78" t="s">
        <v>115</v>
      </c>
      <c r="J31" s="79" t="str">
        <f>IFERROR(INDEX('Cost_Components'!$K$2:$K$28,MATCH(E31,'Cost_Components'!$A$2:$A$28,0)),"")</f>
      </c>
      <c r="K31" s="80" t="str">
        <f>IF(OR(L31="",Z31="",AA31="",AB31=""),"",IF(B31&lt;AA31,L31,IF(B31&gt;AB31,Z31,L31+(Z31-L31)*MIN(MAX((B31-AA31+1)/MAX(AB31-AA31+1,1),0),1))))</f>
      </c>
      <c r="L31" s="81" t="str">
        <f>IFERROR(INDEX('Cost_Components'!$S$2:$S$28,MATCH(E31,'Cost_Components'!$A$2:$A$28,0)),"")</f>
      </c>
      <c r="M31" s="82" t="str">
        <f>IFERROR(INDEX('Cost_Components'!$L$2:$L$28,MATCH(E31,'Cost_Components'!$A$2:$A$28,0)),"")</f>
      </c>
      <c r="N31" s="83" t="str">
        <f>IFERROR(INDEX('Cost_Components'!$P$2:$P$28,MATCH(E31,'Cost_Components'!$A$2:$A$28,0)),"")</f>
      </c>
      <c r="O31" s="84" t="str">
        <f>AF31*J31</f>
      </c>
      <c r="P31" s="85" t="str">
        <f>AG31*J31</f>
      </c>
      <c r="Q31" s="86" t="str">
        <f>P31*L31*M31*N31</f>
      </c>
      <c r="R31" s="87" t="str">
        <f>O31*K31*M31*N31</f>
      </c>
      <c r="S31" s="88" t="str">
        <f>R31-Q31</f>
      </c>
      <c r="T31" s="34" t="str">
        <f>IFERROR(INDEX('Cost_Components'!$R$2:$R$28,MATCH(E31,'Cost_Components'!$A$2:$A$28,0)),"")</f>
      </c>
      <c r="U31" s="89" t="str">
        <f>IFERROR(INDEX('Cost_Components'!$Q$2:$Q$28,MATCH(E31,'Cost_Components'!$A$2:$A$28,0)),"")</f>
      </c>
      <c r="V31" s="90" t="str">
        <f>1/(1+'Calculation_Assumptions'!$B$5)^(B31-'Calculation_Assumptions'!$B$2)</f>
      </c>
      <c r="W31" s="91" t="str">
        <f>Q31*V31</f>
      </c>
      <c r="X31" s="92" t="str">
        <f>R31*V31</f>
      </c>
      <c r="Y31" s="93" t="str">
        <f>S31*V31</f>
      </c>
      <c r="Z31" s="94" t="str">
        <f>IFERROR(INDEX('Cost_Components'!$T$2:$T$28,MATCH(E31,'Cost_Components'!$A$2:$A$28,0)),"")</f>
      </c>
      <c r="AA31" s="95" t="str">
        <f>IFERROR(INDEX('Cost_Components'!$U$2:$U$28,MATCH(E31,'Cost_Components'!$A$2:$A$28,0)),"")</f>
      </c>
      <c r="AB31" s="96" t="str">
        <f>IFERROR(INDEX('Cost_Components'!$V$2:$V$28,MATCH(E31,'Cost_Components'!$A$2:$A$28,0)),"")</f>
      </c>
      <c r="AC31" s="97" t="str">
        <f>IFERROR(INDEX('Cost_Components'!$M$2:$M$28,MATCH(E31,'Cost_Components'!$A$2:$A$28,0)),"")</f>
      </c>
      <c r="AD31" s="98" t="str">
        <f>IFERROR(INDEX('Cost_Components'!$N$2:$N$28,MATCH(E31,'Cost_Components'!$A$2:$A$28,0)),"")</f>
      </c>
      <c r="AE31" s="34" t="str">
        <f>IFERROR(INDEX('Cost_Components'!$O$2:$O$28,MATCH(E31,'Cost_Components'!$A$2:$A$28,0)),"")</f>
      </c>
      <c r="AF31" s="99" t="n">
        <v>162209782.001131</v>
      </c>
      <c r="AG31" s="100" t="n">
        <v>162204336.12618</v>
      </c>
      <c r="AH31" s="101" t="str">
        <f>IF(H31="shared-count-once",COUNTIFS($A$2:$A$1405,A31,$B$2:$B$1405,B31,$E$2:$E$1405,E31),1)</f>
      </c>
      <c r="AI31" s="102" t="n">
        <v>294484707.921554</v>
      </c>
      <c r="AJ31" s="103" t="str">
        <f>IF(AI31=0,"",Q31/AI31)</f>
      </c>
      <c r="AK31" s="104" t="str">
        <f>IF(AI31=0,"",R31/AI31)</f>
      </c>
      <c r="AL31" s="105" t="str">
        <f>IF(AI31=0,"",S31/AI31)</f>
      </c>
      <c r="AM31" s="106" t="str">
        <f>IF(AI31=0,"",Y31/AI31)</f>
      </c>
    </row>
    <row r="32">
      <c r="A32" t="s">
        <v>207</v>
      </c>
      <c r="B32" s="73" t="n">
        <v>2029</v>
      </c>
      <c r="C32" t="s">
        <v>207</v>
      </c>
      <c r="D32"/>
      <c r="E32" s="74" t="s">
        <v>290</v>
      </c>
      <c r="F32" s="75" t="s">
        <v>291</v>
      </c>
      <c r="G32" s="76" t="s">
        <v>216</v>
      </c>
      <c r="H32" s="77" t="s">
        <v>217</v>
      </c>
      <c r="I32" s="78" t="s">
        <v>115</v>
      </c>
      <c r="J32" s="79" t="str">
        <f>IFERROR(INDEX('Cost_Components'!$K$2:$K$28,MATCH(E32,'Cost_Components'!$A$2:$A$28,0)),"")</f>
      </c>
      <c r="K32" s="80" t="str">
        <f>IF(OR(L32="",Z32="",AA32="",AB32=""),"",IF(B32&lt;AA32,L32,IF(B32&gt;AB32,Z32,L32+(Z32-L32)*MIN(MAX((B32-AA32+1)/MAX(AB32-AA32+1,1),0),1))))</f>
      </c>
      <c r="L32" s="81" t="str">
        <f>IFERROR(INDEX('Cost_Components'!$S$2:$S$28,MATCH(E32,'Cost_Components'!$A$2:$A$28,0)),"")</f>
      </c>
      <c r="M32" s="82" t="str">
        <f>IFERROR(INDEX('Cost_Components'!$L$2:$L$28,MATCH(E32,'Cost_Components'!$A$2:$A$28,0)),"")</f>
      </c>
      <c r="N32" s="83" t="str">
        <f>IFERROR(INDEX('Cost_Components'!$P$2:$P$28,MATCH(E32,'Cost_Components'!$A$2:$A$28,0)),"")</f>
      </c>
      <c r="O32" s="84" t="str">
        <f>AF32*J32</f>
      </c>
      <c r="P32" s="85" t="str">
        <f>AG32*J32</f>
      </c>
      <c r="Q32" s="86" t="str">
        <f>P32*L32*M32*N32</f>
      </c>
      <c r="R32" s="87" t="str">
        <f>O32*K32*M32*N32</f>
      </c>
      <c r="S32" s="88" t="str">
        <f>R32-Q32</f>
      </c>
      <c r="T32" s="34" t="str">
        <f>IFERROR(INDEX('Cost_Components'!$R$2:$R$28,MATCH(E32,'Cost_Components'!$A$2:$A$28,0)),"")</f>
      </c>
      <c r="U32" s="89" t="str">
        <f>IFERROR(INDEX('Cost_Components'!$Q$2:$Q$28,MATCH(E32,'Cost_Components'!$A$2:$A$28,0)),"")</f>
      </c>
      <c r="V32" s="90" t="str">
        <f>1/(1+'Calculation_Assumptions'!$B$5)^(B32-'Calculation_Assumptions'!$B$2)</f>
      </c>
      <c r="W32" s="91" t="str">
        <f>Q32*V32</f>
      </c>
      <c r="X32" s="92" t="str">
        <f>R32*V32</f>
      </c>
      <c r="Y32" s="93" t="str">
        <f>S32*V32</f>
      </c>
      <c r="Z32" s="94" t="str">
        <f>IFERROR(INDEX('Cost_Components'!$T$2:$T$28,MATCH(E32,'Cost_Components'!$A$2:$A$28,0)),"")</f>
      </c>
      <c r="AA32" s="95" t="str">
        <f>IFERROR(INDEX('Cost_Components'!$U$2:$U$28,MATCH(E32,'Cost_Components'!$A$2:$A$28,0)),"")</f>
      </c>
      <c r="AB32" s="96" t="str">
        <f>IFERROR(INDEX('Cost_Components'!$V$2:$V$28,MATCH(E32,'Cost_Components'!$A$2:$A$28,0)),"")</f>
      </c>
      <c r="AC32" s="97" t="str">
        <f>IFERROR(INDEX('Cost_Components'!$M$2:$M$28,MATCH(E32,'Cost_Components'!$A$2:$A$28,0)),"")</f>
      </c>
      <c r="AD32" s="98" t="str">
        <f>IFERROR(INDEX('Cost_Components'!$N$2:$N$28,MATCH(E32,'Cost_Components'!$A$2:$A$28,0)),"")</f>
      </c>
      <c r="AE32" s="34" t="str">
        <f>IFERROR(INDEX('Cost_Components'!$O$2:$O$28,MATCH(E32,'Cost_Components'!$A$2:$A$28,0)),"")</f>
      </c>
      <c r="AF32" s="99" t="n">
        <v>164367085.146908</v>
      </c>
      <c r="AG32" s="100" t="n">
        <v>164354507.169368</v>
      </c>
      <c r="AH32" s="101" t="str">
        <f>IF(H32="shared-count-once",COUNTIFS($A$2:$A$1405,A32,$B$2:$B$1405,B32,$E$2:$E$1405,E32),1)</f>
      </c>
      <c r="AI32" s="102" t="n">
        <v>296414030.31143</v>
      </c>
      <c r="AJ32" s="103" t="str">
        <f>IF(AI32=0,"",Q32/AI32)</f>
      </c>
      <c r="AK32" s="104" t="str">
        <f>IF(AI32=0,"",R32/AI32)</f>
      </c>
      <c r="AL32" s="105" t="str">
        <f>IF(AI32=0,"",S32/AI32)</f>
      </c>
      <c r="AM32" s="106" t="str">
        <f>IF(AI32=0,"",Y32/AI32)</f>
      </c>
    </row>
    <row r="33">
      <c r="A33" t="s">
        <v>207</v>
      </c>
      <c r="B33" s="73" t="n">
        <v>2030</v>
      </c>
      <c r="C33" t="s">
        <v>207</v>
      </c>
      <c r="D33"/>
      <c r="E33" s="74" t="s">
        <v>290</v>
      </c>
      <c r="F33" s="75" t="s">
        <v>291</v>
      </c>
      <c r="G33" s="76" t="s">
        <v>216</v>
      </c>
      <c r="H33" s="77" t="s">
        <v>217</v>
      </c>
      <c r="I33" s="78" t="s">
        <v>115</v>
      </c>
      <c r="J33" s="79" t="str">
        <f>IFERROR(INDEX('Cost_Components'!$K$2:$K$28,MATCH(E33,'Cost_Components'!$A$2:$A$28,0)),"")</f>
      </c>
      <c r="K33" s="80" t="str">
        <f>IF(OR(L33="",Z33="",AA33="",AB33=""),"",IF(B33&lt;AA33,L33,IF(B33&gt;AB33,Z33,L33+(Z33-L33)*MIN(MAX((B33-AA33+1)/MAX(AB33-AA33+1,1),0),1))))</f>
      </c>
      <c r="L33" s="81" t="str">
        <f>IFERROR(INDEX('Cost_Components'!$S$2:$S$28,MATCH(E33,'Cost_Components'!$A$2:$A$28,0)),"")</f>
      </c>
      <c r="M33" s="82" t="str">
        <f>IFERROR(INDEX('Cost_Components'!$L$2:$L$28,MATCH(E33,'Cost_Components'!$A$2:$A$28,0)),"")</f>
      </c>
      <c r="N33" s="83" t="str">
        <f>IFERROR(INDEX('Cost_Components'!$P$2:$P$28,MATCH(E33,'Cost_Components'!$A$2:$A$28,0)),"")</f>
      </c>
      <c r="O33" s="84" t="str">
        <f>AF33*J33</f>
      </c>
      <c r="P33" s="85" t="str">
        <f>AG33*J33</f>
      </c>
      <c r="Q33" s="86" t="str">
        <f>P33*L33*M33*N33</f>
      </c>
      <c r="R33" s="87" t="str">
        <f>O33*K33*M33*N33</f>
      </c>
      <c r="S33" s="88" t="str">
        <f>R33-Q33</f>
      </c>
      <c r="T33" s="34" t="str">
        <f>IFERROR(INDEX('Cost_Components'!$R$2:$R$28,MATCH(E33,'Cost_Components'!$A$2:$A$28,0)),"")</f>
      </c>
      <c r="U33" s="89" t="str">
        <f>IFERROR(INDEX('Cost_Components'!$Q$2:$Q$28,MATCH(E33,'Cost_Components'!$A$2:$A$28,0)),"")</f>
      </c>
      <c r="V33" s="90" t="str">
        <f>1/(1+'Calculation_Assumptions'!$B$5)^(B33-'Calculation_Assumptions'!$B$2)</f>
      </c>
      <c r="W33" s="91" t="str">
        <f>Q33*V33</f>
      </c>
      <c r="X33" s="92" t="str">
        <f>R33*V33</f>
      </c>
      <c r="Y33" s="93" t="str">
        <f>S33*V33</f>
      </c>
      <c r="Z33" s="94" t="str">
        <f>IFERROR(INDEX('Cost_Components'!$T$2:$T$28,MATCH(E33,'Cost_Components'!$A$2:$A$28,0)),"")</f>
      </c>
      <c r="AA33" s="95" t="str">
        <f>IFERROR(INDEX('Cost_Components'!$U$2:$U$28,MATCH(E33,'Cost_Components'!$A$2:$A$28,0)),"")</f>
      </c>
      <c r="AB33" s="96" t="str">
        <f>IFERROR(INDEX('Cost_Components'!$V$2:$V$28,MATCH(E33,'Cost_Components'!$A$2:$A$28,0)),"")</f>
      </c>
      <c r="AC33" s="97" t="str">
        <f>IFERROR(INDEX('Cost_Components'!$M$2:$M$28,MATCH(E33,'Cost_Components'!$A$2:$A$28,0)),"")</f>
      </c>
      <c r="AD33" s="98" t="str">
        <f>IFERROR(INDEX('Cost_Components'!$N$2:$N$28,MATCH(E33,'Cost_Components'!$A$2:$A$28,0)),"")</f>
      </c>
      <c r="AE33" s="34" t="str">
        <f>IFERROR(INDEX('Cost_Components'!$O$2:$O$28,MATCH(E33,'Cost_Components'!$A$2:$A$28,0)),"")</f>
      </c>
      <c r="AF33" s="99" t="n">
        <v>166439139.721698</v>
      </c>
      <c r="AG33" s="100" t="n">
        <v>166415552.282846</v>
      </c>
      <c r="AH33" s="101" t="str">
        <f>IF(H33="shared-count-once",COUNTIFS($A$2:$A$1405,A33,$B$2:$B$1405,B33,$E$2:$E$1405,E33),1)</f>
      </c>
      <c r="AI33" s="102" t="n">
        <v>298289404.664994</v>
      </c>
      <c r="AJ33" s="103" t="str">
        <f>IF(AI33=0,"",Q33/AI33)</f>
      </c>
      <c r="AK33" s="104" t="str">
        <f>IF(AI33=0,"",R33/AI33)</f>
      </c>
      <c r="AL33" s="105" t="str">
        <f>IF(AI33=0,"",S33/AI33)</f>
      </c>
      <c r="AM33" s="106" t="str">
        <f>IF(AI33=0,"",Y33/AI33)</f>
      </c>
    </row>
    <row r="34">
      <c r="A34" t="s">
        <v>207</v>
      </c>
      <c r="B34" s="73" t="n">
        <v>2031</v>
      </c>
      <c r="C34" t="s">
        <v>207</v>
      </c>
      <c r="D34"/>
      <c r="E34" s="74" t="s">
        <v>290</v>
      </c>
      <c r="F34" s="75" t="s">
        <v>291</v>
      </c>
      <c r="G34" s="76" t="s">
        <v>216</v>
      </c>
      <c r="H34" s="77" t="s">
        <v>217</v>
      </c>
      <c r="I34" s="78" t="s">
        <v>115</v>
      </c>
      <c r="J34" s="79" t="str">
        <f>IFERROR(INDEX('Cost_Components'!$K$2:$K$28,MATCH(E34,'Cost_Components'!$A$2:$A$28,0)),"")</f>
      </c>
      <c r="K34" s="80" t="str">
        <f>IF(OR(L34="",Z34="",AA34="",AB34=""),"",IF(B34&lt;AA34,L34,IF(B34&gt;AB34,Z34,L34+(Z34-L34)*MIN(MAX((B34-AA34+1)/MAX(AB34-AA34+1,1),0),1))))</f>
      </c>
      <c r="L34" s="81" t="str">
        <f>IFERROR(INDEX('Cost_Components'!$S$2:$S$28,MATCH(E34,'Cost_Components'!$A$2:$A$28,0)),"")</f>
      </c>
      <c r="M34" s="82" t="str">
        <f>IFERROR(INDEX('Cost_Components'!$L$2:$L$28,MATCH(E34,'Cost_Components'!$A$2:$A$28,0)),"")</f>
      </c>
      <c r="N34" s="83" t="str">
        <f>IFERROR(INDEX('Cost_Components'!$P$2:$P$28,MATCH(E34,'Cost_Components'!$A$2:$A$28,0)),"")</f>
      </c>
      <c r="O34" s="84" t="str">
        <f>AF34*J34</f>
      </c>
      <c r="P34" s="85" t="str">
        <f>AG34*J34</f>
      </c>
      <c r="Q34" s="86" t="str">
        <f>P34*L34*M34*N34</f>
      </c>
      <c r="R34" s="87" t="str">
        <f>O34*K34*M34*N34</f>
      </c>
      <c r="S34" s="88" t="str">
        <f>R34-Q34</f>
      </c>
      <c r="T34" s="34" t="str">
        <f>IFERROR(INDEX('Cost_Components'!$R$2:$R$28,MATCH(E34,'Cost_Components'!$A$2:$A$28,0)),"")</f>
      </c>
      <c r="U34" s="89" t="str">
        <f>IFERROR(INDEX('Cost_Components'!$Q$2:$Q$28,MATCH(E34,'Cost_Components'!$A$2:$A$28,0)),"")</f>
      </c>
      <c r="V34" s="90" t="str">
        <f>1/(1+'Calculation_Assumptions'!$B$5)^(B34-'Calculation_Assumptions'!$B$2)</f>
      </c>
      <c r="W34" s="91" t="str">
        <f>Q34*V34</f>
      </c>
      <c r="X34" s="92" t="str">
        <f>R34*V34</f>
      </c>
      <c r="Y34" s="93" t="str">
        <f>S34*V34</f>
      </c>
      <c r="Z34" s="94" t="str">
        <f>IFERROR(INDEX('Cost_Components'!$T$2:$T$28,MATCH(E34,'Cost_Components'!$A$2:$A$28,0)),"")</f>
      </c>
      <c r="AA34" s="95" t="str">
        <f>IFERROR(INDEX('Cost_Components'!$U$2:$U$28,MATCH(E34,'Cost_Components'!$A$2:$A$28,0)),"")</f>
      </c>
      <c r="AB34" s="96" t="str">
        <f>IFERROR(INDEX('Cost_Components'!$V$2:$V$28,MATCH(E34,'Cost_Components'!$A$2:$A$28,0)),"")</f>
      </c>
      <c r="AC34" s="97" t="str">
        <f>IFERROR(INDEX('Cost_Components'!$M$2:$M$28,MATCH(E34,'Cost_Components'!$A$2:$A$28,0)),"")</f>
      </c>
      <c r="AD34" s="98" t="str">
        <f>IFERROR(INDEX('Cost_Components'!$N$2:$N$28,MATCH(E34,'Cost_Components'!$A$2:$A$28,0)),"")</f>
      </c>
      <c r="AE34" s="34" t="str">
        <f>IFERROR(INDEX('Cost_Components'!$O$2:$O$28,MATCH(E34,'Cost_Components'!$A$2:$A$28,0)),"")</f>
      </c>
      <c r="AF34" s="99" t="n">
        <v>168500408.194568</v>
      </c>
      <c r="AG34" s="100" t="n">
        <v>168461285.903885</v>
      </c>
      <c r="AH34" s="101" t="str">
        <f>IF(H34="shared-count-once",COUNTIFS($A$2:$A$1405,A34,$B$2:$B$1405,B34,$E$2:$E$1405,E34),1)</f>
      </c>
      <c r="AI34" s="102" t="n">
        <v>300119636.925519</v>
      </c>
      <c r="AJ34" s="103" t="str">
        <f>IF(AI34=0,"",Q34/AI34)</f>
      </c>
      <c r="AK34" s="104" t="str">
        <f>IF(AI34=0,"",R34/AI34)</f>
      </c>
      <c r="AL34" s="105" t="str">
        <f>IF(AI34=0,"",S34/AI34)</f>
      </c>
      <c r="AM34" s="106" t="str">
        <f>IF(AI34=0,"",Y34/AI34)</f>
      </c>
    </row>
    <row r="35">
      <c r="A35" t="s">
        <v>207</v>
      </c>
      <c r="B35" s="73" t="n">
        <v>2032</v>
      </c>
      <c r="C35" t="s">
        <v>207</v>
      </c>
      <c r="D35"/>
      <c r="E35" s="74" t="s">
        <v>290</v>
      </c>
      <c r="F35" s="75" t="s">
        <v>291</v>
      </c>
      <c r="G35" s="76" t="s">
        <v>216</v>
      </c>
      <c r="H35" s="77" t="s">
        <v>217</v>
      </c>
      <c r="I35" s="78" t="s">
        <v>115</v>
      </c>
      <c r="J35" s="79" t="str">
        <f>IFERROR(INDEX('Cost_Components'!$K$2:$K$28,MATCH(E35,'Cost_Components'!$A$2:$A$28,0)),"")</f>
      </c>
      <c r="K35" s="80" t="str">
        <f>IF(OR(L35="",Z35="",AA35="",AB35=""),"",IF(B35&lt;AA35,L35,IF(B35&gt;AB35,Z35,L35+(Z35-L35)*MIN(MAX((B35-AA35+1)/MAX(AB35-AA35+1,1),0),1))))</f>
      </c>
      <c r="L35" s="81" t="str">
        <f>IFERROR(INDEX('Cost_Components'!$S$2:$S$28,MATCH(E35,'Cost_Components'!$A$2:$A$28,0)),"")</f>
      </c>
      <c r="M35" s="82" t="str">
        <f>IFERROR(INDEX('Cost_Components'!$L$2:$L$28,MATCH(E35,'Cost_Components'!$A$2:$A$28,0)),"")</f>
      </c>
      <c r="N35" s="83" t="str">
        <f>IFERROR(INDEX('Cost_Components'!$P$2:$P$28,MATCH(E35,'Cost_Components'!$A$2:$A$28,0)),"")</f>
      </c>
      <c r="O35" s="84" t="str">
        <f>AF35*J35</f>
      </c>
      <c r="P35" s="85" t="str">
        <f>AG35*J35</f>
      </c>
      <c r="Q35" s="86" t="str">
        <f>P35*L35*M35*N35</f>
      </c>
      <c r="R35" s="87" t="str">
        <f>O35*K35*M35*N35</f>
      </c>
      <c r="S35" s="88" t="str">
        <f>R35-Q35</f>
      </c>
      <c r="T35" s="34" t="str">
        <f>IFERROR(INDEX('Cost_Components'!$R$2:$R$28,MATCH(E35,'Cost_Components'!$A$2:$A$28,0)),"")</f>
      </c>
      <c r="U35" s="89" t="str">
        <f>IFERROR(INDEX('Cost_Components'!$Q$2:$Q$28,MATCH(E35,'Cost_Components'!$A$2:$A$28,0)),"")</f>
      </c>
      <c r="V35" s="90" t="str">
        <f>1/(1+'Calculation_Assumptions'!$B$5)^(B35-'Calculation_Assumptions'!$B$2)</f>
      </c>
      <c r="W35" s="91" t="str">
        <f>Q35*V35</f>
      </c>
      <c r="X35" s="92" t="str">
        <f>R35*V35</f>
      </c>
      <c r="Y35" s="93" t="str">
        <f>S35*V35</f>
      </c>
      <c r="Z35" s="94" t="str">
        <f>IFERROR(INDEX('Cost_Components'!$T$2:$T$28,MATCH(E35,'Cost_Components'!$A$2:$A$28,0)),"")</f>
      </c>
      <c r="AA35" s="95" t="str">
        <f>IFERROR(INDEX('Cost_Components'!$U$2:$U$28,MATCH(E35,'Cost_Components'!$A$2:$A$28,0)),"")</f>
      </c>
      <c r="AB35" s="96" t="str">
        <f>IFERROR(INDEX('Cost_Components'!$V$2:$V$28,MATCH(E35,'Cost_Components'!$A$2:$A$28,0)),"")</f>
      </c>
      <c r="AC35" s="97" t="str">
        <f>IFERROR(INDEX('Cost_Components'!$M$2:$M$28,MATCH(E35,'Cost_Components'!$A$2:$A$28,0)),"")</f>
      </c>
      <c r="AD35" s="98" t="str">
        <f>IFERROR(INDEX('Cost_Components'!$N$2:$N$28,MATCH(E35,'Cost_Components'!$A$2:$A$28,0)),"")</f>
      </c>
      <c r="AE35" s="34" t="str">
        <f>IFERROR(INDEX('Cost_Components'!$O$2:$O$28,MATCH(E35,'Cost_Components'!$A$2:$A$28,0)),"")</f>
      </c>
      <c r="AF35" s="99" t="n">
        <v>170536185.092614</v>
      </c>
      <c r="AG35" s="100" t="n">
        <v>170476615.351264</v>
      </c>
      <c r="AH35" s="101" t="str">
        <f>IF(H35="shared-count-once",COUNTIFS($A$2:$A$1405,A35,$B$2:$B$1405,B35,$E$2:$E$1405,E35),1)</f>
      </c>
      <c r="AI35" s="102" t="n">
        <v>301904628.083541</v>
      </c>
      <c r="AJ35" s="103" t="str">
        <f>IF(AI35=0,"",Q35/AI35)</f>
      </c>
      <c r="AK35" s="104" t="str">
        <f>IF(AI35=0,"",R35/AI35)</f>
      </c>
      <c r="AL35" s="105" t="str">
        <f>IF(AI35=0,"",S35/AI35)</f>
      </c>
      <c r="AM35" s="106" t="str">
        <f>IF(AI35=0,"",Y35/AI35)</f>
      </c>
    </row>
    <row r="36">
      <c r="A36" t="s">
        <v>207</v>
      </c>
      <c r="B36" s="73" t="n">
        <v>2033</v>
      </c>
      <c r="C36" t="s">
        <v>207</v>
      </c>
      <c r="D36"/>
      <c r="E36" s="74" t="s">
        <v>290</v>
      </c>
      <c r="F36" s="75" t="s">
        <v>291</v>
      </c>
      <c r="G36" s="76" t="s">
        <v>216</v>
      </c>
      <c r="H36" s="77" t="s">
        <v>217</v>
      </c>
      <c r="I36" s="78" t="s">
        <v>115</v>
      </c>
      <c r="J36" s="79" t="str">
        <f>IFERROR(INDEX('Cost_Components'!$K$2:$K$28,MATCH(E36,'Cost_Components'!$A$2:$A$28,0)),"")</f>
      </c>
      <c r="K36" s="80" t="str">
        <f>IF(OR(L36="",Z36="",AA36="",AB36=""),"",IF(B36&lt;AA36,L36,IF(B36&gt;AB36,Z36,L36+(Z36-L36)*MIN(MAX((B36-AA36+1)/MAX(AB36-AA36+1,1),0),1))))</f>
      </c>
      <c r="L36" s="81" t="str">
        <f>IFERROR(INDEX('Cost_Components'!$S$2:$S$28,MATCH(E36,'Cost_Components'!$A$2:$A$28,0)),"")</f>
      </c>
      <c r="M36" s="82" t="str">
        <f>IFERROR(INDEX('Cost_Components'!$L$2:$L$28,MATCH(E36,'Cost_Components'!$A$2:$A$28,0)),"")</f>
      </c>
      <c r="N36" s="83" t="str">
        <f>IFERROR(INDEX('Cost_Components'!$P$2:$P$28,MATCH(E36,'Cost_Components'!$A$2:$A$28,0)),"")</f>
      </c>
      <c r="O36" s="84" t="str">
        <f>AF36*J36</f>
      </c>
      <c r="P36" s="85" t="str">
        <f>AG36*J36</f>
      </c>
      <c r="Q36" s="86" t="str">
        <f>P36*L36*M36*N36</f>
      </c>
      <c r="R36" s="87" t="str">
        <f>O36*K36*M36*N36</f>
      </c>
      <c r="S36" s="88" t="str">
        <f>R36-Q36</f>
      </c>
      <c r="T36" s="34" t="str">
        <f>IFERROR(INDEX('Cost_Components'!$R$2:$R$28,MATCH(E36,'Cost_Components'!$A$2:$A$28,0)),"")</f>
      </c>
      <c r="U36" s="89" t="str">
        <f>IFERROR(INDEX('Cost_Components'!$Q$2:$Q$28,MATCH(E36,'Cost_Components'!$A$2:$A$28,0)),"")</f>
      </c>
      <c r="V36" s="90" t="str">
        <f>1/(1+'Calculation_Assumptions'!$B$5)^(B36-'Calculation_Assumptions'!$B$2)</f>
      </c>
      <c r="W36" s="91" t="str">
        <f>Q36*V36</f>
      </c>
      <c r="X36" s="92" t="str">
        <f>R36*V36</f>
      </c>
      <c r="Y36" s="93" t="str">
        <f>S36*V36</f>
      </c>
      <c r="Z36" s="94" t="str">
        <f>IFERROR(INDEX('Cost_Components'!$T$2:$T$28,MATCH(E36,'Cost_Components'!$A$2:$A$28,0)),"")</f>
      </c>
      <c r="AA36" s="95" t="str">
        <f>IFERROR(INDEX('Cost_Components'!$U$2:$U$28,MATCH(E36,'Cost_Components'!$A$2:$A$28,0)),"")</f>
      </c>
      <c r="AB36" s="96" t="str">
        <f>IFERROR(INDEX('Cost_Components'!$V$2:$V$28,MATCH(E36,'Cost_Components'!$A$2:$A$28,0)),"")</f>
      </c>
      <c r="AC36" s="97" t="str">
        <f>IFERROR(INDEX('Cost_Components'!$M$2:$M$28,MATCH(E36,'Cost_Components'!$A$2:$A$28,0)),"")</f>
      </c>
      <c r="AD36" s="98" t="str">
        <f>IFERROR(INDEX('Cost_Components'!$N$2:$N$28,MATCH(E36,'Cost_Components'!$A$2:$A$28,0)),"")</f>
      </c>
      <c r="AE36" s="34" t="str">
        <f>IFERROR(INDEX('Cost_Components'!$O$2:$O$28,MATCH(E36,'Cost_Components'!$A$2:$A$28,0)),"")</f>
      </c>
      <c r="AF36" s="99" t="n">
        <v>172546647.047139</v>
      </c>
      <c r="AG36" s="100" t="n">
        <v>172461509.841257</v>
      </c>
      <c r="AH36" s="101" t="str">
        <f>IF(H36="shared-count-once",COUNTIFS($A$2:$A$1405,A36,$B$2:$B$1405,B36,$E$2:$E$1405,E36),1)</f>
      </c>
      <c r="AI36" s="102" t="n">
        <v>303644277.16916</v>
      </c>
      <c r="AJ36" s="103" t="str">
        <f>IF(AI36=0,"",Q36/AI36)</f>
      </c>
      <c r="AK36" s="104" t="str">
        <f>IF(AI36=0,"",R36/AI36)</f>
      </c>
      <c r="AL36" s="105" t="str">
        <f>IF(AI36=0,"",S36/AI36)</f>
      </c>
      <c r="AM36" s="106" t="str">
        <f>IF(AI36=0,"",Y36/AI36)</f>
      </c>
    </row>
    <row r="37">
      <c r="A37" t="s">
        <v>207</v>
      </c>
      <c r="B37" s="73" t="n">
        <v>2034</v>
      </c>
      <c r="C37" t="s">
        <v>207</v>
      </c>
      <c r="D37"/>
      <c r="E37" s="74" t="s">
        <v>290</v>
      </c>
      <c r="F37" s="75" t="s">
        <v>291</v>
      </c>
      <c r="G37" s="76" t="s">
        <v>216</v>
      </c>
      <c r="H37" s="77" t="s">
        <v>217</v>
      </c>
      <c r="I37" s="78" t="s">
        <v>115</v>
      </c>
      <c r="J37" s="79" t="str">
        <f>IFERROR(INDEX('Cost_Components'!$K$2:$K$28,MATCH(E37,'Cost_Components'!$A$2:$A$28,0)),"")</f>
      </c>
      <c r="K37" s="80" t="str">
        <f>IF(OR(L37="",Z37="",AA37="",AB37=""),"",IF(B37&lt;AA37,L37,IF(B37&gt;AB37,Z37,L37+(Z37-L37)*MIN(MAX((B37-AA37+1)/MAX(AB37-AA37+1,1),0),1))))</f>
      </c>
      <c r="L37" s="81" t="str">
        <f>IFERROR(INDEX('Cost_Components'!$S$2:$S$28,MATCH(E37,'Cost_Components'!$A$2:$A$28,0)),"")</f>
      </c>
      <c r="M37" s="82" t="str">
        <f>IFERROR(INDEX('Cost_Components'!$L$2:$L$28,MATCH(E37,'Cost_Components'!$A$2:$A$28,0)),"")</f>
      </c>
      <c r="N37" s="83" t="str">
        <f>IFERROR(INDEX('Cost_Components'!$P$2:$P$28,MATCH(E37,'Cost_Components'!$A$2:$A$28,0)),"")</f>
      </c>
      <c r="O37" s="84" t="str">
        <f>AF37*J37</f>
      </c>
      <c r="P37" s="85" t="str">
        <f>AG37*J37</f>
      </c>
      <c r="Q37" s="86" t="str">
        <f>P37*L37*M37*N37</f>
      </c>
      <c r="R37" s="87" t="str">
        <f>O37*K37*M37*N37</f>
      </c>
      <c r="S37" s="88" t="str">
        <f>R37-Q37</f>
      </c>
      <c r="T37" s="34" t="str">
        <f>IFERROR(INDEX('Cost_Components'!$R$2:$R$28,MATCH(E37,'Cost_Components'!$A$2:$A$28,0)),"")</f>
      </c>
      <c r="U37" s="89" t="str">
        <f>IFERROR(INDEX('Cost_Components'!$Q$2:$Q$28,MATCH(E37,'Cost_Components'!$A$2:$A$28,0)),"")</f>
      </c>
      <c r="V37" s="90" t="str">
        <f>1/(1+'Calculation_Assumptions'!$B$5)^(B37-'Calculation_Assumptions'!$B$2)</f>
      </c>
      <c r="W37" s="91" t="str">
        <f>Q37*V37</f>
      </c>
      <c r="X37" s="92" t="str">
        <f>R37*V37</f>
      </c>
      <c r="Y37" s="93" t="str">
        <f>S37*V37</f>
      </c>
      <c r="Z37" s="94" t="str">
        <f>IFERROR(INDEX('Cost_Components'!$T$2:$T$28,MATCH(E37,'Cost_Components'!$A$2:$A$28,0)),"")</f>
      </c>
      <c r="AA37" s="95" t="str">
        <f>IFERROR(INDEX('Cost_Components'!$U$2:$U$28,MATCH(E37,'Cost_Components'!$A$2:$A$28,0)),"")</f>
      </c>
      <c r="AB37" s="96" t="str">
        <f>IFERROR(INDEX('Cost_Components'!$V$2:$V$28,MATCH(E37,'Cost_Components'!$A$2:$A$28,0)),"")</f>
      </c>
      <c r="AC37" s="97" t="str">
        <f>IFERROR(INDEX('Cost_Components'!$M$2:$M$28,MATCH(E37,'Cost_Components'!$A$2:$A$28,0)),"")</f>
      </c>
      <c r="AD37" s="98" t="str">
        <f>IFERROR(INDEX('Cost_Components'!$N$2:$N$28,MATCH(E37,'Cost_Components'!$A$2:$A$28,0)),"")</f>
      </c>
      <c r="AE37" s="34" t="str">
        <f>IFERROR(INDEX('Cost_Components'!$O$2:$O$28,MATCH(E37,'Cost_Components'!$A$2:$A$28,0)),"")</f>
      </c>
      <c r="AF37" s="99" t="n">
        <v>174446411.706029</v>
      </c>
      <c r="AG37" s="100" t="n">
        <v>174461686.278167</v>
      </c>
      <c r="AH37" s="101" t="str">
        <f>IF(H37="shared-count-once",COUNTIFS($A$2:$A$1405,A37,$B$2:$B$1405,B37,$E$2:$E$1405,E37),1)</f>
      </c>
      <c r="AI37" s="102" t="n">
        <v>305332541.184984</v>
      </c>
      <c r="AJ37" s="103" t="str">
        <f>IF(AI37=0,"",Q37/AI37)</f>
      </c>
      <c r="AK37" s="104" t="str">
        <f>IF(AI37=0,"",R37/AI37)</f>
      </c>
      <c r="AL37" s="105" t="str">
        <f>IF(AI37=0,"",S37/AI37)</f>
      </c>
      <c r="AM37" s="106" t="str">
        <f>IF(AI37=0,"",Y37/AI37)</f>
      </c>
    </row>
    <row r="38">
      <c r="A38" t="s">
        <v>207</v>
      </c>
      <c r="B38" s="73" t="n">
        <v>2035</v>
      </c>
      <c r="C38" t="s">
        <v>207</v>
      </c>
      <c r="D38"/>
      <c r="E38" s="74" t="s">
        <v>290</v>
      </c>
      <c r="F38" s="75" t="s">
        <v>291</v>
      </c>
      <c r="G38" s="76" t="s">
        <v>216</v>
      </c>
      <c r="H38" s="77" t="s">
        <v>217</v>
      </c>
      <c r="I38" s="78" t="s">
        <v>115</v>
      </c>
      <c r="J38" s="79" t="str">
        <f>IFERROR(INDEX('Cost_Components'!$K$2:$K$28,MATCH(E38,'Cost_Components'!$A$2:$A$28,0)),"")</f>
      </c>
      <c r="K38" s="80" t="str">
        <f>IF(OR(L38="",Z38="",AA38="",AB38=""),"",IF(B38&lt;AA38,L38,IF(B38&gt;AB38,Z38,L38+(Z38-L38)*MIN(MAX((B38-AA38+1)/MAX(AB38-AA38+1,1),0),1))))</f>
      </c>
      <c r="L38" s="81" t="str">
        <f>IFERROR(INDEX('Cost_Components'!$S$2:$S$28,MATCH(E38,'Cost_Components'!$A$2:$A$28,0)),"")</f>
      </c>
      <c r="M38" s="82" t="str">
        <f>IFERROR(INDEX('Cost_Components'!$L$2:$L$28,MATCH(E38,'Cost_Components'!$A$2:$A$28,0)),"")</f>
      </c>
      <c r="N38" s="83" t="str">
        <f>IFERROR(INDEX('Cost_Components'!$P$2:$P$28,MATCH(E38,'Cost_Components'!$A$2:$A$28,0)),"")</f>
      </c>
      <c r="O38" s="84" t="str">
        <f>AF38*J38</f>
      </c>
      <c r="P38" s="85" t="str">
        <f>AG38*J38</f>
      </c>
      <c r="Q38" s="86" t="str">
        <f>P38*L38*M38*N38</f>
      </c>
      <c r="R38" s="87" t="str">
        <f>O38*K38*M38*N38</f>
      </c>
      <c r="S38" s="88" t="str">
        <f>R38-Q38</f>
      </c>
      <c r="T38" s="34" t="str">
        <f>IFERROR(INDEX('Cost_Components'!$R$2:$R$28,MATCH(E38,'Cost_Components'!$A$2:$A$28,0)),"")</f>
      </c>
      <c r="U38" s="89" t="str">
        <f>IFERROR(INDEX('Cost_Components'!$Q$2:$Q$28,MATCH(E38,'Cost_Components'!$A$2:$A$28,0)),"")</f>
      </c>
      <c r="V38" s="90" t="str">
        <f>1/(1+'Calculation_Assumptions'!$B$5)^(B38-'Calculation_Assumptions'!$B$2)</f>
      </c>
      <c r="W38" s="91" t="str">
        <f>Q38*V38</f>
      </c>
      <c r="X38" s="92" t="str">
        <f>R38*V38</f>
      </c>
      <c r="Y38" s="93" t="str">
        <f>S38*V38</f>
      </c>
      <c r="Z38" s="94" t="str">
        <f>IFERROR(INDEX('Cost_Components'!$T$2:$T$28,MATCH(E38,'Cost_Components'!$A$2:$A$28,0)),"")</f>
      </c>
      <c r="AA38" s="95" t="str">
        <f>IFERROR(INDEX('Cost_Components'!$U$2:$U$28,MATCH(E38,'Cost_Components'!$A$2:$A$28,0)),"")</f>
      </c>
      <c r="AB38" s="96" t="str">
        <f>IFERROR(INDEX('Cost_Components'!$V$2:$V$28,MATCH(E38,'Cost_Components'!$A$2:$A$28,0)),"")</f>
      </c>
      <c r="AC38" s="97" t="str">
        <f>IFERROR(INDEX('Cost_Components'!$M$2:$M$28,MATCH(E38,'Cost_Components'!$A$2:$A$28,0)),"")</f>
      </c>
      <c r="AD38" s="98" t="str">
        <f>IFERROR(INDEX('Cost_Components'!$N$2:$N$28,MATCH(E38,'Cost_Components'!$A$2:$A$28,0)),"")</f>
      </c>
      <c r="AE38" s="34" t="str">
        <f>IFERROR(INDEX('Cost_Components'!$O$2:$O$28,MATCH(E38,'Cost_Components'!$A$2:$A$28,0)),"")</f>
      </c>
      <c r="AF38" s="99" t="n">
        <v>176581006.113106</v>
      </c>
      <c r="AG38" s="100" t="n">
        <v>176538766.30208</v>
      </c>
      <c r="AH38" s="101" t="str">
        <f>IF(H38="shared-count-once",COUNTIFS($A$2:$A$1405,A38,$B$2:$B$1405,B38,$E$2:$E$1405,E38),1)</f>
      </c>
      <c r="AI38" s="102" t="n">
        <v>306964650.16712</v>
      </c>
      <c r="AJ38" s="103" t="str">
        <f>IF(AI38=0,"",Q38/AI38)</f>
      </c>
      <c r="AK38" s="104" t="str">
        <f>IF(AI38=0,"",R38/AI38)</f>
      </c>
      <c r="AL38" s="105" t="str">
        <f>IF(AI38=0,"",S38/AI38)</f>
      </c>
      <c r="AM38" s="106" t="str">
        <f>IF(AI38=0,"",Y38/AI38)</f>
      </c>
    </row>
    <row r="39">
      <c r="A39" t="s">
        <v>207</v>
      </c>
      <c r="B39" s="73" t="n">
        <v>2036</v>
      </c>
      <c r="C39" t="s">
        <v>207</v>
      </c>
      <c r="D39"/>
      <c r="E39" s="74" t="s">
        <v>290</v>
      </c>
      <c r="F39" s="75" t="s">
        <v>291</v>
      </c>
      <c r="G39" s="76" t="s">
        <v>216</v>
      </c>
      <c r="H39" s="77" t="s">
        <v>217</v>
      </c>
      <c r="I39" s="78" t="s">
        <v>115</v>
      </c>
      <c r="J39" s="79" t="str">
        <f>IFERROR(INDEX('Cost_Components'!$K$2:$K$28,MATCH(E39,'Cost_Components'!$A$2:$A$28,0)),"")</f>
      </c>
      <c r="K39" s="80" t="str">
        <f>IF(OR(L39="",Z39="",AA39="",AB39=""),"",IF(B39&lt;AA39,L39,IF(B39&gt;AB39,Z39,L39+(Z39-L39)*MIN(MAX((B39-AA39+1)/MAX(AB39-AA39+1,1),0),1))))</f>
      </c>
      <c r="L39" s="81" t="str">
        <f>IFERROR(INDEX('Cost_Components'!$S$2:$S$28,MATCH(E39,'Cost_Components'!$A$2:$A$28,0)),"")</f>
      </c>
      <c r="M39" s="82" t="str">
        <f>IFERROR(INDEX('Cost_Components'!$L$2:$L$28,MATCH(E39,'Cost_Components'!$A$2:$A$28,0)),"")</f>
      </c>
      <c r="N39" s="83" t="str">
        <f>IFERROR(INDEX('Cost_Components'!$P$2:$P$28,MATCH(E39,'Cost_Components'!$A$2:$A$28,0)),"")</f>
      </c>
      <c r="O39" s="84" t="str">
        <f>AF39*J39</f>
      </c>
      <c r="P39" s="85" t="str">
        <f>AG39*J39</f>
      </c>
      <c r="Q39" s="86" t="str">
        <f>P39*L39*M39*N39</f>
      </c>
      <c r="R39" s="87" t="str">
        <f>O39*K39*M39*N39</f>
      </c>
      <c r="S39" s="88" t="str">
        <f>R39-Q39</f>
      </c>
      <c r="T39" s="34" t="str">
        <f>IFERROR(INDEX('Cost_Components'!$R$2:$R$28,MATCH(E39,'Cost_Components'!$A$2:$A$28,0)),"")</f>
      </c>
      <c r="U39" s="89" t="str">
        <f>IFERROR(INDEX('Cost_Components'!$Q$2:$Q$28,MATCH(E39,'Cost_Components'!$A$2:$A$28,0)),"")</f>
      </c>
      <c r="V39" s="90" t="str">
        <f>1/(1+'Calculation_Assumptions'!$B$5)^(B39-'Calculation_Assumptions'!$B$2)</f>
      </c>
      <c r="W39" s="91" t="str">
        <f>Q39*V39</f>
      </c>
      <c r="X39" s="92" t="str">
        <f>R39*V39</f>
      </c>
      <c r="Y39" s="93" t="str">
        <f>S39*V39</f>
      </c>
      <c r="Z39" s="94" t="str">
        <f>IFERROR(INDEX('Cost_Components'!$T$2:$T$28,MATCH(E39,'Cost_Components'!$A$2:$A$28,0)),"")</f>
      </c>
      <c r="AA39" s="95" t="str">
        <f>IFERROR(INDEX('Cost_Components'!$U$2:$U$28,MATCH(E39,'Cost_Components'!$A$2:$A$28,0)),"")</f>
      </c>
      <c r="AB39" s="96" t="str">
        <f>IFERROR(INDEX('Cost_Components'!$V$2:$V$28,MATCH(E39,'Cost_Components'!$A$2:$A$28,0)),"")</f>
      </c>
      <c r="AC39" s="97" t="str">
        <f>IFERROR(INDEX('Cost_Components'!$M$2:$M$28,MATCH(E39,'Cost_Components'!$A$2:$A$28,0)),"")</f>
      </c>
      <c r="AD39" s="98" t="str">
        <f>IFERROR(INDEX('Cost_Components'!$N$2:$N$28,MATCH(E39,'Cost_Components'!$A$2:$A$28,0)),"")</f>
      </c>
      <c r="AE39" s="34" t="str">
        <f>IFERROR(INDEX('Cost_Components'!$O$2:$O$28,MATCH(E39,'Cost_Components'!$A$2:$A$28,0)),"")</f>
      </c>
      <c r="AF39" s="99" t="n">
        <v>178728288.791599</v>
      </c>
      <c r="AG39" s="100" t="n">
        <v>178623659.570201</v>
      </c>
      <c r="AH39" s="101" t="str">
        <f>IF(H39="shared-count-once",COUNTIFS($A$2:$A$1405,A39,$B$2:$B$1405,B39,$E$2:$E$1405,E39),1)</f>
      </c>
      <c r="AI39" s="102" t="n">
        <v>308542769.756622</v>
      </c>
      <c r="AJ39" s="103" t="str">
        <f>IF(AI39=0,"",Q39/AI39)</f>
      </c>
      <c r="AK39" s="104" t="str">
        <f>IF(AI39=0,"",R39/AI39)</f>
      </c>
      <c r="AL39" s="105" t="str">
        <f>IF(AI39=0,"",S39/AI39)</f>
      </c>
      <c r="AM39" s="106" t="str">
        <f>IF(AI39=0,"",Y39/AI39)</f>
      </c>
    </row>
    <row r="40">
      <c r="A40" t="s">
        <v>207</v>
      </c>
      <c r="B40" s="73" t="n">
        <v>2037</v>
      </c>
      <c r="C40" t="s">
        <v>207</v>
      </c>
      <c r="D40"/>
      <c r="E40" s="74" t="s">
        <v>290</v>
      </c>
      <c r="F40" s="75" t="s">
        <v>291</v>
      </c>
      <c r="G40" s="76" t="s">
        <v>216</v>
      </c>
      <c r="H40" s="77" t="s">
        <v>217</v>
      </c>
      <c r="I40" s="78" t="s">
        <v>115</v>
      </c>
      <c r="J40" s="79" t="str">
        <f>IFERROR(INDEX('Cost_Components'!$K$2:$K$28,MATCH(E40,'Cost_Components'!$A$2:$A$28,0)),"")</f>
      </c>
      <c r="K40" s="80" t="str">
        <f>IF(OR(L40="",Z40="",AA40="",AB40=""),"",IF(B40&lt;AA40,L40,IF(B40&gt;AB40,Z40,L40+(Z40-L40)*MIN(MAX((B40-AA40+1)/MAX(AB40-AA40+1,1),0),1))))</f>
      </c>
      <c r="L40" s="81" t="str">
        <f>IFERROR(INDEX('Cost_Components'!$S$2:$S$28,MATCH(E40,'Cost_Components'!$A$2:$A$28,0)),"")</f>
      </c>
      <c r="M40" s="82" t="str">
        <f>IFERROR(INDEX('Cost_Components'!$L$2:$L$28,MATCH(E40,'Cost_Components'!$A$2:$A$28,0)),"")</f>
      </c>
      <c r="N40" s="83" t="str">
        <f>IFERROR(INDEX('Cost_Components'!$P$2:$P$28,MATCH(E40,'Cost_Components'!$A$2:$A$28,0)),"")</f>
      </c>
      <c r="O40" s="84" t="str">
        <f>AF40*J40</f>
      </c>
      <c r="P40" s="85" t="str">
        <f>AG40*J40</f>
      </c>
      <c r="Q40" s="86" t="str">
        <f>P40*L40*M40*N40</f>
      </c>
      <c r="R40" s="87" t="str">
        <f>O40*K40*M40*N40</f>
      </c>
      <c r="S40" s="88" t="str">
        <f>R40-Q40</f>
      </c>
      <c r="T40" s="34" t="str">
        <f>IFERROR(INDEX('Cost_Components'!$R$2:$R$28,MATCH(E40,'Cost_Components'!$A$2:$A$28,0)),"")</f>
      </c>
      <c r="U40" s="89" t="str">
        <f>IFERROR(INDEX('Cost_Components'!$Q$2:$Q$28,MATCH(E40,'Cost_Components'!$A$2:$A$28,0)),"")</f>
      </c>
      <c r="V40" s="90" t="str">
        <f>1/(1+'Calculation_Assumptions'!$B$5)^(B40-'Calculation_Assumptions'!$B$2)</f>
      </c>
      <c r="W40" s="91" t="str">
        <f>Q40*V40</f>
      </c>
      <c r="X40" s="92" t="str">
        <f>R40*V40</f>
      </c>
      <c r="Y40" s="93" t="str">
        <f>S40*V40</f>
      </c>
      <c r="Z40" s="94" t="str">
        <f>IFERROR(INDEX('Cost_Components'!$T$2:$T$28,MATCH(E40,'Cost_Components'!$A$2:$A$28,0)),"")</f>
      </c>
      <c r="AA40" s="95" t="str">
        <f>IFERROR(INDEX('Cost_Components'!$U$2:$U$28,MATCH(E40,'Cost_Components'!$A$2:$A$28,0)),"")</f>
      </c>
      <c r="AB40" s="96" t="str">
        <f>IFERROR(INDEX('Cost_Components'!$V$2:$V$28,MATCH(E40,'Cost_Components'!$A$2:$A$28,0)),"")</f>
      </c>
      <c r="AC40" s="97" t="str">
        <f>IFERROR(INDEX('Cost_Components'!$M$2:$M$28,MATCH(E40,'Cost_Components'!$A$2:$A$28,0)),"")</f>
      </c>
      <c r="AD40" s="98" t="str">
        <f>IFERROR(INDEX('Cost_Components'!$N$2:$N$28,MATCH(E40,'Cost_Components'!$A$2:$A$28,0)),"")</f>
      </c>
      <c r="AE40" s="34" t="str">
        <f>IFERROR(INDEX('Cost_Components'!$O$2:$O$28,MATCH(E40,'Cost_Components'!$A$2:$A$28,0)),"")</f>
      </c>
      <c r="AF40" s="99" t="n">
        <v>180909207.949537</v>
      </c>
      <c r="AG40" s="100" t="n">
        <v>180737927.453992</v>
      </c>
      <c r="AH40" s="101" t="str">
        <f>IF(H40="shared-count-once",COUNTIFS($A$2:$A$1405,A40,$B$2:$B$1405,B40,$E$2:$E$1405,E40),1)</f>
      </c>
      <c r="AI40" s="102" t="n">
        <v>310068287.63643</v>
      </c>
      <c r="AJ40" s="103" t="str">
        <f>IF(AI40=0,"",Q40/AI40)</f>
      </c>
      <c r="AK40" s="104" t="str">
        <f>IF(AI40=0,"",R40/AI40)</f>
      </c>
      <c r="AL40" s="105" t="str">
        <f>IF(AI40=0,"",S40/AI40)</f>
      </c>
      <c r="AM40" s="106" t="str">
        <f>IF(AI40=0,"",Y40/AI40)</f>
      </c>
    </row>
    <row r="41">
      <c r="A41" t="s">
        <v>207</v>
      </c>
      <c r="B41" s="73" t="n">
        <v>2038</v>
      </c>
      <c r="C41" t="s">
        <v>207</v>
      </c>
      <c r="D41"/>
      <c r="E41" s="74" t="s">
        <v>290</v>
      </c>
      <c r="F41" s="75" t="s">
        <v>291</v>
      </c>
      <c r="G41" s="76" t="s">
        <v>216</v>
      </c>
      <c r="H41" s="77" t="s">
        <v>217</v>
      </c>
      <c r="I41" s="78" t="s">
        <v>115</v>
      </c>
      <c r="J41" s="79" t="str">
        <f>IFERROR(INDEX('Cost_Components'!$K$2:$K$28,MATCH(E41,'Cost_Components'!$A$2:$A$28,0)),"")</f>
      </c>
      <c r="K41" s="80" t="str">
        <f>IF(OR(L41="",Z41="",AA41="",AB41=""),"",IF(B41&lt;AA41,L41,IF(B41&gt;AB41,Z41,L41+(Z41-L41)*MIN(MAX((B41-AA41+1)/MAX(AB41-AA41+1,1),0),1))))</f>
      </c>
      <c r="L41" s="81" t="str">
        <f>IFERROR(INDEX('Cost_Components'!$S$2:$S$28,MATCH(E41,'Cost_Components'!$A$2:$A$28,0)),"")</f>
      </c>
      <c r="M41" s="82" t="str">
        <f>IFERROR(INDEX('Cost_Components'!$L$2:$L$28,MATCH(E41,'Cost_Components'!$A$2:$A$28,0)),"")</f>
      </c>
      <c r="N41" s="83" t="str">
        <f>IFERROR(INDEX('Cost_Components'!$P$2:$P$28,MATCH(E41,'Cost_Components'!$A$2:$A$28,0)),"")</f>
      </c>
      <c r="O41" s="84" t="str">
        <f>AF41*J41</f>
      </c>
      <c r="P41" s="85" t="str">
        <f>AG41*J41</f>
      </c>
      <c r="Q41" s="86" t="str">
        <f>P41*L41*M41*N41</f>
      </c>
      <c r="R41" s="87" t="str">
        <f>O41*K41*M41*N41</f>
      </c>
      <c r="S41" s="88" t="str">
        <f>R41-Q41</f>
      </c>
      <c r="T41" s="34" t="str">
        <f>IFERROR(INDEX('Cost_Components'!$R$2:$R$28,MATCH(E41,'Cost_Components'!$A$2:$A$28,0)),"")</f>
      </c>
      <c r="U41" s="89" t="str">
        <f>IFERROR(INDEX('Cost_Components'!$Q$2:$Q$28,MATCH(E41,'Cost_Components'!$A$2:$A$28,0)),"")</f>
      </c>
      <c r="V41" s="90" t="str">
        <f>1/(1+'Calculation_Assumptions'!$B$5)^(B41-'Calculation_Assumptions'!$B$2)</f>
      </c>
      <c r="W41" s="91" t="str">
        <f>Q41*V41</f>
      </c>
      <c r="X41" s="92" t="str">
        <f>R41*V41</f>
      </c>
      <c r="Y41" s="93" t="str">
        <f>S41*V41</f>
      </c>
      <c r="Z41" s="94" t="str">
        <f>IFERROR(INDEX('Cost_Components'!$T$2:$T$28,MATCH(E41,'Cost_Components'!$A$2:$A$28,0)),"")</f>
      </c>
      <c r="AA41" s="95" t="str">
        <f>IFERROR(INDEX('Cost_Components'!$U$2:$U$28,MATCH(E41,'Cost_Components'!$A$2:$A$28,0)),"")</f>
      </c>
      <c r="AB41" s="96" t="str">
        <f>IFERROR(INDEX('Cost_Components'!$V$2:$V$28,MATCH(E41,'Cost_Components'!$A$2:$A$28,0)),"")</f>
      </c>
      <c r="AC41" s="97" t="str">
        <f>IFERROR(INDEX('Cost_Components'!$M$2:$M$28,MATCH(E41,'Cost_Components'!$A$2:$A$28,0)),"")</f>
      </c>
      <c r="AD41" s="98" t="str">
        <f>IFERROR(INDEX('Cost_Components'!$N$2:$N$28,MATCH(E41,'Cost_Components'!$A$2:$A$28,0)),"")</f>
      </c>
      <c r="AE41" s="34" t="str">
        <f>IFERROR(INDEX('Cost_Components'!$O$2:$O$28,MATCH(E41,'Cost_Components'!$A$2:$A$28,0)),"")</f>
      </c>
      <c r="AF41" s="99" t="n">
        <v>183045978.868131</v>
      </c>
      <c r="AG41" s="100" t="n">
        <v>182803771.129387</v>
      </c>
      <c r="AH41" s="101" t="str">
        <f>IF(H41="shared-count-once",COUNTIFS($A$2:$A$1405,A41,$B$2:$B$1405,B41,$E$2:$E$1405,E41),1)</f>
      </c>
      <c r="AI41" s="102" t="n">
        <v>311532999.13163</v>
      </c>
      <c r="AJ41" s="103" t="str">
        <f>IF(AI41=0,"",Q41/AI41)</f>
      </c>
      <c r="AK41" s="104" t="str">
        <f>IF(AI41=0,"",R41/AI41)</f>
      </c>
      <c r="AL41" s="105" t="str">
        <f>IF(AI41=0,"",S41/AI41)</f>
      </c>
      <c r="AM41" s="106" t="str">
        <f>IF(AI41=0,"",Y41/AI41)</f>
      </c>
    </row>
    <row r="42">
      <c r="A42" t="s">
        <v>207</v>
      </c>
      <c r="B42" s="73" t="n">
        <v>2039</v>
      </c>
      <c r="C42" t="s">
        <v>207</v>
      </c>
      <c r="D42"/>
      <c r="E42" s="74" t="s">
        <v>290</v>
      </c>
      <c r="F42" s="75" t="s">
        <v>291</v>
      </c>
      <c r="G42" s="76" t="s">
        <v>216</v>
      </c>
      <c r="H42" s="77" t="s">
        <v>217</v>
      </c>
      <c r="I42" s="78" t="s">
        <v>115</v>
      </c>
      <c r="J42" s="79" t="str">
        <f>IFERROR(INDEX('Cost_Components'!$K$2:$K$28,MATCH(E42,'Cost_Components'!$A$2:$A$28,0)),"")</f>
      </c>
      <c r="K42" s="80" t="str">
        <f>IF(OR(L42="",Z42="",AA42="",AB42=""),"",IF(B42&lt;AA42,L42,IF(B42&gt;AB42,Z42,L42+(Z42-L42)*MIN(MAX((B42-AA42+1)/MAX(AB42-AA42+1,1),0),1))))</f>
      </c>
      <c r="L42" s="81" t="str">
        <f>IFERROR(INDEX('Cost_Components'!$S$2:$S$28,MATCH(E42,'Cost_Components'!$A$2:$A$28,0)),"")</f>
      </c>
      <c r="M42" s="82" t="str">
        <f>IFERROR(INDEX('Cost_Components'!$L$2:$L$28,MATCH(E42,'Cost_Components'!$A$2:$A$28,0)),"")</f>
      </c>
      <c r="N42" s="83" t="str">
        <f>IFERROR(INDEX('Cost_Components'!$P$2:$P$28,MATCH(E42,'Cost_Components'!$A$2:$A$28,0)),"")</f>
      </c>
      <c r="O42" s="84" t="str">
        <f>AF42*J42</f>
      </c>
      <c r="P42" s="85" t="str">
        <f>AG42*J42</f>
      </c>
      <c r="Q42" s="86" t="str">
        <f>P42*L42*M42*N42</f>
      </c>
      <c r="R42" s="87" t="str">
        <f>O42*K42*M42*N42</f>
      </c>
      <c r="S42" s="88" t="str">
        <f>R42-Q42</f>
      </c>
      <c r="T42" s="34" t="str">
        <f>IFERROR(INDEX('Cost_Components'!$R$2:$R$28,MATCH(E42,'Cost_Components'!$A$2:$A$28,0)),"")</f>
      </c>
      <c r="U42" s="89" t="str">
        <f>IFERROR(INDEX('Cost_Components'!$Q$2:$Q$28,MATCH(E42,'Cost_Components'!$A$2:$A$28,0)),"")</f>
      </c>
      <c r="V42" s="90" t="str">
        <f>1/(1+'Calculation_Assumptions'!$B$5)^(B42-'Calculation_Assumptions'!$B$2)</f>
      </c>
      <c r="W42" s="91" t="str">
        <f>Q42*V42</f>
      </c>
      <c r="X42" s="92" t="str">
        <f>R42*V42</f>
      </c>
      <c r="Y42" s="93" t="str">
        <f>S42*V42</f>
      </c>
      <c r="Z42" s="94" t="str">
        <f>IFERROR(INDEX('Cost_Components'!$T$2:$T$28,MATCH(E42,'Cost_Components'!$A$2:$A$28,0)),"")</f>
      </c>
      <c r="AA42" s="95" t="str">
        <f>IFERROR(INDEX('Cost_Components'!$U$2:$U$28,MATCH(E42,'Cost_Components'!$A$2:$A$28,0)),"")</f>
      </c>
      <c r="AB42" s="96" t="str">
        <f>IFERROR(INDEX('Cost_Components'!$V$2:$V$28,MATCH(E42,'Cost_Components'!$A$2:$A$28,0)),"")</f>
      </c>
      <c r="AC42" s="97" t="str">
        <f>IFERROR(INDEX('Cost_Components'!$M$2:$M$28,MATCH(E42,'Cost_Components'!$A$2:$A$28,0)),"")</f>
      </c>
      <c r="AD42" s="98" t="str">
        <f>IFERROR(INDEX('Cost_Components'!$N$2:$N$28,MATCH(E42,'Cost_Components'!$A$2:$A$28,0)),"")</f>
      </c>
      <c r="AE42" s="34" t="str">
        <f>IFERROR(INDEX('Cost_Components'!$O$2:$O$28,MATCH(E42,'Cost_Components'!$A$2:$A$28,0)),"")</f>
      </c>
      <c r="AF42" s="99" t="n">
        <v>185149861.305566</v>
      </c>
      <c r="AG42" s="100" t="n">
        <v>184832385.454252</v>
      </c>
      <c r="AH42" s="101" t="str">
        <f>IF(H42="shared-count-once",COUNTIFS($A$2:$A$1405,A42,$B$2:$B$1405,B42,$E$2:$E$1405,E42),1)</f>
      </c>
      <c r="AI42" s="102" t="n">
        <v>312936391.858479</v>
      </c>
      <c r="AJ42" s="103" t="str">
        <f>IF(AI42=0,"",Q42/AI42)</f>
      </c>
      <c r="AK42" s="104" t="str">
        <f>IF(AI42=0,"",R42/AI42)</f>
      </c>
      <c r="AL42" s="105" t="str">
        <f>IF(AI42=0,"",S42/AI42)</f>
      </c>
      <c r="AM42" s="106" t="str">
        <f>IF(AI42=0,"",Y42/AI42)</f>
      </c>
    </row>
    <row r="43">
      <c r="A43" t="s">
        <v>207</v>
      </c>
      <c r="B43" s="73" t="n">
        <v>2040</v>
      </c>
      <c r="C43" t="s">
        <v>207</v>
      </c>
      <c r="D43"/>
      <c r="E43" s="74" t="s">
        <v>290</v>
      </c>
      <c r="F43" s="75" t="s">
        <v>291</v>
      </c>
      <c r="G43" s="76" t="s">
        <v>216</v>
      </c>
      <c r="H43" s="77" t="s">
        <v>217</v>
      </c>
      <c r="I43" s="78" t="s">
        <v>115</v>
      </c>
      <c r="J43" s="79" t="str">
        <f>IFERROR(INDEX('Cost_Components'!$K$2:$K$28,MATCH(E43,'Cost_Components'!$A$2:$A$28,0)),"")</f>
      </c>
      <c r="K43" s="80" t="str">
        <f>IF(OR(L43="",Z43="",AA43="",AB43=""),"",IF(B43&lt;AA43,L43,IF(B43&gt;AB43,Z43,L43+(Z43-L43)*MIN(MAX((B43-AA43+1)/MAX(AB43-AA43+1,1),0),1))))</f>
      </c>
      <c r="L43" s="81" t="str">
        <f>IFERROR(INDEX('Cost_Components'!$S$2:$S$28,MATCH(E43,'Cost_Components'!$A$2:$A$28,0)),"")</f>
      </c>
      <c r="M43" s="82" t="str">
        <f>IFERROR(INDEX('Cost_Components'!$L$2:$L$28,MATCH(E43,'Cost_Components'!$A$2:$A$28,0)),"")</f>
      </c>
      <c r="N43" s="83" t="str">
        <f>IFERROR(INDEX('Cost_Components'!$P$2:$P$28,MATCH(E43,'Cost_Components'!$A$2:$A$28,0)),"")</f>
      </c>
      <c r="O43" s="84" t="str">
        <f>AF43*J43</f>
      </c>
      <c r="P43" s="85" t="str">
        <f>AG43*J43</f>
      </c>
      <c r="Q43" s="86" t="str">
        <f>P43*L43*M43*N43</f>
      </c>
      <c r="R43" s="87" t="str">
        <f>O43*K43*M43*N43</f>
      </c>
      <c r="S43" s="88" t="str">
        <f>R43-Q43</f>
      </c>
      <c r="T43" s="34" t="str">
        <f>IFERROR(INDEX('Cost_Components'!$R$2:$R$28,MATCH(E43,'Cost_Components'!$A$2:$A$28,0)),"")</f>
      </c>
      <c r="U43" s="89" t="str">
        <f>IFERROR(INDEX('Cost_Components'!$Q$2:$Q$28,MATCH(E43,'Cost_Components'!$A$2:$A$28,0)),"")</f>
      </c>
      <c r="V43" s="90" t="str">
        <f>1/(1+'Calculation_Assumptions'!$B$5)^(B43-'Calculation_Assumptions'!$B$2)</f>
      </c>
      <c r="W43" s="91" t="str">
        <f>Q43*V43</f>
      </c>
      <c r="X43" s="92" t="str">
        <f>R43*V43</f>
      </c>
      <c r="Y43" s="93" t="str">
        <f>S43*V43</f>
      </c>
      <c r="Z43" s="94" t="str">
        <f>IFERROR(INDEX('Cost_Components'!$T$2:$T$28,MATCH(E43,'Cost_Components'!$A$2:$A$28,0)),"")</f>
      </c>
      <c r="AA43" s="95" t="str">
        <f>IFERROR(INDEX('Cost_Components'!$U$2:$U$28,MATCH(E43,'Cost_Components'!$A$2:$A$28,0)),"")</f>
      </c>
      <c r="AB43" s="96" t="str">
        <f>IFERROR(INDEX('Cost_Components'!$V$2:$V$28,MATCH(E43,'Cost_Components'!$A$2:$A$28,0)),"")</f>
      </c>
      <c r="AC43" s="97" t="str">
        <f>IFERROR(INDEX('Cost_Components'!$M$2:$M$28,MATCH(E43,'Cost_Components'!$A$2:$A$28,0)),"")</f>
      </c>
      <c r="AD43" s="98" t="str">
        <f>IFERROR(INDEX('Cost_Components'!$N$2:$N$28,MATCH(E43,'Cost_Components'!$A$2:$A$28,0)),"")</f>
      </c>
      <c r="AE43" s="34" t="str">
        <f>IFERROR(INDEX('Cost_Components'!$O$2:$O$28,MATCH(E43,'Cost_Components'!$A$2:$A$28,0)),"")</f>
      </c>
      <c r="AF43" s="99" t="n">
        <v>187270578.691481</v>
      </c>
      <c r="AG43" s="100" t="n">
        <v>186873471.103366</v>
      </c>
      <c r="AH43" s="101" t="str">
        <f>IF(H43="shared-count-once",COUNTIFS($A$2:$A$1405,A43,$B$2:$B$1405,B43,$E$2:$E$1405,E43),1)</f>
      </c>
      <c r="AI43" s="102" t="n">
        <v>314265537.410829</v>
      </c>
      <c r="AJ43" s="103" t="str">
        <f>IF(AI43=0,"",Q43/AI43)</f>
      </c>
      <c r="AK43" s="104" t="str">
        <f>IF(AI43=0,"",R43/AI43)</f>
      </c>
      <c r="AL43" s="105" t="str">
        <f>IF(AI43=0,"",S43/AI43)</f>
      </c>
      <c r="AM43" s="106" t="str">
        <f>IF(AI43=0,"",Y43/AI43)</f>
      </c>
    </row>
    <row r="44">
      <c r="A44" t="s">
        <v>207</v>
      </c>
      <c r="B44" s="73" t="n">
        <v>2041</v>
      </c>
      <c r="C44" t="s">
        <v>207</v>
      </c>
      <c r="D44"/>
      <c r="E44" s="74" t="s">
        <v>290</v>
      </c>
      <c r="F44" s="75" t="s">
        <v>291</v>
      </c>
      <c r="G44" s="76" t="s">
        <v>216</v>
      </c>
      <c r="H44" s="77" t="s">
        <v>217</v>
      </c>
      <c r="I44" s="78" t="s">
        <v>115</v>
      </c>
      <c r="J44" s="79" t="str">
        <f>IFERROR(INDEX('Cost_Components'!$K$2:$K$28,MATCH(E44,'Cost_Components'!$A$2:$A$28,0)),"")</f>
      </c>
      <c r="K44" s="80" t="str">
        <f>IF(OR(L44="",Z44="",AA44="",AB44=""),"",IF(B44&lt;AA44,L44,IF(B44&gt;AB44,Z44,L44+(Z44-L44)*MIN(MAX((B44-AA44+1)/MAX(AB44-AA44+1,1),0),1))))</f>
      </c>
      <c r="L44" s="81" t="str">
        <f>IFERROR(INDEX('Cost_Components'!$S$2:$S$28,MATCH(E44,'Cost_Components'!$A$2:$A$28,0)),"")</f>
      </c>
      <c r="M44" s="82" t="str">
        <f>IFERROR(INDEX('Cost_Components'!$L$2:$L$28,MATCH(E44,'Cost_Components'!$A$2:$A$28,0)),"")</f>
      </c>
      <c r="N44" s="83" t="str">
        <f>IFERROR(INDEX('Cost_Components'!$P$2:$P$28,MATCH(E44,'Cost_Components'!$A$2:$A$28,0)),"")</f>
      </c>
      <c r="O44" s="84" t="str">
        <f>AF44*J44</f>
      </c>
      <c r="P44" s="85" t="str">
        <f>AG44*J44</f>
      </c>
      <c r="Q44" s="86" t="str">
        <f>P44*L44*M44*N44</f>
      </c>
      <c r="R44" s="87" t="str">
        <f>O44*K44*M44*N44</f>
      </c>
      <c r="S44" s="88" t="str">
        <f>R44-Q44</f>
      </c>
      <c r="T44" s="34" t="str">
        <f>IFERROR(INDEX('Cost_Components'!$R$2:$R$28,MATCH(E44,'Cost_Components'!$A$2:$A$28,0)),"")</f>
      </c>
      <c r="U44" s="89" t="str">
        <f>IFERROR(INDEX('Cost_Components'!$Q$2:$Q$28,MATCH(E44,'Cost_Components'!$A$2:$A$28,0)),"")</f>
      </c>
      <c r="V44" s="90" t="str">
        <f>1/(1+'Calculation_Assumptions'!$B$5)^(B44-'Calculation_Assumptions'!$B$2)</f>
      </c>
      <c r="W44" s="91" t="str">
        <f>Q44*V44</f>
      </c>
      <c r="X44" s="92" t="str">
        <f>R44*V44</f>
      </c>
      <c r="Y44" s="93" t="str">
        <f>S44*V44</f>
      </c>
      <c r="Z44" s="94" t="str">
        <f>IFERROR(INDEX('Cost_Components'!$T$2:$T$28,MATCH(E44,'Cost_Components'!$A$2:$A$28,0)),"")</f>
      </c>
      <c r="AA44" s="95" t="str">
        <f>IFERROR(INDEX('Cost_Components'!$U$2:$U$28,MATCH(E44,'Cost_Components'!$A$2:$A$28,0)),"")</f>
      </c>
      <c r="AB44" s="96" t="str">
        <f>IFERROR(INDEX('Cost_Components'!$V$2:$V$28,MATCH(E44,'Cost_Components'!$A$2:$A$28,0)),"")</f>
      </c>
      <c r="AC44" s="97" t="str">
        <f>IFERROR(INDEX('Cost_Components'!$M$2:$M$28,MATCH(E44,'Cost_Components'!$A$2:$A$28,0)),"")</f>
      </c>
      <c r="AD44" s="98" t="str">
        <f>IFERROR(INDEX('Cost_Components'!$N$2:$N$28,MATCH(E44,'Cost_Components'!$A$2:$A$28,0)),"")</f>
      </c>
      <c r="AE44" s="34" t="str">
        <f>IFERROR(INDEX('Cost_Components'!$O$2:$O$28,MATCH(E44,'Cost_Components'!$A$2:$A$28,0)),"")</f>
      </c>
      <c r="AF44" s="99" t="n">
        <v>189472287.027709</v>
      </c>
      <c r="AG44" s="100" t="n">
        <v>188934400.22828</v>
      </c>
      <c r="AH44" s="101" t="str">
        <f>IF(H44="shared-count-once",COUNTIFS($A$2:$A$1405,A44,$B$2:$B$1405,B44,$E$2:$E$1405,E44),1)</f>
      </c>
      <c r="AI44" s="102" t="n">
        <v>315525215.312548</v>
      </c>
      <c r="AJ44" s="103" t="str">
        <f>IF(AI44=0,"",Q44/AI44)</f>
      </c>
      <c r="AK44" s="104" t="str">
        <f>IF(AI44=0,"",R44/AI44)</f>
      </c>
      <c r="AL44" s="105" t="str">
        <f>IF(AI44=0,"",S44/AI44)</f>
      </c>
      <c r="AM44" s="106" t="str">
        <f>IF(AI44=0,"",Y44/AI44)</f>
      </c>
    </row>
    <row r="45">
      <c r="A45" t="s">
        <v>207</v>
      </c>
      <c r="B45" s="73" t="n">
        <v>2042</v>
      </c>
      <c r="C45" t="s">
        <v>207</v>
      </c>
      <c r="D45"/>
      <c r="E45" s="74" t="s">
        <v>290</v>
      </c>
      <c r="F45" s="75" t="s">
        <v>291</v>
      </c>
      <c r="G45" s="76" t="s">
        <v>216</v>
      </c>
      <c r="H45" s="77" t="s">
        <v>217</v>
      </c>
      <c r="I45" s="78" t="s">
        <v>115</v>
      </c>
      <c r="J45" s="79" t="str">
        <f>IFERROR(INDEX('Cost_Components'!$K$2:$K$28,MATCH(E45,'Cost_Components'!$A$2:$A$28,0)),"")</f>
      </c>
      <c r="K45" s="80" t="str">
        <f>IF(OR(L45="",Z45="",AA45="",AB45=""),"",IF(B45&lt;AA45,L45,IF(B45&gt;AB45,Z45,L45+(Z45-L45)*MIN(MAX((B45-AA45+1)/MAX(AB45-AA45+1,1),0),1))))</f>
      </c>
      <c r="L45" s="81" t="str">
        <f>IFERROR(INDEX('Cost_Components'!$S$2:$S$28,MATCH(E45,'Cost_Components'!$A$2:$A$28,0)),"")</f>
      </c>
      <c r="M45" s="82" t="str">
        <f>IFERROR(INDEX('Cost_Components'!$L$2:$L$28,MATCH(E45,'Cost_Components'!$A$2:$A$28,0)),"")</f>
      </c>
      <c r="N45" s="83" t="str">
        <f>IFERROR(INDEX('Cost_Components'!$P$2:$P$28,MATCH(E45,'Cost_Components'!$A$2:$A$28,0)),"")</f>
      </c>
      <c r="O45" s="84" t="str">
        <f>AF45*J45</f>
      </c>
      <c r="P45" s="85" t="str">
        <f>AG45*J45</f>
      </c>
      <c r="Q45" s="86" t="str">
        <f>P45*L45*M45*N45</f>
      </c>
      <c r="R45" s="87" t="str">
        <f>O45*K45*M45*N45</f>
      </c>
      <c r="S45" s="88" t="str">
        <f>R45-Q45</f>
      </c>
      <c r="T45" s="34" t="str">
        <f>IFERROR(INDEX('Cost_Components'!$R$2:$R$28,MATCH(E45,'Cost_Components'!$A$2:$A$28,0)),"")</f>
      </c>
      <c r="U45" s="89" t="str">
        <f>IFERROR(INDEX('Cost_Components'!$Q$2:$Q$28,MATCH(E45,'Cost_Components'!$A$2:$A$28,0)),"")</f>
      </c>
      <c r="V45" s="90" t="str">
        <f>1/(1+'Calculation_Assumptions'!$B$5)^(B45-'Calculation_Assumptions'!$B$2)</f>
      </c>
      <c r="W45" s="91" t="str">
        <f>Q45*V45</f>
      </c>
      <c r="X45" s="92" t="str">
        <f>R45*V45</f>
      </c>
      <c r="Y45" s="93" t="str">
        <f>S45*V45</f>
      </c>
      <c r="Z45" s="94" t="str">
        <f>IFERROR(INDEX('Cost_Components'!$T$2:$T$28,MATCH(E45,'Cost_Components'!$A$2:$A$28,0)),"")</f>
      </c>
      <c r="AA45" s="95" t="str">
        <f>IFERROR(INDEX('Cost_Components'!$U$2:$U$28,MATCH(E45,'Cost_Components'!$A$2:$A$28,0)),"")</f>
      </c>
      <c r="AB45" s="96" t="str">
        <f>IFERROR(INDEX('Cost_Components'!$V$2:$V$28,MATCH(E45,'Cost_Components'!$A$2:$A$28,0)),"")</f>
      </c>
      <c r="AC45" s="97" t="str">
        <f>IFERROR(INDEX('Cost_Components'!$M$2:$M$28,MATCH(E45,'Cost_Components'!$A$2:$A$28,0)),"")</f>
      </c>
      <c r="AD45" s="98" t="str">
        <f>IFERROR(INDEX('Cost_Components'!$N$2:$N$28,MATCH(E45,'Cost_Components'!$A$2:$A$28,0)),"")</f>
      </c>
      <c r="AE45" s="34" t="str">
        <f>IFERROR(INDEX('Cost_Components'!$O$2:$O$28,MATCH(E45,'Cost_Components'!$A$2:$A$28,0)),"")</f>
      </c>
      <c r="AF45" s="99" t="n">
        <v>191649217.299976</v>
      </c>
      <c r="AG45" s="100" t="n">
        <v>191020494.904652</v>
      </c>
      <c r="AH45" s="101" t="str">
        <f>IF(H45="shared-count-once",COUNTIFS($A$2:$A$1405,A45,$B$2:$B$1405,B45,$E$2:$E$1405,E45),1)</f>
      </c>
      <c r="AI45" s="102" t="n">
        <v>316707694.211882</v>
      </c>
      <c r="AJ45" s="103" t="str">
        <f>IF(AI45=0,"",Q45/AI45)</f>
      </c>
      <c r="AK45" s="104" t="str">
        <f>IF(AI45=0,"",R45/AI45)</f>
      </c>
      <c r="AL45" s="105" t="str">
        <f>IF(AI45=0,"",S45/AI45)</f>
      </c>
      <c r="AM45" s="106" t="str">
        <f>IF(AI45=0,"",Y45/AI45)</f>
      </c>
    </row>
    <row r="46">
      <c r="A46" t="s">
        <v>207</v>
      </c>
      <c r="B46" s="73" t="n">
        <v>2043</v>
      </c>
      <c r="C46" t="s">
        <v>207</v>
      </c>
      <c r="D46"/>
      <c r="E46" s="74" t="s">
        <v>290</v>
      </c>
      <c r="F46" s="75" t="s">
        <v>291</v>
      </c>
      <c r="G46" s="76" t="s">
        <v>216</v>
      </c>
      <c r="H46" s="77" t="s">
        <v>217</v>
      </c>
      <c r="I46" s="78" t="s">
        <v>115</v>
      </c>
      <c r="J46" s="79" t="str">
        <f>IFERROR(INDEX('Cost_Components'!$K$2:$K$28,MATCH(E46,'Cost_Components'!$A$2:$A$28,0)),"")</f>
      </c>
      <c r="K46" s="80" t="str">
        <f>IF(OR(L46="",Z46="",AA46="",AB46=""),"",IF(B46&lt;AA46,L46,IF(B46&gt;AB46,Z46,L46+(Z46-L46)*MIN(MAX((B46-AA46+1)/MAX(AB46-AA46+1,1),0),1))))</f>
      </c>
      <c r="L46" s="81" t="str">
        <f>IFERROR(INDEX('Cost_Components'!$S$2:$S$28,MATCH(E46,'Cost_Components'!$A$2:$A$28,0)),"")</f>
      </c>
      <c r="M46" s="82" t="str">
        <f>IFERROR(INDEX('Cost_Components'!$L$2:$L$28,MATCH(E46,'Cost_Components'!$A$2:$A$28,0)),"")</f>
      </c>
      <c r="N46" s="83" t="str">
        <f>IFERROR(INDEX('Cost_Components'!$P$2:$P$28,MATCH(E46,'Cost_Components'!$A$2:$A$28,0)),"")</f>
      </c>
      <c r="O46" s="84" t="str">
        <f>AF46*J46</f>
      </c>
      <c r="P46" s="85" t="str">
        <f>AG46*J46</f>
      </c>
      <c r="Q46" s="86" t="str">
        <f>P46*L46*M46*N46</f>
      </c>
      <c r="R46" s="87" t="str">
        <f>O46*K46*M46*N46</f>
      </c>
      <c r="S46" s="88" t="str">
        <f>R46-Q46</f>
      </c>
      <c r="T46" s="34" t="str">
        <f>IFERROR(INDEX('Cost_Components'!$R$2:$R$28,MATCH(E46,'Cost_Components'!$A$2:$A$28,0)),"")</f>
      </c>
      <c r="U46" s="89" t="str">
        <f>IFERROR(INDEX('Cost_Components'!$Q$2:$Q$28,MATCH(E46,'Cost_Components'!$A$2:$A$28,0)),"")</f>
      </c>
      <c r="V46" s="90" t="str">
        <f>1/(1+'Calculation_Assumptions'!$B$5)^(B46-'Calculation_Assumptions'!$B$2)</f>
      </c>
      <c r="W46" s="91" t="str">
        <f>Q46*V46</f>
      </c>
      <c r="X46" s="92" t="str">
        <f>R46*V46</f>
      </c>
      <c r="Y46" s="93" t="str">
        <f>S46*V46</f>
      </c>
      <c r="Z46" s="94" t="str">
        <f>IFERROR(INDEX('Cost_Components'!$T$2:$T$28,MATCH(E46,'Cost_Components'!$A$2:$A$28,0)),"")</f>
      </c>
      <c r="AA46" s="95" t="str">
        <f>IFERROR(INDEX('Cost_Components'!$U$2:$U$28,MATCH(E46,'Cost_Components'!$A$2:$A$28,0)),"")</f>
      </c>
      <c r="AB46" s="96" t="str">
        <f>IFERROR(INDEX('Cost_Components'!$V$2:$V$28,MATCH(E46,'Cost_Components'!$A$2:$A$28,0)),"")</f>
      </c>
      <c r="AC46" s="97" t="str">
        <f>IFERROR(INDEX('Cost_Components'!$M$2:$M$28,MATCH(E46,'Cost_Components'!$A$2:$A$28,0)),"")</f>
      </c>
      <c r="AD46" s="98" t="str">
        <f>IFERROR(INDEX('Cost_Components'!$N$2:$N$28,MATCH(E46,'Cost_Components'!$A$2:$A$28,0)),"")</f>
      </c>
      <c r="AE46" s="34" t="str">
        <f>IFERROR(INDEX('Cost_Components'!$O$2:$O$28,MATCH(E46,'Cost_Components'!$A$2:$A$28,0)),"")</f>
      </c>
      <c r="AF46" s="99" t="n">
        <v>193601434.8989</v>
      </c>
      <c r="AG46" s="100" t="n">
        <v>192936206.600428</v>
      </c>
      <c r="AH46" s="101" t="str">
        <f>IF(H46="shared-count-once",COUNTIFS($A$2:$A$1405,A46,$B$2:$B$1405,B46,$E$2:$E$1405,E46),1)</f>
      </c>
      <c r="AI46" s="102" t="n">
        <v>317814114.067152</v>
      </c>
      <c r="AJ46" s="103" t="str">
        <f>IF(AI46=0,"",Q46/AI46)</f>
      </c>
      <c r="AK46" s="104" t="str">
        <f>IF(AI46=0,"",R46/AI46)</f>
      </c>
      <c r="AL46" s="105" t="str">
        <f>IF(AI46=0,"",S46/AI46)</f>
      </c>
      <c r="AM46" s="106" t="str">
        <f>IF(AI46=0,"",Y46/AI46)</f>
      </c>
    </row>
    <row r="47">
      <c r="A47" t="s">
        <v>207</v>
      </c>
      <c r="B47" s="73" t="n">
        <v>2044</v>
      </c>
      <c r="C47" t="s">
        <v>207</v>
      </c>
      <c r="D47"/>
      <c r="E47" s="74" t="s">
        <v>290</v>
      </c>
      <c r="F47" s="75" t="s">
        <v>291</v>
      </c>
      <c r="G47" s="76" t="s">
        <v>216</v>
      </c>
      <c r="H47" s="77" t="s">
        <v>217</v>
      </c>
      <c r="I47" s="78" t="s">
        <v>115</v>
      </c>
      <c r="J47" s="79" t="str">
        <f>IFERROR(INDEX('Cost_Components'!$K$2:$K$28,MATCH(E47,'Cost_Components'!$A$2:$A$28,0)),"")</f>
      </c>
      <c r="K47" s="80" t="str">
        <f>IF(OR(L47="",Z47="",AA47="",AB47=""),"",IF(B47&lt;AA47,L47,IF(B47&gt;AB47,Z47,L47+(Z47-L47)*MIN(MAX((B47-AA47+1)/MAX(AB47-AA47+1,1),0),1))))</f>
      </c>
      <c r="L47" s="81" t="str">
        <f>IFERROR(INDEX('Cost_Components'!$S$2:$S$28,MATCH(E47,'Cost_Components'!$A$2:$A$28,0)),"")</f>
      </c>
      <c r="M47" s="82" t="str">
        <f>IFERROR(INDEX('Cost_Components'!$L$2:$L$28,MATCH(E47,'Cost_Components'!$A$2:$A$28,0)),"")</f>
      </c>
      <c r="N47" s="83" t="str">
        <f>IFERROR(INDEX('Cost_Components'!$P$2:$P$28,MATCH(E47,'Cost_Components'!$A$2:$A$28,0)),"")</f>
      </c>
      <c r="O47" s="84" t="str">
        <f>AF47*J47</f>
      </c>
      <c r="P47" s="85" t="str">
        <f>AG47*J47</f>
      </c>
      <c r="Q47" s="86" t="str">
        <f>P47*L47*M47*N47</f>
      </c>
      <c r="R47" s="87" t="str">
        <f>O47*K47*M47*N47</f>
      </c>
      <c r="S47" s="88" t="str">
        <f>R47-Q47</f>
      </c>
      <c r="T47" s="34" t="str">
        <f>IFERROR(INDEX('Cost_Components'!$R$2:$R$28,MATCH(E47,'Cost_Components'!$A$2:$A$28,0)),"")</f>
      </c>
      <c r="U47" s="89" t="str">
        <f>IFERROR(INDEX('Cost_Components'!$Q$2:$Q$28,MATCH(E47,'Cost_Components'!$A$2:$A$28,0)),"")</f>
      </c>
      <c r="V47" s="90" t="str">
        <f>1/(1+'Calculation_Assumptions'!$B$5)^(B47-'Calculation_Assumptions'!$B$2)</f>
      </c>
      <c r="W47" s="91" t="str">
        <f>Q47*V47</f>
      </c>
      <c r="X47" s="92" t="str">
        <f>R47*V47</f>
      </c>
      <c r="Y47" s="93" t="str">
        <f>S47*V47</f>
      </c>
      <c r="Z47" s="94" t="str">
        <f>IFERROR(INDEX('Cost_Components'!$T$2:$T$28,MATCH(E47,'Cost_Components'!$A$2:$A$28,0)),"")</f>
      </c>
      <c r="AA47" s="95" t="str">
        <f>IFERROR(INDEX('Cost_Components'!$U$2:$U$28,MATCH(E47,'Cost_Components'!$A$2:$A$28,0)),"")</f>
      </c>
      <c r="AB47" s="96" t="str">
        <f>IFERROR(INDEX('Cost_Components'!$V$2:$V$28,MATCH(E47,'Cost_Components'!$A$2:$A$28,0)),"")</f>
      </c>
      <c r="AC47" s="97" t="str">
        <f>IFERROR(INDEX('Cost_Components'!$M$2:$M$28,MATCH(E47,'Cost_Components'!$A$2:$A$28,0)),"")</f>
      </c>
      <c r="AD47" s="98" t="str">
        <f>IFERROR(INDEX('Cost_Components'!$N$2:$N$28,MATCH(E47,'Cost_Components'!$A$2:$A$28,0)),"")</f>
      </c>
      <c r="AE47" s="34" t="str">
        <f>IFERROR(INDEX('Cost_Components'!$O$2:$O$28,MATCH(E47,'Cost_Components'!$A$2:$A$28,0)),"")</f>
      </c>
      <c r="AF47" s="99" t="n">
        <v>195492202.962831</v>
      </c>
      <c r="AG47" s="100" t="n">
        <v>194740839.86655</v>
      </c>
      <c r="AH47" s="101" t="str">
        <f>IF(H47="shared-count-once",COUNTIFS($A$2:$A$1405,A47,$B$2:$B$1405,B47,$E$2:$E$1405,E47),1)</f>
      </c>
      <c r="AI47" s="102" t="n">
        <v>318840890.732156</v>
      </c>
      <c r="AJ47" s="103" t="str">
        <f>IF(AI47=0,"",Q47/AI47)</f>
      </c>
      <c r="AK47" s="104" t="str">
        <f>IF(AI47=0,"",R47/AI47)</f>
      </c>
      <c r="AL47" s="105" t="str">
        <f>IF(AI47=0,"",S47/AI47)</f>
      </c>
      <c r="AM47" s="106" t="str">
        <f>IF(AI47=0,"",Y47/AI47)</f>
      </c>
    </row>
    <row r="48">
      <c r="A48" t="s">
        <v>207</v>
      </c>
      <c r="B48" s="73" t="n">
        <v>2045</v>
      </c>
      <c r="C48" t="s">
        <v>207</v>
      </c>
      <c r="D48"/>
      <c r="E48" s="74" t="s">
        <v>290</v>
      </c>
      <c r="F48" s="75" t="s">
        <v>291</v>
      </c>
      <c r="G48" s="76" t="s">
        <v>216</v>
      </c>
      <c r="H48" s="77" t="s">
        <v>217</v>
      </c>
      <c r="I48" s="78" t="s">
        <v>115</v>
      </c>
      <c r="J48" s="79" t="str">
        <f>IFERROR(INDEX('Cost_Components'!$K$2:$K$28,MATCH(E48,'Cost_Components'!$A$2:$A$28,0)),"")</f>
      </c>
      <c r="K48" s="80" t="str">
        <f>IF(OR(L48="",Z48="",AA48="",AB48=""),"",IF(B48&lt;AA48,L48,IF(B48&gt;AB48,Z48,L48+(Z48-L48)*MIN(MAX((B48-AA48+1)/MAX(AB48-AA48+1,1),0),1))))</f>
      </c>
      <c r="L48" s="81" t="str">
        <f>IFERROR(INDEX('Cost_Components'!$S$2:$S$28,MATCH(E48,'Cost_Components'!$A$2:$A$28,0)),"")</f>
      </c>
      <c r="M48" s="82" t="str">
        <f>IFERROR(INDEX('Cost_Components'!$L$2:$L$28,MATCH(E48,'Cost_Components'!$A$2:$A$28,0)),"")</f>
      </c>
      <c r="N48" s="83" t="str">
        <f>IFERROR(INDEX('Cost_Components'!$P$2:$P$28,MATCH(E48,'Cost_Components'!$A$2:$A$28,0)),"")</f>
      </c>
      <c r="O48" s="84" t="str">
        <f>AF48*J48</f>
      </c>
      <c r="P48" s="85" t="str">
        <f>AG48*J48</f>
      </c>
      <c r="Q48" s="86" t="str">
        <f>P48*L48*M48*N48</f>
      </c>
      <c r="R48" s="87" t="str">
        <f>O48*K48*M48*N48</f>
      </c>
      <c r="S48" s="88" t="str">
        <f>R48-Q48</f>
      </c>
      <c r="T48" s="34" t="str">
        <f>IFERROR(INDEX('Cost_Components'!$R$2:$R$28,MATCH(E48,'Cost_Components'!$A$2:$A$28,0)),"")</f>
      </c>
      <c r="U48" s="89" t="str">
        <f>IFERROR(INDEX('Cost_Components'!$Q$2:$Q$28,MATCH(E48,'Cost_Components'!$A$2:$A$28,0)),"")</f>
      </c>
      <c r="V48" s="90" t="str">
        <f>1/(1+'Calculation_Assumptions'!$B$5)^(B48-'Calculation_Assumptions'!$B$2)</f>
      </c>
      <c r="W48" s="91" t="str">
        <f>Q48*V48</f>
      </c>
      <c r="X48" s="92" t="str">
        <f>R48*V48</f>
      </c>
      <c r="Y48" s="93" t="str">
        <f>S48*V48</f>
      </c>
      <c r="Z48" s="94" t="str">
        <f>IFERROR(INDEX('Cost_Components'!$T$2:$T$28,MATCH(E48,'Cost_Components'!$A$2:$A$28,0)),"")</f>
      </c>
      <c r="AA48" s="95" t="str">
        <f>IFERROR(INDEX('Cost_Components'!$U$2:$U$28,MATCH(E48,'Cost_Components'!$A$2:$A$28,0)),"")</f>
      </c>
      <c r="AB48" s="96" t="str">
        <f>IFERROR(INDEX('Cost_Components'!$V$2:$V$28,MATCH(E48,'Cost_Components'!$A$2:$A$28,0)),"")</f>
      </c>
      <c r="AC48" s="97" t="str">
        <f>IFERROR(INDEX('Cost_Components'!$M$2:$M$28,MATCH(E48,'Cost_Components'!$A$2:$A$28,0)),"")</f>
      </c>
      <c r="AD48" s="98" t="str">
        <f>IFERROR(INDEX('Cost_Components'!$N$2:$N$28,MATCH(E48,'Cost_Components'!$A$2:$A$28,0)),"")</f>
      </c>
      <c r="AE48" s="34" t="str">
        <f>IFERROR(INDEX('Cost_Components'!$O$2:$O$28,MATCH(E48,'Cost_Components'!$A$2:$A$28,0)),"")</f>
      </c>
      <c r="AF48" s="99" t="n">
        <v>197265911.993045</v>
      </c>
      <c r="AG48" s="100" t="n">
        <v>196414899.064498</v>
      </c>
      <c r="AH48" s="101" t="str">
        <f>IF(H48="shared-count-once",COUNTIFS($A$2:$A$1405,A48,$B$2:$B$1405,B48,$E$2:$E$1405,E48),1)</f>
      </c>
      <c r="AI48" s="102" t="n">
        <v>319784682.33108</v>
      </c>
      <c r="AJ48" s="103" t="str">
        <f>IF(AI48=0,"",Q48/AI48)</f>
      </c>
      <c r="AK48" s="104" t="str">
        <f>IF(AI48=0,"",R48/AI48)</f>
      </c>
      <c r="AL48" s="105" t="str">
        <f>IF(AI48=0,"",S48/AI48)</f>
      </c>
      <c r="AM48" s="106" t="str">
        <f>IF(AI48=0,"",Y48/AI48)</f>
      </c>
    </row>
    <row r="49">
      <c r="A49" t="s">
        <v>207</v>
      </c>
      <c r="B49" s="73" t="n">
        <v>2046</v>
      </c>
      <c r="C49" t="s">
        <v>207</v>
      </c>
      <c r="D49"/>
      <c r="E49" s="74" t="s">
        <v>290</v>
      </c>
      <c r="F49" s="75" t="s">
        <v>291</v>
      </c>
      <c r="G49" s="76" t="s">
        <v>216</v>
      </c>
      <c r="H49" s="77" t="s">
        <v>217</v>
      </c>
      <c r="I49" s="78" t="s">
        <v>115</v>
      </c>
      <c r="J49" s="79" t="str">
        <f>IFERROR(INDEX('Cost_Components'!$K$2:$K$28,MATCH(E49,'Cost_Components'!$A$2:$A$28,0)),"")</f>
      </c>
      <c r="K49" s="80" t="str">
        <f>IF(OR(L49="",Z49="",AA49="",AB49=""),"",IF(B49&lt;AA49,L49,IF(B49&gt;AB49,Z49,L49+(Z49-L49)*MIN(MAX((B49-AA49+1)/MAX(AB49-AA49+1,1),0),1))))</f>
      </c>
      <c r="L49" s="81" t="str">
        <f>IFERROR(INDEX('Cost_Components'!$S$2:$S$28,MATCH(E49,'Cost_Components'!$A$2:$A$28,0)),"")</f>
      </c>
      <c r="M49" s="82" t="str">
        <f>IFERROR(INDEX('Cost_Components'!$L$2:$L$28,MATCH(E49,'Cost_Components'!$A$2:$A$28,0)),"")</f>
      </c>
      <c r="N49" s="83" t="str">
        <f>IFERROR(INDEX('Cost_Components'!$P$2:$P$28,MATCH(E49,'Cost_Components'!$A$2:$A$28,0)),"")</f>
      </c>
      <c r="O49" s="84" t="str">
        <f>AF49*J49</f>
      </c>
      <c r="P49" s="85" t="str">
        <f>AG49*J49</f>
      </c>
      <c r="Q49" s="86" t="str">
        <f>P49*L49*M49*N49</f>
      </c>
      <c r="R49" s="87" t="str">
        <f>O49*K49*M49*N49</f>
      </c>
      <c r="S49" s="88" t="str">
        <f>R49-Q49</f>
      </c>
      <c r="T49" s="34" t="str">
        <f>IFERROR(INDEX('Cost_Components'!$R$2:$R$28,MATCH(E49,'Cost_Components'!$A$2:$A$28,0)),"")</f>
      </c>
      <c r="U49" s="89" t="str">
        <f>IFERROR(INDEX('Cost_Components'!$Q$2:$Q$28,MATCH(E49,'Cost_Components'!$A$2:$A$28,0)),"")</f>
      </c>
      <c r="V49" s="90" t="str">
        <f>1/(1+'Calculation_Assumptions'!$B$5)^(B49-'Calculation_Assumptions'!$B$2)</f>
      </c>
      <c r="W49" s="91" t="str">
        <f>Q49*V49</f>
      </c>
      <c r="X49" s="92" t="str">
        <f>R49*V49</f>
      </c>
      <c r="Y49" s="93" t="str">
        <f>S49*V49</f>
      </c>
      <c r="Z49" s="94" t="str">
        <f>IFERROR(INDEX('Cost_Components'!$T$2:$T$28,MATCH(E49,'Cost_Components'!$A$2:$A$28,0)),"")</f>
      </c>
      <c r="AA49" s="95" t="str">
        <f>IFERROR(INDEX('Cost_Components'!$U$2:$U$28,MATCH(E49,'Cost_Components'!$A$2:$A$28,0)),"")</f>
      </c>
      <c r="AB49" s="96" t="str">
        <f>IFERROR(INDEX('Cost_Components'!$V$2:$V$28,MATCH(E49,'Cost_Components'!$A$2:$A$28,0)),"")</f>
      </c>
      <c r="AC49" s="97" t="str">
        <f>IFERROR(INDEX('Cost_Components'!$M$2:$M$28,MATCH(E49,'Cost_Components'!$A$2:$A$28,0)),"")</f>
      </c>
      <c r="AD49" s="98" t="str">
        <f>IFERROR(INDEX('Cost_Components'!$N$2:$N$28,MATCH(E49,'Cost_Components'!$A$2:$A$28,0)),"")</f>
      </c>
      <c r="AE49" s="34" t="str">
        <f>IFERROR(INDEX('Cost_Components'!$O$2:$O$28,MATCH(E49,'Cost_Components'!$A$2:$A$28,0)),"")</f>
      </c>
      <c r="AF49" s="99" t="n">
        <v>198939688.575484</v>
      </c>
      <c r="AG49" s="100" t="n">
        <v>197983069.14574</v>
      </c>
      <c r="AH49" s="101" t="str">
        <f>IF(H49="shared-count-once",COUNTIFS($A$2:$A$1405,A49,$B$2:$B$1405,B49,$E$2:$E$1405,E49),1)</f>
      </c>
      <c r="AI49" s="102" t="n">
        <v>320645615.981408</v>
      </c>
      <c r="AJ49" s="103" t="str">
        <f>IF(AI49=0,"",Q49/AI49)</f>
      </c>
      <c r="AK49" s="104" t="str">
        <f>IF(AI49=0,"",R49/AI49)</f>
      </c>
      <c r="AL49" s="105" t="str">
        <f>IF(AI49=0,"",S49/AI49)</f>
      </c>
      <c r="AM49" s="106" t="str">
        <f>IF(AI49=0,"",Y49/AI49)</f>
      </c>
    </row>
    <row r="50">
      <c r="A50" t="s">
        <v>207</v>
      </c>
      <c r="B50" s="73" t="n">
        <v>2047</v>
      </c>
      <c r="C50" t="s">
        <v>207</v>
      </c>
      <c r="D50"/>
      <c r="E50" s="74" t="s">
        <v>290</v>
      </c>
      <c r="F50" s="75" t="s">
        <v>291</v>
      </c>
      <c r="G50" s="76" t="s">
        <v>216</v>
      </c>
      <c r="H50" s="77" t="s">
        <v>217</v>
      </c>
      <c r="I50" s="78" t="s">
        <v>115</v>
      </c>
      <c r="J50" s="79" t="str">
        <f>IFERROR(INDEX('Cost_Components'!$K$2:$K$28,MATCH(E50,'Cost_Components'!$A$2:$A$28,0)),"")</f>
      </c>
      <c r="K50" s="80" t="str">
        <f>IF(OR(L50="",Z50="",AA50="",AB50=""),"",IF(B50&lt;AA50,L50,IF(B50&gt;AB50,Z50,L50+(Z50-L50)*MIN(MAX((B50-AA50+1)/MAX(AB50-AA50+1,1),0),1))))</f>
      </c>
      <c r="L50" s="81" t="str">
        <f>IFERROR(INDEX('Cost_Components'!$S$2:$S$28,MATCH(E50,'Cost_Components'!$A$2:$A$28,0)),"")</f>
      </c>
      <c r="M50" s="82" t="str">
        <f>IFERROR(INDEX('Cost_Components'!$L$2:$L$28,MATCH(E50,'Cost_Components'!$A$2:$A$28,0)),"")</f>
      </c>
      <c r="N50" s="83" t="str">
        <f>IFERROR(INDEX('Cost_Components'!$P$2:$P$28,MATCH(E50,'Cost_Components'!$A$2:$A$28,0)),"")</f>
      </c>
      <c r="O50" s="84" t="str">
        <f>AF50*J50</f>
      </c>
      <c r="P50" s="85" t="str">
        <f>AG50*J50</f>
      </c>
      <c r="Q50" s="86" t="str">
        <f>P50*L50*M50*N50</f>
      </c>
      <c r="R50" s="87" t="str">
        <f>O50*K50*M50*N50</f>
      </c>
      <c r="S50" s="88" t="str">
        <f>R50-Q50</f>
      </c>
      <c r="T50" s="34" t="str">
        <f>IFERROR(INDEX('Cost_Components'!$R$2:$R$28,MATCH(E50,'Cost_Components'!$A$2:$A$28,0)),"")</f>
      </c>
      <c r="U50" s="89" t="str">
        <f>IFERROR(INDEX('Cost_Components'!$Q$2:$Q$28,MATCH(E50,'Cost_Components'!$A$2:$A$28,0)),"")</f>
      </c>
      <c r="V50" s="90" t="str">
        <f>1/(1+'Calculation_Assumptions'!$B$5)^(B50-'Calculation_Assumptions'!$B$2)</f>
      </c>
      <c r="W50" s="91" t="str">
        <f>Q50*V50</f>
      </c>
      <c r="X50" s="92" t="str">
        <f>R50*V50</f>
      </c>
      <c r="Y50" s="93" t="str">
        <f>S50*V50</f>
      </c>
      <c r="Z50" s="94" t="str">
        <f>IFERROR(INDEX('Cost_Components'!$T$2:$T$28,MATCH(E50,'Cost_Components'!$A$2:$A$28,0)),"")</f>
      </c>
      <c r="AA50" s="95" t="str">
        <f>IFERROR(INDEX('Cost_Components'!$U$2:$U$28,MATCH(E50,'Cost_Components'!$A$2:$A$28,0)),"")</f>
      </c>
      <c r="AB50" s="96" t="str">
        <f>IFERROR(INDEX('Cost_Components'!$V$2:$V$28,MATCH(E50,'Cost_Components'!$A$2:$A$28,0)),"")</f>
      </c>
      <c r="AC50" s="97" t="str">
        <f>IFERROR(INDEX('Cost_Components'!$M$2:$M$28,MATCH(E50,'Cost_Components'!$A$2:$A$28,0)),"")</f>
      </c>
      <c r="AD50" s="98" t="str">
        <f>IFERROR(INDEX('Cost_Components'!$N$2:$N$28,MATCH(E50,'Cost_Components'!$A$2:$A$28,0)),"")</f>
      </c>
      <c r="AE50" s="34" t="str">
        <f>IFERROR(INDEX('Cost_Components'!$O$2:$O$28,MATCH(E50,'Cost_Components'!$A$2:$A$28,0)),"")</f>
      </c>
      <c r="AF50" s="99" t="n">
        <v>200299804.441163</v>
      </c>
      <c r="AG50" s="100" t="n">
        <v>199231676.533879</v>
      </c>
      <c r="AH50" s="101" t="str">
        <f>IF(H50="shared-count-once",COUNTIFS($A$2:$A$1405,A50,$B$2:$B$1405,B50,$E$2:$E$1405,E50),1)</f>
      </c>
      <c r="AI50" s="102" t="n">
        <v>321429520.522875</v>
      </c>
      <c r="AJ50" s="103" t="str">
        <f>IF(AI50=0,"",Q50/AI50)</f>
      </c>
      <c r="AK50" s="104" t="str">
        <f>IF(AI50=0,"",R50/AI50)</f>
      </c>
      <c r="AL50" s="105" t="str">
        <f>IF(AI50=0,"",S50/AI50)</f>
      </c>
      <c r="AM50" s="106" t="str">
        <f>IF(AI50=0,"",Y50/AI50)</f>
      </c>
    </row>
    <row r="51">
      <c r="A51" t="s">
        <v>207</v>
      </c>
      <c r="B51" s="73" t="n">
        <v>2048</v>
      </c>
      <c r="C51" t="s">
        <v>207</v>
      </c>
      <c r="D51"/>
      <c r="E51" s="74" t="s">
        <v>290</v>
      </c>
      <c r="F51" s="75" t="s">
        <v>291</v>
      </c>
      <c r="G51" s="76" t="s">
        <v>216</v>
      </c>
      <c r="H51" s="77" t="s">
        <v>217</v>
      </c>
      <c r="I51" s="78" t="s">
        <v>115</v>
      </c>
      <c r="J51" s="79" t="str">
        <f>IFERROR(INDEX('Cost_Components'!$K$2:$K$28,MATCH(E51,'Cost_Components'!$A$2:$A$28,0)),"")</f>
      </c>
      <c r="K51" s="80" t="str">
        <f>IF(OR(L51="",Z51="",AA51="",AB51=""),"",IF(B51&lt;AA51,L51,IF(B51&gt;AB51,Z51,L51+(Z51-L51)*MIN(MAX((B51-AA51+1)/MAX(AB51-AA51+1,1),0),1))))</f>
      </c>
      <c r="L51" s="81" t="str">
        <f>IFERROR(INDEX('Cost_Components'!$S$2:$S$28,MATCH(E51,'Cost_Components'!$A$2:$A$28,0)),"")</f>
      </c>
      <c r="M51" s="82" t="str">
        <f>IFERROR(INDEX('Cost_Components'!$L$2:$L$28,MATCH(E51,'Cost_Components'!$A$2:$A$28,0)),"")</f>
      </c>
      <c r="N51" s="83" t="str">
        <f>IFERROR(INDEX('Cost_Components'!$P$2:$P$28,MATCH(E51,'Cost_Components'!$A$2:$A$28,0)),"")</f>
      </c>
      <c r="O51" s="84" t="str">
        <f>AF51*J51</f>
      </c>
      <c r="P51" s="85" t="str">
        <f>AG51*J51</f>
      </c>
      <c r="Q51" s="86" t="str">
        <f>P51*L51*M51*N51</f>
      </c>
      <c r="R51" s="87" t="str">
        <f>O51*K51*M51*N51</f>
      </c>
      <c r="S51" s="88" t="str">
        <f>R51-Q51</f>
      </c>
      <c r="T51" s="34" t="str">
        <f>IFERROR(INDEX('Cost_Components'!$R$2:$R$28,MATCH(E51,'Cost_Components'!$A$2:$A$28,0)),"")</f>
      </c>
      <c r="U51" s="89" t="str">
        <f>IFERROR(INDEX('Cost_Components'!$Q$2:$Q$28,MATCH(E51,'Cost_Components'!$A$2:$A$28,0)),"")</f>
      </c>
      <c r="V51" s="90" t="str">
        <f>1/(1+'Calculation_Assumptions'!$B$5)^(B51-'Calculation_Assumptions'!$B$2)</f>
      </c>
      <c r="W51" s="91" t="str">
        <f>Q51*V51</f>
      </c>
      <c r="X51" s="92" t="str">
        <f>R51*V51</f>
      </c>
      <c r="Y51" s="93" t="str">
        <f>S51*V51</f>
      </c>
      <c r="Z51" s="94" t="str">
        <f>IFERROR(INDEX('Cost_Components'!$T$2:$T$28,MATCH(E51,'Cost_Components'!$A$2:$A$28,0)),"")</f>
      </c>
      <c r="AA51" s="95" t="str">
        <f>IFERROR(INDEX('Cost_Components'!$U$2:$U$28,MATCH(E51,'Cost_Components'!$A$2:$A$28,0)),"")</f>
      </c>
      <c r="AB51" s="96" t="str">
        <f>IFERROR(INDEX('Cost_Components'!$V$2:$V$28,MATCH(E51,'Cost_Components'!$A$2:$A$28,0)),"")</f>
      </c>
      <c r="AC51" s="97" t="str">
        <f>IFERROR(INDEX('Cost_Components'!$M$2:$M$28,MATCH(E51,'Cost_Components'!$A$2:$A$28,0)),"")</f>
      </c>
      <c r="AD51" s="98" t="str">
        <f>IFERROR(INDEX('Cost_Components'!$N$2:$N$28,MATCH(E51,'Cost_Components'!$A$2:$A$28,0)),"")</f>
      </c>
      <c r="AE51" s="34" t="str">
        <f>IFERROR(INDEX('Cost_Components'!$O$2:$O$28,MATCH(E51,'Cost_Components'!$A$2:$A$28,0)),"")</f>
      </c>
      <c r="AF51" s="99" t="n">
        <v>201569912.683562</v>
      </c>
      <c r="AG51" s="100" t="n">
        <v>200384086.462219</v>
      </c>
      <c r="AH51" s="101" t="str">
        <f>IF(H51="shared-count-once",COUNTIFS($A$2:$A$1405,A51,$B$2:$B$1405,B51,$E$2:$E$1405,E51),1)</f>
      </c>
      <c r="AI51" s="102" t="n">
        <v>322136832.260161</v>
      </c>
      <c r="AJ51" s="103" t="str">
        <f>IF(AI51=0,"",Q51/AI51)</f>
      </c>
      <c r="AK51" s="104" t="str">
        <f>IF(AI51=0,"",R51/AI51)</f>
      </c>
      <c r="AL51" s="105" t="str">
        <f>IF(AI51=0,"",S51/AI51)</f>
      </c>
      <c r="AM51" s="106" t="str">
        <f>IF(AI51=0,"",Y51/AI51)</f>
      </c>
    </row>
    <row r="52">
      <c r="A52" t="s">
        <v>207</v>
      </c>
      <c r="B52" s="73" t="n">
        <v>2049</v>
      </c>
      <c r="C52" t="s">
        <v>207</v>
      </c>
      <c r="D52"/>
      <c r="E52" s="74" t="s">
        <v>290</v>
      </c>
      <c r="F52" s="75" t="s">
        <v>291</v>
      </c>
      <c r="G52" s="76" t="s">
        <v>216</v>
      </c>
      <c r="H52" s="77" t="s">
        <v>217</v>
      </c>
      <c r="I52" s="78" t="s">
        <v>115</v>
      </c>
      <c r="J52" s="79" t="str">
        <f>IFERROR(INDEX('Cost_Components'!$K$2:$K$28,MATCH(E52,'Cost_Components'!$A$2:$A$28,0)),"")</f>
      </c>
      <c r="K52" s="80" t="str">
        <f>IF(OR(L52="",Z52="",AA52="",AB52=""),"",IF(B52&lt;AA52,L52,IF(B52&gt;AB52,Z52,L52+(Z52-L52)*MIN(MAX((B52-AA52+1)/MAX(AB52-AA52+1,1),0),1))))</f>
      </c>
      <c r="L52" s="81" t="str">
        <f>IFERROR(INDEX('Cost_Components'!$S$2:$S$28,MATCH(E52,'Cost_Components'!$A$2:$A$28,0)),"")</f>
      </c>
      <c r="M52" s="82" t="str">
        <f>IFERROR(INDEX('Cost_Components'!$L$2:$L$28,MATCH(E52,'Cost_Components'!$A$2:$A$28,0)),"")</f>
      </c>
      <c r="N52" s="83" t="str">
        <f>IFERROR(INDEX('Cost_Components'!$P$2:$P$28,MATCH(E52,'Cost_Components'!$A$2:$A$28,0)),"")</f>
      </c>
      <c r="O52" s="84" t="str">
        <f>AF52*J52</f>
      </c>
      <c r="P52" s="85" t="str">
        <f>AG52*J52</f>
      </c>
      <c r="Q52" s="86" t="str">
        <f>P52*L52*M52*N52</f>
      </c>
      <c r="R52" s="87" t="str">
        <f>O52*K52*M52*N52</f>
      </c>
      <c r="S52" s="88" t="str">
        <f>R52-Q52</f>
      </c>
      <c r="T52" s="34" t="str">
        <f>IFERROR(INDEX('Cost_Components'!$R$2:$R$28,MATCH(E52,'Cost_Components'!$A$2:$A$28,0)),"")</f>
      </c>
      <c r="U52" s="89" t="str">
        <f>IFERROR(INDEX('Cost_Components'!$Q$2:$Q$28,MATCH(E52,'Cost_Components'!$A$2:$A$28,0)),"")</f>
      </c>
      <c r="V52" s="90" t="str">
        <f>1/(1+'Calculation_Assumptions'!$B$5)^(B52-'Calculation_Assumptions'!$B$2)</f>
      </c>
      <c r="W52" s="91" t="str">
        <f>Q52*V52</f>
      </c>
      <c r="X52" s="92" t="str">
        <f>R52*V52</f>
      </c>
      <c r="Y52" s="93" t="str">
        <f>S52*V52</f>
      </c>
      <c r="Z52" s="94" t="str">
        <f>IFERROR(INDEX('Cost_Components'!$T$2:$T$28,MATCH(E52,'Cost_Components'!$A$2:$A$28,0)),"")</f>
      </c>
      <c r="AA52" s="95" t="str">
        <f>IFERROR(INDEX('Cost_Components'!$U$2:$U$28,MATCH(E52,'Cost_Components'!$A$2:$A$28,0)),"")</f>
      </c>
      <c r="AB52" s="96" t="str">
        <f>IFERROR(INDEX('Cost_Components'!$V$2:$V$28,MATCH(E52,'Cost_Components'!$A$2:$A$28,0)),"")</f>
      </c>
      <c r="AC52" s="97" t="str">
        <f>IFERROR(INDEX('Cost_Components'!$M$2:$M$28,MATCH(E52,'Cost_Components'!$A$2:$A$28,0)),"")</f>
      </c>
      <c r="AD52" s="98" t="str">
        <f>IFERROR(INDEX('Cost_Components'!$N$2:$N$28,MATCH(E52,'Cost_Components'!$A$2:$A$28,0)),"")</f>
      </c>
      <c r="AE52" s="34" t="str">
        <f>IFERROR(INDEX('Cost_Components'!$O$2:$O$28,MATCH(E52,'Cost_Components'!$A$2:$A$28,0)),"")</f>
      </c>
      <c r="AF52" s="99" t="n">
        <v>202788387.978384</v>
      </c>
      <c r="AG52" s="100" t="n">
        <v>201479711.500819</v>
      </c>
      <c r="AH52" s="101" t="str">
        <f>IF(H52="shared-count-once",COUNTIFS($A$2:$A$1405,A52,$B$2:$B$1405,B52,$E$2:$E$1405,E52),1)</f>
      </c>
      <c r="AI52" s="102" t="n">
        <v>322765819.752681</v>
      </c>
      <c r="AJ52" s="103" t="str">
        <f>IF(AI52=0,"",Q52/AI52)</f>
      </c>
      <c r="AK52" s="104" t="str">
        <f>IF(AI52=0,"",R52/AI52)</f>
      </c>
      <c r="AL52" s="105" t="str">
        <f>IF(AI52=0,"",S52/AI52)</f>
      </c>
      <c r="AM52" s="106" t="str">
        <f>IF(AI52=0,"",Y52/AI52)</f>
      </c>
    </row>
    <row r="53">
      <c r="A53" t="s">
        <v>207</v>
      </c>
      <c r="B53" s="73" t="n">
        <v>2050</v>
      </c>
      <c r="C53" t="s">
        <v>207</v>
      </c>
      <c r="D53"/>
      <c r="E53" s="74" t="s">
        <v>290</v>
      </c>
      <c r="F53" s="75" t="s">
        <v>291</v>
      </c>
      <c r="G53" s="76" t="s">
        <v>216</v>
      </c>
      <c r="H53" s="77" t="s">
        <v>217</v>
      </c>
      <c r="I53" s="78" t="s">
        <v>115</v>
      </c>
      <c r="J53" s="79" t="str">
        <f>IFERROR(INDEX('Cost_Components'!$K$2:$K$28,MATCH(E53,'Cost_Components'!$A$2:$A$28,0)),"")</f>
      </c>
      <c r="K53" s="80" t="str">
        <f>IF(OR(L53="",Z53="",AA53="",AB53=""),"",IF(B53&lt;AA53,L53,IF(B53&gt;AB53,Z53,L53+(Z53-L53)*MIN(MAX((B53-AA53+1)/MAX(AB53-AA53+1,1),0),1))))</f>
      </c>
      <c r="L53" s="81" t="str">
        <f>IFERROR(INDEX('Cost_Components'!$S$2:$S$28,MATCH(E53,'Cost_Components'!$A$2:$A$28,0)),"")</f>
      </c>
      <c r="M53" s="82" t="str">
        <f>IFERROR(INDEX('Cost_Components'!$L$2:$L$28,MATCH(E53,'Cost_Components'!$A$2:$A$28,0)),"")</f>
      </c>
      <c r="N53" s="83" t="str">
        <f>IFERROR(INDEX('Cost_Components'!$P$2:$P$28,MATCH(E53,'Cost_Components'!$A$2:$A$28,0)),"")</f>
      </c>
      <c r="O53" s="84" t="str">
        <f>AF53*J53</f>
      </c>
      <c r="P53" s="85" t="str">
        <f>AG53*J53</f>
      </c>
      <c r="Q53" s="86" t="str">
        <f>P53*L53*M53*N53</f>
      </c>
      <c r="R53" s="87" t="str">
        <f>O53*K53*M53*N53</f>
      </c>
      <c r="S53" s="88" t="str">
        <f>R53-Q53</f>
      </c>
      <c r="T53" s="34" t="str">
        <f>IFERROR(INDEX('Cost_Components'!$R$2:$R$28,MATCH(E53,'Cost_Components'!$A$2:$A$28,0)),"")</f>
      </c>
      <c r="U53" s="89" t="str">
        <f>IFERROR(INDEX('Cost_Components'!$Q$2:$Q$28,MATCH(E53,'Cost_Components'!$A$2:$A$28,0)),"")</f>
      </c>
      <c r="V53" s="90" t="str">
        <f>1/(1+'Calculation_Assumptions'!$B$5)^(B53-'Calculation_Assumptions'!$B$2)</f>
      </c>
      <c r="W53" s="91" t="str">
        <f>Q53*V53</f>
      </c>
      <c r="X53" s="92" t="str">
        <f>R53*V53</f>
      </c>
      <c r="Y53" s="93" t="str">
        <f>S53*V53</f>
      </c>
      <c r="Z53" s="94" t="str">
        <f>IFERROR(INDEX('Cost_Components'!$T$2:$T$28,MATCH(E53,'Cost_Components'!$A$2:$A$28,0)),"")</f>
      </c>
      <c r="AA53" s="95" t="str">
        <f>IFERROR(INDEX('Cost_Components'!$U$2:$U$28,MATCH(E53,'Cost_Components'!$A$2:$A$28,0)),"")</f>
      </c>
      <c r="AB53" s="96" t="str">
        <f>IFERROR(INDEX('Cost_Components'!$V$2:$V$28,MATCH(E53,'Cost_Components'!$A$2:$A$28,0)),"")</f>
      </c>
      <c r="AC53" s="97" t="str">
        <f>IFERROR(INDEX('Cost_Components'!$M$2:$M$28,MATCH(E53,'Cost_Components'!$A$2:$A$28,0)),"")</f>
      </c>
      <c r="AD53" s="98" t="str">
        <f>IFERROR(INDEX('Cost_Components'!$N$2:$N$28,MATCH(E53,'Cost_Components'!$A$2:$A$28,0)),"")</f>
      </c>
      <c r="AE53" s="34" t="str">
        <f>IFERROR(INDEX('Cost_Components'!$O$2:$O$28,MATCH(E53,'Cost_Components'!$A$2:$A$28,0)),"")</f>
      </c>
      <c r="AF53" s="99" t="n">
        <v>203949687.072992</v>
      </c>
      <c r="AG53" s="100" t="n">
        <v>202479799.760483</v>
      </c>
      <c r="AH53" s="101" t="str">
        <f>IF(H53="shared-count-once",COUNTIFS($A$2:$A$1405,A53,$B$2:$B$1405,B53,$E$2:$E$1405,E53),1)</f>
      </c>
      <c r="AI53" s="102" t="n">
        <v>323312042.563285</v>
      </c>
      <c r="AJ53" s="103" t="str">
        <f>IF(AI53=0,"",Q53/AI53)</f>
      </c>
      <c r="AK53" s="104" t="str">
        <f>IF(AI53=0,"",R53/AI53)</f>
      </c>
      <c r="AL53" s="105" t="str">
        <f>IF(AI53=0,"",S53/AI53)</f>
      </c>
      <c r="AM53" s="106" t="str">
        <f>IF(AI53=0,"",Y53/AI53)</f>
      </c>
    </row>
    <row r="54">
      <c r="A54" t="s">
        <v>231</v>
      </c>
      <c r="B54" s="73" t="n">
        <v>2025</v>
      </c>
      <c r="C54" t="s">
        <v>231</v>
      </c>
      <c r="D54" t="s">
        <v>235</v>
      </c>
      <c r="E54" s="74" t="s">
        <v>300</v>
      </c>
      <c r="F54" s="75" t="s">
        <v>301</v>
      </c>
      <c r="G54" s="76" t="s">
        <v>232</v>
      </c>
      <c r="H54" s="77" t="s">
        <v>240</v>
      </c>
      <c r="I54" s="78" t="s">
        <v>304</v>
      </c>
      <c r="J54" s="79" t="str">
        <f>IFERROR(INDEX('Cost_Components'!$K$2:$K$28,MATCH(E54,'Cost_Components'!$A$2:$A$28,0)),"")</f>
      </c>
      <c r="K54" s="80" t="str">
        <f>IF(OR(L54="",Z54="",AA54="",AB54=""),"",IF(B54&lt;AA54,L54,IF(B54&gt;AB54,Z54,L54+(Z54-L54)*MIN(MAX((B54-AA54+1)/MAX(AB54-AA54+1,1),0),1))))</f>
      </c>
      <c r="L54" s="81" t="str">
        <f>IFERROR(INDEX('Cost_Components'!$S$2:$S$28,MATCH(E54,'Cost_Components'!$A$2:$A$28,0)),"")</f>
      </c>
      <c r="M54" s="82" t="str">
        <f>IFERROR(INDEX('Cost_Components'!$L$2:$L$28,MATCH(E54,'Cost_Components'!$A$2:$A$28,0)),"")</f>
      </c>
      <c r="N54" s="83" t="str">
        <f>IFERROR(INDEX('Cost_Components'!$P$2:$P$28,MATCH(E54,'Cost_Components'!$A$2:$A$28,0)),"")</f>
      </c>
      <c r="O54" s="84" t="str">
        <f>AF54*J54</f>
      </c>
      <c r="P54" s="85" t="str">
        <f>AG54*J54</f>
      </c>
      <c r="Q54" s="86" t="str">
        <f>P54*L54*M54*N54</f>
      </c>
      <c r="R54" s="87" t="str">
        <f>O54*K54*M54*N54</f>
      </c>
      <c r="S54" s="88" t="str">
        <f>R54-Q54</f>
      </c>
      <c r="T54" s="34" t="str">
        <f>IFERROR(INDEX('Cost_Components'!$R$2:$R$28,MATCH(E54,'Cost_Components'!$A$2:$A$28,0)),"")</f>
      </c>
      <c r="U54" s="89" t="str">
        <f>IFERROR(INDEX('Cost_Components'!$Q$2:$Q$28,MATCH(E54,'Cost_Components'!$A$2:$A$28,0)),"")</f>
      </c>
      <c r="V54" s="90" t="str">
        <f>1/(1+'Calculation_Assumptions'!$B$5)^(B54-'Calculation_Assumptions'!$B$2)</f>
      </c>
      <c r="W54" s="91" t="str">
        <f>Q54*V54</f>
      </c>
      <c r="X54" s="92" t="str">
        <f>R54*V54</f>
      </c>
      <c r="Y54" s="93" t="str">
        <f>S54*V54</f>
      </c>
      <c r="Z54" s="94" t="str">
        <f>IFERROR(INDEX('Cost_Components'!$T$2:$T$28,MATCH(E54,'Cost_Components'!$A$2:$A$28,0)),"")</f>
      </c>
      <c r="AA54" s="95" t="str">
        <f>IFERROR(INDEX('Cost_Components'!$U$2:$U$28,MATCH(E54,'Cost_Components'!$A$2:$A$28,0)),"")</f>
      </c>
      <c r="AB54" s="96" t="str">
        <f>IFERROR(INDEX('Cost_Components'!$V$2:$V$28,MATCH(E54,'Cost_Components'!$A$2:$A$28,0)),"")</f>
      </c>
      <c r="AC54" s="97" t="str">
        <f>IFERROR(INDEX('Cost_Components'!$M$2:$M$28,MATCH(E54,'Cost_Components'!$A$2:$A$28,0)),"")</f>
      </c>
      <c r="AD54" s="98" t="str">
        <f>IFERROR(INDEX('Cost_Components'!$N$2:$N$28,MATCH(E54,'Cost_Components'!$A$2:$A$28,0)),"")</f>
      </c>
      <c r="AE54" s="34" t="str">
        <f>IFERROR(INDEX('Cost_Components'!$O$2:$O$28,MATCH(E54,'Cost_Components'!$A$2:$A$28,0)),"")</f>
      </c>
      <c r="AF54" s="99" t="n">
        <v>49675.1730081467</v>
      </c>
      <c r="AG54" s="100" t="n">
        <v>49646.0736825411</v>
      </c>
      <c r="AH54" s="101" t="str">
        <f>IF(H54="shared-count-once",COUNTIFS($A$2:$A$1405,A54,$B$2:$B$1405,B54,$E$2:$E$1405,E54),1)</f>
      </c>
      <c r="AI54" s="102" t="n">
        <v>288391907.644456</v>
      </c>
      <c r="AJ54" s="103" t="str">
        <f>IF(AI54=0,"",Q54/AI54)</f>
      </c>
      <c r="AK54" s="104" t="str">
        <f>IF(AI54=0,"",R54/AI54)</f>
      </c>
      <c r="AL54" s="105" t="str">
        <f>IF(AI54=0,"",S54/AI54)</f>
      </c>
      <c r="AM54" s="106" t="str">
        <f>IF(AI54=0,"",Y54/AI54)</f>
      </c>
    </row>
    <row r="55">
      <c r="A55" t="s">
        <v>231</v>
      </c>
      <c r="B55" s="73" t="n">
        <v>2026</v>
      </c>
      <c r="C55" t="s">
        <v>231</v>
      </c>
      <c r="D55" t="s">
        <v>235</v>
      </c>
      <c r="E55" s="74" t="s">
        <v>300</v>
      </c>
      <c r="F55" s="75" t="s">
        <v>301</v>
      </c>
      <c r="G55" s="76" t="s">
        <v>232</v>
      </c>
      <c r="H55" s="77" t="s">
        <v>240</v>
      </c>
      <c r="I55" s="78" t="s">
        <v>304</v>
      </c>
      <c r="J55" s="79" t="str">
        <f>IFERROR(INDEX('Cost_Components'!$K$2:$K$28,MATCH(E55,'Cost_Components'!$A$2:$A$28,0)),"")</f>
      </c>
      <c r="K55" s="80" t="str">
        <f>IF(OR(L55="",Z55="",AA55="",AB55=""),"",IF(B55&lt;AA55,L55,IF(B55&gt;AB55,Z55,L55+(Z55-L55)*MIN(MAX((B55-AA55+1)/MAX(AB55-AA55+1,1),0),1))))</f>
      </c>
      <c r="L55" s="81" t="str">
        <f>IFERROR(INDEX('Cost_Components'!$S$2:$S$28,MATCH(E55,'Cost_Components'!$A$2:$A$28,0)),"")</f>
      </c>
      <c r="M55" s="82" t="str">
        <f>IFERROR(INDEX('Cost_Components'!$L$2:$L$28,MATCH(E55,'Cost_Components'!$A$2:$A$28,0)),"")</f>
      </c>
      <c r="N55" s="83" t="str">
        <f>IFERROR(INDEX('Cost_Components'!$P$2:$P$28,MATCH(E55,'Cost_Components'!$A$2:$A$28,0)),"")</f>
      </c>
      <c r="O55" s="84" t="str">
        <f>AF55*J55</f>
      </c>
      <c r="P55" s="85" t="str">
        <f>AG55*J55</f>
      </c>
      <c r="Q55" s="86" t="str">
        <f>P55*L55*M55*N55</f>
      </c>
      <c r="R55" s="87" t="str">
        <f>O55*K55*M55*N55</f>
      </c>
      <c r="S55" s="88" t="str">
        <f>R55-Q55</f>
      </c>
      <c r="T55" s="34" t="str">
        <f>IFERROR(INDEX('Cost_Components'!$R$2:$R$28,MATCH(E55,'Cost_Components'!$A$2:$A$28,0)),"")</f>
      </c>
      <c r="U55" s="89" t="str">
        <f>IFERROR(INDEX('Cost_Components'!$Q$2:$Q$28,MATCH(E55,'Cost_Components'!$A$2:$A$28,0)),"")</f>
      </c>
      <c r="V55" s="90" t="str">
        <f>1/(1+'Calculation_Assumptions'!$B$5)^(B55-'Calculation_Assumptions'!$B$2)</f>
      </c>
      <c r="W55" s="91" t="str">
        <f>Q55*V55</f>
      </c>
      <c r="X55" s="92" t="str">
        <f>R55*V55</f>
      </c>
      <c r="Y55" s="93" t="str">
        <f>S55*V55</f>
      </c>
      <c r="Z55" s="94" t="str">
        <f>IFERROR(INDEX('Cost_Components'!$T$2:$T$28,MATCH(E55,'Cost_Components'!$A$2:$A$28,0)),"")</f>
      </c>
      <c r="AA55" s="95" t="str">
        <f>IFERROR(INDEX('Cost_Components'!$U$2:$U$28,MATCH(E55,'Cost_Components'!$A$2:$A$28,0)),"")</f>
      </c>
      <c r="AB55" s="96" t="str">
        <f>IFERROR(INDEX('Cost_Components'!$V$2:$V$28,MATCH(E55,'Cost_Components'!$A$2:$A$28,0)),"")</f>
      </c>
      <c r="AC55" s="97" t="str">
        <f>IFERROR(INDEX('Cost_Components'!$M$2:$M$28,MATCH(E55,'Cost_Components'!$A$2:$A$28,0)),"")</f>
      </c>
      <c r="AD55" s="98" t="str">
        <f>IFERROR(INDEX('Cost_Components'!$N$2:$N$28,MATCH(E55,'Cost_Components'!$A$2:$A$28,0)),"")</f>
      </c>
      <c r="AE55" s="34" t="str">
        <f>IFERROR(INDEX('Cost_Components'!$O$2:$O$28,MATCH(E55,'Cost_Components'!$A$2:$A$28,0)),"")</f>
      </c>
      <c r="AF55" s="99" t="n">
        <v>50702.6336856847</v>
      </c>
      <c r="AG55" s="100" t="n">
        <v>50623.2414043094</v>
      </c>
      <c r="AH55" s="101" t="str">
        <f>IF(H55="shared-count-once",COUNTIFS($A$2:$A$1405,A55,$B$2:$B$1405,B55,$E$2:$E$1405,E55),1)</f>
      </c>
      <c r="AI55" s="102" t="n">
        <v>290472130.233437</v>
      </c>
      <c r="AJ55" s="103" t="str">
        <f>IF(AI55=0,"",Q55/AI55)</f>
      </c>
      <c r="AK55" s="104" t="str">
        <f>IF(AI55=0,"",R55/AI55)</f>
      </c>
      <c r="AL55" s="105" t="str">
        <f>IF(AI55=0,"",S55/AI55)</f>
      </c>
      <c r="AM55" s="106" t="str">
        <f>IF(AI55=0,"",Y55/AI55)</f>
      </c>
    </row>
    <row r="56">
      <c r="A56" t="s">
        <v>231</v>
      </c>
      <c r="B56" s="73" t="n">
        <v>2027</v>
      </c>
      <c r="C56" t="s">
        <v>231</v>
      </c>
      <c r="D56" t="s">
        <v>235</v>
      </c>
      <c r="E56" s="74" t="s">
        <v>300</v>
      </c>
      <c r="F56" s="75" t="s">
        <v>301</v>
      </c>
      <c r="G56" s="76" t="s">
        <v>232</v>
      </c>
      <c r="H56" s="77" t="s">
        <v>240</v>
      </c>
      <c r="I56" s="78" t="s">
        <v>304</v>
      </c>
      <c r="J56" s="79" t="str">
        <f>IFERROR(INDEX('Cost_Components'!$K$2:$K$28,MATCH(E56,'Cost_Components'!$A$2:$A$28,0)),"")</f>
      </c>
      <c r="K56" s="80" t="str">
        <f>IF(OR(L56="",Z56="",AA56="",AB56=""),"",IF(B56&lt;AA56,L56,IF(B56&gt;AB56,Z56,L56+(Z56-L56)*MIN(MAX((B56-AA56+1)/MAX(AB56-AA56+1,1),0),1))))</f>
      </c>
      <c r="L56" s="81" t="str">
        <f>IFERROR(INDEX('Cost_Components'!$S$2:$S$28,MATCH(E56,'Cost_Components'!$A$2:$A$28,0)),"")</f>
      </c>
      <c r="M56" s="82" t="str">
        <f>IFERROR(INDEX('Cost_Components'!$L$2:$L$28,MATCH(E56,'Cost_Components'!$A$2:$A$28,0)),"")</f>
      </c>
      <c r="N56" s="83" t="str">
        <f>IFERROR(INDEX('Cost_Components'!$P$2:$P$28,MATCH(E56,'Cost_Components'!$A$2:$A$28,0)),"")</f>
      </c>
      <c r="O56" s="84" t="str">
        <f>AF56*J56</f>
      </c>
      <c r="P56" s="85" t="str">
        <f>AG56*J56</f>
      </c>
      <c r="Q56" s="86" t="str">
        <f>P56*L56*M56*N56</f>
      </c>
      <c r="R56" s="87" t="str">
        <f>O56*K56*M56*N56</f>
      </c>
      <c r="S56" s="88" t="str">
        <f>R56-Q56</f>
      </c>
      <c r="T56" s="34" t="str">
        <f>IFERROR(INDEX('Cost_Components'!$R$2:$R$28,MATCH(E56,'Cost_Components'!$A$2:$A$28,0)),"")</f>
      </c>
      <c r="U56" s="89" t="str">
        <f>IFERROR(INDEX('Cost_Components'!$Q$2:$Q$28,MATCH(E56,'Cost_Components'!$A$2:$A$28,0)),"")</f>
      </c>
      <c r="V56" s="90" t="str">
        <f>1/(1+'Calculation_Assumptions'!$B$5)^(B56-'Calculation_Assumptions'!$B$2)</f>
      </c>
      <c r="W56" s="91" t="str">
        <f>Q56*V56</f>
      </c>
      <c r="X56" s="92" t="str">
        <f>R56*V56</f>
      </c>
      <c r="Y56" s="93" t="str">
        <f>S56*V56</f>
      </c>
      <c r="Z56" s="94" t="str">
        <f>IFERROR(INDEX('Cost_Components'!$T$2:$T$28,MATCH(E56,'Cost_Components'!$A$2:$A$28,0)),"")</f>
      </c>
      <c r="AA56" s="95" t="str">
        <f>IFERROR(INDEX('Cost_Components'!$U$2:$U$28,MATCH(E56,'Cost_Components'!$A$2:$A$28,0)),"")</f>
      </c>
      <c r="AB56" s="96" t="str">
        <f>IFERROR(INDEX('Cost_Components'!$V$2:$V$28,MATCH(E56,'Cost_Components'!$A$2:$A$28,0)),"")</f>
      </c>
      <c r="AC56" s="97" t="str">
        <f>IFERROR(INDEX('Cost_Components'!$M$2:$M$28,MATCH(E56,'Cost_Components'!$A$2:$A$28,0)),"")</f>
      </c>
      <c r="AD56" s="98" t="str">
        <f>IFERROR(INDEX('Cost_Components'!$N$2:$N$28,MATCH(E56,'Cost_Components'!$A$2:$A$28,0)),"")</f>
      </c>
      <c r="AE56" s="34" t="str">
        <f>IFERROR(INDEX('Cost_Components'!$O$2:$O$28,MATCH(E56,'Cost_Components'!$A$2:$A$28,0)),"")</f>
      </c>
      <c r="AF56" s="99" t="n">
        <v>51812.8982637565</v>
      </c>
      <c r="AG56" s="100" t="n">
        <v>51666.345335847</v>
      </c>
      <c r="AH56" s="101" t="str">
        <f>IF(H56="shared-count-once",COUNTIFS($A$2:$A$1405,A56,$B$2:$B$1405,B56,$E$2:$E$1405,E56),1)</f>
      </c>
      <c r="AI56" s="102" t="n">
        <v>292505080.826208</v>
      </c>
      <c r="AJ56" s="103" t="str">
        <f>IF(AI56=0,"",Q56/AI56)</f>
      </c>
      <c r="AK56" s="104" t="str">
        <f>IF(AI56=0,"",R56/AI56)</f>
      </c>
      <c r="AL56" s="105" t="str">
        <f>IF(AI56=0,"",S56/AI56)</f>
      </c>
      <c r="AM56" s="106" t="str">
        <f>IF(AI56=0,"",Y56/AI56)</f>
      </c>
    </row>
    <row r="57">
      <c r="A57" t="s">
        <v>231</v>
      </c>
      <c r="B57" s="73" t="n">
        <v>2028</v>
      </c>
      <c r="C57" t="s">
        <v>231</v>
      </c>
      <c r="D57" t="s">
        <v>235</v>
      </c>
      <c r="E57" s="74" t="s">
        <v>300</v>
      </c>
      <c r="F57" s="75" t="s">
        <v>301</v>
      </c>
      <c r="G57" s="76" t="s">
        <v>232</v>
      </c>
      <c r="H57" s="77" t="s">
        <v>240</v>
      </c>
      <c r="I57" s="78" t="s">
        <v>304</v>
      </c>
      <c r="J57" s="79" t="str">
        <f>IFERROR(INDEX('Cost_Components'!$K$2:$K$28,MATCH(E57,'Cost_Components'!$A$2:$A$28,0)),"")</f>
      </c>
      <c r="K57" s="80" t="str">
        <f>IF(OR(L57="",Z57="",AA57="",AB57=""),"",IF(B57&lt;AA57,L57,IF(B57&gt;AB57,Z57,L57+(Z57-L57)*MIN(MAX((B57-AA57+1)/MAX(AB57-AA57+1,1),0),1))))</f>
      </c>
      <c r="L57" s="81" t="str">
        <f>IFERROR(INDEX('Cost_Components'!$S$2:$S$28,MATCH(E57,'Cost_Components'!$A$2:$A$28,0)),"")</f>
      </c>
      <c r="M57" s="82" t="str">
        <f>IFERROR(INDEX('Cost_Components'!$L$2:$L$28,MATCH(E57,'Cost_Components'!$A$2:$A$28,0)),"")</f>
      </c>
      <c r="N57" s="83" t="str">
        <f>IFERROR(INDEX('Cost_Components'!$P$2:$P$28,MATCH(E57,'Cost_Components'!$A$2:$A$28,0)),"")</f>
      </c>
      <c r="O57" s="84" t="str">
        <f>AF57*J57</f>
      </c>
      <c r="P57" s="85" t="str">
        <f>AG57*J57</f>
      </c>
      <c r="Q57" s="86" t="str">
        <f>P57*L57*M57*N57</f>
      </c>
      <c r="R57" s="87" t="str">
        <f>O57*K57*M57*N57</f>
      </c>
      <c r="S57" s="88" t="str">
        <f>R57-Q57</f>
      </c>
      <c r="T57" s="34" t="str">
        <f>IFERROR(INDEX('Cost_Components'!$R$2:$R$28,MATCH(E57,'Cost_Components'!$A$2:$A$28,0)),"")</f>
      </c>
      <c r="U57" s="89" t="str">
        <f>IFERROR(INDEX('Cost_Components'!$Q$2:$Q$28,MATCH(E57,'Cost_Components'!$A$2:$A$28,0)),"")</f>
      </c>
      <c r="V57" s="90" t="str">
        <f>1/(1+'Calculation_Assumptions'!$B$5)^(B57-'Calculation_Assumptions'!$B$2)</f>
      </c>
      <c r="W57" s="91" t="str">
        <f>Q57*V57</f>
      </c>
      <c r="X57" s="92" t="str">
        <f>R57*V57</f>
      </c>
      <c r="Y57" s="93" t="str">
        <f>S57*V57</f>
      </c>
      <c r="Z57" s="94" t="str">
        <f>IFERROR(INDEX('Cost_Components'!$T$2:$T$28,MATCH(E57,'Cost_Components'!$A$2:$A$28,0)),"")</f>
      </c>
      <c r="AA57" s="95" t="str">
        <f>IFERROR(INDEX('Cost_Components'!$U$2:$U$28,MATCH(E57,'Cost_Components'!$A$2:$A$28,0)),"")</f>
      </c>
      <c r="AB57" s="96" t="str">
        <f>IFERROR(INDEX('Cost_Components'!$V$2:$V$28,MATCH(E57,'Cost_Components'!$A$2:$A$28,0)),"")</f>
      </c>
      <c r="AC57" s="97" t="str">
        <f>IFERROR(INDEX('Cost_Components'!$M$2:$M$28,MATCH(E57,'Cost_Components'!$A$2:$A$28,0)),"")</f>
      </c>
      <c r="AD57" s="98" t="str">
        <f>IFERROR(INDEX('Cost_Components'!$N$2:$N$28,MATCH(E57,'Cost_Components'!$A$2:$A$28,0)),"")</f>
      </c>
      <c r="AE57" s="34" t="str">
        <f>IFERROR(INDEX('Cost_Components'!$O$2:$O$28,MATCH(E57,'Cost_Components'!$A$2:$A$28,0)),"")</f>
      </c>
      <c r="AF57" s="99" t="n">
        <v>53148.616448819</v>
      </c>
      <c r="AG57" s="100" t="n">
        <v>52920.5284526905</v>
      </c>
      <c r="AH57" s="101" t="str">
        <f>IF(H57="shared-count-once",COUNTIFS($A$2:$A$1405,A57,$B$2:$B$1405,B57,$E$2:$E$1405,E57),1)</f>
      </c>
      <c r="AI57" s="102" t="n">
        <v>294484707.921554</v>
      </c>
      <c r="AJ57" s="103" t="str">
        <f>IF(AI57=0,"",Q57/AI57)</f>
      </c>
      <c r="AK57" s="104" t="str">
        <f>IF(AI57=0,"",R57/AI57)</f>
      </c>
      <c r="AL57" s="105" t="str">
        <f>IF(AI57=0,"",S57/AI57)</f>
      </c>
      <c r="AM57" s="106" t="str">
        <f>IF(AI57=0,"",Y57/AI57)</f>
      </c>
    </row>
    <row r="58">
      <c r="A58" t="s">
        <v>231</v>
      </c>
      <c r="B58" s="73" t="n">
        <v>2029</v>
      </c>
      <c r="C58" t="s">
        <v>231</v>
      </c>
      <c r="D58" t="s">
        <v>235</v>
      </c>
      <c r="E58" s="74" t="s">
        <v>300</v>
      </c>
      <c r="F58" s="75" t="s">
        <v>301</v>
      </c>
      <c r="G58" s="76" t="s">
        <v>232</v>
      </c>
      <c r="H58" s="77" t="s">
        <v>240</v>
      </c>
      <c r="I58" s="78" t="s">
        <v>304</v>
      </c>
      <c r="J58" s="79" t="str">
        <f>IFERROR(INDEX('Cost_Components'!$K$2:$K$28,MATCH(E58,'Cost_Components'!$A$2:$A$28,0)),"")</f>
      </c>
      <c r="K58" s="80" t="str">
        <f>IF(OR(L58="",Z58="",AA58="",AB58=""),"",IF(B58&lt;AA58,L58,IF(B58&gt;AB58,Z58,L58+(Z58-L58)*MIN(MAX((B58-AA58+1)/MAX(AB58-AA58+1,1),0),1))))</f>
      </c>
      <c r="L58" s="81" t="str">
        <f>IFERROR(INDEX('Cost_Components'!$S$2:$S$28,MATCH(E58,'Cost_Components'!$A$2:$A$28,0)),"")</f>
      </c>
      <c r="M58" s="82" t="str">
        <f>IFERROR(INDEX('Cost_Components'!$L$2:$L$28,MATCH(E58,'Cost_Components'!$A$2:$A$28,0)),"")</f>
      </c>
      <c r="N58" s="83" t="str">
        <f>IFERROR(INDEX('Cost_Components'!$P$2:$P$28,MATCH(E58,'Cost_Components'!$A$2:$A$28,0)),"")</f>
      </c>
      <c r="O58" s="84" t="str">
        <f>AF58*J58</f>
      </c>
      <c r="P58" s="85" t="str">
        <f>AG58*J58</f>
      </c>
      <c r="Q58" s="86" t="str">
        <f>P58*L58*M58*N58</f>
      </c>
      <c r="R58" s="87" t="str">
        <f>O58*K58*M58*N58</f>
      </c>
      <c r="S58" s="88" t="str">
        <f>R58-Q58</f>
      </c>
      <c r="T58" s="34" t="str">
        <f>IFERROR(INDEX('Cost_Components'!$R$2:$R$28,MATCH(E58,'Cost_Components'!$A$2:$A$28,0)),"")</f>
      </c>
      <c r="U58" s="89" t="str">
        <f>IFERROR(INDEX('Cost_Components'!$Q$2:$Q$28,MATCH(E58,'Cost_Components'!$A$2:$A$28,0)),"")</f>
      </c>
      <c r="V58" s="90" t="str">
        <f>1/(1+'Calculation_Assumptions'!$B$5)^(B58-'Calculation_Assumptions'!$B$2)</f>
      </c>
      <c r="W58" s="91" t="str">
        <f>Q58*V58</f>
      </c>
      <c r="X58" s="92" t="str">
        <f>R58*V58</f>
      </c>
      <c r="Y58" s="93" t="str">
        <f>S58*V58</f>
      </c>
      <c r="Z58" s="94" t="str">
        <f>IFERROR(INDEX('Cost_Components'!$T$2:$T$28,MATCH(E58,'Cost_Components'!$A$2:$A$28,0)),"")</f>
      </c>
      <c r="AA58" s="95" t="str">
        <f>IFERROR(INDEX('Cost_Components'!$U$2:$U$28,MATCH(E58,'Cost_Components'!$A$2:$A$28,0)),"")</f>
      </c>
      <c r="AB58" s="96" t="str">
        <f>IFERROR(INDEX('Cost_Components'!$V$2:$V$28,MATCH(E58,'Cost_Components'!$A$2:$A$28,0)),"")</f>
      </c>
      <c r="AC58" s="97" t="str">
        <f>IFERROR(INDEX('Cost_Components'!$M$2:$M$28,MATCH(E58,'Cost_Components'!$A$2:$A$28,0)),"")</f>
      </c>
      <c r="AD58" s="98" t="str">
        <f>IFERROR(INDEX('Cost_Components'!$N$2:$N$28,MATCH(E58,'Cost_Components'!$A$2:$A$28,0)),"")</f>
      </c>
      <c r="AE58" s="34" t="str">
        <f>IFERROR(INDEX('Cost_Components'!$O$2:$O$28,MATCH(E58,'Cost_Components'!$A$2:$A$28,0)),"")</f>
      </c>
      <c r="AF58" s="99" t="n">
        <v>54512.2015898759</v>
      </c>
      <c r="AG58" s="100" t="n">
        <v>54189.7838504534</v>
      </c>
      <c r="AH58" s="101" t="str">
        <f>IF(H58="shared-count-once",COUNTIFS($A$2:$A$1405,A58,$B$2:$B$1405,B58,$E$2:$E$1405,E58),1)</f>
      </c>
      <c r="AI58" s="102" t="n">
        <v>296414030.31143</v>
      </c>
      <c r="AJ58" s="103" t="str">
        <f>IF(AI58=0,"",Q58/AI58)</f>
      </c>
      <c r="AK58" s="104" t="str">
        <f>IF(AI58=0,"",R58/AI58)</f>
      </c>
      <c r="AL58" s="105" t="str">
        <f>IF(AI58=0,"",S58/AI58)</f>
      </c>
      <c r="AM58" s="106" t="str">
        <f>IF(AI58=0,"",Y58/AI58)</f>
      </c>
    </row>
    <row r="59">
      <c r="A59" t="s">
        <v>231</v>
      </c>
      <c r="B59" s="73" t="n">
        <v>2030</v>
      </c>
      <c r="C59" t="s">
        <v>231</v>
      </c>
      <c r="D59" t="s">
        <v>235</v>
      </c>
      <c r="E59" s="74" t="s">
        <v>300</v>
      </c>
      <c r="F59" s="75" t="s">
        <v>301</v>
      </c>
      <c r="G59" s="76" t="s">
        <v>232</v>
      </c>
      <c r="H59" s="77" t="s">
        <v>240</v>
      </c>
      <c r="I59" s="78" t="s">
        <v>304</v>
      </c>
      <c r="J59" s="79" t="str">
        <f>IFERROR(INDEX('Cost_Components'!$K$2:$K$28,MATCH(E59,'Cost_Components'!$A$2:$A$28,0)),"")</f>
      </c>
      <c r="K59" s="80" t="str">
        <f>IF(OR(L59="",Z59="",AA59="",AB59=""),"",IF(B59&lt;AA59,L59,IF(B59&gt;AB59,Z59,L59+(Z59-L59)*MIN(MAX((B59-AA59+1)/MAX(AB59-AA59+1,1),0),1))))</f>
      </c>
      <c r="L59" s="81" t="str">
        <f>IFERROR(INDEX('Cost_Components'!$S$2:$S$28,MATCH(E59,'Cost_Components'!$A$2:$A$28,0)),"")</f>
      </c>
      <c r="M59" s="82" t="str">
        <f>IFERROR(INDEX('Cost_Components'!$L$2:$L$28,MATCH(E59,'Cost_Components'!$A$2:$A$28,0)),"")</f>
      </c>
      <c r="N59" s="83" t="str">
        <f>IFERROR(INDEX('Cost_Components'!$P$2:$P$28,MATCH(E59,'Cost_Components'!$A$2:$A$28,0)),"")</f>
      </c>
      <c r="O59" s="84" t="str">
        <f>AF59*J59</f>
      </c>
      <c r="P59" s="85" t="str">
        <f>AG59*J59</f>
      </c>
      <c r="Q59" s="86" t="str">
        <f>P59*L59*M59*N59</f>
      </c>
      <c r="R59" s="87" t="str">
        <f>O59*K59*M59*N59</f>
      </c>
      <c r="S59" s="88" t="str">
        <f>R59-Q59</f>
      </c>
      <c r="T59" s="34" t="str">
        <f>IFERROR(INDEX('Cost_Components'!$R$2:$R$28,MATCH(E59,'Cost_Components'!$A$2:$A$28,0)),"")</f>
      </c>
      <c r="U59" s="89" t="str">
        <f>IFERROR(INDEX('Cost_Components'!$Q$2:$Q$28,MATCH(E59,'Cost_Components'!$A$2:$A$28,0)),"")</f>
      </c>
      <c r="V59" s="90" t="str">
        <f>1/(1+'Calculation_Assumptions'!$B$5)^(B59-'Calculation_Assumptions'!$B$2)</f>
      </c>
      <c r="W59" s="91" t="str">
        <f>Q59*V59</f>
      </c>
      <c r="X59" s="92" t="str">
        <f>R59*V59</f>
      </c>
      <c r="Y59" s="93" t="str">
        <f>S59*V59</f>
      </c>
      <c r="Z59" s="94" t="str">
        <f>IFERROR(INDEX('Cost_Components'!$T$2:$T$28,MATCH(E59,'Cost_Components'!$A$2:$A$28,0)),"")</f>
      </c>
      <c r="AA59" s="95" t="str">
        <f>IFERROR(INDEX('Cost_Components'!$U$2:$U$28,MATCH(E59,'Cost_Components'!$A$2:$A$28,0)),"")</f>
      </c>
      <c r="AB59" s="96" t="str">
        <f>IFERROR(INDEX('Cost_Components'!$V$2:$V$28,MATCH(E59,'Cost_Components'!$A$2:$A$28,0)),"")</f>
      </c>
      <c r="AC59" s="97" t="str">
        <f>IFERROR(INDEX('Cost_Components'!$M$2:$M$28,MATCH(E59,'Cost_Components'!$A$2:$A$28,0)),"")</f>
      </c>
      <c r="AD59" s="98" t="str">
        <f>IFERROR(INDEX('Cost_Components'!$N$2:$N$28,MATCH(E59,'Cost_Components'!$A$2:$A$28,0)),"")</f>
      </c>
      <c r="AE59" s="34" t="str">
        <f>IFERROR(INDEX('Cost_Components'!$O$2:$O$28,MATCH(E59,'Cost_Components'!$A$2:$A$28,0)),"")</f>
      </c>
      <c r="AF59" s="99" t="n">
        <v>55932.4789792105</v>
      </c>
      <c r="AG59" s="100" t="n">
        <v>55504.0813735045</v>
      </c>
      <c r="AH59" s="101" t="str">
        <f>IF(H59="shared-count-once",COUNTIFS($A$2:$A$1405,A59,$B$2:$B$1405,B59,$E$2:$E$1405,E59),1)</f>
      </c>
      <c r="AI59" s="102" t="n">
        <v>298289404.664994</v>
      </c>
      <c r="AJ59" s="103" t="str">
        <f>IF(AI59=0,"",Q59/AI59)</f>
      </c>
      <c r="AK59" s="104" t="str">
        <f>IF(AI59=0,"",R59/AI59)</f>
      </c>
      <c r="AL59" s="105" t="str">
        <f>IF(AI59=0,"",S59/AI59)</f>
      </c>
      <c r="AM59" s="106" t="str">
        <f>IF(AI59=0,"",Y59/AI59)</f>
      </c>
    </row>
    <row r="60">
      <c r="A60" t="s">
        <v>231</v>
      </c>
      <c r="B60" s="73" t="n">
        <v>2031</v>
      </c>
      <c r="C60" t="s">
        <v>231</v>
      </c>
      <c r="D60" t="s">
        <v>235</v>
      </c>
      <c r="E60" s="74" t="s">
        <v>300</v>
      </c>
      <c r="F60" s="75" t="s">
        <v>301</v>
      </c>
      <c r="G60" s="76" t="s">
        <v>232</v>
      </c>
      <c r="H60" s="77" t="s">
        <v>240</v>
      </c>
      <c r="I60" s="78" t="s">
        <v>304</v>
      </c>
      <c r="J60" s="79" t="str">
        <f>IFERROR(INDEX('Cost_Components'!$K$2:$K$28,MATCH(E60,'Cost_Components'!$A$2:$A$28,0)),"")</f>
      </c>
      <c r="K60" s="80" t="str">
        <f>IF(OR(L60="",Z60="",AA60="",AB60=""),"",IF(B60&lt;AA60,L60,IF(B60&gt;AB60,Z60,L60+(Z60-L60)*MIN(MAX((B60-AA60+1)/MAX(AB60-AA60+1,1),0),1))))</f>
      </c>
      <c r="L60" s="81" t="str">
        <f>IFERROR(INDEX('Cost_Components'!$S$2:$S$28,MATCH(E60,'Cost_Components'!$A$2:$A$28,0)),"")</f>
      </c>
      <c r="M60" s="82" t="str">
        <f>IFERROR(INDEX('Cost_Components'!$L$2:$L$28,MATCH(E60,'Cost_Components'!$A$2:$A$28,0)),"")</f>
      </c>
      <c r="N60" s="83" t="str">
        <f>IFERROR(INDEX('Cost_Components'!$P$2:$P$28,MATCH(E60,'Cost_Components'!$A$2:$A$28,0)),"")</f>
      </c>
      <c r="O60" s="84" t="str">
        <f>AF60*J60</f>
      </c>
      <c r="P60" s="85" t="str">
        <f>AG60*J60</f>
      </c>
      <c r="Q60" s="86" t="str">
        <f>P60*L60*M60*N60</f>
      </c>
      <c r="R60" s="87" t="str">
        <f>O60*K60*M60*N60</f>
      </c>
      <c r="S60" s="88" t="str">
        <f>R60-Q60</f>
      </c>
      <c r="T60" s="34" t="str">
        <f>IFERROR(INDEX('Cost_Components'!$R$2:$R$28,MATCH(E60,'Cost_Components'!$A$2:$A$28,0)),"")</f>
      </c>
      <c r="U60" s="89" t="str">
        <f>IFERROR(INDEX('Cost_Components'!$Q$2:$Q$28,MATCH(E60,'Cost_Components'!$A$2:$A$28,0)),"")</f>
      </c>
      <c r="V60" s="90" t="str">
        <f>1/(1+'Calculation_Assumptions'!$B$5)^(B60-'Calculation_Assumptions'!$B$2)</f>
      </c>
      <c r="W60" s="91" t="str">
        <f>Q60*V60</f>
      </c>
      <c r="X60" s="92" t="str">
        <f>R60*V60</f>
      </c>
      <c r="Y60" s="93" t="str">
        <f>S60*V60</f>
      </c>
      <c r="Z60" s="94" t="str">
        <f>IFERROR(INDEX('Cost_Components'!$T$2:$T$28,MATCH(E60,'Cost_Components'!$A$2:$A$28,0)),"")</f>
      </c>
      <c r="AA60" s="95" t="str">
        <f>IFERROR(INDEX('Cost_Components'!$U$2:$U$28,MATCH(E60,'Cost_Components'!$A$2:$A$28,0)),"")</f>
      </c>
      <c r="AB60" s="96" t="str">
        <f>IFERROR(INDEX('Cost_Components'!$V$2:$V$28,MATCH(E60,'Cost_Components'!$A$2:$A$28,0)),"")</f>
      </c>
      <c r="AC60" s="97" t="str">
        <f>IFERROR(INDEX('Cost_Components'!$M$2:$M$28,MATCH(E60,'Cost_Components'!$A$2:$A$28,0)),"")</f>
      </c>
      <c r="AD60" s="98" t="str">
        <f>IFERROR(INDEX('Cost_Components'!$N$2:$N$28,MATCH(E60,'Cost_Components'!$A$2:$A$28,0)),"")</f>
      </c>
      <c r="AE60" s="34" t="str">
        <f>IFERROR(INDEX('Cost_Components'!$O$2:$O$28,MATCH(E60,'Cost_Components'!$A$2:$A$28,0)),"")</f>
      </c>
      <c r="AF60" s="99" t="n">
        <v>57382.9798768743</v>
      </c>
      <c r="AG60" s="100" t="n">
        <v>56837.9039242273</v>
      </c>
      <c r="AH60" s="101" t="str">
        <f>IF(H60="shared-count-once",COUNTIFS($A$2:$A$1405,A60,$B$2:$B$1405,B60,$E$2:$E$1405,E60),1)</f>
      </c>
      <c r="AI60" s="102" t="n">
        <v>300119636.925519</v>
      </c>
      <c r="AJ60" s="103" t="str">
        <f>IF(AI60=0,"",Q60/AI60)</f>
      </c>
      <c r="AK60" s="104" t="str">
        <f>IF(AI60=0,"",R60/AI60)</f>
      </c>
      <c r="AL60" s="105" t="str">
        <f>IF(AI60=0,"",S60/AI60)</f>
      </c>
      <c r="AM60" s="106" t="str">
        <f>IF(AI60=0,"",Y60/AI60)</f>
      </c>
    </row>
    <row r="61">
      <c r="A61" t="s">
        <v>231</v>
      </c>
      <c r="B61" s="73" t="n">
        <v>2032</v>
      </c>
      <c r="C61" t="s">
        <v>231</v>
      </c>
      <c r="D61" t="s">
        <v>235</v>
      </c>
      <c r="E61" s="74" t="s">
        <v>300</v>
      </c>
      <c r="F61" s="75" t="s">
        <v>301</v>
      </c>
      <c r="G61" s="76" t="s">
        <v>232</v>
      </c>
      <c r="H61" s="77" t="s">
        <v>240</v>
      </c>
      <c r="I61" s="78" t="s">
        <v>304</v>
      </c>
      <c r="J61" s="79" t="str">
        <f>IFERROR(INDEX('Cost_Components'!$K$2:$K$28,MATCH(E61,'Cost_Components'!$A$2:$A$28,0)),"")</f>
      </c>
      <c r="K61" s="80" t="str">
        <f>IF(OR(L61="",Z61="",AA61="",AB61=""),"",IF(B61&lt;AA61,L61,IF(B61&gt;AB61,Z61,L61+(Z61-L61)*MIN(MAX((B61-AA61+1)/MAX(AB61-AA61+1,1),0),1))))</f>
      </c>
      <c r="L61" s="81" t="str">
        <f>IFERROR(INDEX('Cost_Components'!$S$2:$S$28,MATCH(E61,'Cost_Components'!$A$2:$A$28,0)),"")</f>
      </c>
      <c r="M61" s="82" t="str">
        <f>IFERROR(INDEX('Cost_Components'!$L$2:$L$28,MATCH(E61,'Cost_Components'!$A$2:$A$28,0)),"")</f>
      </c>
      <c r="N61" s="83" t="str">
        <f>IFERROR(INDEX('Cost_Components'!$P$2:$P$28,MATCH(E61,'Cost_Components'!$A$2:$A$28,0)),"")</f>
      </c>
      <c r="O61" s="84" t="str">
        <f>AF61*J61</f>
      </c>
      <c r="P61" s="85" t="str">
        <f>AG61*J61</f>
      </c>
      <c r="Q61" s="86" t="str">
        <f>P61*L61*M61*N61</f>
      </c>
      <c r="R61" s="87" t="str">
        <f>O61*K61*M61*N61</f>
      </c>
      <c r="S61" s="88" t="str">
        <f>R61-Q61</f>
      </c>
      <c r="T61" s="34" t="str">
        <f>IFERROR(INDEX('Cost_Components'!$R$2:$R$28,MATCH(E61,'Cost_Components'!$A$2:$A$28,0)),"")</f>
      </c>
      <c r="U61" s="89" t="str">
        <f>IFERROR(INDEX('Cost_Components'!$Q$2:$Q$28,MATCH(E61,'Cost_Components'!$A$2:$A$28,0)),"")</f>
      </c>
      <c r="V61" s="90" t="str">
        <f>1/(1+'Calculation_Assumptions'!$B$5)^(B61-'Calculation_Assumptions'!$B$2)</f>
      </c>
      <c r="W61" s="91" t="str">
        <f>Q61*V61</f>
      </c>
      <c r="X61" s="92" t="str">
        <f>R61*V61</f>
      </c>
      <c r="Y61" s="93" t="str">
        <f>S61*V61</f>
      </c>
      <c r="Z61" s="94" t="str">
        <f>IFERROR(INDEX('Cost_Components'!$T$2:$T$28,MATCH(E61,'Cost_Components'!$A$2:$A$28,0)),"")</f>
      </c>
      <c r="AA61" s="95" t="str">
        <f>IFERROR(INDEX('Cost_Components'!$U$2:$U$28,MATCH(E61,'Cost_Components'!$A$2:$A$28,0)),"")</f>
      </c>
      <c r="AB61" s="96" t="str">
        <f>IFERROR(INDEX('Cost_Components'!$V$2:$V$28,MATCH(E61,'Cost_Components'!$A$2:$A$28,0)),"")</f>
      </c>
      <c r="AC61" s="97" t="str">
        <f>IFERROR(INDEX('Cost_Components'!$M$2:$M$28,MATCH(E61,'Cost_Components'!$A$2:$A$28,0)),"")</f>
      </c>
      <c r="AD61" s="98" t="str">
        <f>IFERROR(INDEX('Cost_Components'!$N$2:$N$28,MATCH(E61,'Cost_Components'!$A$2:$A$28,0)),"")</f>
      </c>
      <c r="AE61" s="34" t="str">
        <f>IFERROR(INDEX('Cost_Components'!$O$2:$O$28,MATCH(E61,'Cost_Components'!$A$2:$A$28,0)),"")</f>
      </c>
      <c r="AF61" s="99" t="n">
        <v>58855.9339749718</v>
      </c>
      <c r="AG61" s="100" t="n">
        <v>58184.138164367</v>
      </c>
      <c r="AH61" s="101" t="str">
        <f>IF(H61="shared-count-once",COUNTIFS($A$2:$A$1405,A61,$B$2:$B$1405,B61,$E$2:$E$1405,E61),1)</f>
      </c>
      <c r="AI61" s="102" t="n">
        <v>301904628.083541</v>
      </c>
      <c r="AJ61" s="103" t="str">
        <f>IF(AI61=0,"",Q61/AI61)</f>
      </c>
      <c r="AK61" s="104" t="str">
        <f>IF(AI61=0,"",R61/AI61)</f>
      </c>
      <c r="AL61" s="105" t="str">
        <f>IF(AI61=0,"",S61/AI61)</f>
      </c>
      <c r="AM61" s="106" t="str">
        <f>IF(AI61=0,"",Y61/AI61)</f>
      </c>
    </row>
    <row r="62">
      <c r="A62" t="s">
        <v>231</v>
      </c>
      <c r="B62" s="73" t="n">
        <v>2033</v>
      </c>
      <c r="C62" t="s">
        <v>231</v>
      </c>
      <c r="D62" t="s">
        <v>235</v>
      </c>
      <c r="E62" s="74" t="s">
        <v>300</v>
      </c>
      <c r="F62" s="75" t="s">
        <v>301</v>
      </c>
      <c r="G62" s="76" t="s">
        <v>232</v>
      </c>
      <c r="H62" s="77" t="s">
        <v>240</v>
      </c>
      <c r="I62" s="78" t="s">
        <v>304</v>
      </c>
      <c r="J62" s="79" t="str">
        <f>IFERROR(INDEX('Cost_Components'!$K$2:$K$28,MATCH(E62,'Cost_Components'!$A$2:$A$28,0)),"")</f>
      </c>
      <c r="K62" s="80" t="str">
        <f>IF(OR(L62="",Z62="",AA62="",AB62=""),"",IF(B62&lt;AA62,L62,IF(B62&gt;AB62,Z62,L62+(Z62-L62)*MIN(MAX((B62-AA62+1)/MAX(AB62-AA62+1,1),0),1))))</f>
      </c>
      <c r="L62" s="81" t="str">
        <f>IFERROR(INDEX('Cost_Components'!$S$2:$S$28,MATCH(E62,'Cost_Components'!$A$2:$A$28,0)),"")</f>
      </c>
      <c r="M62" s="82" t="str">
        <f>IFERROR(INDEX('Cost_Components'!$L$2:$L$28,MATCH(E62,'Cost_Components'!$A$2:$A$28,0)),"")</f>
      </c>
      <c r="N62" s="83" t="str">
        <f>IFERROR(INDEX('Cost_Components'!$P$2:$P$28,MATCH(E62,'Cost_Components'!$A$2:$A$28,0)),"")</f>
      </c>
      <c r="O62" s="84" t="str">
        <f>AF62*J62</f>
      </c>
      <c r="P62" s="85" t="str">
        <f>AG62*J62</f>
      </c>
      <c r="Q62" s="86" t="str">
        <f>P62*L62*M62*N62</f>
      </c>
      <c r="R62" s="87" t="str">
        <f>O62*K62*M62*N62</f>
      </c>
      <c r="S62" s="88" t="str">
        <f>R62-Q62</f>
      </c>
      <c r="T62" s="34" t="str">
        <f>IFERROR(INDEX('Cost_Components'!$R$2:$R$28,MATCH(E62,'Cost_Components'!$A$2:$A$28,0)),"")</f>
      </c>
      <c r="U62" s="89" t="str">
        <f>IFERROR(INDEX('Cost_Components'!$Q$2:$Q$28,MATCH(E62,'Cost_Components'!$A$2:$A$28,0)),"")</f>
      </c>
      <c r="V62" s="90" t="str">
        <f>1/(1+'Calculation_Assumptions'!$B$5)^(B62-'Calculation_Assumptions'!$B$2)</f>
      </c>
      <c r="W62" s="91" t="str">
        <f>Q62*V62</f>
      </c>
      <c r="X62" s="92" t="str">
        <f>R62*V62</f>
      </c>
      <c r="Y62" s="93" t="str">
        <f>S62*V62</f>
      </c>
      <c r="Z62" s="94" t="str">
        <f>IFERROR(INDEX('Cost_Components'!$T$2:$T$28,MATCH(E62,'Cost_Components'!$A$2:$A$28,0)),"")</f>
      </c>
      <c r="AA62" s="95" t="str">
        <f>IFERROR(INDEX('Cost_Components'!$U$2:$U$28,MATCH(E62,'Cost_Components'!$A$2:$A$28,0)),"")</f>
      </c>
      <c r="AB62" s="96" t="str">
        <f>IFERROR(INDEX('Cost_Components'!$V$2:$V$28,MATCH(E62,'Cost_Components'!$A$2:$A$28,0)),"")</f>
      </c>
      <c r="AC62" s="97" t="str">
        <f>IFERROR(INDEX('Cost_Components'!$M$2:$M$28,MATCH(E62,'Cost_Components'!$A$2:$A$28,0)),"")</f>
      </c>
      <c r="AD62" s="98" t="str">
        <f>IFERROR(INDEX('Cost_Components'!$N$2:$N$28,MATCH(E62,'Cost_Components'!$A$2:$A$28,0)),"")</f>
      </c>
      <c r="AE62" s="34" t="str">
        <f>IFERROR(INDEX('Cost_Components'!$O$2:$O$28,MATCH(E62,'Cost_Components'!$A$2:$A$28,0)),"")</f>
      </c>
      <c r="AF62" s="99" t="n">
        <v>60337.3319852312</v>
      </c>
      <c r="AG62" s="100" t="n">
        <v>59529.0075542335</v>
      </c>
      <c r="AH62" s="101" t="str">
        <f>IF(H62="shared-count-once",COUNTIFS($A$2:$A$1405,A62,$B$2:$B$1405,B62,$E$2:$E$1405,E62),1)</f>
      </c>
      <c r="AI62" s="102" t="n">
        <v>303644277.16916</v>
      </c>
      <c r="AJ62" s="103" t="str">
        <f>IF(AI62=0,"",Q62/AI62)</f>
      </c>
      <c r="AK62" s="104" t="str">
        <f>IF(AI62=0,"",R62/AI62)</f>
      </c>
      <c r="AL62" s="105" t="str">
        <f>IF(AI62=0,"",S62/AI62)</f>
      </c>
      <c r="AM62" s="106" t="str">
        <f>IF(AI62=0,"",Y62/AI62)</f>
      </c>
    </row>
    <row r="63">
      <c r="A63" t="s">
        <v>231</v>
      </c>
      <c r="B63" s="73" t="n">
        <v>2034</v>
      </c>
      <c r="C63" t="s">
        <v>231</v>
      </c>
      <c r="D63" t="s">
        <v>235</v>
      </c>
      <c r="E63" s="74" t="s">
        <v>300</v>
      </c>
      <c r="F63" s="75" t="s">
        <v>301</v>
      </c>
      <c r="G63" s="76" t="s">
        <v>232</v>
      </c>
      <c r="H63" s="77" t="s">
        <v>240</v>
      </c>
      <c r="I63" s="78" t="s">
        <v>304</v>
      </c>
      <c r="J63" s="79" t="str">
        <f>IFERROR(INDEX('Cost_Components'!$K$2:$K$28,MATCH(E63,'Cost_Components'!$A$2:$A$28,0)),"")</f>
      </c>
      <c r="K63" s="80" t="str">
        <f>IF(OR(L63="",Z63="",AA63="",AB63=""),"",IF(B63&lt;AA63,L63,IF(B63&gt;AB63,Z63,L63+(Z63-L63)*MIN(MAX((B63-AA63+1)/MAX(AB63-AA63+1,1),0),1))))</f>
      </c>
      <c r="L63" s="81" t="str">
        <f>IFERROR(INDEX('Cost_Components'!$S$2:$S$28,MATCH(E63,'Cost_Components'!$A$2:$A$28,0)),"")</f>
      </c>
      <c r="M63" s="82" t="str">
        <f>IFERROR(INDEX('Cost_Components'!$L$2:$L$28,MATCH(E63,'Cost_Components'!$A$2:$A$28,0)),"")</f>
      </c>
      <c r="N63" s="83" t="str">
        <f>IFERROR(INDEX('Cost_Components'!$P$2:$P$28,MATCH(E63,'Cost_Components'!$A$2:$A$28,0)),"")</f>
      </c>
      <c r="O63" s="84" t="str">
        <f>AF63*J63</f>
      </c>
      <c r="P63" s="85" t="str">
        <f>AG63*J63</f>
      </c>
      <c r="Q63" s="86" t="str">
        <f>P63*L63*M63*N63</f>
      </c>
      <c r="R63" s="87" t="str">
        <f>O63*K63*M63*N63</f>
      </c>
      <c r="S63" s="88" t="str">
        <f>R63-Q63</f>
      </c>
      <c r="T63" s="34" t="str">
        <f>IFERROR(INDEX('Cost_Components'!$R$2:$R$28,MATCH(E63,'Cost_Components'!$A$2:$A$28,0)),"")</f>
      </c>
      <c r="U63" s="89" t="str">
        <f>IFERROR(INDEX('Cost_Components'!$Q$2:$Q$28,MATCH(E63,'Cost_Components'!$A$2:$A$28,0)),"")</f>
      </c>
      <c r="V63" s="90" t="str">
        <f>1/(1+'Calculation_Assumptions'!$B$5)^(B63-'Calculation_Assumptions'!$B$2)</f>
      </c>
      <c r="W63" s="91" t="str">
        <f>Q63*V63</f>
      </c>
      <c r="X63" s="92" t="str">
        <f>R63*V63</f>
      </c>
      <c r="Y63" s="93" t="str">
        <f>S63*V63</f>
      </c>
      <c r="Z63" s="94" t="str">
        <f>IFERROR(INDEX('Cost_Components'!$T$2:$T$28,MATCH(E63,'Cost_Components'!$A$2:$A$28,0)),"")</f>
      </c>
      <c r="AA63" s="95" t="str">
        <f>IFERROR(INDEX('Cost_Components'!$U$2:$U$28,MATCH(E63,'Cost_Components'!$A$2:$A$28,0)),"")</f>
      </c>
      <c r="AB63" s="96" t="str">
        <f>IFERROR(INDEX('Cost_Components'!$V$2:$V$28,MATCH(E63,'Cost_Components'!$A$2:$A$28,0)),"")</f>
      </c>
      <c r="AC63" s="97" t="str">
        <f>IFERROR(INDEX('Cost_Components'!$M$2:$M$28,MATCH(E63,'Cost_Components'!$A$2:$A$28,0)),"")</f>
      </c>
      <c r="AD63" s="98" t="str">
        <f>IFERROR(INDEX('Cost_Components'!$N$2:$N$28,MATCH(E63,'Cost_Components'!$A$2:$A$28,0)),"")</f>
      </c>
      <c r="AE63" s="34" t="str">
        <f>IFERROR(INDEX('Cost_Components'!$O$2:$O$28,MATCH(E63,'Cost_Components'!$A$2:$A$28,0)),"")</f>
      </c>
      <c r="AF63" s="99" t="n">
        <v>61824.2846935664</v>
      </c>
      <c r="AG63" s="100" t="n">
        <v>60869.9479724213</v>
      </c>
      <c r="AH63" s="101" t="str">
        <f>IF(H63="shared-count-once",COUNTIFS($A$2:$A$1405,A63,$B$2:$B$1405,B63,$E$2:$E$1405,E63),1)</f>
      </c>
      <c r="AI63" s="102" t="n">
        <v>305332541.184984</v>
      </c>
      <c r="AJ63" s="103" t="str">
        <f>IF(AI63=0,"",Q63/AI63)</f>
      </c>
      <c r="AK63" s="104" t="str">
        <f>IF(AI63=0,"",R63/AI63)</f>
      </c>
      <c r="AL63" s="105" t="str">
        <f>IF(AI63=0,"",S63/AI63)</f>
      </c>
      <c r="AM63" s="106" t="str">
        <f>IF(AI63=0,"",Y63/AI63)</f>
      </c>
    </row>
    <row r="64">
      <c r="A64" t="s">
        <v>231</v>
      </c>
      <c r="B64" s="73" t="n">
        <v>2035</v>
      </c>
      <c r="C64" t="s">
        <v>231</v>
      </c>
      <c r="D64" t="s">
        <v>235</v>
      </c>
      <c r="E64" s="74" t="s">
        <v>300</v>
      </c>
      <c r="F64" s="75" t="s">
        <v>301</v>
      </c>
      <c r="G64" s="76" t="s">
        <v>232</v>
      </c>
      <c r="H64" s="77" t="s">
        <v>240</v>
      </c>
      <c r="I64" s="78" t="s">
        <v>304</v>
      </c>
      <c r="J64" s="79" t="str">
        <f>IFERROR(INDEX('Cost_Components'!$K$2:$K$28,MATCH(E64,'Cost_Components'!$A$2:$A$28,0)),"")</f>
      </c>
      <c r="K64" s="80" t="str">
        <f>IF(OR(L64="",Z64="",AA64="",AB64=""),"",IF(B64&lt;AA64,L64,IF(B64&gt;AB64,Z64,L64+(Z64-L64)*MIN(MAX((B64-AA64+1)/MAX(AB64-AA64+1,1),0),1))))</f>
      </c>
      <c r="L64" s="81" t="str">
        <f>IFERROR(INDEX('Cost_Components'!$S$2:$S$28,MATCH(E64,'Cost_Components'!$A$2:$A$28,0)),"")</f>
      </c>
      <c r="M64" s="82" t="str">
        <f>IFERROR(INDEX('Cost_Components'!$L$2:$L$28,MATCH(E64,'Cost_Components'!$A$2:$A$28,0)),"")</f>
      </c>
      <c r="N64" s="83" t="str">
        <f>IFERROR(INDEX('Cost_Components'!$P$2:$P$28,MATCH(E64,'Cost_Components'!$A$2:$A$28,0)),"")</f>
      </c>
      <c r="O64" s="84" t="str">
        <f>AF64*J64</f>
      </c>
      <c r="P64" s="85" t="str">
        <f>AG64*J64</f>
      </c>
      <c r="Q64" s="86" t="str">
        <f>P64*L64*M64*N64</f>
      </c>
      <c r="R64" s="87" t="str">
        <f>O64*K64*M64*N64</f>
      </c>
      <c r="S64" s="88" t="str">
        <f>R64-Q64</f>
      </c>
      <c r="T64" s="34" t="str">
        <f>IFERROR(INDEX('Cost_Components'!$R$2:$R$28,MATCH(E64,'Cost_Components'!$A$2:$A$28,0)),"")</f>
      </c>
      <c r="U64" s="89" t="str">
        <f>IFERROR(INDEX('Cost_Components'!$Q$2:$Q$28,MATCH(E64,'Cost_Components'!$A$2:$A$28,0)),"")</f>
      </c>
      <c r="V64" s="90" t="str">
        <f>1/(1+'Calculation_Assumptions'!$B$5)^(B64-'Calculation_Assumptions'!$B$2)</f>
      </c>
      <c r="W64" s="91" t="str">
        <f>Q64*V64</f>
      </c>
      <c r="X64" s="92" t="str">
        <f>R64*V64</f>
      </c>
      <c r="Y64" s="93" t="str">
        <f>S64*V64</f>
      </c>
      <c r="Z64" s="94" t="str">
        <f>IFERROR(INDEX('Cost_Components'!$T$2:$T$28,MATCH(E64,'Cost_Components'!$A$2:$A$28,0)),"")</f>
      </c>
      <c r="AA64" s="95" t="str">
        <f>IFERROR(INDEX('Cost_Components'!$U$2:$U$28,MATCH(E64,'Cost_Components'!$A$2:$A$28,0)),"")</f>
      </c>
      <c r="AB64" s="96" t="str">
        <f>IFERROR(INDEX('Cost_Components'!$V$2:$V$28,MATCH(E64,'Cost_Components'!$A$2:$A$28,0)),"")</f>
      </c>
      <c r="AC64" s="97" t="str">
        <f>IFERROR(INDEX('Cost_Components'!$M$2:$M$28,MATCH(E64,'Cost_Components'!$A$2:$A$28,0)),"")</f>
      </c>
      <c r="AD64" s="98" t="str">
        <f>IFERROR(INDEX('Cost_Components'!$N$2:$N$28,MATCH(E64,'Cost_Components'!$A$2:$A$28,0)),"")</f>
      </c>
      <c r="AE64" s="34" t="str">
        <f>IFERROR(INDEX('Cost_Components'!$O$2:$O$28,MATCH(E64,'Cost_Components'!$A$2:$A$28,0)),"")</f>
      </c>
      <c r="AF64" s="99" t="n">
        <v>63405.5008859644</v>
      </c>
      <c r="AG64" s="100" t="n">
        <v>62296.0999877222</v>
      </c>
      <c r="AH64" s="101" t="str">
        <f>IF(H64="shared-count-once",COUNTIFS($A$2:$A$1405,A64,$B$2:$B$1405,B64,$E$2:$E$1405,E64),1)</f>
      </c>
      <c r="AI64" s="102" t="n">
        <v>306964650.16712</v>
      </c>
      <c r="AJ64" s="103" t="str">
        <f>IF(AI64=0,"",Q64/AI64)</f>
      </c>
      <c r="AK64" s="104" t="str">
        <f>IF(AI64=0,"",R64/AI64)</f>
      </c>
      <c r="AL64" s="105" t="str">
        <f>IF(AI64=0,"",S64/AI64)</f>
      </c>
      <c r="AM64" s="106" t="str">
        <f>IF(AI64=0,"",Y64/AI64)</f>
      </c>
    </row>
    <row r="65">
      <c r="A65" t="s">
        <v>231</v>
      </c>
      <c r="B65" s="73" t="n">
        <v>2036</v>
      </c>
      <c r="C65" t="s">
        <v>231</v>
      </c>
      <c r="D65" t="s">
        <v>235</v>
      </c>
      <c r="E65" s="74" t="s">
        <v>300</v>
      </c>
      <c r="F65" s="75" t="s">
        <v>301</v>
      </c>
      <c r="G65" s="76" t="s">
        <v>232</v>
      </c>
      <c r="H65" s="77" t="s">
        <v>240</v>
      </c>
      <c r="I65" s="78" t="s">
        <v>304</v>
      </c>
      <c r="J65" s="79" t="str">
        <f>IFERROR(INDEX('Cost_Components'!$K$2:$K$28,MATCH(E65,'Cost_Components'!$A$2:$A$28,0)),"")</f>
      </c>
      <c r="K65" s="80" t="str">
        <f>IF(OR(L65="",Z65="",AA65="",AB65=""),"",IF(B65&lt;AA65,L65,IF(B65&gt;AB65,Z65,L65+(Z65-L65)*MIN(MAX((B65-AA65+1)/MAX(AB65-AA65+1,1),0),1))))</f>
      </c>
      <c r="L65" s="81" t="str">
        <f>IFERROR(INDEX('Cost_Components'!$S$2:$S$28,MATCH(E65,'Cost_Components'!$A$2:$A$28,0)),"")</f>
      </c>
      <c r="M65" s="82" t="str">
        <f>IFERROR(INDEX('Cost_Components'!$L$2:$L$28,MATCH(E65,'Cost_Components'!$A$2:$A$28,0)),"")</f>
      </c>
      <c r="N65" s="83" t="str">
        <f>IFERROR(INDEX('Cost_Components'!$P$2:$P$28,MATCH(E65,'Cost_Components'!$A$2:$A$28,0)),"")</f>
      </c>
      <c r="O65" s="84" t="str">
        <f>AF65*J65</f>
      </c>
      <c r="P65" s="85" t="str">
        <f>AG65*J65</f>
      </c>
      <c r="Q65" s="86" t="str">
        <f>P65*L65*M65*N65</f>
      </c>
      <c r="R65" s="87" t="str">
        <f>O65*K65*M65*N65</f>
      </c>
      <c r="S65" s="88" t="str">
        <f>R65-Q65</f>
      </c>
      <c r="T65" s="34" t="str">
        <f>IFERROR(INDEX('Cost_Components'!$R$2:$R$28,MATCH(E65,'Cost_Components'!$A$2:$A$28,0)),"")</f>
      </c>
      <c r="U65" s="89" t="str">
        <f>IFERROR(INDEX('Cost_Components'!$Q$2:$Q$28,MATCH(E65,'Cost_Components'!$A$2:$A$28,0)),"")</f>
      </c>
      <c r="V65" s="90" t="str">
        <f>1/(1+'Calculation_Assumptions'!$B$5)^(B65-'Calculation_Assumptions'!$B$2)</f>
      </c>
      <c r="W65" s="91" t="str">
        <f>Q65*V65</f>
      </c>
      <c r="X65" s="92" t="str">
        <f>R65*V65</f>
      </c>
      <c r="Y65" s="93" t="str">
        <f>S65*V65</f>
      </c>
      <c r="Z65" s="94" t="str">
        <f>IFERROR(INDEX('Cost_Components'!$T$2:$T$28,MATCH(E65,'Cost_Components'!$A$2:$A$28,0)),"")</f>
      </c>
      <c r="AA65" s="95" t="str">
        <f>IFERROR(INDEX('Cost_Components'!$U$2:$U$28,MATCH(E65,'Cost_Components'!$A$2:$A$28,0)),"")</f>
      </c>
      <c r="AB65" s="96" t="str">
        <f>IFERROR(INDEX('Cost_Components'!$V$2:$V$28,MATCH(E65,'Cost_Components'!$A$2:$A$28,0)),"")</f>
      </c>
      <c r="AC65" s="97" t="str">
        <f>IFERROR(INDEX('Cost_Components'!$M$2:$M$28,MATCH(E65,'Cost_Components'!$A$2:$A$28,0)),"")</f>
      </c>
      <c r="AD65" s="98" t="str">
        <f>IFERROR(INDEX('Cost_Components'!$N$2:$N$28,MATCH(E65,'Cost_Components'!$A$2:$A$28,0)),"")</f>
      </c>
      <c r="AE65" s="34" t="str">
        <f>IFERROR(INDEX('Cost_Components'!$O$2:$O$28,MATCH(E65,'Cost_Components'!$A$2:$A$28,0)),"")</f>
      </c>
      <c r="AF65" s="99" t="n">
        <v>65053.6877798083</v>
      </c>
      <c r="AG65" s="100" t="n">
        <v>63780.0928059116</v>
      </c>
      <c r="AH65" s="101" t="str">
        <f>IF(H65="shared-count-once",COUNTIFS($A$2:$A$1405,A65,$B$2:$B$1405,B65,$E$2:$E$1405,E65),1)</f>
      </c>
      <c r="AI65" s="102" t="n">
        <v>308542769.756622</v>
      </c>
      <c r="AJ65" s="103" t="str">
        <f>IF(AI65=0,"",Q65/AI65)</f>
      </c>
      <c r="AK65" s="104" t="str">
        <f>IF(AI65=0,"",R65/AI65)</f>
      </c>
      <c r="AL65" s="105" t="str">
        <f>IF(AI65=0,"",S65/AI65)</f>
      </c>
      <c r="AM65" s="106" t="str">
        <f>IF(AI65=0,"",Y65/AI65)</f>
      </c>
    </row>
    <row r="66">
      <c r="A66" t="s">
        <v>231</v>
      </c>
      <c r="B66" s="73" t="n">
        <v>2037</v>
      </c>
      <c r="C66" t="s">
        <v>231</v>
      </c>
      <c r="D66" t="s">
        <v>235</v>
      </c>
      <c r="E66" s="74" t="s">
        <v>300</v>
      </c>
      <c r="F66" s="75" t="s">
        <v>301</v>
      </c>
      <c r="G66" s="76" t="s">
        <v>232</v>
      </c>
      <c r="H66" s="77" t="s">
        <v>240</v>
      </c>
      <c r="I66" s="78" t="s">
        <v>304</v>
      </c>
      <c r="J66" s="79" t="str">
        <f>IFERROR(INDEX('Cost_Components'!$K$2:$K$28,MATCH(E66,'Cost_Components'!$A$2:$A$28,0)),"")</f>
      </c>
      <c r="K66" s="80" t="str">
        <f>IF(OR(L66="",Z66="",AA66="",AB66=""),"",IF(B66&lt;AA66,L66,IF(B66&gt;AB66,Z66,L66+(Z66-L66)*MIN(MAX((B66-AA66+1)/MAX(AB66-AA66+1,1),0),1))))</f>
      </c>
      <c r="L66" s="81" t="str">
        <f>IFERROR(INDEX('Cost_Components'!$S$2:$S$28,MATCH(E66,'Cost_Components'!$A$2:$A$28,0)),"")</f>
      </c>
      <c r="M66" s="82" t="str">
        <f>IFERROR(INDEX('Cost_Components'!$L$2:$L$28,MATCH(E66,'Cost_Components'!$A$2:$A$28,0)),"")</f>
      </c>
      <c r="N66" s="83" t="str">
        <f>IFERROR(INDEX('Cost_Components'!$P$2:$P$28,MATCH(E66,'Cost_Components'!$A$2:$A$28,0)),"")</f>
      </c>
      <c r="O66" s="84" t="str">
        <f>AF66*J66</f>
      </c>
      <c r="P66" s="85" t="str">
        <f>AG66*J66</f>
      </c>
      <c r="Q66" s="86" t="str">
        <f>P66*L66*M66*N66</f>
      </c>
      <c r="R66" s="87" t="str">
        <f>O66*K66*M66*N66</f>
      </c>
      <c r="S66" s="88" t="str">
        <f>R66-Q66</f>
      </c>
      <c r="T66" s="34" t="str">
        <f>IFERROR(INDEX('Cost_Components'!$R$2:$R$28,MATCH(E66,'Cost_Components'!$A$2:$A$28,0)),"")</f>
      </c>
      <c r="U66" s="89" t="str">
        <f>IFERROR(INDEX('Cost_Components'!$Q$2:$Q$28,MATCH(E66,'Cost_Components'!$A$2:$A$28,0)),"")</f>
      </c>
      <c r="V66" s="90" t="str">
        <f>1/(1+'Calculation_Assumptions'!$B$5)^(B66-'Calculation_Assumptions'!$B$2)</f>
      </c>
      <c r="W66" s="91" t="str">
        <f>Q66*V66</f>
      </c>
      <c r="X66" s="92" t="str">
        <f>R66*V66</f>
      </c>
      <c r="Y66" s="93" t="str">
        <f>S66*V66</f>
      </c>
      <c r="Z66" s="94" t="str">
        <f>IFERROR(INDEX('Cost_Components'!$T$2:$T$28,MATCH(E66,'Cost_Components'!$A$2:$A$28,0)),"")</f>
      </c>
      <c r="AA66" s="95" t="str">
        <f>IFERROR(INDEX('Cost_Components'!$U$2:$U$28,MATCH(E66,'Cost_Components'!$A$2:$A$28,0)),"")</f>
      </c>
      <c r="AB66" s="96" t="str">
        <f>IFERROR(INDEX('Cost_Components'!$V$2:$V$28,MATCH(E66,'Cost_Components'!$A$2:$A$28,0)),"")</f>
      </c>
      <c r="AC66" s="97" t="str">
        <f>IFERROR(INDEX('Cost_Components'!$M$2:$M$28,MATCH(E66,'Cost_Components'!$A$2:$A$28,0)),"")</f>
      </c>
      <c r="AD66" s="98" t="str">
        <f>IFERROR(INDEX('Cost_Components'!$N$2:$N$28,MATCH(E66,'Cost_Components'!$A$2:$A$28,0)),"")</f>
      </c>
      <c r="AE66" s="34" t="str">
        <f>IFERROR(INDEX('Cost_Components'!$O$2:$O$28,MATCH(E66,'Cost_Components'!$A$2:$A$28,0)),"")</f>
      </c>
      <c r="AF66" s="99" t="n">
        <v>66754.7073024247</v>
      </c>
      <c r="AG66" s="100" t="n">
        <v>65307.8884191044</v>
      </c>
      <c r="AH66" s="101" t="str">
        <f>IF(H66="shared-count-once",COUNTIFS($A$2:$A$1405,A66,$B$2:$B$1405,B66,$E$2:$E$1405,E66),1)</f>
      </c>
      <c r="AI66" s="102" t="n">
        <v>310068287.63643</v>
      </c>
      <c r="AJ66" s="103" t="str">
        <f>IF(AI66=0,"",Q66/AI66)</f>
      </c>
      <c r="AK66" s="104" t="str">
        <f>IF(AI66=0,"",R66/AI66)</f>
      </c>
      <c r="AL66" s="105" t="str">
        <f>IF(AI66=0,"",S66/AI66)</f>
      </c>
      <c r="AM66" s="106" t="str">
        <f>IF(AI66=0,"",Y66/AI66)</f>
      </c>
    </row>
    <row r="67">
      <c r="A67" t="s">
        <v>231</v>
      </c>
      <c r="B67" s="73" t="n">
        <v>2038</v>
      </c>
      <c r="C67" t="s">
        <v>231</v>
      </c>
      <c r="D67" t="s">
        <v>235</v>
      </c>
      <c r="E67" s="74" t="s">
        <v>300</v>
      </c>
      <c r="F67" s="75" t="s">
        <v>301</v>
      </c>
      <c r="G67" s="76" t="s">
        <v>232</v>
      </c>
      <c r="H67" s="77" t="s">
        <v>240</v>
      </c>
      <c r="I67" s="78" t="s">
        <v>304</v>
      </c>
      <c r="J67" s="79" t="str">
        <f>IFERROR(INDEX('Cost_Components'!$K$2:$K$28,MATCH(E67,'Cost_Components'!$A$2:$A$28,0)),"")</f>
      </c>
      <c r="K67" s="80" t="str">
        <f>IF(OR(L67="",Z67="",AA67="",AB67=""),"",IF(B67&lt;AA67,L67,IF(B67&gt;AB67,Z67,L67+(Z67-L67)*MIN(MAX((B67-AA67+1)/MAX(AB67-AA67+1,1),0),1))))</f>
      </c>
      <c r="L67" s="81" t="str">
        <f>IFERROR(INDEX('Cost_Components'!$S$2:$S$28,MATCH(E67,'Cost_Components'!$A$2:$A$28,0)),"")</f>
      </c>
      <c r="M67" s="82" t="str">
        <f>IFERROR(INDEX('Cost_Components'!$L$2:$L$28,MATCH(E67,'Cost_Components'!$A$2:$A$28,0)),"")</f>
      </c>
      <c r="N67" s="83" t="str">
        <f>IFERROR(INDEX('Cost_Components'!$P$2:$P$28,MATCH(E67,'Cost_Components'!$A$2:$A$28,0)),"")</f>
      </c>
      <c r="O67" s="84" t="str">
        <f>AF67*J67</f>
      </c>
      <c r="P67" s="85" t="str">
        <f>AG67*J67</f>
      </c>
      <c r="Q67" s="86" t="str">
        <f>P67*L67*M67*N67</f>
      </c>
      <c r="R67" s="87" t="str">
        <f>O67*K67*M67*N67</f>
      </c>
      <c r="S67" s="88" t="str">
        <f>R67-Q67</f>
      </c>
      <c r="T67" s="34" t="str">
        <f>IFERROR(INDEX('Cost_Components'!$R$2:$R$28,MATCH(E67,'Cost_Components'!$A$2:$A$28,0)),"")</f>
      </c>
      <c r="U67" s="89" t="str">
        <f>IFERROR(INDEX('Cost_Components'!$Q$2:$Q$28,MATCH(E67,'Cost_Components'!$A$2:$A$28,0)),"")</f>
      </c>
      <c r="V67" s="90" t="str">
        <f>1/(1+'Calculation_Assumptions'!$B$5)^(B67-'Calculation_Assumptions'!$B$2)</f>
      </c>
      <c r="W67" s="91" t="str">
        <f>Q67*V67</f>
      </c>
      <c r="X67" s="92" t="str">
        <f>R67*V67</f>
      </c>
      <c r="Y67" s="93" t="str">
        <f>S67*V67</f>
      </c>
      <c r="Z67" s="94" t="str">
        <f>IFERROR(INDEX('Cost_Components'!$T$2:$T$28,MATCH(E67,'Cost_Components'!$A$2:$A$28,0)),"")</f>
      </c>
      <c r="AA67" s="95" t="str">
        <f>IFERROR(INDEX('Cost_Components'!$U$2:$U$28,MATCH(E67,'Cost_Components'!$A$2:$A$28,0)),"")</f>
      </c>
      <c r="AB67" s="96" t="str">
        <f>IFERROR(INDEX('Cost_Components'!$V$2:$V$28,MATCH(E67,'Cost_Components'!$A$2:$A$28,0)),"")</f>
      </c>
      <c r="AC67" s="97" t="str">
        <f>IFERROR(INDEX('Cost_Components'!$M$2:$M$28,MATCH(E67,'Cost_Components'!$A$2:$A$28,0)),"")</f>
      </c>
      <c r="AD67" s="98" t="str">
        <f>IFERROR(INDEX('Cost_Components'!$N$2:$N$28,MATCH(E67,'Cost_Components'!$A$2:$A$28,0)),"")</f>
      </c>
      <c r="AE67" s="34" t="str">
        <f>IFERROR(INDEX('Cost_Components'!$O$2:$O$28,MATCH(E67,'Cost_Components'!$A$2:$A$28,0)),"")</f>
      </c>
      <c r="AF67" s="99" t="n">
        <v>68555.8987302202</v>
      </c>
      <c r="AG67" s="100" t="n">
        <v>66926.6134244148</v>
      </c>
      <c r="AH67" s="101" t="str">
        <f>IF(H67="shared-count-once",COUNTIFS($A$2:$A$1405,A67,$B$2:$B$1405,B67,$E$2:$E$1405,E67),1)</f>
      </c>
      <c r="AI67" s="102" t="n">
        <v>311532999.13163</v>
      </c>
      <c r="AJ67" s="103" t="str">
        <f>IF(AI67=0,"",Q67/AI67)</f>
      </c>
      <c r="AK67" s="104" t="str">
        <f>IF(AI67=0,"",R67/AI67)</f>
      </c>
      <c r="AL67" s="105" t="str">
        <f>IF(AI67=0,"",S67/AI67)</f>
      </c>
      <c r="AM67" s="106" t="str">
        <f>IF(AI67=0,"",Y67/AI67)</f>
      </c>
    </row>
    <row r="68">
      <c r="A68" t="s">
        <v>231</v>
      </c>
      <c r="B68" s="73" t="n">
        <v>2039</v>
      </c>
      <c r="C68" t="s">
        <v>231</v>
      </c>
      <c r="D68" t="s">
        <v>235</v>
      </c>
      <c r="E68" s="74" t="s">
        <v>300</v>
      </c>
      <c r="F68" s="75" t="s">
        <v>301</v>
      </c>
      <c r="G68" s="76" t="s">
        <v>232</v>
      </c>
      <c r="H68" s="77" t="s">
        <v>240</v>
      </c>
      <c r="I68" s="78" t="s">
        <v>304</v>
      </c>
      <c r="J68" s="79" t="str">
        <f>IFERROR(INDEX('Cost_Components'!$K$2:$K$28,MATCH(E68,'Cost_Components'!$A$2:$A$28,0)),"")</f>
      </c>
      <c r="K68" s="80" t="str">
        <f>IF(OR(L68="",Z68="",AA68="",AB68=""),"",IF(B68&lt;AA68,L68,IF(B68&gt;AB68,Z68,L68+(Z68-L68)*MIN(MAX((B68-AA68+1)/MAX(AB68-AA68+1,1),0),1))))</f>
      </c>
      <c r="L68" s="81" t="str">
        <f>IFERROR(INDEX('Cost_Components'!$S$2:$S$28,MATCH(E68,'Cost_Components'!$A$2:$A$28,0)),"")</f>
      </c>
      <c r="M68" s="82" t="str">
        <f>IFERROR(INDEX('Cost_Components'!$L$2:$L$28,MATCH(E68,'Cost_Components'!$A$2:$A$28,0)),"")</f>
      </c>
      <c r="N68" s="83" t="str">
        <f>IFERROR(INDEX('Cost_Components'!$P$2:$P$28,MATCH(E68,'Cost_Components'!$A$2:$A$28,0)),"")</f>
      </c>
      <c r="O68" s="84" t="str">
        <f>AF68*J68</f>
      </c>
      <c r="P68" s="85" t="str">
        <f>AG68*J68</f>
      </c>
      <c r="Q68" s="86" t="str">
        <f>P68*L68*M68*N68</f>
      </c>
      <c r="R68" s="87" t="str">
        <f>O68*K68*M68*N68</f>
      </c>
      <c r="S68" s="88" t="str">
        <f>R68-Q68</f>
      </c>
      <c r="T68" s="34" t="str">
        <f>IFERROR(INDEX('Cost_Components'!$R$2:$R$28,MATCH(E68,'Cost_Components'!$A$2:$A$28,0)),"")</f>
      </c>
      <c r="U68" s="89" t="str">
        <f>IFERROR(INDEX('Cost_Components'!$Q$2:$Q$28,MATCH(E68,'Cost_Components'!$A$2:$A$28,0)),"")</f>
      </c>
      <c r="V68" s="90" t="str">
        <f>1/(1+'Calculation_Assumptions'!$B$5)^(B68-'Calculation_Assumptions'!$B$2)</f>
      </c>
      <c r="W68" s="91" t="str">
        <f>Q68*V68</f>
      </c>
      <c r="X68" s="92" t="str">
        <f>R68*V68</f>
      </c>
      <c r="Y68" s="93" t="str">
        <f>S68*V68</f>
      </c>
      <c r="Z68" s="94" t="str">
        <f>IFERROR(INDEX('Cost_Components'!$T$2:$T$28,MATCH(E68,'Cost_Components'!$A$2:$A$28,0)),"")</f>
      </c>
      <c r="AA68" s="95" t="str">
        <f>IFERROR(INDEX('Cost_Components'!$U$2:$U$28,MATCH(E68,'Cost_Components'!$A$2:$A$28,0)),"")</f>
      </c>
      <c r="AB68" s="96" t="str">
        <f>IFERROR(INDEX('Cost_Components'!$V$2:$V$28,MATCH(E68,'Cost_Components'!$A$2:$A$28,0)),"")</f>
      </c>
      <c r="AC68" s="97" t="str">
        <f>IFERROR(INDEX('Cost_Components'!$M$2:$M$28,MATCH(E68,'Cost_Components'!$A$2:$A$28,0)),"")</f>
      </c>
      <c r="AD68" s="98" t="str">
        <f>IFERROR(INDEX('Cost_Components'!$N$2:$N$28,MATCH(E68,'Cost_Components'!$A$2:$A$28,0)),"")</f>
      </c>
      <c r="AE68" s="34" t="str">
        <f>IFERROR(INDEX('Cost_Components'!$O$2:$O$28,MATCH(E68,'Cost_Components'!$A$2:$A$28,0)),"")</f>
      </c>
      <c r="AF68" s="99" t="n">
        <v>70379.2693543267</v>
      </c>
      <c r="AG68" s="100" t="n">
        <v>68558.2072754876</v>
      </c>
      <c r="AH68" s="101" t="str">
        <f>IF(H68="shared-count-once",COUNTIFS($A$2:$A$1405,A68,$B$2:$B$1405,B68,$E$2:$E$1405,E68),1)</f>
      </c>
      <c r="AI68" s="102" t="n">
        <v>312936391.858479</v>
      </c>
      <c r="AJ68" s="103" t="str">
        <f>IF(AI68=0,"",Q68/AI68)</f>
      </c>
      <c r="AK68" s="104" t="str">
        <f>IF(AI68=0,"",R68/AI68)</f>
      </c>
      <c r="AL68" s="105" t="str">
        <f>IF(AI68=0,"",S68/AI68)</f>
      </c>
      <c r="AM68" s="106" t="str">
        <f>IF(AI68=0,"",Y68/AI68)</f>
      </c>
    </row>
    <row r="69">
      <c r="A69" t="s">
        <v>231</v>
      </c>
      <c r="B69" s="73" t="n">
        <v>2040</v>
      </c>
      <c r="C69" t="s">
        <v>231</v>
      </c>
      <c r="D69" t="s">
        <v>235</v>
      </c>
      <c r="E69" s="74" t="s">
        <v>300</v>
      </c>
      <c r="F69" s="75" t="s">
        <v>301</v>
      </c>
      <c r="G69" s="76" t="s">
        <v>232</v>
      </c>
      <c r="H69" s="77" t="s">
        <v>240</v>
      </c>
      <c r="I69" s="78" t="s">
        <v>304</v>
      </c>
      <c r="J69" s="79" t="str">
        <f>IFERROR(INDEX('Cost_Components'!$K$2:$K$28,MATCH(E69,'Cost_Components'!$A$2:$A$28,0)),"")</f>
      </c>
      <c r="K69" s="80" t="str">
        <f>IF(OR(L69="",Z69="",AA69="",AB69=""),"",IF(B69&lt;AA69,L69,IF(B69&gt;AB69,Z69,L69+(Z69-L69)*MIN(MAX((B69-AA69+1)/MAX(AB69-AA69+1,1),0),1))))</f>
      </c>
      <c r="L69" s="81" t="str">
        <f>IFERROR(INDEX('Cost_Components'!$S$2:$S$28,MATCH(E69,'Cost_Components'!$A$2:$A$28,0)),"")</f>
      </c>
      <c r="M69" s="82" t="str">
        <f>IFERROR(INDEX('Cost_Components'!$L$2:$L$28,MATCH(E69,'Cost_Components'!$A$2:$A$28,0)),"")</f>
      </c>
      <c r="N69" s="83" t="str">
        <f>IFERROR(INDEX('Cost_Components'!$P$2:$P$28,MATCH(E69,'Cost_Components'!$A$2:$A$28,0)),"")</f>
      </c>
      <c r="O69" s="84" t="str">
        <f>AF69*J69</f>
      </c>
      <c r="P69" s="85" t="str">
        <f>AG69*J69</f>
      </c>
      <c r="Q69" s="86" t="str">
        <f>P69*L69*M69*N69</f>
      </c>
      <c r="R69" s="87" t="str">
        <f>O69*K69*M69*N69</f>
      </c>
      <c r="S69" s="88" t="str">
        <f>R69-Q69</f>
      </c>
      <c r="T69" s="34" t="str">
        <f>IFERROR(INDEX('Cost_Components'!$R$2:$R$28,MATCH(E69,'Cost_Components'!$A$2:$A$28,0)),"")</f>
      </c>
      <c r="U69" s="89" t="str">
        <f>IFERROR(INDEX('Cost_Components'!$Q$2:$Q$28,MATCH(E69,'Cost_Components'!$A$2:$A$28,0)),"")</f>
      </c>
      <c r="V69" s="90" t="str">
        <f>1/(1+'Calculation_Assumptions'!$B$5)^(B69-'Calculation_Assumptions'!$B$2)</f>
      </c>
      <c r="W69" s="91" t="str">
        <f>Q69*V69</f>
      </c>
      <c r="X69" s="92" t="str">
        <f>R69*V69</f>
      </c>
      <c r="Y69" s="93" t="str">
        <f>S69*V69</f>
      </c>
      <c r="Z69" s="94" t="str">
        <f>IFERROR(INDEX('Cost_Components'!$T$2:$T$28,MATCH(E69,'Cost_Components'!$A$2:$A$28,0)),"")</f>
      </c>
      <c r="AA69" s="95" t="str">
        <f>IFERROR(INDEX('Cost_Components'!$U$2:$U$28,MATCH(E69,'Cost_Components'!$A$2:$A$28,0)),"")</f>
      </c>
      <c r="AB69" s="96" t="str">
        <f>IFERROR(INDEX('Cost_Components'!$V$2:$V$28,MATCH(E69,'Cost_Components'!$A$2:$A$28,0)),"")</f>
      </c>
      <c r="AC69" s="97" t="str">
        <f>IFERROR(INDEX('Cost_Components'!$M$2:$M$28,MATCH(E69,'Cost_Components'!$A$2:$A$28,0)),"")</f>
      </c>
      <c r="AD69" s="98" t="str">
        <f>IFERROR(INDEX('Cost_Components'!$N$2:$N$28,MATCH(E69,'Cost_Components'!$A$2:$A$28,0)),"")</f>
      </c>
      <c r="AE69" s="34" t="str">
        <f>IFERROR(INDEX('Cost_Components'!$O$2:$O$28,MATCH(E69,'Cost_Components'!$A$2:$A$28,0)),"")</f>
      </c>
      <c r="AF69" s="99" t="n">
        <v>72276.4338708548</v>
      </c>
      <c r="AG69" s="100" t="n">
        <v>70254.6031501659</v>
      </c>
      <c r="AH69" s="101" t="str">
        <f>IF(H69="shared-count-once",COUNTIFS($A$2:$A$1405,A69,$B$2:$B$1405,B69,$E$2:$E$1405,E69),1)</f>
      </c>
      <c r="AI69" s="102" t="n">
        <v>314265537.410829</v>
      </c>
      <c r="AJ69" s="103" t="str">
        <f>IF(AI69=0,"",Q69/AI69)</f>
      </c>
      <c r="AK69" s="104" t="str">
        <f>IF(AI69=0,"",R69/AI69)</f>
      </c>
      <c r="AL69" s="105" t="str">
        <f>IF(AI69=0,"",S69/AI69)</f>
      </c>
      <c r="AM69" s="106" t="str">
        <f>IF(AI69=0,"",Y69/AI69)</f>
      </c>
    </row>
    <row r="70">
      <c r="A70" t="s">
        <v>231</v>
      </c>
      <c r="B70" s="73" t="n">
        <v>2041</v>
      </c>
      <c r="C70" t="s">
        <v>231</v>
      </c>
      <c r="D70" t="s">
        <v>235</v>
      </c>
      <c r="E70" s="74" t="s">
        <v>300</v>
      </c>
      <c r="F70" s="75" t="s">
        <v>301</v>
      </c>
      <c r="G70" s="76" t="s">
        <v>232</v>
      </c>
      <c r="H70" s="77" t="s">
        <v>240</v>
      </c>
      <c r="I70" s="78" t="s">
        <v>304</v>
      </c>
      <c r="J70" s="79" t="str">
        <f>IFERROR(INDEX('Cost_Components'!$K$2:$K$28,MATCH(E70,'Cost_Components'!$A$2:$A$28,0)),"")</f>
      </c>
      <c r="K70" s="80" t="str">
        <f>IF(OR(L70="",Z70="",AA70="",AB70=""),"",IF(B70&lt;AA70,L70,IF(B70&gt;AB70,Z70,L70+(Z70-L70)*MIN(MAX((B70-AA70+1)/MAX(AB70-AA70+1,1),0),1))))</f>
      </c>
      <c r="L70" s="81" t="str">
        <f>IFERROR(INDEX('Cost_Components'!$S$2:$S$28,MATCH(E70,'Cost_Components'!$A$2:$A$28,0)),"")</f>
      </c>
      <c r="M70" s="82" t="str">
        <f>IFERROR(INDEX('Cost_Components'!$L$2:$L$28,MATCH(E70,'Cost_Components'!$A$2:$A$28,0)),"")</f>
      </c>
      <c r="N70" s="83" t="str">
        <f>IFERROR(INDEX('Cost_Components'!$P$2:$P$28,MATCH(E70,'Cost_Components'!$A$2:$A$28,0)),"")</f>
      </c>
      <c r="O70" s="84" t="str">
        <f>AF70*J70</f>
      </c>
      <c r="P70" s="85" t="str">
        <f>AG70*J70</f>
      </c>
      <c r="Q70" s="86" t="str">
        <f>P70*L70*M70*N70</f>
      </c>
      <c r="R70" s="87" t="str">
        <f>O70*K70*M70*N70</f>
      </c>
      <c r="S70" s="88" t="str">
        <f>R70-Q70</f>
      </c>
      <c r="T70" s="34" t="str">
        <f>IFERROR(INDEX('Cost_Components'!$R$2:$R$28,MATCH(E70,'Cost_Components'!$A$2:$A$28,0)),"")</f>
      </c>
      <c r="U70" s="89" t="str">
        <f>IFERROR(INDEX('Cost_Components'!$Q$2:$Q$28,MATCH(E70,'Cost_Components'!$A$2:$A$28,0)),"")</f>
      </c>
      <c r="V70" s="90" t="str">
        <f>1/(1+'Calculation_Assumptions'!$B$5)^(B70-'Calculation_Assumptions'!$B$2)</f>
      </c>
      <c r="W70" s="91" t="str">
        <f>Q70*V70</f>
      </c>
      <c r="X70" s="92" t="str">
        <f>R70*V70</f>
      </c>
      <c r="Y70" s="93" t="str">
        <f>S70*V70</f>
      </c>
      <c r="Z70" s="94" t="str">
        <f>IFERROR(INDEX('Cost_Components'!$T$2:$T$28,MATCH(E70,'Cost_Components'!$A$2:$A$28,0)),"")</f>
      </c>
      <c r="AA70" s="95" t="str">
        <f>IFERROR(INDEX('Cost_Components'!$U$2:$U$28,MATCH(E70,'Cost_Components'!$A$2:$A$28,0)),"")</f>
      </c>
      <c r="AB70" s="96" t="str">
        <f>IFERROR(INDEX('Cost_Components'!$V$2:$V$28,MATCH(E70,'Cost_Components'!$A$2:$A$28,0)),"")</f>
      </c>
      <c r="AC70" s="97" t="str">
        <f>IFERROR(INDEX('Cost_Components'!$M$2:$M$28,MATCH(E70,'Cost_Components'!$A$2:$A$28,0)),"")</f>
      </c>
      <c r="AD70" s="98" t="str">
        <f>IFERROR(INDEX('Cost_Components'!$N$2:$N$28,MATCH(E70,'Cost_Components'!$A$2:$A$28,0)),"")</f>
      </c>
      <c r="AE70" s="34" t="str">
        <f>IFERROR(INDEX('Cost_Components'!$O$2:$O$28,MATCH(E70,'Cost_Components'!$A$2:$A$28,0)),"")</f>
      </c>
      <c r="AF70" s="99" t="n">
        <v>74238.6048341848</v>
      </c>
      <c r="AG70" s="100" t="n">
        <v>72006.8532674084</v>
      </c>
      <c r="AH70" s="101" t="str">
        <f>IF(H70="shared-count-once",COUNTIFS($A$2:$A$1405,A70,$B$2:$B$1405,B70,$E$2:$E$1405,E70),1)</f>
      </c>
      <c r="AI70" s="102" t="n">
        <v>315525215.312548</v>
      </c>
      <c r="AJ70" s="103" t="str">
        <f>IF(AI70=0,"",Q70/AI70)</f>
      </c>
      <c r="AK70" s="104" t="str">
        <f>IF(AI70=0,"",R70/AI70)</f>
      </c>
      <c r="AL70" s="105" t="str">
        <f>IF(AI70=0,"",S70/AI70)</f>
      </c>
      <c r="AM70" s="106" t="str">
        <f>IF(AI70=0,"",Y70/AI70)</f>
      </c>
    </row>
    <row r="71">
      <c r="A71" t="s">
        <v>231</v>
      </c>
      <c r="B71" s="73" t="n">
        <v>2042</v>
      </c>
      <c r="C71" t="s">
        <v>231</v>
      </c>
      <c r="D71" t="s">
        <v>235</v>
      </c>
      <c r="E71" s="74" t="s">
        <v>300</v>
      </c>
      <c r="F71" s="75" t="s">
        <v>301</v>
      </c>
      <c r="G71" s="76" t="s">
        <v>232</v>
      </c>
      <c r="H71" s="77" t="s">
        <v>240</v>
      </c>
      <c r="I71" s="78" t="s">
        <v>304</v>
      </c>
      <c r="J71" s="79" t="str">
        <f>IFERROR(INDEX('Cost_Components'!$K$2:$K$28,MATCH(E71,'Cost_Components'!$A$2:$A$28,0)),"")</f>
      </c>
      <c r="K71" s="80" t="str">
        <f>IF(OR(L71="",Z71="",AA71="",AB71=""),"",IF(B71&lt;AA71,L71,IF(B71&gt;AB71,Z71,L71+(Z71-L71)*MIN(MAX((B71-AA71+1)/MAX(AB71-AA71+1,1),0),1))))</f>
      </c>
      <c r="L71" s="81" t="str">
        <f>IFERROR(INDEX('Cost_Components'!$S$2:$S$28,MATCH(E71,'Cost_Components'!$A$2:$A$28,0)),"")</f>
      </c>
      <c r="M71" s="82" t="str">
        <f>IFERROR(INDEX('Cost_Components'!$L$2:$L$28,MATCH(E71,'Cost_Components'!$A$2:$A$28,0)),"")</f>
      </c>
      <c r="N71" s="83" t="str">
        <f>IFERROR(INDEX('Cost_Components'!$P$2:$P$28,MATCH(E71,'Cost_Components'!$A$2:$A$28,0)),"")</f>
      </c>
      <c r="O71" s="84" t="str">
        <f>AF71*J71</f>
      </c>
      <c r="P71" s="85" t="str">
        <f>AG71*J71</f>
      </c>
      <c r="Q71" s="86" t="str">
        <f>P71*L71*M71*N71</f>
      </c>
      <c r="R71" s="87" t="str">
        <f>O71*K71*M71*N71</f>
      </c>
      <c r="S71" s="88" t="str">
        <f>R71-Q71</f>
      </c>
      <c r="T71" s="34" t="str">
        <f>IFERROR(INDEX('Cost_Components'!$R$2:$R$28,MATCH(E71,'Cost_Components'!$A$2:$A$28,0)),"")</f>
      </c>
      <c r="U71" s="89" t="str">
        <f>IFERROR(INDEX('Cost_Components'!$Q$2:$Q$28,MATCH(E71,'Cost_Components'!$A$2:$A$28,0)),"")</f>
      </c>
      <c r="V71" s="90" t="str">
        <f>1/(1+'Calculation_Assumptions'!$B$5)^(B71-'Calculation_Assumptions'!$B$2)</f>
      </c>
      <c r="W71" s="91" t="str">
        <f>Q71*V71</f>
      </c>
      <c r="X71" s="92" t="str">
        <f>R71*V71</f>
      </c>
      <c r="Y71" s="93" t="str">
        <f>S71*V71</f>
      </c>
      <c r="Z71" s="94" t="str">
        <f>IFERROR(INDEX('Cost_Components'!$T$2:$T$28,MATCH(E71,'Cost_Components'!$A$2:$A$28,0)),"")</f>
      </c>
      <c r="AA71" s="95" t="str">
        <f>IFERROR(INDEX('Cost_Components'!$U$2:$U$28,MATCH(E71,'Cost_Components'!$A$2:$A$28,0)),"")</f>
      </c>
      <c r="AB71" s="96" t="str">
        <f>IFERROR(INDEX('Cost_Components'!$V$2:$V$28,MATCH(E71,'Cost_Components'!$A$2:$A$28,0)),"")</f>
      </c>
      <c r="AC71" s="97" t="str">
        <f>IFERROR(INDEX('Cost_Components'!$M$2:$M$28,MATCH(E71,'Cost_Components'!$A$2:$A$28,0)),"")</f>
      </c>
      <c r="AD71" s="98" t="str">
        <f>IFERROR(INDEX('Cost_Components'!$N$2:$N$28,MATCH(E71,'Cost_Components'!$A$2:$A$28,0)),"")</f>
      </c>
      <c r="AE71" s="34" t="str">
        <f>IFERROR(INDEX('Cost_Components'!$O$2:$O$28,MATCH(E71,'Cost_Components'!$A$2:$A$28,0)),"")</f>
      </c>
      <c r="AF71" s="99" t="n">
        <v>76237.5199075674</v>
      </c>
      <c r="AG71" s="100" t="n">
        <v>73786.7404927178</v>
      </c>
      <c r="AH71" s="101" t="str">
        <f>IF(H71="shared-count-once",COUNTIFS($A$2:$A$1405,A71,$B$2:$B$1405,B71,$E$2:$E$1405,E71),1)</f>
      </c>
      <c r="AI71" s="102" t="n">
        <v>316707694.211882</v>
      </c>
      <c r="AJ71" s="103" t="str">
        <f>IF(AI71=0,"",Q71/AI71)</f>
      </c>
      <c r="AK71" s="104" t="str">
        <f>IF(AI71=0,"",R71/AI71)</f>
      </c>
      <c r="AL71" s="105" t="str">
        <f>IF(AI71=0,"",S71/AI71)</f>
      </c>
      <c r="AM71" s="106" t="str">
        <f>IF(AI71=0,"",Y71/AI71)</f>
      </c>
    </row>
    <row r="72">
      <c r="A72" t="s">
        <v>231</v>
      </c>
      <c r="B72" s="73" t="n">
        <v>2043</v>
      </c>
      <c r="C72" t="s">
        <v>231</v>
      </c>
      <c r="D72" t="s">
        <v>235</v>
      </c>
      <c r="E72" s="74" t="s">
        <v>300</v>
      </c>
      <c r="F72" s="75" t="s">
        <v>301</v>
      </c>
      <c r="G72" s="76" t="s">
        <v>232</v>
      </c>
      <c r="H72" s="77" t="s">
        <v>240</v>
      </c>
      <c r="I72" s="78" t="s">
        <v>304</v>
      </c>
      <c r="J72" s="79" t="str">
        <f>IFERROR(INDEX('Cost_Components'!$K$2:$K$28,MATCH(E72,'Cost_Components'!$A$2:$A$28,0)),"")</f>
      </c>
      <c r="K72" s="80" t="str">
        <f>IF(OR(L72="",Z72="",AA72="",AB72=""),"",IF(B72&lt;AA72,L72,IF(B72&gt;AB72,Z72,L72+(Z72-L72)*MIN(MAX((B72-AA72+1)/MAX(AB72-AA72+1,1),0),1))))</f>
      </c>
      <c r="L72" s="81" t="str">
        <f>IFERROR(INDEX('Cost_Components'!$S$2:$S$28,MATCH(E72,'Cost_Components'!$A$2:$A$28,0)),"")</f>
      </c>
      <c r="M72" s="82" t="str">
        <f>IFERROR(INDEX('Cost_Components'!$L$2:$L$28,MATCH(E72,'Cost_Components'!$A$2:$A$28,0)),"")</f>
      </c>
      <c r="N72" s="83" t="str">
        <f>IFERROR(INDEX('Cost_Components'!$P$2:$P$28,MATCH(E72,'Cost_Components'!$A$2:$A$28,0)),"")</f>
      </c>
      <c r="O72" s="84" t="str">
        <f>AF72*J72</f>
      </c>
      <c r="P72" s="85" t="str">
        <f>AG72*J72</f>
      </c>
      <c r="Q72" s="86" t="str">
        <f>P72*L72*M72*N72</f>
      </c>
      <c r="R72" s="87" t="str">
        <f>O72*K72*M72*N72</f>
      </c>
      <c r="S72" s="88" t="str">
        <f>R72-Q72</f>
      </c>
      <c r="T72" s="34" t="str">
        <f>IFERROR(INDEX('Cost_Components'!$R$2:$R$28,MATCH(E72,'Cost_Components'!$A$2:$A$28,0)),"")</f>
      </c>
      <c r="U72" s="89" t="str">
        <f>IFERROR(INDEX('Cost_Components'!$Q$2:$Q$28,MATCH(E72,'Cost_Components'!$A$2:$A$28,0)),"")</f>
      </c>
      <c r="V72" s="90" t="str">
        <f>1/(1+'Calculation_Assumptions'!$B$5)^(B72-'Calculation_Assumptions'!$B$2)</f>
      </c>
      <c r="W72" s="91" t="str">
        <f>Q72*V72</f>
      </c>
      <c r="X72" s="92" t="str">
        <f>R72*V72</f>
      </c>
      <c r="Y72" s="93" t="str">
        <f>S72*V72</f>
      </c>
      <c r="Z72" s="94" t="str">
        <f>IFERROR(INDEX('Cost_Components'!$T$2:$T$28,MATCH(E72,'Cost_Components'!$A$2:$A$28,0)),"")</f>
      </c>
      <c r="AA72" s="95" t="str">
        <f>IFERROR(INDEX('Cost_Components'!$U$2:$U$28,MATCH(E72,'Cost_Components'!$A$2:$A$28,0)),"")</f>
      </c>
      <c r="AB72" s="96" t="str">
        <f>IFERROR(INDEX('Cost_Components'!$V$2:$V$28,MATCH(E72,'Cost_Components'!$A$2:$A$28,0)),"")</f>
      </c>
      <c r="AC72" s="97" t="str">
        <f>IFERROR(INDEX('Cost_Components'!$M$2:$M$28,MATCH(E72,'Cost_Components'!$A$2:$A$28,0)),"")</f>
      </c>
      <c r="AD72" s="98" t="str">
        <f>IFERROR(INDEX('Cost_Components'!$N$2:$N$28,MATCH(E72,'Cost_Components'!$A$2:$A$28,0)),"")</f>
      </c>
      <c r="AE72" s="34" t="str">
        <f>IFERROR(INDEX('Cost_Components'!$O$2:$O$28,MATCH(E72,'Cost_Components'!$A$2:$A$28,0)),"")</f>
      </c>
      <c r="AF72" s="99" t="n">
        <v>78407.6024543127</v>
      </c>
      <c r="AG72" s="100" t="n">
        <v>75728.5671980408</v>
      </c>
      <c r="AH72" s="101" t="str">
        <f>IF(H72="shared-count-once",COUNTIFS($A$2:$A$1405,A72,$B$2:$B$1405,B72,$E$2:$E$1405,E72),1)</f>
      </c>
      <c r="AI72" s="102" t="n">
        <v>317814114.067152</v>
      </c>
      <c r="AJ72" s="103" t="str">
        <f>IF(AI72=0,"",Q72/AI72)</f>
      </c>
      <c r="AK72" s="104" t="str">
        <f>IF(AI72=0,"",R72/AI72)</f>
      </c>
      <c r="AL72" s="105" t="str">
        <f>IF(AI72=0,"",S72/AI72)</f>
      </c>
      <c r="AM72" s="106" t="str">
        <f>IF(AI72=0,"",Y72/AI72)</f>
      </c>
    </row>
    <row r="73">
      <c r="A73" t="s">
        <v>231</v>
      </c>
      <c r="B73" s="73" t="n">
        <v>2044</v>
      </c>
      <c r="C73" t="s">
        <v>231</v>
      </c>
      <c r="D73" t="s">
        <v>235</v>
      </c>
      <c r="E73" s="74" t="s">
        <v>300</v>
      </c>
      <c r="F73" s="75" t="s">
        <v>301</v>
      </c>
      <c r="G73" s="76" t="s">
        <v>232</v>
      </c>
      <c r="H73" s="77" t="s">
        <v>240</v>
      </c>
      <c r="I73" s="78" t="s">
        <v>304</v>
      </c>
      <c r="J73" s="79" t="str">
        <f>IFERROR(INDEX('Cost_Components'!$K$2:$K$28,MATCH(E73,'Cost_Components'!$A$2:$A$28,0)),"")</f>
      </c>
      <c r="K73" s="80" t="str">
        <f>IF(OR(L73="",Z73="",AA73="",AB73=""),"",IF(B73&lt;AA73,L73,IF(B73&gt;AB73,Z73,L73+(Z73-L73)*MIN(MAX((B73-AA73+1)/MAX(AB73-AA73+1,1),0),1))))</f>
      </c>
      <c r="L73" s="81" t="str">
        <f>IFERROR(INDEX('Cost_Components'!$S$2:$S$28,MATCH(E73,'Cost_Components'!$A$2:$A$28,0)),"")</f>
      </c>
      <c r="M73" s="82" t="str">
        <f>IFERROR(INDEX('Cost_Components'!$L$2:$L$28,MATCH(E73,'Cost_Components'!$A$2:$A$28,0)),"")</f>
      </c>
      <c r="N73" s="83" t="str">
        <f>IFERROR(INDEX('Cost_Components'!$P$2:$P$28,MATCH(E73,'Cost_Components'!$A$2:$A$28,0)),"")</f>
      </c>
      <c r="O73" s="84" t="str">
        <f>AF73*J73</f>
      </c>
      <c r="P73" s="85" t="str">
        <f>AG73*J73</f>
      </c>
      <c r="Q73" s="86" t="str">
        <f>P73*L73*M73*N73</f>
      </c>
      <c r="R73" s="87" t="str">
        <f>O73*K73*M73*N73</f>
      </c>
      <c r="S73" s="88" t="str">
        <f>R73-Q73</f>
      </c>
      <c r="T73" s="34" t="str">
        <f>IFERROR(INDEX('Cost_Components'!$R$2:$R$28,MATCH(E73,'Cost_Components'!$A$2:$A$28,0)),"")</f>
      </c>
      <c r="U73" s="89" t="str">
        <f>IFERROR(INDEX('Cost_Components'!$Q$2:$Q$28,MATCH(E73,'Cost_Components'!$A$2:$A$28,0)),"")</f>
      </c>
      <c r="V73" s="90" t="str">
        <f>1/(1+'Calculation_Assumptions'!$B$5)^(B73-'Calculation_Assumptions'!$B$2)</f>
      </c>
      <c r="W73" s="91" t="str">
        <f>Q73*V73</f>
      </c>
      <c r="X73" s="92" t="str">
        <f>R73*V73</f>
      </c>
      <c r="Y73" s="93" t="str">
        <f>S73*V73</f>
      </c>
      <c r="Z73" s="94" t="str">
        <f>IFERROR(INDEX('Cost_Components'!$T$2:$T$28,MATCH(E73,'Cost_Components'!$A$2:$A$28,0)),"")</f>
      </c>
      <c r="AA73" s="95" t="str">
        <f>IFERROR(INDEX('Cost_Components'!$U$2:$U$28,MATCH(E73,'Cost_Components'!$A$2:$A$28,0)),"")</f>
      </c>
      <c r="AB73" s="96" t="str">
        <f>IFERROR(INDEX('Cost_Components'!$V$2:$V$28,MATCH(E73,'Cost_Components'!$A$2:$A$28,0)),"")</f>
      </c>
      <c r="AC73" s="97" t="str">
        <f>IFERROR(INDEX('Cost_Components'!$M$2:$M$28,MATCH(E73,'Cost_Components'!$A$2:$A$28,0)),"")</f>
      </c>
      <c r="AD73" s="98" t="str">
        <f>IFERROR(INDEX('Cost_Components'!$N$2:$N$28,MATCH(E73,'Cost_Components'!$A$2:$A$28,0)),"")</f>
      </c>
      <c r="AE73" s="34" t="str">
        <f>IFERROR(INDEX('Cost_Components'!$O$2:$O$28,MATCH(E73,'Cost_Components'!$A$2:$A$28,0)),"")</f>
      </c>
      <c r="AF73" s="99" t="n">
        <v>80570.7443912291</v>
      </c>
      <c r="AG73" s="100" t="n">
        <v>77654.0306217917</v>
      </c>
      <c r="AH73" s="101" t="str">
        <f>IF(H73="shared-count-once",COUNTIFS($A$2:$A$1405,A73,$B$2:$B$1405,B73,$E$2:$E$1405,E73),1)</f>
      </c>
      <c r="AI73" s="102" t="n">
        <v>318840890.732156</v>
      </c>
      <c r="AJ73" s="103" t="str">
        <f>IF(AI73=0,"",Q73/AI73)</f>
      </c>
      <c r="AK73" s="104" t="str">
        <f>IF(AI73=0,"",R73/AI73)</f>
      </c>
      <c r="AL73" s="105" t="str">
        <f>IF(AI73=0,"",S73/AI73)</f>
      </c>
      <c r="AM73" s="106" t="str">
        <f>IF(AI73=0,"",Y73/AI73)</f>
      </c>
    </row>
    <row r="74">
      <c r="A74" t="s">
        <v>231</v>
      </c>
      <c r="B74" s="73" t="n">
        <v>2045</v>
      </c>
      <c r="C74" t="s">
        <v>231</v>
      </c>
      <c r="D74" t="s">
        <v>235</v>
      </c>
      <c r="E74" s="74" t="s">
        <v>300</v>
      </c>
      <c r="F74" s="75" t="s">
        <v>301</v>
      </c>
      <c r="G74" s="76" t="s">
        <v>232</v>
      </c>
      <c r="H74" s="77" t="s">
        <v>240</v>
      </c>
      <c r="I74" s="78" t="s">
        <v>304</v>
      </c>
      <c r="J74" s="79" t="str">
        <f>IFERROR(INDEX('Cost_Components'!$K$2:$K$28,MATCH(E74,'Cost_Components'!$A$2:$A$28,0)),"")</f>
      </c>
      <c r="K74" s="80" t="str">
        <f>IF(OR(L74="",Z74="",AA74="",AB74=""),"",IF(B74&lt;AA74,L74,IF(B74&gt;AB74,Z74,L74+(Z74-L74)*MIN(MAX((B74-AA74+1)/MAX(AB74-AA74+1,1),0),1))))</f>
      </c>
      <c r="L74" s="81" t="str">
        <f>IFERROR(INDEX('Cost_Components'!$S$2:$S$28,MATCH(E74,'Cost_Components'!$A$2:$A$28,0)),"")</f>
      </c>
      <c r="M74" s="82" t="str">
        <f>IFERROR(INDEX('Cost_Components'!$L$2:$L$28,MATCH(E74,'Cost_Components'!$A$2:$A$28,0)),"")</f>
      </c>
      <c r="N74" s="83" t="str">
        <f>IFERROR(INDEX('Cost_Components'!$P$2:$P$28,MATCH(E74,'Cost_Components'!$A$2:$A$28,0)),"")</f>
      </c>
      <c r="O74" s="84" t="str">
        <f>AF74*J74</f>
      </c>
      <c r="P74" s="85" t="str">
        <f>AG74*J74</f>
      </c>
      <c r="Q74" s="86" t="str">
        <f>P74*L74*M74*N74</f>
      </c>
      <c r="R74" s="87" t="str">
        <f>O74*K74*M74*N74</f>
      </c>
      <c r="S74" s="88" t="str">
        <f>R74-Q74</f>
      </c>
      <c r="T74" s="34" t="str">
        <f>IFERROR(INDEX('Cost_Components'!$R$2:$R$28,MATCH(E74,'Cost_Components'!$A$2:$A$28,0)),"")</f>
      </c>
      <c r="U74" s="89" t="str">
        <f>IFERROR(INDEX('Cost_Components'!$Q$2:$Q$28,MATCH(E74,'Cost_Components'!$A$2:$A$28,0)),"")</f>
      </c>
      <c r="V74" s="90" t="str">
        <f>1/(1+'Calculation_Assumptions'!$B$5)^(B74-'Calculation_Assumptions'!$B$2)</f>
      </c>
      <c r="W74" s="91" t="str">
        <f>Q74*V74</f>
      </c>
      <c r="X74" s="92" t="str">
        <f>R74*V74</f>
      </c>
      <c r="Y74" s="93" t="str">
        <f>S74*V74</f>
      </c>
      <c r="Z74" s="94" t="str">
        <f>IFERROR(INDEX('Cost_Components'!$T$2:$T$28,MATCH(E74,'Cost_Components'!$A$2:$A$28,0)),"")</f>
      </c>
      <c r="AA74" s="95" t="str">
        <f>IFERROR(INDEX('Cost_Components'!$U$2:$U$28,MATCH(E74,'Cost_Components'!$A$2:$A$28,0)),"")</f>
      </c>
      <c r="AB74" s="96" t="str">
        <f>IFERROR(INDEX('Cost_Components'!$V$2:$V$28,MATCH(E74,'Cost_Components'!$A$2:$A$28,0)),"")</f>
      </c>
      <c r="AC74" s="97" t="str">
        <f>IFERROR(INDEX('Cost_Components'!$M$2:$M$28,MATCH(E74,'Cost_Components'!$A$2:$A$28,0)),"")</f>
      </c>
      <c r="AD74" s="98" t="str">
        <f>IFERROR(INDEX('Cost_Components'!$N$2:$N$28,MATCH(E74,'Cost_Components'!$A$2:$A$28,0)),"")</f>
      </c>
      <c r="AE74" s="34" t="str">
        <f>IFERROR(INDEX('Cost_Components'!$O$2:$O$28,MATCH(E74,'Cost_Components'!$A$2:$A$28,0)),"")</f>
      </c>
      <c r="AF74" s="99" t="n">
        <v>82751.6267243913</v>
      </c>
      <c r="AG74" s="100" t="n">
        <v>79587.8593765936</v>
      </c>
      <c r="AH74" s="101" t="str">
        <f>IF(H74="shared-count-once",COUNTIFS($A$2:$A$1405,A74,$B$2:$B$1405,B74,$E$2:$E$1405,E74),1)</f>
      </c>
      <c r="AI74" s="102" t="n">
        <v>319784682.33108</v>
      </c>
      <c r="AJ74" s="103" t="str">
        <f>IF(AI74=0,"",Q74/AI74)</f>
      </c>
      <c r="AK74" s="104" t="str">
        <f>IF(AI74=0,"",R74/AI74)</f>
      </c>
      <c r="AL74" s="105" t="str">
        <f>IF(AI74=0,"",S74/AI74)</f>
      </c>
      <c r="AM74" s="106" t="str">
        <f>IF(AI74=0,"",Y74/AI74)</f>
      </c>
    </row>
    <row r="75">
      <c r="A75" t="s">
        <v>231</v>
      </c>
      <c r="B75" s="73" t="n">
        <v>2046</v>
      </c>
      <c r="C75" t="s">
        <v>231</v>
      </c>
      <c r="D75" t="s">
        <v>235</v>
      </c>
      <c r="E75" s="74" t="s">
        <v>300</v>
      </c>
      <c r="F75" s="75" t="s">
        <v>301</v>
      </c>
      <c r="G75" s="76" t="s">
        <v>232</v>
      </c>
      <c r="H75" s="77" t="s">
        <v>240</v>
      </c>
      <c r="I75" s="78" t="s">
        <v>304</v>
      </c>
      <c r="J75" s="79" t="str">
        <f>IFERROR(INDEX('Cost_Components'!$K$2:$K$28,MATCH(E75,'Cost_Components'!$A$2:$A$28,0)),"")</f>
      </c>
      <c r="K75" s="80" t="str">
        <f>IF(OR(L75="",Z75="",AA75="",AB75=""),"",IF(B75&lt;AA75,L75,IF(B75&gt;AB75,Z75,L75+(Z75-L75)*MIN(MAX((B75-AA75+1)/MAX(AB75-AA75+1,1),0),1))))</f>
      </c>
      <c r="L75" s="81" t="str">
        <f>IFERROR(INDEX('Cost_Components'!$S$2:$S$28,MATCH(E75,'Cost_Components'!$A$2:$A$28,0)),"")</f>
      </c>
      <c r="M75" s="82" t="str">
        <f>IFERROR(INDEX('Cost_Components'!$L$2:$L$28,MATCH(E75,'Cost_Components'!$A$2:$A$28,0)),"")</f>
      </c>
      <c r="N75" s="83" t="str">
        <f>IFERROR(INDEX('Cost_Components'!$P$2:$P$28,MATCH(E75,'Cost_Components'!$A$2:$A$28,0)),"")</f>
      </c>
      <c r="O75" s="84" t="str">
        <f>AF75*J75</f>
      </c>
      <c r="P75" s="85" t="str">
        <f>AG75*J75</f>
      </c>
      <c r="Q75" s="86" t="str">
        <f>P75*L75*M75*N75</f>
      </c>
      <c r="R75" s="87" t="str">
        <f>O75*K75*M75*N75</f>
      </c>
      <c r="S75" s="88" t="str">
        <f>R75-Q75</f>
      </c>
      <c r="T75" s="34" t="str">
        <f>IFERROR(INDEX('Cost_Components'!$R$2:$R$28,MATCH(E75,'Cost_Components'!$A$2:$A$28,0)),"")</f>
      </c>
      <c r="U75" s="89" t="str">
        <f>IFERROR(INDEX('Cost_Components'!$Q$2:$Q$28,MATCH(E75,'Cost_Components'!$A$2:$A$28,0)),"")</f>
      </c>
      <c r="V75" s="90" t="str">
        <f>1/(1+'Calculation_Assumptions'!$B$5)^(B75-'Calculation_Assumptions'!$B$2)</f>
      </c>
      <c r="W75" s="91" t="str">
        <f>Q75*V75</f>
      </c>
      <c r="X75" s="92" t="str">
        <f>R75*V75</f>
      </c>
      <c r="Y75" s="93" t="str">
        <f>S75*V75</f>
      </c>
      <c r="Z75" s="94" t="str">
        <f>IFERROR(INDEX('Cost_Components'!$T$2:$T$28,MATCH(E75,'Cost_Components'!$A$2:$A$28,0)),"")</f>
      </c>
      <c r="AA75" s="95" t="str">
        <f>IFERROR(INDEX('Cost_Components'!$U$2:$U$28,MATCH(E75,'Cost_Components'!$A$2:$A$28,0)),"")</f>
      </c>
      <c r="AB75" s="96" t="str">
        <f>IFERROR(INDEX('Cost_Components'!$V$2:$V$28,MATCH(E75,'Cost_Components'!$A$2:$A$28,0)),"")</f>
      </c>
      <c r="AC75" s="97" t="str">
        <f>IFERROR(INDEX('Cost_Components'!$M$2:$M$28,MATCH(E75,'Cost_Components'!$A$2:$A$28,0)),"")</f>
      </c>
      <c r="AD75" s="98" t="str">
        <f>IFERROR(INDEX('Cost_Components'!$N$2:$N$28,MATCH(E75,'Cost_Components'!$A$2:$A$28,0)),"")</f>
      </c>
      <c r="AE75" s="34" t="str">
        <f>IFERROR(INDEX('Cost_Components'!$O$2:$O$28,MATCH(E75,'Cost_Components'!$A$2:$A$28,0)),"")</f>
      </c>
      <c r="AF75" s="99" t="n">
        <v>84855.9007214222</v>
      </c>
      <c r="AG75" s="100" t="n">
        <v>81435.6674100374</v>
      </c>
      <c r="AH75" s="101" t="str">
        <f>IF(H75="shared-count-once",COUNTIFS($A$2:$A$1405,A75,$B$2:$B$1405,B75,$E$2:$E$1405,E75),1)</f>
      </c>
      <c r="AI75" s="102" t="n">
        <v>320645615.981408</v>
      </c>
      <c r="AJ75" s="103" t="str">
        <f>IF(AI75=0,"",Q75/AI75)</f>
      </c>
      <c r="AK75" s="104" t="str">
        <f>IF(AI75=0,"",R75/AI75)</f>
      </c>
      <c r="AL75" s="105" t="str">
        <f>IF(AI75=0,"",S75/AI75)</f>
      </c>
      <c r="AM75" s="106" t="str">
        <f>IF(AI75=0,"",Y75/AI75)</f>
      </c>
    </row>
    <row r="76">
      <c r="A76" t="s">
        <v>231</v>
      </c>
      <c r="B76" s="73" t="n">
        <v>2047</v>
      </c>
      <c r="C76" t="s">
        <v>231</v>
      </c>
      <c r="D76" t="s">
        <v>235</v>
      </c>
      <c r="E76" s="74" t="s">
        <v>300</v>
      </c>
      <c r="F76" s="75" t="s">
        <v>301</v>
      </c>
      <c r="G76" s="76" t="s">
        <v>232</v>
      </c>
      <c r="H76" s="77" t="s">
        <v>240</v>
      </c>
      <c r="I76" s="78" t="s">
        <v>304</v>
      </c>
      <c r="J76" s="79" t="str">
        <f>IFERROR(INDEX('Cost_Components'!$K$2:$K$28,MATCH(E76,'Cost_Components'!$A$2:$A$28,0)),"")</f>
      </c>
      <c r="K76" s="80" t="str">
        <f>IF(OR(L76="",Z76="",AA76="",AB76=""),"",IF(B76&lt;AA76,L76,IF(B76&gt;AB76,Z76,L76+(Z76-L76)*MIN(MAX((B76-AA76+1)/MAX(AB76-AA76+1,1),0),1))))</f>
      </c>
      <c r="L76" s="81" t="str">
        <f>IFERROR(INDEX('Cost_Components'!$S$2:$S$28,MATCH(E76,'Cost_Components'!$A$2:$A$28,0)),"")</f>
      </c>
      <c r="M76" s="82" t="str">
        <f>IFERROR(INDEX('Cost_Components'!$L$2:$L$28,MATCH(E76,'Cost_Components'!$A$2:$A$28,0)),"")</f>
      </c>
      <c r="N76" s="83" t="str">
        <f>IFERROR(INDEX('Cost_Components'!$P$2:$P$28,MATCH(E76,'Cost_Components'!$A$2:$A$28,0)),"")</f>
      </c>
      <c r="O76" s="84" t="str">
        <f>AF76*J76</f>
      </c>
      <c r="P76" s="85" t="str">
        <f>AG76*J76</f>
      </c>
      <c r="Q76" s="86" t="str">
        <f>P76*L76*M76*N76</f>
      </c>
      <c r="R76" s="87" t="str">
        <f>O76*K76*M76*N76</f>
      </c>
      <c r="S76" s="88" t="str">
        <f>R76-Q76</f>
      </c>
      <c r="T76" s="34" t="str">
        <f>IFERROR(INDEX('Cost_Components'!$R$2:$R$28,MATCH(E76,'Cost_Components'!$A$2:$A$28,0)),"")</f>
      </c>
      <c r="U76" s="89" t="str">
        <f>IFERROR(INDEX('Cost_Components'!$Q$2:$Q$28,MATCH(E76,'Cost_Components'!$A$2:$A$28,0)),"")</f>
      </c>
      <c r="V76" s="90" t="str">
        <f>1/(1+'Calculation_Assumptions'!$B$5)^(B76-'Calculation_Assumptions'!$B$2)</f>
      </c>
      <c r="W76" s="91" t="str">
        <f>Q76*V76</f>
      </c>
      <c r="X76" s="92" t="str">
        <f>R76*V76</f>
      </c>
      <c r="Y76" s="93" t="str">
        <f>S76*V76</f>
      </c>
      <c r="Z76" s="94" t="str">
        <f>IFERROR(INDEX('Cost_Components'!$T$2:$T$28,MATCH(E76,'Cost_Components'!$A$2:$A$28,0)),"")</f>
      </c>
      <c r="AA76" s="95" t="str">
        <f>IFERROR(INDEX('Cost_Components'!$U$2:$U$28,MATCH(E76,'Cost_Components'!$A$2:$A$28,0)),"")</f>
      </c>
      <c r="AB76" s="96" t="str">
        <f>IFERROR(INDEX('Cost_Components'!$V$2:$V$28,MATCH(E76,'Cost_Components'!$A$2:$A$28,0)),"")</f>
      </c>
      <c r="AC76" s="97" t="str">
        <f>IFERROR(INDEX('Cost_Components'!$M$2:$M$28,MATCH(E76,'Cost_Components'!$A$2:$A$28,0)),"")</f>
      </c>
      <c r="AD76" s="98" t="str">
        <f>IFERROR(INDEX('Cost_Components'!$N$2:$N$28,MATCH(E76,'Cost_Components'!$A$2:$A$28,0)),"")</f>
      </c>
      <c r="AE76" s="34" t="str">
        <f>IFERROR(INDEX('Cost_Components'!$O$2:$O$28,MATCH(E76,'Cost_Components'!$A$2:$A$28,0)),"")</f>
      </c>
      <c r="AF76" s="99" t="n">
        <v>86609.1438481209</v>
      </c>
      <c r="AG76" s="100" t="n">
        <v>82923.8188135419</v>
      </c>
      <c r="AH76" s="101" t="str">
        <f>IF(H76="shared-count-once",COUNTIFS($A$2:$A$1405,A76,$B$2:$B$1405,B76,$E$2:$E$1405,E76),1)</f>
      </c>
      <c r="AI76" s="102" t="n">
        <v>321429520.522875</v>
      </c>
      <c r="AJ76" s="103" t="str">
        <f>IF(AI76=0,"",Q76/AI76)</f>
      </c>
      <c r="AK76" s="104" t="str">
        <f>IF(AI76=0,"",R76/AI76)</f>
      </c>
      <c r="AL76" s="105" t="str">
        <f>IF(AI76=0,"",S76/AI76)</f>
      </c>
      <c r="AM76" s="106" t="str">
        <f>IF(AI76=0,"",Y76/AI76)</f>
      </c>
    </row>
    <row r="77">
      <c r="A77" t="s">
        <v>231</v>
      </c>
      <c r="B77" s="73" t="n">
        <v>2048</v>
      </c>
      <c r="C77" t="s">
        <v>231</v>
      </c>
      <c r="D77" t="s">
        <v>235</v>
      </c>
      <c r="E77" s="74" t="s">
        <v>300</v>
      </c>
      <c r="F77" s="75" t="s">
        <v>301</v>
      </c>
      <c r="G77" s="76" t="s">
        <v>232</v>
      </c>
      <c r="H77" s="77" t="s">
        <v>240</v>
      </c>
      <c r="I77" s="78" t="s">
        <v>304</v>
      </c>
      <c r="J77" s="79" t="str">
        <f>IFERROR(INDEX('Cost_Components'!$K$2:$K$28,MATCH(E77,'Cost_Components'!$A$2:$A$28,0)),"")</f>
      </c>
      <c r="K77" s="80" t="str">
        <f>IF(OR(L77="",Z77="",AA77="",AB77=""),"",IF(B77&lt;AA77,L77,IF(B77&gt;AB77,Z77,L77+(Z77-L77)*MIN(MAX((B77-AA77+1)/MAX(AB77-AA77+1,1),0),1))))</f>
      </c>
      <c r="L77" s="81" t="str">
        <f>IFERROR(INDEX('Cost_Components'!$S$2:$S$28,MATCH(E77,'Cost_Components'!$A$2:$A$28,0)),"")</f>
      </c>
      <c r="M77" s="82" t="str">
        <f>IFERROR(INDEX('Cost_Components'!$L$2:$L$28,MATCH(E77,'Cost_Components'!$A$2:$A$28,0)),"")</f>
      </c>
      <c r="N77" s="83" t="str">
        <f>IFERROR(INDEX('Cost_Components'!$P$2:$P$28,MATCH(E77,'Cost_Components'!$A$2:$A$28,0)),"")</f>
      </c>
      <c r="O77" s="84" t="str">
        <f>AF77*J77</f>
      </c>
      <c r="P77" s="85" t="str">
        <f>AG77*J77</f>
      </c>
      <c r="Q77" s="86" t="str">
        <f>P77*L77*M77*N77</f>
      </c>
      <c r="R77" s="87" t="str">
        <f>O77*K77*M77*N77</f>
      </c>
      <c r="S77" s="88" t="str">
        <f>R77-Q77</f>
      </c>
      <c r="T77" s="34" t="str">
        <f>IFERROR(INDEX('Cost_Components'!$R$2:$R$28,MATCH(E77,'Cost_Components'!$A$2:$A$28,0)),"")</f>
      </c>
      <c r="U77" s="89" t="str">
        <f>IFERROR(INDEX('Cost_Components'!$Q$2:$Q$28,MATCH(E77,'Cost_Components'!$A$2:$A$28,0)),"")</f>
      </c>
      <c r="V77" s="90" t="str">
        <f>1/(1+'Calculation_Assumptions'!$B$5)^(B77-'Calculation_Assumptions'!$B$2)</f>
      </c>
      <c r="W77" s="91" t="str">
        <f>Q77*V77</f>
      </c>
      <c r="X77" s="92" t="str">
        <f>R77*V77</f>
      </c>
      <c r="Y77" s="93" t="str">
        <f>S77*V77</f>
      </c>
      <c r="Z77" s="94" t="str">
        <f>IFERROR(INDEX('Cost_Components'!$T$2:$T$28,MATCH(E77,'Cost_Components'!$A$2:$A$28,0)),"")</f>
      </c>
      <c r="AA77" s="95" t="str">
        <f>IFERROR(INDEX('Cost_Components'!$U$2:$U$28,MATCH(E77,'Cost_Components'!$A$2:$A$28,0)),"")</f>
      </c>
      <c r="AB77" s="96" t="str">
        <f>IFERROR(INDEX('Cost_Components'!$V$2:$V$28,MATCH(E77,'Cost_Components'!$A$2:$A$28,0)),"")</f>
      </c>
      <c r="AC77" s="97" t="str">
        <f>IFERROR(INDEX('Cost_Components'!$M$2:$M$28,MATCH(E77,'Cost_Components'!$A$2:$A$28,0)),"")</f>
      </c>
      <c r="AD77" s="98" t="str">
        <f>IFERROR(INDEX('Cost_Components'!$N$2:$N$28,MATCH(E77,'Cost_Components'!$A$2:$A$28,0)),"")</f>
      </c>
      <c r="AE77" s="34" t="str">
        <f>IFERROR(INDEX('Cost_Components'!$O$2:$O$28,MATCH(E77,'Cost_Components'!$A$2:$A$28,0)),"")</f>
      </c>
      <c r="AF77" s="99" t="n">
        <v>88473.9214068469</v>
      </c>
      <c r="AG77" s="100" t="n">
        <v>84516.6972419767</v>
      </c>
      <c r="AH77" s="101" t="str">
        <f>IF(H77="shared-count-once",COUNTIFS($A$2:$A$1405,A77,$B$2:$B$1405,B77,$E$2:$E$1405,E77),1)</f>
      </c>
      <c r="AI77" s="102" t="n">
        <v>322136832.260161</v>
      </c>
      <c r="AJ77" s="103" t="str">
        <f>IF(AI77=0,"",Q77/AI77)</f>
      </c>
      <c r="AK77" s="104" t="str">
        <f>IF(AI77=0,"",R77/AI77)</f>
      </c>
      <c r="AL77" s="105" t="str">
        <f>IF(AI77=0,"",S77/AI77)</f>
      </c>
      <c r="AM77" s="106" t="str">
        <f>IF(AI77=0,"",Y77/AI77)</f>
      </c>
    </row>
    <row r="78">
      <c r="A78" t="s">
        <v>231</v>
      </c>
      <c r="B78" s="73" t="n">
        <v>2049</v>
      </c>
      <c r="C78" t="s">
        <v>231</v>
      </c>
      <c r="D78" t="s">
        <v>235</v>
      </c>
      <c r="E78" s="74" t="s">
        <v>300</v>
      </c>
      <c r="F78" s="75" t="s">
        <v>301</v>
      </c>
      <c r="G78" s="76" t="s">
        <v>232</v>
      </c>
      <c r="H78" s="77" t="s">
        <v>240</v>
      </c>
      <c r="I78" s="78" t="s">
        <v>304</v>
      </c>
      <c r="J78" s="79" t="str">
        <f>IFERROR(INDEX('Cost_Components'!$K$2:$K$28,MATCH(E78,'Cost_Components'!$A$2:$A$28,0)),"")</f>
      </c>
      <c r="K78" s="80" t="str">
        <f>IF(OR(L78="",Z78="",AA78="",AB78=""),"",IF(B78&lt;AA78,L78,IF(B78&gt;AB78,Z78,L78+(Z78-L78)*MIN(MAX((B78-AA78+1)/MAX(AB78-AA78+1,1),0),1))))</f>
      </c>
      <c r="L78" s="81" t="str">
        <f>IFERROR(INDEX('Cost_Components'!$S$2:$S$28,MATCH(E78,'Cost_Components'!$A$2:$A$28,0)),"")</f>
      </c>
      <c r="M78" s="82" t="str">
        <f>IFERROR(INDEX('Cost_Components'!$L$2:$L$28,MATCH(E78,'Cost_Components'!$A$2:$A$28,0)),"")</f>
      </c>
      <c r="N78" s="83" t="str">
        <f>IFERROR(INDEX('Cost_Components'!$P$2:$P$28,MATCH(E78,'Cost_Components'!$A$2:$A$28,0)),"")</f>
      </c>
      <c r="O78" s="84" t="str">
        <f>AF78*J78</f>
      </c>
      <c r="P78" s="85" t="str">
        <f>AG78*J78</f>
      </c>
      <c r="Q78" s="86" t="str">
        <f>P78*L78*M78*N78</f>
      </c>
      <c r="R78" s="87" t="str">
        <f>O78*K78*M78*N78</f>
      </c>
      <c r="S78" s="88" t="str">
        <f>R78-Q78</f>
      </c>
      <c r="T78" s="34" t="str">
        <f>IFERROR(INDEX('Cost_Components'!$R$2:$R$28,MATCH(E78,'Cost_Components'!$A$2:$A$28,0)),"")</f>
      </c>
      <c r="U78" s="89" t="str">
        <f>IFERROR(INDEX('Cost_Components'!$Q$2:$Q$28,MATCH(E78,'Cost_Components'!$A$2:$A$28,0)),"")</f>
      </c>
      <c r="V78" s="90" t="str">
        <f>1/(1+'Calculation_Assumptions'!$B$5)^(B78-'Calculation_Assumptions'!$B$2)</f>
      </c>
      <c r="W78" s="91" t="str">
        <f>Q78*V78</f>
      </c>
      <c r="X78" s="92" t="str">
        <f>R78*V78</f>
      </c>
      <c r="Y78" s="93" t="str">
        <f>S78*V78</f>
      </c>
      <c r="Z78" s="94" t="str">
        <f>IFERROR(INDEX('Cost_Components'!$T$2:$T$28,MATCH(E78,'Cost_Components'!$A$2:$A$28,0)),"")</f>
      </c>
      <c r="AA78" s="95" t="str">
        <f>IFERROR(INDEX('Cost_Components'!$U$2:$U$28,MATCH(E78,'Cost_Components'!$A$2:$A$28,0)),"")</f>
      </c>
      <c r="AB78" s="96" t="str">
        <f>IFERROR(INDEX('Cost_Components'!$V$2:$V$28,MATCH(E78,'Cost_Components'!$A$2:$A$28,0)),"")</f>
      </c>
      <c r="AC78" s="97" t="str">
        <f>IFERROR(INDEX('Cost_Components'!$M$2:$M$28,MATCH(E78,'Cost_Components'!$A$2:$A$28,0)),"")</f>
      </c>
      <c r="AD78" s="98" t="str">
        <f>IFERROR(INDEX('Cost_Components'!$N$2:$N$28,MATCH(E78,'Cost_Components'!$A$2:$A$28,0)),"")</f>
      </c>
      <c r="AE78" s="34" t="str">
        <f>IFERROR(INDEX('Cost_Components'!$O$2:$O$28,MATCH(E78,'Cost_Components'!$A$2:$A$28,0)),"")</f>
      </c>
      <c r="AF78" s="99" t="n">
        <v>90348.0940803149</v>
      </c>
      <c r="AG78" s="100" t="n">
        <v>86111.7736866395</v>
      </c>
      <c r="AH78" s="101" t="str">
        <f>IF(H78="shared-count-once",COUNTIFS($A$2:$A$1405,A78,$B$2:$B$1405,B78,$E$2:$E$1405,E78),1)</f>
      </c>
      <c r="AI78" s="102" t="n">
        <v>322765819.752681</v>
      </c>
      <c r="AJ78" s="103" t="str">
        <f>IF(AI78=0,"",Q78/AI78)</f>
      </c>
      <c r="AK78" s="104" t="str">
        <f>IF(AI78=0,"",R78/AI78)</f>
      </c>
      <c r="AL78" s="105" t="str">
        <f>IF(AI78=0,"",S78/AI78)</f>
      </c>
      <c r="AM78" s="106" t="str">
        <f>IF(AI78=0,"",Y78/AI78)</f>
      </c>
    </row>
    <row r="79">
      <c r="A79" t="s">
        <v>231</v>
      </c>
      <c r="B79" s="73" t="n">
        <v>2050</v>
      </c>
      <c r="C79" t="s">
        <v>231</v>
      </c>
      <c r="D79" t="s">
        <v>235</v>
      </c>
      <c r="E79" s="74" t="s">
        <v>300</v>
      </c>
      <c r="F79" s="75" t="s">
        <v>301</v>
      </c>
      <c r="G79" s="76" t="s">
        <v>232</v>
      </c>
      <c r="H79" s="77" t="s">
        <v>240</v>
      </c>
      <c r="I79" s="78" t="s">
        <v>304</v>
      </c>
      <c r="J79" s="79" t="str">
        <f>IFERROR(INDEX('Cost_Components'!$K$2:$K$28,MATCH(E79,'Cost_Components'!$A$2:$A$28,0)),"")</f>
      </c>
      <c r="K79" s="80" t="str">
        <f>IF(OR(L79="",Z79="",AA79="",AB79=""),"",IF(B79&lt;AA79,L79,IF(B79&gt;AB79,Z79,L79+(Z79-L79)*MIN(MAX((B79-AA79+1)/MAX(AB79-AA79+1,1),0),1))))</f>
      </c>
      <c r="L79" s="81" t="str">
        <f>IFERROR(INDEX('Cost_Components'!$S$2:$S$28,MATCH(E79,'Cost_Components'!$A$2:$A$28,0)),"")</f>
      </c>
      <c r="M79" s="82" t="str">
        <f>IFERROR(INDEX('Cost_Components'!$L$2:$L$28,MATCH(E79,'Cost_Components'!$A$2:$A$28,0)),"")</f>
      </c>
      <c r="N79" s="83" t="str">
        <f>IFERROR(INDEX('Cost_Components'!$P$2:$P$28,MATCH(E79,'Cost_Components'!$A$2:$A$28,0)),"")</f>
      </c>
      <c r="O79" s="84" t="str">
        <f>AF79*J79</f>
      </c>
      <c r="P79" s="85" t="str">
        <f>AG79*J79</f>
      </c>
      <c r="Q79" s="86" t="str">
        <f>P79*L79*M79*N79</f>
      </c>
      <c r="R79" s="87" t="str">
        <f>O79*K79*M79*N79</f>
      </c>
      <c r="S79" s="88" t="str">
        <f>R79-Q79</f>
      </c>
      <c r="T79" s="34" t="str">
        <f>IFERROR(INDEX('Cost_Components'!$R$2:$R$28,MATCH(E79,'Cost_Components'!$A$2:$A$28,0)),"")</f>
      </c>
      <c r="U79" s="89" t="str">
        <f>IFERROR(INDEX('Cost_Components'!$Q$2:$Q$28,MATCH(E79,'Cost_Components'!$A$2:$A$28,0)),"")</f>
      </c>
      <c r="V79" s="90" t="str">
        <f>1/(1+'Calculation_Assumptions'!$B$5)^(B79-'Calculation_Assumptions'!$B$2)</f>
      </c>
      <c r="W79" s="91" t="str">
        <f>Q79*V79</f>
      </c>
      <c r="X79" s="92" t="str">
        <f>R79*V79</f>
      </c>
      <c r="Y79" s="93" t="str">
        <f>S79*V79</f>
      </c>
      <c r="Z79" s="94" t="str">
        <f>IFERROR(INDEX('Cost_Components'!$T$2:$T$28,MATCH(E79,'Cost_Components'!$A$2:$A$28,0)),"")</f>
      </c>
      <c r="AA79" s="95" t="str">
        <f>IFERROR(INDEX('Cost_Components'!$U$2:$U$28,MATCH(E79,'Cost_Components'!$A$2:$A$28,0)),"")</f>
      </c>
      <c r="AB79" s="96" t="str">
        <f>IFERROR(INDEX('Cost_Components'!$V$2:$V$28,MATCH(E79,'Cost_Components'!$A$2:$A$28,0)),"")</f>
      </c>
      <c r="AC79" s="97" t="str">
        <f>IFERROR(INDEX('Cost_Components'!$M$2:$M$28,MATCH(E79,'Cost_Components'!$A$2:$A$28,0)),"")</f>
      </c>
      <c r="AD79" s="98" t="str">
        <f>IFERROR(INDEX('Cost_Components'!$N$2:$N$28,MATCH(E79,'Cost_Components'!$A$2:$A$28,0)),"")</f>
      </c>
      <c r="AE79" s="34" t="str">
        <f>IFERROR(INDEX('Cost_Components'!$O$2:$O$28,MATCH(E79,'Cost_Components'!$A$2:$A$28,0)),"")</f>
      </c>
      <c r="AF79" s="99" t="n">
        <v>92213.5444636374</v>
      </c>
      <c r="AG79" s="100" t="n">
        <v>87691.3612354579</v>
      </c>
      <c r="AH79" s="101" t="str">
        <f>IF(H79="shared-count-once",COUNTIFS($A$2:$A$1405,A79,$B$2:$B$1405,B79,$E$2:$E$1405,E79),1)</f>
      </c>
      <c r="AI79" s="102" t="n">
        <v>323312042.563285</v>
      </c>
      <c r="AJ79" s="103" t="str">
        <f>IF(AI79=0,"",Q79/AI79)</f>
      </c>
      <c r="AK79" s="104" t="str">
        <f>IF(AI79=0,"",R79/AI79)</f>
      </c>
      <c r="AL79" s="105" t="str">
        <f>IF(AI79=0,"",S79/AI79)</f>
      </c>
      <c r="AM79" s="106" t="str">
        <f>IF(AI79=0,"",Y79/AI79)</f>
      </c>
    </row>
    <row r="80">
      <c r="A80" t="s">
        <v>231</v>
      </c>
      <c r="B80" s="73" t="n">
        <v>2025</v>
      </c>
      <c r="C80" t="s">
        <v>231</v>
      </c>
      <c r="D80" t="s">
        <v>211</v>
      </c>
      <c r="E80" s="74" t="s">
        <v>305</v>
      </c>
      <c r="F80" s="75" t="s">
        <v>306</v>
      </c>
      <c r="G80" s="76" t="s">
        <v>241</v>
      </c>
      <c r="H80" s="77" t="s">
        <v>240</v>
      </c>
      <c r="I80" s="78" t="s">
        <v>304</v>
      </c>
      <c r="J80" s="79" t="str">
        <f>IFERROR(INDEX('Cost_Components'!$K$2:$K$28,MATCH(E80,'Cost_Components'!$A$2:$A$28,0)),"")</f>
      </c>
      <c r="K80" s="80" t="str">
        <f>IF(OR(L80="",Z80="",AA80="",AB80=""),"",IF(B80&lt;AA80,L80,IF(B80&gt;AB80,Z80,L80+(Z80-L80)*MIN(MAX((B80-AA80+1)/MAX(AB80-AA80+1,1),0),1))))</f>
      </c>
      <c r="L80" s="81" t="str">
        <f>IFERROR(INDEX('Cost_Components'!$S$2:$S$28,MATCH(E80,'Cost_Components'!$A$2:$A$28,0)),"")</f>
      </c>
      <c r="M80" s="82" t="str">
        <f>IFERROR(INDEX('Cost_Components'!$L$2:$L$28,MATCH(E80,'Cost_Components'!$A$2:$A$28,0)),"")</f>
      </c>
      <c r="N80" s="83" t="str">
        <f>IFERROR(INDEX('Cost_Components'!$P$2:$P$28,MATCH(E80,'Cost_Components'!$A$2:$A$28,0)),"")</f>
      </c>
      <c r="O80" s="84" t="str">
        <f>AF80*J80</f>
      </c>
      <c r="P80" s="85" t="str">
        <f>AG80*J80</f>
      </c>
      <c r="Q80" s="86" t="str">
        <f>P80*L80*M80*N80</f>
      </c>
      <c r="R80" s="87" t="str">
        <f>O80*K80*M80*N80</f>
      </c>
      <c r="S80" s="88" t="str">
        <f>R80-Q80</f>
      </c>
      <c r="T80" s="34" t="str">
        <f>IFERROR(INDEX('Cost_Components'!$R$2:$R$28,MATCH(E80,'Cost_Components'!$A$2:$A$28,0)),"")</f>
      </c>
      <c r="U80" s="89" t="str">
        <f>IFERROR(INDEX('Cost_Components'!$Q$2:$Q$28,MATCH(E80,'Cost_Components'!$A$2:$A$28,0)),"")</f>
      </c>
      <c r="V80" s="90" t="str">
        <f>1/(1+'Calculation_Assumptions'!$B$5)^(B80-'Calculation_Assumptions'!$B$2)</f>
      </c>
      <c r="W80" s="91" t="str">
        <f>Q80*V80</f>
      </c>
      <c r="X80" s="92" t="str">
        <f>R80*V80</f>
      </c>
      <c r="Y80" s="93" t="str">
        <f>S80*V80</f>
      </c>
      <c r="Z80" s="94" t="str">
        <f>IFERROR(INDEX('Cost_Components'!$T$2:$T$28,MATCH(E80,'Cost_Components'!$A$2:$A$28,0)),"")</f>
      </c>
      <c r="AA80" s="95" t="str">
        <f>IFERROR(INDEX('Cost_Components'!$U$2:$U$28,MATCH(E80,'Cost_Components'!$A$2:$A$28,0)),"")</f>
      </c>
      <c r="AB80" s="96" t="str">
        <f>IFERROR(INDEX('Cost_Components'!$V$2:$V$28,MATCH(E80,'Cost_Components'!$A$2:$A$28,0)),"")</f>
      </c>
      <c r="AC80" s="97" t="str">
        <f>IFERROR(INDEX('Cost_Components'!$M$2:$M$28,MATCH(E80,'Cost_Components'!$A$2:$A$28,0)),"")</f>
      </c>
      <c r="AD80" s="98" t="str">
        <f>IFERROR(INDEX('Cost_Components'!$N$2:$N$28,MATCH(E80,'Cost_Components'!$A$2:$A$28,0)),"")</f>
      </c>
      <c r="AE80" s="34" t="str">
        <f>IFERROR(INDEX('Cost_Components'!$O$2:$O$28,MATCH(E80,'Cost_Components'!$A$2:$A$28,0)),"")</f>
      </c>
      <c r="AF80" s="99" t="n">
        <v>466871.777627129</v>
      </c>
      <c r="AG80" s="100" t="n">
        <v>466615.367804332</v>
      </c>
      <c r="AH80" s="101" t="str">
        <f>IF(H80="shared-count-once",COUNTIFS($A$2:$A$1405,A80,$B$2:$B$1405,B80,$E$2:$E$1405,E80),1)</f>
      </c>
      <c r="AI80" s="102" t="n">
        <v>288391907.644456</v>
      </c>
      <c r="AJ80" s="103" t="str">
        <f>IF(AI80=0,"",Q80/AI80)</f>
      </c>
      <c r="AK80" s="104" t="str">
        <f>IF(AI80=0,"",R80/AI80)</f>
      </c>
      <c r="AL80" s="105" t="str">
        <f>IF(AI80=0,"",S80/AI80)</f>
      </c>
      <c r="AM80" s="106" t="str">
        <f>IF(AI80=0,"",Y80/AI80)</f>
      </c>
    </row>
    <row r="81">
      <c r="A81" t="s">
        <v>231</v>
      </c>
      <c r="B81" s="73" t="n">
        <v>2026</v>
      </c>
      <c r="C81" t="s">
        <v>231</v>
      </c>
      <c r="D81" t="s">
        <v>211</v>
      </c>
      <c r="E81" s="74" t="s">
        <v>305</v>
      </c>
      <c r="F81" s="75" t="s">
        <v>306</v>
      </c>
      <c r="G81" s="76" t="s">
        <v>241</v>
      </c>
      <c r="H81" s="77" t="s">
        <v>240</v>
      </c>
      <c r="I81" s="78" t="s">
        <v>304</v>
      </c>
      <c r="J81" s="79" t="str">
        <f>IFERROR(INDEX('Cost_Components'!$K$2:$K$28,MATCH(E81,'Cost_Components'!$A$2:$A$28,0)),"")</f>
      </c>
      <c r="K81" s="80" t="str">
        <f>IF(OR(L81="",Z81="",AA81="",AB81=""),"",IF(B81&lt;AA81,L81,IF(B81&gt;AB81,Z81,L81+(Z81-L81)*MIN(MAX((B81-AA81+1)/MAX(AB81-AA81+1,1),0),1))))</f>
      </c>
      <c r="L81" s="81" t="str">
        <f>IFERROR(INDEX('Cost_Components'!$S$2:$S$28,MATCH(E81,'Cost_Components'!$A$2:$A$28,0)),"")</f>
      </c>
      <c r="M81" s="82" t="str">
        <f>IFERROR(INDEX('Cost_Components'!$L$2:$L$28,MATCH(E81,'Cost_Components'!$A$2:$A$28,0)),"")</f>
      </c>
      <c r="N81" s="83" t="str">
        <f>IFERROR(INDEX('Cost_Components'!$P$2:$P$28,MATCH(E81,'Cost_Components'!$A$2:$A$28,0)),"")</f>
      </c>
      <c r="O81" s="84" t="str">
        <f>AF81*J81</f>
      </c>
      <c r="P81" s="85" t="str">
        <f>AG81*J81</f>
      </c>
      <c r="Q81" s="86" t="str">
        <f>P81*L81*M81*N81</f>
      </c>
      <c r="R81" s="87" t="str">
        <f>O81*K81*M81*N81</f>
      </c>
      <c r="S81" s="88" t="str">
        <f>R81-Q81</f>
      </c>
      <c r="T81" s="34" t="str">
        <f>IFERROR(INDEX('Cost_Components'!$R$2:$R$28,MATCH(E81,'Cost_Components'!$A$2:$A$28,0)),"")</f>
      </c>
      <c r="U81" s="89" t="str">
        <f>IFERROR(INDEX('Cost_Components'!$Q$2:$Q$28,MATCH(E81,'Cost_Components'!$A$2:$A$28,0)),"")</f>
      </c>
      <c r="V81" s="90" t="str">
        <f>1/(1+'Calculation_Assumptions'!$B$5)^(B81-'Calculation_Assumptions'!$B$2)</f>
      </c>
      <c r="W81" s="91" t="str">
        <f>Q81*V81</f>
      </c>
      <c r="X81" s="92" t="str">
        <f>R81*V81</f>
      </c>
      <c r="Y81" s="93" t="str">
        <f>S81*V81</f>
      </c>
      <c r="Z81" s="94" t="str">
        <f>IFERROR(INDEX('Cost_Components'!$T$2:$T$28,MATCH(E81,'Cost_Components'!$A$2:$A$28,0)),"")</f>
      </c>
      <c r="AA81" s="95" t="str">
        <f>IFERROR(INDEX('Cost_Components'!$U$2:$U$28,MATCH(E81,'Cost_Components'!$A$2:$A$28,0)),"")</f>
      </c>
      <c r="AB81" s="96" t="str">
        <f>IFERROR(INDEX('Cost_Components'!$V$2:$V$28,MATCH(E81,'Cost_Components'!$A$2:$A$28,0)),"")</f>
      </c>
      <c r="AC81" s="97" t="str">
        <f>IFERROR(INDEX('Cost_Components'!$M$2:$M$28,MATCH(E81,'Cost_Components'!$A$2:$A$28,0)),"")</f>
      </c>
      <c r="AD81" s="98" t="str">
        <f>IFERROR(INDEX('Cost_Components'!$N$2:$N$28,MATCH(E81,'Cost_Components'!$A$2:$A$28,0)),"")</f>
      </c>
      <c r="AE81" s="34" t="str">
        <f>IFERROR(INDEX('Cost_Components'!$O$2:$O$28,MATCH(E81,'Cost_Components'!$A$2:$A$28,0)),"")</f>
      </c>
      <c r="AF81" s="99" t="n">
        <v>481396.733633227</v>
      </c>
      <c r="AG81" s="100" t="n">
        <v>480680.107975924</v>
      </c>
      <c r="AH81" s="101" t="str">
        <f>IF(H81="shared-count-once",COUNTIFS($A$2:$A$1405,A81,$B$2:$B$1405,B81,$E$2:$E$1405,E81),1)</f>
      </c>
      <c r="AI81" s="102" t="n">
        <v>290472130.233437</v>
      </c>
      <c r="AJ81" s="103" t="str">
        <f>IF(AI81=0,"",Q81/AI81)</f>
      </c>
      <c r="AK81" s="104" t="str">
        <f>IF(AI81=0,"",R81/AI81)</f>
      </c>
      <c r="AL81" s="105" t="str">
        <f>IF(AI81=0,"",S81/AI81)</f>
      </c>
      <c r="AM81" s="106" t="str">
        <f>IF(AI81=0,"",Y81/AI81)</f>
      </c>
    </row>
    <row r="82">
      <c r="A82" t="s">
        <v>231</v>
      </c>
      <c r="B82" s="73" t="n">
        <v>2027</v>
      </c>
      <c r="C82" t="s">
        <v>231</v>
      </c>
      <c r="D82" t="s">
        <v>211</v>
      </c>
      <c r="E82" s="74" t="s">
        <v>305</v>
      </c>
      <c r="F82" s="75" t="s">
        <v>306</v>
      </c>
      <c r="G82" s="76" t="s">
        <v>241</v>
      </c>
      <c r="H82" s="77" t="s">
        <v>240</v>
      </c>
      <c r="I82" s="78" t="s">
        <v>304</v>
      </c>
      <c r="J82" s="79" t="str">
        <f>IFERROR(INDEX('Cost_Components'!$K$2:$K$28,MATCH(E82,'Cost_Components'!$A$2:$A$28,0)),"")</f>
      </c>
      <c r="K82" s="80" t="str">
        <f>IF(OR(L82="",Z82="",AA82="",AB82=""),"",IF(B82&lt;AA82,L82,IF(B82&gt;AB82,Z82,L82+(Z82-L82)*MIN(MAX((B82-AA82+1)/MAX(AB82-AA82+1,1),0),1))))</f>
      </c>
      <c r="L82" s="81" t="str">
        <f>IFERROR(INDEX('Cost_Components'!$S$2:$S$28,MATCH(E82,'Cost_Components'!$A$2:$A$28,0)),"")</f>
      </c>
      <c r="M82" s="82" t="str">
        <f>IFERROR(INDEX('Cost_Components'!$L$2:$L$28,MATCH(E82,'Cost_Components'!$A$2:$A$28,0)),"")</f>
      </c>
      <c r="N82" s="83" t="str">
        <f>IFERROR(INDEX('Cost_Components'!$P$2:$P$28,MATCH(E82,'Cost_Components'!$A$2:$A$28,0)),"")</f>
      </c>
      <c r="O82" s="84" t="str">
        <f>AF82*J82</f>
      </c>
      <c r="P82" s="85" t="str">
        <f>AG82*J82</f>
      </c>
      <c r="Q82" s="86" t="str">
        <f>P82*L82*M82*N82</f>
      </c>
      <c r="R82" s="87" t="str">
        <f>O82*K82*M82*N82</f>
      </c>
      <c r="S82" s="88" t="str">
        <f>R82-Q82</f>
      </c>
      <c r="T82" s="34" t="str">
        <f>IFERROR(INDEX('Cost_Components'!$R$2:$R$28,MATCH(E82,'Cost_Components'!$A$2:$A$28,0)),"")</f>
      </c>
      <c r="U82" s="89" t="str">
        <f>IFERROR(INDEX('Cost_Components'!$Q$2:$Q$28,MATCH(E82,'Cost_Components'!$A$2:$A$28,0)),"")</f>
      </c>
      <c r="V82" s="90" t="str">
        <f>1/(1+'Calculation_Assumptions'!$B$5)^(B82-'Calculation_Assumptions'!$B$2)</f>
      </c>
      <c r="W82" s="91" t="str">
        <f>Q82*V82</f>
      </c>
      <c r="X82" s="92" t="str">
        <f>R82*V82</f>
      </c>
      <c r="Y82" s="93" t="str">
        <f>S82*V82</f>
      </c>
      <c r="Z82" s="94" t="str">
        <f>IFERROR(INDEX('Cost_Components'!$T$2:$T$28,MATCH(E82,'Cost_Components'!$A$2:$A$28,0)),"")</f>
      </c>
      <c r="AA82" s="95" t="str">
        <f>IFERROR(INDEX('Cost_Components'!$U$2:$U$28,MATCH(E82,'Cost_Components'!$A$2:$A$28,0)),"")</f>
      </c>
      <c r="AB82" s="96" t="str">
        <f>IFERROR(INDEX('Cost_Components'!$V$2:$V$28,MATCH(E82,'Cost_Components'!$A$2:$A$28,0)),"")</f>
      </c>
      <c r="AC82" s="97" t="str">
        <f>IFERROR(INDEX('Cost_Components'!$M$2:$M$28,MATCH(E82,'Cost_Components'!$A$2:$A$28,0)),"")</f>
      </c>
      <c r="AD82" s="98" t="str">
        <f>IFERROR(INDEX('Cost_Components'!$N$2:$N$28,MATCH(E82,'Cost_Components'!$A$2:$A$28,0)),"")</f>
      </c>
      <c r="AE82" s="34" t="str">
        <f>IFERROR(INDEX('Cost_Components'!$O$2:$O$28,MATCH(E82,'Cost_Components'!$A$2:$A$28,0)),"")</f>
      </c>
      <c r="AF82" s="99" t="n">
        <v>496872.287926054</v>
      </c>
      <c r="AG82" s="100" t="n">
        <v>495525.495109072</v>
      </c>
      <c r="AH82" s="101" t="str">
        <f>IF(H82="shared-count-once",COUNTIFS($A$2:$A$1405,A82,$B$2:$B$1405,B82,$E$2:$E$1405,E82),1)</f>
      </c>
      <c r="AI82" s="102" t="n">
        <v>292505080.826208</v>
      </c>
      <c r="AJ82" s="103" t="str">
        <f>IF(AI82=0,"",Q82/AI82)</f>
      </c>
      <c r="AK82" s="104" t="str">
        <f>IF(AI82=0,"",R82/AI82)</f>
      </c>
      <c r="AL82" s="105" t="str">
        <f>IF(AI82=0,"",S82/AI82)</f>
      </c>
      <c r="AM82" s="106" t="str">
        <f>IF(AI82=0,"",Y82/AI82)</f>
      </c>
    </row>
    <row r="83">
      <c r="A83" t="s">
        <v>231</v>
      </c>
      <c r="B83" s="73" t="n">
        <v>2028</v>
      </c>
      <c r="C83" t="s">
        <v>231</v>
      </c>
      <c r="D83" t="s">
        <v>211</v>
      </c>
      <c r="E83" s="74" t="s">
        <v>305</v>
      </c>
      <c r="F83" s="75" t="s">
        <v>306</v>
      </c>
      <c r="G83" s="76" t="s">
        <v>241</v>
      </c>
      <c r="H83" s="77" t="s">
        <v>240</v>
      </c>
      <c r="I83" s="78" t="s">
        <v>304</v>
      </c>
      <c r="J83" s="79" t="str">
        <f>IFERROR(INDEX('Cost_Components'!$K$2:$K$28,MATCH(E83,'Cost_Components'!$A$2:$A$28,0)),"")</f>
      </c>
      <c r="K83" s="80" t="str">
        <f>IF(OR(L83="",Z83="",AA83="",AB83=""),"",IF(B83&lt;AA83,L83,IF(B83&gt;AB83,Z83,L83+(Z83-L83)*MIN(MAX((B83-AA83+1)/MAX(AB83-AA83+1,1),0),1))))</f>
      </c>
      <c r="L83" s="81" t="str">
        <f>IFERROR(INDEX('Cost_Components'!$S$2:$S$28,MATCH(E83,'Cost_Components'!$A$2:$A$28,0)),"")</f>
      </c>
      <c r="M83" s="82" t="str">
        <f>IFERROR(INDEX('Cost_Components'!$L$2:$L$28,MATCH(E83,'Cost_Components'!$A$2:$A$28,0)),"")</f>
      </c>
      <c r="N83" s="83" t="str">
        <f>IFERROR(INDEX('Cost_Components'!$P$2:$P$28,MATCH(E83,'Cost_Components'!$A$2:$A$28,0)),"")</f>
      </c>
      <c r="O83" s="84" t="str">
        <f>AF83*J83</f>
      </c>
      <c r="P83" s="85" t="str">
        <f>AG83*J83</f>
      </c>
      <c r="Q83" s="86" t="str">
        <f>P83*L83*M83*N83</f>
      </c>
      <c r="R83" s="87" t="str">
        <f>O83*K83*M83*N83</f>
      </c>
      <c r="S83" s="88" t="str">
        <f>R83-Q83</f>
      </c>
      <c r="T83" s="34" t="str">
        <f>IFERROR(INDEX('Cost_Components'!$R$2:$R$28,MATCH(E83,'Cost_Components'!$A$2:$A$28,0)),"")</f>
      </c>
      <c r="U83" s="89" t="str">
        <f>IFERROR(INDEX('Cost_Components'!$Q$2:$Q$28,MATCH(E83,'Cost_Components'!$A$2:$A$28,0)),"")</f>
      </c>
      <c r="V83" s="90" t="str">
        <f>1/(1+'Calculation_Assumptions'!$B$5)^(B83-'Calculation_Assumptions'!$B$2)</f>
      </c>
      <c r="W83" s="91" t="str">
        <f>Q83*V83</f>
      </c>
      <c r="X83" s="92" t="str">
        <f>R83*V83</f>
      </c>
      <c r="Y83" s="93" t="str">
        <f>S83*V83</f>
      </c>
      <c r="Z83" s="94" t="str">
        <f>IFERROR(INDEX('Cost_Components'!$T$2:$T$28,MATCH(E83,'Cost_Components'!$A$2:$A$28,0)),"")</f>
      </c>
      <c r="AA83" s="95" t="str">
        <f>IFERROR(INDEX('Cost_Components'!$U$2:$U$28,MATCH(E83,'Cost_Components'!$A$2:$A$28,0)),"")</f>
      </c>
      <c r="AB83" s="96" t="str">
        <f>IFERROR(INDEX('Cost_Components'!$V$2:$V$28,MATCH(E83,'Cost_Components'!$A$2:$A$28,0)),"")</f>
      </c>
      <c r="AC83" s="97" t="str">
        <f>IFERROR(INDEX('Cost_Components'!$M$2:$M$28,MATCH(E83,'Cost_Components'!$A$2:$A$28,0)),"")</f>
      </c>
      <c r="AD83" s="98" t="str">
        <f>IFERROR(INDEX('Cost_Components'!$N$2:$N$28,MATCH(E83,'Cost_Components'!$A$2:$A$28,0)),"")</f>
      </c>
      <c r="AE83" s="34" t="str">
        <f>IFERROR(INDEX('Cost_Components'!$O$2:$O$28,MATCH(E83,'Cost_Components'!$A$2:$A$28,0)),"")</f>
      </c>
      <c r="AF83" s="99" t="n">
        <v>513882.673096918</v>
      </c>
      <c r="AG83" s="100" t="n">
        <v>511757.944966786</v>
      </c>
      <c r="AH83" s="101" t="str">
        <f>IF(H83="shared-count-once",COUNTIFS($A$2:$A$1405,A83,$B$2:$B$1405,B83,$E$2:$E$1405,E83),1)</f>
      </c>
      <c r="AI83" s="102" t="n">
        <v>294484707.921554</v>
      </c>
      <c r="AJ83" s="103" t="str">
        <f>IF(AI83=0,"",Q83/AI83)</f>
      </c>
      <c r="AK83" s="104" t="str">
        <f>IF(AI83=0,"",R83/AI83)</f>
      </c>
      <c r="AL83" s="105" t="str">
        <f>IF(AI83=0,"",S83/AI83)</f>
      </c>
      <c r="AM83" s="106" t="str">
        <f>IF(AI83=0,"",Y83/AI83)</f>
      </c>
    </row>
    <row r="84">
      <c r="A84" t="s">
        <v>231</v>
      </c>
      <c r="B84" s="73" t="n">
        <v>2029</v>
      </c>
      <c r="C84" t="s">
        <v>231</v>
      </c>
      <c r="D84" t="s">
        <v>211</v>
      </c>
      <c r="E84" s="74" t="s">
        <v>305</v>
      </c>
      <c r="F84" s="75" t="s">
        <v>306</v>
      </c>
      <c r="G84" s="76" t="s">
        <v>241</v>
      </c>
      <c r="H84" s="77" t="s">
        <v>240</v>
      </c>
      <c r="I84" s="78" t="s">
        <v>304</v>
      </c>
      <c r="J84" s="79" t="str">
        <f>IFERROR(INDEX('Cost_Components'!$K$2:$K$28,MATCH(E84,'Cost_Components'!$A$2:$A$28,0)),"")</f>
      </c>
      <c r="K84" s="80" t="str">
        <f>IF(OR(L84="",Z84="",AA84="",AB84=""),"",IF(B84&lt;AA84,L84,IF(B84&gt;AB84,Z84,L84+(Z84-L84)*MIN(MAX((B84-AA84+1)/MAX(AB84-AA84+1,1),0),1))))</f>
      </c>
      <c r="L84" s="81" t="str">
        <f>IFERROR(INDEX('Cost_Components'!$S$2:$S$28,MATCH(E84,'Cost_Components'!$A$2:$A$28,0)),"")</f>
      </c>
      <c r="M84" s="82" t="str">
        <f>IFERROR(INDEX('Cost_Components'!$L$2:$L$28,MATCH(E84,'Cost_Components'!$A$2:$A$28,0)),"")</f>
      </c>
      <c r="N84" s="83" t="str">
        <f>IFERROR(INDEX('Cost_Components'!$P$2:$P$28,MATCH(E84,'Cost_Components'!$A$2:$A$28,0)),"")</f>
      </c>
      <c r="O84" s="84" t="str">
        <f>AF84*J84</f>
      </c>
      <c r="P84" s="85" t="str">
        <f>AG84*J84</f>
      </c>
      <c r="Q84" s="86" t="str">
        <f>P84*L84*M84*N84</f>
      </c>
      <c r="R84" s="87" t="str">
        <f>O84*K84*M84*N84</f>
      </c>
      <c r="S84" s="88" t="str">
        <f>R84-Q84</f>
      </c>
      <c r="T84" s="34" t="str">
        <f>IFERROR(INDEX('Cost_Components'!$R$2:$R$28,MATCH(E84,'Cost_Components'!$A$2:$A$28,0)),"")</f>
      </c>
      <c r="U84" s="89" t="str">
        <f>IFERROR(INDEX('Cost_Components'!$Q$2:$Q$28,MATCH(E84,'Cost_Components'!$A$2:$A$28,0)),"")</f>
      </c>
      <c r="V84" s="90" t="str">
        <f>1/(1+'Calculation_Assumptions'!$B$5)^(B84-'Calculation_Assumptions'!$B$2)</f>
      </c>
      <c r="W84" s="91" t="str">
        <f>Q84*V84</f>
      </c>
      <c r="X84" s="92" t="str">
        <f>R84*V84</f>
      </c>
      <c r="Y84" s="93" t="str">
        <f>S84*V84</f>
      </c>
      <c r="Z84" s="94" t="str">
        <f>IFERROR(INDEX('Cost_Components'!$T$2:$T$28,MATCH(E84,'Cost_Components'!$A$2:$A$28,0)),"")</f>
      </c>
      <c r="AA84" s="95" t="str">
        <f>IFERROR(INDEX('Cost_Components'!$U$2:$U$28,MATCH(E84,'Cost_Components'!$A$2:$A$28,0)),"")</f>
      </c>
      <c r="AB84" s="96" t="str">
        <f>IFERROR(INDEX('Cost_Components'!$V$2:$V$28,MATCH(E84,'Cost_Components'!$A$2:$A$28,0)),"")</f>
      </c>
      <c r="AC84" s="97" t="str">
        <f>IFERROR(INDEX('Cost_Components'!$M$2:$M$28,MATCH(E84,'Cost_Components'!$A$2:$A$28,0)),"")</f>
      </c>
      <c r="AD84" s="98" t="str">
        <f>IFERROR(INDEX('Cost_Components'!$N$2:$N$28,MATCH(E84,'Cost_Components'!$A$2:$A$28,0)),"")</f>
      </c>
      <c r="AE84" s="34" t="str">
        <f>IFERROR(INDEX('Cost_Components'!$O$2:$O$28,MATCH(E84,'Cost_Components'!$A$2:$A$28,0)),"")</f>
      </c>
      <c r="AF84" s="99" t="n">
        <v>531528.659530225</v>
      </c>
      <c r="AG84" s="100" t="n">
        <v>528492.632346164</v>
      </c>
      <c r="AH84" s="101" t="str">
        <f>IF(H84="shared-count-once",COUNTIFS($A$2:$A$1405,A84,$B$2:$B$1405,B84,$E$2:$E$1405,E84),1)</f>
      </c>
      <c r="AI84" s="102" t="n">
        <v>296414030.31143</v>
      </c>
      <c r="AJ84" s="103" t="str">
        <f>IF(AI84=0,"",Q84/AI84)</f>
      </c>
      <c r="AK84" s="104" t="str">
        <f>IF(AI84=0,"",R84/AI84)</f>
      </c>
      <c r="AL84" s="105" t="str">
        <f>IF(AI84=0,"",S84/AI84)</f>
      </c>
      <c r="AM84" s="106" t="str">
        <f>IF(AI84=0,"",Y84/AI84)</f>
      </c>
    </row>
    <row r="85">
      <c r="A85" t="s">
        <v>231</v>
      </c>
      <c r="B85" s="73" t="n">
        <v>2030</v>
      </c>
      <c r="C85" t="s">
        <v>231</v>
      </c>
      <c r="D85" t="s">
        <v>211</v>
      </c>
      <c r="E85" s="74" t="s">
        <v>305</v>
      </c>
      <c r="F85" s="75" t="s">
        <v>306</v>
      </c>
      <c r="G85" s="76" t="s">
        <v>241</v>
      </c>
      <c r="H85" s="77" t="s">
        <v>240</v>
      </c>
      <c r="I85" s="78" t="s">
        <v>304</v>
      </c>
      <c r="J85" s="79" t="str">
        <f>IFERROR(INDEX('Cost_Components'!$K$2:$K$28,MATCH(E85,'Cost_Components'!$A$2:$A$28,0)),"")</f>
      </c>
      <c r="K85" s="80" t="str">
        <f>IF(OR(L85="",Z85="",AA85="",AB85=""),"",IF(B85&lt;AA85,L85,IF(B85&gt;AB85,Z85,L85+(Z85-L85)*MIN(MAX((B85-AA85+1)/MAX(AB85-AA85+1,1),0),1))))</f>
      </c>
      <c r="L85" s="81" t="str">
        <f>IFERROR(INDEX('Cost_Components'!$S$2:$S$28,MATCH(E85,'Cost_Components'!$A$2:$A$28,0)),"")</f>
      </c>
      <c r="M85" s="82" t="str">
        <f>IFERROR(INDEX('Cost_Components'!$L$2:$L$28,MATCH(E85,'Cost_Components'!$A$2:$A$28,0)),"")</f>
      </c>
      <c r="N85" s="83" t="str">
        <f>IFERROR(INDEX('Cost_Components'!$P$2:$P$28,MATCH(E85,'Cost_Components'!$A$2:$A$28,0)),"")</f>
      </c>
      <c r="O85" s="84" t="str">
        <f>AF85*J85</f>
      </c>
      <c r="P85" s="85" t="str">
        <f>AG85*J85</f>
      </c>
      <c r="Q85" s="86" t="str">
        <f>P85*L85*M85*N85</f>
      </c>
      <c r="R85" s="87" t="str">
        <f>O85*K85*M85*N85</f>
      </c>
      <c r="S85" s="88" t="str">
        <f>R85-Q85</f>
      </c>
      <c r="T85" s="34" t="str">
        <f>IFERROR(INDEX('Cost_Components'!$R$2:$R$28,MATCH(E85,'Cost_Components'!$A$2:$A$28,0)),"")</f>
      </c>
      <c r="U85" s="89" t="str">
        <f>IFERROR(INDEX('Cost_Components'!$Q$2:$Q$28,MATCH(E85,'Cost_Components'!$A$2:$A$28,0)),"")</f>
      </c>
      <c r="V85" s="90" t="str">
        <f>1/(1+'Calculation_Assumptions'!$B$5)^(B85-'Calculation_Assumptions'!$B$2)</f>
      </c>
      <c r="W85" s="91" t="str">
        <f>Q85*V85</f>
      </c>
      <c r="X85" s="92" t="str">
        <f>R85*V85</f>
      </c>
      <c r="Y85" s="93" t="str">
        <f>S85*V85</f>
      </c>
      <c r="Z85" s="94" t="str">
        <f>IFERROR(INDEX('Cost_Components'!$T$2:$T$28,MATCH(E85,'Cost_Components'!$A$2:$A$28,0)),"")</f>
      </c>
      <c r="AA85" s="95" t="str">
        <f>IFERROR(INDEX('Cost_Components'!$U$2:$U$28,MATCH(E85,'Cost_Components'!$A$2:$A$28,0)),"")</f>
      </c>
      <c r="AB85" s="96" t="str">
        <f>IFERROR(INDEX('Cost_Components'!$V$2:$V$28,MATCH(E85,'Cost_Components'!$A$2:$A$28,0)),"")</f>
      </c>
      <c r="AC85" s="97" t="str">
        <f>IFERROR(INDEX('Cost_Components'!$M$2:$M$28,MATCH(E85,'Cost_Components'!$A$2:$A$28,0)),"")</f>
      </c>
      <c r="AD85" s="98" t="str">
        <f>IFERROR(INDEX('Cost_Components'!$N$2:$N$28,MATCH(E85,'Cost_Components'!$A$2:$A$28,0)),"")</f>
      </c>
      <c r="AE85" s="34" t="str">
        <f>IFERROR(INDEX('Cost_Components'!$O$2:$O$28,MATCH(E85,'Cost_Components'!$A$2:$A$28,0)),"")</f>
      </c>
      <c r="AF85" s="99" t="n">
        <v>549977.374316791</v>
      </c>
      <c r="AG85" s="100" t="n">
        <v>545906.857108032</v>
      </c>
      <c r="AH85" s="101" t="str">
        <f>IF(H85="shared-count-once",COUNTIFS($A$2:$A$1405,A85,$B$2:$B$1405,B85,$E$2:$E$1405,E85),1)</f>
      </c>
      <c r="AI85" s="102" t="n">
        <v>298289404.664994</v>
      </c>
      <c r="AJ85" s="103" t="str">
        <f>IF(AI85=0,"",Q85/AI85)</f>
      </c>
      <c r="AK85" s="104" t="str">
        <f>IF(AI85=0,"",R85/AI85)</f>
      </c>
      <c r="AL85" s="105" t="str">
        <f>IF(AI85=0,"",S85/AI85)</f>
      </c>
      <c r="AM85" s="106" t="str">
        <f>IF(AI85=0,"",Y85/AI85)</f>
      </c>
    </row>
    <row r="86">
      <c r="A86" t="s">
        <v>231</v>
      </c>
      <c r="B86" s="73" t="n">
        <v>2031</v>
      </c>
      <c r="C86" t="s">
        <v>231</v>
      </c>
      <c r="D86" t="s">
        <v>211</v>
      </c>
      <c r="E86" s="74" t="s">
        <v>305</v>
      </c>
      <c r="F86" s="75" t="s">
        <v>306</v>
      </c>
      <c r="G86" s="76" t="s">
        <v>241</v>
      </c>
      <c r="H86" s="77" t="s">
        <v>240</v>
      </c>
      <c r="I86" s="78" t="s">
        <v>304</v>
      </c>
      <c r="J86" s="79" t="str">
        <f>IFERROR(INDEX('Cost_Components'!$K$2:$K$28,MATCH(E86,'Cost_Components'!$A$2:$A$28,0)),"")</f>
      </c>
      <c r="K86" s="80" t="str">
        <f>IF(OR(L86="",Z86="",AA86="",AB86=""),"",IF(B86&lt;AA86,L86,IF(B86&gt;AB86,Z86,L86+(Z86-L86)*MIN(MAX((B86-AA86+1)/MAX(AB86-AA86+1,1),0),1))))</f>
      </c>
      <c r="L86" s="81" t="str">
        <f>IFERROR(INDEX('Cost_Components'!$S$2:$S$28,MATCH(E86,'Cost_Components'!$A$2:$A$28,0)),"")</f>
      </c>
      <c r="M86" s="82" t="str">
        <f>IFERROR(INDEX('Cost_Components'!$L$2:$L$28,MATCH(E86,'Cost_Components'!$A$2:$A$28,0)),"")</f>
      </c>
      <c r="N86" s="83" t="str">
        <f>IFERROR(INDEX('Cost_Components'!$P$2:$P$28,MATCH(E86,'Cost_Components'!$A$2:$A$28,0)),"")</f>
      </c>
      <c r="O86" s="84" t="str">
        <f>AF86*J86</f>
      </c>
      <c r="P86" s="85" t="str">
        <f>AG86*J86</f>
      </c>
      <c r="Q86" s="86" t="str">
        <f>P86*L86*M86*N86</f>
      </c>
      <c r="R86" s="87" t="str">
        <f>O86*K86*M86*N86</f>
      </c>
      <c r="S86" s="88" t="str">
        <f>R86-Q86</f>
      </c>
      <c r="T86" s="34" t="str">
        <f>IFERROR(INDEX('Cost_Components'!$R$2:$R$28,MATCH(E86,'Cost_Components'!$A$2:$A$28,0)),"")</f>
      </c>
      <c r="U86" s="89" t="str">
        <f>IFERROR(INDEX('Cost_Components'!$Q$2:$Q$28,MATCH(E86,'Cost_Components'!$A$2:$A$28,0)),"")</f>
      </c>
      <c r="V86" s="90" t="str">
        <f>1/(1+'Calculation_Assumptions'!$B$5)^(B86-'Calculation_Assumptions'!$B$2)</f>
      </c>
      <c r="W86" s="91" t="str">
        <f>Q86*V86</f>
      </c>
      <c r="X86" s="92" t="str">
        <f>R86*V86</f>
      </c>
      <c r="Y86" s="93" t="str">
        <f>S86*V86</f>
      </c>
      <c r="Z86" s="94" t="str">
        <f>IFERROR(INDEX('Cost_Components'!$T$2:$T$28,MATCH(E86,'Cost_Components'!$A$2:$A$28,0)),"")</f>
      </c>
      <c r="AA86" s="95" t="str">
        <f>IFERROR(INDEX('Cost_Components'!$U$2:$U$28,MATCH(E86,'Cost_Components'!$A$2:$A$28,0)),"")</f>
      </c>
      <c r="AB86" s="96" t="str">
        <f>IFERROR(INDEX('Cost_Components'!$V$2:$V$28,MATCH(E86,'Cost_Components'!$A$2:$A$28,0)),"")</f>
      </c>
      <c r="AC86" s="97" t="str">
        <f>IFERROR(INDEX('Cost_Components'!$M$2:$M$28,MATCH(E86,'Cost_Components'!$A$2:$A$28,0)),"")</f>
      </c>
      <c r="AD86" s="98" t="str">
        <f>IFERROR(INDEX('Cost_Components'!$N$2:$N$28,MATCH(E86,'Cost_Components'!$A$2:$A$28,0)),"")</f>
      </c>
      <c r="AE86" s="34" t="str">
        <f>IFERROR(INDEX('Cost_Components'!$O$2:$O$28,MATCH(E86,'Cost_Components'!$A$2:$A$28,0)),"")</f>
      </c>
      <c r="AF86" s="99" t="n">
        <v>569098.224777291</v>
      </c>
      <c r="AG86" s="100" t="n">
        <v>563879.229326682</v>
      </c>
      <c r="AH86" s="101" t="str">
        <f>IF(H86="shared-count-once",COUNTIFS($A$2:$A$1405,A86,$B$2:$B$1405,B86,$E$2:$E$1405,E86),1)</f>
      </c>
      <c r="AI86" s="102" t="n">
        <v>300119636.925519</v>
      </c>
      <c r="AJ86" s="103" t="str">
        <f>IF(AI86=0,"",Q86/AI86)</f>
      </c>
      <c r="AK86" s="104" t="str">
        <f>IF(AI86=0,"",R86/AI86)</f>
      </c>
      <c r="AL86" s="105" t="str">
        <f>IF(AI86=0,"",S86/AI86)</f>
      </c>
      <c r="AM86" s="106" t="str">
        <f>IF(AI86=0,"",Y86/AI86)</f>
      </c>
    </row>
    <row r="87">
      <c r="A87" t="s">
        <v>231</v>
      </c>
      <c r="B87" s="73" t="n">
        <v>2032</v>
      </c>
      <c r="C87" t="s">
        <v>231</v>
      </c>
      <c r="D87" t="s">
        <v>211</v>
      </c>
      <c r="E87" s="74" t="s">
        <v>305</v>
      </c>
      <c r="F87" s="75" t="s">
        <v>306</v>
      </c>
      <c r="G87" s="76" t="s">
        <v>241</v>
      </c>
      <c r="H87" s="77" t="s">
        <v>240</v>
      </c>
      <c r="I87" s="78" t="s">
        <v>304</v>
      </c>
      <c r="J87" s="79" t="str">
        <f>IFERROR(INDEX('Cost_Components'!$K$2:$K$28,MATCH(E87,'Cost_Components'!$A$2:$A$28,0)),"")</f>
      </c>
      <c r="K87" s="80" t="str">
        <f>IF(OR(L87="",Z87="",AA87="",AB87=""),"",IF(B87&lt;AA87,L87,IF(B87&gt;AB87,Z87,L87+(Z87-L87)*MIN(MAX((B87-AA87+1)/MAX(AB87-AA87+1,1),0),1))))</f>
      </c>
      <c r="L87" s="81" t="str">
        <f>IFERROR(INDEX('Cost_Components'!$S$2:$S$28,MATCH(E87,'Cost_Components'!$A$2:$A$28,0)),"")</f>
      </c>
      <c r="M87" s="82" t="str">
        <f>IFERROR(INDEX('Cost_Components'!$L$2:$L$28,MATCH(E87,'Cost_Components'!$A$2:$A$28,0)),"")</f>
      </c>
      <c r="N87" s="83" t="str">
        <f>IFERROR(INDEX('Cost_Components'!$P$2:$P$28,MATCH(E87,'Cost_Components'!$A$2:$A$28,0)),"")</f>
      </c>
      <c r="O87" s="84" t="str">
        <f>AF87*J87</f>
      </c>
      <c r="P87" s="85" t="str">
        <f>AG87*J87</f>
      </c>
      <c r="Q87" s="86" t="str">
        <f>P87*L87*M87*N87</f>
      </c>
      <c r="R87" s="87" t="str">
        <f>O87*K87*M87*N87</f>
      </c>
      <c r="S87" s="88" t="str">
        <f>R87-Q87</f>
      </c>
      <c r="T87" s="34" t="str">
        <f>IFERROR(INDEX('Cost_Components'!$R$2:$R$28,MATCH(E87,'Cost_Components'!$A$2:$A$28,0)),"")</f>
      </c>
      <c r="U87" s="89" t="str">
        <f>IFERROR(INDEX('Cost_Components'!$Q$2:$Q$28,MATCH(E87,'Cost_Components'!$A$2:$A$28,0)),"")</f>
      </c>
      <c r="V87" s="90" t="str">
        <f>1/(1+'Calculation_Assumptions'!$B$5)^(B87-'Calculation_Assumptions'!$B$2)</f>
      </c>
      <c r="W87" s="91" t="str">
        <f>Q87*V87</f>
      </c>
      <c r="X87" s="92" t="str">
        <f>R87*V87</f>
      </c>
      <c r="Y87" s="93" t="str">
        <f>S87*V87</f>
      </c>
      <c r="Z87" s="94" t="str">
        <f>IFERROR(INDEX('Cost_Components'!$T$2:$T$28,MATCH(E87,'Cost_Components'!$A$2:$A$28,0)),"")</f>
      </c>
      <c r="AA87" s="95" t="str">
        <f>IFERROR(INDEX('Cost_Components'!$U$2:$U$28,MATCH(E87,'Cost_Components'!$A$2:$A$28,0)),"")</f>
      </c>
      <c r="AB87" s="96" t="str">
        <f>IFERROR(INDEX('Cost_Components'!$V$2:$V$28,MATCH(E87,'Cost_Components'!$A$2:$A$28,0)),"")</f>
      </c>
      <c r="AC87" s="97" t="str">
        <f>IFERROR(INDEX('Cost_Components'!$M$2:$M$28,MATCH(E87,'Cost_Components'!$A$2:$A$28,0)),"")</f>
      </c>
      <c r="AD87" s="98" t="str">
        <f>IFERROR(INDEX('Cost_Components'!$N$2:$N$28,MATCH(E87,'Cost_Components'!$A$2:$A$28,0)),"")</f>
      </c>
      <c r="AE87" s="34" t="str">
        <f>IFERROR(INDEX('Cost_Components'!$O$2:$O$28,MATCH(E87,'Cost_Components'!$A$2:$A$28,0)),"")</f>
      </c>
      <c r="AF87" s="99" t="n">
        <v>588756.465119413</v>
      </c>
      <c r="AG87" s="100" t="n">
        <v>582280.067120564</v>
      </c>
      <c r="AH87" s="101" t="str">
        <f>IF(H87="shared-count-once",COUNTIFS($A$2:$A$1405,A87,$B$2:$B$1405,B87,$E$2:$E$1405,E87),1)</f>
      </c>
      <c r="AI87" s="102" t="n">
        <v>301904628.083541</v>
      </c>
      <c r="AJ87" s="103" t="str">
        <f>IF(AI87=0,"",Q87/AI87)</f>
      </c>
      <c r="AK87" s="104" t="str">
        <f>IF(AI87=0,"",R87/AI87)</f>
      </c>
      <c r="AL87" s="105" t="str">
        <f>IF(AI87=0,"",S87/AI87)</f>
      </c>
      <c r="AM87" s="106" t="str">
        <f>IF(AI87=0,"",Y87/AI87)</f>
      </c>
    </row>
    <row r="88">
      <c r="A88" t="s">
        <v>231</v>
      </c>
      <c r="B88" s="73" t="n">
        <v>2033</v>
      </c>
      <c r="C88" t="s">
        <v>231</v>
      </c>
      <c r="D88" t="s">
        <v>211</v>
      </c>
      <c r="E88" s="74" t="s">
        <v>305</v>
      </c>
      <c r="F88" s="75" t="s">
        <v>306</v>
      </c>
      <c r="G88" s="76" t="s">
        <v>241</v>
      </c>
      <c r="H88" s="77" t="s">
        <v>240</v>
      </c>
      <c r="I88" s="78" t="s">
        <v>304</v>
      </c>
      <c r="J88" s="79" t="str">
        <f>IFERROR(INDEX('Cost_Components'!$K$2:$K$28,MATCH(E88,'Cost_Components'!$A$2:$A$28,0)),"")</f>
      </c>
      <c r="K88" s="80" t="str">
        <f>IF(OR(L88="",Z88="",AA88="",AB88=""),"",IF(B88&lt;AA88,L88,IF(B88&gt;AB88,Z88,L88+(Z88-L88)*MIN(MAX((B88-AA88+1)/MAX(AB88-AA88+1,1),0),1))))</f>
      </c>
      <c r="L88" s="81" t="str">
        <f>IFERROR(INDEX('Cost_Components'!$S$2:$S$28,MATCH(E88,'Cost_Components'!$A$2:$A$28,0)),"")</f>
      </c>
      <c r="M88" s="82" t="str">
        <f>IFERROR(INDEX('Cost_Components'!$L$2:$L$28,MATCH(E88,'Cost_Components'!$A$2:$A$28,0)),"")</f>
      </c>
      <c r="N88" s="83" t="str">
        <f>IFERROR(INDEX('Cost_Components'!$P$2:$P$28,MATCH(E88,'Cost_Components'!$A$2:$A$28,0)),"")</f>
      </c>
      <c r="O88" s="84" t="str">
        <f>AF88*J88</f>
      </c>
      <c r="P88" s="85" t="str">
        <f>AG88*J88</f>
      </c>
      <c r="Q88" s="86" t="str">
        <f>P88*L88*M88*N88</f>
      </c>
      <c r="R88" s="87" t="str">
        <f>O88*K88*M88*N88</f>
      </c>
      <c r="S88" s="88" t="str">
        <f>R88-Q88</f>
      </c>
      <c r="T88" s="34" t="str">
        <f>IFERROR(INDEX('Cost_Components'!$R$2:$R$28,MATCH(E88,'Cost_Components'!$A$2:$A$28,0)),"")</f>
      </c>
      <c r="U88" s="89" t="str">
        <f>IFERROR(INDEX('Cost_Components'!$Q$2:$Q$28,MATCH(E88,'Cost_Components'!$A$2:$A$28,0)),"")</f>
      </c>
      <c r="V88" s="90" t="str">
        <f>1/(1+'Calculation_Assumptions'!$B$5)^(B88-'Calculation_Assumptions'!$B$2)</f>
      </c>
      <c r="W88" s="91" t="str">
        <f>Q88*V88</f>
      </c>
      <c r="X88" s="92" t="str">
        <f>R88*V88</f>
      </c>
      <c r="Y88" s="93" t="str">
        <f>S88*V88</f>
      </c>
      <c r="Z88" s="94" t="str">
        <f>IFERROR(INDEX('Cost_Components'!$T$2:$T$28,MATCH(E88,'Cost_Components'!$A$2:$A$28,0)),"")</f>
      </c>
      <c r="AA88" s="95" t="str">
        <f>IFERROR(INDEX('Cost_Components'!$U$2:$U$28,MATCH(E88,'Cost_Components'!$A$2:$A$28,0)),"")</f>
      </c>
      <c r="AB88" s="96" t="str">
        <f>IFERROR(INDEX('Cost_Components'!$V$2:$V$28,MATCH(E88,'Cost_Components'!$A$2:$A$28,0)),"")</f>
      </c>
      <c r="AC88" s="97" t="str">
        <f>IFERROR(INDEX('Cost_Components'!$M$2:$M$28,MATCH(E88,'Cost_Components'!$A$2:$A$28,0)),"")</f>
      </c>
      <c r="AD88" s="98" t="str">
        <f>IFERROR(INDEX('Cost_Components'!$N$2:$N$28,MATCH(E88,'Cost_Components'!$A$2:$A$28,0)),"")</f>
      </c>
      <c r="AE88" s="34" t="str">
        <f>IFERROR(INDEX('Cost_Components'!$O$2:$O$28,MATCH(E88,'Cost_Components'!$A$2:$A$28,0)),"")</f>
      </c>
      <c r="AF88" s="99" t="n">
        <v>609706.603165562</v>
      </c>
      <c r="AG88" s="100" t="n">
        <v>601867.652982191</v>
      </c>
      <c r="AH88" s="101" t="str">
        <f>IF(H88="shared-count-once",COUNTIFS($A$2:$A$1405,A88,$B$2:$B$1405,B88,$E$2:$E$1405,E88),1)</f>
      </c>
      <c r="AI88" s="102" t="n">
        <v>303644277.16916</v>
      </c>
      <c r="AJ88" s="103" t="str">
        <f>IF(AI88=0,"",Q88/AI88)</f>
      </c>
      <c r="AK88" s="104" t="str">
        <f>IF(AI88=0,"",R88/AI88)</f>
      </c>
      <c r="AL88" s="105" t="str">
        <f>IF(AI88=0,"",S88/AI88)</f>
      </c>
      <c r="AM88" s="106" t="str">
        <f>IF(AI88=0,"",Y88/AI88)</f>
      </c>
    </row>
    <row r="89">
      <c r="A89" t="s">
        <v>231</v>
      </c>
      <c r="B89" s="73" t="n">
        <v>2034</v>
      </c>
      <c r="C89" t="s">
        <v>231</v>
      </c>
      <c r="D89" t="s">
        <v>211</v>
      </c>
      <c r="E89" s="74" t="s">
        <v>305</v>
      </c>
      <c r="F89" s="75" t="s">
        <v>306</v>
      </c>
      <c r="G89" s="76" t="s">
        <v>241</v>
      </c>
      <c r="H89" s="77" t="s">
        <v>240</v>
      </c>
      <c r="I89" s="78" t="s">
        <v>304</v>
      </c>
      <c r="J89" s="79" t="str">
        <f>IFERROR(INDEX('Cost_Components'!$K$2:$K$28,MATCH(E89,'Cost_Components'!$A$2:$A$28,0)),"")</f>
      </c>
      <c r="K89" s="80" t="str">
        <f>IF(OR(L89="",Z89="",AA89="",AB89=""),"",IF(B89&lt;AA89,L89,IF(B89&gt;AB89,Z89,L89+(Z89-L89)*MIN(MAX((B89-AA89+1)/MAX(AB89-AA89+1,1),0),1))))</f>
      </c>
      <c r="L89" s="81" t="str">
        <f>IFERROR(INDEX('Cost_Components'!$S$2:$S$28,MATCH(E89,'Cost_Components'!$A$2:$A$28,0)),"")</f>
      </c>
      <c r="M89" s="82" t="str">
        <f>IFERROR(INDEX('Cost_Components'!$L$2:$L$28,MATCH(E89,'Cost_Components'!$A$2:$A$28,0)),"")</f>
      </c>
      <c r="N89" s="83" t="str">
        <f>IFERROR(INDEX('Cost_Components'!$P$2:$P$28,MATCH(E89,'Cost_Components'!$A$2:$A$28,0)),"")</f>
      </c>
      <c r="O89" s="84" t="str">
        <f>AF89*J89</f>
      </c>
      <c r="P89" s="85" t="str">
        <f>AG89*J89</f>
      </c>
      <c r="Q89" s="86" t="str">
        <f>P89*L89*M89*N89</f>
      </c>
      <c r="R89" s="87" t="str">
        <f>O89*K89*M89*N89</f>
      </c>
      <c r="S89" s="88" t="str">
        <f>R89-Q89</f>
      </c>
      <c r="T89" s="34" t="str">
        <f>IFERROR(INDEX('Cost_Components'!$R$2:$R$28,MATCH(E89,'Cost_Components'!$A$2:$A$28,0)),"")</f>
      </c>
      <c r="U89" s="89" t="str">
        <f>IFERROR(INDEX('Cost_Components'!$Q$2:$Q$28,MATCH(E89,'Cost_Components'!$A$2:$A$28,0)),"")</f>
      </c>
      <c r="V89" s="90" t="str">
        <f>1/(1+'Calculation_Assumptions'!$B$5)^(B89-'Calculation_Assumptions'!$B$2)</f>
      </c>
      <c r="W89" s="91" t="str">
        <f>Q89*V89</f>
      </c>
      <c r="X89" s="92" t="str">
        <f>R89*V89</f>
      </c>
      <c r="Y89" s="93" t="str">
        <f>S89*V89</f>
      </c>
      <c r="Z89" s="94" t="str">
        <f>IFERROR(INDEX('Cost_Components'!$T$2:$T$28,MATCH(E89,'Cost_Components'!$A$2:$A$28,0)),"")</f>
      </c>
      <c r="AA89" s="95" t="str">
        <f>IFERROR(INDEX('Cost_Components'!$U$2:$U$28,MATCH(E89,'Cost_Components'!$A$2:$A$28,0)),"")</f>
      </c>
      <c r="AB89" s="96" t="str">
        <f>IFERROR(INDEX('Cost_Components'!$V$2:$V$28,MATCH(E89,'Cost_Components'!$A$2:$A$28,0)),"")</f>
      </c>
      <c r="AC89" s="97" t="str">
        <f>IFERROR(INDEX('Cost_Components'!$M$2:$M$28,MATCH(E89,'Cost_Components'!$A$2:$A$28,0)),"")</f>
      </c>
      <c r="AD89" s="98" t="str">
        <f>IFERROR(INDEX('Cost_Components'!$N$2:$N$28,MATCH(E89,'Cost_Components'!$A$2:$A$28,0)),"")</f>
      </c>
      <c r="AE89" s="34" t="str">
        <f>IFERROR(INDEX('Cost_Components'!$O$2:$O$28,MATCH(E89,'Cost_Components'!$A$2:$A$28,0)),"")</f>
      </c>
      <c r="AF89" s="99" t="n">
        <v>631003.608044692</v>
      </c>
      <c r="AG89" s="100" t="n">
        <v>621697.676188474</v>
      </c>
      <c r="AH89" s="101" t="str">
        <f>IF(H89="shared-count-once",COUNTIFS($A$2:$A$1405,A89,$B$2:$B$1405,B89,$E$2:$E$1405,E89),1)</f>
      </c>
      <c r="AI89" s="102" t="n">
        <v>305332541.184984</v>
      </c>
      <c r="AJ89" s="103" t="str">
        <f>IF(AI89=0,"",Q89/AI89)</f>
      </c>
      <c r="AK89" s="104" t="str">
        <f>IF(AI89=0,"",R89/AI89)</f>
      </c>
      <c r="AL89" s="105" t="str">
        <f>IF(AI89=0,"",S89/AI89)</f>
      </c>
      <c r="AM89" s="106" t="str">
        <f>IF(AI89=0,"",Y89/AI89)</f>
      </c>
    </row>
    <row r="90">
      <c r="A90" t="s">
        <v>231</v>
      </c>
      <c r="B90" s="73" t="n">
        <v>2035</v>
      </c>
      <c r="C90" t="s">
        <v>231</v>
      </c>
      <c r="D90" t="s">
        <v>211</v>
      </c>
      <c r="E90" s="74" t="s">
        <v>305</v>
      </c>
      <c r="F90" s="75" t="s">
        <v>306</v>
      </c>
      <c r="G90" s="76" t="s">
        <v>241</v>
      </c>
      <c r="H90" s="77" t="s">
        <v>240</v>
      </c>
      <c r="I90" s="78" t="s">
        <v>304</v>
      </c>
      <c r="J90" s="79" t="str">
        <f>IFERROR(INDEX('Cost_Components'!$K$2:$K$28,MATCH(E90,'Cost_Components'!$A$2:$A$28,0)),"")</f>
      </c>
      <c r="K90" s="80" t="str">
        <f>IF(OR(L90="",Z90="",AA90="",AB90=""),"",IF(B90&lt;AA90,L90,IF(B90&gt;AB90,Z90,L90+(Z90-L90)*MIN(MAX((B90-AA90+1)/MAX(AB90-AA90+1,1),0),1))))</f>
      </c>
      <c r="L90" s="81" t="str">
        <f>IFERROR(INDEX('Cost_Components'!$S$2:$S$28,MATCH(E90,'Cost_Components'!$A$2:$A$28,0)),"")</f>
      </c>
      <c r="M90" s="82" t="str">
        <f>IFERROR(INDEX('Cost_Components'!$L$2:$L$28,MATCH(E90,'Cost_Components'!$A$2:$A$28,0)),"")</f>
      </c>
      <c r="N90" s="83" t="str">
        <f>IFERROR(INDEX('Cost_Components'!$P$2:$P$28,MATCH(E90,'Cost_Components'!$A$2:$A$28,0)),"")</f>
      </c>
      <c r="O90" s="84" t="str">
        <f>AF90*J90</f>
      </c>
      <c r="P90" s="85" t="str">
        <f>AG90*J90</f>
      </c>
      <c r="Q90" s="86" t="str">
        <f>P90*L90*M90*N90</f>
      </c>
      <c r="R90" s="87" t="str">
        <f>O90*K90*M90*N90</f>
      </c>
      <c r="S90" s="88" t="str">
        <f>R90-Q90</f>
      </c>
      <c r="T90" s="34" t="str">
        <f>IFERROR(INDEX('Cost_Components'!$R$2:$R$28,MATCH(E90,'Cost_Components'!$A$2:$A$28,0)),"")</f>
      </c>
      <c r="U90" s="89" t="str">
        <f>IFERROR(INDEX('Cost_Components'!$Q$2:$Q$28,MATCH(E90,'Cost_Components'!$A$2:$A$28,0)),"")</f>
      </c>
      <c r="V90" s="90" t="str">
        <f>1/(1+'Calculation_Assumptions'!$B$5)^(B90-'Calculation_Assumptions'!$B$2)</f>
      </c>
      <c r="W90" s="91" t="str">
        <f>Q90*V90</f>
      </c>
      <c r="X90" s="92" t="str">
        <f>R90*V90</f>
      </c>
      <c r="Y90" s="93" t="str">
        <f>S90*V90</f>
      </c>
      <c r="Z90" s="94" t="str">
        <f>IFERROR(INDEX('Cost_Components'!$T$2:$T$28,MATCH(E90,'Cost_Components'!$A$2:$A$28,0)),"")</f>
      </c>
      <c r="AA90" s="95" t="str">
        <f>IFERROR(INDEX('Cost_Components'!$U$2:$U$28,MATCH(E90,'Cost_Components'!$A$2:$A$28,0)),"")</f>
      </c>
      <c r="AB90" s="96" t="str">
        <f>IFERROR(INDEX('Cost_Components'!$V$2:$V$28,MATCH(E90,'Cost_Components'!$A$2:$A$28,0)),"")</f>
      </c>
      <c r="AC90" s="97" t="str">
        <f>IFERROR(INDEX('Cost_Components'!$M$2:$M$28,MATCH(E90,'Cost_Components'!$A$2:$A$28,0)),"")</f>
      </c>
      <c r="AD90" s="98" t="str">
        <f>IFERROR(INDEX('Cost_Components'!$N$2:$N$28,MATCH(E90,'Cost_Components'!$A$2:$A$28,0)),"")</f>
      </c>
      <c r="AE90" s="34" t="str">
        <f>IFERROR(INDEX('Cost_Components'!$O$2:$O$28,MATCH(E90,'Cost_Components'!$A$2:$A$28,0)),"")</f>
      </c>
      <c r="AF90" s="99" t="n">
        <v>652887.227576273</v>
      </c>
      <c r="AG90" s="100" t="n">
        <v>642011.956035518</v>
      </c>
      <c r="AH90" s="101" t="str">
        <f>IF(H90="shared-count-once",COUNTIFS($A$2:$A$1405,A90,$B$2:$B$1405,B90,$E$2:$E$1405,E90),1)</f>
      </c>
      <c r="AI90" s="102" t="n">
        <v>306964650.16712</v>
      </c>
      <c r="AJ90" s="103" t="str">
        <f>IF(AI90=0,"",Q90/AI90)</f>
      </c>
      <c r="AK90" s="104" t="str">
        <f>IF(AI90=0,"",R90/AI90)</f>
      </c>
      <c r="AL90" s="105" t="str">
        <f>IF(AI90=0,"",S90/AI90)</f>
      </c>
      <c r="AM90" s="106" t="str">
        <f>IF(AI90=0,"",Y90/AI90)</f>
      </c>
    </row>
    <row r="91">
      <c r="A91" t="s">
        <v>231</v>
      </c>
      <c r="B91" s="73" t="n">
        <v>2036</v>
      </c>
      <c r="C91" t="s">
        <v>231</v>
      </c>
      <c r="D91" t="s">
        <v>211</v>
      </c>
      <c r="E91" s="74" t="s">
        <v>305</v>
      </c>
      <c r="F91" s="75" t="s">
        <v>306</v>
      </c>
      <c r="G91" s="76" t="s">
        <v>241</v>
      </c>
      <c r="H91" s="77" t="s">
        <v>240</v>
      </c>
      <c r="I91" s="78" t="s">
        <v>304</v>
      </c>
      <c r="J91" s="79" t="str">
        <f>IFERROR(INDEX('Cost_Components'!$K$2:$K$28,MATCH(E91,'Cost_Components'!$A$2:$A$28,0)),"")</f>
      </c>
      <c r="K91" s="80" t="str">
        <f>IF(OR(L91="",Z91="",AA91="",AB91=""),"",IF(B91&lt;AA91,L91,IF(B91&gt;AB91,Z91,L91+(Z91-L91)*MIN(MAX((B91-AA91+1)/MAX(AB91-AA91+1,1),0),1))))</f>
      </c>
      <c r="L91" s="81" t="str">
        <f>IFERROR(INDEX('Cost_Components'!$S$2:$S$28,MATCH(E91,'Cost_Components'!$A$2:$A$28,0)),"")</f>
      </c>
      <c r="M91" s="82" t="str">
        <f>IFERROR(INDEX('Cost_Components'!$L$2:$L$28,MATCH(E91,'Cost_Components'!$A$2:$A$28,0)),"")</f>
      </c>
      <c r="N91" s="83" t="str">
        <f>IFERROR(INDEX('Cost_Components'!$P$2:$P$28,MATCH(E91,'Cost_Components'!$A$2:$A$28,0)),"")</f>
      </c>
      <c r="O91" s="84" t="str">
        <f>AF91*J91</f>
      </c>
      <c r="P91" s="85" t="str">
        <f>AG91*J91</f>
      </c>
      <c r="Q91" s="86" t="str">
        <f>P91*L91*M91*N91</f>
      </c>
      <c r="R91" s="87" t="str">
        <f>O91*K91*M91*N91</f>
      </c>
      <c r="S91" s="88" t="str">
        <f>R91-Q91</f>
      </c>
      <c r="T91" s="34" t="str">
        <f>IFERROR(INDEX('Cost_Components'!$R$2:$R$28,MATCH(E91,'Cost_Components'!$A$2:$A$28,0)),"")</f>
      </c>
      <c r="U91" s="89" t="str">
        <f>IFERROR(INDEX('Cost_Components'!$Q$2:$Q$28,MATCH(E91,'Cost_Components'!$A$2:$A$28,0)),"")</f>
      </c>
      <c r="V91" s="90" t="str">
        <f>1/(1+'Calculation_Assumptions'!$B$5)^(B91-'Calculation_Assumptions'!$B$2)</f>
      </c>
      <c r="W91" s="91" t="str">
        <f>Q91*V91</f>
      </c>
      <c r="X91" s="92" t="str">
        <f>R91*V91</f>
      </c>
      <c r="Y91" s="93" t="str">
        <f>S91*V91</f>
      </c>
      <c r="Z91" s="94" t="str">
        <f>IFERROR(INDEX('Cost_Components'!$T$2:$T$28,MATCH(E91,'Cost_Components'!$A$2:$A$28,0)),"")</f>
      </c>
      <c r="AA91" s="95" t="str">
        <f>IFERROR(INDEX('Cost_Components'!$U$2:$U$28,MATCH(E91,'Cost_Components'!$A$2:$A$28,0)),"")</f>
      </c>
      <c r="AB91" s="96" t="str">
        <f>IFERROR(INDEX('Cost_Components'!$V$2:$V$28,MATCH(E91,'Cost_Components'!$A$2:$A$28,0)),"")</f>
      </c>
      <c r="AC91" s="97" t="str">
        <f>IFERROR(INDEX('Cost_Components'!$M$2:$M$28,MATCH(E91,'Cost_Components'!$A$2:$A$28,0)),"")</f>
      </c>
      <c r="AD91" s="98" t="str">
        <f>IFERROR(INDEX('Cost_Components'!$N$2:$N$28,MATCH(E91,'Cost_Components'!$A$2:$A$28,0)),"")</f>
      </c>
      <c r="AE91" s="34" t="str">
        <f>IFERROR(INDEX('Cost_Components'!$O$2:$O$28,MATCH(E91,'Cost_Components'!$A$2:$A$28,0)),"")</f>
      </c>
      <c r="AF91" s="99" t="n">
        <v>675240.140562922</v>
      </c>
      <c r="AG91" s="100" t="n">
        <v>662692.487751515</v>
      </c>
      <c r="AH91" s="101" t="str">
        <f>IF(H91="shared-count-once",COUNTIFS($A$2:$A$1405,A91,$B$2:$B$1405,B91,$E$2:$E$1405,E91),1)</f>
      </c>
      <c r="AI91" s="102" t="n">
        <v>308542769.756622</v>
      </c>
      <c r="AJ91" s="103" t="str">
        <f>IF(AI91=0,"",Q91/AI91)</f>
      </c>
      <c r="AK91" s="104" t="str">
        <f>IF(AI91=0,"",R91/AI91)</f>
      </c>
      <c r="AL91" s="105" t="str">
        <f>IF(AI91=0,"",S91/AI91)</f>
      </c>
      <c r="AM91" s="106" t="str">
        <f>IF(AI91=0,"",Y91/AI91)</f>
      </c>
    </row>
    <row r="92">
      <c r="A92" t="s">
        <v>231</v>
      </c>
      <c r="B92" s="73" t="n">
        <v>2037</v>
      </c>
      <c r="C92" t="s">
        <v>231</v>
      </c>
      <c r="D92" t="s">
        <v>211</v>
      </c>
      <c r="E92" s="74" t="s">
        <v>305</v>
      </c>
      <c r="F92" s="75" t="s">
        <v>306</v>
      </c>
      <c r="G92" s="76" t="s">
        <v>241</v>
      </c>
      <c r="H92" s="77" t="s">
        <v>240</v>
      </c>
      <c r="I92" s="78" t="s">
        <v>304</v>
      </c>
      <c r="J92" s="79" t="str">
        <f>IFERROR(INDEX('Cost_Components'!$K$2:$K$28,MATCH(E92,'Cost_Components'!$A$2:$A$28,0)),"")</f>
      </c>
      <c r="K92" s="80" t="str">
        <f>IF(OR(L92="",Z92="",AA92="",AB92=""),"",IF(B92&lt;AA92,L92,IF(B92&gt;AB92,Z92,L92+(Z92-L92)*MIN(MAX((B92-AA92+1)/MAX(AB92-AA92+1,1),0),1))))</f>
      </c>
      <c r="L92" s="81" t="str">
        <f>IFERROR(INDEX('Cost_Components'!$S$2:$S$28,MATCH(E92,'Cost_Components'!$A$2:$A$28,0)),"")</f>
      </c>
      <c r="M92" s="82" t="str">
        <f>IFERROR(INDEX('Cost_Components'!$L$2:$L$28,MATCH(E92,'Cost_Components'!$A$2:$A$28,0)),"")</f>
      </c>
      <c r="N92" s="83" t="str">
        <f>IFERROR(INDEX('Cost_Components'!$P$2:$P$28,MATCH(E92,'Cost_Components'!$A$2:$A$28,0)),"")</f>
      </c>
      <c r="O92" s="84" t="str">
        <f>AF92*J92</f>
      </c>
      <c r="P92" s="85" t="str">
        <f>AG92*J92</f>
      </c>
      <c r="Q92" s="86" t="str">
        <f>P92*L92*M92*N92</f>
      </c>
      <c r="R92" s="87" t="str">
        <f>O92*K92*M92*N92</f>
      </c>
      <c r="S92" s="88" t="str">
        <f>R92-Q92</f>
      </c>
      <c r="T92" s="34" t="str">
        <f>IFERROR(INDEX('Cost_Components'!$R$2:$R$28,MATCH(E92,'Cost_Components'!$A$2:$A$28,0)),"")</f>
      </c>
      <c r="U92" s="89" t="str">
        <f>IFERROR(INDEX('Cost_Components'!$Q$2:$Q$28,MATCH(E92,'Cost_Components'!$A$2:$A$28,0)),"")</f>
      </c>
      <c r="V92" s="90" t="str">
        <f>1/(1+'Calculation_Assumptions'!$B$5)^(B92-'Calculation_Assumptions'!$B$2)</f>
      </c>
      <c r="W92" s="91" t="str">
        <f>Q92*V92</f>
      </c>
      <c r="X92" s="92" t="str">
        <f>R92*V92</f>
      </c>
      <c r="Y92" s="93" t="str">
        <f>S92*V92</f>
      </c>
      <c r="Z92" s="94" t="str">
        <f>IFERROR(INDEX('Cost_Components'!$T$2:$T$28,MATCH(E92,'Cost_Components'!$A$2:$A$28,0)),"")</f>
      </c>
      <c r="AA92" s="95" t="str">
        <f>IFERROR(INDEX('Cost_Components'!$U$2:$U$28,MATCH(E92,'Cost_Components'!$A$2:$A$28,0)),"")</f>
      </c>
      <c r="AB92" s="96" t="str">
        <f>IFERROR(INDEX('Cost_Components'!$V$2:$V$28,MATCH(E92,'Cost_Components'!$A$2:$A$28,0)),"")</f>
      </c>
      <c r="AC92" s="97" t="str">
        <f>IFERROR(INDEX('Cost_Components'!$M$2:$M$28,MATCH(E92,'Cost_Components'!$A$2:$A$28,0)),"")</f>
      </c>
      <c r="AD92" s="98" t="str">
        <f>IFERROR(INDEX('Cost_Components'!$N$2:$N$28,MATCH(E92,'Cost_Components'!$A$2:$A$28,0)),"")</f>
      </c>
      <c r="AE92" s="34" t="str">
        <f>IFERROR(INDEX('Cost_Components'!$O$2:$O$28,MATCH(E92,'Cost_Components'!$A$2:$A$28,0)),"")</f>
      </c>
      <c r="AF92" s="99" t="n">
        <v>697933.533644184</v>
      </c>
      <c r="AG92" s="100" t="n">
        <v>683611.256860751</v>
      </c>
      <c r="AH92" s="101" t="str">
        <f>IF(H92="shared-count-once",COUNTIFS($A$2:$A$1405,A92,$B$2:$B$1405,B92,$E$2:$E$1405,E92),1)</f>
      </c>
      <c r="AI92" s="102" t="n">
        <v>310068287.63643</v>
      </c>
      <c r="AJ92" s="103" t="str">
        <f>IF(AI92=0,"",Q92/AI92)</f>
      </c>
      <c r="AK92" s="104" t="str">
        <f>IF(AI92=0,"",R92/AI92)</f>
      </c>
      <c r="AL92" s="105" t="str">
        <f>IF(AI92=0,"",S92/AI92)</f>
      </c>
      <c r="AM92" s="106" t="str">
        <f>IF(AI92=0,"",Y92/AI92)</f>
      </c>
    </row>
    <row r="93">
      <c r="A93" t="s">
        <v>231</v>
      </c>
      <c r="B93" s="73" t="n">
        <v>2038</v>
      </c>
      <c r="C93" t="s">
        <v>231</v>
      </c>
      <c r="D93" t="s">
        <v>211</v>
      </c>
      <c r="E93" s="74" t="s">
        <v>305</v>
      </c>
      <c r="F93" s="75" t="s">
        <v>306</v>
      </c>
      <c r="G93" s="76" t="s">
        <v>241</v>
      </c>
      <c r="H93" s="77" t="s">
        <v>240</v>
      </c>
      <c r="I93" s="78" t="s">
        <v>304</v>
      </c>
      <c r="J93" s="79" t="str">
        <f>IFERROR(INDEX('Cost_Components'!$K$2:$K$28,MATCH(E93,'Cost_Components'!$A$2:$A$28,0)),"")</f>
      </c>
      <c r="K93" s="80" t="str">
        <f>IF(OR(L93="",Z93="",AA93="",AB93=""),"",IF(B93&lt;AA93,L93,IF(B93&gt;AB93,Z93,L93+(Z93-L93)*MIN(MAX((B93-AA93+1)/MAX(AB93-AA93+1,1),0),1))))</f>
      </c>
      <c r="L93" s="81" t="str">
        <f>IFERROR(INDEX('Cost_Components'!$S$2:$S$28,MATCH(E93,'Cost_Components'!$A$2:$A$28,0)),"")</f>
      </c>
      <c r="M93" s="82" t="str">
        <f>IFERROR(INDEX('Cost_Components'!$L$2:$L$28,MATCH(E93,'Cost_Components'!$A$2:$A$28,0)),"")</f>
      </c>
      <c r="N93" s="83" t="str">
        <f>IFERROR(INDEX('Cost_Components'!$P$2:$P$28,MATCH(E93,'Cost_Components'!$A$2:$A$28,0)),"")</f>
      </c>
      <c r="O93" s="84" t="str">
        <f>AF93*J93</f>
      </c>
      <c r="P93" s="85" t="str">
        <f>AG93*J93</f>
      </c>
      <c r="Q93" s="86" t="str">
        <f>P93*L93*M93*N93</f>
      </c>
      <c r="R93" s="87" t="str">
        <f>O93*K93*M93*N93</f>
      </c>
      <c r="S93" s="88" t="str">
        <f>R93-Q93</f>
      </c>
      <c r="T93" s="34" t="str">
        <f>IFERROR(INDEX('Cost_Components'!$R$2:$R$28,MATCH(E93,'Cost_Components'!$A$2:$A$28,0)),"")</f>
      </c>
      <c r="U93" s="89" t="str">
        <f>IFERROR(INDEX('Cost_Components'!$Q$2:$Q$28,MATCH(E93,'Cost_Components'!$A$2:$A$28,0)),"")</f>
      </c>
      <c r="V93" s="90" t="str">
        <f>1/(1+'Calculation_Assumptions'!$B$5)^(B93-'Calculation_Assumptions'!$B$2)</f>
      </c>
      <c r="W93" s="91" t="str">
        <f>Q93*V93</f>
      </c>
      <c r="X93" s="92" t="str">
        <f>R93*V93</f>
      </c>
      <c r="Y93" s="93" t="str">
        <f>S93*V93</f>
      </c>
      <c r="Z93" s="94" t="str">
        <f>IFERROR(INDEX('Cost_Components'!$T$2:$T$28,MATCH(E93,'Cost_Components'!$A$2:$A$28,0)),"")</f>
      </c>
      <c r="AA93" s="95" t="str">
        <f>IFERROR(INDEX('Cost_Components'!$U$2:$U$28,MATCH(E93,'Cost_Components'!$A$2:$A$28,0)),"")</f>
      </c>
      <c r="AB93" s="96" t="str">
        <f>IFERROR(INDEX('Cost_Components'!$V$2:$V$28,MATCH(E93,'Cost_Components'!$A$2:$A$28,0)),"")</f>
      </c>
      <c r="AC93" s="97" t="str">
        <f>IFERROR(INDEX('Cost_Components'!$M$2:$M$28,MATCH(E93,'Cost_Components'!$A$2:$A$28,0)),"")</f>
      </c>
      <c r="AD93" s="98" t="str">
        <f>IFERROR(INDEX('Cost_Components'!$N$2:$N$28,MATCH(E93,'Cost_Components'!$A$2:$A$28,0)),"")</f>
      </c>
      <c r="AE93" s="34" t="str">
        <f>IFERROR(INDEX('Cost_Components'!$O$2:$O$28,MATCH(E93,'Cost_Components'!$A$2:$A$28,0)),"")</f>
      </c>
      <c r="AF93" s="99" t="n">
        <v>721751.048208505</v>
      </c>
      <c r="AG93" s="100" t="n">
        <v>705552.745987036</v>
      </c>
      <c r="AH93" s="101" t="str">
        <f>IF(H93="shared-count-once",COUNTIFS($A$2:$A$1405,A93,$B$2:$B$1405,B93,$E$2:$E$1405,E93),1)</f>
      </c>
      <c r="AI93" s="102" t="n">
        <v>311532999.13163</v>
      </c>
      <c r="AJ93" s="103" t="str">
        <f>IF(AI93=0,"",Q93/AI93)</f>
      </c>
      <c r="AK93" s="104" t="str">
        <f>IF(AI93=0,"",R93/AI93)</f>
      </c>
      <c r="AL93" s="105" t="str">
        <f>IF(AI93=0,"",S93/AI93)</f>
      </c>
      <c r="AM93" s="106" t="str">
        <f>IF(AI93=0,"",Y93/AI93)</f>
      </c>
    </row>
    <row r="94">
      <c r="A94" t="s">
        <v>231</v>
      </c>
      <c r="B94" s="73" t="n">
        <v>2039</v>
      </c>
      <c r="C94" t="s">
        <v>231</v>
      </c>
      <c r="D94" t="s">
        <v>211</v>
      </c>
      <c r="E94" s="74" t="s">
        <v>305</v>
      </c>
      <c r="F94" s="75" t="s">
        <v>306</v>
      </c>
      <c r="G94" s="76" t="s">
        <v>241</v>
      </c>
      <c r="H94" s="77" t="s">
        <v>240</v>
      </c>
      <c r="I94" s="78" t="s">
        <v>304</v>
      </c>
      <c r="J94" s="79" t="str">
        <f>IFERROR(INDEX('Cost_Components'!$K$2:$K$28,MATCH(E94,'Cost_Components'!$A$2:$A$28,0)),"")</f>
      </c>
      <c r="K94" s="80" t="str">
        <f>IF(OR(L94="",Z94="",AA94="",AB94=""),"",IF(B94&lt;AA94,L94,IF(B94&gt;AB94,Z94,L94+(Z94-L94)*MIN(MAX((B94-AA94+1)/MAX(AB94-AA94+1,1),0),1))))</f>
      </c>
      <c r="L94" s="81" t="str">
        <f>IFERROR(INDEX('Cost_Components'!$S$2:$S$28,MATCH(E94,'Cost_Components'!$A$2:$A$28,0)),"")</f>
      </c>
      <c r="M94" s="82" t="str">
        <f>IFERROR(INDEX('Cost_Components'!$L$2:$L$28,MATCH(E94,'Cost_Components'!$A$2:$A$28,0)),"")</f>
      </c>
      <c r="N94" s="83" t="str">
        <f>IFERROR(INDEX('Cost_Components'!$P$2:$P$28,MATCH(E94,'Cost_Components'!$A$2:$A$28,0)),"")</f>
      </c>
      <c r="O94" s="84" t="str">
        <f>AF94*J94</f>
      </c>
      <c r="P94" s="85" t="str">
        <f>AG94*J94</f>
      </c>
      <c r="Q94" s="86" t="str">
        <f>P94*L94*M94*N94</f>
      </c>
      <c r="R94" s="87" t="str">
        <f>O94*K94*M94*N94</f>
      </c>
      <c r="S94" s="88" t="str">
        <f>R94-Q94</f>
      </c>
      <c r="T94" s="34" t="str">
        <f>IFERROR(INDEX('Cost_Components'!$R$2:$R$28,MATCH(E94,'Cost_Components'!$A$2:$A$28,0)),"")</f>
      </c>
      <c r="U94" s="89" t="str">
        <f>IFERROR(INDEX('Cost_Components'!$Q$2:$Q$28,MATCH(E94,'Cost_Components'!$A$2:$A$28,0)),"")</f>
      </c>
      <c r="V94" s="90" t="str">
        <f>1/(1+'Calculation_Assumptions'!$B$5)^(B94-'Calculation_Assumptions'!$B$2)</f>
      </c>
      <c r="W94" s="91" t="str">
        <f>Q94*V94</f>
      </c>
      <c r="X94" s="92" t="str">
        <f>R94*V94</f>
      </c>
      <c r="Y94" s="93" t="str">
        <f>S94*V94</f>
      </c>
      <c r="Z94" s="94" t="str">
        <f>IFERROR(INDEX('Cost_Components'!$T$2:$T$28,MATCH(E94,'Cost_Components'!$A$2:$A$28,0)),"")</f>
      </c>
      <c r="AA94" s="95" t="str">
        <f>IFERROR(INDEX('Cost_Components'!$U$2:$U$28,MATCH(E94,'Cost_Components'!$A$2:$A$28,0)),"")</f>
      </c>
      <c r="AB94" s="96" t="str">
        <f>IFERROR(INDEX('Cost_Components'!$V$2:$V$28,MATCH(E94,'Cost_Components'!$A$2:$A$28,0)),"")</f>
      </c>
      <c r="AC94" s="97" t="str">
        <f>IFERROR(INDEX('Cost_Components'!$M$2:$M$28,MATCH(E94,'Cost_Components'!$A$2:$A$28,0)),"")</f>
      </c>
      <c r="AD94" s="98" t="str">
        <f>IFERROR(INDEX('Cost_Components'!$N$2:$N$28,MATCH(E94,'Cost_Components'!$A$2:$A$28,0)),"")</f>
      </c>
      <c r="AE94" s="34" t="str">
        <f>IFERROR(INDEX('Cost_Components'!$O$2:$O$28,MATCH(E94,'Cost_Components'!$A$2:$A$28,0)),"")</f>
      </c>
      <c r="AF94" s="99" t="n">
        <v>745686.368808138</v>
      </c>
      <c r="AG94" s="100" t="n">
        <v>727508.510586841</v>
      </c>
      <c r="AH94" s="101" t="str">
        <f>IF(H94="shared-count-once",COUNTIFS($A$2:$A$1405,A94,$B$2:$B$1405,B94,$E$2:$E$1405,E94),1)</f>
      </c>
      <c r="AI94" s="102" t="n">
        <v>312936391.858479</v>
      </c>
      <c r="AJ94" s="103" t="str">
        <f>IF(AI94=0,"",Q94/AI94)</f>
      </c>
      <c r="AK94" s="104" t="str">
        <f>IF(AI94=0,"",R94/AI94)</f>
      </c>
      <c r="AL94" s="105" t="str">
        <f>IF(AI94=0,"",S94/AI94)</f>
      </c>
      <c r="AM94" s="106" t="str">
        <f>IF(AI94=0,"",Y94/AI94)</f>
      </c>
    </row>
    <row r="95">
      <c r="A95" t="s">
        <v>231</v>
      </c>
      <c r="B95" s="73" t="n">
        <v>2040</v>
      </c>
      <c r="C95" t="s">
        <v>231</v>
      </c>
      <c r="D95" t="s">
        <v>211</v>
      </c>
      <c r="E95" s="74" t="s">
        <v>305</v>
      </c>
      <c r="F95" s="75" t="s">
        <v>306</v>
      </c>
      <c r="G95" s="76" t="s">
        <v>241</v>
      </c>
      <c r="H95" s="77" t="s">
        <v>240</v>
      </c>
      <c r="I95" s="78" t="s">
        <v>304</v>
      </c>
      <c r="J95" s="79" t="str">
        <f>IFERROR(INDEX('Cost_Components'!$K$2:$K$28,MATCH(E95,'Cost_Components'!$A$2:$A$28,0)),"")</f>
      </c>
      <c r="K95" s="80" t="str">
        <f>IF(OR(L95="",Z95="",AA95="",AB95=""),"",IF(B95&lt;AA95,L95,IF(B95&gt;AB95,Z95,L95+(Z95-L95)*MIN(MAX((B95-AA95+1)/MAX(AB95-AA95+1,1),0),1))))</f>
      </c>
      <c r="L95" s="81" t="str">
        <f>IFERROR(INDEX('Cost_Components'!$S$2:$S$28,MATCH(E95,'Cost_Components'!$A$2:$A$28,0)),"")</f>
      </c>
      <c r="M95" s="82" t="str">
        <f>IFERROR(INDEX('Cost_Components'!$L$2:$L$28,MATCH(E95,'Cost_Components'!$A$2:$A$28,0)),"")</f>
      </c>
      <c r="N95" s="83" t="str">
        <f>IFERROR(INDEX('Cost_Components'!$P$2:$P$28,MATCH(E95,'Cost_Components'!$A$2:$A$28,0)),"")</f>
      </c>
      <c r="O95" s="84" t="str">
        <f>AF95*J95</f>
      </c>
      <c r="P95" s="85" t="str">
        <f>AG95*J95</f>
      </c>
      <c r="Q95" s="86" t="str">
        <f>P95*L95*M95*N95</f>
      </c>
      <c r="R95" s="87" t="str">
        <f>O95*K95*M95*N95</f>
      </c>
      <c r="S95" s="88" t="str">
        <f>R95-Q95</f>
      </c>
      <c r="T95" s="34" t="str">
        <f>IFERROR(INDEX('Cost_Components'!$R$2:$R$28,MATCH(E95,'Cost_Components'!$A$2:$A$28,0)),"")</f>
      </c>
      <c r="U95" s="89" t="str">
        <f>IFERROR(INDEX('Cost_Components'!$Q$2:$Q$28,MATCH(E95,'Cost_Components'!$A$2:$A$28,0)),"")</f>
      </c>
      <c r="V95" s="90" t="str">
        <f>1/(1+'Calculation_Assumptions'!$B$5)^(B95-'Calculation_Assumptions'!$B$2)</f>
      </c>
      <c r="W95" s="91" t="str">
        <f>Q95*V95</f>
      </c>
      <c r="X95" s="92" t="str">
        <f>R95*V95</f>
      </c>
      <c r="Y95" s="93" t="str">
        <f>S95*V95</f>
      </c>
      <c r="Z95" s="94" t="str">
        <f>IFERROR(INDEX('Cost_Components'!$T$2:$T$28,MATCH(E95,'Cost_Components'!$A$2:$A$28,0)),"")</f>
      </c>
      <c r="AA95" s="95" t="str">
        <f>IFERROR(INDEX('Cost_Components'!$U$2:$U$28,MATCH(E95,'Cost_Components'!$A$2:$A$28,0)),"")</f>
      </c>
      <c r="AB95" s="96" t="str">
        <f>IFERROR(INDEX('Cost_Components'!$V$2:$V$28,MATCH(E95,'Cost_Components'!$A$2:$A$28,0)),"")</f>
      </c>
      <c r="AC95" s="97" t="str">
        <f>IFERROR(INDEX('Cost_Components'!$M$2:$M$28,MATCH(E95,'Cost_Components'!$A$2:$A$28,0)),"")</f>
      </c>
      <c r="AD95" s="98" t="str">
        <f>IFERROR(INDEX('Cost_Components'!$N$2:$N$28,MATCH(E95,'Cost_Components'!$A$2:$A$28,0)),"")</f>
      </c>
      <c r="AE95" s="34" t="str">
        <f>IFERROR(INDEX('Cost_Components'!$O$2:$O$28,MATCH(E95,'Cost_Components'!$A$2:$A$28,0)),"")</f>
      </c>
      <c r="AF95" s="99" t="n">
        <v>769949.489547695</v>
      </c>
      <c r="AG95" s="100" t="n">
        <v>749690.959694229</v>
      </c>
      <c r="AH95" s="101" t="str">
        <f>IF(H95="shared-count-once",COUNTIFS($A$2:$A$1405,A95,$B$2:$B$1405,B95,$E$2:$E$1405,E95),1)</f>
      </c>
      <c r="AI95" s="102" t="n">
        <v>314265537.410829</v>
      </c>
      <c r="AJ95" s="103" t="str">
        <f>IF(AI95=0,"",Q95/AI95)</f>
      </c>
      <c r="AK95" s="104" t="str">
        <f>IF(AI95=0,"",R95/AI95)</f>
      </c>
      <c r="AL95" s="105" t="str">
        <f>IF(AI95=0,"",S95/AI95)</f>
      </c>
      <c r="AM95" s="106" t="str">
        <f>IF(AI95=0,"",Y95/AI95)</f>
      </c>
    </row>
    <row r="96">
      <c r="A96" t="s">
        <v>231</v>
      </c>
      <c r="B96" s="73" t="n">
        <v>2041</v>
      </c>
      <c r="C96" t="s">
        <v>231</v>
      </c>
      <c r="D96" t="s">
        <v>211</v>
      </c>
      <c r="E96" s="74" t="s">
        <v>305</v>
      </c>
      <c r="F96" s="75" t="s">
        <v>306</v>
      </c>
      <c r="G96" s="76" t="s">
        <v>241</v>
      </c>
      <c r="H96" s="77" t="s">
        <v>240</v>
      </c>
      <c r="I96" s="78" t="s">
        <v>304</v>
      </c>
      <c r="J96" s="79" t="str">
        <f>IFERROR(INDEX('Cost_Components'!$K$2:$K$28,MATCH(E96,'Cost_Components'!$A$2:$A$28,0)),"")</f>
      </c>
      <c r="K96" s="80" t="str">
        <f>IF(OR(L96="",Z96="",AA96="",AB96=""),"",IF(B96&lt;AA96,L96,IF(B96&gt;AB96,Z96,L96+(Z96-L96)*MIN(MAX((B96-AA96+1)/MAX(AB96-AA96+1,1),0),1))))</f>
      </c>
      <c r="L96" s="81" t="str">
        <f>IFERROR(INDEX('Cost_Components'!$S$2:$S$28,MATCH(E96,'Cost_Components'!$A$2:$A$28,0)),"")</f>
      </c>
      <c r="M96" s="82" t="str">
        <f>IFERROR(INDEX('Cost_Components'!$L$2:$L$28,MATCH(E96,'Cost_Components'!$A$2:$A$28,0)),"")</f>
      </c>
      <c r="N96" s="83" t="str">
        <f>IFERROR(INDEX('Cost_Components'!$P$2:$P$28,MATCH(E96,'Cost_Components'!$A$2:$A$28,0)),"")</f>
      </c>
      <c r="O96" s="84" t="str">
        <f>AF96*J96</f>
      </c>
      <c r="P96" s="85" t="str">
        <f>AG96*J96</f>
      </c>
      <c r="Q96" s="86" t="str">
        <f>P96*L96*M96*N96</f>
      </c>
      <c r="R96" s="87" t="str">
        <f>O96*K96*M96*N96</f>
      </c>
      <c r="S96" s="88" t="str">
        <f>R96-Q96</f>
      </c>
      <c r="T96" s="34" t="str">
        <f>IFERROR(INDEX('Cost_Components'!$R$2:$R$28,MATCH(E96,'Cost_Components'!$A$2:$A$28,0)),"")</f>
      </c>
      <c r="U96" s="89" t="str">
        <f>IFERROR(INDEX('Cost_Components'!$Q$2:$Q$28,MATCH(E96,'Cost_Components'!$A$2:$A$28,0)),"")</f>
      </c>
      <c r="V96" s="90" t="str">
        <f>1/(1+'Calculation_Assumptions'!$B$5)^(B96-'Calculation_Assumptions'!$B$2)</f>
      </c>
      <c r="W96" s="91" t="str">
        <f>Q96*V96</f>
      </c>
      <c r="X96" s="92" t="str">
        <f>R96*V96</f>
      </c>
      <c r="Y96" s="93" t="str">
        <f>S96*V96</f>
      </c>
      <c r="Z96" s="94" t="str">
        <f>IFERROR(INDEX('Cost_Components'!$T$2:$T$28,MATCH(E96,'Cost_Components'!$A$2:$A$28,0)),"")</f>
      </c>
      <c r="AA96" s="95" t="str">
        <f>IFERROR(INDEX('Cost_Components'!$U$2:$U$28,MATCH(E96,'Cost_Components'!$A$2:$A$28,0)),"")</f>
      </c>
      <c r="AB96" s="96" t="str">
        <f>IFERROR(INDEX('Cost_Components'!$V$2:$V$28,MATCH(E96,'Cost_Components'!$A$2:$A$28,0)),"")</f>
      </c>
      <c r="AC96" s="97" t="str">
        <f>IFERROR(INDEX('Cost_Components'!$M$2:$M$28,MATCH(E96,'Cost_Components'!$A$2:$A$28,0)),"")</f>
      </c>
      <c r="AD96" s="98" t="str">
        <f>IFERROR(INDEX('Cost_Components'!$N$2:$N$28,MATCH(E96,'Cost_Components'!$A$2:$A$28,0)),"")</f>
      </c>
      <c r="AE96" s="34" t="str">
        <f>IFERROR(INDEX('Cost_Components'!$O$2:$O$28,MATCH(E96,'Cost_Components'!$A$2:$A$28,0)),"")</f>
      </c>
      <c r="AF96" s="99" t="n">
        <v>794395.524607561</v>
      </c>
      <c r="AG96" s="100" t="n">
        <v>771955.54786036</v>
      </c>
      <c r="AH96" s="101" t="str">
        <f>IF(H96="shared-count-once",COUNTIFS($A$2:$A$1405,A96,$B$2:$B$1405,B96,$E$2:$E$1405,E96),1)</f>
      </c>
      <c r="AI96" s="102" t="n">
        <v>315525215.312548</v>
      </c>
      <c r="AJ96" s="103" t="str">
        <f>IF(AI96=0,"",Q96/AI96)</f>
      </c>
      <c r="AK96" s="104" t="str">
        <f>IF(AI96=0,"",R96/AI96)</f>
      </c>
      <c r="AL96" s="105" t="str">
        <f>IF(AI96=0,"",S96/AI96)</f>
      </c>
      <c r="AM96" s="106" t="str">
        <f>IF(AI96=0,"",Y96/AI96)</f>
      </c>
    </row>
    <row r="97">
      <c r="A97" t="s">
        <v>231</v>
      </c>
      <c r="B97" s="73" t="n">
        <v>2042</v>
      </c>
      <c r="C97" t="s">
        <v>231</v>
      </c>
      <c r="D97" t="s">
        <v>211</v>
      </c>
      <c r="E97" s="74" t="s">
        <v>305</v>
      </c>
      <c r="F97" s="75" t="s">
        <v>306</v>
      </c>
      <c r="G97" s="76" t="s">
        <v>241</v>
      </c>
      <c r="H97" s="77" t="s">
        <v>240</v>
      </c>
      <c r="I97" s="78" t="s">
        <v>304</v>
      </c>
      <c r="J97" s="79" t="str">
        <f>IFERROR(INDEX('Cost_Components'!$K$2:$K$28,MATCH(E97,'Cost_Components'!$A$2:$A$28,0)),"")</f>
      </c>
      <c r="K97" s="80" t="str">
        <f>IF(OR(L97="",Z97="",AA97="",AB97=""),"",IF(B97&lt;AA97,L97,IF(B97&gt;AB97,Z97,L97+(Z97-L97)*MIN(MAX((B97-AA97+1)/MAX(AB97-AA97+1,1),0),1))))</f>
      </c>
      <c r="L97" s="81" t="str">
        <f>IFERROR(INDEX('Cost_Components'!$S$2:$S$28,MATCH(E97,'Cost_Components'!$A$2:$A$28,0)),"")</f>
      </c>
      <c r="M97" s="82" t="str">
        <f>IFERROR(INDEX('Cost_Components'!$L$2:$L$28,MATCH(E97,'Cost_Components'!$A$2:$A$28,0)),"")</f>
      </c>
      <c r="N97" s="83" t="str">
        <f>IFERROR(INDEX('Cost_Components'!$P$2:$P$28,MATCH(E97,'Cost_Components'!$A$2:$A$28,0)),"")</f>
      </c>
      <c r="O97" s="84" t="str">
        <f>AF97*J97</f>
      </c>
      <c r="P97" s="85" t="str">
        <f>AG97*J97</f>
      </c>
      <c r="Q97" s="86" t="str">
        <f>P97*L97*M97*N97</f>
      </c>
      <c r="R97" s="87" t="str">
        <f>O97*K97*M97*N97</f>
      </c>
      <c r="S97" s="88" t="str">
        <f>R97-Q97</f>
      </c>
      <c r="T97" s="34" t="str">
        <f>IFERROR(INDEX('Cost_Components'!$R$2:$R$28,MATCH(E97,'Cost_Components'!$A$2:$A$28,0)),"")</f>
      </c>
      <c r="U97" s="89" t="str">
        <f>IFERROR(INDEX('Cost_Components'!$Q$2:$Q$28,MATCH(E97,'Cost_Components'!$A$2:$A$28,0)),"")</f>
      </c>
      <c r="V97" s="90" t="str">
        <f>1/(1+'Calculation_Assumptions'!$B$5)^(B97-'Calculation_Assumptions'!$B$2)</f>
      </c>
      <c r="W97" s="91" t="str">
        <f>Q97*V97</f>
      </c>
      <c r="X97" s="92" t="str">
        <f>R97*V97</f>
      </c>
      <c r="Y97" s="93" t="str">
        <f>S97*V97</f>
      </c>
      <c r="Z97" s="94" t="str">
        <f>IFERROR(INDEX('Cost_Components'!$T$2:$T$28,MATCH(E97,'Cost_Components'!$A$2:$A$28,0)),"")</f>
      </c>
      <c r="AA97" s="95" t="str">
        <f>IFERROR(INDEX('Cost_Components'!$U$2:$U$28,MATCH(E97,'Cost_Components'!$A$2:$A$28,0)),"")</f>
      </c>
      <c r="AB97" s="96" t="str">
        <f>IFERROR(INDEX('Cost_Components'!$V$2:$V$28,MATCH(E97,'Cost_Components'!$A$2:$A$28,0)),"")</f>
      </c>
      <c r="AC97" s="97" t="str">
        <f>IFERROR(INDEX('Cost_Components'!$M$2:$M$28,MATCH(E97,'Cost_Components'!$A$2:$A$28,0)),"")</f>
      </c>
      <c r="AD97" s="98" t="str">
        <f>IFERROR(INDEX('Cost_Components'!$N$2:$N$28,MATCH(E97,'Cost_Components'!$A$2:$A$28,0)),"")</f>
      </c>
      <c r="AE97" s="34" t="str">
        <f>IFERROR(INDEX('Cost_Components'!$O$2:$O$28,MATCH(E97,'Cost_Components'!$A$2:$A$28,0)),"")</f>
      </c>
      <c r="AF97" s="99" t="n">
        <v>818956.077251673</v>
      </c>
      <c r="AG97" s="100" t="n">
        <v>794235.637039034</v>
      </c>
      <c r="AH97" s="101" t="str">
        <f>IF(H97="shared-count-once",COUNTIFS($A$2:$A$1405,A97,$B$2:$B$1405,B97,$E$2:$E$1405,E97),1)</f>
      </c>
      <c r="AI97" s="102" t="n">
        <v>316707694.211882</v>
      </c>
      <c r="AJ97" s="103" t="str">
        <f>IF(AI97=0,"",Q97/AI97)</f>
      </c>
      <c r="AK97" s="104" t="str">
        <f>IF(AI97=0,"",R97/AI97)</f>
      </c>
      <c r="AL97" s="105" t="str">
        <f>IF(AI97=0,"",S97/AI97)</f>
      </c>
      <c r="AM97" s="106" t="str">
        <f>IF(AI97=0,"",Y97/AI97)</f>
      </c>
    </row>
    <row r="98">
      <c r="A98" t="s">
        <v>231</v>
      </c>
      <c r="B98" s="73" t="n">
        <v>2043</v>
      </c>
      <c r="C98" t="s">
        <v>231</v>
      </c>
      <c r="D98" t="s">
        <v>211</v>
      </c>
      <c r="E98" s="74" t="s">
        <v>305</v>
      </c>
      <c r="F98" s="75" t="s">
        <v>306</v>
      </c>
      <c r="G98" s="76" t="s">
        <v>241</v>
      </c>
      <c r="H98" s="77" t="s">
        <v>240</v>
      </c>
      <c r="I98" s="78" t="s">
        <v>304</v>
      </c>
      <c r="J98" s="79" t="str">
        <f>IFERROR(INDEX('Cost_Components'!$K$2:$K$28,MATCH(E98,'Cost_Components'!$A$2:$A$28,0)),"")</f>
      </c>
      <c r="K98" s="80" t="str">
        <f>IF(OR(L98="",Z98="",AA98="",AB98=""),"",IF(B98&lt;AA98,L98,IF(B98&gt;AB98,Z98,L98+(Z98-L98)*MIN(MAX((B98-AA98+1)/MAX(AB98-AA98+1,1),0),1))))</f>
      </c>
      <c r="L98" s="81" t="str">
        <f>IFERROR(INDEX('Cost_Components'!$S$2:$S$28,MATCH(E98,'Cost_Components'!$A$2:$A$28,0)),"")</f>
      </c>
      <c r="M98" s="82" t="str">
        <f>IFERROR(INDEX('Cost_Components'!$L$2:$L$28,MATCH(E98,'Cost_Components'!$A$2:$A$28,0)),"")</f>
      </c>
      <c r="N98" s="83" t="str">
        <f>IFERROR(INDEX('Cost_Components'!$P$2:$P$28,MATCH(E98,'Cost_Components'!$A$2:$A$28,0)),"")</f>
      </c>
      <c r="O98" s="84" t="str">
        <f>AF98*J98</f>
      </c>
      <c r="P98" s="85" t="str">
        <f>AG98*J98</f>
      </c>
      <c r="Q98" s="86" t="str">
        <f>P98*L98*M98*N98</f>
      </c>
      <c r="R98" s="87" t="str">
        <f>O98*K98*M98*N98</f>
      </c>
      <c r="S98" s="88" t="str">
        <f>R98-Q98</f>
      </c>
      <c r="T98" s="34" t="str">
        <f>IFERROR(INDEX('Cost_Components'!$R$2:$R$28,MATCH(E98,'Cost_Components'!$A$2:$A$28,0)),"")</f>
      </c>
      <c r="U98" s="89" t="str">
        <f>IFERROR(INDEX('Cost_Components'!$Q$2:$Q$28,MATCH(E98,'Cost_Components'!$A$2:$A$28,0)),"")</f>
      </c>
      <c r="V98" s="90" t="str">
        <f>1/(1+'Calculation_Assumptions'!$B$5)^(B98-'Calculation_Assumptions'!$B$2)</f>
      </c>
      <c r="W98" s="91" t="str">
        <f>Q98*V98</f>
      </c>
      <c r="X98" s="92" t="str">
        <f>R98*V98</f>
      </c>
      <c r="Y98" s="93" t="str">
        <f>S98*V98</f>
      </c>
      <c r="Z98" s="94" t="str">
        <f>IFERROR(INDEX('Cost_Components'!$T$2:$T$28,MATCH(E98,'Cost_Components'!$A$2:$A$28,0)),"")</f>
      </c>
      <c r="AA98" s="95" t="str">
        <f>IFERROR(INDEX('Cost_Components'!$U$2:$U$28,MATCH(E98,'Cost_Components'!$A$2:$A$28,0)),"")</f>
      </c>
      <c r="AB98" s="96" t="str">
        <f>IFERROR(INDEX('Cost_Components'!$V$2:$V$28,MATCH(E98,'Cost_Components'!$A$2:$A$28,0)),"")</f>
      </c>
      <c r="AC98" s="97" t="str">
        <f>IFERROR(INDEX('Cost_Components'!$M$2:$M$28,MATCH(E98,'Cost_Components'!$A$2:$A$28,0)),"")</f>
      </c>
      <c r="AD98" s="98" t="str">
        <f>IFERROR(INDEX('Cost_Components'!$N$2:$N$28,MATCH(E98,'Cost_Components'!$A$2:$A$28,0)),"")</f>
      </c>
      <c r="AE98" s="34" t="str">
        <f>IFERROR(INDEX('Cost_Components'!$O$2:$O$28,MATCH(E98,'Cost_Components'!$A$2:$A$28,0)),"")</f>
      </c>
      <c r="AF98" s="99" t="n">
        <v>844338.873312931</v>
      </c>
      <c r="AG98" s="100" t="n">
        <v>817240.619153243</v>
      </c>
      <c r="AH98" s="101" t="str">
        <f>IF(H98="shared-count-once",COUNTIFS($A$2:$A$1405,A98,$B$2:$B$1405,B98,$E$2:$E$1405,E98),1)</f>
      </c>
      <c r="AI98" s="102" t="n">
        <v>317814114.067152</v>
      </c>
      <c r="AJ98" s="103" t="str">
        <f>IF(AI98=0,"",Q98/AI98)</f>
      </c>
      <c r="AK98" s="104" t="str">
        <f>IF(AI98=0,"",R98/AI98)</f>
      </c>
      <c r="AL98" s="105" t="str">
        <f>IF(AI98=0,"",S98/AI98)</f>
      </c>
      <c r="AM98" s="106" t="str">
        <f>IF(AI98=0,"",Y98/AI98)</f>
      </c>
    </row>
    <row r="99">
      <c r="A99" t="s">
        <v>231</v>
      </c>
      <c r="B99" s="73" t="n">
        <v>2044</v>
      </c>
      <c r="C99" t="s">
        <v>231</v>
      </c>
      <c r="D99" t="s">
        <v>211</v>
      </c>
      <c r="E99" s="74" t="s">
        <v>305</v>
      </c>
      <c r="F99" s="75" t="s">
        <v>306</v>
      </c>
      <c r="G99" s="76" t="s">
        <v>241</v>
      </c>
      <c r="H99" s="77" t="s">
        <v>240</v>
      </c>
      <c r="I99" s="78" t="s">
        <v>304</v>
      </c>
      <c r="J99" s="79" t="str">
        <f>IFERROR(INDEX('Cost_Components'!$K$2:$K$28,MATCH(E99,'Cost_Components'!$A$2:$A$28,0)),"")</f>
      </c>
      <c r="K99" s="80" t="str">
        <f>IF(OR(L99="",Z99="",AA99="",AB99=""),"",IF(B99&lt;AA99,L99,IF(B99&gt;AB99,Z99,L99+(Z99-L99)*MIN(MAX((B99-AA99+1)/MAX(AB99-AA99+1,1),0),1))))</f>
      </c>
      <c r="L99" s="81" t="str">
        <f>IFERROR(INDEX('Cost_Components'!$S$2:$S$28,MATCH(E99,'Cost_Components'!$A$2:$A$28,0)),"")</f>
      </c>
      <c r="M99" s="82" t="str">
        <f>IFERROR(INDEX('Cost_Components'!$L$2:$L$28,MATCH(E99,'Cost_Components'!$A$2:$A$28,0)),"")</f>
      </c>
      <c r="N99" s="83" t="str">
        <f>IFERROR(INDEX('Cost_Components'!$P$2:$P$28,MATCH(E99,'Cost_Components'!$A$2:$A$28,0)),"")</f>
      </c>
      <c r="O99" s="84" t="str">
        <f>AF99*J99</f>
      </c>
      <c r="P99" s="85" t="str">
        <f>AG99*J99</f>
      </c>
      <c r="Q99" s="86" t="str">
        <f>P99*L99*M99*N99</f>
      </c>
      <c r="R99" s="87" t="str">
        <f>O99*K99*M99*N99</f>
      </c>
      <c r="S99" s="88" t="str">
        <f>R99-Q99</f>
      </c>
      <c r="T99" s="34" t="str">
        <f>IFERROR(INDEX('Cost_Components'!$R$2:$R$28,MATCH(E99,'Cost_Components'!$A$2:$A$28,0)),"")</f>
      </c>
      <c r="U99" s="89" t="str">
        <f>IFERROR(INDEX('Cost_Components'!$Q$2:$Q$28,MATCH(E99,'Cost_Components'!$A$2:$A$28,0)),"")</f>
      </c>
      <c r="V99" s="90" t="str">
        <f>1/(1+'Calculation_Assumptions'!$B$5)^(B99-'Calculation_Assumptions'!$B$2)</f>
      </c>
      <c r="W99" s="91" t="str">
        <f>Q99*V99</f>
      </c>
      <c r="X99" s="92" t="str">
        <f>R99*V99</f>
      </c>
      <c r="Y99" s="93" t="str">
        <f>S99*V99</f>
      </c>
      <c r="Z99" s="94" t="str">
        <f>IFERROR(INDEX('Cost_Components'!$T$2:$T$28,MATCH(E99,'Cost_Components'!$A$2:$A$28,0)),"")</f>
      </c>
      <c r="AA99" s="95" t="str">
        <f>IFERROR(INDEX('Cost_Components'!$U$2:$U$28,MATCH(E99,'Cost_Components'!$A$2:$A$28,0)),"")</f>
      </c>
      <c r="AB99" s="96" t="str">
        <f>IFERROR(INDEX('Cost_Components'!$V$2:$V$28,MATCH(E99,'Cost_Components'!$A$2:$A$28,0)),"")</f>
      </c>
      <c r="AC99" s="97" t="str">
        <f>IFERROR(INDEX('Cost_Components'!$M$2:$M$28,MATCH(E99,'Cost_Components'!$A$2:$A$28,0)),"")</f>
      </c>
      <c r="AD99" s="98" t="str">
        <f>IFERROR(INDEX('Cost_Components'!$N$2:$N$28,MATCH(E99,'Cost_Components'!$A$2:$A$28,0)),"")</f>
      </c>
      <c r="AE99" s="34" t="str">
        <f>IFERROR(INDEX('Cost_Components'!$O$2:$O$28,MATCH(E99,'Cost_Components'!$A$2:$A$28,0)),"")</f>
      </c>
      <c r="AF99" s="99" t="n">
        <v>869577.202639589</v>
      </c>
      <c r="AG99" s="100" t="n">
        <v>840004.115385512</v>
      </c>
      <c r="AH99" s="101" t="str">
        <f>IF(H99="shared-count-once",COUNTIFS($A$2:$A$1405,A99,$B$2:$B$1405,B99,$E$2:$E$1405,E99),1)</f>
      </c>
      <c r="AI99" s="102" t="n">
        <v>318840890.732156</v>
      </c>
      <c r="AJ99" s="103" t="str">
        <f>IF(AI99=0,"",Q99/AI99)</f>
      </c>
      <c r="AK99" s="104" t="str">
        <f>IF(AI99=0,"",R99/AI99)</f>
      </c>
      <c r="AL99" s="105" t="str">
        <f>IF(AI99=0,"",S99/AI99)</f>
      </c>
      <c r="AM99" s="106" t="str">
        <f>IF(AI99=0,"",Y99/AI99)</f>
      </c>
    </row>
    <row r="100">
      <c r="A100" t="s">
        <v>231</v>
      </c>
      <c r="B100" s="73" t="n">
        <v>2045</v>
      </c>
      <c r="C100" t="s">
        <v>231</v>
      </c>
      <c r="D100" t="s">
        <v>211</v>
      </c>
      <c r="E100" s="74" t="s">
        <v>305</v>
      </c>
      <c r="F100" s="75" t="s">
        <v>306</v>
      </c>
      <c r="G100" s="76" t="s">
        <v>241</v>
      </c>
      <c r="H100" s="77" t="s">
        <v>240</v>
      </c>
      <c r="I100" s="78" t="s">
        <v>304</v>
      </c>
      <c r="J100" s="79" t="str">
        <f>IFERROR(INDEX('Cost_Components'!$K$2:$K$28,MATCH(E100,'Cost_Components'!$A$2:$A$28,0)),"")</f>
      </c>
      <c r="K100" s="80" t="str">
        <f>IF(OR(L100="",Z100="",AA100="",AB100=""),"",IF(B100&lt;AA100,L100,IF(B100&gt;AB100,Z100,L100+(Z100-L100)*MIN(MAX((B100-AA100+1)/MAX(AB100-AA100+1,1),0),1))))</f>
      </c>
      <c r="L100" s="81" t="str">
        <f>IFERROR(INDEX('Cost_Components'!$S$2:$S$28,MATCH(E100,'Cost_Components'!$A$2:$A$28,0)),"")</f>
      </c>
      <c r="M100" s="82" t="str">
        <f>IFERROR(INDEX('Cost_Components'!$L$2:$L$28,MATCH(E100,'Cost_Components'!$A$2:$A$28,0)),"")</f>
      </c>
      <c r="N100" s="83" t="str">
        <f>IFERROR(INDEX('Cost_Components'!$P$2:$P$28,MATCH(E100,'Cost_Components'!$A$2:$A$28,0)),"")</f>
      </c>
      <c r="O100" s="84" t="str">
        <f>AF100*J100</f>
      </c>
      <c r="P100" s="85" t="str">
        <f>AG100*J100</f>
      </c>
      <c r="Q100" s="86" t="str">
        <f>P100*L100*M100*N100</f>
      </c>
      <c r="R100" s="87" t="str">
        <f>O100*K100*M100*N100</f>
      </c>
      <c r="S100" s="88" t="str">
        <f>R100-Q100</f>
      </c>
      <c r="T100" s="34" t="str">
        <f>IFERROR(INDEX('Cost_Components'!$R$2:$R$28,MATCH(E100,'Cost_Components'!$A$2:$A$28,0)),"")</f>
      </c>
      <c r="U100" s="89" t="str">
        <f>IFERROR(INDEX('Cost_Components'!$Q$2:$Q$28,MATCH(E100,'Cost_Components'!$A$2:$A$28,0)),"")</f>
      </c>
      <c r="V100" s="90" t="str">
        <f>1/(1+'Calculation_Assumptions'!$B$5)^(B100-'Calculation_Assumptions'!$B$2)</f>
      </c>
      <c r="W100" s="91" t="str">
        <f>Q100*V100</f>
      </c>
      <c r="X100" s="92" t="str">
        <f>R100*V100</f>
      </c>
      <c r="Y100" s="93" t="str">
        <f>S100*V100</f>
      </c>
      <c r="Z100" s="94" t="str">
        <f>IFERROR(INDEX('Cost_Components'!$T$2:$T$28,MATCH(E100,'Cost_Components'!$A$2:$A$28,0)),"")</f>
      </c>
      <c r="AA100" s="95" t="str">
        <f>IFERROR(INDEX('Cost_Components'!$U$2:$U$28,MATCH(E100,'Cost_Components'!$A$2:$A$28,0)),"")</f>
      </c>
      <c r="AB100" s="96" t="str">
        <f>IFERROR(INDEX('Cost_Components'!$V$2:$V$28,MATCH(E100,'Cost_Components'!$A$2:$A$28,0)),"")</f>
      </c>
      <c r="AC100" s="97" t="str">
        <f>IFERROR(INDEX('Cost_Components'!$M$2:$M$28,MATCH(E100,'Cost_Components'!$A$2:$A$28,0)),"")</f>
      </c>
      <c r="AD100" s="98" t="str">
        <f>IFERROR(INDEX('Cost_Components'!$N$2:$N$28,MATCH(E100,'Cost_Components'!$A$2:$A$28,0)),"")</f>
      </c>
      <c r="AE100" s="34" t="str">
        <f>IFERROR(INDEX('Cost_Components'!$O$2:$O$28,MATCH(E100,'Cost_Components'!$A$2:$A$28,0)),"")</f>
      </c>
      <c r="AF100" s="99" t="n">
        <v>894754.427998336</v>
      </c>
      <c r="AG100" s="100" t="n">
        <v>862610.261507911</v>
      </c>
      <c r="AH100" s="101" t="str">
        <f>IF(H100="shared-count-once",COUNTIFS($A$2:$A$1405,A100,$B$2:$B$1405,B100,$E$2:$E$1405,E100),1)</f>
      </c>
      <c r="AI100" s="102" t="n">
        <v>319784682.33108</v>
      </c>
      <c r="AJ100" s="103" t="str">
        <f>IF(AI100=0,"",Q100/AI100)</f>
      </c>
      <c r="AK100" s="104" t="str">
        <f>IF(AI100=0,"",R100/AI100)</f>
      </c>
      <c r="AL100" s="105" t="str">
        <f>IF(AI100=0,"",S100/AI100)</f>
      </c>
      <c r="AM100" s="106" t="str">
        <f>IF(AI100=0,"",Y100/AI100)</f>
      </c>
    </row>
    <row r="101">
      <c r="A101" t="s">
        <v>231</v>
      </c>
      <c r="B101" s="73" t="n">
        <v>2046</v>
      </c>
      <c r="C101" t="s">
        <v>231</v>
      </c>
      <c r="D101" t="s">
        <v>211</v>
      </c>
      <c r="E101" s="74" t="s">
        <v>305</v>
      </c>
      <c r="F101" s="75" t="s">
        <v>306</v>
      </c>
      <c r="G101" s="76" t="s">
        <v>241</v>
      </c>
      <c r="H101" s="77" t="s">
        <v>240</v>
      </c>
      <c r="I101" s="78" t="s">
        <v>304</v>
      </c>
      <c r="J101" s="79" t="str">
        <f>IFERROR(INDEX('Cost_Components'!$K$2:$K$28,MATCH(E101,'Cost_Components'!$A$2:$A$28,0)),"")</f>
      </c>
      <c r="K101" s="80" t="str">
        <f>IF(OR(L101="",Z101="",AA101="",AB101=""),"",IF(B101&lt;AA101,L101,IF(B101&gt;AB101,Z101,L101+(Z101-L101)*MIN(MAX((B101-AA101+1)/MAX(AB101-AA101+1,1),0),1))))</f>
      </c>
      <c r="L101" s="81" t="str">
        <f>IFERROR(INDEX('Cost_Components'!$S$2:$S$28,MATCH(E101,'Cost_Components'!$A$2:$A$28,0)),"")</f>
      </c>
      <c r="M101" s="82" t="str">
        <f>IFERROR(INDEX('Cost_Components'!$L$2:$L$28,MATCH(E101,'Cost_Components'!$A$2:$A$28,0)),"")</f>
      </c>
      <c r="N101" s="83" t="str">
        <f>IFERROR(INDEX('Cost_Components'!$P$2:$P$28,MATCH(E101,'Cost_Components'!$A$2:$A$28,0)),"")</f>
      </c>
      <c r="O101" s="84" t="str">
        <f>AF101*J101</f>
      </c>
      <c r="P101" s="85" t="str">
        <f>AG101*J101</f>
      </c>
      <c r="Q101" s="86" t="str">
        <f>P101*L101*M101*N101</f>
      </c>
      <c r="R101" s="87" t="str">
        <f>O101*K101*M101*N101</f>
      </c>
      <c r="S101" s="88" t="str">
        <f>R101-Q101</f>
      </c>
      <c r="T101" s="34" t="str">
        <f>IFERROR(INDEX('Cost_Components'!$R$2:$R$28,MATCH(E101,'Cost_Components'!$A$2:$A$28,0)),"")</f>
      </c>
      <c r="U101" s="89" t="str">
        <f>IFERROR(INDEX('Cost_Components'!$Q$2:$Q$28,MATCH(E101,'Cost_Components'!$A$2:$A$28,0)),"")</f>
      </c>
      <c r="V101" s="90" t="str">
        <f>1/(1+'Calculation_Assumptions'!$B$5)^(B101-'Calculation_Assumptions'!$B$2)</f>
      </c>
      <c r="W101" s="91" t="str">
        <f>Q101*V101</f>
      </c>
      <c r="X101" s="92" t="str">
        <f>R101*V101</f>
      </c>
      <c r="Y101" s="93" t="str">
        <f>S101*V101</f>
      </c>
      <c r="Z101" s="94" t="str">
        <f>IFERROR(INDEX('Cost_Components'!$T$2:$T$28,MATCH(E101,'Cost_Components'!$A$2:$A$28,0)),"")</f>
      </c>
      <c r="AA101" s="95" t="str">
        <f>IFERROR(INDEX('Cost_Components'!$U$2:$U$28,MATCH(E101,'Cost_Components'!$A$2:$A$28,0)),"")</f>
      </c>
      <c r="AB101" s="96" t="str">
        <f>IFERROR(INDEX('Cost_Components'!$V$2:$V$28,MATCH(E101,'Cost_Components'!$A$2:$A$28,0)),"")</f>
      </c>
      <c r="AC101" s="97" t="str">
        <f>IFERROR(INDEX('Cost_Components'!$M$2:$M$28,MATCH(E101,'Cost_Components'!$A$2:$A$28,0)),"")</f>
      </c>
      <c r="AD101" s="98" t="str">
        <f>IFERROR(INDEX('Cost_Components'!$N$2:$N$28,MATCH(E101,'Cost_Components'!$A$2:$A$28,0)),"")</f>
      </c>
      <c r="AE101" s="34" t="str">
        <f>IFERROR(INDEX('Cost_Components'!$O$2:$O$28,MATCH(E101,'Cost_Components'!$A$2:$A$28,0)),"")</f>
      </c>
      <c r="AF101" s="99" t="n">
        <v>919732.725062999</v>
      </c>
      <c r="AG101" s="100" t="n">
        <v>884924.024595172</v>
      </c>
      <c r="AH101" s="101" t="str">
        <f>IF(H101="shared-count-once",COUNTIFS($A$2:$A$1405,A101,$B$2:$B$1405,B101,$E$2:$E$1405,E101),1)</f>
      </c>
      <c r="AI101" s="102" t="n">
        <v>320645615.981408</v>
      </c>
      <c r="AJ101" s="103" t="str">
        <f>IF(AI101=0,"",Q101/AI101)</f>
      </c>
      <c r="AK101" s="104" t="str">
        <f>IF(AI101=0,"",R101/AI101)</f>
      </c>
      <c r="AL101" s="105" t="str">
        <f>IF(AI101=0,"",S101/AI101)</f>
      </c>
      <c r="AM101" s="106" t="str">
        <f>IF(AI101=0,"",Y101/AI101)</f>
      </c>
    </row>
    <row r="102">
      <c r="A102" t="s">
        <v>231</v>
      </c>
      <c r="B102" s="73" t="n">
        <v>2047</v>
      </c>
      <c r="C102" t="s">
        <v>231</v>
      </c>
      <c r="D102" t="s">
        <v>211</v>
      </c>
      <c r="E102" s="74" t="s">
        <v>305</v>
      </c>
      <c r="F102" s="75" t="s">
        <v>306</v>
      </c>
      <c r="G102" s="76" t="s">
        <v>241</v>
      </c>
      <c r="H102" s="77" t="s">
        <v>240</v>
      </c>
      <c r="I102" s="78" t="s">
        <v>304</v>
      </c>
      <c r="J102" s="79" t="str">
        <f>IFERROR(INDEX('Cost_Components'!$K$2:$K$28,MATCH(E102,'Cost_Components'!$A$2:$A$28,0)),"")</f>
      </c>
      <c r="K102" s="80" t="str">
        <f>IF(OR(L102="",Z102="",AA102="",AB102=""),"",IF(B102&lt;AA102,L102,IF(B102&gt;AB102,Z102,L102+(Z102-L102)*MIN(MAX((B102-AA102+1)/MAX(AB102-AA102+1,1),0),1))))</f>
      </c>
      <c r="L102" s="81" t="str">
        <f>IFERROR(INDEX('Cost_Components'!$S$2:$S$28,MATCH(E102,'Cost_Components'!$A$2:$A$28,0)),"")</f>
      </c>
      <c r="M102" s="82" t="str">
        <f>IFERROR(INDEX('Cost_Components'!$L$2:$L$28,MATCH(E102,'Cost_Components'!$A$2:$A$28,0)),"")</f>
      </c>
      <c r="N102" s="83" t="str">
        <f>IFERROR(INDEX('Cost_Components'!$P$2:$P$28,MATCH(E102,'Cost_Components'!$A$2:$A$28,0)),"")</f>
      </c>
      <c r="O102" s="84" t="str">
        <f>AF102*J102</f>
      </c>
      <c r="P102" s="85" t="str">
        <f>AG102*J102</f>
      </c>
      <c r="Q102" s="86" t="str">
        <f>P102*L102*M102*N102</f>
      </c>
      <c r="R102" s="87" t="str">
        <f>O102*K102*M102*N102</f>
      </c>
      <c r="S102" s="88" t="str">
        <f>R102-Q102</f>
      </c>
      <c r="T102" s="34" t="str">
        <f>IFERROR(INDEX('Cost_Components'!$R$2:$R$28,MATCH(E102,'Cost_Components'!$A$2:$A$28,0)),"")</f>
      </c>
      <c r="U102" s="89" t="str">
        <f>IFERROR(INDEX('Cost_Components'!$Q$2:$Q$28,MATCH(E102,'Cost_Components'!$A$2:$A$28,0)),"")</f>
      </c>
      <c r="V102" s="90" t="str">
        <f>1/(1+'Calculation_Assumptions'!$B$5)^(B102-'Calculation_Assumptions'!$B$2)</f>
      </c>
      <c r="W102" s="91" t="str">
        <f>Q102*V102</f>
      </c>
      <c r="X102" s="92" t="str">
        <f>R102*V102</f>
      </c>
      <c r="Y102" s="93" t="str">
        <f>S102*V102</f>
      </c>
      <c r="Z102" s="94" t="str">
        <f>IFERROR(INDEX('Cost_Components'!$T$2:$T$28,MATCH(E102,'Cost_Components'!$A$2:$A$28,0)),"")</f>
      </c>
      <c r="AA102" s="95" t="str">
        <f>IFERROR(INDEX('Cost_Components'!$U$2:$U$28,MATCH(E102,'Cost_Components'!$A$2:$A$28,0)),"")</f>
      </c>
      <c r="AB102" s="96" t="str">
        <f>IFERROR(INDEX('Cost_Components'!$V$2:$V$28,MATCH(E102,'Cost_Components'!$A$2:$A$28,0)),"")</f>
      </c>
      <c r="AC102" s="97" t="str">
        <f>IFERROR(INDEX('Cost_Components'!$M$2:$M$28,MATCH(E102,'Cost_Components'!$A$2:$A$28,0)),"")</f>
      </c>
      <c r="AD102" s="98" t="str">
        <f>IFERROR(INDEX('Cost_Components'!$N$2:$N$28,MATCH(E102,'Cost_Components'!$A$2:$A$28,0)),"")</f>
      </c>
      <c r="AE102" s="34" t="str">
        <f>IFERROR(INDEX('Cost_Components'!$O$2:$O$28,MATCH(E102,'Cost_Components'!$A$2:$A$28,0)),"")</f>
      </c>
      <c r="AF102" s="99" t="n">
        <v>944613.400284711</v>
      </c>
      <c r="AG102" s="100" t="n">
        <v>907050.931801593</v>
      </c>
      <c r="AH102" s="101" t="str">
        <f>IF(H102="shared-count-once",COUNTIFS($A$2:$A$1405,A102,$B$2:$B$1405,B102,$E$2:$E$1405,E102),1)</f>
      </c>
      <c r="AI102" s="102" t="n">
        <v>321429520.522875</v>
      </c>
      <c r="AJ102" s="103" t="str">
        <f>IF(AI102=0,"",Q102/AI102)</f>
      </c>
      <c r="AK102" s="104" t="str">
        <f>IF(AI102=0,"",R102/AI102)</f>
      </c>
      <c r="AL102" s="105" t="str">
        <f>IF(AI102=0,"",S102/AI102)</f>
      </c>
      <c r="AM102" s="106" t="str">
        <f>IF(AI102=0,"",Y102/AI102)</f>
      </c>
    </row>
    <row r="103">
      <c r="A103" t="s">
        <v>231</v>
      </c>
      <c r="B103" s="73" t="n">
        <v>2048</v>
      </c>
      <c r="C103" t="s">
        <v>231</v>
      </c>
      <c r="D103" t="s">
        <v>211</v>
      </c>
      <c r="E103" s="74" t="s">
        <v>305</v>
      </c>
      <c r="F103" s="75" t="s">
        <v>306</v>
      </c>
      <c r="G103" s="76" t="s">
        <v>241</v>
      </c>
      <c r="H103" s="77" t="s">
        <v>240</v>
      </c>
      <c r="I103" s="78" t="s">
        <v>304</v>
      </c>
      <c r="J103" s="79" t="str">
        <f>IFERROR(INDEX('Cost_Components'!$K$2:$K$28,MATCH(E103,'Cost_Components'!$A$2:$A$28,0)),"")</f>
      </c>
      <c r="K103" s="80" t="str">
        <f>IF(OR(L103="",Z103="",AA103="",AB103=""),"",IF(B103&lt;AA103,L103,IF(B103&gt;AB103,Z103,L103+(Z103-L103)*MIN(MAX((B103-AA103+1)/MAX(AB103-AA103+1,1),0),1))))</f>
      </c>
      <c r="L103" s="81" t="str">
        <f>IFERROR(INDEX('Cost_Components'!$S$2:$S$28,MATCH(E103,'Cost_Components'!$A$2:$A$28,0)),"")</f>
      </c>
      <c r="M103" s="82" t="str">
        <f>IFERROR(INDEX('Cost_Components'!$L$2:$L$28,MATCH(E103,'Cost_Components'!$A$2:$A$28,0)),"")</f>
      </c>
      <c r="N103" s="83" t="str">
        <f>IFERROR(INDEX('Cost_Components'!$P$2:$P$28,MATCH(E103,'Cost_Components'!$A$2:$A$28,0)),"")</f>
      </c>
      <c r="O103" s="84" t="str">
        <f>AF103*J103</f>
      </c>
      <c r="P103" s="85" t="str">
        <f>AG103*J103</f>
      </c>
      <c r="Q103" s="86" t="str">
        <f>P103*L103*M103*N103</f>
      </c>
      <c r="R103" s="87" t="str">
        <f>O103*K103*M103*N103</f>
      </c>
      <c r="S103" s="88" t="str">
        <f>R103-Q103</f>
      </c>
      <c r="T103" s="34" t="str">
        <f>IFERROR(INDEX('Cost_Components'!$R$2:$R$28,MATCH(E103,'Cost_Components'!$A$2:$A$28,0)),"")</f>
      </c>
      <c r="U103" s="89" t="str">
        <f>IFERROR(INDEX('Cost_Components'!$Q$2:$Q$28,MATCH(E103,'Cost_Components'!$A$2:$A$28,0)),"")</f>
      </c>
      <c r="V103" s="90" t="str">
        <f>1/(1+'Calculation_Assumptions'!$B$5)^(B103-'Calculation_Assumptions'!$B$2)</f>
      </c>
      <c r="W103" s="91" t="str">
        <f>Q103*V103</f>
      </c>
      <c r="X103" s="92" t="str">
        <f>R103*V103</f>
      </c>
      <c r="Y103" s="93" t="str">
        <f>S103*V103</f>
      </c>
      <c r="Z103" s="94" t="str">
        <f>IFERROR(INDEX('Cost_Components'!$T$2:$T$28,MATCH(E103,'Cost_Components'!$A$2:$A$28,0)),"")</f>
      </c>
      <c r="AA103" s="95" t="str">
        <f>IFERROR(INDEX('Cost_Components'!$U$2:$U$28,MATCH(E103,'Cost_Components'!$A$2:$A$28,0)),"")</f>
      </c>
      <c r="AB103" s="96" t="str">
        <f>IFERROR(INDEX('Cost_Components'!$V$2:$V$28,MATCH(E103,'Cost_Components'!$A$2:$A$28,0)),"")</f>
      </c>
      <c r="AC103" s="97" t="str">
        <f>IFERROR(INDEX('Cost_Components'!$M$2:$M$28,MATCH(E103,'Cost_Components'!$A$2:$A$28,0)),"")</f>
      </c>
      <c r="AD103" s="98" t="str">
        <f>IFERROR(INDEX('Cost_Components'!$N$2:$N$28,MATCH(E103,'Cost_Components'!$A$2:$A$28,0)),"")</f>
      </c>
      <c r="AE103" s="34" t="str">
        <f>IFERROR(INDEX('Cost_Components'!$O$2:$O$28,MATCH(E103,'Cost_Components'!$A$2:$A$28,0)),"")</f>
      </c>
      <c r="AF103" s="99" t="n">
        <v>970323.303809718</v>
      </c>
      <c r="AG103" s="100" t="n">
        <v>929922.545249254</v>
      </c>
      <c r="AH103" s="101" t="str">
        <f>IF(H103="shared-count-once",COUNTIFS($A$2:$A$1405,A103,$B$2:$B$1405,B103,$E$2:$E$1405,E103),1)</f>
      </c>
      <c r="AI103" s="102" t="n">
        <v>322136832.260161</v>
      </c>
      <c r="AJ103" s="103" t="str">
        <f>IF(AI103=0,"",Q103/AI103)</f>
      </c>
      <c r="AK103" s="104" t="str">
        <f>IF(AI103=0,"",R103/AI103)</f>
      </c>
      <c r="AL103" s="105" t="str">
        <f>IF(AI103=0,"",S103/AI103)</f>
      </c>
      <c r="AM103" s="106" t="str">
        <f>IF(AI103=0,"",Y103/AI103)</f>
      </c>
    </row>
    <row r="104">
      <c r="A104" t="s">
        <v>231</v>
      </c>
      <c r="B104" s="73" t="n">
        <v>2049</v>
      </c>
      <c r="C104" t="s">
        <v>231</v>
      </c>
      <c r="D104" t="s">
        <v>211</v>
      </c>
      <c r="E104" s="74" t="s">
        <v>305</v>
      </c>
      <c r="F104" s="75" t="s">
        <v>306</v>
      </c>
      <c r="G104" s="76" t="s">
        <v>241</v>
      </c>
      <c r="H104" s="77" t="s">
        <v>240</v>
      </c>
      <c r="I104" s="78" t="s">
        <v>304</v>
      </c>
      <c r="J104" s="79" t="str">
        <f>IFERROR(INDEX('Cost_Components'!$K$2:$K$28,MATCH(E104,'Cost_Components'!$A$2:$A$28,0)),"")</f>
      </c>
      <c r="K104" s="80" t="str">
        <f>IF(OR(L104="",Z104="",AA104="",AB104=""),"",IF(B104&lt;AA104,L104,IF(B104&gt;AB104,Z104,L104+(Z104-L104)*MIN(MAX((B104-AA104+1)/MAX(AB104-AA104+1,1),0),1))))</f>
      </c>
      <c r="L104" s="81" t="str">
        <f>IFERROR(INDEX('Cost_Components'!$S$2:$S$28,MATCH(E104,'Cost_Components'!$A$2:$A$28,0)),"")</f>
      </c>
      <c r="M104" s="82" t="str">
        <f>IFERROR(INDEX('Cost_Components'!$L$2:$L$28,MATCH(E104,'Cost_Components'!$A$2:$A$28,0)),"")</f>
      </c>
      <c r="N104" s="83" t="str">
        <f>IFERROR(INDEX('Cost_Components'!$P$2:$P$28,MATCH(E104,'Cost_Components'!$A$2:$A$28,0)),"")</f>
      </c>
      <c r="O104" s="84" t="str">
        <f>AF104*J104</f>
      </c>
      <c r="P104" s="85" t="str">
        <f>AG104*J104</f>
      </c>
      <c r="Q104" s="86" t="str">
        <f>P104*L104*M104*N104</f>
      </c>
      <c r="R104" s="87" t="str">
        <f>O104*K104*M104*N104</f>
      </c>
      <c r="S104" s="88" t="str">
        <f>R104-Q104</f>
      </c>
      <c r="T104" s="34" t="str">
        <f>IFERROR(INDEX('Cost_Components'!$R$2:$R$28,MATCH(E104,'Cost_Components'!$A$2:$A$28,0)),"")</f>
      </c>
      <c r="U104" s="89" t="str">
        <f>IFERROR(INDEX('Cost_Components'!$Q$2:$Q$28,MATCH(E104,'Cost_Components'!$A$2:$A$28,0)),"")</f>
      </c>
      <c r="V104" s="90" t="str">
        <f>1/(1+'Calculation_Assumptions'!$B$5)^(B104-'Calculation_Assumptions'!$B$2)</f>
      </c>
      <c r="W104" s="91" t="str">
        <f>Q104*V104</f>
      </c>
      <c r="X104" s="92" t="str">
        <f>R104*V104</f>
      </c>
      <c r="Y104" s="93" t="str">
        <f>S104*V104</f>
      </c>
      <c r="Z104" s="94" t="str">
        <f>IFERROR(INDEX('Cost_Components'!$T$2:$T$28,MATCH(E104,'Cost_Components'!$A$2:$A$28,0)),"")</f>
      </c>
      <c r="AA104" s="95" t="str">
        <f>IFERROR(INDEX('Cost_Components'!$U$2:$U$28,MATCH(E104,'Cost_Components'!$A$2:$A$28,0)),"")</f>
      </c>
      <c r="AB104" s="96" t="str">
        <f>IFERROR(INDEX('Cost_Components'!$V$2:$V$28,MATCH(E104,'Cost_Components'!$A$2:$A$28,0)),"")</f>
      </c>
      <c r="AC104" s="97" t="str">
        <f>IFERROR(INDEX('Cost_Components'!$M$2:$M$28,MATCH(E104,'Cost_Components'!$A$2:$A$28,0)),"")</f>
      </c>
      <c r="AD104" s="98" t="str">
        <f>IFERROR(INDEX('Cost_Components'!$N$2:$N$28,MATCH(E104,'Cost_Components'!$A$2:$A$28,0)),"")</f>
      </c>
      <c r="AE104" s="34" t="str">
        <f>IFERROR(INDEX('Cost_Components'!$O$2:$O$28,MATCH(E104,'Cost_Components'!$A$2:$A$28,0)),"")</f>
      </c>
      <c r="AF104" s="99" t="n">
        <v>995656.893114831</v>
      </c>
      <c r="AG104" s="100" t="n">
        <v>952329.698087726</v>
      </c>
      <c r="AH104" s="101" t="str">
        <f>IF(H104="shared-count-once",COUNTIFS($A$2:$A$1405,A104,$B$2:$B$1405,B104,$E$2:$E$1405,E104),1)</f>
      </c>
      <c r="AI104" s="102" t="n">
        <v>322765819.752681</v>
      </c>
      <c r="AJ104" s="103" t="str">
        <f>IF(AI104=0,"",Q104/AI104)</f>
      </c>
      <c r="AK104" s="104" t="str">
        <f>IF(AI104=0,"",R104/AI104)</f>
      </c>
      <c r="AL104" s="105" t="str">
        <f>IF(AI104=0,"",S104/AI104)</f>
      </c>
      <c r="AM104" s="106" t="str">
        <f>IF(AI104=0,"",Y104/AI104)</f>
      </c>
    </row>
    <row r="105">
      <c r="A105" t="s">
        <v>231</v>
      </c>
      <c r="B105" s="73" t="n">
        <v>2050</v>
      </c>
      <c r="C105" t="s">
        <v>231</v>
      </c>
      <c r="D105" t="s">
        <v>211</v>
      </c>
      <c r="E105" s="74" t="s">
        <v>305</v>
      </c>
      <c r="F105" s="75" t="s">
        <v>306</v>
      </c>
      <c r="G105" s="76" t="s">
        <v>241</v>
      </c>
      <c r="H105" s="77" t="s">
        <v>240</v>
      </c>
      <c r="I105" s="78" t="s">
        <v>304</v>
      </c>
      <c r="J105" s="79" t="str">
        <f>IFERROR(INDEX('Cost_Components'!$K$2:$K$28,MATCH(E105,'Cost_Components'!$A$2:$A$28,0)),"")</f>
      </c>
      <c r="K105" s="80" t="str">
        <f>IF(OR(L105="",Z105="",AA105="",AB105=""),"",IF(B105&lt;AA105,L105,IF(B105&gt;AB105,Z105,L105+(Z105-L105)*MIN(MAX((B105-AA105+1)/MAX(AB105-AA105+1,1),0),1))))</f>
      </c>
      <c r="L105" s="81" t="str">
        <f>IFERROR(INDEX('Cost_Components'!$S$2:$S$28,MATCH(E105,'Cost_Components'!$A$2:$A$28,0)),"")</f>
      </c>
      <c r="M105" s="82" t="str">
        <f>IFERROR(INDEX('Cost_Components'!$L$2:$L$28,MATCH(E105,'Cost_Components'!$A$2:$A$28,0)),"")</f>
      </c>
      <c r="N105" s="83" t="str">
        <f>IFERROR(INDEX('Cost_Components'!$P$2:$P$28,MATCH(E105,'Cost_Components'!$A$2:$A$28,0)),"")</f>
      </c>
      <c r="O105" s="84" t="str">
        <f>AF105*J105</f>
      </c>
      <c r="P105" s="85" t="str">
        <f>AG105*J105</f>
      </c>
      <c r="Q105" s="86" t="str">
        <f>P105*L105*M105*N105</f>
      </c>
      <c r="R105" s="87" t="str">
        <f>O105*K105*M105*N105</f>
      </c>
      <c r="S105" s="88" t="str">
        <f>R105-Q105</f>
      </c>
      <c r="T105" s="34" t="str">
        <f>IFERROR(INDEX('Cost_Components'!$R$2:$R$28,MATCH(E105,'Cost_Components'!$A$2:$A$28,0)),"")</f>
      </c>
      <c r="U105" s="89" t="str">
        <f>IFERROR(INDEX('Cost_Components'!$Q$2:$Q$28,MATCH(E105,'Cost_Components'!$A$2:$A$28,0)),"")</f>
      </c>
      <c r="V105" s="90" t="str">
        <f>1/(1+'Calculation_Assumptions'!$B$5)^(B105-'Calculation_Assumptions'!$B$2)</f>
      </c>
      <c r="W105" s="91" t="str">
        <f>Q105*V105</f>
      </c>
      <c r="X105" s="92" t="str">
        <f>R105*V105</f>
      </c>
      <c r="Y105" s="93" t="str">
        <f>S105*V105</f>
      </c>
      <c r="Z105" s="94" t="str">
        <f>IFERROR(INDEX('Cost_Components'!$T$2:$T$28,MATCH(E105,'Cost_Components'!$A$2:$A$28,0)),"")</f>
      </c>
      <c r="AA105" s="95" t="str">
        <f>IFERROR(INDEX('Cost_Components'!$U$2:$U$28,MATCH(E105,'Cost_Components'!$A$2:$A$28,0)),"")</f>
      </c>
      <c r="AB105" s="96" t="str">
        <f>IFERROR(INDEX('Cost_Components'!$V$2:$V$28,MATCH(E105,'Cost_Components'!$A$2:$A$28,0)),"")</f>
      </c>
      <c r="AC105" s="97" t="str">
        <f>IFERROR(INDEX('Cost_Components'!$M$2:$M$28,MATCH(E105,'Cost_Components'!$A$2:$A$28,0)),"")</f>
      </c>
      <c r="AD105" s="98" t="str">
        <f>IFERROR(INDEX('Cost_Components'!$N$2:$N$28,MATCH(E105,'Cost_Components'!$A$2:$A$28,0)),"")</f>
      </c>
      <c r="AE105" s="34" t="str">
        <f>IFERROR(INDEX('Cost_Components'!$O$2:$O$28,MATCH(E105,'Cost_Components'!$A$2:$A$28,0)),"")</f>
      </c>
      <c r="AF105" s="99" t="n">
        <v>1020158.49289124</v>
      </c>
      <c r="AG105" s="100" t="n">
        <v>973821.137530839</v>
      </c>
      <c r="AH105" s="101" t="str">
        <f>IF(H105="shared-count-once",COUNTIFS($A$2:$A$1405,A105,$B$2:$B$1405,B105,$E$2:$E$1405,E105),1)</f>
      </c>
      <c r="AI105" s="102" t="n">
        <v>323312042.563285</v>
      </c>
      <c r="AJ105" s="103" t="str">
        <f>IF(AI105=0,"",Q105/AI105)</f>
      </c>
      <c r="AK105" s="104" t="str">
        <f>IF(AI105=0,"",R105/AI105)</f>
      </c>
      <c r="AL105" s="105" t="str">
        <f>IF(AI105=0,"",S105/AI105)</f>
      </c>
      <c r="AM105" s="106" t="str">
        <f>IF(AI105=0,"",Y105/AI105)</f>
      </c>
    </row>
    <row r="106">
      <c r="A106" t="s">
        <v>231</v>
      </c>
      <c r="B106" s="73" t="n">
        <v>2025</v>
      </c>
      <c r="C106" t="s">
        <v>231</v>
      </c>
      <c r="D106" t="s">
        <v>225</v>
      </c>
      <c r="E106" s="74" t="s">
        <v>307</v>
      </c>
      <c r="F106" s="75" t="s">
        <v>308</v>
      </c>
      <c r="G106" s="76" t="s">
        <v>243</v>
      </c>
      <c r="H106" s="77" t="s">
        <v>240</v>
      </c>
      <c r="I106" s="78" t="s">
        <v>304</v>
      </c>
      <c r="J106" s="79" t="str">
        <f>IFERROR(INDEX('Cost_Components'!$K$2:$K$28,MATCH(E106,'Cost_Components'!$A$2:$A$28,0)),"")</f>
      </c>
      <c r="K106" s="80" t="str">
        <f>IF(OR(L106="",Z106="",AA106="",AB106=""),"",IF(B106&lt;AA106,L106,IF(B106&gt;AB106,Z106,L106+(Z106-L106)*MIN(MAX((B106-AA106+1)/MAX(AB106-AA106+1,1),0),1))))</f>
      </c>
      <c r="L106" s="81" t="str">
        <f>IFERROR(INDEX('Cost_Components'!$S$2:$S$28,MATCH(E106,'Cost_Components'!$A$2:$A$28,0)),"")</f>
      </c>
      <c r="M106" s="82" t="str">
        <f>IFERROR(INDEX('Cost_Components'!$L$2:$L$28,MATCH(E106,'Cost_Components'!$A$2:$A$28,0)),"")</f>
      </c>
      <c r="N106" s="83" t="str">
        <f>IFERROR(INDEX('Cost_Components'!$P$2:$P$28,MATCH(E106,'Cost_Components'!$A$2:$A$28,0)),"")</f>
      </c>
      <c r="O106" s="84" t="str">
        <f>AF106*J106</f>
      </c>
      <c r="P106" s="85" t="str">
        <f>AG106*J106</f>
      </c>
      <c r="Q106" s="86" t="str">
        <f>P106*L106*M106*N106</f>
      </c>
      <c r="R106" s="87" t="str">
        <f>O106*K106*M106*N106</f>
      </c>
      <c r="S106" s="88" t="str">
        <f>R106-Q106</f>
      </c>
      <c r="T106" s="34" t="str">
        <f>IFERROR(INDEX('Cost_Components'!$R$2:$R$28,MATCH(E106,'Cost_Components'!$A$2:$A$28,0)),"")</f>
      </c>
      <c r="U106" s="89" t="str">
        <f>IFERROR(INDEX('Cost_Components'!$Q$2:$Q$28,MATCH(E106,'Cost_Components'!$A$2:$A$28,0)),"")</f>
      </c>
      <c r="V106" s="90" t="str">
        <f>1/(1+'Calculation_Assumptions'!$B$5)^(B106-'Calculation_Assumptions'!$B$2)</f>
      </c>
      <c r="W106" s="91" t="str">
        <f>Q106*V106</f>
      </c>
      <c r="X106" s="92" t="str">
        <f>R106*V106</f>
      </c>
      <c r="Y106" s="93" t="str">
        <f>S106*V106</f>
      </c>
      <c r="Z106" s="94" t="str">
        <f>IFERROR(INDEX('Cost_Components'!$T$2:$T$28,MATCH(E106,'Cost_Components'!$A$2:$A$28,0)),"")</f>
      </c>
      <c r="AA106" s="95" t="str">
        <f>IFERROR(INDEX('Cost_Components'!$U$2:$U$28,MATCH(E106,'Cost_Components'!$A$2:$A$28,0)),"")</f>
      </c>
      <c r="AB106" s="96" t="str">
        <f>IFERROR(INDEX('Cost_Components'!$V$2:$V$28,MATCH(E106,'Cost_Components'!$A$2:$A$28,0)),"")</f>
      </c>
      <c r="AC106" s="97" t="str">
        <f>IFERROR(INDEX('Cost_Components'!$M$2:$M$28,MATCH(E106,'Cost_Components'!$A$2:$A$28,0)),"")</f>
      </c>
      <c r="AD106" s="98" t="str">
        <f>IFERROR(INDEX('Cost_Components'!$N$2:$N$28,MATCH(E106,'Cost_Components'!$A$2:$A$28,0)),"")</f>
      </c>
      <c r="AE106" s="34" t="str">
        <f>IFERROR(INDEX('Cost_Components'!$O$2:$O$28,MATCH(E106,'Cost_Components'!$A$2:$A$28,0)),"")</f>
      </c>
      <c r="AF106" s="99" t="n">
        <v>5189712.70405265</v>
      </c>
      <c r="AG106" s="100" t="n">
        <v>5189652.73871082</v>
      </c>
      <c r="AH106" s="101" t="str">
        <f>IF(H106="shared-count-once",COUNTIFS($A$2:$A$1405,A106,$B$2:$B$1405,B106,$E$2:$E$1405,E106),1)</f>
      </c>
      <c r="AI106" s="102" t="n">
        <v>288391907.644456</v>
      </c>
      <c r="AJ106" s="103" t="str">
        <f>IF(AI106=0,"",Q106/AI106)</f>
      </c>
      <c r="AK106" s="104" t="str">
        <f>IF(AI106=0,"",R106/AI106)</f>
      </c>
      <c r="AL106" s="105" t="str">
        <f>IF(AI106=0,"",S106/AI106)</f>
      </c>
      <c r="AM106" s="106" t="str">
        <f>IF(AI106=0,"",Y106/AI106)</f>
      </c>
    </row>
    <row r="107">
      <c r="A107" t="s">
        <v>231</v>
      </c>
      <c r="B107" s="73" t="n">
        <v>2026</v>
      </c>
      <c r="C107" t="s">
        <v>231</v>
      </c>
      <c r="D107" t="s">
        <v>225</v>
      </c>
      <c r="E107" s="74" t="s">
        <v>307</v>
      </c>
      <c r="F107" s="75" t="s">
        <v>308</v>
      </c>
      <c r="G107" s="76" t="s">
        <v>243</v>
      </c>
      <c r="H107" s="77" t="s">
        <v>240</v>
      </c>
      <c r="I107" s="78" t="s">
        <v>304</v>
      </c>
      <c r="J107" s="79" t="str">
        <f>IFERROR(INDEX('Cost_Components'!$K$2:$K$28,MATCH(E107,'Cost_Components'!$A$2:$A$28,0)),"")</f>
      </c>
      <c r="K107" s="80" t="str">
        <f>IF(OR(L107="",Z107="",AA107="",AB107=""),"",IF(B107&lt;AA107,L107,IF(B107&gt;AB107,Z107,L107+(Z107-L107)*MIN(MAX((B107-AA107+1)/MAX(AB107-AA107+1,1),0),1))))</f>
      </c>
      <c r="L107" s="81" t="str">
        <f>IFERROR(INDEX('Cost_Components'!$S$2:$S$28,MATCH(E107,'Cost_Components'!$A$2:$A$28,0)),"")</f>
      </c>
      <c r="M107" s="82" t="str">
        <f>IFERROR(INDEX('Cost_Components'!$L$2:$L$28,MATCH(E107,'Cost_Components'!$A$2:$A$28,0)),"")</f>
      </c>
      <c r="N107" s="83" t="str">
        <f>IFERROR(INDEX('Cost_Components'!$P$2:$P$28,MATCH(E107,'Cost_Components'!$A$2:$A$28,0)),"")</f>
      </c>
      <c r="O107" s="84" t="str">
        <f>AF107*J107</f>
      </c>
      <c r="P107" s="85" t="str">
        <f>AG107*J107</f>
      </c>
      <c r="Q107" s="86" t="str">
        <f>P107*L107*M107*N107</f>
      </c>
      <c r="R107" s="87" t="str">
        <f>O107*K107*M107*N107</f>
      </c>
      <c r="S107" s="88" t="str">
        <f>R107-Q107</f>
      </c>
      <c r="T107" s="34" t="str">
        <f>IFERROR(INDEX('Cost_Components'!$R$2:$R$28,MATCH(E107,'Cost_Components'!$A$2:$A$28,0)),"")</f>
      </c>
      <c r="U107" s="89" t="str">
        <f>IFERROR(INDEX('Cost_Components'!$Q$2:$Q$28,MATCH(E107,'Cost_Components'!$A$2:$A$28,0)),"")</f>
      </c>
      <c r="V107" s="90" t="str">
        <f>1/(1+'Calculation_Assumptions'!$B$5)^(B107-'Calculation_Assumptions'!$B$2)</f>
      </c>
      <c r="W107" s="91" t="str">
        <f>Q107*V107</f>
      </c>
      <c r="X107" s="92" t="str">
        <f>R107*V107</f>
      </c>
      <c r="Y107" s="93" t="str">
        <f>S107*V107</f>
      </c>
      <c r="Z107" s="94" t="str">
        <f>IFERROR(INDEX('Cost_Components'!$T$2:$T$28,MATCH(E107,'Cost_Components'!$A$2:$A$28,0)),"")</f>
      </c>
      <c r="AA107" s="95" t="str">
        <f>IFERROR(INDEX('Cost_Components'!$U$2:$U$28,MATCH(E107,'Cost_Components'!$A$2:$A$28,0)),"")</f>
      </c>
      <c r="AB107" s="96" t="str">
        <f>IFERROR(INDEX('Cost_Components'!$V$2:$V$28,MATCH(E107,'Cost_Components'!$A$2:$A$28,0)),"")</f>
      </c>
      <c r="AC107" s="97" t="str">
        <f>IFERROR(INDEX('Cost_Components'!$M$2:$M$28,MATCH(E107,'Cost_Components'!$A$2:$A$28,0)),"")</f>
      </c>
      <c r="AD107" s="98" t="str">
        <f>IFERROR(INDEX('Cost_Components'!$N$2:$N$28,MATCH(E107,'Cost_Components'!$A$2:$A$28,0)),"")</f>
      </c>
      <c r="AE107" s="34" t="str">
        <f>IFERROR(INDEX('Cost_Components'!$O$2:$O$28,MATCH(E107,'Cost_Components'!$A$2:$A$28,0)),"")</f>
      </c>
      <c r="AF107" s="99" t="n">
        <v>5331785.10773322</v>
      </c>
      <c r="AG107" s="100" t="n">
        <v>5331606.63176609</v>
      </c>
      <c r="AH107" s="101" t="str">
        <f>IF(H107="shared-count-once",COUNTIFS($A$2:$A$1405,A107,$B$2:$B$1405,B107,$E$2:$E$1405,E107),1)</f>
      </c>
      <c r="AI107" s="102" t="n">
        <v>290472130.233437</v>
      </c>
      <c r="AJ107" s="103" t="str">
        <f>IF(AI107=0,"",Q107/AI107)</f>
      </c>
      <c r="AK107" s="104" t="str">
        <f>IF(AI107=0,"",R107/AI107)</f>
      </c>
      <c r="AL107" s="105" t="str">
        <f>IF(AI107=0,"",S107/AI107)</f>
      </c>
      <c r="AM107" s="106" t="str">
        <f>IF(AI107=0,"",Y107/AI107)</f>
      </c>
    </row>
    <row r="108">
      <c r="A108" t="s">
        <v>231</v>
      </c>
      <c r="B108" s="73" t="n">
        <v>2027</v>
      </c>
      <c r="C108" t="s">
        <v>231</v>
      </c>
      <c r="D108" t="s">
        <v>225</v>
      </c>
      <c r="E108" s="74" t="s">
        <v>307</v>
      </c>
      <c r="F108" s="75" t="s">
        <v>308</v>
      </c>
      <c r="G108" s="76" t="s">
        <v>243</v>
      </c>
      <c r="H108" s="77" t="s">
        <v>240</v>
      </c>
      <c r="I108" s="78" t="s">
        <v>304</v>
      </c>
      <c r="J108" s="79" t="str">
        <f>IFERROR(INDEX('Cost_Components'!$K$2:$K$28,MATCH(E108,'Cost_Components'!$A$2:$A$28,0)),"")</f>
      </c>
      <c r="K108" s="80" t="str">
        <f>IF(OR(L108="",Z108="",AA108="",AB108=""),"",IF(B108&lt;AA108,L108,IF(B108&gt;AB108,Z108,L108+(Z108-L108)*MIN(MAX((B108-AA108+1)/MAX(AB108-AA108+1,1),0),1))))</f>
      </c>
      <c r="L108" s="81" t="str">
        <f>IFERROR(INDEX('Cost_Components'!$S$2:$S$28,MATCH(E108,'Cost_Components'!$A$2:$A$28,0)),"")</f>
      </c>
      <c r="M108" s="82" t="str">
        <f>IFERROR(INDEX('Cost_Components'!$L$2:$L$28,MATCH(E108,'Cost_Components'!$A$2:$A$28,0)),"")</f>
      </c>
      <c r="N108" s="83" t="str">
        <f>IFERROR(INDEX('Cost_Components'!$P$2:$P$28,MATCH(E108,'Cost_Components'!$A$2:$A$28,0)),"")</f>
      </c>
      <c r="O108" s="84" t="str">
        <f>AF108*J108</f>
      </c>
      <c r="P108" s="85" t="str">
        <f>AG108*J108</f>
      </c>
      <c r="Q108" s="86" t="str">
        <f>P108*L108*M108*N108</f>
      </c>
      <c r="R108" s="87" t="str">
        <f>O108*K108*M108*N108</f>
      </c>
      <c r="S108" s="88" t="str">
        <f>R108-Q108</f>
      </c>
      <c r="T108" s="34" t="str">
        <f>IFERROR(INDEX('Cost_Components'!$R$2:$R$28,MATCH(E108,'Cost_Components'!$A$2:$A$28,0)),"")</f>
      </c>
      <c r="U108" s="89" t="str">
        <f>IFERROR(INDEX('Cost_Components'!$Q$2:$Q$28,MATCH(E108,'Cost_Components'!$A$2:$A$28,0)),"")</f>
      </c>
      <c r="V108" s="90" t="str">
        <f>1/(1+'Calculation_Assumptions'!$B$5)^(B108-'Calculation_Assumptions'!$B$2)</f>
      </c>
      <c r="W108" s="91" t="str">
        <f>Q108*V108</f>
      </c>
      <c r="X108" s="92" t="str">
        <f>R108*V108</f>
      </c>
      <c r="Y108" s="93" t="str">
        <f>S108*V108</f>
      </c>
      <c r="Z108" s="94" t="str">
        <f>IFERROR(INDEX('Cost_Components'!$T$2:$T$28,MATCH(E108,'Cost_Components'!$A$2:$A$28,0)),"")</f>
      </c>
      <c r="AA108" s="95" t="str">
        <f>IFERROR(INDEX('Cost_Components'!$U$2:$U$28,MATCH(E108,'Cost_Components'!$A$2:$A$28,0)),"")</f>
      </c>
      <c r="AB108" s="96" t="str">
        <f>IFERROR(INDEX('Cost_Components'!$V$2:$V$28,MATCH(E108,'Cost_Components'!$A$2:$A$28,0)),"")</f>
      </c>
      <c r="AC108" s="97" t="str">
        <f>IFERROR(INDEX('Cost_Components'!$M$2:$M$28,MATCH(E108,'Cost_Components'!$A$2:$A$28,0)),"")</f>
      </c>
      <c r="AD108" s="98" t="str">
        <f>IFERROR(INDEX('Cost_Components'!$N$2:$N$28,MATCH(E108,'Cost_Components'!$A$2:$A$28,0)),"")</f>
      </c>
      <c r="AE108" s="34" t="str">
        <f>IFERROR(INDEX('Cost_Components'!$O$2:$O$28,MATCH(E108,'Cost_Components'!$A$2:$A$28,0)),"")</f>
      </c>
      <c r="AF108" s="99" t="n">
        <v>5476794.67986984</v>
      </c>
      <c r="AG108" s="100" t="n">
        <v>5476440.69085974</v>
      </c>
      <c r="AH108" s="101" t="str">
        <f>IF(H108="shared-count-once",COUNTIFS($A$2:$A$1405,A108,$B$2:$B$1405,B108,$E$2:$E$1405,E108),1)</f>
      </c>
      <c r="AI108" s="102" t="n">
        <v>292505080.826208</v>
      </c>
      <c r="AJ108" s="103" t="str">
        <f>IF(AI108=0,"",Q108/AI108)</f>
      </c>
      <c r="AK108" s="104" t="str">
        <f>IF(AI108=0,"",R108/AI108)</f>
      </c>
      <c r="AL108" s="105" t="str">
        <f>IF(AI108=0,"",S108/AI108)</f>
      </c>
      <c r="AM108" s="106" t="str">
        <f>IF(AI108=0,"",Y108/AI108)</f>
      </c>
    </row>
    <row r="109">
      <c r="A109" t="s">
        <v>231</v>
      </c>
      <c r="B109" s="73" t="n">
        <v>2028</v>
      </c>
      <c r="C109" t="s">
        <v>231</v>
      </c>
      <c r="D109" t="s">
        <v>225</v>
      </c>
      <c r="E109" s="74" t="s">
        <v>307</v>
      </c>
      <c r="F109" s="75" t="s">
        <v>308</v>
      </c>
      <c r="G109" s="76" t="s">
        <v>243</v>
      </c>
      <c r="H109" s="77" t="s">
        <v>240</v>
      </c>
      <c r="I109" s="78" t="s">
        <v>304</v>
      </c>
      <c r="J109" s="79" t="str">
        <f>IFERROR(INDEX('Cost_Components'!$K$2:$K$28,MATCH(E109,'Cost_Components'!$A$2:$A$28,0)),"")</f>
      </c>
      <c r="K109" s="80" t="str">
        <f>IF(OR(L109="",Z109="",AA109="",AB109=""),"",IF(B109&lt;AA109,L109,IF(B109&gt;AB109,Z109,L109+(Z109-L109)*MIN(MAX((B109-AA109+1)/MAX(AB109-AA109+1,1),0),1))))</f>
      </c>
      <c r="L109" s="81" t="str">
        <f>IFERROR(INDEX('Cost_Components'!$S$2:$S$28,MATCH(E109,'Cost_Components'!$A$2:$A$28,0)),"")</f>
      </c>
      <c r="M109" s="82" t="str">
        <f>IFERROR(INDEX('Cost_Components'!$L$2:$L$28,MATCH(E109,'Cost_Components'!$A$2:$A$28,0)),"")</f>
      </c>
      <c r="N109" s="83" t="str">
        <f>IFERROR(INDEX('Cost_Components'!$P$2:$P$28,MATCH(E109,'Cost_Components'!$A$2:$A$28,0)),"")</f>
      </c>
      <c r="O109" s="84" t="str">
        <f>AF109*J109</f>
      </c>
      <c r="P109" s="85" t="str">
        <f>AG109*J109</f>
      </c>
      <c r="Q109" s="86" t="str">
        <f>P109*L109*M109*N109</f>
      </c>
      <c r="R109" s="87" t="str">
        <f>O109*K109*M109*N109</f>
      </c>
      <c r="S109" s="88" t="str">
        <f>R109-Q109</f>
      </c>
      <c r="T109" s="34" t="str">
        <f>IFERROR(INDEX('Cost_Components'!$R$2:$R$28,MATCH(E109,'Cost_Components'!$A$2:$A$28,0)),"")</f>
      </c>
      <c r="U109" s="89" t="str">
        <f>IFERROR(INDEX('Cost_Components'!$Q$2:$Q$28,MATCH(E109,'Cost_Components'!$A$2:$A$28,0)),"")</f>
      </c>
      <c r="V109" s="90" t="str">
        <f>1/(1+'Calculation_Assumptions'!$B$5)^(B109-'Calculation_Assumptions'!$B$2)</f>
      </c>
      <c r="W109" s="91" t="str">
        <f>Q109*V109</f>
      </c>
      <c r="X109" s="92" t="str">
        <f>R109*V109</f>
      </c>
      <c r="Y109" s="93" t="str">
        <f>S109*V109</f>
      </c>
      <c r="Z109" s="94" t="str">
        <f>IFERROR(INDEX('Cost_Components'!$T$2:$T$28,MATCH(E109,'Cost_Components'!$A$2:$A$28,0)),"")</f>
      </c>
      <c r="AA109" s="95" t="str">
        <f>IFERROR(INDEX('Cost_Components'!$U$2:$U$28,MATCH(E109,'Cost_Components'!$A$2:$A$28,0)),"")</f>
      </c>
      <c r="AB109" s="96" t="str">
        <f>IFERROR(INDEX('Cost_Components'!$V$2:$V$28,MATCH(E109,'Cost_Components'!$A$2:$A$28,0)),"")</f>
      </c>
      <c r="AC109" s="97" t="str">
        <f>IFERROR(INDEX('Cost_Components'!$M$2:$M$28,MATCH(E109,'Cost_Components'!$A$2:$A$28,0)),"")</f>
      </c>
      <c r="AD109" s="98" t="str">
        <f>IFERROR(INDEX('Cost_Components'!$N$2:$N$28,MATCH(E109,'Cost_Components'!$A$2:$A$28,0)),"")</f>
      </c>
      <c r="AE109" s="34" t="str">
        <f>IFERROR(INDEX('Cost_Components'!$O$2:$O$28,MATCH(E109,'Cost_Components'!$A$2:$A$28,0)),"")</f>
      </c>
      <c r="AF109" s="99" t="n">
        <v>5621888.0862522</v>
      </c>
      <c r="AG109" s="100" t="n">
        <v>5621302.83286355</v>
      </c>
      <c r="AH109" s="101" t="str">
        <f>IF(H109="shared-count-once",COUNTIFS($A$2:$A$1405,A109,$B$2:$B$1405,B109,$E$2:$E$1405,E109),1)</f>
      </c>
      <c r="AI109" s="102" t="n">
        <v>294484707.921554</v>
      </c>
      <c r="AJ109" s="103" t="str">
        <f>IF(AI109=0,"",Q109/AI109)</f>
      </c>
      <c r="AK109" s="104" t="str">
        <f>IF(AI109=0,"",R109/AI109)</f>
      </c>
      <c r="AL109" s="105" t="str">
        <f>IF(AI109=0,"",S109/AI109)</f>
      </c>
      <c r="AM109" s="106" t="str">
        <f>IF(AI109=0,"",Y109/AI109)</f>
      </c>
    </row>
    <row r="110">
      <c r="A110" t="s">
        <v>231</v>
      </c>
      <c r="B110" s="73" t="n">
        <v>2029</v>
      </c>
      <c r="C110" t="s">
        <v>231</v>
      </c>
      <c r="D110" t="s">
        <v>225</v>
      </c>
      <c r="E110" s="74" t="s">
        <v>307</v>
      </c>
      <c r="F110" s="75" t="s">
        <v>308</v>
      </c>
      <c r="G110" s="76" t="s">
        <v>243</v>
      </c>
      <c r="H110" s="77" t="s">
        <v>240</v>
      </c>
      <c r="I110" s="78" t="s">
        <v>304</v>
      </c>
      <c r="J110" s="79" t="str">
        <f>IFERROR(INDEX('Cost_Components'!$K$2:$K$28,MATCH(E110,'Cost_Components'!$A$2:$A$28,0)),"")</f>
      </c>
      <c r="K110" s="80" t="str">
        <f>IF(OR(L110="",Z110="",AA110="",AB110=""),"",IF(B110&lt;AA110,L110,IF(B110&gt;AB110,Z110,L110+(Z110-L110)*MIN(MAX((B110-AA110+1)/MAX(AB110-AA110+1,1),0),1))))</f>
      </c>
      <c r="L110" s="81" t="str">
        <f>IFERROR(INDEX('Cost_Components'!$S$2:$S$28,MATCH(E110,'Cost_Components'!$A$2:$A$28,0)),"")</f>
      </c>
      <c r="M110" s="82" t="str">
        <f>IFERROR(INDEX('Cost_Components'!$L$2:$L$28,MATCH(E110,'Cost_Components'!$A$2:$A$28,0)),"")</f>
      </c>
      <c r="N110" s="83" t="str">
        <f>IFERROR(INDEX('Cost_Components'!$P$2:$P$28,MATCH(E110,'Cost_Components'!$A$2:$A$28,0)),"")</f>
      </c>
      <c r="O110" s="84" t="str">
        <f>AF110*J110</f>
      </c>
      <c r="P110" s="85" t="str">
        <f>AG110*J110</f>
      </c>
      <c r="Q110" s="86" t="str">
        <f>P110*L110*M110*N110</f>
      </c>
      <c r="R110" s="87" t="str">
        <f>O110*K110*M110*N110</f>
      </c>
      <c r="S110" s="88" t="str">
        <f>R110-Q110</f>
      </c>
      <c r="T110" s="34" t="str">
        <f>IFERROR(INDEX('Cost_Components'!$R$2:$R$28,MATCH(E110,'Cost_Components'!$A$2:$A$28,0)),"")</f>
      </c>
      <c r="U110" s="89" t="str">
        <f>IFERROR(INDEX('Cost_Components'!$Q$2:$Q$28,MATCH(E110,'Cost_Components'!$A$2:$A$28,0)),"")</f>
      </c>
      <c r="V110" s="90" t="str">
        <f>1/(1+'Calculation_Assumptions'!$B$5)^(B110-'Calculation_Assumptions'!$B$2)</f>
      </c>
      <c r="W110" s="91" t="str">
        <f>Q110*V110</f>
      </c>
      <c r="X110" s="92" t="str">
        <f>R110*V110</f>
      </c>
      <c r="Y110" s="93" t="str">
        <f>S110*V110</f>
      </c>
      <c r="Z110" s="94" t="str">
        <f>IFERROR(INDEX('Cost_Components'!$T$2:$T$28,MATCH(E110,'Cost_Components'!$A$2:$A$28,0)),"")</f>
      </c>
      <c r="AA110" s="95" t="str">
        <f>IFERROR(INDEX('Cost_Components'!$U$2:$U$28,MATCH(E110,'Cost_Components'!$A$2:$A$28,0)),"")</f>
      </c>
      <c r="AB110" s="96" t="str">
        <f>IFERROR(INDEX('Cost_Components'!$V$2:$V$28,MATCH(E110,'Cost_Components'!$A$2:$A$28,0)),"")</f>
      </c>
      <c r="AC110" s="97" t="str">
        <f>IFERROR(INDEX('Cost_Components'!$M$2:$M$28,MATCH(E110,'Cost_Components'!$A$2:$A$28,0)),"")</f>
      </c>
      <c r="AD110" s="98" t="str">
        <f>IFERROR(INDEX('Cost_Components'!$N$2:$N$28,MATCH(E110,'Cost_Components'!$A$2:$A$28,0)),"")</f>
      </c>
      <c r="AE110" s="34" t="str">
        <f>IFERROR(INDEX('Cost_Components'!$O$2:$O$28,MATCH(E110,'Cost_Components'!$A$2:$A$28,0)),"")</f>
      </c>
      <c r="AF110" s="99" t="n">
        <v>5767839.30691154</v>
      </c>
      <c r="AG110" s="100" t="n">
        <v>5766968.1668583</v>
      </c>
      <c r="AH110" s="101" t="str">
        <f>IF(H110="shared-count-once",COUNTIFS($A$2:$A$1405,A110,$B$2:$B$1405,B110,$E$2:$E$1405,E110),1)</f>
      </c>
      <c r="AI110" s="102" t="n">
        <v>296414030.31143</v>
      </c>
      <c r="AJ110" s="103" t="str">
        <f>IF(AI110=0,"",Q110/AI110)</f>
      </c>
      <c r="AK110" s="104" t="str">
        <f>IF(AI110=0,"",R110/AI110)</f>
      </c>
      <c r="AL110" s="105" t="str">
        <f>IF(AI110=0,"",S110/AI110)</f>
      </c>
      <c r="AM110" s="106" t="str">
        <f>IF(AI110=0,"",Y110/AI110)</f>
      </c>
    </row>
    <row r="111">
      <c r="A111" t="s">
        <v>231</v>
      </c>
      <c r="B111" s="73" t="n">
        <v>2030</v>
      </c>
      <c r="C111" t="s">
        <v>231</v>
      </c>
      <c r="D111" t="s">
        <v>225</v>
      </c>
      <c r="E111" s="74" t="s">
        <v>307</v>
      </c>
      <c r="F111" s="75" t="s">
        <v>308</v>
      </c>
      <c r="G111" s="76" t="s">
        <v>243</v>
      </c>
      <c r="H111" s="77" t="s">
        <v>240</v>
      </c>
      <c r="I111" s="78" t="s">
        <v>304</v>
      </c>
      <c r="J111" s="79" t="str">
        <f>IFERROR(INDEX('Cost_Components'!$K$2:$K$28,MATCH(E111,'Cost_Components'!$A$2:$A$28,0)),"")</f>
      </c>
      <c r="K111" s="80" t="str">
        <f>IF(OR(L111="",Z111="",AA111="",AB111=""),"",IF(B111&lt;AA111,L111,IF(B111&gt;AB111,Z111,L111+(Z111-L111)*MIN(MAX((B111-AA111+1)/MAX(AB111-AA111+1,1),0),1))))</f>
      </c>
      <c r="L111" s="81" t="str">
        <f>IFERROR(INDEX('Cost_Components'!$S$2:$S$28,MATCH(E111,'Cost_Components'!$A$2:$A$28,0)),"")</f>
      </c>
      <c r="M111" s="82" t="str">
        <f>IFERROR(INDEX('Cost_Components'!$L$2:$L$28,MATCH(E111,'Cost_Components'!$A$2:$A$28,0)),"")</f>
      </c>
      <c r="N111" s="83" t="str">
        <f>IFERROR(INDEX('Cost_Components'!$P$2:$P$28,MATCH(E111,'Cost_Components'!$A$2:$A$28,0)),"")</f>
      </c>
      <c r="O111" s="84" t="str">
        <f>AF111*J111</f>
      </c>
      <c r="P111" s="85" t="str">
        <f>AG111*J111</f>
      </c>
      <c r="Q111" s="86" t="str">
        <f>P111*L111*M111*N111</f>
      </c>
      <c r="R111" s="87" t="str">
        <f>O111*K111*M111*N111</f>
      </c>
      <c r="S111" s="88" t="str">
        <f>R111-Q111</f>
      </c>
      <c r="T111" s="34" t="str">
        <f>IFERROR(INDEX('Cost_Components'!$R$2:$R$28,MATCH(E111,'Cost_Components'!$A$2:$A$28,0)),"")</f>
      </c>
      <c r="U111" s="89" t="str">
        <f>IFERROR(INDEX('Cost_Components'!$Q$2:$Q$28,MATCH(E111,'Cost_Components'!$A$2:$A$28,0)),"")</f>
      </c>
      <c r="V111" s="90" t="str">
        <f>1/(1+'Calculation_Assumptions'!$B$5)^(B111-'Calculation_Assumptions'!$B$2)</f>
      </c>
      <c r="W111" s="91" t="str">
        <f>Q111*V111</f>
      </c>
      <c r="X111" s="92" t="str">
        <f>R111*V111</f>
      </c>
      <c r="Y111" s="93" t="str">
        <f>S111*V111</f>
      </c>
      <c r="Z111" s="94" t="str">
        <f>IFERROR(INDEX('Cost_Components'!$T$2:$T$28,MATCH(E111,'Cost_Components'!$A$2:$A$28,0)),"")</f>
      </c>
      <c r="AA111" s="95" t="str">
        <f>IFERROR(INDEX('Cost_Components'!$U$2:$U$28,MATCH(E111,'Cost_Components'!$A$2:$A$28,0)),"")</f>
      </c>
      <c r="AB111" s="96" t="str">
        <f>IFERROR(INDEX('Cost_Components'!$V$2:$V$28,MATCH(E111,'Cost_Components'!$A$2:$A$28,0)),"")</f>
      </c>
      <c r="AC111" s="97" t="str">
        <f>IFERROR(INDEX('Cost_Components'!$M$2:$M$28,MATCH(E111,'Cost_Components'!$A$2:$A$28,0)),"")</f>
      </c>
      <c r="AD111" s="98" t="str">
        <f>IFERROR(INDEX('Cost_Components'!$N$2:$N$28,MATCH(E111,'Cost_Components'!$A$2:$A$28,0)),"")</f>
      </c>
      <c r="AE111" s="34" t="str">
        <f>IFERROR(INDEX('Cost_Components'!$O$2:$O$28,MATCH(E111,'Cost_Components'!$A$2:$A$28,0)),"")</f>
      </c>
      <c r="AF111" s="99" t="n">
        <v>5914704.19761551</v>
      </c>
      <c r="AG111" s="100" t="n">
        <v>5913493.5628833</v>
      </c>
      <c r="AH111" s="101" t="str">
        <f>IF(H111="shared-count-once",COUNTIFS($A$2:$A$1405,A111,$B$2:$B$1405,B111,$E$2:$E$1405,E111),1)</f>
      </c>
      <c r="AI111" s="102" t="n">
        <v>298289404.664994</v>
      </c>
      <c r="AJ111" s="103" t="str">
        <f>IF(AI111=0,"",Q111/AI111)</f>
      </c>
      <c r="AK111" s="104" t="str">
        <f>IF(AI111=0,"",R111/AI111)</f>
      </c>
      <c r="AL111" s="105" t="str">
        <f>IF(AI111=0,"",S111/AI111)</f>
      </c>
      <c r="AM111" s="106" t="str">
        <f>IF(AI111=0,"",Y111/AI111)</f>
      </c>
    </row>
    <row r="112">
      <c r="A112" t="s">
        <v>231</v>
      </c>
      <c r="B112" s="73" t="n">
        <v>2031</v>
      </c>
      <c r="C112" t="s">
        <v>231</v>
      </c>
      <c r="D112" t="s">
        <v>225</v>
      </c>
      <c r="E112" s="74" t="s">
        <v>307</v>
      </c>
      <c r="F112" s="75" t="s">
        <v>308</v>
      </c>
      <c r="G112" s="76" t="s">
        <v>243</v>
      </c>
      <c r="H112" s="77" t="s">
        <v>240</v>
      </c>
      <c r="I112" s="78" t="s">
        <v>304</v>
      </c>
      <c r="J112" s="79" t="str">
        <f>IFERROR(INDEX('Cost_Components'!$K$2:$K$28,MATCH(E112,'Cost_Components'!$A$2:$A$28,0)),"")</f>
      </c>
      <c r="K112" s="80" t="str">
        <f>IF(OR(L112="",Z112="",AA112="",AB112=""),"",IF(B112&lt;AA112,L112,IF(B112&gt;AB112,Z112,L112+(Z112-L112)*MIN(MAX((B112-AA112+1)/MAX(AB112-AA112+1,1),0),1))))</f>
      </c>
      <c r="L112" s="81" t="str">
        <f>IFERROR(INDEX('Cost_Components'!$S$2:$S$28,MATCH(E112,'Cost_Components'!$A$2:$A$28,0)),"")</f>
      </c>
      <c r="M112" s="82" t="str">
        <f>IFERROR(INDEX('Cost_Components'!$L$2:$L$28,MATCH(E112,'Cost_Components'!$A$2:$A$28,0)),"")</f>
      </c>
      <c r="N112" s="83" t="str">
        <f>IFERROR(INDEX('Cost_Components'!$P$2:$P$28,MATCH(E112,'Cost_Components'!$A$2:$A$28,0)),"")</f>
      </c>
      <c r="O112" s="84" t="str">
        <f>AF112*J112</f>
      </c>
      <c r="P112" s="85" t="str">
        <f>AG112*J112</f>
      </c>
      <c r="Q112" s="86" t="str">
        <f>P112*L112*M112*N112</f>
      </c>
      <c r="R112" s="87" t="str">
        <f>O112*K112*M112*N112</f>
      </c>
      <c r="S112" s="88" t="str">
        <f>R112-Q112</f>
      </c>
      <c r="T112" s="34" t="str">
        <f>IFERROR(INDEX('Cost_Components'!$R$2:$R$28,MATCH(E112,'Cost_Components'!$A$2:$A$28,0)),"")</f>
      </c>
      <c r="U112" s="89" t="str">
        <f>IFERROR(INDEX('Cost_Components'!$Q$2:$Q$28,MATCH(E112,'Cost_Components'!$A$2:$A$28,0)),"")</f>
      </c>
      <c r="V112" s="90" t="str">
        <f>1/(1+'Calculation_Assumptions'!$B$5)^(B112-'Calculation_Assumptions'!$B$2)</f>
      </c>
      <c r="W112" s="91" t="str">
        <f>Q112*V112</f>
      </c>
      <c r="X112" s="92" t="str">
        <f>R112*V112</f>
      </c>
      <c r="Y112" s="93" t="str">
        <f>S112*V112</f>
      </c>
      <c r="Z112" s="94" t="str">
        <f>IFERROR(INDEX('Cost_Components'!$T$2:$T$28,MATCH(E112,'Cost_Components'!$A$2:$A$28,0)),"")</f>
      </c>
      <c r="AA112" s="95" t="str">
        <f>IFERROR(INDEX('Cost_Components'!$U$2:$U$28,MATCH(E112,'Cost_Components'!$A$2:$A$28,0)),"")</f>
      </c>
      <c r="AB112" s="96" t="str">
        <f>IFERROR(INDEX('Cost_Components'!$V$2:$V$28,MATCH(E112,'Cost_Components'!$A$2:$A$28,0)),"")</f>
      </c>
      <c r="AC112" s="97" t="str">
        <f>IFERROR(INDEX('Cost_Components'!$M$2:$M$28,MATCH(E112,'Cost_Components'!$A$2:$A$28,0)),"")</f>
      </c>
      <c r="AD112" s="98" t="str">
        <f>IFERROR(INDEX('Cost_Components'!$N$2:$N$28,MATCH(E112,'Cost_Components'!$A$2:$A$28,0)),"")</f>
      </c>
      <c r="AE112" s="34" t="str">
        <f>IFERROR(INDEX('Cost_Components'!$O$2:$O$28,MATCH(E112,'Cost_Components'!$A$2:$A$28,0)),"")</f>
      </c>
      <c r="AF112" s="99" t="n">
        <v>6062493.91744594</v>
      </c>
      <c r="AG112" s="100" t="n">
        <v>6060891.79023451</v>
      </c>
      <c r="AH112" s="101" t="str">
        <f>IF(H112="shared-count-once",COUNTIFS($A$2:$A$1405,A112,$B$2:$B$1405,B112,$E$2:$E$1405,E112),1)</f>
      </c>
      <c r="AI112" s="102" t="n">
        <v>300119636.925519</v>
      </c>
      <c r="AJ112" s="103" t="str">
        <f>IF(AI112=0,"",Q112/AI112)</f>
      </c>
      <c r="AK112" s="104" t="str">
        <f>IF(AI112=0,"",R112/AI112)</f>
      </c>
      <c r="AL112" s="105" t="str">
        <f>IF(AI112=0,"",S112/AI112)</f>
      </c>
      <c r="AM112" s="106" t="str">
        <f>IF(AI112=0,"",Y112/AI112)</f>
      </c>
    </row>
    <row r="113">
      <c r="A113" t="s">
        <v>231</v>
      </c>
      <c r="B113" s="73" t="n">
        <v>2032</v>
      </c>
      <c r="C113" t="s">
        <v>231</v>
      </c>
      <c r="D113" t="s">
        <v>225</v>
      </c>
      <c r="E113" s="74" t="s">
        <v>307</v>
      </c>
      <c r="F113" s="75" t="s">
        <v>308</v>
      </c>
      <c r="G113" s="76" t="s">
        <v>243</v>
      </c>
      <c r="H113" s="77" t="s">
        <v>240</v>
      </c>
      <c r="I113" s="78" t="s">
        <v>304</v>
      </c>
      <c r="J113" s="79" t="str">
        <f>IFERROR(INDEX('Cost_Components'!$K$2:$K$28,MATCH(E113,'Cost_Components'!$A$2:$A$28,0)),"")</f>
      </c>
      <c r="K113" s="80" t="str">
        <f>IF(OR(L113="",Z113="",AA113="",AB113=""),"",IF(B113&lt;AA113,L113,IF(B113&gt;AB113,Z113,L113+(Z113-L113)*MIN(MAX((B113-AA113+1)/MAX(AB113-AA113+1,1),0),1))))</f>
      </c>
      <c r="L113" s="81" t="str">
        <f>IFERROR(INDEX('Cost_Components'!$S$2:$S$28,MATCH(E113,'Cost_Components'!$A$2:$A$28,0)),"")</f>
      </c>
      <c r="M113" s="82" t="str">
        <f>IFERROR(INDEX('Cost_Components'!$L$2:$L$28,MATCH(E113,'Cost_Components'!$A$2:$A$28,0)),"")</f>
      </c>
      <c r="N113" s="83" t="str">
        <f>IFERROR(INDEX('Cost_Components'!$P$2:$P$28,MATCH(E113,'Cost_Components'!$A$2:$A$28,0)),"")</f>
      </c>
      <c r="O113" s="84" t="str">
        <f>AF113*J113</f>
      </c>
      <c r="P113" s="85" t="str">
        <f>AG113*J113</f>
      </c>
      <c r="Q113" s="86" t="str">
        <f>P113*L113*M113*N113</f>
      </c>
      <c r="R113" s="87" t="str">
        <f>O113*K113*M113*N113</f>
      </c>
      <c r="S113" s="88" t="str">
        <f>R113-Q113</f>
      </c>
      <c r="T113" s="34" t="str">
        <f>IFERROR(INDEX('Cost_Components'!$R$2:$R$28,MATCH(E113,'Cost_Components'!$A$2:$A$28,0)),"")</f>
      </c>
      <c r="U113" s="89" t="str">
        <f>IFERROR(INDEX('Cost_Components'!$Q$2:$Q$28,MATCH(E113,'Cost_Components'!$A$2:$A$28,0)),"")</f>
      </c>
      <c r="V113" s="90" t="str">
        <f>1/(1+'Calculation_Assumptions'!$B$5)^(B113-'Calculation_Assumptions'!$B$2)</f>
      </c>
      <c r="W113" s="91" t="str">
        <f>Q113*V113</f>
      </c>
      <c r="X113" s="92" t="str">
        <f>R113*V113</f>
      </c>
      <c r="Y113" s="93" t="str">
        <f>S113*V113</f>
      </c>
      <c r="Z113" s="94" t="str">
        <f>IFERROR(INDEX('Cost_Components'!$T$2:$T$28,MATCH(E113,'Cost_Components'!$A$2:$A$28,0)),"")</f>
      </c>
      <c r="AA113" s="95" t="str">
        <f>IFERROR(INDEX('Cost_Components'!$U$2:$U$28,MATCH(E113,'Cost_Components'!$A$2:$A$28,0)),"")</f>
      </c>
      <c r="AB113" s="96" t="str">
        <f>IFERROR(INDEX('Cost_Components'!$V$2:$V$28,MATCH(E113,'Cost_Components'!$A$2:$A$28,0)),"")</f>
      </c>
      <c r="AC113" s="97" t="str">
        <f>IFERROR(INDEX('Cost_Components'!$M$2:$M$28,MATCH(E113,'Cost_Components'!$A$2:$A$28,0)),"")</f>
      </c>
      <c r="AD113" s="98" t="str">
        <f>IFERROR(INDEX('Cost_Components'!$N$2:$N$28,MATCH(E113,'Cost_Components'!$A$2:$A$28,0)),"")</f>
      </c>
      <c r="AE113" s="34" t="str">
        <f>IFERROR(INDEX('Cost_Components'!$O$2:$O$28,MATCH(E113,'Cost_Components'!$A$2:$A$28,0)),"")</f>
      </c>
      <c r="AF113" s="99" t="n">
        <v>6211388.56630853</v>
      </c>
      <c r="AG113" s="100" t="n">
        <v>6209343.98320199</v>
      </c>
      <c r="AH113" s="101" t="str">
        <f>IF(H113="shared-count-once",COUNTIFS($A$2:$A$1405,A113,$B$2:$B$1405,B113,$E$2:$E$1405,E113),1)</f>
      </c>
      <c r="AI113" s="102" t="n">
        <v>301904628.083541</v>
      </c>
      <c r="AJ113" s="103" t="str">
        <f>IF(AI113=0,"",Q113/AI113)</f>
      </c>
      <c r="AK113" s="104" t="str">
        <f>IF(AI113=0,"",R113/AI113)</f>
      </c>
      <c r="AL113" s="105" t="str">
        <f>IF(AI113=0,"",S113/AI113)</f>
      </c>
      <c r="AM113" s="106" t="str">
        <f>IF(AI113=0,"",Y113/AI113)</f>
      </c>
    </row>
    <row r="114">
      <c r="A114" t="s">
        <v>231</v>
      </c>
      <c r="B114" s="73" t="n">
        <v>2033</v>
      </c>
      <c r="C114" t="s">
        <v>231</v>
      </c>
      <c r="D114" t="s">
        <v>225</v>
      </c>
      <c r="E114" s="74" t="s">
        <v>307</v>
      </c>
      <c r="F114" s="75" t="s">
        <v>308</v>
      </c>
      <c r="G114" s="76" t="s">
        <v>243</v>
      </c>
      <c r="H114" s="77" t="s">
        <v>240</v>
      </c>
      <c r="I114" s="78" t="s">
        <v>304</v>
      </c>
      <c r="J114" s="79" t="str">
        <f>IFERROR(INDEX('Cost_Components'!$K$2:$K$28,MATCH(E114,'Cost_Components'!$A$2:$A$28,0)),"")</f>
      </c>
      <c r="K114" s="80" t="str">
        <f>IF(OR(L114="",Z114="",AA114="",AB114=""),"",IF(B114&lt;AA114,L114,IF(B114&gt;AB114,Z114,L114+(Z114-L114)*MIN(MAX((B114-AA114+1)/MAX(AB114-AA114+1,1),0),1))))</f>
      </c>
      <c r="L114" s="81" t="str">
        <f>IFERROR(INDEX('Cost_Components'!$S$2:$S$28,MATCH(E114,'Cost_Components'!$A$2:$A$28,0)),"")</f>
      </c>
      <c r="M114" s="82" t="str">
        <f>IFERROR(INDEX('Cost_Components'!$L$2:$L$28,MATCH(E114,'Cost_Components'!$A$2:$A$28,0)),"")</f>
      </c>
      <c r="N114" s="83" t="str">
        <f>IFERROR(INDEX('Cost_Components'!$P$2:$P$28,MATCH(E114,'Cost_Components'!$A$2:$A$28,0)),"")</f>
      </c>
      <c r="O114" s="84" t="str">
        <f>AF114*J114</f>
      </c>
      <c r="P114" s="85" t="str">
        <f>AG114*J114</f>
      </c>
      <c r="Q114" s="86" t="str">
        <f>P114*L114*M114*N114</f>
      </c>
      <c r="R114" s="87" t="str">
        <f>O114*K114*M114*N114</f>
      </c>
      <c r="S114" s="88" t="str">
        <f>R114-Q114</f>
      </c>
      <c r="T114" s="34" t="str">
        <f>IFERROR(INDEX('Cost_Components'!$R$2:$R$28,MATCH(E114,'Cost_Components'!$A$2:$A$28,0)),"")</f>
      </c>
      <c r="U114" s="89" t="str">
        <f>IFERROR(INDEX('Cost_Components'!$Q$2:$Q$28,MATCH(E114,'Cost_Components'!$A$2:$A$28,0)),"")</f>
      </c>
      <c r="V114" s="90" t="str">
        <f>1/(1+'Calculation_Assumptions'!$B$5)^(B114-'Calculation_Assumptions'!$B$2)</f>
      </c>
      <c r="W114" s="91" t="str">
        <f>Q114*V114</f>
      </c>
      <c r="X114" s="92" t="str">
        <f>R114*V114</f>
      </c>
      <c r="Y114" s="93" t="str">
        <f>S114*V114</f>
      </c>
      <c r="Z114" s="94" t="str">
        <f>IFERROR(INDEX('Cost_Components'!$T$2:$T$28,MATCH(E114,'Cost_Components'!$A$2:$A$28,0)),"")</f>
      </c>
      <c r="AA114" s="95" t="str">
        <f>IFERROR(INDEX('Cost_Components'!$U$2:$U$28,MATCH(E114,'Cost_Components'!$A$2:$A$28,0)),"")</f>
      </c>
      <c r="AB114" s="96" t="str">
        <f>IFERROR(INDEX('Cost_Components'!$V$2:$V$28,MATCH(E114,'Cost_Components'!$A$2:$A$28,0)),"")</f>
      </c>
      <c r="AC114" s="97" t="str">
        <f>IFERROR(INDEX('Cost_Components'!$M$2:$M$28,MATCH(E114,'Cost_Components'!$A$2:$A$28,0)),"")</f>
      </c>
      <c r="AD114" s="98" t="str">
        <f>IFERROR(INDEX('Cost_Components'!$N$2:$N$28,MATCH(E114,'Cost_Components'!$A$2:$A$28,0)),"")</f>
      </c>
      <c r="AE114" s="34" t="str">
        <f>IFERROR(INDEX('Cost_Components'!$O$2:$O$28,MATCH(E114,'Cost_Components'!$A$2:$A$28,0)),"")</f>
      </c>
      <c r="AF114" s="99" t="n">
        <v>6360841.39858163</v>
      </c>
      <c r="AG114" s="100" t="n">
        <v>6358304.48888944</v>
      </c>
      <c r="AH114" s="101" t="str">
        <f>IF(H114="shared-count-once",COUNTIFS($A$2:$A$1405,A114,$B$2:$B$1405,B114,$E$2:$E$1405,E114),1)</f>
      </c>
      <c r="AI114" s="102" t="n">
        <v>303644277.16916</v>
      </c>
      <c r="AJ114" s="103" t="str">
        <f>IF(AI114=0,"",Q114/AI114)</f>
      </c>
      <c r="AK114" s="104" t="str">
        <f>IF(AI114=0,"",R114/AI114)</f>
      </c>
      <c r="AL114" s="105" t="str">
        <f>IF(AI114=0,"",S114/AI114)</f>
      </c>
      <c r="AM114" s="106" t="str">
        <f>IF(AI114=0,"",Y114/AI114)</f>
      </c>
    </row>
    <row r="115">
      <c r="A115" t="s">
        <v>231</v>
      </c>
      <c r="B115" s="73" t="n">
        <v>2034</v>
      </c>
      <c r="C115" t="s">
        <v>231</v>
      </c>
      <c r="D115" t="s">
        <v>225</v>
      </c>
      <c r="E115" s="74" t="s">
        <v>307</v>
      </c>
      <c r="F115" s="75" t="s">
        <v>308</v>
      </c>
      <c r="G115" s="76" t="s">
        <v>243</v>
      </c>
      <c r="H115" s="77" t="s">
        <v>240</v>
      </c>
      <c r="I115" s="78" t="s">
        <v>304</v>
      </c>
      <c r="J115" s="79" t="str">
        <f>IFERROR(INDEX('Cost_Components'!$K$2:$K$28,MATCH(E115,'Cost_Components'!$A$2:$A$28,0)),"")</f>
      </c>
      <c r="K115" s="80" t="str">
        <f>IF(OR(L115="",Z115="",AA115="",AB115=""),"",IF(B115&lt;AA115,L115,IF(B115&gt;AB115,Z115,L115+(Z115-L115)*MIN(MAX((B115-AA115+1)/MAX(AB115-AA115+1,1),0),1))))</f>
      </c>
      <c r="L115" s="81" t="str">
        <f>IFERROR(INDEX('Cost_Components'!$S$2:$S$28,MATCH(E115,'Cost_Components'!$A$2:$A$28,0)),"")</f>
      </c>
      <c r="M115" s="82" t="str">
        <f>IFERROR(INDEX('Cost_Components'!$L$2:$L$28,MATCH(E115,'Cost_Components'!$A$2:$A$28,0)),"")</f>
      </c>
      <c r="N115" s="83" t="str">
        <f>IFERROR(INDEX('Cost_Components'!$P$2:$P$28,MATCH(E115,'Cost_Components'!$A$2:$A$28,0)),"")</f>
      </c>
      <c r="O115" s="84" t="str">
        <f>AF115*J115</f>
      </c>
      <c r="P115" s="85" t="str">
        <f>AG115*J115</f>
      </c>
      <c r="Q115" s="86" t="str">
        <f>P115*L115*M115*N115</f>
      </c>
      <c r="R115" s="87" t="str">
        <f>O115*K115*M115*N115</f>
      </c>
      <c r="S115" s="88" t="str">
        <f>R115-Q115</f>
      </c>
      <c r="T115" s="34" t="str">
        <f>IFERROR(INDEX('Cost_Components'!$R$2:$R$28,MATCH(E115,'Cost_Components'!$A$2:$A$28,0)),"")</f>
      </c>
      <c r="U115" s="89" t="str">
        <f>IFERROR(INDEX('Cost_Components'!$Q$2:$Q$28,MATCH(E115,'Cost_Components'!$A$2:$A$28,0)),"")</f>
      </c>
      <c r="V115" s="90" t="str">
        <f>1/(1+'Calculation_Assumptions'!$B$5)^(B115-'Calculation_Assumptions'!$B$2)</f>
      </c>
      <c r="W115" s="91" t="str">
        <f>Q115*V115</f>
      </c>
      <c r="X115" s="92" t="str">
        <f>R115*V115</f>
      </c>
      <c r="Y115" s="93" t="str">
        <f>S115*V115</f>
      </c>
      <c r="Z115" s="94" t="str">
        <f>IFERROR(INDEX('Cost_Components'!$T$2:$T$28,MATCH(E115,'Cost_Components'!$A$2:$A$28,0)),"")</f>
      </c>
      <c r="AA115" s="95" t="str">
        <f>IFERROR(INDEX('Cost_Components'!$U$2:$U$28,MATCH(E115,'Cost_Components'!$A$2:$A$28,0)),"")</f>
      </c>
      <c r="AB115" s="96" t="str">
        <f>IFERROR(INDEX('Cost_Components'!$V$2:$V$28,MATCH(E115,'Cost_Components'!$A$2:$A$28,0)),"")</f>
      </c>
      <c r="AC115" s="97" t="str">
        <f>IFERROR(INDEX('Cost_Components'!$M$2:$M$28,MATCH(E115,'Cost_Components'!$A$2:$A$28,0)),"")</f>
      </c>
      <c r="AD115" s="98" t="str">
        <f>IFERROR(INDEX('Cost_Components'!$N$2:$N$28,MATCH(E115,'Cost_Components'!$A$2:$A$28,0)),"")</f>
      </c>
      <c r="AE115" s="34" t="str">
        <f>IFERROR(INDEX('Cost_Components'!$O$2:$O$28,MATCH(E115,'Cost_Components'!$A$2:$A$28,0)),"")</f>
      </c>
      <c r="AF115" s="99" t="n">
        <v>6510518.73079523</v>
      </c>
      <c r="AG115" s="100" t="n">
        <v>6507440.80823556</v>
      </c>
      <c r="AH115" s="101" t="str">
        <f>IF(H115="shared-count-once",COUNTIFS($A$2:$A$1405,A115,$B$2:$B$1405,B115,$E$2:$E$1405,E115),1)</f>
      </c>
      <c r="AI115" s="102" t="n">
        <v>305332541.184984</v>
      </c>
      <c r="AJ115" s="103" t="str">
        <f>IF(AI115=0,"",Q115/AI115)</f>
      </c>
      <c r="AK115" s="104" t="str">
        <f>IF(AI115=0,"",R115/AI115)</f>
      </c>
      <c r="AL115" s="105" t="str">
        <f>IF(AI115=0,"",S115/AI115)</f>
      </c>
      <c r="AM115" s="106" t="str">
        <f>IF(AI115=0,"",Y115/AI115)</f>
      </c>
    </row>
    <row r="116">
      <c r="A116" t="s">
        <v>231</v>
      </c>
      <c r="B116" s="73" t="n">
        <v>2035</v>
      </c>
      <c r="C116" t="s">
        <v>231</v>
      </c>
      <c r="D116" t="s">
        <v>225</v>
      </c>
      <c r="E116" s="74" t="s">
        <v>307</v>
      </c>
      <c r="F116" s="75" t="s">
        <v>308</v>
      </c>
      <c r="G116" s="76" t="s">
        <v>243</v>
      </c>
      <c r="H116" s="77" t="s">
        <v>240</v>
      </c>
      <c r="I116" s="78" t="s">
        <v>304</v>
      </c>
      <c r="J116" s="79" t="str">
        <f>IFERROR(INDEX('Cost_Components'!$K$2:$K$28,MATCH(E116,'Cost_Components'!$A$2:$A$28,0)),"")</f>
      </c>
      <c r="K116" s="80" t="str">
        <f>IF(OR(L116="",Z116="",AA116="",AB116=""),"",IF(B116&lt;AA116,L116,IF(B116&gt;AB116,Z116,L116+(Z116-L116)*MIN(MAX((B116-AA116+1)/MAX(AB116-AA116+1,1),0),1))))</f>
      </c>
      <c r="L116" s="81" t="str">
        <f>IFERROR(INDEX('Cost_Components'!$S$2:$S$28,MATCH(E116,'Cost_Components'!$A$2:$A$28,0)),"")</f>
      </c>
      <c r="M116" s="82" t="str">
        <f>IFERROR(INDEX('Cost_Components'!$L$2:$L$28,MATCH(E116,'Cost_Components'!$A$2:$A$28,0)),"")</f>
      </c>
      <c r="N116" s="83" t="str">
        <f>IFERROR(INDEX('Cost_Components'!$P$2:$P$28,MATCH(E116,'Cost_Components'!$A$2:$A$28,0)),"")</f>
      </c>
      <c r="O116" s="84" t="str">
        <f>AF116*J116</f>
      </c>
      <c r="P116" s="85" t="str">
        <f>AG116*J116</f>
      </c>
      <c r="Q116" s="86" t="str">
        <f>P116*L116*M116*N116</f>
      </c>
      <c r="R116" s="87" t="str">
        <f>O116*K116*M116*N116</f>
      </c>
      <c r="S116" s="88" t="str">
        <f>R116-Q116</f>
      </c>
      <c r="T116" s="34" t="str">
        <f>IFERROR(INDEX('Cost_Components'!$R$2:$R$28,MATCH(E116,'Cost_Components'!$A$2:$A$28,0)),"")</f>
      </c>
      <c r="U116" s="89" t="str">
        <f>IFERROR(INDEX('Cost_Components'!$Q$2:$Q$28,MATCH(E116,'Cost_Components'!$A$2:$A$28,0)),"")</f>
      </c>
      <c r="V116" s="90" t="str">
        <f>1/(1+'Calculation_Assumptions'!$B$5)^(B116-'Calculation_Assumptions'!$B$2)</f>
      </c>
      <c r="W116" s="91" t="str">
        <f>Q116*V116</f>
      </c>
      <c r="X116" s="92" t="str">
        <f>R116*V116</f>
      </c>
      <c r="Y116" s="93" t="str">
        <f>S116*V116</f>
      </c>
      <c r="Z116" s="94" t="str">
        <f>IFERROR(INDEX('Cost_Components'!$T$2:$T$28,MATCH(E116,'Cost_Components'!$A$2:$A$28,0)),"")</f>
      </c>
      <c r="AA116" s="95" t="str">
        <f>IFERROR(INDEX('Cost_Components'!$U$2:$U$28,MATCH(E116,'Cost_Components'!$A$2:$A$28,0)),"")</f>
      </c>
      <c r="AB116" s="96" t="str">
        <f>IFERROR(INDEX('Cost_Components'!$V$2:$V$28,MATCH(E116,'Cost_Components'!$A$2:$A$28,0)),"")</f>
      </c>
      <c r="AC116" s="97" t="str">
        <f>IFERROR(INDEX('Cost_Components'!$M$2:$M$28,MATCH(E116,'Cost_Components'!$A$2:$A$28,0)),"")</f>
      </c>
      <c r="AD116" s="98" t="str">
        <f>IFERROR(INDEX('Cost_Components'!$N$2:$N$28,MATCH(E116,'Cost_Components'!$A$2:$A$28,0)),"")</f>
      </c>
      <c r="AE116" s="34" t="str">
        <f>IFERROR(INDEX('Cost_Components'!$O$2:$O$28,MATCH(E116,'Cost_Components'!$A$2:$A$28,0)),"")</f>
      </c>
      <c r="AF116" s="99" t="n">
        <v>6660292.87749195</v>
      </c>
      <c r="AG116" s="100" t="n">
        <v>6656625.86824922</v>
      </c>
      <c r="AH116" s="101" t="str">
        <f>IF(H116="shared-count-once",COUNTIFS($A$2:$A$1405,A116,$B$2:$B$1405,B116,$E$2:$E$1405,E116),1)</f>
      </c>
      <c r="AI116" s="102" t="n">
        <v>306964650.16712</v>
      </c>
      <c r="AJ116" s="103" t="str">
        <f>IF(AI116=0,"",Q116/AI116)</f>
      </c>
      <c r="AK116" s="104" t="str">
        <f>IF(AI116=0,"",R116/AI116)</f>
      </c>
      <c r="AL116" s="105" t="str">
        <f>IF(AI116=0,"",S116/AI116)</f>
      </c>
      <c r="AM116" s="106" t="str">
        <f>IF(AI116=0,"",Y116/AI116)</f>
      </c>
    </row>
    <row r="117">
      <c r="A117" t="s">
        <v>231</v>
      </c>
      <c r="B117" s="73" t="n">
        <v>2036</v>
      </c>
      <c r="C117" t="s">
        <v>231</v>
      </c>
      <c r="D117" t="s">
        <v>225</v>
      </c>
      <c r="E117" s="74" t="s">
        <v>307</v>
      </c>
      <c r="F117" s="75" t="s">
        <v>308</v>
      </c>
      <c r="G117" s="76" t="s">
        <v>243</v>
      </c>
      <c r="H117" s="77" t="s">
        <v>240</v>
      </c>
      <c r="I117" s="78" t="s">
        <v>304</v>
      </c>
      <c r="J117" s="79" t="str">
        <f>IFERROR(INDEX('Cost_Components'!$K$2:$K$28,MATCH(E117,'Cost_Components'!$A$2:$A$28,0)),"")</f>
      </c>
      <c r="K117" s="80" t="str">
        <f>IF(OR(L117="",Z117="",AA117="",AB117=""),"",IF(B117&lt;AA117,L117,IF(B117&gt;AB117,Z117,L117+(Z117-L117)*MIN(MAX((B117-AA117+1)/MAX(AB117-AA117+1,1),0),1))))</f>
      </c>
      <c r="L117" s="81" t="str">
        <f>IFERROR(INDEX('Cost_Components'!$S$2:$S$28,MATCH(E117,'Cost_Components'!$A$2:$A$28,0)),"")</f>
      </c>
      <c r="M117" s="82" t="str">
        <f>IFERROR(INDEX('Cost_Components'!$L$2:$L$28,MATCH(E117,'Cost_Components'!$A$2:$A$28,0)),"")</f>
      </c>
      <c r="N117" s="83" t="str">
        <f>IFERROR(INDEX('Cost_Components'!$P$2:$P$28,MATCH(E117,'Cost_Components'!$A$2:$A$28,0)),"")</f>
      </c>
      <c r="O117" s="84" t="str">
        <f>AF117*J117</f>
      </c>
      <c r="P117" s="85" t="str">
        <f>AG117*J117</f>
      </c>
      <c r="Q117" s="86" t="str">
        <f>P117*L117*M117*N117</f>
      </c>
      <c r="R117" s="87" t="str">
        <f>O117*K117*M117*N117</f>
      </c>
      <c r="S117" s="88" t="str">
        <f>R117-Q117</f>
      </c>
      <c r="T117" s="34" t="str">
        <f>IFERROR(INDEX('Cost_Components'!$R$2:$R$28,MATCH(E117,'Cost_Components'!$A$2:$A$28,0)),"")</f>
      </c>
      <c r="U117" s="89" t="str">
        <f>IFERROR(INDEX('Cost_Components'!$Q$2:$Q$28,MATCH(E117,'Cost_Components'!$A$2:$A$28,0)),"")</f>
      </c>
      <c r="V117" s="90" t="str">
        <f>1/(1+'Calculation_Assumptions'!$B$5)^(B117-'Calculation_Assumptions'!$B$2)</f>
      </c>
      <c r="W117" s="91" t="str">
        <f>Q117*V117</f>
      </c>
      <c r="X117" s="92" t="str">
        <f>R117*V117</f>
      </c>
      <c r="Y117" s="93" t="str">
        <f>S117*V117</f>
      </c>
      <c r="Z117" s="94" t="str">
        <f>IFERROR(INDEX('Cost_Components'!$T$2:$T$28,MATCH(E117,'Cost_Components'!$A$2:$A$28,0)),"")</f>
      </c>
      <c r="AA117" s="95" t="str">
        <f>IFERROR(INDEX('Cost_Components'!$U$2:$U$28,MATCH(E117,'Cost_Components'!$A$2:$A$28,0)),"")</f>
      </c>
      <c r="AB117" s="96" t="str">
        <f>IFERROR(INDEX('Cost_Components'!$V$2:$V$28,MATCH(E117,'Cost_Components'!$A$2:$A$28,0)),"")</f>
      </c>
      <c r="AC117" s="97" t="str">
        <f>IFERROR(INDEX('Cost_Components'!$M$2:$M$28,MATCH(E117,'Cost_Components'!$A$2:$A$28,0)),"")</f>
      </c>
      <c r="AD117" s="98" t="str">
        <f>IFERROR(INDEX('Cost_Components'!$N$2:$N$28,MATCH(E117,'Cost_Components'!$A$2:$A$28,0)),"")</f>
      </c>
      <c r="AE117" s="34" t="str">
        <f>IFERROR(INDEX('Cost_Components'!$O$2:$O$28,MATCH(E117,'Cost_Components'!$A$2:$A$28,0)),"")</f>
      </c>
      <c r="AF117" s="99" t="n">
        <v>6810209.59025984</v>
      </c>
      <c r="AG117" s="100" t="n">
        <v>6805905.87886533</v>
      </c>
      <c r="AH117" s="101" t="str">
        <f>IF(H117="shared-count-once",COUNTIFS($A$2:$A$1405,A117,$B$2:$B$1405,B117,$E$2:$E$1405,E117),1)</f>
      </c>
      <c r="AI117" s="102" t="n">
        <v>308542769.756622</v>
      </c>
      <c r="AJ117" s="103" t="str">
        <f>IF(AI117=0,"",Q117/AI117)</f>
      </c>
      <c r="AK117" s="104" t="str">
        <f>IF(AI117=0,"",R117/AI117)</f>
      </c>
      <c r="AL117" s="105" t="str">
        <f>IF(AI117=0,"",S117/AI117)</f>
      </c>
      <c r="AM117" s="106" t="str">
        <f>IF(AI117=0,"",Y117/AI117)</f>
      </c>
    </row>
    <row r="118">
      <c r="A118" t="s">
        <v>231</v>
      </c>
      <c r="B118" s="73" t="n">
        <v>2037</v>
      </c>
      <c r="C118" t="s">
        <v>231</v>
      </c>
      <c r="D118" t="s">
        <v>225</v>
      </c>
      <c r="E118" s="74" t="s">
        <v>307</v>
      </c>
      <c r="F118" s="75" t="s">
        <v>308</v>
      </c>
      <c r="G118" s="76" t="s">
        <v>243</v>
      </c>
      <c r="H118" s="77" t="s">
        <v>240</v>
      </c>
      <c r="I118" s="78" t="s">
        <v>304</v>
      </c>
      <c r="J118" s="79" t="str">
        <f>IFERROR(INDEX('Cost_Components'!$K$2:$K$28,MATCH(E118,'Cost_Components'!$A$2:$A$28,0)),"")</f>
      </c>
      <c r="K118" s="80" t="str">
        <f>IF(OR(L118="",Z118="",AA118="",AB118=""),"",IF(B118&lt;AA118,L118,IF(B118&gt;AB118,Z118,L118+(Z118-L118)*MIN(MAX((B118-AA118+1)/MAX(AB118-AA118+1,1),0),1))))</f>
      </c>
      <c r="L118" s="81" t="str">
        <f>IFERROR(INDEX('Cost_Components'!$S$2:$S$28,MATCH(E118,'Cost_Components'!$A$2:$A$28,0)),"")</f>
      </c>
      <c r="M118" s="82" t="str">
        <f>IFERROR(INDEX('Cost_Components'!$L$2:$L$28,MATCH(E118,'Cost_Components'!$A$2:$A$28,0)),"")</f>
      </c>
      <c r="N118" s="83" t="str">
        <f>IFERROR(INDEX('Cost_Components'!$P$2:$P$28,MATCH(E118,'Cost_Components'!$A$2:$A$28,0)),"")</f>
      </c>
      <c r="O118" s="84" t="str">
        <f>AF118*J118</f>
      </c>
      <c r="P118" s="85" t="str">
        <f>AG118*J118</f>
      </c>
      <c r="Q118" s="86" t="str">
        <f>P118*L118*M118*N118</f>
      </c>
      <c r="R118" s="87" t="str">
        <f>O118*K118*M118*N118</f>
      </c>
      <c r="S118" s="88" t="str">
        <f>R118-Q118</f>
      </c>
      <c r="T118" s="34" t="str">
        <f>IFERROR(INDEX('Cost_Components'!$R$2:$R$28,MATCH(E118,'Cost_Components'!$A$2:$A$28,0)),"")</f>
      </c>
      <c r="U118" s="89" t="str">
        <f>IFERROR(INDEX('Cost_Components'!$Q$2:$Q$28,MATCH(E118,'Cost_Components'!$A$2:$A$28,0)),"")</f>
      </c>
      <c r="V118" s="90" t="str">
        <f>1/(1+'Calculation_Assumptions'!$B$5)^(B118-'Calculation_Assumptions'!$B$2)</f>
      </c>
      <c r="W118" s="91" t="str">
        <f>Q118*V118</f>
      </c>
      <c r="X118" s="92" t="str">
        <f>R118*V118</f>
      </c>
      <c r="Y118" s="93" t="str">
        <f>S118*V118</f>
      </c>
      <c r="Z118" s="94" t="str">
        <f>IFERROR(INDEX('Cost_Components'!$T$2:$T$28,MATCH(E118,'Cost_Components'!$A$2:$A$28,0)),"")</f>
      </c>
      <c r="AA118" s="95" t="str">
        <f>IFERROR(INDEX('Cost_Components'!$U$2:$U$28,MATCH(E118,'Cost_Components'!$A$2:$A$28,0)),"")</f>
      </c>
      <c r="AB118" s="96" t="str">
        <f>IFERROR(INDEX('Cost_Components'!$V$2:$V$28,MATCH(E118,'Cost_Components'!$A$2:$A$28,0)),"")</f>
      </c>
      <c r="AC118" s="97" t="str">
        <f>IFERROR(INDEX('Cost_Components'!$M$2:$M$28,MATCH(E118,'Cost_Components'!$A$2:$A$28,0)),"")</f>
      </c>
      <c r="AD118" s="98" t="str">
        <f>IFERROR(INDEX('Cost_Components'!$N$2:$N$28,MATCH(E118,'Cost_Components'!$A$2:$A$28,0)),"")</f>
      </c>
      <c r="AE118" s="34" t="str">
        <f>IFERROR(INDEX('Cost_Components'!$O$2:$O$28,MATCH(E118,'Cost_Components'!$A$2:$A$28,0)),"")</f>
      </c>
      <c r="AF118" s="99" t="n">
        <v>6960382.92917444</v>
      </c>
      <c r="AG118" s="100" t="n">
        <v>6955395.70671767</v>
      </c>
      <c r="AH118" s="101" t="str">
        <f>IF(H118="shared-count-once",COUNTIFS($A$2:$A$1405,A118,$B$2:$B$1405,B118,$E$2:$E$1405,E118),1)</f>
      </c>
      <c r="AI118" s="102" t="n">
        <v>310068287.63643</v>
      </c>
      <c r="AJ118" s="103" t="str">
        <f>IF(AI118=0,"",Q118/AI118)</f>
      </c>
      <c r="AK118" s="104" t="str">
        <f>IF(AI118=0,"",R118/AI118)</f>
      </c>
      <c r="AL118" s="105" t="str">
        <f>IF(AI118=0,"",S118/AI118)</f>
      </c>
      <c r="AM118" s="106" t="str">
        <f>IF(AI118=0,"",Y118/AI118)</f>
      </c>
    </row>
    <row r="119">
      <c r="A119" t="s">
        <v>231</v>
      </c>
      <c r="B119" s="73" t="n">
        <v>2038</v>
      </c>
      <c r="C119" t="s">
        <v>231</v>
      </c>
      <c r="D119" t="s">
        <v>225</v>
      </c>
      <c r="E119" s="74" t="s">
        <v>307</v>
      </c>
      <c r="F119" s="75" t="s">
        <v>308</v>
      </c>
      <c r="G119" s="76" t="s">
        <v>243</v>
      </c>
      <c r="H119" s="77" t="s">
        <v>240</v>
      </c>
      <c r="I119" s="78" t="s">
        <v>304</v>
      </c>
      <c r="J119" s="79" t="str">
        <f>IFERROR(INDEX('Cost_Components'!$K$2:$K$28,MATCH(E119,'Cost_Components'!$A$2:$A$28,0)),"")</f>
      </c>
      <c r="K119" s="80" t="str">
        <f>IF(OR(L119="",Z119="",AA119="",AB119=""),"",IF(B119&lt;AA119,L119,IF(B119&gt;AB119,Z119,L119+(Z119-L119)*MIN(MAX((B119-AA119+1)/MAX(AB119-AA119+1,1),0),1))))</f>
      </c>
      <c r="L119" s="81" t="str">
        <f>IFERROR(INDEX('Cost_Components'!$S$2:$S$28,MATCH(E119,'Cost_Components'!$A$2:$A$28,0)),"")</f>
      </c>
      <c r="M119" s="82" t="str">
        <f>IFERROR(INDEX('Cost_Components'!$L$2:$L$28,MATCH(E119,'Cost_Components'!$A$2:$A$28,0)),"")</f>
      </c>
      <c r="N119" s="83" t="str">
        <f>IFERROR(INDEX('Cost_Components'!$P$2:$P$28,MATCH(E119,'Cost_Components'!$A$2:$A$28,0)),"")</f>
      </c>
      <c r="O119" s="84" t="str">
        <f>AF119*J119</f>
      </c>
      <c r="P119" s="85" t="str">
        <f>AG119*J119</f>
      </c>
      <c r="Q119" s="86" t="str">
        <f>P119*L119*M119*N119</f>
      </c>
      <c r="R119" s="87" t="str">
        <f>O119*K119*M119*N119</f>
      </c>
      <c r="S119" s="88" t="str">
        <f>R119-Q119</f>
      </c>
      <c r="T119" s="34" t="str">
        <f>IFERROR(INDEX('Cost_Components'!$R$2:$R$28,MATCH(E119,'Cost_Components'!$A$2:$A$28,0)),"")</f>
      </c>
      <c r="U119" s="89" t="str">
        <f>IFERROR(INDEX('Cost_Components'!$Q$2:$Q$28,MATCH(E119,'Cost_Components'!$A$2:$A$28,0)),"")</f>
      </c>
      <c r="V119" s="90" t="str">
        <f>1/(1+'Calculation_Assumptions'!$B$5)^(B119-'Calculation_Assumptions'!$B$2)</f>
      </c>
      <c r="W119" s="91" t="str">
        <f>Q119*V119</f>
      </c>
      <c r="X119" s="92" t="str">
        <f>R119*V119</f>
      </c>
      <c r="Y119" s="93" t="str">
        <f>S119*V119</f>
      </c>
      <c r="Z119" s="94" t="str">
        <f>IFERROR(INDEX('Cost_Components'!$T$2:$T$28,MATCH(E119,'Cost_Components'!$A$2:$A$28,0)),"")</f>
      </c>
      <c r="AA119" s="95" t="str">
        <f>IFERROR(INDEX('Cost_Components'!$U$2:$U$28,MATCH(E119,'Cost_Components'!$A$2:$A$28,0)),"")</f>
      </c>
      <c r="AB119" s="96" t="str">
        <f>IFERROR(INDEX('Cost_Components'!$V$2:$V$28,MATCH(E119,'Cost_Components'!$A$2:$A$28,0)),"")</f>
      </c>
      <c r="AC119" s="97" t="str">
        <f>IFERROR(INDEX('Cost_Components'!$M$2:$M$28,MATCH(E119,'Cost_Components'!$A$2:$A$28,0)),"")</f>
      </c>
      <c r="AD119" s="98" t="str">
        <f>IFERROR(INDEX('Cost_Components'!$N$2:$N$28,MATCH(E119,'Cost_Components'!$A$2:$A$28,0)),"")</f>
      </c>
      <c r="AE119" s="34" t="str">
        <f>IFERROR(INDEX('Cost_Components'!$O$2:$O$28,MATCH(E119,'Cost_Components'!$A$2:$A$28,0)),"")</f>
      </c>
      <c r="AF119" s="99" t="n">
        <v>7113196.50342018</v>
      </c>
      <c r="AG119" s="100" t="n">
        <v>7107479.82856744</v>
      </c>
      <c r="AH119" s="101" t="str">
        <f>IF(H119="shared-count-once",COUNTIFS($A$2:$A$1405,A119,$B$2:$B$1405,B119,$E$2:$E$1405,E119),1)</f>
      </c>
      <c r="AI119" s="102" t="n">
        <v>311532999.13163</v>
      </c>
      <c r="AJ119" s="103" t="str">
        <f>IF(AI119=0,"",Q119/AI119)</f>
      </c>
      <c r="AK119" s="104" t="str">
        <f>IF(AI119=0,"",R119/AI119)</f>
      </c>
      <c r="AL119" s="105" t="str">
        <f>IF(AI119=0,"",S119/AI119)</f>
      </c>
      <c r="AM119" s="106" t="str">
        <f>IF(AI119=0,"",Y119/AI119)</f>
      </c>
    </row>
    <row r="120">
      <c r="A120" t="s">
        <v>231</v>
      </c>
      <c r="B120" s="73" t="n">
        <v>2039</v>
      </c>
      <c r="C120" t="s">
        <v>231</v>
      </c>
      <c r="D120" t="s">
        <v>225</v>
      </c>
      <c r="E120" s="74" t="s">
        <v>307</v>
      </c>
      <c r="F120" s="75" t="s">
        <v>308</v>
      </c>
      <c r="G120" s="76" t="s">
        <v>243</v>
      </c>
      <c r="H120" s="77" t="s">
        <v>240</v>
      </c>
      <c r="I120" s="78" t="s">
        <v>304</v>
      </c>
      <c r="J120" s="79" t="str">
        <f>IFERROR(INDEX('Cost_Components'!$K$2:$K$28,MATCH(E120,'Cost_Components'!$A$2:$A$28,0)),"")</f>
      </c>
      <c r="K120" s="80" t="str">
        <f>IF(OR(L120="",Z120="",AA120="",AB120=""),"",IF(B120&lt;AA120,L120,IF(B120&gt;AB120,Z120,L120+(Z120-L120)*MIN(MAX((B120-AA120+1)/MAX(AB120-AA120+1,1),0),1))))</f>
      </c>
      <c r="L120" s="81" t="str">
        <f>IFERROR(INDEX('Cost_Components'!$S$2:$S$28,MATCH(E120,'Cost_Components'!$A$2:$A$28,0)),"")</f>
      </c>
      <c r="M120" s="82" t="str">
        <f>IFERROR(INDEX('Cost_Components'!$L$2:$L$28,MATCH(E120,'Cost_Components'!$A$2:$A$28,0)),"")</f>
      </c>
      <c r="N120" s="83" t="str">
        <f>IFERROR(INDEX('Cost_Components'!$P$2:$P$28,MATCH(E120,'Cost_Components'!$A$2:$A$28,0)),"")</f>
      </c>
      <c r="O120" s="84" t="str">
        <f>AF120*J120</f>
      </c>
      <c r="P120" s="85" t="str">
        <f>AG120*J120</f>
      </c>
      <c r="Q120" s="86" t="str">
        <f>P120*L120*M120*N120</f>
      </c>
      <c r="R120" s="87" t="str">
        <f>O120*K120*M120*N120</f>
      </c>
      <c r="S120" s="88" t="str">
        <f>R120-Q120</f>
      </c>
      <c r="T120" s="34" t="str">
        <f>IFERROR(INDEX('Cost_Components'!$R$2:$R$28,MATCH(E120,'Cost_Components'!$A$2:$A$28,0)),"")</f>
      </c>
      <c r="U120" s="89" t="str">
        <f>IFERROR(INDEX('Cost_Components'!$Q$2:$Q$28,MATCH(E120,'Cost_Components'!$A$2:$A$28,0)),"")</f>
      </c>
      <c r="V120" s="90" t="str">
        <f>1/(1+'Calculation_Assumptions'!$B$5)^(B120-'Calculation_Assumptions'!$B$2)</f>
      </c>
      <c r="W120" s="91" t="str">
        <f>Q120*V120</f>
      </c>
      <c r="X120" s="92" t="str">
        <f>R120*V120</f>
      </c>
      <c r="Y120" s="93" t="str">
        <f>S120*V120</f>
      </c>
      <c r="Z120" s="94" t="str">
        <f>IFERROR(INDEX('Cost_Components'!$T$2:$T$28,MATCH(E120,'Cost_Components'!$A$2:$A$28,0)),"")</f>
      </c>
      <c r="AA120" s="95" t="str">
        <f>IFERROR(INDEX('Cost_Components'!$U$2:$U$28,MATCH(E120,'Cost_Components'!$A$2:$A$28,0)),"")</f>
      </c>
      <c r="AB120" s="96" t="str">
        <f>IFERROR(INDEX('Cost_Components'!$V$2:$V$28,MATCH(E120,'Cost_Components'!$A$2:$A$28,0)),"")</f>
      </c>
      <c r="AC120" s="97" t="str">
        <f>IFERROR(INDEX('Cost_Components'!$M$2:$M$28,MATCH(E120,'Cost_Components'!$A$2:$A$28,0)),"")</f>
      </c>
      <c r="AD120" s="98" t="str">
        <f>IFERROR(INDEX('Cost_Components'!$N$2:$N$28,MATCH(E120,'Cost_Components'!$A$2:$A$28,0)),"")</f>
      </c>
      <c r="AE120" s="34" t="str">
        <f>IFERROR(INDEX('Cost_Components'!$O$2:$O$28,MATCH(E120,'Cost_Components'!$A$2:$A$28,0)),"")</f>
      </c>
      <c r="AF120" s="99" t="n">
        <v>7264964.32599514</v>
      </c>
      <c r="AG120" s="100" t="n">
        <v>7258472.95735979</v>
      </c>
      <c r="AH120" s="101" t="str">
        <f>IF(H120="shared-count-once",COUNTIFS($A$2:$A$1405,A120,$B$2:$B$1405,B120,$E$2:$E$1405,E120),1)</f>
      </c>
      <c r="AI120" s="102" t="n">
        <v>312936391.858479</v>
      </c>
      <c r="AJ120" s="103" t="str">
        <f>IF(AI120=0,"",Q120/AI120)</f>
      </c>
      <c r="AK120" s="104" t="str">
        <f>IF(AI120=0,"",R120/AI120)</f>
      </c>
      <c r="AL120" s="105" t="str">
        <f>IF(AI120=0,"",S120/AI120)</f>
      </c>
      <c r="AM120" s="106" t="str">
        <f>IF(AI120=0,"",Y120/AI120)</f>
      </c>
    </row>
    <row r="121">
      <c r="A121" t="s">
        <v>231</v>
      </c>
      <c r="B121" s="73" t="n">
        <v>2040</v>
      </c>
      <c r="C121" t="s">
        <v>231</v>
      </c>
      <c r="D121" t="s">
        <v>225</v>
      </c>
      <c r="E121" s="74" t="s">
        <v>307</v>
      </c>
      <c r="F121" s="75" t="s">
        <v>308</v>
      </c>
      <c r="G121" s="76" t="s">
        <v>243</v>
      </c>
      <c r="H121" s="77" t="s">
        <v>240</v>
      </c>
      <c r="I121" s="78" t="s">
        <v>304</v>
      </c>
      <c r="J121" s="79" t="str">
        <f>IFERROR(INDEX('Cost_Components'!$K$2:$K$28,MATCH(E121,'Cost_Components'!$A$2:$A$28,0)),"")</f>
      </c>
      <c r="K121" s="80" t="str">
        <f>IF(OR(L121="",Z121="",AA121="",AB121=""),"",IF(B121&lt;AA121,L121,IF(B121&gt;AB121,Z121,L121+(Z121-L121)*MIN(MAX((B121-AA121+1)/MAX(AB121-AA121+1,1),0),1))))</f>
      </c>
      <c r="L121" s="81" t="str">
        <f>IFERROR(INDEX('Cost_Components'!$S$2:$S$28,MATCH(E121,'Cost_Components'!$A$2:$A$28,0)),"")</f>
      </c>
      <c r="M121" s="82" t="str">
        <f>IFERROR(INDEX('Cost_Components'!$L$2:$L$28,MATCH(E121,'Cost_Components'!$A$2:$A$28,0)),"")</f>
      </c>
      <c r="N121" s="83" t="str">
        <f>IFERROR(INDEX('Cost_Components'!$P$2:$P$28,MATCH(E121,'Cost_Components'!$A$2:$A$28,0)),"")</f>
      </c>
      <c r="O121" s="84" t="str">
        <f>AF121*J121</f>
      </c>
      <c r="P121" s="85" t="str">
        <f>AG121*J121</f>
      </c>
      <c r="Q121" s="86" t="str">
        <f>P121*L121*M121*N121</f>
      </c>
      <c r="R121" s="87" t="str">
        <f>O121*K121*M121*N121</f>
      </c>
      <c r="S121" s="88" t="str">
        <f>R121-Q121</f>
      </c>
      <c r="T121" s="34" t="str">
        <f>IFERROR(INDEX('Cost_Components'!$R$2:$R$28,MATCH(E121,'Cost_Components'!$A$2:$A$28,0)),"")</f>
      </c>
      <c r="U121" s="89" t="str">
        <f>IFERROR(INDEX('Cost_Components'!$Q$2:$Q$28,MATCH(E121,'Cost_Components'!$A$2:$A$28,0)),"")</f>
      </c>
      <c r="V121" s="90" t="str">
        <f>1/(1+'Calculation_Assumptions'!$B$5)^(B121-'Calculation_Assumptions'!$B$2)</f>
      </c>
      <c r="W121" s="91" t="str">
        <f>Q121*V121</f>
      </c>
      <c r="X121" s="92" t="str">
        <f>R121*V121</f>
      </c>
      <c r="Y121" s="93" t="str">
        <f>S121*V121</f>
      </c>
      <c r="Z121" s="94" t="str">
        <f>IFERROR(INDEX('Cost_Components'!$T$2:$T$28,MATCH(E121,'Cost_Components'!$A$2:$A$28,0)),"")</f>
      </c>
      <c r="AA121" s="95" t="str">
        <f>IFERROR(INDEX('Cost_Components'!$U$2:$U$28,MATCH(E121,'Cost_Components'!$A$2:$A$28,0)),"")</f>
      </c>
      <c r="AB121" s="96" t="str">
        <f>IFERROR(INDEX('Cost_Components'!$V$2:$V$28,MATCH(E121,'Cost_Components'!$A$2:$A$28,0)),"")</f>
      </c>
      <c r="AC121" s="97" t="str">
        <f>IFERROR(INDEX('Cost_Components'!$M$2:$M$28,MATCH(E121,'Cost_Components'!$A$2:$A$28,0)),"")</f>
      </c>
      <c r="AD121" s="98" t="str">
        <f>IFERROR(INDEX('Cost_Components'!$N$2:$N$28,MATCH(E121,'Cost_Components'!$A$2:$A$28,0)),"")</f>
      </c>
      <c r="AE121" s="34" t="str">
        <f>IFERROR(INDEX('Cost_Components'!$O$2:$O$28,MATCH(E121,'Cost_Components'!$A$2:$A$28,0)),"")</f>
      </c>
      <c r="AF121" s="99" t="n">
        <v>7414996.43467086</v>
      </c>
      <c r="AG121" s="100" t="n">
        <v>7407686.47207674</v>
      </c>
      <c r="AH121" s="101" t="str">
        <f>IF(H121="shared-count-once",COUNTIFS($A$2:$A$1405,A121,$B$2:$B$1405,B121,$E$2:$E$1405,E121),1)</f>
      </c>
      <c r="AI121" s="102" t="n">
        <v>314265537.410829</v>
      </c>
      <c r="AJ121" s="103" t="str">
        <f>IF(AI121=0,"",Q121/AI121)</f>
      </c>
      <c r="AK121" s="104" t="str">
        <f>IF(AI121=0,"",R121/AI121)</f>
      </c>
      <c r="AL121" s="105" t="str">
        <f>IF(AI121=0,"",S121/AI121)</f>
      </c>
      <c r="AM121" s="106" t="str">
        <f>IF(AI121=0,"",Y121/AI121)</f>
      </c>
    </row>
    <row r="122">
      <c r="A122" t="s">
        <v>231</v>
      </c>
      <c r="B122" s="73" t="n">
        <v>2041</v>
      </c>
      <c r="C122" t="s">
        <v>231</v>
      </c>
      <c r="D122" t="s">
        <v>225</v>
      </c>
      <c r="E122" s="74" t="s">
        <v>307</v>
      </c>
      <c r="F122" s="75" t="s">
        <v>308</v>
      </c>
      <c r="G122" s="76" t="s">
        <v>243</v>
      </c>
      <c r="H122" s="77" t="s">
        <v>240</v>
      </c>
      <c r="I122" s="78" t="s">
        <v>304</v>
      </c>
      <c r="J122" s="79" t="str">
        <f>IFERROR(INDEX('Cost_Components'!$K$2:$K$28,MATCH(E122,'Cost_Components'!$A$2:$A$28,0)),"")</f>
      </c>
      <c r="K122" s="80" t="str">
        <f>IF(OR(L122="",Z122="",AA122="",AB122=""),"",IF(B122&lt;AA122,L122,IF(B122&gt;AB122,Z122,L122+(Z122-L122)*MIN(MAX((B122-AA122+1)/MAX(AB122-AA122+1,1),0),1))))</f>
      </c>
      <c r="L122" s="81" t="str">
        <f>IFERROR(INDEX('Cost_Components'!$S$2:$S$28,MATCH(E122,'Cost_Components'!$A$2:$A$28,0)),"")</f>
      </c>
      <c r="M122" s="82" t="str">
        <f>IFERROR(INDEX('Cost_Components'!$L$2:$L$28,MATCH(E122,'Cost_Components'!$A$2:$A$28,0)),"")</f>
      </c>
      <c r="N122" s="83" t="str">
        <f>IFERROR(INDEX('Cost_Components'!$P$2:$P$28,MATCH(E122,'Cost_Components'!$A$2:$A$28,0)),"")</f>
      </c>
      <c r="O122" s="84" t="str">
        <f>AF122*J122</f>
      </c>
      <c r="P122" s="85" t="str">
        <f>AG122*J122</f>
      </c>
      <c r="Q122" s="86" t="str">
        <f>P122*L122*M122*N122</f>
      </c>
      <c r="R122" s="87" t="str">
        <f>O122*K122*M122*N122</f>
      </c>
      <c r="S122" s="88" t="str">
        <f>R122-Q122</f>
      </c>
      <c r="T122" s="34" t="str">
        <f>IFERROR(INDEX('Cost_Components'!$R$2:$R$28,MATCH(E122,'Cost_Components'!$A$2:$A$28,0)),"")</f>
      </c>
      <c r="U122" s="89" t="str">
        <f>IFERROR(INDEX('Cost_Components'!$Q$2:$Q$28,MATCH(E122,'Cost_Components'!$A$2:$A$28,0)),"")</f>
      </c>
      <c r="V122" s="90" t="str">
        <f>1/(1+'Calculation_Assumptions'!$B$5)^(B122-'Calculation_Assumptions'!$B$2)</f>
      </c>
      <c r="W122" s="91" t="str">
        <f>Q122*V122</f>
      </c>
      <c r="X122" s="92" t="str">
        <f>R122*V122</f>
      </c>
      <c r="Y122" s="93" t="str">
        <f>S122*V122</f>
      </c>
      <c r="Z122" s="94" t="str">
        <f>IFERROR(INDEX('Cost_Components'!$T$2:$T$28,MATCH(E122,'Cost_Components'!$A$2:$A$28,0)),"")</f>
      </c>
      <c r="AA122" s="95" t="str">
        <f>IFERROR(INDEX('Cost_Components'!$U$2:$U$28,MATCH(E122,'Cost_Components'!$A$2:$A$28,0)),"")</f>
      </c>
      <c r="AB122" s="96" t="str">
        <f>IFERROR(INDEX('Cost_Components'!$V$2:$V$28,MATCH(E122,'Cost_Components'!$A$2:$A$28,0)),"")</f>
      </c>
      <c r="AC122" s="97" t="str">
        <f>IFERROR(INDEX('Cost_Components'!$M$2:$M$28,MATCH(E122,'Cost_Components'!$A$2:$A$28,0)),"")</f>
      </c>
      <c r="AD122" s="98" t="str">
        <f>IFERROR(INDEX('Cost_Components'!$N$2:$N$28,MATCH(E122,'Cost_Components'!$A$2:$A$28,0)),"")</f>
      </c>
      <c r="AE122" s="34" t="str">
        <f>IFERROR(INDEX('Cost_Components'!$O$2:$O$28,MATCH(E122,'Cost_Components'!$A$2:$A$28,0)),"")</f>
      </c>
      <c r="AF122" s="99" t="n">
        <v>7564395.59696161</v>
      </c>
      <c r="AG122" s="100" t="n">
        <v>7556224.04727773</v>
      </c>
      <c r="AH122" s="101" t="str">
        <f>IF(H122="shared-count-once",COUNTIFS($A$2:$A$1405,A122,$B$2:$B$1405,B122,$E$2:$E$1405,E122),1)</f>
      </c>
      <c r="AI122" s="102" t="n">
        <v>315525215.312548</v>
      </c>
      <c r="AJ122" s="103" t="str">
        <f>IF(AI122=0,"",Q122/AI122)</f>
      </c>
      <c r="AK122" s="104" t="str">
        <f>IF(AI122=0,"",R122/AI122)</f>
      </c>
      <c r="AL122" s="105" t="str">
        <f>IF(AI122=0,"",S122/AI122)</f>
      </c>
      <c r="AM122" s="106" t="str">
        <f>IF(AI122=0,"",Y122/AI122)</f>
      </c>
    </row>
    <row r="123">
      <c r="A123" t="s">
        <v>231</v>
      </c>
      <c r="B123" s="73" t="n">
        <v>2042</v>
      </c>
      <c r="C123" t="s">
        <v>231</v>
      </c>
      <c r="D123" t="s">
        <v>225</v>
      </c>
      <c r="E123" s="74" t="s">
        <v>307</v>
      </c>
      <c r="F123" s="75" t="s">
        <v>308</v>
      </c>
      <c r="G123" s="76" t="s">
        <v>243</v>
      </c>
      <c r="H123" s="77" t="s">
        <v>240</v>
      </c>
      <c r="I123" s="78" t="s">
        <v>304</v>
      </c>
      <c r="J123" s="79" t="str">
        <f>IFERROR(INDEX('Cost_Components'!$K$2:$K$28,MATCH(E123,'Cost_Components'!$A$2:$A$28,0)),"")</f>
      </c>
      <c r="K123" s="80" t="str">
        <f>IF(OR(L123="",Z123="",AA123="",AB123=""),"",IF(B123&lt;AA123,L123,IF(B123&gt;AB123,Z123,L123+(Z123-L123)*MIN(MAX((B123-AA123+1)/MAX(AB123-AA123+1,1),0),1))))</f>
      </c>
      <c r="L123" s="81" t="str">
        <f>IFERROR(INDEX('Cost_Components'!$S$2:$S$28,MATCH(E123,'Cost_Components'!$A$2:$A$28,0)),"")</f>
      </c>
      <c r="M123" s="82" t="str">
        <f>IFERROR(INDEX('Cost_Components'!$L$2:$L$28,MATCH(E123,'Cost_Components'!$A$2:$A$28,0)),"")</f>
      </c>
      <c r="N123" s="83" t="str">
        <f>IFERROR(INDEX('Cost_Components'!$P$2:$P$28,MATCH(E123,'Cost_Components'!$A$2:$A$28,0)),"")</f>
      </c>
      <c r="O123" s="84" t="str">
        <f>AF123*J123</f>
      </c>
      <c r="P123" s="85" t="str">
        <f>AG123*J123</f>
      </c>
      <c r="Q123" s="86" t="str">
        <f>P123*L123*M123*N123</f>
      </c>
      <c r="R123" s="87" t="str">
        <f>O123*K123*M123*N123</f>
      </c>
      <c r="S123" s="88" t="str">
        <f>R123-Q123</f>
      </c>
      <c r="T123" s="34" t="str">
        <f>IFERROR(INDEX('Cost_Components'!$R$2:$R$28,MATCH(E123,'Cost_Components'!$A$2:$A$28,0)),"")</f>
      </c>
      <c r="U123" s="89" t="str">
        <f>IFERROR(INDEX('Cost_Components'!$Q$2:$Q$28,MATCH(E123,'Cost_Components'!$A$2:$A$28,0)),"")</f>
      </c>
      <c r="V123" s="90" t="str">
        <f>1/(1+'Calculation_Assumptions'!$B$5)^(B123-'Calculation_Assumptions'!$B$2)</f>
      </c>
      <c r="W123" s="91" t="str">
        <f>Q123*V123</f>
      </c>
      <c r="X123" s="92" t="str">
        <f>R123*V123</f>
      </c>
      <c r="Y123" s="93" t="str">
        <f>S123*V123</f>
      </c>
      <c r="Z123" s="94" t="str">
        <f>IFERROR(INDEX('Cost_Components'!$T$2:$T$28,MATCH(E123,'Cost_Components'!$A$2:$A$28,0)),"")</f>
      </c>
      <c r="AA123" s="95" t="str">
        <f>IFERROR(INDEX('Cost_Components'!$U$2:$U$28,MATCH(E123,'Cost_Components'!$A$2:$A$28,0)),"")</f>
      </c>
      <c r="AB123" s="96" t="str">
        <f>IFERROR(INDEX('Cost_Components'!$V$2:$V$28,MATCH(E123,'Cost_Components'!$A$2:$A$28,0)),"")</f>
      </c>
      <c r="AC123" s="97" t="str">
        <f>IFERROR(INDEX('Cost_Components'!$M$2:$M$28,MATCH(E123,'Cost_Components'!$A$2:$A$28,0)),"")</f>
      </c>
      <c r="AD123" s="98" t="str">
        <f>IFERROR(INDEX('Cost_Components'!$N$2:$N$28,MATCH(E123,'Cost_Components'!$A$2:$A$28,0)),"")</f>
      </c>
      <c r="AE123" s="34" t="str">
        <f>IFERROR(INDEX('Cost_Components'!$O$2:$O$28,MATCH(E123,'Cost_Components'!$A$2:$A$28,0)),"")</f>
      </c>
      <c r="AF123" s="99" t="n">
        <v>7712808.08297371</v>
      </c>
      <c r="AG123" s="100" t="n">
        <v>7703733.26630892</v>
      </c>
      <c r="AH123" s="101" t="str">
        <f>IF(H123="shared-count-once",COUNTIFS($A$2:$A$1405,A123,$B$2:$B$1405,B123,$E$2:$E$1405,E123),1)</f>
      </c>
      <c r="AI123" s="102" t="n">
        <v>316707694.211882</v>
      </c>
      <c r="AJ123" s="103" t="str">
        <f>IF(AI123=0,"",Q123/AI123)</f>
      </c>
      <c r="AK123" s="104" t="str">
        <f>IF(AI123=0,"",R123/AI123)</f>
      </c>
      <c r="AL123" s="105" t="str">
        <f>IF(AI123=0,"",S123/AI123)</f>
      </c>
      <c r="AM123" s="106" t="str">
        <f>IF(AI123=0,"",Y123/AI123)</f>
      </c>
    </row>
    <row r="124">
      <c r="A124" t="s">
        <v>231</v>
      </c>
      <c r="B124" s="73" t="n">
        <v>2043</v>
      </c>
      <c r="C124" t="s">
        <v>231</v>
      </c>
      <c r="D124" t="s">
        <v>225</v>
      </c>
      <c r="E124" s="74" t="s">
        <v>307</v>
      </c>
      <c r="F124" s="75" t="s">
        <v>308</v>
      </c>
      <c r="G124" s="76" t="s">
        <v>243</v>
      </c>
      <c r="H124" s="77" t="s">
        <v>240</v>
      </c>
      <c r="I124" s="78" t="s">
        <v>304</v>
      </c>
      <c r="J124" s="79" t="str">
        <f>IFERROR(INDEX('Cost_Components'!$K$2:$K$28,MATCH(E124,'Cost_Components'!$A$2:$A$28,0)),"")</f>
      </c>
      <c r="K124" s="80" t="str">
        <f>IF(OR(L124="",Z124="",AA124="",AB124=""),"",IF(B124&lt;AA124,L124,IF(B124&gt;AB124,Z124,L124+(Z124-L124)*MIN(MAX((B124-AA124+1)/MAX(AB124-AA124+1,1),0),1))))</f>
      </c>
      <c r="L124" s="81" t="str">
        <f>IFERROR(INDEX('Cost_Components'!$S$2:$S$28,MATCH(E124,'Cost_Components'!$A$2:$A$28,0)),"")</f>
      </c>
      <c r="M124" s="82" t="str">
        <f>IFERROR(INDEX('Cost_Components'!$L$2:$L$28,MATCH(E124,'Cost_Components'!$A$2:$A$28,0)),"")</f>
      </c>
      <c r="N124" s="83" t="str">
        <f>IFERROR(INDEX('Cost_Components'!$P$2:$P$28,MATCH(E124,'Cost_Components'!$A$2:$A$28,0)),"")</f>
      </c>
      <c r="O124" s="84" t="str">
        <f>AF124*J124</f>
      </c>
      <c r="P124" s="85" t="str">
        <f>AG124*J124</f>
      </c>
      <c r="Q124" s="86" t="str">
        <f>P124*L124*M124*N124</f>
      </c>
      <c r="R124" s="87" t="str">
        <f>O124*K124*M124*N124</f>
      </c>
      <c r="S124" s="88" t="str">
        <f>R124-Q124</f>
      </c>
      <c r="T124" s="34" t="str">
        <f>IFERROR(INDEX('Cost_Components'!$R$2:$R$28,MATCH(E124,'Cost_Components'!$A$2:$A$28,0)),"")</f>
      </c>
      <c r="U124" s="89" t="str">
        <f>IFERROR(INDEX('Cost_Components'!$Q$2:$Q$28,MATCH(E124,'Cost_Components'!$A$2:$A$28,0)),"")</f>
      </c>
      <c r="V124" s="90" t="str">
        <f>1/(1+'Calculation_Assumptions'!$B$5)^(B124-'Calculation_Assumptions'!$B$2)</f>
      </c>
      <c r="W124" s="91" t="str">
        <f>Q124*V124</f>
      </c>
      <c r="X124" s="92" t="str">
        <f>R124*V124</f>
      </c>
      <c r="Y124" s="93" t="str">
        <f>S124*V124</f>
      </c>
      <c r="Z124" s="94" t="str">
        <f>IFERROR(INDEX('Cost_Components'!$T$2:$T$28,MATCH(E124,'Cost_Components'!$A$2:$A$28,0)),"")</f>
      </c>
      <c r="AA124" s="95" t="str">
        <f>IFERROR(INDEX('Cost_Components'!$U$2:$U$28,MATCH(E124,'Cost_Components'!$A$2:$A$28,0)),"")</f>
      </c>
      <c r="AB124" s="96" t="str">
        <f>IFERROR(INDEX('Cost_Components'!$V$2:$V$28,MATCH(E124,'Cost_Components'!$A$2:$A$28,0)),"")</f>
      </c>
      <c r="AC124" s="97" t="str">
        <f>IFERROR(INDEX('Cost_Components'!$M$2:$M$28,MATCH(E124,'Cost_Components'!$A$2:$A$28,0)),"")</f>
      </c>
      <c r="AD124" s="98" t="str">
        <f>IFERROR(INDEX('Cost_Components'!$N$2:$N$28,MATCH(E124,'Cost_Components'!$A$2:$A$28,0)),"")</f>
      </c>
      <c r="AE124" s="34" t="str">
        <f>IFERROR(INDEX('Cost_Components'!$O$2:$O$28,MATCH(E124,'Cost_Components'!$A$2:$A$28,0)),"")</f>
      </c>
      <c r="AF124" s="99" t="n">
        <v>7861942.5318311</v>
      </c>
      <c r="AG124" s="100" t="n">
        <v>7851923.45314655</v>
      </c>
      <c r="AH124" s="101" t="str">
        <f>IF(H124="shared-count-once",COUNTIFS($A$2:$A$1405,A124,$B$2:$B$1405,B124,$E$2:$E$1405,E124),1)</f>
      </c>
      <c r="AI124" s="102" t="n">
        <v>317814114.067152</v>
      </c>
      <c r="AJ124" s="103" t="str">
        <f>IF(AI124=0,"",Q124/AI124)</f>
      </c>
      <c r="AK124" s="104" t="str">
        <f>IF(AI124=0,"",R124/AI124)</f>
      </c>
      <c r="AL124" s="105" t="str">
        <f>IF(AI124=0,"",S124/AI124)</f>
      </c>
      <c r="AM124" s="106" t="str">
        <f>IF(AI124=0,"",Y124/AI124)</f>
      </c>
    </row>
    <row r="125">
      <c r="A125" t="s">
        <v>231</v>
      </c>
      <c r="B125" s="73" t="n">
        <v>2044</v>
      </c>
      <c r="C125" t="s">
        <v>231</v>
      </c>
      <c r="D125" t="s">
        <v>225</v>
      </c>
      <c r="E125" s="74" t="s">
        <v>307</v>
      </c>
      <c r="F125" s="75" t="s">
        <v>308</v>
      </c>
      <c r="G125" s="76" t="s">
        <v>243</v>
      </c>
      <c r="H125" s="77" t="s">
        <v>240</v>
      </c>
      <c r="I125" s="78" t="s">
        <v>304</v>
      </c>
      <c r="J125" s="79" t="str">
        <f>IFERROR(INDEX('Cost_Components'!$K$2:$K$28,MATCH(E125,'Cost_Components'!$A$2:$A$28,0)),"")</f>
      </c>
      <c r="K125" s="80" t="str">
        <f>IF(OR(L125="",Z125="",AA125="",AB125=""),"",IF(B125&lt;AA125,L125,IF(B125&gt;AB125,Z125,L125+(Z125-L125)*MIN(MAX((B125-AA125+1)/MAX(AB125-AA125+1,1),0),1))))</f>
      </c>
      <c r="L125" s="81" t="str">
        <f>IFERROR(INDEX('Cost_Components'!$S$2:$S$28,MATCH(E125,'Cost_Components'!$A$2:$A$28,0)),"")</f>
      </c>
      <c r="M125" s="82" t="str">
        <f>IFERROR(INDEX('Cost_Components'!$L$2:$L$28,MATCH(E125,'Cost_Components'!$A$2:$A$28,0)),"")</f>
      </c>
      <c r="N125" s="83" t="str">
        <f>IFERROR(INDEX('Cost_Components'!$P$2:$P$28,MATCH(E125,'Cost_Components'!$A$2:$A$28,0)),"")</f>
      </c>
      <c r="O125" s="84" t="str">
        <f>AF125*J125</f>
      </c>
      <c r="P125" s="85" t="str">
        <f>AG125*J125</f>
      </c>
      <c r="Q125" s="86" t="str">
        <f>P125*L125*M125*N125</f>
      </c>
      <c r="R125" s="87" t="str">
        <f>O125*K125*M125*N125</f>
      </c>
      <c r="S125" s="88" t="str">
        <f>R125-Q125</f>
      </c>
      <c r="T125" s="34" t="str">
        <f>IFERROR(INDEX('Cost_Components'!$R$2:$R$28,MATCH(E125,'Cost_Components'!$A$2:$A$28,0)),"")</f>
      </c>
      <c r="U125" s="89" t="str">
        <f>IFERROR(INDEX('Cost_Components'!$Q$2:$Q$28,MATCH(E125,'Cost_Components'!$A$2:$A$28,0)),"")</f>
      </c>
      <c r="V125" s="90" t="str">
        <f>1/(1+'Calculation_Assumptions'!$B$5)^(B125-'Calculation_Assumptions'!$B$2)</f>
      </c>
      <c r="W125" s="91" t="str">
        <f>Q125*V125</f>
      </c>
      <c r="X125" s="92" t="str">
        <f>R125*V125</f>
      </c>
      <c r="Y125" s="93" t="str">
        <f>S125*V125</f>
      </c>
      <c r="Z125" s="94" t="str">
        <f>IFERROR(INDEX('Cost_Components'!$T$2:$T$28,MATCH(E125,'Cost_Components'!$A$2:$A$28,0)),"")</f>
      </c>
      <c r="AA125" s="95" t="str">
        <f>IFERROR(INDEX('Cost_Components'!$U$2:$U$28,MATCH(E125,'Cost_Components'!$A$2:$A$28,0)),"")</f>
      </c>
      <c r="AB125" s="96" t="str">
        <f>IFERROR(INDEX('Cost_Components'!$V$2:$V$28,MATCH(E125,'Cost_Components'!$A$2:$A$28,0)),"")</f>
      </c>
      <c r="AC125" s="97" t="str">
        <f>IFERROR(INDEX('Cost_Components'!$M$2:$M$28,MATCH(E125,'Cost_Components'!$A$2:$A$28,0)),"")</f>
      </c>
      <c r="AD125" s="98" t="str">
        <f>IFERROR(INDEX('Cost_Components'!$N$2:$N$28,MATCH(E125,'Cost_Components'!$A$2:$A$28,0)),"")</f>
      </c>
      <c r="AE125" s="34" t="str">
        <f>IFERROR(INDEX('Cost_Components'!$O$2:$O$28,MATCH(E125,'Cost_Components'!$A$2:$A$28,0)),"")</f>
      </c>
      <c r="AF125" s="99" t="n">
        <v>8008284.70106649</v>
      </c>
      <c r="AG125" s="100" t="n">
        <v>7997283.33339417</v>
      </c>
      <c r="AH125" s="101" t="str">
        <f>IF(H125="shared-count-once",COUNTIFS($A$2:$A$1405,A125,$B$2:$B$1405,B125,$E$2:$E$1405,E125),1)</f>
      </c>
      <c r="AI125" s="102" t="n">
        <v>318840890.732156</v>
      </c>
      <c r="AJ125" s="103" t="str">
        <f>IF(AI125=0,"",Q125/AI125)</f>
      </c>
      <c r="AK125" s="104" t="str">
        <f>IF(AI125=0,"",R125/AI125)</f>
      </c>
      <c r="AL125" s="105" t="str">
        <f>IF(AI125=0,"",S125/AI125)</f>
      </c>
      <c r="AM125" s="106" t="str">
        <f>IF(AI125=0,"",Y125/AI125)</f>
      </c>
    </row>
    <row r="126">
      <c r="A126" t="s">
        <v>231</v>
      </c>
      <c r="B126" s="73" t="n">
        <v>2045</v>
      </c>
      <c r="C126" t="s">
        <v>231</v>
      </c>
      <c r="D126" t="s">
        <v>225</v>
      </c>
      <c r="E126" s="74" t="s">
        <v>307</v>
      </c>
      <c r="F126" s="75" t="s">
        <v>308</v>
      </c>
      <c r="G126" s="76" t="s">
        <v>243</v>
      </c>
      <c r="H126" s="77" t="s">
        <v>240</v>
      </c>
      <c r="I126" s="78" t="s">
        <v>304</v>
      </c>
      <c r="J126" s="79" t="str">
        <f>IFERROR(INDEX('Cost_Components'!$K$2:$K$28,MATCH(E126,'Cost_Components'!$A$2:$A$28,0)),"")</f>
      </c>
      <c r="K126" s="80" t="str">
        <f>IF(OR(L126="",Z126="",AA126="",AB126=""),"",IF(B126&lt;AA126,L126,IF(B126&gt;AB126,Z126,L126+(Z126-L126)*MIN(MAX((B126-AA126+1)/MAX(AB126-AA126+1,1),0),1))))</f>
      </c>
      <c r="L126" s="81" t="str">
        <f>IFERROR(INDEX('Cost_Components'!$S$2:$S$28,MATCH(E126,'Cost_Components'!$A$2:$A$28,0)),"")</f>
      </c>
      <c r="M126" s="82" t="str">
        <f>IFERROR(INDEX('Cost_Components'!$L$2:$L$28,MATCH(E126,'Cost_Components'!$A$2:$A$28,0)),"")</f>
      </c>
      <c r="N126" s="83" t="str">
        <f>IFERROR(INDEX('Cost_Components'!$P$2:$P$28,MATCH(E126,'Cost_Components'!$A$2:$A$28,0)),"")</f>
      </c>
      <c r="O126" s="84" t="str">
        <f>AF126*J126</f>
      </c>
      <c r="P126" s="85" t="str">
        <f>AG126*J126</f>
      </c>
      <c r="Q126" s="86" t="str">
        <f>P126*L126*M126*N126</f>
      </c>
      <c r="R126" s="87" t="str">
        <f>O126*K126*M126*N126</f>
      </c>
      <c r="S126" s="88" t="str">
        <f>R126-Q126</f>
      </c>
      <c r="T126" s="34" t="str">
        <f>IFERROR(INDEX('Cost_Components'!$R$2:$R$28,MATCH(E126,'Cost_Components'!$A$2:$A$28,0)),"")</f>
      </c>
      <c r="U126" s="89" t="str">
        <f>IFERROR(INDEX('Cost_Components'!$Q$2:$Q$28,MATCH(E126,'Cost_Components'!$A$2:$A$28,0)),"")</f>
      </c>
      <c r="V126" s="90" t="str">
        <f>1/(1+'Calculation_Assumptions'!$B$5)^(B126-'Calculation_Assumptions'!$B$2)</f>
      </c>
      <c r="W126" s="91" t="str">
        <f>Q126*V126</f>
      </c>
      <c r="X126" s="92" t="str">
        <f>R126*V126</f>
      </c>
      <c r="Y126" s="93" t="str">
        <f>S126*V126</f>
      </c>
      <c r="Z126" s="94" t="str">
        <f>IFERROR(INDEX('Cost_Components'!$T$2:$T$28,MATCH(E126,'Cost_Components'!$A$2:$A$28,0)),"")</f>
      </c>
      <c r="AA126" s="95" t="str">
        <f>IFERROR(INDEX('Cost_Components'!$U$2:$U$28,MATCH(E126,'Cost_Components'!$A$2:$A$28,0)),"")</f>
      </c>
      <c r="AB126" s="96" t="str">
        <f>IFERROR(INDEX('Cost_Components'!$V$2:$V$28,MATCH(E126,'Cost_Components'!$A$2:$A$28,0)),"")</f>
      </c>
      <c r="AC126" s="97" t="str">
        <f>IFERROR(INDEX('Cost_Components'!$M$2:$M$28,MATCH(E126,'Cost_Components'!$A$2:$A$28,0)),"")</f>
      </c>
      <c r="AD126" s="98" t="str">
        <f>IFERROR(INDEX('Cost_Components'!$N$2:$N$28,MATCH(E126,'Cost_Components'!$A$2:$A$28,0)),"")</f>
      </c>
      <c r="AE126" s="34" t="str">
        <f>IFERROR(INDEX('Cost_Components'!$O$2:$O$28,MATCH(E126,'Cost_Components'!$A$2:$A$28,0)),"")</f>
      </c>
      <c r="AF126" s="99" t="n">
        <v>8151310.65013966</v>
      </c>
      <c r="AG126" s="100" t="n">
        <v>8139288.8940327</v>
      </c>
      <c r="AH126" s="101" t="str">
        <f>IF(H126="shared-count-once",COUNTIFS($A$2:$A$1405,A126,$B$2:$B$1405,B126,$E$2:$E$1405,E126),1)</f>
      </c>
      <c r="AI126" s="102" t="n">
        <v>319784682.33108</v>
      </c>
      <c r="AJ126" s="103" t="str">
        <f>IF(AI126=0,"",Q126/AI126)</f>
      </c>
      <c r="AK126" s="104" t="str">
        <f>IF(AI126=0,"",R126/AI126)</f>
      </c>
      <c r="AL126" s="105" t="str">
        <f>IF(AI126=0,"",S126/AI126)</f>
      </c>
      <c r="AM126" s="106" t="str">
        <f>IF(AI126=0,"",Y126/AI126)</f>
      </c>
    </row>
    <row r="127">
      <c r="A127" t="s">
        <v>231</v>
      </c>
      <c r="B127" s="73" t="n">
        <v>2046</v>
      </c>
      <c r="C127" t="s">
        <v>231</v>
      </c>
      <c r="D127" t="s">
        <v>225</v>
      </c>
      <c r="E127" s="74" t="s">
        <v>307</v>
      </c>
      <c r="F127" s="75" t="s">
        <v>308</v>
      </c>
      <c r="G127" s="76" t="s">
        <v>243</v>
      </c>
      <c r="H127" s="77" t="s">
        <v>240</v>
      </c>
      <c r="I127" s="78" t="s">
        <v>304</v>
      </c>
      <c r="J127" s="79" t="str">
        <f>IFERROR(INDEX('Cost_Components'!$K$2:$K$28,MATCH(E127,'Cost_Components'!$A$2:$A$28,0)),"")</f>
      </c>
      <c r="K127" s="80" t="str">
        <f>IF(OR(L127="",Z127="",AA127="",AB127=""),"",IF(B127&lt;AA127,L127,IF(B127&gt;AB127,Z127,L127+(Z127-L127)*MIN(MAX((B127-AA127+1)/MAX(AB127-AA127+1,1),0),1))))</f>
      </c>
      <c r="L127" s="81" t="str">
        <f>IFERROR(INDEX('Cost_Components'!$S$2:$S$28,MATCH(E127,'Cost_Components'!$A$2:$A$28,0)),"")</f>
      </c>
      <c r="M127" s="82" t="str">
        <f>IFERROR(INDEX('Cost_Components'!$L$2:$L$28,MATCH(E127,'Cost_Components'!$A$2:$A$28,0)),"")</f>
      </c>
      <c r="N127" s="83" t="str">
        <f>IFERROR(INDEX('Cost_Components'!$P$2:$P$28,MATCH(E127,'Cost_Components'!$A$2:$A$28,0)),"")</f>
      </c>
      <c r="O127" s="84" t="str">
        <f>AF127*J127</f>
      </c>
      <c r="P127" s="85" t="str">
        <f>AG127*J127</f>
      </c>
      <c r="Q127" s="86" t="str">
        <f>P127*L127*M127*N127</f>
      </c>
      <c r="R127" s="87" t="str">
        <f>O127*K127*M127*N127</f>
      </c>
      <c r="S127" s="88" t="str">
        <f>R127-Q127</f>
      </c>
      <c r="T127" s="34" t="str">
        <f>IFERROR(INDEX('Cost_Components'!$R$2:$R$28,MATCH(E127,'Cost_Components'!$A$2:$A$28,0)),"")</f>
      </c>
      <c r="U127" s="89" t="str">
        <f>IFERROR(INDEX('Cost_Components'!$Q$2:$Q$28,MATCH(E127,'Cost_Components'!$A$2:$A$28,0)),"")</f>
      </c>
      <c r="V127" s="90" t="str">
        <f>1/(1+'Calculation_Assumptions'!$B$5)^(B127-'Calculation_Assumptions'!$B$2)</f>
      </c>
      <c r="W127" s="91" t="str">
        <f>Q127*V127</f>
      </c>
      <c r="X127" s="92" t="str">
        <f>R127*V127</f>
      </c>
      <c r="Y127" s="93" t="str">
        <f>S127*V127</f>
      </c>
      <c r="Z127" s="94" t="str">
        <f>IFERROR(INDEX('Cost_Components'!$T$2:$T$28,MATCH(E127,'Cost_Components'!$A$2:$A$28,0)),"")</f>
      </c>
      <c r="AA127" s="95" t="str">
        <f>IFERROR(INDEX('Cost_Components'!$U$2:$U$28,MATCH(E127,'Cost_Components'!$A$2:$A$28,0)),"")</f>
      </c>
      <c r="AB127" s="96" t="str">
        <f>IFERROR(INDEX('Cost_Components'!$V$2:$V$28,MATCH(E127,'Cost_Components'!$A$2:$A$28,0)),"")</f>
      </c>
      <c r="AC127" s="97" t="str">
        <f>IFERROR(INDEX('Cost_Components'!$M$2:$M$28,MATCH(E127,'Cost_Components'!$A$2:$A$28,0)),"")</f>
      </c>
      <c r="AD127" s="98" t="str">
        <f>IFERROR(INDEX('Cost_Components'!$N$2:$N$28,MATCH(E127,'Cost_Components'!$A$2:$A$28,0)),"")</f>
      </c>
      <c r="AE127" s="34" t="str">
        <f>IFERROR(INDEX('Cost_Components'!$O$2:$O$28,MATCH(E127,'Cost_Components'!$A$2:$A$28,0)),"")</f>
      </c>
      <c r="AF127" s="99" t="n">
        <v>8292254.36308277</v>
      </c>
      <c r="AG127" s="100" t="n">
        <v>8279175.53814566</v>
      </c>
      <c r="AH127" s="101" t="str">
        <f>IF(H127="shared-count-once",COUNTIFS($A$2:$A$1405,A127,$B$2:$B$1405,B127,$E$2:$E$1405,E127),1)</f>
      </c>
      <c r="AI127" s="102" t="n">
        <v>320645615.981408</v>
      </c>
      <c r="AJ127" s="103" t="str">
        <f>IF(AI127=0,"",Q127/AI127)</f>
      </c>
      <c r="AK127" s="104" t="str">
        <f>IF(AI127=0,"",R127/AI127)</f>
      </c>
      <c r="AL127" s="105" t="str">
        <f>IF(AI127=0,"",S127/AI127)</f>
      </c>
      <c r="AM127" s="106" t="str">
        <f>IF(AI127=0,"",Y127/AI127)</f>
      </c>
    </row>
    <row r="128">
      <c r="A128" t="s">
        <v>231</v>
      </c>
      <c r="B128" s="73" t="n">
        <v>2047</v>
      </c>
      <c r="C128" t="s">
        <v>231</v>
      </c>
      <c r="D128" t="s">
        <v>225</v>
      </c>
      <c r="E128" s="74" t="s">
        <v>307</v>
      </c>
      <c r="F128" s="75" t="s">
        <v>308</v>
      </c>
      <c r="G128" s="76" t="s">
        <v>243</v>
      </c>
      <c r="H128" s="77" t="s">
        <v>240</v>
      </c>
      <c r="I128" s="78" t="s">
        <v>304</v>
      </c>
      <c r="J128" s="79" t="str">
        <f>IFERROR(INDEX('Cost_Components'!$K$2:$K$28,MATCH(E128,'Cost_Components'!$A$2:$A$28,0)),"")</f>
      </c>
      <c r="K128" s="80" t="str">
        <f>IF(OR(L128="",Z128="",AA128="",AB128=""),"",IF(B128&lt;AA128,L128,IF(B128&gt;AB128,Z128,L128+(Z128-L128)*MIN(MAX((B128-AA128+1)/MAX(AB128-AA128+1,1),0),1))))</f>
      </c>
      <c r="L128" s="81" t="str">
        <f>IFERROR(INDEX('Cost_Components'!$S$2:$S$28,MATCH(E128,'Cost_Components'!$A$2:$A$28,0)),"")</f>
      </c>
      <c r="M128" s="82" t="str">
        <f>IFERROR(INDEX('Cost_Components'!$L$2:$L$28,MATCH(E128,'Cost_Components'!$A$2:$A$28,0)),"")</f>
      </c>
      <c r="N128" s="83" t="str">
        <f>IFERROR(INDEX('Cost_Components'!$P$2:$P$28,MATCH(E128,'Cost_Components'!$A$2:$A$28,0)),"")</f>
      </c>
      <c r="O128" s="84" t="str">
        <f>AF128*J128</f>
      </c>
      <c r="P128" s="85" t="str">
        <f>AG128*J128</f>
      </c>
      <c r="Q128" s="86" t="str">
        <f>P128*L128*M128*N128</f>
      </c>
      <c r="R128" s="87" t="str">
        <f>O128*K128*M128*N128</f>
      </c>
      <c r="S128" s="88" t="str">
        <f>R128-Q128</f>
      </c>
      <c r="T128" s="34" t="str">
        <f>IFERROR(INDEX('Cost_Components'!$R$2:$R$28,MATCH(E128,'Cost_Components'!$A$2:$A$28,0)),"")</f>
      </c>
      <c r="U128" s="89" t="str">
        <f>IFERROR(INDEX('Cost_Components'!$Q$2:$Q$28,MATCH(E128,'Cost_Components'!$A$2:$A$28,0)),"")</f>
      </c>
      <c r="V128" s="90" t="str">
        <f>1/(1+'Calculation_Assumptions'!$B$5)^(B128-'Calculation_Assumptions'!$B$2)</f>
      </c>
      <c r="W128" s="91" t="str">
        <f>Q128*V128</f>
      </c>
      <c r="X128" s="92" t="str">
        <f>R128*V128</f>
      </c>
      <c r="Y128" s="93" t="str">
        <f>S128*V128</f>
      </c>
      <c r="Z128" s="94" t="str">
        <f>IFERROR(INDEX('Cost_Components'!$T$2:$T$28,MATCH(E128,'Cost_Components'!$A$2:$A$28,0)),"")</f>
      </c>
      <c r="AA128" s="95" t="str">
        <f>IFERROR(INDEX('Cost_Components'!$U$2:$U$28,MATCH(E128,'Cost_Components'!$A$2:$A$28,0)),"")</f>
      </c>
      <c r="AB128" s="96" t="str">
        <f>IFERROR(INDEX('Cost_Components'!$V$2:$V$28,MATCH(E128,'Cost_Components'!$A$2:$A$28,0)),"")</f>
      </c>
      <c r="AC128" s="97" t="str">
        <f>IFERROR(INDEX('Cost_Components'!$M$2:$M$28,MATCH(E128,'Cost_Components'!$A$2:$A$28,0)),"")</f>
      </c>
      <c r="AD128" s="98" t="str">
        <f>IFERROR(INDEX('Cost_Components'!$N$2:$N$28,MATCH(E128,'Cost_Components'!$A$2:$A$28,0)),"")</f>
      </c>
      <c r="AE128" s="34" t="str">
        <f>IFERROR(INDEX('Cost_Components'!$O$2:$O$28,MATCH(E128,'Cost_Components'!$A$2:$A$28,0)),"")</f>
      </c>
      <c r="AF128" s="99" t="n">
        <v>8429690.08098237</v>
      </c>
      <c r="AG128" s="100" t="n">
        <v>8415519.4499265</v>
      </c>
      <c r="AH128" s="101" t="str">
        <f>IF(H128="shared-count-once",COUNTIFS($A$2:$A$1405,A128,$B$2:$B$1405,B128,$E$2:$E$1405,E128),1)</f>
      </c>
      <c r="AI128" s="102" t="n">
        <v>321429520.522875</v>
      </c>
      <c r="AJ128" s="103" t="str">
        <f>IF(AI128=0,"",Q128/AI128)</f>
      </c>
      <c r="AK128" s="104" t="str">
        <f>IF(AI128=0,"",R128/AI128)</f>
      </c>
      <c r="AL128" s="105" t="str">
        <f>IF(AI128=0,"",S128/AI128)</f>
      </c>
      <c r="AM128" s="106" t="str">
        <f>IF(AI128=0,"",Y128/AI128)</f>
      </c>
    </row>
    <row r="129">
      <c r="A129" t="s">
        <v>231</v>
      </c>
      <c r="B129" s="73" t="n">
        <v>2048</v>
      </c>
      <c r="C129" t="s">
        <v>231</v>
      </c>
      <c r="D129" t="s">
        <v>225</v>
      </c>
      <c r="E129" s="74" t="s">
        <v>307</v>
      </c>
      <c r="F129" s="75" t="s">
        <v>308</v>
      </c>
      <c r="G129" s="76" t="s">
        <v>243</v>
      </c>
      <c r="H129" s="77" t="s">
        <v>240</v>
      </c>
      <c r="I129" s="78" t="s">
        <v>304</v>
      </c>
      <c r="J129" s="79" t="str">
        <f>IFERROR(INDEX('Cost_Components'!$K$2:$K$28,MATCH(E129,'Cost_Components'!$A$2:$A$28,0)),"")</f>
      </c>
      <c r="K129" s="80" t="str">
        <f>IF(OR(L129="",Z129="",AA129="",AB129=""),"",IF(B129&lt;AA129,L129,IF(B129&gt;AB129,Z129,L129+(Z129-L129)*MIN(MAX((B129-AA129+1)/MAX(AB129-AA129+1,1),0),1))))</f>
      </c>
      <c r="L129" s="81" t="str">
        <f>IFERROR(INDEX('Cost_Components'!$S$2:$S$28,MATCH(E129,'Cost_Components'!$A$2:$A$28,0)),"")</f>
      </c>
      <c r="M129" s="82" t="str">
        <f>IFERROR(INDEX('Cost_Components'!$L$2:$L$28,MATCH(E129,'Cost_Components'!$A$2:$A$28,0)),"")</f>
      </c>
      <c r="N129" s="83" t="str">
        <f>IFERROR(INDEX('Cost_Components'!$P$2:$P$28,MATCH(E129,'Cost_Components'!$A$2:$A$28,0)),"")</f>
      </c>
      <c r="O129" s="84" t="str">
        <f>AF129*J129</f>
      </c>
      <c r="P129" s="85" t="str">
        <f>AG129*J129</f>
      </c>
      <c r="Q129" s="86" t="str">
        <f>P129*L129*M129*N129</f>
      </c>
      <c r="R129" s="87" t="str">
        <f>O129*K129*M129*N129</f>
      </c>
      <c r="S129" s="88" t="str">
        <f>R129-Q129</f>
      </c>
      <c r="T129" s="34" t="str">
        <f>IFERROR(INDEX('Cost_Components'!$R$2:$R$28,MATCH(E129,'Cost_Components'!$A$2:$A$28,0)),"")</f>
      </c>
      <c r="U129" s="89" t="str">
        <f>IFERROR(INDEX('Cost_Components'!$Q$2:$Q$28,MATCH(E129,'Cost_Components'!$A$2:$A$28,0)),"")</f>
      </c>
      <c r="V129" s="90" t="str">
        <f>1/(1+'Calculation_Assumptions'!$B$5)^(B129-'Calculation_Assumptions'!$B$2)</f>
      </c>
      <c r="W129" s="91" t="str">
        <f>Q129*V129</f>
      </c>
      <c r="X129" s="92" t="str">
        <f>R129*V129</f>
      </c>
      <c r="Y129" s="93" t="str">
        <f>S129*V129</f>
      </c>
      <c r="Z129" s="94" t="str">
        <f>IFERROR(INDEX('Cost_Components'!$T$2:$T$28,MATCH(E129,'Cost_Components'!$A$2:$A$28,0)),"")</f>
      </c>
      <c r="AA129" s="95" t="str">
        <f>IFERROR(INDEX('Cost_Components'!$U$2:$U$28,MATCH(E129,'Cost_Components'!$A$2:$A$28,0)),"")</f>
      </c>
      <c r="AB129" s="96" t="str">
        <f>IFERROR(INDEX('Cost_Components'!$V$2:$V$28,MATCH(E129,'Cost_Components'!$A$2:$A$28,0)),"")</f>
      </c>
      <c r="AC129" s="97" t="str">
        <f>IFERROR(INDEX('Cost_Components'!$M$2:$M$28,MATCH(E129,'Cost_Components'!$A$2:$A$28,0)),"")</f>
      </c>
      <c r="AD129" s="98" t="str">
        <f>IFERROR(INDEX('Cost_Components'!$N$2:$N$28,MATCH(E129,'Cost_Components'!$A$2:$A$28,0)),"")</f>
      </c>
      <c r="AE129" s="34" t="str">
        <f>IFERROR(INDEX('Cost_Components'!$O$2:$O$28,MATCH(E129,'Cost_Components'!$A$2:$A$28,0)),"")</f>
      </c>
      <c r="AF129" s="99" t="n">
        <v>8566295.98123418</v>
      </c>
      <c r="AG129" s="100" t="n">
        <v>8550999.4763113</v>
      </c>
      <c r="AH129" s="101" t="str">
        <f>IF(H129="shared-count-once",COUNTIFS($A$2:$A$1405,A129,$B$2:$B$1405,B129,$E$2:$E$1405,E129),1)</f>
      </c>
      <c r="AI129" s="102" t="n">
        <v>322136832.260161</v>
      </c>
      <c r="AJ129" s="103" t="str">
        <f>IF(AI129=0,"",Q129/AI129)</f>
      </c>
      <c r="AK129" s="104" t="str">
        <f>IF(AI129=0,"",R129/AI129)</f>
      </c>
      <c r="AL129" s="105" t="str">
        <f>IF(AI129=0,"",S129/AI129)</f>
      </c>
      <c r="AM129" s="106" t="str">
        <f>IF(AI129=0,"",Y129/AI129)</f>
      </c>
    </row>
    <row r="130">
      <c r="A130" t="s">
        <v>231</v>
      </c>
      <c r="B130" s="73" t="n">
        <v>2049</v>
      </c>
      <c r="C130" t="s">
        <v>231</v>
      </c>
      <c r="D130" t="s">
        <v>225</v>
      </c>
      <c r="E130" s="74" t="s">
        <v>307</v>
      </c>
      <c r="F130" s="75" t="s">
        <v>308</v>
      </c>
      <c r="G130" s="76" t="s">
        <v>243</v>
      </c>
      <c r="H130" s="77" t="s">
        <v>240</v>
      </c>
      <c r="I130" s="78" t="s">
        <v>304</v>
      </c>
      <c r="J130" s="79" t="str">
        <f>IFERROR(INDEX('Cost_Components'!$K$2:$K$28,MATCH(E130,'Cost_Components'!$A$2:$A$28,0)),"")</f>
      </c>
      <c r="K130" s="80" t="str">
        <f>IF(OR(L130="",Z130="",AA130="",AB130=""),"",IF(B130&lt;AA130,L130,IF(B130&gt;AB130,Z130,L130+(Z130-L130)*MIN(MAX((B130-AA130+1)/MAX(AB130-AA130+1,1),0),1))))</f>
      </c>
      <c r="L130" s="81" t="str">
        <f>IFERROR(INDEX('Cost_Components'!$S$2:$S$28,MATCH(E130,'Cost_Components'!$A$2:$A$28,0)),"")</f>
      </c>
      <c r="M130" s="82" t="str">
        <f>IFERROR(INDEX('Cost_Components'!$L$2:$L$28,MATCH(E130,'Cost_Components'!$A$2:$A$28,0)),"")</f>
      </c>
      <c r="N130" s="83" t="str">
        <f>IFERROR(INDEX('Cost_Components'!$P$2:$P$28,MATCH(E130,'Cost_Components'!$A$2:$A$28,0)),"")</f>
      </c>
      <c r="O130" s="84" t="str">
        <f>AF130*J130</f>
      </c>
      <c r="P130" s="85" t="str">
        <f>AG130*J130</f>
      </c>
      <c r="Q130" s="86" t="str">
        <f>P130*L130*M130*N130</f>
      </c>
      <c r="R130" s="87" t="str">
        <f>O130*K130*M130*N130</f>
      </c>
      <c r="S130" s="88" t="str">
        <f>R130-Q130</f>
      </c>
      <c r="T130" s="34" t="str">
        <f>IFERROR(INDEX('Cost_Components'!$R$2:$R$28,MATCH(E130,'Cost_Components'!$A$2:$A$28,0)),"")</f>
      </c>
      <c r="U130" s="89" t="str">
        <f>IFERROR(INDEX('Cost_Components'!$Q$2:$Q$28,MATCH(E130,'Cost_Components'!$A$2:$A$28,0)),"")</f>
      </c>
      <c r="V130" s="90" t="str">
        <f>1/(1+'Calculation_Assumptions'!$B$5)^(B130-'Calculation_Assumptions'!$B$2)</f>
      </c>
      <c r="W130" s="91" t="str">
        <f>Q130*V130</f>
      </c>
      <c r="X130" s="92" t="str">
        <f>R130*V130</f>
      </c>
      <c r="Y130" s="93" t="str">
        <f>S130*V130</f>
      </c>
      <c r="Z130" s="94" t="str">
        <f>IFERROR(INDEX('Cost_Components'!$T$2:$T$28,MATCH(E130,'Cost_Components'!$A$2:$A$28,0)),"")</f>
      </c>
      <c r="AA130" s="95" t="str">
        <f>IFERROR(INDEX('Cost_Components'!$U$2:$U$28,MATCH(E130,'Cost_Components'!$A$2:$A$28,0)),"")</f>
      </c>
      <c r="AB130" s="96" t="str">
        <f>IFERROR(INDEX('Cost_Components'!$V$2:$V$28,MATCH(E130,'Cost_Components'!$A$2:$A$28,0)),"")</f>
      </c>
      <c r="AC130" s="97" t="str">
        <f>IFERROR(INDEX('Cost_Components'!$M$2:$M$28,MATCH(E130,'Cost_Components'!$A$2:$A$28,0)),"")</f>
      </c>
      <c r="AD130" s="98" t="str">
        <f>IFERROR(INDEX('Cost_Components'!$N$2:$N$28,MATCH(E130,'Cost_Components'!$A$2:$A$28,0)),"")</f>
      </c>
      <c r="AE130" s="34" t="str">
        <f>IFERROR(INDEX('Cost_Components'!$O$2:$O$28,MATCH(E130,'Cost_Components'!$A$2:$A$28,0)),"")</f>
      </c>
      <c r="AF130" s="99" t="n">
        <v>8699579.95831322</v>
      </c>
      <c r="AG130" s="100" t="n">
        <v>8683125.86723851</v>
      </c>
      <c r="AH130" s="101" t="str">
        <f>IF(H130="shared-count-once",COUNTIFS($A$2:$A$1405,A130,$B$2:$B$1405,B130,$E$2:$E$1405,E130),1)</f>
      </c>
      <c r="AI130" s="102" t="n">
        <v>322765819.752681</v>
      </c>
      <c r="AJ130" s="103" t="str">
        <f>IF(AI130=0,"",Q130/AI130)</f>
      </c>
      <c r="AK130" s="104" t="str">
        <f>IF(AI130=0,"",R130/AI130)</f>
      </c>
      <c r="AL130" s="105" t="str">
        <f>IF(AI130=0,"",S130/AI130)</f>
      </c>
      <c r="AM130" s="106" t="str">
        <f>IF(AI130=0,"",Y130/AI130)</f>
      </c>
    </row>
    <row r="131">
      <c r="A131" t="s">
        <v>231</v>
      </c>
      <c r="B131" s="73" t="n">
        <v>2050</v>
      </c>
      <c r="C131" t="s">
        <v>231</v>
      </c>
      <c r="D131" t="s">
        <v>225</v>
      </c>
      <c r="E131" s="74" t="s">
        <v>307</v>
      </c>
      <c r="F131" s="75" t="s">
        <v>308</v>
      </c>
      <c r="G131" s="76" t="s">
        <v>243</v>
      </c>
      <c r="H131" s="77" t="s">
        <v>240</v>
      </c>
      <c r="I131" s="78" t="s">
        <v>304</v>
      </c>
      <c r="J131" s="79" t="str">
        <f>IFERROR(INDEX('Cost_Components'!$K$2:$K$28,MATCH(E131,'Cost_Components'!$A$2:$A$28,0)),"")</f>
      </c>
      <c r="K131" s="80" t="str">
        <f>IF(OR(L131="",Z131="",AA131="",AB131=""),"",IF(B131&lt;AA131,L131,IF(B131&gt;AB131,Z131,L131+(Z131-L131)*MIN(MAX((B131-AA131+1)/MAX(AB131-AA131+1,1),0),1))))</f>
      </c>
      <c r="L131" s="81" t="str">
        <f>IFERROR(INDEX('Cost_Components'!$S$2:$S$28,MATCH(E131,'Cost_Components'!$A$2:$A$28,0)),"")</f>
      </c>
      <c r="M131" s="82" t="str">
        <f>IFERROR(INDEX('Cost_Components'!$L$2:$L$28,MATCH(E131,'Cost_Components'!$A$2:$A$28,0)),"")</f>
      </c>
      <c r="N131" s="83" t="str">
        <f>IFERROR(INDEX('Cost_Components'!$P$2:$P$28,MATCH(E131,'Cost_Components'!$A$2:$A$28,0)),"")</f>
      </c>
      <c r="O131" s="84" t="str">
        <f>AF131*J131</f>
      </c>
      <c r="P131" s="85" t="str">
        <f>AG131*J131</f>
      </c>
      <c r="Q131" s="86" t="str">
        <f>P131*L131*M131*N131</f>
      </c>
      <c r="R131" s="87" t="str">
        <f>O131*K131*M131*N131</f>
      </c>
      <c r="S131" s="88" t="str">
        <f>R131-Q131</f>
      </c>
      <c r="T131" s="34" t="str">
        <f>IFERROR(INDEX('Cost_Components'!$R$2:$R$28,MATCH(E131,'Cost_Components'!$A$2:$A$28,0)),"")</f>
      </c>
      <c r="U131" s="89" t="str">
        <f>IFERROR(INDEX('Cost_Components'!$Q$2:$Q$28,MATCH(E131,'Cost_Components'!$A$2:$A$28,0)),"")</f>
      </c>
      <c r="V131" s="90" t="str">
        <f>1/(1+'Calculation_Assumptions'!$B$5)^(B131-'Calculation_Assumptions'!$B$2)</f>
      </c>
      <c r="W131" s="91" t="str">
        <f>Q131*V131</f>
      </c>
      <c r="X131" s="92" t="str">
        <f>R131*V131</f>
      </c>
      <c r="Y131" s="93" t="str">
        <f>S131*V131</f>
      </c>
      <c r="Z131" s="94" t="str">
        <f>IFERROR(INDEX('Cost_Components'!$T$2:$T$28,MATCH(E131,'Cost_Components'!$A$2:$A$28,0)),"")</f>
      </c>
      <c r="AA131" s="95" t="str">
        <f>IFERROR(INDEX('Cost_Components'!$U$2:$U$28,MATCH(E131,'Cost_Components'!$A$2:$A$28,0)),"")</f>
      </c>
      <c r="AB131" s="96" t="str">
        <f>IFERROR(INDEX('Cost_Components'!$V$2:$V$28,MATCH(E131,'Cost_Components'!$A$2:$A$28,0)),"")</f>
      </c>
      <c r="AC131" s="97" t="str">
        <f>IFERROR(INDEX('Cost_Components'!$M$2:$M$28,MATCH(E131,'Cost_Components'!$A$2:$A$28,0)),"")</f>
      </c>
      <c r="AD131" s="98" t="str">
        <f>IFERROR(INDEX('Cost_Components'!$N$2:$N$28,MATCH(E131,'Cost_Components'!$A$2:$A$28,0)),"")</f>
      </c>
      <c r="AE131" s="34" t="str">
        <f>IFERROR(INDEX('Cost_Components'!$O$2:$O$28,MATCH(E131,'Cost_Components'!$A$2:$A$28,0)),"")</f>
      </c>
      <c r="AF131" s="99" t="n">
        <v>8828749.95744221</v>
      </c>
      <c r="AG131" s="100" t="n">
        <v>8811108.4479971</v>
      </c>
      <c r="AH131" s="101" t="str">
        <f>IF(H131="shared-count-once",COUNTIFS($A$2:$A$1405,A131,$B$2:$B$1405,B131,$E$2:$E$1405,E131),1)</f>
      </c>
      <c r="AI131" s="102" t="n">
        <v>323312042.563285</v>
      </c>
      <c r="AJ131" s="103" t="str">
        <f>IF(AI131=0,"",Q131/AI131)</f>
      </c>
      <c r="AK131" s="104" t="str">
        <f>IF(AI131=0,"",R131/AI131)</f>
      </c>
      <c r="AL131" s="105" t="str">
        <f>IF(AI131=0,"",S131/AI131)</f>
      </c>
      <c r="AM131" s="106" t="str">
        <f>IF(AI131=0,"",Y131/AI131)</f>
      </c>
    </row>
    <row r="132">
      <c r="A132" t="s">
        <v>245</v>
      </c>
      <c r="B132" s="73" t="n">
        <v>2025</v>
      </c>
      <c r="C132" t="s">
        <v>245</v>
      </c>
      <c r="D132" t="s">
        <v>235</v>
      </c>
      <c r="E132" s="74" t="s">
        <v>309</v>
      </c>
      <c r="F132" s="75" t="s">
        <v>310</v>
      </c>
      <c r="G132" s="76" t="s">
        <v>246</v>
      </c>
      <c r="H132" s="77" t="s">
        <v>240</v>
      </c>
      <c r="I132" s="78" t="s">
        <v>304</v>
      </c>
      <c r="J132" s="79" t="str">
        <f>IFERROR(INDEX('Cost_Components'!$K$2:$K$28,MATCH(E132,'Cost_Components'!$A$2:$A$28,0)),"")</f>
      </c>
      <c r="K132" s="80" t="str">
        <f>IF(OR(L132="",Z132="",AA132="",AB132=""),"",IF(B132&lt;AA132,L132,IF(B132&gt;AB132,Z132,L132+(Z132-L132)*MIN(MAX((B132-AA132+1)/MAX(AB132-AA132+1,1),0),1))))</f>
      </c>
      <c r="L132" s="81" t="str">
        <f>IFERROR(INDEX('Cost_Components'!$S$2:$S$28,MATCH(E132,'Cost_Components'!$A$2:$A$28,0)),"")</f>
      </c>
      <c r="M132" s="82" t="str">
        <f>IFERROR(INDEX('Cost_Components'!$L$2:$L$28,MATCH(E132,'Cost_Components'!$A$2:$A$28,0)),"")</f>
      </c>
      <c r="N132" s="83" t="str">
        <f>IFERROR(INDEX('Cost_Components'!$P$2:$P$28,MATCH(E132,'Cost_Components'!$A$2:$A$28,0)),"")</f>
      </c>
      <c r="O132" s="84" t="str">
        <f>AF132*J132</f>
      </c>
      <c r="P132" s="85" t="str">
        <f>AG132*J132</f>
      </c>
      <c r="Q132" s="86" t="str">
        <f>P132*L132*M132*N132</f>
      </c>
      <c r="R132" s="87" t="str">
        <f>O132*K132*M132*N132</f>
      </c>
      <c r="S132" s="88" t="str">
        <f>R132-Q132</f>
      </c>
      <c r="T132" s="34" t="str">
        <f>IFERROR(INDEX('Cost_Components'!$R$2:$R$28,MATCH(E132,'Cost_Components'!$A$2:$A$28,0)),"")</f>
      </c>
      <c r="U132" s="89" t="str">
        <f>IFERROR(INDEX('Cost_Components'!$Q$2:$Q$28,MATCH(E132,'Cost_Components'!$A$2:$A$28,0)),"")</f>
      </c>
      <c r="V132" s="90" t="str">
        <f>1/(1+'Calculation_Assumptions'!$B$5)^(B132-'Calculation_Assumptions'!$B$2)</f>
      </c>
      <c r="W132" s="91" t="str">
        <f>Q132*V132</f>
      </c>
      <c r="X132" s="92" t="str">
        <f>R132*V132</f>
      </c>
      <c r="Y132" s="93" t="str">
        <f>S132*V132</f>
      </c>
      <c r="Z132" s="94" t="str">
        <f>IFERROR(INDEX('Cost_Components'!$T$2:$T$28,MATCH(E132,'Cost_Components'!$A$2:$A$28,0)),"")</f>
      </c>
      <c r="AA132" s="95" t="str">
        <f>IFERROR(INDEX('Cost_Components'!$U$2:$U$28,MATCH(E132,'Cost_Components'!$A$2:$A$28,0)),"")</f>
      </c>
      <c r="AB132" s="96" t="str">
        <f>IFERROR(INDEX('Cost_Components'!$V$2:$V$28,MATCH(E132,'Cost_Components'!$A$2:$A$28,0)),"")</f>
      </c>
      <c r="AC132" s="97" t="str">
        <f>IFERROR(INDEX('Cost_Components'!$M$2:$M$28,MATCH(E132,'Cost_Components'!$A$2:$A$28,0)),"")</f>
      </c>
      <c r="AD132" s="98" t="str">
        <f>IFERROR(INDEX('Cost_Components'!$N$2:$N$28,MATCH(E132,'Cost_Components'!$A$2:$A$28,0)),"")</f>
      </c>
      <c r="AE132" s="34" t="str">
        <f>IFERROR(INDEX('Cost_Components'!$O$2:$O$28,MATCH(E132,'Cost_Components'!$A$2:$A$28,0)),"")</f>
      </c>
      <c r="AF132" s="99" t="n">
        <v>72381.1066062434</v>
      </c>
      <c r="AG132" s="100" t="n">
        <v>72327.6954716223</v>
      </c>
      <c r="AH132" s="101" t="str">
        <f>IF(H132="shared-count-once",COUNTIFS($A$2:$A$1405,A132,$B$2:$B$1405,B132,$E$2:$E$1405,E132),1)</f>
      </c>
      <c r="AI132" s="102" t="n">
        <v>288391907.644456</v>
      </c>
      <c r="AJ132" s="103" t="str">
        <f>IF(AI132=0,"",Q132/AI132)</f>
      </c>
      <c r="AK132" s="104" t="str">
        <f>IF(AI132=0,"",R132/AI132)</f>
      </c>
      <c r="AL132" s="105" t="str">
        <f>IF(AI132=0,"",S132/AI132)</f>
      </c>
      <c r="AM132" s="106" t="str">
        <f>IF(AI132=0,"",Y132/AI132)</f>
      </c>
    </row>
    <row r="133">
      <c r="A133" t="s">
        <v>245</v>
      </c>
      <c r="B133" s="73" t="n">
        <v>2026</v>
      </c>
      <c r="C133" t="s">
        <v>245</v>
      </c>
      <c r="D133" t="s">
        <v>235</v>
      </c>
      <c r="E133" s="74" t="s">
        <v>309</v>
      </c>
      <c r="F133" s="75" t="s">
        <v>310</v>
      </c>
      <c r="G133" s="76" t="s">
        <v>246</v>
      </c>
      <c r="H133" s="77" t="s">
        <v>240</v>
      </c>
      <c r="I133" s="78" t="s">
        <v>304</v>
      </c>
      <c r="J133" s="79" t="str">
        <f>IFERROR(INDEX('Cost_Components'!$K$2:$K$28,MATCH(E133,'Cost_Components'!$A$2:$A$28,0)),"")</f>
      </c>
      <c r="K133" s="80" t="str">
        <f>IF(OR(L133="",Z133="",AA133="",AB133=""),"",IF(B133&lt;AA133,L133,IF(B133&gt;AB133,Z133,L133+(Z133-L133)*MIN(MAX((B133-AA133+1)/MAX(AB133-AA133+1,1),0),1))))</f>
      </c>
      <c r="L133" s="81" t="str">
        <f>IFERROR(INDEX('Cost_Components'!$S$2:$S$28,MATCH(E133,'Cost_Components'!$A$2:$A$28,0)),"")</f>
      </c>
      <c r="M133" s="82" t="str">
        <f>IFERROR(INDEX('Cost_Components'!$L$2:$L$28,MATCH(E133,'Cost_Components'!$A$2:$A$28,0)),"")</f>
      </c>
      <c r="N133" s="83" t="str">
        <f>IFERROR(INDEX('Cost_Components'!$P$2:$P$28,MATCH(E133,'Cost_Components'!$A$2:$A$28,0)),"")</f>
      </c>
      <c r="O133" s="84" t="str">
        <f>AF133*J133</f>
      </c>
      <c r="P133" s="85" t="str">
        <f>AG133*J133</f>
      </c>
      <c r="Q133" s="86" t="str">
        <f>P133*L133*M133*N133</f>
      </c>
      <c r="R133" s="87" t="str">
        <f>O133*K133*M133*N133</f>
      </c>
      <c r="S133" s="88" t="str">
        <f>R133-Q133</f>
      </c>
      <c r="T133" s="34" t="str">
        <f>IFERROR(INDEX('Cost_Components'!$R$2:$R$28,MATCH(E133,'Cost_Components'!$A$2:$A$28,0)),"")</f>
      </c>
      <c r="U133" s="89" t="str">
        <f>IFERROR(INDEX('Cost_Components'!$Q$2:$Q$28,MATCH(E133,'Cost_Components'!$A$2:$A$28,0)),"")</f>
      </c>
      <c r="V133" s="90" t="str">
        <f>1/(1+'Calculation_Assumptions'!$B$5)^(B133-'Calculation_Assumptions'!$B$2)</f>
      </c>
      <c r="W133" s="91" t="str">
        <f>Q133*V133</f>
      </c>
      <c r="X133" s="92" t="str">
        <f>R133*V133</f>
      </c>
      <c r="Y133" s="93" t="str">
        <f>S133*V133</f>
      </c>
      <c r="Z133" s="94" t="str">
        <f>IFERROR(INDEX('Cost_Components'!$T$2:$T$28,MATCH(E133,'Cost_Components'!$A$2:$A$28,0)),"")</f>
      </c>
      <c r="AA133" s="95" t="str">
        <f>IFERROR(INDEX('Cost_Components'!$U$2:$U$28,MATCH(E133,'Cost_Components'!$A$2:$A$28,0)),"")</f>
      </c>
      <c r="AB133" s="96" t="str">
        <f>IFERROR(INDEX('Cost_Components'!$V$2:$V$28,MATCH(E133,'Cost_Components'!$A$2:$A$28,0)),"")</f>
      </c>
      <c r="AC133" s="97" t="str">
        <f>IFERROR(INDEX('Cost_Components'!$M$2:$M$28,MATCH(E133,'Cost_Components'!$A$2:$A$28,0)),"")</f>
      </c>
      <c r="AD133" s="98" t="str">
        <f>IFERROR(INDEX('Cost_Components'!$N$2:$N$28,MATCH(E133,'Cost_Components'!$A$2:$A$28,0)),"")</f>
      </c>
      <c r="AE133" s="34" t="str">
        <f>IFERROR(INDEX('Cost_Components'!$O$2:$O$28,MATCH(E133,'Cost_Components'!$A$2:$A$28,0)),"")</f>
      </c>
      <c r="AF133" s="99" t="n">
        <v>72951.1370902517</v>
      </c>
      <c r="AG133" s="100" t="n">
        <v>72799.2940063161</v>
      </c>
      <c r="AH133" s="101" t="str">
        <f>IF(H133="shared-count-once",COUNTIFS($A$2:$A$1405,A133,$B$2:$B$1405,B133,$E$2:$E$1405,E133),1)</f>
      </c>
      <c r="AI133" s="102" t="n">
        <v>290472130.233437</v>
      </c>
      <c r="AJ133" s="103" t="str">
        <f>IF(AI133=0,"",Q133/AI133)</f>
      </c>
      <c r="AK133" s="104" t="str">
        <f>IF(AI133=0,"",R133/AI133)</f>
      </c>
      <c r="AL133" s="105" t="str">
        <f>IF(AI133=0,"",S133/AI133)</f>
      </c>
      <c r="AM133" s="106" t="str">
        <f>IF(AI133=0,"",Y133/AI133)</f>
      </c>
    </row>
    <row r="134">
      <c r="A134" t="s">
        <v>245</v>
      </c>
      <c r="B134" s="73" t="n">
        <v>2027</v>
      </c>
      <c r="C134" t="s">
        <v>245</v>
      </c>
      <c r="D134" t="s">
        <v>235</v>
      </c>
      <c r="E134" s="74" t="s">
        <v>309</v>
      </c>
      <c r="F134" s="75" t="s">
        <v>310</v>
      </c>
      <c r="G134" s="76" t="s">
        <v>246</v>
      </c>
      <c r="H134" s="77" t="s">
        <v>240</v>
      </c>
      <c r="I134" s="78" t="s">
        <v>304</v>
      </c>
      <c r="J134" s="79" t="str">
        <f>IFERROR(INDEX('Cost_Components'!$K$2:$K$28,MATCH(E134,'Cost_Components'!$A$2:$A$28,0)),"")</f>
      </c>
      <c r="K134" s="80" t="str">
        <f>IF(OR(L134="",Z134="",AA134="",AB134=""),"",IF(B134&lt;AA134,L134,IF(B134&gt;AB134,Z134,L134+(Z134-L134)*MIN(MAX((B134-AA134+1)/MAX(AB134-AA134+1,1),0),1))))</f>
      </c>
      <c r="L134" s="81" t="str">
        <f>IFERROR(INDEX('Cost_Components'!$S$2:$S$28,MATCH(E134,'Cost_Components'!$A$2:$A$28,0)),"")</f>
      </c>
      <c r="M134" s="82" t="str">
        <f>IFERROR(INDEX('Cost_Components'!$L$2:$L$28,MATCH(E134,'Cost_Components'!$A$2:$A$28,0)),"")</f>
      </c>
      <c r="N134" s="83" t="str">
        <f>IFERROR(INDEX('Cost_Components'!$P$2:$P$28,MATCH(E134,'Cost_Components'!$A$2:$A$28,0)),"")</f>
      </c>
      <c r="O134" s="84" t="str">
        <f>AF134*J134</f>
      </c>
      <c r="P134" s="85" t="str">
        <f>AG134*J134</f>
      </c>
      <c r="Q134" s="86" t="str">
        <f>P134*L134*M134*N134</f>
      </c>
      <c r="R134" s="87" t="str">
        <f>O134*K134*M134*N134</f>
      </c>
      <c r="S134" s="88" t="str">
        <f>R134-Q134</f>
      </c>
      <c r="T134" s="34" t="str">
        <f>IFERROR(INDEX('Cost_Components'!$R$2:$R$28,MATCH(E134,'Cost_Components'!$A$2:$A$28,0)),"")</f>
      </c>
      <c r="U134" s="89" t="str">
        <f>IFERROR(INDEX('Cost_Components'!$Q$2:$Q$28,MATCH(E134,'Cost_Components'!$A$2:$A$28,0)),"")</f>
      </c>
      <c r="V134" s="90" t="str">
        <f>1/(1+'Calculation_Assumptions'!$B$5)^(B134-'Calculation_Assumptions'!$B$2)</f>
      </c>
      <c r="W134" s="91" t="str">
        <f>Q134*V134</f>
      </c>
      <c r="X134" s="92" t="str">
        <f>R134*V134</f>
      </c>
      <c r="Y134" s="93" t="str">
        <f>S134*V134</f>
      </c>
      <c r="Z134" s="94" t="str">
        <f>IFERROR(INDEX('Cost_Components'!$T$2:$T$28,MATCH(E134,'Cost_Components'!$A$2:$A$28,0)),"")</f>
      </c>
      <c r="AA134" s="95" t="str">
        <f>IFERROR(INDEX('Cost_Components'!$U$2:$U$28,MATCH(E134,'Cost_Components'!$A$2:$A$28,0)),"")</f>
      </c>
      <c r="AB134" s="96" t="str">
        <f>IFERROR(INDEX('Cost_Components'!$V$2:$V$28,MATCH(E134,'Cost_Components'!$A$2:$A$28,0)),"")</f>
      </c>
      <c r="AC134" s="97" t="str">
        <f>IFERROR(INDEX('Cost_Components'!$M$2:$M$28,MATCH(E134,'Cost_Components'!$A$2:$A$28,0)),"")</f>
      </c>
      <c r="AD134" s="98" t="str">
        <f>IFERROR(INDEX('Cost_Components'!$N$2:$N$28,MATCH(E134,'Cost_Components'!$A$2:$A$28,0)),"")</f>
      </c>
      <c r="AE134" s="34" t="str">
        <f>IFERROR(INDEX('Cost_Components'!$O$2:$O$28,MATCH(E134,'Cost_Components'!$A$2:$A$28,0)),"")</f>
      </c>
      <c r="AF134" s="99" t="n">
        <v>73590.11595051</v>
      </c>
      <c r="AG134" s="100" t="n">
        <v>73300.9803491612</v>
      </c>
      <c r="AH134" s="101" t="str">
        <f>IF(H134="shared-count-once",COUNTIFS($A$2:$A$1405,A134,$B$2:$B$1405,B134,$E$2:$E$1405,E134),1)</f>
      </c>
      <c r="AI134" s="102" t="n">
        <v>292505080.826208</v>
      </c>
      <c r="AJ134" s="103" t="str">
        <f>IF(AI134=0,"",Q134/AI134)</f>
      </c>
      <c r="AK134" s="104" t="str">
        <f>IF(AI134=0,"",R134/AI134)</f>
      </c>
      <c r="AL134" s="105" t="str">
        <f>IF(AI134=0,"",S134/AI134)</f>
      </c>
      <c r="AM134" s="106" t="str">
        <f>IF(AI134=0,"",Y134/AI134)</f>
      </c>
    </row>
    <row r="135">
      <c r="A135" t="s">
        <v>245</v>
      </c>
      <c r="B135" s="73" t="n">
        <v>2028</v>
      </c>
      <c r="C135" t="s">
        <v>245</v>
      </c>
      <c r="D135" t="s">
        <v>235</v>
      </c>
      <c r="E135" s="74" t="s">
        <v>309</v>
      </c>
      <c r="F135" s="75" t="s">
        <v>310</v>
      </c>
      <c r="G135" s="76" t="s">
        <v>246</v>
      </c>
      <c r="H135" s="77" t="s">
        <v>240</v>
      </c>
      <c r="I135" s="78" t="s">
        <v>304</v>
      </c>
      <c r="J135" s="79" t="str">
        <f>IFERROR(INDEX('Cost_Components'!$K$2:$K$28,MATCH(E135,'Cost_Components'!$A$2:$A$28,0)),"")</f>
      </c>
      <c r="K135" s="80" t="str">
        <f>IF(OR(L135="",Z135="",AA135="",AB135=""),"",IF(B135&lt;AA135,L135,IF(B135&gt;AB135,Z135,L135+(Z135-L135)*MIN(MAX((B135-AA135+1)/MAX(AB135-AA135+1,1),0),1))))</f>
      </c>
      <c r="L135" s="81" t="str">
        <f>IFERROR(INDEX('Cost_Components'!$S$2:$S$28,MATCH(E135,'Cost_Components'!$A$2:$A$28,0)),"")</f>
      </c>
      <c r="M135" s="82" t="str">
        <f>IFERROR(INDEX('Cost_Components'!$L$2:$L$28,MATCH(E135,'Cost_Components'!$A$2:$A$28,0)),"")</f>
      </c>
      <c r="N135" s="83" t="str">
        <f>IFERROR(INDEX('Cost_Components'!$P$2:$P$28,MATCH(E135,'Cost_Components'!$A$2:$A$28,0)),"")</f>
      </c>
      <c r="O135" s="84" t="str">
        <f>AF135*J135</f>
      </c>
      <c r="P135" s="85" t="str">
        <f>AG135*J135</f>
      </c>
      <c r="Q135" s="86" t="str">
        <f>P135*L135*M135*N135</f>
      </c>
      <c r="R135" s="87" t="str">
        <f>O135*K135*M135*N135</f>
      </c>
      <c r="S135" s="88" t="str">
        <f>R135-Q135</f>
      </c>
      <c r="T135" s="34" t="str">
        <f>IFERROR(INDEX('Cost_Components'!$R$2:$R$28,MATCH(E135,'Cost_Components'!$A$2:$A$28,0)),"")</f>
      </c>
      <c r="U135" s="89" t="str">
        <f>IFERROR(INDEX('Cost_Components'!$Q$2:$Q$28,MATCH(E135,'Cost_Components'!$A$2:$A$28,0)),"")</f>
      </c>
      <c r="V135" s="90" t="str">
        <f>1/(1+'Calculation_Assumptions'!$B$5)^(B135-'Calculation_Assumptions'!$B$2)</f>
      </c>
      <c r="W135" s="91" t="str">
        <f>Q135*V135</f>
      </c>
      <c r="X135" s="92" t="str">
        <f>R135*V135</f>
      </c>
      <c r="Y135" s="93" t="str">
        <f>S135*V135</f>
      </c>
      <c r="Z135" s="94" t="str">
        <f>IFERROR(INDEX('Cost_Components'!$T$2:$T$28,MATCH(E135,'Cost_Components'!$A$2:$A$28,0)),"")</f>
      </c>
      <c r="AA135" s="95" t="str">
        <f>IFERROR(INDEX('Cost_Components'!$U$2:$U$28,MATCH(E135,'Cost_Components'!$A$2:$A$28,0)),"")</f>
      </c>
      <c r="AB135" s="96" t="str">
        <f>IFERROR(INDEX('Cost_Components'!$V$2:$V$28,MATCH(E135,'Cost_Components'!$A$2:$A$28,0)),"")</f>
      </c>
      <c r="AC135" s="97" t="str">
        <f>IFERROR(INDEX('Cost_Components'!$M$2:$M$28,MATCH(E135,'Cost_Components'!$A$2:$A$28,0)),"")</f>
      </c>
      <c r="AD135" s="98" t="str">
        <f>IFERROR(INDEX('Cost_Components'!$N$2:$N$28,MATCH(E135,'Cost_Components'!$A$2:$A$28,0)),"")</f>
      </c>
      <c r="AE135" s="34" t="str">
        <f>IFERROR(INDEX('Cost_Components'!$O$2:$O$28,MATCH(E135,'Cost_Components'!$A$2:$A$28,0)),"")</f>
      </c>
      <c r="AF135" s="99" t="n">
        <v>74450.9991710688</v>
      </c>
      <c r="AG135" s="100" t="n">
        <v>73989.8208522703</v>
      </c>
      <c r="AH135" s="101" t="str">
        <f>IF(H135="shared-count-once",COUNTIFS($A$2:$A$1405,A135,$B$2:$B$1405,B135,$E$2:$E$1405,E135),1)</f>
      </c>
      <c r="AI135" s="102" t="n">
        <v>294484707.921554</v>
      </c>
      <c r="AJ135" s="103" t="str">
        <f>IF(AI135=0,"",Q135/AI135)</f>
      </c>
      <c r="AK135" s="104" t="str">
        <f>IF(AI135=0,"",R135/AI135)</f>
      </c>
      <c r="AL135" s="105" t="str">
        <f>IF(AI135=0,"",S135/AI135)</f>
      </c>
      <c r="AM135" s="106" t="str">
        <f>IF(AI135=0,"",Y135/AI135)</f>
      </c>
    </row>
    <row r="136">
      <c r="A136" t="s">
        <v>245</v>
      </c>
      <c r="B136" s="73" t="n">
        <v>2029</v>
      </c>
      <c r="C136" t="s">
        <v>245</v>
      </c>
      <c r="D136" t="s">
        <v>235</v>
      </c>
      <c r="E136" s="74" t="s">
        <v>309</v>
      </c>
      <c r="F136" s="75" t="s">
        <v>310</v>
      </c>
      <c r="G136" s="76" t="s">
        <v>246</v>
      </c>
      <c r="H136" s="77" t="s">
        <v>240</v>
      </c>
      <c r="I136" s="78" t="s">
        <v>304</v>
      </c>
      <c r="J136" s="79" t="str">
        <f>IFERROR(INDEX('Cost_Components'!$K$2:$K$28,MATCH(E136,'Cost_Components'!$A$2:$A$28,0)),"")</f>
      </c>
      <c r="K136" s="80" t="str">
        <f>IF(OR(L136="",Z136="",AA136="",AB136=""),"",IF(B136&lt;AA136,L136,IF(B136&gt;AB136,Z136,L136+(Z136-L136)*MIN(MAX((B136-AA136+1)/MAX(AB136-AA136+1,1),0),1))))</f>
      </c>
      <c r="L136" s="81" t="str">
        <f>IFERROR(INDEX('Cost_Components'!$S$2:$S$28,MATCH(E136,'Cost_Components'!$A$2:$A$28,0)),"")</f>
      </c>
      <c r="M136" s="82" t="str">
        <f>IFERROR(INDEX('Cost_Components'!$L$2:$L$28,MATCH(E136,'Cost_Components'!$A$2:$A$28,0)),"")</f>
      </c>
      <c r="N136" s="83" t="str">
        <f>IFERROR(INDEX('Cost_Components'!$P$2:$P$28,MATCH(E136,'Cost_Components'!$A$2:$A$28,0)),"")</f>
      </c>
      <c r="O136" s="84" t="str">
        <f>AF136*J136</f>
      </c>
      <c r="P136" s="85" t="str">
        <f>AG136*J136</f>
      </c>
      <c r="Q136" s="86" t="str">
        <f>P136*L136*M136*N136</f>
      </c>
      <c r="R136" s="87" t="str">
        <f>O136*K136*M136*N136</f>
      </c>
      <c r="S136" s="88" t="str">
        <f>R136-Q136</f>
      </c>
      <c r="T136" s="34" t="str">
        <f>IFERROR(INDEX('Cost_Components'!$R$2:$R$28,MATCH(E136,'Cost_Components'!$A$2:$A$28,0)),"")</f>
      </c>
      <c r="U136" s="89" t="str">
        <f>IFERROR(INDEX('Cost_Components'!$Q$2:$Q$28,MATCH(E136,'Cost_Components'!$A$2:$A$28,0)),"")</f>
      </c>
      <c r="V136" s="90" t="str">
        <f>1/(1+'Calculation_Assumptions'!$B$5)^(B136-'Calculation_Assumptions'!$B$2)</f>
      </c>
      <c r="W136" s="91" t="str">
        <f>Q136*V136</f>
      </c>
      <c r="X136" s="92" t="str">
        <f>R136*V136</f>
      </c>
      <c r="Y136" s="93" t="str">
        <f>S136*V136</f>
      </c>
      <c r="Z136" s="94" t="str">
        <f>IFERROR(INDEX('Cost_Components'!$T$2:$T$28,MATCH(E136,'Cost_Components'!$A$2:$A$28,0)),"")</f>
      </c>
      <c r="AA136" s="95" t="str">
        <f>IFERROR(INDEX('Cost_Components'!$U$2:$U$28,MATCH(E136,'Cost_Components'!$A$2:$A$28,0)),"")</f>
      </c>
      <c r="AB136" s="96" t="str">
        <f>IFERROR(INDEX('Cost_Components'!$V$2:$V$28,MATCH(E136,'Cost_Components'!$A$2:$A$28,0)),"")</f>
      </c>
      <c r="AC136" s="97" t="str">
        <f>IFERROR(INDEX('Cost_Components'!$M$2:$M$28,MATCH(E136,'Cost_Components'!$A$2:$A$28,0)),"")</f>
      </c>
      <c r="AD136" s="98" t="str">
        <f>IFERROR(INDEX('Cost_Components'!$N$2:$N$28,MATCH(E136,'Cost_Components'!$A$2:$A$28,0)),"")</f>
      </c>
      <c r="AE136" s="34" t="str">
        <f>IFERROR(INDEX('Cost_Components'!$O$2:$O$28,MATCH(E136,'Cost_Components'!$A$2:$A$28,0)),"")</f>
      </c>
      <c r="AF136" s="99" t="n">
        <v>75361.7940983203</v>
      </c>
      <c r="AG136" s="100" t="n">
        <v>74696.6483167967</v>
      </c>
      <c r="AH136" s="101" t="str">
        <f>IF(H136="shared-count-once",COUNTIFS($A$2:$A$1405,A136,$B$2:$B$1405,B136,$E$2:$E$1405,E136),1)</f>
      </c>
      <c r="AI136" s="102" t="n">
        <v>296414030.31143</v>
      </c>
      <c r="AJ136" s="103" t="str">
        <f>IF(AI136=0,"",Q136/AI136)</f>
      </c>
      <c r="AK136" s="104" t="str">
        <f>IF(AI136=0,"",R136/AI136)</f>
      </c>
      <c r="AL136" s="105" t="str">
        <f>IF(AI136=0,"",S136/AI136)</f>
      </c>
      <c r="AM136" s="106" t="str">
        <f>IF(AI136=0,"",Y136/AI136)</f>
      </c>
    </row>
    <row r="137">
      <c r="A137" t="s">
        <v>245</v>
      </c>
      <c r="B137" s="73" t="n">
        <v>2030</v>
      </c>
      <c r="C137" t="s">
        <v>245</v>
      </c>
      <c r="D137" t="s">
        <v>235</v>
      </c>
      <c r="E137" s="74" t="s">
        <v>309</v>
      </c>
      <c r="F137" s="75" t="s">
        <v>310</v>
      </c>
      <c r="G137" s="76" t="s">
        <v>246</v>
      </c>
      <c r="H137" s="77" t="s">
        <v>240</v>
      </c>
      <c r="I137" s="78" t="s">
        <v>304</v>
      </c>
      <c r="J137" s="79" t="str">
        <f>IFERROR(INDEX('Cost_Components'!$K$2:$K$28,MATCH(E137,'Cost_Components'!$A$2:$A$28,0)),"")</f>
      </c>
      <c r="K137" s="80" t="str">
        <f>IF(OR(L137="",Z137="",AA137="",AB137=""),"",IF(B137&lt;AA137,L137,IF(B137&gt;AB137,Z137,L137+(Z137-L137)*MIN(MAX((B137-AA137+1)/MAX(AB137-AA137+1,1),0),1))))</f>
      </c>
      <c r="L137" s="81" t="str">
        <f>IFERROR(INDEX('Cost_Components'!$S$2:$S$28,MATCH(E137,'Cost_Components'!$A$2:$A$28,0)),"")</f>
      </c>
      <c r="M137" s="82" t="str">
        <f>IFERROR(INDEX('Cost_Components'!$L$2:$L$28,MATCH(E137,'Cost_Components'!$A$2:$A$28,0)),"")</f>
      </c>
      <c r="N137" s="83" t="str">
        <f>IFERROR(INDEX('Cost_Components'!$P$2:$P$28,MATCH(E137,'Cost_Components'!$A$2:$A$28,0)),"")</f>
      </c>
      <c r="O137" s="84" t="str">
        <f>AF137*J137</f>
      </c>
      <c r="P137" s="85" t="str">
        <f>AG137*J137</f>
      </c>
      <c r="Q137" s="86" t="str">
        <f>P137*L137*M137*N137</f>
      </c>
      <c r="R137" s="87" t="str">
        <f>O137*K137*M137*N137</f>
      </c>
      <c r="S137" s="88" t="str">
        <f>R137-Q137</f>
      </c>
      <c r="T137" s="34" t="str">
        <f>IFERROR(INDEX('Cost_Components'!$R$2:$R$28,MATCH(E137,'Cost_Components'!$A$2:$A$28,0)),"")</f>
      </c>
      <c r="U137" s="89" t="str">
        <f>IFERROR(INDEX('Cost_Components'!$Q$2:$Q$28,MATCH(E137,'Cost_Components'!$A$2:$A$28,0)),"")</f>
      </c>
      <c r="V137" s="90" t="str">
        <f>1/(1+'Calculation_Assumptions'!$B$5)^(B137-'Calculation_Assumptions'!$B$2)</f>
      </c>
      <c r="W137" s="91" t="str">
        <f>Q137*V137</f>
      </c>
      <c r="X137" s="92" t="str">
        <f>R137*V137</f>
      </c>
      <c r="Y137" s="93" t="str">
        <f>S137*V137</f>
      </c>
      <c r="Z137" s="94" t="str">
        <f>IFERROR(INDEX('Cost_Components'!$T$2:$T$28,MATCH(E137,'Cost_Components'!$A$2:$A$28,0)),"")</f>
      </c>
      <c r="AA137" s="95" t="str">
        <f>IFERROR(INDEX('Cost_Components'!$U$2:$U$28,MATCH(E137,'Cost_Components'!$A$2:$A$28,0)),"")</f>
      </c>
      <c r="AB137" s="96" t="str">
        <f>IFERROR(INDEX('Cost_Components'!$V$2:$V$28,MATCH(E137,'Cost_Components'!$A$2:$A$28,0)),"")</f>
      </c>
      <c r="AC137" s="97" t="str">
        <f>IFERROR(INDEX('Cost_Components'!$M$2:$M$28,MATCH(E137,'Cost_Components'!$A$2:$A$28,0)),"")</f>
      </c>
      <c r="AD137" s="98" t="str">
        <f>IFERROR(INDEX('Cost_Components'!$N$2:$N$28,MATCH(E137,'Cost_Components'!$A$2:$A$28,0)),"")</f>
      </c>
      <c r="AE137" s="34" t="str">
        <f>IFERROR(INDEX('Cost_Components'!$O$2:$O$28,MATCH(E137,'Cost_Components'!$A$2:$A$28,0)),"")</f>
      </c>
      <c r="AF137" s="99" t="n">
        <v>76353.0507909475</v>
      </c>
      <c r="AG137" s="100" t="n">
        <v>75456.5014260613</v>
      </c>
      <c r="AH137" s="101" t="str">
        <f>IF(H137="shared-count-once",COUNTIFS($A$2:$A$1405,A137,$B$2:$B$1405,B137,$E$2:$E$1405,E137),1)</f>
      </c>
      <c r="AI137" s="102" t="n">
        <v>298289404.664994</v>
      </c>
      <c r="AJ137" s="103" t="str">
        <f>IF(AI137=0,"",Q137/AI137)</f>
      </c>
      <c r="AK137" s="104" t="str">
        <f>IF(AI137=0,"",R137/AI137)</f>
      </c>
      <c r="AL137" s="105" t="str">
        <f>IF(AI137=0,"",S137/AI137)</f>
      </c>
      <c r="AM137" s="106" t="str">
        <f>IF(AI137=0,"",Y137/AI137)</f>
      </c>
    </row>
    <row r="138">
      <c r="A138" t="s">
        <v>245</v>
      </c>
      <c r="B138" s="73" t="n">
        <v>2031</v>
      </c>
      <c r="C138" t="s">
        <v>245</v>
      </c>
      <c r="D138" t="s">
        <v>235</v>
      </c>
      <c r="E138" s="74" t="s">
        <v>309</v>
      </c>
      <c r="F138" s="75" t="s">
        <v>310</v>
      </c>
      <c r="G138" s="76" t="s">
        <v>246</v>
      </c>
      <c r="H138" s="77" t="s">
        <v>240</v>
      </c>
      <c r="I138" s="78" t="s">
        <v>304</v>
      </c>
      <c r="J138" s="79" t="str">
        <f>IFERROR(INDEX('Cost_Components'!$K$2:$K$28,MATCH(E138,'Cost_Components'!$A$2:$A$28,0)),"")</f>
      </c>
      <c r="K138" s="80" t="str">
        <f>IF(OR(L138="",Z138="",AA138="",AB138=""),"",IF(B138&lt;AA138,L138,IF(B138&gt;AB138,Z138,L138+(Z138-L138)*MIN(MAX((B138-AA138+1)/MAX(AB138-AA138+1,1),0),1))))</f>
      </c>
      <c r="L138" s="81" t="str">
        <f>IFERROR(INDEX('Cost_Components'!$S$2:$S$28,MATCH(E138,'Cost_Components'!$A$2:$A$28,0)),"")</f>
      </c>
      <c r="M138" s="82" t="str">
        <f>IFERROR(INDEX('Cost_Components'!$L$2:$L$28,MATCH(E138,'Cost_Components'!$A$2:$A$28,0)),"")</f>
      </c>
      <c r="N138" s="83" t="str">
        <f>IFERROR(INDEX('Cost_Components'!$P$2:$P$28,MATCH(E138,'Cost_Components'!$A$2:$A$28,0)),"")</f>
      </c>
      <c r="O138" s="84" t="str">
        <f>AF138*J138</f>
      </c>
      <c r="P138" s="85" t="str">
        <f>AG138*J138</f>
      </c>
      <c r="Q138" s="86" t="str">
        <f>P138*L138*M138*N138</f>
      </c>
      <c r="R138" s="87" t="str">
        <f>O138*K138*M138*N138</f>
      </c>
      <c r="S138" s="88" t="str">
        <f>R138-Q138</f>
      </c>
      <c r="T138" s="34" t="str">
        <f>IFERROR(INDEX('Cost_Components'!$R$2:$R$28,MATCH(E138,'Cost_Components'!$A$2:$A$28,0)),"")</f>
      </c>
      <c r="U138" s="89" t="str">
        <f>IFERROR(INDEX('Cost_Components'!$Q$2:$Q$28,MATCH(E138,'Cost_Components'!$A$2:$A$28,0)),"")</f>
      </c>
      <c r="V138" s="90" t="str">
        <f>1/(1+'Calculation_Assumptions'!$B$5)^(B138-'Calculation_Assumptions'!$B$2)</f>
      </c>
      <c r="W138" s="91" t="str">
        <f>Q138*V138</f>
      </c>
      <c r="X138" s="92" t="str">
        <f>R138*V138</f>
      </c>
      <c r="Y138" s="93" t="str">
        <f>S138*V138</f>
      </c>
      <c r="Z138" s="94" t="str">
        <f>IFERROR(INDEX('Cost_Components'!$T$2:$T$28,MATCH(E138,'Cost_Components'!$A$2:$A$28,0)),"")</f>
      </c>
      <c r="AA138" s="95" t="str">
        <f>IFERROR(INDEX('Cost_Components'!$U$2:$U$28,MATCH(E138,'Cost_Components'!$A$2:$A$28,0)),"")</f>
      </c>
      <c r="AB138" s="96" t="str">
        <f>IFERROR(INDEX('Cost_Components'!$V$2:$V$28,MATCH(E138,'Cost_Components'!$A$2:$A$28,0)),"")</f>
      </c>
      <c r="AC138" s="97" t="str">
        <f>IFERROR(INDEX('Cost_Components'!$M$2:$M$28,MATCH(E138,'Cost_Components'!$A$2:$A$28,0)),"")</f>
      </c>
      <c r="AD138" s="98" t="str">
        <f>IFERROR(INDEX('Cost_Components'!$N$2:$N$28,MATCH(E138,'Cost_Components'!$A$2:$A$28,0)),"")</f>
      </c>
      <c r="AE138" s="34" t="str">
        <f>IFERROR(INDEX('Cost_Components'!$O$2:$O$28,MATCH(E138,'Cost_Components'!$A$2:$A$28,0)),"")</f>
      </c>
      <c r="AF138" s="99" t="n">
        <v>77394.8068608948</v>
      </c>
      <c r="AG138" s="100" t="n">
        <v>76240.522317663</v>
      </c>
      <c r="AH138" s="101" t="str">
        <f>IF(H138="shared-count-once",COUNTIFS($A$2:$A$1405,A138,$B$2:$B$1405,B138,$E$2:$E$1405,E138),1)</f>
      </c>
      <c r="AI138" s="102" t="n">
        <v>300119636.925519</v>
      </c>
      <c r="AJ138" s="103" t="str">
        <f>IF(AI138=0,"",Q138/AI138)</f>
      </c>
      <c r="AK138" s="104" t="str">
        <f>IF(AI138=0,"",R138/AI138)</f>
      </c>
      <c r="AL138" s="105" t="str">
        <f>IF(AI138=0,"",S138/AI138)</f>
      </c>
      <c r="AM138" s="106" t="str">
        <f>IF(AI138=0,"",Y138/AI138)</f>
      </c>
    </row>
    <row r="139">
      <c r="A139" t="s">
        <v>245</v>
      </c>
      <c r="B139" s="73" t="n">
        <v>2032</v>
      </c>
      <c r="C139" t="s">
        <v>245</v>
      </c>
      <c r="D139" t="s">
        <v>235</v>
      </c>
      <c r="E139" s="74" t="s">
        <v>309</v>
      </c>
      <c r="F139" s="75" t="s">
        <v>310</v>
      </c>
      <c r="G139" s="76" t="s">
        <v>246</v>
      </c>
      <c r="H139" s="77" t="s">
        <v>240</v>
      </c>
      <c r="I139" s="78" t="s">
        <v>304</v>
      </c>
      <c r="J139" s="79" t="str">
        <f>IFERROR(INDEX('Cost_Components'!$K$2:$K$28,MATCH(E139,'Cost_Components'!$A$2:$A$28,0)),"")</f>
      </c>
      <c r="K139" s="80" t="str">
        <f>IF(OR(L139="",Z139="",AA139="",AB139=""),"",IF(B139&lt;AA139,L139,IF(B139&gt;AB139,Z139,L139+(Z139-L139)*MIN(MAX((B139-AA139+1)/MAX(AB139-AA139+1,1),0),1))))</f>
      </c>
      <c r="L139" s="81" t="str">
        <f>IFERROR(INDEX('Cost_Components'!$S$2:$S$28,MATCH(E139,'Cost_Components'!$A$2:$A$28,0)),"")</f>
      </c>
      <c r="M139" s="82" t="str">
        <f>IFERROR(INDEX('Cost_Components'!$L$2:$L$28,MATCH(E139,'Cost_Components'!$A$2:$A$28,0)),"")</f>
      </c>
      <c r="N139" s="83" t="str">
        <f>IFERROR(INDEX('Cost_Components'!$P$2:$P$28,MATCH(E139,'Cost_Components'!$A$2:$A$28,0)),"")</f>
      </c>
      <c r="O139" s="84" t="str">
        <f>AF139*J139</f>
      </c>
      <c r="P139" s="85" t="str">
        <f>AG139*J139</f>
      </c>
      <c r="Q139" s="86" t="str">
        <f>P139*L139*M139*N139</f>
      </c>
      <c r="R139" s="87" t="str">
        <f>O139*K139*M139*N139</f>
      </c>
      <c r="S139" s="88" t="str">
        <f>R139-Q139</f>
      </c>
      <c r="T139" s="34" t="str">
        <f>IFERROR(INDEX('Cost_Components'!$R$2:$R$28,MATCH(E139,'Cost_Components'!$A$2:$A$28,0)),"")</f>
      </c>
      <c r="U139" s="89" t="str">
        <f>IFERROR(INDEX('Cost_Components'!$Q$2:$Q$28,MATCH(E139,'Cost_Components'!$A$2:$A$28,0)),"")</f>
      </c>
      <c r="V139" s="90" t="str">
        <f>1/(1+'Calculation_Assumptions'!$B$5)^(B139-'Calculation_Assumptions'!$B$2)</f>
      </c>
      <c r="W139" s="91" t="str">
        <f>Q139*V139</f>
      </c>
      <c r="X139" s="92" t="str">
        <f>R139*V139</f>
      </c>
      <c r="Y139" s="93" t="str">
        <f>S139*V139</f>
      </c>
      <c r="Z139" s="94" t="str">
        <f>IFERROR(INDEX('Cost_Components'!$T$2:$T$28,MATCH(E139,'Cost_Components'!$A$2:$A$28,0)),"")</f>
      </c>
      <c r="AA139" s="95" t="str">
        <f>IFERROR(INDEX('Cost_Components'!$U$2:$U$28,MATCH(E139,'Cost_Components'!$A$2:$A$28,0)),"")</f>
      </c>
      <c r="AB139" s="96" t="str">
        <f>IFERROR(INDEX('Cost_Components'!$V$2:$V$28,MATCH(E139,'Cost_Components'!$A$2:$A$28,0)),"")</f>
      </c>
      <c r="AC139" s="97" t="str">
        <f>IFERROR(INDEX('Cost_Components'!$M$2:$M$28,MATCH(E139,'Cost_Components'!$A$2:$A$28,0)),"")</f>
      </c>
      <c r="AD139" s="98" t="str">
        <f>IFERROR(INDEX('Cost_Components'!$N$2:$N$28,MATCH(E139,'Cost_Components'!$A$2:$A$28,0)),"")</f>
      </c>
      <c r="AE139" s="34" t="str">
        <f>IFERROR(INDEX('Cost_Components'!$O$2:$O$28,MATCH(E139,'Cost_Components'!$A$2:$A$28,0)),"")</f>
      </c>
      <c r="AF139" s="99" t="n">
        <v>78478.3875359754</v>
      </c>
      <c r="AG139" s="100" t="n">
        <v>77042.1791607519</v>
      </c>
      <c r="AH139" s="101" t="str">
        <f>IF(H139="shared-count-once",COUNTIFS($A$2:$A$1405,A139,$B$2:$B$1405,B139,$E$2:$E$1405,E139),1)</f>
      </c>
      <c r="AI139" s="102" t="n">
        <v>301904628.083541</v>
      </c>
      <c r="AJ139" s="103" t="str">
        <f>IF(AI139=0,"",Q139/AI139)</f>
      </c>
      <c r="AK139" s="104" t="str">
        <f>IF(AI139=0,"",R139/AI139)</f>
      </c>
      <c r="AL139" s="105" t="str">
        <f>IF(AI139=0,"",S139/AI139)</f>
      </c>
      <c r="AM139" s="106" t="str">
        <f>IF(AI139=0,"",Y139/AI139)</f>
      </c>
    </row>
    <row r="140">
      <c r="A140" t="s">
        <v>245</v>
      </c>
      <c r="B140" s="73" t="n">
        <v>2033</v>
      </c>
      <c r="C140" t="s">
        <v>245</v>
      </c>
      <c r="D140" t="s">
        <v>235</v>
      </c>
      <c r="E140" s="74" t="s">
        <v>309</v>
      </c>
      <c r="F140" s="75" t="s">
        <v>310</v>
      </c>
      <c r="G140" s="76" t="s">
        <v>246</v>
      </c>
      <c r="H140" s="77" t="s">
        <v>240</v>
      </c>
      <c r="I140" s="78" t="s">
        <v>304</v>
      </c>
      <c r="J140" s="79" t="str">
        <f>IFERROR(INDEX('Cost_Components'!$K$2:$K$28,MATCH(E140,'Cost_Components'!$A$2:$A$28,0)),"")</f>
      </c>
      <c r="K140" s="80" t="str">
        <f>IF(OR(L140="",Z140="",AA140="",AB140=""),"",IF(B140&lt;AA140,L140,IF(B140&gt;AB140,Z140,L140+(Z140-L140)*MIN(MAX((B140-AA140+1)/MAX(AB140-AA140+1,1),0),1))))</f>
      </c>
      <c r="L140" s="81" t="str">
        <f>IFERROR(INDEX('Cost_Components'!$S$2:$S$28,MATCH(E140,'Cost_Components'!$A$2:$A$28,0)),"")</f>
      </c>
      <c r="M140" s="82" t="str">
        <f>IFERROR(INDEX('Cost_Components'!$L$2:$L$28,MATCH(E140,'Cost_Components'!$A$2:$A$28,0)),"")</f>
      </c>
      <c r="N140" s="83" t="str">
        <f>IFERROR(INDEX('Cost_Components'!$P$2:$P$28,MATCH(E140,'Cost_Components'!$A$2:$A$28,0)),"")</f>
      </c>
      <c r="O140" s="84" t="str">
        <f>AF140*J140</f>
      </c>
      <c r="P140" s="85" t="str">
        <f>AG140*J140</f>
      </c>
      <c r="Q140" s="86" t="str">
        <f>P140*L140*M140*N140</f>
      </c>
      <c r="R140" s="87" t="str">
        <f>O140*K140*M140*N140</f>
      </c>
      <c r="S140" s="88" t="str">
        <f>R140-Q140</f>
      </c>
      <c r="T140" s="34" t="str">
        <f>IFERROR(INDEX('Cost_Components'!$R$2:$R$28,MATCH(E140,'Cost_Components'!$A$2:$A$28,0)),"")</f>
      </c>
      <c r="U140" s="89" t="str">
        <f>IFERROR(INDEX('Cost_Components'!$Q$2:$Q$28,MATCH(E140,'Cost_Components'!$A$2:$A$28,0)),"")</f>
      </c>
      <c r="V140" s="90" t="str">
        <f>1/(1+'Calculation_Assumptions'!$B$5)^(B140-'Calculation_Assumptions'!$B$2)</f>
      </c>
      <c r="W140" s="91" t="str">
        <f>Q140*V140</f>
      </c>
      <c r="X140" s="92" t="str">
        <f>R140*V140</f>
      </c>
      <c r="Y140" s="93" t="str">
        <f>S140*V140</f>
      </c>
      <c r="Z140" s="94" t="str">
        <f>IFERROR(INDEX('Cost_Components'!$T$2:$T$28,MATCH(E140,'Cost_Components'!$A$2:$A$28,0)),"")</f>
      </c>
      <c r="AA140" s="95" t="str">
        <f>IFERROR(INDEX('Cost_Components'!$U$2:$U$28,MATCH(E140,'Cost_Components'!$A$2:$A$28,0)),"")</f>
      </c>
      <c r="AB140" s="96" t="str">
        <f>IFERROR(INDEX('Cost_Components'!$V$2:$V$28,MATCH(E140,'Cost_Components'!$A$2:$A$28,0)),"")</f>
      </c>
      <c r="AC140" s="97" t="str">
        <f>IFERROR(INDEX('Cost_Components'!$M$2:$M$28,MATCH(E140,'Cost_Components'!$A$2:$A$28,0)),"")</f>
      </c>
      <c r="AD140" s="98" t="str">
        <f>IFERROR(INDEX('Cost_Components'!$N$2:$N$28,MATCH(E140,'Cost_Components'!$A$2:$A$28,0)),"")</f>
      </c>
      <c r="AE140" s="34" t="str">
        <f>IFERROR(INDEX('Cost_Components'!$O$2:$O$28,MATCH(E140,'Cost_Components'!$A$2:$A$28,0)),"")</f>
      </c>
      <c r="AF140" s="99" t="n">
        <v>79747.1612633593</v>
      </c>
      <c r="AG140" s="100" t="n">
        <v>78006.7908067766</v>
      </c>
      <c r="AH140" s="101" t="str">
        <f>IF(H140="shared-count-once",COUNTIFS($A$2:$A$1405,A140,$B$2:$B$1405,B140,$E$2:$E$1405,E140),1)</f>
      </c>
      <c r="AI140" s="102" t="n">
        <v>303644277.16916</v>
      </c>
      <c r="AJ140" s="103" t="str">
        <f>IF(AI140=0,"",Q140/AI140)</f>
      </c>
      <c r="AK140" s="104" t="str">
        <f>IF(AI140=0,"",R140/AI140)</f>
      </c>
      <c r="AL140" s="105" t="str">
        <f>IF(AI140=0,"",S140/AI140)</f>
      </c>
      <c r="AM140" s="106" t="str">
        <f>IF(AI140=0,"",Y140/AI140)</f>
      </c>
    </row>
    <row r="141">
      <c r="A141" t="s">
        <v>245</v>
      </c>
      <c r="B141" s="73" t="n">
        <v>2034</v>
      </c>
      <c r="C141" t="s">
        <v>245</v>
      </c>
      <c r="D141" t="s">
        <v>235</v>
      </c>
      <c r="E141" s="74" t="s">
        <v>309</v>
      </c>
      <c r="F141" s="75" t="s">
        <v>310</v>
      </c>
      <c r="G141" s="76" t="s">
        <v>246</v>
      </c>
      <c r="H141" s="77" t="s">
        <v>240</v>
      </c>
      <c r="I141" s="78" t="s">
        <v>304</v>
      </c>
      <c r="J141" s="79" t="str">
        <f>IFERROR(INDEX('Cost_Components'!$K$2:$K$28,MATCH(E141,'Cost_Components'!$A$2:$A$28,0)),"")</f>
      </c>
      <c r="K141" s="80" t="str">
        <f>IF(OR(L141="",Z141="",AA141="",AB141=""),"",IF(B141&lt;AA141,L141,IF(B141&gt;AB141,Z141,L141+(Z141-L141)*MIN(MAX((B141-AA141+1)/MAX(AB141-AA141+1,1),0),1))))</f>
      </c>
      <c r="L141" s="81" t="str">
        <f>IFERROR(INDEX('Cost_Components'!$S$2:$S$28,MATCH(E141,'Cost_Components'!$A$2:$A$28,0)),"")</f>
      </c>
      <c r="M141" s="82" t="str">
        <f>IFERROR(INDEX('Cost_Components'!$L$2:$L$28,MATCH(E141,'Cost_Components'!$A$2:$A$28,0)),"")</f>
      </c>
      <c r="N141" s="83" t="str">
        <f>IFERROR(INDEX('Cost_Components'!$P$2:$P$28,MATCH(E141,'Cost_Components'!$A$2:$A$28,0)),"")</f>
      </c>
      <c r="O141" s="84" t="str">
        <f>AF141*J141</f>
      </c>
      <c r="P141" s="85" t="str">
        <f>AG141*J141</f>
      </c>
      <c r="Q141" s="86" t="str">
        <f>P141*L141*M141*N141</f>
      </c>
      <c r="R141" s="87" t="str">
        <f>O141*K141*M141*N141</f>
      </c>
      <c r="S141" s="88" t="str">
        <f>R141-Q141</f>
      </c>
      <c r="T141" s="34" t="str">
        <f>IFERROR(INDEX('Cost_Components'!$R$2:$R$28,MATCH(E141,'Cost_Components'!$A$2:$A$28,0)),"")</f>
      </c>
      <c r="U141" s="89" t="str">
        <f>IFERROR(INDEX('Cost_Components'!$Q$2:$Q$28,MATCH(E141,'Cost_Components'!$A$2:$A$28,0)),"")</f>
      </c>
      <c r="V141" s="90" t="str">
        <f>1/(1+'Calculation_Assumptions'!$B$5)^(B141-'Calculation_Assumptions'!$B$2)</f>
      </c>
      <c r="W141" s="91" t="str">
        <f>Q141*V141</f>
      </c>
      <c r="X141" s="92" t="str">
        <f>R141*V141</f>
      </c>
      <c r="Y141" s="93" t="str">
        <f>S141*V141</f>
      </c>
      <c r="Z141" s="94" t="str">
        <f>IFERROR(INDEX('Cost_Components'!$T$2:$T$28,MATCH(E141,'Cost_Components'!$A$2:$A$28,0)),"")</f>
      </c>
      <c r="AA141" s="95" t="str">
        <f>IFERROR(INDEX('Cost_Components'!$U$2:$U$28,MATCH(E141,'Cost_Components'!$A$2:$A$28,0)),"")</f>
      </c>
      <c r="AB141" s="96" t="str">
        <f>IFERROR(INDEX('Cost_Components'!$V$2:$V$28,MATCH(E141,'Cost_Components'!$A$2:$A$28,0)),"")</f>
      </c>
      <c r="AC141" s="97" t="str">
        <f>IFERROR(INDEX('Cost_Components'!$M$2:$M$28,MATCH(E141,'Cost_Components'!$A$2:$A$28,0)),"")</f>
      </c>
      <c r="AD141" s="98" t="str">
        <f>IFERROR(INDEX('Cost_Components'!$N$2:$N$28,MATCH(E141,'Cost_Components'!$A$2:$A$28,0)),"")</f>
      </c>
      <c r="AE141" s="34" t="str">
        <f>IFERROR(INDEX('Cost_Components'!$O$2:$O$28,MATCH(E141,'Cost_Components'!$A$2:$A$28,0)),"")</f>
      </c>
      <c r="AF141" s="99" t="n">
        <v>81019.1855339845</v>
      </c>
      <c r="AG141" s="100" t="n">
        <v>78954.0723961238</v>
      </c>
      <c r="AH141" s="101" t="str">
        <f>IF(H141="shared-count-once",COUNTIFS($A$2:$A$1405,A141,$B$2:$B$1405,B141,$E$2:$E$1405,E141),1)</f>
      </c>
      <c r="AI141" s="102" t="n">
        <v>305332541.184984</v>
      </c>
      <c r="AJ141" s="103" t="str">
        <f>IF(AI141=0,"",Q141/AI141)</f>
      </c>
      <c r="AK141" s="104" t="str">
        <f>IF(AI141=0,"",R141/AI141)</f>
      </c>
      <c r="AL141" s="105" t="str">
        <f>IF(AI141=0,"",S141/AI141)</f>
      </c>
      <c r="AM141" s="106" t="str">
        <f>IF(AI141=0,"",Y141/AI141)</f>
      </c>
    </row>
    <row r="142">
      <c r="A142" t="s">
        <v>245</v>
      </c>
      <c r="B142" s="73" t="n">
        <v>2035</v>
      </c>
      <c r="C142" t="s">
        <v>245</v>
      </c>
      <c r="D142" t="s">
        <v>235</v>
      </c>
      <c r="E142" s="74" t="s">
        <v>309</v>
      </c>
      <c r="F142" s="75" t="s">
        <v>310</v>
      </c>
      <c r="G142" s="76" t="s">
        <v>246</v>
      </c>
      <c r="H142" s="77" t="s">
        <v>240</v>
      </c>
      <c r="I142" s="78" t="s">
        <v>304</v>
      </c>
      <c r="J142" s="79" t="str">
        <f>IFERROR(INDEX('Cost_Components'!$K$2:$K$28,MATCH(E142,'Cost_Components'!$A$2:$A$28,0)),"")</f>
      </c>
      <c r="K142" s="80" t="str">
        <f>IF(OR(L142="",Z142="",AA142="",AB142=""),"",IF(B142&lt;AA142,L142,IF(B142&gt;AB142,Z142,L142+(Z142-L142)*MIN(MAX((B142-AA142+1)/MAX(AB142-AA142+1,1),0),1))))</f>
      </c>
      <c r="L142" s="81" t="str">
        <f>IFERROR(INDEX('Cost_Components'!$S$2:$S$28,MATCH(E142,'Cost_Components'!$A$2:$A$28,0)),"")</f>
      </c>
      <c r="M142" s="82" t="str">
        <f>IFERROR(INDEX('Cost_Components'!$L$2:$L$28,MATCH(E142,'Cost_Components'!$A$2:$A$28,0)),"")</f>
      </c>
      <c r="N142" s="83" t="str">
        <f>IFERROR(INDEX('Cost_Components'!$P$2:$P$28,MATCH(E142,'Cost_Components'!$A$2:$A$28,0)),"")</f>
      </c>
      <c r="O142" s="84" t="str">
        <f>AF142*J142</f>
      </c>
      <c r="P142" s="85" t="str">
        <f>AG142*J142</f>
      </c>
      <c r="Q142" s="86" t="str">
        <f>P142*L142*M142*N142</f>
      </c>
      <c r="R142" s="87" t="str">
        <f>O142*K142*M142*N142</f>
      </c>
      <c r="S142" s="88" t="str">
        <f>R142-Q142</f>
      </c>
      <c r="T142" s="34" t="str">
        <f>IFERROR(INDEX('Cost_Components'!$R$2:$R$28,MATCH(E142,'Cost_Components'!$A$2:$A$28,0)),"")</f>
      </c>
      <c r="U142" s="89" t="str">
        <f>IFERROR(INDEX('Cost_Components'!$Q$2:$Q$28,MATCH(E142,'Cost_Components'!$A$2:$A$28,0)),"")</f>
      </c>
      <c r="V142" s="90" t="str">
        <f>1/(1+'Calculation_Assumptions'!$B$5)^(B142-'Calculation_Assumptions'!$B$2)</f>
      </c>
      <c r="W142" s="91" t="str">
        <f>Q142*V142</f>
      </c>
      <c r="X142" s="92" t="str">
        <f>R142*V142</f>
      </c>
      <c r="Y142" s="93" t="str">
        <f>S142*V142</f>
      </c>
      <c r="Z142" s="94" t="str">
        <f>IFERROR(INDEX('Cost_Components'!$T$2:$T$28,MATCH(E142,'Cost_Components'!$A$2:$A$28,0)),"")</f>
      </c>
      <c r="AA142" s="95" t="str">
        <f>IFERROR(INDEX('Cost_Components'!$U$2:$U$28,MATCH(E142,'Cost_Components'!$A$2:$A$28,0)),"")</f>
      </c>
      <c r="AB142" s="96" t="str">
        <f>IFERROR(INDEX('Cost_Components'!$V$2:$V$28,MATCH(E142,'Cost_Components'!$A$2:$A$28,0)),"")</f>
      </c>
      <c r="AC142" s="97" t="str">
        <f>IFERROR(INDEX('Cost_Components'!$M$2:$M$28,MATCH(E142,'Cost_Components'!$A$2:$A$28,0)),"")</f>
      </c>
      <c r="AD142" s="98" t="str">
        <f>IFERROR(INDEX('Cost_Components'!$N$2:$N$28,MATCH(E142,'Cost_Components'!$A$2:$A$28,0)),"")</f>
      </c>
      <c r="AE142" s="34" t="str">
        <f>IFERROR(INDEX('Cost_Components'!$O$2:$O$28,MATCH(E142,'Cost_Components'!$A$2:$A$28,0)),"")</f>
      </c>
      <c r="AF142" s="99" t="n">
        <v>82372.9475478326</v>
      </c>
      <c r="AG142" s="100" t="n">
        <v>79962.913962193</v>
      </c>
      <c r="AH142" s="101" t="str">
        <f>IF(H142="shared-count-once",COUNTIFS($A$2:$A$1405,A142,$B$2:$B$1405,B142,$E$2:$E$1405,E142),1)</f>
      </c>
      <c r="AI142" s="102" t="n">
        <v>306964650.16712</v>
      </c>
      <c r="AJ142" s="103" t="str">
        <f>IF(AI142=0,"",Q142/AI142)</f>
      </c>
      <c r="AK142" s="104" t="str">
        <f>IF(AI142=0,"",R142/AI142)</f>
      </c>
      <c r="AL142" s="105" t="str">
        <f>IF(AI142=0,"",S142/AI142)</f>
      </c>
      <c r="AM142" s="106" t="str">
        <f>IF(AI142=0,"",Y142/AI142)</f>
      </c>
    </row>
    <row r="143">
      <c r="A143" t="s">
        <v>245</v>
      </c>
      <c r="B143" s="73" t="n">
        <v>2036</v>
      </c>
      <c r="C143" t="s">
        <v>245</v>
      </c>
      <c r="D143" t="s">
        <v>235</v>
      </c>
      <c r="E143" s="74" t="s">
        <v>309</v>
      </c>
      <c r="F143" s="75" t="s">
        <v>310</v>
      </c>
      <c r="G143" s="76" t="s">
        <v>246</v>
      </c>
      <c r="H143" s="77" t="s">
        <v>240</v>
      </c>
      <c r="I143" s="78" t="s">
        <v>304</v>
      </c>
      <c r="J143" s="79" t="str">
        <f>IFERROR(INDEX('Cost_Components'!$K$2:$K$28,MATCH(E143,'Cost_Components'!$A$2:$A$28,0)),"")</f>
      </c>
      <c r="K143" s="80" t="str">
        <f>IF(OR(L143="",Z143="",AA143="",AB143=""),"",IF(B143&lt;AA143,L143,IF(B143&gt;AB143,Z143,L143+(Z143-L143)*MIN(MAX((B143-AA143+1)/MAX(AB143-AA143+1,1),0),1))))</f>
      </c>
      <c r="L143" s="81" t="str">
        <f>IFERROR(INDEX('Cost_Components'!$S$2:$S$28,MATCH(E143,'Cost_Components'!$A$2:$A$28,0)),"")</f>
      </c>
      <c r="M143" s="82" t="str">
        <f>IFERROR(INDEX('Cost_Components'!$L$2:$L$28,MATCH(E143,'Cost_Components'!$A$2:$A$28,0)),"")</f>
      </c>
      <c r="N143" s="83" t="str">
        <f>IFERROR(INDEX('Cost_Components'!$P$2:$P$28,MATCH(E143,'Cost_Components'!$A$2:$A$28,0)),"")</f>
      </c>
      <c r="O143" s="84" t="str">
        <f>AF143*J143</f>
      </c>
      <c r="P143" s="85" t="str">
        <f>AG143*J143</f>
      </c>
      <c r="Q143" s="86" t="str">
        <f>P143*L143*M143*N143</f>
      </c>
      <c r="R143" s="87" t="str">
        <f>O143*K143*M143*N143</f>
      </c>
      <c r="S143" s="88" t="str">
        <f>R143-Q143</f>
      </c>
      <c r="T143" s="34" t="str">
        <f>IFERROR(INDEX('Cost_Components'!$R$2:$R$28,MATCH(E143,'Cost_Components'!$A$2:$A$28,0)),"")</f>
      </c>
      <c r="U143" s="89" t="str">
        <f>IFERROR(INDEX('Cost_Components'!$Q$2:$Q$28,MATCH(E143,'Cost_Components'!$A$2:$A$28,0)),"")</f>
      </c>
      <c r="V143" s="90" t="str">
        <f>1/(1+'Calculation_Assumptions'!$B$5)^(B143-'Calculation_Assumptions'!$B$2)</f>
      </c>
      <c r="W143" s="91" t="str">
        <f>Q143*V143</f>
      </c>
      <c r="X143" s="92" t="str">
        <f>R143*V143</f>
      </c>
      <c r="Y143" s="93" t="str">
        <f>S143*V143</f>
      </c>
      <c r="Z143" s="94" t="str">
        <f>IFERROR(INDEX('Cost_Components'!$T$2:$T$28,MATCH(E143,'Cost_Components'!$A$2:$A$28,0)),"")</f>
      </c>
      <c r="AA143" s="95" t="str">
        <f>IFERROR(INDEX('Cost_Components'!$U$2:$U$28,MATCH(E143,'Cost_Components'!$A$2:$A$28,0)),"")</f>
      </c>
      <c r="AB143" s="96" t="str">
        <f>IFERROR(INDEX('Cost_Components'!$V$2:$V$28,MATCH(E143,'Cost_Components'!$A$2:$A$28,0)),"")</f>
      </c>
      <c r="AC143" s="97" t="str">
        <f>IFERROR(INDEX('Cost_Components'!$M$2:$M$28,MATCH(E143,'Cost_Components'!$A$2:$A$28,0)),"")</f>
      </c>
      <c r="AD143" s="98" t="str">
        <f>IFERROR(INDEX('Cost_Components'!$N$2:$N$28,MATCH(E143,'Cost_Components'!$A$2:$A$28,0)),"")</f>
      </c>
      <c r="AE143" s="34" t="str">
        <f>IFERROR(INDEX('Cost_Components'!$O$2:$O$28,MATCH(E143,'Cost_Components'!$A$2:$A$28,0)),"")</f>
      </c>
      <c r="AF143" s="99" t="n">
        <v>83790.5736543246</v>
      </c>
      <c r="AG143" s="100" t="n">
        <v>81016.2775319528</v>
      </c>
      <c r="AH143" s="101" t="str">
        <f>IF(H143="shared-count-once",COUNTIFS($A$2:$A$1405,A143,$B$2:$B$1405,B143,$E$2:$E$1405,E143),1)</f>
      </c>
      <c r="AI143" s="102" t="n">
        <v>308542769.756622</v>
      </c>
      <c r="AJ143" s="103" t="str">
        <f>IF(AI143=0,"",Q143/AI143)</f>
      </c>
      <c r="AK143" s="104" t="str">
        <f>IF(AI143=0,"",R143/AI143)</f>
      </c>
      <c r="AL143" s="105" t="str">
        <f>IF(AI143=0,"",S143/AI143)</f>
      </c>
      <c r="AM143" s="106" t="str">
        <f>IF(AI143=0,"",Y143/AI143)</f>
      </c>
    </row>
    <row r="144">
      <c r="A144" t="s">
        <v>245</v>
      </c>
      <c r="B144" s="73" t="n">
        <v>2037</v>
      </c>
      <c r="C144" t="s">
        <v>245</v>
      </c>
      <c r="D144" t="s">
        <v>235</v>
      </c>
      <c r="E144" s="74" t="s">
        <v>309</v>
      </c>
      <c r="F144" s="75" t="s">
        <v>310</v>
      </c>
      <c r="G144" s="76" t="s">
        <v>246</v>
      </c>
      <c r="H144" s="77" t="s">
        <v>240</v>
      </c>
      <c r="I144" s="78" t="s">
        <v>304</v>
      </c>
      <c r="J144" s="79" t="str">
        <f>IFERROR(INDEX('Cost_Components'!$K$2:$K$28,MATCH(E144,'Cost_Components'!$A$2:$A$28,0)),"")</f>
      </c>
      <c r="K144" s="80" t="str">
        <f>IF(OR(L144="",Z144="",AA144="",AB144=""),"",IF(B144&lt;AA144,L144,IF(B144&gt;AB144,Z144,L144+(Z144-L144)*MIN(MAX((B144-AA144+1)/MAX(AB144-AA144+1,1),0),1))))</f>
      </c>
      <c r="L144" s="81" t="str">
        <f>IFERROR(INDEX('Cost_Components'!$S$2:$S$28,MATCH(E144,'Cost_Components'!$A$2:$A$28,0)),"")</f>
      </c>
      <c r="M144" s="82" t="str">
        <f>IFERROR(INDEX('Cost_Components'!$L$2:$L$28,MATCH(E144,'Cost_Components'!$A$2:$A$28,0)),"")</f>
      </c>
      <c r="N144" s="83" t="str">
        <f>IFERROR(INDEX('Cost_Components'!$P$2:$P$28,MATCH(E144,'Cost_Components'!$A$2:$A$28,0)),"")</f>
      </c>
      <c r="O144" s="84" t="str">
        <f>AF144*J144</f>
      </c>
      <c r="P144" s="85" t="str">
        <f>AG144*J144</f>
      </c>
      <c r="Q144" s="86" t="str">
        <f>P144*L144*M144*N144</f>
      </c>
      <c r="R144" s="87" t="str">
        <f>O144*K144*M144*N144</f>
      </c>
      <c r="S144" s="88" t="str">
        <f>R144-Q144</f>
      </c>
      <c r="T144" s="34" t="str">
        <f>IFERROR(INDEX('Cost_Components'!$R$2:$R$28,MATCH(E144,'Cost_Components'!$A$2:$A$28,0)),"")</f>
      </c>
      <c r="U144" s="89" t="str">
        <f>IFERROR(INDEX('Cost_Components'!$Q$2:$Q$28,MATCH(E144,'Cost_Components'!$A$2:$A$28,0)),"")</f>
      </c>
      <c r="V144" s="90" t="str">
        <f>1/(1+'Calculation_Assumptions'!$B$5)^(B144-'Calculation_Assumptions'!$B$2)</f>
      </c>
      <c r="W144" s="91" t="str">
        <f>Q144*V144</f>
      </c>
      <c r="X144" s="92" t="str">
        <f>R144*V144</f>
      </c>
      <c r="Y144" s="93" t="str">
        <f>S144*V144</f>
      </c>
      <c r="Z144" s="94" t="str">
        <f>IFERROR(INDEX('Cost_Components'!$T$2:$T$28,MATCH(E144,'Cost_Components'!$A$2:$A$28,0)),"")</f>
      </c>
      <c r="AA144" s="95" t="str">
        <f>IFERROR(INDEX('Cost_Components'!$U$2:$U$28,MATCH(E144,'Cost_Components'!$A$2:$A$28,0)),"")</f>
      </c>
      <c r="AB144" s="96" t="str">
        <f>IFERROR(INDEX('Cost_Components'!$V$2:$V$28,MATCH(E144,'Cost_Components'!$A$2:$A$28,0)),"")</f>
      </c>
      <c r="AC144" s="97" t="str">
        <f>IFERROR(INDEX('Cost_Components'!$M$2:$M$28,MATCH(E144,'Cost_Components'!$A$2:$A$28,0)),"")</f>
      </c>
      <c r="AD144" s="98" t="str">
        <f>IFERROR(INDEX('Cost_Components'!$N$2:$N$28,MATCH(E144,'Cost_Components'!$A$2:$A$28,0)),"")</f>
      </c>
      <c r="AE144" s="34" t="str">
        <f>IFERROR(INDEX('Cost_Components'!$O$2:$O$28,MATCH(E144,'Cost_Components'!$A$2:$A$28,0)),"")</f>
      </c>
      <c r="AF144" s="99" t="n">
        <v>85256.2560294201</v>
      </c>
      <c r="AG144" s="100" t="n">
        <v>82099.3521227692</v>
      </c>
      <c r="AH144" s="101" t="str">
        <f>IF(H144="shared-count-once",COUNTIFS($A$2:$A$1405,A144,$B$2:$B$1405,B144,$E$2:$E$1405,E144),1)</f>
      </c>
      <c r="AI144" s="102" t="n">
        <v>310068287.63643</v>
      </c>
      <c r="AJ144" s="103" t="str">
        <f>IF(AI144=0,"",Q144/AI144)</f>
      </c>
      <c r="AK144" s="104" t="str">
        <f>IF(AI144=0,"",R144/AI144)</f>
      </c>
      <c r="AL144" s="105" t="str">
        <f>IF(AI144=0,"",S144/AI144)</f>
      </c>
      <c r="AM144" s="106" t="str">
        <f>IF(AI144=0,"",Y144/AI144)</f>
      </c>
    </row>
    <row r="145">
      <c r="A145" t="s">
        <v>245</v>
      </c>
      <c r="B145" s="73" t="n">
        <v>2038</v>
      </c>
      <c r="C145" t="s">
        <v>245</v>
      </c>
      <c r="D145" t="s">
        <v>235</v>
      </c>
      <c r="E145" s="74" t="s">
        <v>309</v>
      </c>
      <c r="F145" s="75" t="s">
        <v>310</v>
      </c>
      <c r="G145" s="76" t="s">
        <v>246</v>
      </c>
      <c r="H145" s="77" t="s">
        <v>240</v>
      </c>
      <c r="I145" s="78" t="s">
        <v>304</v>
      </c>
      <c r="J145" s="79" t="str">
        <f>IFERROR(INDEX('Cost_Components'!$K$2:$K$28,MATCH(E145,'Cost_Components'!$A$2:$A$28,0)),"")</f>
      </c>
      <c r="K145" s="80" t="str">
        <f>IF(OR(L145="",Z145="",AA145="",AB145=""),"",IF(B145&lt;AA145,L145,IF(B145&gt;AB145,Z145,L145+(Z145-L145)*MIN(MAX((B145-AA145+1)/MAX(AB145-AA145+1,1),0),1))))</f>
      </c>
      <c r="L145" s="81" t="str">
        <f>IFERROR(INDEX('Cost_Components'!$S$2:$S$28,MATCH(E145,'Cost_Components'!$A$2:$A$28,0)),"")</f>
      </c>
      <c r="M145" s="82" t="str">
        <f>IFERROR(INDEX('Cost_Components'!$L$2:$L$28,MATCH(E145,'Cost_Components'!$A$2:$A$28,0)),"")</f>
      </c>
      <c r="N145" s="83" t="str">
        <f>IFERROR(INDEX('Cost_Components'!$P$2:$P$28,MATCH(E145,'Cost_Components'!$A$2:$A$28,0)),"")</f>
      </c>
      <c r="O145" s="84" t="str">
        <f>AF145*J145</f>
      </c>
      <c r="P145" s="85" t="str">
        <f>AG145*J145</f>
      </c>
      <c r="Q145" s="86" t="str">
        <f>P145*L145*M145*N145</f>
      </c>
      <c r="R145" s="87" t="str">
        <f>O145*K145*M145*N145</f>
      </c>
      <c r="S145" s="88" t="str">
        <f>R145-Q145</f>
      </c>
      <c r="T145" s="34" t="str">
        <f>IFERROR(INDEX('Cost_Components'!$R$2:$R$28,MATCH(E145,'Cost_Components'!$A$2:$A$28,0)),"")</f>
      </c>
      <c r="U145" s="89" t="str">
        <f>IFERROR(INDEX('Cost_Components'!$Q$2:$Q$28,MATCH(E145,'Cost_Components'!$A$2:$A$28,0)),"")</f>
      </c>
      <c r="V145" s="90" t="str">
        <f>1/(1+'Calculation_Assumptions'!$B$5)^(B145-'Calculation_Assumptions'!$B$2)</f>
      </c>
      <c r="W145" s="91" t="str">
        <f>Q145*V145</f>
      </c>
      <c r="X145" s="92" t="str">
        <f>R145*V145</f>
      </c>
      <c r="Y145" s="93" t="str">
        <f>S145*V145</f>
      </c>
      <c r="Z145" s="94" t="str">
        <f>IFERROR(INDEX('Cost_Components'!$T$2:$T$28,MATCH(E145,'Cost_Components'!$A$2:$A$28,0)),"")</f>
      </c>
      <c r="AA145" s="95" t="str">
        <f>IFERROR(INDEX('Cost_Components'!$U$2:$U$28,MATCH(E145,'Cost_Components'!$A$2:$A$28,0)),"")</f>
      </c>
      <c r="AB145" s="96" t="str">
        <f>IFERROR(INDEX('Cost_Components'!$V$2:$V$28,MATCH(E145,'Cost_Components'!$A$2:$A$28,0)),"")</f>
      </c>
      <c r="AC145" s="97" t="str">
        <f>IFERROR(INDEX('Cost_Components'!$M$2:$M$28,MATCH(E145,'Cost_Components'!$A$2:$A$28,0)),"")</f>
      </c>
      <c r="AD145" s="98" t="str">
        <f>IFERROR(INDEX('Cost_Components'!$N$2:$N$28,MATCH(E145,'Cost_Components'!$A$2:$A$28,0)),"")</f>
      </c>
      <c r="AE145" s="34" t="str">
        <f>IFERROR(INDEX('Cost_Components'!$O$2:$O$28,MATCH(E145,'Cost_Components'!$A$2:$A$28,0)),"")</f>
      </c>
      <c r="AF145" s="99" t="n">
        <v>86834.2898443157</v>
      </c>
      <c r="AG145" s="100" t="n">
        <v>83277.3007265886</v>
      </c>
      <c r="AH145" s="101" t="str">
        <f>IF(H145="shared-count-once",COUNTIFS($A$2:$A$1405,A145,$B$2:$B$1405,B145,$E$2:$E$1405,E145),1)</f>
      </c>
      <c r="AI145" s="102" t="n">
        <v>311532999.13163</v>
      </c>
      <c r="AJ145" s="103" t="str">
        <f>IF(AI145=0,"",Q145/AI145)</f>
      </c>
      <c r="AK145" s="104" t="str">
        <f>IF(AI145=0,"",R145/AI145)</f>
      </c>
      <c r="AL145" s="105" t="str">
        <f>IF(AI145=0,"",S145/AI145)</f>
      </c>
      <c r="AM145" s="106" t="str">
        <f>IF(AI145=0,"",Y145/AI145)</f>
      </c>
    </row>
    <row r="146">
      <c r="A146" t="s">
        <v>245</v>
      </c>
      <c r="B146" s="73" t="n">
        <v>2039</v>
      </c>
      <c r="C146" t="s">
        <v>245</v>
      </c>
      <c r="D146" t="s">
        <v>235</v>
      </c>
      <c r="E146" s="74" t="s">
        <v>309</v>
      </c>
      <c r="F146" s="75" t="s">
        <v>310</v>
      </c>
      <c r="G146" s="76" t="s">
        <v>246</v>
      </c>
      <c r="H146" s="77" t="s">
        <v>240</v>
      </c>
      <c r="I146" s="78" t="s">
        <v>304</v>
      </c>
      <c r="J146" s="79" t="str">
        <f>IFERROR(INDEX('Cost_Components'!$K$2:$K$28,MATCH(E146,'Cost_Components'!$A$2:$A$28,0)),"")</f>
      </c>
      <c r="K146" s="80" t="str">
        <f>IF(OR(L146="",Z146="",AA146="",AB146=""),"",IF(B146&lt;AA146,L146,IF(B146&gt;AB146,Z146,L146+(Z146-L146)*MIN(MAX((B146-AA146+1)/MAX(AB146-AA146+1,1),0),1))))</f>
      </c>
      <c r="L146" s="81" t="str">
        <f>IFERROR(INDEX('Cost_Components'!$S$2:$S$28,MATCH(E146,'Cost_Components'!$A$2:$A$28,0)),"")</f>
      </c>
      <c r="M146" s="82" t="str">
        <f>IFERROR(INDEX('Cost_Components'!$L$2:$L$28,MATCH(E146,'Cost_Components'!$A$2:$A$28,0)),"")</f>
      </c>
      <c r="N146" s="83" t="str">
        <f>IFERROR(INDEX('Cost_Components'!$P$2:$P$28,MATCH(E146,'Cost_Components'!$A$2:$A$28,0)),"")</f>
      </c>
      <c r="O146" s="84" t="str">
        <f>AF146*J146</f>
      </c>
      <c r="P146" s="85" t="str">
        <f>AG146*J146</f>
      </c>
      <c r="Q146" s="86" t="str">
        <f>P146*L146*M146*N146</f>
      </c>
      <c r="R146" s="87" t="str">
        <f>O146*K146*M146*N146</f>
      </c>
      <c r="S146" s="88" t="str">
        <f>R146-Q146</f>
      </c>
      <c r="T146" s="34" t="str">
        <f>IFERROR(INDEX('Cost_Components'!$R$2:$R$28,MATCH(E146,'Cost_Components'!$A$2:$A$28,0)),"")</f>
      </c>
      <c r="U146" s="89" t="str">
        <f>IFERROR(INDEX('Cost_Components'!$Q$2:$Q$28,MATCH(E146,'Cost_Components'!$A$2:$A$28,0)),"")</f>
      </c>
      <c r="V146" s="90" t="str">
        <f>1/(1+'Calculation_Assumptions'!$B$5)^(B146-'Calculation_Assumptions'!$B$2)</f>
      </c>
      <c r="W146" s="91" t="str">
        <f>Q146*V146</f>
      </c>
      <c r="X146" s="92" t="str">
        <f>R146*V146</f>
      </c>
      <c r="Y146" s="93" t="str">
        <f>S146*V146</f>
      </c>
      <c r="Z146" s="94" t="str">
        <f>IFERROR(INDEX('Cost_Components'!$T$2:$T$28,MATCH(E146,'Cost_Components'!$A$2:$A$28,0)),"")</f>
      </c>
      <c r="AA146" s="95" t="str">
        <f>IFERROR(INDEX('Cost_Components'!$U$2:$U$28,MATCH(E146,'Cost_Components'!$A$2:$A$28,0)),"")</f>
      </c>
      <c r="AB146" s="96" t="str">
        <f>IFERROR(INDEX('Cost_Components'!$V$2:$V$28,MATCH(E146,'Cost_Components'!$A$2:$A$28,0)),"")</f>
      </c>
      <c r="AC146" s="97" t="str">
        <f>IFERROR(INDEX('Cost_Components'!$M$2:$M$28,MATCH(E146,'Cost_Components'!$A$2:$A$28,0)),"")</f>
      </c>
      <c r="AD146" s="98" t="str">
        <f>IFERROR(INDEX('Cost_Components'!$N$2:$N$28,MATCH(E146,'Cost_Components'!$A$2:$A$28,0)),"")</f>
      </c>
      <c r="AE146" s="34" t="str">
        <f>IFERROR(INDEX('Cost_Components'!$O$2:$O$28,MATCH(E146,'Cost_Components'!$A$2:$A$28,0)),"")</f>
      </c>
      <c r="AF146" s="99" t="n">
        <v>88442.8457800562</v>
      </c>
      <c r="AG146" s="100" t="n">
        <v>84468.5575097877</v>
      </c>
      <c r="AH146" s="101" t="str">
        <f>IF(H146="shared-count-once",COUNTIFS($A$2:$A$1405,A146,$B$2:$B$1405,B146,$E$2:$E$1405,E146),1)</f>
      </c>
      <c r="AI146" s="102" t="n">
        <v>312936391.858479</v>
      </c>
      <c r="AJ146" s="103" t="str">
        <f>IF(AI146=0,"",Q146/AI146)</f>
      </c>
      <c r="AK146" s="104" t="str">
        <f>IF(AI146=0,"",R146/AI146)</f>
      </c>
      <c r="AL146" s="105" t="str">
        <f>IF(AI146=0,"",S146/AI146)</f>
      </c>
      <c r="AM146" s="106" t="str">
        <f>IF(AI146=0,"",Y146/AI146)</f>
      </c>
    </row>
    <row r="147">
      <c r="A147" t="s">
        <v>245</v>
      </c>
      <c r="B147" s="73" t="n">
        <v>2040</v>
      </c>
      <c r="C147" t="s">
        <v>245</v>
      </c>
      <c r="D147" t="s">
        <v>235</v>
      </c>
      <c r="E147" s="74" t="s">
        <v>309</v>
      </c>
      <c r="F147" s="75" t="s">
        <v>310</v>
      </c>
      <c r="G147" s="76" t="s">
        <v>246</v>
      </c>
      <c r="H147" s="77" t="s">
        <v>240</v>
      </c>
      <c r="I147" s="78" t="s">
        <v>304</v>
      </c>
      <c r="J147" s="79" t="str">
        <f>IFERROR(INDEX('Cost_Components'!$K$2:$K$28,MATCH(E147,'Cost_Components'!$A$2:$A$28,0)),"")</f>
      </c>
      <c r="K147" s="80" t="str">
        <f>IF(OR(L147="",Z147="",AA147="",AB147=""),"",IF(B147&lt;AA147,L147,IF(B147&gt;AB147,Z147,L147+(Z147-L147)*MIN(MAX((B147-AA147+1)/MAX(AB147-AA147+1,1),0),1))))</f>
      </c>
      <c r="L147" s="81" t="str">
        <f>IFERROR(INDEX('Cost_Components'!$S$2:$S$28,MATCH(E147,'Cost_Components'!$A$2:$A$28,0)),"")</f>
      </c>
      <c r="M147" s="82" t="str">
        <f>IFERROR(INDEX('Cost_Components'!$L$2:$L$28,MATCH(E147,'Cost_Components'!$A$2:$A$28,0)),"")</f>
      </c>
      <c r="N147" s="83" t="str">
        <f>IFERROR(INDEX('Cost_Components'!$P$2:$P$28,MATCH(E147,'Cost_Components'!$A$2:$A$28,0)),"")</f>
      </c>
      <c r="O147" s="84" t="str">
        <f>AF147*J147</f>
      </c>
      <c r="P147" s="85" t="str">
        <f>AG147*J147</f>
      </c>
      <c r="Q147" s="86" t="str">
        <f>P147*L147*M147*N147</f>
      </c>
      <c r="R147" s="87" t="str">
        <f>O147*K147*M147*N147</f>
      </c>
      <c r="S147" s="88" t="str">
        <f>R147-Q147</f>
      </c>
      <c r="T147" s="34" t="str">
        <f>IFERROR(INDEX('Cost_Components'!$R$2:$R$28,MATCH(E147,'Cost_Components'!$A$2:$A$28,0)),"")</f>
      </c>
      <c r="U147" s="89" t="str">
        <f>IFERROR(INDEX('Cost_Components'!$Q$2:$Q$28,MATCH(E147,'Cost_Components'!$A$2:$A$28,0)),"")</f>
      </c>
      <c r="V147" s="90" t="str">
        <f>1/(1+'Calculation_Assumptions'!$B$5)^(B147-'Calculation_Assumptions'!$B$2)</f>
      </c>
      <c r="W147" s="91" t="str">
        <f>Q147*V147</f>
      </c>
      <c r="X147" s="92" t="str">
        <f>R147*V147</f>
      </c>
      <c r="Y147" s="93" t="str">
        <f>S147*V147</f>
      </c>
      <c r="Z147" s="94" t="str">
        <f>IFERROR(INDEX('Cost_Components'!$T$2:$T$28,MATCH(E147,'Cost_Components'!$A$2:$A$28,0)),"")</f>
      </c>
      <c r="AA147" s="95" t="str">
        <f>IFERROR(INDEX('Cost_Components'!$U$2:$U$28,MATCH(E147,'Cost_Components'!$A$2:$A$28,0)),"")</f>
      </c>
      <c r="AB147" s="96" t="str">
        <f>IFERROR(INDEX('Cost_Components'!$V$2:$V$28,MATCH(E147,'Cost_Components'!$A$2:$A$28,0)),"")</f>
      </c>
      <c r="AC147" s="97" t="str">
        <f>IFERROR(INDEX('Cost_Components'!$M$2:$M$28,MATCH(E147,'Cost_Components'!$A$2:$A$28,0)),"")</f>
      </c>
      <c r="AD147" s="98" t="str">
        <f>IFERROR(INDEX('Cost_Components'!$N$2:$N$28,MATCH(E147,'Cost_Components'!$A$2:$A$28,0)),"")</f>
      </c>
      <c r="AE147" s="34" t="str">
        <f>IFERROR(INDEX('Cost_Components'!$O$2:$O$28,MATCH(E147,'Cost_Components'!$A$2:$A$28,0)),"")</f>
      </c>
      <c r="AF147" s="99" t="n">
        <v>90129.4086659171</v>
      </c>
      <c r="AG147" s="100" t="n">
        <v>85720.9787664016</v>
      </c>
      <c r="AH147" s="101" t="str">
        <f>IF(H147="shared-count-once",COUNTIFS($A$2:$A$1405,A147,$B$2:$B$1405,B147,$E$2:$E$1405,E147),1)</f>
      </c>
      <c r="AI147" s="102" t="n">
        <v>314265537.410829</v>
      </c>
      <c r="AJ147" s="103" t="str">
        <f>IF(AI147=0,"",Q147/AI147)</f>
      </c>
      <c r="AK147" s="104" t="str">
        <f>IF(AI147=0,"",R147/AI147)</f>
      </c>
      <c r="AL147" s="105" t="str">
        <f>IF(AI147=0,"",S147/AI147)</f>
      </c>
      <c r="AM147" s="106" t="str">
        <f>IF(AI147=0,"",Y147/AI147)</f>
      </c>
    </row>
    <row r="148">
      <c r="A148" t="s">
        <v>245</v>
      </c>
      <c r="B148" s="73" t="n">
        <v>2041</v>
      </c>
      <c r="C148" t="s">
        <v>245</v>
      </c>
      <c r="D148" t="s">
        <v>235</v>
      </c>
      <c r="E148" s="74" t="s">
        <v>309</v>
      </c>
      <c r="F148" s="75" t="s">
        <v>310</v>
      </c>
      <c r="G148" s="76" t="s">
        <v>246</v>
      </c>
      <c r="H148" s="77" t="s">
        <v>240</v>
      </c>
      <c r="I148" s="78" t="s">
        <v>304</v>
      </c>
      <c r="J148" s="79" t="str">
        <f>IFERROR(INDEX('Cost_Components'!$K$2:$K$28,MATCH(E148,'Cost_Components'!$A$2:$A$28,0)),"")</f>
      </c>
      <c r="K148" s="80" t="str">
        <f>IF(OR(L148="",Z148="",AA148="",AB148=""),"",IF(B148&lt;AA148,L148,IF(B148&gt;AB148,Z148,L148+(Z148-L148)*MIN(MAX((B148-AA148+1)/MAX(AB148-AA148+1,1),0),1))))</f>
      </c>
      <c r="L148" s="81" t="str">
        <f>IFERROR(INDEX('Cost_Components'!$S$2:$S$28,MATCH(E148,'Cost_Components'!$A$2:$A$28,0)),"")</f>
      </c>
      <c r="M148" s="82" t="str">
        <f>IFERROR(INDEX('Cost_Components'!$L$2:$L$28,MATCH(E148,'Cost_Components'!$A$2:$A$28,0)),"")</f>
      </c>
      <c r="N148" s="83" t="str">
        <f>IFERROR(INDEX('Cost_Components'!$P$2:$P$28,MATCH(E148,'Cost_Components'!$A$2:$A$28,0)),"")</f>
      </c>
      <c r="O148" s="84" t="str">
        <f>AF148*J148</f>
      </c>
      <c r="P148" s="85" t="str">
        <f>AG148*J148</f>
      </c>
      <c r="Q148" s="86" t="str">
        <f>P148*L148*M148*N148</f>
      </c>
      <c r="R148" s="87" t="str">
        <f>O148*K148*M148*N148</f>
      </c>
      <c r="S148" s="88" t="str">
        <f>R148-Q148</f>
      </c>
      <c r="T148" s="34" t="str">
        <f>IFERROR(INDEX('Cost_Components'!$R$2:$R$28,MATCH(E148,'Cost_Components'!$A$2:$A$28,0)),"")</f>
      </c>
      <c r="U148" s="89" t="str">
        <f>IFERROR(INDEX('Cost_Components'!$Q$2:$Q$28,MATCH(E148,'Cost_Components'!$A$2:$A$28,0)),"")</f>
      </c>
      <c r="V148" s="90" t="str">
        <f>1/(1+'Calculation_Assumptions'!$B$5)^(B148-'Calculation_Assumptions'!$B$2)</f>
      </c>
      <c r="W148" s="91" t="str">
        <f>Q148*V148</f>
      </c>
      <c r="X148" s="92" t="str">
        <f>R148*V148</f>
      </c>
      <c r="Y148" s="93" t="str">
        <f>S148*V148</f>
      </c>
      <c r="Z148" s="94" t="str">
        <f>IFERROR(INDEX('Cost_Components'!$T$2:$T$28,MATCH(E148,'Cost_Components'!$A$2:$A$28,0)),"")</f>
      </c>
      <c r="AA148" s="95" t="str">
        <f>IFERROR(INDEX('Cost_Components'!$U$2:$U$28,MATCH(E148,'Cost_Components'!$A$2:$A$28,0)),"")</f>
      </c>
      <c r="AB148" s="96" t="str">
        <f>IFERROR(INDEX('Cost_Components'!$V$2:$V$28,MATCH(E148,'Cost_Components'!$A$2:$A$28,0)),"")</f>
      </c>
      <c r="AC148" s="97" t="str">
        <f>IFERROR(INDEX('Cost_Components'!$M$2:$M$28,MATCH(E148,'Cost_Components'!$A$2:$A$28,0)),"")</f>
      </c>
      <c r="AD148" s="98" t="str">
        <f>IFERROR(INDEX('Cost_Components'!$N$2:$N$28,MATCH(E148,'Cost_Components'!$A$2:$A$28,0)),"")</f>
      </c>
      <c r="AE148" s="34" t="str">
        <f>IFERROR(INDEX('Cost_Components'!$O$2:$O$28,MATCH(E148,'Cost_Components'!$A$2:$A$28,0)),"")</f>
      </c>
      <c r="AF148" s="99" t="n">
        <v>91875.3545398108</v>
      </c>
      <c r="AG148" s="100" t="n">
        <v>87016.5662575381</v>
      </c>
      <c r="AH148" s="101" t="str">
        <f>IF(H148="shared-count-once",COUNTIFS($A$2:$A$1405,A148,$B$2:$B$1405,B148,$E$2:$E$1405,E148),1)</f>
      </c>
      <c r="AI148" s="102" t="n">
        <v>315525215.312548</v>
      </c>
      <c r="AJ148" s="103" t="str">
        <f>IF(AI148=0,"",Q148/AI148)</f>
      </c>
      <c r="AK148" s="104" t="str">
        <f>IF(AI148=0,"",R148/AI148)</f>
      </c>
      <c r="AL148" s="105" t="str">
        <f>IF(AI148=0,"",S148/AI148)</f>
      </c>
      <c r="AM148" s="106" t="str">
        <f>IF(AI148=0,"",Y148/AI148)</f>
      </c>
    </row>
    <row r="149">
      <c r="A149" t="s">
        <v>245</v>
      </c>
      <c r="B149" s="73" t="n">
        <v>2042</v>
      </c>
      <c r="C149" t="s">
        <v>245</v>
      </c>
      <c r="D149" t="s">
        <v>235</v>
      </c>
      <c r="E149" s="74" t="s">
        <v>309</v>
      </c>
      <c r="F149" s="75" t="s">
        <v>310</v>
      </c>
      <c r="G149" s="76" t="s">
        <v>246</v>
      </c>
      <c r="H149" s="77" t="s">
        <v>240</v>
      </c>
      <c r="I149" s="78" t="s">
        <v>304</v>
      </c>
      <c r="J149" s="79" t="str">
        <f>IFERROR(INDEX('Cost_Components'!$K$2:$K$28,MATCH(E149,'Cost_Components'!$A$2:$A$28,0)),"")</f>
      </c>
      <c r="K149" s="80" t="str">
        <f>IF(OR(L149="",Z149="",AA149="",AB149=""),"",IF(B149&lt;AA149,L149,IF(B149&gt;AB149,Z149,L149+(Z149-L149)*MIN(MAX((B149-AA149+1)/MAX(AB149-AA149+1,1),0),1))))</f>
      </c>
      <c r="L149" s="81" t="str">
        <f>IFERROR(INDEX('Cost_Components'!$S$2:$S$28,MATCH(E149,'Cost_Components'!$A$2:$A$28,0)),"")</f>
      </c>
      <c r="M149" s="82" t="str">
        <f>IFERROR(INDEX('Cost_Components'!$L$2:$L$28,MATCH(E149,'Cost_Components'!$A$2:$A$28,0)),"")</f>
      </c>
      <c r="N149" s="83" t="str">
        <f>IFERROR(INDEX('Cost_Components'!$P$2:$P$28,MATCH(E149,'Cost_Components'!$A$2:$A$28,0)),"")</f>
      </c>
      <c r="O149" s="84" t="str">
        <f>AF149*J149</f>
      </c>
      <c r="P149" s="85" t="str">
        <f>AG149*J149</f>
      </c>
      <c r="Q149" s="86" t="str">
        <f>P149*L149*M149*N149</f>
      </c>
      <c r="R149" s="87" t="str">
        <f>O149*K149*M149*N149</f>
      </c>
      <c r="S149" s="88" t="str">
        <f>R149-Q149</f>
      </c>
      <c r="T149" s="34" t="str">
        <f>IFERROR(INDEX('Cost_Components'!$R$2:$R$28,MATCH(E149,'Cost_Components'!$A$2:$A$28,0)),"")</f>
      </c>
      <c r="U149" s="89" t="str">
        <f>IFERROR(INDEX('Cost_Components'!$Q$2:$Q$28,MATCH(E149,'Cost_Components'!$A$2:$A$28,0)),"")</f>
      </c>
      <c r="V149" s="90" t="str">
        <f>1/(1+'Calculation_Assumptions'!$B$5)^(B149-'Calculation_Assumptions'!$B$2)</f>
      </c>
      <c r="W149" s="91" t="str">
        <f>Q149*V149</f>
      </c>
      <c r="X149" s="92" t="str">
        <f>R149*V149</f>
      </c>
      <c r="Y149" s="93" t="str">
        <f>S149*V149</f>
      </c>
      <c r="Z149" s="94" t="str">
        <f>IFERROR(INDEX('Cost_Components'!$T$2:$T$28,MATCH(E149,'Cost_Components'!$A$2:$A$28,0)),"")</f>
      </c>
      <c r="AA149" s="95" t="str">
        <f>IFERROR(INDEX('Cost_Components'!$U$2:$U$28,MATCH(E149,'Cost_Components'!$A$2:$A$28,0)),"")</f>
      </c>
      <c r="AB149" s="96" t="str">
        <f>IFERROR(INDEX('Cost_Components'!$V$2:$V$28,MATCH(E149,'Cost_Components'!$A$2:$A$28,0)),"")</f>
      </c>
      <c r="AC149" s="97" t="str">
        <f>IFERROR(INDEX('Cost_Components'!$M$2:$M$28,MATCH(E149,'Cost_Components'!$A$2:$A$28,0)),"")</f>
      </c>
      <c r="AD149" s="98" t="str">
        <f>IFERROR(INDEX('Cost_Components'!$N$2:$N$28,MATCH(E149,'Cost_Components'!$A$2:$A$28,0)),"")</f>
      </c>
      <c r="AE149" s="34" t="str">
        <f>IFERROR(INDEX('Cost_Components'!$O$2:$O$28,MATCH(E149,'Cost_Components'!$A$2:$A$28,0)),"")</f>
      </c>
      <c r="AF149" s="99" t="n">
        <v>93673.2655478424</v>
      </c>
      <c r="AG149" s="100" t="n">
        <v>88348.741861778</v>
      </c>
      <c r="AH149" s="101" t="str">
        <f>IF(H149="shared-count-once",COUNTIFS($A$2:$A$1405,A149,$B$2:$B$1405,B149,$E$2:$E$1405,E149),1)</f>
      </c>
      <c r="AI149" s="102" t="n">
        <v>316707694.211882</v>
      </c>
      <c r="AJ149" s="103" t="str">
        <f>IF(AI149=0,"",Q149/AI149)</f>
      </c>
      <c r="AK149" s="104" t="str">
        <f>IF(AI149=0,"",R149/AI149)</f>
      </c>
      <c r="AL149" s="105" t="str">
        <f>IF(AI149=0,"",S149/AI149)</f>
      </c>
      <c r="AM149" s="106" t="str">
        <f>IF(AI149=0,"",Y149/AI149)</f>
      </c>
    </row>
    <row r="150">
      <c r="A150" t="s">
        <v>245</v>
      </c>
      <c r="B150" s="73" t="n">
        <v>2043</v>
      </c>
      <c r="C150" t="s">
        <v>245</v>
      </c>
      <c r="D150" t="s">
        <v>235</v>
      </c>
      <c r="E150" s="74" t="s">
        <v>309</v>
      </c>
      <c r="F150" s="75" t="s">
        <v>310</v>
      </c>
      <c r="G150" s="76" t="s">
        <v>246</v>
      </c>
      <c r="H150" s="77" t="s">
        <v>240</v>
      </c>
      <c r="I150" s="78" t="s">
        <v>304</v>
      </c>
      <c r="J150" s="79" t="str">
        <f>IFERROR(INDEX('Cost_Components'!$K$2:$K$28,MATCH(E150,'Cost_Components'!$A$2:$A$28,0)),"")</f>
      </c>
      <c r="K150" s="80" t="str">
        <f>IF(OR(L150="",Z150="",AA150="",AB150=""),"",IF(B150&lt;AA150,L150,IF(B150&gt;AB150,Z150,L150+(Z150-L150)*MIN(MAX((B150-AA150+1)/MAX(AB150-AA150+1,1),0),1))))</f>
      </c>
      <c r="L150" s="81" t="str">
        <f>IFERROR(INDEX('Cost_Components'!$S$2:$S$28,MATCH(E150,'Cost_Components'!$A$2:$A$28,0)),"")</f>
      </c>
      <c r="M150" s="82" t="str">
        <f>IFERROR(INDEX('Cost_Components'!$L$2:$L$28,MATCH(E150,'Cost_Components'!$A$2:$A$28,0)),"")</f>
      </c>
      <c r="N150" s="83" t="str">
        <f>IFERROR(INDEX('Cost_Components'!$P$2:$P$28,MATCH(E150,'Cost_Components'!$A$2:$A$28,0)),"")</f>
      </c>
      <c r="O150" s="84" t="str">
        <f>AF150*J150</f>
      </c>
      <c r="P150" s="85" t="str">
        <f>AG150*J150</f>
      </c>
      <c r="Q150" s="86" t="str">
        <f>P150*L150*M150*N150</f>
      </c>
      <c r="R150" s="87" t="str">
        <f>O150*K150*M150*N150</f>
      </c>
      <c r="S150" s="88" t="str">
        <f>R150-Q150</f>
      </c>
      <c r="T150" s="34" t="str">
        <f>IFERROR(INDEX('Cost_Components'!$R$2:$R$28,MATCH(E150,'Cost_Components'!$A$2:$A$28,0)),"")</f>
      </c>
      <c r="U150" s="89" t="str">
        <f>IFERROR(INDEX('Cost_Components'!$Q$2:$Q$28,MATCH(E150,'Cost_Components'!$A$2:$A$28,0)),"")</f>
      </c>
      <c r="V150" s="90" t="str">
        <f>1/(1+'Calculation_Assumptions'!$B$5)^(B150-'Calculation_Assumptions'!$B$2)</f>
      </c>
      <c r="W150" s="91" t="str">
        <f>Q150*V150</f>
      </c>
      <c r="X150" s="92" t="str">
        <f>R150*V150</f>
      </c>
      <c r="Y150" s="93" t="str">
        <f>S150*V150</f>
      </c>
      <c r="Z150" s="94" t="str">
        <f>IFERROR(INDEX('Cost_Components'!$T$2:$T$28,MATCH(E150,'Cost_Components'!$A$2:$A$28,0)),"")</f>
      </c>
      <c r="AA150" s="95" t="str">
        <f>IFERROR(INDEX('Cost_Components'!$U$2:$U$28,MATCH(E150,'Cost_Components'!$A$2:$A$28,0)),"")</f>
      </c>
      <c r="AB150" s="96" t="str">
        <f>IFERROR(INDEX('Cost_Components'!$V$2:$V$28,MATCH(E150,'Cost_Components'!$A$2:$A$28,0)),"")</f>
      </c>
      <c r="AC150" s="97" t="str">
        <f>IFERROR(INDEX('Cost_Components'!$M$2:$M$28,MATCH(E150,'Cost_Components'!$A$2:$A$28,0)),"")</f>
      </c>
      <c r="AD150" s="98" t="str">
        <f>IFERROR(INDEX('Cost_Components'!$N$2:$N$28,MATCH(E150,'Cost_Components'!$A$2:$A$28,0)),"")</f>
      </c>
      <c r="AE150" s="34" t="str">
        <f>IFERROR(INDEX('Cost_Components'!$O$2:$O$28,MATCH(E150,'Cost_Components'!$A$2:$A$28,0)),"")</f>
      </c>
      <c r="AF150" s="99" t="n">
        <v>95564.3694225802</v>
      </c>
      <c r="AG150" s="100" t="n">
        <v>89759.0693837948</v>
      </c>
      <c r="AH150" s="101" t="str">
        <f>IF(H150="shared-count-once",COUNTIFS($A$2:$A$1405,A150,$B$2:$B$1405,B150,$E$2:$E$1405,E150),1)</f>
      </c>
      <c r="AI150" s="102" t="n">
        <v>317814114.067152</v>
      </c>
      <c r="AJ150" s="103" t="str">
        <f>IF(AI150=0,"",Q150/AI150)</f>
      </c>
      <c r="AK150" s="104" t="str">
        <f>IF(AI150=0,"",R150/AI150)</f>
      </c>
      <c r="AL150" s="105" t="str">
        <f>IF(AI150=0,"",S150/AI150)</f>
      </c>
      <c r="AM150" s="106" t="str">
        <f>IF(AI150=0,"",Y150/AI150)</f>
      </c>
    </row>
    <row r="151">
      <c r="A151" t="s">
        <v>245</v>
      </c>
      <c r="B151" s="73" t="n">
        <v>2044</v>
      </c>
      <c r="C151" t="s">
        <v>245</v>
      </c>
      <c r="D151" t="s">
        <v>235</v>
      </c>
      <c r="E151" s="74" t="s">
        <v>309</v>
      </c>
      <c r="F151" s="75" t="s">
        <v>310</v>
      </c>
      <c r="G151" s="76" t="s">
        <v>246</v>
      </c>
      <c r="H151" s="77" t="s">
        <v>240</v>
      </c>
      <c r="I151" s="78" t="s">
        <v>304</v>
      </c>
      <c r="J151" s="79" t="str">
        <f>IFERROR(INDEX('Cost_Components'!$K$2:$K$28,MATCH(E151,'Cost_Components'!$A$2:$A$28,0)),"")</f>
      </c>
      <c r="K151" s="80" t="str">
        <f>IF(OR(L151="",Z151="",AA151="",AB151=""),"",IF(B151&lt;AA151,L151,IF(B151&gt;AB151,Z151,L151+(Z151-L151)*MIN(MAX((B151-AA151+1)/MAX(AB151-AA151+1,1),0),1))))</f>
      </c>
      <c r="L151" s="81" t="str">
        <f>IFERROR(INDEX('Cost_Components'!$S$2:$S$28,MATCH(E151,'Cost_Components'!$A$2:$A$28,0)),"")</f>
      </c>
      <c r="M151" s="82" t="str">
        <f>IFERROR(INDEX('Cost_Components'!$L$2:$L$28,MATCH(E151,'Cost_Components'!$A$2:$A$28,0)),"")</f>
      </c>
      <c r="N151" s="83" t="str">
        <f>IFERROR(INDEX('Cost_Components'!$P$2:$P$28,MATCH(E151,'Cost_Components'!$A$2:$A$28,0)),"")</f>
      </c>
      <c r="O151" s="84" t="str">
        <f>AF151*J151</f>
      </c>
      <c r="P151" s="85" t="str">
        <f>AG151*J151</f>
      </c>
      <c r="Q151" s="86" t="str">
        <f>P151*L151*M151*N151</f>
      </c>
      <c r="R151" s="87" t="str">
        <f>O151*K151*M151*N151</f>
      </c>
      <c r="S151" s="88" t="str">
        <f>R151-Q151</f>
      </c>
      <c r="T151" s="34" t="str">
        <f>IFERROR(INDEX('Cost_Components'!$R$2:$R$28,MATCH(E151,'Cost_Components'!$A$2:$A$28,0)),"")</f>
      </c>
      <c r="U151" s="89" t="str">
        <f>IFERROR(INDEX('Cost_Components'!$Q$2:$Q$28,MATCH(E151,'Cost_Components'!$A$2:$A$28,0)),"")</f>
      </c>
      <c r="V151" s="90" t="str">
        <f>1/(1+'Calculation_Assumptions'!$B$5)^(B151-'Calculation_Assumptions'!$B$2)</f>
      </c>
      <c r="W151" s="91" t="str">
        <f>Q151*V151</f>
      </c>
      <c r="X151" s="92" t="str">
        <f>R151*V151</f>
      </c>
      <c r="Y151" s="93" t="str">
        <f>S151*V151</f>
      </c>
      <c r="Z151" s="94" t="str">
        <f>IFERROR(INDEX('Cost_Components'!$T$2:$T$28,MATCH(E151,'Cost_Components'!$A$2:$A$28,0)),"")</f>
      </c>
      <c r="AA151" s="95" t="str">
        <f>IFERROR(INDEX('Cost_Components'!$U$2:$U$28,MATCH(E151,'Cost_Components'!$A$2:$A$28,0)),"")</f>
      </c>
      <c r="AB151" s="96" t="str">
        <f>IFERROR(INDEX('Cost_Components'!$V$2:$V$28,MATCH(E151,'Cost_Components'!$A$2:$A$28,0)),"")</f>
      </c>
      <c r="AC151" s="97" t="str">
        <f>IFERROR(INDEX('Cost_Components'!$M$2:$M$28,MATCH(E151,'Cost_Components'!$A$2:$A$28,0)),"")</f>
      </c>
      <c r="AD151" s="98" t="str">
        <f>IFERROR(INDEX('Cost_Components'!$N$2:$N$28,MATCH(E151,'Cost_Components'!$A$2:$A$28,0)),"")</f>
      </c>
      <c r="AE151" s="34" t="str">
        <f>IFERROR(INDEX('Cost_Components'!$O$2:$O$28,MATCH(E151,'Cost_Components'!$A$2:$A$28,0)),"")</f>
      </c>
      <c r="AF151" s="99" t="n">
        <v>97486.2417290775</v>
      </c>
      <c r="AG151" s="100" t="n">
        <v>91184.0260401795</v>
      </c>
      <c r="AH151" s="101" t="str">
        <f>IF(H151="shared-count-once",COUNTIFS($A$2:$A$1405,A151,$B$2:$B$1405,B151,$E$2:$E$1405,E151),1)</f>
      </c>
      <c r="AI151" s="102" t="n">
        <v>318840890.732156</v>
      </c>
      <c r="AJ151" s="103" t="str">
        <f>IF(AI151=0,"",Q151/AI151)</f>
      </c>
      <c r="AK151" s="104" t="str">
        <f>IF(AI151=0,"",R151/AI151)</f>
      </c>
      <c r="AL151" s="105" t="str">
        <f>IF(AI151=0,"",S151/AI151)</f>
      </c>
      <c r="AM151" s="106" t="str">
        <f>IF(AI151=0,"",Y151/AI151)</f>
      </c>
    </row>
    <row r="152">
      <c r="A152" t="s">
        <v>245</v>
      </c>
      <c r="B152" s="73" t="n">
        <v>2045</v>
      </c>
      <c r="C152" t="s">
        <v>245</v>
      </c>
      <c r="D152" t="s">
        <v>235</v>
      </c>
      <c r="E152" s="74" t="s">
        <v>309</v>
      </c>
      <c r="F152" s="75" t="s">
        <v>310</v>
      </c>
      <c r="G152" s="76" t="s">
        <v>246</v>
      </c>
      <c r="H152" s="77" t="s">
        <v>240</v>
      </c>
      <c r="I152" s="78" t="s">
        <v>304</v>
      </c>
      <c r="J152" s="79" t="str">
        <f>IFERROR(INDEX('Cost_Components'!$K$2:$K$28,MATCH(E152,'Cost_Components'!$A$2:$A$28,0)),"")</f>
      </c>
      <c r="K152" s="80" t="str">
        <f>IF(OR(L152="",Z152="",AA152="",AB152=""),"",IF(B152&lt;AA152,L152,IF(B152&gt;AB152,Z152,L152+(Z152-L152)*MIN(MAX((B152-AA152+1)/MAX(AB152-AA152+1,1),0),1))))</f>
      </c>
      <c r="L152" s="81" t="str">
        <f>IFERROR(INDEX('Cost_Components'!$S$2:$S$28,MATCH(E152,'Cost_Components'!$A$2:$A$28,0)),"")</f>
      </c>
      <c r="M152" s="82" t="str">
        <f>IFERROR(INDEX('Cost_Components'!$L$2:$L$28,MATCH(E152,'Cost_Components'!$A$2:$A$28,0)),"")</f>
      </c>
      <c r="N152" s="83" t="str">
        <f>IFERROR(INDEX('Cost_Components'!$P$2:$P$28,MATCH(E152,'Cost_Components'!$A$2:$A$28,0)),"")</f>
      </c>
      <c r="O152" s="84" t="str">
        <f>AF152*J152</f>
      </c>
      <c r="P152" s="85" t="str">
        <f>AG152*J152</f>
      </c>
      <c r="Q152" s="86" t="str">
        <f>P152*L152*M152*N152</f>
      </c>
      <c r="R152" s="87" t="str">
        <f>O152*K152*M152*N152</f>
      </c>
      <c r="S152" s="88" t="str">
        <f>R152-Q152</f>
      </c>
      <c r="T152" s="34" t="str">
        <f>IFERROR(INDEX('Cost_Components'!$R$2:$R$28,MATCH(E152,'Cost_Components'!$A$2:$A$28,0)),"")</f>
      </c>
      <c r="U152" s="89" t="str">
        <f>IFERROR(INDEX('Cost_Components'!$Q$2:$Q$28,MATCH(E152,'Cost_Components'!$A$2:$A$28,0)),"")</f>
      </c>
      <c r="V152" s="90" t="str">
        <f>1/(1+'Calculation_Assumptions'!$B$5)^(B152-'Calculation_Assumptions'!$B$2)</f>
      </c>
      <c r="W152" s="91" t="str">
        <f>Q152*V152</f>
      </c>
      <c r="X152" s="92" t="str">
        <f>R152*V152</f>
      </c>
      <c r="Y152" s="93" t="str">
        <f>S152*V152</f>
      </c>
      <c r="Z152" s="94" t="str">
        <f>IFERROR(INDEX('Cost_Components'!$T$2:$T$28,MATCH(E152,'Cost_Components'!$A$2:$A$28,0)),"")</f>
      </c>
      <c r="AA152" s="95" t="str">
        <f>IFERROR(INDEX('Cost_Components'!$U$2:$U$28,MATCH(E152,'Cost_Components'!$A$2:$A$28,0)),"")</f>
      </c>
      <c r="AB152" s="96" t="str">
        <f>IFERROR(INDEX('Cost_Components'!$V$2:$V$28,MATCH(E152,'Cost_Components'!$A$2:$A$28,0)),"")</f>
      </c>
      <c r="AC152" s="97" t="str">
        <f>IFERROR(INDEX('Cost_Components'!$M$2:$M$28,MATCH(E152,'Cost_Components'!$A$2:$A$28,0)),"")</f>
      </c>
      <c r="AD152" s="98" t="str">
        <f>IFERROR(INDEX('Cost_Components'!$N$2:$N$28,MATCH(E152,'Cost_Components'!$A$2:$A$28,0)),"")</f>
      </c>
      <c r="AE152" s="34" t="str">
        <f>IFERROR(INDEX('Cost_Components'!$O$2:$O$28,MATCH(E152,'Cost_Components'!$A$2:$A$28,0)),"")</f>
      </c>
      <c r="AF152" s="99" t="n">
        <v>99461.0377065425</v>
      </c>
      <c r="AG152" s="100" t="n">
        <v>92647.4273948623</v>
      </c>
      <c r="AH152" s="101" t="str">
        <f>IF(H152="shared-count-once",COUNTIFS($A$2:$A$1405,A152,$B$2:$B$1405,B152,$E$2:$E$1405,E152),1)</f>
      </c>
      <c r="AI152" s="102" t="n">
        <v>319784682.33108</v>
      </c>
      <c r="AJ152" s="103" t="str">
        <f>IF(AI152=0,"",Q152/AI152)</f>
      </c>
      <c r="AK152" s="104" t="str">
        <f>IF(AI152=0,"",R152/AI152)</f>
      </c>
      <c r="AL152" s="105" t="str">
        <f>IF(AI152=0,"",S152/AI152)</f>
      </c>
      <c r="AM152" s="106" t="str">
        <f>IF(AI152=0,"",Y152/AI152)</f>
      </c>
    </row>
    <row r="153">
      <c r="A153" t="s">
        <v>245</v>
      </c>
      <c r="B153" s="73" t="n">
        <v>2046</v>
      </c>
      <c r="C153" t="s">
        <v>245</v>
      </c>
      <c r="D153" t="s">
        <v>235</v>
      </c>
      <c r="E153" s="74" t="s">
        <v>309</v>
      </c>
      <c r="F153" s="75" t="s">
        <v>310</v>
      </c>
      <c r="G153" s="76" t="s">
        <v>246</v>
      </c>
      <c r="H153" s="77" t="s">
        <v>240</v>
      </c>
      <c r="I153" s="78" t="s">
        <v>304</v>
      </c>
      <c r="J153" s="79" t="str">
        <f>IFERROR(INDEX('Cost_Components'!$K$2:$K$28,MATCH(E153,'Cost_Components'!$A$2:$A$28,0)),"")</f>
      </c>
      <c r="K153" s="80" t="str">
        <f>IF(OR(L153="",Z153="",AA153="",AB153=""),"",IF(B153&lt;AA153,L153,IF(B153&gt;AB153,Z153,L153+(Z153-L153)*MIN(MAX((B153-AA153+1)/MAX(AB153-AA153+1,1),0),1))))</f>
      </c>
      <c r="L153" s="81" t="str">
        <f>IFERROR(INDEX('Cost_Components'!$S$2:$S$28,MATCH(E153,'Cost_Components'!$A$2:$A$28,0)),"")</f>
      </c>
      <c r="M153" s="82" t="str">
        <f>IFERROR(INDEX('Cost_Components'!$L$2:$L$28,MATCH(E153,'Cost_Components'!$A$2:$A$28,0)),"")</f>
      </c>
      <c r="N153" s="83" t="str">
        <f>IFERROR(INDEX('Cost_Components'!$P$2:$P$28,MATCH(E153,'Cost_Components'!$A$2:$A$28,0)),"")</f>
      </c>
      <c r="O153" s="84" t="str">
        <f>AF153*J153</f>
      </c>
      <c r="P153" s="85" t="str">
        <f>AG153*J153</f>
      </c>
      <c r="Q153" s="86" t="str">
        <f>P153*L153*M153*N153</f>
      </c>
      <c r="R153" s="87" t="str">
        <f>O153*K153*M153*N153</f>
      </c>
      <c r="S153" s="88" t="str">
        <f>R153-Q153</f>
      </c>
      <c r="T153" s="34" t="str">
        <f>IFERROR(INDEX('Cost_Components'!$R$2:$R$28,MATCH(E153,'Cost_Components'!$A$2:$A$28,0)),"")</f>
      </c>
      <c r="U153" s="89" t="str">
        <f>IFERROR(INDEX('Cost_Components'!$Q$2:$Q$28,MATCH(E153,'Cost_Components'!$A$2:$A$28,0)),"")</f>
      </c>
      <c r="V153" s="90" t="str">
        <f>1/(1+'Calculation_Assumptions'!$B$5)^(B153-'Calculation_Assumptions'!$B$2)</f>
      </c>
      <c r="W153" s="91" t="str">
        <f>Q153*V153</f>
      </c>
      <c r="X153" s="92" t="str">
        <f>R153*V153</f>
      </c>
      <c r="Y153" s="93" t="str">
        <f>S153*V153</f>
      </c>
      <c r="Z153" s="94" t="str">
        <f>IFERROR(INDEX('Cost_Components'!$T$2:$T$28,MATCH(E153,'Cost_Components'!$A$2:$A$28,0)),"")</f>
      </c>
      <c r="AA153" s="95" t="str">
        <f>IFERROR(INDEX('Cost_Components'!$U$2:$U$28,MATCH(E153,'Cost_Components'!$A$2:$A$28,0)),"")</f>
      </c>
      <c r="AB153" s="96" t="str">
        <f>IFERROR(INDEX('Cost_Components'!$V$2:$V$28,MATCH(E153,'Cost_Components'!$A$2:$A$28,0)),"")</f>
      </c>
      <c r="AC153" s="97" t="str">
        <f>IFERROR(INDEX('Cost_Components'!$M$2:$M$28,MATCH(E153,'Cost_Components'!$A$2:$A$28,0)),"")</f>
      </c>
      <c r="AD153" s="98" t="str">
        <f>IFERROR(INDEX('Cost_Components'!$N$2:$N$28,MATCH(E153,'Cost_Components'!$A$2:$A$28,0)),"")</f>
      </c>
      <c r="AE153" s="34" t="str">
        <f>IFERROR(INDEX('Cost_Components'!$O$2:$O$28,MATCH(E153,'Cost_Components'!$A$2:$A$28,0)),"")</f>
      </c>
      <c r="AF153" s="99" t="n">
        <v>101466.014185808</v>
      </c>
      <c r="AG153" s="100" t="n">
        <v>94127.1149904586</v>
      </c>
      <c r="AH153" s="101" t="str">
        <f>IF(H153="shared-count-once",COUNTIFS($A$2:$A$1405,A153,$B$2:$B$1405,B153,$E$2:$E$1405,E153),1)</f>
      </c>
      <c r="AI153" s="102" t="n">
        <v>320645615.981408</v>
      </c>
      <c r="AJ153" s="103" t="str">
        <f>IF(AI153=0,"",Q153/AI153)</f>
      </c>
      <c r="AK153" s="104" t="str">
        <f>IF(AI153=0,"",R153/AI153)</f>
      </c>
      <c r="AL153" s="105" t="str">
        <f>IF(AI153=0,"",S153/AI153)</f>
      </c>
      <c r="AM153" s="106" t="str">
        <f>IF(AI153=0,"",Y153/AI153)</f>
      </c>
    </row>
    <row r="154">
      <c r="A154" t="s">
        <v>245</v>
      </c>
      <c r="B154" s="73" t="n">
        <v>2047</v>
      </c>
      <c r="C154" t="s">
        <v>245</v>
      </c>
      <c r="D154" t="s">
        <v>235</v>
      </c>
      <c r="E154" s="74" t="s">
        <v>309</v>
      </c>
      <c r="F154" s="75" t="s">
        <v>310</v>
      </c>
      <c r="G154" s="76" t="s">
        <v>246</v>
      </c>
      <c r="H154" s="77" t="s">
        <v>240</v>
      </c>
      <c r="I154" s="78" t="s">
        <v>304</v>
      </c>
      <c r="J154" s="79" t="str">
        <f>IFERROR(INDEX('Cost_Components'!$K$2:$K$28,MATCH(E154,'Cost_Components'!$A$2:$A$28,0)),"")</f>
      </c>
      <c r="K154" s="80" t="str">
        <f>IF(OR(L154="",Z154="",AA154="",AB154=""),"",IF(B154&lt;AA154,L154,IF(B154&gt;AB154,Z154,L154+(Z154-L154)*MIN(MAX((B154-AA154+1)/MAX(AB154-AA154+1,1),0),1))))</f>
      </c>
      <c r="L154" s="81" t="str">
        <f>IFERROR(INDEX('Cost_Components'!$S$2:$S$28,MATCH(E154,'Cost_Components'!$A$2:$A$28,0)),"")</f>
      </c>
      <c r="M154" s="82" t="str">
        <f>IFERROR(INDEX('Cost_Components'!$L$2:$L$28,MATCH(E154,'Cost_Components'!$A$2:$A$28,0)),"")</f>
      </c>
      <c r="N154" s="83" t="str">
        <f>IFERROR(INDEX('Cost_Components'!$P$2:$P$28,MATCH(E154,'Cost_Components'!$A$2:$A$28,0)),"")</f>
      </c>
      <c r="O154" s="84" t="str">
        <f>AF154*J154</f>
      </c>
      <c r="P154" s="85" t="str">
        <f>AG154*J154</f>
      </c>
      <c r="Q154" s="86" t="str">
        <f>P154*L154*M154*N154</f>
      </c>
      <c r="R154" s="87" t="str">
        <f>O154*K154*M154*N154</f>
      </c>
      <c r="S154" s="88" t="str">
        <f>R154-Q154</f>
      </c>
      <c r="T154" s="34" t="str">
        <f>IFERROR(INDEX('Cost_Components'!$R$2:$R$28,MATCH(E154,'Cost_Components'!$A$2:$A$28,0)),"")</f>
      </c>
      <c r="U154" s="89" t="str">
        <f>IFERROR(INDEX('Cost_Components'!$Q$2:$Q$28,MATCH(E154,'Cost_Components'!$A$2:$A$28,0)),"")</f>
      </c>
      <c r="V154" s="90" t="str">
        <f>1/(1+'Calculation_Assumptions'!$B$5)^(B154-'Calculation_Assumptions'!$B$2)</f>
      </c>
      <c r="W154" s="91" t="str">
        <f>Q154*V154</f>
      </c>
      <c r="X154" s="92" t="str">
        <f>R154*V154</f>
      </c>
      <c r="Y154" s="93" t="str">
        <f>S154*V154</f>
      </c>
      <c r="Z154" s="94" t="str">
        <f>IFERROR(INDEX('Cost_Components'!$T$2:$T$28,MATCH(E154,'Cost_Components'!$A$2:$A$28,0)),"")</f>
      </c>
      <c r="AA154" s="95" t="str">
        <f>IFERROR(INDEX('Cost_Components'!$U$2:$U$28,MATCH(E154,'Cost_Components'!$A$2:$A$28,0)),"")</f>
      </c>
      <c r="AB154" s="96" t="str">
        <f>IFERROR(INDEX('Cost_Components'!$V$2:$V$28,MATCH(E154,'Cost_Components'!$A$2:$A$28,0)),"")</f>
      </c>
      <c r="AC154" s="97" t="str">
        <f>IFERROR(INDEX('Cost_Components'!$M$2:$M$28,MATCH(E154,'Cost_Components'!$A$2:$A$28,0)),"")</f>
      </c>
      <c r="AD154" s="98" t="str">
        <f>IFERROR(INDEX('Cost_Components'!$N$2:$N$28,MATCH(E154,'Cost_Components'!$A$2:$A$28,0)),"")</f>
      </c>
      <c r="AE154" s="34" t="str">
        <f>IFERROR(INDEX('Cost_Components'!$O$2:$O$28,MATCH(E154,'Cost_Components'!$A$2:$A$28,0)),"")</f>
      </c>
      <c r="AF154" s="99" t="n">
        <v>103496.432959847</v>
      </c>
      <c r="AG154" s="100" t="n">
        <v>95620.3979490639</v>
      </c>
      <c r="AH154" s="101" t="str">
        <f>IF(H154="shared-count-once",COUNTIFS($A$2:$A$1405,A154,$B$2:$B$1405,B154,$E$2:$E$1405,E154),1)</f>
      </c>
      <c r="AI154" s="102" t="n">
        <v>321429520.522875</v>
      </c>
      <c r="AJ154" s="103" t="str">
        <f>IF(AI154=0,"",Q154/AI154)</f>
      </c>
      <c r="AK154" s="104" t="str">
        <f>IF(AI154=0,"",R154/AI154)</f>
      </c>
      <c r="AL154" s="105" t="str">
        <f>IF(AI154=0,"",S154/AI154)</f>
      </c>
      <c r="AM154" s="106" t="str">
        <f>IF(AI154=0,"",Y154/AI154)</f>
      </c>
    </row>
    <row r="155">
      <c r="A155" t="s">
        <v>245</v>
      </c>
      <c r="B155" s="73" t="n">
        <v>2048</v>
      </c>
      <c r="C155" t="s">
        <v>245</v>
      </c>
      <c r="D155" t="s">
        <v>235</v>
      </c>
      <c r="E155" s="74" t="s">
        <v>309</v>
      </c>
      <c r="F155" s="75" t="s">
        <v>310</v>
      </c>
      <c r="G155" s="76" t="s">
        <v>246</v>
      </c>
      <c r="H155" s="77" t="s">
        <v>240</v>
      </c>
      <c r="I155" s="78" t="s">
        <v>304</v>
      </c>
      <c r="J155" s="79" t="str">
        <f>IFERROR(INDEX('Cost_Components'!$K$2:$K$28,MATCH(E155,'Cost_Components'!$A$2:$A$28,0)),"")</f>
      </c>
      <c r="K155" s="80" t="str">
        <f>IF(OR(L155="",Z155="",AA155="",AB155=""),"",IF(B155&lt;AA155,L155,IF(B155&gt;AB155,Z155,L155+(Z155-L155)*MIN(MAX((B155-AA155+1)/MAX(AB155-AA155+1,1),0),1))))</f>
      </c>
      <c r="L155" s="81" t="str">
        <f>IFERROR(INDEX('Cost_Components'!$S$2:$S$28,MATCH(E155,'Cost_Components'!$A$2:$A$28,0)),"")</f>
      </c>
      <c r="M155" s="82" t="str">
        <f>IFERROR(INDEX('Cost_Components'!$L$2:$L$28,MATCH(E155,'Cost_Components'!$A$2:$A$28,0)),"")</f>
      </c>
      <c r="N155" s="83" t="str">
        <f>IFERROR(INDEX('Cost_Components'!$P$2:$P$28,MATCH(E155,'Cost_Components'!$A$2:$A$28,0)),"")</f>
      </c>
      <c r="O155" s="84" t="str">
        <f>AF155*J155</f>
      </c>
      <c r="P155" s="85" t="str">
        <f>AG155*J155</f>
      </c>
      <c r="Q155" s="86" t="str">
        <f>P155*L155*M155*N155</f>
      </c>
      <c r="R155" s="87" t="str">
        <f>O155*K155*M155*N155</f>
      </c>
      <c r="S155" s="88" t="str">
        <f>R155-Q155</f>
      </c>
      <c r="T155" s="34" t="str">
        <f>IFERROR(INDEX('Cost_Components'!$R$2:$R$28,MATCH(E155,'Cost_Components'!$A$2:$A$28,0)),"")</f>
      </c>
      <c r="U155" s="89" t="str">
        <f>IFERROR(INDEX('Cost_Components'!$Q$2:$Q$28,MATCH(E155,'Cost_Components'!$A$2:$A$28,0)),"")</f>
      </c>
      <c r="V155" s="90" t="str">
        <f>1/(1+'Calculation_Assumptions'!$B$5)^(B155-'Calculation_Assumptions'!$B$2)</f>
      </c>
      <c r="W155" s="91" t="str">
        <f>Q155*V155</f>
      </c>
      <c r="X155" s="92" t="str">
        <f>R155*V155</f>
      </c>
      <c r="Y155" s="93" t="str">
        <f>S155*V155</f>
      </c>
      <c r="Z155" s="94" t="str">
        <f>IFERROR(INDEX('Cost_Components'!$T$2:$T$28,MATCH(E155,'Cost_Components'!$A$2:$A$28,0)),"")</f>
      </c>
      <c r="AA155" s="95" t="str">
        <f>IFERROR(INDEX('Cost_Components'!$U$2:$U$28,MATCH(E155,'Cost_Components'!$A$2:$A$28,0)),"")</f>
      </c>
      <c r="AB155" s="96" t="str">
        <f>IFERROR(INDEX('Cost_Components'!$V$2:$V$28,MATCH(E155,'Cost_Components'!$A$2:$A$28,0)),"")</f>
      </c>
      <c r="AC155" s="97" t="str">
        <f>IFERROR(INDEX('Cost_Components'!$M$2:$M$28,MATCH(E155,'Cost_Components'!$A$2:$A$28,0)),"")</f>
      </c>
      <c r="AD155" s="98" t="str">
        <f>IFERROR(INDEX('Cost_Components'!$N$2:$N$28,MATCH(E155,'Cost_Components'!$A$2:$A$28,0)),"")</f>
      </c>
      <c r="AE155" s="34" t="str">
        <f>IFERROR(INDEX('Cost_Components'!$O$2:$O$28,MATCH(E155,'Cost_Components'!$A$2:$A$28,0)),"")</f>
      </c>
      <c r="AF155" s="99" t="n">
        <v>105641.523807669</v>
      </c>
      <c r="AG155" s="100" t="n">
        <v>97221.6274838856</v>
      </c>
      <c r="AH155" s="101" t="str">
        <f>IF(H155="shared-count-once",COUNTIFS($A$2:$A$1405,A155,$B$2:$B$1405,B155,$E$2:$E$1405,E155),1)</f>
      </c>
      <c r="AI155" s="102" t="n">
        <v>322136832.260161</v>
      </c>
      <c r="AJ155" s="103" t="str">
        <f>IF(AI155=0,"",Q155/AI155)</f>
      </c>
      <c r="AK155" s="104" t="str">
        <f>IF(AI155=0,"",R155/AI155)</f>
      </c>
      <c r="AL155" s="105" t="str">
        <f>IF(AI155=0,"",S155/AI155)</f>
      </c>
      <c r="AM155" s="106" t="str">
        <f>IF(AI155=0,"",Y155/AI155)</f>
      </c>
    </row>
    <row r="156">
      <c r="A156" t="s">
        <v>245</v>
      </c>
      <c r="B156" s="73" t="n">
        <v>2049</v>
      </c>
      <c r="C156" t="s">
        <v>245</v>
      </c>
      <c r="D156" t="s">
        <v>235</v>
      </c>
      <c r="E156" s="74" t="s">
        <v>309</v>
      </c>
      <c r="F156" s="75" t="s">
        <v>310</v>
      </c>
      <c r="G156" s="76" t="s">
        <v>246</v>
      </c>
      <c r="H156" s="77" t="s">
        <v>240</v>
      </c>
      <c r="I156" s="78" t="s">
        <v>304</v>
      </c>
      <c r="J156" s="79" t="str">
        <f>IFERROR(INDEX('Cost_Components'!$K$2:$K$28,MATCH(E156,'Cost_Components'!$A$2:$A$28,0)),"")</f>
      </c>
      <c r="K156" s="80" t="str">
        <f>IF(OR(L156="",Z156="",AA156="",AB156=""),"",IF(B156&lt;AA156,L156,IF(B156&gt;AB156,Z156,L156+(Z156-L156)*MIN(MAX((B156-AA156+1)/MAX(AB156-AA156+1,1),0),1))))</f>
      </c>
      <c r="L156" s="81" t="str">
        <f>IFERROR(INDEX('Cost_Components'!$S$2:$S$28,MATCH(E156,'Cost_Components'!$A$2:$A$28,0)),"")</f>
      </c>
      <c r="M156" s="82" t="str">
        <f>IFERROR(INDEX('Cost_Components'!$L$2:$L$28,MATCH(E156,'Cost_Components'!$A$2:$A$28,0)),"")</f>
      </c>
      <c r="N156" s="83" t="str">
        <f>IFERROR(INDEX('Cost_Components'!$P$2:$P$28,MATCH(E156,'Cost_Components'!$A$2:$A$28,0)),"")</f>
      </c>
      <c r="O156" s="84" t="str">
        <f>AF156*J156</f>
      </c>
      <c r="P156" s="85" t="str">
        <f>AG156*J156</f>
      </c>
      <c r="Q156" s="86" t="str">
        <f>P156*L156*M156*N156</f>
      </c>
      <c r="R156" s="87" t="str">
        <f>O156*K156*M156*N156</f>
      </c>
      <c r="S156" s="88" t="str">
        <f>R156-Q156</f>
      </c>
      <c r="T156" s="34" t="str">
        <f>IFERROR(INDEX('Cost_Components'!$R$2:$R$28,MATCH(E156,'Cost_Components'!$A$2:$A$28,0)),"")</f>
      </c>
      <c r="U156" s="89" t="str">
        <f>IFERROR(INDEX('Cost_Components'!$Q$2:$Q$28,MATCH(E156,'Cost_Components'!$A$2:$A$28,0)),"")</f>
      </c>
      <c r="V156" s="90" t="str">
        <f>1/(1+'Calculation_Assumptions'!$B$5)^(B156-'Calculation_Assumptions'!$B$2)</f>
      </c>
      <c r="W156" s="91" t="str">
        <f>Q156*V156</f>
      </c>
      <c r="X156" s="92" t="str">
        <f>R156*V156</f>
      </c>
      <c r="Y156" s="93" t="str">
        <f>S156*V156</f>
      </c>
      <c r="Z156" s="94" t="str">
        <f>IFERROR(INDEX('Cost_Components'!$T$2:$T$28,MATCH(E156,'Cost_Components'!$A$2:$A$28,0)),"")</f>
      </c>
      <c r="AA156" s="95" t="str">
        <f>IFERROR(INDEX('Cost_Components'!$U$2:$U$28,MATCH(E156,'Cost_Components'!$A$2:$A$28,0)),"")</f>
      </c>
      <c r="AB156" s="96" t="str">
        <f>IFERROR(INDEX('Cost_Components'!$V$2:$V$28,MATCH(E156,'Cost_Components'!$A$2:$A$28,0)),"")</f>
      </c>
      <c r="AC156" s="97" t="str">
        <f>IFERROR(INDEX('Cost_Components'!$M$2:$M$28,MATCH(E156,'Cost_Components'!$A$2:$A$28,0)),"")</f>
      </c>
      <c r="AD156" s="98" t="str">
        <f>IFERROR(INDEX('Cost_Components'!$N$2:$N$28,MATCH(E156,'Cost_Components'!$A$2:$A$28,0)),"")</f>
      </c>
      <c r="AE156" s="34" t="str">
        <f>IFERROR(INDEX('Cost_Components'!$O$2:$O$28,MATCH(E156,'Cost_Components'!$A$2:$A$28,0)),"")</f>
      </c>
      <c r="AF156" s="99" t="n">
        <v>107795.688793528</v>
      </c>
      <c r="AG156" s="100" t="n">
        <v>98824.2281459214</v>
      </c>
      <c r="AH156" s="101" t="str">
        <f>IF(H156="shared-count-once",COUNTIFS($A$2:$A$1405,A156,$B$2:$B$1405,B156,$E$2:$E$1405,E156),1)</f>
      </c>
      <c r="AI156" s="102" t="n">
        <v>322765819.752681</v>
      </c>
      <c r="AJ156" s="103" t="str">
        <f>IF(AI156=0,"",Q156/AI156)</f>
      </c>
      <c r="AK156" s="104" t="str">
        <f>IF(AI156=0,"",R156/AI156)</f>
      </c>
      <c r="AL156" s="105" t="str">
        <f>IF(AI156=0,"",S156/AI156)</f>
      </c>
      <c r="AM156" s="106" t="str">
        <f>IF(AI156=0,"",Y156/AI156)</f>
      </c>
    </row>
    <row r="157">
      <c r="A157" t="s">
        <v>245</v>
      </c>
      <c r="B157" s="73" t="n">
        <v>2050</v>
      </c>
      <c r="C157" t="s">
        <v>245</v>
      </c>
      <c r="D157" t="s">
        <v>235</v>
      </c>
      <c r="E157" s="74" t="s">
        <v>309</v>
      </c>
      <c r="F157" s="75" t="s">
        <v>310</v>
      </c>
      <c r="G157" s="76" t="s">
        <v>246</v>
      </c>
      <c r="H157" s="77" t="s">
        <v>240</v>
      </c>
      <c r="I157" s="78" t="s">
        <v>304</v>
      </c>
      <c r="J157" s="79" t="str">
        <f>IFERROR(INDEX('Cost_Components'!$K$2:$K$28,MATCH(E157,'Cost_Components'!$A$2:$A$28,0)),"")</f>
      </c>
      <c r="K157" s="80" t="str">
        <f>IF(OR(L157="",Z157="",AA157="",AB157=""),"",IF(B157&lt;AA157,L157,IF(B157&gt;AB157,Z157,L157+(Z157-L157)*MIN(MAX((B157-AA157+1)/MAX(AB157-AA157+1,1),0),1))))</f>
      </c>
      <c r="L157" s="81" t="str">
        <f>IFERROR(INDEX('Cost_Components'!$S$2:$S$28,MATCH(E157,'Cost_Components'!$A$2:$A$28,0)),"")</f>
      </c>
      <c r="M157" s="82" t="str">
        <f>IFERROR(INDEX('Cost_Components'!$L$2:$L$28,MATCH(E157,'Cost_Components'!$A$2:$A$28,0)),"")</f>
      </c>
      <c r="N157" s="83" t="str">
        <f>IFERROR(INDEX('Cost_Components'!$P$2:$P$28,MATCH(E157,'Cost_Components'!$A$2:$A$28,0)),"")</f>
      </c>
      <c r="O157" s="84" t="str">
        <f>AF157*J157</f>
      </c>
      <c r="P157" s="85" t="str">
        <f>AG157*J157</f>
      </c>
      <c r="Q157" s="86" t="str">
        <f>P157*L157*M157*N157</f>
      </c>
      <c r="R157" s="87" t="str">
        <f>O157*K157*M157*N157</f>
      </c>
      <c r="S157" s="88" t="str">
        <f>R157-Q157</f>
      </c>
      <c r="T157" s="34" t="str">
        <f>IFERROR(INDEX('Cost_Components'!$R$2:$R$28,MATCH(E157,'Cost_Components'!$A$2:$A$28,0)),"")</f>
      </c>
      <c r="U157" s="89" t="str">
        <f>IFERROR(INDEX('Cost_Components'!$Q$2:$Q$28,MATCH(E157,'Cost_Components'!$A$2:$A$28,0)),"")</f>
      </c>
      <c r="V157" s="90" t="str">
        <f>1/(1+'Calculation_Assumptions'!$B$5)^(B157-'Calculation_Assumptions'!$B$2)</f>
      </c>
      <c r="W157" s="91" t="str">
        <f>Q157*V157</f>
      </c>
      <c r="X157" s="92" t="str">
        <f>R157*V157</f>
      </c>
      <c r="Y157" s="93" t="str">
        <f>S157*V157</f>
      </c>
      <c r="Z157" s="94" t="str">
        <f>IFERROR(INDEX('Cost_Components'!$T$2:$T$28,MATCH(E157,'Cost_Components'!$A$2:$A$28,0)),"")</f>
      </c>
      <c r="AA157" s="95" t="str">
        <f>IFERROR(INDEX('Cost_Components'!$U$2:$U$28,MATCH(E157,'Cost_Components'!$A$2:$A$28,0)),"")</f>
      </c>
      <c r="AB157" s="96" t="str">
        <f>IFERROR(INDEX('Cost_Components'!$V$2:$V$28,MATCH(E157,'Cost_Components'!$A$2:$A$28,0)),"")</f>
      </c>
      <c r="AC157" s="97" t="str">
        <f>IFERROR(INDEX('Cost_Components'!$M$2:$M$28,MATCH(E157,'Cost_Components'!$A$2:$A$28,0)),"")</f>
      </c>
      <c r="AD157" s="98" t="str">
        <f>IFERROR(INDEX('Cost_Components'!$N$2:$N$28,MATCH(E157,'Cost_Components'!$A$2:$A$28,0)),"")</f>
      </c>
      <c r="AE157" s="34" t="str">
        <f>IFERROR(INDEX('Cost_Components'!$O$2:$O$28,MATCH(E157,'Cost_Components'!$A$2:$A$28,0)),"")</f>
      </c>
      <c r="AF157" s="99" t="n">
        <v>109938.593599095</v>
      </c>
      <c r="AG157" s="100" t="n">
        <v>100410.417452596</v>
      </c>
      <c r="AH157" s="101" t="str">
        <f>IF(H157="shared-count-once",COUNTIFS($A$2:$A$1405,A157,$B$2:$B$1405,B157,$E$2:$E$1405,E157),1)</f>
      </c>
      <c r="AI157" s="102" t="n">
        <v>323312042.563285</v>
      </c>
      <c r="AJ157" s="103" t="str">
        <f>IF(AI157=0,"",Q157/AI157)</f>
      </c>
      <c r="AK157" s="104" t="str">
        <f>IF(AI157=0,"",R157/AI157)</f>
      </c>
      <c r="AL157" s="105" t="str">
        <f>IF(AI157=0,"",S157/AI157)</f>
      </c>
      <c r="AM157" s="106" t="str">
        <f>IF(AI157=0,"",Y157/AI157)</f>
      </c>
    </row>
    <row r="158">
      <c r="A158" t="s">
        <v>245</v>
      </c>
      <c r="B158" s="73" t="n">
        <v>2025</v>
      </c>
      <c r="C158" t="s">
        <v>245</v>
      </c>
      <c r="D158" t="s">
        <v>235</v>
      </c>
      <c r="E158" s="74" t="s">
        <v>312</v>
      </c>
      <c r="F158" s="75" t="s">
        <v>313</v>
      </c>
      <c r="G158" s="76" t="s">
        <v>246</v>
      </c>
      <c r="H158" s="77" t="s">
        <v>240</v>
      </c>
      <c r="I158" s="78" t="s">
        <v>304</v>
      </c>
      <c r="J158" s="79" t="str">
        <f>IFERROR(INDEX('Cost_Components'!$K$2:$K$28,MATCH(E158,'Cost_Components'!$A$2:$A$28,0)),"")</f>
      </c>
      <c r="K158" s="80" t="str">
        <f>IF(OR(L158="",Z158="",AA158="",AB158=""),"",IF(B158&lt;AA158,L158,IF(B158&gt;AB158,Z158,L158+(Z158-L158)*MIN(MAX((B158-AA158+1)/MAX(AB158-AA158+1,1),0),1))))</f>
      </c>
      <c r="L158" s="81" t="str">
        <f>IFERROR(INDEX('Cost_Components'!$S$2:$S$28,MATCH(E158,'Cost_Components'!$A$2:$A$28,0)),"")</f>
      </c>
      <c r="M158" s="82" t="str">
        <f>IFERROR(INDEX('Cost_Components'!$L$2:$L$28,MATCH(E158,'Cost_Components'!$A$2:$A$28,0)),"")</f>
      </c>
      <c r="N158" s="83" t="str">
        <f>IFERROR(INDEX('Cost_Components'!$P$2:$P$28,MATCH(E158,'Cost_Components'!$A$2:$A$28,0)),"")</f>
      </c>
      <c r="O158" s="84" t="str">
        <f>AF158*J158</f>
      </c>
      <c r="P158" s="85" t="str">
        <f>AG158*J158</f>
      </c>
      <c r="Q158" s="86" t="str">
        <f>P158*L158*M158*N158</f>
      </c>
      <c r="R158" s="87" t="str">
        <f>O158*K158*M158*N158</f>
      </c>
      <c r="S158" s="88" t="str">
        <f>R158-Q158</f>
      </c>
      <c r="T158" s="34" t="str">
        <f>IFERROR(INDEX('Cost_Components'!$R$2:$R$28,MATCH(E158,'Cost_Components'!$A$2:$A$28,0)),"")</f>
      </c>
      <c r="U158" s="89" t="str">
        <f>IFERROR(INDEX('Cost_Components'!$Q$2:$Q$28,MATCH(E158,'Cost_Components'!$A$2:$A$28,0)),"")</f>
      </c>
      <c r="V158" s="90" t="str">
        <f>1/(1+'Calculation_Assumptions'!$B$5)^(B158-'Calculation_Assumptions'!$B$2)</f>
      </c>
      <c r="W158" s="91" t="str">
        <f>Q158*V158</f>
      </c>
      <c r="X158" s="92" t="str">
        <f>R158*V158</f>
      </c>
      <c r="Y158" s="93" t="str">
        <f>S158*V158</f>
      </c>
      <c r="Z158" s="94" t="str">
        <f>IFERROR(INDEX('Cost_Components'!$T$2:$T$28,MATCH(E158,'Cost_Components'!$A$2:$A$28,0)),"")</f>
      </c>
      <c r="AA158" s="95" t="str">
        <f>IFERROR(INDEX('Cost_Components'!$U$2:$U$28,MATCH(E158,'Cost_Components'!$A$2:$A$28,0)),"")</f>
      </c>
      <c r="AB158" s="96" t="str">
        <f>IFERROR(INDEX('Cost_Components'!$V$2:$V$28,MATCH(E158,'Cost_Components'!$A$2:$A$28,0)),"")</f>
      </c>
      <c r="AC158" s="97" t="str">
        <f>IFERROR(INDEX('Cost_Components'!$M$2:$M$28,MATCH(E158,'Cost_Components'!$A$2:$A$28,0)),"")</f>
      </c>
      <c r="AD158" s="98" t="str">
        <f>IFERROR(INDEX('Cost_Components'!$N$2:$N$28,MATCH(E158,'Cost_Components'!$A$2:$A$28,0)),"")</f>
      </c>
      <c r="AE158" s="34" t="str">
        <f>IFERROR(INDEX('Cost_Components'!$O$2:$O$28,MATCH(E158,'Cost_Components'!$A$2:$A$28,0)),"")</f>
      </c>
      <c r="AF158" s="99" t="n">
        <v>72381.1066062434</v>
      </c>
      <c r="AG158" s="100" t="n">
        <v>72327.6954716223</v>
      </c>
      <c r="AH158" s="101" t="str">
        <f>IF(H158="shared-count-once",COUNTIFS($A$2:$A$1405,A158,$B$2:$B$1405,B158,$E$2:$E$1405,E158),1)</f>
      </c>
      <c r="AI158" s="102" t="n">
        <v>288391907.644456</v>
      </c>
      <c r="AJ158" s="103" t="str">
        <f>IF(AI158=0,"",Q158/AI158)</f>
      </c>
      <c r="AK158" s="104" t="str">
        <f>IF(AI158=0,"",R158/AI158)</f>
      </c>
      <c r="AL158" s="105" t="str">
        <f>IF(AI158=0,"",S158/AI158)</f>
      </c>
      <c r="AM158" s="106" t="str">
        <f>IF(AI158=0,"",Y158/AI158)</f>
      </c>
    </row>
    <row r="159">
      <c r="A159" t="s">
        <v>245</v>
      </c>
      <c r="B159" s="73" t="n">
        <v>2026</v>
      </c>
      <c r="C159" t="s">
        <v>245</v>
      </c>
      <c r="D159" t="s">
        <v>235</v>
      </c>
      <c r="E159" s="74" t="s">
        <v>312</v>
      </c>
      <c r="F159" s="75" t="s">
        <v>313</v>
      </c>
      <c r="G159" s="76" t="s">
        <v>246</v>
      </c>
      <c r="H159" s="77" t="s">
        <v>240</v>
      </c>
      <c r="I159" s="78" t="s">
        <v>304</v>
      </c>
      <c r="J159" s="79" t="str">
        <f>IFERROR(INDEX('Cost_Components'!$K$2:$K$28,MATCH(E159,'Cost_Components'!$A$2:$A$28,0)),"")</f>
      </c>
      <c r="K159" s="80" t="str">
        <f>IF(OR(L159="",Z159="",AA159="",AB159=""),"",IF(B159&lt;AA159,L159,IF(B159&gt;AB159,Z159,L159+(Z159-L159)*MIN(MAX((B159-AA159+1)/MAX(AB159-AA159+1,1),0),1))))</f>
      </c>
      <c r="L159" s="81" t="str">
        <f>IFERROR(INDEX('Cost_Components'!$S$2:$S$28,MATCH(E159,'Cost_Components'!$A$2:$A$28,0)),"")</f>
      </c>
      <c r="M159" s="82" t="str">
        <f>IFERROR(INDEX('Cost_Components'!$L$2:$L$28,MATCH(E159,'Cost_Components'!$A$2:$A$28,0)),"")</f>
      </c>
      <c r="N159" s="83" t="str">
        <f>IFERROR(INDEX('Cost_Components'!$P$2:$P$28,MATCH(E159,'Cost_Components'!$A$2:$A$28,0)),"")</f>
      </c>
      <c r="O159" s="84" t="str">
        <f>AF159*J159</f>
      </c>
      <c r="P159" s="85" t="str">
        <f>AG159*J159</f>
      </c>
      <c r="Q159" s="86" t="str">
        <f>P159*L159*M159*N159</f>
      </c>
      <c r="R159" s="87" t="str">
        <f>O159*K159*M159*N159</f>
      </c>
      <c r="S159" s="88" t="str">
        <f>R159-Q159</f>
      </c>
      <c r="T159" s="34" t="str">
        <f>IFERROR(INDEX('Cost_Components'!$R$2:$R$28,MATCH(E159,'Cost_Components'!$A$2:$A$28,0)),"")</f>
      </c>
      <c r="U159" s="89" t="str">
        <f>IFERROR(INDEX('Cost_Components'!$Q$2:$Q$28,MATCH(E159,'Cost_Components'!$A$2:$A$28,0)),"")</f>
      </c>
      <c r="V159" s="90" t="str">
        <f>1/(1+'Calculation_Assumptions'!$B$5)^(B159-'Calculation_Assumptions'!$B$2)</f>
      </c>
      <c r="W159" s="91" t="str">
        <f>Q159*V159</f>
      </c>
      <c r="X159" s="92" t="str">
        <f>R159*V159</f>
      </c>
      <c r="Y159" s="93" t="str">
        <f>S159*V159</f>
      </c>
      <c r="Z159" s="94" t="str">
        <f>IFERROR(INDEX('Cost_Components'!$T$2:$T$28,MATCH(E159,'Cost_Components'!$A$2:$A$28,0)),"")</f>
      </c>
      <c r="AA159" s="95" t="str">
        <f>IFERROR(INDEX('Cost_Components'!$U$2:$U$28,MATCH(E159,'Cost_Components'!$A$2:$A$28,0)),"")</f>
      </c>
      <c r="AB159" s="96" t="str">
        <f>IFERROR(INDEX('Cost_Components'!$V$2:$V$28,MATCH(E159,'Cost_Components'!$A$2:$A$28,0)),"")</f>
      </c>
      <c r="AC159" s="97" t="str">
        <f>IFERROR(INDEX('Cost_Components'!$M$2:$M$28,MATCH(E159,'Cost_Components'!$A$2:$A$28,0)),"")</f>
      </c>
      <c r="AD159" s="98" t="str">
        <f>IFERROR(INDEX('Cost_Components'!$N$2:$N$28,MATCH(E159,'Cost_Components'!$A$2:$A$28,0)),"")</f>
      </c>
      <c r="AE159" s="34" t="str">
        <f>IFERROR(INDEX('Cost_Components'!$O$2:$O$28,MATCH(E159,'Cost_Components'!$A$2:$A$28,0)),"")</f>
      </c>
      <c r="AF159" s="99" t="n">
        <v>72951.1370902517</v>
      </c>
      <c r="AG159" s="100" t="n">
        <v>72799.2940063161</v>
      </c>
      <c r="AH159" s="101" t="str">
        <f>IF(H159="shared-count-once",COUNTIFS($A$2:$A$1405,A159,$B$2:$B$1405,B159,$E$2:$E$1405,E159),1)</f>
      </c>
      <c r="AI159" s="102" t="n">
        <v>290472130.233437</v>
      </c>
      <c r="AJ159" s="103" t="str">
        <f>IF(AI159=0,"",Q159/AI159)</f>
      </c>
      <c r="AK159" s="104" t="str">
        <f>IF(AI159=0,"",R159/AI159)</f>
      </c>
      <c r="AL159" s="105" t="str">
        <f>IF(AI159=0,"",S159/AI159)</f>
      </c>
      <c r="AM159" s="106" t="str">
        <f>IF(AI159=0,"",Y159/AI159)</f>
      </c>
    </row>
    <row r="160">
      <c r="A160" t="s">
        <v>245</v>
      </c>
      <c r="B160" s="73" t="n">
        <v>2027</v>
      </c>
      <c r="C160" t="s">
        <v>245</v>
      </c>
      <c r="D160" t="s">
        <v>235</v>
      </c>
      <c r="E160" s="74" t="s">
        <v>312</v>
      </c>
      <c r="F160" s="75" t="s">
        <v>313</v>
      </c>
      <c r="G160" s="76" t="s">
        <v>246</v>
      </c>
      <c r="H160" s="77" t="s">
        <v>240</v>
      </c>
      <c r="I160" s="78" t="s">
        <v>304</v>
      </c>
      <c r="J160" s="79" t="str">
        <f>IFERROR(INDEX('Cost_Components'!$K$2:$K$28,MATCH(E160,'Cost_Components'!$A$2:$A$28,0)),"")</f>
      </c>
      <c r="K160" s="80" t="str">
        <f>IF(OR(L160="",Z160="",AA160="",AB160=""),"",IF(B160&lt;AA160,L160,IF(B160&gt;AB160,Z160,L160+(Z160-L160)*MIN(MAX((B160-AA160+1)/MAX(AB160-AA160+1,1),0),1))))</f>
      </c>
      <c r="L160" s="81" t="str">
        <f>IFERROR(INDEX('Cost_Components'!$S$2:$S$28,MATCH(E160,'Cost_Components'!$A$2:$A$28,0)),"")</f>
      </c>
      <c r="M160" s="82" t="str">
        <f>IFERROR(INDEX('Cost_Components'!$L$2:$L$28,MATCH(E160,'Cost_Components'!$A$2:$A$28,0)),"")</f>
      </c>
      <c r="N160" s="83" t="str">
        <f>IFERROR(INDEX('Cost_Components'!$P$2:$P$28,MATCH(E160,'Cost_Components'!$A$2:$A$28,0)),"")</f>
      </c>
      <c r="O160" s="84" t="str">
        <f>AF160*J160</f>
      </c>
      <c r="P160" s="85" t="str">
        <f>AG160*J160</f>
      </c>
      <c r="Q160" s="86" t="str">
        <f>P160*L160*M160*N160</f>
      </c>
      <c r="R160" s="87" t="str">
        <f>O160*K160*M160*N160</f>
      </c>
      <c r="S160" s="88" t="str">
        <f>R160-Q160</f>
      </c>
      <c r="T160" s="34" t="str">
        <f>IFERROR(INDEX('Cost_Components'!$R$2:$R$28,MATCH(E160,'Cost_Components'!$A$2:$A$28,0)),"")</f>
      </c>
      <c r="U160" s="89" t="str">
        <f>IFERROR(INDEX('Cost_Components'!$Q$2:$Q$28,MATCH(E160,'Cost_Components'!$A$2:$A$28,0)),"")</f>
      </c>
      <c r="V160" s="90" t="str">
        <f>1/(1+'Calculation_Assumptions'!$B$5)^(B160-'Calculation_Assumptions'!$B$2)</f>
      </c>
      <c r="W160" s="91" t="str">
        <f>Q160*V160</f>
      </c>
      <c r="X160" s="92" t="str">
        <f>R160*V160</f>
      </c>
      <c r="Y160" s="93" t="str">
        <f>S160*V160</f>
      </c>
      <c r="Z160" s="94" t="str">
        <f>IFERROR(INDEX('Cost_Components'!$T$2:$T$28,MATCH(E160,'Cost_Components'!$A$2:$A$28,0)),"")</f>
      </c>
      <c r="AA160" s="95" t="str">
        <f>IFERROR(INDEX('Cost_Components'!$U$2:$U$28,MATCH(E160,'Cost_Components'!$A$2:$A$28,0)),"")</f>
      </c>
      <c r="AB160" s="96" t="str">
        <f>IFERROR(INDEX('Cost_Components'!$V$2:$V$28,MATCH(E160,'Cost_Components'!$A$2:$A$28,0)),"")</f>
      </c>
      <c r="AC160" s="97" t="str">
        <f>IFERROR(INDEX('Cost_Components'!$M$2:$M$28,MATCH(E160,'Cost_Components'!$A$2:$A$28,0)),"")</f>
      </c>
      <c r="AD160" s="98" t="str">
        <f>IFERROR(INDEX('Cost_Components'!$N$2:$N$28,MATCH(E160,'Cost_Components'!$A$2:$A$28,0)),"")</f>
      </c>
      <c r="AE160" s="34" t="str">
        <f>IFERROR(INDEX('Cost_Components'!$O$2:$O$28,MATCH(E160,'Cost_Components'!$A$2:$A$28,0)),"")</f>
      </c>
      <c r="AF160" s="99" t="n">
        <v>73590.11595051</v>
      </c>
      <c r="AG160" s="100" t="n">
        <v>73300.9803491612</v>
      </c>
      <c r="AH160" s="101" t="str">
        <f>IF(H160="shared-count-once",COUNTIFS($A$2:$A$1405,A160,$B$2:$B$1405,B160,$E$2:$E$1405,E160),1)</f>
      </c>
      <c r="AI160" s="102" t="n">
        <v>292505080.826208</v>
      </c>
      <c r="AJ160" s="103" t="str">
        <f>IF(AI160=0,"",Q160/AI160)</f>
      </c>
      <c r="AK160" s="104" t="str">
        <f>IF(AI160=0,"",R160/AI160)</f>
      </c>
      <c r="AL160" s="105" t="str">
        <f>IF(AI160=0,"",S160/AI160)</f>
      </c>
      <c r="AM160" s="106" t="str">
        <f>IF(AI160=0,"",Y160/AI160)</f>
      </c>
    </row>
    <row r="161">
      <c r="A161" t="s">
        <v>245</v>
      </c>
      <c r="B161" s="73" t="n">
        <v>2028</v>
      </c>
      <c r="C161" t="s">
        <v>245</v>
      </c>
      <c r="D161" t="s">
        <v>235</v>
      </c>
      <c r="E161" s="74" t="s">
        <v>312</v>
      </c>
      <c r="F161" s="75" t="s">
        <v>313</v>
      </c>
      <c r="G161" s="76" t="s">
        <v>246</v>
      </c>
      <c r="H161" s="77" t="s">
        <v>240</v>
      </c>
      <c r="I161" s="78" t="s">
        <v>304</v>
      </c>
      <c r="J161" s="79" t="str">
        <f>IFERROR(INDEX('Cost_Components'!$K$2:$K$28,MATCH(E161,'Cost_Components'!$A$2:$A$28,0)),"")</f>
      </c>
      <c r="K161" s="80" t="str">
        <f>IF(OR(L161="",Z161="",AA161="",AB161=""),"",IF(B161&lt;AA161,L161,IF(B161&gt;AB161,Z161,L161+(Z161-L161)*MIN(MAX((B161-AA161+1)/MAX(AB161-AA161+1,1),0),1))))</f>
      </c>
      <c r="L161" s="81" t="str">
        <f>IFERROR(INDEX('Cost_Components'!$S$2:$S$28,MATCH(E161,'Cost_Components'!$A$2:$A$28,0)),"")</f>
      </c>
      <c r="M161" s="82" t="str">
        <f>IFERROR(INDEX('Cost_Components'!$L$2:$L$28,MATCH(E161,'Cost_Components'!$A$2:$A$28,0)),"")</f>
      </c>
      <c r="N161" s="83" t="str">
        <f>IFERROR(INDEX('Cost_Components'!$P$2:$P$28,MATCH(E161,'Cost_Components'!$A$2:$A$28,0)),"")</f>
      </c>
      <c r="O161" s="84" t="str">
        <f>AF161*J161</f>
      </c>
      <c r="P161" s="85" t="str">
        <f>AG161*J161</f>
      </c>
      <c r="Q161" s="86" t="str">
        <f>P161*L161*M161*N161</f>
      </c>
      <c r="R161" s="87" t="str">
        <f>O161*K161*M161*N161</f>
      </c>
      <c r="S161" s="88" t="str">
        <f>R161-Q161</f>
      </c>
      <c r="T161" s="34" t="str">
        <f>IFERROR(INDEX('Cost_Components'!$R$2:$R$28,MATCH(E161,'Cost_Components'!$A$2:$A$28,0)),"")</f>
      </c>
      <c r="U161" s="89" t="str">
        <f>IFERROR(INDEX('Cost_Components'!$Q$2:$Q$28,MATCH(E161,'Cost_Components'!$A$2:$A$28,0)),"")</f>
      </c>
      <c r="V161" s="90" t="str">
        <f>1/(1+'Calculation_Assumptions'!$B$5)^(B161-'Calculation_Assumptions'!$B$2)</f>
      </c>
      <c r="W161" s="91" t="str">
        <f>Q161*V161</f>
      </c>
      <c r="X161" s="92" t="str">
        <f>R161*V161</f>
      </c>
      <c r="Y161" s="93" t="str">
        <f>S161*V161</f>
      </c>
      <c r="Z161" s="94" t="str">
        <f>IFERROR(INDEX('Cost_Components'!$T$2:$T$28,MATCH(E161,'Cost_Components'!$A$2:$A$28,0)),"")</f>
      </c>
      <c r="AA161" s="95" t="str">
        <f>IFERROR(INDEX('Cost_Components'!$U$2:$U$28,MATCH(E161,'Cost_Components'!$A$2:$A$28,0)),"")</f>
      </c>
      <c r="AB161" s="96" t="str">
        <f>IFERROR(INDEX('Cost_Components'!$V$2:$V$28,MATCH(E161,'Cost_Components'!$A$2:$A$28,0)),"")</f>
      </c>
      <c r="AC161" s="97" t="str">
        <f>IFERROR(INDEX('Cost_Components'!$M$2:$M$28,MATCH(E161,'Cost_Components'!$A$2:$A$28,0)),"")</f>
      </c>
      <c r="AD161" s="98" t="str">
        <f>IFERROR(INDEX('Cost_Components'!$N$2:$N$28,MATCH(E161,'Cost_Components'!$A$2:$A$28,0)),"")</f>
      </c>
      <c r="AE161" s="34" t="str">
        <f>IFERROR(INDEX('Cost_Components'!$O$2:$O$28,MATCH(E161,'Cost_Components'!$A$2:$A$28,0)),"")</f>
      </c>
      <c r="AF161" s="99" t="n">
        <v>74450.9991710688</v>
      </c>
      <c r="AG161" s="100" t="n">
        <v>73989.8208522703</v>
      </c>
      <c r="AH161" s="101" t="str">
        <f>IF(H161="shared-count-once",COUNTIFS($A$2:$A$1405,A161,$B$2:$B$1405,B161,$E$2:$E$1405,E161),1)</f>
      </c>
      <c r="AI161" s="102" t="n">
        <v>294484707.921554</v>
      </c>
      <c r="AJ161" s="103" t="str">
        <f>IF(AI161=0,"",Q161/AI161)</f>
      </c>
      <c r="AK161" s="104" t="str">
        <f>IF(AI161=0,"",R161/AI161)</f>
      </c>
      <c r="AL161" s="105" t="str">
        <f>IF(AI161=0,"",S161/AI161)</f>
      </c>
      <c r="AM161" s="106" t="str">
        <f>IF(AI161=0,"",Y161/AI161)</f>
      </c>
    </row>
    <row r="162">
      <c r="A162" t="s">
        <v>245</v>
      </c>
      <c r="B162" s="73" t="n">
        <v>2029</v>
      </c>
      <c r="C162" t="s">
        <v>245</v>
      </c>
      <c r="D162" t="s">
        <v>235</v>
      </c>
      <c r="E162" s="74" t="s">
        <v>312</v>
      </c>
      <c r="F162" s="75" t="s">
        <v>313</v>
      </c>
      <c r="G162" s="76" t="s">
        <v>246</v>
      </c>
      <c r="H162" s="77" t="s">
        <v>240</v>
      </c>
      <c r="I162" s="78" t="s">
        <v>304</v>
      </c>
      <c r="J162" s="79" t="str">
        <f>IFERROR(INDEX('Cost_Components'!$K$2:$K$28,MATCH(E162,'Cost_Components'!$A$2:$A$28,0)),"")</f>
      </c>
      <c r="K162" s="80" t="str">
        <f>IF(OR(L162="",Z162="",AA162="",AB162=""),"",IF(B162&lt;AA162,L162,IF(B162&gt;AB162,Z162,L162+(Z162-L162)*MIN(MAX((B162-AA162+1)/MAX(AB162-AA162+1,1),0),1))))</f>
      </c>
      <c r="L162" s="81" t="str">
        <f>IFERROR(INDEX('Cost_Components'!$S$2:$S$28,MATCH(E162,'Cost_Components'!$A$2:$A$28,0)),"")</f>
      </c>
      <c r="M162" s="82" t="str">
        <f>IFERROR(INDEX('Cost_Components'!$L$2:$L$28,MATCH(E162,'Cost_Components'!$A$2:$A$28,0)),"")</f>
      </c>
      <c r="N162" s="83" t="str">
        <f>IFERROR(INDEX('Cost_Components'!$P$2:$P$28,MATCH(E162,'Cost_Components'!$A$2:$A$28,0)),"")</f>
      </c>
      <c r="O162" s="84" t="str">
        <f>AF162*J162</f>
      </c>
      <c r="P162" s="85" t="str">
        <f>AG162*J162</f>
      </c>
      <c r="Q162" s="86" t="str">
        <f>P162*L162*M162*N162</f>
      </c>
      <c r="R162" s="87" t="str">
        <f>O162*K162*M162*N162</f>
      </c>
      <c r="S162" s="88" t="str">
        <f>R162-Q162</f>
      </c>
      <c r="T162" s="34" t="str">
        <f>IFERROR(INDEX('Cost_Components'!$R$2:$R$28,MATCH(E162,'Cost_Components'!$A$2:$A$28,0)),"")</f>
      </c>
      <c r="U162" s="89" t="str">
        <f>IFERROR(INDEX('Cost_Components'!$Q$2:$Q$28,MATCH(E162,'Cost_Components'!$A$2:$A$28,0)),"")</f>
      </c>
      <c r="V162" s="90" t="str">
        <f>1/(1+'Calculation_Assumptions'!$B$5)^(B162-'Calculation_Assumptions'!$B$2)</f>
      </c>
      <c r="W162" s="91" t="str">
        <f>Q162*V162</f>
      </c>
      <c r="X162" s="92" t="str">
        <f>R162*V162</f>
      </c>
      <c r="Y162" s="93" t="str">
        <f>S162*V162</f>
      </c>
      <c r="Z162" s="94" t="str">
        <f>IFERROR(INDEX('Cost_Components'!$T$2:$T$28,MATCH(E162,'Cost_Components'!$A$2:$A$28,0)),"")</f>
      </c>
      <c r="AA162" s="95" t="str">
        <f>IFERROR(INDEX('Cost_Components'!$U$2:$U$28,MATCH(E162,'Cost_Components'!$A$2:$A$28,0)),"")</f>
      </c>
      <c r="AB162" s="96" t="str">
        <f>IFERROR(INDEX('Cost_Components'!$V$2:$V$28,MATCH(E162,'Cost_Components'!$A$2:$A$28,0)),"")</f>
      </c>
      <c r="AC162" s="97" t="str">
        <f>IFERROR(INDEX('Cost_Components'!$M$2:$M$28,MATCH(E162,'Cost_Components'!$A$2:$A$28,0)),"")</f>
      </c>
      <c r="AD162" s="98" t="str">
        <f>IFERROR(INDEX('Cost_Components'!$N$2:$N$28,MATCH(E162,'Cost_Components'!$A$2:$A$28,0)),"")</f>
      </c>
      <c r="AE162" s="34" t="str">
        <f>IFERROR(INDEX('Cost_Components'!$O$2:$O$28,MATCH(E162,'Cost_Components'!$A$2:$A$28,0)),"")</f>
      </c>
      <c r="AF162" s="99" t="n">
        <v>75361.7940983203</v>
      </c>
      <c r="AG162" s="100" t="n">
        <v>74696.6483167967</v>
      </c>
      <c r="AH162" s="101" t="str">
        <f>IF(H162="shared-count-once",COUNTIFS($A$2:$A$1405,A162,$B$2:$B$1405,B162,$E$2:$E$1405,E162),1)</f>
      </c>
      <c r="AI162" s="102" t="n">
        <v>296414030.31143</v>
      </c>
      <c r="AJ162" s="103" t="str">
        <f>IF(AI162=0,"",Q162/AI162)</f>
      </c>
      <c r="AK162" s="104" t="str">
        <f>IF(AI162=0,"",R162/AI162)</f>
      </c>
      <c r="AL162" s="105" t="str">
        <f>IF(AI162=0,"",S162/AI162)</f>
      </c>
      <c r="AM162" s="106" t="str">
        <f>IF(AI162=0,"",Y162/AI162)</f>
      </c>
    </row>
    <row r="163">
      <c r="A163" t="s">
        <v>245</v>
      </c>
      <c r="B163" s="73" t="n">
        <v>2030</v>
      </c>
      <c r="C163" t="s">
        <v>245</v>
      </c>
      <c r="D163" t="s">
        <v>235</v>
      </c>
      <c r="E163" s="74" t="s">
        <v>312</v>
      </c>
      <c r="F163" s="75" t="s">
        <v>313</v>
      </c>
      <c r="G163" s="76" t="s">
        <v>246</v>
      </c>
      <c r="H163" s="77" t="s">
        <v>240</v>
      </c>
      <c r="I163" s="78" t="s">
        <v>304</v>
      </c>
      <c r="J163" s="79" t="str">
        <f>IFERROR(INDEX('Cost_Components'!$K$2:$K$28,MATCH(E163,'Cost_Components'!$A$2:$A$28,0)),"")</f>
      </c>
      <c r="K163" s="80" t="str">
        <f>IF(OR(L163="",Z163="",AA163="",AB163=""),"",IF(B163&lt;AA163,L163,IF(B163&gt;AB163,Z163,L163+(Z163-L163)*MIN(MAX((B163-AA163+1)/MAX(AB163-AA163+1,1),0),1))))</f>
      </c>
      <c r="L163" s="81" t="str">
        <f>IFERROR(INDEX('Cost_Components'!$S$2:$S$28,MATCH(E163,'Cost_Components'!$A$2:$A$28,0)),"")</f>
      </c>
      <c r="M163" s="82" t="str">
        <f>IFERROR(INDEX('Cost_Components'!$L$2:$L$28,MATCH(E163,'Cost_Components'!$A$2:$A$28,0)),"")</f>
      </c>
      <c r="N163" s="83" t="str">
        <f>IFERROR(INDEX('Cost_Components'!$P$2:$P$28,MATCH(E163,'Cost_Components'!$A$2:$A$28,0)),"")</f>
      </c>
      <c r="O163" s="84" t="str">
        <f>AF163*J163</f>
      </c>
      <c r="P163" s="85" t="str">
        <f>AG163*J163</f>
      </c>
      <c r="Q163" s="86" t="str">
        <f>P163*L163*M163*N163</f>
      </c>
      <c r="R163" s="87" t="str">
        <f>O163*K163*M163*N163</f>
      </c>
      <c r="S163" s="88" t="str">
        <f>R163-Q163</f>
      </c>
      <c r="T163" s="34" t="str">
        <f>IFERROR(INDEX('Cost_Components'!$R$2:$R$28,MATCH(E163,'Cost_Components'!$A$2:$A$28,0)),"")</f>
      </c>
      <c r="U163" s="89" t="str">
        <f>IFERROR(INDEX('Cost_Components'!$Q$2:$Q$28,MATCH(E163,'Cost_Components'!$A$2:$A$28,0)),"")</f>
      </c>
      <c r="V163" s="90" t="str">
        <f>1/(1+'Calculation_Assumptions'!$B$5)^(B163-'Calculation_Assumptions'!$B$2)</f>
      </c>
      <c r="W163" s="91" t="str">
        <f>Q163*V163</f>
      </c>
      <c r="X163" s="92" t="str">
        <f>R163*V163</f>
      </c>
      <c r="Y163" s="93" t="str">
        <f>S163*V163</f>
      </c>
      <c r="Z163" s="94" t="str">
        <f>IFERROR(INDEX('Cost_Components'!$T$2:$T$28,MATCH(E163,'Cost_Components'!$A$2:$A$28,0)),"")</f>
      </c>
      <c r="AA163" s="95" t="str">
        <f>IFERROR(INDEX('Cost_Components'!$U$2:$U$28,MATCH(E163,'Cost_Components'!$A$2:$A$28,0)),"")</f>
      </c>
      <c r="AB163" s="96" t="str">
        <f>IFERROR(INDEX('Cost_Components'!$V$2:$V$28,MATCH(E163,'Cost_Components'!$A$2:$A$28,0)),"")</f>
      </c>
      <c r="AC163" s="97" t="str">
        <f>IFERROR(INDEX('Cost_Components'!$M$2:$M$28,MATCH(E163,'Cost_Components'!$A$2:$A$28,0)),"")</f>
      </c>
      <c r="AD163" s="98" t="str">
        <f>IFERROR(INDEX('Cost_Components'!$N$2:$N$28,MATCH(E163,'Cost_Components'!$A$2:$A$28,0)),"")</f>
      </c>
      <c r="AE163" s="34" t="str">
        <f>IFERROR(INDEX('Cost_Components'!$O$2:$O$28,MATCH(E163,'Cost_Components'!$A$2:$A$28,0)),"")</f>
      </c>
      <c r="AF163" s="99" t="n">
        <v>76353.0507909475</v>
      </c>
      <c r="AG163" s="100" t="n">
        <v>75456.5014260613</v>
      </c>
      <c r="AH163" s="101" t="str">
        <f>IF(H163="shared-count-once",COUNTIFS($A$2:$A$1405,A163,$B$2:$B$1405,B163,$E$2:$E$1405,E163),1)</f>
      </c>
      <c r="AI163" s="102" t="n">
        <v>298289404.664994</v>
      </c>
      <c r="AJ163" s="103" t="str">
        <f>IF(AI163=0,"",Q163/AI163)</f>
      </c>
      <c r="AK163" s="104" t="str">
        <f>IF(AI163=0,"",R163/AI163)</f>
      </c>
      <c r="AL163" s="105" t="str">
        <f>IF(AI163=0,"",S163/AI163)</f>
      </c>
      <c r="AM163" s="106" t="str">
        <f>IF(AI163=0,"",Y163/AI163)</f>
      </c>
    </row>
    <row r="164">
      <c r="A164" t="s">
        <v>245</v>
      </c>
      <c r="B164" s="73" t="n">
        <v>2031</v>
      </c>
      <c r="C164" t="s">
        <v>245</v>
      </c>
      <c r="D164" t="s">
        <v>235</v>
      </c>
      <c r="E164" s="74" t="s">
        <v>312</v>
      </c>
      <c r="F164" s="75" t="s">
        <v>313</v>
      </c>
      <c r="G164" s="76" t="s">
        <v>246</v>
      </c>
      <c r="H164" s="77" t="s">
        <v>240</v>
      </c>
      <c r="I164" s="78" t="s">
        <v>304</v>
      </c>
      <c r="J164" s="79" t="str">
        <f>IFERROR(INDEX('Cost_Components'!$K$2:$K$28,MATCH(E164,'Cost_Components'!$A$2:$A$28,0)),"")</f>
      </c>
      <c r="K164" s="80" t="str">
        <f>IF(OR(L164="",Z164="",AA164="",AB164=""),"",IF(B164&lt;AA164,L164,IF(B164&gt;AB164,Z164,L164+(Z164-L164)*MIN(MAX((B164-AA164+1)/MAX(AB164-AA164+1,1),0),1))))</f>
      </c>
      <c r="L164" s="81" t="str">
        <f>IFERROR(INDEX('Cost_Components'!$S$2:$S$28,MATCH(E164,'Cost_Components'!$A$2:$A$28,0)),"")</f>
      </c>
      <c r="M164" s="82" t="str">
        <f>IFERROR(INDEX('Cost_Components'!$L$2:$L$28,MATCH(E164,'Cost_Components'!$A$2:$A$28,0)),"")</f>
      </c>
      <c r="N164" s="83" t="str">
        <f>IFERROR(INDEX('Cost_Components'!$P$2:$P$28,MATCH(E164,'Cost_Components'!$A$2:$A$28,0)),"")</f>
      </c>
      <c r="O164" s="84" t="str">
        <f>AF164*J164</f>
      </c>
      <c r="P164" s="85" t="str">
        <f>AG164*J164</f>
      </c>
      <c r="Q164" s="86" t="str">
        <f>P164*L164*M164*N164</f>
      </c>
      <c r="R164" s="87" t="str">
        <f>O164*K164*M164*N164</f>
      </c>
      <c r="S164" s="88" t="str">
        <f>R164-Q164</f>
      </c>
      <c r="T164" s="34" t="str">
        <f>IFERROR(INDEX('Cost_Components'!$R$2:$R$28,MATCH(E164,'Cost_Components'!$A$2:$A$28,0)),"")</f>
      </c>
      <c r="U164" s="89" t="str">
        <f>IFERROR(INDEX('Cost_Components'!$Q$2:$Q$28,MATCH(E164,'Cost_Components'!$A$2:$A$28,0)),"")</f>
      </c>
      <c r="V164" s="90" t="str">
        <f>1/(1+'Calculation_Assumptions'!$B$5)^(B164-'Calculation_Assumptions'!$B$2)</f>
      </c>
      <c r="W164" s="91" t="str">
        <f>Q164*V164</f>
      </c>
      <c r="X164" s="92" t="str">
        <f>R164*V164</f>
      </c>
      <c r="Y164" s="93" t="str">
        <f>S164*V164</f>
      </c>
      <c r="Z164" s="94" t="str">
        <f>IFERROR(INDEX('Cost_Components'!$T$2:$T$28,MATCH(E164,'Cost_Components'!$A$2:$A$28,0)),"")</f>
      </c>
      <c r="AA164" s="95" t="str">
        <f>IFERROR(INDEX('Cost_Components'!$U$2:$U$28,MATCH(E164,'Cost_Components'!$A$2:$A$28,0)),"")</f>
      </c>
      <c r="AB164" s="96" t="str">
        <f>IFERROR(INDEX('Cost_Components'!$V$2:$V$28,MATCH(E164,'Cost_Components'!$A$2:$A$28,0)),"")</f>
      </c>
      <c r="AC164" s="97" t="str">
        <f>IFERROR(INDEX('Cost_Components'!$M$2:$M$28,MATCH(E164,'Cost_Components'!$A$2:$A$28,0)),"")</f>
      </c>
      <c r="AD164" s="98" t="str">
        <f>IFERROR(INDEX('Cost_Components'!$N$2:$N$28,MATCH(E164,'Cost_Components'!$A$2:$A$28,0)),"")</f>
      </c>
      <c r="AE164" s="34" t="str">
        <f>IFERROR(INDEX('Cost_Components'!$O$2:$O$28,MATCH(E164,'Cost_Components'!$A$2:$A$28,0)),"")</f>
      </c>
      <c r="AF164" s="99" t="n">
        <v>77394.8068608948</v>
      </c>
      <c r="AG164" s="100" t="n">
        <v>76240.522317663</v>
      </c>
      <c r="AH164" s="101" t="str">
        <f>IF(H164="shared-count-once",COUNTIFS($A$2:$A$1405,A164,$B$2:$B$1405,B164,$E$2:$E$1405,E164),1)</f>
      </c>
      <c r="AI164" s="102" t="n">
        <v>300119636.925519</v>
      </c>
      <c r="AJ164" s="103" t="str">
        <f>IF(AI164=0,"",Q164/AI164)</f>
      </c>
      <c r="AK164" s="104" t="str">
        <f>IF(AI164=0,"",R164/AI164)</f>
      </c>
      <c r="AL164" s="105" t="str">
        <f>IF(AI164=0,"",S164/AI164)</f>
      </c>
      <c r="AM164" s="106" t="str">
        <f>IF(AI164=0,"",Y164/AI164)</f>
      </c>
    </row>
    <row r="165">
      <c r="A165" t="s">
        <v>245</v>
      </c>
      <c r="B165" s="73" t="n">
        <v>2032</v>
      </c>
      <c r="C165" t="s">
        <v>245</v>
      </c>
      <c r="D165" t="s">
        <v>235</v>
      </c>
      <c r="E165" s="74" t="s">
        <v>312</v>
      </c>
      <c r="F165" s="75" t="s">
        <v>313</v>
      </c>
      <c r="G165" s="76" t="s">
        <v>246</v>
      </c>
      <c r="H165" s="77" t="s">
        <v>240</v>
      </c>
      <c r="I165" s="78" t="s">
        <v>304</v>
      </c>
      <c r="J165" s="79" t="str">
        <f>IFERROR(INDEX('Cost_Components'!$K$2:$K$28,MATCH(E165,'Cost_Components'!$A$2:$A$28,0)),"")</f>
      </c>
      <c r="K165" s="80" t="str">
        <f>IF(OR(L165="",Z165="",AA165="",AB165=""),"",IF(B165&lt;AA165,L165,IF(B165&gt;AB165,Z165,L165+(Z165-L165)*MIN(MAX((B165-AA165+1)/MAX(AB165-AA165+1,1),0),1))))</f>
      </c>
      <c r="L165" s="81" t="str">
        <f>IFERROR(INDEX('Cost_Components'!$S$2:$S$28,MATCH(E165,'Cost_Components'!$A$2:$A$28,0)),"")</f>
      </c>
      <c r="M165" s="82" t="str">
        <f>IFERROR(INDEX('Cost_Components'!$L$2:$L$28,MATCH(E165,'Cost_Components'!$A$2:$A$28,0)),"")</f>
      </c>
      <c r="N165" s="83" t="str">
        <f>IFERROR(INDEX('Cost_Components'!$P$2:$P$28,MATCH(E165,'Cost_Components'!$A$2:$A$28,0)),"")</f>
      </c>
      <c r="O165" s="84" t="str">
        <f>AF165*J165</f>
      </c>
      <c r="P165" s="85" t="str">
        <f>AG165*J165</f>
      </c>
      <c r="Q165" s="86" t="str">
        <f>P165*L165*M165*N165</f>
      </c>
      <c r="R165" s="87" t="str">
        <f>O165*K165*M165*N165</f>
      </c>
      <c r="S165" s="88" t="str">
        <f>R165-Q165</f>
      </c>
      <c r="T165" s="34" t="str">
        <f>IFERROR(INDEX('Cost_Components'!$R$2:$R$28,MATCH(E165,'Cost_Components'!$A$2:$A$28,0)),"")</f>
      </c>
      <c r="U165" s="89" t="str">
        <f>IFERROR(INDEX('Cost_Components'!$Q$2:$Q$28,MATCH(E165,'Cost_Components'!$A$2:$A$28,0)),"")</f>
      </c>
      <c r="V165" s="90" t="str">
        <f>1/(1+'Calculation_Assumptions'!$B$5)^(B165-'Calculation_Assumptions'!$B$2)</f>
      </c>
      <c r="W165" s="91" t="str">
        <f>Q165*V165</f>
      </c>
      <c r="X165" s="92" t="str">
        <f>R165*V165</f>
      </c>
      <c r="Y165" s="93" t="str">
        <f>S165*V165</f>
      </c>
      <c r="Z165" s="94" t="str">
        <f>IFERROR(INDEX('Cost_Components'!$T$2:$T$28,MATCH(E165,'Cost_Components'!$A$2:$A$28,0)),"")</f>
      </c>
      <c r="AA165" s="95" t="str">
        <f>IFERROR(INDEX('Cost_Components'!$U$2:$U$28,MATCH(E165,'Cost_Components'!$A$2:$A$28,0)),"")</f>
      </c>
      <c r="AB165" s="96" t="str">
        <f>IFERROR(INDEX('Cost_Components'!$V$2:$V$28,MATCH(E165,'Cost_Components'!$A$2:$A$28,0)),"")</f>
      </c>
      <c r="AC165" s="97" t="str">
        <f>IFERROR(INDEX('Cost_Components'!$M$2:$M$28,MATCH(E165,'Cost_Components'!$A$2:$A$28,0)),"")</f>
      </c>
      <c r="AD165" s="98" t="str">
        <f>IFERROR(INDEX('Cost_Components'!$N$2:$N$28,MATCH(E165,'Cost_Components'!$A$2:$A$28,0)),"")</f>
      </c>
      <c r="AE165" s="34" t="str">
        <f>IFERROR(INDEX('Cost_Components'!$O$2:$O$28,MATCH(E165,'Cost_Components'!$A$2:$A$28,0)),"")</f>
      </c>
      <c r="AF165" s="99" t="n">
        <v>78478.3875359754</v>
      </c>
      <c r="AG165" s="100" t="n">
        <v>77042.1791607519</v>
      </c>
      <c r="AH165" s="101" t="str">
        <f>IF(H165="shared-count-once",COUNTIFS($A$2:$A$1405,A165,$B$2:$B$1405,B165,$E$2:$E$1405,E165),1)</f>
      </c>
      <c r="AI165" s="102" t="n">
        <v>301904628.083541</v>
      </c>
      <c r="AJ165" s="103" t="str">
        <f>IF(AI165=0,"",Q165/AI165)</f>
      </c>
      <c r="AK165" s="104" t="str">
        <f>IF(AI165=0,"",R165/AI165)</f>
      </c>
      <c r="AL165" s="105" t="str">
        <f>IF(AI165=0,"",S165/AI165)</f>
      </c>
      <c r="AM165" s="106" t="str">
        <f>IF(AI165=0,"",Y165/AI165)</f>
      </c>
    </row>
    <row r="166">
      <c r="A166" t="s">
        <v>245</v>
      </c>
      <c r="B166" s="73" t="n">
        <v>2033</v>
      </c>
      <c r="C166" t="s">
        <v>245</v>
      </c>
      <c r="D166" t="s">
        <v>235</v>
      </c>
      <c r="E166" s="74" t="s">
        <v>312</v>
      </c>
      <c r="F166" s="75" t="s">
        <v>313</v>
      </c>
      <c r="G166" s="76" t="s">
        <v>246</v>
      </c>
      <c r="H166" s="77" t="s">
        <v>240</v>
      </c>
      <c r="I166" s="78" t="s">
        <v>304</v>
      </c>
      <c r="J166" s="79" t="str">
        <f>IFERROR(INDEX('Cost_Components'!$K$2:$K$28,MATCH(E166,'Cost_Components'!$A$2:$A$28,0)),"")</f>
      </c>
      <c r="K166" s="80" t="str">
        <f>IF(OR(L166="",Z166="",AA166="",AB166=""),"",IF(B166&lt;AA166,L166,IF(B166&gt;AB166,Z166,L166+(Z166-L166)*MIN(MAX((B166-AA166+1)/MAX(AB166-AA166+1,1),0),1))))</f>
      </c>
      <c r="L166" s="81" t="str">
        <f>IFERROR(INDEX('Cost_Components'!$S$2:$S$28,MATCH(E166,'Cost_Components'!$A$2:$A$28,0)),"")</f>
      </c>
      <c r="M166" s="82" t="str">
        <f>IFERROR(INDEX('Cost_Components'!$L$2:$L$28,MATCH(E166,'Cost_Components'!$A$2:$A$28,0)),"")</f>
      </c>
      <c r="N166" s="83" t="str">
        <f>IFERROR(INDEX('Cost_Components'!$P$2:$P$28,MATCH(E166,'Cost_Components'!$A$2:$A$28,0)),"")</f>
      </c>
      <c r="O166" s="84" t="str">
        <f>AF166*J166</f>
      </c>
      <c r="P166" s="85" t="str">
        <f>AG166*J166</f>
      </c>
      <c r="Q166" s="86" t="str">
        <f>P166*L166*M166*N166</f>
      </c>
      <c r="R166" s="87" t="str">
        <f>O166*K166*M166*N166</f>
      </c>
      <c r="S166" s="88" t="str">
        <f>R166-Q166</f>
      </c>
      <c r="T166" s="34" t="str">
        <f>IFERROR(INDEX('Cost_Components'!$R$2:$R$28,MATCH(E166,'Cost_Components'!$A$2:$A$28,0)),"")</f>
      </c>
      <c r="U166" s="89" t="str">
        <f>IFERROR(INDEX('Cost_Components'!$Q$2:$Q$28,MATCH(E166,'Cost_Components'!$A$2:$A$28,0)),"")</f>
      </c>
      <c r="V166" s="90" t="str">
        <f>1/(1+'Calculation_Assumptions'!$B$5)^(B166-'Calculation_Assumptions'!$B$2)</f>
      </c>
      <c r="W166" s="91" t="str">
        <f>Q166*V166</f>
      </c>
      <c r="X166" s="92" t="str">
        <f>R166*V166</f>
      </c>
      <c r="Y166" s="93" t="str">
        <f>S166*V166</f>
      </c>
      <c r="Z166" s="94" t="str">
        <f>IFERROR(INDEX('Cost_Components'!$T$2:$T$28,MATCH(E166,'Cost_Components'!$A$2:$A$28,0)),"")</f>
      </c>
      <c r="AA166" s="95" t="str">
        <f>IFERROR(INDEX('Cost_Components'!$U$2:$U$28,MATCH(E166,'Cost_Components'!$A$2:$A$28,0)),"")</f>
      </c>
      <c r="AB166" s="96" t="str">
        <f>IFERROR(INDEX('Cost_Components'!$V$2:$V$28,MATCH(E166,'Cost_Components'!$A$2:$A$28,0)),"")</f>
      </c>
      <c r="AC166" s="97" t="str">
        <f>IFERROR(INDEX('Cost_Components'!$M$2:$M$28,MATCH(E166,'Cost_Components'!$A$2:$A$28,0)),"")</f>
      </c>
      <c r="AD166" s="98" t="str">
        <f>IFERROR(INDEX('Cost_Components'!$N$2:$N$28,MATCH(E166,'Cost_Components'!$A$2:$A$28,0)),"")</f>
      </c>
      <c r="AE166" s="34" t="str">
        <f>IFERROR(INDEX('Cost_Components'!$O$2:$O$28,MATCH(E166,'Cost_Components'!$A$2:$A$28,0)),"")</f>
      </c>
      <c r="AF166" s="99" t="n">
        <v>79747.1612633593</v>
      </c>
      <c r="AG166" s="100" t="n">
        <v>78006.7908067766</v>
      </c>
      <c r="AH166" s="101" t="str">
        <f>IF(H166="shared-count-once",COUNTIFS($A$2:$A$1405,A166,$B$2:$B$1405,B166,$E$2:$E$1405,E166),1)</f>
      </c>
      <c r="AI166" s="102" t="n">
        <v>303644277.16916</v>
      </c>
      <c r="AJ166" s="103" t="str">
        <f>IF(AI166=0,"",Q166/AI166)</f>
      </c>
      <c r="AK166" s="104" t="str">
        <f>IF(AI166=0,"",R166/AI166)</f>
      </c>
      <c r="AL166" s="105" t="str">
        <f>IF(AI166=0,"",S166/AI166)</f>
      </c>
      <c r="AM166" s="106" t="str">
        <f>IF(AI166=0,"",Y166/AI166)</f>
      </c>
    </row>
    <row r="167">
      <c r="A167" t="s">
        <v>245</v>
      </c>
      <c r="B167" s="73" t="n">
        <v>2034</v>
      </c>
      <c r="C167" t="s">
        <v>245</v>
      </c>
      <c r="D167" t="s">
        <v>235</v>
      </c>
      <c r="E167" s="74" t="s">
        <v>312</v>
      </c>
      <c r="F167" s="75" t="s">
        <v>313</v>
      </c>
      <c r="G167" s="76" t="s">
        <v>246</v>
      </c>
      <c r="H167" s="77" t="s">
        <v>240</v>
      </c>
      <c r="I167" s="78" t="s">
        <v>304</v>
      </c>
      <c r="J167" s="79" t="str">
        <f>IFERROR(INDEX('Cost_Components'!$K$2:$K$28,MATCH(E167,'Cost_Components'!$A$2:$A$28,0)),"")</f>
      </c>
      <c r="K167" s="80" t="str">
        <f>IF(OR(L167="",Z167="",AA167="",AB167=""),"",IF(B167&lt;AA167,L167,IF(B167&gt;AB167,Z167,L167+(Z167-L167)*MIN(MAX((B167-AA167+1)/MAX(AB167-AA167+1,1),0),1))))</f>
      </c>
      <c r="L167" s="81" t="str">
        <f>IFERROR(INDEX('Cost_Components'!$S$2:$S$28,MATCH(E167,'Cost_Components'!$A$2:$A$28,0)),"")</f>
      </c>
      <c r="M167" s="82" t="str">
        <f>IFERROR(INDEX('Cost_Components'!$L$2:$L$28,MATCH(E167,'Cost_Components'!$A$2:$A$28,0)),"")</f>
      </c>
      <c r="N167" s="83" t="str">
        <f>IFERROR(INDEX('Cost_Components'!$P$2:$P$28,MATCH(E167,'Cost_Components'!$A$2:$A$28,0)),"")</f>
      </c>
      <c r="O167" s="84" t="str">
        <f>AF167*J167</f>
      </c>
      <c r="P167" s="85" t="str">
        <f>AG167*J167</f>
      </c>
      <c r="Q167" s="86" t="str">
        <f>P167*L167*M167*N167</f>
      </c>
      <c r="R167" s="87" t="str">
        <f>O167*K167*M167*N167</f>
      </c>
      <c r="S167" s="88" t="str">
        <f>R167-Q167</f>
      </c>
      <c r="T167" s="34" t="str">
        <f>IFERROR(INDEX('Cost_Components'!$R$2:$R$28,MATCH(E167,'Cost_Components'!$A$2:$A$28,0)),"")</f>
      </c>
      <c r="U167" s="89" t="str">
        <f>IFERROR(INDEX('Cost_Components'!$Q$2:$Q$28,MATCH(E167,'Cost_Components'!$A$2:$A$28,0)),"")</f>
      </c>
      <c r="V167" s="90" t="str">
        <f>1/(1+'Calculation_Assumptions'!$B$5)^(B167-'Calculation_Assumptions'!$B$2)</f>
      </c>
      <c r="W167" s="91" t="str">
        <f>Q167*V167</f>
      </c>
      <c r="X167" s="92" t="str">
        <f>R167*V167</f>
      </c>
      <c r="Y167" s="93" t="str">
        <f>S167*V167</f>
      </c>
      <c r="Z167" s="94" t="str">
        <f>IFERROR(INDEX('Cost_Components'!$T$2:$T$28,MATCH(E167,'Cost_Components'!$A$2:$A$28,0)),"")</f>
      </c>
      <c r="AA167" s="95" t="str">
        <f>IFERROR(INDEX('Cost_Components'!$U$2:$U$28,MATCH(E167,'Cost_Components'!$A$2:$A$28,0)),"")</f>
      </c>
      <c r="AB167" s="96" t="str">
        <f>IFERROR(INDEX('Cost_Components'!$V$2:$V$28,MATCH(E167,'Cost_Components'!$A$2:$A$28,0)),"")</f>
      </c>
      <c r="AC167" s="97" t="str">
        <f>IFERROR(INDEX('Cost_Components'!$M$2:$M$28,MATCH(E167,'Cost_Components'!$A$2:$A$28,0)),"")</f>
      </c>
      <c r="AD167" s="98" t="str">
        <f>IFERROR(INDEX('Cost_Components'!$N$2:$N$28,MATCH(E167,'Cost_Components'!$A$2:$A$28,0)),"")</f>
      </c>
      <c r="AE167" s="34" t="str">
        <f>IFERROR(INDEX('Cost_Components'!$O$2:$O$28,MATCH(E167,'Cost_Components'!$A$2:$A$28,0)),"")</f>
      </c>
      <c r="AF167" s="99" t="n">
        <v>81019.1855339845</v>
      </c>
      <c r="AG167" s="100" t="n">
        <v>78954.0723961238</v>
      </c>
      <c r="AH167" s="101" t="str">
        <f>IF(H167="shared-count-once",COUNTIFS($A$2:$A$1405,A167,$B$2:$B$1405,B167,$E$2:$E$1405,E167),1)</f>
      </c>
      <c r="AI167" s="102" t="n">
        <v>305332541.184984</v>
      </c>
      <c r="AJ167" s="103" t="str">
        <f>IF(AI167=0,"",Q167/AI167)</f>
      </c>
      <c r="AK167" s="104" t="str">
        <f>IF(AI167=0,"",R167/AI167)</f>
      </c>
      <c r="AL167" s="105" t="str">
        <f>IF(AI167=0,"",S167/AI167)</f>
      </c>
      <c r="AM167" s="106" t="str">
        <f>IF(AI167=0,"",Y167/AI167)</f>
      </c>
    </row>
    <row r="168">
      <c r="A168" t="s">
        <v>245</v>
      </c>
      <c r="B168" s="73" t="n">
        <v>2035</v>
      </c>
      <c r="C168" t="s">
        <v>245</v>
      </c>
      <c r="D168" t="s">
        <v>235</v>
      </c>
      <c r="E168" s="74" t="s">
        <v>312</v>
      </c>
      <c r="F168" s="75" t="s">
        <v>313</v>
      </c>
      <c r="G168" s="76" t="s">
        <v>246</v>
      </c>
      <c r="H168" s="77" t="s">
        <v>240</v>
      </c>
      <c r="I168" s="78" t="s">
        <v>304</v>
      </c>
      <c r="J168" s="79" t="str">
        <f>IFERROR(INDEX('Cost_Components'!$K$2:$K$28,MATCH(E168,'Cost_Components'!$A$2:$A$28,0)),"")</f>
      </c>
      <c r="K168" s="80" t="str">
        <f>IF(OR(L168="",Z168="",AA168="",AB168=""),"",IF(B168&lt;AA168,L168,IF(B168&gt;AB168,Z168,L168+(Z168-L168)*MIN(MAX((B168-AA168+1)/MAX(AB168-AA168+1,1),0),1))))</f>
      </c>
      <c r="L168" s="81" t="str">
        <f>IFERROR(INDEX('Cost_Components'!$S$2:$S$28,MATCH(E168,'Cost_Components'!$A$2:$A$28,0)),"")</f>
      </c>
      <c r="M168" s="82" t="str">
        <f>IFERROR(INDEX('Cost_Components'!$L$2:$L$28,MATCH(E168,'Cost_Components'!$A$2:$A$28,0)),"")</f>
      </c>
      <c r="N168" s="83" t="str">
        <f>IFERROR(INDEX('Cost_Components'!$P$2:$P$28,MATCH(E168,'Cost_Components'!$A$2:$A$28,0)),"")</f>
      </c>
      <c r="O168" s="84" t="str">
        <f>AF168*J168</f>
      </c>
      <c r="P168" s="85" t="str">
        <f>AG168*J168</f>
      </c>
      <c r="Q168" s="86" t="str">
        <f>P168*L168*M168*N168</f>
      </c>
      <c r="R168" s="87" t="str">
        <f>O168*K168*M168*N168</f>
      </c>
      <c r="S168" s="88" t="str">
        <f>R168-Q168</f>
      </c>
      <c r="T168" s="34" t="str">
        <f>IFERROR(INDEX('Cost_Components'!$R$2:$R$28,MATCH(E168,'Cost_Components'!$A$2:$A$28,0)),"")</f>
      </c>
      <c r="U168" s="89" t="str">
        <f>IFERROR(INDEX('Cost_Components'!$Q$2:$Q$28,MATCH(E168,'Cost_Components'!$A$2:$A$28,0)),"")</f>
      </c>
      <c r="V168" s="90" t="str">
        <f>1/(1+'Calculation_Assumptions'!$B$5)^(B168-'Calculation_Assumptions'!$B$2)</f>
      </c>
      <c r="W168" s="91" t="str">
        <f>Q168*V168</f>
      </c>
      <c r="X168" s="92" t="str">
        <f>R168*V168</f>
      </c>
      <c r="Y168" s="93" t="str">
        <f>S168*V168</f>
      </c>
      <c r="Z168" s="94" t="str">
        <f>IFERROR(INDEX('Cost_Components'!$T$2:$T$28,MATCH(E168,'Cost_Components'!$A$2:$A$28,0)),"")</f>
      </c>
      <c r="AA168" s="95" t="str">
        <f>IFERROR(INDEX('Cost_Components'!$U$2:$U$28,MATCH(E168,'Cost_Components'!$A$2:$A$28,0)),"")</f>
      </c>
      <c r="AB168" s="96" t="str">
        <f>IFERROR(INDEX('Cost_Components'!$V$2:$V$28,MATCH(E168,'Cost_Components'!$A$2:$A$28,0)),"")</f>
      </c>
      <c r="AC168" s="97" t="str">
        <f>IFERROR(INDEX('Cost_Components'!$M$2:$M$28,MATCH(E168,'Cost_Components'!$A$2:$A$28,0)),"")</f>
      </c>
      <c r="AD168" s="98" t="str">
        <f>IFERROR(INDEX('Cost_Components'!$N$2:$N$28,MATCH(E168,'Cost_Components'!$A$2:$A$28,0)),"")</f>
      </c>
      <c r="AE168" s="34" t="str">
        <f>IFERROR(INDEX('Cost_Components'!$O$2:$O$28,MATCH(E168,'Cost_Components'!$A$2:$A$28,0)),"")</f>
      </c>
      <c r="AF168" s="99" t="n">
        <v>82372.9475478326</v>
      </c>
      <c r="AG168" s="100" t="n">
        <v>79962.913962193</v>
      </c>
      <c r="AH168" s="101" t="str">
        <f>IF(H168="shared-count-once",COUNTIFS($A$2:$A$1405,A168,$B$2:$B$1405,B168,$E$2:$E$1405,E168),1)</f>
      </c>
      <c r="AI168" s="102" t="n">
        <v>306964650.16712</v>
      </c>
      <c r="AJ168" s="103" t="str">
        <f>IF(AI168=0,"",Q168/AI168)</f>
      </c>
      <c r="AK168" s="104" t="str">
        <f>IF(AI168=0,"",R168/AI168)</f>
      </c>
      <c r="AL168" s="105" t="str">
        <f>IF(AI168=0,"",S168/AI168)</f>
      </c>
      <c r="AM168" s="106" t="str">
        <f>IF(AI168=0,"",Y168/AI168)</f>
      </c>
    </row>
    <row r="169">
      <c r="A169" t="s">
        <v>245</v>
      </c>
      <c r="B169" s="73" t="n">
        <v>2036</v>
      </c>
      <c r="C169" t="s">
        <v>245</v>
      </c>
      <c r="D169" t="s">
        <v>235</v>
      </c>
      <c r="E169" s="74" t="s">
        <v>312</v>
      </c>
      <c r="F169" s="75" t="s">
        <v>313</v>
      </c>
      <c r="G169" s="76" t="s">
        <v>246</v>
      </c>
      <c r="H169" s="77" t="s">
        <v>240</v>
      </c>
      <c r="I169" s="78" t="s">
        <v>304</v>
      </c>
      <c r="J169" s="79" t="str">
        <f>IFERROR(INDEX('Cost_Components'!$K$2:$K$28,MATCH(E169,'Cost_Components'!$A$2:$A$28,0)),"")</f>
      </c>
      <c r="K169" s="80" t="str">
        <f>IF(OR(L169="",Z169="",AA169="",AB169=""),"",IF(B169&lt;AA169,L169,IF(B169&gt;AB169,Z169,L169+(Z169-L169)*MIN(MAX((B169-AA169+1)/MAX(AB169-AA169+1,1),0),1))))</f>
      </c>
      <c r="L169" s="81" t="str">
        <f>IFERROR(INDEX('Cost_Components'!$S$2:$S$28,MATCH(E169,'Cost_Components'!$A$2:$A$28,0)),"")</f>
      </c>
      <c r="M169" s="82" t="str">
        <f>IFERROR(INDEX('Cost_Components'!$L$2:$L$28,MATCH(E169,'Cost_Components'!$A$2:$A$28,0)),"")</f>
      </c>
      <c r="N169" s="83" t="str">
        <f>IFERROR(INDEX('Cost_Components'!$P$2:$P$28,MATCH(E169,'Cost_Components'!$A$2:$A$28,0)),"")</f>
      </c>
      <c r="O169" s="84" t="str">
        <f>AF169*J169</f>
      </c>
      <c r="P169" s="85" t="str">
        <f>AG169*J169</f>
      </c>
      <c r="Q169" s="86" t="str">
        <f>P169*L169*M169*N169</f>
      </c>
      <c r="R169" s="87" t="str">
        <f>O169*K169*M169*N169</f>
      </c>
      <c r="S169" s="88" t="str">
        <f>R169-Q169</f>
      </c>
      <c r="T169" s="34" t="str">
        <f>IFERROR(INDEX('Cost_Components'!$R$2:$R$28,MATCH(E169,'Cost_Components'!$A$2:$A$28,0)),"")</f>
      </c>
      <c r="U169" s="89" t="str">
        <f>IFERROR(INDEX('Cost_Components'!$Q$2:$Q$28,MATCH(E169,'Cost_Components'!$A$2:$A$28,0)),"")</f>
      </c>
      <c r="V169" s="90" t="str">
        <f>1/(1+'Calculation_Assumptions'!$B$5)^(B169-'Calculation_Assumptions'!$B$2)</f>
      </c>
      <c r="W169" s="91" t="str">
        <f>Q169*V169</f>
      </c>
      <c r="X169" s="92" t="str">
        <f>R169*V169</f>
      </c>
      <c r="Y169" s="93" t="str">
        <f>S169*V169</f>
      </c>
      <c r="Z169" s="94" t="str">
        <f>IFERROR(INDEX('Cost_Components'!$T$2:$T$28,MATCH(E169,'Cost_Components'!$A$2:$A$28,0)),"")</f>
      </c>
      <c r="AA169" s="95" t="str">
        <f>IFERROR(INDEX('Cost_Components'!$U$2:$U$28,MATCH(E169,'Cost_Components'!$A$2:$A$28,0)),"")</f>
      </c>
      <c r="AB169" s="96" t="str">
        <f>IFERROR(INDEX('Cost_Components'!$V$2:$V$28,MATCH(E169,'Cost_Components'!$A$2:$A$28,0)),"")</f>
      </c>
      <c r="AC169" s="97" t="str">
        <f>IFERROR(INDEX('Cost_Components'!$M$2:$M$28,MATCH(E169,'Cost_Components'!$A$2:$A$28,0)),"")</f>
      </c>
      <c r="AD169" s="98" t="str">
        <f>IFERROR(INDEX('Cost_Components'!$N$2:$N$28,MATCH(E169,'Cost_Components'!$A$2:$A$28,0)),"")</f>
      </c>
      <c r="AE169" s="34" t="str">
        <f>IFERROR(INDEX('Cost_Components'!$O$2:$O$28,MATCH(E169,'Cost_Components'!$A$2:$A$28,0)),"")</f>
      </c>
      <c r="AF169" s="99" t="n">
        <v>83790.5736543246</v>
      </c>
      <c r="AG169" s="100" t="n">
        <v>81016.2775319528</v>
      </c>
      <c r="AH169" s="101" t="str">
        <f>IF(H169="shared-count-once",COUNTIFS($A$2:$A$1405,A169,$B$2:$B$1405,B169,$E$2:$E$1405,E169),1)</f>
      </c>
      <c r="AI169" s="102" t="n">
        <v>308542769.756622</v>
      </c>
      <c r="AJ169" s="103" t="str">
        <f>IF(AI169=0,"",Q169/AI169)</f>
      </c>
      <c r="AK169" s="104" t="str">
        <f>IF(AI169=0,"",R169/AI169)</f>
      </c>
      <c r="AL169" s="105" t="str">
        <f>IF(AI169=0,"",S169/AI169)</f>
      </c>
      <c r="AM169" s="106" t="str">
        <f>IF(AI169=0,"",Y169/AI169)</f>
      </c>
    </row>
    <row r="170">
      <c r="A170" t="s">
        <v>245</v>
      </c>
      <c r="B170" s="73" t="n">
        <v>2037</v>
      </c>
      <c r="C170" t="s">
        <v>245</v>
      </c>
      <c r="D170" t="s">
        <v>235</v>
      </c>
      <c r="E170" s="74" t="s">
        <v>312</v>
      </c>
      <c r="F170" s="75" t="s">
        <v>313</v>
      </c>
      <c r="G170" s="76" t="s">
        <v>246</v>
      </c>
      <c r="H170" s="77" t="s">
        <v>240</v>
      </c>
      <c r="I170" s="78" t="s">
        <v>304</v>
      </c>
      <c r="J170" s="79" t="str">
        <f>IFERROR(INDEX('Cost_Components'!$K$2:$K$28,MATCH(E170,'Cost_Components'!$A$2:$A$28,0)),"")</f>
      </c>
      <c r="K170" s="80" t="str">
        <f>IF(OR(L170="",Z170="",AA170="",AB170=""),"",IF(B170&lt;AA170,L170,IF(B170&gt;AB170,Z170,L170+(Z170-L170)*MIN(MAX((B170-AA170+1)/MAX(AB170-AA170+1,1),0),1))))</f>
      </c>
      <c r="L170" s="81" t="str">
        <f>IFERROR(INDEX('Cost_Components'!$S$2:$S$28,MATCH(E170,'Cost_Components'!$A$2:$A$28,0)),"")</f>
      </c>
      <c r="M170" s="82" t="str">
        <f>IFERROR(INDEX('Cost_Components'!$L$2:$L$28,MATCH(E170,'Cost_Components'!$A$2:$A$28,0)),"")</f>
      </c>
      <c r="N170" s="83" t="str">
        <f>IFERROR(INDEX('Cost_Components'!$P$2:$P$28,MATCH(E170,'Cost_Components'!$A$2:$A$28,0)),"")</f>
      </c>
      <c r="O170" s="84" t="str">
        <f>AF170*J170</f>
      </c>
      <c r="P170" s="85" t="str">
        <f>AG170*J170</f>
      </c>
      <c r="Q170" s="86" t="str">
        <f>P170*L170*M170*N170</f>
      </c>
      <c r="R170" s="87" t="str">
        <f>O170*K170*M170*N170</f>
      </c>
      <c r="S170" s="88" t="str">
        <f>R170-Q170</f>
      </c>
      <c r="T170" s="34" t="str">
        <f>IFERROR(INDEX('Cost_Components'!$R$2:$R$28,MATCH(E170,'Cost_Components'!$A$2:$A$28,0)),"")</f>
      </c>
      <c r="U170" s="89" t="str">
        <f>IFERROR(INDEX('Cost_Components'!$Q$2:$Q$28,MATCH(E170,'Cost_Components'!$A$2:$A$28,0)),"")</f>
      </c>
      <c r="V170" s="90" t="str">
        <f>1/(1+'Calculation_Assumptions'!$B$5)^(B170-'Calculation_Assumptions'!$B$2)</f>
      </c>
      <c r="W170" s="91" t="str">
        <f>Q170*V170</f>
      </c>
      <c r="X170" s="92" t="str">
        <f>R170*V170</f>
      </c>
      <c r="Y170" s="93" t="str">
        <f>S170*V170</f>
      </c>
      <c r="Z170" s="94" t="str">
        <f>IFERROR(INDEX('Cost_Components'!$T$2:$T$28,MATCH(E170,'Cost_Components'!$A$2:$A$28,0)),"")</f>
      </c>
      <c r="AA170" s="95" t="str">
        <f>IFERROR(INDEX('Cost_Components'!$U$2:$U$28,MATCH(E170,'Cost_Components'!$A$2:$A$28,0)),"")</f>
      </c>
      <c r="AB170" s="96" t="str">
        <f>IFERROR(INDEX('Cost_Components'!$V$2:$V$28,MATCH(E170,'Cost_Components'!$A$2:$A$28,0)),"")</f>
      </c>
      <c r="AC170" s="97" t="str">
        <f>IFERROR(INDEX('Cost_Components'!$M$2:$M$28,MATCH(E170,'Cost_Components'!$A$2:$A$28,0)),"")</f>
      </c>
      <c r="AD170" s="98" t="str">
        <f>IFERROR(INDEX('Cost_Components'!$N$2:$N$28,MATCH(E170,'Cost_Components'!$A$2:$A$28,0)),"")</f>
      </c>
      <c r="AE170" s="34" t="str">
        <f>IFERROR(INDEX('Cost_Components'!$O$2:$O$28,MATCH(E170,'Cost_Components'!$A$2:$A$28,0)),"")</f>
      </c>
      <c r="AF170" s="99" t="n">
        <v>85256.2560294201</v>
      </c>
      <c r="AG170" s="100" t="n">
        <v>82099.3521227692</v>
      </c>
      <c r="AH170" s="101" t="str">
        <f>IF(H170="shared-count-once",COUNTIFS($A$2:$A$1405,A170,$B$2:$B$1405,B170,$E$2:$E$1405,E170),1)</f>
      </c>
      <c r="AI170" s="102" t="n">
        <v>310068287.63643</v>
      </c>
      <c r="AJ170" s="103" t="str">
        <f>IF(AI170=0,"",Q170/AI170)</f>
      </c>
      <c r="AK170" s="104" t="str">
        <f>IF(AI170=0,"",R170/AI170)</f>
      </c>
      <c r="AL170" s="105" t="str">
        <f>IF(AI170=0,"",S170/AI170)</f>
      </c>
      <c r="AM170" s="106" t="str">
        <f>IF(AI170=0,"",Y170/AI170)</f>
      </c>
    </row>
    <row r="171">
      <c r="A171" t="s">
        <v>245</v>
      </c>
      <c r="B171" s="73" t="n">
        <v>2038</v>
      </c>
      <c r="C171" t="s">
        <v>245</v>
      </c>
      <c r="D171" t="s">
        <v>235</v>
      </c>
      <c r="E171" s="74" t="s">
        <v>312</v>
      </c>
      <c r="F171" s="75" t="s">
        <v>313</v>
      </c>
      <c r="G171" s="76" t="s">
        <v>246</v>
      </c>
      <c r="H171" s="77" t="s">
        <v>240</v>
      </c>
      <c r="I171" s="78" t="s">
        <v>304</v>
      </c>
      <c r="J171" s="79" t="str">
        <f>IFERROR(INDEX('Cost_Components'!$K$2:$K$28,MATCH(E171,'Cost_Components'!$A$2:$A$28,0)),"")</f>
      </c>
      <c r="K171" s="80" t="str">
        <f>IF(OR(L171="",Z171="",AA171="",AB171=""),"",IF(B171&lt;AA171,L171,IF(B171&gt;AB171,Z171,L171+(Z171-L171)*MIN(MAX((B171-AA171+1)/MAX(AB171-AA171+1,1),0),1))))</f>
      </c>
      <c r="L171" s="81" t="str">
        <f>IFERROR(INDEX('Cost_Components'!$S$2:$S$28,MATCH(E171,'Cost_Components'!$A$2:$A$28,0)),"")</f>
      </c>
      <c r="M171" s="82" t="str">
        <f>IFERROR(INDEX('Cost_Components'!$L$2:$L$28,MATCH(E171,'Cost_Components'!$A$2:$A$28,0)),"")</f>
      </c>
      <c r="N171" s="83" t="str">
        <f>IFERROR(INDEX('Cost_Components'!$P$2:$P$28,MATCH(E171,'Cost_Components'!$A$2:$A$28,0)),"")</f>
      </c>
      <c r="O171" s="84" t="str">
        <f>AF171*J171</f>
      </c>
      <c r="P171" s="85" t="str">
        <f>AG171*J171</f>
      </c>
      <c r="Q171" s="86" t="str">
        <f>P171*L171*M171*N171</f>
      </c>
      <c r="R171" s="87" t="str">
        <f>O171*K171*M171*N171</f>
      </c>
      <c r="S171" s="88" t="str">
        <f>R171-Q171</f>
      </c>
      <c r="T171" s="34" t="str">
        <f>IFERROR(INDEX('Cost_Components'!$R$2:$R$28,MATCH(E171,'Cost_Components'!$A$2:$A$28,0)),"")</f>
      </c>
      <c r="U171" s="89" t="str">
        <f>IFERROR(INDEX('Cost_Components'!$Q$2:$Q$28,MATCH(E171,'Cost_Components'!$A$2:$A$28,0)),"")</f>
      </c>
      <c r="V171" s="90" t="str">
        <f>1/(1+'Calculation_Assumptions'!$B$5)^(B171-'Calculation_Assumptions'!$B$2)</f>
      </c>
      <c r="W171" s="91" t="str">
        <f>Q171*V171</f>
      </c>
      <c r="X171" s="92" t="str">
        <f>R171*V171</f>
      </c>
      <c r="Y171" s="93" t="str">
        <f>S171*V171</f>
      </c>
      <c r="Z171" s="94" t="str">
        <f>IFERROR(INDEX('Cost_Components'!$T$2:$T$28,MATCH(E171,'Cost_Components'!$A$2:$A$28,0)),"")</f>
      </c>
      <c r="AA171" s="95" t="str">
        <f>IFERROR(INDEX('Cost_Components'!$U$2:$U$28,MATCH(E171,'Cost_Components'!$A$2:$A$28,0)),"")</f>
      </c>
      <c r="AB171" s="96" t="str">
        <f>IFERROR(INDEX('Cost_Components'!$V$2:$V$28,MATCH(E171,'Cost_Components'!$A$2:$A$28,0)),"")</f>
      </c>
      <c r="AC171" s="97" t="str">
        <f>IFERROR(INDEX('Cost_Components'!$M$2:$M$28,MATCH(E171,'Cost_Components'!$A$2:$A$28,0)),"")</f>
      </c>
      <c r="AD171" s="98" t="str">
        <f>IFERROR(INDEX('Cost_Components'!$N$2:$N$28,MATCH(E171,'Cost_Components'!$A$2:$A$28,0)),"")</f>
      </c>
      <c r="AE171" s="34" t="str">
        <f>IFERROR(INDEX('Cost_Components'!$O$2:$O$28,MATCH(E171,'Cost_Components'!$A$2:$A$28,0)),"")</f>
      </c>
      <c r="AF171" s="99" t="n">
        <v>86834.2898443157</v>
      </c>
      <c r="AG171" s="100" t="n">
        <v>83277.3007265886</v>
      </c>
      <c r="AH171" s="101" t="str">
        <f>IF(H171="shared-count-once",COUNTIFS($A$2:$A$1405,A171,$B$2:$B$1405,B171,$E$2:$E$1405,E171),1)</f>
      </c>
      <c r="AI171" s="102" t="n">
        <v>311532999.13163</v>
      </c>
      <c r="AJ171" s="103" t="str">
        <f>IF(AI171=0,"",Q171/AI171)</f>
      </c>
      <c r="AK171" s="104" t="str">
        <f>IF(AI171=0,"",R171/AI171)</f>
      </c>
      <c r="AL171" s="105" t="str">
        <f>IF(AI171=0,"",S171/AI171)</f>
      </c>
      <c r="AM171" s="106" t="str">
        <f>IF(AI171=0,"",Y171/AI171)</f>
      </c>
    </row>
    <row r="172">
      <c r="A172" t="s">
        <v>245</v>
      </c>
      <c r="B172" s="73" t="n">
        <v>2039</v>
      </c>
      <c r="C172" t="s">
        <v>245</v>
      </c>
      <c r="D172" t="s">
        <v>235</v>
      </c>
      <c r="E172" s="74" t="s">
        <v>312</v>
      </c>
      <c r="F172" s="75" t="s">
        <v>313</v>
      </c>
      <c r="G172" s="76" t="s">
        <v>246</v>
      </c>
      <c r="H172" s="77" t="s">
        <v>240</v>
      </c>
      <c r="I172" s="78" t="s">
        <v>304</v>
      </c>
      <c r="J172" s="79" t="str">
        <f>IFERROR(INDEX('Cost_Components'!$K$2:$K$28,MATCH(E172,'Cost_Components'!$A$2:$A$28,0)),"")</f>
      </c>
      <c r="K172" s="80" t="str">
        <f>IF(OR(L172="",Z172="",AA172="",AB172=""),"",IF(B172&lt;AA172,L172,IF(B172&gt;AB172,Z172,L172+(Z172-L172)*MIN(MAX((B172-AA172+1)/MAX(AB172-AA172+1,1),0),1))))</f>
      </c>
      <c r="L172" s="81" t="str">
        <f>IFERROR(INDEX('Cost_Components'!$S$2:$S$28,MATCH(E172,'Cost_Components'!$A$2:$A$28,0)),"")</f>
      </c>
      <c r="M172" s="82" t="str">
        <f>IFERROR(INDEX('Cost_Components'!$L$2:$L$28,MATCH(E172,'Cost_Components'!$A$2:$A$28,0)),"")</f>
      </c>
      <c r="N172" s="83" t="str">
        <f>IFERROR(INDEX('Cost_Components'!$P$2:$P$28,MATCH(E172,'Cost_Components'!$A$2:$A$28,0)),"")</f>
      </c>
      <c r="O172" s="84" t="str">
        <f>AF172*J172</f>
      </c>
      <c r="P172" s="85" t="str">
        <f>AG172*J172</f>
      </c>
      <c r="Q172" s="86" t="str">
        <f>P172*L172*M172*N172</f>
      </c>
      <c r="R172" s="87" t="str">
        <f>O172*K172*M172*N172</f>
      </c>
      <c r="S172" s="88" t="str">
        <f>R172-Q172</f>
      </c>
      <c r="T172" s="34" t="str">
        <f>IFERROR(INDEX('Cost_Components'!$R$2:$R$28,MATCH(E172,'Cost_Components'!$A$2:$A$28,0)),"")</f>
      </c>
      <c r="U172" s="89" t="str">
        <f>IFERROR(INDEX('Cost_Components'!$Q$2:$Q$28,MATCH(E172,'Cost_Components'!$A$2:$A$28,0)),"")</f>
      </c>
      <c r="V172" s="90" t="str">
        <f>1/(1+'Calculation_Assumptions'!$B$5)^(B172-'Calculation_Assumptions'!$B$2)</f>
      </c>
      <c r="W172" s="91" t="str">
        <f>Q172*V172</f>
      </c>
      <c r="X172" s="92" t="str">
        <f>R172*V172</f>
      </c>
      <c r="Y172" s="93" t="str">
        <f>S172*V172</f>
      </c>
      <c r="Z172" s="94" t="str">
        <f>IFERROR(INDEX('Cost_Components'!$T$2:$T$28,MATCH(E172,'Cost_Components'!$A$2:$A$28,0)),"")</f>
      </c>
      <c r="AA172" s="95" t="str">
        <f>IFERROR(INDEX('Cost_Components'!$U$2:$U$28,MATCH(E172,'Cost_Components'!$A$2:$A$28,0)),"")</f>
      </c>
      <c r="AB172" s="96" t="str">
        <f>IFERROR(INDEX('Cost_Components'!$V$2:$V$28,MATCH(E172,'Cost_Components'!$A$2:$A$28,0)),"")</f>
      </c>
      <c r="AC172" s="97" t="str">
        <f>IFERROR(INDEX('Cost_Components'!$M$2:$M$28,MATCH(E172,'Cost_Components'!$A$2:$A$28,0)),"")</f>
      </c>
      <c r="AD172" s="98" t="str">
        <f>IFERROR(INDEX('Cost_Components'!$N$2:$N$28,MATCH(E172,'Cost_Components'!$A$2:$A$28,0)),"")</f>
      </c>
      <c r="AE172" s="34" t="str">
        <f>IFERROR(INDEX('Cost_Components'!$O$2:$O$28,MATCH(E172,'Cost_Components'!$A$2:$A$28,0)),"")</f>
      </c>
      <c r="AF172" s="99" t="n">
        <v>88442.8457800562</v>
      </c>
      <c r="AG172" s="100" t="n">
        <v>84468.5575097877</v>
      </c>
      <c r="AH172" s="101" t="str">
        <f>IF(H172="shared-count-once",COUNTIFS($A$2:$A$1405,A172,$B$2:$B$1405,B172,$E$2:$E$1405,E172),1)</f>
      </c>
      <c r="AI172" s="102" t="n">
        <v>312936391.858479</v>
      </c>
      <c r="AJ172" s="103" t="str">
        <f>IF(AI172=0,"",Q172/AI172)</f>
      </c>
      <c r="AK172" s="104" t="str">
        <f>IF(AI172=0,"",R172/AI172)</f>
      </c>
      <c r="AL172" s="105" t="str">
        <f>IF(AI172=0,"",S172/AI172)</f>
      </c>
      <c r="AM172" s="106" t="str">
        <f>IF(AI172=0,"",Y172/AI172)</f>
      </c>
    </row>
    <row r="173">
      <c r="A173" t="s">
        <v>245</v>
      </c>
      <c r="B173" s="73" t="n">
        <v>2040</v>
      </c>
      <c r="C173" t="s">
        <v>245</v>
      </c>
      <c r="D173" t="s">
        <v>235</v>
      </c>
      <c r="E173" s="74" t="s">
        <v>312</v>
      </c>
      <c r="F173" s="75" t="s">
        <v>313</v>
      </c>
      <c r="G173" s="76" t="s">
        <v>246</v>
      </c>
      <c r="H173" s="77" t="s">
        <v>240</v>
      </c>
      <c r="I173" s="78" t="s">
        <v>304</v>
      </c>
      <c r="J173" s="79" t="str">
        <f>IFERROR(INDEX('Cost_Components'!$K$2:$K$28,MATCH(E173,'Cost_Components'!$A$2:$A$28,0)),"")</f>
      </c>
      <c r="K173" s="80" t="str">
        <f>IF(OR(L173="",Z173="",AA173="",AB173=""),"",IF(B173&lt;AA173,L173,IF(B173&gt;AB173,Z173,L173+(Z173-L173)*MIN(MAX((B173-AA173+1)/MAX(AB173-AA173+1,1),0),1))))</f>
      </c>
      <c r="L173" s="81" t="str">
        <f>IFERROR(INDEX('Cost_Components'!$S$2:$S$28,MATCH(E173,'Cost_Components'!$A$2:$A$28,0)),"")</f>
      </c>
      <c r="M173" s="82" t="str">
        <f>IFERROR(INDEX('Cost_Components'!$L$2:$L$28,MATCH(E173,'Cost_Components'!$A$2:$A$28,0)),"")</f>
      </c>
      <c r="N173" s="83" t="str">
        <f>IFERROR(INDEX('Cost_Components'!$P$2:$P$28,MATCH(E173,'Cost_Components'!$A$2:$A$28,0)),"")</f>
      </c>
      <c r="O173" s="84" t="str">
        <f>AF173*J173</f>
      </c>
      <c r="P173" s="85" t="str">
        <f>AG173*J173</f>
      </c>
      <c r="Q173" s="86" t="str">
        <f>P173*L173*M173*N173</f>
      </c>
      <c r="R173" s="87" t="str">
        <f>O173*K173*M173*N173</f>
      </c>
      <c r="S173" s="88" t="str">
        <f>R173-Q173</f>
      </c>
      <c r="T173" s="34" t="str">
        <f>IFERROR(INDEX('Cost_Components'!$R$2:$R$28,MATCH(E173,'Cost_Components'!$A$2:$A$28,0)),"")</f>
      </c>
      <c r="U173" s="89" t="str">
        <f>IFERROR(INDEX('Cost_Components'!$Q$2:$Q$28,MATCH(E173,'Cost_Components'!$A$2:$A$28,0)),"")</f>
      </c>
      <c r="V173" s="90" t="str">
        <f>1/(1+'Calculation_Assumptions'!$B$5)^(B173-'Calculation_Assumptions'!$B$2)</f>
      </c>
      <c r="W173" s="91" t="str">
        <f>Q173*V173</f>
      </c>
      <c r="X173" s="92" t="str">
        <f>R173*V173</f>
      </c>
      <c r="Y173" s="93" t="str">
        <f>S173*V173</f>
      </c>
      <c r="Z173" s="94" t="str">
        <f>IFERROR(INDEX('Cost_Components'!$T$2:$T$28,MATCH(E173,'Cost_Components'!$A$2:$A$28,0)),"")</f>
      </c>
      <c r="AA173" s="95" t="str">
        <f>IFERROR(INDEX('Cost_Components'!$U$2:$U$28,MATCH(E173,'Cost_Components'!$A$2:$A$28,0)),"")</f>
      </c>
      <c r="AB173" s="96" t="str">
        <f>IFERROR(INDEX('Cost_Components'!$V$2:$V$28,MATCH(E173,'Cost_Components'!$A$2:$A$28,0)),"")</f>
      </c>
      <c r="AC173" s="97" t="str">
        <f>IFERROR(INDEX('Cost_Components'!$M$2:$M$28,MATCH(E173,'Cost_Components'!$A$2:$A$28,0)),"")</f>
      </c>
      <c r="AD173" s="98" t="str">
        <f>IFERROR(INDEX('Cost_Components'!$N$2:$N$28,MATCH(E173,'Cost_Components'!$A$2:$A$28,0)),"")</f>
      </c>
      <c r="AE173" s="34" t="str">
        <f>IFERROR(INDEX('Cost_Components'!$O$2:$O$28,MATCH(E173,'Cost_Components'!$A$2:$A$28,0)),"")</f>
      </c>
      <c r="AF173" s="99" t="n">
        <v>90129.4086659171</v>
      </c>
      <c r="AG173" s="100" t="n">
        <v>85720.9787664016</v>
      </c>
      <c r="AH173" s="101" t="str">
        <f>IF(H173="shared-count-once",COUNTIFS($A$2:$A$1405,A173,$B$2:$B$1405,B173,$E$2:$E$1405,E173),1)</f>
      </c>
      <c r="AI173" s="102" t="n">
        <v>314265537.410829</v>
      </c>
      <c r="AJ173" s="103" t="str">
        <f>IF(AI173=0,"",Q173/AI173)</f>
      </c>
      <c r="AK173" s="104" t="str">
        <f>IF(AI173=0,"",R173/AI173)</f>
      </c>
      <c r="AL173" s="105" t="str">
        <f>IF(AI173=0,"",S173/AI173)</f>
      </c>
      <c r="AM173" s="106" t="str">
        <f>IF(AI173=0,"",Y173/AI173)</f>
      </c>
    </row>
    <row r="174">
      <c r="A174" t="s">
        <v>245</v>
      </c>
      <c r="B174" s="73" t="n">
        <v>2041</v>
      </c>
      <c r="C174" t="s">
        <v>245</v>
      </c>
      <c r="D174" t="s">
        <v>235</v>
      </c>
      <c r="E174" s="74" t="s">
        <v>312</v>
      </c>
      <c r="F174" s="75" t="s">
        <v>313</v>
      </c>
      <c r="G174" s="76" t="s">
        <v>246</v>
      </c>
      <c r="H174" s="77" t="s">
        <v>240</v>
      </c>
      <c r="I174" s="78" t="s">
        <v>304</v>
      </c>
      <c r="J174" s="79" t="str">
        <f>IFERROR(INDEX('Cost_Components'!$K$2:$K$28,MATCH(E174,'Cost_Components'!$A$2:$A$28,0)),"")</f>
      </c>
      <c r="K174" s="80" t="str">
        <f>IF(OR(L174="",Z174="",AA174="",AB174=""),"",IF(B174&lt;AA174,L174,IF(B174&gt;AB174,Z174,L174+(Z174-L174)*MIN(MAX((B174-AA174+1)/MAX(AB174-AA174+1,1),0),1))))</f>
      </c>
      <c r="L174" s="81" t="str">
        <f>IFERROR(INDEX('Cost_Components'!$S$2:$S$28,MATCH(E174,'Cost_Components'!$A$2:$A$28,0)),"")</f>
      </c>
      <c r="M174" s="82" t="str">
        <f>IFERROR(INDEX('Cost_Components'!$L$2:$L$28,MATCH(E174,'Cost_Components'!$A$2:$A$28,0)),"")</f>
      </c>
      <c r="N174" s="83" t="str">
        <f>IFERROR(INDEX('Cost_Components'!$P$2:$P$28,MATCH(E174,'Cost_Components'!$A$2:$A$28,0)),"")</f>
      </c>
      <c r="O174" s="84" t="str">
        <f>AF174*J174</f>
      </c>
      <c r="P174" s="85" t="str">
        <f>AG174*J174</f>
      </c>
      <c r="Q174" s="86" t="str">
        <f>P174*L174*M174*N174</f>
      </c>
      <c r="R174" s="87" t="str">
        <f>O174*K174*M174*N174</f>
      </c>
      <c r="S174" s="88" t="str">
        <f>R174-Q174</f>
      </c>
      <c r="T174" s="34" t="str">
        <f>IFERROR(INDEX('Cost_Components'!$R$2:$R$28,MATCH(E174,'Cost_Components'!$A$2:$A$28,0)),"")</f>
      </c>
      <c r="U174" s="89" t="str">
        <f>IFERROR(INDEX('Cost_Components'!$Q$2:$Q$28,MATCH(E174,'Cost_Components'!$A$2:$A$28,0)),"")</f>
      </c>
      <c r="V174" s="90" t="str">
        <f>1/(1+'Calculation_Assumptions'!$B$5)^(B174-'Calculation_Assumptions'!$B$2)</f>
      </c>
      <c r="W174" s="91" t="str">
        <f>Q174*V174</f>
      </c>
      <c r="X174" s="92" t="str">
        <f>R174*V174</f>
      </c>
      <c r="Y174" s="93" t="str">
        <f>S174*V174</f>
      </c>
      <c r="Z174" s="94" t="str">
        <f>IFERROR(INDEX('Cost_Components'!$T$2:$T$28,MATCH(E174,'Cost_Components'!$A$2:$A$28,0)),"")</f>
      </c>
      <c r="AA174" s="95" t="str">
        <f>IFERROR(INDEX('Cost_Components'!$U$2:$U$28,MATCH(E174,'Cost_Components'!$A$2:$A$28,0)),"")</f>
      </c>
      <c r="AB174" s="96" t="str">
        <f>IFERROR(INDEX('Cost_Components'!$V$2:$V$28,MATCH(E174,'Cost_Components'!$A$2:$A$28,0)),"")</f>
      </c>
      <c r="AC174" s="97" t="str">
        <f>IFERROR(INDEX('Cost_Components'!$M$2:$M$28,MATCH(E174,'Cost_Components'!$A$2:$A$28,0)),"")</f>
      </c>
      <c r="AD174" s="98" t="str">
        <f>IFERROR(INDEX('Cost_Components'!$N$2:$N$28,MATCH(E174,'Cost_Components'!$A$2:$A$28,0)),"")</f>
      </c>
      <c r="AE174" s="34" t="str">
        <f>IFERROR(INDEX('Cost_Components'!$O$2:$O$28,MATCH(E174,'Cost_Components'!$A$2:$A$28,0)),"")</f>
      </c>
      <c r="AF174" s="99" t="n">
        <v>91875.3545398108</v>
      </c>
      <c r="AG174" s="100" t="n">
        <v>87016.5662575381</v>
      </c>
      <c r="AH174" s="101" t="str">
        <f>IF(H174="shared-count-once",COUNTIFS($A$2:$A$1405,A174,$B$2:$B$1405,B174,$E$2:$E$1405,E174),1)</f>
      </c>
      <c r="AI174" s="102" t="n">
        <v>315525215.312548</v>
      </c>
      <c r="AJ174" s="103" t="str">
        <f>IF(AI174=0,"",Q174/AI174)</f>
      </c>
      <c r="AK174" s="104" t="str">
        <f>IF(AI174=0,"",R174/AI174)</f>
      </c>
      <c r="AL174" s="105" t="str">
        <f>IF(AI174=0,"",S174/AI174)</f>
      </c>
      <c r="AM174" s="106" t="str">
        <f>IF(AI174=0,"",Y174/AI174)</f>
      </c>
    </row>
    <row r="175">
      <c r="A175" t="s">
        <v>245</v>
      </c>
      <c r="B175" s="73" t="n">
        <v>2042</v>
      </c>
      <c r="C175" t="s">
        <v>245</v>
      </c>
      <c r="D175" t="s">
        <v>235</v>
      </c>
      <c r="E175" s="74" t="s">
        <v>312</v>
      </c>
      <c r="F175" s="75" t="s">
        <v>313</v>
      </c>
      <c r="G175" s="76" t="s">
        <v>246</v>
      </c>
      <c r="H175" s="77" t="s">
        <v>240</v>
      </c>
      <c r="I175" s="78" t="s">
        <v>304</v>
      </c>
      <c r="J175" s="79" t="str">
        <f>IFERROR(INDEX('Cost_Components'!$K$2:$K$28,MATCH(E175,'Cost_Components'!$A$2:$A$28,0)),"")</f>
      </c>
      <c r="K175" s="80" t="str">
        <f>IF(OR(L175="",Z175="",AA175="",AB175=""),"",IF(B175&lt;AA175,L175,IF(B175&gt;AB175,Z175,L175+(Z175-L175)*MIN(MAX((B175-AA175+1)/MAX(AB175-AA175+1,1),0),1))))</f>
      </c>
      <c r="L175" s="81" t="str">
        <f>IFERROR(INDEX('Cost_Components'!$S$2:$S$28,MATCH(E175,'Cost_Components'!$A$2:$A$28,0)),"")</f>
      </c>
      <c r="M175" s="82" t="str">
        <f>IFERROR(INDEX('Cost_Components'!$L$2:$L$28,MATCH(E175,'Cost_Components'!$A$2:$A$28,0)),"")</f>
      </c>
      <c r="N175" s="83" t="str">
        <f>IFERROR(INDEX('Cost_Components'!$P$2:$P$28,MATCH(E175,'Cost_Components'!$A$2:$A$28,0)),"")</f>
      </c>
      <c r="O175" s="84" t="str">
        <f>AF175*J175</f>
      </c>
      <c r="P175" s="85" t="str">
        <f>AG175*J175</f>
      </c>
      <c r="Q175" s="86" t="str">
        <f>P175*L175*M175*N175</f>
      </c>
      <c r="R175" s="87" t="str">
        <f>O175*K175*M175*N175</f>
      </c>
      <c r="S175" s="88" t="str">
        <f>R175-Q175</f>
      </c>
      <c r="T175" s="34" t="str">
        <f>IFERROR(INDEX('Cost_Components'!$R$2:$R$28,MATCH(E175,'Cost_Components'!$A$2:$A$28,0)),"")</f>
      </c>
      <c r="U175" s="89" t="str">
        <f>IFERROR(INDEX('Cost_Components'!$Q$2:$Q$28,MATCH(E175,'Cost_Components'!$A$2:$A$28,0)),"")</f>
      </c>
      <c r="V175" s="90" t="str">
        <f>1/(1+'Calculation_Assumptions'!$B$5)^(B175-'Calculation_Assumptions'!$B$2)</f>
      </c>
      <c r="W175" s="91" t="str">
        <f>Q175*V175</f>
      </c>
      <c r="X175" s="92" t="str">
        <f>R175*V175</f>
      </c>
      <c r="Y175" s="93" t="str">
        <f>S175*V175</f>
      </c>
      <c r="Z175" s="94" t="str">
        <f>IFERROR(INDEX('Cost_Components'!$T$2:$T$28,MATCH(E175,'Cost_Components'!$A$2:$A$28,0)),"")</f>
      </c>
      <c r="AA175" s="95" t="str">
        <f>IFERROR(INDEX('Cost_Components'!$U$2:$U$28,MATCH(E175,'Cost_Components'!$A$2:$A$28,0)),"")</f>
      </c>
      <c r="AB175" s="96" t="str">
        <f>IFERROR(INDEX('Cost_Components'!$V$2:$V$28,MATCH(E175,'Cost_Components'!$A$2:$A$28,0)),"")</f>
      </c>
      <c r="AC175" s="97" t="str">
        <f>IFERROR(INDEX('Cost_Components'!$M$2:$M$28,MATCH(E175,'Cost_Components'!$A$2:$A$28,0)),"")</f>
      </c>
      <c r="AD175" s="98" t="str">
        <f>IFERROR(INDEX('Cost_Components'!$N$2:$N$28,MATCH(E175,'Cost_Components'!$A$2:$A$28,0)),"")</f>
      </c>
      <c r="AE175" s="34" t="str">
        <f>IFERROR(INDEX('Cost_Components'!$O$2:$O$28,MATCH(E175,'Cost_Components'!$A$2:$A$28,0)),"")</f>
      </c>
      <c r="AF175" s="99" t="n">
        <v>93673.2655478424</v>
      </c>
      <c r="AG175" s="100" t="n">
        <v>88348.741861778</v>
      </c>
      <c r="AH175" s="101" t="str">
        <f>IF(H175="shared-count-once",COUNTIFS($A$2:$A$1405,A175,$B$2:$B$1405,B175,$E$2:$E$1405,E175),1)</f>
      </c>
      <c r="AI175" s="102" t="n">
        <v>316707694.211882</v>
      </c>
      <c r="AJ175" s="103" t="str">
        <f>IF(AI175=0,"",Q175/AI175)</f>
      </c>
      <c r="AK175" s="104" t="str">
        <f>IF(AI175=0,"",R175/AI175)</f>
      </c>
      <c r="AL175" s="105" t="str">
        <f>IF(AI175=0,"",S175/AI175)</f>
      </c>
      <c r="AM175" s="106" t="str">
        <f>IF(AI175=0,"",Y175/AI175)</f>
      </c>
    </row>
    <row r="176">
      <c r="A176" t="s">
        <v>245</v>
      </c>
      <c r="B176" s="73" t="n">
        <v>2043</v>
      </c>
      <c r="C176" t="s">
        <v>245</v>
      </c>
      <c r="D176" t="s">
        <v>235</v>
      </c>
      <c r="E176" s="74" t="s">
        <v>312</v>
      </c>
      <c r="F176" s="75" t="s">
        <v>313</v>
      </c>
      <c r="G176" s="76" t="s">
        <v>246</v>
      </c>
      <c r="H176" s="77" t="s">
        <v>240</v>
      </c>
      <c r="I176" s="78" t="s">
        <v>304</v>
      </c>
      <c r="J176" s="79" t="str">
        <f>IFERROR(INDEX('Cost_Components'!$K$2:$K$28,MATCH(E176,'Cost_Components'!$A$2:$A$28,0)),"")</f>
      </c>
      <c r="K176" s="80" t="str">
        <f>IF(OR(L176="",Z176="",AA176="",AB176=""),"",IF(B176&lt;AA176,L176,IF(B176&gt;AB176,Z176,L176+(Z176-L176)*MIN(MAX((B176-AA176+1)/MAX(AB176-AA176+1,1),0),1))))</f>
      </c>
      <c r="L176" s="81" t="str">
        <f>IFERROR(INDEX('Cost_Components'!$S$2:$S$28,MATCH(E176,'Cost_Components'!$A$2:$A$28,0)),"")</f>
      </c>
      <c r="M176" s="82" t="str">
        <f>IFERROR(INDEX('Cost_Components'!$L$2:$L$28,MATCH(E176,'Cost_Components'!$A$2:$A$28,0)),"")</f>
      </c>
      <c r="N176" s="83" t="str">
        <f>IFERROR(INDEX('Cost_Components'!$P$2:$P$28,MATCH(E176,'Cost_Components'!$A$2:$A$28,0)),"")</f>
      </c>
      <c r="O176" s="84" t="str">
        <f>AF176*J176</f>
      </c>
      <c r="P176" s="85" t="str">
        <f>AG176*J176</f>
      </c>
      <c r="Q176" s="86" t="str">
        <f>P176*L176*M176*N176</f>
      </c>
      <c r="R176" s="87" t="str">
        <f>O176*K176*M176*N176</f>
      </c>
      <c r="S176" s="88" t="str">
        <f>R176-Q176</f>
      </c>
      <c r="T176" s="34" t="str">
        <f>IFERROR(INDEX('Cost_Components'!$R$2:$R$28,MATCH(E176,'Cost_Components'!$A$2:$A$28,0)),"")</f>
      </c>
      <c r="U176" s="89" t="str">
        <f>IFERROR(INDEX('Cost_Components'!$Q$2:$Q$28,MATCH(E176,'Cost_Components'!$A$2:$A$28,0)),"")</f>
      </c>
      <c r="V176" s="90" t="str">
        <f>1/(1+'Calculation_Assumptions'!$B$5)^(B176-'Calculation_Assumptions'!$B$2)</f>
      </c>
      <c r="W176" s="91" t="str">
        <f>Q176*V176</f>
      </c>
      <c r="X176" s="92" t="str">
        <f>R176*V176</f>
      </c>
      <c r="Y176" s="93" t="str">
        <f>S176*V176</f>
      </c>
      <c r="Z176" s="94" t="str">
        <f>IFERROR(INDEX('Cost_Components'!$T$2:$T$28,MATCH(E176,'Cost_Components'!$A$2:$A$28,0)),"")</f>
      </c>
      <c r="AA176" s="95" t="str">
        <f>IFERROR(INDEX('Cost_Components'!$U$2:$U$28,MATCH(E176,'Cost_Components'!$A$2:$A$28,0)),"")</f>
      </c>
      <c r="AB176" s="96" t="str">
        <f>IFERROR(INDEX('Cost_Components'!$V$2:$V$28,MATCH(E176,'Cost_Components'!$A$2:$A$28,0)),"")</f>
      </c>
      <c r="AC176" s="97" t="str">
        <f>IFERROR(INDEX('Cost_Components'!$M$2:$M$28,MATCH(E176,'Cost_Components'!$A$2:$A$28,0)),"")</f>
      </c>
      <c r="AD176" s="98" t="str">
        <f>IFERROR(INDEX('Cost_Components'!$N$2:$N$28,MATCH(E176,'Cost_Components'!$A$2:$A$28,0)),"")</f>
      </c>
      <c r="AE176" s="34" t="str">
        <f>IFERROR(INDEX('Cost_Components'!$O$2:$O$28,MATCH(E176,'Cost_Components'!$A$2:$A$28,0)),"")</f>
      </c>
      <c r="AF176" s="99" t="n">
        <v>95564.3694225802</v>
      </c>
      <c r="AG176" s="100" t="n">
        <v>89759.0693837948</v>
      </c>
      <c r="AH176" s="101" t="str">
        <f>IF(H176="shared-count-once",COUNTIFS($A$2:$A$1405,A176,$B$2:$B$1405,B176,$E$2:$E$1405,E176),1)</f>
      </c>
      <c r="AI176" s="102" t="n">
        <v>317814114.067152</v>
      </c>
      <c r="AJ176" s="103" t="str">
        <f>IF(AI176=0,"",Q176/AI176)</f>
      </c>
      <c r="AK176" s="104" t="str">
        <f>IF(AI176=0,"",R176/AI176)</f>
      </c>
      <c r="AL176" s="105" t="str">
        <f>IF(AI176=0,"",S176/AI176)</f>
      </c>
      <c r="AM176" s="106" t="str">
        <f>IF(AI176=0,"",Y176/AI176)</f>
      </c>
    </row>
    <row r="177">
      <c r="A177" t="s">
        <v>245</v>
      </c>
      <c r="B177" s="73" t="n">
        <v>2044</v>
      </c>
      <c r="C177" t="s">
        <v>245</v>
      </c>
      <c r="D177" t="s">
        <v>235</v>
      </c>
      <c r="E177" s="74" t="s">
        <v>312</v>
      </c>
      <c r="F177" s="75" t="s">
        <v>313</v>
      </c>
      <c r="G177" s="76" t="s">
        <v>246</v>
      </c>
      <c r="H177" s="77" t="s">
        <v>240</v>
      </c>
      <c r="I177" s="78" t="s">
        <v>304</v>
      </c>
      <c r="J177" s="79" t="str">
        <f>IFERROR(INDEX('Cost_Components'!$K$2:$K$28,MATCH(E177,'Cost_Components'!$A$2:$A$28,0)),"")</f>
      </c>
      <c r="K177" s="80" t="str">
        <f>IF(OR(L177="",Z177="",AA177="",AB177=""),"",IF(B177&lt;AA177,L177,IF(B177&gt;AB177,Z177,L177+(Z177-L177)*MIN(MAX((B177-AA177+1)/MAX(AB177-AA177+1,1),0),1))))</f>
      </c>
      <c r="L177" s="81" t="str">
        <f>IFERROR(INDEX('Cost_Components'!$S$2:$S$28,MATCH(E177,'Cost_Components'!$A$2:$A$28,0)),"")</f>
      </c>
      <c r="M177" s="82" t="str">
        <f>IFERROR(INDEX('Cost_Components'!$L$2:$L$28,MATCH(E177,'Cost_Components'!$A$2:$A$28,0)),"")</f>
      </c>
      <c r="N177" s="83" t="str">
        <f>IFERROR(INDEX('Cost_Components'!$P$2:$P$28,MATCH(E177,'Cost_Components'!$A$2:$A$28,0)),"")</f>
      </c>
      <c r="O177" s="84" t="str">
        <f>AF177*J177</f>
      </c>
      <c r="P177" s="85" t="str">
        <f>AG177*J177</f>
      </c>
      <c r="Q177" s="86" t="str">
        <f>P177*L177*M177*N177</f>
      </c>
      <c r="R177" s="87" t="str">
        <f>O177*K177*M177*N177</f>
      </c>
      <c r="S177" s="88" t="str">
        <f>R177-Q177</f>
      </c>
      <c r="T177" s="34" t="str">
        <f>IFERROR(INDEX('Cost_Components'!$R$2:$R$28,MATCH(E177,'Cost_Components'!$A$2:$A$28,0)),"")</f>
      </c>
      <c r="U177" s="89" t="str">
        <f>IFERROR(INDEX('Cost_Components'!$Q$2:$Q$28,MATCH(E177,'Cost_Components'!$A$2:$A$28,0)),"")</f>
      </c>
      <c r="V177" s="90" t="str">
        <f>1/(1+'Calculation_Assumptions'!$B$5)^(B177-'Calculation_Assumptions'!$B$2)</f>
      </c>
      <c r="W177" s="91" t="str">
        <f>Q177*V177</f>
      </c>
      <c r="X177" s="92" t="str">
        <f>R177*V177</f>
      </c>
      <c r="Y177" s="93" t="str">
        <f>S177*V177</f>
      </c>
      <c r="Z177" s="94" t="str">
        <f>IFERROR(INDEX('Cost_Components'!$T$2:$T$28,MATCH(E177,'Cost_Components'!$A$2:$A$28,0)),"")</f>
      </c>
      <c r="AA177" s="95" t="str">
        <f>IFERROR(INDEX('Cost_Components'!$U$2:$U$28,MATCH(E177,'Cost_Components'!$A$2:$A$28,0)),"")</f>
      </c>
      <c r="AB177" s="96" t="str">
        <f>IFERROR(INDEX('Cost_Components'!$V$2:$V$28,MATCH(E177,'Cost_Components'!$A$2:$A$28,0)),"")</f>
      </c>
      <c r="AC177" s="97" t="str">
        <f>IFERROR(INDEX('Cost_Components'!$M$2:$M$28,MATCH(E177,'Cost_Components'!$A$2:$A$28,0)),"")</f>
      </c>
      <c r="AD177" s="98" t="str">
        <f>IFERROR(INDEX('Cost_Components'!$N$2:$N$28,MATCH(E177,'Cost_Components'!$A$2:$A$28,0)),"")</f>
      </c>
      <c r="AE177" s="34" t="str">
        <f>IFERROR(INDEX('Cost_Components'!$O$2:$O$28,MATCH(E177,'Cost_Components'!$A$2:$A$28,0)),"")</f>
      </c>
      <c r="AF177" s="99" t="n">
        <v>97486.2417290775</v>
      </c>
      <c r="AG177" s="100" t="n">
        <v>91184.0260401795</v>
      </c>
      <c r="AH177" s="101" t="str">
        <f>IF(H177="shared-count-once",COUNTIFS($A$2:$A$1405,A177,$B$2:$B$1405,B177,$E$2:$E$1405,E177),1)</f>
      </c>
      <c r="AI177" s="102" t="n">
        <v>318840890.732156</v>
      </c>
      <c r="AJ177" s="103" t="str">
        <f>IF(AI177=0,"",Q177/AI177)</f>
      </c>
      <c r="AK177" s="104" t="str">
        <f>IF(AI177=0,"",R177/AI177)</f>
      </c>
      <c r="AL177" s="105" t="str">
        <f>IF(AI177=0,"",S177/AI177)</f>
      </c>
      <c r="AM177" s="106" t="str">
        <f>IF(AI177=0,"",Y177/AI177)</f>
      </c>
    </row>
    <row r="178">
      <c r="A178" t="s">
        <v>245</v>
      </c>
      <c r="B178" s="73" t="n">
        <v>2045</v>
      </c>
      <c r="C178" t="s">
        <v>245</v>
      </c>
      <c r="D178" t="s">
        <v>235</v>
      </c>
      <c r="E178" s="74" t="s">
        <v>312</v>
      </c>
      <c r="F178" s="75" t="s">
        <v>313</v>
      </c>
      <c r="G178" s="76" t="s">
        <v>246</v>
      </c>
      <c r="H178" s="77" t="s">
        <v>240</v>
      </c>
      <c r="I178" s="78" t="s">
        <v>304</v>
      </c>
      <c r="J178" s="79" t="str">
        <f>IFERROR(INDEX('Cost_Components'!$K$2:$K$28,MATCH(E178,'Cost_Components'!$A$2:$A$28,0)),"")</f>
      </c>
      <c r="K178" s="80" t="str">
        <f>IF(OR(L178="",Z178="",AA178="",AB178=""),"",IF(B178&lt;AA178,L178,IF(B178&gt;AB178,Z178,L178+(Z178-L178)*MIN(MAX((B178-AA178+1)/MAX(AB178-AA178+1,1),0),1))))</f>
      </c>
      <c r="L178" s="81" t="str">
        <f>IFERROR(INDEX('Cost_Components'!$S$2:$S$28,MATCH(E178,'Cost_Components'!$A$2:$A$28,0)),"")</f>
      </c>
      <c r="M178" s="82" t="str">
        <f>IFERROR(INDEX('Cost_Components'!$L$2:$L$28,MATCH(E178,'Cost_Components'!$A$2:$A$28,0)),"")</f>
      </c>
      <c r="N178" s="83" t="str">
        <f>IFERROR(INDEX('Cost_Components'!$P$2:$P$28,MATCH(E178,'Cost_Components'!$A$2:$A$28,0)),"")</f>
      </c>
      <c r="O178" s="84" t="str">
        <f>AF178*J178</f>
      </c>
      <c r="P178" s="85" t="str">
        <f>AG178*J178</f>
      </c>
      <c r="Q178" s="86" t="str">
        <f>P178*L178*M178*N178</f>
      </c>
      <c r="R178" s="87" t="str">
        <f>O178*K178*M178*N178</f>
      </c>
      <c r="S178" s="88" t="str">
        <f>R178-Q178</f>
      </c>
      <c r="T178" s="34" t="str">
        <f>IFERROR(INDEX('Cost_Components'!$R$2:$R$28,MATCH(E178,'Cost_Components'!$A$2:$A$28,0)),"")</f>
      </c>
      <c r="U178" s="89" t="str">
        <f>IFERROR(INDEX('Cost_Components'!$Q$2:$Q$28,MATCH(E178,'Cost_Components'!$A$2:$A$28,0)),"")</f>
      </c>
      <c r="V178" s="90" t="str">
        <f>1/(1+'Calculation_Assumptions'!$B$5)^(B178-'Calculation_Assumptions'!$B$2)</f>
      </c>
      <c r="W178" s="91" t="str">
        <f>Q178*V178</f>
      </c>
      <c r="X178" s="92" t="str">
        <f>R178*V178</f>
      </c>
      <c r="Y178" s="93" t="str">
        <f>S178*V178</f>
      </c>
      <c r="Z178" s="94" t="str">
        <f>IFERROR(INDEX('Cost_Components'!$T$2:$T$28,MATCH(E178,'Cost_Components'!$A$2:$A$28,0)),"")</f>
      </c>
      <c r="AA178" s="95" t="str">
        <f>IFERROR(INDEX('Cost_Components'!$U$2:$U$28,MATCH(E178,'Cost_Components'!$A$2:$A$28,0)),"")</f>
      </c>
      <c r="AB178" s="96" t="str">
        <f>IFERROR(INDEX('Cost_Components'!$V$2:$V$28,MATCH(E178,'Cost_Components'!$A$2:$A$28,0)),"")</f>
      </c>
      <c r="AC178" s="97" t="str">
        <f>IFERROR(INDEX('Cost_Components'!$M$2:$M$28,MATCH(E178,'Cost_Components'!$A$2:$A$28,0)),"")</f>
      </c>
      <c r="AD178" s="98" t="str">
        <f>IFERROR(INDEX('Cost_Components'!$N$2:$N$28,MATCH(E178,'Cost_Components'!$A$2:$A$28,0)),"")</f>
      </c>
      <c r="AE178" s="34" t="str">
        <f>IFERROR(INDEX('Cost_Components'!$O$2:$O$28,MATCH(E178,'Cost_Components'!$A$2:$A$28,0)),"")</f>
      </c>
      <c r="AF178" s="99" t="n">
        <v>99461.0377065425</v>
      </c>
      <c r="AG178" s="100" t="n">
        <v>92647.4273948623</v>
      </c>
      <c r="AH178" s="101" t="str">
        <f>IF(H178="shared-count-once",COUNTIFS($A$2:$A$1405,A178,$B$2:$B$1405,B178,$E$2:$E$1405,E178),1)</f>
      </c>
      <c r="AI178" s="102" t="n">
        <v>319784682.33108</v>
      </c>
      <c r="AJ178" s="103" t="str">
        <f>IF(AI178=0,"",Q178/AI178)</f>
      </c>
      <c r="AK178" s="104" t="str">
        <f>IF(AI178=0,"",R178/AI178)</f>
      </c>
      <c r="AL178" s="105" t="str">
        <f>IF(AI178=0,"",S178/AI178)</f>
      </c>
      <c r="AM178" s="106" t="str">
        <f>IF(AI178=0,"",Y178/AI178)</f>
      </c>
    </row>
    <row r="179">
      <c r="A179" t="s">
        <v>245</v>
      </c>
      <c r="B179" s="73" t="n">
        <v>2046</v>
      </c>
      <c r="C179" t="s">
        <v>245</v>
      </c>
      <c r="D179" t="s">
        <v>235</v>
      </c>
      <c r="E179" s="74" t="s">
        <v>312</v>
      </c>
      <c r="F179" s="75" t="s">
        <v>313</v>
      </c>
      <c r="G179" s="76" t="s">
        <v>246</v>
      </c>
      <c r="H179" s="77" t="s">
        <v>240</v>
      </c>
      <c r="I179" s="78" t="s">
        <v>304</v>
      </c>
      <c r="J179" s="79" t="str">
        <f>IFERROR(INDEX('Cost_Components'!$K$2:$K$28,MATCH(E179,'Cost_Components'!$A$2:$A$28,0)),"")</f>
      </c>
      <c r="K179" s="80" t="str">
        <f>IF(OR(L179="",Z179="",AA179="",AB179=""),"",IF(B179&lt;AA179,L179,IF(B179&gt;AB179,Z179,L179+(Z179-L179)*MIN(MAX((B179-AA179+1)/MAX(AB179-AA179+1,1),0),1))))</f>
      </c>
      <c r="L179" s="81" t="str">
        <f>IFERROR(INDEX('Cost_Components'!$S$2:$S$28,MATCH(E179,'Cost_Components'!$A$2:$A$28,0)),"")</f>
      </c>
      <c r="M179" s="82" t="str">
        <f>IFERROR(INDEX('Cost_Components'!$L$2:$L$28,MATCH(E179,'Cost_Components'!$A$2:$A$28,0)),"")</f>
      </c>
      <c r="N179" s="83" t="str">
        <f>IFERROR(INDEX('Cost_Components'!$P$2:$P$28,MATCH(E179,'Cost_Components'!$A$2:$A$28,0)),"")</f>
      </c>
      <c r="O179" s="84" t="str">
        <f>AF179*J179</f>
      </c>
      <c r="P179" s="85" t="str">
        <f>AG179*J179</f>
      </c>
      <c r="Q179" s="86" t="str">
        <f>P179*L179*M179*N179</f>
      </c>
      <c r="R179" s="87" t="str">
        <f>O179*K179*M179*N179</f>
      </c>
      <c r="S179" s="88" t="str">
        <f>R179-Q179</f>
      </c>
      <c r="T179" s="34" t="str">
        <f>IFERROR(INDEX('Cost_Components'!$R$2:$R$28,MATCH(E179,'Cost_Components'!$A$2:$A$28,0)),"")</f>
      </c>
      <c r="U179" s="89" t="str">
        <f>IFERROR(INDEX('Cost_Components'!$Q$2:$Q$28,MATCH(E179,'Cost_Components'!$A$2:$A$28,0)),"")</f>
      </c>
      <c r="V179" s="90" t="str">
        <f>1/(1+'Calculation_Assumptions'!$B$5)^(B179-'Calculation_Assumptions'!$B$2)</f>
      </c>
      <c r="W179" s="91" t="str">
        <f>Q179*V179</f>
      </c>
      <c r="X179" s="92" t="str">
        <f>R179*V179</f>
      </c>
      <c r="Y179" s="93" t="str">
        <f>S179*V179</f>
      </c>
      <c r="Z179" s="94" t="str">
        <f>IFERROR(INDEX('Cost_Components'!$T$2:$T$28,MATCH(E179,'Cost_Components'!$A$2:$A$28,0)),"")</f>
      </c>
      <c r="AA179" s="95" t="str">
        <f>IFERROR(INDEX('Cost_Components'!$U$2:$U$28,MATCH(E179,'Cost_Components'!$A$2:$A$28,0)),"")</f>
      </c>
      <c r="AB179" s="96" t="str">
        <f>IFERROR(INDEX('Cost_Components'!$V$2:$V$28,MATCH(E179,'Cost_Components'!$A$2:$A$28,0)),"")</f>
      </c>
      <c r="AC179" s="97" t="str">
        <f>IFERROR(INDEX('Cost_Components'!$M$2:$M$28,MATCH(E179,'Cost_Components'!$A$2:$A$28,0)),"")</f>
      </c>
      <c r="AD179" s="98" t="str">
        <f>IFERROR(INDEX('Cost_Components'!$N$2:$N$28,MATCH(E179,'Cost_Components'!$A$2:$A$28,0)),"")</f>
      </c>
      <c r="AE179" s="34" t="str">
        <f>IFERROR(INDEX('Cost_Components'!$O$2:$O$28,MATCH(E179,'Cost_Components'!$A$2:$A$28,0)),"")</f>
      </c>
      <c r="AF179" s="99" t="n">
        <v>101466.014185808</v>
      </c>
      <c r="AG179" s="100" t="n">
        <v>94127.1149904586</v>
      </c>
      <c r="AH179" s="101" t="str">
        <f>IF(H179="shared-count-once",COUNTIFS($A$2:$A$1405,A179,$B$2:$B$1405,B179,$E$2:$E$1405,E179),1)</f>
      </c>
      <c r="AI179" s="102" t="n">
        <v>320645615.981408</v>
      </c>
      <c r="AJ179" s="103" t="str">
        <f>IF(AI179=0,"",Q179/AI179)</f>
      </c>
      <c r="AK179" s="104" t="str">
        <f>IF(AI179=0,"",R179/AI179)</f>
      </c>
      <c r="AL179" s="105" t="str">
        <f>IF(AI179=0,"",S179/AI179)</f>
      </c>
      <c r="AM179" s="106" t="str">
        <f>IF(AI179=0,"",Y179/AI179)</f>
      </c>
    </row>
    <row r="180">
      <c r="A180" t="s">
        <v>245</v>
      </c>
      <c r="B180" s="73" t="n">
        <v>2047</v>
      </c>
      <c r="C180" t="s">
        <v>245</v>
      </c>
      <c r="D180" t="s">
        <v>235</v>
      </c>
      <c r="E180" s="74" t="s">
        <v>312</v>
      </c>
      <c r="F180" s="75" t="s">
        <v>313</v>
      </c>
      <c r="G180" s="76" t="s">
        <v>246</v>
      </c>
      <c r="H180" s="77" t="s">
        <v>240</v>
      </c>
      <c r="I180" s="78" t="s">
        <v>304</v>
      </c>
      <c r="J180" s="79" t="str">
        <f>IFERROR(INDEX('Cost_Components'!$K$2:$K$28,MATCH(E180,'Cost_Components'!$A$2:$A$28,0)),"")</f>
      </c>
      <c r="K180" s="80" t="str">
        <f>IF(OR(L180="",Z180="",AA180="",AB180=""),"",IF(B180&lt;AA180,L180,IF(B180&gt;AB180,Z180,L180+(Z180-L180)*MIN(MAX((B180-AA180+1)/MAX(AB180-AA180+1,1),0),1))))</f>
      </c>
      <c r="L180" s="81" t="str">
        <f>IFERROR(INDEX('Cost_Components'!$S$2:$S$28,MATCH(E180,'Cost_Components'!$A$2:$A$28,0)),"")</f>
      </c>
      <c r="M180" s="82" t="str">
        <f>IFERROR(INDEX('Cost_Components'!$L$2:$L$28,MATCH(E180,'Cost_Components'!$A$2:$A$28,0)),"")</f>
      </c>
      <c r="N180" s="83" t="str">
        <f>IFERROR(INDEX('Cost_Components'!$P$2:$P$28,MATCH(E180,'Cost_Components'!$A$2:$A$28,0)),"")</f>
      </c>
      <c r="O180" s="84" t="str">
        <f>AF180*J180</f>
      </c>
      <c r="P180" s="85" t="str">
        <f>AG180*J180</f>
      </c>
      <c r="Q180" s="86" t="str">
        <f>P180*L180*M180*N180</f>
      </c>
      <c r="R180" s="87" t="str">
        <f>O180*K180*M180*N180</f>
      </c>
      <c r="S180" s="88" t="str">
        <f>R180-Q180</f>
      </c>
      <c r="T180" s="34" t="str">
        <f>IFERROR(INDEX('Cost_Components'!$R$2:$R$28,MATCH(E180,'Cost_Components'!$A$2:$A$28,0)),"")</f>
      </c>
      <c r="U180" s="89" t="str">
        <f>IFERROR(INDEX('Cost_Components'!$Q$2:$Q$28,MATCH(E180,'Cost_Components'!$A$2:$A$28,0)),"")</f>
      </c>
      <c r="V180" s="90" t="str">
        <f>1/(1+'Calculation_Assumptions'!$B$5)^(B180-'Calculation_Assumptions'!$B$2)</f>
      </c>
      <c r="W180" s="91" t="str">
        <f>Q180*V180</f>
      </c>
      <c r="X180" s="92" t="str">
        <f>R180*V180</f>
      </c>
      <c r="Y180" s="93" t="str">
        <f>S180*V180</f>
      </c>
      <c r="Z180" s="94" t="str">
        <f>IFERROR(INDEX('Cost_Components'!$T$2:$T$28,MATCH(E180,'Cost_Components'!$A$2:$A$28,0)),"")</f>
      </c>
      <c r="AA180" s="95" t="str">
        <f>IFERROR(INDEX('Cost_Components'!$U$2:$U$28,MATCH(E180,'Cost_Components'!$A$2:$A$28,0)),"")</f>
      </c>
      <c r="AB180" s="96" t="str">
        <f>IFERROR(INDEX('Cost_Components'!$V$2:$V$28,MATCH(E180,'Cost_Components'!$A$2:$A$28,0)),"")</f>
      </c>
      <c r="AC180" s="97" t="str">
        <f>IFERROR(INDEX('Cost_Components'!$M$2:$M$28,MATCH(E180,'Cost_Components'!$A$2:$A$28,0)),"")</f>
      </c>
      <c r="AD180" s="98" t="str">
        <f>IFERROR(INDEX('Cost_Components'!$N$2:$N$28,MATCH(E180,'Cost_Components'!$A$2:$A$28,0)),"")</f>
      </c>
      <c r="AE180" s="34" t="str">
        <f>IFERROR(INDEX('Cost_Components'!$O$2:$O$28,MATCH(E180,'Cost_Components'!$A$2:$A$28,0)),"")</f>
      </c>
      <c r="AF180" s="99" t="n">
        <v>103496.432959847</v>
      </c>
      <c r="AG180" s="100" t="n">
        <v>95620.3979490639</v>
      </c>
      <c r="AH180" s="101" t="str">
        <f>IF(H180="shared-count-once",COUNTIFS($A$2:$A$1405,A180,$B$2:$B$1405,B180,$E$2:$E$1405,E180),1)</f>
      </c>
      <c r="AI180" s="102" t="n">
        <v>321429520.522875</v>
      </c>
      <c r="AJ180" s="103" t="str">
        <f>IF(AI180=0,"",Q180/AI180)</f>
      </c>
      <c r="AK180" s="104" t="str">
        <f>IF(AI180=0,"",R180/AI180)</f>
      </c>
      <c r="AL180" s="105" t="str">
        <f>IF(AI180=0,"",S180/AI180)</f>
      </c>
      <c r="AM180" s="106" t="str">
        <f>IF(AI180=0,"",Y180/AI180)</f>
      </c>
    </row>
    <row r="181">
      <c r="A181" t="s">
        <v>245</v>
      </c>
      <c r="B181" s="73" t="n">
        <v>2048</v>
      </c>
      <c r="C181" t="s">
        <v>245</v>
      </c>
      <c r="D181" t="s">
        <v>235</v>
      </c>
      <c r="E181" s="74" t="s">
        <v>312</v>
      </c>
      <c r="F181" s="75" t="s">
        <v>313</v>
      </c>
      <c r="G181" s="76" t="s">
        <v>246</v>
      </c>
      <c r="H181" s="77" t="s">
        <v>240</v>
      </c>
      <c r="I181" s="78" t="s">
        <v>304</v>
      </c>
      <c r="J181" s="79" t="str">
        <f>IFERROR(INDEX('Cost_Components'!$K$2:$K$28,MATCH(E181,'Cost_Components'!$A$2:$A$28,0)),"")</f>
      </c>
      <c r="K181" s="80" t="str">
        <f>IF(OR(L181="",Z181="",AA181="",AB181=""),"",IF(B181&lt;AA181,L181,IF(B181&gt;AB181,Z181,L181+(Z181-L181)*MIN(MAX((B181-AA181+1)/MAX(AB181-AA181+1,1),0),1))))</f>
      </c>
      <c r="L181" s="81" t="str">
        <f>IFERROR(INDEX('Cost_Components'!$S$2:$S$28,MATCH(E181,'Cost_Components'!$A$2:$A$28,0)),"")</f>
      </c>
      <c r="M181" s="82" t="str">
        <f>IFERROR(INDEX('Cost_Components'!$L$2:$L$28,MATCH(E181,'Cost_Components'!$A$2:$A$28,0)),"")</f>
      </c>
      <c r="N181" s="83" t="str">
        <f>IFERROR(INDEX('Cost_Components'!$P$2:$P$28,MATCH(E181,'Cost_Components'!$A$2:$A$28,0)),"")</f>
      </c>
      <c r="O181" s="84" t="str">
        <f>AF181*J181</f>
      </c>
      <c r="P181" s="85" t="str">
        <f>AG181*J181</f>
      </c>
      <c r="Q181" s="86" t="str">
        <f>P181*L181*M181*N181</f>
      </c>
      <c r="R181" s="87" t="str">
        <f>O181*K181*M181*N181</f>
      </c>
      <c r="S181" s="88" t="str">
        <f>R181-Q181</f>
      </c>
      <c r="T181" s="34" t="str">
        <f>IFERROR(INDEX('Cost_Components'!$R$2:$R$28,MATCH(E181,'Cost_Components'!$A$2:$A$28,0)),"")</f>
      </c>
      <c r="U181" s="89" t="str">
        <f>IFERROR(INDEX('Cost_Components'!$Q$2:$Q$28,MATCH(E181,'Cost_Components'!$A$2:$A$28,0)),"")</f>
      </c>
      <c r="V181" s="90" t="str">
        <f>1/(1+'Calculation_Assumptions'!$B$5)^(B181-'Calculation_Assumptions'!$B$2)</f>
      </c>
      <c r="W181" s="91" t="str">
        <f>Q181*V181</f>
      </c>
      <c r="X181" s="92" t="str">
        <f>R181*V181</f>
      </c>
      <c r="Y181" s="93" t="str">
        <f>S181*V181</f>
      </c>
      <c r="Z181" s="94" t="str">
        <f>IFERROR(INDEX('Cost_Components'!$T$2:$T$28,MATCH(E181,'Cost_Components'!$A$2:$A$28,0)),"")</f>
      </c>
      <c r="AA181" s="95" t="str">
        <f>IFERROR(INDEX('Cost_Components'!$U$2:$U$28,MATCH(E181,'Cost_Components'!$A$2:$A$28,0)),"")</f>
      </c>
      <c r="AB181" s="96" t="str">
        <f>IFERROR(INDEX('Cost_Components'!$V$2:$V$28,MATCH(E181,'Cost_Components'!$A$2:$A$28,0)),"")</f>
      </c>
      <c r="AC181" s="97" t="str">
        <f>IFERROR(INDEX('Cost_Components'!$M$2:$M$28,MATCH(E181,'Cost_Components'!$A$2:$A$28,0)),"")</f>
      </c>
      <c r="AD181" s="98" t="str">
        <f>IFERROR(INDEX('Cost_Components'!$N$2:$N$28,MATCH(E181,'Cost_Components'!$A$2:$A$28,0)),"")</f>
      </c>
      <c r="AE181" s="34" t="str">
        <f>IFERROR(INDEX('Cost_Components'!$O$2:$O$28,MATCH(E181,'Cost_Components'!$A$2:$A$28,0)),"")</f>
      </c>
      <c r="AF181" s="99" t="n">
        <v>105641.523807669</v>
      </c>
      <c r="AG181" s="100" t="n">
        <v>97221.6274838856</v>
      </c>
      <c r="AH181" s="101" t="str">
        <f>IF(H181="shared-count-once",COUNTIFS($A$2:$A$1405,A181,$B$2:$B$1405,B181,$E$2:$E$1405,E181),1)</f>
      </c>
      <c r="AI181" s="102" t="n">
        <v>322136832.260161</v>
      </c>
      <c r="AJ181" s="103" t="str">
        <f>IF(AI181=0,"",Q181/AI181)</f>
      </c>
      <c r="AK181" s="104" t="str">
        <f>IF(AI181=0,"",R181/AI181)</f>
      </c>
      <c r="AL181" s="105" t="str">
        <f>IF(AI181=0,"",S181/AI181)</f>
      </c>
      <c r="AM181" s="106" t="str">
        <f>IF(AI181=0,"",Y181/AI181)</f>
      </c>
    </row>
    <row r="182">
      <c r="A182" t="s">
        <v>245</v>
      </c>
      <c r="B182" s="73" t="n">
        <v>2049</v>
      </c>
      <c r="C182" t="s">
        <v>245</v>
      </c>
      <c r="D182" t="s">
        <v>235</v>
      </c>
      <c r="E182" s="74" t="s">
        <v>312</v>
      </c>
      <c r="F182" s="75" t="s">
        <v>313</v>
      </c>
      <c r="G182" s="76" t="s">
        <v>246</v>
      </c>
      <c r="H182" s="77" t="s">
        <v>240</v>
      </c>
      <c r="I182" s="78" t="s">
        <v>304</v>
      </c>
      <c r="J182" s="79" t="str">
        <f>IFERROR(INDEX('Cost_Components'!$K$2:$K$28,MATCH(E182,'Cost_Components'!$A$2:$A$28,0)),"")</f>
      </c>
      <c r="K182" s="80" t="str">
        <f>IF(OR(L182="",Z182="",AA182="",AB182=""),"",IF(B182&lt;AA182,L182,IF(B182&gt;AB182,Z182,L182+(Z182-L182)*MIN(MAX((B182-AA182+1)/MAX(AB182-AA182+1,1),0),1))))</f>
      </c>
      <c r="L182" s="81" t="str">
        <f>IFERROR(INDEX('Cost_Components'!$S$2:$S$28,MATCH(E182,'Cost_Components'!$A$2:$A$28,0)),"")</f>
      </c>
      <c r="M182" s="82" t="str">
        <f>IFERROR(INDEX('Cost_Components'!$L$2:$L$28,MATCH(E182,'Cost_Components'!$A$2:$A$28,0)),"")</f>
      </c>
      <c r="N182" s="83" t="str">
        <f>IFERROR(INDEX('Cost_Components'!$P$2:$P$28,MATCH(E182,'Cost_Components'!$A$2:$A$28,0)),"")</f>
      </c>
      <c r="O182" s="84" t="str">
        <f>AF182*J182</f>
      </c>
      <c r="P182" s="85" t="str">
        <f>AG182*J182</f>
      </c>
      <c r="Q182" s="86" t="str">
        <f>P182*L182*M182*N182</f>
      </c>
      <c r="R182" s="87" t="str">
        <f>O182*K182*M182*N182</f>
      </c>
      <c r="S182" s="88" t="str">
        <f>R182-Q182</f>
      </c>
      <c r="T182" s="34" t="str">
        <f>IFERROR(INDEX('Cost_Components'!$R$2:$R$28,MATCH(E182,'Cost_Components'!$A$2:$A$28,0)),"")</f>
      </c>
      <c r="U182" s="89" t="str">
        <f>IFERROR(INDEX('Cost_Components'!$Q$2:$Q$28,MATCH(E182,'Cost_Components'!$A$2:$A$28,0)),"")</f>
      </c>
      <c r="V182" s="90" t="str">
        <f>1/(1+'Calculation_Assumptions'!$B$5)^(B182-'Calculation_Assumptions'!$B$2)</f>
      </c>
      <c r="W182" s="91" t="str">
        <f>Q182*V182</f>
      </c>
      <c r="X182" s="92" t="str">
        <f>R182*V182</f>
      </c>
      <c r="Y182" s="93" t="str">
        <f>S182*V182</f>
      </c>
      <c r="Z182" s="94" t="str">
        <f>IFERROR(INDEX('Cost_Components'!$T$2:$T$28,MATCH(E182,'Cost_Components'!$A$2:$A$28,0)),"")</f>
      </c>
      <c r="AA182" s="95" t="str">
        <f>IFERROR(INDEX('Cost_Components'!$U$2:$U$28,MATCH(E182,'Cost_Components'!$A$2:$A$28,0)),"")</f>
      </c>
      <c r="AB182" s="96" t="str">
        <f>IFERROR(INDEX('Cost_Components'!$V$2:$V$28,MATCH(E182,'Cost_Components'!$A$2:$A$28,0)),"")</f>
      </c>
      <c r="AC182" s="97" t="str">
        <f>IFERROR(INDEX('Cost_Components'!$M$2:$M$28,MATCH(E182,'Cost_Components'!$A$2:$A$28,0)),"")</f>
      </c>
      <c r="AD182" s="98" t="str">
        <f>IFERROR(INDEX('Cost_Components'!$N$2:$N$28,MATCH(E182,'Cost_Components'!$A$2:$A$28,0)),"")</f>
      </c>
      <c r="AE182" s="34" t="str">
        <f>IFERROR(INDEX('Cost_Components'!$O$2:$O$28,MATCH(E182,'Cost_Components'!$A$2:$A$28,0)),"")</f>
      </c>
      <c r="AF182" s="99" t="n">
        <v>107795.688793528</v>
      </c>
      <c r="AG182" s="100" t="n">
        <v>98824.2281459214</v>
      </c>
      <c r="AH182" s="101" t="str">
        <f>IF(H182="shared-count-once",COUNTIFS($A$2:$A$1405,A182,$B$2:$B$1405,B182,$E$2:$E$1405,E182),1)</f>
      </c>
      <c r="AI182" s="102" t="n">
        <v>322765819.752681</v>
      </c>
      <c r="AJ182" s="103" t="str">
        <f>IF(AI182=0,"",Q182/AI182)</f>
      </c>
      <c r="AK182" s="104" t="str">
        <f>IF(AI182=0,"",R182/AI182)</f>
      </c>
      <c r="AL182" s="105" t="str">
        <f>IF(AI182=0,"",S182/AI182)</f>
      </c>
      <c r="AM182" s="106" t="str">
        <f>IF(AI182=0,"",Y182/AI182)</f>
      </c>
    </row>
    <row r="183">
      <c r="A183" t="s">
        <v>245</v>
      </c>
      <c r="B183" s="73" t="n">
        <v>2050</v>
      </c>
      <c r="C183" t="s">
        <v>245</v>
      </c>
      <c r="D183" t="s">
        <v>235</v>
      </c>
      <c r="E183" s="74" t="s">
        <v>312</v>
      </c>
      <c r="F183" s="75" t="s">
        <v>313</v>
      </c>
      <c r="G183" s="76" t="s">
        <v>246</v>
      </c>
      <c r="H183" s="77" t="s">
        <v>240</v>
      </c>
      <c r="I183" s="78" t="s">
        <v>304</v>
      </c>
      <c r="J183" s="79" t="str">
        <f>IFERROR(INDEX('Cost_Components'!$K$2:$K$28,MATCH(E183,'Cost_Components'!$A$2:$A$28,0)),"")</f>
      </c>
      <c r="K183" s="80" t="str">
        <f>IF(OR(L183="",Z183="",AA183="",AB183=""),"",IF(B183&lt;AA183,L183,IF(B183&gt;AB183,Z183,L183+(Z183-L183)*MIN(MAX((B183-AA183+1)/MAX(AB183-AA183+1,1),0),1))))</f>
      </c>
      <c r="L183" s="81" t="str">
        <f>IFERROR(INDEX('Cost_Components'!$S$2:$S$28,MATCH(E183,'Cost_Components'!$A$2:$A$28,0)),"")</f>
      </c>
      <c r="M183" s="82" t="str">
        <f>IFERROR(INDEX('Cost_Components'!$L$2:$L$28,MATCH(E183,'Cost_Components'!$A$2:$A$28,0)),"")</f>
      </c>
      <c r="N183" s="83" t="str">
        <f>IFERROR(INDEX('Cost_Components'!$P$2:$P$28,MATCH(E183,'Cost_Components'!$A$2:$A$28,0)),"")</f>
      </c>
      <c r="O183" s="84" t="str">
        <f>AF183*J183</f>
      </c>
      <c r="P183" s="85" t="str">
        <f>AG183*J183</f>
      </c>
      <c r="Q183" s="86" t="str">
        <f>P183*L183*M183*N183</f>
      </c>
      <c r="R183" s="87" t="str">
        <f>O183*K183*M183*N183</f>
      </c>
      <c r="S183" s="88" t="str">
        <f>R183-Q183</f>
      </c>
      <c r="T183" s="34" t="str">
        <f>IFERROR(INDEX('Cost_Components'!$R$2:$R$28,MATCH(E183,'Cost_Components'!$A$2:$A$28,0)),"")</f>
      </c>
      <c r="U183" s="89" t="str">
        <f>IFERROR(INDEX('Cost_Components'!$Q$2:$Q$28,MATCH(E183,'Cost_Components'!$A$2:$A$28,0)),"")</f>
      </c>
      <c r="V183" s="90" t="str">
        <f>1/(1+'Calculation_Assumptions'!$B$5)^(B183-'Calculation_Assumptions'!$B$2)</f>
      </c>
      <c r="W183" s="91" t="str">
        <f>Q183*V183</f>
      </c>
      <c r="X183" s="92" t="str">
        <f>R183*V183</f>
      </c>
      <c r="Y183" s="93" t="str">
        <f>S183*V183</f>
      </c>
      <c r="Z183" s="94" t="str">
        <f>IFERROR(INDEX('Cost_Components'!$T$2:$T$28,MATCH(E183,'Cost_Components'!$A$2:$A$28,0)),"")</f>
      </c>
      <c r="AA183" s="95" t="str">
        <f>IFERROR(INDEX('Cost_Components'!$U$2:$U$28,MATCH(E183,'Cost_Components'!$A$2:$A$28,0)),"")</f>
      </c>
      <c r="AB183" s="96" t="str">
        <f>IFERROR(INDEX('Cost_Components'!$V$2:$V$28,MATCH(E183,'Cost_Components'!$A$2:$A$28,0)),"")</f>
      </c>
      <c r="AC183" s="97" t="str">
        <f>IFERROR(INDEX('Cost_Components'!$M$2:$M$28,MATCH(E183,'Cost_Components'!$A$2:$A$28,0)),"")</f>
      </c>
      <c r="AD183" s="98" t="str">
        <f>IFERROR(INDEX('Cost_Components'!$N$2:$N$28,MATCH(E183,'Cost_Components'!$A$2:$A$28,0)),"")</f>
      </c>
      <c r="AE183" s="34" t="str">
        <f>IFERROR(INDEX('Cost_Components'!$O$2:$O$28,MATCH(E183,'Cost_Components'!$A$2:$A$28,0)),"")</f>
      </c>
      <c r="AF183" s="99" t="n">
        <v>109938.593599095</v>
      </c>
      <c r="AG183" s="100" t="n">
        <v>100410.417452596</v>
      </c>
      <c r="AH183" s="101" t="str">
        <f>IF(H183="shared-count-once",COUNTIFS($A$2:$A$1405,A183,$B$2:$B$1405,B183,$E$2:$E$1405,E183),1)</f>
      </c>
      <c r="AI183" s="102" t="n">
        <v>323312042.563285</v>
      </c>
      <c r="AJ183" s="103" t="str">
        <f>IF(AI183=0,"",Q183/AI183)</f>
      </c>
      <c r="AK183" s="104" t="str">
        <f>IF(AI183=0,"",R183/AI183)</f>
      </c>
      <c r="AL183" s="105" t="str">
        <f>IF(AI183=0,"",S183/AI183)</f>
      </c>
      <c r="AM183" s="106" t="str">
        <f>IF(AI183=0,"",Y183/AI183)</f>
      </c>
    </row>
    <row r="184">
      <c r="A184" t="s">
        <v>245</v>
      </c>
      <c r="B184" s="73" t="n">
        <v>2025</v>
      </c>
      <c r="C184" t="s">
        <v>245</v>
      </c>
      <c r="D184" t="s">
        <v>235</v>
      </c>
      <c r="E184" s="74" t="s">
        <v>315</v>
      </c>
      <c r="F184" s="75" t="s">
        <v>316</v>
      </c>
      <c r="G184" s="76" t="s">
        <v>246</v>
      </c>
      <c r="H184" s="77" t="s">
        <v>240</v>
      </c>
      <c r="I184" s="78" t="s">
        <v>304</v>
      </c>
      <c r="J184" s="79" t="str">
        <f>IFERROR(INDEX('Cost_Components'!$K$2:$K$28,MATCH(E184,'Cost_Components'!$A$2:$A$28,0)),"")</f>
      </c>
      <c r="K184" s="80" t="str">
        <f>IF(OR(L184="",Z184="",AA184="",AB184=""),"",IF(B184&lt;AA184,L184,IF(B184&gt;AB184,Z184,L184+(Z184-L184)*MIN(MAX((B184-AA184+1)/MAX(AB184-AA184+1,1),0),1))))</f>
      </c>
      <c r="L184" s="81" t="str">
        <f>IFERROR(INDEX('Cost_Components'!$S$2:$S$28,MATCH(E184,'Cost_Components'!$A$2:$A$28,0)),"")</f>
      </c>
      <c r="M184" s="82" t="str">
        <f>IFERROR(INDEX('Cost_Components'!$L$2:$L$28,MATCH(E184,'Cost_Components'!$A$2:$A$28,0)),"")</f>
      </c>
      <c r="N184" s="83" t="str">
        <f>IFERROR(INDEX('Cost_Components'!$P$2:$P$28,MATCH(E184,'Cost_Components'!$A$2:$A$28,0)),"")</f>
      </c>
      <c r="O184" s="84" t="str">
        <f>AF184*J184</f>
      </c>
      <c r="P184" s="85" t="str">
        <f>AG184*J184</f>
      </c>
      <c r="Q184" s="86" t="str">
        <f>P184*L184*M184*N184</f>
      </c>
      <c r="R184" s="87" t="str">
        <f>O184*K184*M184*N184</f>
      </c>
      <c r="S184" s="88" t="str">
        <f>R184-Q184</f>
      </c>
      <c r="T184" s="34" t="str">
        <f>IFERROR(INDEX('Cost_Components'!$R$2:$R$28,MATCH(E184,'Cost_Components'!$A$2:$A$28,0)),"")</f>
      </c>
      <c r="U184" s="89" t="str">
        <f>IFERROR(INDEX('Cost_Components'!$Q$2:$Q$28,MATCH(E184,'Cost_Components'!$A$2:$A$28,0)),"")</f>
      </c>
      <c r="V184" s="90" t="str">
        <f>1/(1+'Calculation_Assumptions'!$B$5)^(B184-'Calculation_Assumptions'!$B$2)</f>
      </c>
      <c r="W184" s="91" t="str">
        <f>Q184*V184</f>
      </c>
      <c r="X184" s="92" t="str">
        <f>R184*V184</f>
      </c>
      <c r="Y184" s="93" t="str">
        <f>S184*V184</f>
      </c>
      <c r="Z184" s="94" t="str">
        <f>IFERROR(INDEX('Cost_Components'!$T$2:$T$28,MATCH(E184,'Cost_Components'!$A$2:$A$28,0)),"")</f>
      </c>
      <c r="AA184" s="95" t="str">
        <f>IFERROR(INDEX('Cost_Components'!$U$2:$U$28,MATCH(E184,'Cost_Components'!$A$2:$A$28,0)),"")</f>
      </c>
      <c r="AB184" s="96" t="str">
        <f>IFERROR(INDEX('Cost_Components'!$V$2:$V$28,MATCH(E184,'Cost_Components'!$A$2:$A$28,0)),"")</f>
      </c>
      <c r="AC184" s="97" t="str">
        <f>IFERROR(INDEX('Cost_Components'!$M$2:$M$28,MATCH(E184,'Cost_Components'!$A$2:$A$28,0)),"")</f>
      </c>
      <c r="AD184" s="98" t="str">
        <f>IFERROR(INDEX('Cost_Components'!$N$2:$N$28,MATCH(E184,'Cost_Components'!$A$2:$A$28,0)),"")</f>
      </c>
      <c r="AE184" s="34" t="str">
        <f>IFERROR(INDEX('Cost_Components'!$O$2:$O$28,MATCH(E184,'Cost_Components'!$A$2:$A$28,0)),"")</f>
      </c>
      <c r="AF184" s="99" t="n">
        <v>72381.1066062434</v>
      </c>
      <c r="AG184" s="100" t="n">
        <v>72327.6954716223</v>
      </c>
      <c r="AH184" s="101" t="str">
        <f>IF(H184="shared-count-once",COUNTIFS($A$2:$A$1405,A184,$B$2:$B$1405,B184,$E$2:$E$1405,E184),1)</f>
      </c>
      <c r="AI184" s="102" t="n">
        <v>288391907.644456</v>
      </c>
      <c r="AJ184" s="103" t="str">
        <f>IF(AI184=0,"",Q184/AI184)</f>
      </c>
      <c r="AK184" s="104" t="str">
        <f>IF(AI184=0,"",R184/AI184)</f>
      </c>
      <c r="AL184" s="105" t="str">
        <f>IF(AI184=0,"",S184/AI184)</f>
      </c>
      <c r="AM184" s="106" t="str">
        <f>IF(AI184=0,"",Y184/AI184)</f>
      </c>
    </row>
    <row r="185">
      <c r="A185" t="s">
        <v>245</v>
      </c>
      <c r="B185" s="73" t="n">
        <v>2026</v>
      </c>
      <c r="C185" t="s">
        <v>245</v>
      </c>
      <c r="D185" t="s">
        <v>235</v>
      </c>
      <c r="E185" s="74" t="s">
        <v>315</v>
      </c>
      <c r="F185" s="75" t="s">
        <v>316</v>
      </c>
      <c r="G185" s="76" t="s">
        <v>246</v>
      </c>
      <c r="H185" s="77" t="s">
        <v>240</v>
      </c>
      <c r="I185" s="78" t="s">
        <v>304</v>
      </c>
      <c r="J185" s="79" t="str">
        <f>IFERROR(INDEX('Cost_Components'!$K$2:$K$28,MATCH(E185,'Cost_Components'!$A$2:$A$28,0)),"")</f>
      </c>
      <c r="K185" s="80" t="str">
        <f>IF(OR(L185="",Z185="",AA185="",AB185=""),"",IF(B185&lt;AA185,L185,IF(B185&gt;AB185,Z185,L185+(Z185-L185)*MIN(MAX((B185-AA185+1)/MAX(AB185-AA185+1,1),0),1))))</f>
      </c>
      <c r="L185" s="81" t="str">
        <f>IFERROR(INDEX('Cost_Components'!$S$2:$S$28,MATCH(E185,'Cost_Components'!$A$2:$A$28,0)),"")</f>
      </c>
      <c r="M185" s="82" t="str">
        <f>IFERROR(INDEX('Cost_Components'!$L$2:$L$28,MATCH(E185,'Cost_Components'!$A$2:$A$28,0)),"")</f>
      </c>
      <c r="N185" s="83" t="str">
        <f>IFERROR(INDEX('Cost_Components'!$P$2:$P$28,MATCH(E185,'Cost_Components'!$A$2:$A$28,0)),"")</f>
      </c>
      <c r="O185" s="84" t="str">
        <f>AF185*J185</f>
      </c>
      <c r="P185" s="85" t="str">
        <f>AG185*J185</f>
      </c>
      <c r="Q185" s="86" t="str">
        <f>P185*L185*M185*N185</f>
      </c>
      <c r="R185" s="87" t="str">
        <f>O185*K185*M185*N185</f>
      </c>
      <c r="S185" s="88" t="str">
        <f>R185-Q185</f>
      </c>
      <c r="T185" s="34" t="str">
        <f>IFERROR(INDEX('Cost_Components'!$R$2:$R$28,MATCH(E185,'Cost_Components'!$A$2:$A$28,0)),"")</f>
      </c>
      <c r="U185" s="89" t="str">
        <f>IFERROR(INDEX('Cost_Components'!$Q$2:$Q$28,MATCH(E185,'Cost_Components'!$A$2:$A$28,0)),"")</f>
      </c>
      <c r="V185" s="90" t="str">
        <f>1/(1+'Calculation_Assumptions'!$B$5)^(B185-'Calculation_Assumptions'!$B$2)</f>
      </c>
      <c r="W185" s="91" t="str">
        <f>Q185*V185</f>
      </c>
      <c r="X185" s="92" t="str">
        <f>R185*V185</f>
      </c>
      <c r="Y185" s="93" t="str">
        <f>S185*V185</f>
      </c>
      <c r="Z185" s="94" t="str">
        <f>IFERROR(INDEX('Cost_Components'!$T$2:$T$28,MATCH(E185,'Cost_Components'!$A$2:$A$28,0)),"")</f>
      </c>
      <c r="AA185" s="95" t="str">
        <f>IFERROR(INDEX('Cost_Components'!$U$2:$U$28,MATCH(E185,'Cost_Components'!$A$2:$A$28,0)),"")</f>
      </c>
      <c r="AB185" s="96" t="str">
        <f>IFERROR(INDEX('Cost_Components'!$V$2:$V$28,MATCH(E185,'Cost_Components'!$A$2:$A$28,0)),"")</f>
      </c>
      <c r="AC185" s="97" t="str">
        <f>IFERROR(INDEX('Cost_Components'!$M$2:$M$28,MATCH(E185,'Cost_Components'!$A$2:$A$28,0)),"")</f>
      </c>
      <c r="AD185" s="98" t="str">
        <f>IFERROR(INDEX('Cost_Components'!$N$2:$N$28,MATCH(E185,'Cost_Components'!$A$2:$A$28,0)),"")</f>
      </c>
      <c r="AE185" s="34" t="str">
        <f>IFERROR(INDEX('Cost_Components'!$O$2:$O$28,MATCH(E185,'Cost_Components'!$A$2:$A$28,0)),"")</f>
      </c>
      <c r="AF185" s="99" t="n">
        <v>72951.1370902517</v>
      </c>
      <c r="AG185" s="100" t="n">
        <v>72799.2940063161</v>
      </c>
      <c r="AH185" s="101" t="str">
        <f>IF(H185="shared-count-once",COUNTIFS($A$2:$A$1405,A185,$B$2:$B$1405,B185,$E$2:$E$1405,E185),1)</f>
      </c>
      <c r="AI185" s="102" t="n">
        <v>290472130.233437</v>
      </c>
      <c r="AJ185" s="103" t="str">
        <f>IF(AI185=0,"",Q185/AI185)</f>
      </c>
      <c r="AK185" s="104" t="str">
        <f>IF(AI185=0,"",R185/AI185)</f>
      </c>
      <c r="AL185" s="105" t="str">
        <f>IF(AI185=0,"",S185/AI185)</f>
      </c>
      <c r="AM185" s="106" t="str">
        <f>IF(AI185=0,"",Y185/AI185)</f>
      </c>
    </row>
    <row r="186">
      <c r="A186" t="s">
        <v>245</v>
      </c>
      <c r="B186" s="73" t="n">
        <v>2027</v>
      </c>
      <c r="C186" t="s">
        <v>245</v>
      </c>
      <c r="D186" t="s">
        <v>235</v>
      </c>
      <c r="E186" s="74" t="s">
        <v>315</v>
      </c>
      <c r="F186" s="75" t="s">
        <v>316</v>
      </c>
      <c r="G186" s="76" t="s">
        <v>246</v>
      </c>
      <c r="H186" s="77" t="s">
        <v>240</v>
      </c>
      <c r="I186" s="78" t="s">
        <v>304</v>
      </c>
      <c r="J186" s="79" t="str">
        <f>IFERROR(INDEX('Cost_Components'!$K$2:$K$28,MATCH(E186,'Cost_Components'!$A$2:$A$28,0)),"")</f>
      </c>
      <c r="K186" s="80" t="str">
        <f>IF(OR(L186="",Z186="",AA186="",AB186=""),"",IF(B186&lt;AA186,L186,IF(B186&gt;AB186,Z186,L186+(Z186-L186)*MIN(MAX((B186-AA186+1)/MAX(AB186-AA186+1,1),0),1))))</f>
      </c>
      <c r="L186" s="81" t="str">
        <f>IFERROR(INDEX('Cost_Components'!$S$2:$S$28,MATCH(E186,'Cost_Components'!$A$2:$A$28,0)),"")</f>
      </c>
      <c r="M186" s="82" t="str">
        <f>IFERROR(INDEX('Cost_Components'!$L$2:$L$28,MATCH(E186,'Cost_Components'!$A$2:$A$28,0)),"")</f>
      </c>
      <c r="N186" s="83" t="str">
        <f>IFERROR(INDEX('Cost_Components'!$P$2:$P$28,MATCH(E186,'Cost_Components'!$A$2:$A$28,0)),"")</f>
      </c>
      <c r="O186" s="84" t="str">
        <f>AF186*J186</f>
      </c>
      <c r="P186" s="85" t="str">
        <f>AG186*J186</f>
      </c>
      <c r="Q186" s="86" t="str">
        <f>P186*L186*M186*N186</f>
      </c>
      <c r="R186" s="87" t="str">
        <f>O186*K186*M186*N186</f>
      </c>
      <c r="S186" s="88" t="str">
        <f>R186-Q186</f>
      </c>
      <c r="T186" s="34" t="str">
        <f>IFERROR(INDEX('Cost_Components'!$R$2:$R$28,MATCH(E186,'Cost_Components'!$A$2:$A$28,0)),"")</f>
      </c>
      <c r="U186" s="89" t="str">
        <f>IFERROR(INDEX('Cost_Components'!$Q$2:$Q$28,MATCH(E186,'Cost_Components'!$A$2:$A$28,0)),"")</f>
      </c>
      <c r="V186" s="90" t="str">
        <f>1/(1+'Calculation_Assumptions'!$B$5)^(B186-'Calculation_Assumptions'!$B$2)</f>
      </c>
      <c r="W186" s="91" t="str">
        <f>Q186*V186</f>
      </c>
      <c r="X186" s="92" t="str">
        <f>R186*V186</f>
      </c>
      <c r="Y186" s="93" t="str">
        <f>S186*V186</f>
      </c>
      <c r="Z186" s="94" t="str">
        <f>IFERROR(INDEX('Cost_Components'!$T$2:$T$28,MATCH(E186,'Cost_Components'!$A$2:$A$28,0)),"")</f>
      </c>
      <c r="AA186" s="95" t="str">
        <f>IFERROR(INDEX('Cost_Components'!$U$2:$U$28,MATCH(E186,'Cost_Components'!$A$2:$A$28,0)),"")</f>
      </c>
      <c r="AB186" s="96" t="str">
        <f>IFERROR(INDEX('Cost_Components'!$V$2:$V$28,MATCH(E186,'Cost_Components'!$A$2:$A$28,0)),"")</f>
      </c>
      <c r="AC186" s="97" t="str">
        <f>IFERROR(INDEX('Cost_Components'!$M$2:$M$28,MATCH(E186,'Cost_Components'!$A$2:$A$28,0)),"")</f>
      </c>
      <c r="AD186" s="98" t="str">
        <f>IFERROR(INDEX('Cost_Components'!$N$2:$N$28,MATCH(E186,'Cost_Components'!$A$2:$A$28,0)),"")</f>
      </c>
      <c r="AE186" s="34" t="str">
        <f>IFERROR(INDEX('Cost_Components'!$O$2:$O$28,MATCH(E186,'Cost_Components'!$A$2:$A$28,0)),"")</f>
      </c>
      <c r="AF186" s="99" t="n">
        <v>73590.11595051</v>
      </c>
      <c r="AG186" s="100" t="n">
        <v>73300.9803491612</v>
      </c>
      <c r="AH186" s="101" t="str">
        <f>IF(H186="shared-count-once",COUNTIFS($A$2:$A$1405,A186,$B$2:$B$1405,B186,$E$2:$E$1405,E186),1)</f>
      </c>
      <c r="AI186" s="102" t="n">
        <v>292505080.826208</v>
      </c>
      <c r="AJ186" s="103" t="str">
        <f>IF(AI186=0,"",Q186/AI186)</f>
      </c>
      <c r="AK186" s="104" t="str">
        <f>IF(AI186=0,"",R186/AI186)</f>
      </c>
      <c r="AL186" s="105" t="str">
        <f>IF(AI186=0,"",S186/AI186)</f>
      </c>
      <c r="AM186" s="106" t="str">
        <f>IF(AI186=0,"",Y186/AI186)</f>
      </c>
    </row>
    <row r="187">
      <c r="A187" t="s">
        <v>245</v>
      </c>
      <c r="B187" s="73" t="n">
        <v>2028</v>
      </c>
      <c r="C187" t="s">
        <v>245</v>
      </c>
      <c r="D187" t="s">
        <v>235</v>
      </c>
      <c r="E187" s="74" t="s">
        <v>315</v>
      </c>
      <c r="F187" s="75" t="s">
        <v>316</v>
      </c>
      <c r="G187" s="76" t="s">
        <v>246</v>
      </c>
      <c r="H187" s="77" t="s">
        <v>240</v>
      </c>
      <c r="I187" s="78" t="s">
        <v>304</v>
      </c>
      <c r="J187" s="79" t="str">
        <f>IFERROR(INDEX('Cost_Components'!$K$2:$K$28,MATCH(E187,'Cost_Components'!$A$2:$A$28,0)),"")</f>
      </c>
      <c r="K187" s="80" t="str">
        <f>IF(OR(L187="",Z187="",AA187="",AB187=""),"",IF(B187&lt;AA187,L187,IF(B187&gt;AB187,Z187,L187+(Z187-L187)*MIN(MAX((B187-AA187+1)/MAX(AB187-AA187+1,1),0),1))))</f>
      </c>
      <c r="L187" s="81" t="str">
        <f>IFERROR(INDEX('Cost_Components'!$S$2:$S$28,MATCH(E187,'Cost_Components'!$A$2:$A$28,0)),"")</f>
      </c>
      <c r="M187" s="82" t="str">
        <f>IFERROR(INDEX('Cost_Components'!$L$2:$L$28,MATCH(E187,'Cost_Components'!$A$2:$A$28,0)),"")</f>
      </c>
      <c r="N187" s="83" t="str">
        <f>IFERROR(INDEX('Cost_Components'!$P$2:$P$28,MATCH(E187,'Cost_Components'!$A$2:$A$28,0)),"")</f>
      </c>
      <c r="O187" s="84" t="str">
        <f>AF187*J187</f>
      </c>
      <c r="P187" s="85" t="str">
        <f>AG187*J187</f>
      </c>
      <c r="Q187" s="86" t="str">
        <f>P187*L187*M187*N187</f>
      </c>
      <c r="R187" s="87" t="str">
        <f>O187*K187*M187*N187</f>
      </c>
      <c r="S187" s="88" t="str">
        <f>R187-Q187</f>
      </c>
      <c r="T187" s="34" t="str">
        <f>IFERROR(INDEX('Cost_Components'!$R$2:$R$28,MATCH(E187,'Cost_Components'!$A$2:$A$28,0)),"")</f>
      </c>
      <c r="U187" s="89" t="str">
        <f>IFERROR(INDEX('Cost_Components'!$Q$2:$Q$28,MATCH(E187,'Cost_Components'!$A$2:$A$28,0)),"")</f>
      </c>
      <c r="V187" s="90" t="str">
        <f>1/(1+'Calculation_Assumptions'!$B$5)^(B187-'Calculation_Assumptions'!$B$2)</f>
      </c>
      <c r="W187" s="91" t="str">
        <f>Q187*V187</f>
      </c>
      <c r="X187" s="92" t="str">
        <f>R187*V187</f>
      </c>
      <c r="Y187" s="93" t="str">
        <f>S187*V187</f>
      </c>
      <c r="Z187" s="94" t="str">
        <f>IFERROR(INDEX('Cost_Components'!$T$2:$T$28,MATCH(E187,'Cost_Components'!$A$2:$A$28,0)),"")</f>
      </c>
      <c r="AA187" s="95" t="str">
        <f>IFERROR(INDEX('Cost_Components'!$U$2:$U$28,MATCH(E187,'Cost_Components'!$A$2:$A$28,0)),"")</f>
      </c>
      <c r="AB187" s="96" t="str">
        <f>IFERROR(INDEX('Cost_Components'!$V$2:$V$28,MATCH(E187,'Cost_Components'!$A$2:$A$28,0)),"")</f>
      </c>
      <c r="AC187" s="97" t="str">
        <f>IFERROR(INDEX('Cost_Components'!$M$2:$M$28,MATCH(E187,'Cost_Components'!$A$2:$A$28,0)),"")</f>
      </c>
      <c r="AD187" s="98" t="str">
        <f>IFERROR(INDEX('Cost_Components'!$N$2:$N$28,MATCH(E187,'Cost_Components'!$A$2:$A$28,0)),"")</f>
      </c>
      <c r="AE187" s="34" t="str">
        <f>IFERROR(INDEX('Cost_Components'!$O$2:$O$28,MATCH(E187,'Cost_Components'!$A$2:$A$28,0)),"")</f>
      </c>
      <c r="AF187" s="99" t="n">
        <v>74450.9991710688</v>
      </c>
      <c r="AG187" s="100" t="n">
        <v>73989.8208522703</v>
      </c>
      <c r="AH187" s="101" t="str">
        <f>IF(H187="shared-count-once",COUNTIFS($A$2:$A$1405,A187,$B$2:$B$1405,B187,$E$2:$E$1405,E187),1)</f>
      </c>
      <c r="AI187" s="102" t="n">
        <v>294484707.921554</v>
      </c>
      <c r="AJ187" s="103" t="str">
        <f>IF(AI187=0,"",Q187/AI187)</f>
      </c>
      <c r="AK187" s="104" t="str">
        <f>IF(AI187=0,"",R187/AI187)</f>
      </c>
      <c r="AL187" s="105" t="str">
        <f>IF(AI187=0,"",S187/AI187)</f>
      </c>
      <c r="AM187" s="106" t="str">
        <f>IF(AI187=0,"",Y187/AI187)</f>
      </c>
    </row>
    <row r="188">
      <c r="A188" t="s">
        <v>245</v>
      </c>
      <c r="B188" s="73" t="n">
        <v>2029</v>
      </c>
      <c r="C188" t="s">
        <v>245</v>
      </c>
      <c r="D188" t="s">
        <v>235</v>
      </c>
      <c r="E188" s="74" t="s">
        <v>315</v>
      </c>
      <c r="F188" s="75" t="s">
        <v>316</v>
      </c>
      <c r="G188" s="76" t="s">
        <v>246</v>
      </c>
      <c r="H188" s="77" t="s">
        <v>240</v>
      </c>
      <c r="I188" s="78" t="s">
        <v>304</v>
      </c>
      <c r="J188" s="79" t="str">
        <f>IFERROR(INDEX('Cost_Components'!$K$2:$K$28,MATCH(E188,'Cost_Components'!$A$2:$A$28,0)),"")</f>
      </c>
      <c r="K188" s="80" t="str">
        <f>IF(OR(L188="",Z188="",AA188="",AB188=""),"",IF(B188&lt;AA188,L188,IF(B188&gt;AB188,Z188,L188+(Z188-L188)*MIN(MAX((B188-AA188+1)/MAX(AB188-AA188+1,1),0),1))))</f>
      </c>
      <c r="L188" s="81" t="str">
        <f>IFERROR(INDEX('Cost_Components'!$S$2:$S$28,MATCH(E188,'Cost_Components'!$A$2:$A$28,0)),"")</f>
      </c>
      <c r="M188" s="82" t="str">
        <f>IFERROR(INDEX('Cost_Components'!$L$2:$L$28,MATCH(E188,'Cost_Components'!$A$2:$A$28,0)),"")</f>
      </c>
      <c r="N188" s="83" t="str">
        <f>IFERROR(INDEX('Cost_Components'!$P$2:$P$28,MATCH(E188,'Cost_Components'!$A$2:$A$28,0)),"")</f>
      </c>
      <c r="O188" s="84" t="str">
        <f>AF188*J188</f>
      </c>
      <c r="P188" s="85" t="str">
        <f>AG188*J188</f>
      </c>
      <c r="Q188" s="86" t="str">
        <f>P188*L188*M188*N188</f>
      </c>
      <c r="R188" s="87" t="str">
        <f>O188*K188*M188*N188</f>
      </c>
      <c r="S188" s="88" t="str">
        <f>R188-Q188</f>
      </c>
      <c r="T188" s="34" t="str">
        <f>IFERROR(INDEX('Cost_Components'!$R$2:$R$28,MATCH(E188,'Cost_Components'!$A$2:$A$28,0)),"")</f>
      </c>
      <c r="U188" s="89" t="str">
        <f>IFERROR(INDEX('Cost_Components'!$Q$2:$Q$28,MATCH(E188,'Cost_Components'!$A$2:$A$28,0)),"")</f>
      </c>
      <c r="V188" s="90" t="str">
        <f>1/(1+'Calculation_Assumptions'!$B$5)^(B188-'Calculation_Assumptions'!$B$2)</f>
      </c>
      <c r="W188" s="91" t="str">
        <f>Q188*V188</f>
      </c>
      <c r="X188" s="92" t="str">
        <f>R188*V188</f>
      </c>
      <c r="Y188" s="93" t="str">
        <f>S188*V188</f>
      </c>
      <c r="Z188" s="94" t="str">
        <f>IFERROR(INDEX('Cost_Components'!$T$2:$T$28,MATCH(E188,'Cost_Components'!$A$2:$A$28,0)),"")</f>
      </c>
      <c r="AA188" s="95" t="str">
        <f>IFERROR(INDEX('Cost_Components'!$U$2:$U$28,MATCH(E188,'Cost_Components'!$A$2:$A$28,0)),"")</f>
      </c>
      <c r="AB188" s="96" t="str">
        <f>IFERROR(INDEX('Cost_Components'!$V$2:$V$28,MATCH(E188,'Cost_Components'!$A$2:$A$28,0)),"")</f>
      </c>
      <c r="AC188" s="97" t="str">
        <f>IFERROR(INDEX('Cost_Components'!$M$2:$M$28,MATCH(E188,'Cost_Components'!$A$2:$A$28,0)),"")</f>
      </c>
      <c r="AD188" s="98" t="str">
        <f>IFERROR(INDEX('Cost_Components'!$N$2:$N$28,MATCH(E188,'Cost_Components'!$A$2:$A$28,0)),"")</f>
      </c>
      <c r="AE188" s="34" t="str">
        <f>IFERROR(INDEX('Cost_Components'!$O$2:$O$28,MATCH(E188,'Cost_Components'!$A$2:$A$28,0)),"")</f>
      </c>
      <c r="AF188" s="99" t="n">
        <v>75361.7940983203</v>
      </c>
      <c r="AG188" s="100" t="n">
        <v>74696.6483167967</v>
      </c>
      <c r="AH188" s="101" t="str">
        <f>IF(H188="shared-count-once",COUNTIFS($A$2:$A$1405,A188,$B$2:$B$1405,B188,$E$2:$E$1405,E188),1)</f>
      </c>
      <c r="AI188" s="102" t="n">
        <v>296414030.31143</v>
      </c>
      <c r="AJ188" s="103" t="str">
        <f>IF(AI188=0,"",Q188/AI188)</f>
      </c>
      <c r="AK188" s="104" t="str">
        <f>IF(AI188=0,"",R188/AI188)</f>
      </c>
      <c r="AL188" s="105" t="str">
        <f>IF(AI188=0,"",S188/AI188)</f>
      </c>
      <c r="AM188" s="106" t="str">
        <f>IF(AI188=0,"",Y188/AI188)</f>
      </c>
    </row>
    <row r="189">
      <c r="A189" t="s">
        <v>245</v>
      </c>
      <c r="B189" s="73" t="n">
        <v>2030</v>
      </c>
      <c r="C189" t="s">
        <v>245</v>
      </c>
      <c r="D189" t="s">
        <v>235</v>
      </c>
      <c r="E189" s="74" t="s">
        <v>315</v>
      </c>
      <c r="F189" s="75" t="s">
        <v>316</v>
      </c>
      <c r="G189" s="76" t="s">
        <v>246</v>
      </c>
      <c r="H189" s="77" t="s">
        <v>240</v>
      </c>
      <c r="I189" s="78" t="s">
        <v>304</v>
      </c>
      <c r="J189" s="79" t="str">
        <f>IFERROR(INDEX('Cost_Components'!$K$2:$K$28,MATCH(E189,'Cost_Components'!$A$2:$A$28,0)),"")</f>
      </c>
      <c r="K189" s="80" t="str">
        <f>IF(OR(L189="",Z189="",AA189="",AB189=""),"",IF(B189&lt;AA189,L189,IF(B189&gt;AB189,Z189,L189+(Z189-L189)*MIN(MAX((B189-AA189+1)/MAX(AB189-AA189+1,1),0),1))))</f>
      </c>
      <c r="L189" s="81" t="str">
        <f>IFERROR(INDEX('Cost_Components'!$S$2:$S$28,MATCH(E189,'Cost_Components'!$A$2:$A$28,0)),"")</f>
      </c>
      <c r="M189" s="82" t="str">
        <f>IFERROR(INDEX('Cost_Components'!$L$2:$L$28,MATCH(E189,'Cost_Components'!$A$2:$A$28,0)),"")</f>
      </c>
      <c r="N189" s="83" t="str">
        <f>IFERROR(INDEX('Cost_Components'!$P$2:$P$28,MATCH(E189,'Cost_Components'!$A$2:$A$28,0)),"")</f>
      </c>
      <c r="O189" s="84" t="str">
        <f>AF189*J189</f>
      </c>
      <c r="P189" s="85" t="str">
        <f>AG189*J189</f>
      </c>
      <c r="Q189" s="86" t="str">
        <f>P189*L189*M189*N189</f>
      </c>
      <c r="R189" s="87" t="str">
        <f>O189*K189*M189*N189</f>
      </c>
      <c r="S189" s="88" t="str">
        <f>R189-Q189</f>
      </c>
      <c r="T189" s="34" t="str">
        <f>IFERROR(INDEX('Cost_Components'!$R$2:$R$28,MATCH(E189,'Cost_Components'!$A$2:$A$28,0)),"")</f>
      </c>
      <c r="U189" s="89" t="str">
        <f>IFERROR(INDEX('Cost_Components'!$Q$2:$Q$28,MATCH(E189,'Cost_Components'!$A$2:$A$28,0)),"")</f>
      </c>
      <c r="V189" s="90" t="str">
        <f>1/(1+'Calculation_Assumptions'!$B$5)^(B189-'Calculation_Assumptions'!$B$2)</f>
      </c>
      <c r="W189" s="91" t="str">
        <f>Q189*V189</f>
      </c>
      <c r="X189" s="92" t="str">
        <f>R189*V189</f>
      </c>
      <c r="Y189" s="93" t="str">
        <f>S189*V189</f>
      </c>
      <c r="Z189" s="94" t="str">
        <f>IFERROR(INDEX('Cost_Components'!$T$2:$T$28,MATCH(E189,'Cost_Components'!$A$2:$A$28,0)),"")</f>
      </c>
      <c r="AA189" s="95" t="str">
        <f>IFERROR(INDEX('Cost_Components'!$U$2:$U$28,MATCH(E189,'Cost_Components'!$A$2:$A$28,0)),"")</f>
      </c>
      <c r="AB189" s="96" t="str">
        <f>IFERROR(INDEX('Cost_Components'!$V$2:$V$28,MATCH(E189,'Cost_Components'!$A$2:$A$28,0)),"")</f>
      </c>
      <c r="AC189" s="97" t="str">
        <f>IFERROR(INDEX('Cost_Components'!$M$2:$M$28,MATCH(E189,'Cost_Components'!$A$2:$A$28,0)),"")</f>
      </c>
      <c r="AD189" s="98" t="str">
        <f>IFERROR(INDEX('Cost_Components'!$N$2:$N$28,MATCH(E189,'Cost_Components'!$A$2:$A$28,0)),"")</f>
      </c>
      <c r="AE189" s="34" t="str">
        <f>IFERROR(INDEX('Cost_Components'!$O$2:$O$28,MATCH(E189,'Cost_Components'!$A$2:$A$28,0)),"")</f>
      </c>
      <c r="AF189" s="99" t="n">
        <v>76353.0507909475</v>
      </c>
      <c r="AG189" s="100" t="n">
        <v>75456.5014260613</v>
      </c>
      <c r="AH189" s="101" t="str">
        <f>IF(H189="shared-count-once",COUNTIFS($A$2:$A$1405,A189,$B$2:$B$1405,B189,$E$2:$E$1405,E189),1)</f>
      </c>
      <c r="AI189" s="102" t="n">
        <v>298289404.664994</v>
      </c>
      <c r="AJ189" s="103" t="str">
        <f>IF(AI189=0,"",Q189/AI189)</f>
      </c>
      <c r="AK189" s="104" t="str">
        <f>IF(AI189=0,"",R189/AI189)</f>
      </c>
      <c r="AL189" s="105" t="str">
        <f>IF(AI189=0,"",S189/AI189)</f>
      </c>
      <c r="AM189" s="106" t="str">
        <f>IF(AI189=0,"",Y189/AI189)</f>
      </c>
    </row>
    <row r="190">
      <c r="A190" t="s">
        <v>245</v>
      </c>
      <c r="B190" s="73" t="n">
        <v>2031</v>
      </c>
      <c r="C190" t="s">
        <v>245</v>
      </c>
      <c r="D190" t="s">
        <v>235</v>
      </c>
      <c r="E190" s="74" t="s">
        <v>315</v>
      </c>
      <c r="F190" s="75" t="s">
        <v>316</v>
      </c>
      <c r="G190" s="76" t="s">
        <v>246</v>
      </c>
      <c r="H190" s="77" t="s">
        <v>240</v>
      </c>
      <c r="I190" s="78" t="s">
        <v>304</v>
      </c>
      <c r="J190" s="79" t="str">
        <f>IFERROR(INDEX('Cost_Components'!$K$2:$K$28,MATCH(E190,'Cost_Components'!$A$2:$A$28,0)),"")</f>
      </c>
      <c r="K190" s="80" t="str">
        <f>IF(OR(L190="",Z190="",AA190="",AB190=""),"",IF(B190&lt;AA190,L190,IF(B190&gt;AB190,Z190,L190+(Z190-L190)*MIN(MAX((B190-AA190+1)/MAX(AB190-AA190+1,1),0),1))))</f>
      </c>
      <c r="L190" s="81" t="str">
        <f>IFERROR(INDEX('Cost_Components'!$S$2:$S$28,MATCH(E190,'Cost_Components'!$A$2:$A$28,0)),"")</f>
      </c>
      <c r="M190" s="82" t="str">
        <f>IFERROR(INDEX('Cost_Components'!$L$2:$L$28,MATCH(E190,'Cost_Components'!$A$2:$A$28,0)),"")</f>
      </c>
      <c r="N190" s="83" t="str">
        <f>IFERROR(INDEX('Cost_Components'!$P$2:$P$28,MATCH(E190,'Cost_Components'!$A$2:$A$28,0)),"")</f>
      </c>
      <c r="O190" s="84" t="str">
        <f>AF190*J190</f>
      </c>
      <c r="P190" s="85" t="str">
        <f>AG190*J190</f>
      </c>
      <c r="Q190" s="86" t="str">
        <f>P190*L190*M190*N190</f>
      </c>
      <c r="R190" s="87" t="str">
        <f>O190*K190*M190*N190</f>
      </c>
      <c r="S190" s="88" t="str">
        <f>R190-Q190</f>
      </c>
      <c r="T190" s="34" t="str">
        <f>IFERROR(INDEX('Cost_Components'!$R$2:$R$28,MATCH(E190,'Cost_Components'!$A$2:$A$28,0)),"")</f>
      </c>
      <c r="U190" s="89" t="str">
        <f>IFERROR(INDEX('Cost_Components'!$Q$2:$Q$28,MATCH(E190,'Cost_Components'!$A$2:$A$28,0)),"")</f>
      </c>
      <c r="V190" s="90" t="str">
        <f>1/(1+'Calculation_Assumptions'!$B$5)^(B190-'Calculation_Assumptions'!$B$2)</f>
      </c>
      <c r="W190" s="91" t="str">
        <f>Q190*V190</f>
      </c>
      <c r="X190" s="92" t="str">
        <f>R190*V190</f>
      </c>
      <c r="Y190" s="93" t="str">
        <f>S190*V190</f>
      </c>
      <c r="Z190" s="94" t="str">
        <f>IFERROR(INDEX('Cost_Components'!$T$2:$T$28,MATCH(E190,'Cost_Components'!$A$2:$A$28,0)),"")</f>
      </c>
      <c r="AA190" s="95" t="str">
        <f>IFERROR(INDEX('Cost_Components'!$U$2:$U$28,MATCH(E190,'Cost_Components'!$A$2:$A$28,0)),"")</f>
      </c>
      <c r="AB190" s="96" t="str">
        <f>IFERROR(INDEX('Cost_Components'!$V$2:$V$28,MATCH(E190,'Cost_Components'!$A$2:$A$28,0)),"")</f>
      </c>
      <c r="AC190" s="97" t="str">
        <f>IFERROR(INDEX('Cost_Components'!$M$2:$M$28,MATCH(E190,'Cost_Components'!$A$2:$A$28,0)),"")</f>
      </c>
      <c r="AD190" s="98" t="str">
        <f>IFERROR(INDEX('Cost_Components'!$N$2:$N$28,MATCH(E190,'Cost_Components'!$A$2:$A$28,0)),"")</f>
      </c>
      <c r="AE190" s="34" t="str">
        <f>IFERROR(INDEX('Cost_Components'!$O$2:$O$28,MATCH(E190,'Cost_Components'!$A$2:$A$28,0)),"")</f>
      </c>
      <c r="AF190" s="99" t="n">
        <v>77394.8068608948</v>
      </c>
      <c r="AG190" s="100" t="n">
        <v>76240.522317663</v>
      </c>
      <c r="AH190" s="101" t="str">
        <f>IF(H190="shared-count-once",COUNTIFS($A$2:$A$1405,A190,$B$2:$B$1405,B190,$E$2:$E$1405,E190),1)</f>
      </c>
      <c r="AI190" s="102" t="n">
        <v>300119636.925519</v>
      </c>
      <c r="AJ190" s="103" t="str">
        <f>IF(AI190=0,"",Q190/AI190)</f>
      </c>
      <c r="AK190" s="104" t="str">
        <f>IF(AI190=0,"",R190/AI190)</f>
      </c>
      <c r="AL190" s="105" t="str">
        <f>IF(AI190=0,"",S190/AI190)</f>
      </c>
      <c r="AM190" s="106" t="str">
        <f>IF(AI190=0,"",Y190/AI190)</f>
      </c>
    </row>
    <row r="191">
      <c r="A191" t="s">
        <v>245</v>
      </c>
      <c r="B191" s="73" t="n">
        <v>2032</v>
      </c>
      <c r="C191" t="s">
        <v>245</v>
      </c>
      <c r="D191" t="s">
        <v>235</v>
      </c>
      <c r="E191" s="74" t="s">
        <v>315</v>
      </c>
      <c r="F191" s="75" t="s">
        <v>316</v>
      </c>
      <c r="G191" s="76" t="s">
        <v>246</v>
      </c>
      <c r="H191" s="77" t="s">
        <v>240</v>
      </c>
      <c r="I191" s="78" t="s">
        <v>304</v>
      </c>
      <c r="J191" s="79" t="str">
        <f>IFERROR(INDEX('Cost_Components'!$K$2:$K$28,MATCH(E191,'Cost_Components'!$A$2:$A$28,0)),"")</f>
      </c>
      <c r="K191" s="80" t="str">
        <f>IF(OR(L191="",Z191="",AA191="",AB191=""),"",IF(B191&lt;AA191,L191,IF(B191&gt;AB191,Z191,L191+(Z191-L191)*MIN(MAX((B191-AA191+1)/MAX(AB191-AA191+1,1),0),1))))</f>
      </c>
      <c r="L191" s="81" t="str">
        <f>IFERROR(INDEX('Cost_Components'!$S$2:$S$28,MATCH(E191,'Cost_Components'!$A$2:$A$28,0)),"")</f>
      </c>
      <c r="M191" s="82" t="str">
        <f>IFERROR(INDEX('Cost_Components'!$L$2:$L$28,MATCH(E191,'Cost_Components'!$A$2:$A$28,0)),"")</f>
      </c>
      <c r="N191" s="83" t="str">
        <f>IFERROR(INDEX('Cost_Components'!$P$2:$P$28,MATCH(E191,'Cost_Components'!$A$2:$A$28,0)),"")</f>
      </c>
      <c r="O191" s="84" t="str">
        <f>AF191*J191</f>
      </c>
      <c r="P191" s="85" t="str">
        <f>AG191*J191</f>
      </c>
      <c r="Q191" s="86" t="str">
        <f>P191*L191*M191*N191</f>
      </c>
      <c r="R191" s="87" t="str">
        <f>O191*K191*M191*N191</f>
      </c>
      <c r="S191" s="88" t="str">
        <f>R191-Q191</f>
      </c>
      <c r="T191" s="34" t="str">
        <f>IFERROR(INDEX('Cost_Components'!$R$2:$R$28,MATCH(E191,'Cost_Components'!$A$2:$A$28,0)),"")</f>
      </c>
      <c r="U191" s="89" t="str">
        <f>IFERROR(INDEX('Cost_Components'!$Q$2:$Q$28,MATCH(E191,'Cost_Components'!$A$2:$A$28,0)),"")</f>
      </c>
      <c r="V191" s="90" t="str">
        <f>1/(1+'Calculation_Assumptions'!$B$5)^(B191-'Calculation_Assumptions'!$B$2)</f>
      </c>
      <c r="W191" s="91" t="str">
        <f>Q191*V191</f>
      </c>
      <c r="X191" s="92" t="str">
        <f>R191*V191</f>
      </c>
      <c r="Y191" s="93" t="str">
        <f>S191*V191</f>
      </c>
      <c r="Z191" s="94" t="str">
        <f>IFERROR(INDEX('Cost_Components'!$T$2:$T$28,MATCH(E191,'Cost_Components'!$A$2:$A$28,0)),"")</f>
      </c>
      <c r="AA191" s="95" t="str">
        <f>IFERROR(INDEX('Cost_Components'!$U$2:$U$28,MATCH(E191,'Cost_Components'!$A$2:$A$28,0)),"")</f>
      </c>
      <c r="AB191" s="96" t="str">
        <f>IFERROR(INDEX('Cost_Components'!$V$2:$V$28,MATCH(E191,'Cost_Components'!$A$2:$A$28,0)),"")</f>
      </c>
      <c r="AC191" s="97" t="str">
        <f>IFERROR(INDEX('Cost_Components'!$M$2:$M$28,MATCH(E191,'Cost_Components'!$A$2:$A$28,0)),"")</f>
      </c>
      <c r="AD191" s="98" t="str">
        <f>IFERROR(INDEX('Cost_Components'!$N$2:$N$28,MATCH(E191,'Cost_Components'!$A$2:$A$28,0)),"")</f>
      </c>
      <c r="AE191" s="34" t="str">
        <f>IFERROR(INDEX('Cost_Components'!$O$2:$O$28,MATCH(E191,'Cost_Components'!$A$2:$A$28,0)),"")</f>
      </c>
      <c r="AF191" s="99" t="n">
        <v>78478.3875359754</v>
      </c>
      <c r="AG191" s="100" t="n">
        <v>77042.1791607519</v>
      </c>
      <c r="AH191" s="101" t="str">
        <f>IF(H191="shared-count-once",COUNTIFS($A$2:$A$1405,A191,$B$2:$B$1405,B191,$E$2:$E$1405,E191),1)</f>
      </c>
      <c r="AI191" s="102" t="n">
        <v>301904628.083541</v>
      </c>
      <c r="AJ191" s="103" t="str">
        <f>IF(AI191=0,"",Q191/AI191)</f>
      </c>
      <c r="AK191" s="104" t="str">
        <f>IF(AI191=0,"",R191/AI191)</f>
      </c>
      <c r="AL191" s="105" t="str">
        <f>IF(AI191=0,"",S191/AI191)</f>
      </c>
      <c r="AM191" s="106" t="str">
        <f>IF(AI191=0,"",Y191/AI191)</f>
      </c>
    </row>
    <row r="192">
      <c r="A192" t="s">
        <v>245</v>
      </c>
      <c r="B192" s="73" t="n">
        <v>2033</v>
      </c>
      <c r="C192" t="s">
        <v>245</v>
      </c>
      <c r="D192" t="s">
        <v>235</v>
      </c>
      <c r="E192" s="74" t="s">
        <v>315</v>
      </c>
      <c r="F192" s="75" t="s">
        <v>316</v>
      </c>
      <c r="G192" s="76" t="s">
        <v>246</v>
      </c>
      <c r="H192" s="77" t="s">
        <v>240</v>
      </c>
      <c r="I192" s="78" t="s">
        <v>304</v>
      </c>
      <c r="J192" s="79" t="str">
        <f>IFERROR(INDEX('Cost_Components'!$K$2:$K$28,MATCH(E192,'Cost_Components'!$A$2:$A$28,0)),"")</f>
      </c>
      <c r="K192" s="80" t="str">
        <f>IF(OR(L192="",Z192="",AA192="",AB192=""),"",IF(B192&lt;AA192,L192,IF(B192&gt;AB192,Z192,L192+(Z192-L192)*MIN(MAX((B192-AA192+1)/MAX(AB192-AA192+1,1),0),1))))</f>
      </c>
      <c r="L192" s="81" t="str">
        <f>IFERROR(INDEX('Cost_Components'!$S$2:$S$28,MATCH(E192,'Cost_Components'!$A$2:$A$28,0)),"")</f>
      </c>
      <c r="M192" s="82" t="str">
        <f>IFERROR(INDEX('Cost_Components'!$L$2:$L$28,MATCH(E192,'Cost_Components'!$A$2:$A$28,0)),"")</f>
      </c>
      <c r="N192" s="83" t="str">
        <f>IFERROR(INDEX('Cost_Components'!$P$2:$P$28,MATCH(E192,'Cost_Components'!$A$2:$A$28,0)),"")</f>
      </c>
      <c r="O192" s="84" t="str">
        <f>AF192*J192</f>
      </c>
      <c r="P192" s="85" t="str">
        <f>AG192*J192</f>
      </c>
      <c r="Q192" s="86" t="str">
        <f>P192*L192*M192*N192</f>
      </c>
      <c r="R192" s="87" t="str">
        <f>O192*K192*M192*N192</f>
      </c>
      <c r="S192" s="88" t="str">
        <f>R192-Q192</f>
      </c>
      <c r="T192" s="34" t="str">
        <f>IFERROR(INDEX('Cost_Components'!$R$2:$R$28,MATCH(E192,'Cost_Components'!$A$2:$A$28,0)),"")</f>
      </c>
      <c r="U192" s="89" t="str">
        <f>IFERROR(INDEX('Cost_Components'!$Q$2:$Q$28,MATCH(E192,'Cost_Components'!$A$2:$A$28,0)),"")</f>
      </c>
      <c r="V192" s="90" t="str">
        <f>1/(1+'Calculation_Assumptions'!$B$5)^(B192-'Calculation_Assumptions'!$B$2)</f>
      </c>
      <c r="W192" s="91" t="str">
        <f>Q192*V192</f>
      </c>
      <c r="X192" s="92" t="str">
        <f>R192*V192</f>
      </c>
      <c r="Y192" s="93" t="str">
        <f>S192*V192</f>
      </c>
      <c r="Z192" s="94" t="str">
        <f>IFERROR(INDEX('Cost_Components'!$T$2:$T$28,MATCH(E192,'Cost_Components'!$A$2:$A$28,0)),"")</f>
      </c>
      <c r="AA192" s="95" t="str">
        <f>IFERROR(INDEX('Cost_Components'!$U$2:$U$28,MATCH(E192,'Cost_Components'!$A$2:$A$28,0)),"")</f>
      </c>
      <c r="AB192" s="96" t="str">
        <f>IFERROR(INDEX('Cost_Components'!$V$2:$V$28,MATCH(E192,'Cost_Components'!$A$2:$A$28,0)),"")</f>
      </c>
      <c r="AC192" s="97" t="str">
        <f>IFERROR(INDEX('Cost_Components'!$M$2:$M$28,MATCH(E192,'Cost_Components'!$A$2:$A$28,0)),"")</f>
      </c>
      <c r="AD192" s="98" t="str">
        <f>IFERROR(INDEX('Cost_Components'!$N$2:$N$28,MATCH(E192,'Cost_Components'!$A$2:$A$28,0)),"")</f>
      </c>
      <c r="AE192" s="34" t="str">
        <f>IFERROR(INDEX('Cost_Components'!$O$2:$O$28,MATCH(E192,'Cost_Components'!$A$2:$A$28,0)),"")</f>
      </c>
      <c r="AF192" s="99" t="n">
        <v>79747.1612633593</v>
      </c>
      <c r="AG192" s="100" t="n">
        <v>78006.7908067766</v>
      </c>
      <c r="AH192" s="101" t="str">
        <f>IF(H192="shared-count-once",COUNTIFS($A$2:$A$1405,A192,$B$2:$B$1405,B192,$E$2:$E$1405,E192),1)</f>
      </c>
      <c r="AI192" s="102" t="n">
        <v>303644277.16916</v>
      </c>
      <c r="AJ192" s="103" t="str">
        <f>IF(AI192=0,"",Q192/AI192)</f>
      </c>
      <c r="AK192" s="104" t="str">
        <f>IF(AI192=0,"",R192/AI192)</f>
      </c>
      <c r="AL192" s="105" t="str">
        <f>IF(AI192=0,"",S192/AI192)</f>
      </c>
      <c r="AM192" s="106" t="str">
        <f>IF(AI192=0,"",Y192/AI192)</f>
      </c>
    </row>
    <row r="193">
      <c r="A193" t="s">
        <v>245</v>
      </c>
      <c r="B193" s="73" t="n">
        <v>2034</v>
      </c>
      <c r="C193" t="s">
        <v>245</v>
      </c>
      <c r="D193" t="s">
        <v>235</v>
      </c>
      <c r="E193" s="74" t="s">
        <v>315</v>
      </c>
      <c r="F193" s="75" t="s">
        <v>316</v>
      </c>
      <c r="G193" s="76" t="s">
        <v>246</v>
      </c>
      <c r="H193" s="77" t="s">
        <v>240</v>
      </c>
      <c r="I193" s="78" t="s">
        <v>304</v>
      </c>
      <c r="J193" s="79" t="str">
        <f>IFERROR(INDEX('Cost_Components'!$K$2:$K$28,MATCH(E193,'Cost_Components'!$A$2:$A$28,0)),"")</f>
      </c>
      <c r="K193" s="80" t="str">
        <f>IF(OR(L193="",Z193="",AA193="",AB193=""),"",IF(B193&lt;AA193,L193,IF(B193&gt;AB193,Z193,L193+(Z193-L193)*MIN(MAX((B193-AA193+1)/MAX(AB193-AA193+1,1),0),1))))</f>
      </c>
      <c r="L193" s="81" t="str">
        <f>IFERROR(INDEX('Cost_Components'!$S$2:$S$28,MATCH(E193,'Cost_Components'!$A$2:$A$28,0)),"")</f>
      </c>
      <c r="M193" s="82" t="str">
        <f>IFERROR(INDEX('Cost_Components'!$L$2:$L$28,MATCH(E193,'Cost_Components'!$A$2:$A$28,0)),"")</f>
      </c>
      <c r="N193" s="83" t="str">
        <f>IFERROR(INDEX('Cost_Components'!$P$2:$P$28,MATCH(E193,'Cost_Components'!$A$2:$A$28,0)),"")</f>
      </c>
      <c r="O193" s="84" t="str">
        <f>AF193*J193</f>
      </c>
      <c r="P193" s="85" t="str">
        <f>AG193*J193</f>
      </c>
      <c r="Q193" s="86" t="str">
        <f>P193*L193*M193*N193</f>
      </c>
      <c r="R193" s="87" t="str">
        <f>O193*K193*M193*N193</f>
      </c>
      <c r="S193" s="88" t="str">
        <f>R193-Q193</f>
      </c>
      <c r="T193" s="34" t="str">
        <f>IFERROR(INDEX('Cost_Components'!$R$2:$R$28,MATCH(E193,'Cost_Components'!$A$2:$A$28,0)),"")</f>
      </c>
      <c r="U193" s="89" t="str">
        <f>IFERROR(INDEX('Cost_Components'!$Q$2:$Q$28,MATCH(E193,'Cost_Components'!$A$2:$A$28,0)),"")</f>
      </c>
      <c r="V193" s="90" t="str">
        <f>1/(1+'Calculation_Assumptions'!$B$5)^(B193-'Calculation_Assumptions'!$B$2)</f>
      </c>
      <c r="W193" s="91" t="str">
        <f>Q193*V193</f>
      </c>
      <c r="X193" s="92" t="str">
        <f>R193*V193</f>
      </c>
      <c r="Y193" s="93" t="str">
        <f>S193*V193</f>
      </c>
      <c r="Z193" s="94" t="str">
        <f>IFERROR(INDEX('Cost_Components'!$T$2:$T$28,MATCH(E193,'Cost_Components'!$A$2:$A$28,0)),"")</f>
      </c>
      <c r="AA193" s="95" t="str">
        <f>IFERROR(INDEX('Cost_Components'!$U$2:$U$28,MATCH(E193,'Cost_Components'!$A$2:$A$28,0)),"")</f>
      </c>
      <c r="AB193" s="96" t="str">
        <f>IFERROR(INDEX('Cost_Components'!$V$2:$V$28,MATCH(E193,'Cost_Components'!$A$2:$A$28,0)),"")</f>
      </c>
      <c r="AC193" s="97" t="str">
        <f>IFERROR(INDEX('Cost_Components'!$M$2:$M$28,MATCH(E193,'Cost_Components'!$A$2:$A$28,0)),"")</f>
      </c>
      <c r="AD193" s="98" t="str">
        <f>IFERROR(INDEX('Cost_Components'!$N$2:$N$28,MATCH(E193,'Cost_Components'!$A$2:$A$28,0)),"")</f>
      </c>
      <c r="AE193" s="34" t="str">
        <f>IFERROR(INDEX('Cost_Components'!$O$2:$O$28,MATCH(E193,'Cost_Components'!$A$2:$A$28,0)),"")</f>
      </c>
      <c r="AF193" s="99" t="n">
        <v>81019.1855339845</v>
      </c>
      <c r="AG193" s="100" t="n">
        <v>78954.0723961238</v>
      </c>
      <c r="AH193" s="101" t="str">
        <f>IF(H193="shared-count-once",COUNTIFS($A$2:$A$1405,A193,$B$2:$B$1405,B193,$E$2:$E$1405,E193),1)</f>
      </c>
      <c r="AI193" s="102" t="n">
        <v>305332541.184984</v>
      </c>
      <c r="AJ193" s="103" t="str">
        <f>IF(AI193=0,"",Q193/AI193)</f>
      </c>
      <c r="AK193" s="104" t="str">
        <f>IF(AI193=0,"",R193/AI193)</f>
      </c>
      <c r="AL193" s="105" t="str">
        <f>IF(AI193=0,"",S193/AI193)</f>
      </c>
      <c r="AM193" s="106" t="str">
        <f>IF(AI193=0,"",Y193/AI193)</f>
      </c>
    </row>
    <row r="194">
      <c r="A194" t="s">
        <v>245</v>
      </c>
      <c r="B194" s="73" t="n">
        <v>2035</v>
      </c>
      <c r="C194" t="s">
        <v>245</v>
      </c>
      <c r="D194" t="s">
        <v>235</v>
      </c>
      <c r="E194" s="74" t="s">
        <v>315</v>
      </c>
      <c r="F194" s="75" t="s">
        <v>316</v>
      </c>
      <c r="G194" s="76" t="s">
        <v>246</v>
      </c>
      <c r="H194" s="77" t="s">
        <v>240</v>
      </c>
      <c r="I194" s="78" t="s">
        <v>304</v>
      </c>
      <c r="J194" s="79" t="str">
        <f>IFERROR(INDEX('Cost_Components'!$K$2:$K$28,MATCH(E194,'Cost_Components'!$A$2:$A$28,0)),"")</f>
      </c>
      <c r="K194" s="80" t="str">
        <f>IF(OR(L194="",Z194="",AA194="",AB194=""),"",IF(B194&lt;AA194,L194,IF(B194&gt;AB194,Z194,L194+(Z194-L194)*MIN(MAX((B194-AA194+1)/MAX(AB194-AA194+1,1),0),1))))</f>
      </c>
      <c r="L194" s="81" t="str">
        <f>IFERROR(INDEX('Cost_Components'!$S$2:$S$28,MATCH(E194,'Cost_Components'!$A$2:$A$28,0)),"")</f>
      </c>
      <c r="M194" s="82" t="str">
        <f>IFERROR(INDEX('Cost_Components'!$L$2:$L$28,MATCH(E194,'Cost_Components'!$A$2:$A$28,0)),"")</f>
      </c>
      <c r="N194" s="83" t="str">
        <f>IFERROR(INDEX('Cost_Components'!$P$2:$P$28,MATCH(E194,'Cost_Components'!$A$2:$A$28,0)),"")</f>
      </c>
      <c r="O194" s="84" t="str">
        <f>AF194*J194</f>
      </c>
      <c r="P194" s="85" t="str">
        <f>AG194*J194</f>
      </c>
      <c r="Q194" s="86" t="str">
        <f>P194*L194*M194*N194</f>
      </c>
      <c r="R194" s="87" t="str">
        <f>O194*K194*M194*N194</f>
      </c>
      <c r="S194" s="88" t="str">
        <f>R194-Q194</f>
      </c>
      <c r="T194" s="34" t="str">
        <f>IFERROR(INDEX('Cost_Components'!$R$2:$R$28,MATCH(E194,'Cost_Components'!$A$2:$A$28,0)),"")</f>
      </c>
      <c r="U194" s="89" t="str">
        <f>IFERROR(INDEX('Cost_Components'!$Q$2:$Q$28,MATCH(E194,'Cost_Components'!$A$2:$A$28,0)),"")</f>
      </c>
      <c r="V194" s="90" t="str">
        <f>1/(1+'Calculation_Assumptions'!$B$5)^(B194-'Calculation_Assumptions'!$B$2)</f>
      </c>
      <c r="W194" s="91" t="str">
        <f>Q194*V194</f>
      </c>
      <c r="X194" s="92" t="str">
        <f>R194*V194</f>
      </c>
      <c r="Y194" s="93" t="str">
        <f>S194*V194</f>
      </c>
      <c r="Z194" s="94" t="str">
        <f>IFERROR(INDEX('Cost_Components'!$T$2:$T$28,MATCH(E194,'Cost_Components'!$A$2:$A$28,0)),"")</f>
      </c>
      <c r="AA194" s="95" t="str">
        <f>IFERROR(INDEX('Cost_Components'!$U$2:$U$28,MATCH(E194,'Cost_Components'!$A$2:$A$28,0)),"")</f>
      </c>
      <c r="AB194" s="96" t="str">
        <f>IFERROR(INDEX('Cost_Components'!$V$2:$V$28,MATCH(E194,'Cost_Components'!$A$2:$A$28,0)),"")</f>
      </c>
      <c r="AC194" s="97" t="str">
        <f>IFERROR(INDEX('Cost_Components'!$M$2:$M$28,MATCH(E194,'Cost_Components'!$A$2:$A$28,0)),"")</f>
      </c>
      <c r="AD194" s="98" t="str">
        <f>IFERROR(INDEX('Cost_Components'!$N$2:$N$28,MATCH(E194,'Cost_Components'!$A$2:$A$28,0)),"")</f>
      </c>
      <c r="AE194" s="34" t="str">
        <f>IFERROR(INDEX('Cost_Components'!$O$2:$O$28,MATCH(E194,'Cost_Components'!$A$2:$A$28,0)),"")</f>
      </c>
      <c r="AF194" s="99" t="n">
        <v>82372.9475478326</v>
      </c>
      <c r="AG194" s="100" t="n">
        <v>79962.913962193</v>
      </c>
      <c r="AH194" s="101" t="str">
        <f>IF(H194="shared-count-once",COUNTIFS($A$2:$A$1405,A194,$B$2:$B$1405,B194,$E$2:$E$1405,E194),1)</f>
      </c>
      <c r="AI194" s="102" t="n">
        <v>306964650.16712</v>
      </c>
      <c r="AJ194" s="103" t="str">
        <f>IF(AI194=0,"",Q194/AI194)</f>
      </c>
      <c r="AK194" s="104" t="str">
        <f>IF(AI194=0,"",R194/AI194)</f>
      </c>
      <c r="AL194" s="105" t="str">
        <f>IF(AI194=0,"",S194/AI194)</f>
      </c>
      <c r="AM194" s="106" t="str">
        <f>IF(AI194=0,"",Y194/AI194)</f>
      </c>
    </row>
    <row r="195">
      <c r="A195" t="s">
        <v>245</v>
      </c>
      <c r="B195" s="73" t="n">
        <v>2036</v>
      </c>
      <c r="C195" t="s">
        <v>245</v>
      </c>
      <c r="D195" t="s">
        <v>235</v>
      </c>
      <c r="E195" s="74" t="s">
        <v>315</v>
      </c>
      <c r="F195" s="75" t="s">
        <v>316</v>
      </c>
      <c r="G195" s="76" t="s">
        <v>246</v>
      </c>
      <c r="H195" s="77" t="s">
        <v>240</v>
      </c>
      <c r="I195" s="78" t="s">
        <v>304</v>
      </c>
      <c r="J195" s="79" t="str">
        <f>IFERROR(INDEX('Cost_Components'!$K$2:$K$28,MATCH(E195,'Cost_Components'!$A$2:$A$28,0)),"")</f>
      </c>
      <c r="K195" s="80" t="str">
        <f>IF(OR(L195="",Z195="",AA195="",AB195=""),"",IF(B195&lt;AA195,L195,IF(B195&gt;AB195,Z195,L195+(Z195-L195)*MIN(MAX((B195-AA195+1)/MAX(AB195-AA195+1,1),0),1))))</f>
      </c>
      <c r="L195" s="81" t="str">
        <f>IFERROR(INDEX('Cost_Components'!$S$2:$S$28,MATCH(E195,'Cost_Components'!$A$2:$A$28,0)),"")</f>
      </c>
      <c r="M195" s="82" t="str">
        <f>IFERROR(INDEX('Cost_Components'!$L$2:$L$28,MATCH(E195,'Cost_Components'!$A$2:$A$28,0)),"")</f>
      </c>
      <c r="N195" s="83" t="str">
        <f>IFERROR(INDEX('Cost_Components'!$P$2:$P$28,MATCH(E195,'Cost_Components'!$A$2:$A$28,0)),"")</f>
      </c>
      <c r="O195" s="84" t="str">
        <f>AF195*J195</f>
      </c>
      <c r="P195" s="85" t="str">
        <f>AG195*J195</f>
      </c>
      <c r="Q195" s="86" t="str">
        <f>P195*L195*M195*N195</f>
      </c>
      <c r="R195" s="87" t="str">
        <f>O195*K195*M195*N195</f>
      </c>
      <c r="S195" s="88" t="str">
        <f>R195-Q195</f>
      </c>
      <c r="T195" s="34" t="str">
        <f>IFERROR(INDEX('Cost_Components'!$R$2:$R$28,MATCH(E195,'Cost_Components'!$A$2:$A$28,0)),"")</f>
      </c>
      <c r="U195" s="89" t="str">
        <f>IFERROR(INDEX('Cost_Components'!$Q$2:$Q$28,MATCH(E195,'Cost_Components'!$A$2:$A$28,0)),"")</f>
      </c>
      <c r="V195" s="90" t="str">
        <f>1/(1+'Calculation_Assumptions'!$B$5)^(B195-'Calculation_Assumptions'!$B$2)</f>
      </c>
      <c r="W195" s="91" t="str">
        <f>Q195*V195</f>
      </c>
      <c r="X195" s="92" t="str">
        <f>R195*V195</f>
      </c>
      <c r="Y195" s="93" t="str">
        <f>S195*V195</f>
      </c>
      <c r="Z195" s="94" t="str">
        <f>IFERROR(INDEX('Cost_Components'!$T$2:$T$28,MATCH(E195,'Cost_Components'!$A$2:$A$28,0)),"")</f>
      </c>
      <c r="AA195" s="95" t="str">
        <f>IFERROR(INDEX('Cost_Components'!$U$2:$U$28,MATCH(E195,'Cost_Components'!$A$2:$A$28,0)),"")</f>
      </c>
      <c r="AB195" s="96" t="str">
        <f>IFERROR(INDEX('Cost_Components'!$V$2:$V$28,MATCH(E195,'Cost_Components'!$A$2:$A$28,0)),"")</f>
      </c>
      <c r="AC195" s="97" t="str">
        <f>IFERROR(INDEX('Cost_Components'!$M$2:$M$28,MATCH(E195,'Cost_Components'!$A$2:$A$28,0)),"")</f>
      </c>
      <c r="AD195" s="98" t="str">
        <f>IFERROR(INDEX('Cost_Components'!$N$2:$N$28,MATCH(E195,'Cost_Components'!$A$2:$A$28,0)),"")</f>
      </c>
      <c r="AE195" s="34" t="str">
        <f>IFERROR(INDEX('Cost_Components'!$O$2:$O$28,MATCH(E195,'Cost_Components'!$A$2:$A$28,0)),"")</f>
      </c>
      <c r="AF195" s="99" t="n">
        <v>83790.5736543246</v>
      </c>
      <c r="AG195" s="100" t="n">
        <v>81016.2775319528</v>
      </c>
      <c r="AH195" s="101" t="str">
        <f>IF(H195="shared-count-once",COUNTIFS($A$2:$A$1405,A195,$B$2:$B$1405,B195,$E$2:$E$1405,E195),1)</f>
      </c>
      <c r="AI195" s="102" t="n">
        <v>308542769.756622</v>
      </c>
      <c r="AJ195" s="103" t="str">
        <f>IF(AI195=0,"",Q195/AI195)</f>
      </c>
      <c r="AK195" s="104" t="str">
        <f>IF(AI195=0,"",R195/AI195)</f>
      </c>
      <c r="AL195" s="105" t="str">
        <f>IF(AI195=0,"",S195/AI195)</f>
      </c>
      <c r="AM195" s="106" t="str">
        <f>IF(AI195=0,"",Y195/AI195)</f>
      </c>
    </row>
    <row r="196">
      <c r="A196" t="s">
        <v>245</v>
      </c>
      <c r="B196" s="73" t="n">
        <v>2037</v>
      </c>
      <c r="C196" t="s">
        <v>245</v>
      </c>
      <c r="D196" t="s">
        <v>235</v>
      </c>
      <c r="E196" s="74" t="s">
        <v>315</v>
      </c>
      <c r="F196" s="75" t="s">
        <v>316</v>
      </c>
      <c r="G196" s="76" t="s">
        <v>246</v>
      </c>
      <c r="H196" s="77" t="s">
        <v>240</v>
      </c>
      <c r="I196" s="78" t="s">
        <v>304</v>
      </c>
      <c r="J196" s="79" t="str">
        <f>IFERROR(INDEX('Cost_Components'!$K$2:$K$28,MATCH(E196,'Cost_Components'!$A$2:$A$28,0)),"")</f>
      </c>
      <c r="K196" s="80" t="str">
        <f>IF(OR(L196="",Z196="",AA196="",AB196=""),"",IF(B196&lt;AA196,L196,IF(B196&gt;AB196,Z196,L196+(Z196-L196)*MIN(MAX((B196-AA196+1)/MAX(AB196-AA196+1,1),0),1))))</f>
      </c>
      <c r="L196" s="81" t="str">
        <f>IFERROR(INDEX('Cost_Components'!$S$2:$S$28,MATCH(E196,'Cost_Components'!$A$2:$A$28,0)),"")</f>
      </c>
      <c r="M196" s="82" t="str">
        <f>IFERROR(INDEX('Cost_Components'!$L$2:$L$28,MATCH(E196,'Cost_Components'!$A$2:$A$28,0)),"")</f>
      </c>
      <c r="N196" s="83" t="str">
        <f>IFERROR(INDEX('Cost_Components'!$P$2:$P$28,MATCH(E196,'Cost_Components'!$A$2:$A$28,0)),"")</f>
      </c>
      <c r="O196" s="84" t="str">
        <f>AF196*J196</f>
      </c>
      <c r="P196" s="85" t="str">
        <f>AG196*J196</f>
      </c>
      <c r="Q196" s="86" t="str">
        <f>P196*L196*M196*N196</f>
      </c>
      <c r="R196" s="87" t="str">
        <f>O196*K196*M196*N196</f>
      </c>
      <c r="S196" s="88" t="str">
        <f>R196-Q196</f>
      </c>
      <c r="T196" s="34" t="str">
        <f>IFERROR(INDEX('Cost_Components'!$R$2:$R$28,MATCH(E196,'Cost_Components'!$A$2:$A$28,0)),"")</f>
      </c>
      <c r="U196" s="89" t="str">
        <f>IFERROR(INDEX('Cost_Components'!$Q$2:$Q$28,MATCH(E196,'Cost_Components'!$A$2:$A$28,0)),"")</f>
      </c>
      <c r="V196" s="90" t="str">
        <f>1/(1+'Calculation_Assumptions'!$B$5)^(B196-'Calculation_Assumptions'!$B$2)</f>
      </c>
      <c r="W196" s="91" t="str">
        <f>Q196*V196</f>
      </c>
      <c r="X196" s="92" t="str">
        <f>R196*V196</f>
      </c>
      <c r="Y196" s="93" t="str">
        <f>S196*V196</f>
      </c>
      <c r="Z196" s="94" t="str">
        <f>IFERROR(INDEX('Cost_Components'!$T$2:$T$28,MATCH(E196,'Cost_Components'!$A$2:$A$28,0)),"")</f>
      </c>
      <c r="AA196" s="95" t="str">
        <f>IFERROR(INDEX('Cost_Components'!$U$2:$U$28,MATCH(E196,'Cost_Components'!$A$2:$A$28,0)),"")</f>
      </c>
      <c r="AB196" s="96" t="str">
        <f>IFERROR(INDEX('Cost_Components'!$V$2:$V$28,MATCH(E196,'Cost_Components'!$A$2:$A$28,0)),"")</f>
      </c>
      <c r="AC196" s="97" t="str">
        <f>IFERROR(INDEX('Cost_Components'!$M$2:$M$28,MATCH(E196,'Cost_Components'!$A$2:$A$28,0)),"")</f>
      </c>
      <c r="AD196" s="98" t="str">
        <f>IFERROR(INDEX('Cost_Components'!$N$2:$N$28,MATCH(E196,'Cost_Components'!$A$2:$A$28,0)),"")</f>
      </c>
      <c r="AE196" s="34" t="str">
        <f>IFERROR(INDEX('Cost_Components'!$O$2:$O$28,MATCH(E196,'Cost_Components'!$A$2:$A$28,0)),"")</f>
      </c>
      <c r="AF196" s="99" t="n">
        <v>85256.2560294201</v>
      </c>
      <c r="AG196" s="100" t="n">
        <v>82099.3521227692</v>
      </c>
      <c r="AH196" s="101" t="str">
        <f>IF(H196="shared-count-once",COUNTIFS($A$2:$A$1405,A196,$B$2:$B$1405,B196,$E$2:$E$1405,E196),1)</f>
      </c>
      <c r="AI196" s="102" t="n">
        <v>310068287.63643</v>
      </c>
      <c r="AJ196" s="103" t="str">
        <f>IF(AI196=0,"",Q196/AI196)</f>
      </c>
      <c r="AK196" s="104" t="str">
        <f>IF(AI196=0,"",R196/AI196)</f>
      </c>
      <c r="AL196" s="105" t="str">
        <f>IF(AI196=0,"",S196/AI196)</f>
      </c>
      <c r="AM196" s="106" t="str">
        <f>IF(AI196=0,"",Y196/AI196)</f>
      </c>
    </row>
    <row r="197">
      <c r="A197" t="s">
        <v>245</v>
      </c>
      <c r="B197" s="73" t="n">
        <v>2038</v>
      </c>
      <c r="C197" t="s">
        <v>245</v>
      </c>
      <c r="D197" t="s">
        <v>235</v>
      </c>
      <c r="E197" s="74" t="s">
        <v>315</v>
      </c>
      <c r="F197" s="75" t="s">
        <v>316</v>
      </c>
      <c r="G197" s="76" t="s">
        <v>246</v>
      </c>
      <c r="H197" s="77" t="s">
        <v>240</v>
      </c>
      <c r="I197" s="78" t="s">
        <v>304</v>
      </c>
      <c r="J197" s="79" t="str">
        <f>IFERROR(INDEX('Cost_Components'!$K$2:$K$28,MATCH(E197,'Cost_Components'!$A$2:$A$28,0)),"")</f>
      </c>
      <c r="K197" s="80" t="str">
        <f>IF(OR(L197="",Z197="",AA197="",AB197=""),"",IF(B197&lt;AA197,L197,IF(B197&gt;AB197,Z197,L197+(Z197-L197)*MIN(MAX((B197-AA197+1)/MAX(AB197-AA197+1,1),0),1))))</f>
      </c>
      <c r="L197" s="81" t="str">
        <f>IFERROR(INDEX('Cost_Components'!$S$2:$S$28,MATCH(E197,'Cost_Components'!$A$2:$A$28,0)),"")</f>
      </c>
      <c r="M197" s="82" t="str">
        <f>IFERROR(INDEX('Cost_Components'!$L$2:$L$28,MATCH(E197,'Cost_Components'!$A$2:$A$28,0)),"")</f>
      </c>
      <c r="N197" s="83" t="str">
        <f>IFERROR(INDEX('Cost_Components'!$P$2:$P$28,MATCH(E197,'Cost_Components'!$A$2:$A$28,0)),"")</f>
      </c>
      <c r="O197" s="84" t="str">
        <f>AF197*J197</f>
      </c>
      <c r="P197" s="85" t="str">
        <f>AG197*J197</f>
      </c>
      <c r="Q197" s="86" t="str">
        <f>P197*L197*M197*N197</f>
      </c>
      <c r="R197" s="87" t="str">
        <f>O197*K197*M197*N197</f>
      </c>
      <c r="S197" s="88" t="str">
        <f>R197-Q197</f>
      </c>
      <c r="T197" s="34" t="str">
        <f>IFERROR(INDEX('Cost_Components'!$R$2:$R$28,MATCH(E197,'Cost_Components'!$A$2:$A$28,0)),"")</f>
      </c>
      <c r="U197" s="89" t="str">
        <f>IFERROR(INDEX('Cost_Components'!$Q$2:$Q$28,MATCH(E197,'Cost_Components'!$A$2:$A$28,0)),"")</f>
      </c>
      <c r="V197" s="90" t="str">
        <f>1/(1+'Calculation_Assumptions'!$B$5)^(B197-'Calculation_Assumptions'!$B$2)</f>
      </c>
      <c r="W197" s="91" t="str">
        <f>Q197*V197</f>
      </c>
      <c r="X197" s="92" t="str">
        <f>R197*V197</f>
      </c>
      <c r="Y197" s="93" t="str">
        <f>S197*V197</f>
      </c>
      <c r="Z197" s="94" t="str">
        <f>IFERROR(INDEX('Cost_Components'!$T$2:$T$28,MATCH(E197,'Cost_Components'!$A$2:$A$28,0)),"")</f>
      </c>
      <c r="AA197" s="95" t="str">
        <f>IFERROR(INDEX('Cost_Components'!$U$2:$U$28,MATCH(E197,'Cost_Components'!$A$2:$A$28,0)),"")</f>
      </c>
      <c r="AB197" s="96" t="str">
        <f>IFERROR(INDEX('Cost_Components'!$V$2:$V$28,MATCH(E197,'Cost_Components'!$A$2:$A$28,0)),"")</f>
      </c>
      <c r="AC197" s="97" t="str">
        <f>IFERROR(INDEX('Cost_Components'!$M$2:$M$28,MATCH(E197,'Cost_Components'!$A$2:$A$28,0)),"")</f>
      </c>
      <c r="AD197" s="98" t="str">
        <f>IFERROR(INDEX('Cost_Components'!$N$2:$N$28,MATCH(E197,'Cost_Components'!$A$2:$A$28,0)),"")</f>
      </c>
      <c r="AE197" s="34" t="str">
        <f>IFERROR(INDEX('Cost_Components'!$O$2:$O$28,MATCH(E197,'Cost_Components'!$A$2:$A$28,0)),"")</f>
      </c>
      <c r="AF197" s="99" t="n">
        <v>86834.2898443157</v>
      </c>
      <c r="AG197" s="100" t="n">
        <v>83277.3007265886</v>
      </c>
      <c r="AH197" s="101" t="str">
        <f>IF(H197="shared-count-once",COUNTIFS($A$2:$A$1405,A197,$B$2:$B$1405,B197,$E$2:$E$1405,E197),1)</f>
      </c>
      <c r="AI197" s="102" t="n">
        <v>311532999.13163</v>
      </c>
      <c r="AJ197" s="103" t="str">
        <f>IF(AI197=0,"",Q197/AI197)</f>
      </c>
      <c r="AK197" s="104" t="str">
        <f>IF(AI197=0,"",R197/AI197)</f>
      </c>
      <c r="AL197" s="105" t="str">
        <f>IF(AI197=0,"",S197/AI197)</f>
      </c>
      <c r="AM197" s="106" t="str">
        <f>IF(AI197=0,"",Y197/AI197)</f>
      </c>
    </row>
    <row r="198">
      <c r="A198" t="s">
        <v>245</v>
      </c>
      <c r="B198" s="73" t="n">
        <v>2039</v>
      </c>
      <c r="C198" t="s">
        <v>245</v>
      </c>
      <c r="D198" t="s">
        <v>235</v>
      </c>
      <c r="E198" s="74" t="s">
        <v>315</v>
      </c>
      <c r="F198" s="75" t="s">
        <v>316</v>
      </c>
      <c r="G198" s="76" t="s">
        <v>246</v>
      </c>
      <c r="H198" s="77" t="s">
        <v>240</v>
      </c>
      <c r="I198" s="78" t="s">
        <v>304</v>
      </c>
      <c r="J198" s="79" t="str">
        <f>IFERROR(INDEX('Cost_Components'!$K$2:$K$28,MATCH(E198,'Cost_Components'!$A$2:$A$28,0)),"")</f>
      </c>
      <c r="K198" s="80" t="str">
        <f>IF(OR(L198="",Z198="",AA198="",AB198=""),"",IF(B198&lt;AA198,L198,IF(B198&gt;AB198,Z198,L198+(Z198-L198)*MIN(MAX((B198-AA198+1)/MAX(AB198-AA198+1,1),0),1))))</f>
      </c>
      <c r="L198" s="81" t="str">
        <f>IFERROR(INDEX('Cost_Components'!$S$2:$S$28,MATCH(E198,'Cost_Components'!$A$2:$A$28,0)),"")</f>
      </c>
      <c r="M198" s="82" t="str">
        <f>IFERROR(INDEX('Cost_Components'!$L$2:$L$28,MATCH(E198,'Cost_Components'!$A$2:$A$28,0)),"")</f>
      </c>
      <c r="N198" s="83" t="str">
        <f>IFERROR(INDEX('Cost_Components'!$P$2:$P$28,MATCH(E198,'Cost_Components'!$A$2:$A$28,0)),"")</f>
      </c>
      <c r="O198" s="84" t="str">
        <f>AF198*J198</f>
      </c>
      <c r="P198" s="85" t="str">
        <f>AG198*J198</f>
      </c>
      <c r="Q198" s="86" t="str">
        <f>P198*L198*M198*N198</f>
      </c>
      <c r="R198" s="87" t="str">
        <f>O198*K198*M198*N198</f>
      </c>
      <c r="S198" s="88" t="str">
        <f>R198-Q198</f>
      </c>
      <c r="T198" s="34" t="str">
        <f>IFERROR(INDEX('Cost_Components'!$R$2:$R$28,MATCH(E198,'Cost_Components'!$A$2:$A$28,0)),"")</f>
      </c>
      <c r="U198" s="89" t="str">
        <f>IFERROR(INDEX('Cost_Components'!$Q$2:$Q$28,MATCH(E198,'Cost_Components'!$A$2:$A$28,0)),"")</f>
      </c>
      <c r="V198" s="90" t="str">
        <f>1/(1+'Calculation_Assumptions'!$B$5)^(B198-'Calculation_Assumptions'!$B$2)</f>
      </c>
      <c r="W198" s="91" t="str">
        <f>Q198*V198</f>
      </c>
      <c r="X198" s="92" t="str">
        <f>R198*V198</f>
      </c>
      <c r="Y198" s="93" t="str">
        <f>S198*V198</f>
      </c>
      <c r="Z198" s="94" t="str">
        <f>IFERROR(INDEX('Cost_Components'!$T$2:$T$28,MATCH(E198,'Cost_Components'!$A$2:$A$28,0)),"")</f>
      </c>
      <c r="AA198" s="95" t="str">
        <f>IFERROR(INDEX('Cost_Components'!$U$2:$U$28,MATCH(E198,'Cost_Components'!$A$2:$A$28,0)),"")</f>
      </c>
      <c r="AB198" s="96" t="str">
        <f>IFERROR(INDEX('Cost_Components'!$V$2:$V$28,MATCH(E198,'Cost_Components'!$A$2:$A$28,0)),"")</f>
      </c>
      <c r="AC198" s="97" t="str">
        <f>IFERROR(INDEX('Cost_Components'!$M$2:$M$28,MATCH(E198,'Cost_Components'!$A$2:$A$28,0)),"")</f>
      </c>
      <c r="AD198" s="98" t="str">
        <f>IFERROR(INDEX('Cost_Components'!$N$2:$N$28,MATCH(E198,'Cost_Components'!$A$2:$A$28,0)),"")</f>
      </c>
      <c r="AE198" s="34" t="str">
        <f>IFERROR(INDEX('Cost_Components'!$O$2:$O$28,MATCH(E198,'Cost_Components'!$A$2:$A$28,0)),"")</f>
      </c>
      <c r="AF198" s="99" t="n">
        <v>88442.8457800562</v>
      </c>
      <c r="AG198" s="100" t="n">
        <v>84468.5575097877</v>
      </c>
      <c r="AH198" s="101" t="str">
        <f>IF(H198="shared-count-once",COUNTIFS($A$2:$A$1405,A198,$B$2:$B$1405,B198,$E$2:$E$1405,E198),1)</f>
      </c>
      <c r="AI198" s="102" t="n">
        <v>312936391.858479</v>
      </c>
      <c r="AJ198" s="103" t="str">
        <f>IF(AI198=0,"",Q198/AI198)</f>
      </c>
      <c r="AK198" s="104" t="str">
        <f>IF(AI198=0,"",R198/AI198)</f>
      </c>
      <c r="AL198" s="105" t="str">
        <f>IF(AI198=0,"",S198/AI198)</f>
      </c>
      <c r="AM198" s="106" t="str">
        <f>IF(AI198=0,"",Y198/AI198)</f>
      </c>
    </row>
    <row r="199">
      <c r="A199" t="s">
        <v>245</v>
      </c>
      <c r="B199" s="73" t="n">
        <v>2040</v>
      </c>
      <c r="C199" t="s">
        <v>245</v>
      </c>
      <c r="D199" t="s">
        <v>235</v>
      </c>
      <c r="E199" s="74" t="s">
        <v>315</v>
      </c>
      <c r="F199" s="75" t="s">
        <v>316</v>
      </c>
      <c r="G199" s="76" t="s">
        <v>246</v>
      </c>
      <c r="H199" s="77" t="s">
        <v>240</v>
      </c>
      <c r="I199" s="78" t="s">
        <v>304</v>
      </c>
      <c r="J199" s="79" t="str">
        <f>IFERROR(INDEX('Cost_Components'!$K$2:$K$28,MATCH(E199,'Cost_Components'!$A$2:$A$28,0)),"")</f>
      </c>
      <c r="K199" s="80" t="str">
        <f>IF(OR(L199="",Z199="",AA199="",AB199=""),"",IF(B199&lt;AA199,L199,IF(B199&gt;AB199,Z199,L199+(Z199-L199)*MIN(MAX((B199-AA199+1)/MAX(AB199-AA199+1,1),0),1))))</f>
      </c>
      <c r="L199" s="81" t="str">
        <f>IFERROR(INDEX('Cost_Components'!$S$2:$S$28,MATCH(E199,'Cost_Components'!$A$2:$A$28,0)),"")</f>
      </c>
      <c r="M199" s="82" t="str">
        <f>IFERROR(INDEX('Cost_Components'!$L$2:$L$28,MATCH(E199,'Cost_Components'!$A$2:$A$28,0)),"")</f>
      </c>
      <c r="N199" s="83" t="str">
        <f>IFERROR(INDEX('Cost_Components'!$P$2:$P$28,MATCH(E199,'Cost_Components'!$A$2:$A$28,0)),"")</f>
      </c>
      <c r="O199" s="84" t="str">
        <f>AF199*J199</f>
      </c>
      <c r="P199" s="85" t="str">
        <f>AG199*J199</f>
      </c>
      <c r="Q199" s="86" t="str">
        <f>P199*L199*M199*N199</f>
      </c>
      <c r="R199" s="87" t="str">
        <f>O199*K199*M199*N199</f>
      </c>
      <c r="S199" s="88" t="str">
        <f>R199-Q199</f>
      </c>
      <c r="T199" s="34" t="str">
        <f>IFERROR(INDEX('Cost_Components'!$R$2:$R$28,MATCH(E199,'Cost_Components'!$A$2:$A$28,0)),"")</f>
      </c>
      <c r="U199" s="89" t="str">
        <f>IFERROR(INDEX('Cost_Components'!$Q$2:$Q$28,MATCH(E199,'Cost_Components'!$A$2:$A$28,0)),"")</f>
      </c>
      <c r="V199" s="90" t="str">
        <f>1/(1+'Calculation_Assumptions'!$B$5)^(B199-'Calculation_Assumptions'!$B$2)</f>
      </c>
      <c r="W199" s="91" t="str">
        <f>Q199*V199</f>
      </c>
      <c r="X199" s="92" t="str">
        <f>R199*V199</f>
      </c>
      <c r="Y199" s="93" t="str">
        <f>S199*V199</f>
      </c>
      <c r="Z199" s="94" t="str">
        <f>IFERROR(INDEX('Cost_Components'!$T$2:$T$28,MATCH(E199,'Cost_Components'!$A$2:$A$28,0)),"")</f>
      </c>
      <c r="AA199" s="95" t="str">
        <f>IFERROR(INDEX('Cost_Components'!$U$2:$U$28,MATCH(E199,'Cost_Components'!$A$2:$A$28,0)),"")</f>
      </c>
      <c r="AB199" s="96" t="str">
        <f>IFERROR(INDEX('Cost_Components'!$V$2:$V$28,MATCH(E199,'Cost_Components'!$A$2:$A$28,0)),"")</f>
      </c>
      <c r="AC199" s="97" t="str">
        <f>IFERROR(INDEX('Cost_Components'!$M$2:$M$28,MATCH(E199,'Cost_Components'!$A$2:$A$28,0)),"")</f>
      </c>
      <c r="AD199" s="98" t="str">
        <f>IFERROR(INDEX('Cost_Components'!$N$2:$N$28,MATCH(E199,'Cost_Components'!$A$2:$A$28,0)),"")</f>
      </c>
      <c r="AE199" s="34" t="str">
        <f>IFERROR(INDEX('Cost_Components'!$O$2:$O$28,MATCH(E199,'Cost_Components'!$A$2:$A$28,0)),"")</f>
      </c>
      <c r="AF199" s="99" t="n">
        <v>90129.4086659171</v>
      </c>
      <c r="AG199" s="100" t="n">
        <v>85720.9787664016</v>
      </c>
      <c r="AH199" s="101" t="str">
        <f>IF(H199="shared-count-once",COUNTIFS($A$2:$A$1405,A199,$B$2:$B$1405,B199,$E$2:$E$1405,E199),1)</f>
      </c>
      <c r="AI199" s="102" t="n">
        <v>314265537.410829</v>
      </c>
      <c r="AJ199" s="103" t="str">
        <f>IF(AI199=0,"",Q199/AI199)</f>
      </c>
      <c r="AK199" s="104" t="str">
        <f>IF(AI199=0,"",R199/AI199)</f>
      </c>
      <c r="AL199" s="105" t="str">
        <f>IF(AI199=0,"",S199/AI199)</f>
      </c>
      <c r="AM199" s="106" t="str">
        <f>IF(AI199=0,"",Y199/AI199)</f>
      </c>
    </row>
    <row r="200">
      <c r="A200" t="s">
        <v>245</v>
      </c>
      <c r="B200" s="73" t="n">
        <v>2041</v>
      </c>
      <c r="C200" t="s">
        <v>245</v>
      </c>
      <c r="D200" t="s">
        <v>235</v>
      </c>
      <c r="E200" s="74" t="s">
        <v>315</v>
      </c>
      <c r="F200" s="75" t="s">
        <v>316</v>
      </c>
      <c r="G200" s="76" t="s">
        <v>246</v>
      </c>
      <c r="H200" s="77" t="s">
        <v>240</v>
      </c>
      <c r="I200" s="78" t="s">
        <v>304</v>
      </c>
      <c r="J200" s="79" t="str">
        <f>IFERROR(INDEX('Cost_Components'!$K$2:$K$28,MATCH(E200,'Cost_Components'!$A$2:$A$28,0)),"")</f>
      </c>
      <c r="K200" s="80" t="str">
        <f>IF(OR(L200="",Z200="",AA200="",AB200=""),"",IF(B200&lt;AA200,L200,IF(B200&gt;AB200,Z200,L200+(Z200-L200)*MIN(MAX((B200-AA200+1)/MAX(AB200-AA200+1,1),0),1))))</f>
      </c>
      <c r="L200" s="81" t="str">
        <f>IFERROR(INDEX('Cost_Components'!$S$2:$S$28,MATCH(E200,'Cost_Components'!$A$2:$A$28,0)),"")</f>
      </c>
      <c r="M200" s="82" t="str">
        <f>IFERROR(INDEX('Cost_Components'!$L$2:$L$28,MATCH(E200,'Cost_Components'!$A$2:$A$28,0)),"")</f>
      </c>
      <c r="N200" s="83" t="str">
        <f>IFERROR(INDEX('Cost_Components'!$P$2:$P$28,MATCH(E200,'Cost_Components'!$A$2:$A$28,0)),"")</f>
      </c>
      <c r="O200" s="84" t="str">
        <f>AF200*J200</f>
      </c>
      <c r="P200" s="85" t="str">
        <f>AG200*J200</f>
      </c>
      <c r="Q200" s="86" t="str">
        <f>P200*L200*M200*N200</f>
      </c>
      <c r="R200" s="87" t="str">
        <f>O200*K200*M200*N200</f>
      </c>
      <c r="S200" s="88" t="str">
        <f>R200-Q200</f>
      </c>
      <c r="T200" s="34" t="str">
        <f>IFERROR(INDEX('Cost_Components'!$R$2:$R$28,MATCH(E200,'Cost_Components'!$A$2:$A$28,0)),"")</f>
      </c>
      <c r="U200" s="89" t="str">
        <f>IFERROR(INDEX('Cost_Components'!$Q$2:$Q$28,MATCH(E200,'Cost_Components'!$A$2:$A$28,0)),"")</f>
      </c>
      <c r="V200" s="90" t="str">
        <f>1/(1+'Calculation_Assumptions'!$B$5)^(B200-'Calculation_Assumptions'!$B$2)</f>
      </c>
      <c r="W200" s="91" t="str">
        <f>Q200*V200</f>
      </c>
      <c r="X200" s="92" t="str">
        <f>R200*V200</f>
      </c>
      <c r="Y200" s="93" t="str">
        <f>S200*V200</f>
      </c>
      <c r="Z200" s="94" t="str">
        <f>IFERROR(INDEX('Cost_Components'!$T$2:$T$28,MATCH(E200,'Cost_Components'!$A$2:$A$28,0)),"")</f>
      </c>
      <c r="AA200" s="95" t="str">
        <f>IFERROR(INDEX('Cost_Components'!$U$2:$U$28,MATCH(E200,'Cost_Components'!$A$2:$A$28,0)),"")</f>
      </c>
      <c r="AB200" s="96" t="str">
        <f>IFERROR(INDEX('Cost_Components'!$V$2:$V$28,MATCH(E200,'Cost_Components'!$A$2:$A$28,0)),"")</f>
      </c>
      <c r="AC200" s="97" t="str">
        <f>IFERROR(INDEX('Cost_Components'!$M$2:$M$28,MATCH(E200,'Cost_Components'!$A$2:$A$28,0)),"")</f>
      </c>
      <c r="AD200" s="98" t="str">
        <f>IFERROR(INDEX('Cost_Components'!$N$2:$N$28,MATCH(E200,'Cost_Components'!$A$2:$A$28,0)),"")</f>
      </c>
      <c r="AE200" s="34" t="str">
        <f>IFERROR(INDEX('Cost_Components'!$O$2:$O$28,MATCH(E200,'Cost_Components'!$A$2:$A$28,0)),"")</f>
      </c>
      <c r="AF200" s="99" t="n">
        <v>91875.3545398108</v>
      </c>
      <c r="AG200" s="100" t="n">
        <v>87016.5662575381</v>
      </c>
      <c r="AH200" s="101" t="str">
        <f>IF(H200="shared-count-once",COUNTIFS($A$2:$A$1405,A200,$B$2:$B$1405,B200,$E$2:$E$1405,E200),1)</f>
      </c>
      <c r="AI200" s="102" t="n">
        <v>315525215.312548</v>
      </c>
      <c r="AJ200" s="103" t="str">
        <f>IF(AI200=0,"",Q200/AI200)</f>
      </c>
      <c r="AK200" s="104" t="str">
        <f>IF(AI200=0,"",R200/AI200)</f>
      </c>
      <c r="AL200" s="105" t="str">
        <f>IF(AI200=0,"",S200/AI200)</f>
      </c>
      <c r="AM200" s="106" t="str">
        <f>IF(AI200=0,"",Y200/AI200)</f>
      </c>
    </row>
    <row r="201">
      <c r="A201" t="s">
        <v>245</v>
      </c>
      <c r="B201" s="73" t="n">
        <v>2042</v>
      </c>
      <c r="C201" t="s">
        <v>245</v>
      </c>
      <c r="D201" t="s">
        <v>235</v>
      </c>
      <c r="E201" s="74" t="s">
        <v>315</v>
      </c>
      <c r="F201" s="75" t="s">
        <v>316</v>
      </c>
      <c r="G201" s="76" t="s">
        <v>246</v>
      </c>
      <c r="H201" s="77" t="s">
        <v>240</v>
      </c>
      <c r="I201" s="78" t="s">
        <v>304</v>
      </c>
      <c r="J201" s="79" t="str">
        <f>IFERROR(INDEX('Cost_Components'!$K$2:$K$28,MATCH(E201,'Cost_Components'!$A$2:$A$28,0)),"")</f>
      </c>
      <c r="K201" s="80" t="str">
        <f>IF(OR(L201="",Z201="",AA201="",AB201=""),"",IF(B201&lt;AA201,L201,IF(B201&gt;AB201,Z201,L201+(Z201-L201)*MIN(MAX((B201-AA201+1)/MAX(AB201-AA201+1,1),0),1))))</f>
      </c>
      <c r="L201" s="81" t="str">
        <f>IFERROR(INDEX('Cost_Components'!$S$2:$S$28,MATCH(E201,'Cost_Components'!$A$2:$A$28,0)),"")</f>
      </c>
      <c r="M201" s="82" t="str">
        <f>IFERROR(INDEX('Cost_Components'!$L$2:$L$28,MATCH(E201,'Cost_Components'!$A$2:$A$28,0)),"")</f>
      </c>
      <c r="N201" s="83" t="str">
        <f>IFERROR(INDEX('Cost_Components'!$P$2:$P$28,MATCH(E201,'Cost_Components'!$A$2:$A$28,0)),"")</f>
      </c>
      <c r="O201" s="84" t="str">
        <f>AF201*J201</f>
      </c>
      <c r="P201" s="85" t="str">
        <f>AG201*J201</f>
      </c>
      <c r="Q201" s="86" t="str">
        <f>P201*L201*M201*N201</f>
      </c>
      <c r="R201" s="87" t="str">
        <f>O201*K201*M201*N201</f>
      </c>
      <c r="S201" s="88" t="str">
        <f>R201-Q201</f>
      </c>
      <c r="T201" s="34" t="str">
        <f>IFERROR(INDEX('Cost_Components'!$R$2:$R$28,MATCH(E201,'Cost_Components'!$A$2:$A$28,0)),"")</f>
      </c>
      <c r="U201" s="89" t="str">
        <f>IFERROR(INDEX('Cost_Components'!$Q$2:$Q$28,MATCH(E201,'Cost_Components'!$A$2:$A$28,0)),"")</f>
      </c>
      <c r="V201" s="90" t="str">
        <f>1/(1+'Calculation_Assumptions'!$B$5)^(B201-'Calculation_Assumptions'!$B$2)</f>
      </c>
      <c r="W201" s="91" t="str">
        <f>Q201*V201</f>
      </c>
      <c r="X201" s="92" t="str">
        <f>R201*V201</f>
      </c>
      <c r="Y201" s="93" t="str">
        <f>S201*V201</f>
      </c>
      <c r="Z201" s="94" t="str">
        <f>IFERROR(INDEX('Cost_Components'!$T$2:$T$28,MATCH(E201,'Cost_Components'!$A$2:$A$28,0)),"")</f>
      </c>
      <c r="AA201" s="95" t="str">
        <f>IFERROR(INDEX('Cost_Components'!$U$2:$U$28,MATCH(E201,'Cost_Components'!$A$2:$A$28,0)),"")</f>
      </c>
      <c r="AB201" s="96" t="str">
        <f>IFERROR(INDEX('Cost_Components'!$V$2:$V$28,MATCH(E201,'Cost_Components'!$A$2:$A$28,0)),"")</f>
      </c>
      <c r="AC201" s="97" t="str">
        <f>IFERROR(INDEX('Cost_Components'!$M$2:$M$28,MATCH(E201,'Cost_Components'!$A$2:$A$28,0)),"")</f>
      </c>
      <c r="AD201" s="98" t="str">
        <f>IFERROR(INDEX('Cost_Components'!$N$2:$N$28,MATCH(E201,'Cost_Components'!$A$2:$A$28,0)),"")</f>
      </c>
      <c r="AE201" s="34" t="str">
        <f>IFERROR(INDEX('Cost_Components'!$O$2:$O$28,MATCH(E201,'Cost_Components'!$A$2:$A$28,0)),"")</f>
      </c>
      <c r="AF201" s="99" t="n">
        <v>93673.2655478424</v>
      </c>
      <c r="AG201" s="100" t="n">
        <v>88348.741861778</v>
      </c>
      <c r="AH201" s="101" t="str">
        <f>IF(H201="shared-count-once",COUNTIFS($A$2:$A$1405,A201,$B$2:$B$1405,B201,$E$2:$E$1405,E201),1)</f>
      </c>
      <c r="AI201" s="102" t="n">
        <v>316707694.211882</v>
      </c>
      <c r="AJ201" s="103" t="str">
        <f>IF(AI201=0,"",Q201/AI201)</f>
      </c>
      <c r="AK201" s="104" t="str">
        <f>IF(AI201=0,"",R201/AI201)</f>
      </c>
      <c r="AL201" s="105" t="str">
        <f>IF(AI201=0,"",S201/AI201)</f>
      </c>
      <c r="AM201" s="106" t="str">
        <f>IF(AI201=0,"",Y201/AI201)</f>
      </c>
    </row>
    <row r="202">
      <c r="A202" t="s">
        <v>245</v>
      </c>
      <c r="B202" s="73" t="n">
        <v>2043</v>
      </c>
      <c r="C202" t="s">
        <v>245</v>
      </c>
      <c r="D202" t="s">
        <v>235</v>
      </c>
      <c r="E202" s="74" t="s">
        <v>315</v>
      </c>
      <c r="F202" s="75" t="s">
        <v>316</v>
      </c>
      <c r="G202" s="76" t="s">
        <v>246</v>
      </c>
      <c r="H202" s="77" t="s">
        <v>240</v>
      </c>
      <c r="I202" s="78" t="s">
        <v>304</v>
      </c>
      <c r="J202" s="79" t="str">
        <f>IFERROR(INDEX('Cost_Components'!$K$2:$K$28,MATCH(E202,'Cost_Components'!$A$2:$A$28,0)),"")</f>
      </c>
      <c r="K202" s="80" t="str">
        <f>IF(OR(L202="",Z202="",AA202="",AB202=""),"",IF(B202&lt;AA202,L202,IF(B202&gt;AB202,Z202,L202+(Z202-L202)*MIN(MAX((B202-AA202+1)/MAX(AB202-AA202+1,1),0),1))))</f>
      </c>
      <c r="L202" s="81" t="str">
        <f>IFERROR(INDEX('Cost_Components'!$S$2:$S$28,MATCH(E202,'Cost_Components'!$A$2:$A$28,0)),"")</f>
      </c>
      <c r="M202" s="82" t="str">
        <f>IFERROR(INDEX('Cost_Components'!$L$2:$L$28,MATCH(E202,'Cost_Components'!$A$2:$A$28,0)),"")</f>
      </c>
      <c r="N202" s="83" t="str">
        <f>IFERROR(INDEX('Cost_Components'!$P$2:$P$28,MATCH(E202,'Cost_Components'!$A$2:$A$28,0)),"")</f>
      </c>
      <c r="O202" s="84" t="str">
        <f>AF202*J202</f>
      </c>
      <c r="P202" s="85" t="str">
        <f>AG202*J202</f>
      </c>
      <c r="Q202" s="86" t="str">
        <f>P202*L202*M202*N202</f>
      </c>
      <c r="R202" s="87" t="str">
        <f>O202*K202*M202*N202</f>
      </c>
      <c r="S202" s="88" t="str">
        <f>R202-Q202</f>
      </c>
      <c r="T202" s="34" t="str">
        <f>IFERROR(INDEX('Cost_Components'!$R$2:$R$28,MATCH(E202,'Cost_Components'!$A$2:$A$28,0)),"")</f>
      </c>
      <c r="U202" s="89" t="str">
        <f>IFERROR(INDEX('Cost_Components'!$Q$2:$Q$28,MATCH(E202,'Cost_Components'!$A$2:$A$28,0)),"")</f>
      </c>
      <c r="V202" s="90" t="str">
        <f>1/(1+'Calculation_Assumptions'!$B$5)^(B202-'Calculation_Assumptions'!$B$2)</f>
      </c>
      <c r="W202" s="91" t="str">
        <f>Q202*V202</f>
      </c>
      <c r="X202" s="92" t="str">
        <f>R202*V202</f>
      </c>
      <c r="Y202" s="93" t="str">
        <f>S202*V202</f>
      </c>
      <c r="Z202" s="94" t="str">
        <f>IFERROR(INDEX('Cost_Components'!$T$2:$T$28,MATCH(E202,'Cost_Components'!$A$2:$A$28,0)),"")</f>
      </c>
      <c r="AA202" s="95" t="str">
        <f>IFERROR(INDEX('Cost_Components'!$U$2:$U$28,MATCH(E202,'Cost_Components'!$A$2:$A$28,0)),"")</f>
      </c>
      <c r="AB202" s="96" t="str">
        <f>IFERROR(INDEX('Cost_Components'!$V$2:$V$28,MATCH(E202,'Cost_Components'!$A$2:$A$28,0)),"")</f>
      </c>
      <c r="AC202" s="97" t="str">
        <f>IFERROR(INDEX('Cost_Components'!$M$2:$M$28,MATCH(E202,'Cost_Components'!$A$2:$A$28,0)),"")</f>
      </c>
      <c r="AD202" s="98" t="str">
        <f>IFERROR(INDEX('Cost_Components'!$N$2:$N$28,MATCH(E202,'Cost_Components'!$A$2:$A$28,0)),"")</f>
      </c>
      <c r="AE202" s="34" t="str">
        <f>IFERROR(INDEX('Cost_Components'!$O$2:$O$28,MATCH(E202,'Cost_Components'!$A$2:$A$28,0)),"")</f>
      </c>
      <c r="AF202" s="99" t="n">
        <v>95564.3694225802</v>
      </c>
      <c r="AG202" s="100" t="n">
        <v>89759.0693837948</v>
      </c>
      <c r="AH202" s="101" t="str">
        <f>IF(H202="shared-count-once",COUNTIFS($A$2:$A$1405,A202,$B$2:$B$1405,B202,$E$2:$E$1405,E202),1)</f>
      </c>
      <c r="AI202" s="102" t="n">
        <v>317814114.067152</v>
      </c>
      <c r="AJ202" s="103" t="str">
        <f>IF(AI202=0,"",Q202/AI202)</f>
      </c>
      <c r="AK202" s="104" t="str">
        <f>IF(AI202=0,"",R202/AI202)</f>
      </c>
      <c r="AL202" s="105" t="str">
        <f>IF(AI202=0,"",S202/AI202)</f>
      </c>
      <c r="AM202" s="106" t="str">
        <f>IF(AI202=0,"",Y202/AI202)</f>
      </c>
    </row>
    <row r="203">
      <c r="A203" t="s">
        <v>245</v>
      </c>
      <c r="B203" s="73" t="n">
        <v>2044</v>
      </c>
      <c r="C203" t="s">
        <v>245</v>
      </c>
      <c r="D203" t="s">
        <v>235</v>
      </c>
      <c r="E203" s="74" t="s">
        <v>315</v>
      </c>
      <c r="F203" s="75" t="s">
        <v>316</v>
      </c>
      <c r="G203" s="76" t="s">
        <v>246</v>
      </c>
      <c r="H203" s="77" t="s">
        <v>240</v>
      </c>
      <c r="I203" s="78" t="s">
        <v>304</v>
      </c>
      <c r="J203" s="79" t="str">
        <f>IFERROR(INDEX('Cost_Components'!$K$2:$K$28,MATCH(E203,'Cost_Components'!$A$2:$A$28,0)),"")</f>
      </c>
      <c r="K203" s="80" t="str">
        <f>IF(OR(L203="",Z203="",AA203="",AB203=""),"",IF(B203&lt;AA203,L203,IF(B203&gt;AB203,Z203,L203+(Z203-L203)*MIN(MAX((B203-AA203+1)/MAX(AB203-AA203+1,1),0),1))))</f>
      </c>
      <c r="L203" s="81" t="str">
        <f>IFERROR(INDEX('Cost_Components'!$S$2:$S$28,MATCH(E203,'Cost_Components'!$A$2:$A$28,0)),"")</f>
      </c>
      <c r="M203" s="82" t="str">
        <f>IFERROR(INDEX('Cost_Components'!$L$2:$L$28,MATCH(E203,'Cost_Components'!$A$2:$A$28,0)),"")</f>
      </c>
      <c r="N203" s="83" t="str">
        <f>IFERROR(INDEX('Cost_Components'!$P$2:$P$28,MATCH(E203,'Cost_Components'!$A$2:$A$28,0)),"")</f>
      </c>
      <c r="O203" s="84" t="str">
        <f>AF203*J203</f>
      </c>
      <c r="P203" s="85" t="str">
        <f>AG203*J203</f>
      </c>
      <c r="Q203" s="86" t="str">
        <f>P203*L203*M203*N203</f>
      </c>
      <c r="R203" s="87" t="str">
        <f>O203*K203*M203*N203</f>
      </c>
      <c r="S203" s="88" t="str">
        <f>R203-Q203</f>
      </c>
      <c r="T203" s="34" t="str">
        <f>IFERROR(INDEX('Cost_Components'!$R$2:$R$28,MATCH(E203,'Cost_Components'!$A$2:$A$28,0)),"")</f>
      </c>
      <c r="U203" s="89" t="str">
        <f>IFERROR(INDEX('Cost_Components'!$Q$2:$Q$28,MATCH(E203,'Cost_Components'!$A$2:$A$28,0)),"")</f>
      </c>
      <c r="V203" s="90" t="str">
        <f>1/(1+'Calculation_Assumptions'!$B$5)^(B203-'Calculation_Assumptions'!$B$2)</f>
      </c>
      <c r="W203" s="91" t="str">
        <f>Q203*V203</f>
      </c>
      <c r="X203" s="92" t="str">
        <f>R203*V203</f>
      </c>
      <c r="Y203" s="93" t="str">
        <f>S203*V203</f>
      </c>
      <c r="Z203" s="94" t="str">
        <f>IFERROR(INDEX('Cost_Components'!$T$2:$T$28,MATCH(E203,'Cost_Components'!$A$2:$A$28,0)),"")</f>
      </c>
      <c r="AA203" s="95" t="str">
        <f>IFERROR(INDEX('Cost_Components'!$U$2:$U$28,MATCH(E203,'Cost_Components'!$A$2:$A$28,0)),"")</f>
      </c>
      <c r="AB203" s="96" t="str">
        <f>IFERROR(INDEX('Cost_Components'!$V$2:$V$28,MATCH(E203,'Cost_Components'!$A$2:$A$28,0)),"")</f>
      </c>
      <c r="AC203" s="97" t="str">
        <f>IFERROR(INDEX('Cost_Components'!$M$2:$M$28,MATCH(E203,'Cost_Components'!$A$2:$A$28,0)),"")</f>
      </c>
      <c r="AD203" s="98" t="str">
        <f>IFERROR(INDEX('Cost_Components'!$N$2:$N$28,MATCH(E203,'Cost_Components'!$A$2:$A$28,0)),"")</f>
      </c>
      <c r="AE203" s="34" t="str">
        <f>IFERROR(INDEX('Cost_Components'!$O$2:$O$28,MATCH(E203,'Cost_Components'!$A$2:$A$28,0)),"")</f>
      </c>
      <c r="AF203" s="99" t="n">
        <v>97486.2417290775</v>
      </c>
      <c r="AG203" s="100" t="n">
        <v>91184.0260401795</v>
      </c>
      <c r="AH203" s="101" t="str">
        <f>IF(H203="shared-count-once",COUNTIFS($A$2:$A$1405,A203,$B$2:$B$1405,B203,$E$2:$E$1405,E203),1)</f>
      </c>
      <c r="AI203" s="102" t="n">
        <v>318840890.732156</v>
      </c>
      <c r="AJ203" s="103" t="str">
        <f>IF(AI203=0,"",Q203/AI203)</f>
      </c>
      <c r="AK203" s="104" t="str">
        <f>IF(AI203=0,"",R203/AI203)</f>
      </c>
      <c r="AL203" s="105" t="str">
        <f>IF(AI203=0,"",S203/AI203)</f>
      </c>
      <c r="AM203" s="106" t="str">
        <f>IF(AI203=0,"",Y203/AI203)</f>
      </c>
    </row>
    <row r="204">
      <c r="A204" t="s">
        <v>245</v>
      </c>
      <c r="B204" s="73" t="n">
        <v>2045</v>
      </c>
      <c r="C204" t="s">
        <v>245</v>
      </c>
      <c r="D204" t="s">
        <v>235</v>
      </c>
      <c r="E204" s="74" t="s">
        <v>315</v>
      </c>
      <c r="F204" s="75" t="s">
        <v>316</v>
      </c>
      <c r="G204" s="76" t="s">
        <v>246</v>
      </c>
      <c r="H204" s="77" t="s">
        <v>240</v>
      </c>
      <c r="I204" s="78" t="s">
        <v>304</v>
      </c>
      <c r="J204" s="79" t="str">
        <f>IFERROR(INDEX('Cost_Components'!$K$2:$K$28,MATCH(E204,'Cost_Components'!$A$2:$A$28,0)),"")</f>
      </c>
      <c r="K204" s="80" t="str">
        <f>IF(OR(L204="",Z204="",AA204="",AB204=""),"",IF(B204&lt;AA204,L204,IF(B204&gt;AB204,Z204,L204+(Z204-L204)*MIN(MAX((B204-AA204+1)/MAX(AB204-AA204+1,1),0),1))))</f>
      </c>
      <c r="L204" s="81" t="str">
        <f>IFERROR(INDEX('Cost_Components'!$S$2:$S$28,MATCH(E204,'Cost_Components'!$A$2:$A$28,0)),"")</f>
      </c>
      <c r="M204" s="82" t="str">
        <f>IFERROR(INDEX('Cost_Components'!$L$2:$L$28,MATCH(E204,'Cost_Components'!$A$2:$A$28,0)),"")</f>
      </c>
      <c r="N204" s="83" t="str">
        <f>IFERROR(INDEX('Cost_Components'!$P$2:$P$28,MATCH(E204,'Cost_Components'!$A$2:$A$28,0)),"")</f>
      </c>
      <c r="O204" s="84" t="str">
        <f>AF204*J204</f>
      </c>
      <c r="P204" s="85" t="str">
        <f>AG204*J204</f>
      </c>
      <c r="Q204" s="86" t="str">
        <f>P204*L204*M204*N204</f>
      </c>
      <c r="R204" s="87" t="str">
        <f>O204*K204*M204*N204</f>
      </c>
      <c r="S204" s="88" t="str">
        <f>R204-Q204</f>
      </c>
      <c r="T204" s="34" t="str">
        <f>IFERROR(INDEX('Cost_Components'!$R$2:$R$28,MATCH(E204,'Cost_Components'!$A$2:$A$28,0)),"")</f>
      </c>
      <c r="U204" s="89" t="str">
        <f>IFERROR(INDEX('Cost_Components'!$Q$2:$Q$28,MATCH(E204,'Cost_Components'!$A$2:$A$28,0)),"")</f>
      </c>
      <c r="V204" s="90" t="str">
        <f>1/(1+'Calculation_Assumptions'!$B$5)^(B204-'Calculation_Assumptions'!$B$2)</f>
      </c>
      <c r="W204" s="91" t="str">
        <f>Q204*V204</f>
      </c>
      <c r="X204" s="92" t="str">
        <f>R204*V204</f>
      </c>
      <c r="Y204" s="93" t="str">
        <f>S204*V204</f>
      </c>
      <c r="Z204" s="94" t="str">
        <f>IFERROR(INDEX('Cost_Components'!$T$2:$T$28,MATCH(E204,'Cost_Components'!$A$2:$A$28,0)),"")</f>
      </c>
      <c r="AA204" s="95" t="str">
        <f>IFERROR(INDEX('Cost_Components'!$U$2:$U$28,MATCH(E204,'Cost_Components'!$A$2:$A$28,0)),"")</f>
      </c>
      <c r="AB204" s="96" t="str">
        <f>IFERROR(INDEX('Cost_Components'!$V$2:$V$28,MATCH(E204,'Cost_Components'!$A$2:$A$28,0)),"")</f>
      </c>
      <c r="AC204" s="97" t="str">
        <f>IFERROR(INDEX('Cost_Components'!$M$2:$M$28,MATCH(E204,'Cost_Components'!$A$2:$A$28,0)),"")</f>
      </c>
      <c r="AD204" s="98" t="str">
        <f>IFERROR(INDEX('Cost_Components'!$N$2:$N$28,MATCH(E204,'Cost_Components'!$A$2:$A$28,0)),"")</f>
      </c>
      <c r="AE204" s="34" t="str">
        <f>IFERROR(INDEX('Cost_Components'!$O$2:$O$28,MATCH(E204,'Cost_Components'!$A$2:$A$28,0)),"")</f>
      </c>
      <c r="AF204" s="99" t="n">
        <v>99461.0377065425</v>
      </c>
      <c r="AG204" s="100" t="n">
        <v>92647.4273948623</v>
      </c>
      <c r="AH204" s="101" t="str">
        <f>IF(H204="shared-count-once",COUNTIFS($A$2:$A$1405,A204,$B$2:$B$1405,B204,$E$2:$E$1405,E204),1)</f>
      </c>
      <c r="AI204" s="102" t="n">
        <v>319784682.33108</v>
      </c>
      <c r="AJ204" s="103" t="str">
        <f>IF(AI204=0,"",Q204/AI204)</f>
      </c>
      <c r="AK204" s="104" t="str">
        <f>IF(AI204=0,"",R204/AI204)</f>
      </c>
      <c r="AL204" s="105" t="str">
        <f>IF(AI204=0,"",S204/AI204)</f>
      </c>
      <c r="AM204" s="106" t="str">
        <f>IF(AI204=0,"",Y204/AI204)</f>
      </c>
    </row>
    <row r="205">
      <c r="A205" t="s">
        <v>245</v>
      </c>
      <c r="B205" s="73" t="n">
        <v>2046</v>
      </c>
      <c r="C205" t="s">
        <v>245</v>
      </c>
      <c r="D205" t="s">
        <v>235</v>
      </c>
      <c r="E205" s="74" t="s">
        <v>315</v>
      </c>
      <c r="F205" s="75" t="s">
        <v>316</v>
      </c>
      <c r="G205" s="76" t="s">
        <v>246</v>
      </c>
      <c r="H205" s="77" t="s">
        <v>240</v>
      </c>
      <c r="I205" s="78" t="s">
        <v>304</v>
      </c>
      <c r="J205" s="79" t="str">
        <f>IFERROR(INDEX('Cost_Components'!$K$2:$K$28,MATCH(E205,'Cost_Components'!$A$2:$A$28,0)),"")</f>
      </c>
      <c r="K205" s="80" t="str">
        <f>IF(OR(L205="",Z205="",AA205="",AB205=""),"",IF(B205&lt;AA205,L205,IF(B205&gt;AB205,Z205,L205+(Z205-L205)*MIN(MAX((B205-AA205+1)/MAX(AB205-AA205+1,1),0),1))))</f>
      </c>
      <c r="L205" s="81" t="str">
        <f>IFERROR(INDEX('Cost_Components'!$S$2:$S$28,MATCH(E205,'Cost_Components'!$A$2:$A$28,0)),"")</f>
      </c>
      <c r="M205" s="82" t="str">
        <f>IFERROR(INDEX('Cost_Components'!$L$2:$L$28,MATCH(E205,'Cost_Components'!$A$2:$A$28,0)),"")</f>
      </c>
      <c r="N205" s="83" t="str">
        <f>IFERROR(INDEX('Cost_Components'!$P$2:$P$28,MATCH(E205,'Cost_Components'!$A$2:$A$28,0)),"")</f>
      </c>
      <c r="O205" s="84" t="str">
        <f>AF205*J205</f>
      </c>
      <c r="P205" s="85" t="str">
        <f>AG205*J205</f>
      </c>
      <c r="Q205" s="86" t="str">
        <f>P205*L205*M205*N205</f>
      </c>
      <c r="R205" s="87" t="str">
        <f>O205*K205*M205*N205</f>
      </c>
      <c r="S205" s="88" t="str">
        <f>R205-Q205</f>
      </c>
      <c r="T205" s="34" t="str">
        <f>IFERROR(INDEX('Cost_Components'!$R$2:$R$28,MATCH(E205,'Cost_Components'!$A$2:$A$28,0)),"")</f>
      </c>
      <c r="U205" s="89" t="str">
        <f>IFERROR(INDEX('Cost_Components'!$Q$2:$Q$28,MATCH(E205,'Cost_Components'!$A$2:$A$28,0)),"")</f>
      </c>
      <c r="V205" s="90" t="str">
        <f>1/(1+'Calculation_Assumptions'!$B$5)^(B205-'Calculation_Assumptions'!$B$2)</f>
      </c>
      <c r="W205" s="91" t="str">
        <f>Q205*V205</f>
      </c>
      <c r="X205" s="92" t="str">
        <f>R205*V205</f>
      </c>
      <c r="Y205" s="93" t="str">
        <f>S205*V205</f>
      </c>
      <c r="Z205" s="94" t="str">
        <f>IFERROR(INDEX('Cost_Components'!$T$2:$T$28,MATCH(E205,'Cost_Components'!$A$2:$A$28,0)),"")</f>
      </c>
      <c r="AA205" s="95" t="str">
        <f>IFERROR(INDEX('Cost_Components'!$U$2:$U$28,MATCH(E205,'Cost_Components'!$A$2:$A$28,0)),"")</f>
      </c>
      <c r="AB205" s="96" t="str">
        <f>IFERROR(INDEX('Cost_Components'!$V$2:$V$28,MATCH(E205,'Cost_Components'!$A$2:$A$28,0)),"")</f>
      </c>
      <c r="AC205" s="97" t="str">
        <f>IFERROR(INDEX('Cost_Components'!$M$2:$M$28,MATCH(E205,'Cost_Components'!$A$2:$A$28,0)),"")</f>
      </c>
      <c r="AD205" s="98" t="str">
        <f>IFERROR(INDEX('Cost_Components'!$N$2:$N$28,MATCH(E205,'Cost_Components'!$A$2:$A$28,0)),"")</f>
      </c>
      <c r="AE205" s="34" t="str">
        <f>IFERROR(INDEX('Cost_Components'!$O$2:$O$28,MATCH(E205,'Cost_Components'!$A$2:$A$28,0)),"")</f>
      </c>
      <c r="AF205" s="99" t="n">
        <v>101466.014185808</v>
      </c>
      <c r="AG205" s="100" t="n">
        <v>94127.1149904586</v>
      </c>
      <c r="AH205" s="101" t="str">
        <f>IF(H205="shared-count-once",COUNTIFS($A$2:$A$1405,A205,$B$2:$B$1405,B205,$E$2:$E$1405,E205),1)</f>
      </c>
      <c r="AI205" s="102" t="n">
        <v>320645615.981408</v>
      </c>
      <c r="AJ205" s="103" t="str">
        <f>IF(AI205=0,"",Q205/AI205)</f>
      </c>
      <c r="AK205" s="104" t="str">
        <f>IF(AI205=0,"",R205/AI205)</f>
      </c>
      <c r="AL205" s="105" t="str">
        <f>IF(AI205=0,"",S205/AI205)</f>
      </c>
      <c r="AM205" s="106" t="str">
        <f>IF(AI205=0,"",Y205/AI205)</f>
      </c>
    </row>
    <row r="206">
      <c r="A206" t="s">
        <v>245</v>
      </c>
      <c r="B206" s="73" t="n">
        <v>2047</v>
      </c>
      <c r="C206" t="s">
        <v>245</v>
      </c>
      <c r="D206" t="s">
        <v>235</v>
      </c>
      <c r="E206" s="74" t="s">
        <v>315</v>
      </c>
      <c r="F206" s="75" t="s">
        <v>316</v>
      </c>
      <c r="G206" s="76" t="s">
        <v>246</v>
      </c>
      <c r="H206" s="77" t="s">
        <v>240</v>
      </c>
      <c r="I206" s="78" t="s">
        <v>304</v>
      </c>
      <c r="J206" s="79" t="str">
        <f>IFERROR(INDEX('Cost_Components'!$K$2:$K$28,MATCH(E206,'Cost_Components'!$A$2:$A$28,0)),"")</f>
      </c>
      <c r="K206" s="80" t="str">
        <f>IF(OR(L206="",Z206="",AA206="",AB206=""),"",IF(B206&lt;AA206,L206,IF(B206&gt;AB206,Z206,L206+(Z206-L206)*MIN(MAX((B206-AA206+1)/MAX(AB206-AA206+1,1),0),1))))</f>
      </c>
      <c r="L206" s="81" t="str">
        <f>IFERROR(INDEX('Cost_Components'!$S$2:$S$28,MATCH(E206,'Cost_Components'!$A$2:$A$28,0)),"")</f>
      </c>
      <c r="M206" s="82" t="str">
        <f>IFERROR(INDEX('Cost_Components'!$L$2:$L$28,MATCH(E206,'Cost_Components'!$A$2:$A$28,0)),"")</f>
      </c>
      <c r="N206" s="83" t="str">
        <f>IFERROR(INDEX('Cost_Components'!$P$2:$P$28,MATCH(E206,'Cost_Components'!$A$2:$A$28,0)),"")</f>
      </c>
      <c r="O206" s="84" t="str">
        <f>AF206*J206</f>
      </c>
      <c r="P206" s="85" t="str">
        <f>AG206*J206</f>
      </c>
      <c r="Q206" s="86" t="str">
        <f>P206*L206*M206*N206</f>
      </c>
      <c r="R206" s="87" t="str">
        <f>O206*K206*M206*N206</f>
      </c>
      <c r="S206" s="88" t="str">
        <f>R206-Q206</f>
      </c>
      <c r="T206" s="34" t="str">
        <f>IFERROR(INDEX('Cost_Components'!$R$2:$R$28,MATCH(E206,'Cost_Components'!$A$2:$A$28,0)),"")</f>
      </c>
      <c r="U206" s="89" t="str">
        <f>IFERROR(INDEX('Cost_Components'!$Q$2:$Q$28,MATCH(E206,'Cost_Components'!$A$2:$A$28,0)),"")</f>
      </c>
      <c r="V206" s="90" t="str">
        <f>1/(1+'Calculation_Assumptions'!$B$5)^(B206-'Calculation_Assumptions'!$B$2)</f>
      </c>
      <c r="W206" s="91" t="str">
        <f>Q206*V206</f>
      </c>
      <c r="X206" s="92" t="str">
        <f>R206*V206</f>
      </c>
      <c r="Y206" s="93" t="str">
        <f>S206*V206</f>
      </c>
      <c r="Z206" s="94" t="str">
        <f>IFERROR(INDEX('Cost_Components'!$T$2:$T$28,MATCH(E206,'Cost_Components'!$A$2:$A$28,0)),"")</f>
      </c>
      <c r="AA206" s="95" t="str">
        <f>IFERROR(INDEX('Cost_Components'!$U$2:$U$28,MATCH(E206,'Cost_Components'!$A$2:$A$28,0)),"")</f>
      </c>
      <c r="AB206" s="96" t="str">
        <f>IFERROR(INDEX('Cost_Components'!$V$2:$V$28,MATCH(E206,'Cost_Components'!$A$2:$A$28,0)),"")</f>
      </c>
      <c r="AC206" s="97" t="str">
        <f>IFERROR(INDEX('Cost_Components'!$M$2:$M$28,MATCH(E206,'Cost_Components'!$A$2:$A$28,0)),"")</f>
      </c>
      <c r="AD206" s="98" t="str">
        <f>IFERROR(INDEX('Cost_Components'!$N$2:$N$28,MATCH(E206,'Cost_Components'!$A$2:$A$28,0)),"")</f>
      </c>
      <c r="AE206" s="34" t="str">
        <f>IFERROR(INDEX('Cost_Components'!$O$2:$O$28,MATCH(E206,'Cost_Components'!$A$2:$A$28,0)),"")</f>
      </c>
      <c r="AF206" s="99" t="n">
        <v>103496.432959847</v>
      </c>
      <c r="AG206" s="100" t="n">
        <v>95620.3979490639</v>
      </c>
      <c r="AH206" s="101" t="str">
        <f>IF(H206="shared-count-once",COUNTIFS($A$2:$A$1405,A206,$B$2:$B$1405,B206,$E$2:$E$1405,E206),1)</f>
      </c>
      <c r="AI206" s="102" t="n">
        <v>321429520.522875</v>
      </c>
      <c r="AJ206" s="103" t="str">
        <f>IF(AI206=0,"",Q206/AI206)</f>
      </c>
      <c r="AK206" s="104" t="str">
        <f>IF(AI206=0,"",R206/AI206)</f>
      </c>
      <c r="AL206" s="105" t="str">
        <f>IF(AI206=0,"",S206/AI206)</f>
      </c>
      <c r="AM206" s="106" t="str">
        <f>IF(AI206=0,"",Y206/AI206)</f>
      </c>
    </row>
    <row r="207">
      <c r="A207" t="s">
        <v>245</v>
      </c>
      <c r="B207" s="73" t="n">
        <v>2048</v>
      </c>
      <c r="C207" t="s">
        <v>245</v>
      </c>
      <c r="D207" t="s">
        <v>235</v>
      </c>
      <c r="E207" s="74" t="s">
        <v>315</v>
      </c>
      <c r="F207" s="75" t="s">
        <v>316</v>
      </c>
      <c r="G207" s="76" t="s">
        <v>246</v>
      </c>
      <c r="H207" s="77" t="s">
        <v>240</v>
      </c>
      <c r="I207" s="78" t="s">
        <v>304</v>
      </c>
      <c r="J207" s="79" t="str">
        <f>IFERROR(INDEX('Cost_Components'!$K$2:$K$28,MATCH(E207,'Cost_Components'!$A$2:$A$28,0)),"")</f>
      </c>
      <c r="K207" s="80" t="str">
        <f>IF(OR(L207="",Z207="",AA207="",AB207=""),"",IF(B207&lt;AA207,L207,IF(B207&gt;AB207,Z207,L207+(Z207-L207)*MIN(MAX((B207-AA207+1)/MAX(AB207-AA207+1,1),0),1))))</f>
      </c>
      <c r="L207" s="81" t="str">
        <f>IFERROR(INDEX('Cost_Components'!$S$2:$S$28,MATCH(E207,'Cost_Components'!$A$2:$A$28,0)),"")</f>
      </c>
      <c r="M207" s="82" t="str">
        <f>IFERROR(INDEX('Cost_Components'!$L$2:$L$28,MATCH(E207,'Cost_Components'!$A$2:$A$28,0)),"")</f>
      </c>
      <c r="N207" s="83" t="str">
        <f>IFERROR(INDEX('Cost_Components'!$P$2:$P$28,MATCH(E207,'Cost_Components'!$A$2:$A$28,0)),"")</f>
      </c>
      <c r="O207" s="84" t="str">
        <f>AF207*J207</f>
      </c>
      <c r="P207" s="85" t="str">
        <f>AG207*J207</f>
      </c>
      <c r="Q207" s="86" t="str">
        <f>P207*L207*M207*N207</f>
      </c>
      <c r="R207" s="87" t="str">
        <f>O207*K207*M207*N207</f>
      </c>
      <c r="S207" s="88" t="str">
        <f>R207-Q207</f>
      </c>
      <c r="T207" s="34" t="str">
        <f>IFERROR(INDEX('Cost_Components'!$R$2:$R$28,MATCH(E207,'Cost_Components'!$A$2:$A$28,0)),"")</f>
      </c>
      <c r="U207" s="89" t="str">
        <f>IFERROR(INDEX('Cost_Components'!$Q$2:$Q$28,MATCH(E207,'Cost_Components'!$A$2:$A$28,0)),"")</f>
      </c>
      <c r="V207" s="90" t="str">
        <f>1/(1+'Calculation_Assumptions'!$B$5)^(B207-'Calculation_Assumptions'!$B$2)</f>
      </c>
      <c r="W207" s="91" t="str">
        <f>Q207*V207</f>
      </c>
      <c r="X207" s="92" t="str">
        <f>R207*V207</f>
      </c>
      <c r="Y207" s="93" t="str">
        <f>S207*V207</f>
      </c>
      <c r="Z207" s="94" t="str">
        <f>IFERROR(INDEX('Cost_Components'!$T$2:$T$28,MATCH(E207,'Cost_Components'!$A$2:$A$28,0)),"")</f>
      </c>
      <c r="AA207" s="95" t="str">
        <f>IFERROR(INDEX('Cost_Components'!$U$2:$U$28,MATCH(E207,'Cost_Components'!$A$2:$A$28,0)),"")</f>
      </c>
      <c r="AB207" s="96" t="str">
        <f>IFERROR(INDEX('Cost_Components'!$V$2:$V$28,MATCH(E207,'Cost_Components'!$A$2:$A$28,0)),"")</f>
      </c>
      <c r="AC207" s="97" t="str">
        <f>IFERROR(INDEX('Cost_Components'!$M$2:$M$28,MATCH(E207,'Cost_Components'!$A$2:$A$28,0)),"")</f>
      </c>
      <c r="AD207" s="98" t="str">
        <f>IFERROR(INDEX('Cost_Components'!$N$2:$N$28,MATCH(E207,'Cost_Components'!$A$2:$A$28,0)),"")</f>
      </c>
      <c r="AE207" s="34" t="str">
        <f>IFERROR(INDEX('Cost_Components'!$O$2:$O$28,MATCH(E207,'Cost_Components'!$A$2:$A$28,0)),"")</f>
      </c>
      <c r="AF207" s="99" t="n">
        <v>105641.523807669</v>
      </c>
      <c r="AG207" s="100" t="n">
        <v>97221.6274838856</v>
      </c>
      <c r="AH207" s="101" t="str">
        <f>IF(H207="shared-count-once",COUNTIFS($A$2:$A$1405,A207,$B$2:$B$1405,B207,$E$2:$E$1405,E207),1)</f>
      </c>
      <c r="AI207" s="102" t="n">
        <v>322136832.260161</v>
      </c>
      <c r="AJ207" s="103" t="str">
        <f>IF(AI207=0,"",Q207/AI207)</f>
      </c>
      <c r="AK207" s="104" t="str">
        <f>IF(AI207=0,"",R207/AI207)</f>
      </c>
      <c r="AL207" s="105" t="str">
        <f>IF(AI207=0,"",S207/AI207)</f>
      </c>
      <c r="AM207" s="106" t="str">
        <f>IF(AI207=0,"",Y207/AI207)</f>
      </c>
    </row>
    <row r="208">
      <c r="A208" t="s">
        <v>245</v>
      </c>
      <c r="B208" s="73" t="n">
        <v>2049</v>
      </c>
      <c r="C208" t="s">
        <v>245</v>
      </c>
      <c r="D208" t="s">
        <v>235</v>
      </c>
      <c r="E208" s="74" t="s">
        <v>315</v>
      </c>
      <c r="F208" s="75" t="s">
        <v>316</v>
      </c>
      <c r="G208" s="76" t="s">
        <v>246</v>
      </c>
      <c r="H208" s="77" t="s">
        <v>240</v>
      </c>
      <c r="I208" s="78" t="s">
        <v>304</v>
      </c>
      <c r="J208" s="79" t="str">
        <f>IFERROR(INDEX('Cost_Components'!$K$2:$K$28,MATCH(E208,'Cost_Components'!$A$2:$A$28,0)),"")</f>
      </c>
      <c r="K208" s="80" t="str">
        <f>IF(OR(L208="",Z208="",AA208="",AB208=""),"",IF(B208&lt;AA208,L208,IF(B208&gt;AB208,Z208,L208+(Z208-L208)*MIN(MAX((B208-AA208+1)/MAX(AB208-AA208+1,1),0),1))))</f>
      </c>
      <c r="L208" s="81" t="str">
        <f>IFERROR(INDEX('Cost_Components'!$S$2:$S$28,MATCH(E208,'Cost_Components'!$A$2:$A$28,0)),"")</f>
      </c>
      <c r="M208" s="82" t="str">
        <f>IFERROR(INDEX('Cost_Components'!$L$2:$L$28,MATCH(E208,'Cost_Components'!$A$2:$A$28,0)),"")</f>
      </c>
      <c r="N208" s="83" t="str">
        <f>IFERROR(INDEX('Cost_Components'!$P$2:$P$28,MATCH(E208,'Cost_Components'!$A$2:$A$28,0)),"")</f>
      </c>
      <c r="O208" s="84" t="str">
        <f>AF208*J208</f>
      </c>
      <c r="P208" s="85" t="str">
        <f>AG208*J208</f>
      </c>
      <c r="Q208" s="86" t="str">
        <f>P208*L208*M208*N208</f>
      </c>
      <c r="R208" s="87" t="str">
        <f>O208*K208*M208*N208</f>
      </c>
      <c r="S208" s="88" t="str">
        <f>R208-Q208</f>
      </c>
      <c r="T208" s="34" t="str">
        <f>IFERROR(INDEX('Cost_Components'!$R$2:$R$28,MATCH(E208,'Cost_Components'!$A$2:$A$28,0)),"")</f>
      </c>
      <c r="U208" s="89" t="str">
        <f>IFERROR(INDEX('Cost_Components'!$Q$2:$Q$28,MATCH(E208,'Cost_Components'!$A$2:$A$28,0)),"")</f>
      </c>
      <c r="V208" s="90" t="str">
        <f>1/(1+'Calculation_Assumptions'!$B$5)^(B208-'Calculation_Assumptions'!$B$2)</f>
      </c>
      <c r="W208" s="91" t="str">
        <f>Q208*V208</f>
      </c>
      <c r="X208" s="92" t="str">
        <f>R208*V208</f>
      </c>
      <c r="Y208" s="93" t="str">
        <f>S208*V208</f>
      </c>
      <c r="Z208" s="94" t="str">
        <f>IFERROR(INDEX('Cost_Components'!$T$2:$T$28,MATCH(E208,'Cost_Components'!$A$2:$A$28,0)),"")</f>
      </c>
      <c r="AA208" s="95" t="str">
        <f>IFERROR(INDEX('Cost_Components'!$U$2:$U$28,MATCH(E208,'Cost_Components'!$A$2:$A$28,0)),"")</f>
      </c>
      <c r="AB208" s="96" t="str">
        <f>IFERROR(INDEX('Cost_Components'!$V$2:$V$28,MATCH(E208,'Cost_Components'!$A$2:$A$28,0)),"")</f>
      </c>
      <c r="AC208" s="97" t="str">
        <f>IFERROR(INDEX('Cost_Components'!$M$2:$M$28,MATCH(E208,'Cost_Components'!$A$2:$A$28,0)),"")</f>
      </c>
      <c r="AD208" s="98" t="str">
        <f>IFERROR(INDEX('Cost_Components'!$N$2:$N$28,MATCH(E208,'Cost_Components'!$A$2:$A$28,0)),"")</f>
      </c>
      <c r="AE208" s="34" t="str">
        <f>IFERROR(INDEX('Cost_Components'!$O$2:$O$28,MATCH(E208,'Cost_Components'!$A$2:$A$28,0)),"")</f>
      </c>
      <c r="AF208" s="99" t="n">
        <v>107795.688793528</v>
      </c>
      <c r="AG208" s="100" t="n">
        <v>98824.2281459214</v>
      </c>
      <c r="AH208" s="101" t="str">
        <f>IF(H208="shared-count-once",COUNTIFS($A$2:$A$1405,A208,$B$2:$B$1405,B208,$E$2:$E$1405,E208),1)</f>
      </c>
      <c r="AI208" s="102" t="n">
        <v>322765819.752681</v>
      </c>
      <c r="AJ208" s="103" t="str">
        <f>IF(AI208=0,"",Q208/AI208)</f>
      </c>
      <c r="AK208" s="104" t="str">
        <f>IF(AI208=0,"",R208/AI208)</f>
      </c>
      <c r="AL208" s="105" t="str">
        <f>IF(AI208=0,"",S208/AI208)</f>
      </c>
      <c r="AM208" s="106" t="str">
        <f>IF(AI208=0,"",Y208/AI208)</f>
      </c>
    </row>
    <row r="209">
      <c r="A209" t="s">
        <v>245</v>
      </c>
      <c r="B209" s="73" t="n">
        <v>2050</v>
      </c>
      <c r="C209" t="s">
        <v>245</v>
      </c>
      <c r="D209" t="s">
        <v>235</v>
      </c>
      <c r="E209" s="74" t="s">
        <v>315</v>
      </c>
      <c r="F209" s="75" t="s">
        <v>316</v>
      </c>
      <c r="G209" s="76" t="s">
        <v>246</v>
      </c>
      <c r="H209" s="77" t="s">
        <v>240</v>
      </c>
      <c r="I209" s="78" t="s">
        <v>304</v>
      </c>
      <c r="J209" s="79" t="str">
        <f>IFERROR(INDEX('Cost_Components'!$K$2:$K$28,MATCH(E209,'Cost_Components'!$A$2:$A$28,0)),"")</f>
      </c>
      <c r="K209" s="80" t="str">
        <f>IF(OR(L209="",Z209="",AA209="",AB209=""),"",IF(B209&lt;AA209,L209,IF(B209&gt;AB209,Z209,L209+(Z209-L209)*MIN(MAX((B209-AA209+1)/MAX(AB209-AA209+1,1),0),1))))</f>
      </c>
      <c r="L209" s="81" t="str">
        <f>IFERROR(INDEX('Cost_Components'!$S$2:$S$28,MATCH(E209,'Cost_Components'!$A$2:$A$28,0)),"")</f>
      </c>
      <c r="M209" s="82" t="str">
        <f>IFERROR(INDEX('Cost_Components'!$L$2:$L$28,MATCH(E209,'Cost_Components'!$A$2:$A$28,0)),"")</f>
      </c>
      <c r="N209" s="83" t="str">
        <f>IFERROR(INDEX('Cost_Components'!$P$2:$P$28,MATCH(E209,'Cost_Components'!$A$2:$A$28,0)),"")</f>
      </c>
      <c r="O209" s="84" t="str">
        <f>AF209*J209</f>
      </c>
      <c r="P209" s="85" t="str">
        <f>AG209*J209</f>
      </c>
      <c r="Q209" s="86" t="str">
        <f>P209*L209*M209*N209</f>
      </c>
      <c r="R209" s="87" t="str">
        <f>O209*K209*M209*N209</f>
      </c>
      <c r="S209" s="88" t="str">
        <f>R209-Q209</f>
      </c>
      <c r="T209" s="34" t="str">
        <f>IFERROR(INDEX('Cost_Components'!$R$2:$R$28,MATCH(E209,'Cost_Components'!$A$2:$A$28,0)),"")</f>
      </c>
      <c r="U209" s="89" t="str">
        <f>IFERROR(INDEX('Cost_Components'!$Q$2:$Q$28,MATCH(E209,'Cost_Components'!$A$2:$A$28,0)),"")</f>
      </c>
      <c r="V209" s="90" t="str">
        <f>1/(1+'Calculation_Assumptions'!$B$5)^(B209-'Calculation_Assumptions'!$B$2)</f>
      </c>
      <c r="W209" s="91" t="str">
        <f>Q209*V209</f>
      </c>
      <c r="X209" s="92" t="str">
        <f>R209*V209</f>
      </c>
      <c r="Y209" s="93" t="str">
        <f>S209*V209</f>
      </c>
      <c r="Z209" s="94" t="str">
        <f>IFERROR(INDEX('Cost_Components'!$T$2:$T$28,MATCH(E209,'Cost_Components'!$A$2:$A$28,0)),"")</f>
      </c>
      <c r="AA209" s="95" t="str">
        <f>IFERROR(INDEX('Cost_Components'!$U$2:$U$28,MATCH(E209,'Cost_Components'!$A$2:$A$28,0)),"")</f>
      </c>
      <c r="AB209" s="96" t="str">
        <f>IFERROR(INDEX('Cost_Components'!$V$2:$V$28,MATCH(E209,'Cost_Components'!$A$2:$A$28,0)),"")</f>
      </c>
      <c r="AC209" s="97" t="str">
        <f>IFERROR(INDEX('Cost_Components'!$M$2:$M$28,MATCH(E209,'Cost_Components'!$A$2:$A$28,0)),"")</f>
      </c>
      <c r="AD209" s="98" t="str">
        <f>IFERROR(INDEX('Cost_Components'!$N$2:$N$28,MATCH(E209,'Cost_Components'!$A$2:$A$28,0)),"")</f>
      </c>
      <c r="AE209" s="34" t="str">
        <f>IFERROR(INDEX('Cost_Components'!$O$2:$O$28,MATCH(E209,'Cost_Components'!$A$2:$A$28,0)),"")</f>
      </c>
      <c r="AF209" s="99" t="n">
        <v>109938.593599095</v>
      </c>
      <c r="AG209" s="100" t="n">
        <v>100410.417452596</v>
      </c>
      <c r="AH209" s="101" t="str">
        <f>IF(H209="shared-count-once",COUNTIFS($A$2:$A$1405,A209,$B$2:$B$1405,B209,$E$2:$E$1405,E209),1)</f>
      </c>
      <c r="AI209" s="102" t="n">
        <v>323312042.563285</v>
      </c>
      <c r="AJ209" s="103" t="str">
        <f>IF(AI209=0,"",Q209/AI209)</f>
      </c>
      <c r="AK209" s="104" t="str">
        <f>IF(AI209=0,"",R209/AI209)</f>
      </c>
      <c r="AL209" s="105" t="str">
        <f>IF(AI209=0,"",S209/AI209)</f>
      </c>
      <c r="AM209" s="106" t="str">
        <f>IF(AI209=0,"",Y209/AI209)</f>
      </c>
    </row>
    <row r="210">
      <c r="A210" t="s">
        <v>245</v>
      </c>
      <c r="B210" s="73" t="n">
        <v>2025</v>
      </c>
      <c r="C210" t="s">
        <v>245</v>
      </c>
      <c r="D210" t="s">
        <v>211</v>
      </c>
      <c r="E210" s="74" t="s">
        <v>318</v>
      </c>
      <c r="F210" s="75" t="s">
        <v>319</v>
      </c>
      <c r="G210" s="76" t="s">
        <v>248</v>
      </c>
      <c r="H210" s="77" t="s">
        <v>240</v>
      </c>
      <c r="I210" s="78" t="s">
        <v>304</v>
      </c>
      <c r="J210" s="79" t="str">
        <f>IFERROR(INDEX('Cost_Components'!$K$2:$K$28,MATCH(E210,'Cost_Components'!$A$2:$A$28,0)),"")</f>
      </c>
      <c r="K210" s="80" t="str">
        <f>IF(OR(L210="",Z210="",AA210="",AB210=""),"",IF(B210&lt;AA210,L210,IF(B210&gt;AB210,Z210,L210+(Z210-L210)*MIN(MAX((B210-AA210+1)/MAX(AB210-AA210+1,1),0),1))))</f>
      </c>
      <c r="L210" s="81" t="str">
        <f>IFERROR(INDEX('Cost_Components'!$S$2:$S$28,MATCH(E210,'Cost_Components'!$A$2:$A$28,0)),"")</f>
      </c>
      <c r="M210" s="82" t="str">
        <f>IFERROR(INDEX('Cost_Components'!$L$2:$L$28,MATCH(E210,'Cost_Components'!$A$2:$A$28,0)),"")</f>
      </c>
      <c r="N210" s="83" t="str">
        <f>IFERROR(INDEX('Cost_Components'!$P$2:$P$28,MATCH(E210,'Cost_Components'!$A$2:$A$28,0)),"")</f>
      </c>
      <c r="O210" s="84" t="str">
        <f>AF210*J210</f>
      </c>
      <c r="P210" s="85" t="str">
        <f>AG210*J210</f>
      </c>
      <c r="Q210" s="86" t="str">
        <f>P210*L210*M210*N210</f>
      </c>
      <c r="R210" s="87" t="str">
        <f>O210*K210*M210*N210</f>
      </c>
      <c r="S210" s="88" t="str">
        <f>R210-Q210</f>
      </c>
      <c r="T210" s="34" t="str">
        <f>IFERROR(INDEX('Cost_Components'!$R$2:$R$28,MATCH(E210,'Cost_Components'!$A$2:$A$28,0)),"")</f>
      </c>
      <c r="U210" s="89" t="str">
        <f>IFERROR(INDEX('Cost_Components'!$Q$2:$Q$28,MATCH(E210,'Cost_Components'!$A$2:$A$28,0)),"")</f>
      </c>
      <c r="V210" s="90" t="str">
        <f>1/(1+'Calculation_Assumptions'!$B$5)^(B210-'Calculation_Assumptions'!$B$2)</f>
      </c>
      <c r="W210" s="91" t="str">
        <f>Q210*V210</f>
      </c>
      <c r="X210" s="92" t="str">
        <f>R210*V210</f>
      </c>
      <c r="Y210" s="93" t="str">
        <f>S210*V210</f>
      </c>
      <c r="Z210" s="94" t="str">
        <f>IFERROR(INDEX('Cost_Components'!$T$2:$T$28,MATCH(E210,'Cost_Components'!$A$2:$A$28,0)),"")</f>
      </c>
      <c r="AA210" s="95" t="str">
        <f>IFERROR(INDEX('Cost_Components'!$U$2:$U$28,MATCH(E210,'Cost_Components'!$A$2:$A$28,0)),"")</f>
      </c>
      <c r="AB210" s="96" t="str">
        <f>IFERROR(INDEX('Cost_Components'!$V$2:$V$28,MATCH(E210,'Cost_Components'!$A$2:$A$28,0)),"")</f>
      </c>
      <c r="AC210" s="97" t="str">
        <f>IFERROR(INDEX('Cost_Components'!$M$2:$M$28,MATCH(E210,'Cost_Components'!$A$2:$A$28,0)),"")</f>
      </c>
      <c r="AD210" s="98" t="str">
        <f>IFERROR(INDEX('Cost_Components'!$N$2:$N$28,MATCH(E210,'Cost_Components'!$A$2:$A$28,0)),"")</f>
      </c>
      <c r="AE210" s="34" t="str">
        <f>IFERROR(INDEX('Cost_Components'!$O$2:$O$28,MATCH(E210,'Cost_Components'!$A$2:$A$28,0)),"")</f>
      </c>
      <c r="AF210" s="99" t="n">
        <v>466863.858653547</v>
      </c>
      <c r="AG210" s="100" t="n">
        <v>466615.367804332</v>
      </c>
      <c r="AH210" s="101" t="str">
        <f>IF(H210="shared-count-once",COUNTIFS($A$2:$A$1405,A210,$B$2:$B$1405,B210,$E$2:$E$1405,E210),1)</f>
      </c>
      <c r="AI210" s="102" t="n">
        <v>288391907.644456</v>
      </c>
      <c r="AJ210" s="103" t="str">
        <f>IF(AI210=0,"",Q210/AI210)</f>
      </c>
      <c r="AK210" s="104" t="str">
        <f>IF(AI210=0,"",R210/AI210)</f>
      </c>
      <c r="AL210" s="105" t="str">
        <f>IF(AI210=0,"",S210/AI210)</f>
      </c>
      <c r="AM210" s="106" t="str">
        <f>IF(AI210=0,"",Y210/AI210)</f>
      </c>
    </row>
    <row r="211">
      <c r="A211" t="s">
        <v>245</v>
      </c>
      <c r="B211" s="73" t="n">
        <v>2026</v>
      </c>
      <c r="C211" t="s">
        <v>245</v>
      </c>
      <c r="D211" t="s">
        <v>211</v>
      </c>
      <c r="E211" s="74" t="s">
        <v>318</v>
      </c>
      <c r="F211" s="75" t="s">
        <v>319</v>
      </c>
      <c r="G211" s="76" t="s">
        <v>248</v>
      </c>
      <c r="H211" s="77" t="s">
        <v>240</v>
      </c>
      <c r="I211" s="78" t="s">
        <v>304</v>
      </c>
      <c r="J211" s="79" t="str">
        <f>IFERROR(INDEX('Cost_Components'!$K$2:$K$28,MATCH(E211,'Cost_Components'!$A$2:$A$28,0)),"")</f>
      </c>
      <c r="K211" s="80" t="str">
        <f>IF(OR(L211="",Z211="",AA211="",AB211=""),"",IF(B211&lt;AA211,L211,IF(B211&gt;AB211,Z211,L211+(Z211-L211)*MIN(MAX((B211-AA211+1)/MAX(AB211-AA211+1,1),0),1))))</f>
      </c>
      <c r="L211" s="81" t="str">
        <f>IFERROR(INDEX('Cost_Components'!$S$2:$S$28,MATCH(E211,'Cost_Components'!$A$2:$A$28,0)),"")</f>
      </c>
      <c r="M211" s="82" t="str">
        <f>IFERROR(INDEX('Cost_Components'!$L$2:$L$28,MATCH(E211,'Cost_Components'!$A$2:$A$28,0)),"")</f>
      </c>
      <c r="N211" s="83" t="str">
        <f>IFERROR(INDEX('Cost_Components'!$P$2:$P$28,MATCH(E211,'Cost_Components'!$A$2:$A$28,0)),"")</f>
      </c>
      <c r="O211" s="84" t="str">
        <f>AF211*J211</f>
      </c>
      <c r="P211" s="85" t="str">
        <f>AG211*J211</f>
      </c>
      <c r="Q211" s="86" t="str">
        <f>P211*L211*M211*N211</f>
      </c>
      <c r="R211" s="87" t="str">
        <f>O211*K211*M211*N211</f>
      </c>
      <c r="S211" s="88" t="str">
        <f>R211-Q211</f>
      </c>
      <c r="T211" s="34" t="str">
        <f>IFERROR(INDEX('Cost_Components'!$R$2:$R$28,MATCH(E211,'Cost_Components'!$A$2:$A$28,0)),"")</f>
      </c>
      <c r="U211" s="89" t="str">
        <f>IFERROR(INDEX('Cost_Components'!$Q$2:$Q$28,MATCH(E211,'Cost_Components'!$A$2:$A$28,0)),"")</f>
      </c>
      <c r="V211" s="90" t="str">
        <f>1/(1+'Calculation_Assumptions'!$B$5)^(B211-'Calculation_Assumptions'!$B$2)</f>
      </c>
      <c r="W211" s="91" t="str">
        <f>Q211*V211</f>
      </c>
      <c r="X211" s="92" t="str">
        <f>R211*V211</f>
      </c>
      <c r="Y211" s="93" t="str">
        <f>S211*V211</f>
      </c>
      <c r="Z211" s="94" t="str">
        <f>IFERROR(INDEX('Cost_Components'!$T$2:$T$28,MATCH(E211,'Cost_Components'!$A$2:$A$28,0)),"")</f>
      </c>
      <c r="AA211" s="95" t="str">
        <f>IFERROR(INDEX('Cost_Components'!$U$2:$U$28,MATCH(E211,'Cost_Components'!$A$2:$A$28,0)),"")</f>
      </c>
      <c r="AB211" s="96" t="str">
        <f>IFERROR(INDEX('Cost_Components'!$V$2:$V$28,MATCH(E211,'Cost_Components'!$A$2:$A$28,0)),"")</f>
      </c>
      <c r="AC211" s="97" t="str">
        <f>IFERROR(INDEX('Cost_Components'!$M$2:$M$28,MATCH(E211,'Cost_Components'!$A$2:$A$28,0)),"")</f>
      </c>
      <c r="AD211" s="98" t="str">
        <f>IFERROR(INDEX('Cost_Components'!$N$2:$N$28,MATCH(E211,'Cost_Components'!$A$2:$A$28,0)),"")</f>
      </c>
      <c r="AE211" s="34" t="str">
        <f>IFERROR(INDEX('Cost_Components'!$O$2:$O$28,MATCH(E211,'Cost_Components'!$A$2:$A$28,0)),"")</f>
      </c>
      <c r="AF211" s="99" t="n">
        <v>481389.491898038</v>
      </c>
      <c r="AG211" s="100" t="n">
        <v>480680.107975924</v>
      </c>
      <c r="AH211" s="101" t="str">
        <f>IF(H211="shared-count-once",COUNTIFS($A$2:$A$1405,A211,$B$2:$B$1405,B211,$E$2:$E$1405,E211),1)</f>
      </c>
      <c r="AI211" s="102" t="n">
        <v>290472130.233437</v>
      </c>
      <c r="AJ211" s="103" t="str">
        <f>IF(AI211=0,"",Q211/AI211)</f>
      </c>
      <c r="AK211" s="104" t="str">
        <f>IF(AI211=0,"",R211/AI211)</f>
      </c>
      <c r="AL211" s="105" t="str">
        <f>IF(AI211=0,"",S211/AI211)</f>
      </c>
      <c r="AM211" s="106" t="str">
        <f>IF(AI211=0,"",Y211/AI211)</f>
      </c>
    </row>
    <row r="212">
      <c r="A212" t="s">
        <v>245</v>
      </c>
      <c r="B212" s="73" t="n">
        <v>2027</v>
      </c>
      <c r="C212" t="s">
        <v>245</v>
      </c>
      <c r="D212" t="s">
        <v>211</v>
      </c>
      <c r="E212" s="74" t="s">
        <v>318</v>
      </c>
      <c r="F212" s="75" t="s">
        <v>319</v>
      </c>
      <c r="G212" s="76" t="s">
        <v>248</v>
      </c>
      <c r="H212" s="77" t="s">
        <v>240</v>
      </c>
      <c r="I212" s="78" t="s">
        <v>304</v>
      </c>
      <c r="J212" s="79" t="str">
        <f>IFERROR(INDEX('Cost_Components'!$K$2:$K$28,MATCH(E212,'Cost_Components'!$A$2:$A$28,0)),"")</f>
      </c>
      <c r="K212" s="80" t="str">
        <f>IF(OR(L212="",Z212="",AA212="",AB212=""),"",IF(B212&lt;AA212,L212,IF(B212&gt;AB212,Z212,L212+(Z212-L212)*MIN(MAX((B212-AA212+1)/MAX(AB212-AA212+1,1),0),1))))</f>
      </c>
      <c r="L212" s="81" t="str">
        <f>IFERROR(INDEX('Cost_Components'!$S$2:$S$28,MATCH(E212,'Cost_Components'!$A$2:$A$28,0)),"")</f>
      </c>
      <c r="M212" s="82" t="str">
        <f>IFERROR(INDEX('Cost_Components'!$L$2:$L$28,MATCH(E212,'Cost_Components'!$A$2:$A$28,0)),"")</f>
      </c>
      <c r="N212" s="83" t="str">
        <f>IFERROR(INDEX('Cost_Components'!$P$2:$P$28,MATCH(E212,'Cost_Components'!$A$2:$A$28,0)),"")</f>
      </c>
      <c r="O212" s="84" t="str">
        <f>AF212*J212</f>
      </c>
      <c r="P212" s="85" t="str">
        <f>AG212*J212</f>
      </c>
      <c r="Q212" s="86" t="str">
        <f>P212*L212*M212*N212</f>
      </c>
      <c r="R212" s="87" t="str">
        <f>O212*K212*M212*N212</f>
      </c>
      <c r="S212" s="88" t="str">
        <f>R212-Q212</f>
      </c>
      <c r="T212" s="34" t="str">
        <f>IFERROR(INDEX('Cost_Components'!$R$2:$R$28,MATCH(E212,'Cost_Components'!$A$2:$A$28,0)),"")</f>
      </c>
      <c r="U212" s="89" t="str">
        <f>IFERROR(INDEX('Cost_Components'!$Q$2:$Q$28,MATCH(E212,'Cost_Components'!$A$2:$A$28,0)),"")</f>
      </c>
      <c r="V212" s="90" t="str">
        <f>1/(1+'Calculation_Assumptions'!$B$5)^(B212-'Calculation_Assumptions'!$B$2)</f>
      </c>
      <c r="W212" s="91" t="str">
        <f>Q212*V212</f>
      </c>
      <c r="X212" s="92" t="str">
        <f>R212*V212</f>
      </c>
      <c r="Y212" s="93" t="str">
        <f>S212*V212</f>
      </c>
      <c r="Z212" s="94" t="str">
        <f>IFERROR(INDEX('Cost_Components'!$T$2:$T$28,MATCH(E212,'Cost_Components'!$A$2:$A$28,0)),"")</f>
      </c>
      <c r="AA212" s="95" t="str">
        <f>IFERROR(INDEX('Cost_Components'!$U$2:$U$28,MATCH(E212,'Cost_Components'!$A$2:$A$28,0)),"")</f>
      </c>
      <c r="AB212" s="96" t="str">
        <f>IFERROR(INDEX('Cost_Components'!$V$2:$V$28,MATCH(E212,'Cost_Components'!$A$2:$A$28,0)),"")</f>
      </c>
      <c r="AC212" s="97" t="str">
        <f>IFERROR(INDEX('Cost_Components'!$M$2:$M$28,MATCH(E212,'Cost_Components'!$A$2:$A$28,0)),"")</f>
      </c>
      <c r="AD212" s="98" t="str">
        <f>IFERROR(INDEX('Cost_Components'!$N$2:$N$28,MATCH(E212,'Cost_Components'!$A$2:$A$28,0)),"")</f>
      </c>
      <c r="AE212" s="34" t="str">
        <f>IFERROR(INDEX('Cost_Components'!$O$2:$O$28,MATCH(E212,'Cost_Components'!$A$2:$A$28,0)),"")</f>
      </c>
      <c r="AF212" s="99" t="n">
        <v>496881.743035345</v>
      </c>
      <c r="AG212" s="100" t="n">
        <v>495525.495109072</v>
      </c>
      <c r="AH212" s="101" t="str">
        <f>IF(H212="shared-count-once",COUNTIFS($A$2:$A$1405,A212,$B$2:$B$1405,B212,$E$2:$E$1405,E212),1)</f>
      </c>
      <c r="AI212" s="102" t="n">
        <v>292505080.826208</v>
      </c>
      <c r="AJ212" s="103" t="str">
        <f>IF(AI212=0,"",Q212/AI212)</f>
      </c>
      <c r="AK212" s="104" t="str">
        <f>IF(AI212=0,"",R212/AI212)</f>
      </c>
      <c r="AL212" s="105" t="str">
        <f>IF(AI212=0,"",S212/AI212)</f>
      </c>
      <c r="AM212" s="106" t="str">
        <f>IF(AI212=0,"",Y212/AI212)</f>
      </c>
    </row>
    <row r="213">
      <c r="A213" t="s">
        <v>245</v>
      </c>
      <c r="B213" s="73" t="n">
        <v>2028</v>
      </c>
      <c r="C213" t="s">
        <v>245</v>
      </c>
      <c r="D213" t="s">
        <v>211</v>
      </c>
      <c r="E213" s="74" t="s">
        <v>318</v>
      </c>
      <c r="F213" s="75" t="s">
        <v>319</v>
      </c>
      <c r="G213" s="76" t="s">
        <v>248</v>
      </c>
      <c r="H213" s="77" t="s">
        <v>240</v>
      </c>
      <c r="I213" s="78" t="s">
        <v>304</v>
      </c>
      <c r="J213" s="79" t="str">
        <f>IFERROR(INDEX('Cost_Components'!$K$2:$K$28,MATCH(E213,'Cost_Components'!$A$2:$A$28,0)),"")</f>
      </c>
      <c r="K213" s="80" t="str">
        <f>IF(OR(L213="",Z213="",AA213="",AB213=""),"",IF(B213&lt;AA213,L213,IF(B213&gt;AB213,Z213,L213+(Z213-L213)*MIN(MAX((B213-AA213+1)/MAX(AB213-AA213+1,1),0),1))))</f>
      </c>
      <c r="L213" s="81" t="str">
        <f>IFERROR(INDEX('Cost_Components'!$S$2:$S$28,MATCH(E213,'Cost_Components'!$A$2:$A$28,0)),"")</f>
      </c>
      <c r="M213" s="82" t="str">
        <f>IFERROR(INDEX('Cost_Components'!$L$2:$L$28,MATCH(E213,'Cost_Components'!$A$2:$A$28,0)),"")</f>
      </c>
      <c r="N213" s="83" t="str">
        <f>IFERROR(INDEX('Cost_Components'!$P$2:$P$28,MATCH(E213,'Cost_Components'!$A$2:$A$28,0)),"")</f>
      </c>
      <c r="O213" s="84" t="str">
        <f>AF213*J213</f>
      </c>
      <c r="P213" s="85" t="str">
        <f>AG213*J213</f>
      </c>
      <c r="Q213" s="86" t="str">
        <f>P213*L213*M213*N213</f>
      </c>
      <c r="R213" s="87" t="str">
        <f>O213*K213*M213*N213</f>
      </c>
      <c r="S213" s="88" t="str">
        <f>R213-Q213</f>
      </c>
      <c r="T213" s="34" t="str">
        <f>IFERROR(INDEX('Cost_Components'!$R$2:$R$28,MATCH(E213,'Cost_Components'!$A$2:$A$28,0)),"")</f>
      </c>
      <c r="U213" s="89" t="str">
        <f>IFERROR(INDEX('Cost_Components'!$Q$2:$Q$28,MATCH(E213,'Cost_Components'!$A$2:$A$28,0)),"")</f>
      </c>
      <c r="V213" s="90" t="str">
        <f>1/(1+'Calculation_Assumptions'!$B$5)^(B213-'Calculation_Assumptions'!$B$2)</f>
      </c>
      <c r="W213" s="91" t="str">
        <f>Q213*V213</f>
      </c>
      <c r="X213" s="92" t="str">
        <f>R213*V213</f>
      </c>
      <c r="Y213" s="93" t="str">
        <f>S213*V213</f>
      </c>
      <c r="Z213" s="94" t="str">
        <f>IFERROR(INDEX('Cost_Components'!$T$2:$T$28,MATCH(E213,'Cost_Components'!$A$2:$A$28,0)),"")</f>
      </c>
      <c r="AA213" s="95" t="str">
        <f>IFERROR(INDEX('Cost_Components'!$U$2:$U$28,MATCH(E213,'Cost_Components'!$A$2:$A$28,0)),"")</f>
      </c>
      <c r="AB213" s="96" t="str">
        <f>IFERROR(INDEX('Cost_Components'!$V$2:$V$28,MATCH(E213,'Cost_Components'!$A$2:$A$28,0)),"")</f>
      </c>
      <c r="AC213" s="97" t="str">
        <f>IFERROR(INDEX('Cost_Components'!$M$2:$M$28,MATCH(E213,'Cost_Components'!$A$2:$A$28,0)),"")</f>
      </c>
      <c r="AD213" s="98" t="str">
        <f>IFERROR(INDEX('Cost_Components'!$N$2:$N$28,MATCH(E213,'Cost_Components'!$A$2:$A$28,0)),"")</f>
      </c>
      <c r="AE213" s="34" t="str">
        <f>IFERROR(INDEX('Cost_Components'!$O$2:$O$28,MATCH(E213,'Cost_Components'!$A$2:$A$28,0)),"")</f>
      </c>
      <c r="AF213" s="99" t="n">
        <v>513928.269677563</v>
      </c>
      <c r="AG213" s="100" t="n">
        <v>511757.944966786</v>
      </c>
      <c r="AH213" s="101" t="str">
        <f>IF(H213="shared-count-once",COUNTIFS($A$2:$A$1405,A213,$B$2:$B$1405,B213,$E$2:$E$1405,E213),1)</f>
      </c>
      <c r="AI213" s="102" t="n">
        <v>294484707.921554</v>
      </c>
      <c r="AJ213" s="103" t="str">
        <f>IF(AI213=0,"",Q213/AI213)</f>
      </c>
      <c r="AK213" s="104" t="str">
        <f>IF(AI213=0,"",R213/AI213)</f>
      </c>
      <c r="AL213" s="105" t="str">
        <f>IF(AI213=0,"",S213/AI213)</f>
      </c>
      <c r="AM213" s="106" t="str">
        <f>IF(AI213=0,"",Y213/AI213)</f>
      </c>
    </row>
    <row r="214">
      <c r="A214" t="s">
        <v>245</v>
      </c>
      <c r="B214" s="73" t="n">
        <v>2029</v>
      </c>
      <c r="C214" t="s">
        <v>245</v>
      </c>
      <c r="D214" t="s">
        <v>211</v>
      </c>
      <c r="E214" s="74" t="s">
        <v>318</v>
      </c>
      <c r="F214" s="75" t="s">
        <v>319</v>
      </c>
      <c r="G214" s="76" t="s">
        <v>248</v>
      </c>
      <c r="H214" s="77" t="s">
        <v>240</v>
      </c>
      <c r="I214" s="78" t="s">
        <v>304</v>
      </c>
      <c r="J214" s="79" t="str">
        <f>IFERROR(INDEX('Cost_Components'!$K$2:$K$28,MATCH(E214,'Cost_Components'!$A$2:$A$28,0)),"")</f>
      </c>
      <c r="K214" s="80" t="str">
        <f>IF(OR(L214="",Z214="",AA214="",AB214=""),"",IF(B214&lt;AA214,L214,IF(B214&gt;AB214,Z214,L214+(Z214-L214)*MIN(MAX((B214-AA214+1)/MAX(AB214-AA214+1,1),0),1))))</f>
      </c>
      <c r="L214" s="81" t="str">
        <f>IFERROR(INDEX('Cost_Components'!$S$2:$S$28,MATCH(E214,'Cost_Components'!$A$2:$A$28,0)),"")</f>
      </c>
      <c r="M214" s="82" t="str">
        <f>IFERROR(INDEX('Cost_Components'!$L$2:$L$28,MATCH(E214,'Cost_Components'!$A$2:$A$28,0)),"")</f>
      </c>
      <c r="N214" s="83" t="str">
        <f>IFERROR(INDEX('Cost_Components'!$P$2:$P$28,MATCH(E214,'Cost_Components'!$A$2:$A$28,0)),"")</f>
      </c>
      <c r="O214" s="84" t="str">
        <f>AF214*J214</f>
      </c>
      <c r="P214" s="85" t="str">
        <f>AG214*J214</f>
      </c>
      <c r="Q214" s="86" t="str">
        <f>P214*L214*M214*N214</f>
      </c>
      <c r="R214" s="87" t="str">
        <f>O214*K214*M214*N214</f>
      </c>
      <c r="S214" s="88" t="str">
        <f>R214-Q214</f>
      </c>
      <c r="T214" s="34" t="str">
        <f>IFERROR(INDEX('Cost_Components'!$R$2:$R$28,MATCH(E214,'Cost_Components'!$A$2:$A$28,0)),"")</f>
      </c>
      <c r="U214" s="89" t="str">
        <f>IFERROR(INDEX('Cost_Components'!$Q$2:$Q$28,MATCH(E214,'Cost_Components'!$A$2:$A$28,0)),"")</f>
      </c>
      <c r="V214" s="90" t="str">
        <f>1/(1+'Calculation_Assumptions'!$B$5)^(B214-'Calculation_Assumptions'!$B$2)</f>
      </c>
      <c r="W214" s="91" t="str">
        <f>Q214*V214</f>
      </c>
      <c r="X214" s="92" t="str">
        <f>R214*V214</f>
      </c>
      <c r="Y214" s="93" t="str">
        <f>S214*V214</f>
      </c>
      <c r="Z214" s="94" t="str">
        <f>IFERROR(INDEX('Cost_Components'!$T$2:$T$28,MATCH(E214,'Cost_Components'!$A$2:$A$28,0)),"")</f>
      </c>
      <c r="AA214" s="95" t="str">
        <f>IFERROR(INDEX('Cost_Components'!$U$2:$U$28,MATCH(E214,'Cost_Components'!$A$2:$A$28,0)),"")</f>
      </c>
      <c r="AB214" s="96" t="str">
        <f>IFERROR(INDEX('Cost_Components'!$V$2:$V$28,MATCH(E214,'Cost_Components'!$A$2:$A$28,0)),"")</f>
      </c>
      <c r="AC214" s="97" t="str">
        <f>IFERROR(INDEX('Cost_Components'!$M$2:$M$28,MATCH(E214,'Cost_Components'!$A$2:$A$28,0)),"")</f>
      </c>
      <c r="AD214" s="98" t="str">
        <f>IFERROR(INDEX('Cost_Components'!$N$2:$N$28,MATCH(E214,'Cost_Components'!$A$2:$A$28,0)),"")</f>
      </c>
      <c r="AE214" s="34" t="str">
        <f>IFERROR(INDEX('Cost_Components'!$O$2:$O$28,MATCH(E214,'Cost_Components'!$A$2:$A$28,0)),"")</f>
      </c>
      <c r="AF214" s="99" t="n">
        <v>531631.923594838</v>
      </c>
      <c r="AG214" s="100" t="n">
        <v>528492.632346164</v>
      </c>
      <c r="AH214" s="101" t="str">
        <f>IF(H214="shared-count-once",COUNTIFS($A$2:$A$1405,A214,$B$2:$B$1405,B214,$E$2:$E$1405,E214),1)</f>
      </c>
      <c r="AI214" s="102" t="n">
        <v>296414030.31143</v>
      </c>
      <c r="AJ214" s="103" t="str">
        <f>IF(AI214=0,"",Q214/AI214)</f>
      </c>
      <c r="AK214" s="104" t="str">
        <f>IF(AI214=0,"",R214/AI214)</f>
      </c>
      <c r="AL214" s="105" t="str">
        <f>IF(AI214=0,"",S214/AI214)</f>
      </c>
      <c r="AM214" s="106" t="str">
        <f>IF(AI214=0,"",Y214/AI214)</f>
      </c>
    </row>
    <row r="215">
      <c r="A215" t="s">
        <v>245</v>
      </c>
      <c r="B215" s="73" t="n">
        <v>2030</v>
      </c>
      <c r="C215" t="s">
        <v>245</v>
      </c>
      <c r="D215" t="s">
        <v>211</v>
      </c>
      <c r="E215" s="74" t="s">
        <v>318</v>
      </c>
      <c r="F215" s="75" t="s">
        <v>319</v>
      </c>
      <c r="G215" s="76" t="s">
        <v>248</v>
      </c>
      <c r="H215" s="77" t="s">
        <v>240</v>
      </c>
      <c r="I215" s="78" t="s">
        <v>304</v>
      </c>
      <c r="J215" s="79" t="str">
        <f>IFERROR(INDEX('Cost_Components'!$K$2:$K$28,MATCH(E215,'Cost_Components'!$A$2:$A$28,0)),"")</f>
      </c>
      <c r="K215" s="80" t="str">
        <f>IF(OR(L215="",Z215="",AA215="",AB215=""),"",IF(B215&lt;AA215,L215,IF(B215&gt;AB215,Z215,L215+(Z215-L215)*MIN(MAX((B215-AA215+1)/MAX(AB215-AA215+1,1),0),1))))</f>
      </c>
      <c r="L215" s="81" t="str">
        <f>IFERROR(INDEX('Cost_Components'!$S$2:$S$28,MATCH(E215,'Cost_Components'!$A$2:$A$28,0)),"")</f>
      </c>
      <c r="M215" s="82" t="str">
        <f>IFERROR(INDEX('Cost_Components'!$L$2:$L$28,MATCH(E215,'Cost_Components'!$A$2:$A$28,0)),"")</f>
      </c>
      <c r="N215" s="83" t="str">
        <f>IFERROR(INDEX('Cost_Components'!$P$2:$P$28,MATCH(E215,'Cost_Components'!$A$2:$A$28,0)),"")</f>
      </c>
      <c r="O215" s="84" t="str">
        <f>AF215*J215</f>
      </c>
      <c r="P215" s="85" t="str">
        <f>AG215*J215</f>
      </c>
      <c r="Q215" s="86" t="str">
        <f>P215*L215*M215*N215</f>
      </c>
      <c r="R215" s="87" t="str">
        <f>O215*K215*M215*N215</f>
      </c>
      <c r="S215" s="88" t="str">
        <f>R215-Q215</f>
      </c>
      <c r="T215" s="34" t="str">
        <f>IFERROR(INDEX('Cost_Components'!$R$2:$R$28,MATCH(E215,'Cost_Components'!$A$2:$A$28,0)),"")</f>
      </c>
      <c r="U215" s="89" t="str">
        <f>IFERROR(INDEX('Cost_Components'!$Q$2:$Q$28,MATCH(E215,'Cost_Components'!$A$2:$A$28,0)),"")</f>
      </c>
      <c r="V215" s="90" t="str">
        <f>1/(1+'Calculation_Assumptions'!$B$5)^(B215-'Calculation_Assumptions'!$B$2)</f>
      </c>
      <c r="W215" s="91" t="str">
        <f>Q215*V215</f>
      </c>
      <c r="X215" s="92" t="str">
        <f>R215*V215</f>
      </c>
      <c r="Y215" s="93" t="str">
        <f>S215*V215</f>
      </c>
      <c r="Z215" s="94" t="str">
        <f>IFERROR(INDEX('Cost_Components'!$T$2:$T$28,MATCH(E215,'Cost_Components'!$A$2:$A$28,0)),"")</f>
      </c>
      <c r="AA215" s="95" t="str">
        <f>IFERROR(INDEX('Cost_Components'!$U$2:$U$28,MATCH(E215,'Cost_Components'!$A$2:$A$28,0)),"")</f>
      </c>
      <c r="AB215" s="96" t="str">
        <f>IFERROR(INDEX('Cost_Components'!$V$2:$V$28,MATCH(E215,'Cost_Components'!$A$2:$A$28,0)),"")</f>
      </c>
      <c r="AC215" s="97" t="str">
        <f>IFERROR(INDEX('Cost_Components'!$M$2:$M$28,MATCH(E215,'Cost_Components'!$A$2:$A$28,0)),"")</f>
      </c>
      <c r="AD215" s="98" t="str">
        <f>IFERROR(INDEX('Cost_Components'!$N$2:$N$28,MATCH(E215,'Cost_Components'!$A$2:$A$28,0)),"")</f>
      </c>
      <c r="AE215" s="34" t="str">
        <f>IFERROR(INDEX('Cost_Components'!$O$2:$O$28,MATCH(E215,'Cost_Components'!$A$2:$A$28,0)),"")</f>
      </c>
      <c r="AF215" s="99" t="n">
        <v>550150.799906044</v>
      </c>
      <c r="AG215" s="100" t="n">
        <v>545906.857108032</v>
      </c>
      <c r="AH215" s="101" t="str">
        <f>IF(H215="shared-count-once",COUNTIFS($A$2:$A$1405,A215,$B$2:$B$1405,B215,$E$2:$E$1405,E215),1)</f>
      </c>
      <c r="AI215" s="102" t="n">
        <v>298289404.664994</v>
      </c>
      <c r="AJ215" s="103" t="str">
        <f>IF(AI215=0,"",Q215/AI215)</f>
      </c>
      <c r="AK215" s="104" t="str">
        <f>IF(AI215=0,"",R215/AI215)</f>
      </c>
      <c r="AL215" s="105" t="str">
        <f>IF(AI215=0,"",S215/AI215)</f>
      </c>
      <c r="AM215" s="106" t="str">
        <f>IF(AI215=0,"",Y215/AI215)</f>
      </c>
    </row>
    <row r="216">
      <c r="A216" t="s">
        <v>245</v>
      </c>
      <c r="B216" s="73" t="n">
        <v>2031</v>
      </c>
      <c r="C216" t="s">
        <v>245</v>
      </c>
      <c r="D216" t="s">
        <v>211</v>
      </c>
      <c r="E216" s="74" t="s">
        <v>318</v>
      </c>
      <c r="F216" s="75" t="s">
        <v>319</v>
      </c>
      <c r="G216" s="76" t="s">
        <v>248</v>
      </c>
      <c r="H216" s="77" t="s">
        <v>240</v>
      </c>
      <c r="I216" s="78" t="s">
        <v>304</v>
      </c>
      <c r="J216" s="79" t="str">
        <f>IFERROR(INDEX('Cost_Components'!$K$2:$K$28,MATCH(E216,'Cost_Components'!$A$2:$A$28,0)),"")</f>
      </c>
      <c r="K216" s="80" t="str">
        <f>IF(OR(L216="",Z216="",AA216="",AB216=""),"",IF(B216&lt;AA216,L216,IF(B216&gt;AB216,Z216,L216+(Z216-L216)*MIN(MAX((B216-AA216+1)/MAX(AB216-AA216+1,1),0),1))))</f>
      </c>
      <c r="L216" s="81" t="str">
        <f>IFERROR(INDEX('Cost_Components'!$S$2:$S$28,MATCH(E216,'Cost_Components'!$A$2:$A$28,0)),"")</f>
      </c>
      <c r="M216" s="82" t="str">
        <f>IFERROR(INDEX('Cost_Components'!$L$2:$L$28,MATCH(E216,'Cost_Components'!$A$2:$A$28,0)),"")</f>
      </c>
      <c r="N216" s="83" t="str">
        <f>IFERROR(INDEX('Cost_Components'!$P$2:$P$28,MATCH(E216,'Cost_Components'!$A$2:$A$28,0)),"")</f>
      </c>
      <c r="O216" s="84" t="str">
        <f>AF216*J216</f>
      </c>
      <c r="P216" s="85" t="str">
        <f>AG216*J216</f>
      </c>
      <c r="Q216" s="86" t="str">
        <f>P216*L216*M216*N216</f>
      </c>
      <c r="R216" s="87" t="str">
        <f>O216*K216*M216*N216</f>
      </c>
      <c r="S216" s="88" t="str">
        <f>R216-Q216</f>
      </c>
      <c r="T216" s="34" t="str">
        <f>IFERROR(INDEX('Cost_Components'!$R$2:$R$28,MATCH(E216,'Cost_Components'!$A$2:$A$28,0)),"")</f>
      </c>
      <c r="U216" s="89" t="str">
        <f>IFERROR(INDEX('Cost_Components'!$Q$2:$Q$28,MATCH(E216,'Cost_Components'!$A$2:$A$28,0)),"")</f>
      </c>
      <c r="V216" s="90" t="str">
        <f>1/(1+'Calculation_Assumptions'!$B$5)^(B216-'Calculation_Assumptions'!$B$2)</f>
      </c>
      <c r="W216" s="91" t="str">
        <f>Q216*V216</f>
      </c>
      <c r="X216" s="92" t="str">
        <f>R216*V216</f>
      </c>
      <c r="Y216" s="93" t="str">
        <f>S216*V216</f>
      </c>
      <c r="Z216" s="94" t="str">
        <f>IFERROR(INDEX('Cost_Components'!$T$2:$T$28,MATCH(E216,'Cost_Components'!$A$2:$A$28,0)),"")</f>
      </c>
      <c r="AA216" s="95" t="str">
        <f>IFERROR(INDEX('Cost_Components'!$U$2:$U$28,MATCH(E216,'Cost_Components'!$A$2:$A$28,0)),"")</f>
      </c>
      <c r="AB216" s="96" t="str">
        <f>IFERROR(INDEX('Cost_Components'!$V$2:$V$28,MATCH(E216,'Cost_Components'!$A$2:$A$28,0)),"")</f>
      </c>
      <c r="AC216" s="97" t="str">
        <f>IFERROR(INDEX('Cost_Components'!$M$2:$M$28,MATCH(E216,'Cost_Components'!$A$2:$A$28,0)),"")</f>
      </c>
      <c r="AD216" s="98" t="str">
        <f>IFERROR(INDEX('Cost_Components'!$N$2:$N$28,MATCH(E216,'Cost_Components'!$A$2:$A$28,0)),"")</f>
      </c>
      <c r="AE216" s="34" t="str">
        <f>IFERROR(INDEX('Cost_Components'!$O$2:$O$28,MATCH(E216,'Cost_Components'!$A$2:$A$28,0)),"")</f>
      </c>
      <c r="AF216" s="99" t="n">
        <v>569356.420020494</v>
      </c>
      <c r="AG216" s="100" t="n">
        <v>563879.229326682</v>
      </c>
      <c r="AH216" s="101" t="str">
        <f>IF(H216="shared-count-once",COUNTIFS($A$2:$A$1405,A216,$B$2:$B$1405,B216,$E$2:$E$1405,E216),1)</f>
      </c>
      <c r="AI216" s="102" t="n">
        <v>300119636.925519</v>
      </c>
      <c r="AJ216" s="103" t="str">
        <f>IF(AI216=0,"",Q216/AI216)</f>
      </c>
      <c r="AK216" s="104" t="str">
        <f>IF(AI216=0,"",R216/AI216)</f>
      </c>
      <c r="AL216" s="105" t="str">
        <f>IF(AI216=0,"",S216/AI216)</f>
      </c>
      <c r="AM216" s="106" t="str">
        <f>IF(AI216=0,"",Y216/AI216)</f>
      </c>
    </row>
    <row r="217">
      <c r="A217" t="s">
        <v>245</v>
      </c>
      <c r="B217" s="73" t="n">
        <v>2032</v>
      </c>
      <c r="C217" t="s">
        <v>245</v>
      </c>
      <c r="D217" t="s">
        <v>211</v>
      </c>
      <c r="E217" s="74" t="s">
        <v>318</v>
      </c>
      <c r="F217" s="75" t="s">
        <v>319</v>
      </c>
      <c r="G217" s="76" t="s">
        <v>248</v>
      </c>
      <c r="H217" s="77" t="s">
        <v>240</v>
      </c>
      <c r="I217" s="78" t="s">
        <v>304</v>
      </c>
      <c r="J217" s="79" t="str">
        <f>IFERROR(INDEX('Cost_Components'!$K$2:$K$28,MATCH(E217,'Cost_Components'!$A$2:$A$28,0)),"")</f>
      </c>
      <c r="K217" s="80" t="str">
        <f>IF(OR(L217="",Z217="",AA217="",AB217=""),"",IF(B217&lt;AA217,L217,IF(B217&gt;AB217,Z217,L217+(Z217-L217)*MIN(MAX((B217-AA217+1)/MAX(AB217-AA217+1,1),0),1))))</f>
      </c>
      <c r="L217" s="81" t="str">
        <f>IFERROR(INDEX('Cost_Components'!$S$2:$S$28,MATCH(E217,'Cost_Components'!$A$2:$A$28,0)),"")</f>
      </c>
      <c r="M217" s="82" t="str">
        <f>IFERROR(INDEX('Cost_Components'!$L$2:$L$28,MATCH(E217,'Cost_Components'!$A$2:$A$28,0)),"")</f>
      </c>
      <c r="N217" s="83" t="str">
        <f>IFERROR(INDEX('Cost_Components'!$P$2:$P$28,MATCH(E217,'Cost_Components'!$A$2:$A$28,0)),"")</f>
      </c>
      <c r="O217" s="84" t="str">
        <f>AF217*J217</f>
      </c>
      <c r="P217" s="85" t="str">
        <f>AG217*J217</f>
      </c>
      <c r="Q217" s="86" t="str">
        <f>P217*L217*M217*N217</f>
      </c>
      <c r="R217" s="87" t="str">
        <f>O217*K217*M217*N217</f>
      </c>
      <c r="S217" s="88" t="str">
        <f>R217-Q217</f>
      </c>
      <c r="T217" s="34" t="str">
        <f>IFERROR(INDEX('Cost_Components'!$R$2:$R$28,MATCH(E217,'Cost_Components'!$A$2:$A$28,0)),"")</f>
      </c>
      <c r="U217" s="89" t="str">
        <f>IFERROR(INDEX('Cost_Components'!$Q$2:$Q$28,MATCH(E217,'Cost_Components'!$A$2:$A$28,0)),"")</f>
      </c>
      <c r="V217" s="90" t="str">
        <f>1/(1+'Calculation_Assumptions'!$B$5)^(B217-'Calculation_Assumptions'!$B$2)</f>
      </c>
      <c r="W217" s="91" t="str">
        <f>Q217*V217</f>
      </c>
      <c r="X217" s="92" t="str">
        <f>R217*V217</f>
      </c>
      <c r="Y217" s="93" t="str">
        <f>S217*V217</f>
      </c>
      <c r="Z217" s="94" t="str">
        <f>IFERROR(INDEX('Cost_Components'!$T$2:$T$28,MATCH(E217,'Cost_Components'!$A$2:$A$28,0)),"")</f>
      </c>
      <c r="AA217" s="95" t="str">
        <f>IFERROR(INDEX('Cost_Components'!$U$2:$U$28,MATCH(E217,'Cost_Components'!$A$2:$A$28,0)),"")</f>
      </c>
      <c r="AB217" s="96" t="str">
        <f>IFERROR(INDEX('Cost_Components'!$V$2:$V$28,MATCH(E217,'Cost_Components'!$A$2:$A$28,0)),"")</f>
      </c>
      <c r="AC217" s="97" t="str">
        <f>IFERROR(INDEX('Cost_Components'!$M$2:$M$28,MATCH(E217,'Cost_Components'!$A$2:$A$28,0)),"")</f>
      </c>
      <c r="AD217" s="98" t="str">
        <f>IFERROR(INDEX('Cost_Components'!$N$2:$N$28,MATCH(E217,'Cost_Components'!$A$2:$A$28,0)),"")</f>
      </c>
      <c r="AE217" s="34" t="str">
        <f>IFERROR(INDEX('Cost_Components'!$O$2:$O$28,MATCH(E217,'Cost_Components'!$A$2:$A$28,0)),"")</f>
      </c>
      <c r="AF217" s="99" t="n">
        <v>589109.352748414</v>
      </c>
      <c r="AG217" s="100" t="n">
        <v>582280.067120564</v>
      </c>
      <c r="AH217" s="101" t="str">
        <f>IF(H217="shared-count-once",COUNTIFS($A$2:$A$1405,A217,$B$2:$B$1405,B217,$E$2:$E$1405,E217),1)</f>
      </c>
      <c r="AI217" s="102" t="n">
        <v>301904628.083541</v>
      </c>
      <c r="AJ217" s="103" t="str">
        <f>IF(AI217=0,"",Q217/AI217)</f>
      </c>
      <c r="AK217" s="104" t="str">
        <f>IF(AI217=0,"",R217/AI217)</f>
      </c>
      <c r="AL217" s="105" t="str">
        <f>IF(AI217=0,"",S217/AI217)</f>
      </c>
      <c r="AM217" s="106" t="str">
        <f>IF(AI217=0,"",Y217/AI217)</f>
      </c>
    </row>
    <row r="218">
      <c r="A218" t="s">
        <v>245</v>
      </c>
      <c r="B218" s="73" t="n">
        <v>2033</v>
      </c>
      <c r="C218" t="s">
        <v>245</v>
      </c>
      <c r="D218" t="s">
        <v>211</v>
      </c>
      <c r="E218" s="74" t="s">
        <v>318</v>
      </c>
      <c r="F218" s="75" t="s">
        <v>319</v>
      </c>
      <c r="G218" s="76" t="s">
        <v>248</v>
      </c>
      <c r="H218" s="77" t="s">
        <v>240</v>
      </c>
      <c r="I218" s="78" t="s">
        <v>304</v>
      </c>
      <c r="J218" s="79" t="str">
        <f>IFERROR(INDEX('Cost_Components'!$K$2:$K$28,MATCH(E218,'Cost_Components'!$A$2:$A$28,0)),"")</f>
      </c>
      <c r="K218" s="80" t="str">
        <f>IF(OR(L218="",Z218="",AA218="",AB218=""),"",IF(B218&lt;AA218,L218,IF(B218&gt;AB218,Z218,L218+(Z218-L218)*MIN(MAX((B218-AA218+1)/MAX(AB218-AA218+1,1),0),1))))</f>
      </c>
      <c r="L218" s="81" t="str">
        <f>IFERROR(INDEX('Cost_Components'!$S$2:$S$28,MATCH(E218,'Cost_Components'!$A$2:$A$28,0)),"")</f>
      </c>
      <c r="M218" s="82" t="str">
        <f>IFERROR(INDEX('Cost_Components'!$L$2:$L$28,MATCH(E218,'Cost_Components'!$A$2:$A$28,0)),"")</f>
      </c>
      <c r="N218" s="83" t="str">
        <f>IFERROR(INDEX('Cost_Components'!$P$2:$P$28,MATCH(E218,'Cost_Components'!$A$2:$A$28,0)),"")</f>
      </c>
      <c r="O218" s="84" t="str">
        <f>AF218*J218</f>
      </c>
      <c r="P218" s="85" t="str">
        <f>AG218*J218</f>
      </c>
      <c r="Q218" s="86" t="str">
        <f>P218*L218*M218*N218</f>
      </c>
      <c r="R218" s="87" t="str">
        <f>O218*K218*M218*N218</f>
      </c>
      <c r="S218" s="88" t="str">
        <f>R218-Q218</f>
      </c>
      <c r="T218" s="34" t="str">
        <f>IFERROR(INDEX('Cost_Components'!$R$2:$R$28,MATCH(E218,'Cost_Components'!$A$2:$A$28,0)),"")</f>
      </c>
      <c r="U218" s="89" t="str">
        <f>IFERROR(INDEX('Cost_Components'!$Q$2:$Q$28,MATCH(E218,'Cost_Components'!$A$2:$A$28,0)),"")</f>
      </c>
      <c r="V218" s="90" t="str">
        <f>1/(1+'Calculation_Assumptions'!$B$5)^(B218-'Calculation_Assumptions'!$B$2)</f>
      </c>
      <c r="W218" s="91" t="str">
        <f>Q218*V218</f>
      </c>
      <c r="X218" s="92" t="str">
        <f>R218*V218</f>
      </c>
      <c r="Y218" s="93" t="str">
        <f>S218*V218</f>
      </c>
      <c r="Z218" s="94" t="str">
        <f>IFERROR(INDEX('Cost_Components'!$T$2:$T$28,MATCH(E218,'Cost_Components'!$A$2:$A$28,0)),"")</f>
      </c>
      <c r="AA218" s="95" t="str">
        <f>IFERROR(INDEX('Cost_Components'!$U$2:$U$28,MATCH(E218,'Cost_Components'!$A$2:$A$28,0)),"")</f>
      </c>
      <c r="AB218" s="96" t="str">
        <f>IFERROR(INDEX('Cost_Components'!$V$2:$V$28,MATCH(E218,'Cost_Components'!$A$2:$A$28,0)),"")</f>
      </c>
      <c r="AC218" s="97" t="str">
        <f>IFERROR(INDEX('Cost_Components'!$M$2:$M$28,MATCH(E218,'Cost_Components'!$A$2:$A$28,0)),"")</f>
      </c>
      <c r="AD218" s="98" t="str">
        <f>IFERROR(INDEX('Cost_Components'!$N$2:$N$28,MATCH(E218,'Cost_Components'!$A$2:$A$28,0)),"")</f>
      </c>
      <c r="AE218" s="34" t="str">
        <f>IFERROR(INDEX('Cost_Components'!$O$2:$O$28,MATCH(E218,'Cost_Components'!$A$2:$A$28,0)),"")</f>
      </c>
      <c r="AF218" s="99" t="n">
        <v>610160.533952382</v>
      </c>
      <c r="AG218" s="100" t="n">
        <v>601867.652982191</v>
      </c>
      <c r="AH218" s="101" t="str">
        <f>IF(H218="shared-count-once",COUNTIFS($A$2:$A$1405,A218,$B$2:$B$1405,B218,$E$2:$E$1405,E218),1)</f>
      </c>
      <c r="AI218" s="102" t="n">
        <v>303644277.16916</v>
      </c>
      <c r="AJ218" s="103" t="str">
        <f>IF(AI218=0,"",Q218/AI218)</f>
      </c>
      <c r="AK218" s="104" t="str">
        <f>IF(AI218=0,"",R218/AI218)</f>
      </c>
      <c r="AL218" s="105" t="str">
        <f>IF(AI218=0,"",S218/AI218)</f>
      </c>
      <c r="AM218" s="106" t="str">
        <f>IF(AI218=0,"",Y218/AI218)</f>
      </c>
    </row>
    <row r="219">
      <c r="A219" t="s">
        <v>245</v>
      </c>
      <c r="B219" s="73" t="n">
        <v>2034</v>
      </c>
      <c r="C219" t="s">
        <v>245</v>
      </c>
      <c r="D219" t="s">
        <v>211</v>
      </c>
      <c r="E219" s="74" t="s">
        <v>318</v>
      </c>
      <c r="F219" s="75" t="s">
        <v>319</v>
      </c>
      <c r="G219" s="76" t="s">
        <v>248</v>
      </c>
      <c r="H219" s="77" t="s">
        <v>240</v>
      </c>
      <c r="I219" s="78" t="s">
        <v>304</v>
      </c>
      <c r="J219" s="79" t="str">
        <f>IFERROR(INDEX('Cost_Components'!$K$2:$K$28,MATCH(E219,'Cost_Components'!$A$2:$A$28,0)),"")</f>
      </c>
      <c r="K219" s="80" t="str">
        <f>IF(OR(L219="",Z219="",AA219="",AB219=""),"",IF(B219&lt;AA219,L219,IF(B219&gt;AB219,Z219,L219+(Z219-L219)*MIN(MAX((B219-AA219+1)/MAX(AB219-AA219+1,1),0),1))))</f>
      </c>
      <c r="L219" s="81" t="str">
        <f>IFERROR(INDEX('Cost_Components'!$S$2:$S$28,MATCH(E219,'Cost_Components'!$A$2:$A$28,0)),"")</f>
      </c>
      <c r="M219" s="82" t="str">
        <f>IFERROR(INDEX('Cost_Components'!$L$2:$L$28,MATCH(E219,'Cost_Components'!$A$2:$A$28,0)),"")</f>
      </c>
      <c r="N219" s="83" t="str">
        <f>IFERROR(INDEX('Cost_Components'!$P$2:$P$28,MATCH(E219,'Cost_Components'!$A$2:$A$28,0)),"")</f>
      </c>
      <c r="O219" s="84" t="str">
        <f>AF219*J219</f>
      </c>
      <c r="P219" s="85" t="str">
        <f>AG219*J219</f>
      </c>
      <c r="Q219" s="86" t="str">
        <f>P219*L219*M219*N219</f>
      </c>
      <c r="R219" s="87" t="str">
        <f>O219*K219*M219*N219</f>
      </c>
      <c r="S219" s="88" t="str">
        <f>R219-Q219</f>
      </c>
      <c r="T219" s="34" t="str">
        <f>IFERROR(INDEX('Cost_Components'!$R$2:$R$28,MATCH(E219,'Cost_Components'!$A$2:$A$28,0)),"")</f>
      </c>
      <c r="U219" s="89" t="str">
        <f>IFERROR(INDEX('Cost_Components'!$Q$2:$Q$28,MATCH(E219,'Cost_Components'!$A$2:$A$28,0)),"")</f>
      </c>
      <c r="V219" s="90" t="str">
        <f>1/(1+'Calculation_Assumptions'!$B$5)^(B219-'Calculation_Assumptions'!$B$2)</f>
      </c>
      <c r="W219" s="91" t="str">
        <f>Q219*V219</f>
      </c>
      <c r="X219" s="92" t="str">
        <f>R219*V219</f>
      </c>
      <c r="Y219" s="93" t="str">
        <f>S219*V219</f>
      </c>
      <c r="Z219" s="94" t="str">
        <f>IFERROR(INDEX('Cost_Components'!$T$2:$T$28,MATCH(E219,'Cost_Components'!$A$2:$A$28,0)),"")</f>
      </c>
      <c r="AA219" s="95" t="str">
        <f>IFERROR(INDEX('Cost_Components'!$U$2:$U$28,MATCH(E219,'Cost_Components'!$A$2:$A$28,0)),"")</f>
      </c>
      <c r="AB219" s="96" t="str">
        <f>IFERROR(INDEX('Cost_Components'!$V$2:$V$28,MATCH(E219,'Cost_Components'!$A$2:$A$28,0)),"")</f>
      </c>
      <c r="AC219" s="97" t="str">
        <f>IFERROR(INDEX('Cost_Components'!$M$2:$M$28,MATCH(E219,'Cost_Components'!$A$2:$A$28,0)),"")</f>
      </c>
      <c r="AD219" s="98" t="str">
        <f>IFERROR(INDEX('Cost_Components'!$N$2:$N$28,MATCH(E219,'Cost_Components'!$A$2:$A$28,0)),"")</f>
      </c>
      <c r="AE219" s="34" t="str">
        <f>IFERROR(INDEX('Cost_Components'!$O$2:$O$28,MATCH(E219,'Cost_Components'!$A$2:$A$28,0)),"")</f>
      </c>
      <c r="AF219" s="99" t="n">
        <v>631560.683398241</v>
      </c>
      <c r="AG219" s="100" t="n">
        <v>621697.676188474</v>
      </c>
      <c r="AH219" s="101" t="str">
        <f>IF(H219="shared-count-once",COUNTIFS($A$2:$A$1405,A219,$B$2:$B$1405,B219,$E$2:$E$1405,E219),1)</f>
      </c>
      <c r="AI219" s="102" t="n">
        <v>305332541.184984</v>
      </c>
      <c r="AJ219" s="103" t="str">
        <f>IF(AI219=0,"",Q219/AI219)</f>
      </c>
      <c r="AK219" s="104" t="str">
        <f>IF(AI219=0,"",R219/AI219)</f>
      </c>
      <c r="AL219" s="105" t="str">
        <f>IF(AI219=0,"",S219/AI219)</f>
      </c>
      <c r="AM219" s="106" t="str">
        <f>IF(AI219=0,"",Y219/AI219)</f>
      </c>
    </row>
    <row r="220">
      <c r="A220" t="s">
        <v>245</v>
      </c>
      <c r="B220" s="73" t="n">
        <v>2035</v>
      </c>
      <c r="C220" t="s">
        <v>245</v>
      </c>
      <c r="D220" t="s">
        <v>211</v>
      </c>
      <c r="E220" s="74" t="s">
        <v>318</v>
      </c>
      <c r="F220" s="75" t="s">
        <v>319</v>
      </c>
      <c r="G220" s="76" t="s">
        <v>248</v>
      </c>
      <c r="H220" s="77" t="s">
        <v>240</v>
      </c>
      <c r="I220" s="78" t="s">
        <v>304</v>
      </c>
      <c r="J220" s="79" t="str">
        <f>IFERROR(INDEX('Cost_Components'!$K$2:$K$28,MATCH(E220,'Cost_Components'!$A$2:$A$28,0)),"")</f>
      </c>
      <c r="K220" s="80" t="str">
        <f>IF(OR(L220="",Z220="",AA220="",AB220=""),"",IF(B220&lt;AA220,L220,IF(B220&gt;AB220,Z220,L220+(Z220-L220)*MIN(MAX((B220-AA220+1)/MAX(AB220-AA220+1,1),0),1))))</f>
      </c>
      <c r="L220" s="81" t="str">
        <f>IFERROR(INDEX('Cost_Components'!$S$2:$S$28,MATCH(E220,'Cost_Components'!$A$2:$A$28,0)),"")</f>
      </c>
      <c r="M220" s="82" t="str">
        <f>IFERROR(INDEX('Cost_Components'!$L$2:$L$28,MATCH(E220,'Cost_Components'!$A$2:$A$28,0)),"")</f>
      </c>
      <c r="N220" s="83" t="str">
        <f>IFERROR(INDEX('Cost_Components'!$P$2:$P$28,MATCH(E220,'Cost_Components'!$A$2:$A$28,0)),"")</f>
      </c>
      <c r="O220" s="84" t="str">
        <f>AF220*J220</f>
      </c>
      <c r="P220" s="85" t="str">
        <f>AG220*J220</f>
      </c>
      <c r="Q220" s="86" t="str">
        <f>P220*L220*M220*N220</f>
      </c>
      <c r="R220" s="87" t="str">
        <f>O220*K220*M220*N220</f>
      </c>
      <c r="S220" s="88" t="str">
        <f>R220-Q220</f>
      </c>
      <c r="T220" s="34" t="str">
        <f>IFERROR(INDEX('Cost_Components'!$R$2:$R$28,MATCH(E220,'Cost_Components'!$A$2:$A$28,0)),"")</f>
      </c>
      <c r="U220" s="89" t="str">
        <f>IFERROR(INDEX('Cost_Components'!$Q$2:$Q$28,MATCH(E220,'Cost_Components'!$A$2:$A$28,0)),"")</f>
      </c>
      <c r="V220" s="90" t="str">
        <f>1/(1+'Calculation_Assumptions'!$B$5)^(B220-'Calculation_Assumptions'!$B$2)</f>
      </c>
      <c r="W220" s="91" t="str">
        <f>Q220*V220</f>
      </c>
      <c r="X220" s="92" t="str">
        <f>R220*V220</f>
      </c>
      <c r="Y220" s="93" t="str">
        <f>S220*V220</f>
      </c>
      <c r="Z220" s="94" t="str">
        <f>IFERROR(INDEX('Cost_Components'!$T$2:$T$28,MATCH(E220,'Cost_Components'!$A$2:$A$28,0)),"")</f>
      </c>
      <c r="AA220" s="95" t="str">
        <f>IFERROR(INDEX('Cost_Components'!$U$2:$U$28,MATCH(E220,'Cost_Components'!$A$2:$A$28,0)),"")</f>
      </c>
      <c r="AB220" s="96" t="str">
        <f>IFERROR(INDEX('Cost_Components'!$V$2:$V$28,MATCH(E220,'Cost_Components'!$A$2:$A$28,0)),"")</f>
      </c>
      <c r="AC220" s="97" t="str">
        <f>IFERROR(INDEX('Cost_Components'!$M$2:$M$28,MATCH(E220,'Cost_Components'!$A$2:$A$28,0)),"")</f>
      </c>
      <c r="AD220" s="98" t="str">
        <f>IFERROR(INDEX('Cost_Components'!$N$2:$N$28,MATCH(E220,'Cost_Components'!$A$2:$A$28,0)),"")</f>
      </c>
      <c r="AE220" s="34" t="str">
        <f>IFERROR(INDEX('Cost_Components'!$O$2:$O$28,MATCH(E220,'Cost_Components'!$A$2:$A$28,0)),"")</f>
      </c>
      <c r="AF220" s="99" t="n">
        <v>653549.585687207</v>
      </c>
      <c r="AG220" s="100" t="n">
        <v>642011.956035518</v>
      </c>
      <c r="AH220" s="101" t="str">
        <f>IF(H220="shared-count-once",COUNTIFS($A$2:$A$1405,A220,$B$2:$B$1405,B220,$E$2:$E$1405,E220),1)</f>
      </c>
      <c r="AI220" s="102" t="n">
        <v>306964650.16712</v>
      </c>
      <c r="AJ220" s="103" t="str">
        <f>IF(AI220=0,"",Q220/AI220)</f>
      </c>
      <c r="AK220" s="104" t="str">
        <f>IF(AI220=0,"",R220/AI220)</f>
      </c>
      <c r="AL220" s="105" t="str">
        <f>IF(AI220=0,"",S220/AI220)</f>
      </c>
      <c r="AM220" s="106" t="str">
        <f>IF(AI220=0,"",Y220/AI220)</f>
      </c>
    </row>
    <row r="221">
      <c r="A221" t="s">
        <v>245</v>
      </c>
      <c r="B221" s="73" t="n">
        <v>2036</v>
      </c>
      <c r="C221" t="s">
        <v>245</v>
      </c>
      <c r="D221" t="s">
        <v>211</v>
      </c>
      <c r="E221" s="74" t="s">
        <v>318</v>
      </c>
      <c r="F221" s="75" t="s">
        <v>319</v>
      </c>
      <c r="G221" s="76" t="s">
        <v>248</v>
      </c>
      <c r="H221" s="77" t="s">
        <v>240</v>
      </c>
      <c r="I221" s="78" t="s">
        <v>304</v>
      </c>
      <c r="J221" s="79" t="str">
        <f>IFERROR(INDEX('Cost_Components'!$K$2:$K$28,MATCH(E221,'Cost_Components'!$A$2:$A$28,0)),"")</f>
      </c>
      <c r="K221" s="80" t="str">
        <f>IF(OR(L221="",Z221="",AA221="",AB221=""),"",IF(B221&lt;AA221,L221,IF(B221&gt;AB221,Z221,L221+(Z221-L221)*MIN(MAX((B221-AA221+1)/MAX(AB221-AA221+1,1),0),1))))</f>
      </c>
      <c r="L221" s="81" t="str">
        <f>IFERROR(INDEX('Cost_Components'!$S$2:$S$28,MATCH(E221,'Cost_Components'!$A$2:$A$28,0)),"")</f>
      </c>
      <c r="M221" s="82" t="str">
        <f>IFERROR(INDEX('Cost_Components'!$L$2:$L$28,MATCH(E221,'Cost_Components'!$A$2:$A$28,0)),"")</f>
      </c>
      <c r="N221" s="83" t="str">
        <f>IFERROR(INDEX('Cost_Components'!$P$2:$P$28,MATCH(E221,'Cost_Components'!$A$2:$A$28,0)),"")</f>
      </c>
      <c r="O221" s="84" t="str">
        <f>AF221*J221</f>
      </c>
      <c r="P221" s="85" t="str">
        <f>AG221*J221</f>
      </c>
      <c r="Q221" s="86" t="str">
        <f>P221*L221*M221*N221</f>
      </c>
      <c r="R221" s="87" t="str">
        <f>O221*K221*M221*N221</f>
      </c>
      <c r="S221" s="88" t="str">
        <f>R221-Q221</f>
      </c>
      <c r="T221" s="34" t="str">
        <f>IFERROR(INDEX('Cost_Components'!$R$2:$R$28,MATCH(E221,'Cost_Components'!$A$2:$A$28,0)),"")</f>
      </c>
      <c r="U221" s="89" t="str">
        <f>IFERROR(INDEX('Cost_Components'!$Q$2:$Q$28,MATCH(E221,'Cost_Components'!$A$2:$A$28,0)),"")</f>
      </c>
      <c r="V221" s="90" t="str">
        <f>1/(1+'Calculation_Assumptions'!$B$5)^(B221-'Calculation_Assumptions'!$B$2)</f>
      </c>
      <c r="W221" s="91" t="str">
        <f>Q221*V221</f>
      </c>
      <c r="X221" s="92" t="str">
        <f>R221*V221</f>
      </c>
      <c r="Y221" s="93" t="str">
        <f>S221*V221</f>
      </c>
      <c r="Z221" s="94" t="str">
        <f>IFERROR(INDEX('Cost_Components'!$T$2:$T$28,MATCH(E221,'Cost_Components'!$A$2:$A$28,0)),"")</f>
      </c>
      <c r="AA221" s="95" t="str">
        <f>IFERROR(INDEX('Cost_Components'!$U$2:$U$28,MATCH(E221,'Cost_Components'!$A$2:$A$28,0)),"")</f>
      </c>
      <c r="AB221" s="96" t="str">
        <f>IFERROR(INDEX('Cost_Components'!$V$2:$V$28,MATCH(E221,'Cost_Components'!$A$2:$A$28,0)),"")</f>
      </c>
      <c r="AC221" s="97" t="str">
        <f>IFERROR(INDEX('Cost_Components'!$M$2:$M$28,MATCH(E221,'Cost_Components'!$A$2:$A$28,0)),"")</f>
      </c>
      <c r="AD221" s="98" t="str">
        <f>IFERROR(INDEX('Cost_Components'!$N$2:$N$28,MATCH(E221,'Cost_Components'!$A$2:$A$28,0)),"")</f>
      </c>
      <c r="AE221" s="34" t="str">
        <f>IFERROR(INDEX('Cost_Components'!$O$2:$O$28,MATCH(E221,'Cost_Components'!$A$2:$A$28,0)),"")</f>
      </c>
      <c r="AF221" s="99" t="n">
        <v>676005.576118293</v>
      </c>
      <c r="AG221" s="100" t="n">
        <v>662692.487751515</v>
      </c>
      <c r="AH221" s="101" t="str">
        <f>IF(H221="shared-count-once",COUNTIFS($A$2:$A$1405,A221,$B$2:$B$1405,B221,$E$2:$E$1405,E221),1)</f>
      </c>
      <c r="AI221" s="102" t="n">
        <v>308542769.756622</v>
      </c>
      <c r="AJ221" s="103" t="str">
        <f>IF(AI221=0,"",Q221/AI221)</f>
      </c>
      <c r="AK221" s="104" t="str">
        <f>IF(AI221=0,"",R221/AI221)</f>
      </c>
      <c r="AL221" s="105" t="str">
        <f>IF(AI221=0,"",S221/AI221)</f>
      </c>
      <c r="AM221" s="106" t="str">
        <f>IF(AI221=0,"",Y221/AI221)</f>
      </c>
    </row>
    <row r="222">
      <c r="A222" t="s">
        <v>245</v>
      </c>
      <c r="B222" s="73" t="n">
        <v>2037</v>
      </c>
      <c r="C222" t="s">
        <v>245</v>
      </c>
      <c r="D222" t="s">
        <v>211</v>
      </c>
      <c r="E222" s="74" t="s">
        <v>318</v>
      </c>
      <c r="F222" s="75" t="s">
        <v>319</v>
      </c>
      <c r="G222" s="76" t="s">
        <v>248</v>
      </c>
      <c r="H222" s="77" t="s">
        <v>240</v>
      </c>
      <c r="I222" s="78" t="s">
        <v>304</v>
      </c>
      <c r="J222" s="79" t="str">
        <f>IFERROR(INDEX('Cost_Components'!$K$2:$K$28,MATCH(E222,'Cost_Components'!$A$2:$A$28,0)),"")</f>
      </c>
      <c r="K222" s="80" t="str">
        <f>IF(OR(L222="",Z222="",AA222="",AB222=""),"",IF(B222&lt;AA222,L222,IF(B222&gt;AB222,Z222,L222+(Z222-L222)*MIN(MAX((B222-AA222+1)/MAX(AB222-AA222+1,1),0),1))))</f>
      </c>
      <c r="L222" s="81" t="str">
        <f>IFERROR(INDEX('Cost_Components'!$S$2:$S$28,MATCH(E222,'Cost_Components'!$A$2:$A$28,0)),"")</f>
      </c>
      <c r="M222" s="82" t="str">
        <f>IFERROR(INDEX('Cost_Components'!$L$2:$L$28,MATCH(E222,'Cost_Components'!$A$2:$A$28,0)),"")</f>
      </c>
      <c r="N222" s="83" t="str">
        <f>IFERROR(INDEX('Cost_Components'!$P$2:$P$28,MATCH(E222,'Cost_Components'!$A$2:$A$28,0)),"")</f>
      </c>
      <c r="O222" s="84" t="str">
        <f>AF222*J222</f>
      </c>
      <c r="P222" s="85" t="str">
        <f>AG222*J222</f>
      </c>
      <c r="Q222" s="86" t="str">
        <f>P222*L222*M222*N222</f>
      </c>
      <c r="R222" s="87" t="str">
        <f>O222*K222*M222*N222</f>
      </c>
      <c r="S222" s="88" t="str">
        <f>R222-Q222</f>
      </c>
      <c r="T222" s="34" t="str">
        <f>IFERROR(INDEX('Cost_Components'!$R$2:$R$28,MATCH(E222,'Cost_Components'!$A$2:$A$28,0)),"")</f>
      </c>
      <c r="U222" s="89" t="str">
        <f>IFERROR(INDEX('Cost_Components'!$Q$2:$Q$28,MATCH(E222,'Cost_Components'!$A$2:$A$28,0)),"")</f>
      </c>
      <c r="V222" s="90" t="str">
        <f>1/(1+'Calculation_Assumptions'!$B$5)^(B222-'Calculation_Assumptions'!$B$2)</f>
      </c>
      <c r="W222" s="91" t="str">
        <f>Q222*V222</f>
      </c>
      <c r="X222" s="92" t="str">
        <f>R222*V222</f>
      </c>
      <c r="Y222" s="93" t="str">
        <f>S222*V222</f>
      </c>
      <c r="Z222" s="94" t="str">
        <f>IFERROR(INDEX('Cost_Components'!$T$2:$T$28,MATCH(E222,'Cost_Components'!$A$2:$A$28,0)),"")</f>
      </c>
      <c r="AA222" s="95" t="str">
        <f>IFERROR(INDEX('Cost_Components'!$U$2:$U$28,MATCH(E222,'Cost_Components'!$A$2:$A$28,0)),"")</f>
      </c>
      <c r="AB222" s="96" t="str">
        <f>IFERROR(INDEX('Cost_Components'!$V$2:$V$28,MATCH(E222,'Cost_Components'!$A$2:$A$28,0)),"")</f>
      </c>
      <c r="AC222" s="97" t="str">
        <f>IFERROR(INDEX('Cost_Components'!$M$2:$M$28,MATCH(E222,'Cost_Components'!$A$2:$A$28,0)),"")</f>
      </c>
      <c r="AD222" s="98" t="str">
        <f>IFERROR(INDEX('Cost_Components'!$N$2:$N$28,MATCH(E222,'Cost_Components'!$A$2:$A$28,0)),"")</f>
      </c>
      <c r="AE222" s="34" t="str">
        <f>IFERROR(INDEX('Cost_Components'!$O$2:$O$28,MATCH(E222,'Cost_Components'!$A$2:$A$28,0)),"")</f>
      </c>
      <c r="AF222" s="99" t="n">
        <v>698795.921098416</v>
      </c>
      <c r="AG222" s="100" t="n">
        <v>683611.256860751</v>
      </c>
      <c r="AH222" s="101" t="str">
        <f>IF(H222="shared-count-once",COUNTIFS($A$2:$A$1405,A222,$B$2:$B$1405,B222,$E$2:$E$1405,E222),1)</f>
      </c>
      <c r="AI222" s="102" t="n">
        <v>310068287.63643</v>
      </c>
      <c r="AJ222" s="103" t="str">
        <f>IF(AI222=0,"",Q222/AI222)</f>
      </c>
      <c r="AK222" s="104" t="str">
        <f>IF(AI222=0,"",R222/AI222)</f>
      </c>
      <c r="AL222" s="105" t="str">
        <f>IF(AI222=0,"",S222/AI222)</f>
      </c>
      <c r="AM222" s="106" t="str">
        <f>IF(AI222=0,"",Y222/AI222)</f>
      </c>
    </row>
    <row r="223">
      <c r="A223" t="s">
        <v>245</v>
      </c>
      <c r="B223" s="73" t="n">
        <v>2038</v>
      </c>
      <c r="C223" t="s">
        <v>245</v>
      </c>
      <c r="D223" t="s">
        <v>211</v>
      </c>
      <c r="E223" s="74" t="s">
        <v>318</v>
      </c>
      <c r="F223" s="75" t="s">
        <v>319</v>
      </c>
      <c r="G223" s="76" t="s">
        <v>248</v>
      </c>
      <c r="H223" s="77" t="s">
        <v>240</v>
      </c>
      <c r="I223" s="78" t="s">
        <v>304</v>
      </c>
      <c r="J223" s="79" t="str">
        <f>IFERROR(INDEX('Cost_Components'!$K$2:$K$28,MATCH(E223,'Cost_Components'!$A$2:$A$28,0)),"")</f>
      </c>
      <c r="K223" s="80" t="str">
        <f>IF(OR(L223="",Z223="",AA223="",AB223=""),"",IF(B223&lt;AA223,L223,IF(B223&gt;AB223,Z223,L223+(Z223-L223)*MIN(MAX((B223-AA223+1)/MAX(AB223-AA223+1,1),0),1))))</f>
      </c>
      <c r="L223" s="81" t="str">
        <f>IFERROR(INDEX('Cost_Components'!$S$2:$S$28,MATCH(E223,'Cost_Components'!$A$2:$A$28,0)),"")</f>
      </c>
      <c r="M223" s="82" t="str">
        <f>IFERROR(INDEX('Cost_Components'!$L$2:$L$28,MATCH(E223,'Cost_Components'!$A$2:$A$28,0)),"")</f>
      </c>
      <c r="N223" s="83" t="str">
        <f>IFERROR(INDEX('Cost_Components'!$P$2:$P$28,MATCH(E223,'Cost_Components'!$A$2:$A$28,0)),"")</f>
      </c>
      <c r="O223" s="84" t="str">
        <f>AF223*J223</f>
      </c>
      <c r="P223" s="85" t="str">
        <f>AG223*J223</f>
      </c>
      <c r="Q223" s="86" t="str">
        <f>P223*L223*M223*N223</f>
      </c>
      <c r="R223" s="87" t="str">
        <f>O223*K223*M223*N223</f>
      </c>
      <c r="S223" s="88" t="str">
        <f>R223-Q223</f>
      </c>
      <c r="T223" s="34" t="str">
        <f>IFERROR(INDEX('Cost_Components'!$R$2:$R$28,MATCH(E223,'Cost_Components'!$A$2:$A$28,0)),"")</f>
      </c>
      <c r="U223" s="89" t="str">
        <f>IFERROR(INDEX('Cost_Components'!$Q$2:$Q$28,MATCH(E223,'Cost_Components'!$A$2:$A$28,0)),"")</f>
      </c>
      <c r="V223" s="90" t="str">
        <f>1/(1+'Calculation_Assumptions'!$B$5)^(B223-'Calculation_Assumptions'!$B$2)</f>
      </c>
      <c r="W223" s="91" t="str">
        <f>Q223*V223</f>
      </c>
      <c r="X223" s="92" t="str">
        <f>R223*V223</f>
      </c>
      <c r="Y223" s="93" t="str">
        <f>S223*V223</f>
      </c>
      <c r="Z223" s="94" t="str">
        <f>IFERROR(INDEX('Cost_Components'!$T$2:$T$28,MATCH(E223,'Cost_Components'!$A$2:$A$28,0)),"")</f>
      </c>
      <c r="AA223" s="95" t="str">
        <f>IFERROR(INDEX('Cost_Components'!$U$2:$U$28,MATCH(E223,'Cost_Components'!$A$2:$A$28,0)),"")</f>
      </c>
      <c r="AB223" s="96" t="str">
        <f>IFERROR(INDEX('Cost_Components'!$V$2:$V$28,MATCH(E223,'Cost_Components'!$A$2:$A$28,0)),"")</f>
      </c>
      <c r="AC223" s="97" t="str">
        <f>IFERROR(INDEX('Cost_Components'!$M$2:$M$28,MATCH(E223,'Cost_Components'!$A$2:$A$28,0)),"")</f>
      </c>
      <c r="AD223" s="98" t="str">
        <f>IFERROR(INDEX('Cost_Components'!$N$2:$N$28,MATCH(E223,'Cost_Components'!$A$2:$A$28,0)),"")</f>
      </c>
      <c r="AE223" s="34" t="str">
        <f>IFERROR(INDEX('Cost_Components'!$O$2:$O$28,MATCH(E223,'Cost_Components'!$A$2:$A$28,0)),"")</f>
      </c>
      <c r="AF223" s="99" t="n">
        <v>722701.112862436</v>
      </c>
      <c r="AG223" s="100" t="n">
        <v>705552.745987036</v>
      </c>
      <c r="AH223" s="101" t="str">
        <f>IF(H223="shared-count-once",COUNTIFS($A$2:$A$1405,A223,$B$2:$B$1405,B223,$E$2:$E$1405,E223),1)</f>
      </c>
      <c r="AI223" s="102" t="n">
        <v>311532999.13163</v>
      </c>
      <c r="AJ223" s="103" t="str">
        <f>IF(AI223=0,"",Q223/AI223)</f>
      </c>
      <c r="AK223" s="104" t="str">
        <f>IF(AI223=0,"",R223/AI223)</f>
      </c>
      <c r="AL223" s="105" t="str">
        <f>IF(AI223=0,"",S223/AI223)</f>
      </c>
      <c r="AM223" s="106" t="str">
        <f>IF(AI223=0,"",Y223/AI223)</f>
      </c>
    </row>
    <row r="224">
      <c r="A224" t="s">
        <v>245</v>
      </c>
      <c r="B224" s="73" t="n">
        <v>2039</v>
      </c>
      <c r="C224" t="s">
        <v>245</v>
      </c>
      <c r="D224" t="s">
        <v>211</v>
      </c>
      <c r="E224" s="74" t="s">
        <v>318</v>
      </c>
      <c r="F224" s="75" t="s">
        <v>319</v>
      </c>
      <c r="G224" s="76" t="s">
        <v>248</v>
      </c>
      <c r="H224" s="77" t="s">
        <v>240</v>
      </c>
      <c r="I224" s="78" t="s">
        <v>304</v>
      </c>
      <c r="J224" s="79" t="str">
        <f>IFERROR(INDEX('Cost_Components'!$K$2:$K$28,MATCH(E224,'Cost_Components'!$A$2:$A$28,0)),"")</f>
      </c>
      <c r="K224" s="80" t="str">
        <f>IF(OR(L224="",Z224="",AA224="",AB224=""),"",IF(B224&lt;AA224,L224,IF(B224&gt;AB224,Z224,L224+(Z224-L224)*MIN(MAX((B224-AA224+1)/MAX(AB224-AA224+1,1),0),1))))</f>
      </c>
      <c r="L224" s="81" t="str">
        <f>IFERROR(INDEX('Cost_Components'!$S$2:$S$28,MATCH(E224,'Cost_Components'!$A$2:$A$28,0)),"")</f>
      </c>
      <c r="M224" s="82" t="str">
        <f>IFERROR(INDEX('Cost_Components'!$L$2:$L$28,MATCH(E224,'Cost_Components'!$A$2:$A$28,0)),"")</f>
      </c>
      <c r="N224" s="83" t="str">
        <f>IFERROR(INDEX('Cost_Components'!$P$2:$P$28,MATCH(E224,'Cost_Components'!$A$2:$A$28,0)),"")</f>
      </c>
      <c r="O224" s="84" t="str">
        <f>AF224*J224</f>
      </c>
      <c r="P224" s="85" t="str">
        <f>AG224*J224</f>
      </c>
      <c r="Q224" s="86" t="str">
        <f>P224*L224*M224*N224</f>
      </c>
      <c r="R224" s="87" t="str">
        <f>O224*K224*M224*N224</f>
      </c>
      <c r="S224" s="88" t="str">
        <f>R224-Q224</f>
      </c>
      <c r="T224" s="34" t="str">
        <f>IFERROR(INDEX('Cost_Components'!$R$2:$R$28,MATCH(E224,'Cost_Components'!$A$2:$A$28,0)),"")</f>
      </c>
      <c r="U224" s="89" t="str">
        <f>IFERROR(INDEX('Cost_Components'!$Q$2:$Q$28,MATCH(E224,'Cost_Components'!$A$2:$A$28,0)),"")</f>
      </c>
      <c r="V224" s="90" t="str">
        <f>1/(1+'Calculation_Assumptions'!$B$5)^(B224-'Calculation_Assumptions'!$B$2)</f>
      </c>
      <c r="W224" s="91" t="str">
        <f>Q224*V224</f>
      </c>
      <c r="X224" s="92" t="str">
        <f>R224*V224</f>
      </c>
      <c r="Y224" s="93" t="str">
        <f>S224*V224</f>
      </c>
      <c r="Z224" s="94" t="str">
        <f>IFERROR(INDEX('Cost_Components'!$T$2:$T$28,MATCH(E224,'Cost_Components'!$A$2:$A$28,0)),"")</f>
      </c>
      <c r="AA224" s="95" t="str">
        <f>IFERROR(INDEX('Cost_Components'!$U$2:$U$28,MATCH(E224,'Cost_Components'!$A$2:$A$28,0)),"")</f>
      </c>
      <c r="AB224" s="96" t="str">
        <f>IFERROR(INDEX('Cost_Components'!$V$2:$V$28,MATCH(E224,'Cost_Components'!$A$2:$A$28,0)),"")</f>
      </c>
      <c r="AC224" s="97" t="str">
        <f>IFERROR(INDEX('Cost_Components'!$M$2:$M$28,MATCH(E224,'Cost_Components'!$A$2:$A$28,0)),"")</f>
      </c>
      <c r="AD224" s="98" t="str">
        <f>IFERROR(INDEX('Cost_Components'!$N$2:$N$28,MATCH(E224,'Cost_Components'!$A$2:$A$28,0)),"")</f>
      </c>
      <c r="AE224" s="34" t="str">
        <f>IFERROR(INDEX('Cost_Components'!$O$2:$O$28,MATCH(E224,'Cost_Components'!$A$2:$A$28,0)),"")</f>
      </c>
      <c r="AF224" s="99" t="n">
        <v>746712.599324851</v>
      </c>
      <c r="AG224" s="100" t="n">
        <v>727508.510586841</v>
      </c>
      <c r="AH224" s="101" t="str">
        <f>IF(H224="shared-count-once",COUNTIFS($A$2:$A$1405,A224,$B$2:$B$1405,B224,$E$2:$E$1405,E224),1)</f>
      </c>
      <c r="AI224" s="102" t="n">
        <v>312936391.858479</v>
      </c>
      <c r="AJ224" s="103" t="str">
        <f>IF(AI224=0,"",Q224/AI224)</f>
      </c>
      <c r="AK224" s="104" t="str">
        <f>IF(AI224=0,"",R224/AI224)</f>
      </c>
      <c r="AL224" s="105" t="str">
        <f>IF(AI224=0,"",S224/AI224)</f>
      </c>
      <c r="AM224" s="106" t="str">
        <f>IF(AI224=0,"",Y224/AI224)</f>
      </c>
    </row>
    <row r="225">
      <c r="A225" t="s">
        <v>245</v>
      </c>
      <c r="B225" s="73" t="n">
        <v>2040</v>
      </c>
      <c r="C225" t="s">
        <v>245</v>
      </c>
      <c r="D225" t="s">
        <v>211</v>
      </c>
      <c r="E225" s="74" t="s">
        <v>318</v>
      </c>
      <c r="F225" s="75" t="s">
        <v>319</v>
      </c>
      <c r="G225" s="76" t="s">
        <v>248</v>
      </c>
      <c r="H225" s="77" t="s">
        <v>240</v>
      </c>
      <c r="I225" s="78" t="s">
        <v>304</v>
      </c>
      <c r="J225" s="79" t="str">
        <f>IFERROR(INDEX('Cost_Components'!$K$2:$K$28,MATCH(E225,'Cost_Components'!$A$2:$A$28,0)),"")</f>
      </c>
      <c r="K225" s="80" t="str">
        <f>IF(OR(L225="",Z225="",AA225="",AB225=""),"",IF(B225&lt;AA225,L225,IF(B225&gt;AB225,Z225,L225+(Z225-L225)*MIN(MAX((B225-AA225+1)/MAX(AB225-AA225+1,1),0),1))))</f>
      </c>
      <c r="L225" s="81" t="str">
        <f>IFERROR(INDEX('Cost_Components'!$S$2:$S$28,MATCH(E225,'Cost_Components'!$A$2:$A$28,0)),"")</f>
      </c>
      <c r="M225" s="82" t="str">
        <f>IFERROR(INDEX('Cost_Components'!$L$2:$L$28,MATCH(E225,'Cost_Components'!$A$2:$A$28,0)),"")</f>
      </c>
      <c r="N225" s="83" t="str">
        <f>IFERROR(INDEX('Cost_Components'!$P$2:$P$28,MATCH(E225,'Cost_Components'!$A$2:$A$28,0)),"")</f>
      </c>
      <c r="O225" s="84" t="str">
        <f>AF225*J225</f>
      </c>
      <c r="P225" s="85" t="str">
        <f>AG225*J225</f>
      </c>
      <c r="Q225" s="86" t="str">
        <f>P225*L225*M225*N225</f>
      </c>
      <c r="R225" s="87" t="str">
        <f>O225*K225*M225*N225</f>
      </c>
      <c r="S225" s="88" t="str">
        <f>R225-Q225</f>
      </c>
      <c r="T225" s="34" t="str">
        <f>IFERROR(INDEX('Cost_Components'!$R$2:$R$28,MATCH(E225,'Cost_Components'!$A$2:$A$28,0)),"")</f>
      </c>
      <c r="U225" s="89" t="str">
        <f>IFERROR(INDEX('Cost_Components'!$Q$2:$Q$28,MATCH(E225,'Cost_Components'!$A$2:$A$28,0)),"")</f>
      </c>
      <c r="V225" s="90" t="str">
        <f>1/(1+'Calculation_Assumptions'!$B$5)^(B225-'Calculation_Assumptions'!$B$2)</f>
      </c>
      <c r="W225" s="91" t="str">
        <f>Q225*V225</f>
      </c>
      <c r="X225" s="92" t="str">
        <f>R225*V225</f>
      </c>
      <c r="Y225" s="93" t="str">
        <f>S225*V225</f>
      </c>
      <c r="Z225" s="94" t="str">
        <f>IFERROR(INDEX('Cost_Components'!$T$2:$T$28,MATCH(E225,'Cost_Components'!$A$2:$A$28,0)),"")</f>
      </c>
      <c r="AA225" s="95" t="str">
        <f>IFERROR(INDEX('Cost_Components'!$U$2:$U$28,MATCH(E225,'Cost_Components'!$A$2:$A$28,0)),"")</f>
      </c>
      <c r="AB225" s="96" t="str">
        <f>IFERROR(INDEX('Cost_Components'!$V$2:$V$28,MATCH(E225,'Cost_Components'!$A$2:$A$28,0)),"")</f>
      </c>
      <c r="AC225" s="97" t="str">
        <f>IFERROR(INDEX('Cost_Components'!$M$2:$M$28,MATCH(E225,'Cost_Components'!$A$2:$A$28,0)),"")</f>
      </c>
      <c r="AD225" s="98" t="str">
        <f>IFERROR(INDEX('Cost_Components'!$N$2:$N$28,MATCH(E225,'Cost_Components'!$A$2:$A$28,0)),"")</f>
      </c>
      <c r="AE225" s="34" t="str">
        <f>IFERROR(INDEX('Cost_Components'!$O$2:$O$28,MATCH(E225,'Cost_Components'!$A$2:$A$28,0)),"")</f>
      </c>
      <c r="AF225" s="99" t="n">
        <v>771039.59742472</v>
      </c>
      <c r="AG225" s="100" t="n">
        <v>749690.959694229</v>
      </c>
      <c r="AH225" s="101" t="str">
        <f>IF(H225="shared-count-once",COUNTIFS($A$2:$A$1405,A225,$B$2:$B$1405,B225,$E$2:$E$1405,E225),1)</f>
      </c>
      <c r="AI225" s="102" t="n">
        <v>314265537.410829</v>
      </c>
      <c r="AJ225" s="103" t="str">
        <f>IF(AI225=0,"",Q225/AI225)</f>
      </c>
      <c r="AK225" s="104" t="str">
        <f>IF(AI225=0,"",R225/AI225)</f>
      </c>
      <c r="AL225" s="105" t="str">
        <f>IF(AI225=0,"",S225/AI225)</f>
      </c>
      <c r="AM225" s="106" t="str">
        <f>IF(AI225=0,"",Y225/AI225)</f>
      </c>
    </row>
    <row r="226">
      <c r="A226" t="s">
        <v>245</v>
      </c>
      <c r="B226" s="73" t="n">
        <v>2041</v>
      </c>
      <c r="C226" t="s">
        <v>245</v>
      </c>
      <c r="D226" t="s">
        <v>211</v>
      </c>
      <c r="E226" s="74" t="s">
        <v>318</v>
      </c>
      <c r="F226" s="75" t="s">
        <v>319</v>
      </c>
      <c r="G226" s="76" t="s">
        <v>248</v>
      </c>
      <c r="H226" s="77" t="s">
        <v>240</v>
      </c>
      <c r="I226" s="78" t="s">
        <v>304</v>
      </c>
      <c r="J226" s="79" t="str">
        <f>IFERROR(INDEX('Cost_Components'!$K$2:$K$28,MATCH(E226,'Cost_Components'!$A$2:$A$28,0)),"")</f>
      </c>
      <c r="K226" s="80" t="str">
        <f>IF(OR(L226="",Z226="",AA226="",AB226=""),"",IF(B226&lt;AA226,L226,IF(B226&gt;AB226,Z226,L226+(Z226-L226)*MIN(MAX((B226-AA226+1)/MAX(AB226-AA226+1,1),0),1))))</f>
      </c>
      <c r="L226" s="81" t="str">
        <f>IFERROR(INDEX('Cost_Components'!$S$2:$S$28,MATCH(E226,'Cost_Components'!$A$2:$A$28,0)),"")</f>
      </c>
      <c r="M226" s="82" t="str">
        <f>IFERROR(INDEX('Cost_Components'!$L$2:$L$28,MATCH(E226,'Cost_Components'!$A$2:$A$28,0)),"")</f>
      </c>
      <c r="N226" s="83" t="str">
        <f>IFERROR(INDEX('Cost_Components'!$P$2:$P$28,MATCH(E226,'Cost_Components'!$A$2:$A$28,0)),"")</f>
      </c>
      <c r="O226" s="84" t="str">
        <f>AF226*J226</f>
      </c>
      <c r="P226" s="85" t="str">
        <f>AG226*J226</f>
      </c>
      <c r="Q226" s="86" t="str">
        <f>P226*L226*M226*N226</f>
      </c>
      <c r="R226" s="87" t="str">
        <f>O226*K226*M226*N226</f>
      </c>
      <c r="S226" s="88" t="str">
        <f>R226-Q226</f>
      </c>
      <c r="T226" s="34" t="str">
        <f>IFERROR(INDEX('Cost_Components'!$R$2:$R$28,MATCH(E226,'Cost_Components'!$A$2:$A$28,0)),"")</f>
      </c>
      <c r="U226" s="89" t="str">
        <f>IFERROR(INDEX('Cost_Components'!$Q$2:$Q$28,MATCH(E226,'Cost_Components'!$A$2:$A$28,0)),"")</f>
      </c>
      <c r="V226" s="90" t="str">
        <f>1/(1+'Calculation_Assumptions'!$B$5)^(B226-'Calculation_Assumptions'!$B$2)</f>
      </c>
      <c r="W226" s="91" t="str">
        <f>Q226*V226</f>
      </c>
      <c r="X226" s="92" t="str">
        <f>R226*V226</f>
      </c>
      <c r="Y226" s="93" t="str">
        <f>S226*V226</f>
      </c>
      <c r="Z226" s="94" t="str">
        <f>IFERROR(INDEX('Cost_Components'!$T$2:$T$28,MATCH(E226,'Cost_Components'!$A$2:$A$28,0)),"")</f>
      </c>
      <c r="AA226" s="95" t="str">
        <f>IFERROR(INDEX('Cost_Components'!$U$2:$U$28,MATCH(E226,'Cost_Components'!$A$2:$A$28,0)),"")</f>
      </c>
      <c r="AB226" s="96" t="str">
        <f>IFERROR(INDEX('Cost_Components'!$V$2:$V$28,MATCH(E226,'Cost_Components'!$A$2:$A$28,0)),"")</f>
      </c>
      <c r="AC226" s="97" t="str">
        <f>IFERROR(INDEX('Cost_Components'!$M$2:$M$28,MATCH(E226,'Cost_Components'!$A$2:$A$28,0)),"")</f>
      </c>
      <c r="AD226" s="98" t="str">
        <f>IFERROR(INDEX('Cost_Components'!$N$2:$N$28,MATCH(E226,'Cost_Components'!$A$2:$A$28,0)),"")</f>
      </c>
      <c r="AE226" s="34" t="str">
        <f>IFERROR(INDEX('Cost_Components'!$O$2:$O$28,MATCH(E226,'Cost_Components'!$A$2:$A$28,0)),"")</f>
      </c>
      <c r="AF226" s="99" t="n">
        <v>795533.712973753</v>
      </c>
      <c r="AG226" s="100" t="n">
        <v>771955.54786036</v>
      </c>
      <c r="AH226" s="101" t="str">
        <f>IF(H226="shared-count-once",COUNTIFS($A$2:$A$1405,A226,$B$2:$B$1405,B226,$E$2:$E$1405,E226),1)</f>
      </c>
      <c r="AI226" s="102" t="n">
        <v>315525215.312548</v>
      </c>
      <c r="AJ226" s="103" t="str">
        <f>IF(AI226=0,"",Q226/AI226)</f>
      </c>
      <c r="AK226" s="104" t="str">
        <f>IF(AI226=0,"",R226/AI226)</f>
      </c>
      <c r="AL226" s="105" t="str">
        <f>IF(AI226=0,"",S226/AI226)</f>
      </c>
      <c r="AM226" s="106" t="str">
        <f>IF(AI226=0,"",Y226/AI226)</f>
      </c>
    </row>
    <row r="227">
      <c r="A227" t="s">
        <v>245</v>
      </c>
      <c r="B227" s="73" t="n">
        <v>2042</v>
      </c>
      <c r="C227" t="s">
        <v>245</v>
      </c>
      <c r="D227" t="s">
        <v>211</v>
      </c>
      <c r="E227" s="74" t="s">
        <v>318</v>
      </c>
      <c r="F227" s="75" t="s">
        <v>319</v>
      </c>
      <c r="G227" s="76" t="s">
        <v>248</v>
      </c>
      <c r="H227" s="77" t="s">
        <v>240</v>
      </c>
      <c r="I227" s="78" t="s">
        <v>304</v>
      </c>
      <c r="J227" s="79" t="str">
        <f>IFERROR(INDEX('Cost_Components'!$K$2:$K$28,MATCH(E227,'Cost_Components'!$A$2:$A$28,0)),"")</f>
      </c>
      <c r="K227" s="80" t="str">
        <f>IF(OR(L227="",Z227="",AA227="",AB227=""),"",IF(B227&lt;AA227,L227,IF(B227&gt;AB227,Z227,L227+(Z227-L227)*MIN(MAX((B227-AA227+1)/MAX(AB227-AA227+1,1),0),1))))</f>
      </c>
      <c r="L227" s="81" t="str">
        <f>IFERROR(INDEX('Cost_Components'!$S$2:$S$28,MATCH(E227,'Cost_Components'!$A$2:$A$28,0)),"")</f>
      </c>
      <c r="M227" s="82" t="str">
        <f>IFERROR(INDEX('Cost_Components'!$L$2:$L$28,MATCH(E227,'Cost_Components'!$A$2:$A$28,0)),"")</f>
      </c>
      <c r="N227" s="83" t="str">
        <f>IFERROR(INDEX('Cost_Components'!$P$2:$P$28,MATCH(E227,'Cost_Components'!$A$2:$A$28,0)),"")</f>
      </c>
      <c r="O227" s="84" t="str">
        <f>AF227*J227</f>
      </c>
      <c r="P227" s="85" t="str">
        <f>AG227*J227</f>
      </c>
      <c r="Q227" s="86" t="str">
        <f>P227*L227*M227*N227</f>
      </c>
      <c r="R227" s="87" t="str">
        <f>O227*K227*M227*N227</f>
      </c>
      <c r="S227" s="88" t="str">
        <f>R227-Q227</f>
      </c>
      <c r="T227" s="34" t="str">
        <f>IFERROR(INDEX('Cost_Components'!$R$2:$R$28,MATCH(E227,'Cost_Components'!$A$2:$A$28,0)),"")</f>
      </c>
      <c r="U227" s="89" t="str">
        <f>IFERROR(INDEX('Cost_Components'!$Q$2:$Q$28,MATCH(E227,'Cost_Components'!$A$2:$A$28,0)),"")</f>
      </c>
      <c r="V227" s="90" t="str">
        <f>1/(1+'Calculation_Assumptions'!$B$5)^(B227-'Calculation_Assumptions'!$B$2)</f>
      </c>
      <c r="W227" s="91" t="str">
        <f>Q227*V227</f>
      </c>
      <c r="X227" s="92" t="str">
        <f>R227*V227</f>
      </c>
      <c r="Y227" s="93" t="str">
        <f>S227*V227</f>
      </c>
      <c r="Z227" s="94" t="str">
        <f>IFERROR(INDEX('Cost_Components'!$T$2:$T$28,MATCH(E227,'Cost_Components'!$A$2:$A$28,0)),"")</f>
      </c>
      <c r="AA227" s="95" t="str">
        <f>IFERROR(INDEX('Cost_Components'!$U$2:$U$28,MATCH(E227,'Cost_Components'!$A$2:$A$28,0)),"")</f>
      </c>
      <c r="AB227" s="96" t="str">
        <f>IFERROR(INDEX('Cost_Components'!$V$2:$V$28,MATCH(E227,'Cost_Components'!$A$2:$A$28,0)),"")</f>
      </c>
      <c r="AC227" s="97" t="str">
        <f>IFERROR(INDEX('Cost_Components'!$M$2:$M$28,MATCH(E227,'Cost_Components'!$A$2:$A$28,0)),"")</f>
      </c>
      <c r="AD227" s="98" t="str">
        <f>IFERROR(INDEX('Cost_Components'!$N$2:$N$28,MATCH(E227,'Cost_Components'!$A$2:$A$28,0)),"")</f>
      </c>
      <c r="AE227" s="34" t="str">
        <f>IFERROR(INDEX('Cost_Components'!$O$2:$O$28,MATCH(E227,'Cost_Components'!$A$2:$A$28,0)),"")</f>
      </c>
      <c r="AF227" s="99" t="n">
        <v>820123.053442423</v>
      </c>
      <c r="AG227" s="100" t="n">
        <v>794235.637039034</v>
      </c>
      <c r="AH227" s="101" t="str">
        <f>IF(H227="shared-count-once",COUNTIFS($A$2:$A$1405,A227,$B$2:$B$1405,B227,$E$2:$E$1405,E227),1)</f>
      </c>
      <c r="AI227" s="102" t="n">
        <v>316707694.211882</v>
      </c>
      <c r="AJ227" s="103" t="str">
        <f>IF(AI227=0,"",Q227/AI227)</f>
      </c>
      <c r="AK227" s="104" t="str">
        <f>IF(AI227=0,"",R227/AI227)</f>
      </c>
      <c r="AL227" s="105" t="str">
        <f>IF(AI227=0,"",S227/AI227)</f>
      </c>
      <c r="AM227" s="106" t="str">
        <f>IF(AI227=0,"",Y227/AI227)</f>
      </c>
    </row>
    <row r="228">
      <c r="A228" t="s">
        <v>245</v>
      </c>
      <c r="B228" s="73" t="n">
        <v>2043</v>
      </c>
      <c r="C228" t="s">
        <v>245</v>
      </c>
      <c r="D228" t="s">
        <v>211</v>
      </c>
      <c r="E228" s="74" t="s">
        <v>318</v>
      </c>
      <c r="F228" s="75" t="s">
        <v>319</v>
      </c>
      <c r="G228" s="76" t="s">
        <v>248</v>
      </c>
      <c r="H228" s="77" t="s">
        <v>240</v>
      </c>
      <c r="I228" s="78" t="s">
        <v>304</v>
      </c>
      <c r="J228" s="79" t="str">
        <f>IFERROR(INDEX('Cost_Components'!$K$2:$K$28,MATCH(E228,'Cost_Components'!$A$2:$A$28,0)),"")</f>
      </c>
      <c r="K228" s="80" t="str">
        <f>IF(OR(L228="",Z228="",AA228="",AB228=""),"",IF(B228&lt;AA228,L228,IF(B228&gt;AB228,Z228,L228+(Z228-L228)*MIN(MAX((B228-AA228+1)/MAX(AB228-AA228+1,1),0),1))))</f>
      </c>
      <c r="L228" s="81" t="str">
        <f>IFERROR(INDEX('Cost_Components'!$S$2:$S$28,MATCH(E228,'Cost_Components'!$A$2:$A$28,0)),"")</f>
      </c>
      <c r="M228" s="82" t="str">
        <f>IFERROR(INDEX('Cost_Components'!$L$2:$L$28,MATCH(E228,'Cost_Components'!$A$2:$A$28,0)),"")</f>
      </c>
      <c r="N228" s="83" t="str">
        <f>IFERROR(INDEX('Cost_Components'!$P$2:$P$28,MATCH(E228,'Cost_Components'!$A$2:$A$28,0)),"")</f>
      </c>
      <c r="O228" s="84" t="str">
        <f>AF228*J228</f>
      </c>
      <c r="P228" s="85" t="str">
        <f>AG228*J228</f>
      </c>
      <c r="Q228" s="86" t="str">
        <f>P228*L228*M228*N228</f>
      </c>
      <c r="R228" s="87" t="str">
        <f>O228*K228*M228*N228</f>
      </c>
      <c r="S228" s="88" t="str">
        <f>R228-Q228</f>
      </c>
      <c r="T228" s="34" t="str">
        <f>IFERROR(INDEX('Cost_Components'!$R$2:$R$28,MATCH(E228,'Cost_Components'!$A$2:$A$28,0)),"")</f>
      </c>
      <c r="U228" s="89" t="str">
        <f>IFERROR(INDEX('Cost_Components'!$Q$2:$Q$28,MATCH(E228,'Cost_Components'!$A$2:$A$28,0)),"")</f>
      </c>
      <c r="V228" s="90" t="str">
        <f>1/(1+'Calculation_Assumptions'!$B$5)^(B228-'Calculation_Assumptions'!$B$2)</f>
      </c>
      <c r="W228" s="91" t="str">
        <f>Q228*V228</f>
      </c>
      <c r="X228" s="92" t="str">
        <f>R228*V228</f>
      </c>
      <c r="Y228" s="93" t="str">
        <f>S228*V228</f>
      </c>
      <c r="Z228" s="94" t="str">
        <f>IFERROR(INDEX('Cost_Components'!$T$2:$T$28,MATCH(E228,'Cost_Components'!$A$2:$A$28,0)),"")</f>
      </c>
      <c r="AA228" s="95" t="str">
        <f>IFERROR(INDEX('Cost_Components'!$U$2:$U$28,MATCH(E228,'Cost_Components'!$A$2:$A$28,0)),"")</f>
      </c>
      <c r="AB228" s="96" t="str">
        <f>IFERROR(INDEX('Cost_Components'!$V$2:$V$28,MATCH(E228,'Cost_Components'!$A$2:$A$28,0)),"")</f>
      </c>
      <c r="AC228" s="97" t="str">
        <f>IFERROR(INDEX('Cost_Components'!$M$2:$M$28,MATCH(E228,'Cost_Components'!$A$2:$A$28,0)),"")</f>
      </c>
      <c r="AD228" s="98" t="str">
        <f>IFERROR(INDEX('Cost_Components'!$N$2:$N$28,MATCH(E228,'Cost_Components'!$A$2:$A$28,0)),"")</f>
      </c>
      <c r="AE228" s="34" t="str">
        <f>IFERROR(INDEX('Cost_Components'!$O$2:$O$28,MATCH(E228,'Cost_Components'!$A$2:$A$28,0)),"")</f>
      </c>
      <c r="AF228" s="99" t="n">
        <v>845512.939542153</v>
      </c>
      <c r="AG228" s="100" t="n">
        <v>817240.619153243</v>
      </c>
      <c r="AH228" s="101" t="str">
        <f>IF(H228="shared-count-once",COUNTIFS($A$2:$A$1405,A228,$B$2:$B$1405,B228,$E$2:$E$1405,E228),1)</f>
      </c>
      <c r="AI228" s="102" t="n">
        <v>317814114.067152</v>
      </c>
      <c r="AJ228" s="103" t="str">
        <f>IF(AI228=0,"",Q228/AI228)</f>
      </c>
      <c r="AK228" s="104" t="str">
        <f>IF(AI228=0,"",R228/AI228)</f>
      </c>
      <c r="AL228" s="105" t="str">
        <f>IF(AI228=0,"",S228/AI228)</f>
      </c>
      <c r="AM228" s="106" t="str">
        <f>IF(AI228=0,"",Y228/AI228)</f>
      </c>
    </row>
    <row r="229">
      <c r="A229" t="s">
        <v>245</v>
      </c>
      <c r="B229" s="73" t="n">
        <v>2044</v>
      </c>
      <c r="C229" t="s">
        <v>245</v>
      </c>
      <c r="D229" t="s">
        <v>211</v>
      </c>
      <c r="E229" s="74" t="s">
        <v>318</v>
      </c>
      <c r="F229" s="75" t="s">
        <v>319</v>
      </c>
      <c r="G229" s="76" t="s">
        <v>248</v>
      </c>
      <c r="H229" s="77" t="s">
        <v>240</v>
      </c>
      <c r="I229" s="78" t="s">
        <v>304</v>
      </c>
      <c r="J229" s="79" t="str">
        <f>IFERROR(INDEX('Cost_Components'!$K$2:$K$28,MATCH(E229,'Cost_Components'!$A$2:$A$28,0)),"")</f>
      </c>
      <c r="K229" s="80" t="str">
        <f>IF(OR(L229="",Z229="",AA229="",AB229=""),"",IF(B229&lt;AA229,L229,IF(B229&gt;AB229,Z229,L229+(Z229-L229)*MIN(MAX((B229-AA229+1)/MAX(AB229-AA229+1,1),0),1))))</f>
      </c>
      <c r="L229" s="81" t="str">
        <f>IFERROR(INDEX('Cost_Components'!$S$2:$S$28,MATCH(E229,'Cost_Components'!$A$2:$A$28,0)),"")</f>
      </c>
      <c r="M229" s="82" t="str">
        <f>IFERROR(INDEX('Cost_Components'!$L$2:$L$28,MATCH(E229,'Cost_Components'!$A$2:$A$28,0)),"")</f>
      </c>
      <c r="N229" s="83" t="str">
        <f>IFERROR(INDEX('Cost_Components'!$P$2:$P$28,MATCH(E229,'Cost_Components'!$A$2:$A$28,0)),"")</f>
      </c>
      <c r="O229" s="84" t="str">
        <f>AF229*J229</f>
      </c>
      <c r="P229" s="85" t="str">
        <f>AG229*J229</f>
      </c>
      <c r="Q229" s="86" t="str">
        <f>P229*L229*M229*N229</f>
      </c>
      <c r="R229" s="87" t="str">
        <f>O229*K229*M229*N229</f>
      </c>
      <c r="S229" s="88" t="str">
        <f>R229-Q229</f>
      </c>
      <c r="T229" s="34" t="str">
        <f>IFERROR(INDEX('Cost_Components'!$R$2:$R$28,MATCH(E229,'Cost_Components'!$A$2:$A$28,0)),"")</f>
      </c>
      <c r="U229" s="89" t="str">
        <f>IFERROR(INDEX('Cost_Components'!$Q$2:$Q$28,MATCH(E229,'Cost_Components'!$A$2:$A$28,0)),"")</f>
      </c>
      <c r="V229" s="90" t="str">
        <f>1/(1+'Calculation_Assumptions'!$B$5)^(B229-'Calculation_Assumptions'!$B$2)</f>
      </c>
      <c r="W229" s="91" t="str">
        <f>Q229*V229</f>
      </c>
      <c r="X229" s="92" t="str">
        <f>R229*V229</f>
      </c>
      <c r="Y229" s="93" t="str">
        <f>S229*V229</f>
      </c>
      <c r="Z229" s="94" t="str">
        <f>IFERROR(INDEX('Cost_Components'!$T$2:$T$28,MATCH(E229,'Cost_Components'!$A$2:$A$28,0)),"")</f>
      </c>
      <c r="AA229" s="95" t="str">
        <f>IFERROR(INDEX('Cost_Components'!$U$2:$U$28,MATCH(E229,'Cost_Components'!$A$2:$A$28,0)),"")</f>
      </c>
      <c r="AB229" s="96" t="str">
        <f>IFERROR(INDEX('Cost_Components'!$V$2:$V$28,MATCH(E229,'Cost_Components'!$A$2:$A$28,0)),"")</f>
      </c>
      <c r="AC229" s="97" t="str">
        <f>IFERROR(INDEX('Cost_Components'!$M$2:$M$28,MATCH(E229,'Cost_Components'!$A$2:$A$28,0)),"")</f>
      </c>
      <c r="AD229" s="98" t="str">
        <f>IFERROR(INDEX('Cost_Components'!$N$2:$N$28,MATCH(E229,'Cost_Components'!$A$2:$A$28,0)),"")</f>
      </c>
      <c r="AE229" s="34" t="str">
        <f>IFERROR(INDEX('Cost_Components'!$O$2:$O$28,MATCH(E229,'Cost_Components'!$A$2:$A$28,0)),"")</f>
      </c>
      <c r="AF229" s="99" t="n">
        <v>870736.898851805</v>
      </c>
      <c r="AG229" s="100" t="n">
        <v>840004.115385512</v>
      </c>
      <c r="AH229" s="101" t="str">
        <f>IF(H229="shared-count-once",COUNTIFS($A$2:$A$1405,A229,$B$2:$B$1405,B229,$E$2:$E$1405,E229),1)</f>
      </c>
      <c r="AI229" s="102" t="n">
        <v>318840890.732156</v>
      </c>
      <c r="AJ229" s="103" t="str">
        <f>IF(AI229=0,"",Q229/AI229)</f>
      </c>
      <c r="AK229" s="104" t="str">
        <f>IF(AI229=0,"",R229/AI229)</f>
      </c>
      <c r="AL229" s="105" t="str">
        <f>IF(AI229=0,"",S229/AI229)</f>
      </c>
      <c r="AM229" s="106" t="str">
        <f>IF(AI229=0,"",Y229/AI229)</f>
      </c>
    </row>
    <row r="230">
      <c r="A230" t="s">
        <v>245</v>
      </c>
      <c r="B230" s="73" t="n">
        <v>2045</v>
      </c>
      <c r="C230" t="s">
        <v>245</v>
      </c>
      <c r="D230" t="s">
        <v>211</v>
      </c>
      <c r="E230" s="74" t="s">
        <v>318</v>
      </c>
      <c r="F230" s="75" t="s">
        <v>319</v>
      </c>
      <c r="G230" s="76" t="s">
        <v>248</v>
      </c>
      <c r="H230" s="77" t="s">
        <v>240</v>
      </c>
      <c r="I230" s="78" t="s">
        <v>304</v>
      </c>
      <c r="J230" s="79" t="str">
        <f>IFERROR(INDEX('Cost_Components'!$K$2:$K$28,MATCH(E230,'Cost_Components'!$A$2:$A$28,0)),"")</f>
      </c>
      <c r="K230" s="80" t="str">
        <f>IF(OR(L230="",Z230="",AA230="",AB230=""),"",IF(B230&lt;AA230,L230,IF(B230&gt;AB230,Z230,L230+(Z230-L230)*MIN(MAX((B230-AA230+1)/MAX(AB230-AA230+1,1),0),1))))</f>
      </c>
      <c r="L230" s="81" t="str">
        <f>IFERROR(INDEX('Cost_Components'!$S$2:$S$28,MATCH(E230,'Cost_Components'!$A$2:$A$28,0)),"")</f>
      </c>
      <c r="M230" s="82" t="str">
        <f>IFERROR(INDEX('Cost_Components'!$L$2:$L$28,MATCH(E230,'Cost_Components'!$A$2:$A$28,0)),"")</f>
      </c>
      <c r="N230" s="83" t="str">
        <f>IFERROR(INDEX('Cost_Components'!$P$2:$P$28,MATCH(E230,'Cost_Components'!$A$2:$A$28,0)),"")</f>
      </c>
      <c r="O230" s="84" t="str">
        <f>AF230*J230</f>
      </c>
      <c r="P230" s="85" t="str">
        <f>AG230*J230</f>
      </c>
      <c r="Q230" s="86" t="str">
        <f>P230*L230*M230*N230</f>
      </c>
      <c r="R230" s="87" t="str">
        <f>O230*K230*M230*N230</f>
      </c>
      <c r="S230" s="88" t="str">
        <f>R230-Q230</f>
      </c>
      <c r="T230" s="34" t="str">
        <f>IFERROR(INDEX('Cost_Components'!$R$2:$R$28,MATCH(E230,'Cost_Components'!$A$2:$A$28,0)),"")</f>
      </c>
      <c r="U230" s="89" t="str">
        <f>IFERROR(INDEX('Cost_Components'!$Q$2:$Q$28,MATCH(E230,'Cost_Components'!$A$2:$A$28,0)),"")</f>
      </c>
      <c r="V230" s="90" t="str">
        <f>1/(1+'Calculation_Assumptions'!$B$5)^(B230-'Calculation_Assumptions'!$B$2)</f>
      </c>
      <c r="W230" s="91" t="str">
        <f>Q230*V230</f>
      </c>
      <c r="X230" s="92" t="str">
        <f>R230*V230</f>
      </c>
      <c r="Y230" s="93" t="str">
        <f>S230*V230</f>
      </c>
      <c r="Z230" s="94" t="str">
        <f>IFERROR(INDEX('Cost_Components'!$T$2:$T$28,MATCH(E230,'Cost_Components'!$A$2:$A$28,0)),"")</f>
      </c>
      <c r="AA230" s="95" t="str">
        <f>IFERROR(INDEX('Cost_Components'!$U$2:$U$28,MATCH(E230,'Cost_Components'!$A$2:$A$28,0)),"")</f>
      </c>
      <c r="AB230" s="96" t="str">
        <f>IFERROR(INDEX('Cost_Components'!$V$2:$V$28,MATCH(E230,'Cost_Components'!$A$2:$A$28,0)),"")</f>
      </c>
      <c r="AC230" s="97" t="str">
        <f>IFERROR(INDEX('Cost_Components'!$M$2:$M$28,MATCH(E230,'Cost_Components'!$A$2:$A$28,0)),"")</f>
      </c>
      <c r="AD230" s="98" t="str">
        <f>IFERROR(INDEX('Cost_Components'!$N$2:$N$28,MATCH(E230,'Cost_Components'!$A$2:$A$28,0)),"")</f>
      </c>
      <c r="AE230" s="34" t="str">
        <f>IFERROR(INDEX('Cost_Components'!$O$2:$O$28,MATCH(E230,'Cost_Components'!$A$2:$A$28,0)),"")</f>
      </c>
      <c r="AF230" s="99" t="n">
        <v>895870.337609523</v>
      </c>
      <c r="AG230" s="100" t="n">
        <v>862610.261507911</v>
      </c>
      <c r="AH230" s="101" t="str">
        <f>IF(H230="shared-count-once",COUNTIFS($A$2:$A$1405,A230,$B$2:$B$1405,B230,$E$2:$E$1405,E230),1)</f>
      </c>
      <c r="AI230" s="102" t="n">
        <v>319784682.33108</v>
      </c>
      <c r="AJ230" s="103" t="str">
        <f>IF(AI230=0,"",Q230/AI230)</f>
      </c>
      <c r="AK230" s="104" t="str">
        <f>IF(AI230=0,"",R230/AI230)</f>
      </c>
      <c r="AL230" s="105" t="str">
        <f>IF(AI230=0,"",S230/AI230)</f>
      </c>
      <c r="AM230" s="106" t="str">
        <f>IF(AI230=0,"",Y230/AI230)</f>
      </c>
    </row>
    <row r="231">
      <c r="A231" t="s">
        <v>245</v>
      </c>
      <c r="B231" s="73" t="n">
        <v>2046</v>
      </c>
      <c r="C231" t="s">
        <v>245</v>
      </c>
      <c r="D231" t="s">
        <v>211</v>
      </c>
      <c r="E231" s="74" t="s">
        <v>318</v>
      </c>
      <c r="F231" s="75" t="s">
        <v>319</v>
      </c>
      <c r="G231" s="76" t="s">
        <v>248</v>
      </c>
      <c r="H231" s="77" t="s">
        <v>240</v>
      </c>
      <c r="I231" s="78" t="s">
        <v>304</v>
      </c>
      <c r="J231" s="79" t="str">
        <f>IFERROR(INDEX('Cost_Components'!$K$2:$K$28,MATCH(E231,'Cost_Components'!$A$2:$A$28,0)),"")</f>
      </c>
      <c r="K231" s="80" t="str">
        <f>IF(OR(L231="",Z231="",AA231="",AB231=""),"",IF(B231&lt;AA231,L231,IF(B231&gt;AB231,Z231,L231+(Z231-L231)*MIN(MAX((B231-AA231+1)/MAX(AB231-AA231+1,1),0),1))))</f>
      </c>
      <c r="L231" s="81" t="str">
        <f>IFERROR(INDEX('Cost_Components'!$S$2:$S$28,MATCH(E231,'Cost_Components'!$A$2:$A$28,0)),"")</f>
      </c>
      <c r="M231" s="82" t="str">
        <f>IFERROR(INDEX('Cost_Components'!$L$2:$L$28,MATCH(E231,'Cost_Components'!$A$2:$A$28,0)),"")</f>
      </c>
      <c r="N231" s="83" t="str">
        <f>IFERROR(INDEX('Cost_Components'!$P$2:$P$28,MATCH(E231,'Cost_Components'!$A$2:$A$28,0)),"")</f>
      </c>
      <c r="O231" s="84" t="str">
        <f>AF231*J231</f>
      </c>
      <c r="P231" s="85" t="str">
        <f>AG231*J231</f>
      </c>
      <c r="Q231" s="86" t="str">
        <f>P231*L231*M231*N231</f>
      </c>
      <c r="R231" s="87" t="str">
        <f>O231*K231*M231*N231</f>
      </c>
      <c r="S231" s="88" t="str">
        <f>R231-Q231</f>
      </c>
      <c r="T231" s="34" t="str">
        <f>IFERROR(INDEX('Cost_Components'!$R$2:$R$28,MATCH(E231,'Cost_Components'!$A$2:$A$28,0)),"")</f>
      </c>
      <c r="U231" s="89" t="str">
        <f>IFERROR(INDEX('Cost_Components'!$Q$2:$Q$28,MATCH(E231,'Cost_Components'!$A$2:$A$28,0)),"")</f>
      </c>
      <c r="V231" s="90" t="str">
        <f>1/(1+'Calculation_Assumptions'!$B$5)^(B231-'Calculation_Assumptions'!$B$2)</f>
      </c>
      <c r="W231" s="91" t="str">
        <f>Q231*V231</f>
      </c>
      <c r="X231" s="92" t="str">
        <f>R231*V231</f>
      </c>
      <c r="Y231" s="93" t="str">
        <f>S231*V231</f>
      </c>
      <c r="Z231" s="94" t="str">
        <f>IFERROR(INDEX('Cost_Components'!$T$2:$T$28,MATCH(E231,'Cost_Components'!$A$2:$A$28,0)),"")</f>
      </c>
      <c r="AA231" s="95" t="str">
        <f>IFERROR(INDEX('Cost_Components'!$U$2:$U$28,MATCH(E231,'Cost_Components'!$A$2:$A$28,0)),"")</f>
      </c>
      <c r="AB231" s="96" t="str">
        <f>IFERROR(INDEX('Cost_Components'!$V$2:$V$28,MATCH(E231,'Cost_Components'!$A$2:$A$28,0)),"")</f>
      </c>
      <c r="AC231" s="97" t="str">
        <f>IFERROR(INDEX('Cost_Components'!$M$2:$M$28,MATCH(E231,'Cost_Components'!$A$2:$A$28,0)),"")</f>
      </c>
      <c r="AD231" s="98" t="str">
        <f>IFERROR(INDEX('Cost_Components'!$N$2:$N$28,MATCH(E231,'Cost_Components'!$A$2:$A$28,0)),"")</f>
      </c>
      <c r="AE231" s="34" t="str">
        <f>IFERROR(INDEX('Cost_Components'!$O$2:$O$28,MATCH(E231,'Cost_Components'!$A$2:$A$28,0)),"")</f>
      </c>
      <c r="AF231" s="99" t="n">
        <v>920773.333804931</v>
      </c>
      <c r="AG231" s="100" t="n">
        <v>884924.024595172</v>
      </c>
      <c r="AH231" s="101" t="str">
        <f>IF(H231="shared-count-once",COUNTIFS($A$2:$A$1405,A231,$B$2:$B$1405,B231,$E$2:$E$1405,E231),1)</f>
      </c>
      <c r="AI231" s="102" t="n">
        <v>320645615.981408</v>
      </c>
      <c r="AJ231" s="103" t="str">
        <f>IF(AI231=0,"",Q231/AI231)</f>
      </c>
      <c r="AK231" s="104" t="str">
        <f>IF(AI231=0,"",R231/AI231)</f>
      </c>
      <c r="AL231" s="105" t="str">
        <f>IF(AI231=0,"",S231/AI231)</f>
      </c>
      <c r="AM231" s="106" t="str">
        <f>IF(AI231=0,"",Y231/AI231)</f>
      </c>
    </row>
    <row r="232">
      <c r="A232" t="s">
        <v>245</v>
      </c>
      <c r="B232" s="73" t="n">
        <v>2047</v>
      </c>
      <c r="C232" t="s">
        <v>245</v>
      </c>
      <c r="D232" t="s">
        <v>211</v>
      </c>
      <c r="E232" s="74" t="s">
        <v>318</v>
      </c>
      <c r="F232" s="75" t="s">
        <v>319</v>
      </c>
      <c r="G232" s="76" t="s">
        <v>248</v>
      </c>
      <c r="H232" s="77" t="s">
        <v>240</v>
      </c>
      <c r="I232" s="78" t="s">
        <v>304</v>
      </c>
      <c r="J232" s="79" t="str">
        <f>IFERROR(INDEX('Cost_Components'!$K$2:$K$28,MATCH(E232,'Cost_Components'!$A$2:$A$28,0)),"")</f>
      </c>
      <c r="K232" s="80" t="str">
        <f>IF(OR(L232="",Z232="",AA232="",AB232=""),"",IF(B232&lt;AA232,L232,IF(B232&gt;AB232,Z232,L232+(Z232-L232)*MIN(MAX((B232-AA232+1)/MAX(AB232-AA232+1,1),0),1))))</f>
      </c>
      <c r="L232" s="81" t="str">
        <f>IFERROR(INDEX('Cost_Components'!$S$2:$S$28,MATCH(E232,'Cost_Components'!$A$2:$A$28,0)),"")</f>
      </c>
      <c r="M232" s="82" t="str">
        <f>IFERROR(INDEX('Cost_Components'!$L$2:$L$28,MATCH(E232,'Cost_Components'!$A$2:$A$28,0)),"")</f>
      </c>
      <c r="N232" s="83" t="str">
        <f>IFERROR(INDEX('Cost_Components'!$P$2:$P$28,MATCH(E232,'Cost_Components'!$A$2:$A$28,0)),"")</f>
      </c>
      <c r="O232" s="84" t="str">
        <f>AF232*J232</f>
      </c>
      <c r="P232" s="85" t="str">
        <f>AG232*J232</f>
      </c>
      <c r="Q232" s="86" t="str">
        <f>P232*L232*M232*N232</f>
      </c>
      <c r="R232" s="87" t="str">
        <f>O232*K232*M232*N232</f>
      </c>
      <c r="S232" s="88" t="str">
        <f>R232-Q232</f>
      </c>
      <c r="T232" s="34" t="str">
        <f>IFERROR(INDEX('Cost_Components'!$R$2:$R$28,MATCH(E232,'Cost_Components'!$A$2:$A$28,0)),"")</f>
      </c>
      <c r="U232" s="89" t="str">
        <f>IFERROR(INDEX('Cost_Components'!$Q$2:$Q$28,MATCH(E232,'Cost_Components'!$A$2:$A$28,0)),"")</f>
      </c>
      <c r="V232" s="90" t="str">
        <f>1/(1+'Calculation_Assumptions'!$B$5)^(B232-'Calculation_Assumptions'!$B$2)</f>
      </c>
      <c r="W232" s="91" t="str">
        <f>Q232*V232</f>
      </c>
      <c r="X232" s="92" t="str">
        <f>R232*V232</f>
      </c>
      <c r="Y232" s="93" t="str">
        <f>S232*V232</f>
      </c>
      <c r="Z232" s="94" t="str">
        <f>IFERROR(INDEX('Cost_Components'!$T$2:$T$28,MATCH(E232,'Cost_Components'!$A$2:$A$28,0)),"")</f>
      </c>
      <c r="AA232" s="95" t="str">
        <f>IFERROR(INDEX('Cost_Components'!$U$2:$U$28,MATCH(E232,'Cost_Components'!$A$2:$A$28,0)),"")</f>
      </c>
      <c r="AB232" s="96" t="str">
        <f>IFERROR(INDEX('Cost_Components'!$V$2:$V$28,MATCH(E232,'Cost_Components'!$A$2:$A$28,0)),"")</f>
      </c>
      <c r="AC232" s="97" t="str">
        <f>IFERROR(INDEX('Cost_Components'!$M$2:$M$28,MATCH(E232,'Cost_Components'!$A$2:$A$28,0)),"")</f>
      </c>
      <c r="AD232" s="98" t="str">
        <f>IFERROR(INDEX('Cost_Components'!$N$2:$N$28,MATCH(E232,'Cost_Components'!$A$2:$A$28,0)),"")</f>
      </c>
      <c r="AE232" s="34" t="str">
        <f>IFERROR(INDEX('Cost_Components'!$O$2:$O$28,MATCH(E232,'Cost_Components'!$A$2:$A$28,0)),"")</f>
      </c>
      <c r="AF232" s="99" t="n">
        <v>945545.375471094</v>
      </c>
      <c r="AG232" s="100" t="n">
        <v>907050.931801593</v>
      </c>
      <c r="AH232" s="101" t="str">
        <f>IF(H232="shared-count-once",COUNTIFS($A$2:$A$1405,A232,$B$2:$B$1405,B232,$E$2:$E$1405,E232),1)</f>
      </c>
      <c r="AI232" s="102" t="n">
        <v>321429520.522875</v>
      </c>
      <c r="AJ232" s="103" t="str">
        <f>IF(AI232=0,"",Q232/AI232)</f>
      </c>
      <c r="AK232" s="104" t="str">
        <f>IF(AI232=0,"",R232/AI232)</f>
      </c>
      <c r="AL232" s="105" t="str">
        <f>IF(AI232=0,"",S232/AI232)</f>
      </c>
      <c r="AM232" s="106" t="str">
        <f>IF(AI232=0,"",Y232/AI232)</f>
      </c>
    </row>
    <row r="233">
      <c r="A233" t="s">
        <v>245</v>
      </c>
      <c r="B233" s="73" t="n">
        <v>2048</v>
      </c>
      <c r="C233" t="s">
        <v>245</v>
      </c>
      <c r="D233" t="s">
        <v>211</v>
      </c>
      <c r="E233" s="74" t="s">
        <v>318</v>
      </c>
      <c r="F233" s="75" t="s">
        <v>319</v>
      </c>
      <c r="G233" s="76" t="s">
        <v>248</v>
      </c>
      <c r="H233" s="77" t="s">
        <v>240</v>
      </c>
      <c r="I233" s="78" t="s">
        <v>304</v>
      </c>
      <c r="J233" s="79" t="str">
        <f>IFERROR(INDEX('Cost_Components'!$K$2:$K$28,MATCH(E233,'Cost_Components'!$A$2:$A$28,0)),"")</f>
      </c>
      <c r="K233" s="80" t="str">
        <f>IF(OR(L233="",Z233="",AA233="",AB233=""),"",IF(B233&lt;AA233,L233,IF(B233&gt;AB233,Z233,L233+(Z233-L233)*MIN(MAX((B233-AA233+1)/MAX(AB233-AA233+1,1),0),1))))</f>
      </c>
      <c r="L233" s="81" t="str">
        <f>IFERROR(INDEX('Cost_Components'!$S$2:$S$28,MATCH(E233,'Cost_Components'!$A$2:$A$28,0)),"")</f>
      </c>
      <c r="M233" s="82" t="str">
        <f>IFERROR(INDEX('Cost_Components'!$L$2:$L$28,MATCH(E233,'Cost_Components'!$A$2:$A$28,0)),"")</f>
      </c>
      <c r="N233" s="83" t="str">
        <f>IFERROR(INDEX('Cost_Components'!$P$2:$P$28,MATCH(E233,'Cost_Components'!$A$2:$A$28,0)),"")</f>
      </c>
      <c r="O233" s="84" t="str">
        <f>AF233*J233</f>
      </c>
      <c r="P233" s="85" t="str">
        <f>AG233*J233</f>
      </c>
      <c r="Q233" s="86" t="str">
        <f>P233*L233*M233*N233</f>
      </c>
      <c r="R233" s="87" t="str">
        <f>O233*K233*M233*N233</f>
      </c>
      <c r="S233" s="88" t="str">
        <f>R233-Q233</f>
      </c>
      <c r="T233" s="34" t="str">
        <f>IFERROR(INDEX('Cost_Components'!$R$2:$R$28,MATCH(E233,'Cost_Components'!$A$2:$A$28,0)),"")</f>
      </c>
      <c r="U233" s="89" t="str">
        <f>IFERROR(INDEX('Cost_Components'!$Q$2:$Q$28,MATCH(E233,'Cost_Components'!$A$2:$A$28,0)),"")</f>
      </c>
      <c r="V233" s="90" t="str">
        <f>1/(1+'Calculation_Assumptions'!$B$5)^(B233-'Calculation_Assumptions'!$B$2)</f>
      </c>
      <c r="W233" s="91" t="str">
        <f>Q233*V233</f>
      </c>
      <c r="X233" s="92" t="str">
        <f>R233*V233</f>
      </c>
      <c r="Y233" s="93" t="str">
        <f>S233*V233</f>
      </c>
      <c r="Z233" s="94" t="str">
        <f>IFERROR(INDEX('Cost_Components'!$T$2:$T$28,MATCH(E233,'Cost_Components'!$A$2:$A$28,0)),"")</f>
      </c>
      <c r="AA233" s="95" t="str">
        <f>IFERROR(INDEX('Cost_Components'!$U$2:$U$28,MATCH(E233,'Cost_Components'!$A$2:$A$28,0)),"")</f>
      </c>
      <c r="AB233" s="96" t="str">
        <f>IFERROR(INDEX('Cost_Components'!$V$2:$V$28,MATCH(E233,'Cost_Components'!$A$2:$A$28,0)),"")</f>
      </c>
      <c r="AC233" s="97" t="str">
        <f>IFERROR(INDEX('Cost_Components'!$M$2:$M$28,MATCH(E233,'Cost_Components'!$A$2:$A$28,0)),"")</f>
      </c>
      <c r="AD233" s="98" t="str">
        <f>IFERROR(INDEX('Cost_Components'!$N$2:$N$28,MATCH(E233,'Cost_Components'!$A$2:$A$28,0)),"")</f>
      </c>
      <c r="AE233" s="34" t="str">
        <f>IFERROR(INDEX('Cost_Components'!$O$2:$O$28,MATCH(E233,'Cost_Components'!$A$2:$A$28,0)),"")</f>
      </c>
      <c r="AF233" s="99" t="n">
        <v>971111.459559482</v>
      </c>
      <c r="AG233" s="100" t="n">
        <v>929922.545249254</v>
      </c>
      <c r="AH233" s="101" t="str">
        <f>IF(H233="shared-count-once",COUNTIFS($A$2:$A$1405,A233,$B$2:$B$1405,B233,$E$2:$E$1405,E233),1)</f>
      </c>
      <c r="AI233" s="102" t="n">
        <v>322136832.260161</v>
      </c>
      <c r="AJ233" s="103" t="str">
        <f>IF(AI233=0,"",Q233/AI233)</f>
      </c>
      <c r="AK233" s="104" t="str">
        <f>IF(AI233=0,"",R233/AI233)</f>
      </c>
      <c r="AL233" s="105" t="str">
        <f>IF(AI233=0,"",S233/AI233)</f>
      </c>
      <c r="AM233" s="106" t="str">
        <f>IF(AI233=0,"",Y233/AI233)</f>
      </c>
    </row>
    <row r="234">
      <c r="A234" t="s">
        <v>245</v>
      </c>
      <c r="B234" s="73" t="n">
        <v>2049</v>
      </c>
      <c r="C234" t="s">
        <v>245</v>
      </c>
      <c r="D234" t="s">
        <v>211</v>
      </c>
      <c r="E234" s="74" t="s">
        <v>318</v>
      </c>
      <c r="F234" s="75" t="s">
        <v>319</v>
      </c>
      <c r="G234" s="76" t="s">
        <v>248</v>
      </c>
      <c r="H234" s="77" t="s">
        <v>240</v>
      </c>
      <c r="I234" s="78" t="s">
        <v>304</v>
      </c>
      <c r="J234" s="79" t="str">
        <f>IFERROR(INDEX('Cost_Components'!$K$2:$K$28,MATCH(E234,'Cost_Components'!$A$2:$A$28,0)),"")</f>
      </c>
      <c r="K234" s="80" t="str">
        <f>IF(OR(L234="",Z234="",AA234="",AB234=""),"",IF(B234&lt;AA234,L234,IF(B234&gt;AB234,Z234,L234+(Z234-L234)*MIN(MAX((B234-AA234+1)/MAX(AB234-AA234+1,1),0),1))))</f>
      </c>
      <c r="L234" s="81" t="str">
        <f>IFERROR(INDEX('Cost_Components'!$S$2:$S$28,MATCH(E234,'Cost_Components'!$A$2:$A$28,0)),"")</f>
      </c>
      <c r="M234" s="82" t="str">
        <f>IFERROR(INDEX('Cost_Components'!$L$2:$L$28,MATCH(E234,'Cost_Components'!$A$2:$A$28,0)),"")</f>
      </c>
      <c r="N234" s="83" t="str">
        <f>IFERROR(INDEX('Cost_Components'!$P$2:$P$28,MATCH(E234,'Cost_Components'!$A$2:$A$28,0)),"")</f>
      </c>
      <c r="O234" s="84" t="str">
        <f>AF234*J234</f>
      </c>
      <c r="P234" s="85" t="str">
        <f>AG234*J234</f>
      </c>
      <c r="Q234" s="86" t="str">
        <f>P234*L234*M234*N234</f>
      </c>
      <c r="R234" s="87" t="str">
        <f>O234*K234*M234*N234</f>
      </c>
      <c r="S234" s="88" t="str">
        <f>R234-Q234</f>
      </c>
      <c r="T234" s="34" t="str">
        <f>IFERROR(INDEX('Cost_Components'!$R$2:$R$28,MATCH(E234,'Cost_Components'!$A$2:$A$28,0)),"")</f>
      </c>
      <c r="U234" s="89" t="str">
        <f>IFERROR(INDEX('Cost_Components'!$Q$2:$Q$28,MATCH(E234,'Cost_Components'!$A$2:$A$28,0)),"")</f>
      </c>
      <c r="V234" s="90" t="str">
        <f>1/(1+'Calculation_Assumptions'!$B$5)^(B234-'Calculation_Assumptions'!$B$2)</f>
      </c>
      <c r="W234" s="91" t="str">
        <f>Q234*V234</f>
      </c>
      <c r="X234" s="92" t="str">
        <f>R234*V234</f>
      </c>
      <c r="Y234" s="93" t="str">
        <f>S234*V234</f>
      </c>
      <c r="Z234" s="94" t="str">
        <f>IFERROR(INDEX('Cost_Components'!$T$2:$T$28,MATCH(E234,'Cost_Components'!$A$2:$A$28,0)),"")</f>
      </c>
      <c r="AA234" s="95" t="str">
        <f>IFERROR(INDEX('Cost_Components'!$U$2:$U$28,MATCH(E234,'Cost_Components'!$A$2:$A$28,0)),"")</f>
      </c>
      <c r="AB234" s="96" t="str">
        <f>IFERROR(INDEX('Cost_Components'!$V$2:$V$28,MATCH(E234,'Cost_Components'!$A$2:$A$28,0)),"")</f>
      </c>
      <c r="AC234" s="97" t="str">
        <f>IFERROR(INDEX('Cost_Components'!$M$2:$M$28,MATCH(E234,'Cost_Components'!$A$2:$A$28,0)),"")</f>
      </c>
      <c r="AD234" s="98" t="str">
        <f>IFERROR(INDEX('Cost_Components'!$N$2:$N$28,MATCH(E234,'Cost_Components'!$A$2:$A$28,0)),"")</f>
      </c>
      <c r="AE234" s="34" t="str">
        <f>IFERROR(INDEX('Cost_Components'!$O$2:$O$28,MATCH(E234,'Cost_Components'!$A$2:$A$28,0)),"")</f>
      </c>
      <c r="AF234" s="99" t="n">
        <v>996267.655333856</v>
      </c>
      <c r="AG234" s="100" t="n">
        <v>952329.698087726</v>
      </c>
      <c r="AH234" s="101" t="str">
        <f>IF(H234="shared-count-once",COUNTIFS($A$2:$A$1405,A234,$B$2:$B$1405,B234,$E$2:$E$1405,E234),1)</f>
      </c>
      <c r="AI234" s="102" t="n">
        <v>322765819.752681</v>
      </c>
      <c r="AJ234" s="103" t="str">
        <f>IF(AI234=0,"",Q234/AI234)</f>
      </c>
      <c r="AK234" s="104" t="str">
        <f>IF(AI234=0,"",R234/AI234)</f>
      </c>
      <c r="AL234" s="105" t="str">
        <f>IF(AI234=0,"",S234/AI234)</f>
      </c>
      <c r="AM234" s="106" t="str">
        <f>IF(AI234=0,"",Y234/AI234)</f>
      </c>
    </row>
    <row r="235">
      <c r="A235" t="s">
        <v>245</v>
      </c>
      <c r="B235" s="73" t="n">
        <v>2050</v>
      </c>
      <c r="C235" t="s">
        <v>245</v>
      </c>
      <c r="D235" t="s">
        <v>211</v>
      </c>
      <c r="E235" s="74" t="s">
        <v>318</v>
      </c>
      <c r="F235" s="75" t="s">
        <v>319</v>
      </c>
      <c r="G235" s="76" t="s">
        <v>248</v>
      </c>
      <c r="H235" s="77" t="s">
        <v>240</v>
      </c>
      <c r="I235" s="78" t="s">
        <v>304</v>
      </c>
      <c r="J235" s="79" t="str">
        <f>IFERROR(INDEX('Cost_Components'!$K$2:$K$28,MATCH(E235,'Cost_Components'!$A$2:$A$28,0)),"")</f>
      </c>
      <c r="K235" s="80" t="str">
        <f>IF(OR(L235="",Z235="",AA235="",AB235=""),"",IF(B235&lt;AA235,L235,IF(B235&gt;AB235,Z235,L235+(Z235-L235)*MIN(MAX((B235-AA235+1)/MAX(AB235-AA235+1,1),0),1))))</f>
      </c>
      <c r="L235" s="81" t="str">
        <f>IFERROR(INDEX('Cost_Components'!$S$2:$S$28,MATCH(E235,'Cost_Components'!$A$2:$A$28,0)),"")</f>
      </c>
      <c r="M235" s="82" t="str">
        <f>IFERROR(INDEX('Cost_Components'!$L$2:$L$28,MATCH(E235,'Cost_Components'!$A$2:$A$28,0)),"")</f>
      </c>
      <c r="N235" s="83" t="str">
        <f>IFERROR(INDEX('Cost_Components'!$P$2:$P$28,MATCH(E235,'Cost_Components'!$A$2:$A$28,0)),"")</f>
      </c>
      <c r="O235" s="84" t="str">
        <f>AF235*J235</f>
      </c>
      <c r="P235" s="85" t="str">
        <f>AG235*J235</f>
      </c>
      <c r="Q235" s="86" t="str">
        <f>P235*L235*M235*N235</f>
      </c>
      <c r="R235" s="87" t="str">
        <f>O235*K235*M235*N235</f>
      </c>
      <c r="S235" s="88" t="str">
        <f>R235-Q235</f>
      </c>
      <c r="T235" s="34" t="str">
        <f>IFERROR(INDEX('Cost_Components'!$R$2:$R$28,MATCH(E235,'Cost_Components'!$A$2:$A$28,0)),"")</f>
      </c>
      <c r="U235" s="89" t="str">
        <f>IFERROR(INDEX('Cost_Components'!$Q$2:$Q$28,MATCH(E235,'Cost_Components'!$A$2:$A$28,0)),"")</f>
      </c>
      <c r="V235" s="90" t="str">
        <f>1/(1+'Calculation_Assumptions'!$B$5)^(B235-'Calculation_Assumptions'!$B$2)</f>
      </c>
      <c r="W235" s="91" t="str">
        <f>Q235*V235</f>
      </c>
      <c r="X235" s="92" t="str">
        <f>R235*V235</f>
      </c>
      <c r="Y235" s="93" t="str">
        <f>S235*V235</f>
      </c>
      <c r="Z235" s="94" t="str">
        <f>IFERROR(INDEX('Cost_Components'!$T$2:$T$28,MATCH(E235,'Cost_Components'!$A$2:$A$28,0)),"")</f>
      </c>
      <c r="AA235" s="95" t="str">
        <f>IFERROR(INDEX('Cost_Components'!$U$2:$U$28,MATCH(E235,'Cost_Components'!$A$2:$A$28,0)),"")</f>
      </c>
      <c r="AB235" s="96" t="str">
        <f>IFERROR(INDEX('Cost_Components'!$V$2:$V$28,MATCH(E235,'Cost_Components'!$A$2:$A$28,0)),"")</f>
      </c>
      <c r="AC235" s="97" t="str">
        <f>IFERROR(INDEX('Cost_Components'!$M$2:$M$28,MATCH(E235,'Cost_Components'!$A$2:$A$28,0)),"")</f>
      </c>
      <c r="AD235" s="98" t="str">
        <f>IFERROR(INDEX('Cost_Components'!$N$2:$N$28,MATCH(E235,'Cost_Components'!$A$2:$A$28,0)),"")</f>
      </c>
      <c r="AE235" s="34" t="str">
        <f>IFERROR(INDEX('Cost_Components'!$O$2:$O$28,MATCH(E235,'Cost_Components'!$A$2:$A$28,0)),"")</f>
      </c>
      <c r="AF235" s="99" t="n">
        <v>1020551.5539814</v>
      </c>
      <c r="AG235" s="100" t="n">
        <v>973821.137530839</v>
      </c>
      <c r="AH235" s="101" t="str">
        <f>IF(H235="shared-count-once",COUNTIFS($A$2:$A$1405,A235,$B$2:$B$1405,B235,$E$2:$E$1405,E235),1)</f>
      </c>
      <c r="AI235" s="102" t="n">
        <v>323312042.563285</v>
      </c>
      <c r="AJ235" s="103" t="str">
        <f>IF(AI235=0,"",Q235/AI235)</f>
      </c>
      <c r="AK235" s="104" t="str">
        <f>IF(AI235=0,"",R235/AI235)</f>
      </c>
      <c r="AL235" s="105" t="str">
        <f>IF(AI235=0,"",S235/AI235)</f>
      </c>
      <c r="AM235" s="106" t="str">
        <f>IF(AI235=0,"",Y235/AI235)</f>
      </c>
    </row>
    <row r="236">
      <c r="A236" t="s">
        <v>245</v>
      </c>
      <c r="B236" s="73" t="n">
        <v>2025</v>
      </c>
      <c r="C236" t="s">
        <v>245</v>
      </c>
      <c r="D236" t="s">
        <v>211</v>
      </c>
      <c r="E236" s="74" t="s">
        <v>320</v>
      </c>
      <c r="F236" s="75" t="s">
        <v>321</v>
      </c>
      <c r="G236" s="76" t="s">
        <v>248</v>
      </c>
      <c r="H236" s="77" t="s">
        <v>240</v>
      </c>
      <c r="I236" s="78" t="s">
        <v>304</v>
      </c>
      <c r="J236" s="79" t="str">
        <f>IFERROR(INDEX('Cost_Components'!$K$2:$K$28,MATCH(E236,'Cost_Components'!$A$2:$A$28,0)),"")</f>
      </c>
      <c r="K236" s="80" t="str">
        <f>IF(OR(L236="",Z236="",AA236="",AB236=""),"",IF(B236&lt;AA236,L236,IF(B236&gt;AB236,Z236,L236+(Z236-L236)*MIN(MAX((B236-AA236+1)/MAX(AB236-AA236+1,1),0),1))))</f>
      </c>
      <c r="L236" s="81" t="str">
        <f>IFERROR(INDEX('Cost_Components'!$S$2:$S$28,MATCH(E236,'Cost_Components'!$A$2:$A$28,0)),"")</f>
      </c>
      <c r="M236" s="82" t="str">
        <f>IFERROR(INDEX('Cost_Components'!$L$2:$L$28,MATCH(E236,'Cost_Components'!$A$2:$A$28,0)),"")</f>
      </c>
      <c r="N236" s="83" t="str">
        <f>IFERROR(INDEX('Cost_Components'!$P$2:$P$28,MATCH(E236,'Cost_Components'!$A$2:$A$28,0)),"")</f>
      </c>
      <c r="O236" s="84" t="str">
        <f>AF236*J236</f>
      </c>
      <c r="P236" s="85" t="str">
        <f>AG236*J236</f>
      </c>
      <c r="Q236" s="86" t="str">
        <f>P236*L236*M236*N236</f>
      </c>
      <c r="R236" s="87" t="str">
        <f>O236*K236*M236*N236</f>
      </c>
      <c r="S236" s="88" t="str">
        <f>R236-Q236</f>
      </c>
      <c r="T236" s="34" t="str">
        <f>IFERROR(INDEX('Cost_Components'!$R$2:$R$28,MATCH(E236,'Cost_Components'!$A$2:$A$28,0)),"")</f>
      </c>
      <c r="U236" s="89" t="str">
        <f>IFERROR(INDEX('Cost_Components'!$Q$2:$Q$28,MATCH(E236,'Cost_Components'!$A$2:$A$28,0)),"")</f>
      </c>
      <c r="V236" s="90" t="str">
        <f>1/(1+'Calculation_Assumptions'!$B$5)^(B236-'Calculation_Assumptions'!$B$2)</f>
      </c>
      <c r="W236" s="91" t="str">
        <f>Q236*V236</f>
      </c>
      <c r="X236" s="92" t="str">
        <f>R236*V236</f>
      </c>
      <c r="Y236" s="93" t="str">
        <f>S236*V236</f>
      </c>
      <c r="Z236" s="94" t="str">
        <f>IFERROR(INDEX('Cost_Components'!$T$2:$T$28,MATCH(E236,'Cost_Components'!$A$2:$A$28,0)),"")</f>
      </c>
      <c r="AA236" s="95" t="str">
        <f>IFERROR(INDEX('Cost_Components'!$U$2:$U$28,MATCH(E236,'Cost_Components'!$A$2:$A$28,0)),"")</f>
      </c>
      <c r="AB236" s="96" t="str">
        <f>IFERROR(INDEX('Cost_Components'!$V$2:$V$28,MATCH(E236,'Cost_Components'!$A$2:$A$28,0)),"")</f>
      </c>
      <c r="AC236" s="97" t="str">
        <f>IFERROR(INDEX('Cost_Components'!$M$2:$M$28,MATCH(E236,'Cost_Components'!$A$2:$A$28,0)),"")</f>
      </c>
      <c r="AD236" s="98" t="str">
        <f>IFERROR(INDEX('Cost_Components'!$N$2:$N$28,MATCH(E236,'Cost_Components'!$A$2:$A$28,0)),"")</f>
      </c>
      <c r="AE236" s="34" t="str">
        <f>IFERROR(INDEX('Cost_Components'!$O$2:$O$28,MATCH(E236,'Cost_Components'!$A$2:$A$28,0)),"")</f>
      </c>
      <c r="AF236" s="99" t="n">
        <v>466863.858653547</v>
      </c>
      <c r="AG236" s="100" t="n">
        <v>466615.367804332</v>
      </c>
      <c r="AH236" s="101" t="str">
        <f>IF(H236="shared-count-once",COUNTIFS($A$2:$A$1405,A236,$B$2:$B$1405,B236,$E$2:$E$1405,E236),1)</f>
      </c>
      <c r="AI236" s="102" t="n">
        <v>288391907.644456</v>
      </c>
      <c r="AJ236" s="103" t="str">
        <f>IF(AI236=0,"",Q236/AI236)</f>
      </c>
      <c r="AK236" s="104" t="str">
        <f>IF(AI236=0,"",R236/AI236)</f>
      </c>
      <c r="AL236" s="105" t="str">
        <f>IF(AI236=0,"",S236/AI236)</f>
      </c>
      <c r="AM236" s="106" t="str">
        <f>IF(AI236=0,"",Y236/AI236)</f>
      </c>
    </row>
    <row r="237">
      <c r="A237" t="s">
        <v>245</v>
      </c>
      <c r="B237" s="73" t="n">
        <v>2026</v>
      </c>
      <c r="C237" t="s">
        <v>245</v>
      </c>
      <c r="D237" t="s">
        <v>211</v>
      </c>
      <c r="E237" s="74" t="s">
        <v>320</v>
      </c>
      <c r="F237" s="75" t="s">
        <v>321</v>
      </c>
      <c r="G237" s="76" t="s">
        <v>248</v>
      </c>
      <c r="H237" s="77" t="s">
        <v>240</v>
      </c>
      <c r="I237" s="78" t="s">
        <v>304</v>
      </c>
      <c r="J237" s="79" t="str">
        <f>IFERROR(INDEX('Cost_Components'!$K$2:$K$28,MATCH(E237,'Cost_Components'!$A$2:$A$28,0)),"")</f>
      </c>
      <c r="K237" s="80" t="str">
        <f>IF(OR(L237="",Z237="",AA237="",AB237=""),"",IF(B237&lt;AA237,L237,IF(B237&gt;AB237,Z237,L237+(Z237-L237)*MIN(MAX((B237-AA237+1)/MAX(AB237-AA237+1,1),0),1))))</f>
      </c>
      <c r="L237" s="81" t="str">
        <f>IFERROR(INDEX('Cost_Components'!$S$2:$S$28,MATCH(E237,'Cost_Components'!$A$2:$A$28,0)),"")</f>
      </c>
      <c r="M237" s="82" t="str">
        <f>IFERROR(INDEX('Cost_Components'!$L$2:$L$28,MATCH(E237,'Cost_Components'!$A$2:$A$28,0)),"")</f>
      </c>
      <c r="N237" s="83" t="str">
        <f>IFERROR(INDEX('Cost_Components'!$P$2:$P$28,MATCH(E237,'Cost_Components'!$A$2:$A$28,0)),"")</f>
      </c>
      <c r="O237" s="84" t="str">
        <f>AF237*J237</f>
      </c>
      <c r="P237" s="85" t="str">
        <f>AG237*J237</f>
      </c>
      <c r="Q237" s="86" t="str">
        <f>P237*L237*M237*N237</f>
      </c>
      <c r="R237" s="87" t="str">
        <f>O237*K237*M237*N237</f>
      </c>
      <c r="S237" s="88" t="str">
        <f>R237-Q237</f>
      </c>
      <c r="T237" s="34" t="str">
        <f>IFERROR(INDEX('Cost_Components'!$R$2:$R$28,MATCH(E237,'Cost_Components'!$A$2:$A$28,0)),"")</f>
      </c>
      <c r="U237" s="89" t="str">
        <f>IFERROR(INDEX('Cost_Components'!$Q$2:$Q$28,MATCH(E237,'Cost_Components'!$A$2:$A$28,0)),"")</f>
      </c>
      <c r="V237" s="90" t="str">
        <f>1/(1+'Calculation_Assumptions'!$B$5)^(B237-'Calculation_Assumptions'!$B$2)</f>
      </c>
      <c r="W237" s="91" t="str">
        <f>Q237*V237</f>
      </c>
      <c r="X237" s="92" t="str">
        <f>R237*V237</f>
      </c>
      <c r="Y237" s="93" t="str">
        <f>S237*V237</f>
      </c>
      <c r="Z237" s="94" t="str">
        <f>IFERROR(INDEX('Cost_Components'!$T$2:$T$28,MATCH(E237,'Cost_Components'!$A$2:$A$28,0)),"")</f>
      </c>
      <c r="AA237" s="95" t="str">
        <f>IFERROR(INDEX('Cost_Components'!$U$2:$U$28,MATCH(E237,'Cost_Components'!$A$2:$A$28,0)),"")</f>
      </c>
      <c r="AB237" s="96" t="str">
        <f>IFERROR(INDEX('Cost_Components'!$V$2:$V$28,MATCH(E237,'Cost_Components'!$A$2:$A$28,0)),"")</f>
      </c>
      <c r="AC237" s="97" t="str">
        <f>IFERROR(INDEX('Cost_Components'!$M$2:$M$28,MATCH(E237,'Cost_Components'!$A$2:$A$28,0)),"")</f>
      </c>
      <c r="AD237" s="98" t="str">
        <f>IFERROR(INDEX('Cost_Components'!$N$2:$N$28,MATCH(E237,'Cost_Components'!$A$2:$A$28,0)),"")</f>
      </c>
      <c r="AE237" s="34" t="str">
        <f>IFERROR(INDEX('Cost_Components'!$O$2:$O$28,MATCH(E237,'Cost_Components'!$A$2:$A$28,0)),"")</f>
      </c>
      <c r="AF237" s="99" t="n">
        <v>481389.491898038</v>
      </c>
      <c r="AG237" s="100" t="n">
        <v>480680.107975924</v>
      </c>
      <c r="AH237" s="101" t="str">
        <f>IF(H237="shared-count-once",COUNTIFS($A$2:$A$1405,A237,$B$2:$B$1405,B237,$E$2:$E$1405,E237),1)</f>
      </c>
      <c r="AI237" s="102" t="n">
        <v>290472130.233437</v>
      </c>
      <c r="AJ237" s="103" t="str">
        <f>IF(AI237=0,"",Q237/AI237)</f>
      </c>
      <c r="AK237" s="104" t="str">
        <f>IF(AI237=0,"",R237/AI237)</f>
      </c>
      <c r="AL237" s="105" t="str">
        <f>IF(AI237=0,"",S237/AI237)</f>
      </c>
      <c r="AM237" s="106" t="str">
        <f>IF(AI237=0,"",Y237/AI237)</f>
      </c>
    </row>
    <row r="238">
      <c r="A238" t="s">
        <v>245</v>
      </c>
      <c r="B238" s="73" t="n">
        <v>2027</v>
      </c>
      <c r="C238" t="s">
        <v>245</v>
      </c>
      <c r="D238" t="s">
        <v>211</v>
      </c>
      <c r="E238" s="74" t="s">
        <v>320</v>
      </c>
      <c r="F238" s="75" t="s">
        <v>321</v>
      </c>
      <c r="G238" s="76" t="s">
        <v>248</v>
      </c>
      <c r="H238" s="77" t="s">
        <v>240</v>
      </c>
      <c r="I238" s="78" t="s">
        <v>304</v>
      </c>
      <c r="J238" s="79" t="str">
        <f>IFERROR(INDEX('Cost_Components'!$K$2:$K$28,MATCH(E238,'Cost_Components'!$A$2:$A$28,0)),"")</f>
      </c>
      <c r="K238" s="80" t="str">
        <f>IF(OR(L238="",Z238="",AA238="",AB238=""),"",IF(B238&lt;AA238,L238,IF(B238&gt;AB238,Z238,L238+(Z238-L238)*MIN(MAX((B238-AA238+1)/MAX(AB238-AA238+1,1),0),1))))</f>
      </c>
      <c r="L238" s="81" t="str">
        <f>IFERROR(INDEX('Cost_Components'!$S$2:$S$28,MATCH(E238,'Cost_Components'!$A$2:$A$28,0)),"")</f>
      </c>
      <c r="M238" s="82" t="str">
        <f>IFERROR(INDEX('Cost_Components'!$L$2:$L$28,MATCH(E238,'Cost_Components'!$A$2:$A$28,0)),"")</f>
      </c>
      <c r="N238" s="83" t="str">
        <f>IFERROR(INDEX('Cost_Components'!$P$2:$P$28,MATCH(E238,'Cost_Components'!$A$2:$A$28,0)),"")</f>
      </c>
      <c r="O238" s="84" t="str">
        <f>AF238*J238</f>
      </c>
      <c r="P238" s="85" t="str">
        <f>AG238*J238</f>
      </c>
      <c r="Q238" s="86" t="str">
        <f>P238*L238*M238*N238</f>
      </c>
      <c r="R238" s="87" t="str">
        <f>O238*K238*M238*N238</f>
      </c>
      <c r="S238" s="88" t="str">
        <f>R238-Q238</f>
      </c>
      <c r="T238" s="34" t="str">
        <f>IFERROR(INDEX('Cost_Components'!$R$2:$R$28,MATCH(E238,'Cost_Components'!$A$2:$A$28,0)),"")</f>
      </c>
      <c r="U238" s="89" t="str">
        <f>IFERROR(INDEX('Cost_Components'!$Q$2:$Q$28,MATCH(E238,'Cost_Components'!$A$2:$A$28,0)),"")</f>
      </c>
      <c r="V238" s="90" t="str">
        <f>1/(1+'Calculation_Assumptions'!$B$5)^(B238-'Calculation_Assumptions'!$B$2)</f>
      </c>
      <c r="W238" s="91" t="str">
        <f>Q238*V238</f>
      </c>
      <c r="X238" s="92" t="str">
        <f>R238*V238</f>
      </c>
      <c r="Y238" s="93" t="str">
        <f>S238*V238</f>
      </c>
      <c r="Z238" s="94" t="str">
        <f>IFERROR(INDEX('Cost_Components'!$T$2:$T$28,MATCH(E238,'Cost_Components'!$A$2:$A$28,0)),"")</f>
      </c>
      <c r="AA238" s="95" t="str">
        <f>IFERROR(INDEX('Cost_Components'!$U$2:$U$28,MATCH(E238,'Cost_Components'!$A$2:$A$28,0)),"")</f>
      </c>
      <c r="AB238" s="96" t="str">
        <f>IFERROR(INDEX('Cost_Components'!$V$2:$V$28,MATCH(E238,'Cost_Components'!$A$2:$A$28,0)),"")</f>
      </c>
      <c r="AC238" s="97" t="str">
        <f>IFERROR(INDEX('Cost_Components'!$M$2:$M$28,MATCH(E238,'Cost_Components'!$A$2:$A$28,0)),"")</f>
      </c>
      <c r="AD238" s="98" t="str">
        <f>IFERROR(INDEX('Cost_Components'!$N$2:$N$28,MATCH(E238,'Cost_Components'!$A$2:$A$28,0)),"")</f>
      </c>
      <c r="AE238" s="34" t="str">
        <f>IFERROR(INDEX('Cost_Components'!$O$2:$O$28,MATCH(E238,'Cost_Components'!$A$2:$A$28,0)),"")</f>
      </c>
      <c r="AF238" s="99" t="n">
        <v>496881.743035345</v>
      </c>
      <c r="AG238" s="100" t="n">
        <v>495525.495109072</v>
      </c>
      <c r="AH238" s="101" t="str">
        <f>IF(H238="shared-count-once",COUNTIFS($A$2:$A$1405,A238,$B$2:$B$1405,B238,$E$2:$E$1405,E238),1)</f>
      </c>
      <c r="AI238" s="102" t="n">
        <v>292505080.826208</v>
      </c>
      <c r="AJ238" s="103" t="str">
        <f>IF(AI238=0,"",Q238/AI238)</f>
      </c>
      <c r="AK238" s="104" t="str">
        <f>IF(AI238=0,"",R238/AI238)</f>
      </c>
      <c r="AL238" s="105" t="str">
        <f>IF(AI238=0,"",S238/AI238)</f>
      </c>
      <c r="AM238" s="106" t="str">
        <f>IF(AI238=0,"",Y238/AI238)</f>
      </c>
    </row>
    <row r="239">
      <c r="A239" t="s">
        <v>245</v>
      </c>
      <c r="B239" s="73" t="n">
        <v>2028</v>
      </c>
      <c r="C239" t="s">
        <v>245</v>
      </c>
      <c r="D239" t="s">
        <v>211</v>
      </c>
      <c r="E239" s="74" t="s">
        <v>320</v>
      </c>
      <c r="F239" s="75" t="s">
        <v>321</v>
      </c>
      <c r="G239" s="76" t="s">
        <v>248</v>
      </c>
      <c r="H239" s="77" t="s">
        <v>240</v>
      </c>
      <c r="I239" s="78" t="s">
        <v>304</v>
      </c>
      <c r="J239" s="79" t="str">
        <f>IFERROR(INDEX('Cost_Components'!$K$2:$K$28,MATCH(E239,'Cost_Components'!$A$2:$A$28,0)),"")</f>
      </c>
      <c r="K239" s="80" t="str">
        <f>IF(OR(L239="",Z239="",AA239="",AB239=""),"",IF(B239&lt;AA239,L239,IF(B239&gt;AB239,Z239,L239+(Z239-L239)*MIN(MAX((B239-AA239+1)/MAX(AB239-AA239+1,1),0),1))))</f>
      </c>
      <c r="L239" s="81" t="str">
        <f>IFERROR(INDEX('Cost_Components'!$S$2:$S$28,MATCH(E239,'Cost_Components'!$A$2:$A$28,0)),"")</f>
      </c>
      <c r="M239" s="82" t="str">
        <f>IFERROR(INDEX('Cost_Components'!$L$2:$L$28,MATCH(E239,'Cost_Components'!$A$2:$A$28,0)),"")</f>
      </c>
      <c r="N239" s="83" t="str">
        <f>IFERROR(INDEX('Cost_Components'!$P$2:$P$28,MATCH(E239,'Cost_Components'!$A$2:$A$28,0)),"")</f>
      </c>
      <c r="O239" s="84" t="str">
        <f>AF239*J239</f>
      </c>
      <c r="P239" s="85" t="str">
        <f>AG239*J239</f>
      </c>
      <c r="Q239" s="86" t="str">
        <f>P239*L239*M239*N239</f>
      </c>
      <c r="R239" s="87" t="str">
        <f>O239*K239*M239*N239</f>
      </c>
      <c r="S239" s="88" t="str">
        <f>R239-Q239</f>
      </c>
      <c r="T239" s="34" t="str">
        <f>IFERROR(INDEX('Cost_Components'!$R$2:$R$28,MATCH(E239,'Cost_Components'!$A$2:$A$28,0)),"")</f>
      </c>
      <c r="U239" s="89" t="str">
        <f>IFERROR(INDEX('Cost_Components'!$Q$2:$Q$28,MATCH(E239,'Cost_Components'!$A$2:$A$28,0)),"")</f>
      </c>
      <c r="V239" s="90" t="str">
        <f>1/(1+'Calculation_Assumptions'!$B$5)^(B239-'Calculation_Assumptions'!$B$2)</f>
      </c>
      <c r="W239" s="91" t="str">
        <f>Q239*V239</f>
      </c>
      <c r="X239" s="92" t="str">
        <f>R239*V239</f>
      </c>
      <c r="Y239" s="93" t="str">
        <f>S239*V239</f>
      </c>
      <c r="Z239" s="94" t="str">
        <f>IFERROR(INDEX('Cost_Components'!$T$2:$T$28,MATCH(E239,'Cost_Components'!$A$2:$A$28,0)),"")</f>
      </c>
      <c r="AA239" s="95" t="str">
        <f>IFERROR(INDEX('Cost_Components'!$U$2:$U$28,MATCH(E239,'Cost_Components'!$A$2:$A$28,0)),"")</f>
      </c>
      <c r="AB239" s="96" t="str">
        <f>IFERROR(INDEX('Cost_Components'!$V$2:$V$28,MATCH(E239,'Cost_Components'!$A$2:$A$28,0)),"")</f>
      </c>
      <c r="AC239" s="97" t="str">
        <f>IFERROR(INDEX('Cost_Components'!$M$2:$M$28,MATCH(E239,'Cost_Components'!$A$2:$A$28,0)),"")</f>
      </c>
      <c r="AD239" s="98" t="str">
        <f>IFERROR(INDEX('Cost_Components'!$N$2:$N$28,MATCH(E239,'Cost_Components'!$A$2:$A$28,0)),"")</f>
      </c>
      <c r="AE239" s="34" t="str">
        <f>IFERROR(INDEX('Cost_Components'!$O$2:$O$28,MATCH(E239,'Cost_Components'!$A$2:$A$28,0)),"")</f>
      </c>
      <c r="AF239" s="99" t="n">
        <v>513928.269677563</v>
      </c>
      <c r="AG239" s="100" t="n">
        <v>511757.944966786</v>
      </c>
      <c r="AH239" s="101" t="str">
        <f>IF(H239="shared-count-once",COUNTIFS($A$2:$A$1405,A239,$B$2:$B$1405,B239,$E$2:$E$1405,E239),1)</f>
      </c>
      <c r="AI239" s="102" t="n">
        <v>294484707.921554</v>
      </c>
      <c r="AJ239" s="103" t="str">
        <f>IF(AI239=0,"",Q239/AI239)</f>
      </c>
      <c r="AK239" s="104" t="str">
        <f>IF(AI239=0,"",R239/AI239)</f>
      </c>
      <c r="AL239" s="105" t="str">
        <f>IF(AI239=0,"",S239/AI239)</f>
      </c>
      <c r="AM239" s="106" t="str">
        <f>IF(AI239=0,"",Y239/AI239)</f>
      </c>
    </row>
    <row r="240">
      <c r="A240" t="s">
        <v>245</v>
      </c>
      <c r="B240" s="73" t="n">
        <v>2029</v>
      </c>
      <c r="C240" t="s">
        <v>245</v>
      </c>
      <c r="D240" t="s">
        <v>211</v>
      </c>
      <c r="E240" s="74" t="s">
        <v>320</v>
      </c>
      <c r="F240" s="75" t="s">
        <v>321</v>
      </c>
      <c r="G240" s="76" t="s">
        <v>248</v>
      </c>
      <c r="H240" s="77" t="s">
        <v>240</v>
      </c>
      <c r="I240" s="78" t="s">
        <v>304</v>
      </c>
      <c r="J240" s="79" t="str">
        <f>IFERROR(INDEX('Cost_Components'!$K$2:$K$28,MATCH(E240,'Cost_Components'!$A$2:$A$28,0)),"")</f>
      </c>
      <c r="K240" s="80" t="str">
        <f>IF(OR(L240="",Z240="",AA240="",AB240=""),"",IF(B240&lt;AA240,L240,IF(B240&gt;AB240,Z240,L240+(Z240-L240)*MIN(MAX((B240-AA240+1)/MAX(AB240-AA240+1,1),0),1))))</f>
      </c>
      <c r="L240" s="81" t="str">
        <f>IFERROR(INDEX('Cost_Components'!$S$2:$S$28,MATCH(E240,'Cost_Components'!$A$2:$A$28,0)),"")</f>
      </c>
      <c r="M240" s="82" t="str">
        <f>IFERROR(INDEX('Cost_Components'!$L$2:$L$28,MATCH(E240,'Cost_Components'!$A$2:$A$28,0)),"")</f>
      </c>
      <c r="N240" s="83" t="str">
        <f>IFERROR(INDEX('Cost_Components'!$P$2:$P$28,MATCH(E240,'Cost_Components'!$A$2:$A$28,0)),"")</f>
      </c>
      <c r="O240" s="84" t="str">
        <f>AF240*J240</f>
      </c>
      <c r="P240" s="85" t="str">
        <f>AG240*J240</f>
      </c>
      <c r="Q240" s="86" t="str">
        <f>P240*L240*M240*N240</f>
      </c>
      <c r="R240" s="87" t="str">
        <f>O240*K240*M240*N240</f>
      </c>
      <c r="S240" s="88" t="str">
        <f>R240-Q240</f>
      </c>
      <c r="T240" s="34" t="str">
        <f>IFERROR(INDEX('Cost_Components'!$R$2:$R$28,MATCH(E240,'Cost_Components'!$A$2:$A$28,0)),"")</f>
      </c>
      <c r="U240" s="89" t="str">
        <f>IFERROR(INDEX('Cost_Components'!$Q$2:$Q$28,MATCH(E240,'Cost_Components'!$A$2:$A$28,0)),"")</f>
      </c>
      <c r="V240" s="90" t="str">
        <f>1/(1+'Calculation_Assumptions'!$B$5)^(B240-'Calculation_Assumptions'!$B$2)</f>
      </c>
      <c r="W240" s="91" t="str">
        <f>Q240*V240</f>
      </c>
      <c r="X240" s="92" t="str">
        <f>R240*V240</f>
      </c>
      <c r="Y240" s="93" t="str">
        <f>S240*V240</f>
      </c>
      <c r="Z240" s="94" t="str">
        <f>IFERROR(INDEX('Cost_Components'!$T$2:$T$28,MATCH(E240,'Cost_Components'!$A$2:$A$28,0)),"")</f>
      </c>
      <c r="AA240" s="95" t="str">
        <f>IFERROR(INDEX('Cost_Components'!$U$2:$U$28,MATCH(E240,'Cost_Components'!$A$2:$A$28,0)),"")</f>
      </c>
      <c r="AB240" s="96" t="str">
        <f>IFERROR(INDEX('Cost_Components'!$V$2:$V$28,MATCH(E240,'Cost_Components'!$A$2:$A$28,0)),"")</f>
      </c>
      <c r="AC240" s="97" t="str">
        <f>IFERROR(INDEX('Cost_Components'!$M$2:$M$28,MATCH(E240,'Cost_Components'!$A$2:$A$28,0)),"")</f>
      </c>
      <c r="AD240" s="98" t="str">
        <f>IFERROR(INDEX('Cost_Components'!$N$2:$N$28,MATCH(E240,'Cost_Components'!$A$2:$A$28,0)),"")</f>
      </c>
      <c r="AE240" s="34" t="str">
        <f>IFERROR(INDEX('Cost_Components'!$O$2:$O$28,MATCH(E240,'Cost_Components'!$A$2:$A$28,0)),"")</f>
      </c>
      <c r="AF240" s="99" t="n">
        <v>531631.923594838</v>
      </c>
      <c r="AG240" s="100" t="n">
        <v>528492.632346164</v>
      </c>
      <c r="AH240" s="101" t="str">
        <f>IF(H240="shared-count-once",COUNTIFS($A$2:$A$1405,A240,$B$2:$B$1405,B240,$E$2:$E$1405,E240),1)</f>
      </c>
      <c r="AI240" s="102" t="n">
        <v>296414030.31143</v>
      </c>
      <c r="AJ240" s="103" t="str">
        <f>IF(AI240=0,"",Q240/AI240)</f>
      </c>
      <c r="AK240" s="104" t="str">
        <f>IF(AI240=0,"",R240/AI240)</f>
      </c>
      <c r="AL240" s="105" t="str">
        <f>IF(AI240=0,"",S240/AI240)</f>
      </c>
      <c r="AM240" s="106" t="str">
        <f>IF(AI240=0,"",Y240/AI240)</f>
      </c>
    </row>
    <row r="241">
      <c r="A241" t="s">
        <v>245</v>
      </c>
      <c r="B241" s="73" t="n">
        <v>2030</v>
      </c>
      <c r="C241" t="s">
        <v>245</v>
      </c>
      <c r="D241" t="s">
        <v>211</v>
      </c>
      <c r="E241" s="74" t="s">
        <v>320</v>
      </c>
      <c r="F241" s="75" t="s">
        <v>321</v>
      </c>
      <c r="G241" s="76" t="s">
        <v>248</v>
      </c>
      <c r="H241" s="77" t="s">
        <v>240</v>
      </c>
      <c r="I241" s="78" t="s">
        <v>304</v>
      </c>
      <c r="J241" s="79" t="str">
        <f>IFERROR(INDEX('Cost_Components'!$K$2:$K$28,MATCH(E241,'Cost_Components'!$A$2:$A$28,0)),"")</f>
      </c>
      <c r="K241" s="80" t="str">
        <f>IF(OR(L241="",Z241="",AA241="",AB241=""),"",IF(B241&lt;AA241,L241,IF(B241&gt;AB241,Z241,L241+(Z241-L241)*MIN(MAX((B241-AA241+1)/MAX(AB241-AA241+1,1),0),1))))</f>
      </c>
      <c r="L241" s="81" t="str">
        <f>IFERROR(INDEX('Cost_Components'!$S$2:$S$28,MATCH(E241,'Cost_Components'!$A$2:$A$28,0)),"")</f>
      </c>
      <c r="M241" s="82" t="str">
        <f>IFERROR(INDEX('Cost_Components'!$L$2:$L$28,MATCH(E241,'Cost_Components'!$A$2:$A$28,0)),"")</f>
      </c>
      <c r="N241" s="83" t="str">
        <f>IFERROR(INDEX('Cost_Components'!$P$2:$P$28,MATCH(E241,'Cost_Components'!$A$2:$A$28,0)),"")</f>
      </c>
      <c r="O241" s="84" t="str">
        <f>AF241*J241</f>
      </c>
      <c r="P241" s="85" t="str">
        <f>AG241*J241</f>
      </c>
      <c r="Q241" s="86" t="str">
        <f>P241*L241*M241*N241</f>
      </c>
      <c r="R241" s="87" t="str">
        <f>O241*K241*M241*N241</f>
      </c>
      <c r="S241" s="88" t="str">
        <f>R241-Q241</f>
      </c>
      <c r="T241" s="34" t="str">
        <f>IFERROR(INDEX('Cost_Components'!$R$2:$R$28,MATCH(E241,'Cost_Components'!$A$2:$A$28,0)),"")</f>
      </c>
      <c r="U241" s="89" t="str">
        <f>IFERROR(INDEX('Cost_Components'!$Q$2:$Q$28,MATCH(E241,'Cost_Components'!$A$2:$A$28,0)),"")</f>
      </c>
      <c r="V241" s="90" t="str">
        <f>1/(1+'Calculation_Assumptions'!$B$5)^(B241-'Calculation_Assumptions'!$B$2)</f>
      </c>
      <c r="W241" s="91" t="str">
        <f>Q241*V241</f>
      </c>
      <c r="X241" s="92" t="str">
        <f>R241*V241</f>
      </c>
      <c r="Y241" s="93" t="str">
        <f>S241*V241</f>
      </c>
      <c r="Z241" s="94" t="str">
        <f>IFERROR(INDEX('Cost_Components'!$T$2:$T$28,MATCH(E241,'Cost_Components'!$A$2:$A$28,0)),"")</f>
      </c>
      <c r="AA241" s="95" t="str">
        <f>IFERROR(INDEX('Cost_Components'!$U$2:$U$28,MATCH(E241,'Cost_Components'!$A$2:$A$28,0)),"")</f>
      </c>
      <c r="AB241" s="96" t="str">
        <f>IFERROR(INDEX('Cost_Components'!$V$2:$V$28,MATCH(E241,'Cost_Components'!$A$2:$A$28,0)),"")</f>
      </c>
      <c r="AC241" s="97" t="str">
        <f>IFERROR(INDEX('Cost_Components'!$M$2:$M$28,MATCH(E241,'Cost_Components'!$A$2:$A$28,0)),"")</f>
      </c>
      <c r="AD241" s="98" t="str">
        <f>IFERROR(INDEX('Cost_Components'!$N$2:$N$28,MATCH(E241,'Cost_Components'!$A$2:$A$28,0)),"")</f>
      </c>
      <c r="AE241" s="34" t="str">
        <f>IFERROR(INDEX('Cost_Components'!$O$2:$O$28,MATCH(E241,'Cost_Components'!$A$2:$A$28,0)),"")</f>
      </c>
      <c r="AF241" s="99" t="n">
        <v>550150.799906044</v>
      </c>
      <c r="AG241" s="100" t="n">
        <v>545906.857108032</v>
      </c>
      <c r="AH241" s="101" t="str">
        <f>IF(H241="shared-count-once",COUNTIFS($A$2:$A$1405,A241,$B$2:$B$1405,B241,$E$2:$E$1405,E241),1)</f>
      </c>
      <c r="AI241" s="102" t="n">
        <v>298289404.664994</v>
      </c>
      <c r="AJ241" s="103" t="str">
        <f>IF(AI241=0,"",Q241/AI241)</f>
      </c>
      <c r="AK241" s="104" t="str">
        <f>IF(AI241=0,"",R241/AI241)</f>
      </c>
      <c r="AL241" s="105" t="str">
        <f>IF(AI241=0,"",S241/AI241)</f>
      </c>
      <c r="AM241" s="106" t="str">
        <f>IF(AI241=0,"",Y241/AI241)</f>
      </c>
    </row>
    <row r="242">
      <c r="A242" t="s">
        <v>245</v>
      </c>
      <c r="B242" s="73" t="n">
        <v>2031</v>
      </c>
      <c r="C242" t="s">
        <v>245</v>
      </c>
      <c r="D242" t="s">
        <v>211</v>
      </c>
      <c r="E242" s="74" t="s">
        <v>320</v>
      </c>
      <c r="F242" s="75" t="s">
        <v>321</v>
      </c>
      <c r="G242" s="76" t="s">
        <v>248</v>
      </c>
      <c r="H242" s="77" t="s">
        <v>240</v>
      </c>
      <c r="I242" s="78" t="s">
        <v>304</v>
      </c>
      <c r="J242" s="79" t="str">
        <f>IFERROR(INDEX('Cost_Components'!$K$2:$K$28,MATCH(E242,'Cost_Components'!$A$2:$A$28,0)),"")</f>
      </c>
      <c r="K242" s="80" t="str">
        <f>IF(OR(L242="",Z242="",AA242="",AB242=""),"",IF(B242&lt;AA242,L242,IF(B242&gt;AB242,Z242,L242+(Z242-L242)*MIN(MAX((B242-AA242+1)/MAX(AB242-AA242+1,1),0),1))))</f>
      </c>
      <c r="L242" s="81" t="str">
        <f>IFERROR(INDEX('Cost_Components'!$S$2:$S$28,MATCH(E242,'Cost_Components'!$A$2:$A$28,0)),"")</f>
      </c>
      <c r="M242" s="82" t="str">
        <f>IFERROR(INDEX('Cost_Components'!$L$2:$L$28,MATCH(E242,'Cost_Components'!$A$2:$A$28,0)),"")</f>
      </c>
      <c r="N242" s="83" t="str">
        <f>IFERROR(INDEX('Cost_Components'!$P$2:$P$28,MATCH(E242,'Cost_Components'!$A$2:$A$28,0)),"")</f>
      </c>
      <c r="O242" s="84" t="str">
        <f>AF242*J242</f>
      </c>
      <c r="P242" s="85" t="str">
        <f>AG242*J242</f>
      </c>
      <c r="Q242" s="86" t="str">
        <f>P242*L242*M242*N242</f>
      </c>
      <c r="R242" s="87" t="str">
        <f>O242*K242*M242*N242</f>
      </c>
      <c r="S242" s="88" t="str">
        <f>R242-Q242</f>
      </c>
      <c r="T242" s="34" t="str">
        <f>IFERROR(INDEX('Cost_Components'!$R$2:$R$28,MATCH(E242,'Cost_Components'!$A$2:$A$28,0)),"")</f>
      </c>
      <c r="U242" s="89" t="str">
        <f>IFERROR(INDEX('Cost_Components'!$Q$2:$Q$28,MATCH(E242,'Cost_Components'!$A$2:$A$28,0)),"")</f>
      </c>
      <c r="V242" s="90" t="str">
        <f>1/(1+'Calculation_Assumptions'!$B$5)^(B242-'Calculation_Assumptions'!$B$2)</f>
      </c>
      <c r="W242" s="91" t="str">
        <f>Q242*V242</f>
      </c>
      <c r="X242" s="92" t="str">
        <f>R242*V242</f>
      </c>
      <c r="Y242" s="93" t="str">
        <f>S242*V242</f>
      </c>
      <c r="Z242" s="94" t="str">
        <f>IFERROR(INDEX('Cost_Components'!$T$2:$T$28,MATCH(E242,'Cost_Components'!$A$2:$A$28,0)),"")</f>
      </c>
      <c r="AA242" s="95" t="str">
        <f>IFERROR(INDEX('Cost_Components'!$U$2:$U$28,MATCH(E242,'Cost_Components'!$A$2:$A$28,0)),"")</f>
      </c>
      <c r="AB242" s="96" t="str">
        <f>IFERROR(INDEX('Cost_Components'!$V$2:$V$28,MATCH(E242,'Cost_Components'!$A$2:$A$28,0)),"")</f>
      </c>
      <c r="AC242" s="97" t="str">
        <f>IFERROR(INDEX('Cost_Components'!$M$2:$M$28,MATCH(E242,'Cost_Components'!$A$2:$A$28,0)),"")</f>
      </c>
      <c r="AD242" s="98" t="str">
        <f>IFERROR(INDEX('Cost_Components'!$N$2:$N$28,MATCH(E242,'Cost_Components'!$A$2:$A$28,0)),"")</f>
      </c>
      <c r="AE242" s="34" t="str">
        <f>IFERROR(INDEX('Cost_Components'!$O$2:$O$28,MATCH(E242,'Cost_Components'!$A$2:$A$28,0)),"")</f>
      </c>
      <c r="AF242" s="99" t="n">
        <v>569356.420020494</v>
      </c>
      <c r="AG242" s="100" t="n">
        <v>563879.229326682</v>
      </c>
      <c r="AH242" s="101" t="str">
        <f>IF(H242="shared-count-once",COUNTIFS($A$2:$A$1405,A242,$B$2:$B$1405,B242,$E$2:$E$1405,E242),1)</f>
      </c>
      <c r="AI242" s="102" t="n">
        <v>300119636.925519</v>
      </c>
      <c r="AJ242" s="103" t="str">
        <f>IF(AI242=0,"",Q242/AI242)</f>
      </c>
      <c r="AK242" s="104" t="str">
        <f>IF(AI242=0,"",R242/AI242)</f>
      </c>
      <c r="AL242" s="105" t="str">
        <f>IF(AI242=0,"",S242/AI242)</f>
      </c>
      <c r="AM242" s="106" t="str">
        <f>IF(AI242=0,"",Y242/AI242)</f>
      </c>
    </row>
    <row r="243">
      <c r="A243" t="s">
        <v>245</v>
      </c>
      <c r="B243" s="73" t="n">
        <v>2032</v>
      </c>
      <c r="C243" t="s">
        <v>245</v>
      </c>
      <c r="D243" t="s">
        <v>211</v>
      </c>
      <c r="E243" s="74" t="s">
        <v>320</v>
      </c>
      <c r="F243" s="75" t="s">
        <v>321</v>
      </c>
      <c r="G243" s="76" t="s">
        <v>248</v>
      </c>
      <c r="H243" s="77" t="s">
        <v>240</v>
      </c>
      <c r="I243" s="78" t="s">
        <v>304</v>
      </c>
      <c r="J243" s="79" t="str">
        <f>IFERROR(INDEX('Cost_Components'!$K$2:$K$28,MATCH(E243,'Cost_Components'!$A$2:$A$28,0)),"")</f>
      </c>
      <c r="K243" s="80" t="str">
        <f>IF(OR(L243="",Z243="",AA243="",AB243=""),"",IF(B243&lt;AA243,L243,IF(B243&gt;AB243,Z243,L243+(Z243-L243)*MIN(MAX((B243-AA243+1)/MAX(AB243-AA243+1,1),0),1))))</f>
      </c>
      <c r="L243" s="81" t="str">
        <f>IFERROR(INDEX('Cost_Components'!$S$2:$S$28,MATCH(E243,'Cost_Components'!$A$2:$A$28,0)),"")</f>
      </c>
      <c r="M243" s="82" t="str">
        <f>IFERROR(INDEX('Cost_Components'!$L$2:$L$28,MATCH(E243,'Cost_Components'!$A$2:$A$28,0)),"")</f>
      </c>
      <c r="N243" s="83" t="str">
        <f>IFERROR(INDEX('Cost_Components'!$P$2:$P$28,MATCH(E243,'Cost_Components'!$A$2:$A$28,0)),"")</f>
      </c>
      <c r="O243" s="84" t="str">
        <f>AF243*J243</f>
      </c>
      <c r="P243" s="85" t="str">
        <f>AG243*J243</f>
      </c>
      <c r="Q243" s="86" t="str">
        <f>P243*L243*M243*N243</f>
      </c>
      <c r="R243" s="87" t="str">
        <f>O243*K243*M243*N243</f>
      </c>
      <c r="S243" s="88" t="str">
        <f>R243-Q243</f>
      </c>
      <c r="T243" s="34" t="str">
        <f>IFERROR(INDEX('Cost_Components'!$R$2:$R$28,MATCH(E243,'Cost_Components'!$A$2:$A$28,0)),"")</f>
      </c>
      <c r="U243" s="89" t="str">
        <f>IFERROR(INDEX('Cost_Components'!$Q$2:$Q$28,MATCH(E243,'Cost_Components'!$A$2:$A$28,0)),"")</f>
      </c>
      <c r="V243" s="90" t="str">
        <f>1/(1+'Calculation_Assumptions'!$B$5)^(B243-'Calculation_Assumptions'!$B$2)</f>
      </c>
      <c r="W243" s="91" t="str">
        <f>Q243*V243</f>
      </c>
      <c r="X243" s="92" t="str">
        <f>R243*V243</f>
      </c>
      <c r="Y243" s="93" t="str">
        <f>S243*V243</f>
      </c>
      <c r="Z243" s="94" t="str">
        <f>IFERROR(INDEX('Cost_Components'!$T$2:$T$28,MATCH(E243,'Cost_Components'!$A$2:$A$28,0)),"")</f>
      </c>
      <c r="AA243" s="95" t="str">
        <f>IFERROR(INDEX('Cost_Components'!$U$2:$U$28,MATCH(E243,'Cost_Components'!$A$2:$A$28,0)),"")</f>
      </c>
      <c r="AB243" s="96" t="str">
        <f>IFERROR(INDEX('Cost_Components'!$V$2:$V$28,MATCH(E243,'Cost_Components'!$A$2:$A$28,0)),"")</f>
      </c>
      <c r="AC243" s="97" t="str">
        <f>IFERROR(INDEX('Cost_Components'!$M$2:$M$28,MATCH(E243,'Cost_Components'!$A$2:$A$28,0)),"")</f>
      </c>
      <c r="AD243" s="98" t="str">
        <f>IFERROR(INDEX('Cost_Components'!$N$2:$N$28,MATCH(E243,'Cost_Components'!$A$2:$A$28,0)),"")</f>
      </c>
      <c r="AE243" s="34" t="str">
        <f>IFERROR(INDEX('Cost_Components'!$O$2:$O$28,MATCH(E243,'Cost_Components'!$A$2:$A$28,0)),"")</f>
      </c>
      <c r="AF243" s="99" t="n">
        <v>589109.352748414</v>
      </c>
      <c r="AG243" s="100" t="n">
        <v>582280.067120564</v>
      </c>
      <c r="AH243" s="101" t="str">
        <f>IF(H243="shared-count-once",COUNTIFS($A$2:$A$1405,A243,$B$2:$B$1405,B243,$E$2:$E$1405,E243),1)</f>
      </c>
      <c r="AI243" s="102" t="n">
        <v>301904628.083541</v>
      </c>
      <c r="AJ243" s="103" t="str">
        <f>IF(AI243=0,"",Q243/AI243)</f>
      </c>
      <c r="AK243" s="104" t="str">
        <f>IF(AI243=0,"",R243/AI243)</f>
      </c>
      <c r="AL243" s="105" t="str">
        <f>IF(AI243=0,"",S243/AI243)</f>
      </c>
      <c r="AM243" s="106" t="str">
        <f>IF(AI243=0,"",Y243/AI243)</f>
      </c>
    </row>
    <row r="244">
      <c r="A244" t="s">
        <v>245</v>
      </c>
      <c r="B244" s="73" t="n">
        <v>2033</v>
      </c>
      <c r="C244" t="s">
        <v>245</v>
      </c>
      <c r="D244" t="s">
        <v>211</v>
      </c>
      <c r="E244" s="74" t="s">
        <v>320</v>
      </c>
      <c r="F244" s="75" t="s">
        <v>321</v>
      </c>
      <c r="G244" s="76" t="s">
        <v>248</v>
      </c>
      <c r="H244" s="77" t="s">
        <v>240</v>
      </c>
      <c r="I244" s="78" t="s">
        <v>304</v>
      </c>
      <c r="J244" s="79" t="str">
        <f>IFERROR(INDEX('Cost_Components'!$K$2:$K$28,MATCH(E244,'Cost_Components'!$A$2:$A$28,0)),"")</f>
      </c>
      <c r="K244" s="80" t="str">
        <f>IF(OR(L244="",Z244="",AA244="",AB244=""),"",IF(B244&lt;AA244,L244,IF(B244&gt;AB244,Z244,L244+(Z244-L244)*MIN(MAX((B244-AA244+1)/MAX(AB244-AA244+1,1),0),1))))</f>
      </c>
      <c r="L244" s="81" t="str">
        <f>IFERROR(INDEX('Cost_Components'!$S$2:$S$28,MATCH(E244,'Cost_Components'!$A$2:$A$28,0)),"")</f>
      </c>
      <c r="M244" s="82" t="str">
        <f>IFERROR(INDEX('Cost_Components'!$L$2:$L$28,MATCH(E244,'Cost_Components'!$A$2:$A$28,0)),"")</f>
      </c>
      <c r="N244" s="83" t="str">
        <f>IFERROR(INDEX('Cost_Components'!$P$2:$P$28,MATCH(E244,'Cost_Components'!$A$2:$A$28,0)),"")</f>
      </c>
      <c r="O244" s="84" t="str">
        <f>AF244*J244</f>
      </c>
      <c r="P244" s="85" t="str">
        <f>AG244*J244</f>
      </c>
      <c r="Q244" s="86" t="str">
        <f>P244*L244*M244*N244</f>
      </c>
      <c r="R244" s="87" t="str">
        <f>O244*K244*M244*N244</f>
      </c>
      <c r="S244" s="88" t="str">
        <f>R244-Q244</f>
      </c>
      <c r="T244" s="34" t="str">
        <f>IFERROR(INDEX('Cost_Components'!$R$2:$R$28,MATCH(E244,'Cost_Components'!$A$2:$A$28,0)),"")</f>
      </c>
      <c r="U244" s="89" t="str">
        <f>IFERROR(INDEX('Cost_Components'!$Q$2:$Q$28,MATCH(E244,'Cost_Components'!$A$2:$A$28,0)),"")</f>
      </c>
      <c r="V244" s="90" t="str">
        <f>1/(1+'Calculation_Assumptions'!$B$5)^(B244-'Calculation_Assumptions'!$B$2)</f>
      </c>
      <c r="W244" s="91" t="str">
        <f>Q244*V244</f>
      </c>
      <c r="X244" s="92" t="str">
        <f>R244*V244</f>
      </c>
      <c r="Y244" s="93" t="str">
        <f>S244*V244</f>
      </c>
      <c r="Z244" s="94" t="str">
        <f>IFERROR(INDEX('Cost_Components'!$T$2:$T$28,MATCH(E244,'Cost_Components'!$A$2:$A$28,0)),"")</f>
      </c>
      <c r="AA244" s="95" t="str">
        <f>IFERROR(INDEX('Cost_Components'!$U$2:$U$28,MATCH(E244,'Cost_Components'!$A$2:$A$28,0)),"")</f>
      </c>
      <c r="AB244" s="96" t="str">
        <f>IFERROR(INDEX('Cost_Components'!$V$2:$V$28,MATCH(E244,'Cost_Components'!$A$2:$A$28,0)),"")</f>
      </c>
      <c r="AC244" s="97" t="str">
        <f>IFERROR(INDEX('Cost_Components'!$M$2:$M$28,MATCH(E244,'Cost_Components'!$A$2:$A$28,0)),"")</f>
      </c>
      <c r="AD244" s="98" t="str">
        <f>IFERROR(INDEX('Cost_Components'!$N$2:$N$28,MATCH(E244,'Cost_Components'!$A$2:$A$28,0)),"")</f>
      </c>
      <c r="AE244" s="34" t="str">
        <f>IFERROR(INDEX('Cost_Components'!$O$2:$O$28,MATCH(E244,'Cost_Components'!$A$2:$A$28,0)),"")</f>
      </c>
      <c r="AF244" s="99" t="n">
        <v>610160.533952382</v>
      </c>
      <c r="AG244" s="100" t="n">
        <v>601867.652982191</v>
      </c>
      <c r="AH244" s="101" t="str">
        <f>IF(H244="shared-count-once",COUNTIFS($A$2:$A$1405,A244,$B$2:$B$1405,B244,$E$2:$E$1405,E244),1)</f>
      </c>
      <c r="AI244" s="102" t="n">
        <v>303644277.16916</v>
      </c>
      <c r="AJ244" s="103" t="str">
        <f>IF(AI244=0,"",Q244/AI244)</f>
      </c>
      <c r="AK244" s="104" t="str">
        <f>IF(AI244=0,"",R244/AI244)</f>
      </c>
      <c r="AL244" s="105" t="str">
        <f>IF(AI244=0,"",S244/AI244)</f>
      </c>
      <c r="AM244" s="106" t="str">
        <f>IF(AI244=0,"",Y244/AI244)</f>
      </c>
    </row>
    <row r="245">
      <c r="A245" t="s">
        <v>245</v>
      </c>
      <c r="B245" s="73" t="n">
        <v>2034</v>
      </c>
      <c r="C245" t="s">
        <v>245</v>
      </c>
      <c r="D245" t="s">
        <v>211</v>
      </c>
      <c r="E245" s="74" t="s">
        <v>320</v>
      </c>
      <c r="F245" s="75" t="s">
        <v>321</v>
      </c>
      <c r="G245" s="76" t="s">
        <v>248</v>
      </c>
      <c r="H245" s="77" t="s">
        <v>240</v>
      </c>
      <c r="I245" s="78" t="s">
        <v>304</v>
      </c>
      <c r="J245" s="79" t="str">
        <f>IFERROR(INDEX('Cost_Components'!$K$2:$K$28,MATCH(E245,'Cost_Components'!$A$2:$A$28,0)),"")</f>
      </c>
      <c r="K245" s="80" t="str">
        <f>IF(OR(L245="",Z245="",AA245="",AB245=""),"",IF(B245&lt;AA245,L245,IF(B245&gt;AB245,Z245,L245+(Z245-L245)*MIN(MAX((B245-AA245+1)/MAX(AB245-AA245+1,1),0),1))))</f>
      </c>
      <c r="L245" s="81" t="str">
        <f>IFERROR(INDEX('Cost_Components'!$S$2:$S$28,MATCH(E245,'Cost_Components'!$A$2:$A$28,0)),"")</f>
      </c>
      <c r="M245" s="82" t="str">
        <f>IFERROR(INDEX('Cost_Components'!$L$2:$L$28,MATCH(E245,'Cost_Components'!$A$2:$A$28,0)),"")</f>
      </c>
      <c r="N245" s="83" t="str">
        <f>IFERROR(INDEX('Cost_Components'!$P$2:$P$28,MATCH(E245,'Cost_Components'!$A$2:$A$28,0)),"")</f>
      </c>
      <c r="O245" s="84" t="str">
        <f>AF245*J245</f>
      </c>
      <c r="P245" s="85" t="str">
        <f>AG245*J245</f>
      </c>
      <c r="Q245" s="86" t="str">
        <f>P245*L245*M245*N245</f>
      </c>
      <c r="R245" s="87" t="str">
        <f>O245*K245*M245*N245</f>
      </c>
      <c r="S245" s="88" t="str">
        <f>R245-Q245</f>
      </c>
      <c r="T245" s="34" t="str">
        <f>IFERROR(INDEX('Cost_Components'!$R$2:$R$28,MATCH(E245,'Cost_Components'!$A$2:$A$28,0)),"")</f>
      </c>
      <c r="U245" s="89" t="str">
        <f>IFERROR(INDEX('Cost_Components'!$Q$2:$Q$28,MATCH(E245,'Cost_Components'!$A$2:$A$28,0)),"")</f>
      </c>
      <c r="V245" s="90" t="str">
        <f>1/(1+'Calculation_Assumptions'!$B$5)^(B245-'Calculation_Assumptions'!$B$2)</f>
      </c>
      <c r="W245" s="91" t="str">
        <f>Q245*V245</f>
      </c>
      <c r="X245" s="92" t="str">
        <f>R245*V245</f>
      </c>
      <c r="Y245" s="93" t="str">
        <f>S245*V245</f>
      </c>
      <c r="Z245" s="94" t="str">
        <f>IFERROR(INDEX('Cost_Components'!$T$2:$T$28,MATCH(E245,'Cost_Components'!$A$2:$A$28,0)),"")</f>
      </c>
      <c r="AA245" s="95" t="str">
        <f>IFERROR(INDEX('Cost_Components'!$U$2:$U$28,MATCH(E245,'Cost_Components'!$A$2:$A$28,0)),"")</f>
      </c>
      <c r="AB245" s="96" t="str">
        <f>IFERROR(INDEX('Cost_Components'!$V$2:$V$28,MATCH(E245,'Cost_Components'!$A$2:$A$28,0)),"")</f>
      </c>
      <c r="AC245" s="97" t="str">
        <f>IFERROR(INDEX('Cost_Components'!$M$2:$M$28,MATCH(E245,'Cost_Components'!$A$2:$A$28,0)),"")</f>
      </c>
      <c r="AD245" s="98" t="str">
        <f>IFERROR(INDEX('Cost_Components'!$N$2:$N$28,MATCH(E245,'Cost_Components'!$A$2:$A$28,0)),"")</f>
      </c>
      <c r="AE245" s="34" t="str">
        <f>IFERROR(INDEX('Cost_Components'!$O$2:$O$28,MATCH(E245,'Cost_Components'!$A$2:$A$28,0)),"")</f>
      </c>
      <c r="AF245" s="99" t="n">
        <v>631560.683398241</v>
      </c>
      <c r="AG245" s="100" t="n">
        <v>621697.676188474</v>
      </c>
      <c r="AH245" s="101" t="str">
        <f>IF(H245="shared-count-once",COUNTIFS($A$2:$A$1405,A245,$B$2:$B$1405,B245,$E$2:$E$1405,E245),1)</f>
      </c>
      <c r="AI245" s="102" t="n">
        <v>305332541.184984</v>
      </c>
      <c r="AJ245" s="103" t="str">
        <f>IF(AI245=0,"",Q245/AI245)</f>
      </c>
      <c r="AK245" s="104" t="str">
        <f>IF(AI245=0,"",R245/AI245)</f>
      </c>
      <c r="AL245" s="105" t="str">
        <f>IF(AI245=0,"",S245/AI245)</f>
      </c>
      <c r="AM245" s="106" t="str">
        <f>IF(AI245=0,"",Y245/AI245)</f>
      </c>
    </row>
    <row r="246">
      <c r="A246" t="s">
        <v>245</v>
      </c>
      <c r="B246" s="73" t="n">
        <v>2035</v>
      </c>
      <c r="C246" t="s">
        <v>245</v>
      </c>
      <c r="D246" t="s">
        <v>211</v>
      </c>
      <c r="E246" s="74" t="s">
        <v>320</v>
      </c>
      <c r="F246" s="75" t="s">
        <v>321</v>
      </c>
      <c r="G246" s="76" t="s">
        <v>248</v>
      </c>
      <c r="H246" s="77" t="s">
        <v>240</v>
      </c>
      <c r="I246" s="78" t="s">
        <v>304</v>
      </c>
      <c r="J246" s="79" t="str">
        <f>IFERROR(INDEX('Cost_Components'!$K$2:$K$28,MATCH(E246,'Cost_Components'!$A$2:$A$28,0)),"")</f>
      </c>
      <c r="K246" s="80" t="str">
        <f>IF(OR(L246="",Z246="",AA246="",AB246=""),"",IF(B246&lt;AA246,L246,IF(B246&gt;AB246,Z246,L246+(Z246-L246)*MIN(MAX((B246-AA246+1)/MAX(AB246-AA246+1,1),0),1))))</f>
      </c>
      <c r="L246" s="81" t="str">
        <f>IFERROR(INDEX('Cost_Components'!$S$2:$S$28,MATCH(E246,'Cost_Components'!$A$2:$A$28,0)),"")</f>
      </c>
      <c r="M246" s="82" t="str">
        <f>IFERROR(INDEX('Cost_Components'!$L$2:$L$28,MATCH(E246,'Cost_Components'!$A$2:$A$28,0)),"")</f>
      </c>
      <c r="N246" s="83" t="str">
        <f>IFERROR(INDEX('Cost_Components'!$P$2:$P$28,MATCH(E246,'Cost_Components'!$A$2:$A$28,0)),"")</f>
      </c>
      <c r="O246" s="84" t="str">
        <f>AF246*J246</f>
      </c>
      <c r="P246" s="85" t="str">
        <f>AG246*J246</f>
      </c>
      <c r="Q246" s="86" t="str">
        <f>P246*L246*M246*N246</f>
      </c>
      <c r="R246" s="87" t="str">
        <f>O246*K246*M246*N246</f>
      </c>
      <c r="S246" s="88" t="str">
        <f>R246-Q246</f>
      </c>
      <c r="T246" s="34" t="str">
        <f>IFERROR(INDEX('Cost_Components'!$R$2:$R$28,MATCH(E246,'Cost_Components'!$A$2:$A$28,0)),"")</f>
      </c>
      <c r="U246" s="89" t="str">
        <f>IFERROR(INDEX('Cost_Components'!$Q$2:$Q$28,MATCH(E246,'Cost_Components'!$A$2:$A$28,0)),"")</f>
      </c>
      <c r="V246" s="90" t="str">
        <f>1/(1+'Calculation_Assumptions'!$B$5)^(B246-'Calculation_Assumptions'!$B$2)</f>
      </c>
      <c r="W246" s="91" t="str">
        <f>Q246*V246</f>
      </c>
      <c r="X246" s="92" t="str">
        <f>R246*V246</f>
      </c>
      <c r="Y246" s="93" t="str">
        <f>S246*V246</f>
      </c>
      <c r="Z246" s="94" t="str">
        <f>IFERROR(INDEX('Cost_Components'!$T$2:$T$28,MATCH(E246,'Cost_Components'!$A$2:$A$28,0)),"")</f>
      </c>
      <c r="AA246" s="95" t="str">
        <f>IFERROR(INDEX('Cost_Components'!$U$2:$U$28,MATCH(E246,'Cost_Components'!$A$2:$A$28,0)),"")</f>
      </c>
      <c r="AB246" s="96" t="str">
        <f>IFERROR(INDEX('Cost_Components'!$V$2:$V$28,MATCH(E246,'Cost_Components'!$A$2:$A$28,0)),"")</f>
      </c>
      <c r="AC246" s="97" t="str">
        <f>IFERROR(INDEX('Cost_Components'!$M$2:$M$28,MATCH(E246,'Cost_Components'!$A$2:$A$28,0)),"")</f>
      </c>
      <c r="AD246" s="98" t="str">
        <f>IFERROR(INDEX('Cost_Components'!$N$2:$N$28,MATCH(E246,'Cost_Components'!$A$2:$A$28,0)),"")</f>
      </c>
      <c r="AE246" s="34" t="str">
        <f>IFERROR(INDEX('Cost_Components'!$O$2:$O$28,MATCH(E246,'Cost_Components'!$A$2:$A$28,0)),"")</f>
      </c>
      <c r="AF246" s="99" t="n">
        <v>653549.585687207</v>
      </c>
      <c r="AG246" s="100" t="n">
        <v>642011.956035518</v>
      </c>
      <c r="AH246" s="101" t="str">
        <f>IF(H246="shared-count-once",COUNTIFS($A$2:$A$1405,A246,$B$2:$B$1405,B246,$E$2:$E$1405,E246),1)</f>
      </c>
      <c r="AI246" s="102" t="n">
        <v>306964650.16712</v>
      </c>
      <c r="AJ246" s="103" t="str">
        <f>IF(AI246=0,"",Q246/AI246)</f>
      </c>
      <c r="AK246" s="104" t="str">
        <f>IF(AI246=0,"",R246/AI246)</f>
      </c>
      <c r="AL246" s="105" t="str">
        <f>IF(AI246=0,"",S246/AI246)</f>
      </c>
      <c r="AM246" s="106" t="str">
        <f>IF(AI246=0,"",Y246/AI246)</f>
      </c>
    </row>
    <row r="247">
      <c r="A247" t="s">
        <v>245</v>
      </c>
      <c r="B247" s="73" t="n">
        <v>2036</v>
      </c>
      <c r="C247" t="s">
        <v>245</v>
      </c>
      <c r="D247" t="s">
        <v>211</v>
      </c>
      <c r="E247" s="74" t="s">
        <v>320</v>
      </c>
      <c r="F247" s="75" t="s">
        <v>321</v>
      </c>
      <c r="G247" s="76" t="s">
        <v>248</v>
      </c>
      <c r="H247" s="77" t="s">
        <v>240</v>
      </c>
      <c r="I247" s="78" t="s">
        <v>304</v>
      </c>
      <c r="J247" s="79" t="str">
        <f>IFERROR(INDEX('Cost_Components'!$K$2:$K$28,MATCH(E247,'Cost_Components'!$A$2:$A$28,0)),"")</f>
      </c>
      <c r="K247" s="80" t="str">
        <f>IF(OR(L247="",Z247="",AA247="",AB247=""),"",IF(B247&lt;AA247,L247,IF(B247&gt;AB247,Z247,L247+(Z247-L247)*MIN(MAX((B247-AA247+1)/MAX(AB247-AA247+1,1),0),1))))</f>
      </c>
      <c r="L247" s="81" t="str">
        <f>IFERROR(INDEX('Cost_Components'!$S$2:$S$28,MATCH(E247,'Cost_Components'!$A$2:$A$28,0)),"")</f>
      </c>
      <c r="M247" s="82" t="str">
        <f>IFERROR(INDEX('Cost_Components'!$L$2:$L$28,MATCH(E247,'Cost_Components'!$A$2:$A$28,0)),"")</f>
      </c>
      <c r="N247" s="83" t="str">
        <f>IFERROR(INDEX('Cost_Components'!$P$2:$P$28,MATCH(E247,'Cost_Components'!$A$2:$A$28,0)),"")</f>
      </c>
      <c r="O247" s="84" t="str">
        <f>AF247*J247</f>
      </c>
      <c r="P247" s="85" t="str">
        <f>AG247*J247</f>
      </c>
      <c r="Q247" s="86" t="str">
        <f>P247*L247*M247*N247</f>
      </c>
      <c r="R247" s="87" t="str">
        <f>O247*K247*M247*N247</f>
      </c>
      <c r="S247" s="88" t="str">
        <f>R247-Q247</f>
      </c>
      <c r="T247" s="34" t="str">
        <f>IFERROR(INDEX('Cost_Components'!$R$2:$R$28,MATCH(E247,'Cost_Components'!$A$2:$A$28,0)),"")</f>
      </c>
      <c r="U247" s="89" t="str">
        <f>IFERROR(INDEX('Cost_Components'!$Q$2:$Q$28,MATCH(E247,'Cost_Components'!$A$2:$A$28,0)),"")</f>
      </c>
      <c r="V247" s="90" t="str">
        <f>1/(1+'Calculation_Assumptions'!$B$5)^(B247-'Calculation_Assumptions'!$B$2)</f>
      </c>
      <c r="W247" s="91" t="str">
        <f>Q247*V247</f>
      </c>
      <c r="X247" s="92" t="str">
        <f>R247*V247</f>
      </c>
      <c r="Y247" s="93" t="str">
        <f>S247*V247</f>
      </c>
      <c r="Z247" s="94" t="str">
        <f>IFERROR(INDEX('Cost_Components'!$T$2:$T$28,MATCH(E247,'Cost_Components'!$A$2:$A$28,0)),"")</f>
      </c>
      <c r="AA247" s="95" t="str">
        <f>IFERROR(INDEX('Cost_Components'!$U$2:$U$28,MATCH(E247,'Cost_Components'!$A$2:$A$28,0)),"")</f>
      </c>
      <c r="AB247" s="96" t="str">
        <f>IFERROR(INDEX('Cost_Components'!$V$2:$V$28,MATCH(E247,'Cost_Components'!$A$2:$A$28,0)),"")</f>
      </c>
      <c r="AC247" s="97" t="str">
        <f>IFERROR(INDEX('Cost_Components'!$M$2:$M$28,MATCH(E247,'Cost_Components'!$A$2:$A$28,0)),"")</f>
      </c>
      <c r="AD247" s="98" t="str">
        <f>IFERROR(INDEX('Cost_Components'!$N$2:$N$28,MATCH(E247,'Cost_Components'!$A$2:$A$28,0)),"")</f>
      </c>
      <c r="AE247" s="34" t="str">
        <f>IFERROR(INDEX('Cost_Components'!$O$2:$O$28,MATCH(E247,'Cost_Components'!$A$2:$A$28,0)),"")</f>
      </c>
      <c r="AF247" s="99" t="n">
        <v>676005.576118293</v>
      </c>
      <c r="AG247" s="100" t="n">
        <v>662692.487751515</v>
      </c>
      <c r="AH247" s="101" t="str">
        <f>IF(H247="shared-count-once",COUNTIFS($A$2:$A$1405,A247,$B$2:$B$1405,B247,$E$2:$E$1405,E247),1)</f>
      </c>
      <c r="AI247" s="102" t="n">
        <v>308542769.756622</v>
      </c>
      <c r="AJ247" s="103" t="str">
        <f>IF(AI247=0,"",Q247/AI247)</f>
      </c>
      <c r="AK247" s="104" t="str">
        <f>IF(AI247=0,"",R247/AI247)</f>
      </c>
      <c r="AL247" s="105" t="str">
        <f>IF(AI247=0,"",S247/AI247)</f>
      </c>
      <c r="AM247" s="106" t="str">
        <f>IF(AI247=0,"",Y247/AI247)</f>
      </c>
    </row>
    <row r="248">
      <c r="A248" t="s">
        <v>245</v>
      </c>
      <c r="B248" s="73" t="n">
        <v>2037</v>
      </c>
      <c r="C248" t="s">
        <v>245</v>
      </c>
      <c r="D248" t="s">
        <v>211</v>
      </c>
      <c r="E248" s="74" t="s">
        <v>320</v>
      </c>
      <c r="F248" s="75" t="s">
        <v>321</v>
      </c>
      <c r="G248" s="76" t="s">
        <v>248</v>
      </c>
      <c r="H248" s="77" t="s">
        <v>240</v>
      </c>
      <c r="I248" s="78" t="s">
        <v>304</v>
      </c>
      <c r="J248" s="79" t="str">
        <f>IFERROR(INDEX('Cost_Components'!$K$2:$K$28,MATCH(E248,'Cost_Components'!$A$2:$A$28,0)),"")</f>
      </c>
      <c r="K248" s="80" t="str">
        <f>IF(OR(L248="",Z248="",AA248="",AB248=""),"",IF(B248&lt;AA248,L248,IF(B248&gt;AB248,Z248,L248+(Z248-L248)*MIN(MAX((B248-AA248+1)/MAX(AB248-AA248+1,1),0),1))))</f>
      </c>
      <c r="L248" s="81" t="str">
        <f>IFERROR(INDEX('Cost_Components'!$S$2:$S$28,MATCH(E248,'Cost_Components'!$A$2:$A$28,0)),"")</f>
      </c>
      <c r="M248" s="82" t="str">
        <f>IFERROR(INDEX('Cost_Components'!$L$2:$L$28,MATCH(E248,'Cost_Components'!$A$2:$A$28,0)),"")</f>
      </c>
      <c r="N248" s="83" t="str">
        <f>IFERROR(INDEX('Cost_Components'!$P$2:$P$28,MATCH(E248,'Cost_Components'!$A$2:$A$28,0)),"")</f>
      </c>
      <c r="O248" s="84" t="str">
        <f>AF248*J248</f>
      </c>
      <c r="P248" s="85" t="str">
        <f>AG248*J248</f>
      </c>
      <c r="Q248" s="86" t="str">
        <f>P248*L248*M248*N248</f>
      </c>
      <c r="R248" s="87" t="str">
        <f>O248*K248*M248*N248</f>
      </c>
      <c r="S248" s="88" t="str">
        <f>R248-Q248</f>
      </c>
      <c r="T248" s="34" t="str">
        <f>IFERROR(INDEX('Cost_Components'!$R$2:$R$28,MATCH(E248,'Cost_Components'!$A$2:$A$28,0)),"")</f>
      </c>
      <c r="U248" s="89" t="str">
        <f>IFERROR(INDEX('Cost_Components'!$Q$2:$Q$28,MATCH(E248,'Cost_Components'!$A$2:$A$28,0)),"")</f>
      </c>
      <c r="V248" s="90" t="str">
        <f>1/(1+'Calculation_Assumptions'!$B$5)^(B248-'Calculation_Assumptions'!$B$2)</f>
      </c>
      <c r="W248" s="91" t="str">
        <f>Q248*V248</f>
      </c>
      <c r="X248" s="92" t="str">
        <f>R248*V248</f>
      </c>
      <c r="Y248" s="93" t="str">
        <f>S248*V248</f>
      </c>
      <c r="Z248" s="94" t="str">
        <f>IFERROR(INDEX('Cost_Components'!$T$2:$T$28,MATCH(E248,'Cost_Components'!$A$2:$A$28,0)),"")</f>
      </c>
      <c r="AA248" s="95" t="str">
        <f>IFERROR(INDEX('Cost_Components'!$U$2:$U$28,MATCH(E248,'Cost_Components'!$A$2:$A$28,0)),"")</f>
      </c>
      <c r="AB248" s="96" t="str">
        <f>IFERROR(INDEX('Cost_Components'!$V$2:$V$28,MATCH(E248,'Cost_Components'!$A$2:$A$28,0)),"")</f>
      </c>
      <c r="AC248" s="97" t="str">
        <f>IFERROR(INDEX('Cost_Components'!$M$2:$M$28,MATCH(E248,'Cost_Components'!$A$2:$A$28,0)),"")</f>
      </c>
      <c r="AD248" s="98" t="str">
        <f>IFERROR(INDEX('Cost_Components'!$N$2:$N$28,MATCH(E248,'Cost_Components'!$A$2:$A$28,0)),"")</f>
      </c>
      <c r="AE248" s="34" t="str">
        <f>IFERROR(INDEX('Cost_Components'!$O$2:$O$28,MATCH(E248,'Cost_Components'!$A$2:$A$28,0)),"")</f>
      </c>
      <c r="AF248" s="99" t="n">
        <v>698795.921098416</v>
      </c>
      <c r="AG248" s="100" t="n">
        <v>683611.256860751</v>
      </c>
      <c r="AH248" s="101" t="str">
        <f>IF(H248="shared-count-once",COUNTIFS($A$2:$A$1405,A248,$B$2:$B$1405,B248,$E$2:$E$1405,E248),1)</f>
      </c>
      <c r="AI248" s="102" t="n">
        <v>310068287.63643</v>
      </c>
      <c r="AJ248" s="103" t="str">
        <f>IF(AI248=0,"",Q248/AI248)</f>
      </c>
      <c r="AK248" s="104" t="str">
        <f>IF(AI248=0,"",R248/AI248)</f>
      </c>
      <c r="AL248" s="105" t="str">
        <f>IF(AI248=0,"",S248/AI248)</f>
      </c>
      <c r="AM248" s="106" t="str">
        <f>IF(AI248=0,"",Y248/AI248)</f>
      </c>
    </row>
    <row r="249">
      <c r="A249" t="s">
        <v>245</v>
      </c>
      <c r="B249" s="73" t="n">
        <v>2038</v>
      </c>
      <c r="C249" t="s">
        <v>245</v>
      </c>
      <c r="D249" t="s">
        <v>211</v>
      </c>
      <c r="E249" s="74" t="s">
        <v>320</v>
      </c>
      <c r="F249" s="75" t="s">
        <v>321</v>
      </c>
      <c r="G249" s="76" t="s">
        <v>248</v>
      </c>
      <c r="H249" s="77" t="s">
        <v>240</v>
      </c>
      <c r="I249" s="78" t="s">
        <v>304</v>
      </c>
      <c r="J249" s="79" t="str">
        <f>IFERROR(INDEX('Cost_Components'!$K$2:$K$28,MATCH(E249,'Cost_Components'!$A$2:$A$28,0)),"")</f>
      </c>
      <c r="K249" s="80" t="str">
        <f>IF(OR(L249="",Z249="",AA249="",AB249=""),"",IF(B249&lt;AA249,L249,IF(B249&gt;AB249,Z249,L249+(Z249-L249)*MIN(MAX((B249-AA249+1)/MAX(AB249-AA249+1,1),0),1))))</f>
      </c>
      <c r="L249" s="81" t="str">
        <f>IFERROR(INDEX('Cost_Components'!$S$2:$S$28,MATCH(E249,'Cost_Components'!$A$2:$A$28,0)),"")</f>
      </c>
      <c r="M249" s="82" t="str">
        <f>IFERROR(INDEX('Cost_Components'!$L$2:$L$28,MATCH(E249,'Cost_Components'!$A$2:$A$28,0)),"")</f>
      </c>
      <c r="N249" s="83" t="str">
        <f>IFERROR(INDEX('Cost_Components'!$P$2:$P$28,MATCH(E249,'Cost_Components'!$A$2:$A$28,0)),"")</f>
      </c>
      <c r="O249" s="84" t="str">
        <f>AF249*J249</f>
      </c>
      <c r="P249" s="85" t="str">
        <f>AG249*J249</f>
      </c>
      <c r="Q249" s="86" t="str">
        <f>P249*L249*M249*N249</f>
      </c>
      <c r="R249" s="87" t="str">
        <f>O249*K249*M249*N249</f>
      </c>
      <c r="S249" s="88" t="str">
        <f>R249-Q249</f>
      </c>
      <c r="T249" s="34" t="str">
        <f>IFERROR(INDEX('Cost_Components'!$R$2:$R$28,MATCH(E249,'Cost_Components'!$A$2:$A$28,0)),"")</f>
      </c>
      <c r="U249" s="89" t="str">
        <f>IFERROR(INDEX('Cost_Components'!$Q$2:$Q$28,MATCH(E249,'Cost_Components'!$A$2:$A$28,0)),"")</f>
      </c>
      <c r="V249" s="90" t="str">
        <f>1/(1+'Calculation_Assumptions'!$B$5)^(B249-'Calculation_Assumptions'!$B$2)</f>
      </c>
      <c r="W249" s="91" t="str">
        <f>Q249*V249</f>
      </c>
      <c r="X249" s="92" t="str">
        <f>R249*V249</f>
      </c>
      <c r="Y249" s="93" t="str">
        <f>S249*V249</f>
      </c>
      <c r="Z249" s="94" t="str">
        <f>IFERROR(INDEX('Cost_Components'!$T$2:$T$28,MATCH(E249,'Cost_Components'!$A$2:$A$28,0)),"")</f>
      </c>
      <c r="AA249" s="95" t="str">
        <f>IFERROR(INDEX('Cost_Components'!$U$2:$U$28,MATCH(E249,'Cost_Components'!$A$2:$A$28,0)),"")</f>
      </c>
      <c r="AB249" s="96" t="str">
        <f>IFERROR(INDEX('Cost_Components'!$V$2:$V$28,MATCH(E249,'Cost_Components'!$A$2:$A$28,0)),"")</f>
      </c>
      <c r="AC249" s="97" t="str">
        <f>IFERROR(INDEX('Cost_Components'!$M$2:$M$28,MATCH(E249,'Cost_Components'!$A$2:$A$28,0)),"")</f>
      </c>
      <c r="AD249" s="98" t="str">
        <f>IFERROR(INDEX('Cost_Components'!$N$2:$N$28,MATCH(E249,'Cost_Components'!$A$2:$A$28,0)),"")</f>
      </c>
      <c r="AE249" s="34" t="str">
        <f>IFERROR(INDEX('Cost_Components'!$O$2:$O$28,MATCH(E249,'Cost_Components'!$A$2:$A$28,0)),"")</f>
      </c>
      <c r="AF249" s="99" t="n">
        <v>722701.112862436</v>
      </c>
      <c r="AG249" s="100" t="n">
        <v>705552.745987036</v>
      </c>
      <c r="AH249" s="101" t="str">
        <f>IF(H249="shared-count-once",COUNTIFS($A$2:$A$1405,A249,$B$2:$B$1405,B249,$E$2:$E$1405,E249),1)</f>
      </c>
      <c r="AI249" s="102" t="n">
        <v>311532999.13163</v>
      </c>
      <c r="AJ249" s="103" t="str">
        <f>IF(AI249=0,"",Q249/AI249)</f>
      </c>
      <c r="AK249" s="104" t="str">
        <f>IF(AI249=0,"",R249/AI249)</f>
      </c>
      <c r="AL249" s="105" t="str">
        <f>IF(AI249=0,"",S249/AI249)</f>
      </c>
      <c r="AM249" s="106" t="str">
        <f>IF(AI249=0,"",Y249/AI249)</f>
      </c>
    </row>
    <row r="250">
      <c r="A250" t="s">
        <v>245</v>
      </c>
      <c r="B250" s="73" t="n">
        <v>2039</v>
      </c>
      <c r="C250" t="s">
        <v>245</v>
      </c>
      <c r="D250" t="s">
        <v>211</v>
      </c>
      <c r="E250" s="74" t="s">
        <v>320</v>
      </c>
      <c r="F250" s="75" t="s">
        <v>321</v>
      </c>
      <c r="G250" s="76" t="s">
        <v>248</v>
      </c>
      <c r="H250" s="77" t="s">
        <v>240</v>
      </c>
      <c r="I250" s="78" t="s">
        <v>304</v>
      </c>
      <c r="J250" s="79" t="str">
        <f>IFERROR(INDEX('Cost_Components'!$K$2:$K$28,MATCH(E250,'Cost_Components'!$A$2:$A$28,0)),"")</f>
      </c>
      <c r="K250" s="80" t="str">
        <f>IF(OR(L250="",Z250="",AA250="",AB250=""),"",IF(B250&lt;AA250,L250,IF(B250&gt;AB250,Z250,L250+(Z250-L250)*MIN(MAX((B250-AA250+1)/MAX(AB250-AA250+1,1),0),1))))</f>
      </c>
      <c r="L250" s="81" t="str">
        <f>IFERROR(INDEX('Cost_Components'!$S$2:$S$28,MATCH(E250,'Cost_Components'!$A$2:$A$28,0)),"")</f>
      </c>
      <c r="M250" s="82" t="str">
        <f>IFERROR(INDEX('Cost_Components'!$L$2:$L$28,MATCH(E250,'Cost_Components'!$A$2:$A$28,0)),"")</f>
      </c>
      <c r="N250" s="83" t="str">
        <f>IFERROR(INDEX('Cost_Components'!$P$2:$P$28,MATCH(E250,'Cost_Components'!$A$2:$A$28,0)),"")</f>
      </c>
      <c r="O250" s="84" t="str">
        <f>AF250*J250</f>
      </c>
      <c r="P250" s="85" t="str">
        <f>AG250*J250</f>
      </c>
      <c r="Q250" s="86" t="str">
        <f>P250*L250*M250*N250</f>
      </c>
      <c r="R250" s="87" t="str">
        <f>O250*K250*M250*N250</f>
      </c>
      <c r="S250" s="88" t="str">
        <f>R250-Q250</f>
      </c>
      <c r="T250" s="34" t="str">
        <f>IFERROR(INDEX('Cost_Components'!$R$2:$R$28,MATCH(E250,'Cost_Components'!$A$2:$A$28,0)),"")</f>
      </c>
      <c r="U250" s="89" t="str">
        <f>IFERROR(INDEX('Cost_Components'!$Q$2:$Q$28,MATCH(E250,'Cost_Components'!$A$2:$A$28,0)),"")</f>
      </c>
      <c r="V250" s="90" t="str">
        <f>1/(1+'Calculation_Assumptions'!$B$5)^(B250-'Calculation_Assumptions'!$B$2)</f>
      </c>
      <c r="W250" s="91" t="str">
        <f>Q250*V250</f>
      </c>
      <c r="X250" s="92" t="str">
        <f>R250*V250</f>
      </c>
      <c r="Y250" s="93" t="str">
        <f>S250*V250</f>
      </c>
      <c r="Z250" s="94" t="str">
        <f>IFERROR(INDEX('Cost_Components'!$T$2:$T$28,MATCH(E250,'Cost_Components'!$A$2:$A$28,0)),"")</f>
      </c>
      <c r="AA250" s="95" t="str">
        <f>IFERROR(INDEX('Cost_Components'!$U$2:$U$28,MATCH(E250,'Cost_Components'!$A$2:$A$28,0)),"")</f>
      </c>
      <c r="AB250" s="96" t="str">
        <f>IFERROR(INDEX('Cost_Components'!$V$2:$V$28,MATCH(E250,'Cost_Components'!$A$2:$A$28,0)),"")</f>
      </c>
      <c r="AC250" s="97" t="str">
        <f>IFERROR(INDEX('Cost_Components'!$M$2:$M$28,MATCH(E250,'Cost_Components'!$A$2:$A$28,0)),"")</f>
      </c>
      <c r="AD250" s="98" t="str">
        <f>IFERROR(INDEX('Cost_Components'!$N$2:$N$28,MATCH(E250,'Cost_Components'!$A$2:$A$28,0)),"")</f>
      </c>
      <c r="AE250" s="34" t="str">
        <f>IFERROR(INDEX('Cost_Components'!$O$2:$O$28,MATCH(E250,'Cost_Components'!$A$2:$A$28,0)),"")</f>
      </c>
      <c r="AF250" s="99" t="n">
        <v>746712.599324851</v>
      </c>
      <c r="AG250" s="100" t="n">
        <v>727508.510586841</v>
      </c>
      <c r="AH250" s="101" t="str">
        <f>IF(H250="shared-count-once",COUNTIFS($A$2:$A$1405,A250,$B$2:$B$1405,B250,$E$2:$E$1405,E250),1)</f>
      </c>
      <c r="AI250" s="102" t="n">
        <v>312936391.858479</v>
      </c>
      <c r="AJ250" s="103" t="str">
        <f>IF(AI250=0,"",Q250/AI250)</f>
      </c>
      <c r="AK250" s="104" t="str">
        <f>IF(AI250=0,"",R250/AI250)</f>
      </c>
      <c r="AL250" s="105" t="str">
        <f>IF(AI250=0,"",S250/AI250)</f>
      </c>
      <c r="AM250" s="106" t="str">
        <f>IF(AI250=0,"",Y250/AI250)</f>
      </c>
    </row>
    <row r="251">
      <c r="A251" t="s">
        <v>245</v>
      </c>
      <c r="B251" s="73" t="n">
        <v>2040</v>
      </c>
      <c r="C251" t="s">
        <v>245</v>
      </c>
      <c r="D251" t="s">
        <v>211</v>
      </c>
      <c r="E251" s="74" t="s">
        <v>320</v>
      </c>
      <c r="F251" s="75" t="s">
        <v>321</v>
      </c>
      <c r="G251" s="76" t="s">
        <v>248</v>
      </c>
      <c r="H251" s="77" t="s">
        <v>240</v>
      </c>
      <c r="I251" s="78" t="s">
        <v>304</v>
      </c>
      <c r="J251" s="79" t="str">
        <f>IFERROR(INDEX('Cost_Components'!$K$2:$K$28,MATCH(E251,'Cost_Components'!$A$2:$A$28,0)),"")</f>
      </c>
      <c r="K251" s="80" t="str">
        <f>IF(OR(L251="",Z251="",AA251="",AB251=""),"",IF(B251&lt;AA251,L251,IF(B251&gt;AB251,Z251,L251+(Z251-L251)*MIN(MAX((B251-AA251+1)/MAX(AB251-AA251+1,1),0),1))))</f>
      </c>
      <c r="L251" s="81" t="str">
        <f>IFERROR(INDEX('Cost_Components'!$S$2:$S$28,MATCH(E251,'Cost_Components'!$A$2:$A$28,0)),"")</f>
      </c>
      <c r="M251" s="82" t="str">
        <f>IFERROR(INDEX('Cost_Components'!$L$2:$L$28,MATCH(E251,'Cost_Components'!$A$2:$A$28,0)),"")</f>
      </c>
      <c r="N251" s="83" t="str">
        <f>IFERROR(INDEX('Cost_Components'!$P$2:$P$28,MATCH(E251,'Cost_Components'!$A$2:$A$28,0)),"")</f>
      </c>
      <c r="O251" s="84" t="str">
        <f>AF251*J251</f>
      </c>
      <c r="P251" s="85" t="str">
        <f>AG251*J251</f>
      </c>
      <c r="Q251" s="86" t="str">
        <f>P251*L251*M251*N251</f>
      </c>
      <c r="R251" s="87" t="str">
        <f>O251*K251*M251*N251</f>
      </c>
      <c r="S251" s="88" t="str">
        <f>R251-Q251</f>
      </c>
      <c r="T251" s="34" t="str">
        <f>IFERROR(INDEX('Cost_Components'!$R$2:$R$28,MATCH(E251,'Cost_Components'!$A$2:$A$28,0)),"")</f>
      </c>
      <c r="U251" s="89" t="str">
        <f>IFERROR(INDEX('Cost_Components'!$Q$2:$Q$28,MATCH(E251,'Cost_Components'!$A$2:$A$28,0)),"")</f>
      </c>
      <c r="V251" s="90" t="str">
        <f>1/(1+'Calculation_Assumptions'!$B$5)^(B251-'Calculation_Assumptions'!$B$2)</f>
      </c>
      <c r="W251" s="91" t="str">
        <f>Q251*V251</f>
      </c>
      <c r="X251" s="92" t="str">
        <f>R251*V251</f>
      </c>
      <c r="Y251" s="93" t="str">
        <f>S251*V251</f>
      </c>
      <c r="Z251" s="94" t="str">
        <f>IFERROR(INDEX('Cost_Components'!$T$2:$T$28,MATCH(E251,'Cost_Components'!$A$2:$A$28,0)),"")</f>
      </c>
      <c r="AA251" s="95" t="str">
        <f>IFERROR(INDEX('Cost_Components'!$U$2:$U$28,MATCH(E251,'Cost_Components'!$A$2:$A$28,0)),"")</f>
      </c>
      <c r="AB251" s="96" t="str">
        <f>IFERROR(INDEX('Cost_Components'!$V$2:$V$28,MATCH(E251,'Cost_Components'!$A$2:$A$28,0)),"")</f>
      </c>
      <c r="AC251" s="97" t="str">
        <f>IFERROR(INDEX('Cost_Components'!$M$2:$M$28,MATCH(E251,'Cost_Components'!$A$2:$A$28,0)),"")</f>
      </c>
      <c r="AD251" s="98" t="str">
        <f>IFERROR(INDEX('Cost_Components'!$N$2:$N$28,MATCH(E251,'Cost_Components'!$A$2:$A$28,0)),"")</f>
      </c>
      <c r="AE251" s="34" t="str">
        <f>IFERROR(INDEX('Cost_Components'!$O$2:$O$28,MATCH(E251,'Cost_Components'!$A$2:$A$28,0)),"")</f>
      </c>
      <c r="AF251" s="99" t="n">
        <v>771039.59742472</v>
      </c>
      <c r="AG251" s="100" t="n">
        <v>749690.959694229</v>
      </c>
      <c r="AH251" s="101" t="str">
        <f>IF(H251="shared-count-once",COUNTIFS($A$2:$A$1405,A251,$B$2:$B$1405,B251,$E$2:$E$1405,E251),1)</f>
      </c>
      <c r="AI251" s="102" t="n">
        <v>314265537.410829</v>
      </c>
      <c r="AJ251" s="103" t="str">
        <f>IF(AI251=0,"",Q251/AI251)</f>
      </c>
      <c r="AK251" s="104" t="str">
        <f>IF(AI251=0,"",R251/AI251)</f>
      </c>
      <c r="AL251" s="105" t="str">
        <f>IF(AI251=0,"",S251/AI251)</f>
      </c>
      <c r="AM251" s="106" t="str">
        <f>IF(AI251=0,"",Y251/AI251)</f>
      </c>
    </row>
    <row r="252">
      <c r="A252" t="s">
        <v>245</v>
      </c>
      <c r="B252" s="73" t="n">
        <v>2041</v>
      </c>
      <c r="C252" t="s">
        <v>245</v>
      </c>
      <c r="D252" t="s">
        <v>211</v>
      </c>
      <c r="E252" s="74" t="s">
        <v>320</v>
      </c>
      <c r="F252" s="75" t="s">
        <v>321</v>
      </c>
      <c r="G252" s="76" t="s">
        <v>248</v>
      </c>
      <c r="H252" s="77" t="s">
        <v>240</v>
      </c>
      <c r="I252" s="78" t="s">
        <v>304</v>
      </c>
      <c r="J252" s="79" t="str">
        <f>IFERROR(INDEX('Cost_Components'!$K$2:$K$28,MATCH(E252,'Cost_Components'!$A$2:$A$28,0)),"")</f>
      </c>
      <c r="K252" s="80" t="str">
        <f>IF(OR(L252="",Z252="",AA252="",AB252=""),"",IF(B252&lt;AA252,L252,IF(B252&gt;AB252,Z252,L252+(Z252-L252)*MIN(MAX((B252-AA252+1)/MAX(AB252-AA252+1,1),0),1))))</f>
      </c>
      <c r="L252" s="81" t="str">
        <f>IFERROR(INDEX('Cost_Components'!$S$2:$S$28,MATCH(E252,'Cost_Components'!$A$2:$A$28,0)),"")</f>
      </c>
      <c r="M252" s="82" t="str">
        <f>IFERROR(INDEX('Cost_Components'!$L$2:$L$28,MATCH(E252,'Cost_Components'!$A$2:$A$28,0)),"")</f>
      </c>
      <c r="N252" s="83" t="str">
        <f>IFERROR(INDEX('Cost_Components'!$P$2:$P$28,MATCH(E252,'Cost_Components'!$A$2:$A$28,0)),"")</f>
      </c>
      <c r="O252" s="84" t="str">
        <f>AF252*J252</f>
      </c>
      <c r="P252" s="85" t="str">
        <f>AG252*J252</f>
      </c>
      <c r="Q252" s="86" t="str">
        <f>P252*L252*M252*N252</f>
      </c>
      <c r="R252" s="87" t="str">
        <f>O252*K252*M252*N252</f>
      </c>
      <c r="S252" s="88" t="str">
        <f>R252-Q252</f>
      </c>
      <c r="T252" s="34" t="str">
        <f>IFERROR(INDEX('Cost_Components'!$R$2:$R$28,MATCH(E252,'Cost_Components'!$A$2:$A$28,0)),"")</f>
      </c>
      <c r="U252" s="89" t="str">
        <f>IFERROR(INDEX('Cost_Components'!$Q$2:$Q$28,MATCH(E252,'Cost_Components'!$A$2:$A$28,0)),"")</f>
      </c>
      <c r="V252" s="90" t="str">
        <f>1/(1+'Calculation_Assumptions'!$B$5)^(B252-'Calculation_Assumptions'!$B$2)</f>
      </c>
      <c r="W252" s="91" t="str">
        <f>Q252*V252</f>
      </c>
      <c r="X252" s="92" t="str">
        <f>R252*V252</f>
      </c>
      <c r="Y252" s="93" t="str">
        <f>S252*V252</f>
      </c>
      <c r="Z252" s="94" t="str">
        <f>IFERROR(INDEX('Cost_Components'!$T$2:$T$28,MATCH(E252,'Cost_Components'!$A$2:$A$28,0)),"")</f>
      </c>
      <c r="AA252" s="95" t="str">
        <f>IFERROR(INDEX('Cost_Components'!$U$2:$U$28,MATCH(E252,'Cost_Components'!$A$2:$A$28,0)),"")</f>
      </c>
      <c r="AB252" s="96" t="str">
        <f>IFERROR(INDEX('Cost_Components'!$V$2:$V$28,MATCH(E252,'Cost_Components'!$A$2:$A$28,0)),"")</f>
      </c>
      <c r="AC252" s="97" t="str">
        <f>IFERROR(INDEX('Cost_Components'!$M$2:$M$28,MATCH(E252,'Cost_Components'!$A$2:$A$28,0)),"")</f>
      </c>
      <c r="AD252" s="98" t="str">
        <f>IFERROR(INDEX('Cost_Components'!$N$2:$N$28,MATCH(E252,'Cost_Components'!$A$2:$A$28,0)),"")</f>
      </c>
      <c r="AE252" s="34" t="str">
        <f>IFERROR(INDEX('Cost_Components'!$O$2:$O$28,MATCH(E252,'Cost_Components'!$A$2:$A$28,0)),"")</f>
      </c>
      <c r="AF252" s="99" t="n">
        <v>795533.712973753</v>
      </c>
      <c r="AG252" s="100" t="n">
        <v>771955.54786036</v>
      </c>
      <c r="AH252" s="101" t="str">
        <f>IF(H252="shared-count-once",COUNTIFS($A$2:$A$1405,A252,$B$2:$B$1405,B252,$E$2:$E$1405,E252),1)</f>
      </c>
      <c r="AI252" s="102" t="n">
        <v>315525215.312548</v>
      </c>
      <c r="AJ252" s="103" t="str">
        <f>IF(AI252=0,"",Q252/AI252)</f>
      </c>
      <c r="AK252" s="104" t="str">
        <f>IF(AI252=0,"",R252/AI252)</f>
      </c>
      <c r="AL252" s="105" t="str">
        <f>IF(AI252=0,"",S252/AI252)</f>
      </c>
      <c r="AM252" s="106" t="str">
        <f>IF(AI252=0,"",Y252/AI252)</f>
      </c>
    </row>
    <row r="253">
      <c r="A253" t="s">
        <v>245</v>
      </c>
      <c r="B253" s="73" t="n">
        <v>2042</v>
      </c>
      <c r="C253" t="s">
        <v>245</v>
      </c>
      <c r="D253" t="s">
        <v>211</v>
      </c>
      <c r="E253" s="74" t="s">
        <v>320</v>
      </c>
      <c r="F253" s="75" t="s">
        <v>321</v>
      </c>
      <c r="G253" s="76" t="s">
        <v>248</v>
      </c>
      <c r="H253" s="77" t="s">
        <v>240</v>
      </c>
      <c r="I253" s="78" t="s">
        <v>304</v>
      </c>
      <c r="J253" s="79" t="str">
        <f>IFERROR(INDEX('Cost_Components'!$K$2:$K$28,MATCH(E253,'Cost_Components'!$A$2:$A$28,0)),"")</f>
      </c>
      <c r="K253" s="80" t="str">
        <f>IF(OR(L253="",Z253="",AA253="",AB253=""),"",IF(B253&lt;AA253,L253,IF(B253&gt;AB253,Z253,L253+(Z253-L253)*MIN(MAX((B253-AA253+1)/MAX(AB253-AA253+1,1),0),1))))</f>
      </c>
      <c r="L253" s="81" t="str">
        <f>IFERROR(INDEX('Cost_Components'!$S$2:$S$28,MATCH(E253,'Cost_Components'!$A$2:$A$28,0)),"")</f>
      </c>
      <c r="M253" s="82" t="str">
        <f>IFERROR(INDEX('Cost_Components'!$L$2:$L$28,MATCH(E253,'Cost_Components'!$A$2:$A$28,0)),"")</f>
      </c>
      <c r="N253" s="83" t="str">
        <f>IFERROR(INDEX('Cost_Components'!$P$2:$P$28,MATCH(E253,'Cost_Components'!$A$2:$A$28,0)),"")</f>
      </c>
      <c r="O253" s="84" t="str">
        <f>AF253*J253</f>
      </c>
      <c r="P253" s="85" t="str">
        <f>AG253*J253</f>
      </c>
      <c r="Q253" s="86" t="str">
        <f>P253*L253*M253*N253</f>
      </c>
      <c r="R253" s="87" t="str">
        <f>O253*K253*M253*N253</f>
      </c>
      <c r="S253" s="88" t="str">
        <f>R253-Q253</f>
      </c>
      <c r="T253" s="34" t="str">
        <f>IFERROR(INDEX('Cost_Components'!$R$2:$R$28,MATCH(E253,'Cost_Components'!$A$2:$A$28,0)),"")</f>
      </c>
      <c r="U253" s="89" t="str">
        <f>IFERROR(INDEX('Cost_Components'!$Q$2:$Q$28,MATCH(E253,'Cost_Components'!$A$2:$A$28,0)),"")</f>
      </c>
      <c r="V253" s="90" t="str">
        <f>1/(1+'Calculation_Assumptions'!$B$5)^(B253-'Calculation_Assumptions'!$B$2)</f>
      </c>
      <c r="W253" s="91" t="str">
        <f>Q253*V253</f>
      </c>
      <c r="X253" s="92" t="str">
        <f>R253*V253</f>
      </c>
      <c r="Y253" s="93" t="str">
        <f>S253*V253</f>
      </c>
      <c r="Z253" s="94" t="str">
        <f>IFERROR(INDEX('Cost_Components'!$T$2:$T$28,MATCH(E253,'Cost_Components'!$A$2:$A$28,0)),"")</f>
      </c>
      <c r="AA253" s="95" t="str">
        <f>IFERROR(INDEX('Cost_Components'!$U$2:$U$28,MATCH(E253,'Cost_Components'!$A$2:$A$28,0)),"")</f>
      </c>
      <c r="AB253" s="96" t="str">
        <f>IFERROR(INDEX('Cost_Components'!$V$2:$V$28,MATCH(E253,'Cost_Components'!$A$2:$A$28,0)),"")</f>
      </c>
      <c r="AC253" s="97" t="str">
        <f>IFERROR(INDEX('Cost_Components'!$M$2:$M$28,MATCH(E253,'Cost_Components'!$A$2:$A$28,0)),"")</f>
      </c>
      <c r="AD253" s="98" t="str">
        <f>IFERROR(INDEX('Cost_Components'!$N$2:$N$28,MATCH(E253,'Cost_Components'!$A$2:$A$28,0)),"")</f>
      </c>
      <c r="AE253" s="34" t="str">
        <f>IFERROR(INDEX('Cost_Components'!$O$2:$O$28,MATCH(E253,'Cost_Components'!$A$2:$A$28,0)),"")</f>
      </c>
      <c r="AF253" s="99" t="n">
        <v>820123.053442423</v>
      </c>
      <c r="AG253" s="100" t="n">
        <v>794235.637039034</v>
      </c>
      <c r="AH253" s="101" t="str">
        <f>IF(H253="shared-count-once",COUNTIFS($A$2:$A$1405,A253,$B$2:$B$1405,B253,$E$2:$E$1405,E253),1)</f>
      </c>
      <c r="AI253" s="102" t="n">
        <v>316707694.211882</v>
      </c>
      <c r="AJ253" s="103" t="str">
        <f>IF(AI253=0,"",Q253/AI253)</f>
      </c>
      <c r="AK253" s="104" t="str">
        <f>IF(AI253=0,"",R253/AI253)</f>
      </c>
      <c r="AL253" s="105" t="str">
        <f>IF(AI253=0,"",S253/AI253)</f>
      </c>
      <c r="AM253" s="106" t="str">
        <f>IF(AI253=0,"",Y253/AI253)</f>
      </c>
    </row>
    <row r="254">
      <c r="A254" t="s">
        <v>245</v>
      </c>
      <c r="B254" s="73" t="n">
        <v>2043</v>
      </c>
      <c r="C254" t="s">
        <v>245</v>
      </c>
      <c r="D254" t="s">
        <v>211</v>
      </c>
      <c r="E254" s="74" t="s">
        <v>320</v>
      </c>
      <c r="F254" s="75" t="s">
        <v>321</v>
      </c>
      <c r="G254" s="76" t="s">
        <v>248</v>
      </c>
      <c r="H254" s="77" t="s">
        <v>240</v>
      </c>
      <c r="I254" s="78" t="s">
        <v>304</v>
      </c>
      <c r="J254" s="79" t="str">
        <f>IFERROR(INDEX('Cost_Components'!$K$2:$K$28,MATCH(E254,'Cost_Components'!$A$2:$A$28,0)),"")</f>
      </c>
      <c r="K254" s="80" t="str">
        <f>IF(OR(L254="",Z254="",AA254="",AB254=""),"",IF(B254&lt;AA254,L254,IF(B254&gt;AB254,Z254,L254+(Z254-L254)*MIN(MAX((B254-AA254+1)/MAX(AB254-AA254+1,1),0),1))))</f>
      </c>
      <c r="L254" s="81" t="str">
        <f>IFERROR(INDEX('Cost_Components'!$S$2:$S$28,MATCH(E254,'Cost_Components'!$A$2:$A$28,0)),"")</f>
      </c>
      <c r="M254" s="82" t="str">
        <f>IFERROR(INDEX('Cost_Components'!$L$2:$L$28,MATCH(E254,'Cost_Components'!$A$2:$A$28,0)),"")</f>
      </c>
      <c r="N254" s="83" t="str">
        <f>IFERROR(INDEX('Cost_Components'!$P$2:$P$28,MATCH(E254,'Cost_Components'!$A$2:$A$28,0)),"")</f>
      </c>
      <c r="O254" s="84" t="str">
        <f>AF254*J254</f>
      </c>
      <c r="P254" s="85" t="str">
        <f>AG254*J254</f>
      </c>
      <c r="Q254" s="86" t="str">
        <f>P254*L254*M254*N254</f>
      </c>
      <c r="R254" s="87" t="str">
        <f>O254*K254*M254*N254</f>
      </c>
      <c r="S254" s="88" t="str">
        <f>R254-Q254</f>
      </c>
      <c r="T254" s="34" t="str">
        <f>IFERROR(INDEX('Cost_Components'!$R$2:$R$28,MATCH(E254,'Cost_Components'!$A$2:$A$28,0)),"")</f>
      </c>
      <c r="U254" s="89" t="str">
        <f>IFERROR(INDEX('Cost_Components'!$Q$2:$Q$28,MATCH(E254,'Cost_Components'!$A$2:$A$28,0)),"")</f>
      </c>
      <c r="V254" s="90" t="str">
        <f>1/(1+'Calculation_Assumptions'!$B$5)^(B254-'Calculation_Assumptions'!$B$2)</f>
      </c>
      <c r="W254" s="91" t="str">
        <f>Q254*V254</f>
      </c>
      <c r="X254" s="92" t="str">
        <f>R254*V254</f>
      </c>
      <c r="Y254" s="93" t="str">
        <f>S254*V254</f>
      </c>
      <c r="Z254" s="94" t="str">
        <f>IFERROR(INDEX('Cost_Components'!$T$2:$T$28,MATCH(E254,'Cost_Components'!$A$2:$A$28,0)),"")</f>
      </c>
      <c r="AA254" s="95" t="str">
        <f>IFERROR(INDEX('Cost_Components'!$U$2:$U$28,MATCH(E254,'Cost_Components'!$A$2:$A$28,0)),"")</f>
      </c>
      <c r="AB254" s="96" t="str">
        <f>IFERROR(INDEX('Cost_Components'!$V$2:$V$28,MATCH(E254,'Cost_Components'!$A$2:$A$28,0)),"")</f>
      </c>
      <c r="AC254" s="97" t="str">
        <f>IFERROR(INDEX('Cost_Components'!$M$2:$M$28,MATCH(E254,'Cost_Components'!$A$2:$A$28,0)),"")</f>
      </c>
      <c r="AD254" s="98" t="str">
        <f>IFERROR(INDEX('Cost_Components'!$N$2:$N$28,MATCH(E254,'Cost_Components'!$A$2:$A$28,0)),"")</f>
      </c>
      <c r="AE254" s="34" t="str">
        <f>IFERROR(INDEX('Cost_Components'!$O$2:$O$28,MATCH(E254,'Cost_Components'!$A$2:$A$28,0)),"")</f>
      </c>
      <c r="AF254" s="99" t="n">
        <v>845512.939542153</v>
      </c>
      <c r="AG254" s="100" t="n">
        <v>817240.619153243</v>
      </c>
      <c r="AH254" s="101" t="str">
        <f>IF(H254="shared-count-once",COUNTIFS($A$2:$A$1405,A254,$B$2:$B$1405,B254,$E$2:$E$1405,E254),1)</f>
      </c>
      <c r="AI254" s="102" t="n">
        <v>317814114.067152</v>
      </c>
      <c r="AJ254" s="103" t="str">
        <f>IF(AI254=0,"",Q254/AI254)</f>
      </c>
      <c r="AK254" s="104" t="str">
        <f>IF(AI254=0,"",R254/AI254)</f>
      </c>
      <c r="AL254" s="105" t="str">
        <f>IF(AI254=0,"",S254/AI254)</f>
      </c>
      <c r="AM254" s="106" t="str">
        <f>IF(AI254=0,"",Y254/AI254)</f>
      </c>
    </row>
    <row r="255">
      <c r="A255" t="s">
        <v>245</v>
      </c>
      <c r="B255" s="73" t="n">
        <v>2044</v>
      </c>
      <c r="C255" t="s">
        <v>245</v>
      </c>
      <c r="D255" t="s">
        <v>211</v>
      </c>
      <c r="E255" s="74" t="s">
        <v>320</v>
      </c>
      <c r="F255" s="75" t="s">
        <v>321</v>
      </c>
      <c r="G255" s="76" t="s">
        <v>248</v>
      </c>
      <c r="H255" s="77" t="s">
        <v>240</v>
      </c>
      <c r="I255" s="78" t="s">
        <v>304</v>
      </c>
      <c r="J255" s="79" t="str">
        <f>IFERROR(INDEX('Cost_Components'!$K$2:$K$28,MATCH(E255,'Cost_Components'!$A$2:$A$28,0)),"")</f>
      </c>
      <c r="K255" s="80" t="str">
        <f>IF(OR(L255="",Z255="",AA255="",AB255=""),"",IF(B255&lt;AA255,L255,IF(B255&gt;AB255,Z255,L255+(Z255-L255)*MIN(MAX((B255-AA255+1)/MAX(AB255-AA255+1,1),0),1))))</f>
      </c>
      <c r="L255" s="81" t="str">
        <f>IFERROR(INDEX('Cost_Components'!$S$2:$S$28,MATCH(E255,'Cost_Components'!$A$2:$A$28,0)),"")</f>
      </c>
      <c r="M255" s="82" t="str">
        <f>IFERROR(INDEX('Cost_Components'!$L$2:$L$28,MATCH(E255,'Cost_Components'!$A$2:$A$28,0)),"")</f>
      </c>
      <c r="N255" s="83" t="str">
        <f>IFERROR(INDEX('Cost_Components'!$P$2:$P$28,MATCH(E255,'Cost_Components'!$A$2:$A$28,0)),"")</f>
      </c>
      <c r="O255" s="84" t="str">
        <f>AF255*J255</f>
      </c>
      <c r="P255" s="85" t="str">
        <f>AG255*J255</f>
      </c>
      <c r="Q255" s="86" t="str">
        <f>P255*L255*M255*N255</f>
      </c>
      <c r="R255" s="87" t="str">
        <f>O255*K255*M255*N255</f>
      </c>
      <c r="S255" s="88" t="str">
        <f>R255-Q255</f>
      </c>
      <c r="T255" s="34" t="str">
        <f>IFERROR(INDEX('Cost_Components'!$R$2:$R$28,MATCH(E255,'Cost_Components'!$A$2:$A$28,0)),"")</f>
      </c>
      <c r="U255" s="89" t="str">
        <f>IFERROR(INDEX('Cost_Components'!$Q$2:$Q$28,MATCH(E255,'Cost_Components'!$A$2:$A$28,0)),"")</f>
      </c>
      <c r="V255" s="90" t="str">
        <f>1/(1+'Calculation_Assumptions'!$B$5)^(B255-'Calculation_Assumptions'!$B$2)</f>
      </c>
      <c r="W255" s="91" t="str">
        <f>Q255*V255</f>
      </c>
      <c r="X255" s="92" t="str">
        <f>R255*V255</f>
      </c>
      <c r="Y255" s="93" t="str">
        <f>S255*V255</f>
      </c>
      <c r="Z255" s="94" t="str">
        <f>IFERROR(INDEX('Cost_Components'!$T$2:$T$28,MATCH(E255,'Cost_Components'!$A$2:$A$28,0)),"")</f>
      </c>
      <c r="AA255" s="95" t="str">
        <f>IFERROR(INDEX('Cost_Components'!$U$2:$U$28,MATCH(E255,'Cost_Components'!$A$2:$A$28,0)),"")</f>
      </c>
      <c r="AB255" s="96" t="str">
        <f>IFERROR(INDEX('Cost_Components'!$V$2:$V$28,MATCH(E255,'Cost_Components'!$A$2:$A$28,0)),"")</f>
      </c>
      <c r="AC255" s="97" t="str">
        <f>IFERROR(INDEX('Cost_Components'!$M$2:$M$28,MATCH(E255,'Cost_Components'!$A$2:$A$28,0)),"")</f>
      </c>
      <c r="AD255" s="98" t="str">
        <f>IFERROR(INDEX('Cost_Components'!$N$2:$N$28,MATCH(E255,'Cost_Components'!$A$2:$A$28,0)),"")</f>
      </c>
      <c r="AE255" s="34" t="str">
        <f>IFERROR(INDEX('Cost_Components'!$O$2:$O$28,MATCH(E255,'Cost_Components'!$A$2:$A$28,0)),"")</f>
      </c>
      <c r="AF255" s="99" t="n">
        <v>870736.898851805</v>
      </c>
      <c r="AG255" s="100" t="n">
        <v>840004.115385512</v>
      </c>
      <c r="AH255" s="101" t="str">
        <f>IF(H255="shared-count-once",COUNTIFS($A$2:$A$1405,A255,$B$2:$B$1405,B255,$E$2:$E$1405,E255),1)</f>
      </c>
      <c r="AI255" s="102" t="n">
        <v>318840890.732156</v>
      </c>
      <c r="AJ255" s="103" t="str">
        <f>IF(AI255=0,"",Q255/AI255)</f>
      </c>
      <c r="AK255" s="104" t="str">
        <f>IF(AI255=0,"",R255/AI255)</f>
      </c>
      <c r="AL255" s="105" t="str">
        <f>IF(AI255=0,"",S255/AI255)</f>
      </c>
      <c r="AM255" s="106" t="str">
        <f>IF(AI255=0,"",Y255/AI255)</f>
      </c>
    </row>
    <row r="256">
      <c r="A256" t="s">
        <v>245</v>
      </c>
      <c r="B256" s="73" t="n">
        <v>2045</v>
      </c>
      <c r="C256" t="s">
        <v>245</v>
      </c>
      <c r="D256" t="s">
        <v>211</v>
      </c>
      <c r="E256" s="74" t="s">
        <v>320</v>
      </c>
      <c r="F256" s="75" t="s">
        <v>321</v>
      </c>
      <c r="G256" s="76" t="s">
        <v>248</v>
      </c>
      <c r="H256" s="77" t="s">
        <v>240</v>
      </c>
      <c r="I256" s="78" t="s">
        <v>304</v>
      </c>
      <c r="J256" s="79" t="str">
        <f>IFERROR(INDEX('Cost_Components'!$K$2:$K$28,MATCH(E256,'Cost_Components'!$A$2:$A$28,0)),"")</f>
      </c>
      <c r="K256" s="80" t="str">
        <f>IF(OR(L256="",Z256="",AA256="",AB256=""),"",IF(B256&lt;AA256,L256,IF(B256&gt;AB256,Z256,L256+(Z256-L256)*MIN(MAX((B256-AA256+1)/MAX(AB256-AA256+1,1),0),1))))</f>
      </c>
      <c r="L256" s="81" t="str">
        <f>IFERROR(INDEX('Cost_Components'!$S$2:$S$28,MATCH(E256,'Cost_Components'!$A$2:$A$28,0)),"")</f>
      </c>
      <c r="M256" s="82" t="str">
        <f>IFERROR(INDEX('Cost_Components'!$L$2:$L$28,MATCH(E256,'Cost_Components'!$A$2:$A$28,0)),"")</f>
      </c>
      <c r="N256" s="83" t="str">
        <f>IFERROR(INDEX('Cost_Components'!$P$2:$P$28,MATCH(E256,'Cost_Components'!$A$2:$A$28,0)),"")</f>
      </c>
      <c r="O256" s="84" t="str">
        <f>AF256*J256</f>
      </c>
      <c r="P256" s="85" t="str">
        <f>AG256*J256</f>
      </c>
      <c r="Q256" s="86" t="str">
        <f>P256*L256*M256*N256</f>
      </c>
      <c r="R256" s="87" t="str">
        <f>O256*K256*M256*N256</f>
      </c>
      <c r="S256" s="88" t="str">
        <f>R256-Q256</f>
      </c>
      <c r="T256" s="34" t="str">
        <f>IFERROR(INDEX('Cost_Components'!$R$2:$R$28,MATCH(E256,'Cost_Components'!$A$2:$A$28,0)),"")</f>
      </c>
      <c r="U256" s="89" t="str">
        <f>IFERROR(INDEX('Cost_Components'!$Q$2:$Q$28,MATCH(E256,'Cost_Components'!$A$2:$A$28,0)),"")</f>
      </c>
      <c r="V256" s="90" t="str">
        <f>1/(1+'Calculation_Assumptions'!$B$5)^(B256-'Calculation_Assumptions'!$B$2)</f>
      </c>
      <c r="W256" s="91" t="str">
        <f>Q256*V256</f>
      </c>
      <c r="X256" s="92" t="str">
        <f>R256*V256</f>
      </c>
      <c r="Y256" s="93" t="str">
        <f>S256*V256</f>
      </c>
      <c r="Z256" s="94" t="str">
        <f>IFERROR(INDEX('Cost_Components'!$T$2:$T$28,MATCH(E256,'Cost_Components'!$A$2:$A$28,0)),"")</f>
      </c>
      <c r="AA256" s="95" t="str">
        <f>IFERROR(INDEX('Cost_Components'!$U$2:$U$28,MATCH(E256,'Cost_Components'!$A$2:$A$28,0)),"")</f>
      </c>
      <c r="AB256" s="96" t="str">
        <f>IFERROR(INDEX('Cost_Components'!$V$2:$V$28,MATCH(E256,'Cost_Components'!$A$2:$A$28,0)),"")</f>
      </c>
      <c r="AC256" s="97" t="str">
        <f>IFERROR(INDEX('Cost_Components'!$M$2:$M$28,MATCH(E256,'Cost_Components'!$A$2:$A$28,0)),"")</f>
      </c>
      <c r="AD256" s="98" t="str">
        <f>IFERROR(INDEX('Cost_Components'!$N$2:$N$28,MATCH(E256,'Cost_Components'!$A$2:$A$28,0)),"")</f>
      </c>
      <c r="AE256" s="34" t="str">
        <f>IFERROR(INDEX('Cost_Components'!$O$2:$O$28,MATCH(E256,'Cost_Components'!$A$2:$A$28,0)),"")</f>
      </c>
      <c r="AF256" s="99" t="n">
        <v>895870.337609523</v>
      </c>
      <c r="AG256" s="100" t="n">
        <v>862610.261507911</v>
      </c>
      <c r="AH256" s="101" t="str">
        <f>IF(H256="shared-count-once",COUNTIFS($A$2:$A$1405,A256,$B$2:$B$1405,B256,$E$2:$E$1405,E256),1)</f>
      </c>
      <c r="AI256" s="102" t="n">
        <v>319784682.33108</v>
      </c>
      <c r="AJ256" s="103" t="str">
        <f>IF(AI256=0,"",Q256/AI256)</f>
      </c>
      <c r="AK256" s="104" t="str">
        <f>IF(AI256=0,"",R256/AI256)</f>
      </c>
      <c r="AL256" s="105" t="str">
        <f>IF(AI256=0,"",S256/AI256)</f>
      </c>
      <c r="AM256" s="106" t="str">
        <f>IF(AI256=0,"",Y256/AI256)</f>
      </c>
    </row>
    <row r="257">
      <c r="A257" t="s">
        <v>245</v>
      </c>
      <c r="B257" s="73" t="n">
        <v>2046</v>
      </c>
      <c r="C257" t="s">
        <v>245</v>
      </c>
      <c r="D257" t="s">
        <v>211</v>
      </c>
      <c r="E257" s="74" t="s">
        <v>320</v>
      </c>
      <c r="F257" s="75" t="s">
        <v>321</v>
      </c>
      <c r="G257" s="76" t="s">
        <v>248</v>
      </c>
      <c r="H257" s="77" t="s">
        <v>240</v>
      </c>
      <c r="I257" s="78" t="s">
        <v>304</v>
      </c>
      <c r="J257" s="79" t="str">
        <f>IFERROR(INDEX('Cost_Components'!$K$2:$K$28,MATCH(E257,'Cost_Components'!$A$2:$A$28,0)),"")</f>
      </c>
      <c r="K257" s="80" t="str">
        <f>IF(OR(L257="",Z257="",AA257="",AB257=""),"",IF(B257&lt;AA257,L257,IF(B257&gt;AB257,Z257,L257+(Z257-L257)*MIN(MAX((B257-AA257+1)/MAX(AB257-AA257+1,1),0),1))))</f>
      </c>
      <c r="L257" s="81" t="str">
        <f>IFERROR(INDEX('Cost_Components'!$S$2:$S$28,MATCH(E257,'Cost_Components'!$A$2:$A$28,0)),"")</f>
      </c>
      <c r="M257" s="82" t="str">
        <f>IFERROR(INDEX('Cost_Components'!$L$2:$L$28,MATCH(E257,'Cost_Components'!$A$2:$A$28,0)),"")</f>
      </c>
      <c r="N257" s="83" t="str">
        <f>IFERROR(INDEX('Cost_Components'!$P$2:$P$28,MATCH(E257,'Cost_Components'!$A$2:$A$28,0)),"")</f>
      </c>
      <c r="O257" s="84" t="str">
        <f>AF257*J257</f>
      </c>
      <c r="P257" s="85" t="str">
        <f>AG257*J257</f>
      </c>
      <c r="Q257" s="86" t="str">
        <f>P257*L257*M257*N257</f>
      </c>
      <c r="R257" s="87" t="str">
        <f>O257*K257*M257*N257</f>
      </c>
      <c r="S257" s="88" t="str">
        <f>R257-Q257</f>
      </c>
      <c r="T257" s="34" t="str">
        <f>IFERROR(INDEX('Cost_Components'!$R$2:$R$28,MATCH(E257,'Cost_Components'!$A$2:$A$28,0)),"")</f>
      </c>
      <c r="U257" s="89" t="str">
        <f>IFERROR(INDEX('Cost_Components'!$Q$2:$Q$28,MATCH(E257,'Cost_Components'!$A$2:$A$28,0)),"")</f>
      </c>
      <c r="V257" s="90" t="str">
        <f>1/(1+'Calculation_Assumptions'!$B$5)^(B257-'Calculation_Assumptions'!$B$2)</f>
      </c>
      <c r="W257" s="91" t="str">
        <f>Q257*V257</f>
      </c>
      <c r="X257" s="92" t="str">
        <f>R257*V257</f>
      </c>
      <c r="Y257" s="93" t="str">
        <f>S257*V257</f>
      </c>
      <c r="Z257" s="94" t="str">
        <f>IFERROR(INDEX('Cost_Components'!$T$2:$T$28,MATCH(E257,'Cost_Components'!$A$2:$A$28,0)),"")</f>
      </c>
      <c r="AA257" s="95" t="str">
        <f>IFERROR(INDEX('Cost_Components'!$U$2:$U$28,MATCH(E257,'Cost_Components'!$A$2:$A$28,0)),"")</f>
      </c>
      <c r="AB257" s="96" t="str">
        <f>IFERROR(INDEX('Cost_Components'!$V$2:$V$28,MATCH(E257,'Cost_Components'!$A$2:$A$28,0)),"")</f>
      </c>
      <c r="AC257" s="97" t="str">
        <f>IFERROR(INDEX('Cost_Components'!$M$2:$M$28,MATCH(E257,'Cost_Components'!$A$2:$A$28,0)),"")</f>
      </c>
      <c r="AD257" s="98" t="str">
        <f>IFERROR(INDEX('Cost_Components'!$N$2:$N$28,MATCH(E257,'Cost_Components'!$A$2:$A$28,0)),"")</f>
      </c>
      <c r="AE257" s="34" t="str">
        <f>IFERROR(INDEX('Cost_Components'!$O$2:$O$28,MATCH(E257,'Cost_Components'!$A$2:$A$28,0)),"")</f>
      </c>
      <c r="AF257" s="99" t="n">
        <v>920773.333804931</v>
      </c>
      <c r="AG257" s="100" t="n">
        <v>884924.024595172</v>
      </c>
      <c r="AH257" s="101" t="str">
        <f>IF(H257="shared-count-once",COUNTIFS($A$2:$A$1405,A257,$B$2:$B$1405,B257,$E$2:$E$1405,E257),1)</f>
      </c>
      <c r="AI257" s="102" t="n">
        <v>320645615.981408</v>
      </c>
      <c r="AJ257" s="103" t="str">
        <f>IF(AI257=0,"",Q257/AI257)</f>
      </c>
      <c r="AK257" s="104" t="str">
        <f>IF(AI257=0,"",R257/AI257)</f>
      </c>
      <c r="AL257" s="105" t="str">
        <f>IF(AI257=0,"",S257/AI257)</f>
      </c>
      <c r="AM257" s="106" t="str">
        <f>IF(AI257=0,"",Y257/AI257)</f>
      </c>
    </row>
    <row r="258">
      <c r="A258" t="s">
        <v>245</v>
      </c>
      <c r="B258" s="73" t="n">
        <v>2047</v>
      </c>
      <c r="C258" t="s">
        <v>245</v>
      </c>
      <c r="D258" t="s">
        <v>211</v>
      </c>
      <c r="E258" s="74" t="s">
        <v>320</v>
      </c>
      <c r="F258" s="75" t="s">
        <v>321</v>
      </c>
      <c r="G258" s="76" t="s">
        <v>248</v>
      </c>
      <c r="H258" s="77" t="s">
        <v>240</v>
      </c>
      <c r="I258" s="78" t="s">
        <v>304</v>
      </c>
      <c r="J258" s="79" t="str">
        <f>IFERROR(INDEX('Cost_Components'!$K$2:$K$28,MATCH(E258,'Cost_Components'!$A$2:$A$28,0)),"")</f>
      </c>
      <c r="K258" s="80" t="str">
        <f>IF(OR(L258="",Z258="",AA258="",AB258=""),"",IF(B258&lt;AA258,L258,IF(B258&gt;AB258,Z258,L258+(Z258-L258)*MIN(MAX((B258-AA258+1)/MAX(AB258-AA258+1,1),0),1))))</f>
      </c>
      <c r="L258" s="81" t="str">
        <f>IFERROR(INDEX('Cost_Components'!$S$2:$S$28,MATCH(E258,'Cost_Components'!$A$2:$A$28,0)),"")</f>
      </c>
      <c r="M258" s="82" t="str">
        <f>IFERROR(INDEX('Cost_Components'!$L$2:$L$28,MATCH(E258,'Cost_Components'!$A$2:$A$28,0)),"")</f>
      </c>
      <c r="N258" s="83" t="str">
        <f>IFERROR(INDEX('Cost_Components'!$P$2:$P$28,MATCH(E258,'Cost_Components'!$A$2:$A$28,0)),"")</f>
      </c>
      <c r="O258" s="84" t="str">
        <f>AF258*J258</f>
      </c>
      <c r="P258" s="85" t="str">
        <f>AG258*J258</f>
      </c>
      <c r="Q258" s="86" t="str">
        <f>P258*L258*M258*N258</f>
      </c>
      <c r="R258" s="87" t="str">
        <f>O258*K258*M258*N258</f>
      </c>
      <c r="S258" s="88" t="str">
        <f>R258-Q258</f>
      </c>
      <c r="T258" s="34" t="str">
        <f>IFERROR(INDEX('Cost_Components'!$R$2:$R$28,MATCH(E258,'Cost_Components'!$A$2:$A$28,0)),"")</f>
      </c>
      <c r="U258" s="89" t="str">
        <f>IFERROR(INDEX('Cost_Components'!$Q$2:$Q$28,MATCH(E258,'Cost_Components'!$A$2:$A$28,0)),"")</f>
      </c>
      <c r="V258" s="90" t="str">
        <f>1/(1+'Calculation_Assumptions'!$B$5)^(B258-'Calculation_Assumptions'!$B$2)</f>
      </c>
      <c r="W258" s="91" t="str">
        <f>Q258*V258</f>
      </c>
      <c r="X258" s="92" t="str">
        <f>R258*V258</f>
      </c>
      <c r="Y258" s="93" t="str">
        <f>S258*V258</f>
      </c>
      <c r="Z258" s="94" t="str">
        <f>IFERROR(INDEX('Cost_Components'!$T$2:$T$28,MATCH(E258,'Cost_Components'!$A$2:$A$28,0)),"")</f>
      </c>
      <c r="AA258" s="95" t="str">
        <f>IFERROR(INDEX('Cost_Components'!$U$2:$U$28,MATCH(E258,'Cost_Components'!$A$2:$A$28,0)),"")</f>
      </c>
      <c r="AB258" s="96" t="str">
        <f>IFERROR(INDEX('Cost_Components'!$V$2:$V$28,MATCH(E258,'Cost_Components'!$A$2:$A$28,0)),"")</f>
      </c>
      <c r="AC258" s="97" t="str">
        <f>IFERROR(INDEX('Cost_Components'!$M$2:$M$28,MATCH(E258,'Cost_Components'!$A$2:$A$28,0)),"")</f>
      </c>
      <c r="AD258" s="98" t="str">
        <f>IFERROR(INDEX('Cost_Components'!$N$2:$N$28,MATCH(E258,'Cost_Components'!$A$2:$A$28,0)),"")</f>
      </c>
      <c r="AE258" s="34" t="str">
        <f>IFERROR(INDEX('Cost_Components'!$O$2:$O$28,MATCH(E258,'Cost_Components'!$A$2:$A$28,0)),"")</f>
      </c>
      <c r="AF258" s="99" t="n">
        <v>945545.375471094</v>
      </c>
      <c r="AG258" s="100" t="n">
        <v>907050.931801593</v>
      </c>
      <c r="AH258" s="101" t="str">
        <f>IF(H258="shared-count-once",COUNTIFS($A$2:$A$1405,A258,$B$2:$B$1405,B258,$E$2:$E$1405,E258),1)</f>
      </c>
      <c r="AI258" s="102" t="n">
        <v>321429520.522875</v>
      </c>
      <c r="AJ258" s="103" t="str">
        <f>IF(AI258=0,"",Q258/AI258)</f>
      </c>
      <c r="AK258" s="104" t="str">
        <f>IF(AI258=0,"",R258/AI258)</f>
      </c>
      <c r="AL258" s="105" t="str">
        <f>IF(AI258=0,"",S258/AI258)</f>
      </c>
      <c r="AM258" s="106" t="str">
        <f>IF(AI258=0,"",Y258/AI258)</f>
      </c>
    </row>
    <row r="259">
      <c r="A259" t="s">
        <v>245</v>
      </c>
      <c r="B259" s="73" t="n">
        <v>2048</v>
      </c>
      <c r="C259" t="s">
        <v>245</v>
      </c>
      <c r="D259" t="s">
        <v>211</v>
      </c>
      <c r="E259" s="74" t="s">
        <v>320</v>
      </c>
      <c r="F259" s="75" t="s">
        <v>321</v>
      </c>
      <c r="G259" s="76" t="s">
        <v>248</v>
      </c>
      <c r="H259" s="77" t="s">
        <v>240</v>
      </c>
      <c r="I259" s="78" t="s">
        <v>304</v>
      </c>
      <c r="J259" s="79" t="str">
        <f>IFERROR(INDEX('Cost_Components'!$K$2:$K$28,MATCH(E259,'Cost_Components'!$A$2:$A$28,0)),"")</f>
      </c>
      <c r="K259" s="80" t="str">
        <f>IF(OR(L259="",Z259="",AA259="",AB259=""),"",IF(B259&lt;AA259,L259,IF(B259&gt;AB259,Z259,L259+(Z259-L259)*MIN(MAX((B259-AA259+1)/MAX(AB259-AA259+1,1),0),1))))</f>
      </c>
      <c r="L259" s="81" t="str">
        <f>IFERROR(INDEX('Cost_Components'!$S$2:$S$28,MATCH(E259,'Cost_Components'!$A$2:$A$28,0)),"")</f>
      </c>
      <c r="M259" s="82" t="str">
        <f>IFERROR(INDEX('Cost_Components'!$L$2:$L$28,MATCH(E259,'Cost_Components'!$A$2:$A$28,0)),"")</f>
      </c>
      <c r="N259" s="83" t="str">
        <f>IFERROR(INDEX('Cost_Components'!$P$2:$P$28,MATCH(E259,'Cost_Components'!$A$2:$A$28,0)),"")</f>
      </c>
      <c r="O259" s="84" t="str">
        <f>AF259*J259</f>
      </c>
      <c r="P259" s="85" t="str">
        <f>AG259*J259</f>
      </c>
      <c r="Q259" s="86" t="str">
        <f>P259*L259*M259*N259</f>
      </c>
      <c r="R259" s="87" t="str">
        <f>O259*K259*M259*N259</f>
      </c>
      <c r="S259" s="88" t="str">
        <f>R259-Q259</f>
      </c>
      <c r="T259" s="34" t="str">
        <f>IFERROR(INDEX('Cost_Components'!$R$2:$R$28,MATCH(E259,'Cost_Components'!$A$2:$A$28,0)),"")</f>
      </c>
      <c r="U259" s="89" t="str">
        <f>IFERROR(INDEX('Cost_Components'!$Q$2:$Q$28,MATCH(E259,'Cost_Components'!$A$2:$A$28,0)),"")</f>
      </c>
      <c r="V259" s="90" t="str">
        <f>1/(1+'Calculation_Assumptions'!$B$5)^(B259-'Calculation_Assumptions'!$B$2)</f>
      </c>
      <c r="W259" s="91" t="str">
        <f>Q259*V259</f>
      </c>
      <c r="X259" s="92" t="str">
        <f>R259*V259</f>
      </c>
      <c r="Y259" s="93" t="str">
        <f>S259*V259</f>
      </c>
      <c r="Z259" s="94" t="str">
        <f>IFERROR(INDEX('Cost_Components'!$T$2:$T$28,MATCH(E259,'Cost_Components'!$A$2:$A$28,0)),"")</f>
      </c>
      <c r="AA259" s="95" t="str">
        <f>IFERROR(INDEX('Cost_Components'!$U$2:$U$28,MATCH(E259,'Cost_Components'!$A$2:$A$28,0)),"")</f>
      </c>
      <c r="AB259" s="96" t="str">
        <f>IFERROR(INDEX('Cost_Components'!$V$2:$V$28,MATCH(E259,'Cost_Components'!$A$2:$A$28,0)),"")</f>
      </c>
      <c r="AC259" s="97" t="str">
        <f>IFERROR(INDEX('Cost_Components'!$M$2:$M$28,MATCH(E259,'Cost_Components'!$A$2:$A$28,0)),"")</f>
      </c>
      <c r="AD259" s="98" t="str">
        <f>IFERROR(INDEX('Cost_Components'!$N$2:$N$28,MATCH(E259,'Cost_Components'!$A$2:$A$28,0)),"")</f>
      </c>
      <c r="AE259" s="34" t="str">
        <f>IFERROR(INDEX('Cost_Components'!$O$2:$O$28,MATCH(E259,'Cost_Components'!$A$2:$A$28,0)),"")</f>
      </c>
      <c r="AF259" s="99" t="n">
        <v>971111.459559482</v>
      </c>
      <c r="AG259" s="100" t="n">
        <v>929922.545249254</v>
      </c>
      <c r="AH259" s="101" t="str">
        <f>IF(H259="shared-count-once",COUNTIFS($A$2:$A$1405,A259,$B$2:$B$1405,B259,$E$2:$E$1405,E259),1)</f>
      </c>
      <c r="AI259" s="102" t="n">
        <v>322136832.260161</v>
      </c>
      <c r="AJ259" s="103" t="str">
        <f>IF(AI259=0,"",Q259/AI259)</f>
      </c>
      <c r="AK259" s="104" t="str">
        <f>IF(AI259=0,"",R259/AI259)</f>
      </c>
      <c r="AL259" s="105" t="str">
        <f>IF(AI259=0,"",S259/AI259)</f>
      </c>
      <c r="AM259" s="106" t="str">
        <f>IF(AI259=0,"",Y259/AI259)</f>
      </c>
    </row>
    <row r="260">
      <c r="A260" t="s">
        <v>245</v>
      </c>
      <c r="B260" s="73" t="n">
        <v>2049</v>
      </c>
      <c r="C260" t="s">
        <v>245</v>
      </c>
      <c r="D260" t="s">
        <v>211</v>
      </c>
      <c r="E260" s="74" t="s">
        <v>320</v>
      </c>
      <c r="F260" s="75" t="s">
        <v>321</v>
      </c>
      <c r="G260" s="76" t="s">
        <v>248</v>
      </c>
      <c r="H260" s="77" t="s">
        <v>240</v>
      </c>
      <c r="I260" s="78" t="s">
        <v>304</v>
      </c>
      <c r="J260" s="79" t="str">
        <f>IFERROR(INDEX('Cost_Components'!$K$2:$K$28,MATCH(E260,'Cost_Components'!$A$2:$A$28,0)),"")</f>
      </c>
      <c r="K260" s="80" t="str">
        <f>IF(OR(L260="",Z260="",AA260="",AB260=""),"",IF(B260&lt;AA260,L260,IF(B260&gt;AB260,Z260,L260+(Z260-L260)*MIN(MAX((B260-AA260+1)/MAX(AB260-AA260+1,1),0),1))))</f>
      </c>
      <c r="L260" s="81" t="str">
        <f>IFERROR(INDEX('Cost_Components'!$S$2:$S$28,MATCH(E260,'Cost_Components'!$A$2:$A$28,0)),"")</f>
      </c>
      <c r="M260" s="82" t="str">
        <f>IFERROR(INDEX('Cost_Components'!$L$2:$L$28,MATCH(E260,'Cost_Components'!$A$2:$A$28,0)),"")</f>
      </c>
      <c r="N260" s="83" t="str">
        <f>IFERROR(INDEX('Cost_Components'!$P$2:$P$28,MATCH(E260,'Cost_Components'!$A$2:$A$28,0)),"")</f>
      </c>
      <c r="O260" s="84" t="str">
        <f>AF260*J260</f>
      </c>
      <c r="P260" s="85" t="str">
        <f>AG260*J260</f>
      </c>
      <c r="Q260" s="86" t="str">
        <f>P260*L260*M260*N260</f>
      </c>
      <c r="R260" s="87" t="str">
        <f>O260*K260*M260*N260</f>
      </c>
      <c r="S260" s="88" t="str">
        <f>R260-Q260</f>
      </c>
      <c r="T260" s="34" t="str">
        <f>IFERROR(INDEX('Cost_Components'!$R$2:$R$28,MATCH(E260,'Cost_Components'!$A$2:$A$28,0)),"")</f>
      </c>
      <c r="U260" s="89" t="str">
        <f>IFERROR(INDEX('Cost_Components'!$Q$2:$Q$28,MATCH(E260,'Cost_Components'!$A$2:$A$28,0)),"")</f>
      </c>
      <c r="V260" s="90" t="str">
        <f>1/(1+'Calculation_Assumptions'!$B$5)^(B260-'Calculation_Assumptions'!$B$2)</f>
      </c>
      <c r="W260" s="91" t="str">
        <f>Q260*V260</f>
      </c>
      <c r="X260" s="92" t="str">
        <f>R260*V260</f>
      </c>
      <c r="Y260" s="93" t="str">
        <f>S260*V260</f>
      </c>
      <c r="Z260" s="94" t="str">
        <f>IFERROR(INDEX('Cost_Components'!$T$2:$T$28,MATCH(E260,'Cost_Components'!$A$2:$A$28,0)),"")</f>
      </c>
      <c r="AA260" s="95" t="str">
        <f>IFERROR(INDEX('Cost_Components'!$U$2:$U$28,MATCH(E260,'Cost_Components'!$A$2:$A$28,0)),"")</f>
      </c>
      <c r="AB260" s="96" t="str">
        <f>IFERROR(INDEX('Cost_Components'!$V$2:$V$28,MATCH(E260,'Cost_Components'!$A$2:$A$28,0)),"")</f>
      </c>
      <c r="AC260" s="97" t="str">
        <f>IFERROR(INDEX('Cost_Components'!$M$2:$M$28,MATCH(E260,'Cost_Components'!$A$2:$A$28,0)),"")</f>
      </c>
      <c r="AD260" s="98" t="str">
        <f>IFERROR(INDEX('Cost_Components'!$N$2:$N$28,MATCH(E260,'Cost_Components'!$A$2:$A$28,0)),"")</f>
      </c>
      <c r="AE260" s="34" t="str">
        <f>IFERROR(INDEX('Cost_Components'!$O$2:$O$28,MATCH(E260,'Cost_Components'!$A$2:$A$28,0)),"")</f>
      </c>
      <c r="AF260" s="99" t="n">
        <v>996267.655333856</v>
      </c>
      <c r="AG260" s="100" t="n">
        <v>952329.698087726</v>
      </c>
      <c r="AH260" s="101" t="str">
        <f>IF(H260="shared-count-once",COUNTIFS($A$2:$A$1405,A260,$B$2:$B$1405,B260,$E$2:$E$1405,E260),1)</f>
      </c>
      <c r="AI260" s="102" t="n">
        <v>322765819.752681</v>
      </c>
      <c r="AJ260" s="103" t="str">
        <f>IF(AI260=0,"",Q260/AI260)</f>
      </c>
      <c r="AK260" s="104" t="str">
        <f>IF(AI260=0,"",R260/AI260)</f>
      </c>
      <c r="AL260" s="105" t="str">
        <f>IF(AI260=0,"",S260/AI260)</f>
      </c>
      <c r="AM260" s="106" t="str">
        <f>IF(AI260=0,"",Y260/AI260)</f>
      </c>
    </row>
    <row r="261">
      <c r="A261" t="s">
        <v>245</v>
      </c>
      <c r="B261" s="73" t="n">
        <v>2050</v>
      </c>
      <c r="C261" t="s">
        <v>245</v>
      </c>
      <c r="D261" t="s">
        <v>211</v>
      </c>
      <c r="E261" s="74" t="s">
        <v>320</v>
      </c>
      <c r="F261" s="75" t="s">
        <v>321</v>
      </c>
      <c r="G261" s="76" t="s">
        <v>248</v>
      </c>
      <c r="H261" s="77" t="s">
        <v>240</v>
      </c>
      <c r="I261" s="78" t="s">
        <v>304</v>
      </c>
      <c r="J261" s="79" t="str">
        <f>IFERROR(INDEX('Cost_Components'!$K$2:$K$28,MATCH(E261,'Cost_Components'!$A$2:$A$28,0)),"")</f>
      </c>
      <c r="K261" s="80" t="str">
        <f>IF(OR(L261="",Z261="",AA261="",AB261=""),"",IF(B261&lt;AA261,L261,IF(B261&gt;AB261,Z261,L261+(Z261-L261)*MIN(MAX((B261-AA261+1)/MAX(AB261-AA261+1,1),0),1))))</f>
      </c>
      <c r="L261" s="81" t="str">
        <f>IFERROR(INDEX('Cost_Components'!$S$2:$S$28,MATCH(E261,'Cost_Components'!$A$2:$A$28,0)),"")</f>
      </c>
      <c r="M261" s="82" t="str">
        <f>IFERROR(INDEX('Cost_Components'!$L$2:$L$28,MATCH(E261,'Cost_Components'!$A$2:$A$28,0)),"")</f>
      </c>
      <c r="N261" s="83" t="str">
        <f>IFERROR(INDEX('Cost_Components'!$P$2:$P$28,MATCH(E261,'Cost_Components'!$A$2:$A$28,0)),"")</f>
      </c>
      <c r="O261" s="84" t="str">
        <f>AF261*J261</f>
      </c>
      <c r="P261" s="85" t="str">
        <f>AG261*J261</f>
      </c>
      <c r="Q261" s="86" t="str">
        <f>P261*L261*M261*N261</f>
      </c>
      <c r="R261" s="87" t="str">
        <f>O261*K261*M261*N261</f>
      </c>
      <c r="S261" s="88" t="str">
        <f>R261-Q261</f>
      </c>
      <c r="T261" s="34" t="str">
        <f>IFERROR(INDEX('Cost_Components'!$R$2:$R$28,MATCH(E261,'Cost_Components'!$A$2:$A$28,0)),"")</f>
      </c>
      <c r="U261" s="89" t="str">
        <f>IFERROR(INDEX('Cost_Components'!$Q$2:$Q$28,MATCH(E261,'Cost_Components'!$A$2:$A$28,0)),"")</f>
      </c>
      <c r="V261" s="90" t="str">
        <f>1/(1+'Calculation_Assumptions'!$B$5)^(B261-'Calculation_Assumptions'!$B$2)</f>
      </c>
      <c r="W261" s="91" t="str">
        <f>Q261*V261</f>
      </c>
      <c r="X261" s="92" t="str">
        <f>R261*V261</f>
      </c>
      <c r="Y261" s="93" t="str">
        <f>S261*V261</f>
      </c>
      <c r="Z261" s="94" t="str">
        <f>IFERROR(INDEX('Cost_Components'!$T$2:$T$28,MATCH(E261,'Cost_Components'!$A$2:$A$28,0)),"")</f>
      </c>
      <c r="AA261" s="95" t="str">
        <f>IFERROR(INDEX('Cost_Components'!$U$2:$U$28,MATCH(E261,'Cost_Components'!$A$2:$A$28,0)),"")</f>
      </c>
      <c r="AB261" s="96" t="str">
        <f>IFERROR(INDEX('Cost_Components'!$V$2:$V$28,MATCH(E261,'Cost_Components'!$A$2:$A$28,0)),"")</f>
      </c>
      <c r="AC261" s="97" t="str">
        <f>IFERROR(INDEX('Cost_Components'!$M$2:$M$28,MATCH(E261,'Cost_Components'!$A$2:$A$28,0)),"")</f>
      </c>
      <c r="AD261" s="98" t="str">
        <f>IFERROR(INDEX('Cost_Components'!$N$2:$N$28,MATCH(E261,'Cost_Components'!$A$2:$A$28,0)),"")</f>
      </c>
      <c r="AE261" s="34" t="str">
        <f>IFERROR(INDEX('Cost_Components'!$O$2:$O$28,MATCH(E261,'Cost_Components'!$A$2:$A$28,0)),"")</f>
      </c>
      <c r="AF261" s="99" t="n">
        <v>1020551.5539814</v>
      </c>
      <c r="AG261" s="100" t="n">
        <v>973821.137530839</v>
      </c>
      <c r="AH261" s="101" t="str">
        <f>IF(H261="shared-count-once",COUNTIFS($A$2:$A$1405,A261,$B$2:$B$1405,B261,$E$2:$E$1405,E261),1)</f>
      </c>
      <c r="AI261" s="102" t="n">
        <v>323312042.563285</v>
      </c>
      <c r="AJ261" s="103" t="str">
        <f>IF(AI261=0,"",Q261/AI261)</f>
      </c>
      <c r="AK261" s="104" t="str">
        <f>IF(AI261=0,"",R261/AI261)</f>
      </c>
      <c r="AL261" s="105" t="str">
        <f>IF(AI261=0,"",S261/AI261)</f>
      </c>
      <c r="AM261" s="106" t="str">
        <f>IF(AI261=0,"",Y261/AI261)</f>
      </c>
    </row>
    <row r="262">
      <c r="A262" t="s">
        <v>245</v>
      </c>
      <c r="B262" s="73" t="n">
        <v>2025</v>
      </c>
      <c r="C262" t="s">
        <v>245</v>
      </c>
      <c r="D262" t="s">
        <v>211</v>
      </c>
      <c r="E262" s="74" t="s">
        <v>322</v>
      </c>
      <c r="F262" s="75" t="s">
        <v>323</v>
      </c>
      <c r="G262" s="76" t="s">
        <v>248</v>
      </c>
      <c r="H262" s="77" t="s">
        <v>240</v>
      </c>
      <c r="I262" s="78" t="s">
        <v>304</v>
      </c>
      <c r="J262" s="79" t="str">
        <f>IFERROR(INDEX('Cost_Components'!$K$2:$K$28,MATCH(E262,'Cost_Components'!$A$2:$A$28,0)),"")</f>
      </c>
      <c r="K262" s="80" t="str">
        <f>IF(OR(L262="",Z262="",AA262="",AB262=""),"",IF(B262&lt;AA262,L262,IF(B262&gt;AB262,Z262,L262+(Z262-L262)*MIN(MAX((B262-AA262+1)/MAX(AB262-AA262+1,1),0),1))))</f>
      </c>
      <c r="L262" s="81" t="str">
        <f>IFERROR(INDEX('Cost_Components'!$S$2:$S$28,MATCH(E262,'Cost_Components'!$A$2:$A$28,0)),"")</f>
      </c>
      <c r="M262" s="82" t="str">
        <f>IFERROR(INDEX('Cost_Components'!$L$2:$L$28,MATCH(E262,'Cost_Components'!$A$2:$A$28,0)),"")</f>
      </c>
      <c r="N262" s="83" t="str">
        <f>IFERROR(INDEX('Cost_Components'!$P$2:$P$28,MATCH(E262,'Cost_Components'!$A$2:$A$28,0)),"")</f>
      </c>
      <c r="O262" s="84" t="str">
        <f>AF262*J262</f>
      </c>
      <c r="P262" s="85" t="str">
        <f>AG262*J262</f>
      </c>
      <c r="Q262" s="86" t="str">
        <f>P262*L262*M262*N262</f>
      </c>
      <c r="R262" s="87" t="str">
        <f>O262*K262*M262*N262</f>
      </c>
      <c r="S262" s="88" t="str">
        <f>R262-Q262</f>
      </c>
      <c r="T262" s="34" t="str">
        <f>IFERROR(INDEX('Cost_Components'!$R$2:$R$28,MATCH(E262,'Cost_Components'!$A$2:$A$28,0)),"")</f>
      </c>
      <c r="U262" s="89" t="str">
        <f>IFERROR(INDEX('Cost_Components'!$Q$2:$Q$28,MATCH(E262,'Cost_Components'!$A$2:$A$28,0)),"")</f>
      </c>
      <c r="V262" s="90" t="str">
        <f>1/(1+'Calculation_Assumptions'!$B$5)^(B262-'Calculation_Assumptions'!$B$2)</f>
      </c>
      <c r="W262" s="91" t="str">
        <f>Q262*V262</f>
      </c>
      <c r="X262" s="92" t="str">
        <f>R262*V262</f>
      </c>
      <c r="Y262" s="93" t="str">
        <f>S262*V262</f>
      </c>
      <c r="Z262" s="94" t="str">
        <f>IFERROR(INDEX('Cost_Components'!$T$2:$T$28,MATCH(E262,'Cost_Components'!$A$2:$A$28,0)),"")</f>
      </c>
      <c r="AA262" s="95" t="str">
        <f>IFERROR(INDEX('Cost_Components'!$U$2:$U$28,MATCH(E262,'Cost_Components'!$A$2:$A$28,0)),"")</f>
      </c>
      <c r="AB262" s="96" t="str">
        <f>IFERROR(INDEX('Cost_Components'!$V$2:$V$28,MATCH(E262,'Cost_Components'!$A$2:$A$28,0)),"")</f>
      </c>
      <c r="AC262" s="97" t="str">
        <f>IFERROR(INDEX('Cost_Components'!$M$2:$M$28,MATCH(E262,'Cost_Components'!$A$2:$A$28,0)),"")</f>
      </c>
      <c r="AD262" s="98" t="str">
        <f>IFERROR(INDEX('Cost_Components'!$N$2:$N$28,MATCH(E262,'Cost_Components'!$A$2:$A$28,0)),"")</f>
      </c>
      <c r="AE262" s="34" t="str">
        <f>IFERROR(INDEX('Cost_Components'!$O$2:$O$28,MATCH(E262,'Cost_Components'!$A$2:$A$28,0)),"")</f>
      </c>
      <c r="AF262" s="99" t="n">
        <v>468911.049415454</v>
      </c>
      <c r="AG262" s="100" t="n">
        <v>468662.558566239</v>
      </c>
      <c r="AH262" s="101" t="str">
        <f>IF(H262="shared-count-once",COUNTIFS($A$2:$A$1405,A262,$B$2:$B$1405,B262,$E$2:$E$1405,E262),1)</f>
      </c>
      <c r="AI262" s="102" t="n">
        <v>288391907.644456</v>
      </c>
      <c r="AJ262" s="103" t="str">
        <f>IF(AI262=0,"",Q262/AI262)</f>
      </c>
      <c r="AK262" s="104" t="str">
        <f>IF(AI262=0,"",R262/AI262)</f>
      </c>
      <c r="AL262" s="105" t="str">
        <f>IF(AI262=0,"",S262/AI262)</f>
      </c>
      <c r="AM262" s="106" t="str">
        <f>IF(AI262=0,"",Y262/AI262)</f>
      </c>
    </row>
    <row r="263">
      <c r="A263" t="s">
        <v>245</v>
      </c>
      <c r="B263" s="73" t="n">
        <v>2026</v>
      </c>
      <c r="C263" t="s">
        <v>245</v>
      </c>
      <c r="D263" t="s">
        <v>211</v>
      </c>
      <c r="E263" s="74" t="s">
        <v>322</v>
      </c>
      <c r="F263" s="75" t="s">
        <v>323</v>
      </c>
      <c r="G263" s="76" t="s">
        <v>248</v>
      </c>
      <c r="H263" s="77" t="s">
        <v>240</v>
      </c>
      <c r="I263" s="78" t="s">
        <v>304</v>
      </c>
      <c r="J263" s="79" t="str">
        <f>IFERROR(INDEX('Cost_Components'!$K$2:$K$28,MATCH(E263,'Cost_Components'!$A$2:$A$28,0)),"")</f>
      </c>
      <c r="K263" s="80" t="str">
        <f>IF(OR(L263="",Z263="",AA263="",AB263=""),"",IF(B263&lt;AA263,L263,IF(B263&gt;AB263,Z263,L263+(Z263-L263)*MIN(MAX((B263-AA263+1)/MAX(AB263-AA263+1,1),0),1))))</f>
      </c>
      <c r="L263" s="81" t="str">
        <f>IFERROR(INDEX('Cost_Components'!$S$2:$S$28,MATCH(E263,'Cost_Components'!$A$2:$A$28,0)),"")</f>
      </c>
      <c r="M263" s="82" t="str">
        <f>IFERROR(INDEX('Cost_Components'!$L$2:$L$28,MATCH(E263,'Cost_Components'!$A$2:$A$28,0)),"")</f>
      </c>
      <c r="N263" s="83" t="str">
        <f>IFERROR(INDEX('Cost_Components'!$P$2:$P$28,MATCH(E263,'Cost_Components'!$A$2:$A$28,0)),"")</f>
      </c>
      <c r="O263" s="84" t="str">
        <f>AF263*J263</f>
      </c>
      <c r="P263" s="85" t="str">
        <f>AG263*J263</f>
      </c>
      <c r="Q263" s="86" t="str">
        <f>P263*L263*M263*N263</f>
      </c>
      <c r="R263" s="87" t="str">
        <f>O263*K263*M263*N263</f>
      </c>
      <c r="S263" s="88" t="str">
        <f>R263-Q263</f>
      </c>
      <c r="T263" s="34" t="str">
        <f>IFERROR(INDEX('Cost_Components'!$R$2:$R$28,MATCH(E263,'Cost_Components'!$A$2:$A$28,0)),"")</f>
      </c>
      <c r="U263" s="89" t="str">
        <f>IFERROR(INDEX('Cost_Components'!$Q$2:$Q$28,MATCH(E263,'Cost_Components'!$A$2:$A$28,0)),"")</f>
      </c>
      <c r="V263" s="90" t="str">
        <f>1/(1+'Calculation_Assumptions'!$B$5)^(B263-'Calculation_Assumptions'!$B$2)</f>
      </c>
      <c r="W263" s="91" t="str">
        <f>Q263*V263</f>
      </c>
      <c r="X263" s="92" t="str">
        <f>R263*V263</f>
      </c>
      <c r="Y263" s="93" t="str">
        <f>S263*V263</f>
      </c>
      <c r="Z263" s="94" t="str">
        <f>IFERROR(INDEX('Cost_Components'!$T$2:$T$28,MATCH(E263,'Cost_Components'!$A$2:$A$28,0)),"")</f>
      </c>
      <c r="AA263" s="95" t="str">
        <f>IFERROR(INDEX('Cost_Components'!$U$2:$U$28,MATCH(E263,'Cost_Components'!$A$2:$A$28,0)),"")</f>
      </c>
      <c r="AB263" s="96" t="str">
        <f>IFERROR(INDEX('Cost_Components'!$V$2:$V$28,MATCH(E263,'Cost_Components'!$A$2:$A$28,0)),"")</f>
      </c>
      <c r="AC263" s="97" t="str">
        <f>IFERROR(INDEX('Cost_Components'!$M$2:$M$28,MATCH(E263,'Cost_Components'!$A$2:$A$28,0)),"")</f>
      </c>
      <c r="AD263" s="98" t="str">
        <f>IFERROR(INDEX('Cost_Components'!$N$2:$N$28,MATCH(E263,'Cost_Components'!$A$2:$A$28,0)),"")</f>
      </c>
      <c r="AE263" s="34" t="str">
        <f>IFERROR(INDEX('Cost_Components'!$O$2:$O$28,MATCH(E263,'Cost_Components'!$A$2:$A$28,0)),"")</f>
      </c>
      <c r="AF263" s="99" t="n">
        <v>483173.131092084</v>
      </c>
      <c r="AG263" s="100" t="n">
        <v>482463.74716997</v>
      </c>
      <c r="AH263" s="101" t="str">
        <f>IF(H263="shared-count-once",COUNTIFS($A$2:$A$1405,A263,$B$2:$B$1405,B263,$E$2:$E$1405,E263),1)</f>
      </c>
      <c r="AI263" s="102" t="n">
        <v>290472130.233437</v>
      </c>
      <c r="AJ263" s="103" t="str">
        <f>IF(AI263=0,"",Q263/AI263)</f>
      </c>
      <c r="AK263" s="104" t="str">
        <f>IF(AI263=0,"",R263/AI263)</f>
      </c>
      <c r="AL263" s="105" t="str">
        <f>IF(AI263=0,"",S263/AI263)</f>
      </c>
      <c r="AM263" s="106" t="str">
        <f>IF(AI263=0,"",Y263/AI263)</f>
      </c>
    </row>
    <row r="264">
      <c r="A264" t="s">
        <v>245</v>
      </c>
      <c r="B264" s="73" t="n">
        <v>2027</v>
      </c>
      <c r="C264" t="s">
        <v>245</v>
      </c>
      <c r="D264" t="s">
        <v>211</v>
      </c>
      <c r="E264" s="74" t="s">
        <v>322</v>
      </c>
      <c r="F264" s="75" t="s">
        <v>323</v>
      </c>
      <c r="G264" s="76" t="s">
        <v>248</v>
      </c>
      <c r="H264" s="77" t="s">
        <v>240</v>
      </c>
      <c r="I264" s="78" t="s">
        <v>304</v>
      </c>
      <c r="J264" s="79" t="str">
        <f>IFERROR(INDEX('Cost_Components'!$K$2:$K$28,MATCH(E264,'Cost_Components'!$A$2:$A$28,0)),"")</f>
      </c>
      <c r="K264" s="80" t="str">
        <f>IF(OR(L264="",Z264="",AA264="",AB264=""),"",IF(B264&lt;AA264,L264,IF(B264&gt;AB264,Z264,L264+(Z264-L264)*MIN(MAX((B264-AA264+1)/MAX(AB264-AA264+1,1),0),1))))</f>
      </c>
      <c r="L264" s="81" t="str">
        <f>IFERROR(INDEX('Cost_Components'!$S$2:$S$28,MATCH(E264,'Cost_Components'!$A$2:$A$28,0)),"")</f>
      </c>
      <c r="M264" s="82" t="str">
        <f>IFERROR(INDEX('Cost_Components'!$L$2:$L$28,MATCH(E264,'Cost_Components'!$A$2:$A$28,0)),"")</f>
      </c>
      <c r="N264" s="83" t="str">
        <f>IFERROR(INDEX('Cost_Components'!$P$2:$P$28,MATCH(E264,'Cost_Components'!$A$2:$A$28,0)),"")</f>
      </c>
      <c r="O264" s="84" t="str">
        <f>AF264*J264</f>
      </c>
      <c r="P264" s="85" t="str">
        <f>AG264*J264</f>
      </c>
      <c r="Q264" s="86" t="str">
        <f>P264*L264*M264*N264</f>
      </c>
      <c r="R264" s="87" t="str">
        <f>O264*K264*M264*N264</f>
      </c>
      <c r="S264" s="88" t="str">
        <f>R264-Q264</f>
      </c>
      <c r="T264" s="34" t="str">
        <f>IFERROR(INDEX('Cost_Components'!$R$2:$R$28,MATCH(E264,'Cost_Components'!$A$2:$A$28,0)),"")</f>
      </c>
      <c r="U264" s="89" t="str">
        <f>IFERROR(INDEX('Cost_Components'!$Q$2:$Q$28,MATCH(E264,'Cost_Components'!$A$2:$A$28,0)),"")</f>
      </c>
      <c r="V264" s="90" t="str">
        <f>1/(1+'Calculation_Assumptions'!$B$5)^(B264-'Calculation_Assumptions'!$B$2)</f>
      </c>
      <c r="W264" s="91" t="str">
        <f>Q264*V264</f>
      </c>
      <c r="X264" s="92" t="str">
        <f>R264*V264</f>
      </c>
      <c r="Y264" s="93" t="str">
        <f>S264*V264</f>
      </c>
      <c r="Z264" s="94" t="str">
        <f>IFERROR(INDEX('Cost_Components'!$T$2:$T$28,MATCH(E264,'Cost_Components'!$A$2:$A$28,0)),"")</f>
      </c>
      <c r="AA264" s="95" t="str">
        <f>IFERROR(INDEX('Cost_Components'!$U$2:$U$28,MATCH(E264,'Cost_Components'!$A$2:$A$28,0)),"")</f>
      </c>
      <c r="AB264" s="96" t="str">
        <f>IFERROR(INDEX('Cost_Components'!$V$2:$V$28,MATCH(E264,'Cost_Components'!$A$2:$A$28,0)),"")</f>
      </c>
      <c r="AC264" s="97" t="str">
        <f>IFERROR(INDEX('Cost_Components'!$M$2:$M$28,MATCH(E264,'Cost_Components'!$A$2:$A$28,0)),"")</f>
      </c>
      <c r="AD264" s="98" t="str">
        <f>IFERROR(INDEX('Cost_Components'!$N$2:$N$28,MATCH(E264,'Cost_Components'!$A$2:$A$28,0)),"")</f>
      </c>
      <c r="AE264" s="34" t="str">
        <f>IFERROR(INDEX('Cost_Components'!$O$2:$O$28,MATCH(E264,'Cost_Components'!$A$2:$A$28,0)),"")</f>
      </c>
      <c r="AF264" s="99" t="n">
        <v>498409.546702041</v>
      </c>
      <c r="AG264" s="100" t="n">
        <v>497053.298775768</v>
      </c>
      <c r="AH264" s="101" t="str">
        <f>IF(H264="shared-count-once",COUNTIFS($A$2:$A$1405,A264,$B$2:$B$1405,B264,$E$2:$E$1405,E264),1)</f>
      </c>
      <c r="AI264" s="102" t="n">
        <v>292505080.826208</v>
      </c>
      <c r="AJ264" s="103" t="str">
        <f>IF(AI264=0,"",Q264/AI264)</f>
      </c>
      <c r="AK264" s="104" t="str">
        <f>IF(AI264=0,"",R264/AI264)</f>
      </c>
      <c r="AL264" s="105" t="str">
        <f>IF(AI264=0,"",S264/AI264)</f>
      </c>
      <c r="AM264" s="106" t="str">
        <f>IF(AI264=0,"",Y264/AI264)</f>
      </c>
    </row>
    <row r="265">
      <c r="A265" t="s">
        <v>245</v>
      </c>
      <c r="B265" s="73" t="n">
        <v>2028</v>
      </c>
      <c r="C265" t="s">
        <v>245</v>
      </c>
      <c r="D265" t="s">
        <v>211</v>
      </c>
      <c r="E265" s="74" t="s">
        <v>322</v>
      </c>
      <c r="F265" s="75" t="s">
        <v>323</v>
      </c>
      <c r="G265" s="76" t="s">
        <v>248</v>
      </c>
      <c r="H265" s="77" t="s">
        <v>240</v>
      </c>
      <c r="I265" s="78" t="s">
        <v>304</v>
      </c>
      <c r="J265" s="79" t="str">
        <f>IFERROR(INDEX('Cost_Components'!$K$2:$K$28,MATCH(E265,'Cost_Components'!$A$2:$A$28,0)),"")</f>
      </c>
      <c r="K265" s="80" t="str">
        <f>IF(OR(L265="",Z265="",AA265="",AB265=""),"",IF(B265&lt;AA265,L265,IF(B265&gt;AB265,Z265,L265+(Z265-L265)*MIN(MAX((B265-AA265+1)/MAX(AB265-AA265+1,1),0),1))))</f>
      </c>
      <c r="L265" s="81" t="str">
        <f>IFERROR(INDEX('Cost_Components'!$S$2:$S$28,MATCH(E265,'Cost_Components'!$A$2:$A$28,0)),"")</f>
      </c>
      <c r="M265" s="82" t="str">
        <f>IFERROR(INDEX('Cost_Components'!$L$2:$L$28,MATCH(E265,'Cost_Components'!$A$2:$A$28,0)),"")</f>
      </c>
      <c r="N265" s="83" t="str">
        <f>IFERROR(INDEX('Cost_Components'!$P$2:$P$28,MATCH(E265,'Cost_Components'!$A$2:$A$28,0)),"")</f>
      </c>
      <c r="O265" s="84" t="str">
        <f>AF265*J265</f>
      </c>
      <c r="P265" s="85" t="str">
        <f>AG265*J265</f>
      </c>
      <c r="Q265" s="86" t="str">
        <f>P265*L265*M265*N265</f>
      </c>
      <c r="R265" s="87" t="str">
        <f>O265*K265*M265*N265</f>
      </c>
      <c r="S265" s="88" t="str">
        <f>R265-Q265</f>
      </c>
      <c r="T265" s="34" t="str">
        <f>IFERROR(INDEX('Cost_Components'!$R$2:$R$28,MATCH(E265,'Cost_Components'!$A$2:$A$28,0)),"")</f>
      </c>
      <c r="U265" s="89" t="str">
        <f>IFERROR(INDEX('Cost_Components'!$Q$2:$Q$28,MATCH(E265,'Cost_Components'!$A$2:$A$28,0)),"")</f>
      </c>
      <c r="V265" s="90" t="str">
        <f>1/(1+'Calculation_Assumptions'!$B$5)^(B265-'Calculation_Assumptions'!$B$2)</f>
      </c>
      <c r="W265" s="91" t="str">
        <f>Q265*V265</f>
      </c>
      <c r="X265" s="92" t="str">
        <f>R265*V265</f>
      </c>
      <c r="Y265" s="93" t="str">
        <f>S265*V265</f>
      </c>
      <c r="Z265" s="94" t="str">
        <f>IFERROR(INDEX('Cost_Components'!$T$2:$T$28,MATCH(E265,'Cost_Components'!$A$2:$A$28,0)),"")</f>
      </c>
      <c r="AA265" s="95" t="str">
        <f>IFERROR(INDEX('Cost_Components'!$U$2:$U$28,MATCH(E265,'Cost_Components'!$A$2:$A$28,0)),"")</f>
      </c>
      <c r="AB265" s="96" t="str">
        <f>IFERROR(INDEX('Cost_Components'!$V$2:$V$28,MATCH(E265,'Cost_Components'!$A$2:$A$28,0)),"")</f>
      </c>
      <c r="AC265" s="97" t="str">
        <f>IFERROR(INDEX('Cost_Components'!$M$2:$M$28,MATCH(E265,'Cost_Components'!$A$2:$A$28,0)),"")</f>
      </c>
      <c r="AD265" s="98" t="str">
        <f>IFERROR(INDEX('Cost_Components'!$N$2:$N$28,MATCH(E265,'Cost_Components'!$A$2:$A$28,0)),"")</f>
      </c>
      <c r="AE265" s="34" t="str">
        <f>IFERROR(INDEX('Cost_Components'!$O$2:$O$28,MATCH(E265,'Cost_Components'!$A$2:$A$28,0)),"")</f>
      </c>
      <c r="AF265" s="99" t="n">
        <v>515379.524224912</v>
      </c>
      <c r="AG265" s="100" t="n">
        <v>513209.199514136</v>
      </c>
      <c r="AH265" s="101" t="str">
        <f>IF(H265="shared-count-once",COUNTIFS($A$2:$A$1405,A265,$B$2:$B$1405,B265,$E$2:$E$1405,E265),1)</f>
      </c>
      <c r="AI265" s="102" t="n">
        <v>294484707.921554</v>
      </c>
      <c r="AJ265" s="103" t="str">
        <f>IF(AI265=0,"",Q265/AI265)</f>
      </c>
      <c r="AK265" s="104" t="str">
        <f>IF(AI265=0,"",R265/AI265)</f>
      </c>
      <c r="AL265" s="105" t="str">
        <f>IF(AI265=0,"",S265/AI265)</f>
      </c>
      <c r="AM265" s="106" t="str">
        <f>IF(AI265=0,"",Y265/AI265)</f>
      </c>
    </row>
    <row r="266">
      <c r="A266" t="s">
        <v>245</v>
      </c>
      <c r="B266" s="73" t="n">
        <v>2029</v>
      </c>
      <c r="C266" t="s">
        <v>245</v>
      </c>
      <c r="D266" t="s">
        <v>211</v>
      </c>
      <c r="E266" s="74" t="s">
        <v>322</v>
      </c>
      <c r="F266" s="75" t="s">
        <v>323</v>
      </c>
      <c r="G266" s="76" t="s">
        <v>248</v>
      </c>
      <c r="H266" s="77" t="s">
        <v>240</v>
      </c>
      <c r="I266" s="78" t="s">
        <v>304</v>
      </c>
      <c r="J266" s="79" t="str">
        <f>IFERROR(INDEX('Cost_Components'!$K$2:$K$28,MATCH(E266,'Cost_Components'!$A$2:$A$28,0)),"")</f>
      </c>
      <c r="K266" s="80" t="str">
        <f>IF(OR(L266="",Z266="",AA266="",AB266=""),"",IF(B266&lt;AA266,L266,IF(B266&gt;AB266,Z266,L266+(Z266-L266)*MIN(MAX((B266-AA266+1)/MAX(AB266-AA266+1,1),0),1))))</f>
      </c>
      <c r="L266" s="81" t="str">
        <f>IFERROR(INDEX('Cost_Components'!$S$2:$S$28,MATCH(E266,'Cost_Components'!$A$2:$A$28,0)),"")</f>
      </c>
      <c r="M266" s="82" t="str">
        <f>IFERROR(INDEX('Cost_Components'!$L$2:$L$28,MATCH(E266,'Cost_Components'!$A$2:$A$28,0)),"")</f>
      </c>
      <c r="N266" s="83" t="str">
        <f>IFERROR(INDEX('Cost_Components'!$P$2:$P$28,MATCH(E266,'Cost_Components'!$A$2:$A$28,0)),"")</f>
      </c>
      <c r="O266" s="84" t="str">
        <f>AF266*J266</f>
      </c>
      <c r="P266" s="85" t="str">
        <f>AG266*J266</f>
      </c>
      <c r="Q266" s="86" t="str">
        <f>P266*L266*M266*N266</f>
      </c>
      <c r="R266" s="87" t="str">
        <f>O266*K266*M266*N266</f>
      </c>
      <c r="S266" s="88" t="str">
        <f>R266-Q266</f>
      </c>
      <c r="T266" s="34" t="str">
        <f>IFERROR(INDEX('Cost_Components'!$R$2:$R$28,MATCH(E266,'Cost_Components'!$A$2:$A$28,0)),"")</f>
      </c>
      <c r="U266" s="89" t="str">
        <f>IFERROR(INDEX('Cost_Components'!$Q$2:$Q$28,MATCH(E266,'Cost_Components'!$A$2:$A$28,0)),"")</f>
      </c>
      <c r="V266" s="90" t="str">
        <f>1/(1+'Calculation_Assumptions'!$B$5)^(B266-'Calculation_Assumptions'!$B$2)</f>
      </c>
      <c r="W266" s="91" t="str">
        <f>Q266*V266</f>
      </c>
      <c r="X266" s="92" t="str">
        <f>R266*V266</f>
      </c>
      <c r="Y266" s="93" t="str">
        <f>S266*V266</f>
      </c>
      <c r="Z266" s="94" t="str">
        <f>IFERROR(INDEX('Cost_Components'!$T$2:$T$28,MATCH(E266,'Cost_Components'!$A$2:$A$28,0)),"")</f>
      </c>
      <c r="AA266" s="95" t="str">
        <f>IFERROR(INDEX('Cost_Components'!$U$2:$U$28,MATCH(E266,'Cost_Components'!$A$2:$A$28,0)),"")</f>
      </c>
      <c r="AB266" s="96" t="str">
        <f>IFERROR(INDEX('Cost_Components'!$V$2:$V$28,MATCH(E266,'Cost_Components'!$A$2:$A$28,0)),"")</f>
      </c>
      <c r="AC266" s="97" t="str">
        <f>IFERROR(INDEX('Cost_Components'!$M$2:$M$28,MATCH(E266,'Cost_Components'!$A$2:$A$28,0)),"")</f>
      </c>
      <c r="AD266" s="98" t="str">
        <f>IFERROR(INDEX('Cost_Components'!$N$2:$N$28,MATCH(E266,'Cost_Components'!$A$2:$A$28,0)),"")</f>
      </c>
      <c r="AE266" s="34" t="str">
        <f>IFERROR(INDEX('Cost_Components'!$O$2:$O$28,MATCH(E266,'Cost_Components'!$A$2:$A$28,0)),"")</f>
      </c>
      <c r="AF266" s="99" t="n">
        <v>533016.463062797</v>
      </c>
      <c r="AG266" s="100" t="n">
        <v>529877.171814123</v>
      </c>
      <c r="AH266" s="101" t="str">
        <f>IF(H266="shared-count-once",COUNTIFS($A$2:$A$1405,A266,$B$2:$B$1405,B266,$E$2:$E$1405,E266),1)</f>
      </c>
      <c r="AI266" s="102" t="n">
        <v>296414030.31143</v>
      </c>
      <c r="AJ266" s="103" t="str">
        <f>IF(AI266=0,"",Q266/AI266)</f>
      </c>
      <c r="AK266" s="104" t="str">
        <f>IF(AI266=0,"",R266/AI266)</f>
      </c>
      <c r="AL266" s="105" t="str">
        <f>IF(AI266=0,"",S266/AI266)</f>
      </c>
      <c r="AM266" s="106" t="str">
        <f>IF(AI266=0,"",Y266/AI266)</f>
      </c>
    </row>
    <row r="267">
      <c r="A267" t="s">
        <v>245</v>
      </c>
      <c r="B267" s="73" t="n">
        <v>2030</v>
      </c>
      <c r="C267" t="s">
        <v>245</v>
      </c>
      <c r="D267" t="s">
        <v>211</v>
      </c>
      <c r="E267" s="74" t="s">
        <v>322</v>
      </c>
      <c r="F267" s="75" t="s">
        <v>323</v>
      </c>
      <c r="G267" s="76" t="s">
        <v>248</v>
      </c>
      <c r="H267" s="77" t="s">
        <v>240</v>
      </c>
      <c r="I267" s="78" t="s">
        <v>304</v>
      </c>
      <c r="J267" s="79" t="str">
        <f>IFERROR(INDEX('Cost_Components'!$K$2:$K$28,MATCH(E267,'Cost_Components'!$A$2:$A$28,0)),"")</f>
      </c>
      <c r="K267" s="80" t="str">
        <f>IF(OR(L267="",Z267="",AA267="",AB267=""),"",IF(B267&lt;AA267,L267,IF(B267&gt;AB267,Z267,L267+(Z267-L267)*MIN(MAX((B267-AA267+1)/MAX(AB267-AA267+1,1),0),1))))</f>
      </c>
      <c r="L267" s="81" t="str">
        <f>IFERROR(INDEX('Cost_Components'!$S$2:$S$28,MATCH(E267,'Cost_Components'!$A$2:$A$28,0)),"")</f>
      </c>
      <c r="M267" s="82" t="str">
        <f>IFERROR(INDEX('Cost_Components'!$L$2:$L$28,MATCH(E267,'Cost_Components'!$A$2:$A$28,0)),"")</f>
      </c>
      <c r="N267" s="83" t="str">
        <f>IFERROR(INDEX('Cost_Components'!$P$2:$P$28,MATCH(E267,'Cost_Components'!$A$2:$A$28,0)),"")</f>
      </c>
      <c r="O267" s="84" t="str">
        <f>AF267*J267</f>
      </c>
      <c r="P267" s="85" t="str">
        <f>AG267*J267</f>
      </c>
      <c r="Q267" s="86" t="str">
        <f>P267*L267*M267*N267</f>
      </c>
      <c r="R267" s="87" t="str">
        <f>O267*K267*M267*N267</f>
      </c>
      <c r="S267" s="88" t="str">
        <f>R267-Q267</f>
      </c>
      <c r="T267" s="34" t="str">
        <f>IFERROR(INDEX('Cost_Components'!$R$2:$R$28,MATCH(E267,'Cost_Components'!$A$2:$A$28,0)),"")</f>
      </c>
      <c r="U267" s="89" t="str">
        <f>IFERROR(INDEX('Cost_Components'!$Q$2:$Q$28,MATCH(E267,'Cost_Components'!$A$2:$A$28,0)),"")</f>
      </c>
      <c r="V267" s="90" t="str">
        <f>1/(1+'Calculation_Assumptions'!$B$5)^(B267-'Calculation_Assumptions'!$B$2)</f>
      </c>
      <c r="W267" s="91" t="str">
        <f>Q267*V267</f>
      </c>
      <c r="X267" s="92" t="str">
        <f>R267*V267</f>
      </c>
      <c r="Y267" s="93" t="str">
        <f>S267*V267</f>
      </c>
      <c r="Z267" s="94" t="str">
        <f>IFERROR(INDEX('Cost_Components'!$T$2:$T$28,MATCH(E267,'Cost_Components'!$A$2:$A$28,0)),"")</f>
      </c>
      <c r="AA267" s="95" t="str">
        <f>IFERROR(INDEX('Cost_Components'!$U$2:$U$28,MATCH(E267,'Cost_Components'!$A$2:$A$28,0)),"")</f>
      </c>
      <c r="AB267" s="96" t="str">
        <f>IFERROR(INDEX('Cost_Components'!$V$2:$V$28,MATCH(E267,'Cost_Components'!$A$2:$A$28,0)),"")</f>
      </c>
      <c r="AC267" s="97" t="str">
        <f>IFERROR(INDEX('Cost_Components'!$M$2:$M$28,MATCH(E267,'Cost_Components'!$A$2:$A$28,0)),"")</f>
      </c>
      <c r="AD267" s="98" t="str">
        <f>IFERROR(INDEX('Cost_Components'!$N$2:$N$28,MATCH(E267,'Cost_Components'!$A$2:$A$28,0)),"")</f>
      </c>
      <c r="AE267" s="34" t="str">
        <f>IFERROR(INDEX('Cost_Components'!$O$2:$O$28,MATCH(E267,'Cost_Components'!$A$2:$A$28,0)),"")</f>
      </c>
      <c r="AF267" s="99" t="n">
        <v>551476.422049525</v>
      </c>
      <c r="AG267" s="100" t="n">
        <v>547232.479251513</v>
      </c>
      <c r="AH267" s="101" t="str">
        <f>IF(H267="shared-count-once",COUNTIFS($A$2:$A$1405,A267,$B$2:$B$1405,B267,$E$2:$E$1405,E267),1)</f>
      </c>
      <c r="AI267" s="102" t="n">
        <v>298289404.664994</v>
      </c>
      <c r="AJ267" s="103" t="str">
        <f>IF(AI267=0,"",Q267/AI267)</f>
      </c>
      <c r="AK267" s="104" t="str">
        <f>IF(AI267=0,"",R267/AI267)</f>
      </c>
      <c r="AL267" s="105" t="str">
        <f>IF(AI267=0,"",S267/AI267)</f>
      </c>
      <c r="AM267" s="106" t="str">
        <f>IF(AI267=0,"",Y267/AI267)</f>
      </c>
    </row>
    <row r="268">
      <c r="A268" t="s">
        <v>245</v>
      </c>
      <c r="B268" s="73" t="n">
        <v>2031</v>
      </c>
      <c r="C268" t="s">
        <v>245</v>
      </c>
      <c r="D268" t="s">
        <v>211</v>
      </c>
      <c r="E268" s="74" t="s">
        <v>322</v>
      </c>
      <c r="F268" s="75" t="s">
        <v>323</v>
      </c>
      <c r="G268" s="76" t="s">
        <v>248</v>
      </c>
      <c r="H268" s="77" t="s">
        <v>240</v>
      </c>
      <c r="I268" s="78" t="s">
        <v>304</v>
      </c>
      <c r="J268" s="79" t="str">
        <f>IFERROR(INDEX('Cost_Components'!$K$2:$K$28,MATCH(E268,'Cost_Components'!$A$2:$A$28,0)),"")</f>
      </c>
      <c r="K268" s="80" t="str">
        <f>IF(OR(L268="",Z268="",AA268="",AB268=""),"",IF(B268&lt;AA268,L268,IF(B268&gt;AB268,Z268,L268+(Z268-L268)*MIN(MAX((B268-AA268+1)/MAX(AB268-AA268+1,1),0),1))))</f>
      </c>
      <c r="L268" s="81" t="str">
        <f>IFERROR(INDEX('Cost_Components'!$S$2:$S$28,MATCH(E268,'Cost_Components'!$A$2:$A$28,0)),"")</f>
      </c>
      <c r="M268" s="82" t="str">
        <f>IFERROR(INDEX('Cost_Components'!$L$2:$L$28,MATCH(E268,'Cost_Components'!$A$2:$A$28,0)),"")</f>
      </c>
      <c r="N268" s="83" t="str">
        <f>IFERROR(INDEX('Cost_Components'!$P$2:$P$28,MATCH(E268,'Cost_Components'!$A$2:$A$28,0)),"")</f>
      </c>
      <c r="O268" s="84" t="str">
        <f>AF268*J268</f>
      </c>
      <c r="P268" s="85" t="str">
        <f>AG268*J268</f>
      </c>
      <c r="Q268" s="86" t="str">
        <f>P268*L268*M268*N268</f>
      </c>
      <c r="R268" s="87" t="str">
        <f>O268*K268*M268*N268</f>
      </c>
      <c r="S268" s="88" t="str">
        <f>R268-Q268</f>
      </c>
      <c r="T268" s="34" t="str">
        <f>IFERROR(INDEX('Cost_Components'!$R$2:$R$28,MATCH(E268,'Cost_Components'!$A$2:$A$28,0)),"")</f>
      </c>
      <c r="U268" s="89" t="str">
        <f>IFERROR(INDEX('Cost_Components'!$Q$2:$Q$28,MATCH(E268,'Cost_Components'!$A$2:$A$28,0)),"")</f>
      </c>
      <c r="V268" s="90" t="str">
        <f>1/(1+'Calculation_Assumptions'!$B$5)^(B268-'Calculation_Assumptions'!$B$2)</f>
      </c>
      <c r="W268" s="91" t="str">
        <f>Q268*V268</f>
      </c>
      <c r="X268" s="92" t="str">
        <f>R268*V268</f>
      </c>
      <c r="Y268" s="93" t="str">
        <f>S268*V268</f>
      </c>
      <c r="Z268" s="94" t="str">
        <f>IFERROR(INDEX('Cost_Components'!$T$2:$T$28,MATCH(E268,'Cost_Components'!$A$2:$A$28,0)),"")</f>
      </c>
      <c r="AA268" s="95" t="str">
        <f>IFERROR(INDEX('Cost_Components'!$U$2:$U$28,MATCH(E268,'Cost_Components'!$A$2:$A$28,0)),"")</f>
      </c>
      <c r="AB268" s="96" t="str">
        <f>IFERROR(INDEX('Cost_Components'!$V$2:$V$28,MATCH(E268,'Cost_Components'!$A$2:$A$28,0)),"")</f>
      </c>
      <c r="AC268" s="97" t="str">
        <f>IFERROR(INDEX('Cost_Components'!$M$2:$M$28,MATCH(E268,'Cost_Components'!$A$2:$A$28,0)),"")</f>
      </c>
      <c r="AD268" s="98" t="str">
        <f>IFERROR(INDEX('Cost_Components'!$N$2:$N$28,MATCH(E268,'Cost_Components'!$A$2:$A$28,0)),"")</f>
      </c>
      <c r="AE268" s="34" t="str">
        <f>IFERROR(INDEX('Cost_Components'!$O$2:$O$28,MATCH(E268,'Cost_Components'!$A$2:$A$28,0)),"")</f>
      </c>
      <c r="AF268" s="99" t="n">
        <v>570622.582139758</v>
      </c>
      <c r="AG268" s="100" t="n">
        <v>565145.391445945</v>
      </c>
      <c r="AH268" s="101" t="str">
        <f>IF(H268="shared-count-once",COUNTIFS($A$2:$A$1405,A268,$B$2:$B$1405,B268,$E$2:$E$1405,E268),1)</f>
      </c>
      <c r="AI268" s="102" t="n">
        <v>300119636.925519</v>
      </c>
      <c r="AJ268" s="103" t="str">
        <f>IF(AI268=0,"",Q268/AI268)</f>
      </c>
      <c r="AK268" s="104" t="str">
        <f>IF(AI268=0,"",R268/AI268)</f>
      </c>
      <c r="AL268" s="105" t="str">
        <f>IF(AI268=0,"",S268/AI268)</f>
      </c>
      <c r="AM268" s="106" t="str">
        <f>IF(AI268=0,"",Y268/AI268)</f>
      </c>
    </row>
    <row r="269">
      <c r="A269" t="s">
        <v>245</v>
      </c>
      <c r="B269" s="73" t="n">
        <v>2032</v>
      </c>
      <c r="C269" t="s">
        <v>245</v>
      </c>
      <c r="D269" t="s">
        <v>211</v>
      </c>
      <c r="E269" s="74" t="s">
        <v>322</v>
      </c>
      <c r="F269" s="75" t="s">
        <v>323</v>
      </c>
      <c r="G269" s="76" t="s">
        <v>248</v>
      </c>
      <c r="H269" s="77" t="s">
        <v>240</v>
      </c>
      <c r="I269" s="78" t="s">
        <v>304</v>
      </c>
      <c r="J269" s="79" t="str">
        <f>IFERROR(INDEX('Cost_Components'!$K$2:$K$28,MATCH(E269,'Cost_Components'!$A$2:$A$28,0)),"")</f>
      </c>
      <c r="K269" s="80" t="str">
        <f>IF(OR(L269="",Z269="",AA269="",AB269=""),"",IF(B269&lt;AA269,L269,IF(B269&gt;AB269,Z269,L269+(Z269-L269)*MIN(MAX((B269-AA269+1)/MAX(AB269-AA269+1,1),0),1))))</f>
      </c>
      <c r="L269" s="81" t="str">
        <f>IFERROR(INDEX('Cost_Components'!$S$2:$S$28,MATCH(E269,'Cost_Components'!$A$2:$A$28,0)),"")</f>
      </c>
      <c r="M269" s="82" t="str">
        <f>IFERROR(INDEX('Cost_Components'!$L$2:$L$28,MATCH(E269,'Cost_Components'!$A$2:$A$28,0)),"")</f>
      </c>
      <c r="N269" s="83" t="str">
        <f>IFERROR(INDEX('Cost_Components'!$P$2:$P$28,MATCH(E269,'Cost_Components'!$A$2:$A$28,0)),"")</f>
      </c>
      <c r="O269" s="84" t="str">
        <f>AF269*J269</f>
      </c>
      <c r="P269" s="85" t="str">
        <f>AG269*J269</f>
      </c>
      <c r="Q269" s="86" t="str">
        <f>P269*L269*M269*N269</f>
      </c>
      <c r="R269" s="87" t="str">
        <f>O269*K269*M269*N269</f>
      </c>
      <c r="S269" s="88" t="str">
        <f>R269-Q269</f>
      </c>
      <c r="T269" s="34" t="str">
        <f>IFERROR(INDEX('Cost_Components'!$R$2:$R$28,MATCH(E269,'Cost_Components'!$A$2:$A$28,0)),"")</f>
      </c>
      <c r="U269" s="89" t="str">
        <f>IFERROR(INDEX('Cost_Components'!$Q$2:$Q$28,MATCH(E269,'Cost_Components'!$A$2:$A$28,0)),"")</f>
      </c>
      <c r="V269" s="90" t="str">
        <f>1/(1+'Calculation_Assumptions'!$B$5)^(B269-'Calculation_Assumptions'!$B$2)</f>
      </c>
      <c r="W269" s="91" t="str">
        <f>Q269*V269</f>
      </c>
      <c r="X269" s="92" t="str">
        <f>R269*V269</f>
      </c>
      <c r="Y269" s="93" t="str">
        <f>S269*V269</f>
      </c>
      <c r="Z269" s="94" t="str">
        <f>IFERROR(INDEX('Cost_Components'!$T$2:$T$28,MATCH(E269,'Cost_Components'!$A$2:$A$28,0)),"")</f>
      </c>
      <c r="AA269" s="95" t="str">
        <f>IFERROR(INDEX('Cost_Components'!$U$2:$U$28,MATCH(E269,'Cost_Components'!$A$2:$A$28,0)),"")</f>
      </c>
      <c r="AB269" s="96" t="str">
        <f>IFERROR(INDEX('Cost_Components'!$V$2:$V$28,MATCH(E269,'Cost_Components'!$A$2:$A$28,0)),"")</f>
      </c>
      <c r="AC269" s="97" t="str">
        <f>IFERROR(INDEX('Cost_Components'!$M$2:$M$28,MATCH(E269,'Cost_Components'!$A$2:$A$28,0)),"")</f>
      </c>
      <c r="AD269" s="98" t="str">
        <f>IFERROR(INDEX('Cost_Components'!$N$2:$N$28,MATCH(E269,'Cost_Components'!$A$2:$A$28,0)),"")</f>
      </c>
      <c r="AE269" s="34" t="str">
        <f>IFERROR(INDEX('Cost_Components'!$O$2:$O$28,MATCH(E269,'Cost_Components'!$A$2:$A$28,0)),"")</f>
      </c>
      <c r="AF269" s="99" t="n">
        <v>590315.580911964</v>
      </c>
      <c r="AG269" s="100" t="n">
        <v>583486.295284114</v>
      </c>
      <c r="AH269" s="101" t="str">
        <f>IF(H269="shared-count-once",COUNTIFS($A$2:$A$1405,A269,$B$2:$B$1405,B269,$E$2:$E$1405,E269),1)</f>
      </c>
      <c r="AI269" s="102" t="n">
        <v>301904628.083541</v>
      </c>
      <c r="AJ269" s="103" t="str">
        <f>IF(AI269=0,"",Q269/AI269)</f>
      </c>
      <c r="AK269" s="104" t="str">
        <f>IF(AI269=0,"",R269/AI269)</f>
      </c>
      <c r="AL269" s="105" t="str">
        <f>IF(AI269=0,"",S269/AI269)</f>
      </c>
      <c r="AM269" s="106" t="str">
        <f>IF(AI269=0,"",Y269/AI269)</f>
      </c>
    </row>
    <row r="270">
      <c r="A270" t="s">
        <v>245</v>
      </c>
      <c r="B270" s="73" t="n">
        <v>2033</v>
      </c>
      <c r="C270" t="s">
        <v>245</v>
      </c>
      <c r="D270" t="s">
        <v>211</v>
      </c>
      <c r="E270" s="74" t="s">
        <v>322</v>
      </c>
      <c r="F270" s="75" t="s">
        <v>323</v>
      </c>
      <c r="G270" s="76" t="s">
        <v>248</v>
      </c>
      <c r="H270" s="77" t="s">
        <v>240</v>
      </c>
      <c r="I270" s="78" t="s">
        <v>304</v>
      </c>
      <c r="J270" s="79" t="str">
        <f>IFERROR(INDEX('Cost_Components'!$K$2:$K$28,MATCH(E270,'Cost_Components'!$A$2:$A$28,0)),"")</f>
      </c>
      <c r="K270" s="80" t="str">
        <f>IF(OR(L270="",Z270="",AA270="",AB270=""),"",IF(B270&lt;AA270,L270,IF(B270&gt;AB270,Z270,L270+(Z270-L270)*MIN(MAX((B270-AA270+1)/MAX(AB270-AA270+1,1),0),1))))</f>
      </c>
      <c r="L270" s="81" t="str">
        <f>IFERROR(INDEX('Cost_Components'!$S$2:$S$28,MATCH(E270,'Cost_Components'!$A$2:$A$28,0)),"")</f>
      </c>
      <c r="M270" s="82" t="str">
        <f>IFERROR(INDEX('Cost_Components'!$L$2:$L$28,MATCH(E270,'Cost_Components'!$A$2:$A$28,0)),"")</f>
      </c>
      <c r="N270" s="83" t="str">
        <f>IFERROR(INDEX('Cost_Components'!$P$2:$P$28,MATCH(E270,'Cost_Components'!$A$2:$A$28,0)),"")</f>
      </c>
      <c r="O270" s="84" t="str">
        <f>AF270*J270</f>
      </c>
      <c r="P270" s="85" t="str">
        <f>AG270*J270</f>
      </c>
      <c r="Q270" s="86" t="str">
        <f>P270*L270*M270*N270</f>
      </c>
      <c r="R270" s="87" t="str">
        <f>O270*K270*M270*N270</f>
      </c>
      <c r="S270" s="88" t="str">
        <f>R270-Q270</f>
      </c>
      <c r="T270" s="34" t="str">
        <f>IFERROR(INDEX('Cost_Components'!$R$2:$R$28,MATCH(E270,'Cost_Components'!$A$2:$A$28,0)),"")</f>
      </c>
      <c r="U270" s="89" t="str">
        <f>IFERROR(INDEX('Cost_Components'!$Q$2:$Q$28,MATCH(E270,'Cost_Components'!$A$2:$A$28,0)),"")</f>
      </c>
      <c r="V270" s="90" t="str">
        <f>1/(1+'Calculation_Assumptions'!$B$5)^(B270-'Calculation_Assumptions'!$B$2)</f>
      </c>
      <c r="W270" s="91" t="str">
        <f>Q270*V270</f>
      </c>
      <c r="X270" s="92" t="str">
        <f>R270*V270</f>
      </c>
      <c r="Y270" s="93" t="str">
        <f>S270*V270</f>
      </c>
      <c r="Z270" s="94" t="str">
        <f>IFERROR(INDEX('Cost_Components'!$T$2:$T$28,MATCH(E270,'Cost_Components'!$A$2:$A$28,0)),"")</f>
      </c>
      <c r="AA270" s="95" t="str">
        <f>IFERROR(INDEX('Cost_Components'!$U$2:$U$28,MATCH(E270,'Cost_Components'!$A$2:$A$28,0)),"")</f>
      </c>
      <c r="AB270" s="96" t="str">
        <f>IFERROR(INDEX('Cost_Components'!$V$2:$V$28,MATCH(E270,'Cost_Components'!$A$2:$A$28,0)),"")</f>
      </c>
      <c r="AC270" s="97" t="str">
        <f>IFERROR(INDEX('Cost_Components'!$M$2:$M$28,MATCH(E270,'Cost_Components'!$A$2:$A$28,0)),"")</f>
      </c>
      <c r="AD270" s="98" t="str">
        <f>IFERROR(INDEX('Cost_Components'!$N$2:$N$28,MATCH(E270,'Cost_Components'!$A$2:$A$28,0)),"")</f>
      </c>
      <c r="AE270" s="34" t="str">
        <f>IFERROR(INDEX('Cost_Components'!$O$2:$O$28,MATCH(E270,'Cost_Components'!$A$2:$A$28,0)),"")</f>
      </c>
      <c r="AF270" s="99" t="n">
        <v>611378.550991042</v>
      </c>
      <c r="AG270" s="100" t="n">
        <v>603085.670020851</v>
      </c>
      <c r="AH270" s="101" t="str">
        <f>IF(H270="shared-count-once",COUNTIFS($A$2:$A$1405,A270,$B$2:$B$1405,B270,$E$2:$E$1405,E270),1)</f>
      </c>
      <c r="AI270" s="102" t="n">
        <v>303644277.16916</v>
      </c>
      <c r="AJ270" s="103" t="str">
        <f>IF(AI270=0,"",Q270/AI270)</f>
      </c>
      <c r="AK270" s="104" t="str">
        <f>IF(AI270=0,"",R270/AI270)</f>
      </c>
      <c r="AL270" s="105" t="str">
        <f>IF(AI270=0,"",S270/AI270)</f>
      </c>
      <c r="AM270" s="106" t="str">
        <f>IF(AI270=0,"",Y270/AI270)</f>
      </c>
    </row>
    <row r="271">
      <c r="A271" t="s">
        <v>245</v>
      </c>
      <c r="B271" s="73" t="n">
        <v>2034</v>
      </c>
      <c r="C271" t="s">
        <v>245</v>
      </c>
      <c r="D271" t="s">
        <v>211</v>
      </c>
      <c r="E271" s="74" t="s">
        <v>322</v>
      </c>
      <c r="F271" s="75" t="s">
        <v>323</v>
      </c>
      <c r="G271" s="76" t="s">
        <v>248</v>
      </c>
      <c r="H271" s="77" t="s">
        <v>240</v>
      </c>
      <c r="I271" s="78" t="s">
        <v>304</v>
      </c>
      <c r="J271" s="79" t="str">
        <f>IFERROR(INDEX('Cost_Components'!$K$2:$K$28,MATCH(E271,'Cost_Components'!$A$2:$A$28,0)),"")</f>
      </c>
      <c r="K271" s="80" t="str">
        <f>IF(OR(L271="",Z271="",AA271="",AB271=""),"",IF(B271&lt;AA271,L271,IF(B271&gt;AB271,Z271,L271+(Z271-L271)*MIN(MAX((B271-AA271+1)/MAX(AB271-AA271+1,1),0),1))))</f>
      </c>
      <c r="L271" s="81" t="str">
        <f>IFERROR(INDEX('Cost_Components'!$S$2:$S$28,MATCH(E271,'Cost_Components'!$A$2:$A$28,0)),"")</f>
      </c>
      <c r="M271" s="82" t="str">
        <f>IFERROR(INDEX('Cost_Components'!$L$2:$L$28,MATCH(E271,'Cost_Components'!$A$2:$A$28,0)),"")</f>
      </c>
      <c r="N271" s="83" t="str">
        <f>IFERROR(INDEX('Cost_Components'!$P$2:$P$28,MATCH(E271,'Cost_Components'!$A$2:$A$28,0)),"")</f>
      </c>
      <c r="O271" s="84" t="str">
        <f>AF271*J271</f>
      </c>
      <c r="P271" s="85" t="str">
        <f>AG271*J271</f>
      </c>
      <c r="Q271" s="86" t="str">
        <f>P271*L271*M271*N271</f>
      </c>
      <c r="R271" s="87" t="str">
        <f>O271*K271*M271*N271</f>
      </c>
      <c r="S271" s="88" t="str">
        <f>R271-Q271</f>
      </c>
      <c r="T271" s="34" t="str">
        <f>IFERROR(INDEX('Cost_Components'!$R$2:$R$28,MATCH(E271,'Cost_Components'!$A$2:$A$28,0)),"")</f>
      </c>
      <c r="U271" s="89" t="str">
        <f>IFERROR(INDEX('Cost_Components'!$Q$2:$Q$28,MATCH(E271,'Cost_Components'!$A$2:$A$28,0)),"")</f>
      </c>
      <c r="V271" s="90" t="str">
        <f>1/(1+'Calculation_Assumptions'!$B$5)^(B271-'Calculation_Assumptions'!$B$2)</f>
      </c>
      <c r="W271" s="91" t="str">
        <f>Q271*V271</f>
      </c>
      <c r="X271" s="92" t="str">
        <f>R271*V271</f>
      </c>
      <c r="Y271" s="93" t="str">
        <f>S271*V271</f>
      </c>
      <c r="Z271" s="94" t="str">
        <f>IFERROR(INDEX('Cost_Components'!$T$2:$T$28,MATCH(E271,'Cost_Components'!$A$2:$A$28,0)),"")</f>
      </c>
      <c r="AA271" s="95" t="str">
        <f>IFERROR(INDEX('Cost_Components'!$U$2:$U$28,MATCH(E271,'Cost_Components'!$A$2:$A$28,0)),"")</f>
      </c>
      <c r="AB271" s="96" t="str">
        <f>IFERROR(INDEX('Cost_Components'!$V$2:$V$28,MATCH(E271,'Cost_Components'!$A$2:$A$28,0)),"")</f>
      </c>
      <c r="AC271" s="97" t="str">
        <f>IFERROR(INDEX('Cost_Components'!$M$2:$M$28,MATCH(E271,'Cost_Components'!$A$2:$A$28,0)),"")</f>
      </c>
      <c r="AD271" s="98" t="str">
        <f>IFERROR(INDEX('Cost_Components'!$N$2:$N$28,MATCH(E271,'Cost_Components'!$A$2:$A$28,0)),"")</f>
      </c>
      <c r="AE271" s="34" t="str">
        <f>IFERROR(INDEX('Cost_Components'!$O$2:$O$28,MATCH(E271,'Cost_Components'!$A$2:$A$28,0)),"")</f>
      </c>
      <c r="AF271" s="99" t="n">
        <v>632790.079143589</v>
      </c>
      <c r="AG271" s="100" t="n">
        <v>622927.071933822</v>
      </c>
      <c r="AH271" s="101" t="str">
        <f>IF(H271="shared-count-once",COUNTIFS($A$2:$A$1405,A271,$B$2:$B$1405,B271,$E$2:$E$1405,E271),1)</f>
      </c>
      <c r="AI271" s="102" t="n">
        <v>305332541.184984</v>
      </c>
      <c r="AJ271" s="103" t="str">
        <f>IF(AI271=0,"",Q271/AI271)</f>
      </c>
      <c r="AK271" s="104" t="str">
        <f>IF(AI271=0,"",R271/AI271)</f>
      </c>
      <c r="AL271" s="105" t="str">
        <f>IF(AI271=0,"",S271/AI271)</f>
      </c>
      <c r="AM271" s="106" t="str">
        <f>IF(AI271=0,"",Y271/AI271)</f>
      </c>
    </row>
    <row r="272">
      <c r="A272" t="s">
        <v>245</v>
      </c>
      <c r="B272" s="73" t="n">
        <v>2035</v>
      </c>
      <c r="C272" t="s">
        <v>245</v>
      </c>
      <c r="D272" t="s">
        <v>211</v>
      </c>
      <c r="E272" s="74" t="s">
        <v>322</v>
      </c>
      <c r="F272" s="75" t="s">
        <v>323</v>
      </c>
      <c r="G272" s="76" t="s">
        <v>248</v>
      </c>
      <c r="H272" s="77" t="s">
        <v>240</v>
      </c>
      <c r="I272" s="78" t="s">
        <v>304</v>
      </c>
      <c r="J272" s="79" t="str">
        <f>IFERROR(INDEX('Cost_Components'!$K$2:$K$28,MATCH(E272,'Cost_Components'!$A$2:$A$28,0)),"")</f>
      </c>
      <c r="K272" s="80" t="str">
        <f>IF(OR(L272="",Z272="",AA272="",AB272=""),"",IF(B272&lt;AA272,L272,IF(B272&gt;AB272,Z272,L272+(Z272-L272)*MIN(MAX((B272-AA272+1)/MAX(AB272-AA272+1,1),0),1))))</f>
      </c>
      <c r="L272" s="81" t="str">
        <f>IFERROR(INDEX('Cost_Components'!$S$2:$S$28,MATCH(E272,'Cost_Components'!$A$2:$A$28,0)),"")</f>
      </c>
      <c r="M272" s="82" t="str">
        <f>IFERROR(INDEX('Cost_Components'!$L$2:$L$28,MATCH(E272,'Cost_Components'!$A$2:$A$28,0)),"")</f>
      </c>
      <c r="N272" s="83" t="str">
        <f>IFERROR(INDEX('Cost_Components'!$P$2:$P$28,MATCH(E272,'Cost_Components'!$A$2:$A$28,0)),"")</f>
      </c>
      <c r="O272" s="84" t="str">
        <f>AF272*J272</f>
      </c>
      <c r="P272" s="85" t="str">
        <f>AG272*J272</f>
      </c>
      <c r="Q272" s="86" t="str">
        <f>P272*L272*M272*N272</f>
      </c>
      <c r="R272" s="87" t="str">
        <f>O272*K272*M272*N272</f>
      </c>
      <c r="S272" s="88" t="str">
        <f>R272-Q272</f>
      </c>
      <c r="T272" s="34" t="str">
        <f>IFERROR(INDEX('Cost_Components'!$R$2:$R$28,MATCH(E272,'Cost_Components'!$A$2:$A$28,0)),"")</f>
      </c>
      <c r="U272" s="89" t="str">
        <f>IFERROR(INDEX('Cost_Components'!$Q$2:$Q$28,MATCH(E272,'Cost_Components'!$A$2:$A$28,0)),"")</f>
      </c>
      <c r="V272" s="90" t="str">
        <f>1/(1+'Calculation_Assumptions'!$B$5)^(B272-'Calculation_Assumptions'!$B$2)</f>
      </c>
      <c r="W272" s="91" t="str">
        <f>Q272*V272</f>
      </c>
      <c r="X272" s="92" t="str">
        <f>R272*V272</f>
      </c>
      <c r="Y272" s="93" t="str">
        <f>S272*V272</f>
      </c>
      <c r="Z272" s="94" t="str">
        <f>IFERROR(INDEX('Cost_Components'!$T$2:$T$28,MATCH(E272,'Cost_Components'!$A$2:$A$28,0)),"")</f>
      </c>
      <c r="AA272" s="95" t="str">
        <f>IFERROR(INDEX('Cost_Components'!$U$2:$U$28,MATCH(E272,'Cost_Components'!$A$2:$A$28,0)),"")</f>
      </c>
      <c r="AB272" s="96" t="str">
        <f>IFERROR(INDEX('Cost_Components'!$V$2:$V$28,MATCH(E272,'Cost_Components'!$A$2:$A$28,0)),"")</f>
      </c>
      <c r="AC272" s="97" t="str">
        <f>IFERROR(INDEX('Cost_Components'!$M$2:$M$28,MATCH(E272,'Cost_Components'!$A$2:$A$28,0)),"")</f>
      </c>
      <c r="AD272" s="98" t="str">
        <f>IFERROR(INDEX('Cost_Components'!$N$2:$N$28,MATCH(E272,'Cost_Components'!$A$2:$A$28,0)),"")</f>
      </c>
      <c r="AE272" s="34" t="str">
        <f>IFERROR(INDEX('Cost_Components'!$O$2:$O$28,MATCH(E272,'Cost_Components'!$A$2:$A$28,0)),"")</f>
      </c>
      <c r="AF272" s="99" t="n">
        <v>654786.915754763</v>
      </c>
      <c r="AG272" s="100" t="n">
        <v>643249.286103074</v>
      </c>
      <c r="AH272" s="101" t="str">
        <f>IF(H272="shared-count-once",COUNTIFS($A$2:$A$1405,A272,$B$2:$B$1405,B272,$E$2:$E$1405,E272),1)</f>
      </c>
      <c r="AI272" s="102" t="n">
        <v>306964650.16712</v>
      </c>
      <c r="AJ272" s="103" t="str">
        <f>IF(AI272=0,"",Q272/AI272)</f>
      </c>
      <c r="AK272" s="104" t="str">
        <f>IF(AI272=0,"",R272/AI272)</f>
      </c>
      <c r="AL272" s="105" t="str">
        <f>IF(AI272=0,"",S272/AI272)</f>
      </c>
      <c r="AM272" s="106" t="str">
        <f>IF(AI272=0,"",Y272/AI272)</f>
      </c>
    </row>
    <row r="273">
      <c r="A273" t="s">
        <v>245</v>
      </c>
      <c r="B273" s="73" t="n">
        <v>2036</v>
      </c>
      <c r="C273" t="s">
        <v>245</v>
      </c>
      <c r="D273" t="s">
        <v>211</v>
      </c>
      <c r="E273" s="74" t="s">
        <v>322</v>
      </c>
      <c r="F273" s="75" t="s">
        <v>323</v>
      </c>
      <c r="G273" s="76" t="s">
        <v>248</v>
      </c>
      <c r="H273" s="77" t="s">
        <v>240</v>
      </c>
      <c r="I273" s="78" t="s">
        <v>304</v>
      </c>
      <c r="J273" s="79" t="str">
        <f>IFERROR(INDEX('Cost_Components'!$K$2:$K$28,MATCH(E273,'Cost_Components'!$A$2:$A$28,0)),"")</f>
      </c>
      <c r="K273" s="80" t="str">
        <f>IF(OR(L273="",Z273="",AA273="",AB273=""),"",IF(B273&lt;AA273,L273,IF(B273&gt;AB273,Z273,L273+(Z273-L273)*MIN(MAX((B273-AA273+1)/MAX(AB273-AA273+1,1),0),1))))</f>
      </c>
      <c r="L273" s="81" t="str">
        <f>IFERROR(INDEX('Cost_Components'!$S$2:$S$28,MATCH(E273,'Cost_Components'!$A$2:$A$28,0)),"")</f>
      </c>
      <c r="M273" s="82" t="str">
        <f>IFERROR(INDEX('Cost_Components'!$L$2:$L$28,MATCH(E273,'Cost_Components'!$A$2:$A$28,0)),"")</f>
      </c>
      <c r="N273" s="83" t="str">
        <f>IFERROR(INDEX('Cost_Components'!$P$2:$P$28,MATCH(E273,'Cost_Components'!$A$2:$A$28,0)),"")</f>
      </c>
      <c r="O273" s="84" t="str">
        <f>AF273*J273</f>
      </c>
      <c r="P273" s="85" t="str">
        <f>AG273*J273</f>
      </c>
      <c r="Q273" s="86" t="str">
        <f>P273*L273*M273*N273</f>
      </c>
      <c r="R273" s="87" t="str">
        <f>O273*K273*M273*N273</f>
      </c>
      <c r="S273" s="88" t="str">
        <f>R273-Q273</f>
      </c>
      <c r="T273" s="34" t="str">
        <f>IFERROR(INDEX('Cost_Components'!$R$2:$R$28,MATCH(E273,'Cost_Components'!$A$2:$A$28,0)),"")</f>
      </c>
      <c r="U273" s="89" t="str">
        <f>IFERROR(INDEX('Cost_Components'!$Q$2:$Q$28,MATCH(E273,'Cost_Components'!$A$2:$A$28,0)),"")</f>
      </c>
      <c r="V273" s="90" t="str">
        <f>1/(1+'Calculation_Assumptions'!$B$5)^(B273-'Calculation_Assumptions'!$B$2)</f>
      </c>
      <c r="W273" s="91" t="str">
        <f>Q273*V273</f>
      </c>
      <c r="X273" s="92" t="str">
        <f>R273*V273</f>
      </c>
      <c r="Y273" s="93" t="str">
        <f>S273*V273</f>
      </c>
      <c r="Z273" s="94" t="str">
        <f>IFERROR(INDEX('Cost_Components'!$T$2:$T$28,MATCH(E273,'Cost_Components'!$A$2:$A$28,0)),"")</f>
      </c>
      <c r="AA273" s="95" t="str">
        <f>IFERROR(INDEX('Cost_Components'!$U$2:$U$28,MATCH(E273,'Cost_Components'!$A$2:$A$28,0)),"")</f>
      </c>
      <c r="AB273" s="96" t="str">
        <f>IFERROR(INDEX('Cost_Components'!$V$2:$V$28,MATCH(E273,'Cost_Components'!$A$2:$A$28,0)),"")</f>
      </c>
      <c r="AC273" s="97" t="str">
        <f>IFERROR(INDEX('Cost_Components'!$M$2:$M$28,MATCH(E273,'Cost_Components'!$A$2:$A$28,0)),"")</f>
      </c>
      <c r="AD273" s="98" t="str">
        <f>IFERROR(INDEX('Cost_Components'!$N$2:$N$28,MATCH(E273,'Cost_Components'!$A$2:$A$28,0)),"")</f>
      </c>
      <c r="AE273" s="34" t="str">
        <f>IFERROR(INDEX('Cost_Components'!$O$2:$O$28,MATCH(E273,'Cost_Components'!$A$2:$A$28,0)),"")</f>
      </c>
      <c r="AF273" s="99" t="n">
        <v>677252.784350837</v>
      </c>
      <c r="AG273" s="100" t="n">
        <v>663939.695984059</v>
      </c>
      <c r="AH273" s="101" t="str">
        <f>IF(H273="shared-count-once",COUNTIFS($A$2:$A$1405,A273,$B$2:$B$1405,B273,$E$2:$E$1405,E273),1)</f>
      </c>
      <c r="AI273" s="102" t="n">
        <v>308542769.756622</v>
      </c>
      <c r="AJ273" s="103" t="str">
        <f>IF(AI273=0,"",Q273/AI273)</f>
      </c>
      <c r="AK273" s="104" t="str">
        <f>IF(AI273=0,"",R273/AI273)</f>
      </c>
      <c r="AL273" s="105" t="str">
        <f>IF(AI273=0,"",S273/AI273)</f>
      </c>
      <c r="AM273" s="106" t="str">
        <f>IF(AI273=0,"",Y273/AI273)</f>
      </c>
    </row>
    <row r="274">
      <c r="A274" t="s">
        <v>245</v>
      </c>
      <c r="B274" s="73" t="n">
        <v>2037</v>
      </c>
      <c r="C274" t="s">
        <v>245</v>
      </c>
      <c r="D274" t="s">
        <v>211</v>
      </c>
      <c r="E274" s="74" t="s">
        <v>322</v>
      </c>
      <c r="F274" s="75" t="s">
        <v>323</v>
      </c>
      <c r="G274" s="76" t="s">
        <v>248</v>
      </c>
      <c r="H274" s="77" t="s">
        <v>240</v>
      </c>
      <c r="I274" s="78" t="s">
        <v>304</v>
      </c>
      <c r="J274" s="79" t="str">
        <f>IFERROR(INDEX('Cost_Components'!$K$2:$K$28,MATCH(E274,'Cost_Components'!$A$2:$A$28,0)),"")</f>
      </c>
      <c r="K274" s="80" t="str">
        <f>IF(OR(L274="",Z274="",AA274="",AB274=""),"",IF(B274&lt;AA274,L274,IF(B274&gt;AB274,Z274,L274+(Z274-L274)*MIN(MAX((B274-AA274+1)/MAX(AB274-AA274+1,1),0),1))))</f>
      </c>
      <c r="L274" s="81" t="str">
        <f>IFERROR(INDEX('Cost_Components'!$S$2:$S$28,MATCH(E274,'Cost_Components'!$A$2:$A$28,0)),"")</f>
      </c>
      <c r="M274" s="82" t="str">
        <f>IFERROR(INDEX('Cost_Components'!$L$2:$L$28,MATCH(E274,'Cost_Components'!$A$2:$A$28,0)),"")</f>
      </c>
      <c r="N274" s="83" t="str">
        <f>IFERROR(INDEX('Cost_Components'!$P$2:$P$28,MATCH(E274,'Cost_Components'!$A$2:$A$28,0)),"")</f>
      </c>
      <c r="O274" s="84" t="str">
        <f>AF274*J274</f>
      </c>
      <c r="P274" s="85" t="str">
        <f>AG274*J274</f>
      </c>
      <c r="Q274" s="86" t="str">
        <f>P274*L274*M274*N274</f>
      </c>
      <c r="R274" s="87" t="str">
        <f>O274*K274*M274*N274</f>
      </c>
      <c r="S274" s="88" t="str">
        <f>R274-Q274</f>
      </c>
      <c r="T274" s="34" t="str">
        <f>IFERROR(INDEX('Cost_Components'!$R$2:$R$28,MATCH(E274,'Cost_Components'!$A$2:$A$28,0)),"")</f>
      </c>
      <c r="U274" s="89" t="str">
        <f>IFERROR(INDEX('Cost_Components'!$Q$2:$Q$28,MATCH(E274,'Cost_Components'!$A$2:$A$28,0)),"")</f>
      </c>
      <c r="V274" s="90" t="str">
        <f>1/(1+'Calculation_Assumptions'!$B$5)^(B274-'Calculation_Assumptions'!$B$2)</f>
      </c>
      <c r="W274" s="91" t="str">
        <f>Q274*V274</f>
      </c>
      <c r="X274" s="92" t="str">
        <f>R274*V274</f>
      </c>
      <c r="Y274" s="93" t="str">
        <f>S274*V274</f>
      </c>
      <c r="Z274" s="94" t="str">
        <f>IFERROR(INDEX('Cost_Components'!$T$2:$T$28,MATCH(E274,'Cost_Components'!$A$2:$A$28,0)),"")</f>
      </c>
      <c r="AA274" s="95" t="str">
        <f>IFERROR(INDEX('Cost_Components'!$U$2:$U$28,MATCH(E274,'Cost_Components'!$A$2:$A$28,0)),"")</f>
      </c>
      <c r="AB274" s="96" t="str">
        <f>IFERROR(INDEX('Cost_Components'!$V$2:$V$28,MATCH(E274,'Cost_Components'!$A$2:$A$28,0)),"")</f>
      </c>
      <c r="AC274" s="97" t="str">
        <f>IFERROR(INDEX('Cost_Components'!$M$2:$M$28,MATCH(E274,'Cost_Components'!$A$2:$A$28,0)),"")</f>
      </c>
      <c r="AD274" s="98" t="str">
        <f>IFERROR(INDEX('Cost_Components'!$N$2:$N$28,MATCH(E274,'Cost_Components'!$A$2:$A$28,0)),"")</f>
      </c>
      <c r="AE274" s="34" t="str">
        <f>IFERROR(INDEX('Cost_Components'!$O$2:$O$28,MATCH(E274,'Cost_Components'!$A$2:$A$28,0)),"")</f>
      </c>
      <c r="AF274" s="99" t="n">
        <v>700049.84168357</v>
      </c>
      <c r="AG274" s="100" t="n">
        <v>684865.177445904</v>
      </c>
      <c r="AH274" s="101" t="str">
        <f>IF(H274="shared-count-once",COUNTIFS($A$2:$A$1405,A274,$B$2:$B$1405,B274,$E$2:$E$1405,E274),1)</f>
      </c>
      <c r="AI274" s="102" t="n">
        <v>310068287.63643</v>
      </c>
      <c r="AJ274" s="103" t="str">
        <f>IF(AI274=0,"",Q274/AI274)</f>
      </c>
      <c r="AK274" s="104" t="str">
        <f>IF(AI274=0,"",R274/AI274)</f>
      </c>
      <c r="AL274" s="105" t="str">
        <f>IF(AI274=0,"",S274/AI274)</f>
      </c>
      <c r="AM274" s="106" t="str">
        <f>IF(AI274=0,"",Y274/AI274)</f>
      </c>
    </row>
    <row r="275">
      <c r="A275" t="s">
        <v>245</v>
      </c>
      <c r="B275" s="73" t="n">
        <v>2038</v>
      </c>
      <c r="C275" t="s">
        <v>245</v>
      </c>
      <c r="D275" t="s">
        <v>211</v>
      </c>
      <c r="E275" s="74" t="s">
        <v>322</v>
      </c>
      <c r="F275" s="75" t="s">
        <v>323</v>
      </c>
      <c r="G275" s="76" t="s">
        <v>248</v>
      </c>
      <c r="H275" s="77" t="s">
        <v>240</v>
      </c>
      <c r="I275" s="78" t="s">
        <v>304</v>
      </c>
      <c r="J275" s="79" t="str">
        <f>IFERROR(INDEX('Cost_Components'!$K$2:$K$28,MATCH(E275,'Cost_Components'!$A$2:$A$28,0)),"")</f>
      </c>
      <c r="K275" s="80" t="str">
        <f>IF(OR(L275="",Z275="",AA275="",AB275=""),"",IF(B275&lt;AA275,L275,IF(B275&gt;AB275,Z275,L275+(Z275-L275)*MIN(MAX((B275-AA275+1)/MAX(AB275-AA275+1,1),0),1))))</f>
      </c>
      <c r="L275" s="81" t="str">
        <f>IFERROR(INDEX('Cost_Components'!$S$2:$S$28,MATCH(E275,'Cost_Components'!$A$2:$A$28,0)),"")</f>
      </c>
      <c r="M275" s="82" t="str">
        <f>IFERROR(INDEX('Cost_Components'!$L$2:$L$28,MATCH(E275,'Cost_Components'!$A$2:$A$28,0)),"")</f>
      </c>
      <c r="N275" s="83" t="str">
        <f>IFERROR(INDEX('Cost_Components'!$P$2:$P$28,MATCH(E275,'Cost_Components'!$A$2:$A$28,0)),"")</f>
      </c>
      <c r="O275" s="84" t="str">
        <f>AF275*J275</f>
      </c>
      <c r="P275" s="85" t="str">
        <f>AG275*J275</f>
      </c>
      <c r="Q275" s="86" t="str">
        <f>P275*L275*M275*N275</f>
      </c>
      <c r="R275" s="87" t="str">
        <f>O275*K275*M275*N275</f>
      </c>
      <c r="S275" s="88" t="str">
        <f>R275-Q275</f>
      </c>
      <c r="T275" s="34" t="str">
        <f>IFERROR(INDEX('Cost_Components'!$R$2:$R$28,MATCH(E275,'Cost_Components'!$A$2:$A$28,0)),"")</f>
      </c>
      <c r="U275" s="89" t="str">
        <f>IFERROR(INDEX('Cost_Components'!$Q$2:$Q$28,MATCH(E275,'Cost_Components'!$A$2:$A$28,0)),"")</f>
      </c>
      <c r="V275" s="90" t="str">
        <f>1/(1+'Calculation_Assumptions'!$B$5)^(B275-'Calculation_Assumptions'!$B$2)</f>
      </c>
      <c r="W275" s="91" t="str">
        <f>Q275*V275</f>
      </c>
      <c r="X275" s="92" t="str">
        <f>R275*V275</f>
      </c>
      <c r="Y275" s="93" t="str">
        <f>S275*V275</f>
      </c>
      <c r="Z275" s="94" t="str">
        <f>IFERROR(INDEX('Cost_Components'!$T$2:$T$28,MATCH(E275,'Cost_Components'!$A$2:$A$28,0)),"")</f>
      </c>
      <c r="AA275" s="95" t="str">
        <f>IFERROR(INDEX('Cost_Components'!$U$2:$U$28,MATCH(E275,'Cost_Components'!$A$2:$A$28,0)),"")</f>
      </c>
      <c r="AB275" s="96" t="str">
        <f>IFERROR(INDEX('Cost_Components'!$V$2:$V$28,MATCH(E275,'Cost_Components'!$A$2:$A$28,0)),"")</f>
      </c>
      <c r="AC275" s="97" t="str">
        <f>IFERROR(INDEX('Cost_Components'!$M$2:$M$28,MATCH(E275,'Cost_Components'!$A$2:$A$28,0)),"")</f>
      </c>
      <c r="AD275" s="98" t="str">
        <f>IFERROR(INDEX('Cost_Components'!$N$2:$N$28,MATCH(E275,'Cost_Components'!$A$2:$A$28,0)),"")</f>
      </c>
      <c r="AE275" s="34" t="str">
        <f>IFERROR(INDEX('Cost_Components'!$O$2:$O$28,MATCH(E275,'Cost_Components'!$A$2:$A$28,0)),"")</f>
      </c>
      <c r="AF275" s="99" t="n">
        <v>723959.136227122</v>
      </c>
      <c r="AG275" s="100" t="n">
        <v>706810.769351723</v>
      </c>
      <c r="AH275" s="101" t="str">
        <f>IF(H275="shared-count-once",COUNTIFS($A$2:$A$1405,A275,$B$2:$B$1405,B275,$E$2:$E$1405,E275),1)</f>
      </c>
      <c r="AI275" s="102" t="n">
        <v>311532999.13163</v>
      </c>
      <c r="AJ275" s="103" t="str">
        <f>IF(AI275=0,"",Q275/AI275)</f>
      </c>
      <c r="AK275" s="104" t="str">
        <f>IF(AI275=0,"",R275/AI275)</f>
      </c>
      <c r="AL275" s="105" t="str">
        <f>IF(AI275=0,"",S275/AI275)</f>
      </c>
      <c r="AM275" s="106" t="str">
        <f>IF(AI275=0,"",Y275/AI275)</f>
      </c>
    </row>
    <row r="276">
      <c r="A276" t="s">
        <v>245</v>
      </c>
      <c r="B276" s="73" t="n">
        <v>2039</v>
      </c>
      <c r="C276" t="s">
        <v>245</v>
      </c>
      <c r="D276" t="s">
        <v>211</v>
      </c>
      <c r="E276" s="74" t="s">
        <v>322</v>
      </c>
      <c r="F276" s="75" t="s">
        <v>323</v>
      </c>
      <c r="G276" s="76" t="s">
        <v>248</v>
      </c>
      <c r="H276" s="77" t="s">
        <v>240</v>
      </c>
      <c r="I276" s="78" t="s">
        <v>304</v>
      </c>
      <c r="J276" s="79" t="str">
        <f>IFERROR(INDEX('Cost_Components'!$K$2:$K$28,MATCH(E276,'Cost_Components'!$A$2:$A$28,0)),"")</f>
      </c>
      <c r="K276" s="80" t="str">
        <f>IF(OR(L276="",Z276="",AA276="",AB276=""),"",IF(B276&lt;AA276,L276,IF(B276&gt;AB276,Z276,L276+(Z276-L276)*MIN(MAX((B276-AA276+1)/MAX(AB276-AA276+1,1),0),1))))</f>
      </c>
      <c r="L276" s="81" t="str">
        <f>IFERROR(INDEX('Cost_Components'!$S$2:$S$28,MATCH(E276,'Cost_Components'!$A$2:$A$28,0)),"")</f>
      </c>
      <c r="M276" s="82" t="str">
        <f>IFERROR(INDEX('Cost_Components'!$L$2:$L$28,MATCH(E276,'Cost_Components'!$A$2:$A$28,0)),"")</f>
      </c>
      <c r="N276" s="83" t="str">
        <f>IFERROR(INDEX('Cost_Components'!$P$2:$P$28,MATCH(E276,'Cost_Components'!$A$2:$A$28,0)),"")</f>
      </c>
      <c r="O276" s="84" t="str">
        <f>AF276*J276</f>
      </c>
      <c r="P276" s="85" t="str">
        <f>AG276*J276</f>
      </c>
      <c r="Q276" s="86" t="str">
        <f>P276*L276*M276*N276</f>
      </c>
      <c r="R276" s="87" t="str">
        <f>O276*K276*M276*N276</f>
      </c>
      <c r="S276" s="88" t="str">
        <f>R276-Q276</f>
      </c>
      <c r="T276" s="34" t="str">
        <f>IFERROR(INDEX('Cost_Components'!$R$2:$R$28,MATCH(E276,'Cost_Components'!$A$2:$A$28,0)),"")</f>
      </c>
      <c r="U276" s="89" t="str">
        <f>IFERROR(INDEX('Cost_Components'!$Q$2:$Q$28,MATCH(E276,'Cost_Components'!$A$2:$A$28,0)),"")</f>
      </c>
      <c r="V276" s="90" t="str">
        <f>1/(1+'Calculation_Assumptions'!$B$5)^(B276-'Calculation_Assumptions'!$B$2)</f>
      </c>
      <c r="W276" s="91" t="str">
        <f>Q276*V276</f>
      </c>
      <c r="X276" s="92" t="str">
        <f>R276*V276</f>
      </c>
      <c r="Y276" s="93" t="str">
        <f>S276*V276</f>
      </c>
      <c r="Z276" s="94" t="str">
        <f>IFERROR(INDEX('Cost_Components'!$T$2:$T$28,MATCH(E276,'Cost_Components'!$A$2:$A$28,0)),"")</f>
      </c>
      <c r="AA276" s="95" t="str">
        <f>IFERROR(INDEX('Cost_Components'!$U$2:$U$28,MATCH(E276,'Cost_Components'!$A$2:$A$28,0)),"")</f>
      </c>
      <c r="AB276" s="96" t="str">
        <f>IFERROR(INDEX('Cost_Components'!$V$2:$V$28,MATCH(E276,'Cost_Components'!$A$2:$A$28,0)),"")</f>
      </c>
      <c r="AC276" s="97" t="str">
        <f>IFERROR(INDEX('Cost_Components'!$M$2:$M$28,MATCH(E276,'Cost_Components'!$A$2:$A$28,0)),"")</f>
      </c>
      <c r="AD276" s="98" t="str">
        <f>IFERROR(INDEX('Cost_Components'!$N$2:$N$28,MATCH(E276,'Cost_Components'!$A$2:$A$28,0)),"")</f>
      </c>
      <c r="AE276" s="34" t="str">
        <f>IFERROR(INDEX('Cost_Components'!$O$2:$O$28,MATCH(E276,'Cost_Components'!$A$2:$A$28,0)),"")</f>
      </c>
      <c r="AF276" s="99" t="n">
        <v>747969.578143522</v>
      </c>
      <c r="AG276" s="100" t="n">
        <v>728765.489405512</v>
      </c>
      <c r="AH276" s="101" t="str">
        <f>IF(H276="shared-count-once",COUNTIFS($A$2:$A$1405,A276,$B$2:$B$1405,B276,$E$2:$E$1405,E276),1)</f>
      </c>
      <c r="AI276" s="102" t="n">
        <v>312936391.858479</v>
      </c>
      <c r="AJ276" s="103" t="str">
        <f>IF(AI276=0,"",Q276/AI276)</f>
      </c>
      <c r="AK276" s="104" t="str">
        <f>IF(AI276=0,"",R276/AI276)</f>
      </c>
      <c r="AL276" s="105" t="str">
        <f>IF(AI276=0,"",S276/AI276)</f>
      </c>
      <c r="AM276" s="106" t="str">
        <f>IF(AI276=0,"",Y276/AI276)</f>
      </c>
    </row>
    <row r="277">
      <c r="A277" t="s">
        <v>245</v>
      </c>
      <c r="B277" s="73" t="n">
        <v>2040</v>
      </c>
      <c r="C277" t="s">
        <v>245</v>
      </c>
      <c r="D277" t="s">
        <v>211</v>
      </c>
      <c r="E277" s="74" t="s">
        <v>322</v>
      </c>
      <c r="F277" s="75" t="s">
        <v>323</v>
      </c>
      <c r="G277" s="76" t="s">
        <v>248</v>
      </c>
      <c r="H277" s="77" t="s">
        <v>240</v>
      </c>
      <c r="I277" s="78" t="s">
        <v>304</v>
      </c>
      <c r="J277" s="79" t="str">
        <f>IFERROR(INDEX('Cost_Components'!$K$2:$K$28,MATCH(E277,'Cost_Components'!$A$2:$A$28,0)),"")</f>
      </c>
      <c r="K277" s="80" t="str">
        <f>IF(OR(L277="",Z277="",AA277="",AB277=""),"",IF(B277&lt;AA277,L277,IF(B277&gt;AB277,Z277,L277+(Z277-L277)*MIN(MAX((B277-AA277+1)/MAX(AB277-AA277+1,1),0),1))))</f>
      </c>
      <c r="L277" s="81" t="str">
        <f>IFERROR(INDEX('Cost_Components'!$S$2:$S$28,MATCH(E277,'Cost_Components'!$A$2:$A$28,0)),"")</f>
      </c>
      <c r="M277" s="82" t="str">
        <f>IFERROR(INDEX('Cost_Components'!$L$2:$L$28,MATCH(E277,'Cost_Components'!$A$2:$A$28,0)),"")</f>
      </c>
      <c r="N277" s="83" t="str">
        <f>IFERROR(INDEX('Cost_Components'!$P$2:$P$28,MATCH(E277,'Cost_Components'!$A$2:$A$28,0)),"")</f>
      </c>
      <c r="O277" s="84" t="str">
        <f>AF277*J277</f>
      </c>
      <c r="P277" s="85" t="str">
        <f>AG277*J277</f>
      </c>
      <c r="Q277" s="86" t="str">
        <f>P277*L277*M277*N277</f>
      </c>
      <c r="R277" s="87" t="str">
        <f>O277*K277*M277*N277</f>
      </c>
      <c r="S277" s="88" t="str">
        <f>R277-Q277</f>
      </c>
      <c r="T277" s="34" t="str">
        <f>IFERROR(INDEX('Cost_Components'!$R$2:$R$28,MATCH(E277,'Cost_Components'!$A$2:$A$28,0)),"")</f>
      </c>
      <c r="U277" s="89" t="str">
        <f>IFERROR(INDEX('Cost_Components'!$Q$2:$Q$28,MATCH(E277,'Cost_Components'!$A$2:$A$28,0)),"")</f>
      </c>
      <c r="V277" s="90" t="str">
        <f>1/(1+'Calculation_Assumptions'!$B$5)^(B277-'Calculation_Assumptions'!$B$2)</f>
      </c>
      <c r="W277" s="91" t="str">
        <f>Q277*V277</f>
      </c>
      <c r="X277" s="92" t="str">
        <f>R277*V277</f>
      </c>
      <c r="Y277" s="93" t="str">
        <f>S277*V277</f>
      </c>
      <c r="Z277" s="94" t="str">
        <f>IFERROR(INDEX('Cost_Components'!$T$2:$T$28,MATCH(E277,'Cost_Components'!$A$2:$A$28,0)),"")</f>
      </c>
      <c r="AA277" s="95" t="str">
        <f>IFERROR(INDEX('Cost_Components'!$U$2:$U$28,MATCH(E277,'Cost_Components'!$A$2:$A$28,0)),"")</f>
      </c>
      <c r="AB277" s="96" t="str">
        <f>IFERROR(INDEX('Cost_Components'!$V$2:$V$28,MATCH(E277,'Cost_Components'!$A$2:$A$28,0)),"")</f>
      </c>
      <c r="AC277" s="97" t="str">
        <f>IFERROR(INDEX('Cost_Components'!$M$2:$M$28,MATCH(E277,'Cost_Components'!$A$2:$A$28,0)),"")</f>
      </c>
      <c r="AD277" s="98" t="str">
        <f>IFERROR(INDEX('Cost_Components'!$N$2:$N$28,MATCH(E277,'Cost_Components'!$A$2:$A$28,0)),"")</f>
      </c>
      <c r="AE277" s="34" t="str">
        <f>IFERROR(INDEX('Cost_Components'!$O$2:$O$28,MATCH(E277,'Cost_Components'!$A$2:$A$28,0)),"")</f>
      </c>
      <c r="AF277" s="99" t="n">
        <v>772288.617258641</v>
      </c>
      <c r="AG277" s="100" t="n">
        <v>750939.97952815</v>
      </c>
      <c r="AH277" s="101" t="str">
        <f>IF(H277="shared-count-once",COUNTIFS($A$2:$A$1405,A277,$B$2:$B$1405,B277,$E$2:$E$1405,E277),1)</f>
      </c>
      <c r="AI277" s="102" t="n">
        <v>314265537.410829</v>
      </c>
      <c r="AJ277" s="103" t="str">
        <f>IF(AI277=0,"",Q277/AI277)</f>
      </c>
      <c r="AK277" s="104" t="str">
        <f>IF(AI277=0,"",R277/AI277)</f>
      </c>
      <c r="AL277" s="105" t="str">
        <f>IF(AI277=0,"",S277/AI277)</f>
      </c>
      <c r="AM277" s="106" t="str">
        <f>IF(AI277=0,"",Y277/AI277)</f>
      </c>
    </row>
    <row r="278">
      <c r="A278" t="s">
        <v>245</v>
      </c>
      <c r="B278" s="73" t="n">
        <v>2041</v>
      </c>
      <c r="C278" t="s">
        <v>245</v>
      </c>
      <c r="D278" t="s">
        <v>211</v>
      </c>
      <c r="E278" s="74" t="s">
        <v>322</v>
      </c>
      <c r="F278" s="75" t="s">
        <v>323</v>
      </c>
      <c r="G278" s="76" t="s">
        <v>248</v>
      </c>
      <c r="H278" s="77" t="s">
        <v>240</v>
      </c>
      <c r="I278" s="78" t="s">
        <v>304</v>
      </c>
      <c r="J278" s="79" t="str">
        <f>IFERROR(INDEX('Cost_Components'!$K$2:$K$28,MATCH(E278,'Cost_Components'!$A$2:$A$28,0)),"")</f>
      </c>
      <c r="K278" s="80" t="str">
        <f>IF(OR(L278="",Z278="",AA278="",AB278=""),"",IF(B278&lt;AA278,L278,IF(B278&gt;AB278,Z278,L278+(Z278-L278)*MIN(MAX((B278-AA278+1)/MAX(AB278-AA278+1,1),0),1))))</f>
      </c>
      <c r="L278" s="81" t="str">
        <f>IFERROR(INDEX('Cost_Components'!$S$2:$S$28,MATCH(E278,'Cost_Components'!$A$2:$A$28,0)),"")</f>
      </c>
      <c r="M278" s="82" t="str">
        <f>IFERROR(INDEX('Cost_Components'!$L$2:$L$28,MATCH(E278,'Cost_Components'!$A$2:$A$28,0)),"")</f>
      </c>
      <c r="N278" s="83" t="str">
        <f>IFERROR(INDEX('Cost_Components'!$P$2:$P$28,MATCH(E278,'Cost_Components'!$A$2:$A$28,0)),"")</f>
      </c>
      <c r="O278" s="84" t="str">
        <f>AF278*J278</f>
      </c>
      <c r="P278" s="85" t="str">
        <f>AG278*J278</f>
      </c>
      <c r="Q278" s="86" t="str">
        <f>P278*L278*M278*N278</f>
      </c>
      <c r="R278" s="87" t="str">
        <f>O278*K278*M278*N278</f>
      </c>
      <c r="S278" s="88" t="str">
        <f>R278-Q278</f>
      </c>
      <c r="T278" s="34" t="str">
        <f>IFERROR(INDEX('Cost_Components'!$R$2:$R$28,MATCH(E278,'Cost_Components'!$A$2:$A$28,0)),"")</f>
      </c>
      <c r="U278" s="89" t="str">
        <f>IFERROR(INDEX('Cost_Components'!$Q$2:$Q$28,MATCH(E278,'Cost_Components'!$A$2:$A$28,0)),"")</f>
      </c>
      <c r="V278" s="90" t="str">
        <f>1/(1+'Calculation_Assumptions'!$B$5)^(B278-'Calculation_Assumptions'!$B$2)</f>
      </c>
      <c r="W278" s="91" t="str">
        <f>Q278*V278</f>
      </c>
      <c r="X278" s="92" t="str">
        <f>R278*V278</f>
      </c>
      <c r="Y278" s="93" t="str">
        <f>S278*V278</f>
      </c>
      <c r="Z278" s="94" t="str">
        <f>IFERROR(INDEX('Cost_Components'!$T$2:$T$28,MATCH(E278,'Cost_Components'!$A$2:$A$28,0)),"")</f>
      </c>
      <c r="AA278" s="95" t="str">
        <f>IFERROR(INDEX('Cost_Components'!$U$2:$U$28,MATCH(E278,'Cost_Components'!$A$2:$A$28,0)),"")</f>
      </c>
      <c r="AB278" s="96" t="str">
        <f>IFERROR(INDEX('Cost_Components'!$V$2:$V$28,MATCH(E278,'Cost_Components'!$A$2:$A$28,0)),"")</f>
      </c>
      <c r="AC278" s="97" t="str">
        <f>IFERROR(INDEX('Cost_Components'!$M$2:$M$28,MATCH(E278,'Cost_Components'!$A$2:$A$28,0)),"")</f>
      </c>
      <c r="AD278" s="98" t="str">
        <f>IFERROR(INDEX('Cost_Components'!$N$2:$N$28,MATCH(E278,'Cost_Components'!$A$2:$A$28,0)),"")</f>
      </c>
      <c r="AE278" s="34" t="str">
        <f>IFERROR(INDEX('Cost_Components'!$O$2:$O$28,MATCH(E278,'Cost_Components'!$A$2:$A$28,0)),"")</f>
      </c>
      <c r="AF278" s="99" t="n">
        <v>796764.74218424</v>
      </c>
      <c r="AG278" s="100" t="n">
        <v>773186.577070847</v>
      </c>
      <c r="AH278" s="101" t="str">
        <f>IF(H278="shared-count-once",COUNTIFS($A$2:$A$1405,A278,$B$2:$B$1405,B278,$E$2:$E$1405,E278),1)</f>
      </c>
      <c r="AI278" s="102" t="n">
        <v>315525215.312548</v>
      </c>
      <c r="AJ278" s="103" t="str">
        <f>IF(AI278=0,"",Q278/AI278)</f>
      </c>
      <c r="AK278" s="104" t="str">
        <f>IF(AI278=0,"",R278/AI278)</f>
      </c>
      <c r="AL278" s="105" t="str">
        <f>IF(AI278=0,"",S278/AI278)</f>
      </c>
      <c r="AM278" s="106" t="str">
        <f>IF(AI278=0,"",Y278/AI278)</f>
      </c>
    </row>
    <row r="279">
      <c r="A279" t="s">
        <v>245</v>
      </c>
      <c r="B279" s="73" t="n">
        <v>2042</v>
      </c>
      <c r="C279" t="s">
        <v>245</v>
      </c>
      <c r="D279" t="s">
        <v>211</v>
      </c>
      <c r="E279" s="74" t="s">
        <v>322</v>
      </c>
      <c r="F279" s="75" t="s">
        <v>323</v>
      </c>
      <c r="G279" s="76" t="s">
        <v>248</v>
      </c>
      <c r="H279" s="77" t="s">
        <v>240</v>
      </c>
      <c r="I279" s="78" t="s">
        <v>304</v>
      </c>
      <c r="J279" s="79" t="str">
        <f>IFERROR(INDEX('Cost_Components'!$K$2:$K$28,MATCH(E279,'Cost_Components'!$A$2:$A$28,0)),"")</f>
      </c>
      <c r="K279" s="80" t="str">
        <f>IF(OR(L279="",Z279="",AA279="",AB279=""),"",IF(B279&lt;AA279,L279,IF(B279&gt;AB279,Z279,L279+(Z279-L279)*MIN(MAX((B279-AA279+1)/MAX(AB279-AA279+1,1),0),1))))</f>
      </c>
      <c r="L279" s="81" t="str">
        <f>IFERROR(INDEX('Cost_Components'!$S$2:$S$28,MATCH(E279,'Cost_Components'!$A$2:$A$28,0)),"")</f>
      </c>
      <c r="M279" s="82" t="str">
        <f>IFERROR(INDEX('Cost_Components'!$L$2:$L$28,MATCH(E279,'Cost_Components'!$A$2:$A$28,0)),"")</f>
      </c>
      <c r="N279" s="83" t="str">
        <f>IFERROR(INDEX('Cost_Components'!$P$2:$P$28,MATCH(E279,'Cost_Components'!$A$2:$A$28,0)),"")</f>
      </c>
      <c r="O279" s="84" t="str">
        <f>AF279*J279</f>
      </c>
      <c r="P279" s="85" t="str">
        <f>AG279*J279</f>
      </c>
      <c r="Q279" s="86" t="str">
        <f>P279*L279*M279*N279</f>
      </c>
      <c r="R279" s="87" t="str">
        <f>O279*K279*M279*N279</f>
      </c>
      <c r="S279" s="88" t="str">
        <f>R279-Q279</f>
      </c>
      <c r="T279" s="34" t="str">
        <f>IFERROR(INDEX('Cost_Components'!$R$2:$R$28,MATCH(E279,'Cost_Components'!$A$2:$A$28,0)),"")</f>
      </c>
      <c r="U279" s="89" t="str">
        <f>IFERROR(INDEX('Cost_Components'!$Q$2:$Q$28,MATCH(E279,'Cost_Components'!$A$2:$A$28,0)),"")</f>
      </c>
      <c r="V279" s="90" t="str">
        <f>1/(1+'Calculation_Assumptions'!$B$5)^(B279-'Calculation_Assumptions'!$B$2)</f>
      </c>
      <c r="W279" s="91" t="str">
        <f>Q279*V279</f>
      </c>
      <c r="X279" s="92" t="str">
        <f>R279*V279</f>
      </c>
      <c r="Y279" s="93" t="str">
        <f>S279*V279</f>
      </c>
      <c r="Z279" s="94" t="str">
        <f>IFERROR(INDEX('Cost_Components'!$T$2:$T$28,MATCH(E279,'Cost_Components'!$A$2:$A$28,0)),"")</f>
      </c>
      <c r="AA279" s="95" t="str">
        <f>IFERROR(INDEX('Cost_Components'!$U$2:$U$28,MATCH(E279,'Cost_Components'!$A$2:$A$28,0)),"")</f>
      </c>
      <c r="AB279" s="96" t="str">
        <f>IFERROR(INDEX('Cost_Components'!$V$2:$V$28,MATCH(E279,'Cost_Components'!$A$2:$A$28,0)),"")</f>
      </c>
      <c r="AC279" s="97" t="str">
        <f>IFERROR(INDEX('Cost_Components'!$M$2:$M$28,MATCH(E279,'Cost_Components'!$A$2:$A$28,0)),"")</f>
      </c>
      <c r="AD279" s="98" t="str">
        <f>IFERROR(INDEX('Cost_Components'!$N$2:$N$28,MATCH(E279,'Cost_Components'!$A$2:$A$28,0)),"")</f>
      </c>
      <c r="AE279" s="34" t="str">
        <f>IFERROR(INDEX('Cost_Components'!$O$2:$O$28,MATCH(E279,'Cost_Components'!$A$2:$A$28,0)),"")</f>
      </c>
      <c r="AF279" s="99" t="n">
        <v>821324.495112859</v>
      </c>
      <c r="AG279" s="100" t="n">
        <v>795437.078709469</v>
      </c>
      <c r="AH279" s="101" t="str">
        <f>IF(H279="shared-count-once",COUNTIFS($A$2:$A$1405,A279,$B$2:$B$1405,B279,$E$2:$E$1405,E279),1)</f>
      </c>
      <c r="AI279" s="102" t="n">
        <v>316707694.211882</v>
      </c>
      <c r="AJ279" s="103" t="str">
        <f>IF(AI279=0,"",Q279/AI279)</f>
      </c>
      <c r="AK279" s="104" t="str">
        <f>IF(AI279=0,"",R279/AI279)</f>
      </c>
      <c r="AL279" s="105" t="str">
        <f>IF(AI279=0,"",S279/AI279)</f>
      </c>
      <c r="AM279" s="106" t="str">
        <f>IF(AI279=0,"",Y279/AI279)</f>
      </c>
    </row>
    <row r="280">
      <c r="A280" t="s">
        <v>245</v>
      </c>
      <c r="B280" s="73" t="n">
        <v>2043</v>
      </c>
      <c r="C280" t="s">
        <v>245</v>
      </c>
      <c r="D280" t="s">
        <v>211</v>
      </c>
      <c r="E280" s="74" t="s">
        <v>322</v>
      </c>
      <c r="F280" s="75" t="s">
        <v>323</v>
      </c>
      <c r="G280" s="76" t="s">
        <v>248</v>
      </c>
      <c r="H280" s="77" t="s">
        <v>240</v>
      </c>
      <c r="I280" s="78" t="s">
        <v>304</v>
      </c>
      <c r="J280" s="79" t="str">
        <f>IFERROR(INDEX('Cost_Components'!$K$2:$K$28,MATCH(E280,'Cost_Components'!$A$2:$A$28,0)),"")</f>
      </c>
      <c r="K280" s="80" t="str">
        <f>IF(OR(L280="",Z280="",AA280="",AB280=""),"",IF(B280&lt;AA280,L280,IF(B280&gt;AB280,Z280,L280+(Z280-L280)*MIN(MAX((B280-AA280+1)/MAX(AB280-AA280+1,1),0),1))))</f>
      </c>
      <c r="L280" s="81" t="str">
        <f>IFERROR(INDEX('Cost_Components'!$S$2:$S$28,MATCH(E280,'Cost_Components'!$A$2:$A$28,0)),"")</f>
      </c>
      <c r="M280" s="82" t="str">
        <f>IFERROR(INDEX('Cost_Components'!$L$2:$L$28,MATCH(E280,'Cost_Components'!$A$2:$A$28,0)),"")</f>
      </c>
      <c r="N280" s="83" t="str">
        <f>IFERROR(INDEX('Cost_Components'!$P$2:$P$28,MATCH(E280,'Cost_Components'!$A$2:$A$28,0)),"")</f>
      </c>
      <c r="O280" s="84" t="str">
        <f>AF280*J280</f>
      </c>
      <c r="P280" s="85" t="str">
        <f>AG280*J280</f>
      </c>
      <c r="Q280" s="86" t="str">
        <f>P280*L280*M280*N280</f>
      </c>
      <c r="R280" s="87" t="str">
        <f>O280*K280*M280*N280</f>
      </c>
      <c r="S280" s="88" t="str">
        <f>R280-Q280</f>
      </c>
      <c r="T280" s="34" t="str">
        <f>IFERROR(INDEX('Cost_Components'!$R$2:$R$28,MATCH(E280,'Cost_Components'!$A$2:$A$28,0)),"")</f>
      </c>
      <c r="U280" s="89" t="str">
        <f>IFERROR(INDEX('Cost_Components'!$Q$2:$Q$28,MATCH(E280,'Cost_Components'!$A$2:$A$28,0)),"")</f>
      </c>
      <c r="V280" s="90" t="str">
        <f>1/(1+'Calculation_Assumptions'!$B$5)^(B280-'Calculation_Assumptions'!$B$2)</f>
      </c>
      <c r="W280" s="91" t="str">
        <f>Q280*V280</f>
      </c>
      <c r="X280" s="92" t="str">
        <f>R280*V280</f>
      </c>
      <c r="Y280" s="93" t="str">
        <f>S280*V280</f>
      </c>
      <c r="Z280" s="94" t="str">
        <f>IFERROR(INDEX('Cost_Components'!$T$2:$T$28,MATCH(E280,'Cost_Components'!$A$2:$A$28,0)),"")</f>
      </c>
      <c r="AA280" s="95" t="str">
        <f>IFERROR(INDEX('Cost_Components'!$U$2:$U$28,MATCH(E280,'Cost_Components'!$A$2:$A$28,0)),"")</f>
      </c>
      <c r="AB280" s="96" t="str">
        <f>IFERROR(INDEX('Cost_Components'!$V$2:$V$28,MATCH(E280,'Cost_Components'!$A$2:$A$28,0)),"")</f>
      </c>
      <c r="AC280" s="97" t="str">
        <f>IFERROR(INDEX('Cost_Components'!$M$2:$M$28,MATCH(E280,'Cost_Components'!$A$2:$A$28,0)),"")</f>
      </c>
      <c r="AD280" s="98" t="str">
        <f>IFERROR(INDEX('Cost_Components'!$N$2:$N$28,MATCH(E280,'Cost_Components'!$A$2:$A$28,0)),"")</f>
      </c>
      <c r="AE280" s="34" t="str">
        <f>IFERROR(INDEX('Cost_Components'!$O$2:$O$28,MATCH(E280,'Cost_Components'!$A$2:$A$28,0)),"")</f>
      </c>
      <c r="AF280" s="99" t="n">
        <v>846688.075483201</v>
      </c>
      <c r="AG280" s="100" t="n">
        <v>818415.755094291</v>
      </c>
      <c r="AH280" s="101" t="str">
        <f>IF(H280="shared-count-once",COUNTIFS($A$2:$A$1405,A280,$B$2:$B$1405,B280,$E$2:$E$1405,E280),1)</f>
      </c>
      <c r="AI280" s="102" t="n">
        <v>317814114.067152</v>
      </c>
      <c r="AJ280" s="103" t="str">
        <f>IF(AI280=0,"",Q280/AI280)</f>
      </c>
      <c r="AK280" s="104" t="str">
        <f>IF(AI280=0,"",R280/AI280)</f>
      </c>
      <c r="AL280" s="105" t="str">
        <f>IF(AI280=0,"",S280/AI280)</f>
      </c>
      <c r="AM280" s="106" t="str">
        <f>IF(AI280=0,"",Y280/AI280)</f>
      </c>
    </row>
    <row r="281">
      <c r="A281" t="s">
        <v>245</v>
      </c>
      <c r="B281" s="73" t="n">
        <v>2044</v>
      </c>
      <c r="C281" t="s">
        <v>245</v>
      </c>
      <c r="D281" t="s">
        <v>211</v>
      </c>
      <c r="E281" s="74" t="s">
        <v>322</v>
      </c>
      <c r="F281" s="75" t="s">
        <v>323</v>
      </c>
      <c r="G281" s="76" t="s">
        <v>248</v>
      </c>
      <c r="H281" s="77" t="s">
        <v>240</v>
      </c>
      <c r="I281" s="78" t="s">
        <v>304</v>
      </c>
      <c r="J281" s="79" t="str">
        <f>IFERROR(INDEX('Cost_Components'!$K$2:$K$28,MATCH(E281,'Cost_Components'!$A$2:$A$28,0)),"")</f>
      </c>
      <c r="K281" s="80" t="str">
        <f>IF(OR(L281="",Z281="",AA281="",AB281=""),"",IF(B281&lt;AA281,L281,IF(B281&gt;AB281,Z281,L281+(Z281-L281)*MIN(MAX((B281-AA281+1)/MAX(AB281-AA281+1,1),0),1))))</f>
      </c>
      <c r="L281" s="81" t="str">
        <f>IFERROR(INDEX('Cost_Components'!$S$2:$S$28,MATCH(E281,'Cost_Components'!$A$2:$A$28,0)),"")</f>
      </c>
      <c r="M281" s="82" t="str">
        <f>IFERROR(INDEX('Cost_Components'!$L$2:$L$28,MATCH(E281,'Cost_Components'!$A$2:$A$28,0)),"")</f>
      </c>
      <c r="N281" s="83" t="str">
        <f>IFERROR(INDEX('Cost_Components'!$P$2:$P$28,MATCH(E281,'Cost_Components'!$A$2:$A$28,0)),"")</f>
      </c>
      <c r="O281" s="84" t="str">
        <f>AF281*J281</f>
      </c>
      <c r="P281" s="85" t="str">
        <f>AG281*J281</f>
      </c>
      <c r="Q281" s="86" t="str">
        <f>P281*L281*M281*N281</f>
      </c>
      <c r="R281" s="87" t="str">
        <f>O281*K281*M281*N281</f>
      </c>
      <c r="S281" s="88" t="str">
        <f>R281-Q281</f>
      </c>
      <c r="T281" s="34" t="str">
        <f>IFERROR(INDEX('Cost_Components'!$R$2:$R$28,MATCH(E281,'Cost_Components'!$A$2:$A$28,0)),"")</f>
      </c>
      <c r="U281" s="89" t="str">
        <f>IFERROR(INDEX('Cost_Components'!$Q$2:$Q$28,MATCH(E281,'Cost_Components'!$A$2:$A$28,0)),"")</f>
      </c>
      <c r="V281" s="90" t="str">
        <f>1/(1+'Calculation_Assumptions'!$B$5)^(B281-'Calculation_Assumptions'!$B$2)</f>
      </c>
      <c r="W281" s="91" t="str">
        <f>Q281*V281</f>
      </c>
      <c r="X281" s="92" t="str">
        <f>R281*V281</f>
      </c>
      <c r="Y281" s="93" t="str">
        <f>S281*V281</f>
      </c>
      <c r="Z281" s="94" t="str">
        <f>IFERROR(INDEX('Cost_Components'!$T$2:$T$28,MATCH(E281,'Cost_Components'!$A$2:$A$28,0)),"")</f>
      </c>
      <c r="AA281" s="95" t="str">
        <f>IFERROR(INDEX('Cost_Components'!$U$2:$U$28,MATCH(E281,'Cost_Components'!$A$2:$A$28,0)),"")</f>
      </c>
      <c r="AB281" s="96" t="str">
        <f>IFERROR(INDEX('Cost_Components'!$V$2:$V$28,MATCH(E281,'Cost_Components'!$A$2:$A$28,0)),"")</f>
      </c>
      <c r="AC281" s="97" t="str">
        <f>IFERROR(INDEX('Cost_Components'!$M$2:$M$28,MATCH(E281,'Cost_Components'!$A$2:$A$28,0)),"")</f>
      </c>
      <c r="AD281" s="98" t="str">
        <f>IFERROR(INDEX('Cost_Components'!$N$2:$N$28,MATCH(E281,'Cost_Components'!$A$2:$A$28,0)),"")</f>
      </c>
      <c r="AE281" s="34" t="str">
        <f>IFERROR(INDEX('Cost_Components'!$O$2:$O$28,MATCH(E281,'Cost_Components'!$A$2:$A$28,0)),"")</f>
      </c>
      <c r="AF281" s="99" t="n">
        <v>871887.966492242</v>
      </c>
      <c r="AG281" s="100" t="n">
        <v>841155.18302595</v>
      </c>
      <c r="AH281" s="101" t="str">
        <f>IF(H281="shared-count-once",COUNTIFS($A$2:$A$1405,A281,$B$2:$B$1405,B281,$E$2:$E$1405,E281),1)</f>
      </c>
      <c r="AI281" s="102" t="n">
        <v>318840890.732156</v>
      </c>
      <c r="AJ281" s="103" t="str">
        <f>IF(AI281=0,"",Q281/AI281)</f>
      </c>
      <c r="AK281" s="104" t="str">
        <f>IF(AI281=0,"",R281/AI281)</f>
      </c>
      <c r="AL281" s="105" t="str">
        <f>IF(AI281=0,"",S281/AI281)</f>
      </c>
      <c r="AM281" s="106" t="str">
        <f>IF(AI281=0,"",Y281/AI281)</f>
      </c>
    </row>
    <row r="282">
      <c r="A282" t="s">
        <v>245</v>
      </c>
      <c r="B282" s="73" t="n">
        <v>2045</v>
      </c>
      <c r="C282" t="s">
        <v>245</v>
      </c>
      <c r="D282" t="s">
        <v>211</v>
      </c>
      <c r="E282" s="74" t="s">
        <v>322</v>
      </c>
      <c r="F282" s="75" t="s">
        <v>323</v>
      </c>
      <c r="G282" s="76" t="s">
        <v>248</v>
      </c>
      <c r="H282" s="77" t="s">
        <v>240</v>
      </c>
      <c r="I282" s="78" t="s">
        <v>304</v>
      </c>
      <c r="J282" s="79" t="str">
        <f>IFERROR(INDEX('Cost_Components'!$K$2:$K$28,MATCH(E282,'Cost_Components'!$A$2:$A$28,0)),"")</f>
      </c>
      <c r="K282" s="80" t="str">
        <f>IF(OR(L282="",Z282="",AA282="",AB282=""),"",IF(B282&lt;AA282,L282,IF(B282&gt;AB282,Z282,L282+(Z282-L282)*MIN(MAX((B282-AA282+1)/MAX(AB282-AA282+1,1),0),1))))</f>
      </c>
      <c r="L282" s="81" t="str">
        <f>IFERROR(INDEX('Cost_Components'!$S$2:$S$28,MATCH(E282,'Cost_Components'!$A$2:$A$28,0)),"")</f>
      </c>
      <c r="M282" s="82" t="str">
        <f>IFERROR(INDEX('Cost_Components'!$L$2:$L$28,MATCH(E282,'Cost_Components'!$A$2:$A$28,0)),"")</f>
      </c>
      <c r="N282" s="83" t="str">
        <f>IFERROR(INDEX('Cost_Components'!$P$2:$P$28,MATCH(E282,'Cost_Components'!$A$2:$A$28,0)),"")</f>
      </c>
      <c r="O282" s="84" t="str">
        <f>AF282*J282</f>
      </c>
      <c r="P282" s="85" t="str">
        <f>AG282*J282</f>
      </c>
      <c r="Q282" s="86" t="str">
        <f>P282*L282*M282*N282</f>
      </c>
      <c r="R282" s="87" t="str">
        <f>O282*K282*M282*N282</f>
      </c>
      <c r="S282" s="88" t="str">
        <f>R282-Q282</f>
      </c>
      <c r="T282" s="34" t="str">
        <f>IFERROR(INDEX('Cost_Components'!$R$2:$R$28,MATCH(E282,'Cost_Components'!$A$2:$A$28,0)),"")</f>
      </c>
      <c r="U282" s="89" t="str">
        <f>IFERROR(INDEX('Cost_Components'!$Q$2:$Q$28,MATCH(E282,'Cost_Components'!$A$2:$A$28,0)),"")</f>
      </c>
      <c r="V282" s="90" t="str">
        <f>1/(1+'Calculation_Assumptions'!$B$5)^(B282-'Calculation_Assumptions'!$B$2)</f>
      </c>
      <c r="W282" s="91" t="str">
        <f>Q282*V282</f>
      </c>
      <c r="X282" s="92" t="str">
        <f>R282*V282</f>
      </c>
      <c r="Y282" s="93" t="str">
        <f>S282*V282</f>
      </c>
      <c r="Z282" s="94" t="str">
        <f>IFERROR(INDEX('Cost_Components'!$T$2:$T$28,MATCH(E282,'Cost_Components'!$A$2:$A$28,0)),"")</f>
      </c>
      <c r="AA282" s="95" t="str">
        <f>IFERROR(INDEX('Cost_Components'!$U$2:$U$28,MATCH(E282,'Cost_Components'!$A$2:$A$28,0)),"")</f>
      </c>
      <c r="AB282" s="96" t="str">
        <f>IFERROR(INDEX('Cost_Components'!$V$2:$V$28,MATCH(E282,'Cost_Components'!$A$2:$A$28,0)),"")</f>
      </c>
      <c r="AC282" s="97" t="str">
        <f>IFERROR(INDEX('Cost_Components'!$M$2:$M$28,MATCH(E282,'Cost_Components'!$A$2:$A$28,0)),"")</f>
      </c>
      <c r="AD282" s="98" t="str">
        <f>IFERROR(INDEX('Cost_Components'!$N$2:$N$28,MATCH(E282,'Cost_Components'!$A$2:$A$28,0)),"")</f>
      </c>
      <c r="AE282" s="34" t="str">
        <f>IFERROR(INDEX('Cost_Components'!$O$2:$O$28,MATCH(E282,'Cost_Components'!$A$2:$A$28,0)),"")</f>
      </c>
      <c r="AF282" s="99" t="n">
        <v>896999.506382443</v>
      </c>
      <c r="AG282" s="100" t="n">
        <v>863739.430280831</v>
      </c>
      <c r="AH282" s="101" t="str">
        <f>IF(H282="shared-count-once",COUNTIFS($A$2:$A$1405,A282,$B$2:$B$1405,B282,$E$2:$E$1405,E282),1)</f>
      </c>
      <c r="AI282" s="102" t="n">
        <v>319784682.33108</v>
      </c>
      <c r="AJ282" s="103" t="str">
        <f>IF(AI282=0,"",Q282/AI282)</f>
      </c>
      <c r="AK282" s="104" t="str">
        <f>IF(AI282=0,"",R282/AI282)</f>
      </c>
      <c r="AL282" s="105" t="str">
        <f>IF(AI282=0,"",S282/AI282)</f>
      </c>
      <c r="AM282" s="106" t="str">
        <f>IF(AI282=0,"",Y282/AI282)</f>
      </c>
    </row>
    <row r="283">
      <c r="A283" t="s">
        <v>245</v>
      </c>
      <c r="B283" s="73" t="n">
        <v>2046</v>
      </c>
      <c r="C283" t="s">
        <v>245</v>
      </c>
      <c r="D283" t="s">
        <v>211</v>
      </c>
      <c r="E283" s="74" t="s">
        <v>322</v>
      </c>
      <c r="F283" s="75" t="s">
        <v>323</v>
      </c>
      <c r="G283" s="76" t="s">
        <v>248</v>
      </c>
      <c r="H283" s="77" t="s">
        <v>240</v>
      </c>
      <c r="I283" s="78" t="s">
        <v>304</v>
      </c>
      <c r="J283" s="79" t="str">
        <f>IFERROR(INDEX('Cost_Components'!$K$2:$K$28,MATCH(E283,'Cost_Components'!$A$2:$A$28,0)),"")</f>
      </c>
      <c r="K283" s="80" t="str">
        <f>IF(OR(L283="",Z283="",AA283="",AB283=""),"",IF(B283&lt;AA283,L283,IF(B283&gt;AB283,Z283,L283+(Z283-L283)*MIN(MAX((B283-AA283+1)/MAX(AB283-AA283+1,1),0),1))))</f>
      </c>
      <c r="L283" s="81" t="str">
        <f>IFERROR(INDEX('Cost_Components'!$S$2:$S$28,MATCH(E283,'Cost_Components'!$A$2:$A$28,0)),"")</f>
      </c>
      <c r="M283" s="82" t="str">
        <f>IFERROR(INDEX('Cost_Components'!$L$2:$L$28,MATCH(E283,'Cost_Components'!$A$2:$A$28,0)),"")</f>
      </c>
      <c r="N283" s="83" t="str">
        <f>IFERROR(INDEX('Cost_Components'!$P$2:$P$28,MATCH(E283,'Cost_Components'!$A$2:$A$28,0)),"")</f>
      </c>
      <c r="O283" s="84" t="str">
        <f>AF283*J283</f>
      </c>
      <c r="P283" s="85" t="str">
        <f>AG283*J283</f>
      </c>
      <c r="Q283" s="86" t="str">
        <f>P283*L283*M283*N283</f>
      </c>
      <c r="R283" s="87" t="str">
        <f>O283*K283*M283*N283</f>
      </c>
      <c r="S283" s="88" t="str">
        <f>R283-Q283</f>
      </c>
      <c r="T283" s="34" t="str">
        <f>IFERROR(INDEX('Cost_Components'!$R$2:$R$28,MATCH(E283,'Cost_Components'!$A$2:$A$28,0)),"")</f>
      </c>
      <c r="U283" s="89" t="str">
        <f>IFERROR(INDEX('Cost_Components'!$Q$2:$Q$28,MATCH(E283,'Cost_Components'!$A$2:$A$28,0)),"")</f>
      </c>
      <c r="V283" s="90" t="str">
        <f>1/(1+'Calculation_Assumptions'!$B$5)^(B283-'Calculation_Assumptions'!$B$2)</f>
      </c>
      <c r="W283" s="91" t="str">
        <f>Q283*V283</f>
      </c>
      <c r="X283" s="92" t="str">
        <f>R283*V283</f>
      </c>
      <c r="Y283" s="93" t="str">
        <f>S283*V283</f>
      </c>
      <c r="Z283" s="94" t="str">
        <f>IFERROR(INDEX('Cost_Components'!$T$2:$T$28,MATCH(E283,'Cost_Components'!$A$2:$A$28,0)),"")</f>
      </c>
      <c r="AA283" s="95" t="str">
        <f>IFERROR(INDEX('Cost_Components'!$U$2:$U$28,MATCH(E283,'Cost_Components'!$A$2:$A$28,0)),"")</f>
      </c>
      <c r="AB283" s="96" t="str">
        <f>IFERROR(INDEX('Cost_Components'!$V$2:$V$28,MATCH(E283,'Cost_Components'!$A$2:$A$28,0)),"")</f>
      </c>
      <c r="AC283" s="97" t="str">
        <f>IFERROR(INDEX('Cost_Components'!$M$2:$M$28,MATCH(E283,'Cost_Components'!$A$2:$A$28,0)),"")</f>
      </c>
      <c r="AD283" s="98" t="str">
        <f>IFERROR(INDEX('Cost_Components'!$N$2:$N$28,MATCH(E283,'Cost_Components'!$A$2:$A$28,0)),"")</f>
      </c>
      <c r="AE283" s="34" t="str">
        <f>IFERROR(INDEX('Cost_Components'!$O$2:$O$28,MATCH(E283,'Cost_Components'!$A$2:$A$28,0)),"")</f>
      </c>
      <c r="AF283" s="99" t="n">
        <v>921881.571829046</v>
      </c>
      <c r="AG283" s="100" t="n">
        <v>886032.262619287</v>
      </c>
      <c r="AH283" s="101" t="str">
        <f>IF(H283="shared-count-once",COUNTIFS($A$2:$A$1405,A283,$B$2:$B$1405,B283,$E$2:$E$1405,E283),1)</f>
      </c>
      <c r="AI283" s="102" t="n">
        <v>320645615.981408</v>
      </c>
      <c r="AJ283" s="103" t="str">
        <f>IF(AI283=0,"",Q283/AI283)</f>
      </c>
      <c r="AK283" s="104" t="str">
        <f>IF(AI283=0,"",R283/AI283)</f>
      </c>
      <c r="AL283" s="105" t="str">
        <f>IF(AI283=0,"",S283/AI283)</f>
      </c>
      <c r="AM283" s="106" t="str">
        <f>IF(AI283=0,"",Y283/AI283)</f>
      </c>
    </row>
    <row r="284">
      <c r="A284" t="s">
        <v>245</v>
      </c>
      <c r="B284" s="73" t="n">
        <v>2047</v>
      </c>
      <c r="C284" t="s">
        <v>245</v>
      </c>
      <c r="D284" t="s">
        <v>211</v>
      </c>
      <c r="E284" s="74" t="s">
        <v>322</v>
      </c>
      <c r="F284" s="75" t="s">
        <v>323</v>
      </c>
      <c r="G284" s="76" t="s">
        <v>248</v>
      </c>
      <c r="H284" s="77" t="s">
        <v>240</v>
      </c>
      <c r="I284" s="78" t="s">
        <v>304</v>
      </c>
      <c r="J284" s="79" t="str">
        <f>IFERROR(INDEX('Cost_Components'!$K$2:$K$28,MATCH(E284,'Cost_Components'!$A$2:$A$28,0)),"")</f>
      </c>
      <c r="K284" s="80" t="str">
        <f>IF(OR(L284="",Z284="",AA284="",AB284=""),"",IF(B284&lt;AA284,L284,IF(B284&gt;AB284,Z284,L284+(Z284-L284)*MIN(MAX((B284-AA284+1)/MAX(AB284-AA284+1,1),0),1))))</f>
      </c>
      <c r="L284" s="81" t="str">
        <f>IFERROR(INDEX('Cost_Components'!$S$2:$S$28,MATCH(E284,'Cost_Components'!$A$2:$A$28,0)),"")</f>
      </c>
      <c r="M284" s="82" t="str">
        <f>IFERROR(INDEX('Cost_Components'!$L$2:$L$28,MATCH(E284,'Cost_Components'!$A$2:$A$28,0)),"")</f>
      </c>
      <c r="N284" s="83" t="str">
        <f>IFERROR(INDEX('Cost_Components'!$P$2:$P$28,MATCH(E284,'Cost_Components'!$A$2:$A$28,0)),"")</f>
      </c>
      <c r="O284" s="84" t="str">
        <f>AF284*J284</f>
      </c>
      <c r="P284" s="85" t="str">
        <f>AG284*J284</f>
      </c>
      <c r="Q284" s="86" t="str">
        <f>P284*L284*M284*N284</f>
      </c>
      <c r="R284" s="87" t="str">
        <f>O284*K284*M284*N284</f>
      </c>
      <c r="S284" s="88" t="str">
        <f>R284-Q284</f>
      </c>
      <c r="T284" s="34" t="str">
        <f>IFERROR(INDEX('Cost_Components'!$R$2:$R$28,MATCH(E284,'Cost_Components'!$A$2:$A$28,0)),"")</f>
      </c>
      <c r="U284" s="89" t="str">
        <f>IFERROR(INDEX('Cost_Components'!$Q$2:$Q$28,MATCH(E284,'Cost_Components'!$A$2:$A$28,0)),"")</f>
      </c>
      <c r="V284" s="90" t="str">
        <f>1/(1+'Calculation_Assumptions'!$B$5)^(B284-'Calculation_Assumptions'!$B$2)</f>
      </c>
      <c r="W284" s="91" t="str">
        <f>Q284*V284</f>
      </c>
      <c r="X284" s="92" t="str">
        <f>R284*V284</f>
      </c>
      <c r="Y284" s="93" t="str">
        <f>S284*V284</f>
      </c>
      <c r="Z284" s="94" t="str">
        <f>IFERROR(INDEX('Cost_Components'!$T$2:$T$28,MATCH(E284,'Cost_Components'!$A$2:$A$28,0)),"")</f>
      </c>
      <c r="AA284" s="95" t="str">
        <f>IFERROR(INDEX('Cost_Components'!$U$2:$U$28,MATCH(E284,'Cost_Components'!$A$2:$A$28,0)),"")</f>
      </c>
      <c r="AB284" s="96" t="str">
        <f>IFERROR(INDEX('Cost_Components'!$V$2:$V$28,MATCH(E284,'Cost_Components'!$A$2:$A$28,0)),"")</f>
      </c>
      <c r="AC284" s="97" t="str">
        <f>IFERROR(INDEX('Cost_Components'!$M$2:$M$28,MATCH(E284,'Cost_Components'!$A$2:$A$28,0)),"")</f>
      </c>
      <c r="AD284" s="98" t="str">
        <f>IFERROR(INDEX('Cost_Components'!$N$2:$N$28,MATCH(E284,'Cost_Components'!$A$2:$A$28,0)),"")</f>
      </c>
      <c r="AE284" s="34" t="str">
        <f>IFERROR(INDEX('Cost_Components'!$O$2:$O$28,MATCH(E284,'Cost_Components'!$A$2:$A$28,0)),"")</f>
      </c>
      <c r="AF284" s="99" t="n">
        <v>946645.852438255</v>
      </c>
      <c r="AG284" s="100" t="n">
        <v>908151.408768754</v>
      </c>
      <c r="AH284" s="101" t="str">
        <f>IF(H284="shared-count-once",COUNTIFS($A$2:$A$1405,A284,$B$2:$B$1405,B284,$E$2:$E$1405,E284),1)</f>
      </c>
      <c r="AI284" s="102" t="n">
        <v>321429520.522875</v>
      </c>
      <c r="AJ284" s="103" t="str">
        <f>IF(AI284=0,"",Q284/AI284)</f>
      </c>
      <c r="AK284" s="104" t="str">
        <f>IF(AI284=0,"",R284/AI284)</f>
      </c>
      <c r="AL284" s="105" t="str">
        <f>IF(AI284=0,"",S284/AI284)</f>
      </c>
      <c r="AM284" s="106" t="str">
        <f>IF(AI284=0,"",Y284/AI284)</f>
      </c>
    </row>
    <row r="285">
      <c r="A285" t="s">
        <v>245</v>
      </c>
      <c r="B285" s="73" t="n">
        <v>2048</v>
      </c>
      <c r="C285" t="s">
        <v>245</v>
      </c>
      <c r="D285" t="s">
        <v>211</v>
      </c>
      <c r="E285" s="74" t="s">
        <v>322</v>
      </c>
      <c r="F285" s="75" t="s">
        <v>323</v>
      </c>
      <c r="G285" s="76" t="s">
        <v>248</v>
      </c>
      <c r="H285" s="77" t="s">
        <v>240</v>
      </c>
      <c r="I285" s="78" t="s">
        <v>304</v>
      </c>
      <c r="J285" s="79" t="str">
        <f>IFERROR(INDEX('Cost_Components'!$K$2:$K$28,MATCH(E285,'Cost_Components'!$A$2:$A$28,0)),"")</f>
      </c>
      <c r="K285" s="80" t="str">
        <f>IF(OR(L285="",Z285="",AA285="",AB285=""),"",IF(B285&lt;AA285,L285,IF(B285&gt;AB285,Z285,L285+(Z285-L285)*MIN(MAX((B285-AA285+1)/MAX(AB285-AA285+1,1),0),1))))</f>
      </c>
      <c r="L285" s="81" t="str">
        <f>IFERROR(INDEX('Cost_Components'!$S$2:$S$28,MATCH(E285,'Cost_Components'!$A$2:$A$28,0)),"")</f>
      </c>
      <c r="M285" s="82" t="str">
        <f>IFERROR(INDEX('Cost_Components'!$L$2:$L$28,MATCH(E285,'Cost_Components'!$A$2:$A$28,0)),"")</f>
      </c>
      <c r="N285" s="83" t="str">
        <f>IFERROR(INDEX('Cost_Components'!$P$2:$P$28,MATCH(E285,'Cost_Components'!$A$2:$A$28,0)),"")</f>
      </c>
      <c r="O285" s="84" t="str">
        <f>AF285*J285</f>
      </c>
      <c r="P285" s="85" t="str">
        <f>AG285*J285</f>
      </c>
      <c r="Q285" s="86" t="str">
        <f>P285*L285*M285*N285</f>
      </c>
      <c r="R285" s="87" t="str">
        <f>O285*K285*M285*N285</f>
      </c>
      <c r="S285" s="88" t="str">
        <f>R285-Q285</f>
      </c>
      <c r="T285" s="34" t="str">
        <f>IFERROR(INDEX('Cost_Components'!$R$2:$R$28,MATCH(E285,'Cost_Components'!$A$2:$A$28,0)),"")</f>
      </c>
      <c r="U285" s="89" t="str">
        <f>IFERROR(INDEX('Cost_Components'!$Q$2:$Q$28,MATCH(E285,'Cost_Components'!$A$2:$A$28,0)),"")</f>
      </c>
      <c r="V285" s="90" t="str">
        <f>1/(1+'Calculation_Assumptions'!$B$5)^(B285-'Calculation_Assumptions'!$B$2)</f>
      </c>
      <c r="W285" s="91" t="str">
        <f>Q285*V285</f>
      </c>
      <c r="X285" s="92" t="str">
        <f>R285*V285</f>
      </c>
      <c r="Y285" s="93" t="str">
        <f>S285*V285</f>
      </c>
      <c r="Z285" s="94" t="str">
        <f>IFERROR(INDEX('Cost_Components'!$T$2:$T$28,MATCH(E285,'Cost_Components'!$A$2:$A$28,0)),"")</f>
      </c>
      <c r="AA285" s="95" t="str">
        <f>IFERROR(INDEX('Cost_Components'!$U$2:$U$28,MATCH(E285,'Cost_Components'!$A$2:$A$28,0)),"")</f>
      </c>
      <c r="AB285" s="96" t="str">
        <f>IFERROR(INDEX('Cost_Components'!$V$2:$V$28,MATCH(E285,'Cost_Components'!$A$2:$A$28,0)),"")</f>
      </c>
      <c r="AC285" s="97" t="str">
        <f>IFERROR(INDEX('Cost_Components'!$M$2:$M$28,MATCH(E285,'Cost_Components'!$A$2:$A$28,0)),"")</f>
      </c>
      <c r="AD285" s="98" t="str">
        <f>IFERROR(INDEX('Cost_Components'!$N$2:$N$28,MATCH(E285,'Cost_Components'!$A$2:$A$28,0)),"")</f>
      </c>
      <c r="AE285" s="34" t="str">
        <f>IFERROR(INDEX('Cost_Components'!$O$2:$O$28,MATCH(E285,'Cost_Components'!$A$2:$A$28,0)),"")</f>
      </c>
      <c r="AF285" s="99" t="n">
        <v>972205.36768005</v>
      </c>
      <c r="AG285" s="100" t="n">
        <v>931016.453369823</v>
      </c>
      <c r="AH285" s="101" t="str">
        <f>IF(H285="shared-count-once",COUNTIFS($A$2:$A$1405,A285,$B$2:$B$1405,B285,$E$2:$E$1405,E285),1)</f>
      </c>
      <c r="AI285" s="102" t="n">
        <v>322136832.260161</v>
      </c>
      <c r="AJ285" s="103" t="str">
        <f>IF(AI285=0,"",Q285/AI285)</f>
      </c>
      <c r="AK285" s="104" t="str">
        <f>IF(AI285=0,"",R285/AI285)</f>
      </c>
      <c r="AL285" s="105" t="str">
        <f>IF(AI285=0,"",S285/AI285)</f>
      </c>
      <c r="AM285" s="106" t="str">
        <f>IF(AI285=0,"",Y285/AI285)</f>
      </c>
    </row>
    <row r="286">
      <c r="A286" t="s">
        <v>245</v>
      </c>
      <c r="B286" s="73" t="n">
        <v>2049</v>
      </c>
      <c r="C286" t="s">
        <v>245</v>
      </c>
      <c r="D286" t="s">
        <v>211</v>
      </c>
      <c r="E286" s="74" t="s">
        <v>322</v>
      </c>
      <c r="F286" s="75" t="s">
        <v>323</v>
      </c>
      <c r="G286" s="76" t="s">
        <v>248</v>
      </c>
      <c r="H286" s="77" t="s">
        <v>240</v>
      </c>
      <c r="I286" s="78" t="s">
        <v>304</v>
      </c>
      <c r="J286" s="79" t="str">
        <f>IFERROR(INDEX('Cost_Components'!$K$2:$K$28,MATCH(E286,'Cost_Components'!$A$2:$A$28,0)),"")</f>
      </c>
      <c r="K286" s="80" t="str">
        <f>IF(OR(L286="",Z286="",AA286="",AB286=""),"",IF(B286&lt;AA286,L286,IF(B286&gt;AB286,Z286,L286+(Z286-L286)*MIN(MAX((B286-AA286+1)/MAX(AB286-AA286+1,1),0),1))))</f>
      </c>
      <c r="L286" s="81" t="str">
        <f>IFERROR(INDEX('Cost_Components'!$S$2:$S$28,MATCH(E286,'Cost_Components'!$A$2:$A$28,0)),"")</f>
      </c>
      <c r="M286" s="82" t="str">
        <f>IFERROR(INDEX('Cost_Components'!$L$2:$L$28,MATCH(E286,'Cost_Components'!$A$2:$A$28,0)),"")</f>
      </c>
      <c r="N286" s="83" t="str">
        <f>IFERROR(INDEX('Cost_Components'!$P$2:$P$28,MATCH(E286,'Cost_Components'!$A$2:$A$28,0)),"")</f>
      </c>
      <c r="O286" s="84" t="str">
        <f>AF286*J286</f>
      </c>
      <c r="P286" s="85" t="str">
        <f>AG286*J286</f>
      </c>
      <c r="Q286" s="86" t="str">
        <f>P286*L286*M286*N286</f>
      </c>
      <c r="R286" s="87" t="str">
        <f>O286*K286*M286*N286</f>
      </c>
      <c r="S286" s="88" t="str">
        <f>R286-Q286</f>
      </c>
      <c r="T286" s="34" t="str">
        <f>IFERROR(INDEX('Cost_Components'!$R$2:$R$28,MATCH(E286,'Cost_Components'!$A$2:$A$28,0)),"")</f>
      </c>
      <c r="U286" s="89" t="str">
        <f>IFERROR(INDEX('Cost_Components'!$Q$2:$Q$28,MATCH(E286,'Cost_Components'!$A$2:$A$28,0)),"")</f>
      </c>
      <c r="V286" s="90" t="str">
        <f>1/(1+'Calculation_Assumptions'!$B$5)^(B286-'Calculation_Assumptions'!$B$2)</f>
      </c>
      <c r="W286" s="91" t="str">
        <f>Q286*V286</f>
      </c>
      <c r="X286" s="92" t="str">
        <f>R286*V286</f>
      </c>
      <c r="Y286" s="93" t="str">
        <f>S286*V286</f>
      </c>
      <c r="Z286" s="94" t="str">
        <f>IFERROR(INDEX('Cost_Components'!$T$2:$T$28,MATCH(E286,'Cost_Components'!$A$2:$A$28,0)),"")</f>
      </c>
      <c r="AA286" s="95" t="str">
        <f>IFERROR(INDEX('Cost_Components'!$U$2:$U$28,MATCH(E286,'Cost_Components'!$A$2:$A$28,0)),"")</f>
      </c>
      <c r="AB286" s="96" t="str">
        <f>IFERROR(INDEX('Cost_Components'!$V$2:$V$28,MATCH(E286,'Cost_Components'!$A$2:$A$28,0)),"")</f>
      </c>
      <c r="AC286" s="97" t="str">
        <f>IFERROR(INDEX('Cost_Components'!$M$2:$M$28,MATCH(E286,'Cost_Components'!$A$2:$A$28,0)),"")</f>
      </c>
      <c r="AD286" s="98" t="str">
        <f>IFERROR(INDEX('Cost_Components'!$N$2:$N$28,MATCH(E286,'Cost_Components'!$A$2:$A$28,0)),"")</f>
      </c>
      <c r="AE286" s="34" t="str">
        <f>IFERROR(INDEX('Cost_Components'!$O$2:$O$28,MATCH(E286,'Cost_Components'!$A$2:$A$28,0)),"")</f>
      </c>
      <c r="AF286" s="99" t="n">
        <v>997354.656555972</v>
      </c>
      <c r="AG286" s="100" t="n">
        <v>953416.699309842</v>
      </c>
      <c r="AH286" s="101" t="str">
        <f>IF(H286="shared-count-once",COUNTIFS($A$2:$A$1405,A286,$B$2:$B$1405,B286,$E$2:$E$1405,E286),1)</f>
      </c>
      <c r="AI286" s="102" t="n">
        <v>322765819.752681</v>
      </c>
      <c r="AJ286" s="103" t="str">
        <f>IF(AI286=0,"",Q286/AI286)</f>
      </c>
      <c r="AK286" s="104" t="str">
        <f>IF(AI286=0,"",R286/AI286)</f>
      </c>
      <c r="AL286" s="105" t="str">
        <f>IF(AI286=0,"",S286/AI286)</f>
      </c>
      <c r="AM286" s="106" t="str">
        <f>IF(AI286=0,"",Y286/AI286)</f>
      </c>
    </row>
    <row r="287">
      <c r="A287" t="s">
        <v>245</v>
      </c>
      <c r="B287" s="73" t="n">
        <v>2050</v>
      </c>
      <c r="C287" t="s">
        <v>245</v>
      </c>
      <c r="D287" t="s">
        <v>211</v>
      </c>
      <c r="E287" s="74" t="s">
        <v>322</v>
      </c>
      <c r="F287" s="75" t="s">
        <v>323</v>
      </c>
      <c r="G287" s="76" t="s">
        <v>248</v>
      </c>
      <c r="H287" s="77" t="s">
        <v>240</v>
      </c>
      <c r="I287" s="78" t="s">
        <v>304</v>
      </c>
      <c r="J287" s="79" t="str">
        <f>IFERROR(INDEX('Cost_Components'!$K$2:$K$28,MATCH(E287,'Cost_Components'!$A$2:$A$28,0)),"")</f>
      </c>
      <c r="K287" s="80" t="str">
        <f>IF(OR(L287="",Z287="",AA287="",AB287=""),"",IF(B287&lt;AA287,L287,IF(B287&gt;AB287,Z287,L287+(Z287-L287)*MIN(MAX((B287-AA287+1)/MAX(AB287-AA287+1,1),0),1))))</f>
      </c>
      <c r="L287" s="81" t="str">
        <f>IFERROR(INDEX('Cost_Components'!$S$2:$S$28,MATCH(E287,'Cost_Components'!$A$2:$A$28,0)),"")</f>
      </c>
      <c r="M287" s="82" t="str">
        <f>IFERROR(INDEX('Cost_Components'!$L$2:$L$28,MATCH(E287,'Cost_Components'!$A$2:$A$28,0)),"")</f>
      </c>
      <c r="N287" s="83" t="str">
        <f>IFERROR(INDEX('Cost_Components'!$P$2:$P$28,MATCH(E287,'Cost_Components'!$A$2:$A$28,0)),"")</f>
      </c>
      <c r="O287" s="84" t="str">
        <f>AF287*J287</f>
      </c>
      <c r="P287" s="85" t="str">
        <f>AG287*J287</f>
      </c>
      <c r="Q287" s="86" t="str">
        <f>P287*L287*M287*N287</f>
      </c>
      <c r="R287" s="87" t="str">
        <f>O287*K287*M287*N287</f>
      </c>
      <c r="S287" s="88" t="str">
        <f>R287-Q287</f>
      </c>
      <c r="T287" s="34" t="str">
        <f>IFERROR(INDEX('Cost_Components'!$R$2:$R$28,MATCH(E287,'Cost_Components'!$A$2:$A$28,0)),"")</f>
      </c>
      <c r="U287" s="89" t="str">
        <f>IFERROR(INDEX('Cost_Components'!$Q$2:$Q$28,MATCH(E287,'Cost_Components'!$A$2:$A$28,0)),"")</f>
      </c>
      <c r="V287" s="90" t="str">
        <f>1/(1+'Calculation_Assumptions'!$B$5)^(B287-'Calculation_Assumptions'!$B$2)</f>
      </c>
      <c r="W287" s="91" t="str">
        <f>Q287*V287</f>
      </c>
      <c r="X287" s="92" t="str">
        <f>R287*V287</f>
      </c>
      <c r="Y287" s="93" t="str">
        <f>S287*V287</f>
      </c>
      <c r="Z287" s="94" t="str">
        <f>IFERROR(INDEX('Cost_Components'!$T$2:$T$28,MATCH(E287,'Cost_Components'!$A$2:$A$28,0)),"")</f>
      </c>
      <c r="AA287" s="95" t="str">
        <f>IFERROR(INDEX('Cost_Components'!$U$2:$U$28,MATCH(E287,'Cost_Components'!$A$2:$A$28,0)),"")</f>
      </c>
      <c r="AB287" s="96" t="str">
        <f>IFERROR(INDEX('Cost_Components'!$V$2:$V$28,MATCH(E287,'Cost_Components'!$A$2:$A$28,0)),"")</f>
      </c>
      <c r="AC287" s="97" t="str">
        <f>IFERROR(INDEX('Cost_Components'!$M$2:$M$28,MATCH(E287,'Cost_Components'!$A$2:$A$28,0)),"")</f>
      </c>
      <c r="AD287" s="98" t="str">
        <f>IFERROR(INDEX('Cost_Components'!$N$2:$N$28,MATCH(E287,'Cost_Components'!$A$2:$A$28,0)),"")</f>
      </c>
      <c r="AE287" s="34" t="str">
        <f>IFERROR(INDEX('Cost_Components'!$O$2:$O$28,MATCH(E287,'Cost_Components'!$A$2:$A$28,0)),"")</f>
      </c>
      <c r="AF287" s="99" t="n">
        <v>1021631.5711897</v>
      </c>
      <c r="AG287" s="100" t="n">
        <v>974901.154739132</v>
      </c>
      <c r="AH287" s="101" t="str">
        <f>IF(H287="shared-count-once",COUNTIFS($A$2:$A$1405,A287,$B$2:$B$1405,B287,$E$2:$E$1405,E287),1)</f>
      </c>
      <c r="AI287" s="102" t="n">
        <v>323312042.563285</v>
      </c>
      <c r="AJ287" s="103" t="str">
        <f>IF(AI287=0,"",Q287/AI287)</f>
      </c>
      <c r="AK287" s="104" t="str">
        <f>IF(AI287=0,"",R287/AI287)</f>
      </c>
      <c r="AL287" s="105" t="str">
        <f>IF(AI287=0,"",S287/AI287)</f>
      </c>
      <c r="AM287" s="106" t="str">
        <f>IF(AI287=0,"",Y287/AI287)</f>
      </c>
    </row>
    <row r="288">
      <c r="A288" t="s">
        <v>245</v>
      </c>
      <c r="B288" s="73" t="n">
        <v>2025</v>
      </c>
      <c r="C288" t="s">
        <v>245</v>
      </c>
      <c r="D288" t="s">
        <v>225</v>
      </c>
      <c r="E288" s="74" t="s">
        <v>324</v>
      </c>
      <c r="F288" s="75" t="s">
        <v>325</v>
      </c>
      <c r="G288" s="76" t="s">
        <v>249</v>
      </c>
      <c r="H288" s="77" t="s">
        <v>240</v>
      </c>
      <c r="I288" s="78" t="s">
        <v>304</v>
      </c>
      <c r="J288" s="79" t="str">
        <f>IFERROR(INDEX('Cost_Components'!$K$2:$K$28,MATCH(E288,'Cost_Components'!$A$2:$A$28,0)),"")</f>
      </c>
      <c r="K288" s="80" t="str">
        <f>IF(OR(L288="",Z288="",AA288="",AB288=""),"",IF(B288&lt;AA288,L288,IF(B288&gt;AB288,Z288,L288+(Z288-L288)*MIN(MAX((B288-AA288+1)/MAX(AB288-AA288+1,1),0),1))))</f>
      </c>
      <c r="L288" s="81" t="str">
        <f>IFERROR(INDEX('Cost_Components'!$S$2:$S$28,MATCH(E288,'Cost_Components'!$A$2:$A$28,0)),"")</f>
      </c>
      <c r="M288" s="82" t="str">
        <f>IFERROR(INDEX('Cost_Components'!$L$2:$L$28,MATCH(E288,'Cost_Components'!$A$2:$A$28,0)),"")</f>
      </c>
      <c r="N288" s="83" t="str">
        <f>IFERROR(INDEX('Cost_Components'!$P$2:$P$28,MATCH(E288,'Cost_Components'!$A$2:$A$28,0)),"")</f>
      </c>
      <c r="O288" s="84" t="str">
        <f>AF288*J288</f>
      </c>
      <c r="P288" s="85" t="str">
        <f>AG288*J288</f>
      </c>
      <c r="Q288" s="86" t="str">
        <f>P288*L288*M288*N288</f>
      </c>
      <c r="R288" s="87" t="str">
        <f>O288*K288*M288*N288</f>
      </c>
      <c r="S288" s="88" t="str">
        <f>R288-Q288</f>
      </c>
      <c r="T288" s="34" t="str">
        <f>IFERROR(INDEX('Cost_Components'!$R$2:$R$28,MATCH(E288,'Cost_Components'!$A$2:$A$28,0)),"")</f>
      </c>
      <c r="U288" s="89" t="str">
        <f>IFERROR(INDEX('Cost_Components'!$Q$2:$Q$28,MATCH(E288,'Cost_Components'!$A$2:$A$28,0)),"")</f>
      </c>
      <c r="V288" s="90" t="str">
        <f>1/(1+'Calculation_Assumptions'!$B$5)^(B288-'Calculation_Assumptions'!$B$2)</f>
      </c>
      <c r="W288" s="91" t="str">
        <f>Q288*V288</f>
      </c>
      <c r="X288" s="92" t="str">
        <f>R288*V288</f>
      </c>
      <c r="Y288" s="93" t="str">
        <f>S288*V288</f>
      </c>
      <c r="Z288" s="94" t="str">
        <f>IFERROR(INDEX('Cost_Components'!$T$2:$T$28,MATCH(E288,'Cost_Components'!$A$2:$A$28,0)),"")</f>
      </c>
      <c r="AA288" s="95" t="str">
        <f>IFERROR(INDEX('Cost_Components'!$U$2:$U$28,MATCH(E288,'Cost_Components'!$A$2:$A$28,0)),"")</f>
      </c>
      <c r="AB288" s="96" t="str">
        <f>IFERROR(INDEX('Cost_Components'!$V$2:$V$28,MATCH(E288,'Cost_Components'!$A$2:$A$28,0)),"")</f>
      </c>
      <c r="AC288" s="97" t="str">
        <f>IFERROR(INDEX('Cost_Components'!$M$2:$M$28,MATCH(E288,'Cost_Components'!$A$2:$A$28,0)),"")</f>
      </c>
      <c r="AD288" s="98" t="str">
        <f>IFERROR(INDEX('Cost_Components'!$N$2:$N$28,MATCH(E288,'Cost_Components'!$A$2:$A$28,0)),"")</f>
      </c>
      <c r="AE288" s="34" t="str">
        <f>IFERROR(INDEX('Cost_Components'!$O$2:$O$28,MATCH(E288,'Cost_Components'!$A$2:$A$28,0)),"")</f>
      </c>
      <c r="AF288" s="99" t="n">
        <v>5189752.15597721</v>
      </c>
      <c r="AG288" s="100" t="n">
        <v>5189652.73871082</v>
      </c>
      <c r="AH288" s="101" t="str">
        <f>IF(H288="shared-count-once",COUNTIFS($A$2:$A$1405,A288,$B$2:$B$1405,B288,$E$2:$E$1405,E288),1)</f>
      </c>
      <c r="AI288" s="102" t="n">
        <v>288391907.644456</v>
      </c>
      <c r="AJ288" s="103" t="str">
        <f>IF(AI288=0,"",Q288/AI288)</f>
      </c>
      <c r="AK288" s="104" t="str">
        <f>IF(AI288=0,"",R288/AI288)</f>
      </c>
      <c r="AL288" s="105" t="str">
        <f>IF(AI288=0,"",S288/AI288)</f>
      </c>
      <c r="AM288" s="106" t="str">
        <f>IF(AI288=0,"",Y288/AI288)</f>
      </c>
    </row>
    <row r="289">
      <c r="A289" t="s">
        <v>245</v>
      </c>
      <c r="B289" s="73" t="n">
        <v>2026</v>
      </c>
      <c r="C289" t="s">
        <v>245</v>
      </c>
      <c r="D289" t="s">
        <v>225</v>
      </c>
      <c r="E289" s="74" t="s">
        <v>324</v>
      </c>
      <c r="F289" s="75" t="s">
        <v>325</v>
      </c>
      <c r="G289" s="76" t="s">
        <v>249</v>
      </c>
      <c r="H289" s="77" t="s">
        <v>240</v>
      </c>
      <c r="I289" s="78" t="s">
        <v>304</v>
      </c>
      <c r="J289" s="79" t="str">
        <f>IFERROR(INDEX('Cost_Components'!$K$2:$K$28,MATCH(E289,'Cost_Components'!$A$2:$A$28,0)),"")</f>
      </c>
      <c r="K289" s="80" t="str">
        <f>IF(OR(L289="",Z289="",AA289="",AB289=""),"",IF(B289&lt;AA289,L289,IF(B289&gt;AB289,Z289,L289+(Z289-L289)*MIN(MAX((B289-AA289+1)/MAX(AB289-AA289+1,1),0),1))))</f>
      </c>
      <c r="L289" s="81" t="str">
        <f>IFERROR(INDEX('Cost_Components'!$S$2:$S$28,MATCH(E289,'Cost_Components'!$A$2:$A$28,0)),"")</f>
      </c>
      <c r="M289" s="82" t="str">
        <f>IFERROR(INDEX('Cost_Components'!$L$2:$L$28,MATCH(E289,'Cost_Components'!$A$2:$A$28,0)),"")</f>
      </c>
      <c r="N289" s="83" t="str">
        <f>IFERROR(INDEX('Cost_Components'!$P$2:$P$28,MATCH(E289,'Cost_Components'!$A$2:$A$28,0)),"")</f>
      </c>
      <c r="O289" s="84" t="str">
        <f>AF289*J289</f>
      </c>
      <c r="P289" s="85" t="str">
        <f>AG289*J289</f>
      </c>
      <c r="Q289" s="86" t="str">
        <f>P289*L289*M289*N289</f>
      </c>
      <c r="R289" s="87" t="str">
        <f>O289*K289*M289*N289</f>
      </c>
      <c r="S289" s="88" t="str">
        <f>R289-Q289</f>
      </c>
      <c r="T289" s="34" t="str">
        <f>IFERROR(INDEX('Cost_Components'!$R$2:$R$28,MATCH(E289,'Cost_Components'!$A$2:$A$28,0)),"")</f>
      </c>
      <c r="U289" s="89" t="str">
        <f>IFERROR(INDEX('Cost_Components'!$Q$2:$Q$28,MATCH(E289,'Cost_Components'!$A$2:$A$28,0)),"")</f>
      </c>
      <c r="V289" s="90" t="str">
        <f>1/(1+'Calculation_Assumptions'!$B$5)^(B289-'Calculation_Assumptions'!$B$2)</f>
      </c>
      <c r="W289" s="91" t="str">
        <f>Q289*V289</f>
      </c>
      <c r="X289" s="92" t="str">
        <f>R289*V289</f>
      </c>
      <c r="Y289" s="93" t="str">
        <f>S289*V289</f>
      </c>
      <c r="Z289" s="94" t="str">
        <f>IFERROR(INDEX('Cost_Components'!$T$2:$T$28,MATCH(E289,'Cost_Components'!$A$2:$A$28,0)),"")</f>
      </c>
      <c r="AA289" s="95" t="str">
        <f>IFERROR(INDEX('Cost_Components'!$U$2:$U$28,MATCH(E289,'Cost_Components'!$A$2:$A$28,0)),"")</f>
      </c>
      <c r="AB289" s="96" t="str">
        <f>IFERROR(INDEX('Cost_Components'!$V$2:$V$28,MATCH(E289,'Cost_Components'!$A$2:$A$28,0)),"")</f>
      </c>
      <c r="AC289" s="97" t="str">
        <f>IFERROR(INDEX('Cost_Components'!$M$2:$M$28,MATCH(E289,'Cost_Components'!$A$2:$A$28,0)),"")</f>
      </c>
      <c r="AD289" s="98" t="str">
        <f>IFERROR(INDEX('Cost_Components'!$N$2:$N$28,MATCH(E289,'Cost_Components'!$A$2:$A$28,0)),"")</f>
      </c>
      <c r="AE289" s="34" t="str">
        <f>IFERROR(INDEX('Cost_Components'!$O$2:$O$28,MATCH(E289,'Cost_Components'!$A$2:$A$28,0)),"")</f>
      </c>
      <c r="AF289" s="99" t="n">
        <v>5331904.49338675</v>
      </c>
      <c r="AG289" s="100" t="n">
        <v>5331606.63176609</v>
      </c>
      <c r="AH289" s="101" t="str">
        <f>IF(H289="shared-count-once",COUNTIFS($A$2:$A$1405,A289,$B$2:$B$1405,B289,$E$2:$E$1405,E289),1)</f>
      </c>
      <c r="AI289" s="102" t="n">
        <v>290472130.233437</v>
      </c>
      <c r="AJ289" s="103" t="str">
        <f>IF(AI289=0,"",Q289/AI289)</f>
      </c>
      <c r="AK289" s="104" t="str">
        <f>IF(AI289=0,"",R289/AI289)</f>
      </c>
      <c r="AL289" s="105" t="str">
        <f>IF(AI289=0,"",S289/AI289)</f>
      </c>
      <c r="AM289" s="106" t="str">
        <f>IF(AI289=0,"",Y289/AI289)</f>
      </c>
    </row>
    <row r="290">
      <c r="A290" t="s">
        <v>245</v>
      </c>
      <c r="B290" s="73" t="n">
        <v>2027</v>
      </c>
      <c r="C290" t="s">
        <v>245</v>
      </c>
      <c r="D290" t="s">
        <v>225</v>
      </c>
      <c r="E290" s="74" t="s">
        <v>324</v>
      </c>
      <c r="F290" s="75" t="s">
        <v>325</v>
      </c>
      <c r="G290" s="76" t="s">
        <v>249</v>
      </c>
      <c r="H290" s="77" t="s">
        <v>240</v>
      </c>
      <c r="I290" s="78" t="s">
        <v>304</v>
      </c>
      <c r="J290" s="79" t="str">
        <f>IFERROR(INDEX('Cost_Components'!$K$2:$K$28,MATCH(E290,'Cost_Components'!$A$2:$A$28,0)),"")</f>
      </c>
      <c r="K290" s="80" t="str">
        <f>IF(OR(L290="",Z290="",AA290="",AB290=""),"",IF(B290&lt;AA290,L290,IF(B290&gt;AB290,Z290,L290+(Z290-L290)*MIN(MAX((B290-AA290+1)/MAX(AB290-AA290+1,1),0),1))))</f>
      </c>
      <c r="L290" s="81" t="str">
        <f>IFERROR(INDEX('Cost_Components'!$S$2:$S$28,MATCH(E290,'Cost_Components'!$A$2:$A$28,0)),"")</f>
      </c>
      <c r="M290" s="82" t="str">
        <f>IFERROR(INDEX('Cost_Components'!$L$2:$L$28,MATCH(E290,'Cost_Components'!$A$2:$A$28,0)),"")</f>
      </c>
      <c r="N290" s="83" t="str">
        <f>IFERROR(INDEX('Cost_Components'!$P$2:$P$28,MATCH(E290,'Cost_Components'!$A$2:$A$28,0)),"")</f>
      </c>
      <c r="O290" s="84" t="str">
        <f>AF290*J290</f>
      </c>
      <c r="P290" s="85" t="str">
        <f>AG290*J290</f>
      </c>
      <c r="Q290" s="86" t="str">
        <f>P290*L290*M290*N290</f>
      </c>
      <c r="R290" s="87" t="str">
        <f>O290*K290*M290*N290</f>
      </c>
      <c r="S290" s="88" t="str">
        <f>R290-Q290</f>
      </c>
      <c r="T290" s="34" t="str">
        <f>IFERROR(INDEX('Cost_Components'!$R$2:$R$28,MATCH(E290,'Cost_Components'!$A$2:$A$28,0)),"")</f>
      </c>
      <c r="U290" s="89" t="str">
        <f>IFERROR(INDEX('Cost_Components'!$Q$2:$Q$28,MATCH(E290,'Cost_Components'!$A$2:$A$28,0)),"")</f>
      </c>
      <c r="V290" s="90" t="str">
        <f>1/(1+'Calculation_Assumptions'!$B$5)^(B290-'Calculation_Assumptions'!$B$2)</f>
      </c>
      <c r="W290" s="91" t="str">
        <f>Q290*V290</f>
      </c>
      <c r="X290" s="92" t="str">
        <f>R290*V290</f>
      </c>
      <c r="Y290" s="93" t="str">
        <f>S290*V290</f>
      </c>
      <c r="Z290" s="94" t="str">
        <f>IFERROR(INDEX('Cost_Components'!$T$2:$T$28,MATCH(E290,'Cost_Components'!$A$2:$A$28,0)),"")</f>
      </c>
      <c r="AA290" s="95" t="str">
        <f>IFERROR(INDEX('Cost_Components'!$U$2:$U$28,MATCH(E290,'Cost_Components'!$A$2:$A$28,0)),"")</f>
      </c>
      <c r="AB290" s="96" t="str">
        <f>IFERROR(INDEX('Cost_Components'!$V$2:$V$28,MATCH(E290,'Cost_Components'!$A$2:$A$28,0)),"")</f>
      </c>
      <c r="AC290" s="97" t="str">
        <f>IFERROR(INDEX('Cost_Components'!$M$2:$M$28,MATCH(E290,'Cost_Components'!$A$2:$A$28,0)),"")</f>
      </c>
      <c r="AD290" s="98" t="str">
        <f>IFERROR(INDEX('Cost_Components'!$N$2:$N$28,MATCH(E290,'Cost_Components'!$A$2:$A$28,0)),"")</f>
      </c>
      <c r="AE290" s="34" t="str">
        <f>IFERROR(INDEX('Cost_Components'!$O$2:$O$28,MATCH(E290,'Cost_Components'!$A$2:$A$28,0)),"")</f>
      </c>
      <c r="AF290" s="99" t="n">
        <v>5477035.36929154</v>
      </c>
      <c r="AG290" s="100" t="n">
        <v>5476440.69085974</v>
      </c>
      <c r="AH290" s="101" t="str">
        <f>IF(H290="shared-count-once",COUNTIFS($A$2:$A$1405,A290,$B$2:$B$1405,B290,$E$2:$E$1405,E290),1)</f>
      </c>
      <c r="AI290" s="102" t="n">
        <v>292505080.826208</v>
      </c>
      <c r="AJ290" s="103" t="str">
        <f>IF(AI290=0,"",Q290/AI290)</f>
      </c>
      <c r="AK290" s="104" t="str">
        <f>IF(AI290=0,"",R290/AI290)</f>
      </c>
      <c r="AL290" s="105" t="str">
        <f>IF(AI290=0,"",S290/AI290)</f>
      </c>
      <c r="AM290" s="106" t="str">
        <f>IF(AI290=0,"",Y290/AI290)</f>
      </c>
    </row>
    <row r="291">
      <c r="A291" t="s">
        <v>245</v>
      </c>
      <c r="B291" s="73" t="n">
        <v>2028</v>
      </c>
      <c r="C291" t="s">
        <v>245</v>
      </c>
      <c r="D291" t="s">
        <v>225</v>
      </c>
      <c r="E291" s="74" t="s">
        <v>324</v>
      </c>
      <c r="F291" s="75" t="s">
        <v>325</v>
      </c>
      <c r="G291" s="76" t="s">
        <v>249</v>
      </c>
      <c r="H291" s="77" t="s">
        <v>240</v>
      </c>
      <c r="I291" s="78" t="s">
        <v>304</v>
      </c>
      <c r="J291" s="79" t="str">
        <f>IFERROR(INDEX('Cost_Components'!$K$2:$K$28,MATCH(E291,'Cost_Components'!$A$2:$A$28,0)),"")</f>
      </c>
      <c r="K291" s="80" t="str">
        <f>IF(OR(L291="",Z291="",AA291="",AB291=""),"",IF(B291&lt;AA291,L291,IF(B291&gt;AB291,Z291,L291+(Z291-L291)*MIN(MAX((B291-AA291+1)/MAX(AB291-AA291+1,1),0),1))))</f>
      </c>
      <c r="L291" s="81" t="str">
        <f>IFERROR(INDEX('Cost_Components'!$S$2:$S$28,MATCH(E291,'Cost_Components'!$A$2:$A$28,0)),"")</f>
      </c>
      <c r="M291" s="82" t="str">
        <f>IFERROR(INDEX('Cost_Components'!$L$2:$L$28,MATCH(E291,'Cost_Components'!$A$2:$A$28,0)),"")</f>
      </c>
      <c r="N291" s="83" t="str">
        <f>IFERROR(INDEX('Cost_Components'!$P$2:$P$28,MATCH(E291,'Cost_Components'!$A$2:$A$28,0)),"")</f>
      </c>
      <c r="O291" s="84" t="str">
        <f>AF291*J291</f>
      </c>
      <c r="P291" s="85" t="str">
        <f>AG291*J291</f>
      </c>
      <c r="Q291" s="86" t="str">
        <f>P291*L291*M291*N291</f>
      </c>
      <c r="R291" s="87" t="str">
        <f>O291*K291*M291*N291</f>
      </c>
      <c r="S291" s="88" t="str">
        <f>R291-Q291</f>
      </c>
      <c r="T291" s="34" t="str">
        <f>IFERROR(INDEX('Cost_Components'!$R$2:$R$28,MATCH(E291,'Cost_Components'!$A$2:$A$28,0)),"")</f>
      </c>
      <c r="U291" s="89" t="str">
        <f>IFERROR(INDEX('Cost_Components'!$Q$2:$Q$28,MATCH(E291,'Cost_Components'!$A$2:$A$28,0)),"")</f>
      </c>
      <c r="V291" s="90" t="str">
        <f>1/(1+'Calculation_Assumptions'!$B$5)^(B291-'Calculation_Assumptions'!$B$2)</f>
      </c>
      <c r="W291" s="91" t="str">
        <f>Q291*V291</f>
      </c>
      <c r="X291" s="92" t="str">
        <f>R291*V291</f>
      </c>
      <c r="Y291" s="93" t="str">
        <f>S291*V291</f>
      </c>
      <c r="Z291" s="94" t="str">
        <f>IFERROR(INDEX('Cost_Components'!$T$2:$T$28,MATCH(E291,'Cost_Components'!$A$2:$A$28,0)),"")</f>
      </c>
      <c r="AA291" s="95" t="str">
        <f>IFERROR(INDEX('Cost_Components'!$U$2:$U$28,MATCH(E291,'Cost_Components'!$A$2:$A$28,0)),"")</f>
      </c>
      <c r="AB291" s="96" t="str">
        <f>IFERROR(INDEX('Cost_Components'!$V$2:$V$28,MATCH(E291,'Cost_Components'!$A$2:$A$28,0)),"")</f>
      </c>
      <c r="AC291" s="97" t="str">
        <f>IFERROR(INDEX('Cost_Components'!$M$2:$M$28,MATCH(E291,'Cost_Components'!$A$2:$A$28,0)),"")</f>
      </c>
      <c r="AD291" s="98" t="str">
        <f>IFERROR(INDEX('Cost_Components'!$N$2:$N$28,MATCH(E291,'Cost_Components'!$A$2:$A$28,0)),"")</f>
      </c>
      <c r="AE291" s="34" t="str">
        <f>IFERROR(INDEX('Cost_Components'!$O$2:$O$28,MATCH(E291,'Cost_Components'!$A$2:$A$28,0)),"")</f>
      </c>
      <c r="AF291" s="99" t="n">
        <v>5622292.17571929</v>
      </c>
      <c r="AG291" s="100" t="n">
        <v>5621302.83286355</v>
      </c>
      <c r="AH291" s="101" t="str">
        <f>IF(H291="shared-count-once",COUNTIFS($A$2:$A$1405,A291,$B$2:$B$1405,B291,$E$2:$E$1405,E291),1)</f>
      </c>
      <c r="AI291" s="102" t="n">
        <v>294484707.921554</v>
      </c>
      <c r="AJ291" s="103" t="str">
        <f>IF(AI291=0,"",Q291/AI291)</f>
      </c>
      <c r="AK291" s="104" t="str">
        <f>IF(AI291=0,"",R291/AI291)</f>
      </c>
      <c r="AL291" s="105" t="str">
        <f>IF(AI291=0,"",S291/AI291)</f>
      </c>
      <c r="AM291" s="106" t="str">
        <f>IF(AI291=0,"",Y291/AI291)</f>
      </c>
    </row>
    <row r="292">
      <c r="A292" t="s">
        <v>245</v>
      </c>
      <c r="B292" s="73" t="n">
        <v>2029</v>
      </c>
      <c r="C292" t="s">
        <v>245</v>
      </c>
      <c r="D292" t="s">
        <v>225</v>
      </c>
      <c r="E292" s="74" t="s">
        <v>324</v>
      </c>
      <c r="F292" s="75" t="s">
        <v>325</v>
      </c>
      <c r="G292" s="76" t="s">
        <v>249</v>
      </c>
      <c r="H292" s="77" t="s">
        <v>240</v>
      </c>
      <c r="I292" s="78" t="s">
        <v>304</v>
      </c>
      <c r="J292" s="79" t="str">
        <f>IFERROR(INDEX('Cost_Components'!$K$2:$K$28,MATCH(E292,'Cost_Components'!$A$2:$A$28,0)),"")</f>
      </c>
      <c r="K292" s="80" t="str">
        <f>IF(OR(L292="",Z292="",AA292="",AB292=""),"",IF(B292&lt;AA292,L292,IF(B292&gt;AB292,Z292,L292+(Z292-L292)*MIN(MAX((B292-AA292+1)/MAX(AB292-AA292+1,1),0),1))))</f>
      </c>
      <c r="L292" s="81" t="str">
        <f>IFERROR(INDEX('Cost_Components'!$S$2:$S$28,MATCH(E292,'Cost_Components'!$A$2:$A$28,0)),"")</f>
      </c>
      <c r="M292" s="82" t="str">
        <f>IFERROR(INDEX('Cost_Components'!$L$2:$L$28,MATCH(E292,'Cost_Components'!$A$2:$A$28,0)),"")</f>
      </c>
      <c r="N292" s="83" t="str">
        <f>IFERROR(INDEX('Cost_Components'!$P$2:$P$28,MATCH(E292,'Cost_Components'!$A$2:$A$28,0)),"")</f>
      </c>
      <c r="O292" s="84" t="str">
        <f>AF292*J292</f>
      </c>
      <c r="P292" s="85" t="str">
        <f>AG292*J292</f>
      </c>
      <c r="Q292" s="86" t="str">
        <f>P292*L292*M292*N292</f>
      </c>
      <c r="R292" s="87" t="str">
        <f>O292*K292*M292*N292</f>
      </c>
      <c r="S292" s="88" t="str">
        <f>R292-Q292</f>
      </c>
      <c r="T292" s="34" t="str">
        <f>IFERROR(INDEX('Cost_Components'!$R$2:$R$28,MATCH(E292,'Cost_Components'!$A$2:$A$28,0)),"")</f>
      </c>
      <c r="U292" s="89" t="str">
        <f>IFERROR(INDEX('Cost_Components'!$Q$2:$Q$28,MATCH(E292,'Cost_Components'!$A$2:$A$28,0)),"")</f>
      </c>
      <c r="V292" s="90" t="str">
        <f>1/(1+'Calculation_Assumptions'!$B$5)^(B292-'Calculation_Assumptions'!$B$2)</f>
      </c>
      <c r="W292" s="91" t="str">
        <f>Q292*V292</f>
      </c>
      <c r="X292" s="92" t="str">
        <f>R292*V292</f>
      </c>
      <c r="Y292" s="93" t="str">
        <f>S292*V292</f>
      </c>
      <c r="Z292" s="94" t="str">
        <f>IFERROR(INDEX('Cost_Components'!$T$2:$T$28,MATCH(E292,'Cost_Components'!$A$2:$A$28,0)),"")</f>
      </c>
      <c r="AA292" s="95" t="str">
        <f>IFERROR(INDEX('Cost_Components'!$U$2:$U$28,MATCH(E292,'Cost_Components'!$A$2:$A$28,0)),"")</f>
      </c>
      <c r="AB292" s="96" t="str">
        <f>IFERROR(INDEX('Cost_Components'!$V$2:$V$28,MATCH(E292,'Cost_Components'!$A$2:$A$28,0)),"")</f>
      </c>
      <c r="AC292" s="97" t="str">
        <f>IFERROR(INDEX('Cost_Components'!$M$2:$M$28,MATCH(E292,'Cost_Components'!$A$2:$A$28,0)),"")</f>
      </c>
      <c r="AD292" s="98" t="str">
        <f>IFERROR(INDEX('Cost_Components'!$N$2:$N$28,MATCH(E292,'Cost_Components'!$A$2:$A$28,0)),"")</f>
      </c>
      <c r="AE292" s="34" t="str">
        <f>IFERROR(INDEX('Cost_Components'!$O$2:$O$28,MATCH(E292,'Cost_Components'!$A$2:$A$28,0)),"")</f>
      </c>
      <c r="AF292" s="99" t="n">
        <v>5768449.55629274</v>
      </c>
      <c r="AG292" s="100" t="n">
        <v>5766968.1668583</v>
      </c>
      <c r="AH292" s="101" t="str">
        <f>IF(H292="shared-count-once",COUNTIFS($A$2:$A$1405,A292,$B$2:$B$1405,B292,$E$2:$E$1405,E292),1)</f>
      </c>
      <c r="AI292" s="102" t="n">
        <v>296414030.31143</v>
      </c>
      <c r="AJ292" s="103" t="str">
        <f>IF(AI292=0,"",Q292/AI292)</f>
      </c>
      <c r="AK292" s="104" t="str">
        <f>IF(AI292=0,"",R292/AI292)</f>
      </c>
      <c r="AL292" s="105" t="str">
        <f>IF(AI292=0,"",S292/AI292)</f>
      </c>
      <c r="AM292" s="106" t="str">
        <f>IF(AI292=0,"",Y292/AI292)</f>
      </c>
    </row>
    <row r="293">
      <c r="A293" t="s">
        <v>245</v>
      </c>
      <c r="B293" s="73" t="n">
        <v>2030</v>
      </c>
      <c r="C293" t="s">
        <v>245</v>
      </c>
      <c r="D293" t="s">
        <v>225</v>
      </c>
      <c r="E293" s="74" t="s">
        <v>324</v>
      </c>
      <c r="F293" s="75" t="s">
        <v>325</v>
      </c>
      <c r="G293" s="76" t="s">
        <v>249</v>
      </c>
      <c r="H293" s="77" t="s">
        <v>240</v>
      </c>
      <c r="I293" s="78" t="s">
        <v>304</v>
      </c>
      <c r="J293" s="79" t="str">
        <f>IFERROR(INDEX('Cost_Components'!$K$2:$K$28,MATCH(E293,'Cost_Components'!$A$2:$A$28,0)),"")</f>
      </c>
      <c r="K293" s="80" t="str">
        <f>IF(OR(L293="",Z293="",AA293="",AB293=""),"",IF(B293&lt;AA293,L293,IF(B293&gt;AB293,Z293,L293+(Z293-L293)*MIN(MAX((B293-AA293+1)/MAX(AB293-AA293+1,1),0),1))))</f>
      </c>
      <c r="L293" s="81" t="str">
        <f>IFERROR(INDEX('Cost_Components'!$S$2:$S$28,MATCH(E293,'Cost_Components'!$A$2:$A$28,0)),"")</f>
      </c>
      <c r="M293" s="82" t="str">
        <f>IFERROR(INDEX('Cost_Components'!$L$2:$L$28,MATCH(E293,'Cost_Components'!$A$2:$A$28,0)),"")</f>
      </c>
      <c r="N293" s="83" t="str">
        <f>IFERROR(INDEX('Cost_Components'!$P$2:$P$28,MATCH(E293,'Cost_Components'!$A$2:$A$28,0)),"")</f>
      </c>
      <c r="O293" s="84" t="str">
        <f>AF293*J293</f>
      </c>
      <c r="P293" s="85" t="str">
        <f>AG293*J293</f>
      </c>
      <c r="Q293" s="86" t="str">
        <f>P293*L293*M293*N293</f>
      </c>
      <c r="R293" s="87" t="str">
        <f>O293*K293*M293*N293</f>
      </c>
      <c r="S293" s="88" t="str">
        <f>R293-Q293</f>
      </c>
      <c r="T293" s="34" t="str">
        <f>IFERROR(INDEX('Cost_Components'!$R$2:$R$28,MATCH(E293,'Cost_Components'!$A$2:$A$28,0)),"")</f>
      </c>
      <c r="U293" s="89" t="str">
        <f>IFERROR(INDEX('Cost_Components'!$Q$2:$Q$28,MATCH(E293,'Cost_Components'!$A$2:$A$28,0)),"")</f>
      </c>
      <c r="V293" s="90" t="str">
        <f>1/(1+'Calculation_Assumptions'!$B$5)^(B293-'Calculation_Assumptions'!$B$2)</f>
      </c>
      <c r="W293" s="91" t="str">
        <f>Q293*V293</f>
      </c>
      <c r="X293" s="92" t="str">
        <f>R293*V293</f>
      </c>
      <c r="Y293" s="93" t="str">
        <f>S293*V293</f>
      </c>
      <c r="Z293" s="94" t="str">
        <f>IFERROR(INDEX('Cost_Components'!$T$2:$T$28,MATCH(E293,'Cost_Components'!$A$2:$A$28,0)),"")</f>
      </c>
      <c r="AA293" s="95" t="str">
        <f>IFERROR(INDEX('Cost_Components'!$U$2:$U$28,MATCH(E293,'Cost_Components'!$A$2:$A$28,0)),"")</f>
      </c>
      <c r="AB293" s="96" t="str">
        <f>IFERROR(INDEX('Cost_Components'!$V$2:$V$28,MATCH(E293,'Cost_Components'!$A$2:$A$28,0)),"")</f>
      </c>
      <c r="AC293" s="97" t="str">
        <f>IFERROR(INDEX('Cost_Components'!$M$2:$M$28,MATCH(E293,'Cost_Components'!$A$2:$A$28,0)),"")</f>
      </c>
      <c r="AD293" s="98" t="str">
        <f>IFERROR(INDEX('Cost_Components'!$N$2:$N$28,MATCH(E293,'Cost_Components'!$A$2:$A$28,0)),"")</f>
      </c>
      <c r="AE293" s="34" t="str">
        <f>IFERROR(INDEX('Cost_Components'!$O$2:$O$28,MATCH(E293,'Cost_Components'!$A$2:$A$28,0)),"")</f>
      </c>
      <c r="AF293" s="99" t="n">
        <v>5915560.67572379</v>
      </c>
      <c r="AG293" s="100" t="n">
        <v>5913493.5628833</v>
      </c>
      <c r="AH293" s="101" t="str">
        <f>IF(H293="shared-count-once",COUNTIFS($A$2:$A$1405,A293,$B$2:$B$1405,B293,$E$2:$E$1405,E293),1)</f>
      </c>
      <c r="AI293" s="102" t="n">
        <v>298289404.664994</v>
      </c>
      <c r="AJ293" s="103" t="str">
        <f>IF(AI293=0,"",Q293/AI293)</f>
      </c>
      <c r="AK293" s="104" t="str">
        <f>IF(AI293=0,"",R293/AI293)</f>
      </c>
      <c r="AL293" s="105" t="str">
        <f>IF(AI293=0,"",S293/AI293)</f>
      </c>
      <c r="AM293" s="106" t="str">
        <f>IF(AI293=0,"",Y293/AI293)</f>
      </c>
    </row>
    <row r="294">
      <c r="A294" t="s">
        <v>245</v>
      </c>
      <c r="B294" s="73" t="n">
        <v>2031</v>
      </c>
      <c r="C294" t="s">
        <v>245</v>
      </c>
      <c r="D294" t="s">
        <v>225</v>
      </c>
      <c r="E294" s="74" t="s">
        <v>324</v>
      </c>
      <c r="F294" s="75" t="s">
        <v>325</v>
      </c>
      <c r="G294" s="76" t="s">
        <v>249</v>
      </c>
      <c r="H294" s="77" t="s">
        <v>240</v>
      </c>
      <c r="I294" s="78" t="s">
        <v>304</v>
      </c>
      <c r="J294" s="79" t="str">
        <f>IFERROR(INDEX('Cost_Components'!$K$2:$K$28,MATCH(E294,'Cost_Components'!$A$2:$A$28,0)),"")</f>
      </c>
      <c r="K294" s="80" t="str">
        <f>IF(OR(L294="",Z294="",AA294="",AB294=""),"",IF(B294&lt;AA294,L294,IF(B294&gt;AB294,Z294,L294+(Z294-L294)*MIN(MAX((B294-AA294+1)/MAX(AB294-AA294+1,1),0),1))))</f>
      </c>
      <c r="L294" s="81" t="str">
        <f>IFERROR(INDEX('Cost_Components'!$S$2:$S$28,MATCH(E294,'Cost_Components'!$A$2:$A$28,0)),"")</f>
      </c>
      <c r="M294" s="82" t="str">
        <f>IFERROR(INDEX('Cost_Components'!$L$2:$L$28,MATCH(E294,'Cost_Components'!$A$2:$A$28,0)),"")</f>
      </c>
      <c r="N294" s="83" t="str">
        <f>IFERROR(INDEX('Cost_Components'!$P$2:$P$28,MATCH(E294,'Cost_Components'!$A$2:$A$28,0)),"")</f>
      </c>
      <c r="O294" s="84" t="str">
        <f>AF294*J294</f>
      </c>
      <c r="P294" s="85" t="str">
        <f>AG294*J294</f>
      </c>
      <c r="Q294" s="86" t="str">
        <f>P294*L294*M294*N294</f>
      </c>
      <c r="R294" s="87" t="str">
        <f>O294*K294*M294*N294</f>
      </c>
      <c r="S294" s="88" t="str">
        <f>R294-Q294</f>
      </c>
      <c r="T294" s="34" t="str">
        <f>IFERROR(INDEX('Cost_Components'!$R$2:$R$28,MATCH(E294,'Cost_Components'!$A$2:$A$28,0)),"")</f>
      </c>
      <c r="U294" s="89" t="str">
        <f>IFERROR(INDEX('Cost_Components'!$Q$2:$Q$28,MATCH(E294,'Cost_Components'!$A$2:$A$28,0)),"")</f>
      </c>
      <c r="V294" s="90" t="str">
        <f>1/(1+'Calculation_Assumptions'!$B$5)^(B294-'Calculation_Assumptions'!$B$2)</f>
      </c>
      <c r="W294" s="91" t="str">
        <f>Q294*V294</f>
      </c>
      <c r="X294" s="92" t="str">
        <f>R294*V294</f>
      </c>
      <c r="Y294" s="93" t="str">
        <f>S294*V294</f>
      </c>
      <c r="Z294" s="94" t="str">
        <f>IFERROR(INDEX('Cost_Components'!$T$2:$T$28,MATCH(E294,'Cost_Components'!$A$2:$A$28,0)),"")</f>
      </c>
      <c r="AA294" s="95" t="str">
        <f>IFERROR(INDEX('Cost_Components'!$U$2:$U$28,MATCH(E294,'Cost_Components'!$A$2:$A$28,0)),"")</f>
      </c>
      <c r="AB294" s="96" t="str">
        <f>IFERROR(INDEX('Cost_Components'!$V$2:$V$28,MATCH(E294,'Cost_Components'!$A$2:$A$28,0)),"")</f>
      </c>
      <c r="AC294" s="97" t="str">
        <f>IFERROR(INDEX('Cost_Components'!$M$2:$M$28,MATCH(E294,'Cost_Components'!$A$2:$A$28,0)),"")</f>
      </c>
      <c r="AD294" s="98" t="str">
        <f>IFERROR(INDEX('Cost_Components'!$N$2:$N$28,MATCH(E294,'Cost_Components'!$A$2:$A$28,0)),"")</f>
      </c>
      <c r="AE294" s="34" t="str">
        <f>IFERROR(INDEX('Cost_Components'!$O$2:$O$28,MATCH(E294,'Cost_Components'!$A$2:$A$28,0)),"")</f>
      </c>
      <c r="AF294" s="99" t="n">
        <v>6063636.47225449</v>
      </c>
      <c r="AG294" s="100" t="n">
        <v>6060891.79023451</v>
      </c>
      <c r="AH294" s="101" t="str">
        <f>IF(H294="shared-count-once",COUNTIFS($A$2:$A$1405,A294,$B$2:$B$1405,B294,$E$2:$E$1405,E294),1)</f>
      </c>
      <c r="AI294" s="102" t="n">
        <v>300119636.925519</v>
      </c>
      <c r="AJ294" s="103" t="str">
        <f>IF(AI294=0,"",Q294/AI294)</f>
      </c>
      <c r="AK294" s="104" t="str">
        <f>IF(AI294=0,"",R294/AI294)</f>
      </c>
      <c r="AL294" s="105" t="str">
        <f>IF(AI294=0,"",S294/AI294)</f>
      </c>
      <c r="AM294" s="106" t="str">
        <f>IF(AI294=0,"",Y294/AI294)</f>
      </c>
    </row>
    <row r="295">
      <c r="A295" t="s">
        <v>245</v>
      </c>
      <c r="B295" s="73" t="n">
        <v>2032</v>
      </c>
      <c r="C295" t="s">
        <v>245</v>
      </c>
      <c r="D295" t="s">
        <v>225</v>
      </c>
      <c r="E295" s="74" t="s">
        <v>324</v>
      </c>
      <c r="F295" s="75" t="s">
        <v>325</v>
      </c>
      <c r="G295" s="76" t="s">
        <v>249</v>
      </c>
      <c r="H295" s="77" t="s">
        <v>240</v>
      </c>
      <c r="I295" s="78" t="s">
        <v>304</v>
      </c>
      <c r="J295" s="79" t="str">
        <f>IFERROR(INDEX('Cost_Components'!$K$2:$K$28,MATCH(E295,'Cost_Components'!$A$2:$A$28,0)),"")</f>
      </c>
      <c r="K295" s="80" t="str">
        <f>IF(OR(L295="",Z295="",AA295="",AB295=""),"",IF(B295&lt;AA295,L295,IF(B295&gt;AB295,Z295,L295+(Z295-L295)*MIN(MAX((B295-AA295+1)/MAX(AB295-AA295+1,1),0),1))))</f>
      </c>
      <c r="L295" s="81" t="str">
        <f>IFERROR(INDEX('Cost_Components'!$S$2:$S$28,MATCH(E295,'Cost_Components'!$A$2:$A$28,0)),"")</f>
      </c>
      <c r="M295" s="82" t="str">
        <f>IFERROR(INDEX('Cost_Components'!$L$2:$L$28,MATCH(E295,'Cost_Components'!$A$2:$A$28,0)),"")</f>
      </c>
      <c r="N295" s="83" t="str">
        <f>IFERROR(INDEX('Cost_Components'!$P$2:$P$28,MATCH(E295,'Cost_Components'!$A$2:$A$28,0)),"")</f>
      </c>
      <c r="O295" s="84" t="str">
        <f>AF295*J295</f>
      </c>
      <c r="P295" s="85" t="str">
        <f>AG295*J295</f>
      </c>
      <c r="Q295" s="86" t="str">
        <f>P295*L295*M295*N295</f>
      </c>
      <c r="R295" s="87" t="str">
        <f>O295*K295*M295*N295</f>
      </c>
      <c r="S295" s="88" t="str">
        <f>R295-Q295</f>
      </c>
      <c r="T295" s="34" t="str">
        <f>IFERROR(INDEX('Cost_Components'!$R$2:$R$28,MATCH(E295,'Cost_Components'!$A$2:$A$28,0)),"")</f>
      </c>
      <c r="U295" s="89" t="str">
        <f>IFERROR(INDEX('Cost_Components'!$Q$2:$Q$28,MATCH(E295,'Cost_Components'!$A$2:$A$28,0)),"")</f>
      </c>
      <c r="V295" s="90" t="str">
        <f>1/(1+'Calculation_Assumptions'!$B$5)^(B295-'Calculation_Assumptions'!$B$2)</f>
      </c>
      <c r="W295" s="91" t="str">
        <f>Q295*V295</f>
      </c>
      <c r="X295" s="92" t="str">
        <f>R295*V295</f>
      </c>
      <c r="Y295" s="93" t="str">
        <f>S295*V295</f>
      </c>
      <c r="Z295" s="94" t="str">
        <f>IFERROR(INDEX('Cost_Components'!$T$2:$T$28,MATCH(E295,'Cost_Components'!$A$2:$A$28,0)),"")</f>
      </c>
      <c r="AA295" s="95" t="str">
        <f>IFERROR(INDEX('Cost_Components'!$U$2:$U$28,MATCH(E295,'Cost_Components'!$A$2:$A$28,0)),"")</f>
      </c>
      <c r="AB295" s="96" t="str">
        <f>IFERROR(INDEX('Cost_Components'!$V$2:$V$28,MATCH(E295,'Cost_Components'!$A$2:$A$28,0)),"")</f>
      </c>
      <c r="AC295" s="97" t="str">
        <f>IFERROR(INDEX('Cost_Components'!$M$2:$M$28,MATCH(E295,'Cost_Components'!$A$2:$A$28,0)),"")</f>
      </c>
      <c r="AD295" s="98" t="str">
        <f>IFERROR(INDEX('Cost_Components'!$N$2:$N$28,MATCH(E295,'Cost_Components'!$A$2:$A$28,0)),"")</f>
      </c>
      <c r="AE295" s="34" t="str">
        <f>IFERROR(INDEX('Cost_Components'!$O$2:$O$28,MATCH(E295,'Cost_Components'!$A$2:$A$28,0)),"")</f>
      </c>
      <c r="AF295" s="99" t="n">
        <v>6212854.98706436</v>
      </c>
      <c r="AG295" s="100" t="n">
        <v>6209343.98320199</v>
      </c>
      <c r="AH295" s="101" t="str">
        <f>IF(H295="shared-count-once",COUNTIFS($A$2:$A$1405,A295,$B$2:$B$1405,B295,$E$2:$E$1405,E295),1)</f>
      </c>
      <c r="AI295" s="102" t="n">
        <v>301904628.083541</v>
      </c>
      <c r="AJ295" s="103" t="str">
        <f>IF(AI295=0,"",Q295/AI295)</f>
      </c>
      <c r="AK295" s="104" t="str">
        <f>IF(AI295=0,"",R295/AI295)</f>
      </c>
      <c r="AL295" s="105" t="str">
        <f>IF(AI295=0,"",S295/AI295)</f>
      </c>
      <c r="AM295" s="106" t="str">
        <f>IF(AI295=0,"",Y295/AI295)</f>
      </c>
    </row>
    <row r="296">
      <c r="A296" t="s">
        <v>245</v>
      </c>
      <c r="B296" s="73" t="n">
        <v>2033</v>
      </c>
      <c r="C296" t="s">
        <v>245</v>
      </c>
      <c r="D296" t="s">
        <v>225</v>
      </c>
      <c r="E296" s="74" t="s">
        <v>324</v>
      </c>
      <c r="F296" s="75" t="s">
        <v>325</v>
      </c>
      <c r="G296" s="76" t="s">
        <v>249</v>
      </c>
      <c r="H296" s="77" t="s">
        <v>240</v>
      </c>
      <c r="I296" s="78" t="s">
        <v>304</v>
      </c>
      <c r="J296" s="79" t="str">
        <f>IFERROR(INDEX('Cost_Components'!$K$2:$K$28,MATCH(E296,'Cost_Components'!$A$2:$A$28,0)),"")</f>
      </c>
      <c r="K296" s="80" t="str">
        <f>IF(OR(L296="",Z296="",AA296="",AB296=""),"",IF(B296&lt;AA296,L296,IF(B296&gt;AB296,Z296,L296+(Z296-L296)*MIN(MAX((B296-AA296+1)/MAX(AB296-AA296+1,1),0),1))))</f>
      </c>
      <c r="L296" s="81" t="str">
        <f>IFERROR(INDEX('Cost_Components'!$S$2:$S$28,MATCH(E296,'Cost_Components'!$A$2:$A$28,0)),"")</f>
      </c>
      <c r="M296" s="82" t="str">
        <f>IFERROR(INDEX('Cost_Components'!$L$2:$L$28,MATCH(E296,'Cost_Components'!$A$2:$A$28,0)),"")</f>
      </c>
      <c r="N296" s="83" t="str">
        <f>IFERROR(INDEX('Cost_Components'!$P$2:$P$28,MATCH(E296,'Cost_Components'!$A$2:$A$28,0)),"")</f>
      </c>
      <c r="O296" s="84" t="str">
        <f>AF296*J296</f>
      </c>
      <c r="P296" s="85" t="str">
        <f>AG296*J296</f>
      </c>
      <c r="Q296" s="86" t="str">
        <f>P296*L296*M296*N296</f>
      </c>
      <c r="R296" s="87" t="str">
        <f>O296*K296*M296*N296</f>
      </c>
      <c r="S296" s="88" t="str">
        <f>R296-Q296</f>
      </c>
      <c r="T296" s="34" t="str">
        <f>IFERROR(INDEX('Cost_Components'!$R$2:$R$28,MATCH(E296,'Cost_Components'!$A$2:$A$28,0)),"")</f>
      </c>
      <c r="U296" s="89" t="str">
        <f>IFERROR(INDEX('Cost_Components'!$Q$2:$Q$28,MATCH(E296,'Cost_Components'!$A$2:$A$28,0)),"")</f>
      </c>
      <c r="V296" s="90" t="str">
        <f>1/(1+'Calculation_Assumptions'!$B$5)^(B296-'Calculation_Assumptions'!$B$2)</f>
      </c>
      <c r="W296" s="91" t="str">
        <f>Q296*V296</f>
      </c>
      <c r="X296" s="92" t="str">
        <f>R296*V296</f>
      </c>
      <c r="Y296" s="93" t="str">
        <f>S296*V296</f>
      </c>
      <c r="Z296" s="94" t="str">
        <f>IFERROR(INDEX('Cost_Components'!$T$2:$T$28,MATCH(E296,'Cost_Components'!$A$2:$A$28,0)),"")</f>
      </c>
      <c r="AA296" s="95" t="str">
        <f>IFERROR(INDEX('Cost_Components'!$U$2:$U$28,MATCH(E296,'Cost_Components'!$A$2:$A$28,0)),"")</f>
      </c>
      <c r="AB296" s="96" t="str">
        <f>IFERROR(INDEX('Cost_Components'!$V$2:$V$28,MATCH(E296,'Cost_Components'!$A$2:$A$28,0)),"")</f>
      </c>
      <c r="AC296" s="97" t="str">
        <f>IFERROR(INDEX('Cost_Components'!$M$2:$M$28,MATCH(E296,'Cost_Components'!$A$2:$A$28,0)),"")</f>
      </c>
      <c r="AD296" s="98" t="str">
        <f>IFERROR(INDEX('Cost_Components'!$N$2:$N$28,MATCH(E296,'Cost_Components'!$A$2:$A$28,0)),"")</f>
      </c>
      <c r="AE296" s="34" t="str">
        <f>IFERROR(INDEX('Cost_Components'!$O$2:$O$28,MATCH(E296,'Cost_Components'!$A$2:$A$28,0)),"")</f>
      </c>
      <c r="AF296" s="99" t="n">
        <v>6362667.27078528</v>
      </c>
      <c r="AG296" s="100" t="n">
        <v>6358304.48888944</v>
      </c>
      <c r="AH296" s="101" t="str">
        <f>IF(H296="shared-count-once",COUNTIFS($A$2:$A$1405,A296,$B$2:$B$1405,B296,$E$2:$E$1405,E296),1)</f>
      </c>
      <c r="AI296" s="102" t="n">
        <v>303644277.16916</v>
      </c>
      <c r="AJ296" s="103" t="str">
        <f>IF(AI296=0,"",Q296/AI296)</f>
      </c>
      <c r="AK296" s="104" t="str">
        <f>IF(AI296=0,"",R296/AI296)</f>
      </c>
      <c r="AL296" s="105" t="str">
        <f>IF(AI296=0,"",S296/AI296)</f>
      </c>
      <c r="AM296" s="106" t="str">
        <f>IF(AI296=0,"",Y296/AI296)</f>
      </c>
    </row>
    <row r="297">
      <c r="A297" t="s">
        <v>245</v>
      </c>
      <c r="B297" s="73" t="n">
        <v>2034</v>
      </c>
      <c r="C297" t="s">
        <v>245</v>
      </c>
      <c r="D297" t="s">
        <v>225</v>
      </c>
      <c r="E297" s="74" t="s">
        <v>324</v>
      </c>
      <c r="F297" s="75" t="s">
        <v>325</v>
      </c>
      <c r="G297" s="76" t="s">
        <v>249</v>
      </c>
      <c r="H297" s="77" t="s">
        <v>240</v>
      </c>
      <c r="I297" s="78" t="s">
        <v>304</v>
      </c>
      <c r="J297" s="79" t="str">
        <f>IFERROR(INDEX('Cost_Components'!$K$2:$K$28,MATCH(E297,'Cost_Components'!$A$2:$A$28,0)),"")</f>
      </c>
      <c r="K297" s="80" t="str">
        <f>IF(OR(L297="",Z297="",AA297="",AB297=""),"",IF(B297&lt;AA297,L297,IF(B297&gt;AB297,Z297,L297+(Z297-L297)*MIN(MAX((B297-AA297+1)/MAX(AB297-AA297+1,1),0),1))))</f>
      </c>
      <c r="L297" s="81" t="str">
        <f>IFERROR(INDEX('Cost_Components'!$S$2:$S$28,MATCH(E297,'Cost_Components'!$A$2:$A$28,0)),"")</f>
      </c>
      <c r="M297" s="82" t="str">
        <f>IFERROR(INDEX('Cost_Components'!$L$2:$L$28,MATCH(E297,'Cost_Components'!$A$2:$A$28,0)),"")</f>
      </c>
      <c r="N297" s="83" t="str">
        <f>IFERROR(INDEX('Cost_Components'!$P$2:$P$28,MATCH(E297,'Cost_Components'!$A$2:$A$28,0)),"")</f>
      </c>
      <c r="O297" s="84" t="str">
        <f>AF297*J297</f>
      </c>
      <c r="P297" s="85" t="str">
        <f>AG297*J297</f>
      </c>
      <c r="Q297" s="86" t="str">
        <f>P297*L297*M297*N297</f>
      </c>
      <c r="R297" s="87" t="str">
        <f>O297*K297*M297*N297</f>
      </c>
      <c r="S297" s="88" t="str">
        <f>R297-Q297</f>
      </c>
      <c r="T297" s="34" t="str">
        <f>IFERROR(INDEX('Cost_Components'!$R$2:$R$28,MATCH(E297,'Cost_Components'!$A$2:$A$28,0)),"")</f>
      </c>
      <c r="U297" s="89" t="str">
        <f>IFERROR(INDEX('Cost_Components'!$Q$2:$Q$28,MATCH(E297,'Cost_Components'!$A$2:$A$28,0)),"")</f>
      </c>
      <c r="V297" s="90" t="str">
        <f>1/(1+'Calculation_Assumptions'!$B$5)^(B297-'Calculation_Assumptions'!$B$2)</f>
      </c>
      <c r="W297" s="91" t="str">
        <f>Q297*V297</f>
      </c>
      <c r="X297" s="92" t="str">
        <f>R297*V297</f>
      </c>
      <c r="Y297" s="93" t="str">
        <f>S297*V297</f>
      </c>
      <c r="Z297" s="94" t="str">
        <f>IFERROR(INDEX('Cost_Components'!$T$2:$T$28,MATCH(E297,'Cost_Components'!$A$2:$A$28,0)),"")</f>
      </c>
      <c r="AA297" s="95" t="str">
        <f>IFERROR(INDEX('Cost_Components'!$U$2:$U$28,MATCH(E297,'Cost_Components'!$A$2:$A$28,0)),"")</f>
      </c>
      <c r="AB297" s="96" t="str">
        <f>IFERROR(INDEX('Cost_Components'!$V$2:$V$28,MATCH(E297,'Cost_Components'!$A$2:$A$28,0)),"")</f>
      </c>
      <c r="AC297" s="97" t="str">
        <f>IFERROR(INDEX('Cost_Components'!$M$2:$M$28,MATCH(E297,'Cost_Components'!$A$2:$A$28,0)),"")</f>
      </c>
      <c r="AD297" s="98" t="str">
        <f>IFERROR(INDEX('Cost_Components'!$N$2:$N$28,MATCH(E297,'Cost_Components'!$A$2:$A$28,0)),"")</f>
      </c>
      <c r="AE297" s="34" t="str">
        <f>IFERROR(INDEX('Cost_Components'!$O$2:$O$28,MATCH(E297,'Cost_Components'!$A$2:$A$28,0)),"")</f>
      </c>
      <c r="AF297" s="99" t="n">
        <v>6512738.02121233</v>
      </c>
      <c r="AG297" s="100" t="n">
        <v>6507440.80823556</v>
      </c>
      <c r="AH297" s="101" t="str">
        <f>IF(H297="shared-count-once",COUNTIFS($A$2:$A$1405,A297,$B$2:$B$1405,B297,$E$2:$E$1405,E297),1)</f>
      </c>
      <c r="AI297" s="102" t="n">
        <v>305332541.184984</v>
      </c>
      <c r="AJ297" s="103" t="str">
        <f>IF(AI297=0,"",Q297/AI297)</f>
      </c>
      <c r="AK297" s="104" t="str">
        <f>IF(AI297=0,"",R297/AI297)</f>
      </c>
      <c r="AL297" s="105" t="str">
        <f>IF(AI297=0,"",S297/AI297)</f>
      </c>
      <c r="AM297" s="106" t="str">
        <f>IF(AI297=0,"",Y297/AI297)</f>
      </c>
    </row>
    <row r="298">
      <c r="A298" t="s">
        <v>245</v>
      </c>
      <c r="B298" s="73" t="n">
        <v>2035</v>
      </c>
      <c r="C298" t="s">
        <v>245</v>
      </c>
      <c r="D298" t="s">
        <v>225</v>
      </c>
      <c r="E298" s="74" t="s">
        <v>324</v>
      </c>
      <c r="F298" s="75" t="s">
        <v>325</v>
      </c>
      <c r="G298" s="76" t="s">
        <v>249</v>
      </c>
      <c r="H298" s="77" t="s">
        <v>240</v>
      </c>
      <c r="I298" s="78" t="s">
        <v>304</v>
      </c>
      <c r="J298" s="79" t="str">
        <f>IFERROR(INDEX('Cost_Components'!$K$2:$K$28,MATCH(E298,'Cost_Components'!$A$2:$A$28,0)),"")</f>
      </c>
      <c r="K298" s="80" t="str">
        <f>IF(OR(L298="",Z298="",AA298="",AB298=""),"",IF(B298&lt;AA298,L298,IF(B298&gt;AB298,Z298,L298+(Z298-L298)*MIN(MAX((B298-AA298+1)/MAX(AB298-AA298+1,1),0),1))))</f>
      </c>
      <c r="L298" s="81" t="str">
        <f>IFERROR(INDEX('Cost_Components'!$S$2:$S$28,MATCH(E298,'Cost_Components'!$A$2:$A$28,0)),"")</f>
      </c>
      <c r="M298" s="82" t="str">
        <f>IFERROR(INDEX('Cost_Components'!$L$2:$L$28,MATCH(E298,'Cost_Components'!$A$2:$A$28,0)),"")</f>
      </c>
      <c r="N298" s="83" t="str">
        <f>IFERROR(INDEX('Cost_Components'!$P$2:$P$28,MATCH(E298,'Cost_Components'!$A$2:$A$28,0)),"")</f>
      </c>
      <c r="O298" s="84" t="str">
        <f>AF298*J298</f>
      </c>
      <c r="P298" s="85" t="str">
        <f>AG298*J298</f>
      </c>
      <c r="Q298" s="86" t="str">
        <f>P298*L298*M298*N298</f>
      </c>
      <c r="R298" s="87" t="str">
        <f>O298*K298*M298*N298</f>
      </c>
      <c r="S298" s="88" t="str">
        <f>R298-Q298</f>
      </c>
      <c r="T298" s="34" t="str">
        <f>IFERROR(INDEX('Cost_Components'!$R$2:$R$28,MATCH(E298,'Cost_Components'!$A$2:$A$28,0)),"")</f>
      </c>
      <c r="U298" s="89" t="str">
        <f>IFERROR(INDEX('Cost_Components'!$Q$2:$Q$28,MATCH(E298,'Cost_Components'!$A$2:$A$28,0)),"")</f>
      </c>
      <c r="V298" s="90" t="str">
        <f>1/(1+'Calculation_Assumptions'!$B$5)^(B298-'Calculation_Assumptions'!$B$2)</f>
      </c>
      <c r="W298" s="91" t="str">
        <f>Q298*V298</f>
      </c>
      <c r="X298" s="92" t="str">
        <f>R298*V298</f>
      </c>
      <c r="Y298" s="93" t="str">
        <f>S298*V298</f>
      </c>
      <c r="Z298" s="94" t="str">
        <f>IFERROR(INDEX('Cost_Components'!$T$2:$T$28,MATCH(E298,'Cost_Components'!$A$2:$A$28,0)),"")</f>
      </c>
      <c r="AA298" s="95" t="str">
        <f>IFERROR(INDEX('Cost_Components'!$U$2:$U$28,MATCH(E298,'Cost_Components'!$A$2:$A$28,0)),"")</f>
      </c>
      <c r="AB298" s="96" t="str">
        <f>IFERROR(INDEX('Cost_Components'!$V$2:$V$28,MATCH(E298,'Cost_Components'!$A$2:$A$28,0)),"")</f>
      </c>
      <c r="AC298" s="97" t="str">
        <f>IFERROR(INDEX('Cost_Components'!$M$2:$M$28,MATCH(E298,'Cost_Components'!$A$2:$A$28,0)),"")</f>
      </c>
      <c r="AD298" s="98" t="str">
        <f>IFERROR(INDEX('Cost_Components'!$N$2:$N$28,MATCH(E298,'Cost_Components'!$A$2:$A$28,0)),"")</f>
      </c>
      <c r="AE298" s="34" t="str">
        <f>IFERROR(INDEX('Cost_Components'!$O$2:$O$28,MATCH(E298,'Cost_Components'!$A$2:$A$28,0)),"")</f>
      </c>
      <c r="AF298" s="99" t="n">
        <v>6662938.28264282</v>
      </c>
      <c r="AG298" s="100" t="n">
        <v>6656625.86824922</v>
      </c>
      <c r="AH298" s="101" t="str">
        <f>IF(H298="shared-count-once",COUNTIFS($A$2:$A$1405,A298,$B$2:$B$1405,B298,$E$2:$E$1405,E298),1)</f>
      </c>
      <c r="AI298" s="102" t="n">
        <v>306964650.16712</v>
      </c>
      <c r="AJ298" s="103" t="str">
        <f>IF(AI298=0,"",Q298/AI298)</f>
      </c>
      <c r="AK298" s="104" t="str">
        <f>IF(AI298=0,"",R298/AI298)</f>
      </c>
      <c r="AL298" s="105" t="str">
        <f>IF(AI298=0,"",S298/AI298)</f>
      </c>
      <c r="AM298" s="106" t="str">
        <f>IF(AI298=0,"",Y298/AI298)</f>
      </c>
    </row>
    <row r="299">
      <c r="A299" t="s">
        <v>245</v>
      </c>
      <c r="B299" s="73" t="n">
        <v>2036</v>
      </c>
      <c r="C299" t="s">
        <v>245</v>
      </c>
      <c r="D299" t="s">
        <v>225</v>
      </c>
      <c r="E299" s="74" t="s">
        <v>324</v>
      </c>
      <c r="F299" s="75" t="s">
        <v>325</v>
      </c>
      <c r="G299" s="76" t="s">
        <v>249</v>
      </c>
      <c r="H299" s="77" t="s">
        <v>240</v>
      </c>
      <c r="I299" s="78" t="s">
        <v>304</v>
      </c>
      <c r="J299" s="79" t="str">
        <f>IFERROR(INDEX('Cost_Components'!$K$2:$K$28,MATCH(E299,'Cost_Components'!$A$2:$A$28,0)),"")</f>
      </c>
      <c r="K299" s="80" t="str">
        <f>IF(OR(L299="",Z299="",AA299="",AB299=""),"",IF(B299&lt;AA299,L299,IF(B299&gt;AB299,Z299,L299+(Z299-L299)*MIN(MAX((B299-AA299+1)/MAX(AB299-AA299+1,1),0),1))))</f>
      </c>
      <c r="L299" s="81" t="str">
        <f>IFERROR(INDEX('Cost_Components'!$S$2:$S$28,MATCH(E299,'Cost_Components'!$A$2:$A$28,0)),"")</f>
      </c>
      <c r="M299" s="82" t="str">
        <f>IFERROR(INDEX('Cost_Components'!$L$2:$L$28,MATCH(E299,'Cost_Components'!$A$2:$A$28,0)),"")</f>
      </c>
      <c r="N299" s="83" t="str">
        <f>IFERROR(INDEX('Cost_Components'!$P$2:$P$28,MATCH(E299,'Cost_Components'!$A$2:$A$28,0)),"")</f>
      </c>
      <c r="O299" s="84" t="str">
        <f>AF299*J299</f>
      </c>
      <c r="P299" s="85" t="str">
        <f>AG299*J299</f>
      </c>
      <c r="Q299" s="86" t="str">
        <f>P299*L299*M299*N299</f>
      </c>
      <c r="R299" s="87" t="str">
        <f>O299*K299*M299*N299</f>
      </c>
      <c r="S299" s="88" t="str">
        <f>R299-Q299</f>
      </c>
      <c r="T299" s="34" t="str">
        <f>IFERROR(INDEX('Cost_Components'!$R$2:$R$28,MATCH(E299,'Cost_Components'!$A$2:$A$28,0)),"")</f>
      </c>
      <c r="U299" s="89" t="str">
        <f>IFERROR(INDEX('Cost_Components'!$Q$2:$Q$28,MATCH(E299,'Cost_Components'!$A$2:$A$28,0)),"")</f>
      </c>
      <c r="V299" s="90" t="str">
        <f>1/(1+'Calculation_Assumptions'!$B$5)^(B299-'Calculation_Assumptions'!$B$2)</f>
      </c>
      <c r="W299" s="91" t="str">
        <f>Q299*V299</f>
      </c>
      <c r="X299" s="92" t="str">
        <f>R299*V299</f>
      </c>
      <c r="Y299" s="93" t="str">
        <f>S299*V299</f>
      </c>
      <c r="Z299" s="94" t="str">
        <f>IFERROR(INDEX('Cost_Components'!$T$2:$T$28,MATCH(E299,'Cost_Components'!$A$2:$A$28,0)),"")</f>
      </c>
      <c r="AA299" s="95" t="str">
        <f>IFERROR(INDEX('Cost_Components'!$U$2:$U$28,MATCH(E299,'Cost_Components'!$A$2:$A$28,0)),"")</f>
      </c>
      <c r="AB299" s="96" t="str">
        <f>IFERROR(INDEX('Cost_Components'!$V$2:$V$28,MATCH(E299,'Cost_Components'!$A$2:$A$28,0)),"")</f>
      </c>
      <c r="AC299" s="97" t="str">
        <f>IFERROR(INDEX('Cost_Components'!$M$2:$M$28,MATCH(E299,'Cost_Components'!$A$2:$A$28,0)),"")</f>
      </c>
      <c r="AD299" s="98" t="str">
        <f>IFERROR(INDEX('Cost_Components'!$N$2:$N$28,MATCH(E299,'Cost_Components'!$A$2:$A$28,0)),"")</f>
      </c>
      <c r="AE299" s="34" t="str">
        <f>IFERROR(INDEX('Cost_Components'!$O$2:$O$28,MATCH(E299,'Cost_Components'!$A$2:$A$28,0)),"")</f>
      </c>
      <c r="AF299" s="99" t="n">
        <v>6813311.7309858</v>
      </c>
      <c r="AG299" s="100" t="n">
        <v>6805905.87886533</v>
      </c>
      <c r="AH299" s="101" t="str">
        <f>IF(H299="shared-count-once",COUNTIFS($A$2:$A$1405,A299,$B$2:$B$1405,B299,$E$2:$E$1405,E299),1)</f>
      </c>
      <c r="AI299" s="102" t="n">
        <v>308542769.756622</v>
      </c>
      <c r="AJ299" s="103" t="str">
        <f>IF(AI299=0,"",Q299/AI299)</f>
      </c>
      <c r="AK299" s="104" t="str">
        <f>IF(AI299=0,"",R299/AI299)</f>
      </c>
      <c r="AL299" s="105" t="str">
        <f>IF(AI299=0,"",S299/AI299)</f>
      </c>
      <c r="AM299" s="106" t="str">
        <f>IF(AI299=0,"",Y299/AI299)</f>
      </c>
    </row>
    <row r="300">
      <c r="A300" t="s">
        <v>245</v>
      </c>
      <c r="B300" s="73" t="n">
        <v>2037</v>
      </c>
      <c r="C300" t="s">
        <v>245</v>
      </c>
      <c r="D300" t="s">
        <v>225</v>
      </c>
      <c r="E300" s="74" t="s">
        <v>324</v>
      </c>
      <c r="F300" s="75" t="s">
        <v>325</v>
      </c>
      <c r="G300" s="76" t="s">
        <v>249</v>
      </c>
      <c r="H300" s="77" t="s">
        <v>240</v>
      </c>
      <c r="I300" s="78" t="s">
        <v>304</v>
      </c>
      <c r="J300" s="79" t="str">
        <f>IFERROR(INDEX('Cost_Components'!$K$2:$K$28,MATCH(E300,'Cost_Components'!$A$2:$A$28,0)),"")</f>
      </c>
      <c r="K300" s="80" t="str">
        <f>IF(OR(L300="",Z300="",AA300="",AB300=""),"",IF(B300&lt;AA300,L300,IF(B300&gt;AB300,Z300,L300+(Z300-L300)*MIN(MAX((B300-AA300+1)/MAX(AB300-AA300+1,1),0),1))))</f>
      </c>
      <c r="L300" s="81" t="str">
        <f>IFERROR(INDEX('Cost_Components'!$S$2:$S$28,MATCH(E300,'Cost_Components'!$A$2:$A$28,0)),"")</f>
      </c>
      <c r="M300" s="82" t="str">
        <f>IFERROR(INDEX('Cost_Components'!$L$2:$L$28,MATCH(E300,'Cost_Components'!$A$2:$A$28,0)),"")</f>
      </c>
      <c r="N300" s="83" t="str">
        <f>IFERROR(INDEX('Cost_Components'!$P$2:$P$28,MATCH(E300,'Cost_Components'!$A$2:$A$28,0)),"")</f>
      </c>
      <c r="O300" s="84" t="str">
        <f>AF300*J300</f>
      </c>
      <c r="P300" s="85" t="str">
        <f>AG300*J300</f>
      </c>
      <c r="Q300" s="86" t="str">
        <f>P300*L300*M300*N300</f>
      </c>
      <c r="R300" s="87" t="str">
        <f>O300*K300*M300*N300</f>
      </c>
      <c r="S300" s="88" t="str">
        <f>R300-Q300</f>
      </c>
      <c r="T300" s="34" t="str">
        <f>IFERROR(INDEX('Cost_Components'!$R$2:$R$28,MATCH(E300,'Cost_Components'!$A$2:$A$28,0)),"")</f>
      </c>
      <c r="U300" s="89" t="str">
        <f>IFERROR(INDEX('Cost_Components'!$Q$2:$Q$28,MATCH(E300,'Cost_Components'!$A$2:$A$28,0)),"")</f>
      </c>
      <c r="V300" s="90" t="str">
        <f>1/(1+'Calculation_Assumptions'!$B$5)^(B300-'Calculation_Assumptions'!$B$2)</f>
      </c>
      <c r="W300" s="91" t="str">
        <f>Q300*V300</f>
      </c>
      <c r="X300" s="92" t="str">
        <f>R300*V300</f>
      </c>
      <c r="Y300" s="93" t="str">
        <f>S300*V300</f>
      </c>
      <c r="Z300" s="94" t="str">
        <f>IFERROR(INDEX('Cost_Components'!$T$2:$T$28,MATCH(E300,'Cost_Components'!$A$2:$A$28,0)),"")</f>
      </c>
      <c r="AA300" s="95" t="str">
        <f>IFERROR(INDEX('Cost_Components'!$U$2:$U$28,MATCH(E300,'Cost_Components'!$A$2:$A$28,0)),"")</f>
      </c>
      <c r="AB300" s="96" t="str">
        <f>IFERROR(INDEX('Cost_Components'!$V$2:$V$28,MATCH(E300,'Cost_Components'!$A$2:$A$28,0)),"")</f>
      </c>
      <c r="AC300" s="97" t="str">
        <f>IFERROR(INDEX('Cost_Components'!$M$2:$M$28,MATCH(E300,'Cost_Components'!$A$2:$A$28,0)),"")</f>
      </c>
      <c r="AD300" s="98" t="str">
        <f>IFERROR(INDEX('Cost_Components'!$N$2:$N$28,MATCH(E300,'Cost_Components'!$A$2:$A$28,0)),"")</f>
      </c>
      <c r="AE300" s="34" t="str">
        <f>IFERROR(INDEX('Cost_Components'!$O$2:$O$28,MATCH(E300,'Cost_Components'!$A$2:$A$28,0)),"")</f>
      </c>
      <c r="AF300" s="99" t="n">
        <v>6963970.07560548</v>
      </c>
      <c r="AG300" s="100" t="n">
        <v>6955395.70671767</v>
      </c>
      <c r="AH300" s="101" t="str">
        <f>IF(H300="shared-count-once",COUNTIFS($A$2:$A$1405,A300,$B$2:$B$1405,B300,$E$2:$E$1405,E300),1)</f>
      </c>
      <c r="AI300" s="102" t="n">
        <v>310068287.63643</v>
      </c>
      <c r="AJ300" s="103" t="str">
        <f>IF(AI300=0,"",Q300/AI300)</f>
      </c>
      <c r="AK300" s="104" t="str">
        <f>IF(AI300=0,"",R300/AI300)</f>
      </c>
      <c r="AL300" s="105" t="str">
        <f>IF(AI300=0,"",S300/AI300)</f>
      </c>
      <c r="AM300" s="106" t="str">
        <f>IF(AI300=0,"",Y300/AI300)</f>
      </c>
    </row>
    <row r="301">
      <c r="A301" t="s">
        <v>245</v>
      </c>
      <c r="B301" s="73" t="n">
        <v>2038</v>
      </c>
      <c r="C301" t="s">
        <v>245</v>
      </c>
      <c r="D301" t="s">
        <v>225</v>
      </c>
      <c r="E301" s="74" t="s">
        <v>324</v>
      </c>
      <c r="F301" s="75" t="s">
        <v>325</v>
      </c>
      <c r="G301" s="76" t="s">
        <v>249</v>
      </c>
      <c r="H301" s="77" t="s">
        <v>240</v>
      </c>
      <c r="I301" s="78" t="s">
        <v>304</v>
      </c>
      <c r="J301" s="79" t="str">
        <f>IFERROR(INDEX('Cost_Components'!$K$2:$K$28,MATCH(E301,'Cost_Components'!$A$2:$A$28,0)),"")</f>
      </c>
      <c r="K301" s="80" t="str">
        <f>IF(OR(L301="",Z301="",AA301="",AB301=""),"",IF(B301&lt;AA301,L301,IF(B301&gt;AB301,Z301,L301+(Z301-L301)*MIN(MAX((B301-AA301+1)/MAX(AB301-AA301+1,1),0),1))))</f>
      </c>
      <c r="L301" s="81" t="str">
        <f>IFERROR(INDEX('Cost_Components'!$S$2:$S$28,MATCH(E301,'Cost_Components'!$A$2:$A$28,0)),"")</f>
      </c>
      <c r="M301" s="82" t="str">
        <f>IFERROR(INDEX('Cost_Components'!$L$2:$L$28,MATCH(E301,'Cost_Components'!$A$2:$A$28,0)),"")</f>
      </c>
      <c r="N301" s="83" t="str">
        <f>IFERROR(INDEX('Cost_Components'!$P$2:$P$28,MATCH(E301,'Cost_Components'!$A$2:$A$28,0)),"")</f>
      </c>
      <c r="O301" s="84" t="str">
        <f>AF301*J301</f>
      </c>
      <c r="P301" s="85" t="str">
        <f>AG301*J301</f>
      </c>
      <c r="Q301" s="86" t="str">
        <f>P301*L301*M301*N301</f>
      </c>
      <c r="R301" s="87" t="str">
        <f>O301*K301*M301*N301</f>
      </c>
      <c r="S301" s="88" t="str">
        <f>R301-Q301</f>
      </c>
      <c r="T301" s="34" t="str">
        <f>IFERROR(INDEX('Cost_Components'!$R$2:$R$28,MATCH(E301,'Cost_Components'!$A$2:$A$28,0)),"")</f>
      </c>
      <c r="U301" s="89" t="str">
        <f>IFERROR(INDEX('Cost_Components'!$Q$2:$Q$28,MATCH(E301,'Cost_Components'!$A$2:$A$28,0)),"")</f>
      </c>
      <c r="V301" s="90" t="str">
        <f>1/(1+'Calculation_Assumptions'!$B$5)^(B301-'Calculation_Assumptions'!$B$2)</f>
      </c>
      <c r="W301" s="91" t="str">
        <f>Q301*V301</f>
      </c>
      <c r="X301" s="92" t="str">
        <f>R301*V301</f>
      </c>
      <c r="Y301" s="93" t="str">
        <f>S301*V301</f>
      </c>
      <c r="Z301" s="94" t="str">
        <f>IFERROR(INDEX('Cost_Components'!$T$2:$T$28,MATCH(E301,'Cost_Components'!$A$2:$A$28,0)),"")</f>
      </c>
      <c r="AA301" s="95" t="str">
        <f>IFERROR(INDEX('Cost_Components'!$U$2:$U$28,MATCH(E301,'Cost_Components'!$A$2:$A$28,0)),"")</f>
      </c>
      <c r="AB301" s="96" t="str">
        <f>IFERROR(INDEX('Cost_Components'!$V$2:$V$28,MATCH(E301,'Cost_Components'!$A$2:$A$28,0)),"")</f>
      </c>
      <c r="AC301" s="97" t="str">
        <f>IFERROR(INDEX('Cost_Components'!$M$2:$M$28,MATCH(E301,'Cost_Components'!$A$2:$A$28,0)),"")</f>
      </c>
      <c r="AD301" s="98" t="str">
        <f>IFERROR(INDEX('Cost_Components'!$N$2:$N$28,MATCH(E301,'Cost_Components'!$A$2:$A$28,0)),"")</f>
      </c>
      <c r="AE301" s="34" t="str">
        <f>IFERROR(INDEX('Cost_Components'!$O$2:$O$28,MATCH(E301,'Cost_Components'!$A$2:$A$28,0)),"")</f>
      </c>
      <c r="AF301" s="99" t="n">
        <v>7117294.82107836</v>
      </c>
      <c r="AG301" s="100" t="n">
        <v>7107479.82856744</v>
      </c>
      <c r="AH301" s="101" t="str">
        <f>IF(H301="shared-count-once",COUNTIFS($A$2:$A$1405,A301,$B$2:$B$1405,B301,$E$2:$E$1405,E301),1)</f>
      </c>
      <c r="AI301" s="102" t="n">
        <v>311532999.13163</v>
      </c>
      <c r="AJ301" s="103" t="str">
        <f>IF(AI301=0,"",Q301/AI301)</f>
      </c>
      <c r="AK301" s="104" t="str">
        <f>IF(AI301=0,"",R301/AI301)</f>
      </c>
      <c r="AL301" s="105" t="str">
        <f>IF(AI301=0,"",S301/AI301)</f>
      </c>
      <c r="AM301" s="106" t="str">
        <f>IF(AI301=0,"",Y301/AI301)</f>
      </c>
    </row>
    <row r="302">
      <c r="A302" t="s">
        <v>245</v>
      </c>
      <c r="B302" s="73" t="n">
        <v>2039</v>
      </c>
      <c r="C302" t="s">
        <v>245</v>
      </c>
      <c r="D302" t="s">
        <v>225</v>
      </c>
      <c r="E302" s="74" t="s">
        <v>324</v>
      </c>
      <c r="F302" s="75" t="s">
        <v>325</v>
      </c>
      <c r="G302" s="76" t="s">
        <v>249</v>
      </c>
      <c r="H302" s="77" t="s">
        <v>240</v>
      </c>
      <c r="I302" s="78" t="s">
        <v>304</v>
      </c>
      <c r="J302" s="79" t="str">
        <f>IFERROR(INDEX('Cost_Components'!$K$2:$K$28,MATCH(E302,'Cost_Components'!$A$2:$A$28,0)),"")</f>
      </c>
      <c r="K302" s="80" t="str">
        <f>IF(OR(L302="",Z302="",AA302="",AB302=""),"",IF(B302&lt;AA302,L302,IF(B302&gt;AB302,Z302,L302+(Z302-L302)*MIN(MAX((B302-AA302+1)/MAX(AB302-AA302+1,1),0),1))))</f>
      </c>
      <c r="L302" s="81" t="str">
        <f>IFERROR(INDEX('Cost_Components'!$S$2:$S$28,MATCH(E302,'Cost_Components'!$A$2:$A$28,0)),"")</f>
      </c>
      <c r="M302" s="82" t="str">
        <f>IFERROR(INDEX('Cost_Components'!$L$2:$L$28,MATCH(E302,'Cost_Components'!$A$2:$A$28,0)),"")</f>
      </c>
      <c r="N302" s="83" t="str">
        <f>IFERROR(INDEX('Cost_Components'!$P$2:$P$28,MATCH(E302,'Cost_Components'!$A$2:$A$28,0)),"")</f>
      </c>
      <c r="O302" s="84" t="str">
        <f>AF302*J302</f>
      </c>
      <c r="P302" s="85" t="str">
        <f>AG302*J302</f>
      </c>
      <c r="Q302" s="86" t="str">
        <f>P302*L302*M302*N302</f>
      </c>
      <c r="R302" s="87" t="str">
        <f>O302*K302*M302*N302</f>
      </c>
      <c r="S302" s="88" t="str">
        <f>R302-Q302</f>
      </c>
      <c r="T302" s="34" t="str">
        <f>IFERROR(INDEX('Cost_Components'!$R$2:$R$28,MATCH(E302,'Cost_Components'!$A$2:$A$28,0)),"")</f>
      </c>
      <c r="U302" s="89" t="str">
        <f>IFERROR(INDEX('Cost_Components'!$Q$2:$Q$28,MATCH(E302,'Cost_Components'!$A$2:$A$28,0)),"")</f>
      </c>
      <c r="V302" s="90" t="str">
        <f>1/(1+'Calculation_Assumptions'!$B$5)^(B302-'Calculation_Assumptions'!$B$2)</f>
      </c>
      <c r="W302" s="91" t="str">
        <f>Q302*V302</f>
      </c>
      <c r="X302" s="92" t="str">
        <f>R302*V302</f>
      </c>
      <c r="Y302" s="93" t="str">
        <f>S302*V302</f>
      </c>
      <c r="Z302" s="94" t="str">
        <f>IFERROR(INDEX('Cost_Components'!$T$2:$T$28,MATCH(E302,'Cost_Components'!$A$2:$A$28,0)),"")</f>
      </c>
      <c r="AA302" s="95" t="str">
        <f>IFERROR(INDEX('Cost_Components'!$U$2:$U$28,MATCH(E302,'Cost_Components'!$A$2:$A$28,0)),"")</f>
      </c>
      <c r="AB302" s="96" t="str">
        <f>IFERROR(INDEX('Cost_Components'!$V$2:$V$28,MATCH(E302,'Cost_Components'!$A$2:$A$28,0)),"")</f>
      </c>
      <c r="AC302" s="97" t="str">
        <f>IFERROR(INDEX('Cost_Components'!$M$2:$M$28,MATCH(E302,'Cost_Components'!$A$2:$A$28,0)),"")</f>
      </c>
      <c r="AD302" s="98" t="str">
        <f>IFERROR(INDEX('Cost_Components'!$N$2:$N$28,MATCH(E302,'Cost_Components'!$A$2:$A$28,0)),"")</f>
      </c>
      <c r="AE302" s="34" t="str">
        <f>IFERROR(INDEX('Cost_Components'!$O$2:$O$28,MATCH(E302,'Cost_Components'!$A$2:$A$28,0)),"")</f>
      </c>
      <c r="AF302" s="99" t="n">
        <v>7269598.37525402</v>
      </c>
      <c r="AG302" s="100" t="n">
        <v>7258472.95735979</v>
      </c>
      <c r="AH302" s="101" t="str">
        <f>IF(H302="shared-count-once",COUNTIFS($A$2:$A$1405,A302,$B$2:$B$1405,B302,$E$2:$E$1405,E302),1)</f>
      </c>
      <c r="AI302" s="102" t="n">
        <v>312936391.858479</v>
      </c>
      <c r="AJ302" s="103" t="str">
        <f>IF(AI302=0,"",Q302/AI302)</f>
      </c>
      <c r="AK302" s="104" t="str">
        <f>IF(AI302=0,"",R302/AI302)</f>
      </c>
      <c r="AL302" s="105" t="str">
        <f>IF(AI302=0,"",S302/AI302)</f>
      </c>
      <c r="AM302" s="106" t="str">
        <f>IF(AI302=0,"",Y302/AI302)</f>
      </c>
    </row>
    <row r="303">
      <c r="A303" t="s">
        <v>245</v>
      </c>
      <c r="B303" s="73" t="n">
        <v>2040</v>
      </c>
      <c r="C303" t="s">
        <v>245</v>
      </c>
      <c r="D303" t="s">
        <v>225</v>
      </c>
      <c r="E303" s="74" t="s">
        <v>324</v>
      </c>
      <c r="F303" s="75" t="s">
        <v>325</v>
      </c>
      <c r="G303" s="76" t="s">
        <v>249</v>
      </c>
      <c r="H303" s="77" t="s">
        <v>240</v>
      </c>
      <c r="I303" s="78" t="s">
        <v>304</v>
      </c>
      <c r="J303" s="79" t="str">
        <f>IFERROR(INDEX('Cost_Components'!$K$2:$K$28,MATCH(E303,'Cost_Components'!$A$2:$A$28,0)),"")</f>
      </c>
      <c r="K303" s="80" t="str">
        <f>IF(OR(L303="",Z303="",AA303="",AB303=""),"",IF(B303&lt;AA303,L303,IF(B303&gt;AB303,Z303,L303+(Z303-L303)*MIN(MAX((B303-AA303+1)/MAX(AB303-AA303+1,1),0),1))))</f>
      </c>
      <c r="L303" s="81" t="str">
        <f>IFERROR(INDEX('Cost_Components'!$S$2:$S$28,MATCH(E303,'Cost_Components'!$A$2:$A$28,0)),"")</f>
      </c>
      <c r="M303" s="82" t="str">
        <f>IFERROR(INDEX('Cost_Components'!$L$2:$L$28,MATCH(E303,'Cost_Components'!$A$2:$A$28,0)),"")</f>
      </c>
      <c r="N303" s="83" t="str">
        <f>IFERROR(INDEX('Cost_Components'!$P$2:$P$28,MATCH(E303,'Cost_Components'!$A$2:$A$28,0)),"")</f>
      </c>
      <c r="O303" s="84" t="str">
        <f>AF303*J303</f>
      </c>
      <c r="P303" s="85" t="str">
        <f>AG303*J303</f>
      </c>
      <c r="Q303" s="86" t="str">
        <f>P303*L303*M303*N303</f>
      </c>
      <c r="R303" s="87" t="str">
        <f>O303*K303*M303*N303</f>
      </c>
      <c r="S303" s="88" t="str">
        <f>R303-Q303</f>
      </c>
      <c r="T303" s="34" t="str">
        <f>IFERROR(INDEX('Cost_Components'!$R$2:$R$28,MATCH(E303,'Cost_Components'!$A$2:$A$28,0)),"")</f>
      </c>
      <c r="U303" s="89" t="str">
        <f>IFERROR(INDEX('Cost_Components'!$Q$2:$Q$28,MATCH(E303,'Cost_Components'!$A$2:$A$28,0)),"")</f>
      </c>
      <c r="V303" s="90" t="str">
        <f>1/(1+'Calculation_Assumptions'!$B$5)^(B303-'Calculation_Assumptions'!$B$2)</f>
      </c>
      <c r="W303" s="91" t="str">
        <f>Q303*V303</f>
      </c>
      <c r="X303" s="92" t="str">
        <f>R303*V303</f>
      </c>
      <c r="Y303" s="93" t="str">
        <f>S303*V303</f>
      </c>
      <c r="Z303" s="94" t="str">
        <f>IFERROR(INDEX('Cost_Components'!$T$2:$T$28,MATCH(E303,'Cost_Components'!$A$2:$A$28,0)),"")</f>
      </c>
      <c r="AA303" s="95" t="str">
        <f>IFERROR(INDEX('Cost_Components'!$U$2:$U$28,MATCH(E303,'Cost_Components'!$A$2:$A$28,0)),"")</f>
      </c>
      <c r="AB303" s="96" t="str">
        <f>IFERROR(INDEX('Cost_Components'!$V$2:$V$28,MATCH(E303,'Cost_Components'!$A$2:$A$28,0)),"")</f>
      </c>
      <c r="AC303" s="97" t="str">
        <f>IFERROR(INDEX('Cost_Components'!$M$2:$M$28,MATCH(E303,'Cost_Components'!$A$2:$A$28,0)),"")</f>
      </c>
      <c r="AD303" s="98" t="str">
        <f>IFERROR(INDEX('Cost_Components'!$N$2:$N$28,MATCH(E303,'Cost_Components'!$A$2:$A$28,0)),"")</f>
      </c>
      <c r="AE303" s="34" t="str">
        <f>IFERROR(INDEX('Cost_Components'!$O$2:$O$28,MATCH(E303,'Cost_Components'!$A$2:$A$28,0)),"")</f>
      </c>
      <c r="AF303" s="99" t="n">
        <v>7420189.01406276</v>
      </c>
      <c r="AG303" s="100" t="n">
        <v>7407686.47207674</v>
      </c>
      <c r="AH303" s="101" t="str">
        <f>IF(H303="shared-count-once",COUNTIFS($A$2:$A$1405,A303,$B$2:$B$1405,B303,$E$2:$E$1405,E303),1)</f>
      </c>
      <c r="AI303" s="102" t="n">
        <v>314265537.410829</v>
      </c>
      <c r="AJ303" s="103" t="str">
        <f>IF(AI303=0,"",Q303/AI303)</f>
      </c>
      <c r="AK303" s="104" t="str">
        <f>IF(AI303=0,"",R303/AI303)</f>
      </c>
      <c r="AL303" s="105" t="str">
        <f>IF(AI303=0,"",S303/AI303)</f>
      </c>
      <c r="AM303" s="106" t="str">
        <f>IF(AI303=0,"",Y303/AI303)</f>
      </c>
    </row>
    <row r="304">
      <c r="A304" t="s">
        <v>245</v>
      </c>
      <c r="B304" s="73" t="n">
        <v>2041</v>
      </c>
      <c r="C304" t="s">
        <v>245</v>
      </c>
      <c r="D304" t="s">
        <v>225</v>
      </c>
      <c r="E304" s="74" t="s">
        <v>324</v>
      </c>
      <c r="F304" s="75" t="s">
        <v>325</v>
      </c>
      <c r="G304" s="76" t="s">
        <v>249</v>
      </c>
      <c r="H304" s="77" t="s">
        <v>240</v>
      </c>
      <c r="I304" s="78" t="s">
        <v>304</v>
      </c>
      <c r="J304" s="79" t="str">
        <f>IFERROR(INDEX('Cost_Components'!$K$2:$K$28,MATCH(E304,'Cost_Components'!$A$2:$A$28,0)),"")</f>
      </c>
      <c r="K304" s="80" t="str">
        <f>IF(OR(L304="",Z304="",AA304="",AB304=""),"",IF(B304&lt;AA304,L304,IF(B304&gt;AB304,Z304,L304+(Z304-L304)*MIN(MAX((B304-AA304+1)/MAX(AB304-AA304+1,1),0),1))))</f>
      </c>
      <c r="L304" s="81" t="str">
        <f>IFERROR(INDEX('Cost_Components'!$S$2:$S$28,MATCH(E304,'Cost_Components'!$A$2:$A$28,0)),"")</f>
      </c>
      <c r="M304" s="82" t="str">
        <f>IFERROR(INDEX('Cost_Components'!$L$2:$L$28,MATCH(E304,'Cost_Components'!$A$2:$A$28,0)),"")</f>
      </c>
      <c r="N304" s="83" t="str">
        <f>IFERROR(INDEX('Cost_Components'!$P$2:$P$28,MATCH(E304,'Cost_Components'!$A$2:$A$28,0)),"")</f>
      </c>
      <c r="O304" s="84" t="str">
        <f>AF304*J304</f>
      </c>
      <c r="P304" s="85" t="str">
        <f>AG304*J304</f>
      </c>
      <c r="Q304" s="86" t="str">
        <f>P304*L304*M304*N304</f>
      </c>
      <c r="R304" s="87" t="str">
        <f>O304*K304*M304*N304</f>
      </c>
      <c r="S304" s="88" t="str">
        <f>R304-Q304</f>
      </c>
      <c r="T304" s="34" t="str">
        <f>IFERROR(INDEX('Cost_Components'!$R$2:$R$28,MATCH(E304,'Cost_Components'!$A$2:$A$28,0)),"")</f>
      </c>
      <c r="U304" s="89" t="str">
        <f>IFERROR(INDEX('Cost_Components'!$Q$2:$Q$28,MATCH(E304,'Cost_Components'!$A$2:$A$28,0)),"")</f>
      </c>
      <c r="V304" s="90" t="str">
        <f>1/(1+'Calculation_Assumptions'!$B$5)^(B304-'Calculation_Assumptions'!$B$2)</f>
      </c>
      <c r="W304" s="91" t="str">
        <f>Q304*V304</f>
      </c>
      <c r="X304" s="92" t="str">
        <f>R304*V304</f>
      </c>
      <c r="Y304" s="93" t="str">
        <f>S304*V304</f>
      </c>
      <c r="Z304" s="94" t="str">
        <f>IFERROR(INDEX('Cost_Components'!$T$2:$T$28,MATCH(E304,'Cost_Components'!$A$2:$A$28,0)),"")</f>
      </c>
      <c r="AA304" s="95" t="str">
        <f>IFERROR(INDEX('Cost_Components'!$U$2:$U$28,MATCH(E304,'Cost_Components'!$A$2:$A$28,0)),"")</f>
      </c>
      <c r="AB304" s="96" t="str">
        <f>IFERROR(INDEX('Cost_Components'!$V$2:$V$28,MATCH(E304,'Cost_Components'!$A$2:$A$28,0)),"")</f>
      </c>
      <c r="AC304" s="97" t="str">
        <f>IFERROR(INDEX('Cost_Components'!$M$2:$M$28,MATCH(E304,'Cost_Components'!$A$2:$A$28,0)),"")</f>
      </c>
      <c r="AD304" s="98" t="str">
        <f>IFERROR(INDEX('Cost_Components'!$N$2:$N$28,MATCH(E304,'Cost_Components'!$A$2:$A$28,0)),"")</f>
      </c>
      <c r="AE304" s="34" t="str">
        <f>IFERROR(INDEX('Cost_Components'!$O$2:$O$28,MATCH(E304,'Cost_Components'!$A$2:$A$28,0)),"")</f>
      </c>
      <c r="AF304" s="99" t="n">
        <v>7570167.18828304</v>
      </c>
      <c r="AG304" s="100" t="n">
        <v>7556224.04727773</v>
      </c>
      <c r="AH304" s="101" t="str">
        <f>IF(H304="shared-count-once",COUNTIFS($A$2:$A$1405,A304,$B$2:$B$1405,B304,$E$2:$E$1405,E304),1)</f>
      </c>
      <c r="AI304" s="102" t="n">
        <v>315525215.312548</v>
      </c>
      <c r="AJ304" s="103" t="str">
        <f>IF(AI304=0,"",Q304/AI304)</f>
      </c>
      <c r="AK304" s="104" t="str">
        <f>IF(AI304=0,"",R304/AI304)</f>
      </c>
      <c r="AL304" s="105" t="str">
        <f>IF(AI304=0,"",S304/AI304)</f>
      </c>
      <c r="AM304" s="106" t="str">
        <f>IF(AI304=0,"",Y304/AI304)</f>
      </c>
    </row>
    <row r="305">
      <c r="A305" t="s">
        <v>245</v>
      </c>
      <c r="B305" s="73" t="n">
        <v>2042</v>
      </c>
      <c r="C305" t="s">
        <v>245</v>
      </c>
      <c r="D305" t="s">
        <v>225</v>
      </c>
      <c r="E305" s="74" t="s">
        <v>324</v>
      </c>
      <c r="F305" s="75" t="s">
        <v>325</v>
      </c>
      <c r="G305" s="76" t="s">
        <v>249</v>
      </c>
      <c r="H305" s="77" t="s">
        <v>240</v>
      </c>
      <c r="I305" s="78" t="s">
        <v>304</v>
      </c>
      <c r="J305" s="79" t="str">
        <f>IFERROR(INDEX('Cost_Components'!$K$2:$K$28,MATCH(E305,'Cost_Components'!$A$2:$A$28,0)),"")</f>
      </c>
      <c r="K305" s="80" t="str">
        <f>IF(OR(L305="",Z305="",AA305="",AB305=""),"",IF(B305&lt;AA305,L305,IF(B305&gt;AB305,Z305,L305+(Z305-L305)*MIN(MAX((B305-AA305+1)/MAX(AB305-AA305+1,1),0),1))))</f>
      </c>
      <c r="L305" s="81" t="str">
        <f>IFERROR(INDEX('Cost_Components'!$S$2:$S$28,MATCH(E305,'Cost_Components'!$A$2:$A$28,0)),"")</f>
      </c>
      <c r="M305" s="82" t="str">
        <f>IFERROR(INDEX('Cost_Components'!$L$2:$L$28,MATCH(E305,'Cost_Components'!$A$2:$A$28,0)),"")</f>
      </c>
      <c r="N305" s="83" t="str">
        <f>IFERROR(INDEX('Cost_Components'!$P$2:$P$28,MATCH(E305,'Cost_Components'!$A$2:$A$28,0)),"")</f>
      </c>
      <c r="O305" s="84" t="str">
        <f>AF305*J305</f>
      </c>
      <c r="P305" s="85" t="str">
        <f>AG305*J305</f>
      </c>
      <c r="Q305" s="86" t="str">
        <f>P305*L305*M305*N305</f>
      </c>
      <c r="R305" s="87" t="str">
        <f>O305*K305*M305*N305</f>
      </c>
      <c r="S305" s="88" t="str">
        <f>R305-Q305</f>
      </c>
      <c r="T305" s="34" t="str">
        <f>IFERROR(INDEX('Cost_Components'!$R$2:$R$28,MATCH(E305,'Cost_Components'!$A$2:$A$28,0)),"")</f>
      </c>
      <c r="U305" s="89" t="str">
        <f>IFERROR(INDEX('Cost_Components'!$Q$2:$Q$28,MATCH(E305,'Cost_Components'!$A$2:$A$28,0)),"")</f>
      </c>
      <c r="V305" s="90" t="str">
        <f>1/(1+'Calculation_Assumptions'!$B$5)^(B305-'Calculation_Assumptions'!$B$2)</f>
      </c>
      <c r="W305" s="91" t="str">
        <f>Q305*V305</f>
      </c>
      <c r="X305" s="92" t="str">
        <f>R305*V305</f>
      </c>
      <c r="Y305" s="93" t="str">
        <f>S305*V305</f>
      </c>
      <c r="Z305" s="94" t="str">
        <f>IFERROR(INDEX('Cost_Components'!$T$2:$T$28,MATCH(E305,'Cost_Components'!$A$2:$A$28,0)),"")</f>
      </c>
      <c r="AA305" s="95" t="str">
        <f>IFERROR(INDEX('Cost_Components'!$U$2:$U$28,MATCH(E305,'Cost_Components'!$A$2:$A$28,0)),"")</f>
      </c>
      <c r="AB305" s="96" t="str">
        <f>IFERROR(INDEX('Cost_Components'!$V$2:$V$28,MATCH(E305,'Cost_Components'!$A$2:$A$28,0)),"")</f>
      </c>
      <c r="AC305" s="97" t="str">
        <f>IFERROR(INDEX('Cost_Components'!$M$2:$M$28,MATCH(E305,'Cost_Components'!$A$2:$A$28,0)),"")</f>
      </c>
      <c r="AD305" s="98" t="str">
        <f>IFERROR(INDEX('Cost_Components'!$N$2:$N$28,MATCH(E305,'Cost_Components'!$A$2:$A$28,0)),"")</f>
      </c>
      <c r="AE305" s="34" t="str">
        <f>IFERROR(INDEX('Cost_Components'!$O$2:$O$28,MATCH(E305,'Cost_Components'!$A$2:$A$28,0)),"")</f>
      </c>
      <c r="AF305" s="99" t="n">
        <v>7719176.65742364</v>
      </c>
      <c r="AG305" s="100" t="n">
        <v>7703733.26630892</v>
      </c>
      <c r="AH305" s="101" t="str">
        <f>IF(H305="shared-count-once",COUNTIFS($A$2:$A$1405,A305,$B$2:$B$1405,B305,$E$2:$E$1405,E305),1)</f>
      </c>
      <c r="AI305" s="102" t="n">
        <v>316707694.211882</v>
      </c>
      <c r="AJ305" s="103" t="str">
        <f>IF(AI305=0,"",Q305/AI305)</f>
      </c>
      <c r="AK305" s="104" t="str">
        <f>IF(AI305=0,"",R305/AI305)</f>
      </c>
      <c r="AL305" s="105" t="str">
        <f>IF(AI305=0,"",S305/AI305)</f>
      </c>
      <c r="AM305" s="106" t="str">
        <f>IF(AI305=0,"",Y305/AI305)</f>
      </c>
    </row>
    <row r="306">
      <c r="A306" t="s">
        <v>245</v>
      </c>
      <c r="B306" s="73" t="n">
        <v>2043</v>
      </c>
      <c r="C306" t="s">
        <v>245</v>
      </c>
      <c r="D306" t="s">
        <v>225</v>
      </c>
      <c r="E306" s="74" t="s">
        <v>324</v>
      </c>
      <c r="F306" s="75" t="s">
        <v>325</v>
      </c>
      <c r="G306" s="76" t="s">
        <v>249</v>
      </c>
      <c r="H306" s="77" t="s">
        <v>240</v>
      </c>
      <c r="I306" s="78" t="s">
        <v>304</v>
      </c>
      <c r="J306" s="79" t="str">
        <f>IFERROR(INDEX('Cost_Components'!$K$2:$K$28,MATCH(E306,'Cost_Components'!$A$2:$A$28,0)),"")</f>
      </c>
      <c r="K306" s="80" t="str">
        <f>IF(OR(L306="",Z306="",AA306="",AB306=""),"",IF(B306&lt;AA306,L306,IF(B306&gt;AB306,Z306,L306+(Z306-L306)*MIN(MAX((B306-AA306+1)/MAX(AB306-AA306+1,1),0),1))))</f>
      </c>
      <c r="L306" s="81" t="str">
        <f>IFERROR(INDEX('Cost_Components'!$S$2:$S$28,MATCH(E306,'Cost_Components'!$A$2:$A$28,0)),"")</f>
      </c>
      <c r="M306" s="82" t="str">
        <f>IFERROR(INDEX('Cost_Components'!$L$2:$L$28,MATCH(E306,'Cost_Components'!$A$2:$A$28,0)),"")</f>
      </c>
      <c r="N306" s="83" t="str">
        <f>IFERROR(INDEX('Cost_Components'!$P$2:$P$28,MATCH(E306,'Cost_Components'!$A$2:$A$28,0)),"")</f>
      </c>
      <c r="O306" s="84" t="str">
        <f>AF306*J306</f>
      </c>
      <c r="P306" s="85" t="str">
        <f>AG306*J306</f>
      </c>
      <c r="Q306" s="86" t="str">
        <f>P306*L306*M306*N306</f>
      </c>
      <c r="R306" s="87" t="str">
        <f>O306*K306*M306*N306</f>
      </c>
      <c r="S306" s="88" t="str">
        <f>R306-Q306</f>
      </c>
      <c r="T306" s="34" t="str">
        <f>IFERROR(INDEX('Cost_Components'!$R$2:$R$28,MATCH(E306,'Cost_Components'!$A$2:$A$28,0)),"")</f>
      </c>
      <c r="U306" s="89" t="str">
        <f>IFERROR(INDEX('Cost_Components'!$Q$2:$Q$28,MATCH(E306,'Cost_Components'!$A$2:$A$28,0)),"")</f>
      </c>
      <c r="V306" s="90" t="str">
        <f>1/(1+'Calculation_Assumptions'!$B$5)^(B306-'Calculation_Assumptions'!$B$2)</f>
      </c>
      <c r="W306" s="91" t="str">
        <f>Q306*V306</f>
      </c>
      <c r="X306" s="92" t="str">
        <f>R306*V306</f>
      </c>
      <c r="Y306" s="93" t="str">
        <f>S306*V306</f>
      </c>
      <c r="Z306" s="94" t="str">
        <f>IFERROR(INDEX('Cost_Components'!$T$2:$T$28,MATCH(E306,'Cost_Components'!$A$2:$A$28,0)),"")</f>
      </c>
      <c r="AA306" s="95" t="str">
        <f>IFERROR(INDEX('Cost_Components'!$U$2:$U$28,MATCH(E306,'Cost_Components'!$A$2:$A$28,0)),"")</f>
      </c>
      <c r="AB306" s="96" t="str">
        <f>IFERROR(INDEX('Cost_Components'!$V$2:$V$28,MATCH(E306,'Cost_Components'!$A$2:$A$28,0)),"")</f>
      </c>
      <c r="AC306" s="97" t="str">
        <f>IFERROR(INDEX('Cost_Components'!$M$2:$M$28,MATCH(E306,'Cost_Components'!$A$2:$A$28,0)),"")</f>
      </c>
      <c r="AD306" s="98" t="str">
        <f>IFERROR(INDEX('Cost_Components'!$N$2:$N$28,MATCH(E306,'Cost_Components'!$A$2:$A$28,0)),"")</f>
      </c>
      <c r="AE306" s="34" t="str">
        <f>IFERROR(INDEX('Cost_Components'!$O$2:$O$28,MATCH(E306,'Cost_Components'!$A$2:$A$28,0)),"")</f>
      </c>
      <c r="AF306" s="99" t="n">
        <v>7868923.90228627</v>
      </c>
      <c r="AG306" s="100" t="n">
        <v>7851923.45314655</v>
      </c>
      <c r="AH306" s="101" t="str">
        <f>IF(H306="shared-count-once",COUNTIFS($A$2:$A$1405,A306,$B$2:$B$1405,B306,$E$2:$E$1405,E306),1)</f>
      </c>
      <c r="AI306" s="102" t="n">
        <v>317814114.067152</v>
      </c>
      <c r="AJ306" s="103" t="str">
        <f>IF(AI306=0,"",Q306/AI306)</f>
      </c>
      <c r="AK306" s="104" t="str">
        <f>IF(AI306=0,"",R306/AI306)</f>
      </c>
      <c r="AL306" s="105" t="str">
        <f>IF(AI306=0,"",S306/AI306)</f>
      </c>
      <c r="AM306" s="106" t="str">
        <f>IF(AI306=0,"",Y306/AI306)</f>
      </c>
    </row>
    <row r="307">
      <c r="A307" t="s">
        <v>245</v>
      </c>
      <c r="B307" s="73" t="n">
        <v>2044</v>
      </c>
      <c r="C307" t="s">
        <v>245</v>
      </c>
      <c r="D307" t="s">
        <v>225</v>
      </c>
      <c r="E307" s="74" t="s">
        <v>324</v>
      </c>
      <c r="F307" s="75" t="s">
        <v>325</v>
      </c>
      <c r="G307" s="76" t="s">
        <v>249</v>
      </c>
      <c r="H307" s="77" t="s">
        <v>240</v>
      </c>
      <c r="I307" s="78" t="s">
        <v>304</v>
      </c>
      <c r="J307" s="79" t="str">
        <f>IFERROR(INDEX('Cost_Components'!$K$2:$K$28,MATCH(E307,'Cost_Components'!$A$2:$A$28,0)),"")</f>
      </c>
      <c r="K307" s="80" t="str">
        <f>IF(OR(L307="",Z307="",AA307="",AB307=""),"",IF(B307&lt;AA307,L307,IF(B307&gt;AB307,Z307,L307+(Z307-L307)*MIN(MAX((B307-AA307+1)/MAX(AB307-AA307+1,1),0),1))))</f>
      </c>
      <c r="L307" s="81" t="str">
        <f>IFERROR(INDEX('Cost_Components'!$S$2:$S$28,MATCH(E307,'Cost_Components'!$A$2:$A$28,0)),"")</f>
      </c>
      <c r="M307" s="82" t="str">
        <f>IFERROR(INDEX('Cost_Components'!$L$2:$L$28,MATCH(E307,'Cost_Components'!$A$2:$A$28,0)),"")</f>
      </c>
      <c r="N307" s="83" t="str">
        <f>IFERROR(INDEX('Cost_Components'!$P$2:$P$28,MATCH(E307,'Cost_Components'!$A$2:$A$28,0)),"")</f>
      </c>
      <c r="O307" s="84" t="str">
        <f>AF307*J307</f>
      </c>
      <c r="P307" s="85" t="str">
        <f>AG307*J307</f>
      </c>
      <c r="Q307" s="86" t="str">
        <f>P307*L307*M307*N307</f>
      </c>
      <c r="R307" s="87" t="str">
        <f>O307*K307*M307*N307</f>
      </c>
      <c r="S307" s="88" t="str">
        <f>R307-Q307</f>
      </c>
      <c r="T307" s="34" t="str">
        <f>IFERROR(INDEX('Cost_Components'!$R$2:$R$28,MATCH(E307,'Cost_Components'!$A$2:$A$28,0)),"")</f>
      </c>
      <c r="U307" s="89" t="str">
        <f>IFERROR(INDEX('Cost_Components'!$Q$2:$Q$28,MATCH(E307,'Cost_Components'!$A$2:$A$28,0)),"")</f>
      </c>
      <c r="V307" s="90" t="str">
        <f>1/(1+'Calculation_Assumptions'!$B$5)^(B307-'Calculation_Assumptions'!$B$2)</f>
      </c>
      <c r="W307" s="91" t="str">
        <f>Q307*V307</f>
      </c>
      <c r="X307" s="92" t="str">
        <f>R307*V307</f>
      </c>
      <c r="Y307" s="93" t="str">
        <f>S307*V307</f>
      </c>
      <c r="Z307" s="94" t="str">
        <f>IFERROR(INDEX('Cost_Components'!$T$2:$T$28,MATCH(E307,'Cost_Components'!$A$2:$A$28,0)),"")</f>
      </c>
      <c r="AA307" s="95" t="str">
        <f>IFERROR(INDEX('Cost_Components'!$U$2:$U$28,MATCH(E307,'Cost_Components'!$A$2:$A$28,0)),"")</f>
      </c>
      <c r="AB307" s="96" t="str">
        <f>IFERROR(INDEX('Cost_Components'!$V$2:$V$28,MATCH(E307,'Cost_Components'!$A$2:$A$28,0)),"")</f>
      </c>
      <c r="AC307" s="97" t="str">
        <f>IFERROR(INDEX('Cost_Components'!$M$2:$M$28,MATCH(E307,'Cost_Components'!$A$2:$A$28,0)),"")</f>
      </c>
      <c r="AD307" s="98" t="str">
        <f>IFERROR(INDEX('Cost_Components'!$N$2:$N$28,MATCH(E307,'Cost_Components'!$A$2:$A$28,0)),"")</f>
      </c>
      <c r="AE307" s="34" t="str">
        <f>IFERROR(INDEX('Cost_Components'!$O$2:$O$28,MATCH(E307,'Cost_Components'!$A$2:$A$28,0)),"")</f>
      </c>
      <c r="AF307" s="99" t="n">
        <v>8015893.73353256</v>
      </c>
      <c r="AG307" s="100" t="n">
        <v>7997283.33339417</v>
      </c>
      <c r="AH307" s="101" t="str">
        <f>IF(H307="shared-count-once",COUNTIFS($A$2:$A$1405,A307,$B$2:$B$1405,B307,$E$2:$E$1405,E307),1)</f>
      </c>
      <c r="AI307" s="102" t="n">
        <v>318840890.732156</v>
      </c>
      <c r="AJ307" s="103" t="str">
        <f>IF(AI307=0,"",Q307/AI307)</f>
      </c>
      <c r="AK307" s="104" t="str">
        <f>IF(AI307=0,"",R307/AI307)</f>
      </c>
      <c r="AL307" s="105" t="str">
        <f>IF(AI307=0,"",S307/AI307)</f>
      </c>
      <c r="AM307" s="106" t="str">
        <f>IF(AI307=0,"",Y307/AI307)</f>
      </c>
    </row>
    <row r="308">
      <c r="A308" t="s">
        <v>245</v>
      </c>
      <c r="B308" s="73" t="n">
        <v>2045</v>
      </c>
      <c r="C308" t="s">
        <v>245</v>
      </c>
      <c r="D308" t="s">
        <v>225</v>
      </c>
      <c r="E308" s="74" t="s">
        <v>324</v>
      </c>
      <c r="F308" s="75" t="s">
        <v>325</v>
      </c>
      <c r="G308" s="76" t="s">
        <v>249</v>
      </c>
      <c r="H308" s="77" t="s">
        <v>240</v>
      </c>
      <c r="I308" s="78" t="s">
        <v>304</v>
      </c>
      <c r="J308" s="79" t="str">
        <f>IFERROR(INDEX('Cost_Components'!$K$2:$K$28,MATCH(E308,'Cost_Components'!$A$2:$A$28,0)),"")</f>
      </c>
      <c r="K308" s="80" t="str">
        <f>IF(OR(L308="",Z308="",AA308="",AB308=""),"",IF(B308&lt;AA308,L308,IF(B308&gt;AB308,Z308,L308+(Z308-L308)*MIN(MAX((B308-AA308+1)/MAX(AB308-AA308+1,1),0),1))))</f>
      </c>
      <c r="L308" s="81" t="str">
        <f>IFERROR(INDEX('Cost_Components'!$S$2:$S$28,MATCH(E308,'Cost_Components'!$A$2:$A$28,0)),"")</f>
      </c>
      <c r="M308" s="82" t="str">
        <f>IFERROR(INDEX('Cost_Components'!$L$2:$L$28,MATCH(E308,'Cost_Components'!$A$2:$A$28,0)),"")</f>
      </c>
      <c r="N308" s="83" t="str">
        <f>IFERROR(INDEX('Cost_Components'!$P$2:$P$28,MATCH(E308,'Cost_Components'!$A$2:$A$28,0)),"")</f>
      </c>
      <c r="O308" s="84" t="str">
        <f>AF308*J308</f>
      </c>
      <c r="P308" s="85" t="str">
        <f>AG308*J308</f>
      </c>
      <c r="Q308" s="86" t="str">
        <f>P308*L308*M308*N308</f>
      </c>
      <c r="R308" s="87" t="str">
        <f>O308*K308*M308*N308</f>
      </c>
      <c r="S308" s="88" t="str">
        <f>R308-Q308</f>
      </c>
      <c r="T308" s="34" t="str">
        <f>IFERROR(INDEX('Cost_Components'!$R$2:$R$28,MATCH(E308,'Cost_Components'!$A$2:$A$28,0)),"")</f>
      </c>
      <c r="U308" s="89" t="str">
        <f>IFERROR(INDEX('Cost_Components'!$Q$2:$Q$28,MATCH(E308,'Cost_Components'!$A$2:$A$28,0)),"")</f>
      </c>
      <c r="V308" s="90" t="str">
        <f>1/(1+'Calculation_Assumptions'!$B$5)^(B308-'Calculation_Assumptions'!$B$2)</f>
      </c>
      <c r="W308" s="91" t="str">
        <f>Q308*V308</f>
      </c>
      <c r="X308" s="92" t="str">
        <f>R308*V308</f>
      </c>
      <c r="Y308" s="93" t="str">
        <f>S308*V308</f>
      </c>
      <c r="Z308" s="94" t="str">
        <f>IFERROR(INDEX('Cost_Components'!$T$2:$T$28,MATCH(E308,'Cost_Components'!$A$2:$A$28,0)),"")</f>
      </c>
      <c r="AA308" s="95" t="str">
        <f>IFERROR(INDEX('Cost_Components'!$U$2:$U$28,MATCH(E308,'Cost_Components'!$A$2:$A$28,0)),"")</f>
      </c>
      <c r="AB308" s="96" t="str">
        <f>IFERROR(INDEX('Cost_Components'!$V$2:$V$28,MATCH(E308,'Cost_Components'!$A$2:$A$28,0)),"")</f>
      </c>
      <c r="AC308" s="97" t="str">
        <f>IFERROR(INDEX('Cost_Components'!$M$2:$M$28,MATCH(E308,'Cost_Components'!$A$2:$A$28,0)),"")</f>
      </c>
      <c r="AD308" s="98" t="str">
        <f>IFERROR(INDEX('Cost_Components'!$N$2:$N$28,MATCH(E308,'Cost_Components'!$A$2:$A$28,0)),"")</f>
      </c>
      <c r="AE308" s="34" t="str">
        <f>IFERROR(INDEX('Cost_Components'!$O$2:$O$28,MATCH(E308,'Cost_Components'!$A$2:$A$28,0)),"")</f>
      </c>
      <c r="AF308" s="99" t="n">
        <v>8159558.43600195</v>
      </c>
      <c r="AG308" s="100" t="n">
        <v>8139288.8940327</v>
      </c>
      <c r="AH308" s="101" t="str">
        <f>IF(H308="shared-count-once",COUNTIFS($A$2:$A$1405,A308,$B$2:$B$1405,B308,$E$2:$E$1405,E308),1)</f>
      </c>
      <c r="AI308" s="102" t="n">
        <v>319784682.33108</v>
      </c>
      <c r="AJ308" s="103" t="str">
        <f>IF(AI308=0,"",Q308/AI308)</f>
      </c>
      <c r="AK308" s="104" t="str">
        <f>IF(AI308=0,"",R308/AI308)</f>
      </c>
      <c r="AL308" s="105" t="str">
        <f>IF(AI308=0,"",S308/AI308)</f>
      </c>
      <c r="AM308" s="106" t="str">
        <f>IF(AI308=0,"",Y308/AI308)</f>
      </c>
    </row>
    <row r="309">
      <c r="A309" t="s">
        <v>245</v>
      </c>
      <c r="B309" s="73" t="n">
        <v>2046</v>
      </c>
      <c r="C309" t="s">
        <v>245</v>
      </c>
      <c r="D309" t="s">
        <v>225</v>
      </c>
      <c r="E309" s="74" t="s">
        <v>324</v>
      </c>
      <c r="F309" s="75" t="s">
        <v>325</v>
      </c>
      <c r="G309" s="76" t="s">
        <v>249</v>
      </c>
      <c r="H309" s="77" t="s">
        <v>240</v>
      </c>
      <c r="I309" s="78" t="s">
        <v>304</v>
      </c>
      <c r="J309" s="79" t="str">
        <f>IFERROR(INDEX('Cost_Components'!$K$2:$K$28,MATCH(E309,'Cost_Components'!$A$2:$A$28,0)),"")</f>
      </c>
      <c r="K309" s="80" t="str">
        <f>IF(OR(L309="",Z309="",AA309="",AB309=""),"",IF(B309&lt;AA309,L309,IF(B309&gt;AB309,Z309,L309+(Z309-L309)*MIN(MAX((B309-AA309+1)/MAX(AB309-AA309+1,1),0),1))))</f>
      </c>
      <c r="L309" s="81" t="str">
        <f>IFERROR(INDEX('Cost_Components'!$S$2:$S$28,MATCH(E309,'Cost_Components'!$A$2:$A$28,0)),"")</f>
      </c>
      <c r="M309" s="82" t="str">
        <f>IFERROR(INDEX('Cost_Components'!$L$2:$L$28,MATCH(E309,'Cost_Components'!$A$2:$A$28,0)),"")</f>
      </c>
      <c r="N309" s="83" t="str">
        <f>IFERROR(INDEX('Cost_Components'!$P$2:$P$28,MATCH(E309,'Cost_Components'!$A$2:$A$28,0)),"")</f>
      </c>
      <c r="O309" s="84" t="str">
        <f>AF309*J309</f>
      </c>
      <c r="P309" s="85" t="str">
        <f>AG309*J309</f>
      </c>
      <c r="Q309" s="86" t="str">
        <f>P309*L309*M309*N309</f>
      </c>
      <c r="R309" s="87" t="str">
        <f>O309*K309*M309*N309</f>
      </c>
      <c r="S309" s="88" t="str">
        <f>R309-Q309</f>
      </c>
      <c r="T309" s="34" t="str">
        <f>IFERROR(INDEX('Cost_Components'!$R$2:$R$28,MATCH(E309,'Cost_Components'!$A$2:$A$28,0)),"")</f>
      </c>
      <c r="U309" s="89" t="str">
        <f>IFERROR(INDEX('Cost_Components'!$Q$2:$Q$28,MATCH(E309,'Cost_Components'!$A$2:$A$28,0)),"")</f>
      </c>
      <c r="V309" s="90" t="str">
        <f>1/(1+'Calculation_Assumptions'!$B$5)^(B309-'Calculation_Assumptions'!$B$2)</f>
      </c>
      <c r="W309" s="91" t="str">
        <f>Q309*V309</f>
      </c>
      <c r="X309" s="92" t="str">
        <f>R309*V309</f>
      </c>
      <c r="Y309" s="93" t="str">
        <f>S309*V309</f>
      </c>
      <c r="Z309" s="94" t="str">
        <f>IFERROR(INDEX('Cost_Components'!$T$2:$T$28,MATCH(E309,'Cost_Components'!$A$2:$A$28,0)),"")</f>
      </c>
      <c r="AA309" s="95" t="str">
        <f>IFERROR(INDEX('Cost_Components'!$U$2:$U$28,MATCH(E309,'Cost_Components'!$A$2:$A$28,0)),"")</f>
      </c>
      <c r="AB309" s="96" t="str">
        <f>IFERROR(INDEX('Cost_Components'!$V$2:$V$28,MATCH(E309,'Cost_Components'!$A$2:$A$28,0)),"")</f>
      </c>
      <c r="AC309" s="97" t="str">
        <f>IFERROR(INDEX('Cost_Components'!$M$2:$M$28,MATCH(E309,'Cost_Components'!$A$2:$A$28,0)),"")</f>
      </c>
      <c r="AD309" s="98" t="str">
        <f>IFERROR(INDEX('Cost_Components'!$N$2:$N$28,MATCH(E309,'Cost_Components'!$A$2:$A$28,0)),"")</f>
      </c>
      <c r="AE309" s="34" t="str">
        <f>IFERROR(INDEX('Cost_Components'!$O$2:$O$28,MATCH(E309,'Cost_Components'!$A$2:$A$28,0)),"")</f>
      </c>
      <c r="AF309" s="99" t="n">
        <v>8301150.23166788</v>
      </c>
      <c r="AG309" s="100" t="n">
        <v>8279175.53814566</v>
      </c>
      <c r="AH309" s="101" t="str">
        <f>IF(H309="shared-count-once",COUNTIFS($A$2:$A$1405,A309,$B$2:$B$1405,B309,$E$2:$E$1405,E309),1)</f>
      </c>
      <c r="AI309" s="102" t="n">
        <v>320645615.981408</v>
      </c>
      <c r="AJ309" s="103" t="str">
        <f>IF(AI309=0,"",Q309/AI309)</f>
      </c>
      <c r="AK309" s="104" t="str">
        <f>IF(AI309=0,"",R309/AI309)</f>
      </c>
      <c r="AL309" s="105" t="str">
        <f>IF(AI309=0,"",S309/AI309)</f>
      </c>
      <c r="AM309" s="106" t="str">
        <f>IF(AI309=0,"",Y309/AI309)</f>
      </c>
    </row>
    <row r="310">
      <c r="A310" t="s">
        <v>245</v>
      </c>
      <c r="B310" s="73" t="n">
        <v>2047</v>
      </c>
      <c r="C310" t="s">
        <v>245</v>
      </c>
      <c r="D310" t="s">
        <v>225</v>
      </c>
      <c r="E310" s="74" t="s">
        <v>324</v>
      </c>
      <c r="F310" s="75" t="s">
        <v>325</v>
      </c>
      <c r="G310" s="76" t="s">
        <v>249</v>
      </c>
      <c r="H310" s="77" t="s">
        <v>240</v>
      </c>
      <c r="I310" s="78" t="s">
        <v>304</v>
      </c>
      <c r="J310" s="79" t="str">
        <f>IFERROR(INDEX('Cost_Components'!$K$2:$K$28,MATCH(E310,'Cost_Components'!$A$2:$A$28,0)),"")</f>
      </c>
      <c r="K310" s="80" t="str">
        <f>IF(OR(L310="",Z310="",AA310="",AB310=""),"",IF(B310&lt;AA310,L310,IF(B310&gt;AB310,Z310,L310+(Z310-L310)*MIN(MAX((B310-AA310+1)/MAX(AB310-AA310+1,1),0),1))))</f>
      </c>
      <c r="L310" s="81" t="str">
        <f>IFERROR(INDEX('Cost_Components'!$S$2:$S$28,MATCH(E310,'Cost_Components'!$A$2:$A$28,0)),"")</f>
      </c>
      <c r="M310" s="82" t="str">
        <f>IFERROR(INDEX('Cost_Components'!$L$2:$L$28,MATCH(E310,'Cost_Components'!$A$2:$A$28,0)),"")</f>
      </c>
      <c r="N310" s="83" t="str">
        <f>IFERROR(INDEX('Cost_Components'!$P$2:$P$28,MATCH(E310,'Cost_Components'!$A$2:$A$28,0)),"")</f>
      </c>
      <c r="O310" s="84" t="str">
        <f>AF310*J310</f>
      </c>
      <c r="P310" s="85" t="str">
        <f>AG310*J310</f>
      </c>
      <c r="Q310" s="86" t="str">
        <f>P310*L310*M310*N310</f>
      </c>
      <c r="R310" s="87" t="str">
        <f>O310*K310*M310*N310</f>
      </c>
      <c r="S310" s="88" t="str">
        <f>R310-Q310</f>
      </c>
      <c r="T310" s="34" t="str">
        <f>IFERROR(INDEX('Cost_Components'!$R$2:$R$28,MATCH(E310,'Cost_Components'!$A$2:$A$28,0)),"")</f>
      </c>
      <c r="U310" s="89" t="str">
        <f>IFERROR(INDEX('Cost_Components'!$Q$2:$Q$28,MATCH(E310,'Cost_Components'!$A$2:$A$28,0)),"")</f>
      </c>
      <c r="V310" s="90" t="str">
        <f>1/(1+'Calculation_Assumptions'!$B$5)^(B310-'Calculation_Assumptions'!$B$2)</f>
      </c>
      <c r="W310" s="91" t="str">
        <f>Q310*V310</f>
      </c>
      <c r="X310" s="92" t="str">
        <f>R310*V310</f>
      </c>
      <c r="Y310" s="93" t="str">
        <f>S310*V310</f>
      </c>
      <c r="Z310" s="94" t="str">
        <f>IFERROR(INDEX('Cost_Components'!$T$2:$T$28,MATCH(E310,'Cost_Components'!$A$2:$A$28,0)),"")</f>
      </c>
      <c r="AA310" s="95" t="str">
        <f>IFERROR(INDEX('Cost_Components'!$U$2:$U$28,MATCH(E310,'Cost_Components'!$A$2:$A$28,0)),"")</f>
      </c>
      <c r="AB310" s="96" t="str">
        <f>IFERROR(INDEX('Cost_Components'!$V$2:$V$28,MATCH(E310,'Cost_Components'!$A$2:$A$28,0)),"")</f>
      </c>
      <c r="AC310" s="97" t="str">
        <f>IFERROR(INDEX('Cost_Components'!$M$2:$M$28,MATCH(E310,'Cost_Components'!$A$2:$A$28,0)),"")</f>
      </c>
      <c r="AD310" s="98" t="str">
        <f>IFERROR(INDEX('Cost_Components'!$N$2:$N$28,MATCH(E310,'Cost_Components'!$A$2:$A$28,0)),"")</f>
      </c>
      <c r="AE310" s="34" t="str">
        <f>IFERROR(INDEX('Cost_Components'!$O$2:$O$28,MATCH(E310,'Cost_Components'!$A$2:$A$28,0)),"")</f>
      </c>
      <c r="AF310" s="99" t="n">
        <v>8439241.43082173</v>
      </c>
      <c r="AG310" s="100" t="n">
        <v>8415519.4499265</v>
      </c>
      <c r="AH310" s="101" t="str">
        <f>IF(H310="shared-count-once",COUNTIFS($A$2:$A$1405,A310,$B$2:$B$1405,B310,$E$2:$E$1405,E310),1)</f>
      </c>
      <c r="AI310" s="102" t="n">
        <v>321429520.522875</v>
      </c>
      <c r="AJ310" s="103" t="str">
        <f>IF(AI310=0,"",Q310/AI310)</f>
      </c>
      <c r="AK310" s="104" t="str">
        <f>IF(AI310=0,"",R310/AI310)</f>
      </c>
      <c r="AL310" s="105" t="str">
        <f>IF(AI310=0,"",S310/AI310)</f>
      </c>
      <c r="AM310" s="106" t="str">
        <f>IF(AI310=0,"",Y310/AI310)</f>
      </c>
    </row>
    <row r="311">
      <c r="A311" t="s">
        <v>245</v>
      </c>
      <c r="B311" s="73" t="n">
        <v>2048</v>
      </c>
      <c r="C311" t="s">
        <v>245</v>
      </c>
      <c r="D311" t="s">
        <v>225</v>
      </c>
      <c r="E311" s="74" t="s">
        <v>324</v>
      </c>
      <c r="F311" s="75" t="s">
        <v>325</v>
      </c>
      <c r="G311" s="76" t="s">
        <v>249</v>
      </c>
      <c r="H311" s="77" t="s">
        <v>240</v>
      </c>
      <c r="I311" s="78" t="s">
        <v>304</v>
      </c>
      <c r="J311" s="79" t="str">
        <f>IFERROR(INDEX('Cost_Components'!$K$2:$K$28,MATCH(E311,'Cost_Components'!$A$2:$A$28,0)),"")</f>
      </c>
      <c r="K311" s="80" t="str">
        <f>IF(OR(L311="",Z311="",AA311="",AB311=""),"",IF(B311&lt;AA311,L311,IF(B311&gt;AB311,Z311,L311+(Z311-L311)*MIN(MAX((B311-AA311+1)/MAX(AB311-AA311+1,1),0),1))))</f>
      </c>
      <c r="L311" s="81" t="str">
        <f>IFERROR(INDEX('Cost_Components'!$S$2:$S$28,MATCH(E311,'Cost_Components'!$A$2:$A$28,0)),"")</f>
      </c>
      <c r="M311" s="82" t="str">
        <f>IFERROR(INDEX('Cost_Components'!$L$2:$L$28,MATCH(E311,'Cost_Components'!$A$2:$A$28,0)),"")</f>
      </c>
      <c r="N311" s="83" t="str">
        <f>IFERROR(INDEX('Cost_Components'!$P$2:$P$28,MATCH(E311,'Cost_Components'!$A$2:$A$28,0)),"")</f>
      </c>
      <c r="O311" s="84" t="str">
        <f>AF311*J311</f>
      </c>
      <c r="P311" s="85" t="str">
        <f>AG311*J311</f>
      </c>
      <c r="Q311" s="86" t="str">
        <f>P311*L311*M311*N311</f>
      </c>
      <c r="R311" s="87" t="str">
        <f>O311*K311*M311*N311</f>
      </c>
      <c r="S311" s="88" t="str">
        <f>R311-Q311</f>
      </c>
      <c r="T311" s="34" t="str">
        <f>IFERROR(INDEX('Cost_Components'!$R$2:$R$28,MATCH(E311,'Cost_Components'!$A$2:$A$28,0)),"")</f>
      </c>
      <c r="U311" s="89" t="str">
        <f>IFERROR(INDEX('Cost_Components'!$Q$2:$Q$28,MATCH(E311,'Cost_Components'!$A$2:$A$28,0)),"")</f>
      </c>
      <c r="V311" s="90" t="str">
        <f>1/(1+'Calculation_Assumptions'!$B$5)^(B311-'Calculation_Assumptions'!$B$2)</f>
      </c>
      <c r="W311" s="91" t="str">
        <f>Q311*V311</f>
      </c>
      <c r="X311" s="92" t="str">
        <f>R311*V311</f>
      </c>
      <c r="Y311" s="93" t="str">
        <f>S311*V311</f>
      </c>
      <c r="Z311" s="94" t="str">
        <f>IFERROR(INDEX('Cost_Components'!$T$2:$T$28,MATCH(E311,'Cost_Components'!$A$2:$A$28,0)),"")</f>
      </c>
      <c r="AA311" s="95" t="str">
        <f>IFERROR(INDEX('Cost_Components'!$U$2:$U$28,MATCH(E311,'Cost_Components'!$A$2:$A$28,0)),"")</f>
      </c>
      <c r="AB311" s="96" t="str">
        <f>IFERROR(INDEX('Cost_Components'!$V$2:$V$28,MATCH(E311,'Cost_Components'!$A$2:$A$28,0)),"")</f>
      </c>
      <c r="AC311" s="97" t="str">
        <f>IFERROR(INDEX('Cost_Components'!$M$2:$M$28,MATCH(E311,'Cost_Components'!$A$2:$A$28,0)),"")</f>
      </c>
      <c r="AD311" s="98" t="str">
        <f>IFERROR(INDEX('Cost_Components'!$N$2:$N$28,MATCH(E311,'Cost_Components'!$A$2:$A$28,0)),"")</f>
      </c>
      <c r="AE311" s="34" t="str">
        <f>IFERROR(INDEX('Cost_Components'!$O$2:$O$28,MATCH(E311,'Cost_Components'!$A$2:$A$28,0)),"")</f>
      </c>
      <c r="AF311" s="99" t="n">
        <v>8576507.68972946</v>
      </c>
      <c r="AG311" s="100" t="n">
        <v>8550999.4763113</v>
      </c>
      <c r="AH311" s="101" t="str">
        <f>IF(H311="shared-count-once",COUNTIFS($A$2:$A$1405,A311,$B$2:$B$1405,B311,$E$2:$E$1405,E311),1)</f>
      </c>
      <c r="AI311" s="102" t="n">
        <v>322136832.260161</v>
      </c>
      <c r="AJ311" s="103" t="str">
        <f>IF(AI311=0,"",Q311/AI311)</f>
      </c>
      <c r="AK311" s="104" t="str">
        <f>IF(AI311=0,"",R311/AI311)</f>
      </c>
      <c r="AL311" s="105" t="str">
        <f>IF(AI311=0,"",S311/AI311)</f>
      </c>
      <c r="AM311" s="106" t="str">
        <f>IF(AI311=0,"",Y311/AI311)</f>
      </c>
    </row>
    <row r="312">
      <c r="A312" t="s">
        <v>245</v>
      </c>
      <c r="B312" s="73" t="n">
        <v>2049</v>
      </c>
      <c r="C312" t="s">
        <v>245</v>
      </c>
      <c r="D312" t="s">
        <v>225</v>
      </c>
      <c r="E312" s="74" t="s">
        <v>324</v>
      </c>
      <c r="F312" s="75" t="s">
        <v>325</v>
      </c>
      <c r="G312" s="76" t="s">
        <v>249</v>
      </c>
      <c r="H312" s="77" t="s">
        <v>240</v>
      </c>
      <c r="I312" s="78" t="s">
        <v>304</v>
      </c>
      <c r="J312" s="79" t="str">
        <f>IFERROR(INDEX('Cost_Components'!$K$2:$K$28,MATCH(E312,'Cost_Components'!$A$2:$A$28,0)),"")</f>
      </c>
      <c r="K312" s="80" t="str">
        <f>IF(OR(L312="",Z312="",AA312="",AB312=""),"",IF(B312&lt;AA312,L312,IF(B312&gt;AB312,Z312,L312+(Z312-L312)*MIN(MAX((B312-AA312+1)/MAX(AB312-AA312+1,1),0),1))))</f>
      </c>
      <c r="L312" s="81" t="str">
        <f>IFERROR(INDEX('Cost_Components'!$S$2:$S$28,MATCH(E312,'Cost_Components'!$A$2:$A$28,0)),"")</f>
      </c>
      <c r="M312" s="82" t="str">
        <f>IFERROR(INDEX('Cost_Components'!$L$2:$L$28,MATCH(E312,'Cost_Components'!$A$2:$A$28,0)),"")</f>
      </c>
      <c r="N312" s="83" t="str">
        <f>IFERROR(INDEX('Cost_Components'!$P$2:$P$28,MATCH(E312,'Cost_Components'!$A$2:$A$28,0)),"")</f>
      </c>
      <c r="O312" s="84" t="str">
        <f>AF312*J312</f>
      </c>
      <c r="P312" s="85" t="str">
        <f>AG312*J312</f>
      </c>
      <c r="Q312" s="86" t="str">
        <f>P312*L312*M312*N312</f>
      </c>
      <c r="R312" s="87" t="str">
        <f>O312*K312*M312*N312</f>
      </c>
      <c r="S312" s="88" t="str">
        <f>R312-Q312</f>
      </c>
      <c r="T312" s="34" t="str">
        <f>IFERROR(INDEX('Cost_Components'!$R$2:$R$28,MATCH(E312,'Cost_Components'!$A$2:$A$28,0)),"")</f>
      </c>
      <c r="U312" s="89" t="str">
        <f>IFERROR(INDEX('Cost_Components'!$Q$2:$Q$28,MATCH(E312,'Cost_Components'!$A$2:$A$28,0)),"")</f>
      </c>
      <c r="V312" s="90" t="str">
        <f>1/(1+'Calculation_Assumptions'!$B$5)^(B312-'Calculation_Assumptions'!$B$2)</f>
      </c>
      <c r="W312" s="91" t="str">
        <f>Q312*V312</f>
      </c>
      <c r="X312" s="92" t="str">
        <f>R312*V312</f>
      </c>
      <c r="Y312" s="93" t="str">
        <f>S312*V312</f>
      </c>
      <c r="Z312" s="94" t="str">
        <f>IFERROR(INDEX('Cost_Components'!$T$2:$T$28,MATCH(E312,'Cost_Components'!$A$2:$A$28,0)),"")</f>
      </c>
      <c r="AA312" s="95" t="str">
        <f>IFERROR(INDEX('Cost_Components'!$U$2:$U$28,MATCH(E312,'Cost_Components'!$A$2:$A$28,0)),"")</f>
      </c>
      <c r="AB312" s="96" t="str">
        <f>IFERROR(INDEX('Cost_Components'!$V$2:$V$28,MATCH(E312,'Cost_Components'!$A$2:$A$28,0)),"")</f>
      </c>
      <c r="AC312" s="97" t="str">
        <f>IFERROR(INDEX('Cost_Components'!$M$2:$M$28,MATCH(E312,'Cost_Components'!$A$2:$A$28,0)),"")</f>
      </c>
      <c r="AD312" s="98" t="str">
        <f>IFERROR(INDEX('Cost_Components'!$N$2:$N$28,MATCH(E312,'Cost_Components'!$A$2:$A$28,0)),"")</f>
      </c>
      <c r="AE312" s="34" t="str">
        <f>IFERROR(INDEX('Cost_Components'!$O$2:$O$28,MATCH(E312,'Cost_Components'!$A$2:$A$28,0)),"")</f>
      </c>
      <c r="AF312" s="99" t="n">
        <v>8710455.83787686</v>
      </c>
      <c r="AG312" s="100" t="n">
        <v>8683125.86723851</v>
      </c>
      <c r="AH312" s="101" t="str">
        <f>IF(H312="shared-count-once",COUNTIFS($A$2:$A$1405,A312,$B$2:$B$1405,B312,$E$2:$E$1405,E312),1)</f>
      </c>
      <c r="AI312" s="102" t="n">
        <v>322765819.752681</v>
      </c>
      <c r="AJ312" s="103" t="str">
        <f>IF(AI312=0,"",Q312/AI312)</f>
      </c>
      <c r="AK312" s="104" t="str">
        <f>IF(AI312=0,"",R312/AI312)</f>
      </c>
      <c r="AL312" s="105" t="str">
        <f>IF(AI312=0,"",S312/AI312)</f>
      </c>
      <c r="AM312" s="106" t="str">
        <f>IF(AI312=0,"",Y312/AI312)</f>
      </c>
    </row>
    <row r="313">
      <c r="A313" t="s">
        <v>245</v>
      </c>
      <c r="B313" s="73" t="n">
        <v>2050</v>
      </c>
      <c r="C313" t="s">
        <v>245</v>
      </c>
      <c r="D313" t="s">
        <v>225</v>
      </c>
      <c r="E313" s="74" t="s">
        <v>324</v>
      </c>
      <c r="F313" s="75" t="s">
        <v>325</v>
      </c>
      <c r="G313" s="76" t="s">
        <v>249</v>
      </c>
      <c r="H313" s="77" t="s">
        <v>240</v>
      </c>
      <c r="I313" s="78" t="s">
        <v>304</v>
      </c>
      <c r="J313" s="79" t="str">
        <f>IFERROR(INDEX('Cost_Components'!$K$2:$K$28,MATCH(E313,'Cost_Components'!$A$2:$A$28,0)),"")</f>
      </c>
      <c r="K313" s="80" t="str">
        <f>IF(OR(L313="",Z313="",AA313="",AB313=""),"",IF(B313&lt;AA313,L313,IF(B313&gt;AB313,Z313,L313+(Z313-L313)*MIN(MAX((B313-AA313+1)/MAX(AB313-AA313+1,1),0),1))))</f>
      </c>
      <c r="L313" s="81" t="str">
        <f>IFERROR(INDEX('Cost_Components'!$S$2:$S$28,MATCH(E313,'Cost_Components'!$A$2:$A$28,0)),"")</f>
      </c>
      <c r="M313" s="82" t="str">
        <f>IFERROR(INDEX('Cost_Components'!$L$2:$L$28,MATCH(E313,'Cost_Components'!$A$2:$A$28,0)),"")</f>
      </c>
      <c r="N313" s="83" t="str">
        <f>IFERROR(INDEX('Cost_Components'!$P$2:$P$28,MATCH(E313,'Cost_Components'!$A$2:$A$28,0)),"")</f>
      </c>
      <c r="O313" s="84" t="str">
        <f>AF313*J313</f>
      </c>
      <c r="P313" s="85" t="str">
        <f>AG313*J313</f>
      </c>
      <c r="Q313" s="86" t="str">
        <f>P313*L313*M313*N313</f>
      </c>
      <c r="R313" s="87" t="str">
        <f>O313*K313*M313*N313</f>
      </c>
      <c r="S313" s="88" t="str">
        <f>R313-Q313</f>
      </c>
      <c r="T313" s="34" t="str">
        <f>IFERROR(INDEX('Cost_Components'!$R$2:$R$28,MATCH(E313,'Cost_Components'!$A$2:$A$28,0)),"")</f>
      </c>
      <c r="U313" s="89" t="str">
        <f>IFERROR(INDEX('Cost_Components'!$Q$2:$Q$28,MATCH(E313,'Cost_Components'!$A$2:$A$28,0)),"")</f>
      </c>
      <c r="V313" s="90" t="str">
        <f>1/(1+'Calculation_Assumptions'!$B$5)^(B313-'Calculation_Assumptions'!$B$2)</f>
      </c>
      <c r="W313" s="91" t="str">
        <f>Q313*V313</f>
      </c>
      <c r="X313" s="92" t="str">
        <f>R313*V313</f>
      </c>
      <c r="Y313" s="93" t="str">
        <f>S313*V313</f>
      </c>
      <c r="Z313" s="94" t="str">
        <f>IFERROR(INDEX('Cost_Components'!$T$2:$T$28,MATCH(E313,'Cost_Components'!$A$2:$A$28,0)),"")</f>
      </c>
      <c r="AA313" s="95" t="str">
        <f>IFERROR(INDEX('Cost_Components'!$U$2:$U$28,MATCH(E313,'Cost_Components'!$A$2:$A$28,0)),"")</f>
      </c>
      <c r="AB313" s="96" t="str">
        <f>IFERROR(INDEX('Cost_Components'!$V$2:$V$28,MATCH(E313,'Cost_Components'!$A$2:$A$28,0)),"")</f>
      </c>
      <c r="AC313" s="97" t="str">
        <f>IFERROR(INDEX('Cost_Components'!$M$2:$M$28,MATCH(E313,'Cost_Components'!$A$2:$A$28,0)),"")</f>
      </c>
      <c r="AD313" s="98" t="str">
        <f>IFERROR(INDEX('Cost_Components'!$N$2:$N$28,MATCH(E313,'Cost_Components'!$A$2:$A$28,0)),"")</f>
      </c>
      <c r="AE313" s="34" t="str">
        <f>IFERROR(INDEX('Cost_Components'!$O$2:$O$28,MATCH(E313,'Cost_Components'!$A$2:$A$28,0)),"")</f>
      </c>
      <c r="AF313" s="99" t="n">
        <v>8840290.74627911</v>
      </c>
      <c r="AG313" s="100" t="n">
        <v>8811108.4479971</v>
      </c>
      <c r="AH313" s="101" t="str">
        <f>IF(H313="shared-count-once",COUNTIFS($A$2:$A$1405,A313,$B$2:$B$1405,B313,$E$2:$E$1405,E313),1)</f>
      </c>
      <c r="AI313" s="102" t="n">
        <v>323312042.563285</v>
      </c>
      <c r="AJ313" s="103" t="str">
        <f>IF(AI313=0,"",Q313/AI313)</f>
      </c>
      <c r="AK313" s="104" t="str">
        <f>IF(AI313=0,"",R313/AI313)</f>
      </c>
      <c r="AL313" s="105" t="str">
        <f>IF(AI313=0,"",S313/AI313)</f>
      </c>
      <c r="AM313" s="106" t="str">
        <f>IF(AI313=0,"",Y313/AI313)</f>
      </c>
    </row>
    <row r="314">
      <c r="A314" t="s">
        <v>245</v>
      </c>
      <c r="B314" s="73" t="n">
        <v>2025</v>
      </c>
      <c r="C314" t="s">
        <v>245</v>
      </c>
      <c r="D314" t="s">
        <v>225</v>
      </c>
      <c r="E314" s="74" t="s">
        <v>326</v>
      </c>
      <c r="F314" s="75" t="s">
        <v>327</v>
      </c>
      <c r="G314" s="76" t="s">
        <v>249</v>
      </c>
      <c r="H314" s="77" t="s">
        <v>240</v>
      </c>
      <c r="I314" s="78" t="s">
        <v>304</v>
      </c>
      <c r="J314" s="79" t="str">
        <f>IFERROR(INDEX('Cost_Components'!$K$2:$K$28,MATCH(E314,'Cost_Components'!$A$2:$A$28,0)),"")</f>
      </c>
      <c r="K314" s="80" t="str">
        <f>IF(OR(L314="",Z314="",AA314="",AB314=""),"",IF(B314&lt;AA314,L314,IF(B314&gt;AB314,Z314,L314+(Z314-L314)*MIN(MAX((B314-AA314+1)/MAX(AB314-AA314+1,1),0),1))))</f>
      </c>
      <c r="L314" s="81" t="str">
        <f>IFERROR(INDEX('Cost_Components'!$S$2:$S$28,MATCH(E314,'Cost_Components'!$A$2:$A$28,0)),"")</f>
      </c>
      <c r="M314" s="82" t="str">
        <f>IFERROR(INDEX('Cost_Components'!$L$2:$L$28,MATCH(E314,'Cost_Components'!$A$2:$A$28,0)),"")</f>
      </c>
      <c r="N314" s="83" t="str">
        <f>IFERROR(INDEX('Cost_Components'!$P$2:$P$28,MATCH(E314,'Cost_Components'!$A$2:$A$28,0)),"")</f>
      </c>
      <c r="O314" s="84" t="str">
        <f>AF314*J314</f>
      </c>
      <c r="P314" s="85" t="str">
        <f>AG314*J314</f>
      </c>
      <c r="Q314" s="86" t="str">
        <f>P314*L314*M314*N314</f>
      </c>
      <c r="R314" s="87" t="str">
        <f>O314*K314*M314*N314</f>
      </c>
      <c r="S314" s="88" t="str">
        <f>R314-Q314</f>
      </c>
      <c r="T314" s="34" t="str">
        <f>IFERROR(INDEX('Cost_Components'!$R$2:$R$28,MATCH(E314,'Cost_Components'!$A$2:$A$28,0)),"")</f>
      </c>
      <c r="U314" s="89" t="str">
        <f>IFERROR(INDEX('Cost_Components'!$Q$2:$Q$28,MATCH(E314,'Cost_Components'!$A$2:$A$28,0)),"")</f>
      </c>
      <c r="V314" s="90" t="str">
        <f>1/(1+'Calculation_Assumptions'!$B$5)^(B314-'Calculation_Assumptions'!$B$2)</f>
      </c>
      <c r="W314" s="91" t="str">
        <f>Q314*V314</f>
      </c>
      <c r="X314" s="92" t="str">
        <f>R314*V314</f>
      </c>
      <c r="Y314" s="93" t="str">
        <f>S314*V314</f>
      </c>
      <c r="Z314" s="94" t="str">
        <f>IFERROR(INDEX('Cost_Components'!$T$2:$T$28,MATCH(E314,'Cost_Components'!$A$2:$A$28,0)),"")</f>
      </c>
      <c r="AA314" s="95" t="str">
        <f>IFERROR(INDEX('Cost_Components'!$U$2:$U$28,MATCH(E314,'Cost_Components'!$A$2:$A$28,0)),"")</f>
      </c>
      <c r="AB314" s="96" t="str">
        <f>IFERROR(INDEX('Cost_Components'!$V$2:$V$28,MATCH(E314,'Cost_Components'!$A$2:$A$28,0)),"")</f>
      </c>
      <c r="AC314" s="97" t="str">
        <f>IFERROR(INDEX('Cost_Components'!$M$2:$M$28,MATCH(E314,'Cost_Components'!$A$2:$A$28,0)),"")</f>
      </c>
      <c r="AD314" s="98" t="str">
        <f>IFERROR(INDEX('Cost_Components'!$N$2:$N$28,MATCH(E314,'Cost_Components'!$A$2:$A$28,0)),"")</f>
      </c>
      <c r="AE314" s="34" t="str">
        <f>IFERROR(INDEX('Cost_Components'!$O$2:$O$28,MATCH(E314,'Cost_Components'!$A$2:$A$28,0)),"")</f>
      </c>
      <c r="AF314" s="99" t="n">
        <v>5189752.15597721</v>
      </c>
      <c r="AG314" s="100" t="n">
        <v>5189652.73871082</v>
      </c>
      <c r="AH314" s="101" t="str">
        <f>IF(H314="shared-count-once",COUNTIFS($A$2:$A$1405,A314,$B$2:$B$1405,B314,$E$2:$E$1405,E314),1)</f>
      </c>
      <c r="AI314" s="102" t="n">
        <v>288391907.644456</v>
      </c>
      <c r="AJ314" s="103" t="str">
        <f>IF(AI314=0,"",Q314/AI314)</f>
      </c>
      <c r="AK314" s="104" t="str">
        <f>IF(AI314=0,"",R314/AI314)</f>
      </c>
      <c r="AL314" s="105" t="str">
        <f>IF(AI314=0,"",S314/AI314)</f>
      </c>
      <c r="AM314" s="106" t="str">
        <f>IF(AI314=0,"",Y314/AI314)</f>
      </c>
    </row>
    <row r="315">
      <c r="A315" t="s">
        <v>245</v>
      </c>
      <c r="B315" s="73" t="n">
        <v>2026</v>
      </c>
      <c r="C315" t="s">
        <v>245</v>
      </c>
      <c r="D315" t="s">
        <v>225</v>
      </c>
      <c r="E315" s="74" t="s">
        <v>326</v>
      </c>
      <c r="F315" s="75" t="s">
        <v>327</v>
      </c>
      <c r="G315" s="76" t="s">
        <v>249</v>
      </c>
      <c r="H315" s="77" t="s">
        <v>240</v>
      </c>
      <c r="I315" s="78" t="s">
        <v>304</v>
      </c>
      <c r="J315" s="79" t="str">
        <f>IFERROR(INDEX('Cost_Components'!$K$2:$K$28,MATCH(E315,'Cost_Components'!$A$2:$A$28,0)),"")</f>
      </c>
      <c r="K315" s="80" t="str">
        <f>IF(OR(L315="",Z315="",AA315="",AB315=""),"",IF(B315&lt;AA315,L315,IF(B315&gt;AB315,Z315,L315+(Z315-L315)*MIN(MAX((B315-AA315+1)/MAX(AB315-AA315+1,1),0),1))))</f>
      </c>
      <c r="L315" s="81" t="str">
        <f>IFERROR(INDEX('Cost_Components'!$S$2:$S$28,MATCH(E315,'Cost_Components'!$A$2:$A$28,0)),"")</f>
      </c>
      <c r="M315" s="82" t="str">
        <f>IFERROR(INDEX('Cost_Components'!$L$2:$L$28,MATCH(E315,'Cost_Components'!$A$2:$A$28,0)),"")</f>
      </c>
      <c r="N315" s="83" t="str">
        <f>IFERROR(INDEX('Cost_Components'!$P$2:$P$28,MATCH(E315,'Cost_Components'!$A$2:$A$28,0)),"")</f>
      </c>
      <c r="O315" s="84" t="str">
        <f>AF315*J315</f>
      </c>
      <c r="P315" s="85" t="str">
        <f>AG315*J315</f>
      </c>
      <c r="Q315" s="86" t="str">
        <f>P315*L315*M315*N315</f>
      </c>
      <c r="R315" s="87" t="str">
        <f>O315*K315*M315*N315</f>
      </c>
      <c r="S315" s="88" t="str">
        <f>R315-Q315</f>
      </c>
      <c r="T315" s="34" t="str">
        <f>IFERROR(INDEX('Cost_Components'!$R$2:$R$28,MATCH(E315,'Cost_Components'!$A$2:$A$28,0)),"")</f>
      </c>
      <c r="U315" s="89" t="str">
        <f>IFERROR(INDEX('Cost_Components'!$Q$2:$Q$28,MATCH(E315,'Cost_Components'!$A$2:$A$28,0)),"")</f>
      </c>
      <c r="V315" s="90" t="str">
        <f>1/(1+'Calculation_Assumptions'!$B$5)^(B315-'Calculation_Assumptions'!$B$2)</f>
      </c>
      <c r="W315" s="91" t="str">
        <f>Q315*V315</f>
      </c>
      <c r="X315" s="92" t="str">
        <f>R315*V315</f>
      </c>
      <c r="Y315" s="93" t="str">
        <f>S315*V315</f>
      </c>
      <c r="Z315" s="94" t="str">
        <f>IFERROR(INDEX('Cost_Components'!$T$2:$T$28,MATCH(E315,'Cost_Components'!$A$2:$A$28,0)),"")</f>
      </c>
      <c r="AA315" s="95" t="str">
        <f>IFERROR(INDEX('Cost_Components'!$U$2:$U$28,MATCH(E315,'Cost_Components'!$A$2:$A$28,0)),"")</f>
      </c>
      <c r="AB315" s="96" t="str">
        <f>IFERROR(INDEX('Cost_Components'!$V$2:$V$28,MATCH(E315,'Cost_Components'!$A$2:$A$28,0)),"")</f>
      </c>
      <c r="AC315" s="97" t="str">
        <f>IFERROR(INDEX('Cost_Components'!$M$2:$M$28,MATCH(E315,'Cost_Components'!$A$2:$A$28,0)),"")</f>
      </c>
      <c r="AD315" s="98" t="str">
        <f>IFERROR(INDEX('Cost_Components'!$N$2:$N$28,MATCH(E315,'Cost_Components'!$A$2:$A$28,0)),"")</f>
      </c>
      <c r="AE315" s="34" t="str">
        <f>IFERROR(INDEX('Cost_Components'!$O$2:$O$28,MATCH(E315,'Cost_Components'!$A$2:$A$28,0)),"")</f>
      </c>
      <c r="AF315" s="99" t="n">
        <v>5331904.49338675</v>
      </c>
      <c r="AG315" s="100" t="n">
        <v>5331606.63176609</v>
      </c>
      <c r="AH315" s="101" t="str">
        <f>IF(H315="shared-count-once",COUNTIFS($A$2:$A$1405,A315,$B$2:$B$1405,B315,$E$2:$E$1405,E315),1)</f>
      </c>
      <c r="AI315" s="102" t="n">
        <v>290472130.233437</v>
      </c>
      <c r="AJ315" s="103" t="str">
        <f>IF(AI315=0,"",Q315/AI315)</f>
      </c>
      <c r="AK315" s="104" t="str">
        <f>IF(AI315=0,"",R315/AI315)</f>
      </c>
      <c r="AL315" s="105" t="str">
        <f>IF(AI315=0,"",S315/AI315)</f>
      </c>
      <c r="AM315" s="106" t="str">
        <f>IF(AI315=0,"",Y315/AI315)</f>
      </c>
    </row>
    <row r="316">
      <c r="A316" t="s">
        <v>245</v>
      </c>
      <c r="B316" s="73" t="n">
        <v>2027</v>
      </c>
      <c r="C316" t="s">
        <v>245</v>
      </c>
      <c r="D316" t="s">
        <v>225</v>
      </c>
      <c r="E316" s="74" t="s">
        <v>326</v>
      </c>
      <c r="F316" s="75" t="s">
        <v>327</v>
      </c>
      <c r="G316" s="76" t="s">
        <v>249</v>
      </c>
      <c r="H316" s="77" t="s">
        <v>240</v>
      </c>
      <c r="I316" s="78" t="s">
        <v>304</v>
      </c>
      <c r="J316" s="79" t="str">
        <f>IFERROR(INDEX('Cost_Components'!$K$2:$K$28,MATCH(E316,'Cost_Components'!$A$2:$A$28,0)),"")</f>
      </c>
      <c r="K316" s="80" t="str">
        <f>IF(OR(L316="",Z316="",AA316="",AB316=""),"",IF(B316&lt;AA316,L316,IF(B316&gt;AB316,Z316,L316+(Z316-L316)*MIN(MAX((B316-AA316+1)/MAX(AB316-AA316+1,1),0),1))))</f>
      </c>
      <c r="L316" s="81" t="str">
        <f>IFERROR(INDEX('Cost_Components'!$S$2:$S$28,MATCH(E316,'Cost_Components'!$A$2:$A$28,0)),"")</f>
      </c>
      <c r="M316" s="82" t="str">
        <f>IFERROR(INDEX('Cost_Components'!$L$2:$L$28,MATCH(E316,'Cost_Components'!$A$2:$A$28,0)),"")</f>
      </c>
      <c r="N316" s="83" t="str">
        <f>IFERROR(INDEX('Cost_Components'!$P$2:$P$28,MATCH(E316,'Cost_Components'!$A$2:$A$28,0)),"")</f>
      </c>
      <c r="O316" s="84" t="str">
        <f>AF316*J316</f>
      </c>
      <c r="P316" s="85" t="str">
        <f>AG316*J316</f>
      </c>
      <c r="Q316" s="86" t="str">
        <f>P316*L316*M316*N316</f>
      </c>
      <c r="R316" s="87" t="str">
        <f>O316*K316*M316*N316</f>
      </c>
      <c r="S316" s="88" t="str">
        <f>R316-Q316</f>
      </c>
      <c r="T316" s="34" t="str">
        <f>IFERROR(INDEX('Cost_Components'!$R$2:$R$28,MATCH(E316,'Cost_Components'!$A$2:$A$28,0)),"")</f>
      </c>
      <c r="U316" s="89" t="str">
        <f>IFERROR(INDEX('Cost_Components'!$Q$2:$Q$28,MATCH(E316,'Cost_Components'!$A$2:$A$28,0)),"")</f>
      </c>
      <c r="V316" s="90" t="str">
        <f>1/(1+'Calculation_Assumptions'!$B$5)^(B316-'Calculation_Assumptions'!$B$2)</f>
      </c>
      <c r="W316" s="91" t="str">
        <f>Q316*V316</f>
      </c>
      <c r="X316" s="92" t="str">
        <f>R316*V316</f>
      </c>
      <c r="Y316" s="93" t="str">
        <f>S316*V316</f>
      </c>
      <c r="Z316" s="94" t="str">
        <f>IFERROR(INDEX('Cost_Components'!$T$2:$T$28,MATCH(E316,'Cost_Components'!$A$2:$A$28,0)),"")</f>
      </c>
      <c r="AA316" s="95" t="str">
        <f>IFERROR(INDEX('Cost_Components'!$U$2:$U$28,MATCH(E316,'Cost_Components'!$A$2:$A$28,0)),"")</f>
      </c>
      <c r="AB316" s="96" t="str">
        <f>IFERROR(INDEX('Cost_Components'!$V$2:$V$28,MATCH(E316,'Cost_Components'!$A$2:$A$28,0)),"")</f>
      </c>
      <c r="AC316" s="97" t="str">
        <f>IFERROR(INDEX('Cost_Components'!$M$2:$M$28,MATCH(E316,'Cost_Components'!$A$2:$A$28,0)),"")</f>
      </c>
      <c r="AD316" s="98" t="str">
        <f>IFERROR(INDEX('Cost_Components'!$N$2:$N$28,MATCH(E316,'Cost_Components'!$A$2:$A$28,0)),"")</f>
      </c>
      <c r="AE316" s="34" t="str">
        <f>IFERROR(INDEX('Cost_Components'!$O$2:$O$28,MATCH(E316,'Cost_Components'!$A$2:$A$28,0)),"")</f>
      </c>
      <c r="AF316" s="99" t="n">
        <v>5477035.36929154</v>
      </c>
      <c r="AG316" s="100" t="n">
        <v>5476440.69085974</v>
      </c>
      <c r="AH316" s="101" t="str">
        <f>IF(H316="shared-count-once",COUNTIFS($A$2:$A$1405,A316,$B$2:$B$1405,B316,$E$2:$E$1405,E316),1)</f>
      </c>
      <c r="AI316" s="102" t="n">
        <v>292505080.826208</v>
      </c>
      <c r="AJ316" s="103" t="str">
        <f>IF(AI316=0,"",Q316/AI316)</f>
      </c>
      <c r="AK316" s="104" t="str">
        <f>IF(AI316=0,"",R316/AI316)</f>
      </c>
      <c r="AL316" s="105" t="str">
        <f>IF(AI316=0,"",S316/AI316)</f>
      </c>
      <c r="AM316" s="106" t="str">
        <f>IF(AI316=0,"",Y316/AI316)</f>
      </c>
    </row>
    <row r="317">
      <c r="A317" t="s">
        <v>245</v>
      </c>
      <c r="B317" s="73" t="n">
        <v>2028</v>
      </c>
      <c r="C317" t="s">
        <v>245</v>
      </c>
      <c r="D317" t="s">
        <v>225</v>
      </c>
      <c r="E317" s="74" t="s">
        <v>326</v>
      </c>
      <c r="F317" s="75" t="s">
        <v>327</v>
      </c>
      <c r="G317" s="76" t="s">
        <v>249</v>
      </c>
      <c r="H317" s="77" t="s">
        <v>240</v>
      </c>
      <c r="I317" s="78" t="s">
        <v>304</v>
      </c>
      <c r="J317" s="79" t="str">
        <f>IFERROR(INDEX('Cost_Components'!$K$2:$K$28,MATCH(E317,'Cost_Components'!$A$2:$A$28,0)),"")</f>
      </c>
      <c r="K317" s="80" t="str">
        <f>IF(OR(L317="",Z317="",AA317="",AB317=""),"",IF(B317&lt;AA317,L317,IF(B317&gt;AB317,Z317,L317+(Z317-L317)*MIN(MAX((B317-AA317+1)/MAX(AB317-AA317+1,1),0),1))))</f>
      </c>
      <c r="L317" s="81" t="str">
        <f>IFERROR(INDEX('Cost_Components'!$S$2:$S$28,MATCH(E317,'Cost_Components'!$A$2:$A$28,0)),"")</f>
      </c>
      <c r="M317" s="82" t="str">
        <f>IFERROR(INDEX('Cost_Components'!$L$2:$L$28,MATCH(E317,'Cost_Components'!$A$2:$A$28,0)),"")</f>
      </c>
      <c r="N317" s="83" t="str">
        <f>IFERROR(INDEX('Cost_Components'!$P$2:$P$28,MATCH(E317,'Cost_Components'!$A$2:$A$28,0)),"")</f>
      </c>
      <c r="O317" s="84" t="str">
        <f>AF317*J317</f>
      </c>
      <c r="P317" s="85" t="str">
        <f>AG317*J317</f>
      </c>
      <c r="Q317" s="86" t="str">
        <f>P317*L317*M317*N317</f>
      </c>
      <c r="R317" s="87" t="str">
        <f>O317*K317*M317*N317</f>
      </c>
      <c r="S317" s="88" t="str">
        <f>R317-Q317</f>
      </c>
      <c r="T317" s="34" t="str">
        <f>IFERROR(INDEX('Cost_Components'!$R$2:$R$28,MATCH(E317,'Cost_Components'!$A$2:$A$28,0)),"")</f>
      </c>
      <c r="U317" s="89" t="str">
        <f>IFERROR(INDEX('Cost_Components'!$Q$2:$Q$28,MATCH(E317,'Cost_Components'!$A$2:$A$28,0)),"")</f>
      </c>
      <c r="V317" s="90" t="str">
        <f>1/(1+'Calculation_Assumptions'!$B$5)^(B317-'Calculation_Assumptions'!$B$2)</f>
      </c>
      <c r="W317" s="91" t="str">
        <f>Q317*V317</f>
      </c>
      <c r="X317" s="92" t="str">
        <f>R317*V317</f>
      </c>
      <c r="Y317" s="93" t="str">
        <f>S317*V317</f>
      </c>
      <c r="Z317" s="94" t="str">
        <f>IFERROR(INDEX('Cost_Components'!$T$2:$T$28,MATCH(E317,'Cost_Components'!$A$2:$A$28,0)),"")</f>
      </c>
      <c r="AA317" s="95" t="str">
        <f>IFERROR(INDEX('Cost_Components'!$U$2:$U$28,MATCH(E317,'Cost_Components'!$A$2:$A$28,0)),"")</f>
      </c>
      <c r="AB317" s="96" t="str">
        <f>IFERROR(INDEX('Cost_Components'!$V$2:$V$28,MATCH(E317,'Cost_Components'!$A$2:$A$28,0)),"")</f>
      </c>
      <c r="AC317" s="97" t="str">
        <f>IFERROR(INDEX('Cost_Components'!$M$2:$M$28,MATCH(E317,'Cost_Components'!$A$2:$A$28,0)),"")</f>
      </c>
      <c r="AD317" s="98" t="str">
        <f>IFERROR(INDEX('Cost_Components'!$N$2:$N$28,MATCH(E317,'Cost_Components'!$A$2:$A$28,0)),"")</f>
      </c>
      <c r="AE317" s="34" t="str">
        <f>IFERROR(INDEX('Cost_Components'!$O$2:$O$28,MATCH(E317,'Cost_Components'!$A$2:$A$28,0)),"")</f>
      </c>
      <c r="AF317" s="99" t="n">
        <v>5622292.17571929</v>
      </c>
      <c r="AG317" s="100" t="n">
        <v>5621302.83286355</v>
      </c>
      <c r="AH317" s="101" t="str">
        <f>IF(H317="shared-count-once",COUNTIFS($A$2:$A$1405,A317,$B$2:$B$1405,B317,$E$2:$E$1405,E317),1)</f>
      </c>
      <c r="AI317" s="102" t="n">
        <v>294484707.921554</v>
      </c>
      <c r="AJ317" s="103" t="str">
        <f>IF(AI317=0,"",Q317/AI317)</f>
      </c>
      <c r="AK317" s="104" t="str">
        <f>IF(AI317=0,"",R317/AI317)</f>
      </c>
      <c r="AL317" s="105" t="str">
        <f>IF(AI317=0,"",S317/AI317)</f>
      </c>
      <c r="AM317" s="106" t="str">
        <f>IF(AI317=0,"",Y317/AI317)</f>
      </c>
    </row>
    <row r="318">
      <c r="A318" t="s">
        <v>245</v>
      </c>
      <c r="B318" s="73" t="n">
        <v>2029</v>
      </c>
      <c r="C318" t="s">
        <v>245</v>
      </c>
      <c r="D318" t="s">
        <v>225</v>
      </c>
      <c r="E318" s="74" t="s">
        <v>326</v>
      </c>
      <c r="F318" s="75" t="s">
        <v>327</v>
      </c>
      <c r="G318" s="76" t="s">
        <v>249</v>
      </c>
      <c r="H318" s="77" t="s">
        <v>240</v>
      </c>
      <c r="I318" s="78" t="s">
        <v>304</v>
      </c>
      <c r="J318" s="79" t="str">
        <f>IFERROR(INDEX('Cost_Components'!$K$2:$K$28,MATCH(E318,'Cost_Components'!$A$2:$A$28,0)),"")</f>
      </c>
      <c r="K318" s="80" t="str">
        <f>IF(OR(L318="",Z318="",AA318="",AB318=""),"",IF(B318&lt;AA318,L318,IF(B318&gt;AB318,Z318,L318+(Z318-L318)*MIN(MAX((B318-AA318+1)/MAX(AB318-AA318+1,1),0),1))))</f>
      </c>
      <c r="L318" s="81" t="str">
        <f>IFERROR(INDEX('Cost_Components'!$S$2:$S$28,MATCH(E318,'Cost_Components'!$A$2:$A$28,0)),"")</f>
      </c>
      <c r="M318" s="82" t="str">
        <f>IFERROR(INDEX('Cost_Components'!$L$2:$L$28,MATCH(E318,'Cost_Components'!$A$2:$A$28,0)),"")</f>
      </c>
      <c r="N318" s="83" t="str">
        <f>IFERROR(INDEX('Cost_Components'!$P$2:$P$28,MATCH(E318,'Cost_Components'!$A$2:$A$28,0)),"")</f>
      </c>
      <c r="O318" s="84" t="str">
        <f>AF318*J318</f>
      </c>
      <c r="P318" s="85" t="str">
        <f>AG318*J318</f>
      </c>
      <c r="Q318" s="86" t="str">
        <f>P318*L318*M318*N318</f>
      </c>
      <c r="R318" s="87" t="str">
        <f>O318*K318*M318*N318</f>
      </c>
      <c r="S318" s="88" t="str">
        <f>R318-Q318</f>
      </c>
      <c r="T318" s="34" t="str">
        <f>IFERROR(INDEX('Cost_Components'!$R$2:$R$28,MATCH(E318,'Cost_Components'!$A$2:$A$28,0)),"")</f>
      </c>
      <c r="U318" s="89" t="str">
        <f>IFERROR(INDEX('Cost_Components'!$Q$2:$Q$28,MATCH(E318,'Cost_Components'!$A$2:$A$28,0)),"")</f>
      </c>
      <c r="V318" s="90" t="str">
        <f>1/(1+'Calculation_Assumptions'!$B$5)^(B318-'Calculation_Assumptions'!$B$2)</f>
      </c>
      <c r="W318" s="91" t="str">
        <f>Q318*V318</f>
      </c>
      <c r="X318" s="92" t="str">
        <f>R318*V318</f>
      </c>
      <c r="Y318" s="93" t="str">
        <f>S318*V318</f>
      </c>
      <c r="Z318" s="94" t="str">
        <f>IFERROR(INDEX('Cost_Components'!$T$2:$T$28,MATCH(E318,'Cost_Components'!$A$2:$A$28,0)),"")</f>
      </c>
      <c r="AA318" s="95" t="str">
        <f>IFERROR(INDEX('Cost_Components'!$U$2:$U$28,MATCH(E318,'Cost_Components'!$A$2:$A$28,0)),"")</f>
      </c>
      <c r="AB318" s="96" t="str">
        <f>IFERROR(INDEX('Cost_Components'!$V$2:$V$28,MATCH(E318,'Cost_Components'!$A$2:$A$28,0)),"")</f>
      </c>
      <c r="AC318" s="97" t="str">
        <f>IFERROR(INDEX('Cost_Components'!$M$2:$M$28,MATCH(E318,'Cost_Components'!$A$2:$A$28,0)),"")</f>
      </c>
      <c r="AD318" s="98" t="str">
        <f>IFERROR(INDEX('Cost_Components'!$N$2:$N$28,MATCH(E318,'Cost_Components'!$A$2:$A$28,0)),"")</f>
      </c>
      <c r="AE318" s="34" t="str">
        <f>IFERROR(INDEX('Cost_Components'!$O$2:$O$28,MATCH(E318,'Cost_Components'!$A$2:$A$28,0)),"")</f>
      </c>
      <c r="AF318" s="99" t="n">
        <v>5768449.55629274</v>
      </c>
      <c r="AG318" s="100" t="n">
        <v>5766968.1668583</v>
      </c>
      <c r="AH318" s="101" t="str">
        <f>IF(H318="shared-count-once",COUNTIFS($A$2:$A$1405,A318,$B$2:$B$1405,B318,$E$2:$E$1405,E318),1)</f>
      </c>
      <c r="AI318" s="102" t="n">
        <v>296414030.31143</v>
      </c>
      <c r="AJ318" s="103" t="str">
        <f>IF(AI318=0,"",Q318/AI318)</f>
      </c>
      <c r="AK318" s="104" t="str">
        <f>IF(AI318=0,"",R318/AI318)</f>
      </c>
      <c r="AL318" s="105" t="str">
        <f>IF(AI318=0,"",S318/AI318)</f>
      </c>
      <c r="AM318" s="106" t="str">
        <f>IF(AI318=0,"",Y318/AI318)</f>
      </c>
    </row>
    <row r="319">
      <c r="A319" t="s">
        <v>245</v>
      </c>
      <c r="B319" s="73" t="n">
        <v>2030</v>
      </c>
      <c r="C319" t="s">
        <v>245</v>
      </c>
      <c r="D319" t="s">
        <v>225</v>
      </c>
      <c r="E319" s="74" t="s">
        <v>326</v>
      </c>
      <c r="F319" s="75" t="s">
        <v>327</v>
      </c>
      <c r="G319" s="76" t="s">
        <v>249</v>
      </c>
      <c r="H319" s="77" t="s">
        <v>240</v>
      </c>
      <c r="I319" s="78" t="s">
        <v>304</v>
      </c>
      <c r="J319" s="79" t="str">
        <f>IFERROR(INDEX('Cost_Components'!$K$2:$K$28,MATCH(E319,'Cost_Components'!$A$2:$A$28,0)),"")</f>
      </c>
      <c r="K319" s="80" t="str">
        <f>IF(OR(L319="",Z319="",AA319="",AB319=""),"",IF(B319&lt;AA319,L319,IF(B319&gt;AB319,Z319,L319+(Z319-L319)*MIN(MAX((B319-AA319+1)/MAX(AB319-AA319+1,1),0),1))))</f>
      </c>
      <c r="L319" s="81" t="str">
        <f>IFERROR(INDEX('Cost_Components'!$S$2:$S$28,MATCH(E319,'Cost_Components'!$A$2:$A$28,0)),"")</f>
      </c>
      <c r="M319" s="82" t="str">
        <f>IFERROR(INDEX('Cost_Components'!$L$2:$L$28,MATCH(E319,'Cost_Components'!$A$2:$A$28,0)),"")</f>
      </c>
      <c r="N319" s="83" t="str">
        <f>IFERROR(INDEX('Cost_Components'!$P$2:$P$28,MATCH(E319,'Cost_Components'!$A$2:$A$28,0)),"")</f>
      </c>
      <c r="O319" s="84" t="str">
        <f>AF319*J319</f>
      </c>
      <c r="P319" s="85" t="str">
        <f>AG319*J319</f>
      </c>
      <c r="Q319" s="86" t="str">
        <f>P319*L319*M319*N319</f>
      </c>
      <c r="R319" s="87" t="str">
        <f>O319*K319*M319*N319</f>
      </c>
      <c r="S319" s="88" t="str">
        <f>R319-Q319</f>
      </c>
      <c r="T319" s="34" t="str">
        <f>IFERROR(INDEX('Cost_Components'!$R$2:$R$28,MATCH(E319,'Cost_Components'!$A$2:$A$28,0)),"")</f>
      </c>
      <c r="U319" s="89" t="str">
        <f>IFERROR(INDEX('Cost_Components'!$Q$2:$Q$28,MATCH(E319,'Cost_Components'!$A$2:$A$28,0)),"")</f>
      </c>
      <c r="V319" s="90" t="str">
        <f>1/(1+'Calculation_Assumptions'!$B$5)^(B319-'Calculation_Assumptions'!$B$2)</f>
      </c>
      <c r="W319" s="91" t="str">
        <f>Q319*V319</f>
      </c>
      <c r="X319" s="92" t="str">
        <f>R319*V319</f>
      </c>
      <c r="Y319" s="93" t="str">
        <f>S319*V319</f>
      </c>
      <c r="Z319" s="94" t="str">
        <f>IFERROR(INDEX('Cost_Components'!$T$2:$T$28,MATCH(E319,'Cost_Components'!$A$2:$A$28,0)),"")</f>
      </c>
      <c r="AA319" s="95" t="str">
        <f>IFERROR(INDEX('Cost_Components'!$U$2:$U$28,MATCH(E319,'Cost_Components'!$A$2:$A$28,0)),"")</f>
      </c>
      <c r="AB319" s="96" t="str">
        <f>IFERROR(INDEX('Cost_Components'!$V$2:$V$28,MATCH(E319,'Cost_Components'!$A$2:$A$28,0)),"")</f>
      </c>
      <c r="AC319" s="97" t="str">
        <f>IFERROR(INDEX('Cost_Components'!$M$2:$M$28,MATCH(E319,'Cost_Components'!$A$2:$A$28,0)),"")</f>
      </c>
      <c r="AD319" s="98" t="str">
        <f>IFERROR(INDEX('Cost_Components'!$N$2:$N$28,MATCH(E319,'Cost_Components'!$A$2:$A$28,0)),"")</f>
      </c>
      <c r="AE319" s="34" t="str">
        <f>IFERROR(INDEX('Cost_Components'!$O$2:$O$28,MATCH(E319,'Cost_Components'!$A$2:$A$28,0)),"")</f>
      </c>
      <c r="AF319" s="99" t="n">
        <v>5915560.67572379</v>
      </c>
      <c r="AG319" s="100" t="n">
        <v>5913493.5628833</v>
      </c>
      <c r="AH319" s="101" t="str">
        <f>IF(H319="shared-count-once",COUNTIFS($A$2:$A$1405,A319,$B$2:$B$1405,B319,$E$2:$E$1405,E319),1)</f>
      </c>
      <c r="AI319" s="102" t="n">
        <v>298289404.664994</v>
      </c>
      <c r="AJ319" s="103" t="str">
        <f>IF(AI319=0,"",Q319/AI319)</f>
      </c>
      <c r="AK319" s="104" t="str">
        <f>IF(AI319=0,"",R319/AI319)</f>
      </c>
      <c r="AL319" s="105" t="str">
        <f>IF(AI319=0,"",S319/AI319)</f>
      </c>
      <c r="AM319" s="106" t="str">
        <f>IF(AI319=0,"",Y319/AI319)</f>
      </c>
    </row>
    <row r="320">
      <c r="A320" t="s">
        <v>245</v>
      </c>
      <c r="B320" s="73" t="n">
        <v>2031</v>
      </c>
      <c r="C320" t="s">
        <v>245</v>
      </c>
      <c r="D320" t="s">
        <v>225</v>
      </c>
      <c r="E320" s="74" t="s">
        <v>326</v>
      </c>
      <c r="F320" s="75" t="s">
        <v>327</v>
      </c>
      <c r="G320" s="76" t="s">
        <v>249</v>
      </c>
      <c r="H320" s="77" t="s">
        <v>240</v>
      </c>
      <c r="I320" s="78" t="s">
        <v>304</v>
      </c>
      <c r="J320" s="79" t="str">
        <f>IFERROR(INDEX('Cost_Components'!$K$2:$K$28,MATCH(E320,'Cost_Components'!$A$2:$A$28,0)),"")</f>
      </c>
      <c r="K320" s="80" t="str">
        <f>IF(OR(L320="",Z320="",AA320="",AB320=""),"",IF(B320&lt;AA320,L320,IF(B320&gt;AB320,Z320,L320+(Z320-L320)*MIN(MAX((B320-AA320+1)/MAX(AB320-AA320+1,1),0),1))))</f>
      </c>
      <c r="L320" s="81" t="str">
        <f>IFERROR(INDEX('Cost_Components'!$S$2:$S$28,MATCH(E320,'Cost_Components'!$A$2:$A$28,0)),"")</f>
      </c>
      <c r="M320" s="82" t="str">
        <f>IFERROR(INDEX('Cost_Components'!$L$2:$L$28,MATCH(E320,'Cost_Components'!$A$2:$A$28,0)),"")</f>
      </c>
      <c r="N320" s="83" t="str">
        <f>IFERROR(INDEX('Cost_Components'!$P$2:$P$28,MATCH(E320,'Cost_Components'!$A$2:$A$28,0)),"")</f>
      </c>
      <c r="O320" s="84" t="str">
        <f>AF320*J320</f>
      </c>
      <c r="P320" s="85" t="str">
        <f>AG320*J320</f>
      </c>
      <c r="Q320" s="86" t="str">
        <f>P320*L320*M320*N320</f>
      </c>
      <c r="R320" s="87" t="str">
        <f>O320*K320*M320*N320</f>
      </c>
      <c r="S320" s="88" t="str">
        <f>R320-Q320</f>
      </c>
      <c r="T320" s="34" t="str">
        <f>IFERROR(INDEX('Cost_Components'!$R$2:$R$28,MATCH(E320,'Cost_Components'!$A$2:$A$28,0)),"")</f>
      </c>
      <c r="U320" s="89" t="str">
        <f>IFERROR(INDEX('Cost_Components'!$Q$2:$Q$28,MATCH(E320,'Cost_Components'!$A$2:$A$28,0)),"")</f>
      </c>
      <c r="V320" s="90" t="str">
        <f>1/(1+'Calculation_Assumptions'!$B$5)^(B320-'Calculation_Assumptions'!$B$2)</f>
      </c>
      <c r="W320" s="91" t="str">
        <f>Q320*V320</f>
      </c>
      <c r="X320" s="92" t="str">
        <f>R320*V320</f>
      </c>
      <c r="Y320" s="93" t="str">
        <f>S320*V320</f>
      </c>
      <c r="Z320" s="94" t="str">
        <f>IFERROR(INDEX('Cost_Components'!$T$2:$T$28,MATCH(E320,'Cost_Components'!$A$2:$A$28,0)),"")</f>
      </c>
      <c r="AA320" s="95" t="str">
        <f>IFERROR(INDEX('Cost_Components'!$U$2:$U$28,MATCH(E320,'Cost_Components'!$A$2:$A$28,0)),"")</f>
      </c>
      <c r="AB320" s="96" t="str">
        <f>IFERROR(INDEX('Cost_Components'!$V$2:$V$28,MATCH(E320,'Cost_Components'!$A$2:$A$28,0)),"")</f>
      </c>
      <c r="AC320" s="97" t="str">
        <f>IFERROR(INDEX('Cost_Components'!$M$2:$M$28,MATCH(E320,'Cost_Components'!$A$2:$A$28,0)),"")</f>
      </c>
      <c r="AD320" s="98" t="str">
        <f>IFERROR(INDEX('Cost_Components'!$N$2:$N$28,MATCH(E320,'Cost_Components'!$A$2:$A$28,0)),"")</f>
      </c>
      <c r="AE320" s="34" t="str">
        <f>IFERROR(INDEX('Cost_Components'!$O$2:$O$28,MATCH(E320,'Cost_Components'!$A$2:$A$28,0)),"")</f>
      </c>
      <c r="AF320" s="99" t="n">
        <v>6063636.47225449</v>
      </c>
      <c r="AG320" s="100" t="n">
        <v>6060891.79023451</v>
      </c>
      <c r="AH320" s="101" t="str">
        <f>IF(H320="shared-count-once",COUNTIFS($A$2:$A$1405,A320,$B$2:$B$1405,B320,$E$2:$E$1405,E320),1)</f>
      </c>
      <c r="AI320" s="102" t="n">
        <v>300119636.925519</v>
      </c>
      <c r="AJ320" s="103" t="str">
        <f>IF(AI320=0,"",Q320/AI320)</f>
      </c>
      <c r="AK320" s="104" t="str">
        <f>IF(AI320=0,"",R320/AI320)</f>
      </c>
      <c r="AL320" s="105" t="str">
        <f>IF(AI320=0,"",S320/AI320)</f>
      </c>
      <c r="AM320" s="106" t="str">
        <f>IF(AI320=0,"",Y320/AI320)</f>
      </c>
    </row>
    <row r="321">
      <c r="A321" t="s">
        <v>245</v>
      </c>
      <c r="B321" s="73" t="n">
        <v>2032</v>
      </c>
      <c r="C321" t="s">
        <v>245</v>
      </c>
      <c r="D321" t="s">
        <v>225</v>
      </c>
      <c r="E321" s="74" t="s">
        <v>326</v>
      </c>
      <c r="F321" s="75" t="s">
        <v>327</v>
      </c>
      <c r="G321" s="76" t="s">
        <v>249</v>
      </c>
      <c r="H321" s="77" t="s">
        <v>240</v>
      </c>
      <c r="I321" s="78" t="s">
        <v>304</v>
      </c>
      <c r="J321" s="79" t="str">
        <f>IFERROR(INDEX('Cost_Components'!$K$2:$K$28,MATCH(E321,'Cost_Components'!$A$2:$A$28,0)),"")</f>
      </c>
      <c r="K321" s="80" t="str">
        <f>IF(OR(L321="",Z321="",AA321="",AB321=""),"",IF(B321&lt;AA321,L321,IF(B321&gt;AB321,Z321,L321+(Z321-L321)*MIN(MAX((B321-AA321+1)/MAX(AB321-AA321+1,1),0),1))))</f>
      </c>
      <c r="L321" s="81" t="str">
        <f>IFERROR(INDEX('Cost_Components'!$S$2:$S$28,MATCH(E321,'Cost_Components'!$A$2:$A$28,0)),"")</f>
      </c>
      <c r="M321" s="82" t="str">
        <f>IFERROR(INDEX('Cost_Components'!$L$2:$L$28,MATCH(E321,'Cost_Components'!$A$2:$A$28,0)),"")</f>
      </c>
      <c r="N321" s="83" t="str">
        <f>IFERROR(INDEX('Cost_Components'!$P$2:$P$28,MATCH(E321,'Cost_Components'!$A$2:$A$28,0)),"")</f>
      </c>
      <c r="O321" s="84" t="str">
        <f>AF321*J321</f>
      </c>
      <c r="P321" s="85" t="str">
        <f>AG321*J321</f>
      </c>
      <c r="Q321" s="86" t="str">
        <f>P321*L321*M321*N321</f>
      </c>
      <c r="R321" s="87" t="str">
        <f>O321*K321*M321*N321</f>
      </c>
      <c r="S321" s="88" t="str">
        <f>R321-Q321</f>
      </c>
      <c r="T321" s="34" t="str">
        <f>IFERROR(INDEX('Cost_Components'!$R$2:$R$28,MATCH(E321,'Cost_Components'!$A$2:$A$28,0)),"")</f>
      </c>
      <c r="U321" s="89" t="str">
        <f>IFERROR(INDEX('Cost_Components'!$Q$2:$Q$28,MATCH(E321,'Cost_Components'!$A$2:$A$28,0)),"")</f>
      </c>
      <c r="V321" s="90" t="str">
        <f>1/(1+'Calculation_Assumptions'!$B$5)^(B321-'Calculation_Assumptions'!$B$2)</f>
      </c>
      <c r="W321" s="91" t="str">
        <f>Q321*V321</f>
      </c>
      <c r="X321" s="92" t="str">
        <f>R321*V321</f>
      </c>
      <c r="Y321" s="93" t="str">
        <f>S321*V321</f>
      </c>
      <c r="Z321" s="94" t="str">
        <f>IFERROR(INDEX('Cost_Components'!$T$2:$T$28,MATCH(E321,'Cost_Components'!$A$2:$A$28,0)),"")</f>
      </c>
      <c r="AA321" s="95" t="str">
        <f>IFERROR(INDEX('Cost_Components'!$U$2:$U$28,MATCH(E321,'Cost_Components'!$A$2:$A$28,0)),"")</f>
      </c>
      <c r="AB321" s="96" t="str">
        <f>IFERROR(INDEX('Cost_Components'!$V$2:$V$28,MATCH(E321,'Cost_Components'!$A$2:$A$28,0)),"")</f>
      </c>
      <c r="AC321" s="97" t="str">
        <f>IFERROR(INDEX('Cost_Components'!$M$2:$M$28,MATCH(E321,'Cost_Components'!$A$2:$A$28,0)),"")</f>
      </c>
      <c r="AD321" s="98" t="str">
        <f>IFERROR(INDEX('Cost_Components'!$N$2:$N$28,MATCH(E321,'Cost_Components'!$A$2:$A$28,0)),"")</f>
      </c>
      <c r="AE321" s="34" t="str">
        <f>IFERROR(INDEX('Cost_Components'!$O$2:$O$28,MATCH(E321,'Cost_Components'!$A$2:$A$28,0)),"")</f>
      </c>
      <c r="AF321" s="99" t="n">
        <v>6212854.98706436</v>
      </c>
      <c r="AG321" s="100" t="n">
        <v>6209343.98320199</v>
      </c>
      <c r="AH321" s="101" t="str">
        <f>IF(H321="shared-count-once",COUNTIFS($A$2:$A$1405,A321,$B$2:$B$1405,B321,$E$2:$E$1405,E321),1)</f>
      </c>
      <c r="AI321" s="102" t="n">
        <v>301904628.083541</v>
      </c>
      <c r="AJ321" s="103" t="str">
        <f>IF(AI321=0,"",Q321/AI321)</f>
      </c>
      <c r="AK321" s="104" t="str">
        <f>IF(AI321=0,"",R321/AI321)</f>
      </c>
      <c r="AL321" s="105" t="str">
        <f>IF(AI321=0,"",S321/AI321)</f>
      </c>
      <c r="AM321" s="106" t="str">
        <f>IF(AI321=0,"",Y321/AI321)</f>
      </c>
    </row>
    <row r="322">
      <c r="A322" t="s">
        <v>245</v>
      </c>
      <c r="B322" s="73" t="n">
        <v>2033</v>
      </c>
      <c r="C322" t="s">
        <v>245</v>
      </c>
      <c r="D322" t="s">
        <v>225</v>
      </c>
      <c r="E322" s="74" t="s">
        <v>326</v>
      </c>
      <c r="F322" s="75" t="s">
        <v>327</v>
      </c>
      <c r="G322" s="76" t="s">
        <v>249</v>
      </c>
      <c r="H322" s="77" t="s">
        <v>240</v>
      </c>
      <c r="I322" s="78" t="s">
        <v>304</v>
      </c>
      <c r="J322" s="79" t="str">
        <f>IFERROR(INDEX('Cost_Components'!$K$2:$K$28,MATCH(E322,'Cost_Components'!$A$2:$A$28,0)),"")</f>
      </c>
      <c r="K322" s="80" t="str">
        <f>IF(OR(L322="",Z322="",AA322="",AB322=""),"",IF(B322&lt;AA322,L322,IF(B322&gt;AB322,Z322,L322+(Z322-L322)*MIN(MAX((B322-AA322+1)/MAX(AB322-AA322+1,1),0),1))))</f>
      </c>
      <c r="L322" s="81" t="str">
        <f>IFERROR(INDEX('Cost_Components'!$S$2:$S$28,MATCH(E322,'Cost_Components'!$A$2:$A$28,0)),"")</f>
      </c>
      <c r="M322" s="82" t="str">
        <f>IFERROR(INDEX('Cost_Components'!$L$2:$L$28,MATCH(E322,'Cost_Components'!$A$2:$A$28,0)),"")</f>
      </c>
      <c r="N322" s="83" t="str">
        <f>IFERROR(INDEX('Cost_Components'!$P$2:$P$28,MATCH(E322,'Cost_Components'!$A$2:$A$28,0)),"")</f>
      </c>
      <c r="O322" s="84" t="str">
        <f>AF322*J322</f>
      </c>
      <c r="P322" s="85" t="str">
        <f>AG322*J322</f>
      </c>
      <c r="Q322" s="86" t="str">
        <f>P322*L322*M322*N322</f>
      </c>
      <c r="R322" s="87" t="str">
        <f>O322*K322*M322*N322</f>
      </c>
      <c r="S322" s="88" t="str">
        <f>R322-Q322</f>
      </c>
      <c r="T322" s="34" t="str">
        <f>IFERROR(INDEX('Cost_Components'!$R$2:$R$28,MATCH(E322,'Cost_Components'!$A$2:$A$28,0)),"")</f>
      </c>
      <c r="U322" s="89" t="str">
        <f>IFERROR(INDEX('Cost_Components'!$Q$2:$Q$28,MATCH(E322,'Cost_Components'!$A$2:$A$28,0)),"")</f>
      </c>
      <c r="V322" s="90" t="str">
        <f>1/(1+'Calculation_Assumptions'!$B$5)^(B322-'Calculation_Assumptions'!$B$2)</f>
      </c>
      <c r="W322" s="91" t="str">
        <f>Q322*V322</f>
      </c>
      <c r="X322" s="92" t="str">
        <f>R322*V322</f>
      </c>
      <c r="Y322" s="93" t="str">
        <f>S322*V322</f>
      </c>
      <c r="Z322" s="94" t="str">
        <f>IFERROR(INDEX('Cost_Components'!$T$2:$T$28,MATCH(E322,'Cost_Components'!$A$2:$A$28,0)),"")</f>
      </c>
      <c r="AA322" s="95" t="str">
        <f>IFERROR(INDEX('Cost_Components'!$U$2:$U$28,MATCH(E322,'Cost_Components'!$A$2:$A$28,0)),"")</f>
      </c>
      <c r="AB322" s="96" t="str">
        <f>IFERROR(INDEX('Cost_Components'!$V$2:$V$28,MATCH(E322,'Cost_Components'!$A$2:$A$28,0)),"")</f>
      </c>
      <c r="AC322" s="97" t="str">
        <f>IFERROR(INDEX('Cost_Components'!$M$2:$M$28,MATCH(E322,'Cost_Components'!$A$2:$A$28,0)),"")</f>
      </c>
      <c r="AD322" s="98" t="str">
        <f>IFERROR(INDEX('Cost_Components'!$N$2:$N$28,MATCH(E322,'Cost_Components'!$A$2:$A$28,0)),"")</f>
      </c>
      <c r="AE322" s="34" t="str">
        <f>IFERROR(INDEX('Cost_Components'!$O$2:$O$28,MATCH(E322,'Cost_Components'!$A$2:$A$28,0)),"")</f>
      </c>
      <c r="AF322" s="99" t="n">
        <v>6362667.27078528</v>
      </c>
      <c r="AG322" s="100" t="n">
        <v>6358304.48888944</v>
      </c>
      <c r="AH322" s="101" t="str">
        <f>IF(H322="shared-count-once",COUNTIFS($A$2:$A$1405,A322,$B$2:$B$1405,B322,$E$2:$E$1405,E322),1)</f>
      </c>
      <c r="AI322" s="102" t="n">
        <v>303644277.16916</v>
      </c>
      <c r="AJ322" s="103" t="str">
        <f>IF(AI322=0,"",Q322/AI322)</f>
      </c>
      <c r="AK322" s="104" t="str">
        <f>IF(AI322=0,"",R322/AI322)</f>
      </c>
      <c r="AL322" s="105" t="str">
        <f>IF(AI322=0,"",S322/AI322)</f>
      </c>
      <c r="AM322" s="106" t="str">
        <f>IF(AI322=0,"",Y322/AI322)</f>
      </c>
    </row>
    <row r="323">
      <c r="A323" t="s">
        <v>245</v>
      </c>
      <c r="B323" s="73" t="n">
        <v>2034</v>
      </c>
      <c r="C323" t="s">
        <v>245</v>
      </c>
      <c r="D323" t="s">
        <v>225</v>
      </c>
      <c r="E323" s="74" t="s">
        <v>326</v>
      </c>
      <c r="F323" s="75" t="s">
        <v>327</v>
      </c>
      <c r="G323" s="76" t="s">
        <v>249</v>
      </c>
      <c r="H323" s="77" t="s">
        <v>240</v>
      </c>
      <c r="I323" s="78" t="s">
        <v>304</v>
      </c>
      <c r="J323" s="79" t="str">
        <f>IFERROR(INDEX('Cost_Components'!$K$2:$K$28,MATCH(E323,'Cost_Components'!$A$2:$A$28,0)),"")</f>
      </c>
      <c r="K323" s="80" t="str">
        <f>IF(OR(L323="",Z323="",AA323="",AB323=""),"",IF(B323&lt;AA323,L323,IF(B323&gt;AB323,Z323,L323+(Z323-L323)*MIN(MAX((B323-AA323+1)/MAX(AB323-AA323+1,1),0),1))))</f>
      </c>
      <c r="L323" s="81" t="str">
        <f>IFERROR(INDEX('Cost_Components'!$S$2:$S$28,MATCH(E323,'Cost_Components'!$A$2:$A$28,0)),"")</f>
      </c>
      <c r="M323" s="82" t="str">
        <f>IFERROR(INDEX('Cost_Components'!$L$2:$L$28,MATCH(E323,'Cost_Components'!$A$2:$A$28,0)),"")</f>
      </c>
      <c r="N323" s="83" t="str">
        <f>IFERROR(INDEX('Cost_Components'!$P$2:$P$28,MATCH(E323,'Cost_Components'!$A$2:$A$28,0)),"")</f>
      </c>
      <c r="O323" s="84" t="str">
        <f>AF323*J323</f>
      </c>
      <c r="P323" s="85" t="str">
        <f>AG323*J323</f>
      </c>
      <c r="Q323" s="86" t="str">
        <f>P323*L323*M323*N323</f>
      </c>
      <c r="R323" s="87" t="str">
        <f>O323*K323*M323*N323</f>
      </c>
      <c r="S323" s="88" t="str">
        <f>R323-Q323</f>
      </c>
      <c r="T323" s="34" t="str">
        <f>IFERROR(INDEX('Cost_Components'!$R$2:$R$28,MATCH(E323,'Cost_Components'!$A$2:$A$28,0)),"")</f>
      </c>
      <c r="U323" s="89" t="str">
        <f>IFERROR(INDEX('Cost_Components'!$Q$2:$Q$28,MATCH(E323,'Cost_Components'!$A$2:$A$28,0)),"")</f>
      </c>
      <c r="V323" s="90" t="str">
        <f>1/(1+'Calculation_Assumptions'!$B$5)^(B323-'Calculation_Assumptions'!$B$2)</f>
      </c>
      <c r="W323" s="91" t="str">
        <f>Q323*V323</f>
      </c>
      <c r="X323" s="92" t="str">
        <f>R323*V323</f>
      </c>
      <c r="Y323" s="93" t="str">
        <f>S323*V323</f>
      </c>
      <c r="Z323" s="94" t="str">
        <f>IFERROR(INDEX('Cost_Components'!$T$2:$T$28,MATCH(E323,'Cost_Components'!$A$2:$A$28,0)),"")</f>
      </c>
      <c r="AA323" s="95" t="str">
        <f>IFERROR(INDEX('Cost_Components'!$U$2:$U$28,MATCH(E323,'Cost_Components'!$A$2:$A$28,0)),"")</f>
      </c>
      <c r="AB323" s="96" t="str">
        <f>IFERROR(INDEX('Cost_Components'!$V$2:$V$28,MATCH(E323,'Cost_Components'!$A$2:$A$28,0)),"")</f>
      </c>
      <c r="AC323" s="97" t="str">
        <f>IFERROR(INDEX('Cost_Components'!$M$2:$M$28,MATCH(E323,'Cost_Components'!$A$2:$A$28,0)),"")</f>
      </c>
      <c r="AD323" s="98" t="str">
        <f>IFERROR(INDEX('Cost_Components'!$N$2:$N$28,MATCH(E323,'Cost_Components'!$A$2:$A$28,0)),"")</f>
      </c>
      <c r="AE323" s="34" t="str">
        <f>IFERROR(INDEX('Cost_Components'!$O$2:$O$28,MATCH(E323,'Cost_Components'!$A$2:$A$28,0)),"")</f>
      </c>
      <c r="AF323" s="99" t="n">
        <v>6512738.02121233</v>
      </c>
      <c r="AG323" s="100" t="n">
        <v>6507440.80823556</v>
      </c>
      <c r="AH323" s="101" t="str">
        <f>IF(H323="shared-count-once",COUNTIFS($A$2:$A$1405,A323,$B$2:$B$1405,B323,$E$2:$E$1405,E323),1)</f>
      </c>
      <c r="AI323" s="102" t="n">
        <v>305332541.184984</v>
      </c>
      <c r="AJ323" s="103" t="str">
        <f>IF(AI323=0,"",Q323/AI323)</f>
      </c>
      <c r="AK323" s="104" t="str">
        <f>IF(AI323=0,"",R323/AI323)</f>
      </c>
      <c r="AL323" s="105" t="str">
        <f>IF(AI323=0,"",S323/AI323)</f>
      </c>
      <c r="AM323" s="106" t="str">
        <f>IF(AI323=0,"",Y323/AI323)</f>
      </c>
    </row>
    <row r="324">
      <c r="A324" t="s">
        <v>245</v>
      </c>
      <c r="B324" s="73" t="n">
        <v>2035</v>
      </c>
      <c r="C324" t="s">
        <v>245</v>
      </c>
      <c r="D324" t="s">
        <v>225</v>
      </c>
      <c r="E324" s="74" t="s">
        <v>326</v>
      </c>
      <c r="F324" s="75" t="s">
        <v>327</v>
      </c>
      <c r="G324" s="76" t="s">
        <v>249</v>
      </c>
      <c r="H324" s="77" t="s">
        <v>240</v>
      </c>
      <c r="I324" s="78" t="s">
        <v>304</v>
      </c>
      <c r="J324" s="79" t="str">
        <f>IFERROR(INDEX('Cost_Components'!$K$2:$K$28,MATCH(E324,'Cost_Components'!$A$2:$A$28,0)),"")</f>
      </c>
      <c r="K324" s="80" t="str">
        <f>IF(OR(L324="",Z324="",AA324="",AB324=""),"",IF(B324&lt;AA324,L324,IF(B324&gt;AB324,Z324,L324+(Z324-L324)*MIN(MAX((B324-AA324+1)/MAX(AB324-AA324+1,1),0),1))))</f>
      </c>
      <c r="L324" s="81" t="str">
        <f>IFERROR(INDEX('Cost_Components'!$S$2:$S$28,MATCH(E324,'Cost_Components'!$A$2:$A$28,0)),"")</f>
      </c>
      <c r="M324" s="82" t="str">
        <f>IFERROR(INDEX('Cost_Components'!$L$2:$L$28,MATCH(E324,'Cost_Components'!$A$2:$A$28,0)),"")</f>
      </c>
      <c r="N324" s="83" t="str">
        <f>IFERROR(INDEX('Cost_Components'!$P$2:$P$28,MATCH(E324,'Cost_Components'!$A$2:$A$28,0)),"")</f>
      </c>
      <c r="O324" s="84" t="str">
        <f>AF324*J324</f>
      </c>
      <c r="P324" s="85" t="str">
        <f>AG324*J324</f>
      </c>
      <c r="Q324" s="86" t="str">
        <f>P324*L324*M324*N324</f>
      </c>
      <c r="R324" s="87" t="str">
        <f>O324*K324*M324*N324</f>
      </c>
      <c r="S324" s="88" t="str">
        <f>R324-Q324</f>
      </c>
      <c r="T324" s="34" t="str">
        <f>IFERROR(INDEX('Cost_Components'!$R$2:$R$28,MATCH(E324,'Cost_Components'!$A$2:$A$28,0)),"")</f>
      </c>
      <c r="U324" s="89" t="str">
        <f>IFERROR(INDEX('Cost_Components'!$Q$2:$Q$28,MATCH(E324,'Cost_Components'!$A$2:$A$28,0)),"")</f>
      </c>
      <c r="V324" s="90" t="str">
        <f>1/(1+'Calculation_Assumptions'!$B$5)^(B324-'Calculation_Assumptions'!$B$2)</f>
      </c>
      <c r="W324" s="91" t="str">
        <f>Q324*V324</f>
      </c>
      <c r="X324" s="92" t="str">
        <f>R324*V324</f>
      </c>
      <c r="Y324" s="93" t="str">
        <f>S324*V324</f>
      </c>
      <c r="Z324" s="94" t="str">
        <f>IFERROR(INDEX('Cost_Components'!$T$2:$T$28,MATCH(E324,'Cost_Components'!$A$2:$A$28,0)),"")</f>
      </c>
      <c r="AA324" s="95" t="str">
        <f>IFERROR(INDEX('Cost_Components'!$U$2:$U$28,MATCH(E324,'Cost_Components'!$A$2:$A$28,0)),"")</f>
      </c>
      <c r="AB324" s="96" t="str">
        <f>IFERROR(INDEX('Cost_Components'!$V$2:$V$28,MATCH(E324,'Cost_Components'!$A$2:$A$28,0)),"")</f>
      </c>
      <c r="AC324" s="97" t="str">
        <f>IFERROR(INDEX('Cost_Components'!$M$2:$M$28,MATCH(E324,'Cost_Components'!$A$2:$A$28,0)),"")</f>
      </c>
      <c r="AD324" s="98" t="str">
        <f>IFERROR(INDEX('Cost_Components'!$N$2:$N$28,MATCH(E324,'Cost_Components'!$A$2:$A$28,0)),"")</f>
      </c>
      <c r="AE324" s="34" t="str">
        <f>IFERROR(INDEX('Cost_Components'!$O$2:$O$28,MATCH(E324,'Cost_Components'!$A$2:$A$28,0)),"")</f>
      </c>
      <c r="AF324" s="99" t="n">
        <v>6662938.28264282</v>
      </c>
      <c r="AG324" s="100" t="n">
        <v>6656625.86824922</v>
      </c>
      <c r="AH324" s="101" t="str">
        <f>IF(H324="shared-count-once",COUNTIFS($A$2:$A$1405,A324,$B$2:$B$1405,B324,$E$2:$E$1405,E324),1)</f>
      </c>
      <c r="AI324" s="102" t="n">
        <v>306964650.16712</v>
      </c>
      <c r="AJ324" s="103" t="str">
        <f>IF(AI324=0,"",Q324/AI324)</f>
      </c>
      <c r="AK324" s="104" t="str">
        <f>IF(AI324=0,"",R324/AI324)</f>
      </c>
      <c r="AL324" s="105" t="str">
        <f>IF(AI324=0,"",S324/AI324)</f>
      </c>
      <c r="AM324" s="106" t="str">
        <f>IF(AI324=0,"",Y324/AI324)</f>
      </c>
    </row>
    <row r="325">
      <c r="A325" t="s">
        <v>245</v>
      </c>
      <c r="B325" s="73" t="n">
        <v>2036</v>
      </c>
      <c r="C325" t="s">
        <v>245</v>
      </c>
      <c r="D325" t="s">
        <v>225</v>
      </c>
      <c r="E325" s="74" t="s">
        <v>326</v>
      </c>
      <c r="F325" s="75" t="s">
        <v>327</v>
      </c>
      <c r="G325" s="76" t="s">
        <v>249</v>
      </c>
      <c r="H325" s="77" t="s">
        <v>240</v>
      </c>
      <c r="I325" s="78" t="s">
        <v>304</v>
      </c>
      <c r="J325" s="79" t="str">
        <f>IFERROR(INDEX('Cost_Components'!$K$2:$K$28,MATCH(E325,'Cost_Components'!$A$2:$A$28,0)),"")</f>
      </c>
      <c r="K325" s="80" t="str">
        <f>IF(OR(L325="",Z325="",AA325="",AB325=""),"",IF(B325&lt;AA325,L325,IF(B325&gt;AB325,Z325,L325+(Z325-L325)*MIN(MAX((B325-AA325+1)/MAX(AB325-AA325+1,1),0),1))))</f>
      </c>
      <c r="L325" s="81" t="str">
        <f>IFERROR(INDEX('Cost_Components'!$S$2:$S$28,MATCH(E325,'Cost_Components'!$A$2:$A$28,0)),"")</f>
      </c>
      <c r="M325" s="82" t="str">
        <f>IFERROR(INDEX('Cost_Components'!$L$2:$L$28,MATCH(E325,'Cost_Components'!$A$2:$A$28,0)),"")</f>
      </c>
      <c r="N325" s="83" t="str">
        <f>IFERROR(INDEX('Cost_Components'!$P$2:$P$28,MATCH(E325,'Cost_Components'!$A$2:$A$28,0)),"")</f>
      </c>
      <c r="O325" s="84" t="str">
        <f>AF325*J325</f>
      </c>
      <c r="P325" s="85" t="str">
        <f>AG325*J325</f>
      </c>
      <c r="Q325" s="86" t="str">
        <f>P325*L325*M325*N325</f>
      </c>
      <c r="R325" s="87" t="str">
        <f>O325*K325*M325*N325</f>
      </c>
      <c r="S325" s="88" t="str">
        <f>R325-Q325</f>
      </c>
      <c r="T325" s="34" t="str">
        <f>IFERROR(INDEX('Cost_Components'!$R$2:$R$28,MATCH(E325,'Cost_Components'!$A$2:$A$28,0)),"")</f>
      </c>
      <c r="U325" s="89" t="str">
        <f>IFERROR(INDEX('Cost_Components'!$Q$2:$Q$28,MATCH(E325,'Cost_Components'!$A$2:$A$28,0)),"")</f>
      </c>
      <c r="V325" s="90" t="str">
        <f>1/(1+'Calculation_Assumptions'!$B$5)^(B325-'Calculation_Assumptions'!$B$2)</f>
      </c>
      <c r="W325" s="91" t="str">
        <f>Q325*V325</f>
      </c>
      <c r="X325" s="92" t="str">
        <f>R325*V325</f>
      </c>
      <c r="Y325" s="93" t="str">
        <f>S325*V325</f>
      </c>
      <c r="Z325" s="94" t="str">
        <f>IFERROR(INDEX('Cost_Components'!$T$2:$T$28,MATCH(E325,'Cost_Components'!$A$2:$A$28,0)),"")</f>
      </c>
      <c r="AA325" s="95" t="str">
        <f>IFERROR(INDEX('Cost_Components'!$U$2:$U$28,MATCH(E325,'Cost_Components'!$A$2:$A$28,0)),"")</f>
      </c>
      <c r="AB325" s="96" t="str">
        <f>IFERROR(INDEX('Cost_Components'!$V$2:$V$28,MATCH(E325,'Cost_Components'!$A$2:$A$28,0)),"")</f>
      </c>
      <c r="AC325" s="97" t="str">
        <f>IFERROR(INDEX('Cost_Components'!$M$2:$M$28,MATCH(E325,'Cost_Components'!$A$2:$A$28,0)),"")</f>
      </c>
      <c r="AD325" s="98" t="str">
        <f>IFERROR(INDEX('Cost_Components'!$N$2:$N$28,MATCH(E325,'Cost_Components'!$A$2:$A$28,0)),"")</f>
      </c>
      <c r="AE325" s="34" t="str">
        <f>IFERROR(INDEX('Cost_Components'!$O$2:$O$28,MATCH(E325,'Cost_Components'!$A$2:$A$28,0)),"")</f>
      </c>
      <c r="AF325" s="99" t="n">
        <v>6813311.7309858</v>
      </c>
      <c r="AG325" s="100" t="n">
        <v>6805905.87886533</v>
      </c>
      <c r="AH325" s="101" t="str">
        <f>IF(H325="shared-count-once",COUNTIFS($A$2:$A$1405,A325,$B$2:$B$1405,B325,$E$2:$E$1405,E325),1)</f>
      </c>
      <c r="AI325" s="102" t="n">
        <v>308542769.756622</v>
      </c>
      <c r="AJ325" s="103" t="str">
        <f>IF(AI325=0,"",Q325/AI325)</f>
      </c>
      <c r="AK325" s="104" t="str">
        <f>IF(AI325=0,"",R325/AI325)</f>
      </c>
      <c r="AL325" s="105" t="str">
        <f>IF(AI325=0,"",S325/AI325)</f>
      </c>
      <c r="AM325" s="106" t="str">
        <f>IF(AI325=0,"",Y325/AI325)</f>
      </c>
    </row>
    <row r="326">
      <c r="A326" t="s">
        <v>245</v>
      </c>
      <c r="B326" s="73" t="n">
        <v>2037</v>
      </c>
      <c r="C326" t="s">
        <v>245</v>
      </c>
      <c r="D326" t="s">
        <v>225</v>
      </c>
      <c r="E326" s="74" t="s">
        <v>326</v>
      </c>
      <c r="F326" s="75" t="s">
        <v>327</v>
      </c>
      <c r="G326" s="76" t="s">
        <v>249</v>
      </c>
      <c r="H326" s="77" t="s">
        <v>240</v>
      </c>
      <c r="I326" s="78" t="s">
        <v>304</v>
      </c>
      <c r="J326" s="79" t="str">
        <f>IFERROR(INDEX('Cost_Components'!$K$2:$K$28,MATCH(E326,'Cost_Components'!$A$2:$A$28,0)),"")</f>
      </c>
      <c r="K326" s="80" t="str">
        <f>IF(OR(L326="",Z326="",AA326="",AB326=""),"",IF(B326&lt;AA326,L326,IF(B326&gt;AB326,Z326,L326+(Z326-L326)*MIN(MAX((B326-AA326+1)/MAX(AB326-AA326+1,1),0),1))))</f>
      </c>
      <c r="L326" s="81" t="str">
        <f>IFERROR(INDEX('Cost_Components'!$S$2:$S$28,MATCH(E326,'Cost_Components'!$A$2:$A$28,0)),"")</f>
      </c>
      <c r="M326" s="82" t="str">
        <f>IFERROR(INDEX('Cost_Components'!$L$2:$L$28,MATCH(E326,'Cost_Components'!$A$2:$A$28,0)),"")</f>
      </c>
      <c r="N326" s="83" t="str">
        <f>IFERROR(INDEX('Cost_Components'!$P$2:$P$28,MATCH(E326,'Cost_Components'!$A$2:$A$28,0)),"")</f>
      </c>
      <c r="O326" s="84" t="str">
        <f>AF326*J326</f>
      </c>
      <c r="P326" s="85" t="str">
        <f>AG326*J326</f>
      </c>
      <c r="Q326" s="86" t="str">
        <f>P326*L326*M326*N326</f>
      </c>
      <c r="R326" s="87" t="str">
        <f>O326*K326*M326*N326</f>
      </c>
      <c r="S326" s="88" t="str">
        <f>R326-Q326</f>
      </c>
      <c r="T326" s="34" t="str">
        <f>IFERROR(INDEX('Cost_Components'!$R$2:$R$28,MATCH(E326,'Cost_Components'!$A$2:$A$28,0)),"")</f>
      </c>
      <c r="U326" s="89" t="str">
        <f>IFERROR(INDEX('Cost_Components'!$Q$2:$Q$28,MATCH(E326,'Cost_Components'!$A$2:$A$28,0)),"")</f>
      </c>
      <c r="V326" s="90" t="str">
        <f>1/(1+'Calculation_Assumptions'!$B$5)^(B326-'Calculation_Assumptions'!$B$2)</f>
      </c>
      <c r="W326" s="91" t="str">
        <f>Q326*V326</f>
      </c>
      <c r="X326" s="92" t="str">
        <f>R326*V326</f>
      </c>
      <c r="Y326" s="93" t="str">
        <f>S326*V326</f>
      </c>
      <c r="Z326" s="94" t="str">
        <f>IFERROR(INDEX('Cost_Components'!$T$2:$T$28,MATCH(E326,'Cost_Components'!$A$2:$A$28,0)),"")</f>
      </c>
      <c r="AA326" s="95" t="str">
        <f>IFERROR(INDEX('Cost_Components'!$U$2:$U$28,MATCH(E326,'Cost_Components'!$A$2:$A$28,0)),"")</f>
      </c>
      <c r="AB326" s="96" t="str">
        <f>IFERROR(INDEX('Cost_Components'!$V$2:$V$28,MATCH(E326,'Cost_Components'!$A$2:$A$28,0)),"")</f>
      </c>
      <c r="AC326" s="97" t="str">
        <f>IFERROR(INDEX('Cost_Components'!$M$2:$M$28,MATCH(E326,'Cost_Components'!$A$2:$A$28,0)),"")</f>
      </c>
      <c r="AD326" s="98" t="str">
        <f>IFERROR(INDEX('Cost_Components'!$N$2:$N$28,MATCH(E326,'Cost_Components'!$A$2:$A$28,0)),"")</f>
      </c>
      <c r="AE326" s="34" t="str">
        <f>IFERROR(INDEX('Cost_Components'!$O$2:$O$28,MATCH(E326,'Cost_Components'!$A$2:$A$28,0)),"")</f>
      </c>
      <c r="AF326" s="99" t="n">
        <v>6963970.07560548</v>
      </c>
      <c r="AG326" s="100" t="n">
        <v>6955395.70671767</v>
      </c>
      <c r="AH326" s="101" t="str">
        <f>IF(H326="shared-count-once",COUNTIFS($A$2:$A$1405,A326,$B$2:$B$1405,B326,$E$2:$E$1405,E326),1)</f>
      </c>
      <c r="AI326" s="102" t="n">
        <v>310068287.63643</v>
      </c>
      <c r="AJ326" s="103" t="str">
        <f>IF(AI326=0,"",Q326/AI326)</f>
      </c>
      <c r="AK326" s="104" t="str">
        <f>IF(AI326=0,"",R326/AI326)</f>
      </c>
      <c r="AL326" s="105" t="str">
        <f>IF(AI326=0,"",S326/AI326)</f>
      </c>
      <c r="AM326" s="106" t="str">
        <f>IF(AI326=0,"",Y326/AI326)</f>
      </c>
    </row>
    <row r="327">
      <c r="A327" t="s">
        <v>245</v>
      </c>
      <c r="B327" s="73" t="n">
        <v>2038</v>
      </c>
      <c r="C327" t="s">
        <v>245</v>
      </c>
      <c r="D327" t="s">
        <v>225</v>
      </c>
      <c r="E327" s="74" t="s">
        <v>326</v>
      </c>
      <c r="F327" s="75" t="s">
        <v>327</v>
      </c>
      <c r="G327" s="76" t="s">
        <v>249</v>
      </c>
      <c r="H327" s="77" t="s">
        <v>240</v>
      </c>
      <c r="I327" s="78" t="s">
        <v>304</v>
      </c>
      <c r="J327" s="79" t="str">
        <f>IFERROR(INDEX('Cost_Components'!$K$2:$K$28,MATCH(E327,'Cost_Components'!$A$2:$A$28,0)),"")</f>
      </c>
      <c r="K327" s="80" t="str">
        <f>IF(OR(L327="",Z327="",AA327="",AB327=""),"",IF(B327&lt;AA327,L327,IF(B327&gt;AB327,Z327,L327+(Z327-L327)*MIN(MAX((B327-AA327+1)/MAX(AB327-AA327+1,1),0),1))))</f>
      </c>
      <c r="L327" s="81" t="str">
        <f>IFERROR(INDEX('Cost_Components'!$S$2:$S$28,MATCH(E327,'Cost_Components'!$A$2:$A$28,0)),"")</f>
      </c>
      <c r="M327" s="82" t="str">
        <f>IFERROR(INDEX('Cost_Components'!$L$2:$L$28,MATCH(E327,'Cost_Components'!$A$2:$A$28,0)),"")</f>
      </c>
      <c r="N327" s="83" t="str">
        <f>IFERROR(INDEX('Cost_Components'!$P$2:$P$28,MATCH(E327,'Cost_Components'!$A$2:$A$28,0)),"")</f>
      </c>
      <c r="O327" s="84" t="str">
        <f>AF327*J327</f>
      </c>
      <c r="P327" s="85" t="str">
        <f>AG327*J327</f>
      </c>
      <c r="Q327" s="86" t="str">
        <f>P327*L327*M327*N327</f>
      </c>
      <c r="R327" s="87" t="str">
        <f>O327*K327*M327*N327</f>
      </c>
      <c r="S327" s="88" t="str">
        <f>R327-Q327</f>
      </c>
      <c r="T327" s="34" t="str">
        <f>IFERROR(INDEX('Cost_Components'!$R$2:$R$28,MATCH(E327,'Cost_Components'!$A$2:$A$28,0)),"")</f>
      </c>
      <c r="U327" s="89" t="str">
        <f>IFERROR(INDEX('Cost_Components'!$Q$2:$Q$28,MATCH(E327,'Cost_Components'!$A$2:$A$28,0)),"")</f>
      </c>
      <c r="V327" s="90" t="str">
        <f>1/(1+'Calculation_Assumptions'!$B$5)^(B327-'Calculation_Assumptions'!$B$2)</f>
      </c>
      <c r="W327" s="91" t="str">
        <f>Q327*V327</f>
      </c>
      <c r="X327" s="92" t="str">
        <f>R327*V327</f>
      </c>
      <c r="Y327" s="93" t="str">
        <f>S327*V327</f>
      </c>
      <c r="Z327" s="94" t="str">
        <f>IFERROR(INDEX('Cost_Components'!$T$2:$T$28,MATCH(E327,'Cost_Components'!$A$2:$A$28,0)),"")</f>
      </c>
      <c r="AA327" s="95" t="str">
        <f>IFERROR(INDEX('Cost_Components'!$U$2:$U$28,MATCH(E327,'Cost_Components'!$A$2:$A$28,0)),"")</f>
      </c>
      <c r="AB327" s="96" t="str">
        <f>IFERROR(INDEX('Cost_Components'!$V$2:$V$28,MATCH(E327,'Cost_Components'!$A$2:$A$28,0)),"")</f>
      </c>
      <c r="AC327" s="97" t="str">
        <f>IFERROR(INDEX('Cost_Components'!$M$2:$M$28,MATCH(E327,'Cost_Components'!$A$2:$A$28,0)),"")</f>
      </c>
      <c r="AD327" s="98" t="str">
        <f>IFERROR(INDEX('Cost_Components'!$N$2:$N$28,MATCH(E327,'Cost_Components'!$A$2:$A$28,0)),"")</f>
      </c>
      <c r="AE327" s="34" t="str">
        <f>IFERROR(INDEX('Cost_Components'!$O$2:$O$28,MATCH(E327,'Cost_Components'!$A$2:$A$28,0)),"")</f>
      </c>
      <c r="AF327" s="99" t="n">
        <v>7117294.82107836</v>
      </c>
      <c r="AG327" s="100" t="n">
        <v>7107479.82856744</v>
      </c>
      <c r="AH327" s="101" t="str">
        <f>IF(H327="shared-count-once",COUNTIFS($A$2:$A$1405,A327,$B$2:$B$1405,B327,$E$2:$E$1405,E327),1)</f>
      </c>
      <c r="AI327" s="102" t="n">
        <v>311532999.13163</v>
      </c>
      <c r="AJ327" s="103" t="str">
        <f>IF(AI327=0,"",Q327/AI327)</f>
      </c>
      <c r="AK327" s="104" t="str">
        <f>IF(AI327=0,"",R327/AI327)</f>
      </c>
      <c r="AL327" s="105" t="str">
        <f>IF(AI327=0,"",S327/AI327)</f>
      </c>
      <c r="AM327" s="106" t="str">
        <f>IF(AI327=0,"",Y327/AI327)</f>
      </c>
    </row>
    <row r="328">
      <c r="A328" t="s">
        <v>245</v>
      </c>
      <c r="B328" s="73" t="n">
        <v>2039</v>
      </c>
      <c r="C328" t="s">
        <v>245</v>
      </c>
      <c r="D328" t="s">
        <v>225</v>
      </c>
      <c r="E328" s="74" t="s">
        <v>326</v>
      </c>
      <c r="F328" s="75" t="s">
        <v>327</v>
      </c>
      <c r="G328" s="76" t="s">
        <v>249</v>
      </c>
      <c r="H328" s="77" t="s">
        <v>240</v>
      </c>
      <c r="I328" s="78" t="s">
        <v>304</v>
      </c>
      <c r="J328" s="79" t="str">
        <f>IFERROR(INDEX('Cost_Components'!$K$2:$K$28,MATCH(E328,'Cost_Components'!$A$2:$A$28,0)),"")</f>
      </c>
      <c r="K328" s="80" t="str">
        <f>IF(OR(L328="",Z328="",AA328="",AB328=""),"",IF(B328&lt;AA328,L328,IF(B328&gt;AB328,Z328,L328+(Z328-L328)*MIN(MAX((B328-AA328+1)/MAX(AB328-AA328+1,1),0),1))))</f>
      </c>
      <c r="L328" s="81" t="str">
        <f>IFERROR(INDEX('Cost_Components'!$S$2:$S$28,MATCH(E328,'Cost_Components'!$A$2:$A$28,0)),"")</f>
      </c>
      <c r="M328" s="82" t="str">
        <f>IFERROR(INDEX('Cost_Components'!$L$2:$L$28,MATCH(E328,'Cost_Components'!$A$2:$A$28,0)),"")</f>
      </c>
      <c r="N328" s="83" t="str">
        <f>IFERROR(INDEX('Cost_Components'!$P$2:$P$28,MATCH(E328,'Cost_Components'!$A$2:$A$28,0)),"")</f>
      </c>
      <c r="O328" s="84" t="str">
        <f>AF328*J328</f>
      </c>
      <c r="P328" s="85" t="str">
        <f>AG328*J328</f>
      </c>
      <c r="Q328" s="86" t="str">
        <f>P328*L328*M328*N328</f>
      </c>
      <c r="R328" s="87" t="str">
        <f>O328*K328*M328*N328</f>
      </c>
      <c r="S328" s="88" t="str">
        <f>R328-Q328</f>
      </c>
      <c r="T328" s="34" t="str">
        <f>IFERROR(INDEX('Cost_Components'!$R$2:$R$28,MATCH(E328,'Cost_Components'!$A$2:$A$28,0)),"")</f>
      </c>
      <c r="U328" s="89" t="str">
        <f>IFERROR(INDEX('Cost_Components'!$Q$2:$Q$28,MATCH(E328,'Cost_Components'!$A$2:$A$28,0)),"")</f>
      </c>
      <c r="V328" s="90" t="str">
        <f>1/(1+'Calculation_Assumptions'!$B$5)^(B328-'Calculation_Assumptions'!$B$2)</f>
      </c>
      <c r="W328" s="91" t="str">
        <f>Q328*V328</f>
      </c>
      <c r="X328" s="92" t="str">
        <f>R328*V328</f>
      </c>
      <c r="Y328" s="93" t="str">
        <f>S328*V328</f>
      </c>
      <c r="Z328" s="94" t="str">
        <f>IFERROR(INDEX('Cost_Components'!$T$2:$T$28,MATCH(E328,'Cost_Components'!$A$2:$A$28,0)),"")</f>
      </c>
      <c r="AA328" s="95" t="str">
        <f>IFERROR(INDEX('Cost_Components'!$U$2:$U$28,MATCH(E328,'Cost_Components'!$A$2:$A$28,0)),"")</f>
      </c>
      <c r="AB328" s="96" t="str">
        <f>IFERROR(INDEX('Cost_Components'!$V$2:$V$28,MATCH(E328,'Cost_Components'!$A$2:$A$28,0)),"")</f>
      </c>
      <c r="AC328" s="97" t="str">
        <f>IFERROR(INDEX('Cost_Components'!$M$2:$M$28,MATCH(E328,'Cost_Components'!$A$2:$A$28,0)),"")</f>
      </c>
      <c r="AD328" s="98" t="str">
        <f>IFERROR(INDEX('Cost_Components'!$N$2:$N$28,MATCH(E328,'Cost_Components'!$A$2:$A$28,0)),"")</f>
      </c>
      <c r="AE328" s="34" t="str">
        <f>IFERROR(INDEX('Cost_Components'!$O$2:$O$28,MATCH(E328,'Cost_Components'!$A$2:$A$28,0)),"")</f>
      </c>
      <c r="AF328" s="99" t="n">
        <v>7269598.37525402</v>
      </c>
      <c r="AG328" s="100" t="n">
        <v>7258472.95735979</v>
      </c>
      <c r="AH328" s="101" t="str">
        <f>IF(H328="shared-count-once",COUNTIFS($A$2:$A$1405,A328,$B$2:$B$1405,B328,$E$2:$E$1405,E328),1)</f>
      </c>
      <c r="AI328" s="102" t="n">
        <v>312936391.858479</v>
      </c>
      <c r="AJ328" s="103" t="str">
        <f>IF(AI328=0,"",Q328/AI328)</f>
      </c>
      <c r="AK328" s="104" t="str">
        <f>IF(AI328=0,"",R328/AI328)</f>
      </c>
      <c r="AL328" s="105" t="str">
        <f>IF(AI328=0,"",S328/AI328)</f>
      </c>
      <c r="AM328" s="106" t="str">
        <f>IF(AI328=0,"",Y328/AI328)</f>
      </c>
    </row>
    <row r="329">
      <c r="A329" t="s">
        <v>245</v>
      </c>
      <c r="B329" s="73" t="n">
        <v>2040</v>
      </c>
      <c r="C329" t="s">
        <v>245</v>
      </c>
      <c r="D329" t="s">
        <v>225</v>
      </c>
      <c r="E329" s="74" t="s">
        <v>326</v>
      </c>
      <c r="F329" s="75" t="s">
        <v>327</v>
      </c>
      <c r="G329" s="76" t="s">
        <v>249</v>
      </c>
      <c r="H329" s="77" t="s">
        <v>240</v>
      </c>
      <c r="I329" s="78" t="s">
        <v>304</v>
      </c>
      <c r="J329" s="79" t="str">
        <f>IFERROR(INDEX('Cost_Components'!$K$2:$K$28,MATCH(E329,'Cost_Components'!$A$2:$A$28,0)),"")</f>
      </c>
      <c r="K329" s="80" t="str">
        <f>IF(OR(L329="",Z329="",AA329="",AB329=""),"",IF(B329&lt;AA329,L329,IF(B329&gt;AB329,Z329,L329+(Z329-L329)*MIN(MAX((B329-AA329+1)/MAX(AB329-AA329+1,1),0),1))))</f>
      </c>
      <c r="L329" s="81" t="str">
        <f>IFERROR(INDEX('Cost_Components'!$S$2:$S$28,MATCH(E329,'Cost_Components'!$A$2:$A$28,0)),"")</f>
      </c>
      <c r="M329" s="82" t="str">
        <f>IFERROR(INDEX('Cost_Components'!$L$2:$L$28,MATCH(E329,'Cost_Components'!$A$2:$A$28,0)),"")</f>
      </c>
      <c r="N329" s="83" t="str">
        <f>IFERROR(INDEX('Cost_Components'!$P$2:$P$28,MATCH(E329,'Cost_Components'!$A$2:$A$28,0)),"")</f>
      </c>
      <c r="O329" s="84" t="str">
        <f>AF329*J329</f>
      </c>
      <c r="P329" s="85" t="str">
        <f>AG329*J329</f>
      </c>
      <c r="Q329" s="86" t="str">
        <f>P329*L329*M329*N329</f>
      </c>
      <c r="R329" s="87" t="str">
        <f>O329*K329*M329*N329</f>
      </c>
      <c r="S329" s="88" t="str">
        <f>R329-Q329</f>
      </c>
      <c r="T329" s="34" t="str">
        <f>IFERROR(INDEX('Cost_Components'!$R$2:$R$28,MATCH(E329,'Cost_Components'!$A$2:$A$28,0)),"")</f>
      </c>
      <c r="U329" s="89" t="str">
        <f>IFERROR(INDEX('Cost_Components'!$Q$2:$Q$28,MATCH(E329,'Cost_Components'!$A$2:$A$28,0)),"")</f>
      </c>
      <c r="V329" s="90" t="str">
        <f>1/(1+'Calculation_Assumptions'!$B$5)^(B329-'Calculation_Assumptions'!$B$2)</f>
      </c>
      <c r="W329" s="91" t="str">
        <f>Q329*V329</f>
      </c>
      <c r="X329" s="92" t="str">
        <f>R329*V329</f>
      </c>
      <c r="Y329" s="93" t="str">
        <f>S329*V329</f>
      </c>
      <c r="Z329" s="94" t="str">
        <f>IFERROR(INDEX('Cost_Components'!$T$2:$T$28,MATCH(E329,'Cost_Components'!$A$2:$A$28,0)),"")</f>
      </c>
      <c r="AA329" s="95" t="str">
        <f>IFERROR(INDEX('Cost_Components'!$U$2:$U$28,MATCH(E329,'Cost_Components'!$A$2:$A$28,0)),"")</f>
      </c>
      <c r="AB329" s="96" t="str">
        <f>IFERROR(INDEX('Cost_Components'!$V$2:$V$28,MATCH(E329,'Cost_Components'!$A$2:$A$28,0)),"")</f>
      </c>
      <c r="AC329" s="97" t="str">
        <f>IFERROR(INDEX('Cost_Components'!$M$2:$M$28,MATCH(E329,'Cost_Components'!$A$2:$A$28,0)),"")</f>
      </c>
      <c r="AD329" s="98" t="str">
        <f>IFERROR(INDEX('Cost_Components'!$N$2:$N$28,MATCH(E329,'Cost_Components'!$A$2:$A$28,0)),"")</f>
      </c>
      <c r="AE329" s="34" t="str">
        <f>IFERROR(INDEX('Cost_Components'!$O$2:$O$28,MATCH(E329,'Cost_Components'!$A$2:$A$28,0)),"")</f>
      </c>
      <c r="AF329" s="99" t="n">
        <v>7420189.01406276</v>
      </c>
      <c r="AG329" s="100" t="n">
        <v>7407686.47207674</v>
      </c>
      <c r="AH329" s="101" t="str">
        <f>IF(H329="shared-count-once",COUNTIFS($A$2:$A$1405,A329,$B$2:$B$1405,B329,$E$2:$E$1405,E329),1)</f>
      </c>
      <c r="AI329" s="102" t="n">
        <v>314265537.410829</v>
      </c>
      <c r="AJ329" s="103" t="str">
        <f>IF(AI329=0,"",Q329/AI329)</f>
      </c>
      <c r="AK329" s="104" t="str">
        <f>IF(AI329=0,"",R329/AI329)</f>
      </c>
      <c r="AL329" s="105" t="str">
        <f>IF(AI329=0,"",S329/AI329)</f>
      </c>
      <c r="AM329" s="106" t="str">
        <f>IF(AI329=0,"",Y329/AI329)</f>
      </c>
    </row>
    <row r="330">
      <c r="A330" t="s">
        <v>245</v>
      </c>
      <c r="B330" s="73" t="n">
        <v>2041</v>
      </c>
      <c r="C330" t="s">
        <v>245</v>
      </c>
      <c r="D330" t="s">
        <v>225</v>
      </c>
      <c r="E330" s="74" t="s">
        <v>326</v>
      </c>
      <c r="F330" s="75" t="s">
        <v>327</v>
      </c>
      <c r="G330" s="76" t="s">
        <v>249</v>
      </c>
      <c r="H330" s="77" t="s">
        <v>240</v>
      </c>
      <c r="I330" s="78" t="s">
        <v>304</v>
      </c>
      <c r="J330" s="79" t="str">
        <f>IFERROR(INDEX('Cost_Components'!$K$2:$K$28,MATCH(E330,'Cost_Components'!$A$2:$A$28,0)),"")</f>
      </c>
      <c r="K330" s="80" t="str">
        <f>IF(OR(L330="",Z330="",AA330="",AB330=""),"",IF(B330&lt;AA330,L330,IF(B330&gt;AB330,Z330,L330+(Z330-L330)*MIN(MAX((B330-AA330+1)/MAX(AB330-AA330+1,1),0),1))))</f>
      </c>
      <c r="L330" s="81" t="str">
        <f>IFERROR(INDEX('Cost_Components'!$S$2:$S$28,MATCH(E330,'Cost_Components'!$A$2:$A$28,0)),"")</f>
      </c>
      <c r="M330" s="82" t="str">
        <f>IFERROR(INDEX('Cost_Components'!$L$2:$L$28,MATCH(E330,'Cost_Components'!$A$2:$A$28,0)),"")</f>
      </c>
      <c r="N330" s="83" t="str">
        <f>IFERROR(INDEX('Cost_Components'!$P$2:$P$28,MATCH(E330,'Cost_Components'!$A$2:$A$28,0)),"")</f>
      </c>
      <c r="O330" s="84" t="str">
        <f>AF330*J330</f>
      </c>
      <c r="P330" s="85" t="str">
        <f>AG330*J330</f>
      </c>
      <c r="Q330" s="86" t="str">
        <f>P330*L330*M330*N330</f>
      </c>
      <c r="R330" s="87" t="str">
        <f>O330*K330*M330*N330</f>
      </c>
      <c r="S330" s="88" t="str">
        <f>R330-Q330</f>
      </c>
      <c r="T330" s="34" t="str">
        <f>IFERROR(INDEX('Cost_Components'!$R$2:$R$28,MATCH(E330,'Cost_Components'!$A$2:$A$28,0)),"")</f>
      </c>
      <c r="U330" s="89" t="str">
        <f>IFERROR(INDEX('Cost_Components'!$Q$2:$Q$28,MATCH(E330,'Cost_Components'!$A$2:$A$28,0)),"")</f>
      </c>
      <c r="V330" s="90" t="str">
        <f>1/(1+'Calculation_Assumptions'!$B$5)^(B330-'Calculation_Assumptions'!$B$2)</f>
      </c>
      <c r="W330" s="91" t="str">
        <f>Q330*V330</f>
      </c>
      <c r="X330" s="92" t="str">
        <f>R330*V330</f>
      </c>
      <c r="Y330" s="93" t="str">
        <f>S330*V330</f>
      </c>
      <c r="Z330" s="94" t="str">
        <f>IFERROR(INDEX('Cost_Components'!$T$2:$T$28,MATCH(E330,'Cost_Components'!$A$2:$A$28,0)),"")</f>
      </c>
      <c r="AA330" s="95" t="str">
        <f>IFERROR(INDEX('Cost_Components'!$U$2:$U$28,MATCH(E330,'Cost_Components'!$A$2:$A$28,0)),"")</f>
      </c>
      <c r="AB330" s="96" t="str">
        <f>IFERROR(INDEX('Cost_Components'!$V$2:$V$28,MATCH(E330,'Cost_Components'!$A$2:$A$28,0)),"")</f>
      </c>
      <c r="AC330" s="97" t="str">
        <f>IFERROR(INDEX('Cost_Components'!$M$2:$M$28,MATCH(E330,'Cost_Components'!$A$2:$A$28,0)),"")</f>
      </c>
      <c r="AD330" s="98" t="str">
        <f>IFERROR(INDEX('Cost_Components'!$N$2:$N$28,MATCH(E330,'Cost_Components'!$A$2:$A$28,0)),"")</f>
      </c>
      <c r="AE330" s="34" t="str">
        <f>IFERROR(INDEX('Cost_Components'!$O$2:$O$28,MATCH(E330,'Cost_Components'!$A$2:$A$28,0)),"")</f>
      </c>
      <c r="AF330" s="99" t="n">
        <v>7570167.18828304</v>
      </c>
      <c r="AG330" s="100" t="n">
        <v>7556224.04727773</v>
      </c>
      <c r="AH330" s="101" t="str">
        <f>IF(H330="shared-count-once",COUNTIFS($A$2:$A$1405,A330,$B$2:$B$1405,B330,$E$2:$E$1405,E330),1)</f>
      </c>
      <c r="AI330" s="102" t="n">
        <v>315525215.312548</v>
      </c>
      <c r="AJ330" s="103" t="str">
        <f>IF(AI330=0,"",Q330/AI330)</f>
      </c>
      <c r="AK330" s="104" t="str">
        <f>IF(AI330=0,"",R330/AI330)</f>
      </c>
      <c r="AL330" s="105" t="str">
        <f>IF(AI330=0,"",S330/AI330)</f>
      </c>
      <c r="AM330" s="106" t="str">
        <f>IF(AI330=0,"",Y330/AI330)</f>
      </c>
    </row>
    <row r="331">
      <c r="A331" t="s">
        <v>245</v>
      </c>
      <c r="B331" s="73" t="n">
        <v>2042</v>
      </c>
      <c r="C331" t="s">
        <v>245</v>
      </c>
      <c r="D331" t="s">
        <v>225</v>
      </c>
      <c r="E331" s="74" t="s">
        <v>326</v>
      </c>
      <c r="F331" s="75" t="s">
        <v>327</v>
      </c>
      <c r="G331" s="76" t="s">
        <v>249</v>
      </c>
      <c r="H331" s="77" t="s">
        <v>240</v>
      </c>
      <c r="I331" s="78" t="s">
        <v>304</v>
      </c>
      <c r="J331" s="79" t="str">
        <f>IFERROR(INDEX('Cost_Components'!$K$2:$K$28,MATCH(E331,'Cost_Components'!$A$2:$A$28,0)),"")</f>
      </c>
      <c r="K331" s="80" t="str">
        <f>IF(OR(L331="",Z331="",AA331="",AB331=""),"",IF(B331&lt;AA331,L331,IF(B331&gt;AB331,Z331,L331+(Z331-L331)*MIN(MAX((B331-AA331+1)/MAX(AB331-AA331+1,1),0),1))))</f>
      </c>
      <c r="L331" s="81" t="str">
        <f>IFERROR(INDEX('Cost_Components'!$S$2:$S$28,MATCH(E331,'Cost_Components'!$A$2:$A$28,0)),"")</f>
      </c>
      <c r="M331" s="82" t="str">
        <f>IFERROR(INDEX('Cost_Components'!$L$2:$L$28,MATCH(E331,'Cost_Components'!$A$2:$A$28,0)),"")</f>
      </c>
      <c r="N331" s="83" t="str">
        <f>IFERROR(INDEX('Cost_Components'!$P$2:$P$28,MATCH(E331,'Cost_Components'!$A$2:$A$28,0)),"")</f>
      </c>
      <c r="O331" s="84" t="str">
        <f>AF331*J331</f>
      </c>
      <c r="P331" s="85" t="str">
        <f>AG331*J331</f>
      </c>
      <c r="Q331" s="86" t="str">
        <f>P331*L331*M331*N331</f>
      </c>
      <c r="R331" s="87" t="str">
        <f>O331*K331*M331*N331</f>
      </c>
      <c r="S331" s="88" t="str">
        <f>R331-Q331</f>
      </c>
      <c r="T331" s="34" t="str">
        <f>IFERROR(INDEX('Cost_Components'!$R$2:$R$28,MATCH(E331,'Cost_Components'!$A$2:$A$28,0)),"")</f>
      </c>
      <c r="U331" s="89" t="str">
        <f>IFERROR(INDEX('Cost_Components'!$Q$2:$Q$28,MATCH(E331,'Cost_Components'!$A$2:$A$28,0)),"")</f>
      </c>
      <c r="V331" s="90" t="str">
        <f>1/(1+'Calculation_Assumptions'!$B$5)^(B331-'Calculation_Assumptions'!$B$2)</f>
      </c>
      <c r="W331" s="91" t="str">
        <f>Q331*V331</f>
      </c>
      <c r="X331" s="92" t="str">
        <f>R331*V331</f>
      </c>
      <c r="Y331" s="93" t="str">
        <f>S331*V331</f>
      </c>
      <c r="Z331" s="94" t="str">
        <f>IFERROR(INDEX('Cost_Components'!$T$2:$T$28,MATCH(E331,'Cost_Components'!$A$2:$A$28,0)),"")</f>
      </c>
      <c r="AA331" s="95" t="str">
        <f>IFERROR(INDEX('Cost_Components'!$U$2:$U$28,MATCH(E331,'Cost_Components'!$A$2:$A$28,0)),"")</f>
      </c>
      <c r="AB331" s="96" t="str">
        <f>IFERROR(INDEX('Cost_Components'!$V$2:$V$28,MATCH(E331,'Cost_Components'!$A$2:$A$28,0)),"")</f>
      </c>
      <c r="AC331" s="97" t="str">
        <f>IFERROR(INDEX('Cost_Components'!$M$2:$M$28,MATCH(E331,'Cost_Components'!$A$2:$A$28,0)),"")</f>
      </c>
      <c r="AD331" s="98" t="str">
        <f>IFERROR(INDEX('Cost_Components'!$N$2:$N$28,MATCH(E331,'Cost_Components'!$A$2:$A$28,0)),"")</f>
      </c>
      <c r="AE331" s="34" t="str">
        <f>IFERROR(INDEX('Cost_Components'!$O$2:$O$28,MATCH(E331,'Cost_Components'!$A$2:$A$28,0)),"")</f>
      </c>
      <c r="AF331" s="99" t="n">
        <v>7719176.65742364</v>
      </c>
      <c r="AG331" s="100" t="n">
        <v>7703733.26630892</v>
      </c>
      <c r="AH331" s="101" t="str">
        <f>IF(H331="shared-count-once",COUNTIFS($A$2:$A$1405,A331,$B$2:$B$1405,B331,$E$2:$E$1405,E331),1)</f>
      </c>
      <c r="AI331" s="102" t="n">
        <v>316707694.211882</v>
      </c>
      <c r="AJ331" s="103" t="str">
        <f>IF(AI331=0,"",Q331/AI331)</f>
      </c>
      <c r="AK331" s="104" t="str">
        <f>IF(AI331=0,"",R331/AI331)</f>
      </c>
      <c r="AL331" s="105" t="str">
        <f>IF(AI331=0,"",S331/AI331)</f>
      </c>
      <c r="AM331" s="106" t="str">
        <f>IF(AI331=0,"",Y331/AI331)</f>
      </c>
    </row>
    <row r="332">
      <c r="A332" t="s">
        <v>245</v>
      </c>
      <c r="B332" s="73" t="n">
        <v>2043</v>
      </c>
      <c r="C332" t="s">
        <v>245</v>
      </c>
      <c r="D332" t="s">
        <v>225</v>
      </c>
      <c r="E332" s="74" t="s">
        <v>326</v>
      </c>
      <c r="F332" s="75" t="s">
        <v>327</v>
      </c>
      <c r="G332" s="76" t="s">
        <v>249</v>
      </c>
      <c r="H332" s="77" t="s">
        <v>240</v>
      </c>
      <c r="I332" s="78" t="s">
        <v>304</v>
      </c>
      <c r="J332" s="79" t="str">
        <f>IFERROR(INDEX('Cost_Components'!$K$2:$K$28,MATCH(E332,'Cost_Components'!$A$2:$A$28,0)),"")</f>
      </c>
      <c r="K332" s="80" t="str">
        <f>IF(OR(L332="",Z332="",AA332="",AB332=""),"",IF(B332&lt;AA332,L332,IF(B332&gt;AB332,Z332,L332+(Z332-L332)*MIN(MAX((B332-AA332+1)/MAX(AB332-AA332+1,1),0),1))))</f>
      </c>
      <c r="L332" s="81" t="str">
        <f>IFERROR(INDEX('Cost_Components'!$S$2:$S$28,MATCH(E332,'Cost_Components'!$A$2:$A$28,0)),"")</f>
      </c>
      <c r="M332" s="82" t="str">
        <f>IFERROR(INDEX('Cost_Components'!$L$2:$L$28,MATCH(E332,'Cost_Components'!$A$2:$A$28,0)),"")</f>
      </c>
      <c r="N332" s="83" t="str">
        <f>IFERROR(INDEX('Cost_Components'!$P$2:$P$28,MATCH(E332,'Cost_Components'!$A$2:$A$28,0)),"")</f>
      </c>
      <c r="O332" s="84" t="str">
        <f>AF332*J332</f>
      </c>
      <c r="P332" s="85" t="str">
        <f>AG332*J332</f>
      </c>
      <c r="Q332" s="86" t="str">
        <f>P332*L332*M332*N332</f>
      </c>
      <c r="R332" s="87" t="str">
        <f>O332*K332*M332*N332</f>
      </c>
      <c r="S332" s="88" t="str">
        <f>R332-Q332</f>
      </c>
      <c r="T332" s="34" t="str">
        <f>IFERROR(INDEX('Cost_Components'!$R$2:$R$28,MATCH(E332,'Cost_Components'!$A$2:$A$28,0)),"")</f>
      </c>
      <c r="U332" s="89" t="str">
        <f>IFERROR(INDEX('Cost_Components'!$Q$2:$Q$28,MATCH(E332,'Cost_Components'!$A$2:$A$28,0)),"")</f>
      </c>
      <c r="V332" s="90" t="str">
        <f>1/(1+'Calculation_Assumptions'!$B$5)^(B332-'Calculation_Assumptions'!$B$2)</f>
      </c>
      <c r="W332" s="91" t="str">
        <f>Q332*V332</f>
      </c>
      <c r="X332" s="92" t="str">
        <f>R332*V332</f>
      </c>
      <c r="Y332" s="93" t="str">
        <f>S332*V332</f>
      </c>
      <c r="Z332" s="94" t="str">
        <f>IFERROR(INDEX('Cost_Components'!$T$2:$T$28,MATCH(E332,'Cost_Components'!$A$2:$A$28,0)),"")</f>
      </c>
      <c r="AA332" s="95" t="str">
        <f>IFERROR(INDEX('Cost_Components'!$U$2:$U$28,MATCH(E332,'Cost_Components'!$A$2:$A$28,0)),"")</f>
      </c>
      <c r="AB332" s="96" t="str">
        <f>IFERROR(INDEX('Cost_Components'!$V$2:$V$28,MATCH(E332,'Cost_Components'!$A$2:$A$28,0)),"")</f>
      </c>
      <c r="AC332" s="97" t="str">
        <f>IFERROR(INDEX('Cost_Components'!$M$2:$M$28,MATCH(E332,'Cost_Components'!$A$2:$A$28,0)),"")</f>
      </c>
      <c r="AD332" s="98" t="str">
        <f>IFERROR(INDEX('Cost_Components'!$N$2:$N$28,MATCH(E332,'Cost_Components'!$A$2:$A$28,0)),"")</f>
      </c>
      <c r="AE332" s="34" t="str">
        <f>IFERROR(INDEX('Cost_Components'!$O$2:$O$28,MATCH(E332,'Cost_Components'!$A$2:$A$28,0)),"")</f>
      </c>
      <c r="AF332" s="99" t="n">
        <v>7868923.90228627</v>
      </c>
      <c r="AG332" s="100" t="n">
        <v>7851923.45314655</v>
      </c>
      <c r="AH332" s="101" t="str">
        <f>IF(H332="shared-count-once",COUNTIFS($A$2:$A$1405,A332,$B$2:$B$1405,B332,$E$2:$E$1405,E332),1)</f>
      </c>
      <c r="AI332" s="102" t="n">
        <v>317814114.067152</v>
      </c>
      <c r="AJ332" s="103" t="str">
        <f>IF(AI332=0,"",Q332/AI332)</f>
      </c>
      <c r="AK332" s="104" t="str">
        <f>IF(AI332=0,"",R332/AI332)</f>
      </c>
      <c r="AL332" s="105" t="str">
        <f>IF(AI332=0,"",S332/AI332)</f>
      </c>
      <c r="AM332" s="106" t="str">
        <f>IF(AI332=0,"",Y332/AI332)</f>
      </c>
    </row>
    <row r="333">
      <c r="A333" t="s">
        <v>245</v>
      </c>
      <c r="B333" s="73" t="n">
        <v>2044</v>
      </c>
      <c r="C333" t="s">
        <v>245</v>
      </c>
      <c r="D333" t="s">
        <v>225</v>
      </c>
      <c r="E333" s="74" t="s">
        <v>326</v>
      </c>
      <c r="F333" s="75" t="s">
        <v>327</v>
      </c>
      <c r="G333" s="76" t="s">
        <v>249</v>
      </c>
      <c r="H333" s="77" t="s">
        <v>240</v>
      </c>
      <c r="I333" s="78" t="s">
        <v>304</v>
      </c>
      <c r="J333" s="79" t="str">
        <f>IFERROR(INDEX('Cost_Components'!$K$2:$K$28,MATCH(E333,'Cost_Components'!$A$2:$A$28,0)),"")</f>
      </c>
      <c r="K333" s="80" t="str">
        <f>IF(OR(L333="",Z333="",AA333="",AB333=""),"",IF(B333&lt;AA333,L333,IF(B333&gt;AB333,Z333,L333+(Z333-L333)*MIN(MAX((B333-AA333+1)/MAX(AB333-AA333+1,1),0),1))))</f>
      </c>
      <c r="L333" s="81" t="str">
        <f>IFERROR(INDEX('Cost_Components'!$S$2:$S$28,MATCH(E333,'Cost_Components'!$A$2:$A$28,0)),"")</f>
      </c>
      <c r="M333" s="82" t="str">
        <f>IFERROR(INDEX('Cost_Components'!$L$2:$L$28,MATCH(E333,'Cost_Components'!$A$2:$A$28,0)),"")</f>
      </c>
      <c r="N333" s="83" t="str">
        <f>IFERROR(INDEX('Cost_Components'!$P$2:$P$28,MATCH(E333,'Cost_Components'!$A$2:$A$28,0)),"")</f>
      </c>
      <c r="O333" s="84" t="str">
        <f>AF333*J333</f>
      </c>
      <c r="P333" s="85" t="str">
        <f>AG333*J333</f>
      </c>
      <c r="Q333" s="86" t="str">
        <f>P333*L333*M333*N333</f>
      </c>
      <c r="R333" s="87" t="str">
        <f>O333*K333*M333*N333</f>
      </c>
      <c r="S333" s="88" t="str">
        <f>R333-Q333</f>
      </c>
      <c r="T333" s="34" t="str">
        <f>IFERROR(INDEX('Cost_Components'!$R$2:$R$28,MATCH(E333,'Cost_Components'!$A$2:$A$28,0)),"")</f>
      </c>
      <c r="U333" s="89" t="str">
        <f>IFERROR(INDEX('Cost_Components'!$Q$2:$Q$28,MATCH(E333,'Cost_Components'!$A$2:$A$28,0)),"")</f>
      </c>
      <c r="V333" s="90" t="str">
        <f>1/(1+'Calculation_Assumptions'!$B$5)^(B333-'Calculation_Assumptions'!$B$2)</f>
      </c>
      <c r="W333" s="91" t="str">
        <f>Q333*V333</f>
      </c>
      <c r="X333" s="92" t="str">
        <f>R333*V333</f>
      </c>
      <c r="Y333" s="93" t="str">
        <f>S333*V333</f>
      </c>
      <c r="Z333" s="94" t="str">
        <f>IFERROR(INDEX('Cost_Components'!$T$2:$T$28,MATCH(E333,'Cost_Components'!$A$2:$A$28,0)),"")</f>
      </c>
      <c r="AA333" s="95" t="str">
        <f>IFERROR(INDEX('Cost_Components'!$U$2:$U$28,MATCH(E333,'Cost_Components'!$A$2:$A$28,0)),"")</f>
      </c>
      <c r="AB333" s="96" t="str">
        <f>IFERROR(INDEX('Cost_Components'!$V$2:$V$28,MATCH(E333,'Cost_Components'!$A$2:$A$28,0)),"")</f>
      </c>
      <c r="AC333" s="97" t="str">
        <f>IFERROR(INDEX('Cost_Components'!$M$2:$M$28,MATCH(E333,'Cost_Components'!$A$2:$A$28,0)),"")</f>
      </c>
      <c r="AD333" s="98" t="str">
        <f>IFERROR(INDEX('Cost_Components'!$N$2:$N$28,MATCH(E333,'Cost_Components'!$A$2:$A$28,0)),"")</f>
      </c>
      <c r="AE333" s="34" t="str">
        <f>IFERROR(INDEX('Cost_Components'!$O$2:$O$28,MATCH(E333,'Cost_Components'!$A$2:$A$28,0)),"")</f>
      </c>
      <c r="AF333" s="99" t="n">
        <v>8015893.73353256</v>
      </c>
      <c r="AG333" s="100" t="n">
        <v>7997283.33339417</v>
      </c>
      <c r="AH333" s="101" t="str">
        <f>IF(H333="shared-count-once",COUNTIFS($A$2:$A$1405,A333,$B$2:$B$1405,B333,$E$2:$E$1405,E333),1)</f>
      </c>
      <c r="AI333" s="102" t="n">
        <v>318840890.732156</v>
      </c>
      <c r="AJ333" s="103" t="str">
        <f>IF(AI333=0,"",Q333/AI333)</f>
      </c>
      <c r="AK333" s="104" t="str">
        <f>IF(AI333=0,"",R333/AI333)</f>
      </c>
      <c r="AL333" s="105" t="str">
        <f>IF(AI333=0,"",S333/AI333)</f>
      </c>
      <c r="AM333" s="106" t="str">
        <f>IF(AI333=0,"",Y333/AI333)</f>
      </c>
    </row>
    <row r="334">
      <c r="A334" t="s">
        <v>245</v>
      </c>
      <c r="B334" s="73" t="n">
        <v>2045</v>
      </c>
      <c r="C334" t="s">
        <v>245</v>
      </c>
      <c r="D334" t="s">
        <v>225</v>
      </c>
      <c r="E334" s="74" t="s">
        <v>326</v>
      </c>
      <c r="F334" s="75" t="s">
        <v>327</v>
      </c>
      <c r="G334" s="76" t="s">
        <v>249</v>
      </c>
      <c r="H334" s="77" t="s">
        <v>240</v>
      </c>
      <c r="I334" s="78" t="s">
        <v>304</v>
      </c>
      <c r="J334" s="79" t="str">
        <f>IFERROR(INDEX('Cost_Components'!$K$2:$K$28,MATCH(E334,'Cost_Components'!$A$2:$A$28,0)),"")</f>
      </c>
      <c r="K334" s="80" t="str">
        <f>IF(OR(L334="",Z334="",AA334="",AB334=""),"",IF(B334&lt;AA334,L334,IF(B334&gt;AB334,Z334,L334+(Z334-L334)*MIN(MAX((B334-AA334+1)/MAX(AB334-AA334+1,1),0),1))))</f>
      </c>
      <c r="L334" s="81" t="str">
        <f>IFERROR(INDEX('Cost_Components'!$S$2:$S$28,MATCH(E334,'Cost_Components'!$A$2:$A$28,0)),"")</f>
      </c>
      <c r="M334" s="82" t="str">
        <f>IFERROR(INDEX('Cost_Components'!$L$2:$L$28,MATCH(E334,'Cost_Components'!$A$2:$A$28,0)),"")</f>
      </c>
      <c r="N334" s="83" t="str">
        <f>IFERROR(INDEX('Cost_Components'!$P$2:$P$28,MATCH(E334,'Cost_Components'!$A$2:$A$28,0)),"")</f>
      </c>
      <c r="O334" s="84" t="str">
        <f>AF334*J334</f>
      </c>
      <c r="P334" s="85" t="str">
        <f>AG334*J334</f>
      </c>
      <c r="Q334" s="86" t="str">
        <f>P334*L334*M334*N334</f>
      </c>
      <c r="R334" s="87" t="str">
        <f>O334*K334*M334*N334</f>
      </c>
      <c r="S334" s="88" t="str">
        <f>R334-Q334</f>
      </c>
      <c r="T334" s="34" t="str">
        <f>IFERROR(INDEX('Cost_Components'!$R$2:$R$28,MATCH(E334,'Cost_Components'!$A$2:$A$28,0)),"")</f>
      </c>
      <c r="U334" s="89" t="str">
        <f>IFERROR(INDEX('Cost_Components'!$Q$2:$Q$28,MATCH(E334,'Cost_Components'!$A$2:$A$28,0)),"")</f>
      </c>
      <c r="V334" s="90" t="str">
        <f>1/(1+'Calculation_Assumptions'!$B$5)^(B334-'Calculation_Assumptions'!$B$2)</f>
      </c>
      <c r="W334" s="91" t="str">
        <f>Q334*V334</f>
      </c>
      <c r="X334" s="92" t="str">
        <f>R334*V334</f>
      </c>
      <c r="Y334" s="93" t="str">
        <f>S334*V334</f>
      </c>
      <c r="Z334" s="94" t="str">
        <f>IFERROR(INDEX('Cost_Components'!$T$2:$T$28,MATCH(E334,'Cost_Components'!$A$2:$A$28,0)),"")</f>
      </c>
      <c r="AA334" s="95" t="str">
        <f>IFERROR(INDEX('Cost_Components'!$U$2:$U$28,MATCH(E334,'Cost_Components'!$A$2:$A$28,0)),"")</f>
      </c>
      <c r="AB334" s="96" t="str">
        <f>IFERROR(INDEX('Cost_Components'!$V$2:$V$28,MATCH(E334,'Cost_Components'!$A$2:$A$28,0)),"")</f>
      </c>
      <c r="AC334" s="97" t="str">
        <f>IFERROR(INDEX('Cost_Components'!$M$2:$M$28,MATCH(E334,'Cost_Components'!$A$2:$A$28,0)),"")</f>
      </c>
      <c r="AD334" s="98" t="str">
        <f>IFERROR(INDEX('Cost_Components'!$N$2:$N$28,MATCH(E334,'Cost_Components'!$A$2:$A$28,0)),"")</f>
      </c>
      <c r="AE334" s="34" t="str">
        <f>IFERROR(INDEX('Cost_Components'!$O$2:$O$28,MATCH(E334,'Cost_Components'!$A$2:$A$28,0)),"")</f>
      </c>
      <c r="AF334" s="99" t="n">
        <v>8159558.43600195</v>
      </c>
      <c r="AG334" s="100" t="n">
        <v>8139288.8940327</v>
      </c>
      <c r="AH334" s="101" t="str">
        <f>IF(H334="shared-count-once",COUNTIFS($A$2:$A$1405,A334,$B$2:$B$1405,B334,$E$2:$E$1405,E334),1)</f>
      </c>
      <c r="AI334" s="102" t="n">
        <v>319784682.33108</v>
      </c>
      <c r="AJ334" s="103" t="str">
        <f>IF(AI334=0,"",Q334/AI334)</f>
      </c>
      <c r="AK334" s="104" t="str">
        <f>IF(AI334=0,"",R334/AI334)</f>
      </c>
      <c r="AL334" s="105" t="str">
        <f>IF(AI334=0,"",S334/AI334)</f>
      </c>
      <c r="AM334" s="106" t="str">
        <f>IF(AI334=0,"",Y334/AI334)</f>
      </c>
    </row>
    <row r="335">
      <c r="A335" t="s">
        <v>245</v>
      </c>
      <c r="B335" s="73" t="n">
        <v>2046</v>
      </c>
      <c r="C335" t="s">
        <v>245</v>
      </c>
      <c r="D335" t="s">
        <v>225</v>
      </c>
      <c r="E335" s="74" t="s">
        <v>326</v>
      </c>
      <c r="F335" s="75" t="s">
        <v>327</v>
      </c>
      <c r="G335" s="76" t="s">
        <v>249</v>
      </c>
      <c r="H335" s="77" t="s">
        <v>240</v>
      </c>
      <c r="I335" s="78" t="s">
        <v>304</v>
      </c>
      <c r="J335" s="79" t="str">
        <f>IFERROR(INDEX('Cost_Components'!$K$2:$K$28,MATCH(E335,'Cost_Components'!$A$2:$A$28,0)),"")</f>
      </c>
      <c r="K335" s="80" t="str">
        <f>IF(OR(L335="",Z335="",AA335="",AB335=""),"",IF(B335&lt;AA335,L335,IF(B335&gt;AB335,Z335,L335+(Z335-L335)*MIN(MAX((B335-AA335+1)/MAX(AB335-AA335+1,1),0),1))))</f>
      </c>
      <c r="L335" s="81" t="str">
        <f>IFERROR(INDEX('Cost_Components'!$S$2:$S$28,MATCH(E335,'Cost_Components'!$A$2:$A$28,0)),"")</f>
      </c>
      <c r="M335" s="82" t="str">
        <f>IFERROR(INDEX('Cost_Components'!$L$2:$L$28,MATCH(E335,'Cost_Components'!$A$2:$A$28,0)),"")</f>
      </c>
      <c r="N335" s="83" t="str">
        <f>IFERROR(INDEX('Cost_Components'!$P$2:$P$28,MATCH(E335,'Cost_Components'!$A$2:$A$28,0)),"")</f>
      </c>
      <c r="O335" s="84" t="str">
        <f>AF335*J335</f>
      </c>
      <c r="P335" s="85" t="str">
        <f>AG335*J335</f>
      </c>
      <c r="Q335" s="86" t="str">
        <f>P335*L335*M335*N335</f>
      </c>
      <c r="R335" s="87" t="str">
        <f>O335*K335*M335*N335</f>
      </c>
      <c r="S335" s="88" t="str">
        <f>R335-Q335</f>
      </c>
      <c r="T335" s="34" t="str">
        <f>IFERROR(INDEX('Cost_Components'!$R$2:$R$28,MATCH(E335,'Cost_Components'!$A$2:$A$28,0)),"")</f>
      </c>
      <c r="U335" s="89" t="str">
        <f>IFERROR(INDEX('Cost_Components'!$Q$2:$Q$28,MATCH(E335,'Cost_Components'!$A$2:$A$28,0)),"")</f>
      </c>
      <c r="V335" s="90" t="str">
        <f>1/(1+'Calculation_Assumptions'!$B$5)^(B335-'Calculation_Assumptions'!$B$2)</f>
      </c>
      <c r="W335" s="91" t="str">
        <f>Q335*V335</f>
      </c>
      <c r="X335" s="92" t="str">
        <f>R335*V335</f>
      </c>
      <c r="Y335" s="93" t="str">
        <f>S335*V335</f>
      </c>
      <c r="Z335" s="94" t="str">
        <f>IFERROR(INDEX('Cost_Components'!$T$2:$T$28,MATCH(E335,'Cost_Components'!$A$2:$A$28,0)),"")</f>
      </c>
      <c r="AA335" s="95" t="str">
        <f>IFERROR(INDEX('Cost_Components'!$U$2:$U$28,MATCH(E335,'Cost_Components'!$A$2:$A$28,0)),"")</f>
      </c>
      <c r="AB335" s="96" t="str">
        <f>IFERROR(INDEX('Cost_Components'!$V$2:$V$28,MATCH(E335,'Cost_Components'!$A$2:$A$28,0)),"")</f>
      </c>
      <c r="AC335" s="97" t="str">
        <f>IFERROR(INDEX('Cost_Components'!$M$2:$M$28,MATCH(E335,'Cost_Components'!$A$2:$A$28,0)),"")</f>
      </c>
      <c r="AD335" s="98" t="str">
        <f>IFERROR(INDEX('Cost_Components'!$N$2:$N$28,MATCH(E335,'Cost_Components'!$A$2:$A$28,0)),"")</f>
      </c>
      <c r="AE335" s="34" t="str">
        <f>IFERROR(INDEX('Cost_Components'!$O$2:$O$28,MATCH(E335,'Cost_Components'!$A$2:$A$28,0)),"")</f>
      </c>
      <c r="AF335" s="99" t="n">
        <v>8301150.23166788</v>
      </c>
      <c r="AG335" s="100" t="n">
        <v>8279175.53814566</v>
      </c>
      <c r="AH335" s="101" t="str">
        <f>IF(H335="shared-count-once",COUNTIFS($A$2:$A$1405,A335,$B$2:$B$1405,B335,$E$2:$E$1405,E335),1)</f>
      </c>
      <c r="AI335" s="102" t="n">
        <v>320645615.981408</v>
      </c>
      <c r="AJ335" s="103" t="str">
        <f>IF(AI335=0,"",Q335/AI335)</f>
      </c>
      <c r="AK335" s="104" t="str">
        <f>IF(AI335=0,"",R335/AI335)</f>
      </c>
      <c r="AL335" s="105" t="str">
        <f>IF(AI335=0,"",S335/AI335)</f>
      </c>
      <c r="AM335" s="106" t="str">
        <f>IF(AI335=0,"",Y335/AI335)</f>
      </c>
    </row>
    <row r="336">
      <c r="A336" t="s">
        <v>245</v>
      </c>
      <c r="B336" s="73" t="n">
        <v>2047</v>
      </c>
      <c r="C336" t="s">
        <v>245</v>
      </c>
      <c r="D336" t="s">
        <v>225</v>
      </c>
      <c r="E336" s="74" t="s">
        <v>326</v>
      </c>
      <c r="F336" s="75" t="s">
        <v>327</v>
      </c>
      <c r="G336" s="76" t="s">
        <v>249</v>
      </c>
      <c r="H336" s="77" t="s">
        <v>240</v>
      </c>
      <c r="I336" s="78" t="s">
        <v>304</v>
      </c>
      <c r="J336" s="79" t="str">
        <f>IFERROR(INDEX('Cost_Components'!$K$2:$K$28,MATCH(E336,'Cost_Components'!$A$2:$A$28,0)),"")</f>
      </c>
      <c r="K336" s="80" t="str">
        <f>IF(OR(L336="",Z336="",AA336="",AB336=""),"",IF(B336&lt;AA336,L336,IF(B336&gt;AB336,Z336,L336+(Z336-L336)*MIN(MAX((B336-AA336+1)/MAX(AB336-AA336+1,1),0),1))))</f>
      </c>
      <c r="L336" s="81" t="str">
        <f>IFERROR(INDEX('Cost_Components'!$S$2:$S$28,MATCH(E336,'Cost_Components'!$A$2:$A$28,0)),"")</f>
      </c>
      <c r="M336" s="82" t="str">
        <f>IFERROR(INDEX('Cost_Components'!$L$2:$L$28,MATCH(E336,'Cost_Components'!$A$2:$A$28,0)),"")</f>
      </c>
      <c r="N336" s="83" t="str">
        <f>IFERROR(INDEX('Cost_Components'!$P$2:$P$28,MATCH(E336,'Cost_Components'!$A$2:$A$28,0)),"")</f>
      </c>
      <c r="O336" s="84" t="str">
        <f>AF336*J336</f>
      </c>
      <c r="P336" s="85" t="str">
        <f>AG336*J336</f>
      </c>
      <c r="Q336" s="86" t="str">
        <f>P336*L336*M336*N336</f>
      </c>
      <c r="R336" s="87" t="str">
        <f>O336*K336*M336*N336</f>
      </c>
      <c r="S336" s="88" t="str">
        <f>R336-Q336</f>
      </c>
      <c r="T336" s="34" t="str">
        <f>IFERROR(INDEX('Cost_Components'!$R$2:$R$28,MATCH(E336,'Cost_Components'!$A$2:$A$28,0)),"")</f>
      </c>
      <c r="U336" s="89" t="str">
        <f>IFERROR(INDEX('Cost_Components'!$Q$2:$Q$28,MATCH(E336,'Cost_Components'!$A$2:$A$28,0)),"")</f>
      </c>
      <c r="V336" s="90" t="str">
        <f>1/(1+'Calculation_Assumptions'!$B$5)^(B336-'Calculation_Assumptions'!$B$2)</f>
      </c>
      <c r="W336" s="91" t="str">
        <f>Q336*V336</f>
      </c>
      <c r="X336" s="92" t="str">
        <f>R336*V336</f>
      </c>
      <c r="Y336" s="93" t="str">
        <f>S336*V336</f>
      </c>
      <c r="Z336" s="94" t="str">
        <f>IFERROR(INDEX('Cost_Components'!$T$2:$T$28,MATCH(E336,'Cost_Components'!$A$2:$A$28,0)),"")</f>
      </c>
      <c r="AA336" s="95" t="str">
        <f>IFERROR(INDEX('Cost_Components'!$U$2:$U$28,MATCH(E336,'Cost_Components'!$A$2:$A$28,0)),"")</f>
      </c>
      <c r="AB336" s="96" t="str">
        <f>IFERROR(INDEX('Cost_Components'!$V$2:$V$28,MATCH(E336,'Cost_Components'!$A$2:$A$28,0)),"")</f>
      </c>
      <c r="AC336" s="97" t="str">
        <f>IFERROR(INDEX('Cost_Components'!$M$2:$M$28,MATCH(E336,'Cost_Components'!$A$2:$A$28,0)),"")</f>
      </c>
      <c r="AD336" s="98" t="str">
        <f>IFERROR(INDEX('Cost_Components'!$N$2:$N$28,MATCH(E336,'Cost_Components'!$A$2:$A$28,0)),"")</f>
      </c>
      <c r="AE336" s="34" t="str">
        <f>IFERROR(INDEX('Cost_Components'!$O$2:$O$28,MATCH(E336,'Cost_Components'!$A$2:$A$28,0)),"")</f>
      </c>
      <c r="AF336" s="99" t="n">
        <v>8439241.43082173</v>
      </c>
      <c r="AG336" s="100" t="n">
        <v>8415519.4499265</v>
      </c>
      <c r="AH336" s="101" t="str">
        <f>IF(H336="shared-count-once",COUNTIFS($A$2:$A$1405,A336,$B$2:$B$1405,B336,$E$2:$E$1405,E336),1)</f>
      </c>
      <c r="AI336" s="102" t="n">
        <v>321429520.522875</v>
      </c>
      <c r="AJ336" s="103" t="str">
        <f>IF(AI336=0,"",Q336/AI336)</f>
      </c>
      <c r="AK336" s="104" t="str">
        <f>IF(AI336=0,"",R336/AI336)</f>
      </c>
      <c r="AL336" s="105" t="str">
        <f>IF(AI336=0,"",S336/AI336)</f>
      </c>
      <c r="AM336" s="106" t="str">
        <f>IF(AI336=0,"",Y336/AI336)</f>
      </c>
    </row>
    <row r="337">
      <c r="A337" t="s">
        <v>245</v>
      </c>
      <c r="B337" s="73" t="n">
        <v>2048</v>
      </c>
      <c r="C337" t="s">
        <v>245</v>
      </c>
      <c r="D337" t="s">
        <v>225</v>
      </c>
      <c r="E337" s="74" t="s">
        <v>326</v>
      </c>
      <c r="F337" s="75" t="s">
        <v>327</v>
      </c>
      <c r="G337" s="76" t="s">
        <v>249</v>
      </c>
      <c r="H337" s="77" t="s">
        <v>240</v>
      </c>
      <c r="I337" s="78" t="s">
        <v>304</v>
      </c>
      <c r="J337" s="79" t="str">
        <f>IFERROR(INDEX('Cost_Components'!$K$2:$K$28,MATCH(E337,'Cost_Components'!$A$2:$A$28,0)),"")</f>
      </c>
      <c r="K337" s="80" t="str">
        <f>IF(OR(L337="",Z337="",AA337="",AB337=""),"",IF(B337&lt;AA337,L337,IF(B337&gt;AB337,Z337,L337+(Z337-L337)*MIN(MAX((B337-AA337+1)/MAX(AB337-AA337+1,1),0),1))))</f>
      </c>
      <c r="L337" s="81" t="str">
        <f>IFERROR(INDEX('Cost_Components'!$S$2:$S$28,MATCH(E337,'Cost_Components'!$A$2:$A$28,0)),"")</f>
      </c>
      <c r="M337" s="82" t="str">
        <f>IFERROR(INDEX('Cost_Components'!$L$2:$L$28,MATCH(E337,'Cost_Components'!$A$2:$A$28,0)),"")</f>
      </c>
      <c r="N337" s="83" t="str">
        <f>IFERROR(INDEX('Cost_Components'!$P$2:$P$28,MATCH(E337,'Cost_Components'!$A$2:$A$28,0)),"")</f>
      </c>
      <c r="O337" s="84" t="str">
        <f>AF337*J337</f>
      </c>
      <c r="P337" s="85" t="str">
        <f>AG337*J337</f>
      </c>
      <c r="Q337" s="86" t="str">
        <f>P337*L337*M337*N337</f>
      </c>
      <c r="R337" s="87" t="str">
        <f>O337*K337*M337*N337</f>
      </c>
      <c r="S337" s="88" t="str">
        <f>R337-Q337</f>
      </c>
      <c r="T337" s="34" t="str">
        <f>IFERROR(INDEX('Cost_Components'!$R$2:$R$28,MATCH(E337,'Cost_Components'!$A$2:$A$28,0)),"")</f>
      </c>
      <c r="U337" s="89" t="str">
        <f>IFERROR(INDEX('Cost_Components'!$Q$2:$Q$28,MATCH(E337,'Cost_Components'!$A$2:$A$28,0)),"")</f>
      </c>
      <c r="V337" s="90" t="str">
        <f>1/(1+'Calculation_Assumptions'!$B$5)^(B337-'Calculation_Assumptions'!$B$2)</f>
      </c>
      <c r="W337" s="91" t="str">
        <f>Q337*V337</f>
      </c>
      <c r="X337" s="92" t="str">
        <f>R337*V337</f>
      </c>
      <c r="Y337" s="93" t="str">
        <f>S337*V337</f>
      </c>
      <c r="Z337" s="94" t="str">
        <f>IFERROR(INDEX('Cost_Components'!$T$2:$T$28,MATCH(E337,'Cost_Components'!$A$2:$A$28,0)),"")</f>
      </c>
      <c r="AA337" s="95" t="str">
        <f>IFERROR(INDEX('Cost_Components'!$U$2:$U$28,MATCH(E337,'Cost_Components'!$A$2:$A$28,0)),"")</f>
      </c>
      <c r="AB337" s="96" t="str">
        <f>IFERROR(INDEX('Cost_Components'!$V$2:$V$28,MATCH(E337,'Cost_Components'!$A$2:$A$28,0)),"")</f>
      </c>
      <c r="AC337" s="97" t="str">
        <f>IFERROR(INDEX('Cost_Components'!$M$2:$M$28,MATCH(E337,'Cost_Components'!$A$2:$A$28,0)),"")</f>
      </c>
      <c r="AD337" s="98" t="str">
        <f>IFERROR(INDEX('Cost_Components'!$N$2:$N$28,MATCH(E337,'Cost_Components'!$A$2:$A$28,0)),"")</f>
      </c>
      <c r="AE337" s="34" t="str">
        <f>IFERROR(INDEX('Cost_Components'!$O$2:$O$28,MATCH(E337,'Cost_Components'!$A$2:$A$28,0)),"")</f>
      </c>
      <c r="AF337" s="99" t="n">
        <v>8576507.68972946</v>
      </c>
      <c r="AG337" s="100" t="n">
        <v>8550999.4763113</v>
      </c>
      <c r="AH337" s="101" t="str">
        <f>IF(H337="shared-count-once",COUNTIFS($A$2:$A$1405,A337,$B$2:$B$1405,B337,$E$2:$E$1405,E337),1)</f>
      </c>
      <c r="AI337" s="102" t="n">
        <v>322136832.260161</v>
      </c>
      <c r="AJ337" s="103" t="str">
        <f>IF(AI337=0,"",Q337/AI337)</f>
      </c>
      <c r="AK337" s="104" t="str">
        <f>IF(AI337=0,"",R337/AI337)</f>
      </c>
      <c r="AL337" s="105" t="str">
        <f>IF(AI337=0,"",S337/AI337)</f>
      </c>
      <c r="AM337" s="106" t="str">
        <f>IF(AI337=0,"",Y337/AI337)</f>
      </c>
    </row>
    <row r="338">
      <c r="A338" t="s">
        <v>245</v>
      </c>
      <c r="B338" s="73" t="n">
        <v>2049</v>
      </c>
      <c r="C338" t="s">
        <v>245</v>
      </c>
      <c r="D338" t="s">
        <v>225</v>
      </c>
      <c r="E338" s="74" t="s">
        <v>326</v>
      </c>
      <c r="F338" s="75" t="s">
        <v>327</v>
      </c>
      <c r="G338" s="76" t="s">
        <v>249</v>
      </c>
      <c r="H338" s="77" t="s">
        <v>240</v>
      </c>
      <c r="I338" s="78" t="s">
        <v>304</v>
      </c>
      <c r="J338" s="79" t="str">
        <f>IFERROR(INDEX('Cost_Components'!$K$2:$K$28,MATCH(E338,'Cost_Components'!$A$2:$A$28,0)),"")</f>
      </c>
      <c r="K338" s="80" t="str">
        <f>IF(OR(L338="",Z338="",AA338="",AB338=""),"",IF(B338&lt;AA338,L338,IF(B338&gt;AB338,Z338,L338+(Z338-L338)*MIN(MAX((B338-AA338+1)/MAX(AB338-AA338+1,1),0),1))))</f>
      </c>
      <c r="L338" s="81" t="str">
        <f>IFERROR(INDEX('Cost_Components'!$S$2:$S$28,MATCH(E338,'Cost_Components'!$A$2:$A$28,0)),"")</f>
      </c>
      <c r="M338" s="82" t="str">
        <f>IFERROR(INDEX('Cost_Components'!$L$2:$L$28,MATCH(E338,'Cost_Components'!$A$2:$A$28,0)),"")</f>
      </c>
      <c r="N338" s="83" t="str">
        <f>IFERROR(INDEX('Cost_Components'!$P$2:$P$28,MATCH(E338,'Cost_Components'!$A$2:$A$28,0)),"")</f>
      </c>
      <c r="O338" s="84" t="str">
        <f>AF338*J338</f>
      </c>
      <c r="P338" s="85" t="str">
        <f>AG338*J338</f>
      </c>
      <c r="Q338" s="86" t="str">
        <f>P338*L338*M338*N338</f>
      </c>
      <c r="R338" s="87" t="str">
        <f>O338*K338*M338*N338</f>
      </c>
      <c r="S338" s="88" t="str">
        <f>R338-Q338</f>
      </c>
      <c r="T338" s="34" t="str">
        <f>IFERROR(INDEX('Cost_Components'!$R$2:$R$28,MATCH(E338,'Cost_Components'!$A$2:$A$28,0)),"")</f>
      </c>
      <c r="U338" s="89" t="str">
        <f>IFERROR(INDEX('Cost_Components'!$Q$2:$Q$28,MATCH(E338,'Cost_Components'!$A$2:$A$28,0)),"")</f>
      </c>
      <c r="V338" s="90" t="str">
        <f>1/(1+'Calculation_Assumptions'!$B$5)^(B338-'Calculation_Assumptions'!$B$2)</f>
      </c>
      <c r="W338" s="91" t="str">
        <f>Q338*V338</f>
      </c>
      <c r="X338" s="92" t="str">
        <f>R338*V338</f>
      </c>
      <c r="Y338" s="93" t="str">
        <f>S338*V338</f>
      </c>
      <c r="Z338" s="94" t="str">
        <f>IFERROR(INDEX('Cost_Components'!$T$2:$T$28,MATCH(E338,'Cost_Components'!$A$2:$A$28,0)),"")</f>
      </c>
      <c r="AA338" s="95" t="str">
        <f>IFERROR(INDEX('Cost_Components'!$U$2:$U$28,MATCH(E338,'Cost_Components'!$A$2:$A$28,0)),"")</f>
      </c>
      <c r="AB338" s="96" t="str">
        <f>IFERROR(INDEX('Cost_Components'!$V$2:$V$28,MATCH(E338,'Cost_Components'!$A$2:$A$28,0)),"")</f>
      </c>
      <c r="AC338" s="97" t="str">
        <f>IFERROR(INDEX('Cost_Components'!$M$2:$M$28,MATCH(E338,'Cost_Components'!$A$2:$A$28,0)),"")</f>
      </c>
      <c r="AD338" s="98" t="str">
        <f>IFERROR(INDEX('Cost_Components'!$N$2:$N$28,MATCH(E338,'Cost_Components'!$A$2:$A$28,0)),"")</f>
      </c>
      <c r="AE338" s="34" t="str">
        <f>IFERROR(INDEX('Cost_Components'!$O$2:$O$28,MATCH(E338,'Cost_Components'!$A$2:$A$28,0)),"")</f>
      </c>
      <c r="AF338" s="99" t="n">
        <v>8710455.83787686</v>
      </c>
      <c r="AG338" s="100" t="n">
        <v>8683125.86723851</v>
      </c>
      <c r="AH338" s="101" t="str">
        <f>IF(H338="shared-count-once",COUNTIFS($A$2:$A$1405,A338,$B$2:$B$1405,B338,$E$2:$E$1405,E338),1)</f>
      </c>
      <c r="AI338" s="102" t="n">
        <v>322765819.752681</v>
      </c>
      <c r="AJ338" s="103" t="str">
        <f>IF(AI338=0,"",Q338/AI338)</f>
      </c>
      <c r="AK338" s="104" t="str">
        <f>IF(AI338=0,"",R338/AI338)</f>
      </c>
      <c r="AL338" s="105" t="str">
        <f>IF(AI338=0,"",S338/AI338)</f>
      </c>
      <c r="AM338" s="106" t="str">
        <f>IF(AI338=0,"",Y338/AI338)</f>
      </c>
    </row>
    <row r="339">
      <c r="A339" t="s">
        <v>245</v>
      </c>
      <c r="B339" s="73" t="n">
        <v>2050</v>
      </c>
      <c r="C339" t="s">
        <v>245</v>
      </c>
      <c r="D339" t="s">
        <v>225</v>
      </c>
      <c r="E339" s="74" t="s">
        <v>326</v>
      </c>
      <c r="F339" s="75" t="s">
        <v>327</v>
      </c>
      <c r="G339" s="76" t="s">
        <v>249</v>
      </c>
      <c r="H339" s="77" t="s">
        <v>240</v>
      </c>
      <c r="I339" s="78" t="s">
        <v>304</v>
      </c>
      <c r="J339" s="79" t="str">
        <f>IFERROR(INDEX('Cost_Components'!$K$2:$K$28,MATCH(E339,'Cost_Components'!$A$2:$A$28,0)),"")</f>
      </c>
      <c r="K339" s="80" t="str">
        <f>IF(OR(L339="",Z339="",AA339="",AB339=""),"",IF(B339&lt;AA339,L339,IF(B339&gt;AB339,Z339,L339+(Z339-L339)*MIN(MAX((B339-AA339+1)/MAX(AB339-AA339+1,1),0),1))))</f>
      </c>
      <c r="L339" s="81" t="str">
        <f>IFERROR(INDEX('Cost_Components'!$S$2:$S$28,MATCH(E339,'Cost_Components'!$A$2:$A$28,0)),"")</f>
      </c>
      <c r="M339" s="82" t="str">
        <f>IFERROR(INDEX('Cost_Components'!$L$2:$L$28,MATCH(E339,'Cost_Components'!$A$2:$A$28,0)),"")</f>
      </c>
      <c r="N339" s="83" t="str">
        <f>IFERROR(INDEX('Cost_Components'!$P$2:$P$28,MATCH(E339,'Cost_Components'!$A$2:$A$28,0)),"")</f>
      </c>
      <c r="O339" s="84" t="str">
        <f>AF339*J339</f>
      </c>
      <c r="P339" s="85" t="str">
        <f>AG339*J339</f>
      </c>
      <c r="Q339" s="86" t="str">
        <f>P339*L339*M339*N339</f>
      </c>
      <c r="R339" s="87" t="str">
        <f>O339*K339*M339*N339</f>
      </c>
      <c r="S339" s="88" t="str">
        <f>R339-Q339</f>
      </c>
      <c r="T339" s="34" t="str">
        <f>IFERROR(INDEX('Cost_Components'!$R$2:$R$28,MATCH(E339,'Cost_Components'!$A$2:$A$28,0)),"")</f>
      </c>
      <c r="U339" s="89" t="str">
        <f>IFERROR(INDEX('Cost_Components'!$Q$2:$Q$28,MATCH(E339,'Cost_Components'!$A$2:$A$28,0)),"")</f>
      </c>
      <c r="V339" s="90" t="str">
        <f>1/(1+'Calculation_Assumptions'!$B$5)^(B339-'Calculation_Assumptions'!$B$2)</f>
      </c>
      <c r="W339" s="91" t="str">
        <f>Q339*V339</f>
      </c>
      <c r="X339" s="92" t="str">
        <f>R339*V339</f>
      </c>
      <c r="Y339" s="93" t="str">
        <f>S339*V339</f>
      </c>
      <c r="Z339" s="94" t="str">
        <f>IFERROR(INDEX('Cost_Components'!$T$2:$T$28,MATCH(E339,'Cost_Components'!$A$2:$A$28,0)),"")</f>
      </c>
      <c r="AA339" s="95" t="str">
        <f>IFERROR(INDEX('Cost_Components'!$U$2:$U$28,MATCH(E339,'Cost_Components'!$A$2:$A$28,0)),"")</f>
      </c>
      <c r="AB339" s="96" t="str">
        <f>IFERROR(INDEX('Cost_Components'!$V$2:$V$28,MATCH(E339,'Cost_Components'!$A$2:$A$28,0)),"")</f>
      </c>
      <c r="AC339" s="97" t="str">
        <f>IFERROR(INDEX('Cost_Components'!$M$2:$M$28,MATCH(E339,'Cost_Components'!$A$2:$A$28,0)),"")</f>
      </c>
      <c r="AD339" s="98" t="str">
        <f>IFERROR(INDEX('Cost_Components'!$N$2:$N$28,MATCH(E339,'Cost_Components'!$A$2:$A$28,0)),"")</f>
      </c>
      <c r="AE339" s="34" t="str">
        <f>IFERROR(INDEX('Cost_Components'!$O$2:$O$28,MATCH(E339,'Cost_Components'!$A$2:$A$28,0)),"")</f>
      </c>
      <c r="AF339" s="99" t="n">
        <v>8840290.74627911</v>
      </c>
      <c r="AG339" s="100" t="n">
        <v>8811108.4479971</v>
      </c>
      <c r="AH339" s="101" t="str">
        <f>IF(H339="shared-count-once",COUNTIFS($A$2:$A$1405,A339,$B$2:$B$1405,B339,$E$2:$E$1405,E339),1)</f>
      </c>
      <c r="AI339" s="102" t="n">
        <v>323312042.563285</v>
      </c>
      <c r="AJ339" s="103" t="str">
        <f>IF(AI339=0,"",Q339/AI339)</f>
      </c>
      <c r="AK339" s="104" t="str">
        <f>IF(AI339=0,"",R339/AI339)</f>
      </c>
      <c r="AL339" s="105" t="str">
        <f>IF(AI339=0,"",S339/AI339)</f>
      </c>
      <c r="AM339" s="106" t="str">
        <f>IF(AI339=0,"",Y339/AI339)</f>
      </c>
    </row>
    <row r="340">
      <c r="A340" t="s">
        <v>245</v>
      </c>
      <c r="B340" s="73" t="n">
        <v>2025</v>
      </c>
      <c r="C340" t="s">
        <v>245</v>
      </c>
      <c r="D340" t="s">
        <v>225</v>
      </c>
      <c r="E340" s="74" t="s">
        <v>330</v>
      </c>
      <c r="F340" s="75" t="s">
        <v>331</v>
      </c>
      <c r="G340" s="76" t="s">
        <v>249</v>
      </c>
      <c r="H340" s="77" t="s">
        <v>240</v>
      </c>
      <c r="I340" s="78" t="s">
        <v>304</v>
      </c>
      <c r="J340" s="79" t="str">
        <f>IFERROR(INDEX('Cost_Components'!$K$2:$K$28,MATCH(E340,'Cost_Components'!$A$2:$A$28,0)),"")</f>
      </c>
      <c r="K340" s="80" t="str">
        <f>IF(OR(L340="",Z340="",AA340="",AB340=""),"",IF(B340&lt;AA340,L340,IF(B340&gt;AB340,Z340,L340+(Z340-L340)*MIN(MAX((B340-AA340+1)/MAX(AB340-AA340+1,1),0),1))))</f>
      </c>
      <c r="L340" s="81" t="str">
        <f>IFERROR(INDEX('Cost_Components'!$S$2:$S$28,MATCH(E340,'Cost_Components'!$A$2:$A$28,0)),"")</f>
      </c>
      <c r="M340" s="82" t="str">
        <f>IFERROR(INDEX('Cost_Components'!$L$2:$L$28,MATCH(E340,'Cost_Components'!$A$2:$A$28,0)),"")</f>
      </c>
      <c r="N340" s="83" t="str">
        <f>IFERROR(INDEX('Cost_Components'!$P$2:$P$28,MATCH(E340,'Cost_Components'!$A$2:$A$28,0)),"")</f>
      </c>
      <c r="O340" s="84" t="str">
        <f>AF340*J340</f>
      </c>
      <c r="P340" s="85" t="str">
        <f>AG340*J340</f>
      </c>
      <c r="Q340" s="86" t="str">
        <f>P340*L340*M340*N340</f>
      </c>
      <c r="R340" s="87" t="str">
        <f>O340*K340*M340*N340</f>
      </c>
      <c r="S340" s="88" t="str">
        <f>R340-Q340</f>
      </c>
      <c r="T340" s="34" t="str">
        <f>IFERROR(INDEX('Cost_Components'!$R$2:$R$28,MATCH(E340,'Cost_Components'!$A$2:$A$28,0)),"")</f>
      </c>
      <c r="U340" s="89" t="str">
        <f>IFERROR(INDEX('Cost_Components'!$Q$2:$Q$28,MATCH(E340,'Cost_Components'!$A$2:$A$28,0)),"")</f>
      </c>
      <c r="V340" s="90" t="str">
        <f>1/(1+'Calculation_Assumptions'!$B$5)^(B340-'Calculation_Assumptions'!$B$2)</f>
      </c>
      <c r="W340" s="91" t="str">
        <f>Q340*V340</f>
      </c>
      <c r="X340" s="92" t="str">
        <f>R340*V340</f>
      </c>
      <c r="Y340" s="93" t="str">
        <f>S340*V340</f>
      </c>
      <c r="Z340" s="94" t="str">
        <f>IFERROR(INDEX('Cost_Components'!$T$2:$T$28,MATCH(E340,'Cost_Components'!$A$2:$A$28,0)),"")</f>
      </c>
      <c r="AA340" s="95" t="str">
        <f>IFERROR(INDEX('Cost_Components'!$U$2:$U$28,MATCH(E340,'Cost_Components'!$A$2:$A$28,0)),"")</f>
      </c>
      <c r="AB340" s="96" t="str">
        <f>IFERROR(INDEX('Cost_Components'!$V$2:$V$28,MATCH(E340,'Cost_Components'!$A$2:$A$28,0)),"")</f>
      </c>
      <c r="AC340" s="97" t="str">
        <f>IFERROR(INDEX('Cost_Components'!$M$2:$M$28,MATCH(E340,'Cost_Components'!$A$2:$A$28,0)),"")</f>
      </c>
      <c r="AD340" s="98" t="str">
        <f>IFERROR(INDEX('Cost_Components'!$N$2:$N$28,MATCH(E340,'Cost_Components'!$A$2:$A$28,0)),"")</f>
      </c>
      <c r="AE340" s="34" t="str">
        <f>IFERROR(INDEX('Cost_Components'!$O$2:$O$28,MATCH(E340,'Cost_Components'!$A$2:$A$28,0)),"")</f>
      </c>
      <c r="AF340" s="99" t="n">
        <v>5189752.15597721</v>
      </c>
      <c r="AG340" s="100" t="n">
        <v>5189652.73871082</v>
      </c>
      <c r="AH340" s="101" t="str">
        <f>IF(H340="shared-count-once",COUNTIFS($A$2:$A$1405,A340,$B$2:$B$1405,B340,$E$2:$E$1405,E340),1)</f>
      </c>
      <c r="AI340" s="102" t="n">
        <v>288391907.644456</v>
      </c>
      <c r="AJ340" s="103" t="str">
        <f>IF(AI340=0,"",Q340/AI340)</f>
      </c>
      <c r="AK340" s="104" t="str">
        <f>IF(AI340=0,"",R340/AI340)</f>
      </c>
      <c r="AL340" s="105" t="str">
        <f>IF(AI340=0,"",S340/AI340)</f>
      </c>
      <c r="AM340" s="106" t="str">
        <f>IF(AI340=0,"",Y340/AI340)</f>
      </c>
    </row>
    <row r="341">
      <c r="A341" t="s">
        <v>245</v>
      </c>
      <c r="B341" s="73" t="n">
        <v>2026</v>
      </c>
      <c r="C341" t="s">
        <v>245</v>
      </c>
      <c r="D341" t="s">
        <v>225</v>
      </c>
      <c r="E341" s="74" t="s">
        <v>330</v>
      </c>
      <c r="F341" s="75" t="s">
        <v>331</v>
      </c>
      <c r="G341" s="76" t="s">
        <v>249</v>
      </c>
      <c r="H341" s="77" t="s">
        <v>240</v>
      </c>
      <c r="I341" s="78" t="s">
        <v>304</v>
      </c>
      <c r="J341" s="79" t="str">
        <f>IFERROR(INDEX('Cost_Components'!$K$2:$K$28,MATCH(E341,'Cost_Components'!$A$2:$A$28,0)),"")</f>
      </c>
      <c r="K341" s="80" t="str">
        <f>IF(OR(L341="",Z341="",AA341="",AB341=""),"",IF(B341&lt;AA341,L341,IF(B341&gt;AB341,Z341,L341+(Z341-L341)*MIN(MAX((B341-AA341+1)/MAX(AB341-AA341+1,1),0),1))))</f>
      </c>
      <c r="L341" s="81" t="str">
        <f>IFERROR(INDEX('Cost_Components'!$S$2:$S$28,MATCH(E341,'Cost_Components'!$A$2:$A$28,0)),"")</f>
      </c>
      <c r="M341" s="82" t="str">
        <f>IFERROR(INDEX('Cost_Components'!$L$2:$L$28,MATCH(E341,'Cost_Components'!$A$2:$A$28,0)),"")</f>
      </c>
      <c r="N341" s="83" t="str">
        <f>IFERROR(INDEX('Cost_Components'!$P$2:$P$28,MATCH(E341,'Cost_Components'!$A$2:$A$28,0)),"")</f>
      </c>
      <c r="O341" s="84" t="str">
        <f>AF341*J341</f>
      </c>
      <c r="P341" s="85" t="str">
        <f>AG341*J341</f>
      </c>
      <c r="Q341" s="86" t="str">
        <f>P341*L341*M341*N341</f>
      </c>
      <c r="R341" s="87" t="str">
        <f>O341*K341*M341*N341</f>
      </c>
      <c r="S341" s="88" t="str">
        <f>R341-Q341</f>
      </c>
      <c r="T341" s="34" t="str">
        <f>IFERROR(INDEX('Cost_Components'!$R$2:$R$28,MATCH(E341,'Cost_Components'!$A$2:$A$28,0)),"")</f>
      </c>
      <c r="U341" s="89" t="str">
        <f>IFERROR(INDEX('Cost_Components'!$Q$2:$Q$28,MATCH(E341,'Cost_Components'!$A$2:$A$28,0)),"")</f>
      </c>
      <c r="V341" s="90" t="str">
        <f>1/(1+'Calculation_Assumptions'!$B$5)^(B341-'Calculation_Assumptions'!$B$2)</f>
      </c>
      <c r="W341" s="91" t="str">
        <f>Q341*V341</f>
      </c>
      <c r="X341" s="92" t="str">
        <f>R341*V341</f>
      </c>
      <c r="Y341" s="93" t="str">
        <f>S341*V341</f>
      </c>
      <c r="Z341" s="94" t="str">
        <f>IFERROR(INDEX('Cost_Components'!$T$2:$T$28,MATCH(E341,'Cost_Components'!$A$2:$A$28,0)),"")</f>
      </c>
      <c r="AA341" s="95" t="str">
        <f>IFERROR(INDEX('Cost_Components'!$U$2:$U$28,MATCH(E341,'Cost_Components'!$A$2:$A$28,0)),"")</f>
      </c>
      <c r="AB341" s="96" t="str">
        <f>IFERROR(INDEX('Cost_Components'!$V$2:$V$28,MATCH(E341,'Cost_Components'!$A$2:$A$28,0)),"")</f>
      </c>
      <c r="AC341" s="97" t="str">
        <f>IFERROR(INDEX('Cost_Components'!$M$2:$M$28,MATCH(E341,'Cost_Components'!$A$2:$A$28,0)),"")</f>
      </c>
      <c r="AD341" s="98" t="str">
        <f>IFERROR(INDEX('Cost_Components'!$N$2:$N$28,MATCH(E341,'Cost_Components'!$A$2:$A$28,0)),"")</f>
      </c>
      <c r="AE341" s="34" t="str">
        <f>IFERROR(INDEX('Cost_Components'!$O$2:$O$28,MATCH(E341,'Cost_Components'!$A$2:$A$28,0)),"")</f>
      </c>
      <c r="AF341" s="99" t="n">
        <v>5331904.49338675</v>
      </c>
      <c r="AG341" s="100" t="n">
        <v>5331606.63176609</v>
      </c>
      <c r="AH341" s="101" t="str">
        <f>IF(H341="shared-count-once",COUNTIFS($A$2:$A$1405,A341,$B$2:$B$1405,B341,$E$2:$E$1405,E341),1)</f>
      </c>
      <c r="AI341" s="102" t="n">
        <v>290472130.233437</v>
      </c>
      <c r="AJ341" s="103" t="str">
        <f>IF(AI341=0,"",Q341/AI341)</f>
      </c>
      <c r="AK341" s="104" t="str">
        <f>IF(AI341=0,"",R341/AI341)</f>
      </c>
      <c r="AL341" s="105" t="str">
        <f>IF(AI341=0,"",S341/AI341)</f>
      </c>
      <c r="AM341" s="106" t="str">
        <f>IF(AI341=0,"",Y341/AI341)</f>
      </c>
    </row>
    <row r="342">
      <c r="A342" t="s">
        <v>245</v>
      </c>
      <c r="B342" s="73" t="n">
        <v>2027</v>
      </c>
      <c r="C342" t="s">
        <v>245</v>
      </c>
      <c r="D342" t="s">
        <v>225</v>
      </c>
      <c r="E342" s="74" t="s">
        <v>330</v>
      </c>
      <c r="F342" s="75" t="s">
        <v>331</v>
      </c>
      <c r="G342" s="76" t="s">
        <v>249</v>
      </c>
      <c r="H342" s="77" t="s">
        <v>240</v>
      </c>
      <c r="I342" s="78" t="s">
        <v>304</v>
      </c>
      <c r="J342" s="79" t="str">
        <f>IFERROR(INDEX('Cost_Components'!$K$2:$K$28,MATCH(E342,'Cost_Components'!$A$2:$A$28,0)),"")</f>
      </c>
      <c r="K342" s="80" t="str">
        <f>IF(OR(L342="",Z342="",AA342="",AB342=""),"",IF(B342&lt;AA342,L342,IF(B342&gt;AB342,Z342,L342+(Z342-L342)*MIN(MAX((B342-AA342+1)/MAX(AB342-AA342+1,1),0),1))))</f>
      </c>
      <c r="L342" s="81" t="str">
        <f>IFERROR(INDEX('Cost_Components'!$S$2:$S$28,MATCH(E342,'Cost_Components'!$A$2:$A$28,0)),"")</f>
      </c>
      <c r="M342" s="82" t="str">
        <f>IFERROR(INDEX('Cost_Components'!$L$2:$L$28,MATCH(E342,'Cost_Components'!$A$2:$A$28,0)),"")</f>
      </c>
      <c r="N342" s="83" t="str">
        <f>IFERROR(INDEX('Cost_Components'!$P$2:$P$28,MATCH(E342,'Cost_Components'!$A$2:$A$28,0)),"")</f>
      </c>
      <c r="O342" s="84" t="str">
        <f>AF342*J342</f>
      </c>
      <c r="P342" s="85" t="str">
        <f>AG342*J342</f>
      </c>
      <c r="Q342" s="86" t="str">
        <f>P342*L342*M342*N342</f>
      </c>
      <c r="R342" s="87" t="str">
        <f>O342*K342*M342*N342</f>
      </c>
      <c r="S342" s="88" t="str">
        <f>R342-Q342</f>
      </c>
      <c r="T342" s="34" t="str">
        <f>IFERROR(INDEX('Cost_Components'!$R$2:$R$28,MATCH(E342,'Cost_Components'!$A$2:$A$28,0)),"")</f>
      </c>
      <c r="U342" s="89" t="str">
        <f>IFERROR(INDEX('Cost_Components'!$Q$2:$Q$28,MATCH(E342,'Cost_Components'!$A$2:$A$28,0)),"")</f>
      </c>
      <c r="V342" s="90" t="str">
        <f>1/(1+'Calculation_Assumptions'!$B$5)^(B342-'Calculation_Assumptions'!$B$2)</f>
      </c>
      <c r="W342" s="91" t="str">
        <f>Q342*V342</f>
      </c>
      <c r="X342" s="92" t="str">
        <f>R342*V342</f>
      </c>
      <c r="Y342" s="93" t="str">
        <f>S342*V342</f>
      </c>
      <c r="Z342" s="94" t="str">
        <f>IFERROR(INDEX('Cost_Components'!$T$2:$T$28,MATCH(E342,'Cost_Components'!$A$2:$A$28,0)),"")</f>
      </c>
      <c r="AA342" s="95" t="str">
        <f>IFERROR(INDEX('Cost_Components'!$U$2:$U$28,MATCH(E342,'Cost_Components'!$A$2:$A$28,0)),"")</f>
      </c>
      <c r="AB342" s="96" t="str">
        <f>IFERROR(INDEX('Cost_Components'!$V$2:$V$28,MATCH(E342,'Cost_Components'!$A$2:$A$28,0)),"")</f>
      </c>
      <c r="AC342" s="97" t="str">
        <f>IFERROR(INDEX('Cost_Components'!$M$2:$M$28,MATCH(E342,'Cost_Components'!$A$2:$A$28,0)),"")</f>
      </c>
      <c r="AD342" s="98" t="str">
        <f>IFERROR(INDEX('Cost_Components'!$N$2:$N$28,MATCH(E342,'Cost_Components'!$A$2:$A$28,0)),"")</f>
      </c>
      <c r="AE342" s="34" t="str">
        <f>IFERROR(INDEX('Cost_Components'!$O$2:$O$28,MATCH(E342,'Cost_Components'!$A$2:$A$28,0)),"")</f>
      </c>
      <c r="AF342" s="99" t="n">
        <v>5477035.36929154</v>
      </c>
      <c r="AG342" s="100" t="n">
        <v>5476440.69085974</v>
      </c>
      <c r="AH342" s="101" t="str">
        <f>IF(H342="shared-count-once",COUNTIFS($A$2:$A$1405,A342,$B$2:$B$1405,B342,$E$2:$E$1405,E342),1)</f>
      </c>
      <c r="AI342" s="102" t="n">
        <v>292505080.826208</v>
      </c>
      <c r="AJ342" s="103" t="str">
        <f>IF(AI342=0,"",Q342/AI342)</f>
      </c>
      <c r="AK342" s="104" t="str">
        <f>IF(AI342=0,"",R342/AI342)</f>
      </c>
      <c r="AL342" s="105" t="str">
        <f>IF(AI342=0,"",S342/AI342)</f>
      </c>
      <c r="AM342" s="106" t="str">
        <f>IF(AI342=0,"",Y342/AI342)</f>
      </c>
    </row>
    <row r="343">
      <c r="A343" t="s">
        <v>245</v>
      </c>
      <c r="B343" s="73" t="n">
        <v>2028</v>
      </c>
      <c r="C343" t="s">
        <v>245</v>
      </c>
      <c r="D343" t="s">
        <v>225</v>
      </c>
      <c r="E343" s="74" t="s">
        <v>330</v>
      </c>
      <c r="F343" s="75" t="s">
        <v>331</v>
      </c>
      <c r="G343" s="76" t="s">
        <v>249</v>
      </c>
      <c r="H343" s="77" t="s">
        <v>240</v>
      </c>
      <c r="I343" s="78" t="s">
        <v>304</v>
      </c>
      <c r="J343" s="79" t="str">
        <f>IFERROR(INDEX('Cost_Components'!$K$2:$K$28,MATCH(E343,'Cost_Components'!$A$2:$A$28,0)),"")</f>
      </c>
      <c r="K343" s="80" t="str">
        <f>IF(OR(L343="",Z343="",AA343="",AB343=""),"",IF(B343&lt;AA343,L343,IF(B343&gt;AB343,Z343,L343+(Z343-L343)*MIN(MAX((B343-AA343+1)/MAX(AB343-AA343+1,1),0),1))))</f>
      </c>
      <c r="L343" s="81" t="str">
        <f>IFERROR(INDEX('Cost_Components'!$S$2:$S$28,MATCH(E343,'Cost_Components'!$A$2:$A$28,0)),"")</f>
      </c>
      <c r="M343" s="82" t="str">
        <f>IFERROR(INDEX('Cost_Components'!$L$2:$L$28,MATCH(E343,'Cost_Components'!$A$2:$A$28,0)),"")</f>
      </c>
      <c r="N343" s="83" t="str">
        <f>IFERROR(INDEX('Cost_Components'!$P$2:$P$28,MATCH(E343,'Cost_Components'!$A$2:$A$28,0)),"")</f>
      </c>
      <c r="O343" s="84" t="str">
        <f>AF343*J343</f>
      </c>
      <c r="P343" s="85" t="str">
        <f>AG343*J343</f>
      </c>
      <c r="Q343" s="86" t="str">
        <f>P343*L343*M343*N343</f>
      </c>
      <c r="R343" s="87" t="str">
        <f>O343*K343*M343*N343</f>
      </c>
      <c r="S343" s="88" t="str">
        <f>R343-Q343</f>
      </c>
      <c r="T343" s="34" t="str">
        <f>IFERROR(INDEX('Cost_Components'!$R$2:$R$28,MATCH(E343,'Cost_Components'!$A$2:$A$28,0)),"")</f>
      </c>
      <c r="U343" s="89" t="str">
        <f>IFERROR(INDEX('Cost_Components'!$Q$2:$Q$28,MATCH(E343,'Cost_Components'!$A$2:$A$28,0)),"")</f>
      </c>
      <c r="V343" s="90" t="str">
        <f>1/(1+'Calculation_Assumptions'!$B$5)^(B343-'Calculation_Assumptions'!$B$2)</f>
      </c>
      <c r="W343" s="91" t="str">
        <f>Q343*V343</f>
      </c>
      <c r="X343" s="92" t="str">
        <f>R343*V343</f>
      </c>
      <c r="Y343" s="93" t="str">
        <f>S343*V343</f>
      </c>
      <c r="Z343" s="94" t="str">
        <f>IFERROR(INDEX('Cost_Components'!$T$2:$T$28,MATCH(E343,'Cost_Components'!$A$2:$A$28,0)),"")</f>
      </c>
      <c r="AA343" s="95" t="str">
        <f>IFERROR(INDEX('Cost_Components'!$U$2:$U$28,MATCH(E343,'Cost_Components'!$A$2:$A$28,0)),"")</f>
      </c>
      <c r="AB343" s="96" t="str">
        <f>IFERROR(INDEX('Cost_Components'!$V$2:$V$28,MATCH(E343,'Cost_Components'!$A$2:$A$28,0)),"")</f>
      </c>
      <c r="AC343" s="97" t="str">
        <f>IFERROR(INDEX('Cost_Components'!$M$2:$M$28,MATCH(E343,'Cost_Components'!$A$2:$A$28,0)),"")</f>
      </c>
      <c r="AD343" s="98" t="str">
        <f>IFERROR(INDEX('Cost_Components'!$N$2:$N$28,MATCH(E343,'Cost_Components'!$A$2:$A$28,0)),"")</f>
      </c>
      <c r="AE343" s="34" t="str">
        <f>IFERROR(INDEX('Cost_Components'!$O$2:$O$28,MATCH(E343,'Cost_Components'!$A$2:$A$28,0)),"")</f>
      </c>
      <c r="AF343" s="99" t="n">
        <v>5622292.17571929</v>
      </c>
      <c r="AG343" s="100" t="n">
        <v>5621302.83286355</v>
      </c>
      <c r="AH343" s="101" t="str">
        <f>IF(H343="shared-count-once",COUNTIFS($A$2:$A$1405,A343,$B$2:$B$1405,B343,$E$2:$E$1405,E343),1)</f>
      </c>
      <c r="AI343" s="102" t="n">
        <v>294484707.921554</v>
      </c>
      <c r="AJ343" s="103" t="str">
        <f>IF(AI343=0,"",Q343/AI343)</f>
      </c>
      <c r="AK343" s="104" t="str">
        <f>IF(AI343=0,"",R343/AI343)</f>
      </c>
      <c r="AL343" s="105" t="str">
        <f>IF(AI343=0,"",S343/AI343)</f>
      </c>
      <c r="AM343" s="106" t="str">
        <f>IF(AI343=0,"",Y343/AI343)</f>
      </c>
    </row>
    <row r="344">
      <c r="A344" t="s">
        <v>245</v>
      </c>
      <c r="B344" s="73" t="n">
        <v>2029</v>
      </c>
      <c r="C344" t="s">
        <v>245</v>
      </c>
      <c r="D344" t="s">
        <v>225</v>
      </c>
      <c r="E344" s="74" t="s">
        <v>330</v>
      </c>
      <c r="F344" s="75" t="s">
        <v>331</v>
      </c>
      <c r="G344" s="76" t="s">
        <v>249</v>
      </c>
      <c r="H344" s="77" t="s">
        <v>240</v>
      </c>
      <c r="I344" s="78" t="s">
        <v>304</v>
      </c>
      <c r="J344" s="79" t="str">
        <f>IFERROR(INDEX('Cost_Components'!$K$2:$K$28,MATCH(E344,'Cost_Components'!$A$2:$A$28,0)),"")</f>
      </c>
      <c r="K344" s="80" t="str">
        <f>IF(OR(L344="",Z344="",AA344="",AB344=""),"",IF(B344&lt;AA344,L344,IF(B344&gt;AB344,Z344,L344+(Z344-L344)*MIN(MAX((B344-AA344+1)/MAX(AB344-AA344+1,1),0),1))))</f>
      </c>
      <c r="L344" s="81" t="str">
        <f>IFERROR(INDEX('Cost_Components'!$S$2:$S$28,MATCH(E344,'Cost_Components'!$A$2:$A$28,0)),"")</f>
      </c>
      <c r="M344" s="82" t="str">
        <f>IFERROR(INDEX('Cost_Components'!$L$2:$L$28,MATCH(E344,'Cost_Components'!$A$2:$A$28,0)),"")</f>
      </c>
      <c r="N344" s="83" t="str">
        <f>IFERROR(INDEX('Cost_Components'!$P$2:$P$28,MATCH(E344,'Cost_Components'!$A$2:$A$28,0)),"")</f>
      </c>
      <c r="O344" s="84" t="str">
        <f>AF344*J344</f>
      </c>
      <c r="P344" s="85" t="str">
        <f>AG344*J344</f>
      </c>
      <c r="Q344" s="86" t="str">
        <f>P344*L344*M344*N344</f>
      </c>
      <c r="R344" s="87" t="str">
        <f>O344*K344*M344*N344</f>
      </c>
      <c r="S344" s="88" t="str">
        <f>R344-Q344</f>
      </c>
      <c r="T344" s="34" t="str">
        <f>IFERROR(INDEX('Cost_Components'!$R$2:$R$28,MATCH(E344,'Cost_Components'!$A$2:$A$28,0)),"")</f>
      </c>
      <c r="U344" s="89" t="str">
        <f>IFERROR(INDEX('Cost_Components'!$Q$2:$Q$28,MATCH(E344,'Cost_Components'!$A$2:$A$28,0)),"")</f>
      </c>
      <c r="V344" s="90" t="str">
        <f>1/(1+'Calculation_Assumptions'!$B$5)^(B344-'Calculation_Assumptions'!$B$2)</f>
      </c>
      <c r="W344" s="91" t="str">
        <f>Q344*V344</f>
      </c>
      <c r="X344" s="92" t="str">
        <f>R344*V344</f>
      </c>
      <c r="Y344" s="93" t="str">
        <f>S344*V344</f>
      </c>
      <c r="Z344" s="94" t="str">
        <f>IFERROR(INDEX('Cost_Components'!$T$2:$T$28,MATCH(E344,'Cost_Components'!$A$2:$A$28,0)),"")</f>
      </c>
      <c r="AA344" s="95" t="str">
        <f>IFERROR(INDEX('Cost_Components'!$U$2:$U$28,MATCH(E344,'Cost_Components'!$A$2:$A$28,0)),"")</f>
      </c>
      <c r="AB344" s="96" t="str">
        <f>IFERROR(INDEX('Cost_Components'!$V$2:$V$28,MATCH(E344,'Cost_Components'!$A$2:$A$28,0)),"")</f>
      </c>
      <c r="AC344" s="97" t="str">
        <f>IFERROR(INDEX('Cost_Components'!$M$2:$M$28,MATCH(E344,'Cost_Components'!$A$2:$A$28,0)),"")</f>
      </c>
      <c r="AD344" s="98" t="str">
        <f>IFERROR(INDEX('Cost_Components'!$N$2:$N$28,MATCH(E344,'Cost_Components'!$A$2:$A$28,0)),"")</f>
      </c>
      <c r="AE344" s="34" t="str">
        <f>IFERROR(INDEX('Cost_Components'!$O$2:$O$28,MATCH(E344,'Cost_Components'!$A$2:$A$28,0)),"")</f>
      </c>
      <c r="AF344" s="99" t="n">
        <v>5768449.55629274</v>
      </c>
      <c r="AG344" s="100" t="n">
        <v>5766968.1668583</v>
      </c>
      <c r="AH344" s="101" t="str">
        <f>IF(H344="shared-count-once",COUNTIFS($A$2:$A$1405,A344,$B$2:$B$1405,B344,$E$2:$E$1405,E344),1)</f>
      </c>
      <c r="AI344" s="102" t="n">
        <v>296414030.31143</v>
      </c>
      <c r="AJ344" s="103" t="str">
        <f>IF(AI344=0,"",Q344/AI344)</f>
      </c>
      <c r="AK344" s="104" t="str">
        <f>IF(AI344=0,"",R344/AI344)</f>
      </c>
      <c r="AL344" s="105" t="str">
        <f>IF(AI344=0,"",S344/AI344)</f>
      </c>
      <c r="AM344" s="106" t="str">
        <f>IF(AI344=0,"",Y344/AI344)</f>
      </c>
    </row>
    <row r="345">
      <c r="A345" t="s">
        <v>245</v>
      </c>
      <c r="B345" s="73" t="n">
        <v>2030</v>
      </c>
      <c r="C345" t="s">
        <v>245</v>
      </c>
      <c r="D345" t="s">
        <v>225</v>
      </c>
      <c r="E345" s="74" t="s">
        <v>330</v>
      </c>
      <c r="F345" s="75" t="s">
        <v>331</v>
      </c>
      <c r="G345" s="76" t="s">
        <v>249</v>
      </c>
      <c r="H345" s="77" t="s">
        <v>240</v>
      </c>
      <c r="I345" s="78" t="s">
        <v>304</v>
      </c>
      <c r="J345" s="79" t="str">
        <f>IFERROR(INDEX('Cost_Components'!$K$2:$K$28,MATCH(E345,'Cost_Components'!$A$2:$A$28,0)),"")</f>
      </c>
      <c r="K345" s="80" t="str">
        <f>IF(OR(L345="",Z345="",AA345="",AB345=""),"",IF(B345&lt;AA345,L345,IF(B345&gt;AB345,Z345,L345+(Z345-L345)*MIN(MAX((B345-AA345+1)/MAX(AB345-AA345+1,1),0),1))))</f>
      </c>
      <c r="L345" s="81" t="str">
        <f>IFERROR(INDEX('Cost_Components'!$S$2:$S$28,MATCH(E345,'Cost_Components'!$A$2:$A$28,0)),"")</f>
      </c>
      <c r="M345" s="82" t="str">
        <f>IFERROR(INDEX('Cost_Components'!$L$2:$L$28,MATCH(E345,'Cost_Components'!$A$2:$A$28,0)),"")</f>
      </c>
      <c r="N345" s="83" t="str">
        <f>IFERROR(INDEX('Cost_Components'!$P$2:$P$28,MATCH(E345,'Cost_Components'!$A$2:$A$28,0)),"")</f>
      </c>
      <c r="O345" s="84" t="str">
        <f>AF345*J345</f>
      </c>
      <c r="P345" s="85" t="str">
        <f>AG345*J345</f>
      </c>
      <c r="Q345" s="86" t="str">
        <f>P345*L345*M345*N345</f>
      </c>
      <c r="R345" s="87" t="str">
        <f>O345*K345*M345*N345</f>
      </c>
      <c r="S345" s="88" t="str">
        <f>R345-Q345</f>
      </c>
      <c r="T345" s="34" t="str">
        <f>IFERROR(INDEX('Cost_Components'!$R$2:$R$28,MATCH(E345,'Cost_Components'!$A$2:$A$28,0)),"")</f>
      </c>
      <c r="U345" s="89" t="str">
        <f>IFERROR(INDEX('Cost_Components'!$Q$2:$Q$28,MATCH(E345,'Cost_Components'!$A$2:$A$28,0)),"")</f>
      </c>
      <c r="V345" s="90" t="str">
        <f>1/(1+'Calculation_Assumptions'!$B$5)^(B345-'Calculation_Assumptions'!$B$2)</f>
      </c>
      <c r="W345" s="91" t="str">
        <f>Q345*V345</f>
      </c>
      <c r="X345" s="92" t="str">
        <f>R345*V345</f>
      </c>
      <c r="Y345" s="93" t="str">
        <f>S345*V345</f>
      </c>
      <c r="Z345" s="94" t="str">
        <f>IFERROR(INDEX('Cost_Components'!$T$2:$T$28,MATCH(E345,'Cost_Components'!$A$2:$A$28,0)),"")</f>
      </c>
      <c r="AA345" s="95" t="str">
        <f>IFERROR(INDEX('Cost_Components'!$U$2:$U$28,MATCH(E345,'Cost_Components'!$A$2:$A$28,0)),"")</f>
      </c>
      <c r="AB345" s="96" t="str">
        <f>IFERROR(INDEX('Cost_Components'!$V$2:$V$28,MATCH(E345,'Cost_Components'!$A$2:$A$28,0)),"")</f>
      </c>
      <c r="AC345" s="97" t="str">
        <f>IFERROR(INDEX('Cost_Components'!$M$2:$M$28,MATCH(E345,'Cost_Components'!$A$2:$A$28,0)),"")</f>
      </c>
      <c r="AD345" s="98" t="str">
        <f>IFERROR(INDEX('Cost_Components'!$N$2:$N$28,MATCH(E345,'Cost_Components'!$A$2:$A$28,0)),"")</f>
      </c>
      <c r="AE345" s="34" t="str">
        <f>IFERROR(INDEX('Cost_Components'!$O$2:$O$28,MATCH(E345,'Cost_Components'!$A$2:$A$28,0)),"")</f>
      </c>
      <c r="AF345" s="99" t="n">
        <v>5915560.67572379</v>
      </c>
      <c r="AG345" s="100" t="n">
        <v>5913493.5628833</v>
      </c>
      <c r="AH345" s="101" t="str">
        <f>IF(H345="shared-count-once",COUNTIFS($A$2:$A$1405,A345,$B$2:$B$1405,B345,$E$2:$E$1405,E345),1)</f>
      </c>
      <c r="AI345" s="102" t="n">
        <v>298289404.664994</v>
      </c>
      <c r="AJ345" s="103" t="str">
        <f>IF(AI345=0,"",Q345/AI345)</f>
      </c>
      <c r="AK345" s="104" t="str">
        <f>IF(AI345=0,"",R345/AI345)</f>
      </c>
      <c r="AL345" s="105" t="str">
        <f>IF(AI345=0,"",S345/AI345)</f>
      </c>
      <c r="AM345" s="106" t="str">
        <f>IF(AI345=0,"",Y345/AI345)</f>
      </c>
    </row>
    <row r="346">
      <c r="A346" t="s">
        <v>245</v>
      </c>
      <c r="B346" s="73" t="n">
        <v>2031</v>
      </c>
      <c r="C346" t="s">
        <v>245</v>
      </c>
      <c r="D346" t="s">
        <v>225</v>
      </c>
      <c r="E346" s="74" t="s">
        <v>330</v>
      </c>
      <c r="F346" s="75" t="s">
        <v>331</v>
      </c>
      <c r="G346" s="76" t="s">
        <v>249</v>
      </c>
      <c r="H346" s="77" t="s">
        <v>240</v>
      </c>
      <c r="I346" s="78" t="s">
        <v>304</v>
      </c>
      <c r="J346" s="79" t="str">
        <f>IFERROR(INDEX('Cost_Components'!$K$2:$K$28,MATCH(E346,'Cost_Components'!$A$2:$A$28,0)),"")</f>
      </c>
      <c r="K346" s="80" t="str">
        <f>IF(OR(L346="",Z346="",AA346="",AB346=""),"",IF(B346&lt;AA346,L346,IF(B346&gt;AB346,Z346,L346+(Z346-L346)*MIN(MAX((B346-AA346+1)/MAX(AB346-AA346+1,1),0),1))))</f>
      </c>
      <c r="L346" s="81" t="str">
        <f>IFERROR(INDEX('Cost_Components'!$S$2:$S$28,MATCH(E346,'Cost_Components'!$A$2:$A$28,0)),"")</f>
      </c>
      <c r="M346" s="82" t="str">
        <f>IFERROR(INDEX('Cost_Components'!$L$2:$L$28,MATCH(E346,'Cost_Components'!$A$2:$A$28,0)),"")</f>
      </c>
      <c r="N346" s="83" t="str">
        <f>IFERROR(INDEX('Cost_Components'!$P$2:$P$28,MATCH(E346,'Cost_Components'!$A$2:$A$28,0)),"")</f>
      </c>
      <c r="O346" s="84" t="str">
        <f>AF346*J346</f>
      </c>
      <c r="P346" s="85" t="str">
        <f>AG346*J346</f>
      </c>
      <c r="Q346" s="86" t="str">
        <f>P346*L346*M346*N346</f>
      </c>
      <c r="R346" s="87" t="str">
        <f>O346*K346*M346*N346</f>
      </c>
      <c r="S346" s="88" t="str">
        <f>R346-Q346</f>
      </c>
      <c r="T346" s="34" t="str">
        <f>IFERROR(INDEX('Cost_Components'!$R$2:$R$28,MATCH(E346,'Cost_Components'!$A$2:$A$28,0)),"")</f>
      </c>
      <c r="U346" s="89" t="str">
        <f>IFERROR(INDEX('Cost_Components'!$Q$2:$Q$28,MATCH(E346,'Cost_Components'!$A$2:$A$28,0)),"")</f>
      </c>
      <c r="V346" s="90" t="str">
        <f>1/(1+'Calculation_Assumptions'!$B$5)^(B346-'Calculation_Assumptions'!$B$2)</f>
      </c>
      <c r="W346" s="91" t="str">
        <f>Q346*V346</f>
      </c>
      <c r="X346" s="92" t="str">
        <f>R346*V346</f>
      </c>
      <c r="Y346" s="93" t="str">
        <f>S346*V346</f>
      </c>
      <c r="Z346" s="94" t="str">
        <f>IFERROR(INDEX('Cost_Components'!$T$2:$T$28,MATCH(E346,'Cost_Components'!$A$2:$A$28,0)),"")</f>
      </c>
      <c r="AA346" s="95" t="str">
        <f>IFERROR(INDEX('Cost_Components'!$U$2:$U$28,MATCH(E346,'Cost_Components'!$A$2:$A$28,0)),"")</f>
      </c>
      <c r="AB346" s="96" t="str">
        <f>IFERROR(INDEX('Cost_Components'!$V$2:$V$28,MATCH(E346,'Cost_Components'!$A$2:$A$28,0)),"")</f>
      </c>
      <c r="AC346" s="97" t="str">
        <f>IFERROR(INDEX('Cost_Components'!$M$2:$M$28,MATCH(E346,'Cost_Components'!$A$2:$A$28,0)),"")</f>
      </c>
      <c r="AD346" s="98" t="str">
        <f>IFERROR(INDEX('Cost_Components'!$N$2:$N$28,MATCH(E346,'Cost_Components'!$A$2:$A$28,0)),"")</f>
      </c>
      <c r="AE346" s="34" t="str">
        <f>IFERROR(INDEX('Cost_Components'!$O$2:$O$28,MATCH(E346,'Cost_Components'!$A$2:$A$28,0)),"")</f>
      </c>
      <c r="AF346" s="99" t="n">
        <v>6063636.47225449</v>
      </c>
      <c r="AG346" s="100" t="n">
        <v>6060891.79023451</v>
      </c>
      <c r="AH346" s="101" t="str">
        <f>IF(H346="shared-count-once",COUNTIFS($A$2:$A$1405,A346,$B$2:$B$1405,B346,$E$2:$E$1405,E346),1)</f>
      </c>
      <c r="AI346" s="102" t="n">
        <v>300119636.925519</v>
      </c>
      <c r="AJ346" s="103" t="str">
        <f>IF(AI346=0,"",Q346/AI346)</f>
      </c>
      <c r="AK346" s="104" t="str">
        <f>IF(AI346=0,"",R346/AI346)</f>
      </c>
      <c r="AL346" s="105" t="str">
        <f>IF(AI346=0,"",S346/AI346)</f>
      </c>
      <c r="AM346" s="106" t="str">
        <f>IF(AI346=0,"",Y346/AI346)</f>
      </c>
    </row>
    <row r="347">
      <c r="A347" t="s">
        <v>245</v>
      </c>
      <c r="B347" s="73" t="n">
        <v>2032</v>
      </c>
      <c r="C347" t="s">
        <v>245</v>
      </c>
      <c r="D347" t="s">
        <v>225</v>
      </c>
      <c r="E347" s="74" t="s">
        <v>330</v>
      </c>
      <c r="F347" s="75" t="s">
        <v>331</v>
      </c>
      <c r="G347" s="76" t="s">
        <v>249</v>
      </c>
      <c r="H347" s="77" t="s">
        <v>240</v>
      </c>
      <c r="I347" s="78" t="s">
        <v>304</v>
      </c>
      <c r="J347" s="79" t="str">
        <f>IFERROR(INDEX('Cost_Components'!$K$2:$K$28,MATCH(E347,'Cost_Components'!$A$2:$A$28,0)),"")</f>
      </c>
      <c r="K347" s="80" t="str">
        <f>IF(OR(L347="",Z347="",AA347="",AB347=""),"",IF(B347&lt;AA347,L347,IF(B347&gt;AB347,Z347,L347+(Z347-L347)*MIN(MAX((B347-AA347+1)/MAX(AB347-AA347+1,1),0),1))))</f>
      </c>
      <c r="L347" s="81" t="str">
        <f>IFERROR(INDEX('Cost_Components'!$S$2:$S$28,MATCH(E347,'Cost_Components'!$A$2:$A$28,0)),"")</f>
      </c>
      <c r="M347" s="82" t="str">
        <f>IFERROR(INDEX('Cost_Components'!$L$2:$L$28,MATCH(E347,'Cost_Components'!$A$2:$A$28,0)),"")</f>
      </c>
      <c r="N347" s="83" t="str">
        <f>IFERROR(INDEX('Cost_Components'!$P$2:$P$28,MATCH(E347,'Cost_Components'!$A$2:$A$28,0)),"")</f>
      </c>
      <c r="O347" s="84" t="str">
        <f>AF347*J347</f>
      </c>
      <c r="P347" s="85" t="str">
        <f>AG347*J347</f>
      </c>
      <c r="Q347" s="86" t="str">
        <f>P347*L347*M347*N347</f>
      </c>
      <c r="R347" s="87" t="str">
        <f>O347*K347*M347*N347</f>
      </c>
      <c r="S347" s="88" t="str">
        <f>R347-Q347</f>
      </c>
      <c r="T347" s="34" t="str">
        <f>IFERROR(INDEX('Cost_Components'!$R$2:$R$28,MATCH(E347,'Cost_Components'!$A$2:$A$28,0)),"")</f>
      </c>
      <c r="U347" s="89" t="str">
        <f>IFERROR(INDEX('Cost_Components'!$Q$2:$Q$28,MATCH(E347,'Cost_Components'!$A$2:$A$28,0)),"")</f>
      </c>
      <c r="V347" s="90" t="str">
        <f>1/(1+'Calculation_Assumptions'!$B$5)^(B347-'Calculation_Assumptions'!$B$2)</f>
      </c>
      <c r="W347" s="91" t="str">
        <f>Q347*V347</f>
      </c>
      <c r="X347" s="92" t="str">
        <f>R347*V347</f>
      </c>
      <c r="Y347" s="93" t="str">
        <f>S347*V347</f>
      </c>
      <c r="Z347" s="94" t="str">
        <f>IFERROR(INDEX('Cost_Components'!$T$2:$T$28,MATCH(E347,'Cost_Components'!$A$2:$A$28,0)),"")</f>
      </c>
      <c r="AA347" s="95" t="str">
        <f>IFERROR(INDEX('Cost_Components'!$U$2:$U$28,MATCH(E347,'Cost_Components'!$A$2:$A$28,0)),"")</f>
      </c>
      <c r="AB347" s="96" t="str">
        <f>IFERROR(INDEX('Cost_Components'!$V$2:$V$28,MATCH(E347,'Cost_Components'!$A$2:$A$28,0)),"")</f>
      </c>
      <c r="AC347" s="97" t="str">
        <f>IFERROR(INDEX('Cost_Components'!$M$2:$M$28,MATCH(E347,'Cost_Components'!$A$2:$A$28,0)),"")</f>
      </c>
      <c r="AD347" s="98" t="str">
        <f>IFERROR(INDEX('Cost_Components'!$N$2:$N$28,MATCH(E347,'Cost_Components'!$A$2:$A$28,0)),"")</f>
      </c>
      <c r="AE347" s="34" t="str">
        <f>IFERROR(INDEX('Cost_Components'!$O$2:$O$28,MATCH(E347,'Cost_Components'!$A$2:$A$28,0)),"")</f>
      </c>
      <c r="AF347" s="99" t="n">
        <v>6212854.98706436</v>
      </c>
      <c r="AG347" s="100" t="n">
        <v>6209343.98320199</v>
      </c>
      <c r="AH347" s="101" t="str">
        <f>IF(H347="shared-count-once",COUNTIFS($A$2:$A$1405,A347,$B$2:$B$1405,B347,$E$2:$E$1405,E347),1)</f>
      </c>
      <c r="AI347" s="102" t="n">
        <v>301904628.083541</v>
      </c>
      <c r="AJ347" s="103" t="str">
        <f>IF(AI347=0,"",Q347/AI347)</f>
      </c>
      <c r="AK347" s="104" t="str">
        <f>IF(AI347=0,"",R347/AI347)</f>
      </c>
      <c r="AL347" s="105" t="str">
        <f>IF(AI347=0,"",S347/AI347)</f>
      </c>
      <c r="AM347" s="106" t="str">
        <f>IF(AI347=0,"",Y347/AI347)</f>
      </c>
    </row>
    <row r="348">
      <c r="A348" t="s">
        <v>245</v>
      </c>
      <c r="B348" s="73" t="n">
        <v>2033</v>
      </c>
      <c r="C348" t="s">
        <v>245</v>
      </c>
      <c r="D348" t="s">
        <v>225</v>
      </c>
      <c r="E348" s="74" t="s">
        <v>330</v>
      </c>
      <c r="F348" s="75" t="s">
        <v>331</v>
      </c>
      <c r="G348" s="76" t="s">
        <v>249</v>
      </c>
      <c r="H348" s="77" t="s">
        <v>240</v>
      </c>
      <c r="I348" s="78" t="s">
        <v>304</v>
      </c>
      <c r="J348" s="79" t="str">
        <f>IFERROR(INDEX('Cost_Components'!$K$2:$K$28,MATCH(E348,'Cost_Components'!$A$2:$A$28,0)),"")</f>
      </c>
      <c r="K348" s="80" t="str">
        <f>IF(OR(L348="",Z348="",AA348="",AB348=""),"",IF(B348&lt;AA348,L348,IF(B348&gt;AB348,Z348,L348+(Z348-L348)*MIN(MAX((B348-AA348+1)/MAX(AB348-AA348+1,1),0),1))))</f>
      </c>
      <c r="L348" s="81" t="str">
        <f>IFERROR(INDEX('Cost_Components'!$S$2:$S$28,MATCH(E348,'Cost_Components'!$A$2:$A$28,0)),"")</f>
      </c>
      <c r="M348" s="82" t="str">
        <f>IFERROR(INDEX('Cost_Components'!$L$2:$L$28,MATCH(E348,'Cost_Components'!$A$2:$A$28,0)),"")</f>
      </c>
      <c r="N348" s="83" t="str">
        <f>IFERROR(INDEX('Cost_Components'!$P$2:$P$28,MATCH(E348,'Cost_Components'!$A$2:$A$28,0)),"")</f>
      </c>
      <c r="O348" s="84" t="str">
        <f>AF348*J348</f>
      </c>
      <c r="P348" s="85" t="str">
        <f>AG348*J348</f>
      </c>
      <c r="Q348" s="86" t="str">
        <f>P348*L348*M348*N348</f>
      </c>
      <c r="R348" s="87" t="str">
        <f>O348*K348*M348*N348</f>
      </c>
      <c r="S348" s="88" t="str">
        <f>R348-Q348</f>
      </c>
      <c r="T348" s="34" t="str">
        <f>IFERROR(INDEX('Cost_Components'!$R$2:$R$28,MATCH(E348,'Cost_Components'!$A$2:$A$28,0)),"")</f>
      </c>
      <c r="U348" s="89" t="str">
        <f>IFERROR(INDEX('Cost_Components'!$Q$2:$Q$28,MATCH(E348,'Cost_Components'!$A$2:$A$28,0)),"")</f>
      </c>
      <c r="V348" s="90" t="str">
        <f>1/(1+'Calculation_Assumptions'!$B$5)^(B348-'Calculation_Assumptions'!$B$2)</f>
      </c>
      <c r="W348" s="91" t="str">
        <f>Q348*V348</f>
      </c>
      <c r="X348" s="92" t="str">
        <f>R348*V348</f>
      </c>
      <c r="Y348" s="93" t="str">
        <f>S348*V348</f>
      </c>
      <c r="Z348" s="94" t="str">
        <f>IFERROR(INDEX('Cost_Components'!$T$2:$T$28,MATCH(E348,'Cost_Components'!$A$2:$A$28,0)),"")</f>
      </c>
      <c r="AA348" s="95" t="str">
        <f>IFERROR(INDEX('Cost_Components'!$U$2:$U$28,MATCH(E348,'Cost_Components'!$A$2:$A$28,0)),"")</f>
      </c>
      <c r="AB348" s="96" t="str">
        <f>IFERROR(INDEX('Cost_Components'!$V$2:$V$28,MATCH(E348,'Cost_Components'!$A$2:$A$28,0)),"")</f>
      </c>
      <c r="AC348" s="97" t="str">
        <f>IFERROR(INDEX('Cost_Components'!$M$2:$M$28,MATCH(E348,'Cost_Components'!$A$2:$A$28,0)),"")</f>
      </c>
      <c r="AD348" s="98" t="str">
        <f>IFERROR(INDEX('Cost_Components'!$N$2:$N$28,MATCH(E348,'Cost_Components'!$A$2:$A$28,0)),"")</f>
      </c>
      <c r="AE348" s="34" t="str">
        <f>IFERROR(INDEX('Cost_Components'!$O$2:$O$28,MATCH(E348,'Cost_Components'!$A$2:$A$28,0)),"")</f>
      </c>
      <c r="AF348" s="99" t="n">
        <v>6362667.27078528</v>
      </c>
      <c r="AG348" s="100" t="n">
        <v>6358304.48888944</v>
      </c>
      <c r="AH348" s="101" t="str">
        <f>IF(H348="shared-count-once",COUNTIFS($A$2:$A$1405,A348,$B$2:$B$1405,B348,$E$2:$E$1405,E348),1)</f>
      </c>
      <c r="AI348" s="102" t="n">
        <v>303644277.16916</v>
      </c>
      <c r="AJ348" s="103" t="str">
        <f>IF(AI348=0,"",Q348/AI348)</f>
      </c>
      <c r="AK348" s="104" t="str">
        <f>IF(AI348=0,"",R348/AI348)</f>
      </c>
      <c r="AL348" s="105" t="str">
        <f>IF(AI348=0,"",S348/AI348)</f>
      </c>
      <c r="AM348" s="106" t="str">
        <f>IF(AI348=0,"",Y348/AI348)</f>
      </c>
    </row>
    <row r="349">
      <c r="A349" t="s">
        <v>245</v>
      </c>
      <c r="B349" s="73" t="n">
        <v>2034</v>
      </c>
      <c r="C349" t="s">
        <v>245</v>
      </c>
      <c r="D349" t="s">
        <v>225</v>
      </c>
      <c r="E349" s="74" t="s">
        <v>330</v>
      </c>
      <c r="F349" s="75" t="s">
        <v>331</v>
      </c>
      <c r="G349" s="76" t="s">
        <v>249</v>
      </c>
      <c r="H349" s="77" t="s">
        <v>240</v>
      </c>
      <c r="I349" s="78" t="s">
        <v>304</v>
      </c>
      <c r="J349" s="79" t="str">
        <f>IFERROR(INDEX('Cost_Components'!$K$2:$K$28,MATCH(E349,'Cost_Components'!$A$2:$A$28,0)),"")</f>
      </c>
      <c r="K349" s="80" t="str">
        <f>IF(OR(L349="",Z349="",AA349="",AB349=""),"",IF(B349&lt;AA349,L349,IF(B349&gt;AB349,Z349,L349+(Z349-L349)*MIN(MAX((B349-AA349+1)/MAX(AB349-AA349+1,1),0),1))))</f>
      </c>
      <c r="L349" s="81" t="str">
        <f>IFERROR(INDEX('Cost_Components'!$S$2:$S$28,MATCH(E349,'Cost_Components'!$A$2:$A$28,0)),"")</f>
      </c>
      <c r="M349" s="82" t="str">
        <f>IFERROR(INDEX('Cost_Components'!$L$2:$L$28,MATCH(E349,'Cost_Components'!$A$2:$A$28,0)),"")</f>
      </c>
      <c r="N349" s="83" t="str">
        <f>IFERROR(INDEX('Cost_Components'!$P$2:$P$28,MATCH(E349,'Cost_Components'!$A$2:$A$28,0)),"")</f>
      </c>
      <c r="O349" s="84" t="str">
        <f>AF349*J349</f>
      </c>
      <c r="P349" s="85" t="str">
        <f>AG349*J349</f>
      </c>
      <c r="Q349" s="86" t="str">
        <f>P349*L349*M349*N349</f>
      </c>
      <c r="R349" s="87" t="str">
        <f>O349*K349*M349*N349</f>
      </c>
      <c r="S349" s="88" t="str">
        <f>R349-Q349</f>
      </c>
      <c r="T349" s="34" t="str">
        <f>IFERROR(INDEX('Cost_Components'!$R$2:$R$28,MATCH(E349,'Cost_Components'!$A$2:$A$28,0)),"")</f>
      </c>
      <c r="U349" s="89" t="str">
        <f>IFERROR(INDEX('Cost_Components'!$Q$2:$Q$28,MATCH(E349,'Cost_Components'!$A$2:$A$28,0)),"")</f>
      </c>
      <c r="V349" s="90" t="str">
        <f>1/(1+'Calculation_Assumptions'!$B$5)^(B349-'Calculation_Assumptions'!$B$2)</f>
      </c>
      <c r="W349" s="91" t="str">
        <f>Q349*V349</f>
      </c>
      <c r="X349" s="92" t="str">
        <f>R349*V349</f>
      </c>
      <c r="Y349" s="93" t="str">
        <f>S349*V349</f>
      </c>
      <c r="Z349" s="94" t="str">
        <f>IFERROR(INDEX('Cost_Components'!$T$2:$T$28,MATCH(E349,'Cost_Components'!$A$2:$A$28,0)),"")</f>
      </c>
      <c r="AA349" s="95" t="str">
        <f>IFERROR(INDEX('Cost_Components'!$U$2:$U$28,MATCH(E349,'Cost_Components'!$A$2:$A$28,0)),"")</f>
      </c>
      <c r="AB349" s="96" t="str">
        <f>IFERROR(INDEX('Cost_Components'!$V$2:$V$28,MATCH(E349,'Cost_Components'!$A$2:$A$28,0)),"")</f>
      </c>
      <c r="AC349" s="97" t="str">
        <f>IFERROR(INDEX('Cost_Components'!$M$2:$M$28,MATCH(E349,'Cost_Components'!$A$2:$A$28,0)),"")</f>
      </c>
      <c r="AD349" s="98" t="str">
        <f>IFERROR(INDEX('Cost_Components'!$N$2:$N$28,MATCH(E349,'Cost_Components'!$A$2:$A$28,0)),"")</f>
      </c>
      <c r="AE349" s="34" t="str">
        <f>IFERROR(INDEX('Cost_Components'!$O$2:$O$28,MATCH(E349,'Cost_Components'!$A$2:$A$28,0)),"")</f>
      </c>
      <c r="AF349" s="99" t="n">
        <v>6512738.02121233</v>
      </c>
      <c r="AG349" s="100" t="n">
        <v>6507440.80823556</v>
      </c>
      <c r="AH349" s="101" t="str">
        <f>IF(H349="shared-count-once",COUNTIFS($A$2:$A$1405,A349,$B$2:$B$1405,B349,$E$2:$E$1405,E349),1)</f>
      </c>
      <c r="AI349" s="102" t="n">
        <v>305332541.184984</v>
      </c>
      <c r="AJ349" s="103" t="str">
        <f>IF(AI349=0,"",Q349/AI349)</f>
      </c>
      <c r="AK349" s="104" t="str">
        <f>IF(AI349=0,"",R349/AI349)</f>
      </c>
      <c r="AL349" s="105" t="str">
        <f>IF(AI349=0,"",S349/AI349)</f>
      </c>
      <c r="AM349" s="106" t="str">
        <f>IF(AI349=0,"",Y349/AI349)</f>
      </c>
    </row>
    <row r="350">
      <c r="A350" t="s">
        <v>245</v>
      </c>
      <c r="B350" s="73" t="n">
        <v>2035</v>
      </c>
      <c r="C350" t="s">
        <v>245</v>
      </c>
      <c r="D350" t="s">
        <v>225</v>
      </c>
      <c r="E350" s="74" t="s">
        <v>330</v>
      </c>
      <c r="F350" s="75" t="s">
        <v>331</v>
      </c>
      <c r="G350" s="76" t="s">
        <v>249</v>
      </c>
      <c r="H350" s="77" t="s">
        <v>240</v>
      </c>
      <c r="I350" s="78" t="s">
        <v>304</v>
      </c>
      <c r="J350" s="79" t="str">
        <f>IFERROR(INDEX('Cost_Components'!$K$2:$K$28,MATCH(E350,'Cost_Components'!$A$2:$A$28,0)),"")</f>
      </c>
      <c r="K350" s="80" t="str">
        <f>IF(OR(L350="",Z350="",AA350="",AB350=""),"",IF(B350&lt;AA350,L350,IF(B350&gt;AB350,Z350,L350+(Z350-L350)*MIN(MAX((B350-AA350+1)/MAX(AB350-AA350+1,1),0),1))))</f>
      </c>
      <c r="L350" s="81" t="str">
        <f>IFERROR(INDEX('Cost_Components'!$S$2:$S$28,MATCH(E350,'Cost_Components'!$A$2:$A$28,0)),"")</f>
      </c>
      <c r="M350" s="82" t="str">
        <f>IFERROR(INDEX('Cost_Components'!$L$2:$L$28,MATCH(E350,'Cost_Components'!$A$2:$A$28,0)),"")</f>
      </c>
      <c r="N350" s="83" t="str">
        <f>IFERROR(INDEX('Cost_Components'!$P$2:$P$28,MATCH(E350,'Cost_Components'!$A$2:$A$28,0)),"")</f>
      </c>
      <c r="O350" s="84" t="str">
        <f>AF350*J350</f>
      </c>
      <c r="P350" s="85" t="str">
        <f>AG350*J350</f>
      </c>
      <c r="Q350" s="86" t="str">
        <f>P350*L350*M350*N350</f>
      </c>
      <c r="R350" s="87" t="str">
        <f>O350*K350*M350*N350</f>
      </c>
      <c r="S350" s="88" t="str">
        <f>R350-Q350</f>
      </c>
      <c r="T350" s="34" t="str">
        <f>IFERROR(INDEX('Cost_Components'!$R$2:$R$28,MATCH(E350,'Cost_Components'!$A$2:$A$28,0)),"")</f>
      </c>
      <c r="U350" s="89" t="str">
        <f>IFERROR(INDEX('Cost_Components'!$Q$2:$Q$28,MATCH(E350,'Cost_Components'!$A$2:$A$28,0)),"")</f>
      </c>
      <c r="V350" s="90" t="str">
        <f>1/(1+'Calculation_Assumptions'!$B$5)^(B350-'Calculation_Assumptions'!$B$2)</f>
      </c>
      <c r="W350" s="91" t="str">
        <f>Q350*V350</f>
      </c>
      <c r="X350" s="92" t="str">
        <f>R350*V350</f>
      </c>
      <c r="Y350" s="93" t="str">
        <f>S350*V350</f>
      </c>
      <c r="Z350" s="94" t="str">
        <f>IFERROR(INDEX('Cost_Components'!$T$2:$T$28,MATCH(E350,'Cost_Components'!$A$2:$A$28,0)),"")</f>
      </c>
      <c r="AA350" s="95" t="str">
        <f>IFERROR(INDEX('Cost_Components'!$U$2:$U$28,MATCH(E350,'Cost_Components'!$A$2:$A$28,0)),"")</f>
      </c>
      <c r="AB350" s="96" t="str">
        <f>IFERROR(INDEX('Cost_Components'!$V$2:$V$28,MATCH(E350,'Cost_Components'!$A$2:$A$28,0)),"")</f>
      </c>
      <c r="AC350" s="97" t="str">
        <f>IFERROR(INDEX('Cost_Components'!$M$2:$M$28,MATCH(E350,'Cost_Components'!$A$2:$A$28,0)),"")</f>
      </c>
      <c r="AD350" s="98" t="str">
        <f>IFERROR(INDEX('Cost_Components'!$N$2:$N$28,MATCH(E350,'Cost_Components'!$A$2:$A$28,0)),"")</f>
      </c>
      <c r="AE350" s="34" t="str">
        <f>IFERROR(INDEX('Cost_Components'!$O$2:$O$28,MATCH(E350,'Cost_Components'!$A$2:$A$28,0)),"")</f>
      </c>
      <c r="AF350" s="99" t="n">
        <v>6662938.28264282</v>
      </c>
      <c r="AG350" s="100" t="n">
        <v>6656625.86824922</v>
      </c>
      <c r="AH350" s="101" t="str">
        <f>IF(H350="shared-count-once",COUNTIFS($A$2:$A$1405,A350,$B$2:$B$1405,B350,$E$2:$E$1405,E350),1)</f>
      </c>
      <c r="AI350" s="102" t="n">
        <v>306964650.16712</v>
      </c>
      <c r="AJ350" s="103" t="str">
        <f>IF(AI350=0,"",Q350/AI350)</f>
      </c>
      <c r="AK350" s="104" t="str">
        <f>IF(AI350=0,"",R350/AI350)</f>
      </c>
      <c r="AL350" s="105" t="str">
        <f>IF(AI350=0,"",S350/AI350)</f>
      </c>
      <c r="AM350" s="106" t="str">
        <f>IF(AI350=0,"",Y350/AI350)</f>
      </c>
    </row>
    <row r="351">
      <c r="A351" t="s">
        <v>245</v>
      </c>
      <c r="B351" s="73" t="n">
        <v>2036</v>
      </c>
      <c r="C351" t="s">
        <v>245</v>
      </c>
      <c r="D351" t="s">
        <v>225</v>
      </c>
      <c r="E351" s="74" t="s">
        <v>330</v>
      </c>
      <c r="F351" s="75" t="s">
        <v>331</v>
      </c>
      <c r="G351" s="76" t="s">
        <v>249</v>
      </c>
      <c r="H351" s="77" t="s">
        <v>240</v>
      </c>
      <c r="I351" s="78" t="s">
        <v>304</v>
      </c>
      <c r="J351" s="79" t="str">
        <f>IFERROR(INDEX('Cost_Components'!$K$2:$K$28,MATCH(E351,'Cost_Components'!$A$2:$A$28,0)),"")</f>
      </c>
      <c r="K351" s="80" t="str">
        <f>IF(OR(L351="",Z351="",AA351="",AB351=""),"",IF(B351&lt;AA351,L351,IF(B351&gt;AB351,Z351,L351+(Z351-L351)*MIN(MAX((B351-AA351+1)/MAX(AB351-AA351+1,1),0),1))))</f>
      </c>
      <c r="L351" s="81" t="str">
        <f>IFERROR(INDEX('Cost_Components'!$S$2:$S$28,MATCH(E351,'Cost_Components'!$A$2:$A$28,0)),"")</f>
      </c>
      <c r="M351" s="82" t="str">
        <f>IFERROR(INDEX('Cost_Components'!$L$2:$L$28,MATCH(E351,'Cost_Components'!$A$2:$A$28,0)),"")</f>
      </c>
      <c r="N351" s="83" t="str">
        <f>IFERROR(INDEX('Cost_Components'!$P$2:$P$28,MATCH(E351,'Cost_Components'!$A$2:$A$28,0)),"")</f>
      </c>
      <c r="O351" s="84" t="str">
        <f>AF351*J351</f>
      </c>
      <c r="P351" s="85" t="str">
        <f>AG351*J351</f>
      </c>
      <c r="Q351" s="86" t="str">
        <f>P351*L351*M351*N351</f>
      </c>
      <c r="R351" s="87" t="str">
        <f>O351*K351*M351*N351</f>
      </c>
      <c r="S351" s="88" t="str">
        <f>R351-Q351</f>
      </c>
      <c r="T351" s="34" t="str">
        <f>IFERROR(INDEX('Cost_Components'!$R$2:$R$28,MATCH(E351,'Cost_Components'!$A$2:$A$28,0)),"")</f>
      </c>
      <c r="U351" s="89" t="str">
        <f>IFERROR(INDEX('Cost_Components'!$Q$2:$Q$28,MATCH(E351,'Cost_Components'!$A$2:$A$28,0)),"")</f>
      </c>
      <c r="V351" s="90" t="str">
        <f>1/(1+'Calculation_Assumptions'!$B$5)^(B351-'Calculation_Assumptions'!$B$2)</f>
      </c>
      <c r="W351" s="91" t="str">
        <f>Q351*V351</f>
      </c>
      <c r="X351" s="92" t="str">
        <f>R351*V351</f>
      </c>
      <c r="Y351" s="93" t="str">
        <f>S351*V351</f>
      </c>
      <c r="Z351" s="94" t="str">
        <f>IFERROR(INDEX('Cost_Components'!$T$2:$T$28,MATCH(E351,'Cost_Components'!$A$2:$A$28,0)),"")</f>
      </c>
      <c r="AA351" s="95" t="str">
        <f>IFERROR(INDEX('Cost_Components'!$U$2:$U$28,MATCH(E351,'Cost_Components'!$A$2:$A$28,0)),"")</f>
      </c>
      <c r="AB351" s="96" t="str">
        <f>IFERROR(INDEX('Cost_Components'!$V$2:$V$28,MATCH(E351,'Cost_Components'!$A$2:$A$28,0)),"")</f>
      </c>
      <c r="AC351" s="97" t="str">
        <f>IFERROR(INDEX('Cost_Components'!$M$2:$M$28,MATCH(E351,'Cost_Components'!$A$2:$A$28,0)),"")</f>
      </c>
      <c r="AD351" s="98" t="str">
        <f>IFERROR(INDEX('Cost_Components'!$N$2:$N$28,MATCH(E351,'Cost_Components'!$A$2:$A$28,0)),"")</f>
      </c>
      <c r="AE351" s="34" t="str">
        <f>IFERROR(INDEX('Cost_Components'!$O$2:$O$28,MATCH(E351,'Cost_Components'!$A$2:$A$28,0)),"")</f>
      </c>
      <c r="AF351" s="99" t="n">
        <v>6813311.7309858</v>
      </c>
      <c r="AG351" s="100" t="n">
        <v>6805905.87886533</v>
      </c>
      <c r="AH351" s="101" t="str">
        <f>IF(H351="shared-count-once",COUNTIFS($A$2:$A$1405,A351,$B$2:$B$1405,B351,$E$2:$E$1405,E351),1)</f>
      </c>
      <c r="AI351" s="102" t="n">
        <v>308542769.756622</v>
      </c>
      <c r="AJ351" s="103" t="str">
        <f>IF(AI351=0,"",Q351/AI351)</f>
      </c>
      <c r="AK351" s="104" t="str">
        <f>IF(AI351=0,"",R351/AI351)</f>
      </c>
      <c r="AL351" s="105" t="str">
        <f>IF(AI351=0,"",S351/AI351)</f>
      </c>
      <c r="AM351" s="106" t="str">
        <f>IF(AI351=0,"",Y351/AI351)</f>
      </c>
    </row>
    <row r="352">
      <c r="A352" t="s">
        <v>245</v>
      </c>
      <c r="B352" s="73" t="n">
        <v>2037</v>
      </c>
      <c r="C352" t="s">
        <v>245</v>
      </c>
      <c r="D352" t="s">
        <v>225</v>
      </c>
      <c r="E352" s="74" t="s">
        <v>330</v>
      </c>
      <c r="F352" s="75" t="s">
        <v>331</v>
      </c>
      <c r="G352" s="76" t="s">
        <v>249</v>
      </c>
      <c r="H352" s="77" t="s">
        <v>240</v>
      </c>
      <c r="I352" s="78" t="s">
        <v>304</v>
      </c>
      <c r="J352" s="79" t="str">
        <f>IFERROR(INDEX('Cost_Components'!$K$2:$K$28,MATCH(E352,'Cost_Components'!$A$2:$A$28,0)),"")</f>
      </c>
      <c r="K352" s="80" t="str">
        <f>IF(OR(L352="",Z352="",AA352="",AB352=""),"",IF(B352&lt;AA352,L352,IF(B352&gt;AB352,Z352,L352+(Z352-L352)*MIN(MAX((B352-AA352+1)/MAX(AB352-AA352+1,1),0),1))))</f>
      </c>
      <c r="L352" s="81" t="str">
        <f>IFERROR(INDEX('Cost_Components'!$S$2:$S$28,MATCH(E352,'Cost_Components'!$A$2:$A$28,0)),"")</f>
      </c>
      <c r="M352" s="82" t="str">
        <f>IFERROR(INDEX('Cost_Components'!$L$2:$L$28,MATCH(E352,'Cost_Components'!$A$2:$A$28,0)),"")</f>
      </c>
      <c r="N352" s="83" t="str">
        <f>IFERROR(INDEX('Cost_Components'!$P$2:$P$28,MATCH(E352,'Cost_Components'!$A$2:$A$28,0)),"")</f>
      </c>
      <c r="O352" s="84" t="str">
        <f>AF352*J352</f>
      </c>
      <c r="P352" s="85" t="str">
        <f>AG352*J352</f>
      </c>
      <c r="Q352" s="86" t="str">
        <f>P352*L352*M352*N352</f>
      </c>
      <c r="R352" s="87" t="str">
        <f>O352*K352*M352*N352</f>
      </c>
      <c r="S352" s="88" t="str">
        <f>R352-Q352</f>
      </c>
      <c r="T352" s="34" t="str">
        <f>IFERROR(INDEX('Cost_Components'!$R$2:$R$28,MATCH(E352,'Cost_Components'!$A$2:$A$28,0)),"")</f>
      </c>
      <c r="U352" s="89" t="str">
        <f>IFERROR(INDEX('Cost_Components'!$Q$2:$Q$28,MATCH(E352,'Cost_Components'!$A$2:$A$28,0)),"")</f>
      </c>
      <c r="V352" s="90" t="str">
        <f>1/(1+'Calculation_Assumptions'!$B$5)^(B352-'Calculation_Assumptions'!$B$2)</f>
      </c>
      <c r="W352" s="91" t="str">
        <f>Q352*V352</f>
      </c>
      <c r="X352" s="92" t="str">
        <f>R352*V352</f>
      </c>
      <c r="Y352" s="93" t="str">
        <f>S352*V352</f>
      </c>
      <c r="Z352" s="94" t="str">
        <f>IFERROR(INDEX('Cost_Components'!$T$2:$T$28,MATCH(E352,'Cost_Components'!$A$2:$A$28,0)),"")</f>
      </c>
      <c r="AA352" s="95" t="str">
        <f>IFERROR(INDEX('Cost_Components'!$U$2:$U$28,MATCH(E352,'Cost_Components'!$A$2:$A$28,0)),"")</f>
      </c>
      <c r="AB352" s="96" t="str">
        <f>IFERROR(INDEX('Cost_Components'!$V$2:$V$28,MATCH(E352,'Cost_Components'!$A$2:$A$28,0)),"")</f>
      </c>
      <c r="AC352" s="97" t="str">
        <f>IFERROR(INDEX('Cost_Components'!$M$2:$M$28,MATCH(E352,'Cost_Components'!$A$2:$A$28,0)),"")</f>
      </c>
      <c r="AD352" s="98" t="str">
        <f>IFERROR(INDEX('Cost_Components'!$N$2:$N$28,MATCH(E352,'Cost_Components'!$A$2:$A$28,0)),"")</f>
      </c>
      <c r="AE352" s="34" t="str">
        <f>IFERROR(INDEX('Cost_Components'!$O$2:$O$28,MATCH(E352,'Cost_Components'!$A$2:$A$28,0)),"")</f>
      </c>
      <c r="AF352" s="99" t="n">
        <v>6963970.07560548</v>
      </c>
      <c r="AG352" s="100" t="n">
        <v>6955395.70671767</v>
      </c>
      <c r="AH352" s="101" t="str">
        <f>IF(H352="shared-count-once",COUNTIFS($A$2:$A$1405,A352,$B$2:$B$1405,B352,$E$2:$E$1405,E352),1)</f>
      </c>
      <c r="AI352" s="102" t="n">
        <v>310068287.63643</v>
      </c>
      <c r="AJ352" s="103" t="str">
        <f>IF(AI352=0,"",Q352/AI352)</f>
      </c>
      <c r="AK352" s="104" t="str">
        <f>IF(AI352=0,"",R352/AI352)</f>
      </c>
      <c r="AL352" s="105" t="str">
        <f>IF(AI352=0,"",S352/AI352)</f>
      </c>
      <c r="AM352" s="106" t="str">
        <f>IF(AI352=0,"",Y352/AI352)</f>
      </c>
    </row>
    <row r="353">
      <c r="A353" t="s">
        <v>245</v>
      </c>
      <c r="B353" s="73" t="n">
        <v>2038</v>
      </c>
      <c r="C353" t="s">
        <v>245</v>
      </c>
      <c r="D353" t="s">
        <v>225</v>
      </c>
      <c r="E353" s="74" t="s">
        <v>330</v>
      </c>
      <c r="F353" s="75" t="s">
        <v>331</v>
      </c>
      <c r="G353" s="76" t="s">
        <v>249</v>
      </c>
      <c r="H353" s="77" t="s">
        <v>240</v>
      </c>
      <c r="I353" s="78" t="s">
        <v>304</v>
      </c>
      <c r="J353" s="79" t="str">
        <f>IFERROR(INDEX('Cost_Components'!$K$2:$K$28,MATCH(E353,'Cost_Components'!$A$2:$A$28,0)),"")</f>
      </c>
      <c r="K353" s="80" t="str">
        <f>IF(OR(L353="",Z353="",AA353="",AB353=""),"",IF(B353&lt;AA353,L353,IF(B353&gt;AB353,Z353,L353+(Z353-L353)*MIN(MAX((B353-AA353+1)/MAX(AB353-AA353+1,1),0),1))))</f>
      </c>
      <c r="L353" s="81" t="str">
        <f>IFERROR(INDEX('Cost_Components'!$S$2:$S$28,MATCH(E353,'Cost_Components'!$A$2:$A$28,0)),"")</f>
      </c>
      <c r="M353" s="82" t="str">
        <f>IFERROR(INDEX('Cost_Components'!$L$2:$L$28,MATCH(E353,'Cost_Components'!$A$2:$A$28,0)),"")</f>
      </c>
      <c r="N353" s="83" t="str">
        <f>IFERROR(INDEX('Cost_Components'!$P$2:$P$28,MATCH(E353,'Cost_Components'!$A$2:$A$28,0)),"")</f>
      </c>
      <c r="O353" s="84" t="str">
        <f>AF353*J353</f>
      </c>
      <c r="P353" s="85" t="str">
        <f>AG353*J353</f>
      </c>
      <c r="Q353" s="86" t="str">
        <f>P353*L353*M353*N353</f>
      </c>
      <c r="R353" s="87" t="str">
        <f>O353*K353*M353*N353</f>
      </c>
      <c r="S353" s="88" t="str">
        <f>R353-Q353</f>
      </c>
      <c r="T353" s="34" t="str">
        <f>IFERROR(INDEX('Cost_Components'!$R$2:$R$28,MATCH(E353,'Cost_Components'!$A$2:$A$28,0)),"")</f>
      </c>
      <c r="U353" s="89" t="str">
        <f>IFERROR(INDEX('Cost_Components'!$Q$2:$Q$28,MATCH(E353,'Cost_Components'!$A$2:$A$28,0)),"")</f>
      </c>
      <c r="V353" s="90" t="str">
        <f>1/(1+'Calculation_Assumptions'!$B$5)^(B353-'Calculation_Assumptions'!$B$2)</f>
      </c>
      <c r="W353" s="91" t="str">
        <f>Q353*V353</f>
      </c>
      <c r="X353" s="92" t="str">
        <f>R353*V353</f>
      </c>
      <c r="Y353" s="93" t="str">
        <f>S353*V353</f>
      </c>
      <c r="Z353" s="94" t="str">
        <f>IFERROR(INDEX('Cost_Components'!$T$2:$T$28,MATCH(E353,'Cost_Components'!$A$2:$A$28,0)),"")</f>
      </c>
      <c r="AA353" s="95" t="str">
        <f>IFERROR(INDEX('Cost_Components'!$U$2:$U$28,MATCH(E353,'Cost_Components'!$A$2:$A$28,0)),"")</f>
      </c>
      <c r="AB353" s="96" t="str">
        <f>IFERROR(INDEX('Cost_Components'!$V$2:$V$28,MATCH(E353,'Cost_Components'!$A$2:$A$28,0)),"")</f>
      </c>
      <c r="AC353" s="97" t="str">
        <f>IFERROR(INDEX('Cost_Components'!$M$2:$M$28,MATCH(E353,'Cost_Components'!$A$2:$A$28,0)),"")</f>
      </c>
      <c r="AD353" s="98" t="str">
        <f>IFERROR(INDEX('Cost_Components'!$N$2:$N$28,MATCH(E353,'Cost_Components'!$A$2:$A$28,0)),"")</f>
      </c>
      <c r="AE353" s="34" t="str">
        <f>IFERROR(INDEX('Cost_Components'!$O$2:$O$28,MATCH(E353,'Cost_Components'!$A$2:$A$28,0)),"")</f>
      </c>
      <c r="AF353" s="99" t="n">
        <v>7117294.82107836</v>
      </c>
      <c r="AG353" s="100" t="n">
        <v>7107479.82856744</v>
      </c>
      <c r="AH353" s="101" t="str">
        <f>IF(H353="shared-count-once",COUNTIFS($A$2:$A$1405,A353,$B$2:$B$1405,B353,$E$2:$E$1405,E353),1)</f>
      </c>
      <c r="AI353" s="102" t="n">
        <v>311532999.13163</v>
      </c>
      <c r="AJ353" s="103" t="str">
        <f>IF(AI353=0,"",Q353/AI353)</f>
      </c>
      <c r="AK353" s="104" t="str">
        <f>IF(AI353=0,"",R353/AI353)</f>
      </c>
      <c r="AL353" s="105" t="str">
        <f>IF(AI353=0,"",S353/AI353)</f>
      </c>
      <c r="AM353" s="106" t="str">
        <f>IF(AI353=0,"",Y353/AI353)</f>
      </c>
    </row>
    <row r="354">
      <c r="A354" t="s">
        <v>245</v>
      </c>
      <c r="B354" s="73" t="n">
        <v>2039</v>
      </c>
      <c r="C354" t="s">
        <v>245</v>
      </c>
      <c r="D354" t="s">
        <v>225</v>
      </c>
      <c r="E354" s="74" t="s">
        <v>330</v>
      </c>
      <c r="F354" s="75" t="s">
        <v>331</v>
      </c>
      <c r="G354" s="76" t="s">
        <v>249</v>
      </c>
      <c r="H354" s="77" t="s">
        <v>240</v>
      </c>
      <c r="I354" s="78" t="s">
        <v>304</v>
      </c>
      <c r="J354" s="79" t="str">
        <f>IFERROR(INDEX('Cost_Components'!$K$2:$K$28,MATCH(E354,'Cost_Components'!$A$2:$A$28,0)),"")</f>
      </c>
      <c r="K354" s="80" t="str">
        <f>IF(OR(L354="",Z354="",AA354="",AB354=""),"",IF(B354&lt;AA354,L354,IF(B354&gt;AB354,Z354,L354+(Z354-L354)*MIN(MAX((B354-AA354+1)/MAX(AB354-AA354+1,1),0),1))))</f>
      </c>
      <c r="L354" s="81" t="str">
        <f>IFERROR(INDEX('Cost_Components'!$S$2:$S$28,MATCH(E354,'Cost_Components'!$A$2:$A$28,0)),"")</f>
      </c>
      <c r="M354" s="82" t="str">
        <f>IFERROR(INDEX('Cost_Components'!$L$2:$L$28,MATCH(E354,'Cost_Components'!$A$2:$A$28,0)),"")</f>
      </c>
      <c r="N354" s="83" t="str">
        <f>IFERROR(INDEX('Cost_Components'!$P$2:$P$28,MATCH(E354,'Cost_Components'!$A$2:$A$28,0)),"")</f>
      </c>
      <c r="O354" s="84" t="str">
        <f>AF354*J354</f>
      </c>
      <c r="P354" s="85" t="str">
        <f>AG354*J354</f>
      </c>
      <c r="Q354" s="86" t="str">
        <f>P354*L354*M354*N354</f>
      </c>
      <c r="R354" s="87" t="str">
        <f>O354*K354*M354*N354</f>
      </c>
      <c r="S354" s="88" t="str">
        <f>R354-Q354</f>
      </c>
      <c r="T354" s="34" t="str">
        <f>IFERROR(INDEX('Cost_Components'!$R$2:$R$28,MATCH(E354,'Cost_Components'!$A$2:$A$28,0)),"")</f>
      </c>
      <c r="U354" s="89" t="str">
        <f>IFERROR(INDEX('Cost_Components'!$Q$2:$Q$28,MATCH(E354,'Cost_Components'!$A$2:$A$28,0)),"")</f>
      </c>
      <c r="V354" s="90" t="str">
        <f>1/(1+'Calculation_Assumptions'!$B$5)^(B354-'Calculation_Assumptions'!$B$2)</f>
      </c>
      <c r="W354" s="91" t="str">
        <f>Q354*V354</f>
      </c>
      <c r="X354" s="92" t="str">
        <f>R354*V354</f>
      </c>
      <c r="Y354" s="93" t="str">
        <f>S354*V354</f>
      </c>
      <c r="Z354" s="94" t="str">
        <f>IFERROR(INDEX('Cost_Components'!$T$2:$T$28,MATCH(E354,'Cost_Components'!$A$2:$A$28,0)),"")</f>
      </c>
      <c r="AA354" s="95" t="str">
        <f>IFERROR(INDEX('Cost_Components'!$U$2:$U$28,MATCH(E354,'Cost_Components'!$A$2:$A$28,0)),"")</f>
      </c>
      <c r="AB354" s="96" t="str">
        <f>IFERROR(INDEX('Cost_Components'!$V$2:$V$28,MATCH(E354,'Cost_Components'!$A$2:$A$28,0)),"")</f>
      </c>
      <c r="AC354" s="97" t="str">
        <f>IFERROR(INDEX('Cost_Components'!$M$2:$M$28,MATCH(E354,'Cost_Components'!$A$2:$A$28,0)),"")</f>
      </c>
      <c r="AD354" s="98" t="str">
        <f>IFERROR(INDEX('Cost_Components'!$N$2:$N$28,MATCH(E354,'Cost_Components'!$A$2:$A$28,0)),"")</f>
      </c>
      <c r="AE354" s="34" t="str">
        <f>IFERROR(INDEX('Cost_Components'!$O$2:$O$28,MATCH(E354,'Cost_Components'!$A$2:$A$28,0)),"")</f>
      </c>
      <c r="AF354" s="99" t="n">
        <v>7269598.37525402</v>
      </c>
      <c r="AG354" s="100" t="n">
        <v>7258472.95735979</v>
      </c>
      <c r="AH354" s="101" t="str">
        <f>IF(H354="shared-count-once",COUNTIFS($A$2:$A$1405,A354,$B$2:$B$1405,B354,$E$2:$E$1405,E354),1)</f>
      </c>
      <c r="AI354" s="102" t="n">
        <v>312936391.858479</v>
      </c>
      <c r="AJ354" s="103" t="str">
        <f>IF(AI354=0,"",Q354/AI354)</f>
      </c>
      <c r="AK354" s="104" t="str">
        <f>IF(AI354=0,"",R354/AI354)</f>
      </c>
      <c r="AL354" s="105" t="str">
        <f>IF(AI354=0,"",S354/AI354)</f>
      </c>
      <c r="AM354" s="106" t="str">
        <f>IF(AI354=0,"",Y354/AI354)</f>
      </c>
    </row>
    <row r="355">
      <c r="A355" t="s">
        <v>245</v>
      </c>
      <c r="B355" s="73" t="n">
        <v>2040</v>
      </c>
      <c r="C355" t="s">
        <v>245</v>
      </c>
      <c r="D355" t="s">
        <v>225</v>
      </c>
      <c r="E355" s="74" t="s">
        <v>330</v>
      </c>
      <c r="F355" s="75" t="s">
        <v>331</v>
      </c>
      <c r="G355" s="76" t="s">
        <v>249</v>
      </c>
      <c r="H355" s="77" t="s">
        <v>240</v>
      </c>
      <c r="I355" s="78" t="s">
        <v>304</v>
      </c>
      <c r="J355" s="79" t="str">
        <f>IFERROR(INDEX('Cost_Components'!$K$2:$K$28,MATCH(E355,'Cost_Components'!$A$2:$A$28,0)),"")</f>
      </c>
      <c r="K355" s="80" t="str">
        <f>IF(OR(L355="",Z355="",AA355="",AB355=""),"",IF(B355&lt;AA355,L355,IF(B355&gt;AB355,Z355,L355+(Z355-L355)*MIN(MAX((B355-AA355+1)/MAX(AB355-AA355+1,1),0),1))))</f>
      </c>
      <c r="L355" s="81" t="str">
        <f>IFERROR(INDEX('Cost_Components'!$S$2:$S$28,MATCH(E355,'Cost_Components'!$A$2:$A$28,0)),"")</f>
      </c>
      <c r="M355" s="82" t="str">
        <f>IFERROR(INDEX('Cost_Components'!$L$2:$L$28,MATCH(E355,'Cost_Components'!$A$2:$A$28,0)),"")</f>
      </c>
      <c r="N355" s="83" t="str">
        <f>IFERROR(INDEX('Cost_Components'!$P$2:$P$28,MATCH(E355,'Cost_Components'!$A$2:$A$28,0)),"")</f>
      </c>
      <c r="O355" s="84" t="str">
        <f>AF355*J355</f>
      </c>
      <c r="P355" s="85" t="str">
        <f>AG355*J355</f>
      </c>
      <c r="Q355" s="86" t="str">
        <f>P355*L355*M355*N355</f>
      </c>
      <c r="R355" s="87" t="str">
        <f>O355*K355*M355*N355</f>
      </c>
      <c r="S355" s="88" t="str">
        <f>R355-Q355</f>
      </c>
      <c r="T355" s="34" t="str">
        <f>IFERROR(INDEX('Cost_Components'!$R$2:$R$28,MATCH(E355,'Cost_Components'!$A$2:$A$28,0)),"")</f>
      </c>
      <c r="U355" s="89" t="str">
        <f>IFERROR(INDEX('Cost_Components'!$Q$2:$Q$28,MATCH(E355,'Cost_Components'!$A$2:$A$28,0)),"")</f>
      </c>
      <c r="V355" s="90" t="str">
        <f>1/(1+'Calculation_Assumptions'!$B$5)^(B355-'Calculation_Assumptions'!$B$2)</f>
      </c>
      <c r="W355" s="91" t="str">
        <f>Q355*V355</f>
      </c>
      <c r="X355" s="92" t="str">
        <f>R355*V355</f>
      </c>
      <c r="Y355" s="93" t="str">
        <f>S355*V355</f>
      </c>
      <c r="Z355" s="94" t="str">
        <f>IFERROR(INDEX('Cost_Components'!$T$2:$T$28,MATCH(E355,'Cost_Components'!$A$2:$A$28,0)),"")</f>
      </c>
      <c r="AA355" s="95" t="str">
        <f>IFERROR(INDEX('Cost_Components'!$U$2:$U$28,MATCH(E355,'Cost_Components'!$A$2:$A$28,0)),"")</f>
      </c>
      <c r="AB355" s="96" t="str">
        <f>IFERROR(INDEX('Cost_Components'!$V$2:$V$28,MATCH(E355,'Cost_Components'!$A$2:$A$28,0)),"")</f>
      </c>
      <c r="AC355" s="97" t="str">
        <f>IFERROR(INDEX('Cost_Components'!$M$2:$M$28,MATCH(E355,'Cost_Components'!$A$2:$A$28,0)),"")</f>
      </c>
      <c r="AD355" s="98" t="str">
        <f>IFERROR(INDEX('Cost_Components'!$N$2:$N$28,MATCH(E355,'Cost_Components'!$A$2:$A$28,0)),"")</f>
      </c>
      <c r="AE355" s="34" t="str">
        <f>IFERROR(INDEX('Cost_Components'!$O$2:$O$28,MATCH(E355,'Cost_Components'!$A$2:$A$28,0)),"")</f>
      </c>
      <c r="AF355" s="99" t="n">
        <v>7420189.01406276</v>
      </c>
      <c r="AG355" s="100" t="n">
        <v>7407686.47207674</v>
      </c>
      <c r="AH355" s="101" t="str">
        <f>IF(H355="shared-count-once",COUNTIFS($A$2:$A$1405,A355,$B$2:$B$1405,B355,$E$2:$E$1405,E355),1)</f>
      </c>
      <c r="AI355" s="102" t="n">
        <v>314265537.410829</v>
      </c>
      <c r="AJ355" s="103" t="str">
        <f>IF(AI355=0,"",Q355/AI355)</f>
      </c>
      <c r="AK355" s="104" t="str">
        <f>IF(AI355=0,"",R355/AI355)</f>
      </c>
      <c r="AL355" s="105" t="str">
        <f>IF(AI355=0,"",S355/AI355)</f>
      </c>
      <c r="AM355" s="106" t="str">
        <f>IF(AI355=0,"",Y355/AI355)</f>
      </c>
    </row>
    <row r="356">
      <c r="A356" t="s">
        <v>245</v>
      </c>
      <c r="B356" s="73" t="n">
        <v>2041</v>
      </c>
      <c r="C356" t="s">
        <v>245</v>
      </c>
      <c r="D356" t="s">
        <v>225</v>
      </c>
      <c r="E356" s="74" t="s">
        <v>330</v>
      </c>
      <c r="F356" s="75" t="s">
        <v>331</v>
      </c>
      <c r="G356" s="76" t="s">
        <v>249</v>
      </c>
      <c r="H356" s="77" t="s">
        <v>240</v>
      </c>
      <c r="I356" s="78" t="s">
        <v>304</v>
      </c>
      <c r="J356" s="79" t="str">
        <f>IFERROR(INDEX('Cost_Components'!$K$2:$K$28,MATCH(E356,'Cost_Components'!$A$2:$A$28,0)),"")</f>
      </c>
      <c r="K356" s="80" t="str">
        <f>IF(OR(L356="",Z356="",AA356="",AB356=""),"",IF(B356&lt;AA356,L356,IF(B356&gt;AB356,Z356,L356+(Z356-L356)*MIN(MAX((B356-AA356+1)/MAX(AB356-AA356+1,1),0),1))))</f>
      </c>
      <c r="L356" s="81" t="str">
        <f>IFERROR(INDEX('Cost_Components'!$S$2:$S$28,MATCH(E356,'Cost_Components'!$A$2:$A$28,0)),"")</f>
      </c>
      <c r="M356" s="82" t="str">
        <f>IFERROR(INDEX('Cost_Components'!$L$2:$L$28,MATCH(E356,'Cost_Components'!$A$2:$A$28,0)),"")</f>
      </c>
      <c r="N356" s="83" t="str">
        <f>IFERROR(INDEX('Cost_Components'!$P$2:$P$28,MATCH(E356,'Cost_Components'!$A$2:$A$28,0)),"")</f>
      </c>
      <c r="O356" s="84" t="str">
        <f>AF356*J356</f>
      </c>
      <c r="P356" s="85" t="str">
        <f>AG356*J356</f>
      </c>
      <c r="Q356" s="86" t="str">
        <f>P356*L356*M356*N356</f>
      </c>
      <c r="R356" s="87" t="str">
        <f>O356*K356*M356*N356</f>
      </c>
      <c r="S356" s="88" t="str">
        <f>R356-Q356</f>
      </c>
      <c r="T356" s="34" t="str">
        <f>IFERROR(INDEX('Cost_Components'!$R$2:$R$28,MATCH(E356,'Cost_Components'!$A$2:$A$28,0)),"")</f>
      </c>
      <c r="U356" s="89" t="str">
        <f>IFERROR(INDEX('Cost_Components'!$Q$2:$Q$28,MATCH(E356,'Cost_Components'!$A$2:$A$28,0)),"")</f>
      </c>
      <c r="V356" s="90" t="str">
        <f>1/(1+'Calculation_Assumptions'!$B$5)^(B356-'Calculation_Assumptions'!$B$2)</f>
      </c>
      <c r="W356" s="91" t="str">
        <f>Q356*V356</f>
      </c>
      <c r="X356" s="92" t="str">
        <f>R356*V356</f>
      </c>
      <c r="Y356" s="93" t="str">
        <f>S356*V356</f>
      </c>
      <c r="Z356" s="94" t="str">
        <f>IFERROR(INDEX('Cost_Components'!$T$2:$T$28,MATCH(E356,'Cost_Components'!$A$2:$A$28,0)),"")</f>
      </c>
      <c r="AA356" s="95" t="str">
        <f>IFERROR(INDEX('Cost_Components'!$U$2:$U$28,MATCH(E356,'Cost_Components'!$A$2:$A$28,0)),"")</f>
      </c>
      <c r="AB356" s="96" t="str">
        <f>IFERROR(INDEX('Cost_Components'!$V$2:$V$28,MATCH(E356,'Cost_Components'!$A$2:$A$28,0)),"")</f>
      </c>
      <c r="AC356" s="97" t="str">
        <f>IFERROR(INDEX('Cost_Components'!$M$2:$M$28,MATCH(E356,'Cost_Components'!$A$2:$A$28,0)),"")</f>
      </c>
      <c r="AD356" s="98" t="str">
        <f>IFERROR(INDEX('Cost_Components'!$N$2:$N$28,MATCH(E356,'Cost_Components'!$A$2:$A$28,0)),"")</f>
      </c>
      <c r="AE356" s="34" t="str">
        <f>IFERROR(INDEX('Cost_Components'!$O$2:$O$28,MATCH(E356,'Cost_Components'!$A$2:$A$28,0)),"")</f>
      </c>
      <c r="AF356" s="99" t="n">
        <v>7570167.18828304</v>
      </c>
      <c r="AG356" s="100" t="n">
        <v>7556224.04727773</v>
      </c>
      <c r="AH356" s="101" t="str">
        <f>IF(H356="shared-count-once",COUNTIFS($A$2:$A$1405,A356,$B$2:$B$1405,B356,$E$2:$E$1405,E356),1)</f>
      </c>
      <c r="AI356" s="102" t="n">
        <v>315525215.312548</v>
      </c>
      <c r="AJ356" s="103" t="str">
        <f>IF(AI356=0,"",Q356/AI356)</f>
      </c>
      <c r="AK356" s="104" t="str">
        <f>IF(AI356=0,"",R356/AI356)</f>
      </c>
      <c r="AL356" s="105" t="str">
        <f>IF(AI356=0,"",S356/AI356)</f>
      </c>
      <c r="AM356" s="106" t="str">
        <f>IF(AI356=0,"",Y356/AI356)</f>
      </c>
    </row>
    <row r="357">
      <c r="A357" t="s">
        <v>245</v>
      </c>
      <c r="B357" s="73" t="n">
        <v>2042</v>
      </c>
      <c r="C357" t="s">
        <v>245</v>
      </c>
      <c r="D357" t="s">
        <v>225</v>
      </c>
      <c r="E357" s="74" t="s">
        <v>330</v>
      </c>
      <c r="F357" s="75" t="s">
        <v>331</v>
      </c>
      <c r="G357" s="76" t="s">
        <v>249</v>
      </c>
      <c r="H357" s="77" t="s">
        <v>240</v>
      </c>
      <c r="I357" s="78" t="s">
        <v>304</v>
      </c>
      <c r="J357" s="79" t="str">
        <f>IFERROR(INDEX('Cost_Components'!$K$2:$K$28,MATCH(E357,'Cost_Components'!$A$2:$A$28,0)),"")</f>
      </c>
      <c r="K357" s="80" t="str">
        <f>IF(OR(L357="",Z357="",AA357="",AB357=""),"",IF(B357&lt;AA357,L357,IF(B357&gt;AB357,Z357,L357+(Z357-L357)*MIN(MAX((B357-AA357+1)/MAX(AB357-AA357+1,1),0),1))))</f>
      </c>
      <c r="L357" s="81" t="str">
        <f>IFERROR(INDEX('Cost_Components'!$S$2:$S$28,MATCH(E357,'Cost_Components'!$A$2:$A$28,0)),"")</f>
      </c>
      <c r="M357" s="82" t="str">
        <f>IFERROR(INDEX('Cost_Components'!$L$2:$L$28,MATCH(E357,'Cost_Components'!$A$2:$A$28,0)),"")</f>
      </c>
      <c r="N357" s="83" t="str">
        <f>IFERROR(INDEX('Cost_Components'!$P$2:$P$28,MATCH(E357,'Cost_Components'!$A$2:$A$28,0)),"")</f>
      </c>
      <c r="O357" s="84" t="str">
        <f>AF357*J357</f>
      </c>
      <c r="P357" s="85" t="str">
        <f>AG357*J357</f>
      </c>
      <c r="Q357" s="86" t="str">
        <f>P357*L357*M357*N357</f>
      </c>
      <c r="R357" s="87" t="str">
        <f>O357*K357*M357*N357</f>
      </c>
      <c r="S357" s="88" t="str">
        <f>R357-Q357</f>
      </c>
      <c r="T357" s="34" t="str">
        <f>IFERROR(INDEX('Cost_Components'!$R$2:$R$28,MATCH(E357,'Cost_Components'!$A$2:$A$28,0)),"")</f>
      </c>
      <c r="U357" s="89" t="str">
        <f>IFERROR(INDEX('Cost_Components'!$Q$2:$Q$28,MATCH(E357,'Cost_Components'!$A$2:$A$28,0)),"")</f>
      </c>
      <c r="V357" s="90" t="str">
        <f>1/(1+'Calculation_Assumptions'!$B$5)^(B357-'Calculation_Assumptions'!$B$2)</f>
      </c>
      <c r="W357" s="91" t="str">
        <f>Q357*V357</f>
      </c>
      <c r="X357" s="92" t="str">
        <f>R357*V357</f>
      </c>
      <c r="Y357" s="93" t="str">
        <f>S357*V357</f>
      </c>
      <c r="Z357" s="94" t="str">
        <f>IFERROR(INDEX('Cost_Components'!$T$2:$T$28,MATCH(E357,'Cost_Components'!$A$2:$A$28,0)),"")</f>
      </c>
      <c r="AA357" s="95" t="str">
        <f>IFERROR(INDEX('Cost_Components'!$U$2:$U$28,MATCH(E357,'Cost_Components'!$A$2:$A$28,0)),"")</f>
      </c>
      <c r="AB357" s="96" t="str">
        <f>IFERROR(INDEX('Cost_Components'!$V$2:$V$28,MATCH(E357,'Cost_Components'!$A$2:$A$28,0)),"")</f>
      </c>
      <c r="AC357" s="97" t="str">
        <f>IFERROR(INDEX('Cost_Components'!$M$2:$M$28,MATCH(E357,'Cost_Components'!$A$2:$A$28,0)),"")</f>
      </c>
      <c r="AD357" s="98" t="str">
        <f>IFERROR(INDEX('Cost_Components'!$N$2:$N$28,MATCH(E357,'Cost_Components'!$A$2:$A$28,0)),"")</f>
      </c>
      <c r="AE357" s="34" t="str">
        <f>IFERROR(INDEX('Cost_Components'!$O$2:$O$28,MATCH(E357,'Cost_Components'!$A$2:$A$28,0)),"")</f>
      </c>
      <c r="AF357" s="99" t="n">
        <v>7719176.65742364</v>
      </c>
      <c r="AG357" s="100" t="n">
        <v>7703733.26630892</v>
      </c>
      <c r="AH357" s="101" t="str">
        <f>IF(H357="shared-count-once",COUNTIFS($A$2:$A$1405,A357,$B$2:$B$1405,B357,$E$2:$E$1405,E357),1)</f>
      </c>
      <c r="AI357" s="102" t="n">
        <v>316707694.211882</v>
      </c>
      <c r="AJ357" s="103" t="str">
        <f>IF(AI357=0,"",Q357/AI357)</f>
      </c>
      <c r="AK357" s="104" t="str">
        <f>IF(AI357=0,"",R357/AI357)</f>
      </c>
      <c r="AL357" s="105" t="str">
        <f>IF(AI357=0,"",S357/AI357)</f>
      </c>
      <c r="AM357" s="106" t="str">
        <f>IF(AI357=0,"",Y357/AI357)</f>
      </c>
    </row>
    <row r="358">
      <c r="A358" t="s">
        <v>245</v>
      </c>
      <c r="B358" s="73" t="n">
        <v>2043</v>
      </c>
      <c r="C358" t="s">
        <v>245</v>
      </c>
      <c r="D358" t="s">
        <v>225</v>
      </c>
      <c r="E358" s="74" t="s">
        <v>330</v>
      </c>
      <c r="F358" s="75" t="s">
        <v>331</v>
      </c>
      <c r="G358" s="76" t="s">
        <v>249</v>
      </c>
      <c r="H358" s="77" t="s">
        <v>240</v>
      </c>
      <c r="I358" s="78" t="s">
        <v>304</v>
      </c>
      <c r="J358" s="79" t="str">
        <f>IFERROR(INDEX('Cost_Components'!$K$2:$K$28,MATCH(E358,'Cost_Components'!$A$2:$A$28,0)),"")</f>
      </c>
      <c r="K358" s="80" t="str">
        <f>IF(OR(L358="",Z358="",AA358="",AB358=""),"",IF(B358&lt;AA358,L358,IF(B358&gt;AB358,Z358,L358+(Z358-L358)*MIN(MAX((B358-AA358+1)/MAX(AB358-AA358+1,1),0),1))))</f>
      </c>
      <c r="L358" s="81" t="str">
        <f>IFERROR(INDEX('Cost_Components'!$S$2:$S$28,MATCH(E358,'Cost_Components'!$A$2:$A$28,0)),"")</f>
      </c>
      <c r="M358" s="82" t="str">
        <f>IFERROR(INDEX('Cost_Components'!$L$2:$L$28,MATCH(E358,'Cost_Components'!$A$2:$A$28,0)),"")</f>
      </c>
      <c r="N358" s="83" t="str">
        <f>IFERROR(INDEX('Cost_Components'!$P$2:$P$28,MATCH(E358,'Cost_Components'!$A$2:$A$28,0)),"")</f>
      </c>
      <c r="O358" s="84" t="str">
        <f>AF358*J358</f>
      </c>
      <c r="P358" s="85" t="str">
        <f>AG358*J358</f>
      </c>
      <c r="Q358" s="86" t="str">
        <f>P358*L358*M358*N358</f>
      </c>
      <c r="R358" s="87" t="str">
        <f>O358*K358*M358*N358</f>
      </c>
      <c r="S358" s="88" t="str">
        <f>R358-Q358</f>
      </c>
      <c r="T358" s="34" t="str">
        <f>IFERROR(INDEX('Cost_Components'!$R$2:$R$28,MATCH(E358,'Cost_Components'!$A$2:$A$28,0)),"")</f>
      </c>
      <c r="U358" s="89" t="str">
        <f>IFERROR(INDEX('Cost_Components'!$Q$2:$Q$28,MATCH(E358,'Cost_Components'!$A$2:$A$28,0)),"")</f>
      </c>
      <c r="V358" s="90" t="str">
        <f>1/(1+'Calculation_Assumptions'!$B$5)^(B358-'Calculation_Assumptions'!$B$2)</f>
      </c>
      <c r="W358" s="91" t="str">
        <f>Q358*V358</f>
      </c>
      <c r="X358" s="92" t="str">
        <f>R358*V358</f>
      </c>
      <c r="Y358" s="93" t="str">
        <f>S358*V358</f>
      </c>
      <c r="Z358" s="94" t="str">
        <f>IFERROR(INDEX('Cost_Components'!$T$2:$T$28,MATCH(E358,'Cost_Components'!$A$2:$A$28,0)),"")</f>
      </c>
      <c r="AA358" s="95" t="str">
        <f>IFERROR(INDEX('Cost_Components'!$U$2:$U$28,MATCH(E358,'Cost_Components'!$A$2:$A$28,0)),"")</f>
      </c>
      <c r="AB358" s="96" t="str">
        <f>IFERROR(INDEX('Cost_Components'!$V$2:$V$28,MATCH(E358,'Cost_Components'!$A$2:$A$28,0)),"")</f>
      </c>
      <c r="AC358" s="97" t="str">
        <f>IFERROR(INDEX('Cost_Components'!$M$2:$M$28,MATCH(E358,'Cost_Components'!$A$2:$A$28,0)),"")</f>
      </c>
      <c r="AD358" s="98" t="str">
        <f>IFERROR(INDEX('Cost_Components'!$N$2:$N$28,MATCH(E358,'Cost_Components'!$A$2:$A$28,0)),"")</f>
      </c>
      <c r="AE358" s="34" t="str">
        <f>IFERROR(INDEX('Cost_Components'!$O$2:$O$28,MATCH(E358,'Cost_Components'!$A$2:$A$28,0)),"")</f>
      </c>
      <c r="AF358" s="99" t="n">
        <v>7868923.90228627</v>
      </c>
      <c r="AG358" s="100" t="n">
        <v>7851923.45314655</v>
      </c>
      <c r="AH358" s="101" t="str">
        <f>IF(H358="shared-count-once",COUNTIFS($A$2:$A$1405,A358,$B$2:$B$1405,B358,$E$2:$E$1405,E358),1)</f>
      </c>
      <c r="AI358" s="102" t="n">
        <v>317814114.067152</v>
      </c>
      <c r="AJ358" s="103" t="str">
        <f>IF(AI358=0,"",Q358/AI358)</f>
      </c>
      <c r="AK358" s="104" t="str">
        <f>IF(AI358=0,"",R358/AI358)</f>
      </c>
      <c r="AL358" s="105" t="str">
        <f>IF(AI358=0,"",S358/AI358)</f>
      </c>
      <c r="AM358" s="106" t="str">
        <f>IF(AI358=0,"",Y358/AI358)</f>
      </c>
    </row>
    <row r="359">
      <c r="A359" t="s">
        <v>245</v>
      </c>
      <c r="B359" s="73" t="n">
        <v>2044</v>
      </c>
      <c r="C359" t="s">
        <v>245</v>
      </c>
      <c r="D359" t="s">
        <v>225</v>
      </c>
      <c r="E359" s="74" t="s">
        <v>330</v>
      </c>
      <c r="F359" s="75" t="s">
        <v>331</v>
      </c>
      <c r="G359" s="76" t="s">
        <v>249</v>
      </c>
      <c r="H359" s="77" t="s">
        <v>240</v>
      </c>
      <c r="I359" s="78" t="s">
        <v>304</v>
      </c>
      <c r="J359" s="79" t="str">
        <f>IFERROR(INDEX('Cost_Components'!$K$2:$K$28,MATCH(E359,'Cost_Components'!$A$2:$A$28,0)),"")</f>
      </c>
      <c r="K359" s="80" t="str">
        <f>IF(OR(L359="",Z359="",AA359="",AB359=""),"",IF(B359&lt;AA359,L359,IF(B359&gt;AB359,Z359,L359+(Z359-L359)*MIN(MAX((B359-AA359+1)/MAX(AB359-AA359+1,1),0),1))))</f>
      </c>
      <c r="L359" s="81" t="str">
        <f>IFERROR(INDEX('Cost_Components'!$S$2:$S$28,MATCH(E359,'Cost_Components'!$A$2:$A$28,0)),"")</f>
      </c>
      <c r="M359" s="82" t="str">
        <f>IFERROR(INDEX('Cost_Components'!$L$2:$L$28,MATCH(E359,'Cost_Components'!$A$2:$A$28,0)),"")</f>
      </c>
      <c r="N359" s="83" t="str">
        <f>IFERROR(INDEX('Cost_Components'!$P$2:$P$28,MATCH(E359,'Cost_Components'!$A$2:$A$28,0)),"")</f>
      </c>
      <c r="O359" s="84" t="str">
        <f>AF359*J359</f>
      </c>
      <c r="P359" s="85" t="str">
        <f>AG359*J359</f>
      </c>
      <c r="Q359" s="86" t="str">
        <f>P359*L359*M359*N359</f>
      </c>
      <c r="R359" s="87" t="str">
        <f>O359*K359*M359*N359</f>
      </c>
      <c r="S359" s="88" t="str">
        <f>R359-Q359</f>
      </c>
      <c r="T359" s="34" t="str">
        <f>IFERROR(INDEX('Cost_Components'!$R$2:$R$28,MATCH(E359,'Cost_Components'!$A$2:$A$28,0)),"")</f>
      </c>
      <c r="U359" s="89" t="str">
        <f>IFERROR(INDEX('Cost_Components'!$Q$2:$Q$28,MATCH(E359,'Cost_Components'!$A$2:$A$28,0)),"")</f>
      </c>
      <c r="V359" s="90" t="str">
        <f>1/(1+'Calculation_Assumptions'!$B$5)^(B359-'Calculation_Assumptions'!$B$2)</f>
      </c>
      <c r="W359" s="91" t="str">
        <f>Q359*V359</f>
      </c>
      <c r="X359" s="92" t="str">
        <f>R359*V359</f>
      </c>
      <c r="Y359" s="93" t="str">
        <f>S359*V359</f>
      </c>
      <c r="Z359" s="94" t="str">
        <f>IFERROR(INDEX('Cost_Components'!$T$2:$T$28,MATCH(E359,'Cost_Components'!$A$2:$A$28,0)),"")</f>
      </c>
      <c r="AA359" s="95" t="str">
        <f>IFERROR(INDEX('Cost_Components'!$U$2:$U$28,MATCH(E359,'Cost_Components'!$A$2:$A$28,0)),"")</f>
      </c>
      <c r="AB359" s="96" t="str">
        <f>IFERROR(INDEX('Cost_Components'!$V$2:$V$28,MATCH(E359,'Cost_Components'!$A$2:$A$28,0)),"")</f>
      </c>
      <c r="AC359" s="97" t="str">
        <f>IFERROR(INDEX('Cost_Components'!$M$2:$M$28,MATCH(E359,'Cost_Components'!$A$2:$A$28,0)),"")</f>
      </c>
      <c r="AD359" s="98" t="str">
        <f>IFERROR(INDEX('Cost_Components'!$N$2:$N$28,MATCH(E359,'Cost_Components'!$A$2:$A$28,0)),"")</f>
      </c>
      <c r="AE359" s="34" t="str">
        <f>IFERROR(INDEX('Cost_Components'!$O$2:$O$28,MATCH(E359,'Cost_Components'!$A$2:$A$28,0)),"")</f>
      </c>
      <c r="AF359" s="99" t="n">
        <v>8015893.73353256</v>
      </c>
      <c r="AG359" s="100" t="n">
        <v>7997283.33339417</v>
      </c>
      <c r="AH359" s="101" t="str">
        <f>IF(H359="shared-count-once",COUNTIFS($A$2:$A$1405,A359,$B$2:$B$1405,B359,$E$2:$E$1405,E359),1)</f>
      </c>
      <c r="AI359" s="102" t="n">
        <v>318840890.732156</v>
      </c>
      <c r="AJ359" s="103" t="str">
        <f>IF(AI359=0,"",Q359/AI359)</f>
      </c>
      <c r="AK359" s="104" t="str">
        <f>IF(AI359=0,"",R359/AI359)</f>
      </c>
      <c r="AL359" s="105" t="str">
        <f>IF(AI359=0,"",S359/AI359)</f>
      </c>
      <c r="AM359" s="106" t="str">
        <f>IF(AI359=0,"",Y359/AI359)</f>
      </c>
    </row>
    <row r="360">
      <c r="A360" t="s">
        <v>245</v>
      </c>
      <c r="B360" s="73" t="n">
        <v>2045</v>
      </c>
      <c r="C360" t="s">
        <v>245</v>
      </c>
      <c r="D360" t="s">
        <v>225</v>
      </c>
      <c r="E360" s="74" t="s">
        <v>330</v>
      </c>
      <c r="F360" s="75" t="s">
        <v>331</v>
      </c>
      <c r="G360" s="76" t="s">
        <v>249</v>
      </c>
      <c r="H360" s="77" t="s">
        <v>240</v>
      </c>
      <c r="I360" s="78" t="s">
        <v>304</v>
      </c>
      <c r="J360" s="79" t="str">
        <f>IFERROR(INDEX('Cost_Components'!$K$2:$K$28,MATCH(E360,'Cost_Components'!$A$2:$A$28,0)),"")</f>
      </c>
      <c r="K360" s="80" t="str">
        <f>IF(OR(L360="",Z360="",AA360="",AB360=""),"",IF(B360&lt;AA360,L360,IF(B360&gt;AB360,Z360,L360+(Z360-L360)*MIN(MAX((B360-AA360+1)/MAX(AB360-AA360+1,1),0),1))))</f>
      </c>
      <c r="L360" s="81" t="str">
        <f>IFERROR(INDEX('Cost_Components'!$S$2:$S$28,MATCH(E360,'Cost_Components'!$A$2:$A$28,0)),"")</f>
      </c>
      <c r="M360" s="82" t="str">
        <f>IFERROR(INDEX('Cost_Components'!$L$2:$L$28,MATCH(E360,'Cost_Components'!$A$2:$A$28,0)),"")</f>
      </c>
      <c r="N360" s="83" t="str">
        <f>IFERROR(INDEX('Cost_Components'!$P$2:$P$28,MATCH(E360,'Cost_Components'!$A$2:$A$28,0)),"")</f>
      </c>
      <c r="O360" s="84" t="str">
        <f>AF360*J360</f>
      </c>
      <c r="P360" s="85" t="str">
        <f>AG360*J360</f>
      </c>
      <c r="Q360" s="86" t="str">
        <f>P360*L360*M360*N360</f>
      </c>
      <c r="R360" s="87" t="str">
        <f>O360*K360*M360*N360</f>
      </c>
      <c r="S360" s="88" t="str">
        <f>R360-Q360</f>
      </c>
      <c r="T360" s="34" t="str">
        <f>IFERROR(INDEX('Cost_Components'!$R$2:$R$28,MATCH(E360,'Cost_Components'!$A$2:$A$28,0)),"")</f>
      </c>
      <c r="U360" s="89" t="str">
        <f>IFERROR(INDEX('Cost_Components'!$Q$2:$Q$28,MATCH(E360,'Cost_Components'!$A$2:$A$28,0)),"")</f>
      </c>
      <c r="V360" s="90" t="str">
        <f>1/(1+'Calculation_Assumptions'!$B$5)^(B360-'Calculation_Assumptions'!$B$2)</f>
      </c>
      <c r="W360" s="91" t="str">
        <f>Q360*V360</f>
      </c>
      <c r="X360" s="92" t="str">
        <f>R360*V360</f>
      </c>
      <c r="Y360" s="93" t="str">
        <f>S360*V360</f>
      </c>
      <c r="Z360" s="94" t="str">
        <f>IFERROR(INDEX('Cost_Components'!$T$2:$T$28,MATCH(E360,'Cost_Components'!$A$2:$A$28,0)),"")</f>
      </c>
      <c r="AA360" s="95" t="str">
        <f>IFERROR(INDEX('Cost_Components'!$U$2:$U$28,MATCH(E360,'Cost_Components'!$A$2:$A$28,0)),"")</f>
      </c>
      <c r="AB360" s="96" t="str">
        <f>IFERROR(INDEX('Cost_Components'!$V$2:$V$28,MATCH(E360,'Cost_Components'!$A$2:$A$28,0)),"")</f>
      </c>
      <c r="AC360" s="97" t="str">
        <f>IFERROR(INDEX('Cost_Components'!$M$2:$M$28,MATCH(E360,'Cost_Components'!$A$2:$A$28,0)),"")</f>
      </c>
      <c r="AD360" s="98" t="str">
        <f>IFERROR(INDEX('Cost_Components'!$N$2:$N$28,MATCH(E360,'Cost_Components'!$A$2:$A$28,0)),"")</f>
      </c>
      <c r="AE360" s="34" t="str">
        <f>IFERROR(INDEX('Cost_Components'!$O$2:$O$28,MATCH(E360,'Cost_Components'!$A$2:$A$28,0)),"")</f>
      </c>
      <c r="AF360" s="99" t="n">
        <v>8159558.43600195</v>
      </c>
      <c r="AG360" s="100" t="n">
        <v>8139288.8940327</v>
      </c>
      <c r="AH360" s="101" t="str">
        <f>IF(H360="shared-count-once",COUNTIFS($A$2:$A$1405,A360,$B$2:$B$1405,B360,$E$2:$E$1405,E360),1)</f>
      </c>
      <c r="AI360" s="102" t="n">
        <v>319784682.33108</v>
      </c>
      <c r="AJ360" s="103" t="str">
        <f>IF(AI360=0,"",Q360/AI360)</f>
      </c>
      <c r="AK360" s="104" t="str">
        <f>IF(AI360=0,"",R360/AI360)</f>
      </c>
      <c r="AL360" s="105" t="str">
        <f>IF(AI360=0,"",S360/AI360)</f>
      </c>
      <c r="AM360" s="106" t="str">
        <f>IF(AI360=0,"",Y360/AI360)</f>
      </c>
    </row>
    <row r="361">
      <c r="A361" t="s">
        <v>245</v>
      </c>
      <c r="B361" s="73" t="n">
        <v>2046</v>
      </c>
      <c r="C361" t="s">
        <v>245</v>
      </c>
      <c r="D361" t="s">
        <v>225</v>
      </c>
      <c r="E361" s="74" t="s">
        <v>330</v>
      </c>
      <c r="F361" s="75" t="s">
        <v>331</v>
      </c>
      <c r="G361" s="76" t="s">
        <v>249</v>
      </c>
      <c r="H361" s="77" t="s">
        <v>240</v>
      </c>
      <c r="I361" s="78" t="s">
        <v>304</v>
      </c>
      <c r="J361" s="79" t="str">
        <f>IFERROR(INDEX('Cost_Components'!$K$2:$K$28,MATCH(E361,'Cost_Components'!$A$2:$A$28,0)),"")</f>
      </c>
      <c r="K361" s="80" t="str">
        <f>IF(OR(L361="",Z361="",AA361="",AB361=""),"",IF(B361&lt;AA361,L361,IF(B361&gt;AB361,Z361,L361+(Z361-L361)*MIN(MAX((B361-AA361+1)/MAX(AB361-AA361+1,1),0),1))))</f>
      </c>
      <c r="L361" s="81" t="str">
        <f>IFERROR(INDEX('Cost_Components'!$S$2:$S$28,MATCH(E361,'Cost_Components'!$A$2:$A$28,0)),"")</f>
      </c>
      <c r="M361" s="82" t="str">
        <f>IFERROR(INDEX('Cost_Components'!$L$2:$L$28,MATCH(E361,'Cost_Components'!$A$2:$A$28,0)),"")</f>
      </c>
      <c r="N361" s="83" t="str">
        <f>IFERROR(INDEX('Cost_Components'!$P$2:$P$28,MATCH(E361,'Cost_Components'!$A$2:$A$28,0)),"")</f>
      </c>
      <c r="O361" s="84" t="str">
        <f>AF361*J361</f>
      </c>
      <c r="P361" s="85" t="str">
        <f>AG361*J361</f>
      </c>
      <c r="Q361" s="86" t="str">
        <f>P361*L361*M361*N361</f>
      </c>
      <c r="R361" s="87" t="str">
        <f>O361*K361*M361*N361</f>
      </c>
      <c r="S361" s="88" t="str">
        <f>R361-Q361</f>
      </c>
      <c r="T361" s="34" t="str">
        <f>IFERROR(INDEX('Cost_Components'!$R$2:$R$28,MATCH(E361,'Cost_Components'!$A$2:$A$28,0)),"")</f>
      </c>
      <c r="U361" s="89" t="str">
        <f>IFERROR(INDEX('Cost_Components'!$Q$2:$Q$28,MATCH(E361,'Cost_Components'!$A$2:$A$28,0)),"")</f>
      </c>
      <c r="V361" s="90" t="str">
        <f>1/(1+'Calculation_Assumptions'!$B$5)^(B361-'Calculation_Assumptions'!$B$2)</f>
      </c>
      <c r="W361" s="91" t="str">
        <f>Q361*V361</f>
      </c>
      <c r="X361" s="92" t="str">
        <f>R361*V361</f>
      </c>
      <c r="Y361" s="93" t="str">
        <f>S361*V361</f>
      </c>
      <c r="Z361" s="94" t="str">
        <f>IFERROR(INDEX('Cost_Components'!$T$2:$T$28,MATCH(E361,'Cost_Components'!$A$2:$A$28,0)),"")</f>
      </c>
      <c r="AA361" s="95" t="str">
        <f>IFERROR(INDEX('Cost_Components'!$U$2:$U$28,MATCH(E361,'Cost_Components'!$A$2:$A$28,0)),"")</f>
      </c>
      <c r="AB361" s="96" t="str">
        <f>IFERROR(INDEX('Cost_Components'!$V$2:$V$28,MATCH(E361,'Cost_Components'!$A$2:$A$28,0)),"")</f>
      </c>
      <c r="AC361" s="97" t="str">
        <f>IFERROR(INDEX('Cost_Components'!$M$2:$M$28,MATCH(E361,'Cost_Components'!$A$2:$A$28,0)),"")</f>
      </c>
      <c r="AD361" s="98" t="str">
        <f>IFERROR(INDEX('Cost_Components'!$N$2:$N$28,MATCH(E361,'Cost_Components'!$A$2:$A$28,0)),"")</f>
      </c>
      <c r="AE361" s="34" t="str">
        <f>IFERROR(INDEX('Cost_Components'!$O$2:$O$28,MATCH(E361,'Cost_Components'!$A$2:$A$28,0)),"")</f>
      </c>
      <c r="AF361" s="99" t="n">
        <v>8301150.23166788</v>
      </c>
      <c r="AG361" s="100" t="n">
        <v>8279175.53814566</v>
      </c>
      <c r="AH361" s="101" t="str">
        <f>IF(H361="shared-count-once",COUNTIFS($A$2:$A$1405,A361,$B$2:$B$1405,B361,$E$2:$E$1405,E361),1)</f>
      </c>
      <c r="AI361" s="102" t="n">
        <v>320645615.981408</v>
      </c>
      <c r="AJ361" s="103" t="str">
        <f>IF(AI361=0,"",Q361/AI361)</f>
      </c>
      <c r="AK361" s="104" t="str">
        <f>IF(AI361=0,"",R361/AI361)</f>
      </c>
      <c r="AL361" s="105" t="str">
        <f>IF(AI361=0,"",S361/AI361)</f>
      </c>
      <c r="AM361" s="106" t="str">
        <f>IF(AI361=0,"",Y361/AI361)</f>
      </c>
    </row>
    <row r="362">
      <c r="A362" t="s">
        <v>245</v>
      </c>
      <c r="B362" s="73" t="n">
        <v>2047</v>
      </c>
      <c r="C362" t="s">
        <v>245</v>
      </c>
      <c r="D362" t="s">
        <v>225</v>
      </c>
      <c r="E362" s="74" t="s">
        <v>330</v>
      </c>
      <c r="F362" s="75" t="s">
        <v>331</v>
      </c>
      <c r="G362" s="76" t="s">
        <v>249</v>
      </c>
      <c r="H362" s="77" t="s">
        <v>240</v>
      </c>
      <c r="I362" s="78" t="s">
        <v>304</v>
      </c>
      <c r="J362" s="79" t="str">
        <f>IFERROR(INDEX('Cost_Components'!$K$2:$K$28,MATCH(E362,'Cost_Components'!$A$2:$A$28,0)),"")</f>
      </c>
      <c r="K362" s="80" t="str">
        <f>IF(OR(L362="",Z362="",AA362="",AB362=""),"",IF(B362&lt;AA362,L362,IF(B362&gt;AB362,Z362,L362+(Z362-L362)*MIN(MAX((B362-AA362+1)/MAX(AB362-AA362+1,1),0),1))))</f>
      </c>
      <c r="L362" s="81" t="str">
        <f>IFERROR(INDEX('Cost_Components'!$S$2:$S$28,MATCH(E362,'Cost_Components'!$A$2:$A$28,0)),"")</f>
      </c>
      <c r="M362" s="82" t="str">
        <f>IFERROR(INDEX('Cost_Components'!$L$2:$L$28,MATCH(E362,'Cost_Components'!$A$2:$A$28,0)),"")</f>
      </c>
      <c r="N362" s="83" t="str">
        <f>IFERROR(INDEX('Cost_Components'!$P$2:$P$28,MATCH(E362,'Cost_Components'!$A$2:$A$28,0)),"")</f>
      </c>
      <c r="O362" s="84" t="str">
        <f>AF362*J362</f>
      </c>
      <c r="P362" s="85" t="str">
        <f>AG362*J362</f>
      </c>
      <c r="Q362" s="86" t="str">
        <f>P362*L362*M362*N362</f>
      </c>
      <c r="R362" s="87" t="str">
        <f>O362*K362*M362*N362</f>
      </c>
      <c r="S362" s="88" t="str">
        <f>R362-Q362</f>
      </c>
      <c r="T362" s="34" t="str">
        <f>IFERROR(INDEX('Cost_Components'!$R$2:$R$28,MATCH(E362,'Cost_Components'!$A$2:$A$28,0)),"")</f>
      </c>
      <c r="U362" s="89" t="str">
        <f>IFERROR(INDEX('Cost_Components'!$Q$2:$Q$28,MATCH(E362,'Cost_Components'!$A$2:$A$28,0)),"")</f>
      </c>
      <c r="V362" s="90" t="str">
        <f>1/(1+'Calculation_Assumptions'!$B$5)^(B362-'Calculation_Assumptions'!$B$2)</f>
      </c>
      <c r="W362" s="91" t="str">
        <f>Q362*V362</f>
      </c>
      <c r="X362" s="92" t="str">
        <f>R362*V362</f>
      </c>
      <c r="Y362" s="93" t="str">
        <f>S362*V362</f>
      </c>
      <c r="Z362" s="94" t="str">
        <f>IFERROR(INDEX('Cost_Components'!$T$2:$T$28,MATCH(E362,'Cost_Components'!$A$2:$A$28,0)),"")</f>
      </c>
      <c r="AA362" s="95" t="str">
        <f>IFERROR(INDEX('Cost_Components'!$U$2:$U$28,MATCH(E362,'Cost_Components'!$A$2:$A$28,0)),"")</f>
      </c>
      <c r="AB362" s="96" t="str">
        <f>IFERROR(INDEX('Cost_Components'!$V$2:$V$28,MATCH(E362,'Cost_Components'!$A$2:$A$28,0)),"")</f>
      </c>
      <c r="AC362" s="97" t="str">
        <f>IFERROR(INDEX('Cost_Components'!$M$2:$M$28,MATCH(E362,'Cost_Components'!$A$2:$A$28,0)),"")</f>
      </c>
      <c r="AD362" s="98" t="str">
        <f>IFERROR(INDEX('Cost_Components'!$N$2:$N$28,MATCH(E362,'Cost_Components'!$A$2:$A$28,0)),"")</f>
      </c>
      <c r="AE362" s="34" t="str">
        <f>IFERROR(INDEX('Cost_Components'!$O$2:$O$28,MATCH(E362,'Cost_Components'!$A$2:$A$28,0)),"")</f>
      </c>
      <c r="AF362" s="99" t="n">
        <v>8439241.43082173</v>
      </c>
      <c r="AG362" s="100" t="n">
        <v>8415519.4499265</v>
      </c>
      <c r="AH362" s="101" t="str">
        <f>IF(H362="shared-count-once",COUNTIFS($A$2:$A$1405,A362,$B$2:$B$1405,B362,$E$2:$E$1405,E362),1)</f>
      </c>
      <c r="AI362" s="102" t="n">
        <v>321429520.522875</v>
      </c>
      <c r="AJ362" s="103" t="str">
        <f>IF(AI362=0,"",Q362/AI362)</f>
      </c>
      <c r="AK362" s="104" t="str">
        <f>IF(AI362=0,"",R362/AI362)</f>
      </c>
      <c r="AL362" s="105" t="str">
        <f>IF(AI362=0,"",S362/AI362)</f>
      </c>
      <c r="AM362" s="106" t="str">
        <f>IF(AI362=0,"",Y362/AI362)</f>
      </c>
    </row>
    <row r="363">
      <c r="A363" t="s">
        <v>245</v>
      </c>
      <c r="B363" s="73" t="n">
        <v>2048</v>
      </c>
      <c r="C363" t="s">
        <v>245</v>
      </c>
      <c r="D363" t="s">
        <v>225</v>
      </c>
      <c r="E363" s="74" t="s">
        <v>330</v>
      </c>
      <c r="F363" s="75" t="s">
        <v>331</v>
      </c>
      <c r="G363" s="76" t="s">
        <v>249</v>
      </c>
      <c r="H363" s="77" t="s">
        <v>240</v>
      </c>
      <c r="I363" s="78" t="s">
        <v>304</v>
      </c>
      <c r="J363" s="79" t="str">
        <f>IFERROR(INDEX('Cost_Components'!$K$2:$K$28,MATCH(E363,'Cost_Components'!$A$2:$A$28,0)),"")</f>
      </c>
      <c r="K363" s="80" t="str">
        <f>IF(OR(L363="",Z363="",AA363="",AB363=""),"",IF(B363&lt;AA363,L363,IF(B363&gt;AB363,Z363,L363+(Z363-L363)*MIN(MAX((B363-AA363+1)/MAX(AB363-AA363+1,1),0),1))))</f>
      </c>
      <c r="L363" s="81" t="str">
        <f>IFERROR(INDEX('Cost_Components'!$S$2:$S$28,MATCH(E363,'Cost_Components'!$A$2:$A$28,0)),"")</f>
      </c>
      <c r="M363" s="82" t="str">
        <f>IFERROR(INDEX('Cost_Components'!$L$2:$L$28,MATCH(E363,'Cost_Components'!$A$2:$A$28,0)),"")</f>
      </c>
      <c r="N363" s="83" t="str">
        <f>IFERROR(INDEX('Cost_Components'!$P$2:$P$28,MATCH(E363,'Cost_Components'!$A$2:$A$28,0)),"")</f>
      </c>
      <c r="O363" s="84" t="str">
        <f>AF363*J363</f>
      </c>
      <c r="P363" s="85" t="str">
        <f>AG363*J363</f>
      </c>
      <c r="Q363" s="86" t="str">
        <f>P363*L363*M363*N363</f>
      </c>
      <c r="R363" s="87" t="str">
        <f>O363*K363*M363*N363</f>
      </c>
      <c r="S363" s="88" t="str">
        <f>R363-Q363</f>
      </c>
      <c r="T363" s="34" t="str">
        <f>IFERROR(INDEX('Cost_Components'!$R$2:$R$28,MATCH(E363,'Cost_Components'!$A$2:$A$28,0)),"")</f>
      </c>
      <c r="U363" s="89" t="str">
        <f>IFERROR(INDEX('Cost_Components'!$Q$2:$Q$28,MATCH(E363,'Cost_Components'!$A$2:$A$28,0)),"")</f>
      </c>
      <c r="V363" s="90" t="str">
        <f>1/(1+'Calculation_Assumptions'!$B$5)^(B363-'Calculation_Assumptions'!$B$2)</f>
      </c>
      <c r="W363" s="91" t="str">
        <f>Q363*V363</f>
      </c>
      <c r="X363" s="92" t="str">
        <f>R363*V363</f>
      </c>
      <c r="Y363" s="93" t="str">
        <f>S363*V363</f>
      </c>
      <c r="Z363" s="94" t="str">
        <f>IFERROR(INDEX('Cost_Components'!$T$2:$T$28,MATCH(E363,'Cost_Components'!$A$2:$A$28,0)),"")</f>
      </c>
      <c r="AA363" s="95" t="str">
        <f>IFERROR(INDEX('Cost_Components'!$U$2:$U$28,MATCH(E363,'Cost_Components'!$A$2:$A$28,0)),"")</f>
      </c>
      <c r="AB363" s="96" t="str">
        <f>IFERROR(INDEX('Cost_Components'!$V$2:$V$28,MATCH(E363,'Cost_Components'!$A$2:$A$28,0)),"")</f>
      </c>
      <c r="AC363" s="97" t="str">
        <f>IFERROR(INDEX('Cost_Components'!$M$2:$M$28,MATCH(E363,'Cost_Components'!$A$2:$A$28,0)),"")</f>
      </c>
      <c r="AD363" s="98" t="str">
        <f>IFERROR(INDEX('Cost_Components'!$N$2:$N$28,MATCH(E363,'Cost_Components'!$A$2:$A$28,0)),"")</f>
      </c>
      <c r="AE363" s="34" t="str">
        <f>IFERROR(INDEX('Cost_Components'!$O$2:$O$28,MATCH(E363,'Cost_Components'!$A$2:$A$28,0)),"")</f>
      </c>
      <c r="AF363" s="99" t="n">
        <v>8576507.68972946</v>
      </c>
      <c r="AG363" s="100" t="n">
        <v>8550999.4763113</v>
      </c>
      <c r="AH363" s="101" t="str">
        <f>IF(H363="shared-count-once",COUNTIFS($A$2:$A$1405,A363,$B$2:$B$1405,B363,$E$2:$E$1405,E363),1)</f>
      </c>
      <c r="AI363" s="102" t="n">
        <v>322136832.260161</v>
      </c>
      <c r="AJ363" s="103" t="str">
        <f>IF(AI363=0,"",Q363/AI363)</f>
      </c>
      <c r="AK363" s="104" t="str">
        <f>IF(AI363=0,"",R363/AI363)</f>
      </c>
      <c r="AL363" s="105" t="str">
        <f>IF(AI363=0,"",S363/AI363)</f>
      </c>
      <c r="AM363" s="106" t="str">
        <f>IF(AI363=0,"",Y363/AI363)</f>
      </c>
    </row>
    <row r="364">
      <c r="A364" t="s">
        <v>245</v>
      </c>
      <c r="B364" s="73" t="n">
        <v>2049</v>
      </c>
      <c r="C364" t="s">
        <v>245</v>
      </c>
      <c r="D364" t="s">
        <v>225</v>
      </c>
      <c r="E364" s="74" t="s">
        <v>330</v>
      </c>
      <c r="F364" s="75" t="s">
        <v>331</v>
      </c>
      <c r="G364" s="76" t="s">
        <v>249</v>
      </c>
      <c r="H364" s="77" t="s">
        <v>240</v>
      </c>
      <c r="I364" s="78" t="s">
        <v>304</v>
      </c>
      <c r="J364" s="79" t="str">
        <f>IFERROR(INDEX('Cost_Components'!$K$2:$K$28,MATCH(E364,'Cost_Components'!$A$2:$A$28,0)),"")</f>
      </c>
      <c r="K364" s="80" t="str">
        <f>IF(OR(L364="",Z364="",AA364="",AB364=""),"",IF(B364&lt;AA364,L364,IF(B364&gt;AB364,Z364,L364+(Z364-L364)*MIN(MAX((B364-AA364+1)/MAX(AB364-AA364+1,1),0),1))))</f>
      </c>
      <c r="L364" s="81" t="str">
        <f>IFERROR(INDEX('Cost_Components'!$S$2:$S$28,MATCH(E364,'Cost_Components'!$A$2:$A$28,0)),"")</f>
      </c>
      <c r="M364" s="82" t="str">
        <f>IFERROR(INDEX('Cost_Components'!$L$2:$L$28,MATCH(E364,'Cost_Components'!$A$2:$A$28,0)),"")</f>
      </c>
      <c r="N364" s="83" t="str">
        <f>IFERROR(INDEX('Cost_Components'!$P$2:$P$28,MATCH(E364,'Cost_Components'!$A$2:$A$28,0)),"")</f>
      </c>
      <c r="O364" s="84" t="str">
        <f>AF364*J364</f>
      </c>
      <c r="P364" s="85" t="str">
        <f>AG364*J364</f>
      </c>
      <c r="Q364" s="86" t="str">
        <f>P364*L364*M364*N364</f>
      </c>
      <c r="R364" s="87" t="str">
        <f>O364*K364*M364*N364</f>
      </c>
      <c r="S364" s="88" t="str">
        <f>R364-Q364</f>
      </c>
      <c r="T364" s="34" t="str">
        <f>IFERROR(INDEX('Cost_Components'!$R$2:$R$28,MATCH(E364,'Cost_Components'!$A$2:$A$28,0)),"")</f>
      </c>
      <c r="U364" s="89" t="str">
        <f>IFERROR(INDEX('Cost_Components'!$Q$2:$Q$28,MATCH(E364,'Cost_Components'!$A$2:$A$28,0)),"")</f>
      </c>
      <c r="V364" s="90" t="str">
        <f>1/(1+'Calculation_Assumptions'!$B$5)^(B364-'Calculation_Assumptions'!$B$2)</f>
      </c>
      <c r="W364" s="91" t="str">
        <f>Q364*V364</f>
      </c>
      <c r="X364" s="92" t="str">
        <f>R364*V364</f>
      </c>
      <c r="Y364" s="93" t="str">
        <f>S364*V364</f>
      </c>
      <c r="Z364" s="94" t="str">
        <f>IFERROR(INDEX('Cost_Components'!$T$2:$T$28,MATCH(E364,'Cost_Components'!$A$2:$A$28,0)),"")</f>
      </c>
      <c r="AA364" s="95" t="str">
        <f>IFERROR(INDEX('Cost_Components'!$U$2:$U$28,MATCH(E364,'Cost_Components'!$A$2:$A$28,0)),"")</f>
      </c>
      <c r="AB364" s="96" t="str">
        <f>IFERROR(INDEX('Cost_Components'!$V$2:$V$28,MATCH(E364,'Cost_Components'!$A$2:$A$28,0)),"")</f>
      </c>
      <c r="AC364" s="97" t="str">
        <f>IFERROR(INDEX('Cost_Components'!$M$2:$M$28,MATCH(E364,'Cost_Components'!$A$2:$A$28,0)),"")</f>
      </c>
      <c r="AD364" s="98" t="str">
        <f>IFERROR(INDEX('Cost_Components'!$N$2:$N$28,MATCH(E364,'Cost_Components'!$A$2:$A$28,0)),"")</f>
      </c>
      <c r="AE364" s="34" t="str">
        <f>IFERROR(INDEX('Cost_Components'!$O$2:$O$28,MATCH(E364,'Cost_Components'!$A$2:$A$28,0)),"")</f>
      </c>
      <c r="AF364" s="99" t="n">
        <v>8710455.83787686</v>
      </c>
      <c r="AG364" s="100" t="n">
        <v>8683125.86723851</v>
      </c>
      <c r="AH364" s="101" t="str">
        <f>IF(H364="shared-count-once",COUNTIFS($A$2:$A$1405,A364,$B$2:$B$1405,B364,$E$2:$E$1405,E364),1)</f>
      </c>
      <c r="AI364" s="102" t="n">
        <v>322765819.752681</v>
      </c>
      <c r="AJ364" s="103" t="str">
        <f>IF(AI364=0,"",Q364/AI364)</f>
      </c>
      <c r="AK364" s="104" t="str">
        <f>IF(AI364=0,"",R364/AI364)</f>
      </c>
      <c r="AL364" s="105" t="str">
        <f>IF(AI364=0,"",S364/AI364)</f>
      </c>
      <c r="AM364" s="106" t="str">
        <f>IF(AI364=0,"",Y364/AI364)</f>
      </c>
    </row>
    <row r="365">
      <c r="A365" t="s">
        <v>245</v>
      </c>
      <c r="B365" s="73" t="n">
        <v>2050</v>
      </c>
      <c r="C365" t="s">
        <v>245</v>
      </c>
      <c r="D365" t="s">
        <v>225</v>
      </c>
      <c r="E365" s="74" t="s">
        <v>330</v>
      </c>
      <c r="F365" s="75" t="s">
        <v>331</v>
      </c>
      <c r="G365" s="76" t="s">
        <v>249</v>
      </c>
      <c r="H365" s="77" t="s">
        <v>240</v>
      </c>
      <c r="I365" s="78" t="s">
        <v>304</v>
      </c>
      <c r="J365" s="79" t="str">
        <f>IFERROR(INDEX('Cost_Components'!$K$2:$K$28,MATCH(E365,'Cost_Components'!$A$2:$A$28,0)),"")</f>
      </c>
      <c r="K365" s="80" t="str">
        <f>IF(OR(L365="",Z365="",AA365="",AB365=""),"",IF(B365&lt;AA365,L365,IF(B365&gt;AB365,Z365,L365+(Z365-L365)*MIN(MAX((B365-AA365+1)/MAX(AB365-AA365+1,1),0),1))))</f>
      </c>
      <c r="L365" s="81" t="str">
        <f>IFERROR(INDEX('Cost_Components'!$S$2:$S$28,MATCH(E365,'Cost_Components'!$A$2:$A$28,0)),"")</f>
      </c>
      <c r="M365" s="82" t="str">
        <f>IFERROR(INDEX('Cost_Components'!$L$2:$L$28,MATCH(E365,'Cost_Components'!$A$2:$A$28,0)),"")</f>
      </c>
      <c r="N365" s="83" t="str">
        <f>IFERROR(INDEX('Cost_Components'!$P$2:$P$28,MATCH(E365,'Cost_Components'!$A$2:$A$28,0)),"")</f>
      </c>
      <c r="O365" s="84" t="str">
        <f>AF365*J365</f>
      </c>
      <c r="P365" s="85" t="str">
        <f>AG365*J365</f>
      </c>
      <c r="Q365" s="86" t="str">
        <f>P365*L365*M365*N365</f>
      </c>
      <c r="R365" s="87" t="str">
        <f>O365*K365*M365*N365</f>
      </c>
      <c r="S365" s="88" t="str">
        <f>R365-Q365</f>
      </c>
      <c r="T365" s="34" t="str">
        <f>IFERROR(INDEX('Cost_Components'!$R$2:$R$28,MATCH(E365,'Cost_Components'!$A$2:$A$28,0)),"")</f>
      </c>
      <c r="U365" s="89" t="str">
        <f>IFERROR(INDEX('Cost_Components'!$Q$2:$Q$28,MATCH(E365,'Cost_Components'!$A$2:$A$28,0)),"")</f>
      </c>
      <c r="V365" s="90" t="str">
        <f>1/(1+'Calculation_Assumptions'!$B$5)^(B365-'Calculation_Assumptions'!$B$2)</f>
      </c>
      <c r="W365" s="91" t="str">
        <f>Q365*V365</f>
      </c>
      <c r="X365" s="92" t="str">
        <f>R365*V365</f>
      </c>
      <c r="Y365" s="93" t="str">
        <f>S365*V365</f>
      </c>
      <c r="Z365" s="94" t="str">
        <f>IFERROR(INDEX('Cost_Components'!$T$2:$T$28,MATCH(E365,'Cost_Components'!$A$2:$A$28,0)),"")</f>
      </c>
      <c r="AA365" s="95" t="str">
        <f>IFERROR(INDEX('Cost_Components'!$U$2:$U$28,MATCH(E365,'Cost_Components'!$A$2:$A$28,0)),"")</f>
      </c>
      <c r="AB365" s="96" t="str">
        <f>IFERROR(INDEX('Cost_Components'!$V$2:$V$28,MATCH(E365,'Cost_Components'!$A$2:$A$28,0)),"")</f>
      </c>
      <c r="AC365" s="97" t="str">
        <f>IFERROR(INDEX('Cost_Components'!$M$2:$M$28,MATCH(E365,'Cost_Components'!$A$2:$A$28,0)),"")</f>
      </c>
      <c r="AD365" s="98" t="str">
        <f>IFERROR(INDEX('Cost_Components'!$N$2:$N$28,MATCH(E365,'Cost_Components'!$A$2:$A$28,0)),"")</f>
      </c>
      <c r="AE365" s="34" t="str">
        <f>IFERROR(INDEX('Cost_Components'!$O$2:$O$28,MATCH(E365,'Cost_Components'!$A$2:$A$28,0)),"")</f>
      </c>
      <c r="AF365" s="99" t="n">
        <v>8840290.74627911</v>
      </c>
      <c r="AG365" s="100" t="n">
        <v>8811108.4479971</v>
      </c>
      <c r="AH365" s="101" t="str">
        <f>IF(H365="shared-count-once",COUNTIFS($A$2:$A$1405,A365,$B$2:$B$1405,B365,$E$2:$E$1405,E365),1)</f>
      </c>
      <c r="AI365" s="102" t="n">
        <v>323312042.563285</v>
      </c>
      <c r="AJ365" s="103" t="str">
        <f>IF(AI365=0,"",Q365/AI365)</f>
      </c>
      <c r="AK365" s="104" t="str">
        <f>IF(AI365=0,"",R365/AI365)</f>
      </c>
      <c r="AL365" s="105" t="str">
        <f>IF(AI365=0,"",S365/AI365)</f>
      </c>
      <c r="AM365" s="106" t="str">
        <f>IF(AI365=0,"",Y365/AI365)</f>
      </c>
    </row>
    <row r="366">
      <c r="A366" t="s">
        <v>250</v>
      </c>
      <c r="B366" s="73" t="n">
        <v>2025</v>
      </c>
      <c r="C366" t="s">
        <v>250</v>
      </c>
      <c r="D366" t="s">
        <v>225</v>
      </c>
      <c r="E366" s="74" t="s">
        <v>332</v>
      </c>
      <c r="F366" s="75" t="s">
        <v>333</v>
      </c>
      <c r="G366" s="76" t="s">
        <v>251</v>
      </c>
      <c r="H366" s="77" t="s">
        <v>240</v>
      </c>
      <c r="I366" s="78" t="s">
        <v>215</v>
      </c>
      <c r="J366" s="79" t="str">
        <f>IFERROR(INDEX('Cost_Components'!$K$2:$K$28,MATCH(E366,'Cost_Components'!$A$2:$A$28,0)),"")</f>
      </c>
      <c r="K366" s="80" t="str">
        <f>IF(OR(L366="",Z366="",AA366="",AB366=""),"",IF(B366&lt;AA366,L366,IF(B366&gt;AB366,Z366,L366+(Z366-L366)*MIN(MAX((B366-AA366+1)/MAX(AB366-AA366+1,1),0),1))))</f>
      </c>
      <c r="L366" s="81" t="str">
        <f>IFERROR(INDEX('Cost_Components'!$S$2:$S$28,MATCH(E366,'Cost_Components'!$A$2:$A$28,0)),"")</f>
      </c>
      <c r="M366" s="82" t="str">
        <f>IFERROR(INDEX('Cost_Components'!$L$2:$L$28,MATCH(E366,'Cost_Components'!$A$2:$A$28,0)),"")</f>
      </c>
      <c r="N366" s="83" t="str">
        <f>IFERROR(INDEX('Cost_Components'!$P$2:$P$28,MATCH(E366,'Cost_Components'!$A$2:$A$28,0)),"")</f>
      </c>
      <c r="O366" s="84" t="str">
        <f>AF366*J366</f>
      </c>
      <c r="P366" s="85" t="str">
        <f>AG366*J366</f>
      </c>
      <c r="Q366" s="86" t="str">
        <f>P366*L366*M366*N366</f>
      </c>
      <c r="R366" s="87" t="str">
        <f>O366*K366*M366*N366</f>
      </c>
      <c r="S366" s="88" t="str">
        <f>R366-Q366</f>
      </c>
      <c r="T366" s="34" t="str">
        <f>IFERROR(INDEX('Cost_Components'!$R$2:$R$28,MATCH(E366,'Cost_Components'!$A$2:$A$28,0)),"")</f>
      </c>
      <c r="U366" s="89" t="str">
        <f>IFERROR(INDEX('Cost_Components'!$Q$2:$Q$28,MATCH(E366,'Cost_Components'!$A$2:$A$28,0)),"")</f>
      </c>
      <c r="V366" s="90" t="str">
        <f>1/(1+'Calculation_Assumptions'!$B$5)^(B366-'Calculation_Assumptions'!$B$2)</f>
      </c>
      <c r="W366" s="91" t="str">
        <f>Q366*V366</f>
      </c>
      <c r="X366" s="92" t="str">
        <f>R366*V366</f>
      </c>
      <c r="Y366" s="93" t="str">
        <f>S366*V366</f>
      </c>
      <c r="Z366" s="94" t="str">
        <f>IFERROR(INDEX('Cost_Components'!$T$2:$T$28,MATCH(E366,'Cost_Components'!$A$2:$A$28,0)),"")</f>
      </c>
      <c r="AA366" s="95" t="str">
        <f>IFERROR(INDEX('Cost_Components'!$U$2:$U$28,MATCH(E366,'Cost_Components'!$A$2:$A$28,0)),"")</f>
      </c>
      <c r="AB366" s="96" t="str">
        <f>IFERROR(INDEX('Cost_Components'!$V$2:$V$28,MATCH(E366,'Cost_Components'!$A$2:$A$28,0)),"")</f>
      </c>
      <c r="AC366" s="97" t="str">
        <f>IFERROR(INDEX('Cost_Components'!$M$2:$M$28,MATCH(E366,'Cost_Components'!$A$2:$A$28,0)),"")</f>
      </c>
      <c r="AD366" s="98" t="str">
        <f>IFERROR(INDEX('Cost_Components'!$N$2:$N$28,MATCH(E366,'Cost_Components'!$A$2:$A$28,0)),"")</f>
      </c>
      <c r="AE366" s="34" t="str">
        <f>IFERROR(INDEX('Cost_Components'!$O$2:$O$28,MATCH(E366,'Cost_Components'!$A$2:$A$28,0)),"")</f>
      </c>
      <c r="AF366" s="99" t="n">
        <v>592510.253566595</v>
      </c>
      <c r="AG366" s="100" t="n">
        <v>592510.253566595</v>
      </c>
      <c r="AH366" s="101" t="str">
        <f>IF(H366="shared-count-once",COUNTIFS($A$2:$A$1405,A366,$B$2:$B$1405,B366,$E$2:$E$1405,E366),1)</f>
      </c>
      <c r="AI366" s="102" t="n">
        <v>288391907.644456</v>
      </c>
      <c r="AJ366" s="103" t="str">
        <f>IF(AI366=0,"",Q366/AI366)</f>
      </c>
      <c r="AK366" s="104" t="str">
        <f>IF(AI366=0,"",R366/AI366)</f>
      </c>
      <c r="AL366" s="105" t="str">
        <f>IF(AI366=0,"",S366/AI366)</f>
      </c>
      <c r="AM366" s="106" t="str">
        <f>IF(AI366=0,"",Y366/AI366)</f>
      </c>
    </row>
    <row r="367">
      <c r="A367" t="s">
        <v>250</v>
      </c>
      <c r="B367" s="73" t="n">
        <v>2026</v>
      </c>
      <c r="C367" t="s">
        <v>250</v>
      </c>
      <c r="D367" t="s">
        <v>225</v>
      </c>
      <c r="E367" s="74" t="s">
        <v>332</v>
      </c>
      <c r="F367" s="75" t="s">
        <v>333</v>
      </c>
      <c r="G367" s="76" t="s">
        <v>251</v>
      </c>
      <c r="H367" s="77" t="s">
        <v>240</v>
      </c>
      <c r="I367" s="78" t="s">
        <v>215</v>
      </c>
      <c r="J367" s="79" t="str">
        <f>IFERROR(INDEX('Cost_Components'!$K$2:$K$28,MATCH(E367,'Cost_Components'!$A$2:$A$28,0)),"")</f>
      </c>
      <c r="K367" s="80" t="str">
        <f>IF(OR(L367="",Z367="",AA367="",AB367=""),"",IF(B367&lt;AA367,L367,IF(B367&gt;AB367,Z367,L367+(Z367-L367)*MIN(MAX((B367-AA367+1)/MAX(AB367-AA367+1,1),0),1))))</f>
      </c>
      <c r="L367" s="81" t="str">
        <f>IFERROR(INDEX('Cost_Components'!$S$2:$S$28,MATCH(E367,'Cost_Components'!$A$2:$A$28,0)),"")</f>
      </c>
      <c r="M367" s="82" t="str">
        <f>IFERROR(INDEX('Cost_Components'!$L$2:$L$28,MATCH(E367,'Cost_Components'!$A$2:$A$28,0)),"")</f>
      </c>
      <c r="N367" s="83" t="str">
        <f>IFERROR(INDEX('Cost_Components'!$P$2:$P$28,MATCH(E367,'Cost_Components'!$A$2:$A$28,0)),"")</f>
      </c>
      <c r="O367" s="84" t="str">
        <f>AF367*J367</f>
      </c>
      <c r="P367" s="85" t="str">
        <f>AG367*J367</f>
      </c>
      <c r="Q367" s="86" t="str">
        <f>P367*L367*M367*N367</f>
      </c>
      <c r="R367" s="87" t="str">
        <f>O367*K367*M367*N367</f>
      </c>
      <c r="S367" s="88" t="str">
        <f>R367-Q367</f>
      </c>
      <c r="T367" s="34" t="str">
        <f>IFERROR(INDEX('Cost_Components'!$R$2:$R$28,MATCH(E367,'Cost_Components'!$A$2:$A$28,0)),"")</f>
      </c>
      <c r="U367" s="89" t="str">
        <f>IFERROR(INDEX('Cost_Components'!$Q$2:$Q$28,MATCH(E367,'Cost_Components'!$A$2:$A$28,0)),"")</f>
      </c>
      <c r="V367" s="90" t="str">
        <f>1/(1+'Calculation_Assumptions'!$B$5)^(B367-'Calculation_Assumptions'!$B$2)</f>
      </c>
      <c r="W367" s="91" t="str">
        <f>Q367*V367</f>
      </c>
      <c r="X367" s="92" t="str">
        <f>R367*V367</f>
      </c>
      <c r="Y367" s="93" t="str">
        <f>S367*V367</f>
      </c>
      <c r="Z367" s="94" t="str">
        <f>IFERROR(INDEX('Cost_Components'!$T$2:$T$28,MATCH(E367,'Cost_Components'!$A$2:$A$28,0)),"")</f>
      </c>
      <c r="AA367" s="95" t="str">
        <f>IFERROR(INDEX('Cost_Components'!$U$2:$U$28,MATCH(E367,'Cost_Components'!$A$2:$A$28,0)),"")</f>
      </c>
      <c r="AB367" s="96" t="str">
        <f>IFERROR(INDEX('Cost_Components'!$V$2:$V$28,MATCH(E367,'Cost_Components'!$A$2:$A$28,0)),"")</f>
      </c>
      <c r="AC367" s="97" t="str">
        <f>IFERROR(INDEX('Cost_Components'!$M$2:$M$28,MATCH(E367,'Cost_Components'!$A$2:$A$28,0)),"")</f>
      </c>
      <c r="AD367" s="98" t="str">
        <f>IFERROR(INDEX('Cost_Components'!$N$2:$N$28,MATCH(E367,'Cost_Components'!$A$2:$A$28,0)),"")</f>
      </c>
      <c r="AE367" s="34" t="str">
        <f>IFERROR(INDEX('Cost_Components'!$O$2:$O$28,MATCH(E367,'Cost_Components'!$A$2:$A$28,0)),"")</f>
      </c>
      <c r="AF367" s="99" t="n">
        <v>607265.859819953</v>
      </c>
      <c r="AG367" s="100" t="n">
        <v>607265.859819953</v>
      </c>
      <c r="AH367" s="101" t="str">
        <f>IF(H367="shared-count-once",COUNTIFS($A$2:$A$1405,A367,$B$2:$B$1405,B367,$E$2:$E$1405,E367),1)</f>
      </c>
      <c r="AI367" s="102" t="n">
        <v>290472130.233437</v>
      </c>
      <c r="AJ367" s="103" t="str">
        <f>IF(AI367=0,"",Q367/AI367)</f>
      </c>
      <c r="AK367" s="104" t="str">
        <f>IF(AI367=0,"",R367/AI367)</f>
      </c>
      <c r="AL367" s="105" t="str">
        <f>IF(AI367=0,"",S367/AI367)</f>
      </c>
      <c r="AM367" s="106" t="str">
        <f>IF(AI367=0,"",Y367/AI367)</f>
      </c>
    </row>
    <row r="368">
      <c r="A368" t="s">
        <v>250</v>
      </c>
      <c r="B368" s="73" t="n">
        <v>2027</v>
      </c>
      <c r="C368" t="s">
        <v>250</v>
      </c>
      <c r="D368" t="s">
        <v>225</v>
      </c>
      <c r="E368" s="74" t="s">
        <v>332</v>
      </c>
      <c r="F368" s="75" t="s">
        <v>333</v>
      </c>
      <c r="G368" s="76" t="s">
        <v>251</v>
      </c>
      <c r="H368" s="77" t="s">
        <v>240</v>
      </c>
      <c r="I368" s="78" t="s">
        <v>215</v>
      </c>
      <c r="J368" s="79" t="str">
        <f>IFERROR(INDEX('Cost_Components'!$K$2:$K$28,MATCH(E368,'Cost_Components'!$A$2:$A$28,0)),"")</f>
      </c>
      <c r="K368" s="80" t="str">
        <f>IF(OR(L368="",Z368="",AA368="",AB368=""),"",IF(B368&lt;AA368,L368,IF(B368&gt;AB368,Z368,L368+(Z368-L368)*MIN(MAX((B368-AA368+1)/MAX(AB368-AA368+1,1),0),1))))</f>
      </c>
      <c r="L368" s="81" t="str">
        <f>IFERROR(INDEX('Cost_Components'!$S$2:$S$28,MATCH(E368,'Cost_Components'!$A$2:$A$28,0)),"")</f>
      </c>
      <c r="M368" s="82" t="str">
        <f>IFERROR(INDEX('Cost_Components'!$L$2:$L$28,MATCH(E368,'Cost_Components'!$A$2:$A$28,0)),"")</f>
      </c>
      <c r="N368" s="83" t="str">
        <f>IFERROR(INDEX('Cost_Components'!$P$2:$P$28,MATCH(E368,'Cost_Components'!$A$2:$A$28,0)),"")</f>
      </c>
      <c r="O368" s="84" t="str">
        <f>AF368*J368</f>
      </c>
      <c r="P368" s="85" t="str">
        <f>AG368*J368</f>
      </c>
      <c r="Q368" s="86" t="str">
        <f>P368*L368*M368*N368</f>
      </c>
      <c r="R368" s="87" t="str">
        <f>O368*K368*M368*N368</f>
      </c>
      <c r="S368" s="88" t="str">
        <f>R368-Q368</f>
      </c>
      <c r="T368" s="34" t="str">
        <f>IFERROR(INDEX('Cost_Components'!$R$2:$R$28,MATCH(E368,'Cost_Components'!$A$2:$A$28,0)),"")</f>
      </c>
      <c r="U368" s="89" t="str">
        <f>IFERROR(INDEX('Cost_Components'!$Q$2:$Q$28,MATCH(E368,'Cost_Components'!$A$2:$A$28,0)),"")</f>
      </c>
      <c r="V368" s="90" t="str">
        <f>1/(1+'Calculation_Assumptions'!$B$5)^(B368-'Calculation_Assumptions'!$B$2)</f>
      </c>
      <c r="W368" s="91" t="str">
        <f>Q368*V368</f>
      </c>
      <c r="X368" s="92" t="str">
        <f>R368*V368</f>
      </c>
      <c r="Y368" s="93" t="str">
        <f>S368*V368</f>
      </c>
      <c r="Z368" s="94" t="str">
        <f>IFERROR(INDEX('Cost_Components'!$T$2:$T$28,MATCH(E368,'Cost_Components'!$A$2:$A$28,0)),"")</f>
      </c>
      <c r="AA368" s="95" t="str">
        <f>IFERROR(INDEX('Cost_Components'!$U$2:$U$28,MATCH(E368,'Cost_Components'!$A$2:$A$28,0)),"")</f>
      </c>
      <c r="AB368" s="96" t="str">
        <f>IFERROR(INDEX('Cost_Components'!$V$2:$V$28,MATCH(E368,'Cost_Components'!$A$2:$A$28,0)),"")</f>
      </c>
      <c r="AC368" s="97" t="str">
        <f>IFERROR(INDEX('Cost_Components'!$M$2:$M$28,MATCH(E368,'Cost_Components'!$A$2:$A$28,0)),"")</f>
      </c>
      <c r="AD368" s="98" t="str">
        <f>IFERROR(INDEX('Cost_Components'!$N$2:$N$28,MATCH(E368,'Cost_Components'!$A$2:$A$28,0)),"")</f>
      </c>
      <c r="AE368" s="34" t="str">
        <f>IFERROR(INDEX('Cost_Components'!$O$2:$O$28,MATCH(E368,'Cost_Components'!$A$2:$A$28,0)),"")</f>
      </c>
      <c r="AF368" s="99" t="n">
        <v>622212.962658433</v>
      </c>
      <c r="AG368" s="100" t="n">
        <v>622212.802287969</v>
      </c>
      <c r="AH368" s="101" t="str">
        <f>IF(H368="shared-count-once",COUNTIFS($A$2:$A$1405,A368,$B$2:$B$1405,B368,$E$2:$E$1405,E368),1)</f>
      </c>
      <c r="AI368" s="102" t="n">
        <v>292505080.826208</v>
      </c>
      <c r="AJ368" s="103" t="str">
        <f>IF(AI368=0,"",Q368/AI368)</f>
      </c>
      <c r="AK368" s="104" t="str">
        <f>IF(AI368=0,"",R368/AI368)</f>
      </c>
      <c r="AL368" s="105" t="str">
        <f>IF(AI368=0,"",S368/AI368)</f>
      </c>
      <c r="AM368" s="106" t="str">
        <f>IF(AI368=0,"",Y368/AI368)</f>
      </c>
    </row>
    <row r="369">
      <c r="A369" t="s">
        <v>250</v>
      </c>
      <c r="B369" s="73" t="n">
        <v>2028</v>
      </c>
      <c r="C369" t="s">
        <v>250</v>
      </c>
      <c r="D369" t="s">
        <v>225</v>
      </c>
      <c r="E369" s="74" t="s">
        <v>332</v>
      </c>
      <c r="F369" s="75" t="s">
        <v>333</v>
      </c>
      <c r="G369" s="76" t="s">
        <v>251</v>
      </c>
      <c r="H369" s="77" t="s">
        <v>240</v>
      </c>
      <c r="I369" s="78" t="s">
        <v>215</v>
      </c>
      <c r="J369" s="79" t="str">
        <f>IFERROR(INDEX('Cost_Components'!$K$2:$K$28,MATCH(E369,'Cost_Components'!$A$2:$A$28,0)),"")</f>
      </c>
      <c r="K369" s="80" t="str">
        <f>IF(OR(L369="",Z369="",AA369="",AB369=""),"",IF(B369&lt;AA369,L369,IF(B369&gt;AB369,Z369,L369+(Z369-L369)*MIN(MAX((B369-AA369+1)/MAX(AB369-AA369+1,1),0),1))))</f>
      </c>
      <c r="L369" s="81" t="str">
        <f>IFERROR(INDEX('Cost_Components'!$S$2:$S$28,MATCH(E369,'Cost_Components'!$A$2:$A$28,0)),"")</f>
      </c>
      <c r="M369" s="82" t="str">
        <f>IFERROR(INDEX('Cost_Components'!$L$2:$L$28,MATCH(E369,'Cost_Components'!$A$2:$A$28,0)),"")</f>
      </c>
      <c r="N369" s="83" t="str">
        <f>IFERROR(INDEX('Cost_Components'!$P$2:$P$28,MATCH(E369,'Cost_Components'!$A$2:$A$28,0)),"")</f>
      </c>
      <c r="O369" s="84" t="str">
        <f>AF369*J369</f>
      </c>
      <c r="P369" s="85" t="str">
        <f>AG369*J369</f>
      </c>
      <c r="Q369" s="86" t="str">
        <f>P369*L369*M369*N369</f>
      </c>
      <c r="R369" s="87" t="str">
        <f>O369*K369*M369*N369</f>
      </c>
      <c r="S369" s="88" t="str">
        <f>R369-Q369</f>
      </c>
      <c r="T369" s="34" t="str">
        <f>IFERROR(INDEX('Cost_Components'!$R$2:$R$28,MATCH(E369,'Cost_Components'!$A$2:$A$28,0)),"")</f>
      </c>
      <c r="U369" s="89" t="str">
        <f>IFERROR(INDEX('Cost_Components'!$Q$2:$Q$28,MATCH(E369,'Cost_Components'!$A$2:$A$28,0)),"")</f>
      </c>
      <c r="V369" s="90" t="str">
        <f>1/(1+'Calculation_Assumptions'!$B$5)^(B369-'Calculation_Assumptions'!$B$2)</f>
      </c>
      <c r="W369" s="91" t="str">
        <f>Q369*V369</f>
      </c>
      <c r="X369" s="92" t="str">
        <f>R369*V369</f>
      </c>
      <c r="Y369" s="93" t="str">
        <f>S369*V369</f>
      </c>
      <c r="Z369" s="94" t="str">
        <f>IFERROR(INDEX('Cost_Components'!$T$2:$T$28,MATCH(E369,'Cost_Components'!$A$2:$A$28,0)),"")</f>
      </c>
      <c r="AA369" s="95" t="str">
        <f>IFERROR(INDEX('Cost_Components'!$U$2:$U$28,MATCH(E369,'Cost_Components'!$A$2:$A$28,0)),"")</f>
      </c>
      <c r="AB369" s="96" t="str">
        <f>IFERROR(INDEX('Cost_Components'!$V$2:$V$28,MATCH(E369,'Cost_Components'!$A$2:$A$28,0)),"")</f>
      </c>
      <c r="AC369" s="97" t="str">
        <f>IFERROR(INDEX('Cost_Components'!$M$2:$M$28,MATCH(E369,'Cost_Components'!$A$2:$A$28,0)),"")</f>
      </c>
      <c r="AD369" s="98" t="str">
        <f>IFERROR(INDEX('Cost_Components'!$N$2:$N$28,MATCH(E369,'Cost_Components'!$A$2:$A$28,0)),"")</f>
      </c>
      <c r="AE369" s="34" t="str">
        <f>IFERROR(INDEX('Cost_Components'!$O$2:$O$28,MATCH(E369,'Cost_Components'!$A$2:$A$28,0)),"")</f>
      </c>
      <c r="AF369" s="99" t="n">
        <v>641242.790164211</v>
      </c>
      <c r="AG369" s="100" t="n">
        <v>641242.204006998</v>
      </c>
      <c r="AH369" s="101" t="str">
        <f>IF(H369="shared-count-once",COUNTIFS($A$2:$A$1405,A369,$B$2:$B$1405,B369,$E$2:$E$1405,E369),1)</f>
      </c>
      <c r="AI369" s="102" t="n">
        <v>294484707.921554</v>
      </c>
      <c r="AJ369" s="103" t="str">
        <f>IF(AI369=0,"",Q369/AI369)</f>
      </c>
      <c r="AK369" s="104" t="str">
        <f>IF(AI369=0,"",R369/AI369)</f>
      </c>
      <c r="AL369" s="105" t="str">
        <f>IF(AI369=0,"",S369/AI369)</f>
      </c>
      <c r="AM369" s="106" t="str">
        <f>IF(AI369=0,"",Y369/AI369)</f>
      </c>
    </row>
    <row r="370">
      <c r="A370" t="s">
        <v>250</v>
      </c>
      <c r="B370" s="73" t="n">
        <v>2029</v>
      </c>
      <c r="C370" t="s">
        <v>250</v>
      </c>
      <c r="D370" t="s">
        <v>225</v>
      </c>
      <c r="E370" s="74" t="s">
        <v>332</v>
      </c>
      <c r="F370" s="75" t="s">
        <v>333</v>
      </c>
      <c r="G370" s="76" t="s">
        <v>251</v>
      </c>
      <c r="H370" s="77" t="s">
        <v>240</v>
      </c>
      <c r="I370" s="78" t="s">
        <v>215</v>
      </c>
      <c r="J370" s="79" t="str">
        <f>IFERROR(INDEX('Cost_Components'!$K$2:$K$28,MATCH(E370,'Cost_Components'!$A$2:$A$28,0)),"")</f>
      </c>
      <c r="K370" s="80" t="str">
        <f>IF(OR(L370="",Z370="",AA370="",AB370=""),"",IF(B370&lt;AA370,L370,IF(B370&gt;AB370,Z370,L370+(Z370-L370)*MIN(MAX((B370-AA370+1)/MAX(AB370-AA370+1,1),0),1))))</f>
      </c>
      <c r="L370" s="81" t="str">
        <f>IFERROR(INDEX('Cost_Components'!$S$2:$S$28,MATCH(E370,'Cost_Components'!$A$2:$A$28,0)),"")</f>
      </c>
      <c r="M370" s="82" t="str">
        <f>IFERROR(INDEX('Cost_Components'!$L$2:$L$28,MATCH(E370,'Cost_Components'!$A$2:$A$28,0)),"")</f>
      </c>
      <c r="N370" s="83" t="str">
        <f>IFERROR(INDEX('Cost_Components'!$P$2:$P$28,MATCH(E370,'Cost_Components'!$A$2:$A$28,0)),"")</f>
      </c>
      <c r="O370" s="84" t="str">
        <f>AF370*J370</f>
      </c>
      <c r="P370" s="85" t="str">
        <f>AG370*J370</f>
      </c>
      <c r="Q370" s="86" t="str">
        <f>P370*L370*M370*N370</f>
      </c>
      <c r="R370" s="87" t="str">
        <f>O370*K370*M370*N370</f>
      </c>
      <c r="S370" s="88" t="str">
        <f>R370-Q370</f>
      </c>
      <c r="T370" s="34" t="str">
        <f>IFERROR(INDEX('Cost_Components'!$R$2:$R$28,MATCH(E370,'Cost_Components'!$A$2:$A$28,0)),"")</f>
      </c>
      <c r="U370" s="89" t="str">
        <f>IFERROR(INDEX('Cost_Components'!$Q$2:$Q$28,MATCH(E370,'Cost_Components'!$A$2:$A$28,0)),"")</f>
      </c>
      <c r="V370" s="90" t="str">
        <f>1/(1+'Calculation_Assumptions'!$B$5)^(B370-'Calculation_Assumptions'!$B$2)</f>
      </c>
      <c r="W370" s="91" t="str">
        <f>Q370*V370</f>
      </c>
      <c r="X370" s="92" t="str">
        <f>R370*V370</f>
      </c>
      <c r="Y370" s="93" t="str">
        <f>S370*V370</f>
      </c>
      <c r="Z370" s="94" t="str">
        <f>IFERROR(INDEX('Cost_Components'!$T$2:$T$28,MATCH(E370,'Cost_Components'!$A$2:$A$28,0)),"")</f>
      </c>
      <c r="AA370" s="95" t="str">
        <f>IFERROR(INDEX('Cost_Components'!$U$2:$U$28,MATCH(E370,'Cost_Components'!$A$2:$A$28,0)),"")</f>
      </c>
      <c r="AB370" s="96" t="str">
        <f>IFERROR(INDEX('Cost_Components'!$V$2:$V$28,MATCH(E370,'Cost_Components'!$A$2:$A$28,0)),"")</f>
      </c>
      <c r="AC370" s="97" t="str">
        <f>IFERROR(INDEX('Cost_Components'!$M$2:$M$28,MATCH(E370,'Cost_Components'!$A$2:$A$28,0)),"")</f>
      </c>
      <c r="AD370" s="98" t="str">
        <f>IFERROR(INDEX('Cost_Components'!$N$2:$N$28,MATCH(E370,'Cost_Components'!$A$2:$A$28,0)),"")</f>
      </c>
      <c r="AE370" s="34" t="str">
        <f>IFERROR(INDEX('Cost_Components'!$O$2:$O$28,MATCH(E370,'Cost_Components'!$A$2:$A$28,0)),"")</f>
      </c>
      <c r="AF370" s="99" t="n">
        <v>656902.68917117</v>
      </c>
      <c r="AG370" s="100" t="n">
        <v>656901.326825518</v>
      </c>
      <c r="AH370" s="101" t="str">
        <f>IF(H370="shared-count-once",COUNTIFS($A$2:$A$1405,A370,$B$2:$B$1405,B370,$E$2:$E$1405,E370),1)</f>
      </c>
      <c r="AI370" s="102" t="n">
        <v>296414030.31143</v>
      </c>
      <c r="AJ370" s="103" t="str">
        <f>IF(AI370=0,"",Q370/AI370)</f>
      </c>
      <c r="AK370" s="104" t="str">
        <f>IF(AI370=0,"",R370/AI370)</f>
      </c>
      <c r="AL370" s="105" t="str">
        <f>IF(AI370=0,"",S370/AI370)</f>
      </c>
      <c r="AM370" s="106" t="str">
        <f>IF(AI370=0,"",Y370/AI370)</f>
      </c>
    </row>
    <row r="371">
      <c r="A371" t="s">
        <v>250</v>
      </c>
      <c r="B371" s="73" t="n">
        <v>2030</v>
      </c>
      <c r="C371" t="s">
        <v>250</v>
      </c>
      <c r="D371" t="s">
        <v>225</v>
      </c>
      <c r="E371" s="74" t="s">
        <v>332</v>
      </c>
      <c r="F371" s="75" t="s">
        <v>333</v>
      </c>
      <c r="G371" s="76" t="s">
        <v>251</v>
      </c>
      <c r="H371" s="77" t="s">
        <v>240</v>
      </c>
      <c r="I371" s="78" t="s">
        <v>215</v>
      </c>
      <c r="J371" s="79" t="str">
        <f>IFERROR(INDEX('Cost_Components'!$K$2:$K$28,MATCH(E371,'Cost_Components'!$A$2:$A$28,0)),"")</f>
      </c>
      <c r="K371" s="80" t="str">
        <f>IF(OR(L371="",Z371="",AA371="",AB371=""),"",IF(B371&lt;AA371,L371,IF(B371&gt;AB371,Z371,L371+(Z371-L371)*MIN(MAX((B371-AA371+1)/MAX(AB371-AA371+1,1),0),1))))</f>
      </c>
      <c r="L371" s="81" t="str">
        <f>IFERROR(INDEX('Cost_Components'!$S$2:$S$28,MATCH(E371,'Cost_Components'!$A$2:$A$28,0)),"")</f>
      </c>
      <c r="M371" s="82" t="str">
        <f>IFERROR(INDEX('Cost_Components'!$L$2:$L$28,MATCH(E371,'Cost_Components'!$A$2:$A$28,0)),"")</f>
      </c>
      <c r="N371" s="83" t="str">
        <f>IFERROR(INDEX('Cost_Components'!$P$2:$P$28,MATCH(E371,'Cost_Components'!$A$2:$A$28,0)),"")</f>
      </c>
      <c r="O371" s="84" t="str">
        <f>AF371*J371</f>
      </c>
      <c r="P371" s="85" t="str">
        <f>AG371*J371</f>
      </c>
      <c r="Q371" s="86" t="str">
        <f>P371*L371*M371*N371</f>
      </c>
      <c r="R371" s="87" t="str">
        <f>O371*K371*M371*N371</f>
      </c>
      <c r="S371" s="88" t="str">
        <f>R371-Q371</f>
      </c>
      <c r="T371" s="34" t="str">
        <f>IFERROR(INDEX('Cost_Components'!$R$2:$R$28,MATCH(E371,'Cost_Components'!$A$2:$A$28,0)),"")</f>
      </c>
      <c r="U371" s="89" t="str">
        <f>IFERROR(INDEX('Cost_Components'!$Q$2:$Q$28,MATCH(E371,'Cost_Components'!$A$2:$A$28,0)),"")</f>
      </c>
      <c r="V371" s="90" t="str">
        <f>1/(1+'Calculation_Assumptions'!$B$5)^(B371-'Calculation_Assumptions'!$B$2)</f>
      </c>
      <c r="W371" s="91" t="str">
        <f>Q371*V371</f>
      </c>
      <c r="X371" s="92" t="str">
        <f>R371*V371</f>
      </c>
      <c r="Y371" s="93" t="str">
        <f>S371*V371</f>
      </c>
      <c r="Z371" s="94" t="str">
        <f>IFERROR(INDEX('Cost_Components'!$T$2:$T$28,MATCH(E371,'Cost_Components'!$A$2:$A$28,0)),"")</f>
      </c>
      <c r="AA371" s="95" t="str">
        <f>IFERROR(INDEX('Cost_Components'!$U$2:$U$28,MATCH(E371,'Cost_Components'!$A$2:$A$28,0)),"")</f>
      </c>
      <c r="AB371" s="96" t="str">
        <f>IFERROR(INDEX('Cost_Components'!$V$2:$V$28,MATCH(E371,'Cost_Components'!$A$2:$A$28,0)),"")</f>
      </c>
      <c r="AC371" s="97" t="str">
        <f>IFERROR(INDEX('Cost_Components'!$M$2:$M$28,MATCH(E371,'Cost_Components'!$A$2:$A$28,0)),"")</f>
      </c>
      <c r="AD371" s="98" t="str">
        <f>IFERROR(INDEX('Cost_Components'!$N$2:$N$28,MATCH(E371,'Cost_Components'!$A$2:$A$28,0)),"")</f>
      </c>
      <c r="AE371" s="34" t="str">
        <f>IFERROR(INDEX('Cost_Components'!$O$2:$O$28,MATCH(E371,'Cost_Components'!$A$2:$A$28,0)),"")</f>
      </c>
      <c r="AF371" s="99" t="n">
        <v>673068.697031825</v>
      </c>
      <c r="AG371" s="100" t="n">
        <v>673066.126697078</v>
      </c>
      <c r="AH371" s="101" t="str">
        <f>IF(H371="shared-count-once",COUNTIFS($A$2:$A$1405,A371,$B$2:$B$1405,B371,$E$2:$E$1405,E371),1)</f>
      </c>
      <c r="AI371" s="102" t="n">
        <v>298289404.664994</v>
      </c>
      <c r="AJ371" s="103" t="str">
        <f>IF(AI371=0,"",Q371/AI371)</f>
      </c>
      <c r="AK371" s="104" t="str">
        <f>IF(AI371=0,"",R371/AI371)</f>
      </c>
      <c r="AL371" s="105" t="str">
        <f>IF(AI371=0,"",S371/AI371)</f>
      </c>
      <c r="AM371" s="106" t="str">
        <f>IF(AI371=0,"",Y371/AI371)</f>
      </c>
    </row>
    <row r="372">
      <c r="A372" t="s">
        <v>250</v>
      </c>
      <c r="B372" s="73" t="n">
        <v>2031</v>
      </c>
      <c r="C372" t="s">
        <v>250</v>
      </c>
      <c r="D372" t="s">
        <v>225</v>
      </c>
      <c r="E372" s="74" t="s">
        <v>332</v>
      </c>
      <c r="F372" s="75" t="s">
        <v>333</v>
      </c>
      <c r="G372" s="76" t="s">
        <v>251</v>
      </c>
      <c r="H372" s="77" t="s">
        <v>240</v>
      </c>
      <c r="I372" s="78" t="s">
        <v>215</v>
      </c>
      <c r="J372" s="79" t="str">
        <f>IFERROR(INDEX('Cost_Components'!$K$2:$K$28,MATCH(E372,'Cost_Components'!$A$2:$A$28,0)),"")</f>
      </c>
      <c r="K372" s="80" t="str">
        <f>IF(OR(L372="",Z372="",AA372="",AB372=""),"",IF(B372&lt;AA372,L372,IF(B372&gt;AB372,Z372,L372+(Z372-L372)*MIN(MAX((B372-AA372+1)/MAX(AB372-AA372+1,1),0),1))))</f>
      </c>
      <c r="L372" s="81" t="str">
        <f>IFERROR(INDEX('Cost_Components'!$S$2:$S$28,MATCH(E372,'Cost_Components'!$A$2:$A$28,0)),"")</f>
      </c>
      <c r="M372" s="82" t="str">
        <f>IFERROR(INDEX('Cost_Components'!$L$2:$L$28,MATCH(E372,'Cost_Components'!$A$2:$A$28,0)),"")</f>
      </c>
      <c r="N372" s="83" t="str">
        <f>IFERROR(INDEX('Cost_Components'!$P$2:$P$28,MATCH(E372,'Cost_Components'!$A$2:$A$28,0)),"")</f>
      </c>
      <c r="O372" s="84" t="str">
        <f>AF372*J372</f>
      </c>
      <c r="P372" s="85" t="str">
        <f>AG372*J372</f>
      </c>
      <c r="Q372" s="86" t="str">
        <f>P372*L372*M372*N372</f>
      </c>
      <c r="R372" s="87" t="str">
        <f>O372*K372*M372*N372</f>
      </c>
      <c r="S372" s="88" t="str">
        <f>R372-Q372</f>
      </c>
      <c r="T372" s="34" t="str">
        <f>IFERROR(INDEX('Cost_Components'!$R$2:$R$28,MATCH(E372,'Cost_Components'!$A$2:$A$28,0)),"")</f>
      </c>
      <c r="U372" s="89" t="str">
        <f>IFERROR(INDEX('Cost_Components'!$Q$2:$Q$28,MATCH(E372,'Cost_Components'!$A$2:$A$28,0)),"")</f>
      </c>
      <c r="V372" s="90" t="str">
        <f>1/(1+'Calculation_Assumptions'!$B$5)^(B372-'Calculation_Assumptions'!$B$2)</f>
      </c>
      <c r="W372" s="91" t="str">
        <f>Q372*V372</f>
      </c>
      <c r="X372" s="92" t="str">
        <f>R372*V372</f>
      </c>
      <c r="Y372" s="93" t="str">
        <f>S372*V372</f>
      </c>
      <c r="Z372" s="94" t="str">
        <f>IFERROR(INDEX('Cost_Components'!$T$2:$T$28,MATCH(E372,'Cost_Components'!$A$2:$A$28,0)),"")</f>
      </c>
      <c r="AA372" s="95" t="str">
        <f>IFERROR(INDEX('Cost_Components'!$U$2:$U$28,MATCH(E372,'Cost_Components'!$A$2:$A$28,0)),"")</f>
      </c>
      <c r="AB372" s="96" t="str">
        <f>IFERROR(INDEX('Cost_Components'!$V$2:$V$28,MATCH(E372,'Cost_Components'!$A$2:$A$28,0)),"")</f>
      </c>
      <c r="AC372" s="97" t="str">
        <f>IFERROR(INDEX('Cost_Components'!$M$2:$M$28,MATCH(E372,'Cost_Components'!$A$2:$A$28,0)),"")</f>
      </c>
      <c r="AD372" s="98" t="str">
        <f>IFERROR(INDEX('Cost_Components'!$N$2:$N$28,MATCH(E372,'Cost_Components'!$A$2:$A$28,0)),"")</f>
      </c>
      <c r="AE372" s="34" t="str">
        <f>IFERROR(INDEX('Cost_Components'!$O$2:$O$28,MATCH(E372,'Cost_Components'!$A$2:$A$28,0)),"")</f>
      </c>
      <c r="AF372" s="99" t="n">
        <v>688888.54359059</v>
      </c>
      <c r="AG372" s="100" t="n">
        <v>688884.289482484</v>
      </c>
      <c r="AH372" s="101" t="str">
        <f>IF(H372="shared-count-once",COUNTIFS($A$2:$A$1405,A372,$B$2:$B$1405,B372,$E$2:$E$1405,E372),1)</f>
      </c>
      <c r="AI372" s="102" t="n">
        <v>300119636.925519</v>
      </c>
      <c r="AJ372" s="103" t="str">
        <f>IF(AI372=0,"",Q372/AI372)</f>
      </c>
      <c r="AK372" s="104" t="str">
        <f>IF(AI372=0,"",R372/AI372)</f>
      </c>
      <c r="AL372" s="105" t="str">
        <f>IF(AI372=0,"",S372/AI372)</f>
      </c>
      <c r="AM372" s="106" t="str">
        <f>IF(AI372=0,"",Y372/AI372)</f>
      </c>
    </row>
    <row r="373">
      <c r="A373" t="s">
        <v>250</v>
      </c>
      <c r="B373" s="73" t="n">
        <v>2032</v>
      </c>
      <c r="C373" t="s">
        <v>250</v>
      </c>
      <c r="D373" t="s">
        <v>225</v>
      </c>
      <c r="E373" s="74" t="s">
        <v>332</v>
      </c>
      <c r="F373" s="75" t="s">
        <v>333</v>
      </c>
      <c r="G373" s="76" t="s">
        <v>251</v>
      </c>
      <c r="H373" s="77" t="s">
        <v>240</v>
      </c>
      <c r="I373" s="78" t="s">
        <v>215</v>
      </c>
      <c r="J373" s="79" t="str">
        <f>IFERROR(INDEX('Cost_Components'!$K$2:$K$28,MATCH(E373,'Cost_Components'!$A$2:$A$28,0)),"")</f>
      </c>
      <c r="K373" s="80" t="str">
        <f>IF(OR(L373="",Z373="",AA373="",AB373=""),"",IF(B373&lt;AA373,L373,IF(B373&gt;AB373,Z373,L373+(Z373-L373)*MIN(MAX((B373-AA373+1)/MAX(AB373-AA373+1,1),0),1))))</f>
      </c>
      <c r="L373" s="81" t="str">
        <f>IFERROR(INDEX('Cost_Components'!$S$2:$S$28,MATCH(E373,'Cost_Components'!$A$2:$A$28,0)),"")</f>
      </c>
      <c r="M373" s="82" t="str">
        <f>IFERROR(INDEX('Cost_Components'!$L$2:$L$28,MATCH(E373,'Cost_Components'!$A$2:$A$28,0)),"")</f>
      </c>
      <c r="N373" s="83" t="str">
        <f>IFERROR(INDEX('Cost_Components'!$P$2:$P$28,MATCH(E373,'Cost_Components'!$A$2:$A$28,0)),"")</f>
      </c>
      <c r="O373" s="84" t="str">
        <f>AF373*J373</f>
      </c>
      <c r="P373" s="85" t="str">
        <f>AG373*J373</f>
      </c>
      <c r="Q373" s="86" t="str">
        <f>P373*L373*M373*N373</f>
      </c>
      <c r="R373" s="87" t="str">
        <f>O373*K373*M373*N373</f>
      </c>
      <c r="S373" s="88" t="str">
        <f>R373-Q373</f>
      </c>
      <c r="T373" s="34" t="str">
        <f>IFERROR(INDEX('Cost_Components'!$R$2:$R$28,MATCH(E373,'Cost_Components'!$A$2:$A$28,0)),"")</f>
      </c>
      <c r="U373" s="89" t="str">
        <f>IFERROR(INDEX('Cost_Components'!$Q$2:$Q$28,MATCH(E373,'Cost_Components'!$A$2:$A$28,0)),"")</f>
      </c>
      <c r="V373" s="90" t="str">
        <f>1/(1+'Calculation_Assumptions'!$B$5)^(B373-'Calculation_Assumptions'!$B$2)</f>
      </c>
      <c r="W373" s="91" t="str">
        <f>Q373*V373</f>
      </c>
      <c r="X373" s="92" t="str">
        <f>R373*V373</f>
      </c>
      <c r="Y373" s="93" t="str">
        <f>S373*V373</f>
      </c>
      <c r="Z373" s="94" t="str">
        <f>IFERROR(INDEX('Cost_Components'!$T$2:$T$28,MATCH(E373,'Cost_Components'!$A$2:$A$28,0)),"")</f>
      </c>
      <c r="AA373" s="95" t="str">
        <f>IFERROR(INDEX('Cost_Components'!$U$2:$U$28,MATCH(E373,'Cost_Components'!$A$2:$A$28,0)),"")</f>
      </c>
      <c r="AB373" s="96" t="str">
        <f>IFERROR(INDEX('Cost_Components'!$V$2:$V$28,MATCH(E373,'Cost_Components'!$A$2:$A$28,0)),"")</f>
      </c>
      <c r="AC373" s="97" t="str">
        <f>IFERROR(INDEX('Cost_Components'!$M$2:$M$28,MATCH(E373,'Cost_Components'!$A$2:$A$28,0)),"")</f>
      </c>
      <c r="AD373" s="98" t="str">
        <f>IFERROR(INDEX('Cost_Components'!$N$2:$N$28,MATCH(E373,'Cost_Components'!$A$2:$A$28,0)),"")</f>
      </c>
      <c r="AE373" s="34" t="str">
        <f>IFERROR(INDEX('Cost_Components'!$O$2:$O$28,MATCH(E373,'Cost_Components'!$A$2:$A$28,0)),"")</f>
      </c>
      <c r="AF373" s="99" t="n">
        <v>705257.289027408</v>
      </c>
      <c r="AG373" s="100" t="n">
        <v>705250.840650894</v>
      </c>
      <c r="AH373" s="101" t="str">
        <f>IF(H373="shared-count-once",COUNTIFS($A$2:$A$1405,A373,$B$2:$B$1405,B373,$E$2:$E$1405,E373),1)</f>
      </c>
      <c r="AI373" s="102" t="n">
        <v>301904628.083541</v>
      </c>
      <c r="AJ373" s="103" t="str">
        <f>IF(AI373=0,"",Q373/AI373)</f>
      </c>
      <c r="AK373" s="104" t="str">
        <f>IF(AI373=0,"",R373/AI373)</f>
      </c>
      <c r="AL373" s="105" t="str">
        <f>IF(AI373=0,"",S373/AI373)</f>
      </c>
      <c r="AM373" s="106" t="str">
        <f>IF(AI373=0,"",Y373/AI373)</f>
      </c>
    </row>
    <row r="374">
      <c r="A374" t="s">
        <v>250</v>
      </c>
      <c r="B374" s="73" t="n">
        <v>2033</v>
      </c>
      <c r="C374" t="s">
        <v>250</v>
      </c>
      <c r="D374" t="s">
        <v>225</v>
      </c>
      <c r="E374" s="74" t="s">
        <v>332</v>
      </c>
      <c r="F374" s="75" t="s">
        <v>333</v>
      </c>
      <c r="G374" s="76" t="s">
        <v>251</v>
      </c>
      <c r="H374" s="77" t="s">
        <v>240</v>
      </c>
      <c r="I374" s="78" t="s">
        <v>215</v>
      </c>
      <c r="J374" s="79" t="str">
        <f>IFERROR(INDEX('Cost_Components'!$K$2:$K$28,MATCH(E374,'Cost_Components'!$A$2:$A$28,0)),"")</f>
      </c>
      <c r="K374" s="80" t="str">
        <f>IF(OR(L374="",Z374="",AA374="",AB374=""),"",IF(B374&lt;AA374,L374,IF(B374&gt;AB374,Z374,L374+(Z374-L374)*MIN(MAX((B374-AA374+1)/MAX(AB374-AA374+1,1),0),1))))</f>
      </c>
      <c r="L374" s="81" t="str">
        <f>IFERROR(INDEX('Cost_Components'!$S$2:$S$28,MATCH(E374,'Cost_Components'!$A$2:$A$28,0)),"")</f>
      </c>
      <c r="M374" s="82" t="str">
        <f>IFERROR(INDEX('Cost_Components'!$L$2:$L$28,MATCH(E374,'Cost_Components'!$A$2:$A$28,0)),"")</f>
      </c>
      <c r="N374" s="83" t="str">
        <f>IFERROR(INDEX('Cost_Components'!$P$2:$P$28,MATCH(E374,'Cost_Components'!$A$2:$A$28,0)),"")</f>
      </c>
      <c r="O374" s="84" t="str">
        <f>AF374*J374</f>
      </c>
      <c r="P374" s="85" t="str">
        <f>AG374*J374</f>
      </c>
      <c r="Q374" s="86" t="str">
        <f>P374*L374*M374*N374</f>
      </c>
      <c r="R374" s="87" t="str">
        <f>O374*K374*M374*N374</f>
      </c>
      <c r="S374" s="88" t="str">
        <f>R374-Q374</f>
      </c>
      <c r="T374" s="34" t="str">
        <f>IFERROR(INDEX('Cost_Components'!$R$2:$R$28,MATCH(E374,'Cost_Components'!$A$2:$A$28,0)),"")</f>
      </c>
      <c r="U374" s="89" t="str">
        <f>IFERROR(INDEX('Cost_Components'!$Q$2:$Q$28,MATCH(E374,'Cost_Components'!$A$2:$A$28,0)),"")</f>
      </c>
      <c r="V374" s="90" t="str">
        <f>1/(1+'Calculation_Assumptions'!$B$5)^(B374-'Calculation_Assumptions'!$B$2)</f>
      </c>
      <c r="W374" s="91" t="str">
        <f>Q374*V374</f>
      </c>
      <c r="X374" s="92" t="str">
        <f>R374*V374</f>
      </c>
      <c r="Y374" s="93" t="str">
        <f>S374*V374</f>
      </c>
      <c r="Z374" s="94" t="str">
        <f>IFERROR(INDEX('Cost_Components'!$T$2:$T$28,MATCH(E374,'Cost_Components'!$A$2:$A$28,0)),"")</f>
      </c>
      <c r="AA374" s="95" t="str">
        <f>IFERROR(INDEX('Cost_Components'!$U$2:$U$28,MATCH(E374,'Cost_Components'!$A$2:$A$28,0)),"")</f>
      </c>
      <c r="AB374" s="96" t="str">
        <f>IFERROR(INDEX('Cost_Components'!$V$2:$V$28,MATCH(E374,'Cost_Components'!$A$2:$A$28,0)),"")</f>
      </c>
      <c r="AC374" s="97" t="str">
        <f>IFERROR(INDEX('Cost_Components'!$M$2:$M$28,MATCH(E374,'Cost_Components'!$A$2:$A$28,0)),"")</f>
      </c>
      <c r="AD374" s="98" t="str">
        <f>IFERROR(INDEX('Cost_Components'!$N$2:$N$28,MATCH(E374,'Cost_Components'!$A$2:$A$28,0)),"")</f>
      </c>
      <c r="AE374" s="34" t="str">
        <f>IFERROR(INDEX('Cost_Components'!$O$2:$O$28,MATCH(E374,'Cost_Components'!$A$2:$A$28,0)),"")</f>
      </c>
      <c r="AF374" s="99" t="n">
        <v>724479.918112035</v>
      </c>
      <c r="AG374" s="100" t="n">
        <v>724470.735258641</v>
      </c>
      <c r="AH374" s="101" t="str">
        <f>IF(H374="shared-count-once",COUNTIFS($A$2:$A$1405,A374,$B$2:$B$1405,B374,$E$2:$E$1405,E374),1)</f>
      </c>
      <c r="AI374" s="102" t="n">
        <v>303644277.16916</v>
      </c>
      <c r="AJ374" s="103" t="str">
        <f>IF(AI374=0,"",Q374/AI374)</f>
      </c>
      <c r="AK374" s="104" t="str">
        <f>IF(AI374=0,"",R374/AI374)</f>
      </c>
      <c r="AL374" s="105" t="str">
        <f>IF(AI374=0,"",S374/AI374)</f>
      </c>
      <c r="AM374" s="106" t="str">
        <f>IF(AI374=0,"",Y374/AI374)</f>
      </c>
    </row>
    <row r="375">
      <c r="A375" t="s">
        <v>250</v>
      </c>
      <c r="B375" s="73" t="n">
        <v>2034</v>
      </c>
      <c r="C375" t="s">
        <v>250</v>
      </c>
      <c r="D375" t="s">
        <v>225</v>
      </c>
      <c r="E375" s="74" t="s">
        <v>332</v>
      </c>
      <c r="F375" s="75" t="s">
        <v>333</v>
      </c>
      <c r="G375" s="76" t="s">
        <v>251</v>
      </c>
      <c r="H375" s="77" t="s">
        <v>240</v>
      </c>
      <c r="I375" s="78" t="s">
        <v>215</v>
      </c>
      <c r="J375" s="79" t="str">
        <f>IFERROR(INDEX('Cost_Components'!$K$2:$K$28,MATCH(E375,'Cost_Components'!$A$2:$A$28,0)),"")</f>
      </c>
      <c r="K375" s="80" t="str">
        <f>IF(OR(L375="",Z375="",AA375="",AB375=""),"",IF(B375&lt;AA375,L375,IF(B375&gt;AB375,Z375,L375+(Z375-L375)*MIN(MAX((B375-AA375+1)/MAX(AB375-AA375+1,1),0),1))))</f>
      </c>
      <c r="L375" s="81" t="str">
        <f>IFERROR(INDEX('Cost_Components'!$S$2:$S$28,MATCH(E375,'Cost_Components'!$A$2:$A$28,0)),"")</f>
      </c>
      <c r="M375" s="82" t="str">
        <f>IFERROR(INDEX('Cost_Components'!$L$2:$L$28,MATCH(E375,'Cost_Components'!$A$2:$A$28,0)),"")</f>
      </c>
      <c r="N375" s="83" t="str">
        <f>IFERROR(INDEX('Cost_Components'!$P$2:$P$28,MATCH(E375,'Cost_Components'!$A$2:$A$28,0)),"")</f>
      </c>
      <c r="O375" s="84" t="str">
        <f>AF375*J375</f>
      </c>
      <c r="P375" s="85" t="str">
        <f>AG375*J375</f>
      </c>
      <c r="Q375" s="86" t="str">
        <f>P375*L375*M375*N375</f>
      </c>
      <c r="R375" s="87" t="str">
        <f>O375*K375*M375*N375</f>
      </c>
      <c r="S375" s="88" t="str">
        <f>R375-Q375</f>
      </c>
      <c r="T375" s="34" t="str">
        <f>IFERROR(INDEX('Cost_Components'!$R$2:$R$28,MATCH(E375,'Cost_Components'!$A$2:$A$28,0)),"")</f>
      </c>
      <c r="U375" s="89" t="str">
        <f>IFERROR(INDEX('Cost_Components'!$Q$2:$Q$28,MATCH(E375,'Cost_Components'!$A$2:$A$28,0)),"")</f>
      </c>
      <c r="V375" s="90" t="str">
        <f>1/(1+'Calculation_Assumptions'!$B$5)^(B375-'Calculation_Assumptions'!$B$2)</f>
      </c>
      <c r="W375" s="91" t="str">
        <f>Q375*V375</f>
      </c>
      <c r="X375" s="92" t="str">
        <f>R375*V375</f>
      </c>
      <c r="Y375" s="93" t="str">
        <f>S375*V375</f>
      </c>
      <c r="Z375" s="94" t="str">
        <f>IFERROR(INDEX('Cost_Components'!$T$2:$T$28,MATCH(E375,'Cost_Components'!$A$2:$A$28,0)),"")</f>
      </c>
      <c r="AA375" s="95" t="str">
        <f>IFERROR(INDEX('Cost_Components'!$U$2:$U$28,MATCH(E375,'Cost_Components'!$A$2:$A$28,0)),"")</f>
      </c>
      <c r="AB375" s="96" t="str">
        <f>IFERROR(INDEX('Cost_Components'!$V$2:$V$28,MATCH(E375,'Cost_Components'!$A$2:$A$28,0)),"")</f>
      </c>
      <c r="AC375" s="97" t="str">
        <f>IFERROR(INDEX('Cost_Components'!$M$2:$M$28,MATCH(E375,'Cost_Components'!$A$2:$A$28,0)),"")</f>
      </c>
      <c r="AD375" s="98" t="str">
        <f>IFERROR(INDEX('Cost_Components'!$N$2:$N$28,MATCH(E375,'Cost_Components'!$A$2:$A$28,0)),"")</f>
      </c>
      <c r="AE375" s="34" t="str">
        <f>IFERROR(INDEX('Cost_Components'!$O$2:$O$28,MATCH(E375,'Cost_Components'!$A$2:$A$28,0)),"")</f>
      </c>
      <c r="AF375" s="99" t="n">
        <v>740183.357705329</v>
      </c>
      <c r="AG375" s="100" t="n">
        <v>740170.901321438</v>
      </c>
      <c r="AH375" s="101" t="str">
        <f>IF(H375="shared-count-once",COUNTIFS($A$2:$A$1405,A375,$B$2:$B$1405,B375,$E$2:$E$1405,E375),1)</f>
      </c>
      <c r="AI375" s="102" t="n">
        <v>305332541.184984</v>
      </c>
      <c r="AJ375" s="103" t="str">
        <f>IF(AI375=0,"",Q375/AI375)</f>
      </c>
      <c r="AK375" s="104" t="str">
        <f>IF(AI375=0,"",R375/AI375)</f>
      </c>
      <c r="AL375" s="105" t="str">
        <f>IF(AI375=0,"",S375/AI375)</f>
      </c>
      <c r="AM375" s="106" t="str">
        <f>IF(AI375=0,"",Y375/AI375)</f>
      </c>
    </row>
    <row r="376">
      <c r="A376" t="s">
        <v>250</v>
      </c>
      <c r="B376" s="73" t="n">
        <v>2035</v>
      </c>
      <c r="C376" t="s">
        <v>250</v>
      </c>
      <c r="D376" t="s">
        <v>225</v>
      </c>
      <c r="E376" s="74" t="s">
        <v>332</v>
      </c>
      <c r="F376" s="75" t="s">
        <v>333</v>
      </c>
      <c r="G376" s="76" t="s">
        <v>251</v>
      </c>
      <c r="H376" s="77" t="s">
        <v>240</v>
      </c>
      <c r="I376" s="78" t="s">
        <v>215</v>
      </c>
      <c r="J376" s="79" t="str">
        <f>IFERROR(INDEX('Cost_Components'!$K$2:$K$28,MATCH(E376,'Cost_Components'!$A$2:$A$28,0)),"")</f>
      </c>
      <c r="K376" s="80" t="str">
        <f>IF(OR(L376="",Z376="",AA376="",AB376=""),"",IF(B376&lt;AA376,L376,IF(B376&gt;AB376,Z376,L376+(Z376-L376)*MIN(MAX((B376-AA376+1)/MAX(AB376-AA376+1,1),0),1))))</f>
      </c>
      <c r="L376" s="81" t="str">
        <f>IFERROR(INDEX('Cost_Components'!$S$2:$S$28,MATCH(E376,'Cost_Components'!$A$2:$A$28,0)),"")</f>
      </c>
      <c r="M376" s="82" t="str">
        <f>IFERROR(INDEX('Cost_Components'!$L$2:$L$28,MATCH(E376,'Cost_Components'!$A$2:$A$28,0)),"")</f>
      </c>
      <c r="N376" s="83" t="str">
        <f>IFERROR(INDEX('Cost_Components'!$P$2:$P$28,MATCH(E376,'Cost_Components'!$A$2:$A$28,0)),"")</f>
      </c>
      <c r="O376" s="84" t="str">
        <f>AF376*J376</f>
      </c>
      <c r="P376" s="85" t="str">
        <f>AG376*J376</f>
      </c>
      <c r="Q376" s="86" t="str">
        <f>P376*L376*M376*N376</f>
      </c>
      <c r="R376" s="87" t="str">
        <f>O376*K376*M376*N376</f>
      </c>
      <c r="S376" s="88" t="str">
        <f>R376-Q376</f>
      </c>
      <c r="T376" s="34" t="str">
        <f>IFERROR(INDEX('Cost_Components'!$R$2:$R$28,MATCH(E376,'Cost_Components'!$A$2:$A$28,0)),"")</f>
      </c>
      <c r="U376" s="89" t="str">
        <f>IFERROR(INDEX('Cost_Components'!$Q$2:$Q$28,MATCH(E376,'Cost_Components'!$A$2:$A$28,0)),"")</f>
      </c>
      <c r="V376" s="90" t="str">
        <f>1/(1+'Calculation_Assumptions'!$B$5)^(B376-'Calculation_Assumptions'!$B$2)</f>
      </c>
      <c r="W376" s="91" t="str">
        <f>Q376*V376</f>
      </c>
      <c r="X376" s="92" t="str">
        <f>R376*V376</f>
      </c>
      <c r="Y376" s="93" t="str">
        <f>S376*V376</f>
      </c>
      <c r="Z376" s="94" t="str">
        <f>IFERROR(INDEX('Cost_Components'!$T$2:$T$28,MATCH(E376,'Cost_Components'!$A$2:$A$28,0)),"")</f>
      </c>
      <c r="AA376" s="95" t="str">
        <f>IFERROR(INDEX('Cost_Components'!$U$2:$U$28,MATCH(E376,'Cost_Components'!$A$2:$A$28,0)),"")</f>
      </c>
      <c r="AB376" s="96" t="str">
        <f>IFERROR(INDEX('Cost_Components'!$V$2:$V$28,MATCH(E376,'Cost_Components'!$A$2:$A$28,0)),"")</f>
      </c>
      <c r="AC376" s="97" t="str">
        <f>IFERROR(INDEX('Cost_Components'!$M$2:$M$28,MATCH(E376,'Cost_Components'!$A$2:$A$28,0)),"")</f>
      </c>
      <c r="AD376" s="98" t="str">
        <f>IFERROR(INDEX('Cost_Components'!$N$2:$N$28,MATCH(E376,'Cost_Components'!$A$2:$A$28,0)),"")</f>
      </c>
      <c r="AE376" s="34" t="str">
        <f>IFERROR(INDEX('Cost_Components'!$O$2:$O$28,MATCH(E376,'Cost_Components'!$A$2:$A$28,0)),"")</f>
      </c>
      <c r="AF376" s="99" t="n">
        <v>755752.843124267</v>
      </c>
      <c r="AG376" s="100" t="n">
        <v>755736.536371614</v>
      </c>
      <c r="AH376" s="101" t="str">
        <f>IF(H376="shared-count-once",COUNTIFS($A$2:$A$1405,A376,$B$2:$B$1405,B376,$E$2:$E$1405,E376),1)</f>
      </c>
      <c r="AI376" s="102" t="n">
        <v>306964650.16712</v>
      </c>
      <c r="AJ376" s="103" t="str">
        <f>IF(AI376=0,"",Q376/AI376)</f>
      </c>
      <c r="AK376" s="104" t="str">
        <f>IF(AI376=0,"",R376/AI376)</f>
      </c>
      <c r="AL376" s="105" t="str">
        <f>IF(AI376=0,"",S376/AI376)</f>
      </c>
      <c r="AM376" s="106" t="str">
        <f>IF(AI376=0,"",Y376/AI376)</f>
      </c>
    </row>
    <row r="377">
      <c r="A377" t="s">
        <v>250</v>
      </c>
      <c r="B377" s="73" t="n">
        <v>2036</v>
      </c>
      <c r="C377" t="s">
        <v>250</v>
      </c>
      <c r="D377" t="s">
        <v>225</v>
      </c>
      <c r="E377" s="74" t="s">
        <v>332</v>
      </c>
      <c r="F377" s="75" t="s">
        <v>333</v>
      </c>
      <c r="G377" s="76" t="s">
        <v>251</v>
      </c>
      <c r="H377" s="77" t="s">
        <v>240</v>
      </c>
      <c r="I377" s="78" t="s">
        <v>215</v>
      </c>
      <c r="J377" s="79" t="str">
        <f>IFERROR(INDEX('Cost_Components'!$K$2:$K$28,MATCH(E377,'Cost_Components'!$A$2:$A$28,0)),"")</f>
      </c>
      <c r="K377" s="80" t="str">
        <f>IF(OR(L377="",Z377="",AA377="",AB377=""),"",IF(B377&lt;AA377,L377,IF(B377&gt;AB377,Z377,L377+(Z377-L377)*MIN(MAX((B377-AA377+1)/MAX(AB377-AA377+1,1),0),1))))</f>
      </c>
      <c r="L377" s="81" t="str">
        <f>IFERROR(INDEX('Cost_Components'!$S$2:$S$28,MATCH(E377,'Cost_Components'!$A$2:$A$28,0)),"")</f>
      </c>
      <c r="M377" s="82" t="str">
        <f>IFERROR(INDEX('Cost_Components'!$L$2:$L$28,MATCH(E377,'Cost_Components'!$A$2:$A$28,0)),"")</f>
      </c>
      <c r="N377" s="83" t="str">
        <f>IFERROR(INDEX('Cost_Components'!$P$2:$P$28,MATCH(E377,'Cost_Components'!$A$2:$A$28,0)),"")</f>
      </c>
      <c r="O377" s="84" t="str">
        <f>AF377*J377</f>
      </c>
      <c r="P377" s="85" t="str">
        <f>AG377*J377</f>
      </c>
      <c r="Q377" s="86" t="str">
        <f>P377*L377*M377*N377</f>
      </c>
      <c r="R377" s="87" t="str">
        <f>O377*K377*M377*N377</f>
      </c>
      <c r="S377" s="88" t="str">
        <f>R377-Q377</f>
      </c>
      <c r="T377" s="34" t="str">
        <f>IFERROR(INDEX('Cost_Components'!$R$2:$R$28,MATCH(E377,'Cost_Components'!$A$2:$A$28,0)),"")</f>
      </c>
      <c r="U377" s="89" t="str">
        <f>IFERROR(INDEX('Cost_Components'!$Q$2:$Q$28,MATCH(E377,'Cost_Components'!$A$2:$A$28,0)),"")</f>
      </c>
      <c r="V377" s="90" t="str">
        <f>1/(1+'Calculation_Assumptions'!$B$5)^(B377-'Calculation_Assumptions'!$B$2)</f>
      </c>
      <c r="W377" s="91" t="str">
        <f>Q377*V377</f>
      </c>
      <c r="X377" s="92" t="str">
        <f>R377*V377</f>
      </c>
      <c r="Y377" s="93" t="str">
        <f>S377*V377</f>
      </c>
      <c r="Z377" s="94" t="str">
        <f>IFERROR(INDEX('Cost_Components'!$T$2:$T$28,MATCH(E377,'Cost_Components'!$A$2:$A$28,0)),"")</f>
      </c>
      <c r="AA377" s="95" t="str">
        <f>IFERROR(INDEX('Cost_Components'!$U$2:$U$28,MATCH(E377,'Cost_Components'!$A$2:$A$28,0)),"")</f>
      </c>
      <c r="AB377" s="96" t="str">
        <f>IFERROR(INDEX('Cost_Components'!$V$2:$V$28,MATCH(E377,'Cost_Components'!$A$2:$A$28,0)),"")</f>
      </c>
      <c r="AC377" s="97" t="str">
        <f>IFERROR(INDEX('Cost_Components'!$M$2:$M$28,MATCH(E377,'Cost_Components'!$A$2:$A$28,0)),"")</f>
      </c>
      <c r="AD377" s="98" t="str">
        <f>IFERROR(INDEX('Cost_Components'!$N$2:$N$28,MATCH(E377,'Cost_Components'!$A$2:$A$28,0)),"")</f>
      </c>
      <c r="AE377" s="34" t="str">
        <f>IFERROR(INDEX('Cost_Components'!$O$2:$O$28,MATCH(E377,'Cost_Components'!$A$2:$A$28,0)),"")</f>
      </c>
      <c r="AF377" s="99" t="n">
        <v>772073.24382846</v>
      </c>
      <c r="AG377" s="100" t="n">
        <v>772052.544437039</v>
      </c>
      <c r="AH377" s="101" t="str">
        <f>IF(H377="shared-count-once",COUNTIFS($A$2:$A$1405,A377,$B$2:$B$1405,B377,$E$2:$E$1405,E377),1)</f>
      </c>
      <c r="AI377" s="102" t="n">
        <v>308542769.756622</v>
      </c>
      <c r="AJ377" s="103" t="str">
        <f>IF(AI377=0,"",Q377/AI377)</f>
      </c>
      <c r="AK377" s="104" t="str">
        <f>IF(AI377=0,"",R377/AI377)</f>
      </c>
      <c r="AL377" s="105" t="str">
        <f>IF(AI377=0,"",S377/AI377)</f>
      </c>
      <c r="AM377" s="106" t="str">
        <f>IF(AI377=0,"",Y377/AI377)</f>
      </c>
    </row>
    <row r="378">
      <c r="A378" t="s">
        <v>250</v>
      </c>
      <c r="B378" s="73" t="n">
        <v>2037</v>
      </c>
      <c r="C378" t="s">
        <v>250</v>
      </c>
      <c r="D378" t="s">
        <v>225</v>
      </c>
      <c r="E378" s="74" t="s">
        <v>332</v>
      </c>
      <c r="F378" s="75" t="s">
        <v>333</v>
      </c>
      <c r="G378" s="76" t="s">
        <v>251</v>
      </c>
      <c r="H378" s="77" t="s">
        <v>240</v>
      </c>
      <c r="I378" s="78" t="s">
        <v>215</v>
      </c>
      <c r="J378" s="79" t="str">
        <f>IFERROR(INDEX('Cost_Components'!$K$2:$K$28,MATCH(E378,'Cost_Components'!$A$2:$A$28,0)),"")</f>
      </c>
      <c r="K378" s="80" t="str">
        <f>IF(OR(L378="",Z378="",AA378="",AB378=""),"",IF(B378&lt;AA378,L378,IF(B378&gt;AB378,Z378,L378+(Z378-L378)*MIN(MAX((B378-AA378+1)/MAX(AB378-AA378+1,1),0),1))))</f>
      </c>
      <c r="L378" s="81" t="str">
        <f>IFERROR(INDEX('Cost_Components'!$S$2:$S$28,MATCH(E378,'Cost_Components'!$A$2:$A$28,0)),"")</f>
      </c>
      <c r="M378" s="82" t="str">
        <f>IFERROR(INDEX('Cost_Components'!$L$2:$L$28,MATCH(E378,'Cost_Components'!$A$2:$A$28,0)),"")</f>
      </c>
      <c r="N378" s="83" t="str">
        <f>IFERROR(INDEX('Cost_Components'!$P$2:$P$28,MATCH(E378,'Cost_Components'!$A$2:$A$28,0)),"")</f>
      </c>
      <c r="O378" s="84" t="str">
        <f>AF378*J378</f>
      </c>
      <c r="P378" s="85" t="str">
        <f>AG378*J378</f>
      </c>
      <c r="Q378" s="86" t="str">
        <f>P378*L378*M378*N378</f>
      </c>
      <c r="R378" s="87" t="str">
        <f>O378*K378*M378*N378</f>
      </c>
      <c r="S378" s="88" t="str">
        <f>R378-Q378</f>
      </c>
      <c r="T378" s="34" t="str">
        <f>IFERROR(INDEX('Cost_Components'!$R$2:$R$28,MATCH(E378,'Cost_Components'!$A$2:$A$28,0)),"")</f>
      </c>
      <c r="U378" s="89" t="str">
        <f>IFERROR(INDEX('Cost_Components'!$Q$2:$Q$28,MATCH(E378,'Cost_Components'!$A$2:$A$28,0)),"")</f>
      </c>
      <c r="V378" s="90" t="str">
        <f>1/(1+'Calculation_Assumptions'!$B$5)^(B378-'Calculation_Assumptions'!$B$2)</f>
      </c>
      <c r="W378" s="91" t="str">
        <f>Q378*V378</f>
      </c>
      <c r="X378" s="92" t="str">
        <f>R378*V378</f>
      </c>
      <c r="Y378" s="93" t="str">
        <f>S378*V378</f>
      </c>
      <c r="Z378" s="94" t="str">
        <f>IFERROR(INDEX('Cost_Components'!$T$2:$T$28,MATCH(E378,'Cost_Components'!$A$2:$A$28,0)),"")</f>
      </c>
      <c r="AA378" s="95" t="str">
        <f>IFERROR(INDEX('Cost_Components'!$U$2:$U$28,MATCH(E378,'Cost_Components'!$A$2:$A$28,0)),"")</f>
      </c>
      <c r="AB378" s="96" t="str">
        <f>IFERROR(INDEX('Cost_Components'!$V$2:$V$28,MATCH(E378,'Cost_Components'!$A$2:$A$28,0)),"")</f>
      </c>
      <c r="AC378" s="97" t="str">
        <f>IFERROR(INDEX('Cost_Components'!$M$2:$M$28,MATCH(E378,'Cost_Components'!$A$2:$A$28,0)),"")</f>
      </c>
      <c r="AD378" s="98" t="str">
        <f>IFERROR(INDEX('Cost_Components'!$N$2:$N$28,MATCH(E378,'Cost_Components'!$A$2:$A$28,0)),"")</f>
      </c>
      <c r="AE378" s="34" t="str">
        <f>IFERROR(INDEX('Cost_Components'!$O$2:$O$28,MATCH(E378,'Cost_Components'!$A$2:$A$28,0)),"")</f>
      </c>
      <c r="AF378" s="99" t="n">
        <v>788725.069184203</v>
      </c>
      <c r="AG378" s="100" t="n">
        <v>788699.427704479</v>
      </c>
      <c r="AH378" s="101" t="str">
        <f>IF(H378="shared-count-once",COUNTIFS($A$2:$A$1405,A378,$B$2:$B$1405,B378,$E$2:$E$1405,E378),1)</f>
      </c>
      <c r="AI378" s="102" t="n">
        <v>310068287.63643</v>
      </c>
      <c r="AJ378" s="103" t="str">
        <f>IF(AI378=0,"",Q378/AI378)</f>
      </c>
      <c r="AK378" s="104" t="str">
        <f>IF(AI378=0,"",R378/AI378)</f>
      </c>
      <c r="AL378" s="105" t="str">
        <f>IF(AI378=0,"",S378/AI378)</f>
      </c>
      <c r="AM378" s="106" t="str">
        <f>IF(AI378=0,"",Y378/AI378)</f>
      </c>
    </row>
    <row r="379">
      <c r="A379" t="s">
        <v>250</v>
      </c>
      <c r="B379" s="73" t="n">
        <v>2038</v>
      </c>
      <c r="C379" t="s">
        <v>250</v>
      </c>
      <c r="D379" t="s">
        <v>225</v>
      </c>
      <c r="E379" s="74" t="s">
        <v>332</v>
      </c>
      <c r="F379" s="75" t="s">
        <v>333</v>
      </c>
      <c r="G379" s="76" t="s">
        <v>251</v>
      </c>
      <c r="H379" s="77" t="s">
        <v>240</v>
      </c>
      <c r="I379" s="78" t="s">
        <v>215</v>
      </c>
      <c r="J379" s="79" t="str">
        <f>IFERROR(INDEX('Cost_Components'!$K$2:$K$28,MATCH(E379,'Cost_Components'!$A$2:$A$28,0)),"")</f>
      </c>
      <c r="K379" s="80" t="str">
        <f>IF(OR(L379="",Z379="",AA379="",AB379=""),"",IF(B379&lt;AA379,L379,IF(B379&gt;AB379,Z379,L379+(Z379-L379)*MIN(MAX((B379-AA379+1)/MAX(AB379-AA379+1,1),0),1))))</f>
      </c>
      <c r="L379" s="81" t="str">
        <f>IFERROR(INDEX('Cost_Components'!$S$2:$S$28,MATCH(E379,'Cost_Components'!$A$2:$A$28,0)),"")</f>
      </c>
      <c r="M379" s="82" t="str">
        <f>IFERROR(INDEX('Cost_Components'!$L$2:$L$28,MATCH(E379,'Cost_Components'!$A$2:$A$28,0)),"")</f>
      </c>
      <c r="N379" s="83" t="str">
        <f>IFERROR(INDEX('Cost_Components'!$P$2:$P$28,MATCH(E379,'Cost_Components'!$A$2:$A$28,0)),"")</f>
      </c>
      <c r="O379" s="84" t="str">
        <f>AF379*J379</f>
      </c>
      <c r="P379" s="85" t="str">
        <f>AG379*J379</f>
      </c>
      <c r="Q379" s="86" t="str">
        <f>P379*L379*M379*N379</f>
      </c>
      <c r="R379" s="87" t="str">
        <f>O379*K379*M379*N379</f>
      </c>
      <c r="S379" s="88" t="str">
        <f>R379-Q379</f>
      </c>
      <c r="T379" s="34" t="str">
        <f>IFERROR(INDEX('Cost_Components'!$R$2:$R$28,MATCH(E379,'Cost_Components'!$A$2:$A$28,0)),"")</f>
      </c>
      <c r="U379" s="89" t="str">
        <f>IFERROR(INDEX('Cost_Components'!$Q$2:$Q$28,MATCH(E379,'Cost_Components'!$A$2:$A$28,0)),"")</f>
      </c>
      <c r="V379" s="90" t="str">
        <f>1/(1+'Calculation_Assumptions'!$B$5)^(B379-'Calculation_Assumptions'!$B$2)</f>
      </c>
      <c r="W379" s="91" t="str">
        <f>Q379*V379</f>
      </c>
      <c r="X379" s="92" t="str">
        <f>R379*V379</f>
      </c>
      <c r="Y379" s="93" t="str">
        <f>S379*V379</f>
      </c>
      <c r="Z379" s="94" t="str">
        <f>IFERROR(INDEX('Cost_Components'!$T$2:$T$28,MATCH(E379,'Cost_Components'!$A$2:$A$28,0)),"")</f>
      </c>
      <c r="AA379" s="95" t="str">
        <f>IFERROR(INDEX('Cost_Components'!$U$2:$U$28,MATCH(E379,'Cost_Components'!$A$2:$A$28,0)),"")</f>
      </c>
      <c r="AB379" s="96" t="str">
        <f>IFERROR(INDEX('Cost_Components'!$V$2:$V$28,MATCH(E379,'Cost_Components'!$A$2:$A$28,0)),"")</f>
      </c>
      <c r="AC379" s="97" t="str">
        <f>IFERROR(INDEX('Cost_Components'!$M$2:$M$28,MATCH(E379,'Cost_Components'!$A$2:$A$28,0)),"")</f>
      </c>
      <c r="AD379" s="98" t="str">
        <f>IFERROR(INDEX('Cost_Components'!$N$2:$N$28,MATCH(E379,'Cost_Components'!$A$2:$A$28,0)),"")</f>
      </c>
      <c r="AE379" s="34" t="str">
        <f>IFERROR(INDEX('Cost_Components'!$O$2:$O$28,MATCH(E379,'Cost_Components'!$A$2:$A$28,0)),"")</f>
      </c>
      <c r="AF379" s="99" t="n">
        <v>808031.204623728</v>
      </c>
      <c r="AG379" s="100" t="n">
        <v>808000.11118476</v>
      </c>
      <c r="AH379" s="101" t="str">
        <f>IF(H379="shared-count-once",COUNTIFS($A$2:$A$1405,A379,$B$2:$B$1405,B379,$E$2:$E$1405,E379),1)</f>
      </c>
      <c r="AI379" s="102" t="n">
        <v>311532999.13163</v>
      </c>
      <c r="AJ379" s="103" t="str">
        <f>IF(AI379=0,"",Q379/AI379)</f>
      </c>
      <c r="AK379" s="104" t="str">
        <f>IF(AI379=0,"",R379/AI379)</f>
      </c>
      <c r="AL379" s="105" t="str">
        <f>IF(AI379=0,"",S379/AI379)</f>
      </c>
      <c r="AM379" s="106" t="str">
        <f>IF(AI379=0,"",Y379/AI379)</f>
      </c>
    </row>
    <row r="380">
      <c r="A380" t="s">
        <v>250</v>
      </c>
      <c r="B380" s="73" t="n">
        <v>2039</v>
      </c>
      <c r="C380" t="s">
        <v>250</v>
      </c>
      <c r="D380" t="s">
        <v>225</v>
      </c>
      <c r="E380" s="74" t="s">
        <v>332</v>
      </c>
      <c r="F380" s="75" t="s">
        <v>333</v>
      </c>
      <c r="G380" s="76" t="s">
        <v>251</v>
      </c>
      <c r="H380" s="77" t="s">
        <v>240</v>
      </c>
      <c r="I380" s="78" t="s">
        <v>215</v>
      </c>
      <c r="J380" s="79" t="str">
        <f>IFERROR(INDEX('Cost_Components'!$K$2:$K$28,MATCH(E380,'Cost_Components'!$A$2:$A$28,0)),"")</f>
      </c>
      <c r="K380" s="80" t="str">
        <f>IF(OR(L380="",Z380="",AA380="",AB380=""),"",IF(B380&lt;AA380,L380,IF(B380&gt;AB380,Z380,L380+(Z380-L380)*MIN(MAX((B380-AA380+1)/MAX(AB380-AA380+1,1),0),1))))</f>
      </c>
      <c r="L380" s="81" t="str">
        <f>IFERROR(INDEX('Cost_Components'!$S$2:$S$28,MATCH(E380,'Cost_Components'!$A$2:$A$28,0)),"")</f>
      </c>
      <c r="M380" s="82" t="str">
        <f>IFERROR(INDEX('Cost_Components'!$L$2:$L$28,MATCH(E380,'Cost_Components'!$A$2:$A$28,0)),"")</f>
      </c>
      <c r="N380" s="83" t="str">
        <f>IFERROR(INDEX('Cost_Components'!$P$2:$P$28,MATCH(E380,'Cost_Components'!$A$2:$A$28,0)),"")</f>
      </c>
      <c r="O380" s="84" t="str">
        <f>AF380*J380</f>
      </c>
      <c r="P380" s="85" t="str">
        <f>AG380*J380</f>
      </c>
      <c r="Q380" s="86" t="str">
        <f>P380*L380*M380*N380</f>
      </c>
      <c r="R380" s="87" t="str">
        <f>O380*K380*M380*N380</f>
      </c>
      <c r="S380" s="88" t="str">
        <f>R380-Q380</f>
      </c>
      <c r="T380" s="34" t="str">
        <f>IFERROR(INDEX('Cost_Components'!$R$2:$R$28,MATCH(E380,'Cost_Components'!$A$2:$A$28,0)),"")</f>
      </c>
      <c r="U380" s="89" t="str">
        <f>IFERROR(INDEX('Cost_Components'!$Q$2:$Q$28,MATCH(E380,'Cost_Components'!$A$2:$A$28,0)),"")</f>
      </c>
      <c r="V380" s="90" t="str">
        <f>1/(1+'Calculation_Assumptions'!$B$5)^(B380-'Calculation_Assumptions'!$B$2)</f>
      </c>
      <c r="W380" s="91" t="str">
        <f>Q380*V380</f>
      </c>
      <c r="X380" s="92" t="str">
        <f>R380*V380</f>
      </c>
      <c r="Y380" s="93" t="str">
        <f>S380*V380</f>
      </c>
      <c r="Z380" s="94" t="str">
        <f>IFERROR(INDEX('Cost_Components'!$T$2:$T$28,MATCH(E380,'Cost_Components'!$A$2:$A$28,0)),"")</f>
      </c>
      <c r="AA380" s="95" t="str">
        <f>IFERROR(INDEX('Cost_Components'!$U$2:$U$28,MATCH(E380,'Cost_Components'!$A$2:$A$28,0)),"")</f>
      </c>
      <c r="AB380" s="96" t="str">
        <f>IFERROR(INDEX('Cost_Components'!$V$2:$V$28,MATCH(E380,'Cost_Components'!$A$2:$A$28,0)),"")</f>
      </c>
      <c r="AC380" s="97" t="str">
        <f>IFERROR(INDEX('Cost_Components'!$M$2:$M$28,MATCH(E380,'Cost_Components'!$A$2:$A$28,0)),"")</f>
      </c>
      <c r="AD380" s="98" t="str">
        <f>IFERROR(INDEX('Cost_Components'!$N$2:$N$28,MATCH(E380,'Cost_Components'!$A$2:$A$28,0)),"")</f>
      </c>
      <c r="AE380" s="34" t="str">
        <f>IFERROR(INDEX('Cost_Components'!$O$2:$O$28,MATCH(E380,'Cost_Components'!$A$2:$A$28,0)),"")</f>
      </c>
      <c r="AF380" s="99" t="n">
        <v>824047.204486353</v>
      </c>
      <c r="AG380" s="100" t="n">
        <v>824010.095814517</v>
      </c>
      <c r="AH380" s="101" t="str">
        <f>IF(H380="shared-count-once",COUNTIFS($A$2:$A$1405,A380,$B$2:$B$1405,B380,$E$2:$E$1405,E380),1)</f>
      </c>
      <c r="AI380" s="102" t="n">
        <v>312936391.858479</v>
      </c>
      <c r="AJ380" s="103" t="str">
        <f>IF(AI380=0,"",Q380/AI380)</f>
      </c>
      <c r="AK380" s="104" t="str">
        <f>IF(AI380=0,"",R380/AI380)</f>
      </c>
      <c r="AL380" s="105" t="str">
        <f>IF(AI380=0,"",S380/AI380)</f>
      </c>
      <c r="AM380" s="106" t="str">
        <f>IF(AI380=0,"",Y380/AI380)</f>
      </c>
    </row>
    <row r="381">
      <c r="A381" t="s">
        <v>250</v>
      </c>
      <c r="B381" s="73" t="n">
        <v>2040</v>
      </c>
      <c r="C381" t="s">
        <v>250</v>
      </c>
      <c r="D381" t="s">
        <v>225</v>
      </c>
      <c r="E381" s="74" t="s">
        <v>332</v>
      </c>
      <c r="F381" s="75" t="s">
        <v>333</v>
      </c>
      <c r="G381" s="76" t="s">
        <v>251</v>
      </c>
      <c r="H381" s="77" t="s">
        <v>240</v>
      </c>
      <c r="I381" s="78" t="s">
        <v>215</v>
      </c>
      <c r="J381" s="79" t="str">
        <f>IFERROR(INDEX('Cost_Components'!$K$2:$K$28,MATCH(E381,'Cost_Components'!$A$2:$A$28,0)),"")</f>
      </c>
      <c r="K381" s="80" t="str">
        <f>IF(OR(L381="",Z381="",AA381="",AB381=""),"",IF(B381&lt;AA381,L381,IF(B381&gt;AB381,Z381,L381+(Z381-L381)*MIN(MAX((B381-AA381+1)/MAX(AB381-AA381+1,1),0),1))))</f>
      </c>
      <c r="L381" s="81" t="str">
        <f>IFERROR(INDEX('Cost_Components'!$S$2:$S$28,MATCH(E381,'Cost_Components'!$A$2:$A$28,0)),"")</f>
      </c>
      <c r="M381" s="82" t="str">
        <f>IFERROR(INDEX('Cost_Components'!$L$2:$L$28,MATCH(E381,'Cost_Components'!$A$2:$A$28,0)),"")</f>
      </c>
      <c r="N381" s="83" t="str">
        <f>IFERROR(INDEX('Cost_Components'!$P$2:$P$28,MATCH(E381,'Cost_Components'!$A$2:$A$28,0)),"")</f>
      </c>
      <c r="O381" s="84" t="str">
        <f>AF381*J381</f>
      </c>
      <c r="P381" s="85" t="str">
        <f>AG381*J381</f>
      </c>
      <c r="Q381" s="86" t="str">
        <f>P381*L381*M381*N381</f>
      </c>
      <c r="R381" s="87" t="str">
        <f>O381*K381*M381*N381</f>
      </c>
      <c r="S381" s="88" t="str">
        <f>R381-Q381</f>
      </c>
      <c r="T381" s="34" t="str">
        <f>IFERROR(INDEX('Cost_Components'!$R$2:$R$28,MATCH(E381,'Cost_Components'!$A$2:$A$28,0)),"")</f>
      </c>
      <c r="U381" s="89" t="str">
        <f>IFERROR(INDEX('Cost_Components'!$Q$2:$Q$28,MATCH(E381,'Cost_Components'!$A$2:$A$28,0)),"")</f>
      </c>
      <c r="V381" s="90" t="str">
        <f>1/(1+'Calculation_Assumptions'!$B$5)^(B381-'Calculation_Assumptions'!$B$2)</f>
      </c>
      <c r="W381" s="91" t="str">
        <f>Q381*V381</f>
      </c>
      <c r="X381" s="92" t="str">
        <f>R381*V381</f>
      </c>
      <c r="Y381" s="93" t="str">
        <f>S381*V381</f>
      </c>
      <c r="Z381" s="94" t="str">
        <f>IFERROR(INDEX('Cost_Components'!$T$2:$T$28,MATCH(E381,'Cost_Components'!$A$2:$A$28,0)),"")</f>
      </c>
      <c r="AA381" s="95" t="str">
        <f>IFERROR(INDEX('Cost_Components'!$U$2:$U$28,MATCH(E381,'Cost_Components'!$A$2:$A$28,0)),"")</f>
      </c>
      <c r="AB381" s="96" t="str">
        <f>IFERROR(INDEX('Cost_Components'!$V$2:$V$28,MATCH(E381,'Cost_Components'!$A$2:$A$28,0)),"")</f>
      </c>
      <c r="AC381" s="97" t="str">
        <f>IFERROR(INDEX('Cost_Components'!$M$2:$M$28,MATCH(E381,'Cost_Components'!$A$2:$A$28,0)),"")</f>
      </c>
      <c r="AD381" s="98" t="str">
        <f>IFERROR(INDEX('Cost_Components'!$N$2:$N$28,MATCH(E381,'Cost_Components'!$A$2:$A$28,0)),"")</f>
      </c>
      <c r="AE381" s="34" t="str">
        <f>IFERROR(INDEX('Cost_Components'!$O$2:$O$28,MATCH(E381,'Cost_Components'!$A$2:$A$28,0)),"")</f>
      </c>
      <c r="AF381" s="99" t="n">
        <v>839060.430565008</v>
      </c>
      <c r="AG381" s="100" t="n">
        <v>839016.813566972</v>
      </c>
      <c r="AH381" s="101" t="str">
        <f>IF(H381="shared-count-once",COUNTIFS($A$2:$A$1405,A381,$B$2:$B$1405,B381,$E$2:$E$1405,E381),1)</f>
      </c>
      <c r="AI381" s="102" t="n">
        <v>314265537.410829</v>
      </c>
      <c r="AJ381" s="103" t="str">
        <f>IF(AI381=0,"",Q381/AI381)</f>
      </c>
      <c r="AK381" s="104" t="str">
        <f>IF(AI381=0,"",R381/AI381)</f>
      </c>
      <c r="AL381" s="105" t="str">
        <f>IF(AI381=0,"",S381/AI381)</f>
      </c>
      <c r="AM381" s="106" t="str">
        <f>IF(AI381=0,"",Y381/AI381)</f>
      </c>
    </row>
    <row r="382">
      <c r="A382" t="s">
        <v>250</v>
      </c>
      <c r="B382" s="73" t="n">
        <v>2041</v>
      </c>
      <c r="C382" t="s">
        <v>250</v>
      </c>
      <c r="D382" t="s">
        <v>225</v>
      </c>
      <c r="E382" s="74" t="s">
        <v>332</v>
      </c>
      <c r="F382" s="75" t="s">
        <v>333</v>
      </c>
      <c r="G382" s="76" t="s">
        <v>251</v>
      </c>
      <c r="H382" s="77" t="s">
        <v>240</v>
      </c>
      <c r="I382" s="78" t="s">
        <v>215</v>
      </c>
      <c r="J382" s="79" t="str">
        <f>IFERROR(INDEX('Cost_Components'!$K$2:$K$28,MATCH(E382,'Cost_Components'!$A$2:$A$28,0)),"")</f>
      </c>
      <c r="K382" s="80" t="str">
        <f>IF(OR(L382="",Z382="",AA382="",AB382=""),"",IF(B382&lt;AA382,L382,IF(B382&gt;AB382,Z382,L382+(Z382-L382)*MIN(MAX((B382-AA382+1)/MAX(AB382-AA382+1,1),0),1))))</f>
      </c>
      <c r="L382" s="81" t="str">
        <f>IFERROR(INDEX('Cost_Components'!$S$2:$S$28,MATCH(E382,'Cost_Components'!$A$2:$A$28,0)),"")</f>
      </c>
      <c r="M382" s="82" t="str">
        <f>IFERROR(INDEX('Cost_Components'!$L$2:$L$28,MATCH(E382,'Cost_Components'!$A$2:$A$28,0)),"")</f>
      </c>
      <c r="N382" s="83" t="str">
        <f>IFERROR(INDEX('Cost_Components'!$P$2:$P$28,MATCH(E382,'Cost_Components'!$A$2:$A$28,0)),"")</f>
      </c>
      <c r="O382" s="84" t="str">
        <f>AF382*J382</f>
      </c>
      <c r="P382" s="85" t="str">
        <f>AG382*J382</f>
      </c>
      <c r="Q382" s="86" t="str">
        <f>P382*L382*M382*N382</f>
      </c>
      <c r="R382" s="87" t="str">
        <f>O382*K382*M382*N382</f>
      </c>
      <c r="S382" s="88" t="str">
        <f>R382-Q382</f>
      </c>
      <c r="T382" s="34" t="str">
        <f>IFERROR(INDEX('Cost_Components'!$R$2:$R$28,MATCH(E382,'Cost_Components'!$A$2:$A$28,0)),"")</f>
      </c>
      <c r="U382" s="89" t="str">
        <f>IFERROR(INDEX('Cost_Components'!$Q$2:$Q$28,MATCH(E382,'Cost_Components'!$A$2:$A$28,0)),"")</f>
      </c>
      <c r="V382" s="90" t="str">
        <f>1/(1+'Calculation_Assumptions'!$B$5)^(B382-'Calculation_Assumptions'!$B$2)</f>
      </c>
      <c r="W382" s="91" t="str">
        <f>Q382*V382</f>
      </c>
      <c r="X382" s="92" t="str">
        <f>R382*V382</f>
      </c>
      <c r="Y382" s="93" t="str">
        <f>S382*V382</f>
      </c>
      <c r="Z382" s="94" t="str">
        <f>IFERROR(INDEX('Cost_Components'!$T$2:$T$28,MATCH(E382,'Cost_Components'!$A$2:$A$28,0)),"")</f>
      </c>
      <c r="AA382" s="95" t="str">
        <f>IFERROR(INDEX('Cost_Components'!$U$2:$U$28,MATCH(E382,'Cost_Components'!$A$2:$A$28,0)),"")</f>
      </c>
      <c r="AB382" s="96" t="str">
        <f>IFERROR(INDEX('Cost_Components'!$V$2:$V$28,MATCH(E382,'Cost_Components'!$A$2:$A$28,0)),"")</f>
      </c>
      <c r="AC382" s="97" t="str">
        <f>IFERROR(INDEX('Cost_Components'!$M$2:$M$28,MATCH(E382,'Cost_Components'!$A$2:$A$28,0)),"")</f>
      </c>
      <c r="AD382" s="98" t="str">
        <f>IFERROR(INDEX('Cost_Components'!$N$2:$N$28,MATCH(E382,'Cost_Components'!$A$2:$A$28,0)),"")</f>
      </c>
      <c r="AE382" s="34" t="str">
        <f>IFERROR(INDEX('Cost_Components'!$O$2:$O$28,MATCH(E382,'Cost_Components'!$A$2:$A$28,0)),"")</f>
      </c>
      <c r="AF382" s="99" t="n">
        <v>855054.933652495</v>
      </c>
      <c r="AG382" s="100" t="n">
        <v>855004.330864514</v>
      </c>
      <c r="AH382" s="101" t="str">
        <f>IF(H382="shared-count-once",COUNTIFS($A$2:$A$1405,A382,$B$2:$B$1405,B382,$E$2:$E$1405,E382),1)</f>
      </c>
      <c r="AI382" s="102" t="n">
        <v>315525215.312548</v>
      </c>
      <c r="AJ382" s="103" t="str">
        <f>IF(AI382=0,"",Q382/AI382)</f>
      </c>
      <c r="AK382" s="104" t="str">
        <f>IF(AI382=0,"",R382/AI382)</f>
      </c>
      <c r="AL382" s="105" t="str">
        <f>IF(AI382=0,"",S382/AI382)</f>
      </c>
      <c r="AM382" s="106" t="str">
        <f>IF(AI382=0,"",Y382/AI382)</f>
      </c>
    </row>
    <row r="383">
      <c r="A383" t="s">
        <v>250</v>
      </c>
      <c r="B383" s="73" t="n">
        <v>2042</v>
      </c>
      <c r="C383" t="s">
        <v>250</v>
      </c>
      <c r="D383" t="s">
        <v>225</v>
      </c>
      <c r="E383" s="74" t="s">
        <v>332</v>
      </c>
      <c r="F383" s="75" t="s">
        <v>333</v>
      </c>
      <c r="G383" s="76" t="s">
        <v>251</v>
      </c>
      <c r="H383" s="77" t="s">
        <v>240</v>
      </c>
      <c r="I383" s="78" t="s">
        <v>215</v>
      </c>
      <c r="J383" s="79" t="str">
        <f>IFERROR(INDEX('Cost_Components'!$K$2:$K$28,MATCH(E383,'Cost_Components'!$A$2:$A$28,0)),"")</f>
      </c>
      <c r="K383" s="80" t="str">
        <f>IF(OR(L383="",Z383="",AA383="",AB383=""),"",IF(B383&lt;AA383,L383,IF(B383&gt;AB383,Z383,L383+(Z383-L383)*MIN(MAX((B383-AA383+1)/MAX(AB383-AA383+1,1),0),1))))</f>
      </c>
      <c r="L383" s="81" t="str">
        <f>IFERROR(INDEX('Cost_Components'!$S$2:$S$28,MATCH(E383,'Cost_Components'!$A$2:$A$28,0)),"")</f>
      </c>
      <c r="M383" s="82" t="str">
        <f>IFERROR(INDEX('Cost_Components'!$L$2:$L$28,MATCH(E383,'Cost_Components'!$A$2:$A$28,0)),"")</f>
      </c>
      <c r="N383" s="83" t="str">
        <f>IFERROR(INDEX('Cost_Components'!$P$2:$P$28,MATCH(E383,'Cost_Components'!$A$2:$A$28,0)),"")</f>
      </c>
      <c r="O383" s="84" t="str">
        <f>AF383*J383</f>
      </c>
      <c r="P383" s="85" t="str">
        <f>AG383*J383</f>
      </c>
      <c r="Q383" s="86" t="str">
        <f>P383*L383*M383*N383</f>
      </c>
      <c r="R383" s="87" t="str">
        <f>O383*K383*M383*N383</f>
      </c>
      <c r="S383" s="88" t="str">
        <f>R383-Q383</f>
      </c>
      <c r="T383" s="34" t="str">
        <f>IFERROR(INDEX('Cost_Components'!$R$2:$R$28,MATCH(E383,'Cost_Components'!$A$2:$A$28,0)),"")</f>
      </c>
      <c r="U383" s="89" t="str">
        <f>IFERROR(INDEX('Cost_Components'!$Q$2:$Q$28,MATCH(E383,'Cost_Components'!$A$2:$A$28,0)),"")</f>
      </c>
      <c r="V383" s="90" t="str">
        <f>1/(1+'Calculation_Assumptions'!$B$5)^(B383-'Calculation_Assumptions'!$B$2)</f>
      </c>
      <c r="W383" s="91" t="str">
        <f>Q383*V383</f>
      </c>
      <c r="X383" s="92" t="str">
        <f>R383*V383</f>
      </c>
      <c r="Y383" s="93" t="str">
        <f>S383*V383</f>
      </c>
      <c r="Z383" s="94" t="str">
        <f>IFERROR(INDEX('Cost_Components'!$T$2:$T$28,MATCH(E383,'Cost_Components'!$A$2:$A$28,0)),"")</f>
      </c>
      <c r="AA383" s="95" t="str">
        <f>IFERROR(INDEX('Cost_Components'!$U$2:$U$28,MATCH(E383,'Cost_Components'!$A$2:$A$28,0)),"")</f>
      </c>
      <c r="AB383" s="96" t="str">
        <f>IFERROR(INDEX('Cost_Components'!$V$2:$V$28,MATCH(E383,'Cost_Components'!$A$2:$A$28,0)),"")</f>
      </c>
      <c r="AC383" s="97" t="str">
        <f>IFERROR(INDEX('Cost_Components'!$M$2:$M$28,MATCH(E383,'Cost_Components'!$A$2:$A$28,0)),"")</f>
      </c>
      <c r="AD383" s="98" t="str">
        <f>IFERROR(INDEX('Cost_Components'!$N$2:$N$28,MATCH(E383,'Cost_Components'!$A$2:$A$28,0)),"")</f>
      </c>
      <c r="AE383" s="34" t="str">
        <f>IFERROR(INDEX('Cost_Components'!$O$2:$O$28,MATCH(E383,'Cost_Components'!$A$2:$A$28,0)),"")</f>
      </c>
      <c r="AF383" s="99" t="n">
        <v>870912.697691154</v>
      </c>
      <c r="AG383" s="100" t="n">
        <v>870854.65311905</v>
      </c>
      <c r="AH383" s="101" t="str">
        <f>IF(H383="shared-count-once",COUNTIFS($A$2:$A$1405,A383,$B$2:$B$1405,B383,$E$2:$E$1405,E383),1)</f>
      </c>
      <c r="AI383" s="102" t="n">
        <v>316707694.211882</v>
      </c>
      <c r="AJ383" s="103" t="str">
        <f>IF(AI383=0,"",Q383/AI383)</f>
      </c>
      <c r="AK383" s="104" t="str">
        <f>IF(AI383=0,"",R383/AI383)</f>
      </c>
      <c r="AL383" s="105" t="str">
        <f>IF(AI383=0,"",S383/AI383)</f>
      </c>
      <c r="AM383" s="106" t="str">
        <f>IF(AI383=0,"",Y383/AI383)</f>
      </c>
    </row>
    <row r="384">
      <c r="A384" t="s">
        <v>250</v>
      </c>
      <c r="B384" s="73" t="n">
        <v>2043</v>
      </c>
      <c r="C384" t="s">
        <v>250</v>
      </c>
      <c r="D384" t="s">
        <v>225</v>
      </c>
      <c r="E384" s="74" t="s">
        <v>332</v>
      </c>
      <c r="F384" s="75" t="s">
        <v>333</v>
      </c>
      <c r="G384" s="76" t="s">
        <v>251</v>
      </c>
      <c r="H384" s="77" t="s">
        <v>240</v>
      </c>
      <c r="I384" s="78" t="s">
        <v>215</v>
      </c>
      <c r="J384" s="79" t="str">
        <f>IFERROR(INDEX('Cost_Components'!$K$2:$K$28,MATCH(E384,'Cost_Components'!$A$2:$A$28,0)),"")</f>
      </c>
      <c r="K384" s="80" t="str">
        <f>IF(OR(L384="",Z384="",AA384="",AB384=""),"",IF(B384&lt;AA384,L384,IF(B384&gt;AB384,Z384,L384+(Z384-L384)*MIN(MAX((B384-AA384+1)/MAX(AB384-AA384+1,1),0),1))))</f>
      </c>
      <c r="L384" s="81" t="str">
        <f>IFERROR(INDEX('Cost_Components'!$S$2:$S$28,MATCH(E384,'Cost_Components'!$A$2:$A$28,0)),"")</f>
      </c>
      <c r="M384" s="82" t="str">
        <f>IFERROR(INDEX('Cost_Components'!$L$2:$L$28,MATCH(E384,'Cost_Components'!$A$2:$A$28,0)),"")</f>
      </c>
      <c r="N384" s="83" t="str">
        <f>IFERROR(INDEX('Cost_Components'!$P$2:$P$28,MATCH(E384,'Cost_Components'!$A$2:$A$28,0)),"")</f>
      </c>
      <c r="O384" s="84" t="str">
        <f>AF384*J384</f>
      </c>
      <c r="P384" s="85" t="str">
        <f>AG384*J384</f>
      </c>
      <c r="Q384" s="86" t="str">
        <f>P384*L384*M384*N384</f>
      </c>
      <c r="R384" s="87" t="str">
        <f>O384*K384*M384*N384</f>
      </c>
      <c r="S384" s="88" t="str">
        <f>R384-Q384</f>
      </c>
      <c r="T384" s="34" t="str">
        <f>IFERROR(INDEX('Cost_Components'!$R$2:$R$28,MATCH(E384,'Cost_Components'!$A$2:$A$28,0)),"")</f>
      </c>
      <c r="U384" s="89" t="str">
        <f>IFERROR(INDEX('Cost_Components'!$Q$2:$Q$28,MATCH(E384,'Cost_Components'!$A$2:$A$28,0)),"")</f>
      </c>
      <c r="V384" s="90" t="str">
        <f>1/(1+'Calculation_Assumptions'!$B$5)^(B384-'Calculation_Assumptions'!$B$2)</f>
      </c>
      <c r="W384" s="91" t="str">
        <f>Q384*V384</f>
      </c>
      <c r="X384" s="92" t="str">
        <f>R384*V384</f>
      </c>
      <c r="Y384" s="93" t="str">
        <f>S384*V384</f>
      </c>
      <c r="Z384" s="94" t="str">
        <f>IFERROR(INDEX('Cost_Components'!$T$2:$T$28,MATCH(E384,'Cost_Components'!$A$2:$A$28,0)),"")</f>
      </c>
      <c r="AA384" s="95" t="str">
        <f>IFERROR(INDEX('Cost_Components'!$U$2:$U$28,MATCH(E384,'Cost_Components'!$A$2:$A$28,0)),"")</f>
      </c>
      <c r="AB384" s="96" t="str">
        <f>IFERROR(INDEX('Cost_Components'!$V$2:$V$28,MATCH(E384,'Cost_Components'!$A$2:$A$28,0)),"")</f>
      </c>
      <c r="AC384" s="97" t="str">
        <f>IFERROR(INDEX('Cost_Components'!$M$2:$M$28,MATCH(E384,'Cost_Components'!$A$2:$A$28,0)),"")</f>
      </c>
      <c r="AD384" s="98" t="str">
        <f>IFERROR(INDEX('Cost_Components'!$N$2:$N$28,MATCH(E384,'Cost_Components'!$A$2:$A$28,0)),"")</f>
      </c>
      <c r="AE384" s="34" t="str">
        <f>IFERROR(INDEX('Cost_Components'!$O$2:$O$28,MATCH(E384,'Cost_Components'!$A$2:$A$28,0)),"")</f>
      </c>
      <c r="AF384" s="99" t="n">
        <v>888542.978086403</v>
      </c>
      <c r="AG384" s="100" t="n">
        <v>888476.956604322</v>
      </c>
      <c r="AH384" s="101" t="str">
        <f>IF(H384="shared-count-once",COUNTIFS($A$2:$A$1405,A384,$B$2:$B$1405,B384,$E$2:$E$1405,E384),1)</f>
      </c>
      <c r="AI384" s="102" t="n">
        <v>317814114.067152</v>
      </c>
      <c r="AJ384" s="103" t="str">
        <f>IF(AI384=0,"",Q384/AI384)</f>
      </c>
      <c r="AK384" s="104" t="str">
        <f>IF(AI384=0,"",R384/AI384)</f>
      </c>
      <c r="AL384" s="105" t="str">
        <f>IF(AI384=0,"",S384/AI384)</f>
      </c>
      <c r="AM384" s="106" t="str">
        <f>IF(AI384=0,"",Y384/AI384)</f>
      </c>
    </row>
    <row r="385">
      <c r="A385" t="s">
        <v>250</v>
      </c>
      <c r="B385" s="73" t="n">
        <v>2044</v>
      </c>
      <c r="C385" t="s">
        <v>250</v>
      </c>
      <c r="D385" t="s">
        <v>225</v>
      </c>
      <c r="E385" s="74" t="s">
        <v>332</v>
      </c>
      <c r="F385" s="75" t="s">
        <v>333</v>
      </c>
      <c r="G385" s="76" t="s">
        <v>251</v>
      </c>
      <c r="H385" s="77" t="s">
        <v>240</v>
      </c>
      <c r="I385" s="78" t="s">
        <v>215</v>
      </c>
      <c r="J385" s="79" t="str">
        <f>IFERROR(INDEX('Cost_Components'!$K$2:$K$28,MATCH(E385,'Cost_Components'!$A$2:$A$28,0)),"")</f>
      </c>
      <c r="K385" s="80" t="str">
        <f>IF(OR(L385="",Z385="",AA385="",AB385=""),"",IF(B385&lt;AA385,L385,IF(B385&gt;AB385,Z385,L385+(Z385-L385)*MIN(MAX((B385-AA385+1)/MAX(AB385-AA385+1,1),0),1))))</f>
      </c>
      <c r="L385" s="81" t="str">
        <f>IFERROR(INDEX('Cost_Components'!$S$2:$S$28,MATCH(E385,'Cost_Components'!$A$2:$A$28,0)),"")</f>
      </c>
      <c r="M385" s="82" t="str">
        <f>IFERROR(INDEX('Cost_Components'!$L$2:$L$28,MATCH(E385,'Cost_Components'!$A$2:$A$28,0)),"")</f>
      </c>
      <c r="N385" s="83" t="str">
        <f>IFERROR(INDEX('Cost_Components'!$P$2:$P$28,MATCH(E385,'Cost_Components'!$A$2:$A$28,0)),"")</f>
      </c>
      <c r="O385" s="84" t="str">
        <f>AF385*J385</f>
      </c>
      <c r="P385" s="85" t="str">
        <f>AG385*J385</f>
      </c>
      <c r="Q385" s="86" t="str">
        <f>P385*L385*M385*N385</f>
      </c>
      <c r="R385" s="87" t="str">
        <f>O385*K385*M385*N385</f>
      </c>
      <c r="S385" s="88" t="str">
        <f>R385-Q385</f>
      </c>
      <c r="T385" s="34" t="str">
        <f>IFERROR(INDEX('Cost_Components'!$R$2:$R$28,MATCH(E385,'Cost_Components'!$A$2:$A$28,0)),"")</f>
      </c>
      <c r="U385" s="89" t="str">
        <f>IFERROR(INDEX('Cost_Components'!$Q$2:$Q$28,MATCH(E385,'Cost_Components'!$A$2:$A$28,0)),"")</f>
      </c>
      <c r="V385" s="90" t="str">
        <f>1/(1+'Calculation_Assumptions'!$B$5)^(B385-'Calculation_Assumptions'!$B$2)</f>
      </c>
      <c r="W385" s="91" t="str">
        <f>Q385*V385</f>
      </c>
      <c r="X385" s="92" t="str">
        <f>R385*V385</f>
      </c>
      <c r="Y385" s="93" t="str">
        <f>S385*V385</f>
      </c>
      <c r="Z385" s="94" t="str">
        <f>IFERROR(INDEX('Cost_Components'!$T$2:$T$28,MATCH(E385,'Cost_Components'!$A$2:$A$28,0)),"")</f>
      </c>
      <c r="AA385" s="95" t="str">
        <f>IFERROR(INDEX('Cost_Components'!$U$2:$U$28,MATCH(E385,'Cost_Components'!$A$2:$A$28,0)),"")</f>
      </c>
      <c r="AB385" s="96" t="str">
        <f>IFERROR(INDEX('Cost_Components'!$V$2:$V$28,MATCH(E385,'Cost_Components'!$A$2:$A$28,0)),"")</f>
      </c>
      <c r="AC385" s="97" t="str">
        <f>IFERROR(INDEX('Cost_Components'!$M$2:$M$28,MATCH(E385,'Cost_Components'!$A$2:$A$28,0)),"")</f>
      </c>
      <c r="AD385" s="98" t="str">
        <f>IFERROR(INDEX('Cost_Components'!$N$2:$N$28,MATCH(E385,'Cost_Components'!$A$2:$A$28,0)),"")</f>
      </c>
      <c r="AE385" s="34" t="str">
        <f>IFERROR(INDEX('Cost_Components'!$O$2:$O$28,MATCH(E385,'Cost_Components'!$A$2:$A$28,0)),"")</f>
      </c>
      <c r="AF385" s="99" t="n">
        <v>902532.267314621</v>
      </c>
      <c r="AG385" s="100" t="n">
        <v>902457.939865217</v>
      </c>
      <c r="AH385" s="101" t="str">
        <f>IF(H385="shared-count-once",COUNTIFS($A$2:$A$1405,A385,$B$2:$B$1405,B385,$E$2:$E$1405,E385),1)</f>
      </c>
      <c r="AI385" s="102" t="n">
        <v>318840890.732156</v>
      </c>
      <c r="AJ385" s="103" t="str">
        <f>IF(AI385=0,"",Q385/AI385)</f>
      </c>
      <c r="AK385" s="104" t="str">
        <f>IF(AI385=0,"",R385/AI385)</f>
      </c>
      <c r="AL385" s="105" t="str">
        <f>IF(AI385=0,"",S385/AI385)</f>
      </c>
      <c r="AM385" s="106" t="str">
        <f>IF(AI385=0,"",Y385/AI385)</f>
      </c>
    </row>
    <row r="386">
      <c r="A386" t="s">
        <v>250</v>
      </c>
      <c r="B386" s="73" t="n">
        <v>2045</v>
      </c>
      <c r="C386" t="s">
        <v>250</v>
      </c>
      <c r="D386" t="s">
        <v>225</v>
      </c>
      <c r="E386" s="74" t="s">
        <v>332</v>
      </c>
      <c r="F386" s="75" t="s">
        <v>333</v>
      </c>
      <c r="G386" s="76" t="s">
        <v>251</v>
      </c>
      <c r="H386" s="77" t="s">
        <v>240</v>
      </c>
      <c r="I386" s="78" t="s">
        <v>215</v>
      </c>
      <c r="J386" s="79" t="str">
        <f>IFERROR(INDEX('Cost_Components'!$K$2:$K$28,MATCH(E386,'Cost_Components'!$A$2:$A$28,0)),"")</f>
      </c>
      <c r="K386" s="80" t="str">
        <f>IF(OR(L386="",Z386="",AA386="",AB386=""),"",IF(B386&lt;AA386,L386,IF(B386&gt;AB386,Z386,L386+(Z386-L386)*MIN(MAX((B386-AA386+1)/MAX(AB386-AA386+1,1),0),1))))</f>
      </c>
      <c r="L386" s="81" t="str">
        <f>IFERROR(INDEX('Cost_Components'!$S$2:$S$28,MATCH(E386,'Cost_Components'!$A$2:$A$28,0)),"")</f>
      </c>
      <c r="M386" s="82" t="str">
        <f>IFERROR(INDEX('Cost_Components'!$L$2:$L$28,MATCH(E386,'Cost_Components'!$A$2:$A$28,0)),"")</f>
      </c>
      <c r="N386" s="83" t="str">
        <f>IFERROR(INDEX('Cost_Components'!$P$2:$P$28,MATCH(E386,'Cost_Components'!$A$2:$A$28,0)),"")</f>
      </c>
      <c r="O386" s="84" t="str">
        <f>AF386*J386</f>
      </c>
      <c r="P386" s="85" t="str">
        <f>AG386*J386</f>
      </c>
      <c r="Q386" s="86" t="str">
        <f>P386*L386*M386*N386</f>
      </c>
      <c r="R386" s="87" t="str">
        <f>O386*K386*M386*N386</f>
      </c>
      <c r="S386" s="88" t="str">
        <f>R386-Q386</f>
      </c>
      <c r="T386" s="34" t="str">
        <f>IFERROR(INDEX('Cost_Components'!$R$2:$R$28,MATCH(E386,'Cost_Components'!$A$2:$A$28,0)),"")</f>
      </c>
      <c r="U386" s="89" t="str">
        <f>IFERROR(INDEX('Cost_Components'!$Q$2:$Q$28,MATCH(E386,'Cost_Components'!$A$2:$A$28,0)),"")</f>
      </c>
      <c r="V386" s="90" t="str">
        <f>1/(1+'Calculation_Assumptions'!$B$5)^(B386-'Calculation_Assumptions'!$B$2)</f>
      </c>
      <c r="W386" s="91" t="str">
        <f>Q386*V386</f>
      </c>
      <c r="X386" s="92" t="str">
        <f>R386*V386</f>
      </c>
      <c r="Y386" s="93" t="str">
        <f>S386*V386</f>
      </c>
      <c r="Z386" s="94" t="str">
        <f>IFERROR(INDEX('Cost_Components'!$T$2:$T$28,MATCH(E386,'Cost_Components'!$A$2:$A$28,0)),"")</f>
      </c>
      <c r="AA386" s="95" t="str">
        <f>IFERROR(INDEX('Cost_Components'!$U$2:$U$28,MATCH(E386,'Cost_Components'!$A$2:$A$28,0)),"")</f>
      </c>
      <c r="AB386" s="96" t="str">
        <f>IFERROR(INDEX('Cost_Components'!$V$2:$V$28,MATCH(E386,'Cost_Components'!$A$2:$A$28,0)),"")</f>
      </c>
      <c r="AC386" s="97" t="str">
        <f>IFERROR(INDEX('Cost_Components'!$M$2:$M$28,MATCH(E386,'Cost_Components'!$A$2:$A$28,0)),"")</f>
      </c>
      <c r="AD386" s="98" t="str">
        <f>IFERROR(INDEX('Cost_Components'!$N$2:$N$28,MATCH(E386,'Cost_Components'!$A$2:$A$28,0)),"")</f>
      </c>
      <c r="AE386" s="34" t="str">
        <f>IFERROR(INDEX('Cost_Components'!$O$2:$O$28,MATCH(E386,'Cost_Components'!$A$2:$A$28,0)),"")</f>
      </c>
      <c r="AF386" s="99" t="n">
        <v>916089.013102718</v>
      </c>
      <c r="AG386" s="100" t="n">
        <v>916005.895209318</v>
      </c>
      <c r="AH386" s="101" t="str">
        <f>IF(H386="shared-count-once",COUNTIFS($A$2:$A$1405,A386,$B$2:$B$1405,B386,$E$2:$E$1405,E386),1)</f>
      </c>
      <c r="AI386" s="102" t="n">
        <v>319784682.33108</v>
      </c>
      <c r="AJ386" s="103" t="str">
        <f>IF(AI386=0,"",Q386/AI386)</f>
      </c>
      <c r="AK386" s="104" t="str">
        <f>IF(AI386=0,"",R386/AI386)</f>
      </c>
      <c r="AL386" s="105" t="str">
        <f>IF(AI386=0,"",S386/AI386)</f>
      </c>
      <c r="AM386" s="106" t="str">
        <f>IF(AI386=0,"",Y386/AI386)</f>
      </c>
    </row>
    <row r="387">
      <c r="A387" t="s">
        <v>250</v>
      </c>
      <c r="B387" s="73" t="n">
        <v>2046</v>
      </c>
      <c r="C387" t="s">
        <v>250</v>
      </c>
      <c r="D387" t="s">
        <v>225</v>
      </c>
      <c r="E387" s="74" t="s">
        <v>332</v>
      </c>
      <c r="F387" s="75" t="s">
        <v>333</v>
      </c>
      <c r="G387" s="76" t="s">
        <v>251</v>
      </c>
      <c r="H387" s="77" t="s">
        <v>240</v>
      </c>
      <c r="I387" s="78" t="s">
        <v>215</v>
      </c>
      <c r="J387" s="79" t="str">
        <f>IFERROR(INDEX('Cost_Components'!$K$2:$K$28,MATCH(E387,'Cost_Components'!$A$2:$A$28,0)),"")</f>
      </c>
      <c r="K387" s="80" t="str">
        <f>IF(OR(L387="",Z387="",AA387="",AB387=""),"",IF(B387&lt;AA387,L387,IF(B387&gt;AB387,Z387,L387+(Z387-L387)*MIN(MAX((B387-AA387+1)/MAX(AB387-AA387+1,1),0),1))))</f>
      </c>
      <c r="L387" s="81" t="str">
        <f>IFERROR(INDEX('Cost_Components'!$S$2:$S$28,MATCH(E387,'Cost_Components'!$A$2:$A$28,0)),"")</f>
      </c>
      <c r="M387" s="82" t="str">
        <f>IFERROR(INDEX('Cost_Components'!$L$2:$L$28,MATCH(E387,'Cost_Components'!$A$2:$A$28,0)),"")</f>
      </c>
      <c r="N387" s="83" t="str">
        <f>IFERROR(INDEX('Cost_Components'!$P$2:$P$28,MATCH(E387,'Cost_Components'!$A$2:$A$28,0)),"")</f>
      </c>
      <c r="O387" s="84" t="str">
        <f>AF387*J387</f>
      </c>
      <c r="P387" s="85" t="str">
        <f>AG387*J387</f>
      </c>
      <c r="Q387" s="86" t="str">
        <f>P387*L387*M387*N387</f>
      </c>
      <c r="R387" s="87" t="str">
        <f>O387*K387*M387*N387</f>
      </c>
      <c r="S387" s="88" t="str">
        <f>R387-Q387</f>
      </c>
      <c r="T387" s="34" t="str">
        <f>IFERROR(INDEX('Cost_Components'!$R$2:$R$28,MATCH(E387,'Cost_Components'!$A$2:$A$28,0)),"")</f>
      </c>
      <c r="U387" s="89" t="str">
        <f>IFERROR(INDEX('Cost_Components'!$Q$2:$Q$28,MATCH(E387,'Cost_Components'!$A$2:$A$28,0)),"")</f>
      </c>
      <c r="V387" s="90" t="str">
        <f>1/(1+'Calculation_Assumptions'!$B$5)^(B387-'Calculation_Assumptions'!$B$2)</f>
      </c>
      <c r="W387" s="91" t="str">
        <f>Q387*V387</f>
      </c>
      <c r="X387" s="92" t="str">
        <f>R387*V387</f>
      </c>
      <c r="Y387" s="93" t="str">
        <f>S387*V387</f>
      </c>
      <c r="Z387" s="94" t="str">
        <f>IFERROR(INDEX('Cost_Components'!$T$2:$T$28,MATCH(E387,'Cost_Components'!$A$2:$A$28,0)),"")</f>
      </c>
      <c r="AA387" s="95" t="str">
        <f>IFERROR(INDEX('Cost_Components'!$U$2:$U$28,MATCH(E387,'Cost_Components'!$A$2:$A$28,0)),"")</f>
      </c>
      <c r="AB387" s="96" t="str">
        <f>IFERROR(INDEX('Cost_Components'!$V$2:$V$28,MATCH(E387,'Cost_Components'!$A$2:$A$28,0)),"")</f>
      </c>
      <c r="AC387" s="97" t="str">
        <f>IFERROR(INDEX('Cost_Components'!$M$2:$M$28,MATCH(E387,'Cost_Components'!$A$2:$A$28,0)),"")</f>
      </c>
      <c r="AD387" s="98" t="str">
        <f>IFERROR(INDEX('Cost_Components'!$N$2:$N$28,MATCH(E387,'Cost_Components'!$A$2:$A$28,0)),"")</f>
      </c>
      <c r="AE387" s="34" t="str">
        <f>IFERROR(INDEX('Cost_Components'!$O$2:$O$28,MATCH(E387,'Cost_Components'!$A$2:$A$28,0)),"")</f>
      </c>
      <c r="AF387" s="99" t="n">
        <v>930993.185379856</v>
      </c>
      <c r="AG387" s="100" t="n">
        <v>930900.823365004</v>
      </c>
      <c r="AH387" s="101" t="str">
        <f>IF(H387="shared-count-once",COUNTIFS($A$2:$A$1405,A387,$B$2:$B$1405,B387,$E$2:$E$1405,E387),1)</f>
      </c>
      <c r="AI387" s="102" t="n">
        <v>320645615.981408</v>
      </c>
      <c r="AJ387" s="103" t="str">
        <f>IF(AI387=0,"",Q387/AI387)</f>
      </c>
      <c r="AK387" s="104" t="str">
        <f>IF(AI387=0,"",R387/AI387)</f>
      </c>
      <c r="AL387" s="105" t="str">
        <f>IF(AI387=0,"",S387/AI387)</f>
      </c>
      <c r="AM387" s="106" t="str">
        <f>IF(AI387=0,"",Y387/AI387)</f>
      </c>
    </row>
    <row r="388">
      <c r="A388" t="s">
        <v>250</v>
      </c>
      <c r="B388" s="73" t="n">
        <v>2047</v>
      </c>
      <c r="C388" t="s">
        <v>250</v>
      </c>
      <c r="D388" t="s">
        <v>225</v>
      </c>
      <c r="E388" s="74" t="s">
        <v>332</v>
      </c>
      <c r="F388" s="75" t="s">
        <v>333</v>
      </c>
      <c r="G388" s="76" t="s">
        <v>251</v>
      </c>
      <c r="H388" s="77" t="s">
        <v>240</v>
      </c>
      <c r="I388" s="78" t="s">
        <v>215</v>
      </c>
      <c r="J388" s="79" t="str">
        <f>IFERROR(INDEX('Cost_Components'!$K$2:$K$28,MATCH(E388,'Cost_Components'!$A$2:$A$28,0)),"")</f>
      </c>
      <c r="K388" s="80" t="str">
        <f>IF(OR(L388="",Z388="",AA388="",AB388=""),"",IF(B388&lt;AA388,L388,IF(B388&gt;AB388,Z388,L388+(Z388-L388)*MIN(MAX((B388-AA388+1)/MAX(AB388-AA388+1,1),0),1))))</f>
      </c>
      <c r="L388" s="81" t="str">
        <f>IFERROR(INDEX('Cost_Components'!$S$2:$S$28,MATCH(E388,'Cost_Components'!$A$2:$A$28,0)),"")</f>
      </c>
      <c r="M388" s="82" t="str">
        <f>IFERROR(INDEX('Cost_Components'!$L$2:$L$28,MATCH(E388,'Cost_Components'!$A$2:$A$28,0)),"")</f>
      </c>
      <c r="N388" s="83" t="str">
        <f>IFERROR(INDEX('Cost_Components'!$P$2:$P$28,MATCH(E388,'Cost_Components'!$A$2:$A$28,0)),"")</f>
      </c>
      <c r="O388" s="84" t="str">
        <f>AF388*J388</f>
      </c>
      <c r="P388" s="85" t="str">
        <f>AG388*J388</f>
      </c>
      <c r="Q388" s="86" t="str">
        <f>P388*L388*M388*N388</f>
      </c>
      <c r="R388" s="87" t="str">
        <f>O388*K388*M388*N388</f>
      </c>
      <c r="S388" s="88" t="str">
        <f>R388-Q388</f>
      </c>
      <c r="T388" s="34" t="str">
        <f>IFERROR(INDEX('Cost_Components'!$R$2:$R$28,MATCH(E388,'Cost_Components'!$A$2:$A$28,0)),"")</f>
      </c>
      <c r="U388" s="89" t="str">
        <f>IFERROR(INDEX('Cost_Components'!$Q$2:$Q$28,MATCH(E388,'Cost_Components'!$A$2:$A$28,0)),"")</f>
      </c>
      <c r="V388" s="90" t="str">
        <f>1/(1+'Calculation_Assumptions'!$B$5)^(B388-'Calculation_Assumptions'!$B$2)</f>
      </c>
      <c r="W388" s="91" t="str">
        <f>Q388*V388</f>
      </c>
      <c r="X388" s="92" t="str">
        <f>R388*V388</f>
      </c>
      <c r="Y388" s="93" t="str">
        <f>S388*V388</f>
      </c>
      <c r="Z388" s="94" t="str">
        <f>IFERROR(INDEX('Cost_Components'!$T$2:$T$28,MATCH(E388,'Cost_Components'!$A$2:$A$28,0)),"")</f>
      </c>
      <c r="AA388" s="95" t="str">
        <f>IFERROR(INDEX('Cost_Components'!$U$2:$U$28,MATCH(E388,'Cost_Components'!$A$2:$A$28,0)),"")</f>
      </c>
      <c r="AB388" s="96" t="str">
        <f>IFERROR(INDEX('Cost_Components'!$V$2:$V$28,MATCH(E388,'Cost_Components'!$A$2:$A$28,0)),"")</f>
      </c>
      <c r="AC388" s="97" t="str">
        <f>IFERROR(INDEX('Cost_Components'!$M$2:$M$28,MATCH(E388,'Cost_Components'!$A$2:$A$28,0)),"")</f>
      </c>
      <c r="AD388" s="98" t="str">
        <f>IFERROR(INDEX('Cost_Components'!$N$2:$N$28,MATCH(E388,'Cost_Components'!$A$2:$A$28,0)),"")</f>
      </c>
      <c r="AE388" s="34" t="str">
        <f>IFERROR(INDEX('Cost_Components'!$O$2:$O$28,MATCH(E388,'Cost_Components'!$A$2:$A$28,0)),"")</f>
      </c>
      <c r="AF388" s="99" t="n">
        <v>944719.354789344</v>
      </c>
      <c r="AG388" s="100" t="n">
        <v>944617.442249508</v>
      </c>
      <c r="AH388" s="101" t="str">
        <f>IF(H388="shared-count-once",COUNTIFS($A$2:$A$1405,A388,$B$2:$B$1405,B388,$E$2:$E$1405,E388),1)</f>
      </c>
      <c r="AI388" s="102" t="n">
        <v>321429520.522875</v>
      </c>
      <c r="AJ388" s="103" t="str">
        <f>IF(AI388=0,"",Q388/AI388)</f>
      </c>
      <c r="AK388" s="104" t="str">
        <f>IF(AI388=0,"",R388/AI388)</f>
      </c>
      <c r="AL388" s="105" t="str">
        <f>IF(AI388=0,"",S388/AI388)</f>
      </c>
      <c r="AM388" s="106" t="str">
        <f>IF(AI388=0,"",Y388/AI388)</f>
      </c>
    </row>
    <row r="389">
      <c r="A389" t="s">
        <v>250</v>
      </c>
      <c r="B389" s="73" t="n">
        <v>2048</v>
      </c>
      <c r="C389" t="s">
        <v>250</v>
      </c>
      <c r="D389" t="s">
        <v>225</v>
      </c>
      <c r="E389" s="74" t="s">
        <v>332</v>
      </c>
      <c r="F389" s="75" t="s">
        <v>333</v>
      </c>
      <c r="G389" s="76" t="s">
        <v>251</v>
      </c>
      <c r="H389" s="77" t="s">
        <v>240</v>
      </c>
      <c r="I389" s="78" t="s">
        <v>215</v>
      </c>
      <c r="J389" s="79" t="str">
        <f>IFERROR(INDEX('Cost_Components'!$K$2:$K$28,MATCH(E389,'Cost_Components'!$A$2:$A$28,0)),"")</f>
      </c>
      <c r="K389" s="80" t="str">
        <f>IF(OR(L389="",Z389="",AA389="",AB389=""),"",IF(B389&lt;AA389,L389,IF(B389&gt;AB389,Z389,L389+(Z389-L389)*MIN(MAX((B389-AA389+1)/MAX(AB389-AA389+1,1),0),1))))</f>
      </c>
      <c r="L389" s="81" t="str">
        <f>IFERROR(INDEX('Cost_Components'!$S$2:$S$28,MATCH(E389,'Cost_Components'!$A$2:$A$28,0)),"")</f>
      </c>
      <c r="M389" s="82" t="str">
        <f>IFERROR(INDEX('Cost_Components'!$L$2:$L$28,MATCH(E389,'Cost_Components'!$A$2:$A$28,0)),"")</f>
      </c>
      <c r="N389" s="83" t="str">
        <f>IFERROR(INDEX('Cost_Components'!$P$2:$P$28,MATCH(E389,'Cost_Components'!$A$2:$A$28,0)),"")</f>
      </c>
      <c r="O389" s="84" t="str">
        <f>AF389*J389</f>
      </c>
      <c r="P389" s="85" t="str">
        <f>AG389*J389</f>
      </c>
      <c r="Q389" s="86" t="str">
        <f>P389*L389*M389*N389</f>
      </c>
      <c r="R389" s="87" t="str">
        <f>O389*K389*M389*N389</f>
      </c>
      <c r="S389" s="88" t="str">
        <f>R389-Q389</f>
      </c>
      <c r="T389" s="34" t="str">
        <f>IFERROR(INDEX('Cost_Components'!$R$2:$R$28,MATCH(E389,'Cost_Components'!$A$2:$A$28,0)),"")</f>
      </c>
      <c r="U389" s="89" t="str">
        <f>IFERROR(INDEX('Cost_Components'!$Q$2:$Q$28,MATCH(E389,'Cost_Components'!$A$2:$A$28,0)),"")</f>
      </c>
      <c r="V389" s="90" t="str">
        <f>1/(1+'Calculation_Assumptions'!$B$5)^(B389-'Calculation_Assumptions'!$B$2)</f>
      </c>
      <c r="W389" s="91" t="str">
        <f>Q389*V389</f>
      </c>
      <c r="X389" s="92" t="str">
        <f>R389*V389</f>
      </c>
      <c r="Y389" s="93" t="str">
        <f>S389*V389</f>
      </c>
      <c r="Z389" s="94" t="str">
        <f>IFERROR(INDEX('Cost_Components'!$T$2:$T$28,MATCH(E389,'Cost_Components'!$A$2:$A$28,0)),"")</f>
      </c>
      <c r="AA389" s="95" t="str">
        <f>IFERROR(INDEX('Cost_Components'!$U$2:$U$28,MATCH(E389,'Cost_Components'!$A$2:$A$28,0)),"")</f>
      </c>
      <c r="AB389" s="96" t="str">
        <f>IFERROR(INDEX('Cost_Components'!$V$2:$V$28,MATCH(E389,'Cost_Components'!$A$2:$A$28,0)),"")</f>
      </c>
      <c r="AC389" s="97" t="str">
        <f>IFERROR(INDEX('Cost_Components'!$M$2:$M$28,MATCH(E389,'Cost_Components'!$A$2:$A$28,0)),"")</f>
      </c>
      <c r="AD389" s="98" t="str">
        <f>IFERROR(INDEX('Cost_Components'!$N$2:$N$28,MATCH(E389,'Cost_Components'!$A$2:$A$28,0)),"")</f>
      </c>
      <c r="AE389" s="34" t="str">
        <f>IFERROR(INDEX('Cost_Components'!$O$2:$O$28,MATCH(E389,'Cost_Components'!$A$2:$A$28,0)),"")</f>
      </c>
      <c r="AF389" s="99" t="n">
        <v>959830.025277813</v>
      </c>
      <c r="AG389" s="100" t="n">
        <v>959717.963020851</v>
      </c>
      <c r="AH389" s="101" t="str">
        <f>IF(H389="shared-count-once",COUNTIFS($A$2:$A$1405,A389,$B$2:$B$1405,B389,$E$2:$E$1405,E389),1)</f>
      </c>
      <c r="AI389" s="102" t="n">
        <v>322136832.260161</v>
      </c>
      <c r="AJ389" s="103" t="str">
        <f>IF(AI389=0,"",Q389/AI389)</f>
      </c>
      <c r="AK389" s="104" t="str">
        <f>IF(AI389=0,"",R389/AI389)</f>
      </c>
      <c r="AL389" s="105" t="str">
        <f>IF(AI389=0,"",S389/AI389)</f>
      </c>
      <c r="AM389" s="106" t="str">
        <f>IF(AI389=0,"",Y389/AI389)</f>
      </c>
    </row>
    <row r="390">
      <c r="A390" t="s">
        <v>250</v>
      </c>
      <c r="B390" s="73" t="n">
        <v>2049</v>
      </c>
      <c r="C390" t="s">
        <v>250</v>
      </c>
      <c r="D390" t="s">
        <v>225</v>
      </c>
      <c r="E390" s="74" t="s">
        <v>332</v>
      </c>
      <c r="F390" s="75" t="s">
        <v>333</v>
      </c>
      <c r="G390" s="76" t="s">
        <v>251</v>
      </c>
      <c r="H390" s="77" t="s">
        <v>240</v>
      </c>
      <c r="I390" s="78" t="s">
        <v>215</v>
      </c>
      <c r="J390" s="79" t="str">
        <f>IFERROR(INDEX('Cost_Components'!$K$2:$K$28,MATCH(E390,'Cost_Components'!$A$2:$A$28,0)),"")</f>
      </c>
      <c r="K390" s="80" t="str">
        <f>IF(OR(L390="",Z390="",AA390="",AB390=""),"",IF(B390&lt;AA390,L390,IF(B390&gt;AB390,Z390,L390+(Z390-L390)*MIN(MAX((B390-AA390+1)/MAX(AB390-AA390+1,1),0),1))))</f>
      </c>
      <c r="L390" s="81" t="str">
        <f>IFERROR(INDEX('Cost_Components'!$S$2:$S$28,MATCH(E390,'Cost_Components'!$A$2:$A$28,0)),"")</f>
      </c>
      <c r="M390" s="82" t="str">
        <f>IFERROR(INDEX('Cost_Components'!$L$2:$L$28,MATCH(E390,'Cost_Components'!$A$2:$A$28,0)),"")</f>
      </c>
      <c r="N390" s="83" t="str">
        <f>IFERROR(INDEX('Cost_Components'!$P$2:$P$28,MATCH(E390,'Cost_Components'!$A$2:$A$28,0)),"")</f>
      </c>
      <c r="O390" s="84" t="str">
        <f>AF390*J390</f>
      </c>
      <c r="P390" s="85" t="str">
        <f>AG390*J390</f>
      </c>
      <c r="Q390" s="86" t="str">
        <f>P390*L390*M390*N390</f>
      </c>
      <c r="R390" s="87" t="str">
        <f>O390*K390*M390*N390</f>
      </c>
      <c r="S390" s="88" t="str">
        <f>R390-Q390</f>
      </c>
      <c r="T390" s="34" t="str">
        <f>IFERROR(INDEX('Cost_Components'!$R$2:$R$28,MATCH(E390,'Cost_Components'!$A$2:$A$28,0)),"")</f>
      </c>
      <c r="U390" s="89" t="str">
        <f>IFERROR(INDEX('Cost_Components'!$Q$2:$Q$28,MATCH(E390,'Cost_Components'!$A$2:$A$28,0)),"")</f>
      </c>
      <c r="V390" s="90" t="str">
        <f>1/(1+'Calculation_Assumptions'!$B$5)^(B390-'Calculation_Assumptions'!$B$2)</f>
      </c>
      <c r="W390" s="91" t="str">
        <f>Q390*V390</f>
      </c>
      <c r="X390" s="92" t="str">
        <f>R390*V390</f>
      </c>
      <c r="Y390" s="93" t="str">
        <f>S390*V390</f>
      </c>
      <c r="Z390" s="94" t="str">
        <f>IFERROR(INDEX('Cost_Components'!$T$2:$T$28,MATCH(E390,'Cost_Components'!$A$2:$A$28,0)),"")</f>
      </c>
      <c r="AA390" s="95" t="str">
        <f>IFERROR(INDEX('Cost_Components'!$U$2:$U$28,MATCH(E390,'Cost_Components'!$A$2:$A$28,0)),"")</f>
      </c>
      <c r="AB390" s="96" t="str">
        <f>IFERROR(INDEX('Cost_Components'!$V$2:$V$28,MATCH(E390,'Cost_Components'!$A$2:$A$28,0)),"")</f>
      </c>
      <c r="AC390" s="97" t="str">
        <f>IFERROR(INDEX('Cost_Components'!$M$2:$M$28,MATCH(E390,'Cost_Components'!$A$2:$A$28,0)),"")</f>
      </c>
      <c r="AD390" s="98" t="str">
        <f>IFERROR(INDEX('Cost_Components'!$N$2:$N$28,MATCH(E390,'Cost_Components'!$A$2:$A$28,0)),"")</f>
      </c>
      <c r="AE390" s="34" t="str">
        <f>IFERROR(INDEX('Cost_Components'!$O$2:$O$28,MATCH(E390,'Cost_Components'!$A$2:$A$28,0)),"")</f>
      </c>
      <c r="AF390" s="99" t="n">
        <v>972616.423365675</v>
      </c>
      <c r="AG390" s="100" t="n">
        <v>972494.074255693</v>
      </c>
      <c r="AH390" s="101" t="str">
        <f>IF(H390="shared-count-once",COUNTIFS($A$2:$A$1405,A390,$B$2:$B$1405,B390,$E$2:$E$1405,E390),1)</f>
      </c>
      <c r="AI390" s="102" t="n">
        <v>322765819.752681</v>
      </c>
      <c r="AJ390" s="103" t="str">
        <f>IF(AI390=0,"",Q390/AI390)</f>
      </c>
      <c r="AK390" s="104" t="str">
        <f>IF(AI390=0,"",R390/AI390)</f>
      </c>
      <c r="AL390" s="105" t="str">
        <f>IF(AI390=0,"",S390/AI390)</f>
      </c>
      <c r="AM390" s="106" t="str">
        <f>IF(AI390=0,"",Y390/AI390)</f>
      </c>
    </row>
    <row r="391">
      <c r="A391" t="s">
        <v>250</v>
      </c>
      <c r="B391" s="73" t="n">
        <v>2050</v>
      </c>
      <c r="C391" t="s">
        <v>250</v>
      </c>
      <c r="D391" t="s">
        <v>225</v>
      </c>
      <c r="E391" s="74" t="s">
        <v>332</v>
      </c>
      <c r="F391" s="75" t="s">
        <v>333</v>
      </c>
      <c r="G391" s="76" t="s">
        <v>251</v>
      </c>
      <c r="H391" s="77" t="s">
        <v>240</v>
      </c>
      <c r="I391" s="78" t="s">
        <v>215</v>
      </c>
      <c r="J391" s="79" t="str">
        <f>IFERROR(INDEX('Cost_Components'!$K$2:$K$28,MATCH(E391,'Cost_Components'!$A$2:$A$28,0)),"")</f>
      </c>
      <c r="K391" s="80" t="str">
        <f>IF(OR(L391="",Z391="",AA391="",AB391=""),"",IF(B391&lt;AA391,L391,IF(B391&gt;AB391,Z391,L391+(Z391-L391)*MIN(MAX((B391-AA391+1)/MAX(AB391-AA391+1,1),0),1))))</f>
      </c>
      <c r="L391" s="81" t="str">
        <f>IFERROR(INDEX('Cost_Components'!$S$2:$S$28,MATCH(E391,'Cost_Components'!$A$2:$A$28,0)),"")</f>
      </c>
      <c r="M391" s="82" t="str">
        <f>IFERROR(INDEX('Cost_Components'!$L$2:$L$28,MATCH(E391,'Cost_Components'!$A$2:$A$28,0)),"")</f>
      </c>
      <c r="N391" s="83" t="str">
        <f>IFERROR(INDEX('Cost_Components'!$P$2:$P$28,MATCH(E391,'Cost_Components'!$A$2:$A$28,0)),"")</f>
      </c>
      <c r="O391" s="84" t="str">
        <f>AF391*J391</f>
      </c>
      <c r="P391" s="85" t="str">
        <f>AG391*J391</f>
      </c>
      <c r="Q391" s="86" t="str">
        <f>P391*L391*M391*N391</f>
      </c>
      <c r="R391" s="87" t="str">
        <f>O391*K391*M391*N391</f>
      </c>
      <c r="S391" s="88" t="str">
        <f>R391-Q391</f>
      </c>
      <c r="T391" s="34" t="str">
        <f>IFERROR(INDEX('Cost_Components'!$R$2:$R$28,MATCH(E391,'Cost_Components'!$A$2:$A$28,0)),"")</f>
      </c>
      <c r="U391" s="89" t="str">
        <f>IFERROR(INDEX('Cost_Components'!$Q$2:$Q$28,MATCH(E391,'Cost_Components'!$A$2:$A$28,0)),"")</f>
      </c>
      <c r="V391" s="90" t="str">
        <f>1/(1+'Calculation_Assumptions'!$B$5)^(B391-'Calculation_Assumptions'!$B$2)</f>
      </c>
      <c r="W391" s="91" t="str">
        <f>Q391*V391</f>
      </c>
      <c r="X391" s="92" t="str">
        <f>R391*V391</f>
      </c>
      <c r="Y391" s="93" t="str">
        <f>S391*V391</f>
      </c>
      <c r="Z391" s="94" t="str">
        <f>IFERROR(INDEX('Cost_Components'!$T$2:$T$28,MATCH(E391,'Cost_Components'!$A$2:$A$28,0)),"")</f>
      </c>
      <c r="AA391" s="95" t="str">
        <f>IFERROR(INDEX('Cost_Components'!$U$2:$U$28,MATCH(E391,'Cost_Components'!$A$2:$A$28,0)),"")</f>
      </c>
      <c r="AB391" s="96" t="str">
        <f>IFERROR(INDEX('Cost_Components'!$V$2:$V$28,MATCH(E391,'Cost_Components'!$A$2:$A$28,0)),"")</f>
      </c>
      <c r="AC391" s="97" t="str">
        <f>IFERROR(INDEX('Cost_Components'!$M$2:$M$28,MATCH(E391,'Cost_Components'!$A$2:$A$28,0)),"")</f>
      </c>
      <c r="AD391" s="98" t="str">
        <f>IFERROR(INDEX('Cost_Components'!$N$2:$N$28,MATCH(E391,'Cost_Components'!$A$2:$A$28,0)),"")</f>
      </c>
      <c r="AE391" s="34" t="str">
        <f>IFERROR(INDEX('Cost_Components'!$O$2:$O$28,MATCH(E391,'Cost_Components'!$A$2:$A$28,0)),"")</f>
      </c>
      <c r="AF391" s="99" t="n">
        <v>984401.160096695</v>
      </c>
      <c r="AG391" s="100" t="n">
        <v>984268.211433026</v>
      </c>
      <c r="AH391" s="101" t="str">
        <f>IF(H391="shared-count-once",COUNTIFS($A$2:$A$1405,A391,$B$2:$B$1405,B391,$E$2:$E$1405,E391),1)</f>
      </c>
      <c r="AI391" s="102" t="n">
        <v>323312042.563285</v>
      </c>
      <c r="AJ391" s="103" t="str">
        <f>IF(AI391=0,"",Q391/AI391)</f>
      </c>
      <c r="AK391" s="104" t="str">
        <f>IF(AI391=0,"",R391/AI391)</f>
      </c>
      <c r="AL391" s="105" t="str">
        <f>IF(AI391=0,"",S391/AI391)</f>
      </c>
      <c r="AM391" s="106" t="str">
        <f>IF(AI391=0,"",Y391/AI391)</f>
      </c>
    </row>
    <row r="392">
      <c r="A392" t="s">
        <v>253</v>
      </c>
      <c r="B392" s="73" t="n">
        <v>2025</v>
      </c>
      <c r="C392" t="s">
        <v>253</v>
      </c>
      <c r="D392" t="s">
        <v>225</v>
      </c>
      <c r="E392" s="74" t="s">
        <v>335</v>
      </c>
      <c r="F392" s="75" t="s">
        <v>336</v>
      </c>
      <c r="G392" s="76" t="s">
        <v>254</v>
      </c>
      <c r="H392" s="77" t="s">
        <v>240</v>
      </c>
      <c r="I392" s="78" t="s">
        <v>215</v>
      </c>
      <c r="J392" s="79" t="str">
        <f>IFERROR(INDEX('Cost_Components'!$K$2:$K$28,MATCH(E392,'Cost_Components'!$A$2:$A$28,0)),"")</f>
      </c>
      <c r="K392" s="80" t="str">
        <f>IF(OR(L392="",Z392="",AA392="",AB392=""),"",IF(B392&lt;AA392,L392,IF(B392&gt;AB392,Z392,L392+(Z392-L392)*MIN(MAX((B392-AA392+1)/MAX(AB392-AA392+1,1),0),1))))</f>
      </c>
      <c r="L392" s="81" t="str">
        <f>IFERROR(INDEX('Cost_Components'!$S$2:$S$28,MATCH(E392,'Cost_Components'!$A$2:$A$28,0)),"")</f>
      </c>
      <c r="M392" s="82" t="str">
        <f>IFERROR(INDEX('Cost_Components'!$L$2:$L$28,MATCH(E392,'Cost_Components'!$A$2:$A$28,0)),"")</f>
      </c>
      <c r="N392" s="83" t="str">
        <f>IFERROR(INDEX('Cost_Components'!$P$2:$P$28,MATCH(E392,'Cost_Components'!$A$2:$A$28,0)),"")</f>
      </c>
      <c r="O392" s="84" t="str">
        <f>AF392*J392</f>
      </c>
      <c r="P392" s="85" t="str">
        <f>AG392*J392</f>
      </c>
      <c r="Q392" s="86" t="str">
        <f>P392*L392*M392*N392</f>
      </c>
      <c r="R392" s="87" t="str">
        <f>O392*K392*M392*N392</f>
      </c>
      <c r="S392" s="88" t="str">
        <f>R392-Q392</f>
      </c>
      <c r="T392" s="34" t="str">
        <f>IFERROR(INDEX('Cost_Components'!$R$2:$R$28,MATCH(E392,'Cost_Components'!$A$2:$A$28,0)),"")</f>
      </c>
      <c r="U392" s="89" t="str">
        <f>IFERROR(INDEX('Cost_Components'!$Q$2:$Q$28,MATCH(E392,'Cost_Components'!$A$2:$A$28,0)),"")</f>
      </c>
      <c r="V392" s="90" t="str">
        <f>1/(1+'Calculation_Assumptions'!$B$5)^(B392-'Calculation_Assumptions'!$B$2)</f>
      </c>
      <c r="W392" s="91" t="str">
        <f>Q392*V392</f>
      </c>
      <c r="X392" s="92" t="str">
        <f>R392*V392</f>
      </c>
      <c r="Y392" s="93" t="str">
        <f>S392*V392</f>
      </c>
      <c r="Z392" s="94" t="str">
        <f>IFERROR(INDEX('Cost_Components'!$T$2:$T$28,MATCH(E392,'Cost_Components'!$A$2:$A$28,0)),"")</f>
      </c>
      <c r="AA392" s="95" t="str">
        <f>IFERROR(INDEX('Cost_Components'!$U$2:$U$28,MATCH(E392,'Cost_Components'!$A$2:$A$28,0)),"")</f>
      </c>
      <c r="AB392" s="96" t="str">
        <f>IFERROR(INDEX('Cost_Components'!$V$2:$V$28,MATCH(E392,'Cost_Components'!$A$2:$A$28,0)),"")</f>
      </c>
      <c r="AC392" s="97" t="str">
        <f>IFERROR(INDEX('Cost_Components'!$M$2:$M$28,MATCH(E392,'Cost_Components'!$A$2:$A$28,0)),"")</f>
      </c>
      <c r="AD392" s="98" t="str">
        <f>IFERROR(INDEX('Cost_Components'!$N$2:$N$28,MATCH(E392,'Cost_Components'!$A$2:$A$28,0)),"")</f>
      </c>
      <c r="AE392" s="34" t="str">
        <f>IFERROR(INDEX('Cost_Components'!$O$2:$O$28,MATCH(E392,'Cost_Components'!$A$2:$A$28,0)),"")</f>
      </c>
      <c r="AF392" s="99" t="n">
        <v>592510.253566595</v>
      </c>
      <c r="AG392" s="100" t="n">
        <v>592510.253566595</v>
      </c>
      <c r="AH392" s="101" t="str">
        <f>IF(H392="shared-count-once",COUNTIFS($A$2:$A$1405,A392,$B$2:$B$1405,B392,$E$2:$E$1405,E392),1)</f>
      </c>
      <c r="AI392" s="102" t="n">
        <v>288391907.644456</v>
      </c>
      <c r="AJ392" s="103" t="str">
        <f>IF(AI392=0,"",Q392/AI392)</f>
      </c>
      <c r="AK392" s="104" t="str">
        <f>IF(AI392=0,"",R392/AI392)</f>
      </c>
      <c r="AL392" s="105" t="str">
        <f>IF(AI392=0,"",S392/AI392)</f>
      </c>
      <c r="AM392" s="106" t="str">
        <f>IF(AI392=0,"",Y392/AI392)</f>
      </c>
    </row>
    <row r="393">
      <c r="A393" t="s">
        <v>253</v>
      </c>
      <c r="B393" s="73" t="n">
        <v>2026</v>
      </c>
      <c r="C393" t="s">
        <v>253</v>
      </c>
      <c r="D393" t="s">
        <v>225</v>
      </c>
      <c r="E393" s="74" t="s">
        <v>335</v>
      </c>
      <c r="F393" s="75" t="s">
        <v>336</v>
      </c>
      <c r="G393" s="76" t="s">
        <v>254</v>
      </c>
      <c r="H393" s="77" t="s">
        <v>240</v>
      </c>
      <c r="I393" s="78" t="s">
        <v>215</v>
      </c>
      <c r="J393" s="79" t="str">
        <f>IFERROR(INDEX('Cost_Components'!$K$2:$K$28,MATCH(E393,'Cost_Components'!$A$2:$A$28,0)),"")</f>
      </c>
      <c r="K393" s="80" t="str">
        <f>IF(OR(L393="",Z393="",AA393="",AB393=""),"",IF(B393&lt;AA393,L393,IF(B393&gt;AB393,Z393,L393+(Z393-L393)*MIN(MAX((B393-AA393+1)/MAX(AB393-AA393+1,1),0),1))))</f>
      </c>
      <c r="L393" s="81" t="str">
        <f>IFERROR(INDEX('Cost_Components'!$S$2:$S$28,MATCH(E393,'Cost_Components'!$A$2:$A$28,0)),"")</f>
      </c>
      <c r="M393" s="82" t="str">
        <f>IFERROR(INDEX('Cost_Components'!$L$2:$L$28,MATCH(E393,'Cost_Components'!$A$2:$A$28,0)),"")</f>
      </c>
      <c r="N393" s="83" t="str">
        <f>IFERROR(INDEX('Cost_Components'!$P$2:$P$28,MATCH(E393,'Cost_Components'!$A$2:$A$28,0)),"")</f>
      </c>
      <c r="O393" s="84" t="str">
        <f>AF393*J393</f>
      </c>
      <c r="P393" s="85" t="str">
        <f>AG393*J393</f>
      </c>
      <c r="Q393" s="86" t="str">
        <f>P393*L393*M393*N393</f>
      </c>
      <c r="R393" s="87" t="str">
        <f>O393*K393*M393*N393</f>
      </c>
      <c r="S393" s="88" t="str">
        <f>R393-Q393</f>
      </c>
      <c r="T393" s="34" t="str">
        <f>IFERROR(INDEX('Cost_Components'!$R$2:$R$28,MATCH(E393,'Cost_Components'!$A$2:$A$28,0)),"")</f>
      </c>
      <c r="U393" s="89" t="str">
        <f>IFERROR(INDEX('Cost_Components'!$Q$2:$Q$28,MATCH(E393,'Cost_Components'!$A$2:$A$28,0)),"")</f>
      </c>
      <c r="V393" s="90" t="str">
        <f>1/(1+'Calculation_Assumptions'!$B$5)^(B393-'Calculation_Assumptions'!$B$2)</f>
      </c>
      <c r="W393" s="91" t="str">
        <f>Q393*V393</f>
      </c>
      <c r="X393" s="92" t="str">
        <f>R393*V393</f>
      </c>
      <c r="Y393" s="93" t="str">
        <f>S393*V393</f>
      </c>
      <c r="Z393" s="94" t="str">
        <f>IFERROR(INDEX('Cost_Components'!$T$2:$T$28,MATCH(E393,'Cost_Components'!$A$2:$A$28,0)),"")</f>
      </c>
      <c r="AA393" s="95" t="str">
        <f>IFERROR(INDEX('Cost_Components'!$U$2:$U$28,MATCH(E393,'Cost_Components'!$A$2:$A$28,0)),"")</f>
      </c>
      <c r="AB393" s="96" t="str">
        <f>IFERROR(INDEX('Cost_Components'!$V$2:$V$28,MATCH(E393,'Cost_Components'!$A$2:$A$28,0)),"")</f>
      </c>
      <c r="AC393" s="97" t="str">
        <f>IFERROR(INDEX('Cost_Components'!$M$2:$M$28,MATCH(E393,'Cost_Components'!$A$2:$A$28,0)),"")</f>
      </c>
      <c r="AD393" s="98" t="str">
        <f>IFERROR(INDEX('Cost_Components'!$N$2:$N$28,MATCH(E393,'Cost_Components'!$A$2:$A$28,0)),"")</f>
      </c>
      <c r="AE393" s="34" t="str">
        <f>IFERROR(INDEX('Cost_Components'!$O$2:$O$28,MATCH(E393,'Cost_Components'!$A$2:$A$28,0)),"")</f>
      </c>
      <c r="AF393" s="99" t="n">
        <v>607265.859819953</v>
      </c>
      <c r="AG393" s="100" t="n">
        <v>607265.859819953</v>
      </c>
      <c r="AH393" s="101" t="str">
        <f>IF(H393="shared-count-once",COUNTIFS($A$2:$A$1405,A393,$B$2:$B$1405,B393,$E$2:$E$1405,E393),1)</f>
      </c>
      <c r="AI393" s="102" t="n">
        <v>290472130.233437</v>
      </c>
      <c r="AJ393" s="103" t="str">
        <f>IF(AI393=0,"",Q393/AI393)</f>
      </c>
      <c r="AK393" s="104" t="str">
        <f>IF(AI393=0,"",R393/AI393)</f>
      </c>
      <c r="AL393" s="105" t="str">
        <f>IF(AI393=0,"",S393/AI393)</f>
      </c>
      <c r="AM393" s="106" t="str">
        <f>IF(AI393=0,"",Y393/AI393)</f>
      </c>
    </row>
    <row r="394">
      <c r="A394" t="s">
        <v>253</v>
      </c>
      <c r="B394" s="73" t="n">
        <v>2027</v>
      </c>
      <c r="C394" t="s">
        <v>253</v>
      </c>
      <c r="D394" t="s">
        <v>225</v>
      </c>
      <c r="E394" s="74" t="s">
        <v>335</v>
      </c>
      <c r="F394" s="75" t="s">
        <v>336</v>
      </c>
      <c r="G394" s="76" t="s">
        <v>254</v>
      </c>
      <c r="H394" s="77" t="s">
        <v>240</v>
      </c>
      <c r="I394" s="78" t="s">
        <v>215</v>
      </c>
      <c r="J394" s="79" t="str">
        <f>IFERROR(INDEX('Cost_Components'!$K$2:$K$28,MATCH(E394,'Cost_Components'!$A$2:$A$28,0)),"")</f>
      </c>
      <c r="K394" s="80" t="str">
        <f>IF(OR(L394="",Z394="",AA394="",AB394=""),"",IF(B394&lt;AA394,L394,IF(B394&gt;AB394,Z394,L394+(Z394-L394)*MIN(MAX((B394-AA394+1)/MAX(AB394-AA394+1,1),0),1))))</f>
      </c>
      <c r="L394" s="81" t="str">
        <f>IFERROR(INDEX('Cost_Components'!$S$2:$S$28,MATCH(E394,'Cost_Components'!$A$2:$A$28,0)),"")</f>
      </c>
      <c r="M394" s="82" t="str">
        <f>IFERROR(INDEX('Cost_Components'!$L$2:$L$28,MATCH(E394,'Cost_Components'!$A$2:$A$28,0)),"")</f>
      </c>
      <c r="N394" s="83" t="str">
        <f>IFERROR(INDEX('Cost_Components'!$P$2:$P$28,MATCH(E394,'Cost_Components'!$A$2:$A$28,0)),"")</f>
      </c>
      <c r="O394" s="84" t="str">
        <f>AF394*J394</f>
      </c>
      <c r="P394" s="85" t="str">
        <f>AG394*J394</f>
      </c>
      <c r="Q394" s="86" t="str">
        <f>P394*L394*M394*N394</f>
      </c>
      <c r="R394" s="87" t="str">
        <f>O394*K394*M394*N394</f>
      </c>
      <c r="S394" s="88" t="str">
        <f>R394-Q394</f>
      </c>
      <c r="T394" s="34" t="str">
        <f>IFERROR(INDEX('Cost_Components'!$R$2:$R$28,MATCH(E394,'Cost_Components'!$A$2:$A$28,0)),"")</f>
      </c>
      <c r="U394" s="89" t="str">
        <f>IFERROR(INDEX('Cost_Components'!$Q$2:$Q$28,MATCH(E394,'Cost_Components'!$A$2:$A$28,0)),"")</f>
      </c>
      <c r="V394" s="90" t="str">
        <f>1/(1+'Calculation_Assumptions'!$B$5)^(B394-'Calculation_Assumptions'!$B$2)</f>
      </c>
      <c r="W394" s="91" t="str">
        <f>Q394*V394</f>
      </c>
      <c r="X394" s="92" t="str">
        <f>R394*V394</f>
      </c>
      <c r="Y394" s="93" t="str">
        <f>S394*V394</f>
      </c>
      <c r="Z394" s="94" t="str">
        <f>IFERROR(INDEX('Cost_Components'!$T$2:$T$28,MATCH(E394,'Cost_Components'!$A$2:$A$28,0)),"")</f>
      </c>
      <c r="AA394" s="95" t="str">
        <f>IFERROR(INDEX('Cost_Components'!$U$2:$U$28,MATCH(E394,'Cost_Components'!$A$2:$A$28,0)),"")</f>
      </c>
      <c r="AB394" s="96" t="str">
        <f>IFERROR(INDEX('Cost_Components'!$V$2:$V$28,MATCH(E394,'Cost_Components'!$A$2:$A$28,0)),"")</f>
      </c>
      <c r="AC394" s="97" t="str">
        <f>IFERROR(INDEX('Cost_Components'!$M$2:$M$28,MATCH(E394,'Cost_Components'!$A$2:$A$28,0)),"")</f>
      </c>
      <c r="AD394" s="98" t="str">
        <f>IFERROR(INDEX('Cost_Components'!$N$2:$N$28,MATCH(E394,'Cost_Components'!$A$2:$A$28,0)),"")</f>
      </c>
      <c r="AE394" s="34" t="str">
        <f>IFERROR(INDEX('Cost_Components'!$O$2:$O$28,MATCH(E394,'Cost_Components'!$A$2:$A$28,0)),"")</f>
      </c>
      <c r="AF394" s="99" t="n">
        <v>622212.927195654</v>
      </c>
      <c r="AG394" s="100" t="n">
        <v>622212.802287969</v>
      </c>
      <c r="AH394" s="101" t="str">
        <f>IF(H394="shared-count-once",COUNTIFS($A$2:$A$1405,A394,$B$2:$B$1405,B394,$E$2:$E$1405,E394),1)</f>
      </c>
      <c r="AI394" s="102" t="n">
        <v>292505080.826208</v>
      </c>
      <c r="AJ394" s="103" t="str">
        <f>IF(AI394=0,"",Q394/AI394)</f>
      </c>
      <c r="AK394" s="104" t="str">
        <f>IF(AI394=0,"",R394/AI394)</f>
      </c>
      <c r="AL394" s="105" t="str">
        <f>IF(AI394=0,"",S394/AI394)</f>
      </c>
      <c r="AM394" s="106" t="str">
        <f>IF(AI394=0,"",Y394/AI394)</f>
      </c>
    </row>
    <row r="395">
      <c r="A395" t="s">
        <v>253</v>
      </c>
      <c r="B395" s="73" t="n">
        <v>2028</v>
      </c>
      <c r="C395" t="s">
        <v>253</v>
      </c>
      <c r="D395" t="s">
        <v>225</v>
      </c>
      <c r="E395" s="74" t="s">
        <v>335</v>
      </c>
      <c r="F395" s="75" t="s">
        <v>336</v>
      </c>
      <c r="G395" s="76" t="s">
        <v>254</v>
      </c>
      <c r="H395" s="77" t="s">
        <v>240</v>
      </c>
      <c r="I395" s="78" t="s">
        <v>215</v>
      </c>
      <c r="J395" s="79" t="str">
        <f>IFERROR(INDEX('Cost_Components'!$K$2:$K$28,MATCH(E395,'Cost_Components'!$A$2:$A$28,0)),"")</f>
      </c>
      <c r="K395" s="80" t="str">
        <f>IF(OR(L395="",Z395="",AA395="",AB395=""),"",IF(B395&lt;AA395,L395,IF(B395&gt;AB395,Z395,L395+(Z395-L395)*MIN(MAX((B395-AA395+1)/MAX(AB395-AA395+1,1),0),1))))</f>
      </c>
      <c r="L395" s="81" t="str">
        <f>IFERROR(INDEX('Cost_Components'!$S$2:$S$28,MATCH(E395,'Cost_Components'!$A$2:$A$28,0)),"")</f>
      </c>
      <c r="M395" s="82" t="str">
        <f>IFERROR(INDEX('Cost_Components'!$L$2:$L$28,MATCH(E395,'Cost_Components'!$A$2:$A$28,0)),"")</f>
      </c>
      <c r="N395" s="83" t="str">
        <f>IFERROR(INDEX('Cost_Components'!$P$2:$P$28,MATCH(E395,'Cost_Components'!$A$2:$A$28,0)),"")</f>
      </c>
      <c r="O395" s="84" t="str">
        <f>AF395*J395</f>
      </c>
      <c r="P395" s="85" t="str">
        <f>AG395*J395</f>
      </c>
      <c r="Q395" s="86" t="str">
        <f>P395*L395*M395*N395</f>
      </c>
      <c r="R395" s="87" t="str">
        <f>O395*K395*M395*N395</f>
      </c>
      <c r="S395" s="88" t="str">
        <f>R395-Q395</f>
      </c>
      <c r="T395" s="34" t="str">
        <f>IFERROR(INDEX('Cost_Components'!$R$2:$R$28,MATCH(E395,'Cost_Components'!$A$2:$A$28,0)),"")</f>
      </c>
      <c r="U395" s="89" t="str">
        <f>IFERROR(INDEX('Cost_Components'!$Q$2:$Q$28,MATCH(E395,'Cost_Components'!$A$2:$A$28,0)),"")</f>
      </c>
      <c r="V395" s="90" t="str">
        <f>1/(1+'Calculation_Assumptions'!$B$5)^(B395-'Calculation_Assumptions'!$B$2)</f>
      </c>
      <c r="W395" s="91" t="str">
        <f>Q395*V395</f>
      </c>
      <c r="X395" s="92" t="str">
        <f>R395*V395</f>
      </c>
      <c r="Y395" s="93" t="str">
        <f>S395*V395</f>
      </c>
      <c r="Z395" s="94" t="str">
        <f>IFERROR(INDEX('Cost_Components'!$T$2:$T$28,MATCH(E395,'Cost_Components'!$A$2:$A$28,0)),"")</f>
      </c>
      <c r="AA395" s="95" t="str">
        <f>IFERROR(INDEX('Cost_Components'!$U$2:$U$28,MATCH(E395,'Cost_Components'!$A$2:$A$28,0)),"")</f>
      </c>
      <c r="AB395" s="96" t="str">
        <f>IFERROR(INDEX('Cost_Components'!$V$2:$V$28,MATCH(E395,'Cost_Components'!$A$2:$A$28,0)),"")</f>
      </c>
      <c r="AC395" s="97" t="str">
        <f>IFERROR(INDEX('Cost_Components'!$M$2:$M$28,MATCH(E395,'Cost_Components'!$A$2:$A$28,0)),"")</f>
      </c>
      <c r="AD395" s="98" t="str">
        <f>IFERROR(INDEX('Cost_Components'!$N$2:$N$28,MATCH(E395,'Cost_Components'!$A$2:$A$28,0)),"")</f>
      </c>
      <c r="AE395" s="34" t="str">
        <f>IFERROR(INDEX('Cost_Components'!$O$2:$O$28,MATCH(E395,'Cost_Components'!$A$2:$A$28,0)),"")</f>
      </c>
      <c r="AF395" s="99" t="n">
        <v>641242.660528004</v>
      </c>
      <c r="AG395" s="100" t="n">
        <v>641242.204006998</v>
      </c>
      <c r="AH395" s="101" t="str">
        <f>IF(H395="shared-count-once",COUNTIFS($A$2:$A$1405,A395,$B$2:$B$1405,B395,$E$2:$E$1405,E395),1)</f>
      </c>
      <c r="AI395" s="102" t="n">
        <v>294484707.921554</v>
      </c>
      <c r="AJ395" s="103" t="str">
        <f>IF(AI395=0,"",Q395/AI395)</f>
      </c>
      <c r="AK395" s="104" t="str">
        <f>IF(AI395=0,"",R395/AI395)</f>
      </c>
      <c r="AL395" s="105" t="str">
        <f>IF(AI395=0,"",S395/AI395)</f>
      </c>
      <c r="AM395" s="106" t="str">
        <f>IF(AI395=0,"",Y395/AI395)</f>
      </c>
    </row>
    <row r="396">
      <c r="A396" t="s">
        <v>253</v>
      </c>
      <c r="B396" s="73" t="n">
        <v>2029</v>
      </c>
      <c r="C396" t="s">
        <v>253</v>
      </c>
      <c r="D396" t="s">
        <v>225</v>
      </c>
      <c r="E396" s="74" t="s">
        <v>335</v>
      </c>
      <c r="F396" s="75" t="s">
        <v>336</v>
      </c>
      <c r="G396" s="76" t="s">
        <v>254</v>
      </c>
      <c r="H396" s="77" t="s">
        <v>240</v>
      </c>
      <c r="I396" s="78" t="s">
        <v>215</v>
      </c>
      <c r="J396" s="79" t="str">
        <f>IFERROR(INDEX('Cost_Components'!$K$2:$K$28,MATCH(E396,'Cost_Components'!$A$2:$A$28,0)),"")</f>
      </c>
      <c r="K396" s="80" t="str">
        <f>IF(OR(L396="",Z396="",AA396="",AB396=""),"",IF(B396&lt;AA396,L396,IF(B396&gt;AB396,Z396,L396+(Z396-L396)*MIN(MAX((B396-AA396+1)/MAX(AB396-AA396+1,1),0),1))))</f>
      </c>
      <c r="L396" s="81" t="str">
        <f>IFERROR(INDEX('Cost_Components'!$S$2:$S$28,MATCH(E396,'Cost_Components'!$A$2:$A$28,0)),"")</f>
      </c>
      <c r="M396" s="82" t="str">
        <f>IFERROR(INDEX('Cost_Components'!$L$2:$L$28,MATCH(E396,'Cost_Components'!$A$2:$A$28,0)),"")</f>
      </c>
      <c r="N396" s="83" t="str">
        <f>IFERROR(INDEX('Cost_Components'!$P$2:$P$28,MATCH(E396,'Cost_Components'!$A$2:$A$28,0)),"")</f>
      </c>
      <c r="O396" s="84" t="str">
        <f>AF396*J396</f>
      </c>
      <c r="P396" s="85" t="str">
        <f>AG396*J396</f>
      </c>
      <c r="Q396" s="86" t="str">
        <f>P396*L396*M396*N396</f>
      </c>
      <c r="R396" s="87" t="str">
        <f>O396*K396*M396*N396</f>
      </c>
      <c r="S396" s="88" t="str">
        <f>R396-Q396</f>
      </c>
      <c r="T396" s="34" t="str">
        <f>IFERROR(INDEX('Cost_Components'!$R$2:$R$28,MATCH(E396,'Cost_Components'!$A$2:$A$28,0)),"")</f>
      </c>
      <c r="U396" s="89" t="str">
        <f>IFERROR(INDEX('Cost_Components'!$Q$2:$Q$28,MATCH(E396,'Cost_Components'!$A$2:$A$28,0)),"")</f>
      </c>
      <c r="V396" s="90" t="str">
        <f>1/(1+'Calculation_Assumptions'!$B$5)^(B396-'Calculation_Assumptions'!$B$2)</f>
      </c>
      <c r="W396" s="91" t="str">
        <f>Q396*V396</f>
      </c>
      <c r="X396" s="92" t="str">
        <f>R396*V396</f>
      </c>
      <c r="Y396" s="93" t="str">
        <f>S396*V396</f>
      </c>
      <c r="Z396" s="94" t="str">
        <f>IFERROR(INDEX('Cost_Components'!$T$2:$T$28,MATCH(E396,'Cost_Components'!$A$2:$A$28,0)),"")</f>
      </c>
      <c r="AA396" s="95" t="str">
        <f>IFERROR(INDEX('Cost_Components'!$U$2:$U$28,MATCH(E396,'Cost_Components'!$A$2:$A$28,0)),"")</f>
      </c>
      <c r="AB396" s="96" t="str">
        <f>IFERROR(INDEX('Cost_Components'!$V$2:$V$28,MATCH(E396,'Cost_Components'!$A$2:$A$28,0)),"")</f>
      </c>
      <c r="AC396" s="97" t="str">
        <f>IFERROR(INDEX('Cost_Components'!$M$2:$M$28,MATCH(E396,'Cost_Components'!$A$2:$A$28,0)),"")</f>
      </c>
      <c r="AD396" s="98" t="str">
        <f>IFERROR(INDEX('Cost_Components'!$N$2:$N$28,MATCH(E396,'Cost_Components'!$A$2:$A$28,0)),"")</f>
      </c>
      <c r="AE396" s="34" t="str">
        <f>IFERROR(INDEX('Cost_Components'!$O$2:$O$28,MATCH(E396,'Cost_Components'!$A$2:$A$28,0)),"")</f>
      </c>
      <c r="AF396" s="99" t="n">
        <v>656902.387802979</v>
      </c>
      <c r="AG396" s="100" t="n">
        <v>656901.326825518</v>
      </c>
      <c r="AH396" s="101" t="str">
        <f>IF(H396="shared-count-once",COUNTIFS($A$2:$A$1405,A396,$B$2:$B$1405,B396,$E$2:$E$1405,E396),1)</f>
      </c>
      <c r="AI396" s="102" t="n">
        <v>296414030.31143</v>
      </c>
      <c r="AJ396" s="103" t="str">
        <f>IF(AI396=0,"",Q396/AI396)</f>
      </c>
      <c r="AK396" s="104" t="str">
        <f>IF(AI396=0,"",R396/AI396)</f>
      </c>
      <c r="AL396" s="105" t="str">
        <f>IF(AI396=0,"",S396/AI396)</f>
      </c>
      <c r="AM396" s="106" t="str">
        <f>IF(AI396=0,"",Y396/AI396)</f>
      </c>
    </row>
    <row r="397">
      <c r="A397" t="s">
        <v>253</v>
      </c>
      <c r="B397" s="73" t="n">
        <v>2030</v>
      </c>
      <c r="C397" t="s">
        <v>253</v>
      </c>
      <c r="D397" t="s">
        <v>225</v>
      </c>
      <c r="E397" s="74" t="s">
        <v>335</v>
      </c>
      <c r="F397" s="75" t="s">
        <v>336</v>
      </c>
      <c r="G397" s="76" t="s">
        <v>254</v>
      </c>
      <c r="H397" s="77" t="s">
        <v>240</v>
      </c>
      <c r="I397" s="78" t="s">
        <v>215</v>
      </c>
      <c r="J397" s="79" t="str">
        <f>IFERROR(INDEX('Cost_Components'!$K$2:$K$28,MATCH(E397,'Cost_Components'!$A$2:$A$28,0)),"")</f>
      </c>
      <c r="K397" s="80" t="str">
        <f>IF(OR(L397="",Z397="",AA397="",AB397=""),"",IF(B397&lt;AA397,L397,IF(B397&gt;AB397,Z397,L397+(Z397-L397)*MIN(MAX((B397-AA397+1)/MAX(AB397-AA397+1,1),0),1))))</f>
      </c>
      <c r="L397" s="81" t="str">
        <f>IFERROR(INDEX('Cost_Components'!$S$2:$S$28,MATCH(E397,'Cost_Components'!$A$2:$A$28,0)),"")</f>
      </c>
      <c r="M397" s="82" t="str">
        <f>IFERROR(INDEX('Cost_Components'!$L$2:$L$28,MATCH(E397,'Cost_Components'!$A$2:$A$28,0)),"")</f>
      </c>
      <c r="N397" s="83" t="str">
        <f>IFERROR(INDEX('Cost_Components'!$P$2:$P$28,MATCH(E397,'Cost_Components'!$A$2:$A$28,0)),"")</f>
      </c>
      <c r="O397" s="84" t="str">
        <f>AF397*J397</f>
      </c>
      <c r="P397" s="85" t="str">
        <f>AG397*J397</f>
      </c>
      <c r="Q397" s="86" t="str">
        <f>P397*L397*M397*N397</f>
      </c>
      <c r="R397" s="87" t="str">
        <f>O397*K397*M397*N397</f>
      </c>
      <c r="S397" s="88" t="str">
        <f>R397-Q397</f>
      </c>
      <c r="T397" s="34" t="str">
        <f>IFERROR(INDEX('Cost_Components'!$R$2:$R$28,MATCH(E397,'Cost_Components'!$A$2:$A$28,0)),"")</f>
      </c>
      <c r="U397" s="89" t="str">
        <f>IFERROR(INDEX('Cost_Components'!$Q$2:$Q$28,MATCH(E397,'Cost_Components'!$A$2:$A$28,0)),"")</f>
      </c>
      <c r="V397" s="90" t="str">
        <f>1/(1+'Calculation_Assumptions'!$B$5)^(B397-'Calculation_Assumptions'!$B$2)</f>
      </c>
      <c r="W397" s="91" t="str">
        <f>Q397*V397</f>
      </c>
      <c r="X397" s="92" t="str">
        <f>R397*V397</f>
      </c>
      <c r="Y397" s="93" t="str">
        <f>S397*V397</f>
      </c>
      <c r="Z397" s="94" t="str">
        <f>IFERROR(INDEX('Cost_Components'!$T$2:$T$28,MATCH(E397,'Cost_Components'!$A$2:$A$28,0)),"")</f>
      </c>
      <c r="AA397" s="95" t="str">
        <f>IFERROR(INDEX('Cost_Components'!$U$2:$U$28,MATCH(E397,'Cost_Components'!$A$2:$A$28,0)),"")</f>
      </c>
      <c r="AB397" s="96" t="str">
        <f>IFERROR(INDEX('Cost_Components'!$V$2:$V$28,MATCH(E397,'Cost_Components'!$A$2:$A$28,0)),"")</f>
      </c>
      <c r="AC397" s="97" t="str">
        <f>IFERROR(INDEX('Cost_Components'!$M$2:$M$28,MATCH(E397,'Cost_Components'!$A$2:$A$28,0)),"")</f>
      </c>
      <c r="AD397" s="98" t="str">
        <f>IFERROR(INDEX('Cost_Components'!$N$2:$N$28,MATCH(E397,'Cost_Components'!$A$2:$A$28,0)),"")</f>
      </c>
      <c r="AE397" s="34" t="str">
        <f>IFERROR(INDEX('Cost_Components'!$O$2:$O$28,MATCH(E397,'Cost_Components'!$A$2:$A$28,0)),"")</f>
      </c>
      <c r="AF397" s="99" t="n">
        <v>673068.128270332</v>
      </c>
      <c r="AG397" s="100" t="n">
        <v>673066.126697078</v>
      </c>
      <c r="AH397" s="101" t="str">
        <f>IF(H397="shared-count-once",COUNTIFS($A$2:$A$1405,A397,$B$2:$B$1405,B397,$E$2:$E$1405,E397),1)</f>
      </c>
      <c r="AI397" s="102" t="n">
        <v>298289404.664994</v>
      </c>
      <c r="AJ397" s="103" t="str">
        <f>IF(AI397=0,"",Q397/AI397)</f>
      </c>
      <c r="AK397" s="104" t="str">
        <f>IF(AI397=0,"",R397/AI397)</f>
      </c>
      <c r="AL397" s="105" t="str">
        <f>IF(AI397=0,"",S397/AI397)</f>
      </c>
      <c r="AM397" s="106" t="str">
        <f>IF(AI397=0,"",Y397/AI397)</f>
      </c>
    </row>
    <row r="398">
      <c r="A398" t="s">
        <v>253</v>
      </c>
      <c r="B398" s="73" t="n">
        <v>2031</v>
      </c>
      <c r="C398" t="s">
        <v>253</v>
      </c>
      <c r="D398" t="s">
        <v>225</v>
      </c>
      <c r="E398" s="74" t="s">
        <v>335</v>
      </c>
      <c r="F398" s="75" t="s">
        <v>336</v>
      </c>
      <c r="G398" s="76" t="s">
        <v>254</v>
      </c>
      <c r="H398" s="77" t="s">
        <v>240</v>
      </c>
      <c r="I398" s="78" t="s">
        <v>215</v>
      </c>
      <c r="J398" s="79" t="str">
        <f>IFERROR(INDEX('Cost_Components'!$K$2:$K$28,MATCH(E398,'Cost_Components'!$A$2:$A$28,0)),"")</f>
      </c>
      <c r="K398" s="80" t="str">
        <f>IF(OR(L398="",Z398="",AA398="",AB398=""),"",IF(B398&lt;AA398,L398,IF(B398&gt;AB398,Z398,L398+(Z398-L398)*MIN(MAX((B398-AA398+1)/MAX(AB398-AA398+1,1),0),1))))</f>
      </c>
      <c r="L398" s="81" t="str">
        <f>IFERROR(INDEX('Cost_Components'!$S$2:$S$28,MATCH(E398,'Cost_Components'!$A$2:$A$28,0)),"")</f>
      </c>
      <c r="M398" s="82" t="str">
        <f>IFERROR(INDEX('Cost_Components'!$L$2:$L$28,MATCH(E398,'Cost_Components'!$A$2:$A$28,0)),"")</f>
      </c>
      <c r="N398" s="83" t="str">
        <f>IFERROR(INDEX('Cost_Components'!$P$2:$P$28,MATCH(E398,'Cost_Components'!$A$2:$A$28,0)),"")</f>
      </c>
      <c r="O398" s="84" t="str">
        <f>AF398*J398</f>
      </c>
      <c r="P398" s="85" t="str">
        <f>AG398*J398</f>
      </c>
      <c r="Q398" s="86" t="str">
        <f>P398*L398*M398*N398</f>
      </c>
      <c r="R398" s="87" t="str">
        <f>O398*K398*M398*N398</f>
      </c>
      <c r="S398" s="88" t="str">
        <f>R398-Q398</f>
      </c>
      <c r="T398" s="34" t="str">
        <f>IFERROR(INDEX('Cost_Components'!$R$2:$R$28,MATCH(E398,'Cost_Components'!$A$2:$A$28,0)),"")</f>
      </c>
      <c r="U398" s="89" t="str">
        <f>IFERROR(INDEX('Cost_Components'!$Q$2:$Q$28,MATCH(E398,'Cost_Components'!$A$2:$A$28,0)),"")</f>
      </c>
      <c r="V398" s="90" t="str">
        <f>1/(1+'Calculation_Assumptions'!$B$5)^(B398-'Calculation_Assumptions'!$B$2)</f>
      </c>
      <c r="W398" s="91" t="str">
        <f>Q398*V398</f>
      </c>
      <c r="X398" s="92" t="str">
        <f>R398*V398</f>
      </c>
      <c r="Y398" s="93" t="str">
        <f>S398*V398</f>
      </c>
      <c r="Z398" s="94" t="str">
        <f>IFERROR(INDEX('Cost_Components'!$T$2:$T$28,MATCH(E398,'Cost_Components'!$A$2:$A$28,0)),"")</f>
      </c>
      <c r="AA398" s="95" t="str">
        <f>IFERROR(INDEX('Cost_Components'!$U$2:$U$28,MATCH(E398,'Cost_Components'!$A$2:$A$28,0)),"")</f>
      </c>
      <c r="AB398" s="96" t="str">
        <f>IFERROR(INDEX('Cost_Components'!$V$2:$V$28,MATCH(E398,'Cost_Components'!$A$2:$A$28,0)),"")</f>
      </c>
      <c r="AC398" s="97" t="str">
        <f>IFERROR(INDEX('Cost_Components'!$M$2:$M$28,MATCH(E398,'Cost_Components'!$A$2:$A$28,0)),"")</f>
      </c>
      <c r="AD398" s="98" t="str">
        <f>IFERROR(INDEX('Cost_Components'!$N$2:$N$28,MATCH(E398,'Cost_Components'!$A$2:$A$28,0)),"")</f>
      </c>
      <c r="AE398" s="34" t="str">
        <f>IFERROR(INDEX('Cost_Components'!$O$2:$O$28,MATCH(E398,'Cost_Components'!$A$2:$A$28,0)),"")</f>
      </c>
      <c r="AF398" s="99" t="n">
        <v>688887.601889249</v>
      </c>
      <c r="AG398" s="100" t="n">
        <v>688884.289482484</v>
      </c>
      <c r="AH398" s="101" t="str">
        <f>IF(H398="shared-count-once",COUNTIFS($A$2:$A$1405,A398,$B$2:$B$1405,B398,$E$2:$E$1405,E398),1)</f>
      </c>
      <c r="AI398" s="102" t="n">
        <v>300119636.925519</v>
      </c>
      <c r="AJ398" s="103" t="str">
        <f>IF(AI398=0,"",Q398/AI398)</f>
      </c>
      <c r="AK398" s="104" t="str">
        <f>IF(AI398=0,"",R398/AI398)</f>
      </c>
      <c r="AL398" s="105" t="str">
        <f>IF(AI398=0,"",S398/AI398)</f>
      </c>
      <c r="AM398" s="106" t="str">
        <f>IF(AI398=0,"",Y398/AI398)</f>
      </c>
    </row>
    <row r="399">
      <c r="A399" t="s">
        <v>253</v>
      </c>
      <c r="B399" s="73" t="n">
        <v>2032</v>
      </c>
      <c r="C399" t="s">
        <v>253</v>
      </c>
      <c r="D399" t="s">
        <v>225</v>
      </c>
      <c r="E399" s="74" t="s">
        <v>335</v>
      </c>
      <c r="F399" s="75" t="s">
        <v>336</v>
      </c>
      <c r="G399" s="76" t="s">
        <v>254</v>
      </c>
      <c r="H399" s="77" t="s">
        <v>240</v>
      </c>
      <c r="I399" s="78" t="s">
        <v>215</v>
      </c>
      <c r="J399" s="79" t="str">
        <f>IFERROR(INDEX('Cost_Components'!$K$2:$K$28,MATCH(E399,'Cost_Components'!$A$2:$A$28,0)),"")</f>
      </c>
      <c r="K399" s="80" t="str">
        <f>IF(OR(L399="",Z399="",AA399="",AB399=""),"",IF(B399&lt;AA399,L399,IF(B399&gt;AB399,Z399,L399+(Z399-L399)*MIN(MAX((B399-AA399+1)/MAX(AB399-AA399+1,1),0),1))))</f>
      </c>
      <c r="L399" s="81" t="str">
        <f>IFERROR(INDEX('Cost_Components'!$S$2:$S$28,MATCH(E399,'Cost_Components'!$A$2:$A$28,0)),"")</f>
      </c>
      <c r="M399" s="82" t="str">
        <f>IFERROR(INDEX('Cost_Components'!$L$2:$L$28,MATCH(E399,'Cost_Components'!$A$2:$A$28,0)),"")</f>
      </c>
      <c r="N399" s="83" t="str">
        <f>IFERROR(INDEX('Cost_Components'!$P$2:$P$28,MATCH(E399,'Cost_Components'!$A$2:$A$28,0)),"")</f>
      </c>
      <c r="O399" s="84" t="str">
        <f>AF399*J399</f>
      </c>
      <c r="P399" s="85" t="str">
        <f>AG399*J399</f>
      </c>
      <c r="Q399" s="86" t="str">
        <f>P399*L399*M399*N399</f>
      </c>
      <c r="R399" s="87" t="str">
        <f>O399*K399*M399*N399</f>
      </c>
      <c r="S399" s="88" t="str">
        <f>R399-Q399</f>
      </c>
      <c r="T399" s="34" t="str">
        <f>IFERROR(INDEX('Cost_Components'!$R$2:$R$28,MATCH(E399,'Cost_Components'!$A$2:$A$28,0)),"")</f>
      </c>
      <c r="U399" s="89" t="str">
        <f>IFERROR(INDEX('Cost_Components'!$Q$2:$Q$28,MATCH(E399,'Cost_Components'!$A$2:$A$28,0)),"")</f>
      </c>
      <c r="V399" s="90" t="str">
        <f>1/(1+'Calculation_Assumptions'!$B$5)^(B399-'Calculation_Assumptions'!$B$2)</f>
      </c>
      <c r="W399" s="91" t="str">
        <f>Q399*V399</f>
      </c>
      <c r="X399" s="92" t="str">
        <f>R399*V399</f>
      </c>
      <c r="Y399" s="93" t="str">
        <f>S399*V399</f>
      </c>
      <c r="Z399" s="94" t="str">
        <f>IFERROR(INDEX('Cost_Components'!$T$2:$T$28,MATCH(E399,'Cost_Components'!$A$2:$A$28,0)),"")</f>
      </c>
      <c r="AA399" s="95" t="str">
        <f>IFERROR(INDEX('Cost_Components'!$U$2:$U$28,MATCH(E399,'Cost_Components'!$A$2:$A$28,0)),"")</f>
      </c>
      <c r="AB399" s="96" t="str">
        <f>IFERROR(INDEX('Cost_Components'!$V$2:$V$28,MATCH(E399,'Cost_Components'!$A$2:$A$28,0)),"")</f>
      </c>
      <c r="AC399" s="97" t="str">
        <f>IFERROR(INDEX('Cost_Components'!$M$2:$M$28,MATCH(E399,'Cost_Components'!$A$2:$A$28,0)),"")</f>
      </c>
      <c r="AD399" s="98" t="str">
        <f>IFERROR(INDEX('Cost_Components'!$N$2:$N$28,MATCH(E399,'Cost_Components'!$A$2:$A$28,0)),"")</f>
      </c>
      <c r="AE399" s="34" t="str">
        <f>IFERROR(INDEX('Cost_Components'!$O$2:$O$28,MATCH(E399,'Cost_Components'!$A$2:$A$28,0)),"")</f>
      </c>
      <c r="AF399" s="99" t="n">
        <v>705255.860960603</v>
      </c>
      <c r="AG399" s="100" t="n">
        <v>705250.840650894</v>
      </c>
      <c r="AH399" s="101" t="str">
        <f>IF(H399="shared-count-once",COUNTIFS($A$2:$A$1405,A399,$B$2:$B$1405,B399,$E$2:$E$1405,E399),1)</f>
      </c>
      <c r="AI399" s="102" t="n">
        <v>301904628.083541</v>
      </c>
      <c r="AJ399" s="103" t="str">
        <f>IF(AI399=0,"",Q399/AI399)</f>
      </c>
      <c r="AK399" s="104" t="str">
        <f>IF(AI399=0,"",R399/AI399)</f>
      </c>
      <c r="AL399" s="105" t="str">
        <f>IF(AI399=0,"",S399/AI399)</f>
      </c>
      <c r="AM399" s="106" t="str">
        <f>IF(AI399=0,"",Y399/AI399)</f>
      </c>
    </row>
    <row r="400">
      <c r="A400" t="s">
        <v>253</v>
      </c>
      <c r="B400" s="73" t="n">
        <v>2033</v>
      </c>
      <c r="C400" t="s">
        <v>253</v>
      </c>
      <c r="D400" t="s">
        <v>225</v>
      </c>
      <c r="E400" s="74" t="s">
        <v>335</v>
      </c>
      <c r="F400" s="75" t="s">
        <v>336</v>
      </c>
      <c r="G400" s="76" t="s">
        <v>254</v>
      </c>
      <c r="H400" s="77" t="s">
        <v>240</v>
      </c>
      <c r="I400" s="78" t="s">
        <v>215</v>
      </c>
      <c r="J400" s="79" t="str">
        <f>IFERROR(INDEX('Cost_Components'!$K$2:$K$28,MATCH(E400,'Cost_Components'!$A$2:$A$28,0)),"")</f>
      </c>
      <c r="K400" s="80" t="str">
        <f>IF(OR(L400="",Z400="",AA400="",AB400=""),"",IF(B400&lt;AA400,L400,IF(B400&gt;AB400,Z400,L400+(Z400-L400)*MIN(MAX((B400-AA400+1)/MAX(AB400-AA400+1,1),0),1))))</f>
      </c>
      <c r="L400" s="81" t="str">
        <f>IFERROR(INDEX('Cost_Components'!$S$2:$S$28,MATCH(E400,'Cost_Components'!$A$2:$A$28,0)),"")</f>
      </c>
      <c r="M400" s="82" t="str">
        <f>IFERROR(INDEX('Cost_Components'!$L$2:$L$28,MATCH(E400,'Cost_Components'!$A$2:$A$28,0)),"")</f>
      </c>
      <c r="N400" s="83" t="str">
        <f>IFERROR(INDEX('Cost_Components'!$P$2:$P$28,MATCH(E400,'Cost_Components'!$A$2:$A$28,0)),"")</f>
      </c>
      <c r="O400" s="84" t="str">
        <f>AF400*J400</f>
      </c>
      <c r="P400" s="85" t="str">
        <f>AG400*J400</f>
      </c>
      <c r="Q400" s="86" t="str">
        <f>P400*L400*M400*N400</f>
      </c>
      <c r="R400" s="87" t="str">
        <f>O400*K400*M400*N400</f>
      </c>
      <c r="S400" s="88" t="str">
        <f>R400-Q400</f>
      </c>
      <c r="T400" s="34" t="str">
        <f>IFERROR(INDEX('Cost_Components'!$R$2:$R$28,MATCH(E400,'Cost_Components'!$A$2:$A$28,0)),"")</f>
      </c>
      <c r="U400" s="89" t="str">
        <f>IFERROR(INDEX('Cost_Components'!$Q$2:$Q$28,MATCH(E400,'Cost_Components'!$A$2:$A$28,0)),"")</f>
      </c>
      <c r="V400" s="90" t="str">
        <f>1/(1+'Calculation_Assumptions'!$B$5)^(B400-'Calculation_Assumptions'!$B$2)</f>
      </c>
      <c r="W400" s="91" t="str">
        <f>Q400*V400</f>
      </c>
      <c r="X400" s="92" t="str">
        <f>R400*V400</f>
      </c>
      <c r="Y400" s="93" t="str">
        <f>S400*V400</f>
      </c>
      <c r="Z400" s="94" t="str">
        <f>IFERROR(INDEX('Cost_Components'!$T$2:$T$28,MATCH(E400,'Cost_Components'!$A$2:$A$28,0)),"")</f>
      </c>
      <c r="AA400" s="95" t="str">
        <f>IFERROR(INDEX('Cost_Components'!$U$2:$U$28,MATCH(E400,'Cost_Components'!$A$2:$A$28,0)),"")</f>
      </c>
      <c r="AB400" s="96" t="str">
        <f>IFERROR(INDEX('Cost_Components'!$V$2:$V$28,MATCH(E400,'Cost_Components'!$A$2:$A$28,0)),"")</f>
      </c>
      <c r="AC400" s="97" t="str">
        <f>IFERROR(INDEX('Cost_Components'!$M$2:$M$28,MATCH(E400,'Cost_Components'!$A$2:$A$28,0)),"")</f>
      </c>
      <c r="AD400" s="98" t="str">
        <f>IFERROR(INDEX('Cost_Components'!$N$2:$N$28,MATCH(E400,'Cost_Components'!$A$2:$A$28,0)),"")</f>
      </c>
      <c r="AE400" s="34" t="str">
        <f>IFERROR(INDEX('Cost_Components'!$O$2:$O$28,MATCH(E400,'Cost_Components'!$A$2:$A$28,0)),"")</f>
      </c>
      <c r="AF400" s="99" t="n">
        <v>724477.883427995</v>
      </c>
      <c r="AG400" s="100" t="n">
        <v>724470.735258641</v>
      </c>
      <c r="AH400" s="101" t="str">
        <f>IF(H400="shared-count-once",COUNTIFS($A$2:$A$1405,A400,$B$2:$B$1405,B400,$E$2:$E$1405,E400),1)</f>
      </c>
      <c r="AI400" s="102" t="n">
        <v>303644277.16916</v>
      </c>
      <c r="AJ400" s="103" t="str">
        <f>IF(AI400=0,"",Q400/AI400)</f>
      </c>
      <c r="AK400" s="104" t="str">
        <f>IF(AI400=0,"",R400/AI400)</f>
      </c>
      <c r="AL400" s="105" t="str">
        <f>IF(AI400=0,"",S400/AI400)</f>
      </c>
      <c r="AM400" s="106" t="str">
        <f>IF(AI400=0,"",Y400/AI400)</f>
      </c>
    </row>
    <row r="401">
      <c r="A401" t="s">
        <v>253</v>
      </c>
      <c r="B401" s="73" t="n">
        <v>2034</v>
      </c>
      <c r="C401" t="s">
        <v>253</v>
      </c>
      <c r="D401" t="s">
        <v>225</v>
      </c>
      <c r="E401" s="74" t="s">
        <v>335</v>
      </c>
      <c r="F401" s="75" t="s">
        <v>336</v>
      </c>
      <c r="G401" s="76" t="s">
        <v>254</v>
      </c>
      <c r="H401" s="77" t="s">
        <v>240</v>
      </c>
      <c r="I401" s="78" t="s">
        <v>215</v>
      </c>
      <c r="J401" s="79" t="str">
        <f>IFERROR(INDEX('Cost_Components'!$K$2:$K$28,MATCH(E401,'Cost_Components'!$A$2:$A$28,0)),"")</f>
      </c>
      <c r="K401" s="80" t="str">
        <f>IF(OR(L401="",Z401="",AA401="",AB401=""),"",IF(B401&lt;AA401,L401,IF(B401&gt;AB401,Z401,L401+(Z401-L401)*MIN(MAX((B401-AA401+1)/MAX(AB401-AA401+1,1),0),1))))</f>
      </c>
      <c r="L401" s="81" t="str">
        <f>IFERROR(INDEX('Cost_Components'!$S$2:$S$28,MATCH(E401,'Cost_Components'!$A$2:$A$28,0)),"")</f>
      </c>
      <c r="M401" s="82" t="str">
        <f>IFERROR(INDEX('Cost_Components'!$L$2:$L$28,MATCH(E401,'Cost_Components'!$A$2:$A$28,0)),"")</f>
      </c>
      <c r="N401" s="83" t="str">
        <f>IFERROR(INDEX('Cost_Components'!$P$2:$P$28,MATCH(E401,'Cost_Components'!$A$2:$A$28,0)),"")</f>
      </c>
      <c r="O401" s="84" t="str">
        <f>AF401*J401</f>
      </c>
      <c r="P401" s="85" t="str">
        <f>AG401*J401</f>
      </c>
      <c r="Q401" s="86" t="str">
        <f>P401*L401*M401*N401</f>
      </c>
      <c r="R401" s="87" t="str">
        <f>O401*K401*M401*N401</f>
      </c>
      <c r="S401" s="88" t="str">
        <f>R401-Q401</f>
      </c>
      <c r="T401" s="34" t="str">
        <f>IFERROR(INDEX('Cost_Components'!$R$2:$R$28,MATCH(E401,'Cost_Components'!$A$2:$A$28,0)),"")</f>
      </c>
      <c r="U401" s="89" t="str">
        <f>IFERROR(INDEX('Cost_Components'!$Q$2:$Q$28,MATCH(E401,'Cost_Components'!$A$2:$A$28,0)),"")</f>
      </c>
      <c r="V401" s="90" t="str">
        <f>1/(1+'Calculation_Assumptions'!$B$5)^(B401-'Calculation_Assumptions'!$B$2)</f>
      </c>
      <c r="W401" s="91" t="str">
        <f>Q401*V401</f>
      </c>
      <c r="X401" s="92" t="str">
        <f>R401*V401</f>
      </c>
      <c r="Y401" s="93" t="str">
        <f>S401*V401</f>
      </c>
      <c r="Z401" s="94" t="str">
        <f>IFERROR(INDEX('Cost_Components'!$T$2:$T$28,MATCH(E401,'Cost_Components'!$A$2:$A$28,0)),"")</f>
      </c>
      <c r="AA401" s="95" t="str">
        <f>IFERROR(INDEX('Cost_Components'!$U$2:$U$28,MATCH(E401,'Cost_Components'!$A$2:$A$28,0)),"")</f>
      </c>
      <c r="AB401" s="96" t="str">
        <f>IFERROR(INDEX('Cost_Components'!$V$2:$V$28,MATCH(E401,'Cost_Components'!$A$2:$A$28,0)),"")</f>
      </c>
      <c r="AC401" s="97" t="str">
        <f>IFERROR(INDEX('Cost_Components'!$M$2:$M$28,MATCH(E401,'Cost_Components'!$A$2:$A$28,0)),"")</f>
      </c>
      <c r="AD401" s="98" t="str">
        <f>IFERROR(INDEX('Cost_Components'!$N$2:$N$28,MATCH(E401,'Cost_Components'!$A$2:$A$28,0)),"")</f>
      </c>
      <c r="AE401" s="34" t="str">
        <f>IFERROR(INDEX('Cost_Components'!$O$2:$O$28,MATCH(E401,'Cost_Components'!$A$2:$A$28,0)),"")</f>
      </c>
      <c r="AF401" s="99" t="n">
        <v>740180.596112372</v>
      </c>
      <c r="AG401" s="100" t="n">
        <v>740170.901321438</v>
      </c>
      <c r="AH401" s="101" t="str">
        <f>IF(H401="shared-count-once",COUNTIFS($A$2:$A$1405,A401,$B$2:$B$1405,B401,$E$2:$E$1405,E401),1)</f>
      </c>
      <c r="AI401" s="102" t="n">
        <v>305332541.184984</v>
      </c>
      <c r="AJ401" s="103" t="str">
        <f>IF(AI401=0,"",Q401/AI401)</f>
      </c>
      <c r="AK401" s="104" t="str">
        <f>IF(AI401=0,"",R401/AI401)</f>
      </c>
      <c r="AL401" s="105" t="str">
        <f>IF(AI401=0,"",S401/AI401)</f>
      </c>
      <c r="AM401" s="106" t="str">
        <f>IF(AI401=0,"",Y401/AI401)</f>
      </c>
    </row>
    <row r="402">
      <c r="A402" t="s">
        <v>253</v>
      </c>
      <c r="B402" s="73" t="n">
        <v>2035</v>
      </c>
      <c r="C402" t="s">
        <v>253</v>
      </c>
      <c r="D402" t="s">
        <v>225</v>
      </c>
      <c r="E402" s="74" t="s">
        <v>335</v>
      </c>
      <c r="F402" s="75" t="s">
        <v>336</v>
      </c>
      <c r="G402" s="76" t="s">
        <v>254</v>
      </c>
      <c r="H402" s="77" t="s">
        <v>240</v>
      </c>
      <c r="I402" s="78" t="s">
        <v>215</v>
      </c>
      <c r="J402" s="79" t="str">
        <f>IFERROR(INDEX('Cost_Components'!$K$2:$K$28,MATCH(E402,'Cost_Components'!$A$2:$A$28,0)),"")</f>
      </c>
      <c r="K402" s="80" t="str">
        <f>IF(OR(L402="",Z402="",AA402="",AB402=""),"",IF(B402&lt;AA402,L402,IF(B402&gt;AB402,Z402,L402+(Z402-L402)*MIN(MAX((B402-AA402+1)/MAX(AB402-AA402+1,1),0),1))))</f>
      </c>
      <c r="L402" s="81" t="str">
        <f>IFERROR(INDEX('Cost_Components'!$S$2:$S$28,MATCH(E402,'Cost_Components'!$A$2:$A$28,0)),"")</f>
      </c>
      <c r="M402" s="82" t="str">
        <f>IFERROR(INDEX('Cost_Components'!$L$2:$L$28,MATCH(E402,'Cost_Components'!$A$2:$A$28,0)),"")</f>
      </c>
      <c r="N402" s="83" t="str">
        <f>IFERROR(INDEX('Cost_Components'!$P$2:$P$28,MATCH(E402,'Cost_Components'!$A$2:$A$28,0)),"")</f>
      </c>
      <c r="O402" s="84" t="str">
        <f>AF402*J402</f>
      </c>
      <c r="P402" s="85" t="str">
        <f>AG402*J402</f>
      </c>
      <c r="Q402" s="86" t="str">
        <f>P402*L402*M402*N402</f>
      </c>
      <c r="R402" s="87" t="str">
        <f>O402*K402*M402*N402</f>
      </c>
      <c r="S402" s="88" t="str">
        <f>R402-Q402</f>
      </c>
      <c r="T402" s="34" t="str">
        <f>IFERROR(INDEX('Cost_Components'!$R$2:$R$28,MATCH(E402,'Cost_Components'!$A$2:$A$28,0)),"")</f>
      </c>
      <c r="U402" s="89" t="str">
        <f>IFERROR(INDEX('Cost_Components'!$Q$2:$Q$28,MATCH(E402,'Cost_Components'!$A$2:$A$28,0)),"")</f>
      </c>
      <c r="V402" s="90" t="str">
        <f>1/(1+'Calculation_Assumptions'!$B$5)^(B402-'Calculation_Assumptions'!$B$2)</f>
      </c>
      <c r="W402" s="91" t="str">
        <f>Q402*V402</f>
      </c>
      <c r="X402" s="92" t="str">
        <f>R402*V402</f>
      </c>
      <c r="Y402" s="93" t="str">
        <f>S402*V402</f>
      </c>
      <c r="Z402" s="94" t="str">
        <f>IFERROR(INDEX('Cost_Components'!$T$2:$T$28,MATCH(E402,'Cost_Components'!$A$2:$A$28,0)),"")</f>
      </c>
      <c r="AA402" s="95" t="str">
        <f>IFERROR(INDEX('Cost_Components'!$U$2:$U$28,MATCH(E402,'Cost_Components'!$A$2:$A$28,0)),"")</f>
      </c>
      <c r="AB402" s="96" t="str">
        <f>IFERROR(INDEX('Cost_Components'!$V$2:$V$28,MATCH(E402,'Cost_Components'!$A$2:$A$28,0)),"")</f>
      </c>
      <c r="AC402" s="97" t="str">
        <f>IFERROR(INDEX('Cost_Components'!$M$2:$M$28,MATCH(E402,'Cost_Components'!$A$2:$A$28,0)),"")</f>
      </c>
      <c r="AD402" s="98" t="str">
        <f>IFERROR(INDEX('Cost_Components'!$N$2:$N$28,MATCH(E402,'Cost_Components'!$A$2:$A$28,0)),"")</f>
      </c>
      <c r="AE402" s="34" t="str">
        <f>IFERROR(INDEX('Cost_Components'!$O$2:$O$28,MATCH(E402,'Cost_Components'!$A$2:$A$28,0)),"")</f>
      </c>
      <c r="AF402" s="99" t="n">
        <v>755749.225628281</v>
      </c>
      <c r="AG402" s="100" t="n">
        <v>755736.536371614</v>
      </c>
      <c r="AH402" s="101" t="str">
        <f>IF(H402="shared-count-once",COUNTIFS($A$2:$A$1405,A402,$B$2:$B$1405,B402,$E$2:$E$1405,E402),1)</f>
      </c>
      <c r="AI402" s="102" t="n">
        <v>306964650.16712</v>
      </c>
      <c r="AJ402" s="103" t="str">
        <f>IF(AI402=0,"",Q402/AI402)</f>
      </c>
      <c r="AK402" s="104" t="str">
        <f>IF(AI402=0,"",R402/AI402)</f>
      </c>
      <c r="AL402" s="105" t="str">
        <f>IF(AI402=0,"",S402/AI402)</f>
      </c>
      <c r="AM402" s="106" t="str">
        <f>IF(AI402=0,"",Y402/AI402)</f>
      </c>
    </row>
    <row r="403">
      <c r="A403" t="s">
        <v>253</v>
      </c>
      <c r="B403" s="73" t="n">
        <v>2036</v>
      </c>
      <c r="C403" t="s">
        <v>253</v>
      </c>
      <c r="D403" t="s">
        <v>225</v>
      </c>
      <c r="E403" s="74" t="s">
        <v>335</v>
      </c>
      <c r="F403" s="75" t="s">
        <v>336</v>
      </c>
      <c r="G403" s="76" t="s">
        <v>254</v>
      </c>
      <c r="H403" s="77" t="s">
        <v>240</v>
      </c>
      <c r="I403" s="78" t="s">
        <v>215</v>
      </c>
      <c r="J403" s="79" t="str">
        <f>IFERROR(INDEX('Cost_Components'!$K$2:$K$28,MATCH(E403,'Cost_Components'!$A$2:$A$28,0)),"")</f>
      </c>
      <c r="K403" s="80" t="str">
        <f>IF(OR(L403="",Z403="",AA403="",AB403=""),"",IF(B403&lt;AA403,L403,IF(B403&gt;AB403,Z403,L403+(Z403-L403)*MIN(MAX((B403-AA403+1)/MAX(AB403-AA403+1,1),0),1))))</f>
      </c>
      <c r="L403" s="81" t="str">
        <f>IFERROR(INDEX('Cost_Components'!$S$2:$S$28,MATCH(E403,'Cost_Components'!$A$2:$A$28,0)),"")</f>
      </c>
      <c r="M403" s="82" t="str">
        <f>IFERROR(INDEX('Cost_Components'!$L$2:$L$28,MATCH(E403,'Cost_Components'!$A$2:$A$28,0)),"")</f>
      </c>
      <c r="N403" s="83" t="str">
        <f>IFERROR(INDEX('Cost_Components'!$P$2:$P$28,MATCH(E403,'Cost_Components'!$A$2:$A$28,0)),"")</f>
      </c>
      <c r="O403" s="84" t="str">
        <f>AF403*J403</f>
      </c>
      <c r="P403" s="85" t="str">
        <f>AG403*J403</f>
      </c>
      <c r="Q403" s="86" t="str">
        <f>P403*L403*M403*N403</f>
      </c>
      <c r="R403" s="87" t="str">
        <f>O403*K403*M403*N403</f>
      </c>
      <c r="S403" s="88" t="str">
        <f>R403-Q403</f>
      </c>
      <c r="T403" s="34" t="str">
        <f>IFERROR(INDEX('Cost_Components'!$R$2:$R$28,MATCH(E403,'Cost_Components'!$A$2:$A$28,0)),"")</f>
      </c>
      <c r="U403" s="89" t="str">
        <f>IFERROR(INDEX('Cost_Components'!$Q$2:$Q$28,MATCH(E403,'Cost_Components'!$A$2:$A$28,0)),"")</f>
      </c>
      <c r="V403" s="90" t="str">
        <f>1/(1+'Calculation_Assumptions'!$B$5)^(B403-'Calculation_Assumptions'!$B$2)</f>
      </c>
      <c r="W403" s="91" t="str">
        <f>Q403*V403</f>
      </c>
      <c r="X403" s="92" t="str">
        <f>R403*V403</f>
      </c>
      <c r="Y403" s="93" t="str">
        <f>S403*V403</f>
      </c>
      <c r="Z403" s="94" t="str">
        <f>IFERROR(INDEX('Cost_Components'!$T$2:$T$28,MATCH(E403,'Cost_Components'!$A$2:$A$28,0)),"")</f>
      </c>
      <c r="AA403" s="95" t="str">
        <f>IFERROR(INDEX('Cost_Components'!$U$2:$U$28,MATCH(E403,'Cost_Components'!$A$2:$A$28,0)),"")</f>
      </c>
      <c r="AB403" s="96" t="str">
        <f>IFERROR(INDEX('Cost_Components'!$V$2:$V$28,MATCH(E403,'Cost_Components'!$A$2:$A$28,0)),"")</f>
      </c>
      <c r="AC403" s="97" t="str">
        <f>IFERROR(INDEX('Cost_Components'!$M$2:$M$28,MATCH(E403,'Cost_Components'!$A$2:$A$28,0)),"")</f>
      </c>
      <c r="AD403" s="98" t="str">
        <f>IFERROR(INDEX('Cost_Components'!$N$2:$N$28,MATCH(E403,'Cost_Components'!$A$2:$A$28,0)),"")</f>
      </c>
      <c r="AE403" s="34" t="str">
        <f>IFERROR(INDEX('Cost_Components'!$O$2:$O$28,MATCH(E403,'Cost_Components'!$A$2:$A$28,0)),"")</f>
      </c>
      <c r="AF403" s="99" t="n">
        <v>772068.648724106</v>
      </c>
      <c r="AG403" s="100" t="n">
        <v>772052.544437039</v>
      </c>
      <c r="AH403" s="101" t="str">
        <f>IF(H403="shared-count-once",COUNTIFS($A$2:$A$1405,A403,$B$2:$B$1405,B403,$E$2:$E$1405,E403),1)</f>
      </c>
      <c r="AI403" s="102" t="n">
        <v>308542769.756622</v>
      </c>
      <c r="AJ403" s="103" t="str">
        <f>IF(AI403=0,"",Q403/AI403)</f>
      </c>
      <c r="AK403" s="104" t="str">
        <f>IF(AI403=0,"",R403/AI403)</f>
      </c>
      <c r="AL403" s="105" t="str">
        <f>IF(AI403=0,"",S403/AI403)</f>
      </c>
      <c r="AM403" s="106" t="str">
        <f>IF(AI403=0,"",Y403/AI403)</f>
      </c>
    </row>
    <row r="404">
      <c r="A404" t="s">
        <v>253</v>
      </c>
      <c r="B404" s="73" t="n">
        <v>2037</v>
      </c>
      <c r="C404" t="s">
        <v>253</v>
      </c>
      <c r="D404" t="s">
        <v>225</v>
      </c>
      <c r="E404" s="74" t="s">
        <v>335</v>
      </c>
      <c r="F404" s="75" t="s">
        <v>336</v>
      </c>
      <c r="G404" s="76" t="s">
        <v>254</v>
      </c>
      <c r="H404" s="77" t="s">
        <v>240</v>
      </c>
      <c r="I404" s="78" t="s">
        <v>215</v>
      </c>
      <c r="J404" s="79" t="str">
        <f>IFERROR(INDEX('Cost_Components'!$K$2:$K$28,MATCH(E404,'Cost_Components'!$A$2:$A$28,0)),"")</f>
      </c>
      <c r="K404" s="80" t="str">
        <f>IF(OR(L404="",Z404="",AA404="",AB404=""),"",IF(B404&lt;AA404,L404,IF(B404&gt;AB404,Z404,L404+(Z404-L404)*MIN(MAX((B404-AA404+1)/MAX(AB404-AA404+1,1),0),1))))</f>
      </c>
      <c r="L404" s="81" t="str">
        <f>IFERROR(INDEX('Cost_Components'!$S$2:$S$28,MATCH(E404,'Cost_Components'!$A$2:$A$28,0)),"")</f>
      </c>
      <c r="M404" s="82" t="str">
        <f>IFERROR(INDEX('Cost_Components'!$L$2:$L$28,MATCH(E404,'Cost_Components'!$A$2:$A$28,0)),"")</f>
      </c>
      <c r="N404" s="83" t="str">
        <f>IFERROR(INDEX('Cost_Components'!$P$2:$P$28,MATCH(E404,'Cost_Components'!$A$2:$A$28,0)),"")</f>
      </c>
      <c r="O404" s="84" t="str">
        <f>AF404*J404</f>
      </c>
      <c r="P404" s="85" t="str">
        <f>AG404*J404</f>
      </c>
      <c r="Q404" s="86" t="str">
        <f>P404*L404*M404*N404</f>
      </c>
      <c r="R404" s="87" t="str">
        <f>O404*K404*M404*N404</f>
      </c>
      <c r="S404" s="88" t="str">
        <f>R404-Q404</f>
      </c>
      <c r="T404" s="34" t="str">
        <f>IFERROR(INDEX('Cost_Components'!$R$2:$R$28,MATCH(E404,'Cost_Components'!$A$2:$A$28,0)),"")</f>
      </c>
      <c r="U404" s="89" t="str">
        <f>IFERROR(INDEX('Cost_Components'!$Q$2:$Q$28,MATCH(E404,'Cost_Components'!$A$2:$A$28,0)),"")</f>
      </c>
      <c r="V404" s="90" t="str">
        <f>1/(1+'Calculation_Assumptions'!$B$5)^(B404-'Calculation_Assumptions'!$B$2)</f>
      </c>
      <c r="W404" s="91" t="str">
        <f>Q404*V404</f>
      </c>
      <c r="X404" s="92" t="str">
        <f>R404*V404</f>
      </c>
      <c r="Y404" s="93" t="str">
        <f>S404*V404</f>
      </c>
      <c r="Z404" s="94" t="str">
        <f>IFERROR(INDEX('Cost_Components'!$T$2:$T$28,MATCH(E404,'Cost_Components'!$A$2:$A$28,0)),"")</f>
      </c>
      <c r="AA404" s="95" t="str">
        <f>IFERROR(INDEX('Cost_Components'!$U$2:$U$28,MATCH(E404,'Cost_Components'!$A$2:$A$28,0)),"")</f>
      </c>
      <c r="AB404" s="96" t="str">
        <f>IFERROR(INDEX('Cost_Components'!$V$2:$V$28,MATCH(E404,'Cost_Components'!$A$2:$A$28,0)),"")</f>
      </c>
      <c r="AC404" s="97" t="str">
        <f>IFERROR(INDEX('Cost_Components'!$M$2:$M$28,MATCH(E404,'Cost_Components'!$A$2:$A$28,0)),"")</f>
      </c>
      <c r="AD404" s="98" t="str">
        <f>IFERROR(INDEX('Cost_Components'!$N$2:$N$28,MATCH(E404,'Cost_Components'!$A$2:$A$28,0)),"")</f>
      </c>
      <c r="AE404" s="34" t="str">
        <f>IFERROR(INDEX('Cost_Components'!$O$2:$O$28,MATCH(E404,'Cost_Components'!$A$2:$A$28,0)),"")</f>
      </c>
      <c r="AF404" s="99" t="n">
        <v>788719.372763272</v>
      </c>
      <c r="AG404" s="100" t="n">
        <v>788699.427704479</v>
      </c>
      <c r="AH404" s="101" t="str">
        <f>IF(H404="shared-count-once",COUNTIFS($A$2:$A$1405,A404,$B$2:$B$1405,B404,$E$2:$E$1405,E404),1)</f>
      </c>
      <c r="AI404" s="102" t="n">
        <v>310068287.63643</v>
      </c>
      <c r="AJ404" s="103" t="str">
        <f>IF(AI404=0,"",Q404/AI404)</f>
      </c>
      <c r="AK404" s="104" t="str">
        <f>IF(AI404=0,"",R404/AI404)</f>
      </c>
      <c r="AL404" s="105" t="str">
        <f>IF(AI404=0,"",S404/AI404)</f>
      </c>
      <c r="AM404" s="106" t="str">
        <f>IF(AI404=0,"",Y404/AI404)</f>
      </c>
    </row>
    <row r="405">
      <c r="A405" t="s">
        <v>253</v>
      </c>
      <c r="B405" s="73" t="n">
        <v>2038</v>
      </c>
      <c r="C405" t="s">
        <v>253</v>
      </c>
      <c r="D405" t="s">
        <v>225</v>
      </c>
      <c r="E405" s="74" t="s">
        <v>335</v>
      </c>
      <c r="F405" s="75" t="s">
        <v>336</v>
      </c>
      <c r="G405" s="76" t="s">
        <v>254</v>
      </c>
      <c r="H405" s="77" t="s">
        <v>240</v>
      </c>
      <c r="I405" s="78" t="s">
        <v>215</v>
      </c>
      <c r="J405" s="79" t="str">
        <f>IFERROR(INDEX('Cost_Components'!$K$2:$K$28,MATCH(E405,'Cost_Components'!$A$2:$A$28,0)),"")</f>
      </c>
      <c r="K405" s="80" t="str">
        <f>IF(OR(L405="",Z405="",AA405="",AB405=""),"",IF(B405&lt;AA405,L405,IF(B405&gt;AB405,Z405,L405+(Z405-L405)*MIN(MAX((B405-AA405+1)/MAX(AB405-AA405+1,1),0),1))))</f>
      </c>
      <c r="L405" s="81" t="str">
        <f>IFERROR(INDEX('Cost_Components'!$S$2:$S$28,MATCH(E405,'Cost_Components'!$A$2:$A$28,0)),"")</f>
      </c>
      <c r="M405" s="82" t="str">
        <f>IFERROR(INDEX('Cost_Components'!$L$2:$L$28,MATCH(E405,'Cost_Components'!$A$2:$A$28,0)),"")</f>
      </c>
      <c r="N405" s="83" t="str">
        <f>IFERROR(INDEX('Cost_Components'!$P$2:$P$28,MATCH(E405,'Cost_Components'!$A$2:$A$28,0)),"")</f>
      </c>
      <c r="O405" s="84" t="str">
        <f>AF405*J405</f>
      </c>
      <c r="P405" s="85" t="str">
        <f>AG405*J405</f>
      </c>
      <c r="Q405" s="86" t="str">
        <f>P405*L405*M405*N405</f>
      </c>
      <c r="R405" s="87" t="str">
        <f>O405*K405*M405*N405</f>
      </c>
      <c r="S405" s="88" t="str">
        <f>R405-Q405</f>
      </c>
      <c r="T405" s="34" t="str">
        <f>IFERROR(INDEX('Cost_Components'!$R$2:$R$28,MATCH(E405,'Cost_Components'!$A$2:$A$28,0)),"")</f>
      </c>
      <c r="U405" s="89" t="str">
        <f>IFERROR(INDEX('Cost_Components'!$Q$2:$Q$28,MATCH(E405,'Cost_Components'!$A$2:$A$28,0)),"")</f>
      </c>
      <c r="V405" s="90" t="str">
        <f>1/(1+'Calculation_Assumptions'!$B$5)^(B405-'Calculation_Assumptions'!$B$2)</f>
      </c>
      <c r="W405" s="91" t="str">
        <f>Q405*V405</f>
      </c>
      <c r="X405" s="92" t="str">
        <f>R405*V405</f>
      </c>
      <c r="Y405" s="93" t="str">
        <f>S405*V405</f>
      </c>
      <c r="Z405" s="94" t="str">
        <f>IFERROR(INDEX('Cost_Components'!$T$2:$T$28,MATCH(E405,'Cost_Components'!$A$2:$A$28,0)),"")</f>
      </c>
      <c r="AA405" s="95" t="str">
        <f>IFERROR(INDEX('Cost_Components'!$U$2:$U$28,MATCH(E405,'Cost_Components'!$A$2:$A$28,0)),"")</f>
      </c>
      <c r="AB405" s="96" t="str">
        <f>IFERROR(INDEX('Cost_Components'!$V$2:$V$28,MATCH(E405,'Cost_Components'!$A$2:$A$28,0)),"")</f>
      </c>
      <c r="AC405" s="97" t="str">
        <f>IFERROR(INDEX('Cost_Components'!$M$2:$M$28,MATCH(E405,'Cost_Components'!$A$2:$A$28,0)),"")</f>
      </c>
      <c r="AD405" s="98" t="str">
        <f>IFERROR(INDEX('Cost_Components'!$N$2:$N$28,MATCH(E405,'Cost_Components'!$A$2:$A$28,0)),"")</f>
      </c>
      <c r="AE405" s="34" t="str">
        <f>IFERROR(INDEX('Cost_Components'!$O$2:$O$28,MATCH(E405,'Cost_Components'!$A$2:$A$28,0)),"")</f>
      </c>
      <c r="AF405" s="99" t="n">
        <v>808024.291563524</v>
      </c>
      <c r="AG405" s="100" t="n">
        <v>808000.11118476</v>
      </c>
      <c r="AH405" s="101" t="str">
        <f>IF(H405="shared-count-once",COUNTIFS($A$2:$A$1405,A405,$B$2:$B$1405,B405,$E$2:$E$1405,E405),1)</f>
      </c>
      <c r="AI405" s="102" t="n">
        <v>311532999.13163</v>
      </c>
      <c r="AJ405" s="103" t="str">
        <f>IF(AI405=0,"",Q405/AI405)</f>
      </c>
      <c r="AK405" s="104" t="str">
        <f>IF(AI405=0,"",R405/AI405)</f>
      </c>
      <c r="AL405" s="105" t="str">
        <f>IF(AI405=0,"",S405/AI405)</f>
      </c>
      <c r="AM405" s="106" t="str">
        <f>IF(AI405=0,"",Y405/AI405)</f>
      </c>
    </row>
    <row r="406">
      <c r="A406" t="s">
        <v>253</v>
      </c>
      <c r="B406" s="73" t="n">
        <v>2039</v>
      </c>
      <c r="C406" t="s">
        <v>253</v>
      </c>
      <c r="D406" t="s">
        <v>225</v>
      </c>
      <c r="E406" s="74" t="s">
        <v>335</v>
      </c>
      <c r="F406" s="75" t="s">
        <v>336</v>
      </c>
      <c r="G406" s="76" t="s">
        <v>254</v>
      </c>
      <c r="H406" s="77" t="s">
        <v>240</v>
      </c>
      <c r="I406" s="78" t="s">
        <v>215</v>
      </c>
      <c r="J406" s="79" t="str">
        <f>IFERROR(INDEX('Cost_Components'!$K$2:$K$28,MATCH(E406,'Cost_Components'!$A$2:$A$28,0)),"")</f>
      </c>
      <c r="K406" s="80" t="str">
        <f>IF(OR(L406="",Z406="",AA406="",AB406=""),"",IF(B406&lt;AA406,L406,IF(B406&gt;AB406,Z406,L406+(Z406-L406)*MIN(MAX((B406-AA406+1)/MAX(AB406-AA406+1,1),0),1))))</f>
      </c>
      <c r="L406" s="81" t="str">
        <f>IFERROR(INDEX('Cost_Components'!$S$2:$S$28,MATCH(E406,'Cost_Components'!$A$2:$A$28,0)),"")</f>
      </c>
      <c r="M406" s="82" t="str">
        <f>IFERROR(INDEX('Cost_Components'!$L$2:$L$28,MATCH(E406,'Cost_Components'!$A$2:$A$28,0)),"")</f>
      </c>
      <c r="N406" s="83" t="str">
        <f>IFERROR(INDEX('Cost_Components'!$P$2:$P$28,MATCH(E406,'Cost_Components'!$A$2:$A$28,0)),"")</f>
      </c>
      <c r="O406" s="84" t="str">
        <f>AF406*J406</f>
      </c>
      <c r="P406" s="85" t="str">
        <f>AG406*J406</f>
      </c>
      <c r="Q406" s="86" t="str">
        <f>P406*L406*M406*N406</f>
      </c>
      <c r="R406" s="87" t="str">
        <f>O406*K406*M406*N406</f>
      </c>
      <c r="S406" s="88" t="str">
        <f>R406-Q406</f>
      </c>
      <c r="T406" s="34" t="str">
        <f>IFERROR(INDEX('Cost_Components'!$R$2:$R$28,MATCH(E406,'Cost_Components'!$A$2:$A$28,0)),"")</f>
      </c>
      <c r="U406" s="89" t="str">
        <f>IFERROR(INDEX('Cost_Components'!$Q$2:$Q$28,MATCH(E406,'Cost_Components'!$A$2:$A$28,0)),"")</f>
      </c>
      <c r="V406" s="90" t="str">
        <f>1/(1+'Calculation_Assumptions'!$B$5)^(B406-'Calculation_Assumptions'!$B$2)</f>
      </c>
      <c r="W406" s="91" t="str">
        <f>Q406*V406</f>
      </c>
      <c r="X406" s="92" t="str">
        <f>R406*V406</f>
      </c>
      <c r="Y406" s="93" t="str">
        <f>S406*V406</f>
      </c>
      <c r="Z406" s="94" t="str">
        <f>IFERROR(INDEX('Cost_Components'!$T$2:$T$28,MATCH(E406,'Cost_Components'!$A$2:$A$28,0)),"")</f>
      </c>
      <c r="AA406" s="95" t="str">
        <f>IFERROR(INDEX('Cost_Components'!$U$2:$U$28,MATCH(E406,'Cost_Components'!$A$2:$A$28,0)),"")</f>
      </c>
      <c r="AB406" s="96" t="str">
        <f>IFERROR(INDEX('Cost_Components'!$V$2:$V$28,MATCH(E406,'Cost_Components'!$A$2:$A$28,0)),"")</f>
      </c>
      <c r="AC406" s="97" t="str">
        <f>IFERROR(INDEX('Cost_Components'!$M$2:$M$28,MATCH(E406,'Cost_Components'!$A$2:$A$28,0)),"")</f>
      </c>
      <c r="AD406" s="98" t="str">
        <f>IFERROR(INDEX('Cost_Components'!$N$2:$N$28,MATCH(E406,'Cost_Components'!$A$2:$A$28,0)),"")</f>
      </c>
      <c r="AE406" s="34" t="str">
        <f>IFERROR(INDEX('Cost_Components'!$O$2:$O$28,MATCH(E406,'Cost_Components'!$A$2:$A$28,0)),"")</f>
      </c>
      <c r="AF406" s="99" t="n">
        <v>824038.94711944</v>
      </c>
      <c r="AG406" s="100" t="n">
        <v>824010.095814517</v>
      </c>
      <c r="AH406" s="101" t="str">
        <f>IF(H406="shared-count-once",COUNTIFS($A$2:$A$1405,A406,$B$2:$B$1405,B406,$E$2:$E$1405,E406),1)</f>
      </c>
      <c r="AI406" s="102" t="n">
        <v>312936391.858479</v>
      </c>
      <c r="AJ406" s="103" t="str">
        <f>IF(AI406=0,"",Q406/AI406)</f>
      </c>
      <c r="AK406" s="104" t="str">
        <f>IF(AI406=0,"",R406/AI406)</f>
      </c>
      <c r="AL406" s="105" t="str">
        <f>IF(AI406=0,"",S406/AI406)</f>
      </c>
      <c r="AM406" s="106" t="str">
        <f>IF(AI406=0,"",Y406/AI406)</f>
      </c>
    </row>
    <row r="407">
      <c r="A407" t="s">
        <v>253</v>
      </c>
      <c r="B407" s="73" t="n">
        <v>2040</v>
      </c>
      <c r="C407" t="s">
        <v>253</v>
      </c>
      <c r="D407" t="s">
        <v>225</v>
      </c>
      <c r="E407" s="74" t="s">
        <v>335</v>
      </c>
      <c r="F407" s="75" t="s">
        <v>336</v>
      </c>
      <c r="G407" s="76" t="s">
        <v>254</v>
      </c>
      <c r="H407" s="77" t="s">
        <v>240</v>
      </c>
      <c r="I407" s="78" t="s">
        <v>215</v>
      </c>
      <c r="J407" s="79" t="str">
        <f>IFERROR(INDEX('Cost_Components'!$K$2:$K$28,MATCH(E407,'Cost_Components'!$A$2:$A$28,0)),"")</f>
      </c>
      <c r="K407" s="80" t="str">
        <f>IF(OR(L407="",Z407="",AA407="",AB407=""),"",IF(B407&lt;AA407,L407,IF(B407&gt;AB407,Z407,L407+(Z407-L407)*MIN(MAX((B407-AA407+1)/MAX(AB407-AA407+1,1),0),1))))</f>
      </c>
      <c r="L407" s="81" t="str">
        <f>IFERROR(INDEX('Cost_Components'!$S$2:$S$28,MATCH(E407,'Cost_Components'!$A$2:$A$28,0)),"")</f>
      </c>
      <c r="M407" s="82" t="str">
        <f>IFERROR(INDEX('Cost_Components'!$L$2:$L$28,MATCH(E407,'Cost_Components'!$A$2:$A$28,0)),"")</f>
      </c>
      <c r="N407" s="83" t="str">
        <f>IFERROR(INDEX('Cost_Components'!$P$2:$P$28,MATCH(E407,'Cost_Components'!$A$2:$A$28,0)),"")</f>
      </c>
      <c r="O407" s="84" t="str">
        <f>AF407*J407</f>
      </c>
      <c r="P407" s="85" t="str">
        <f>AG407*J407</f>
      </c>
      <c r="Q407" s="86" t="str">
        <f>P407*L407*M407*N407</f>
      </c>
      <c r="R407" s="87" t="str">
        <f>O407*K407*M407*N407</f>
      </c>
      <c r="S407" s="88" t="str">
        <f>R407-Q407</f>
      </c>
      <c r="T407" s="34" t="str">
        <f>IFERROR(INDEX('Cost_Components'!$R$2:$R$28,MATCH(E407,'Cost_Components'!$A$2:$A$28,0)),"")</f>
      </c>
      <c r="U407" s="89" t="str">
        <f>IFERROR(INDEX('Cost_Components'!$Q$2:$Q$28,MATCH(E407,'Cost_Components'!$A$2:$A$28,0)),"")</f>
      </c>
      <c r="V407" s="90" t="str">
        <f>1/(1+'Calculation_Assumptions'!$B$5)^(B407-'Calculation_Assumptions'!$B$2)</f>
      </c>
      <c r="W407" s="91" t="str">
        <f>Q407*V407</f>
      </c>
      <c r="X407" s="92" t="str">
        <f>R407*V407</f>
      </c>
      <c r="Y407" s="93" t="str">
        <f>S407*V407</f>
      </c>
      <c r="Z407" s="94" t="str">
        <f>IFERROR(INDEX('Cost_Components'!$T$2:$T$28,MATCH(E407,'Cost_Components'!$A$2:$A$28,0)),"")</f>
      </c>
      <c r="AA407" s="95" t="str">
        <f>IFERROR(INDEX('Cost_Components'!$U$2:$U$28,MATCH(E407,'Cost_Components'!$A$2:$A$28,0)),"")</f>
      </c>
      <c r="AB407" s="96" t="str">
        <f>IFERROR(INDEX('Cost_Components'!$V$2:$V$28,MATCH(E407,'Cost_Components'!$A$2:$A$28,0)),"")</f>
      </c>
      <c r="AC407" s="97" t="str">
        <f>IFERROR(INDEX('Cost_Components'!$M$2:$M$28,MATCH(E407,'Cost_Components'!$A$2:$A$28,0)),"")</f>
      </c>
      <c r="AD407" s="98" t="str">
        <f>IFERROR(INDEX('Cost_Components'!$N$2:$N$28,MATCH(E407,'Cost_Components'!$A$2:$A$28,0)),"")</f>
      </c>
      <c r="AE407" s="34" t="str">
        <f>IFERROR(INDEX('Cost_Components'!$O$2:$O$28,MATCH(E407,'Cost_Components'!$A$2:$A$28,0)),"")</f>
      </c>
      <c r="AF407" s="99" t="n">
        <v>839050.716377163</v>
      </c>
      <c r="AG407" s="100" t="n">
        <v>839016.813566972</v>
      </c>
      <c r="AH407" s="101" t="str">
        <f>IF(H407="shared-count-once",COUNTIFS($A$2:$A$1405,A407,$B$2:$B$1405,B407,$E$2:$E$1405,E407),1)</f>
      </c>
      <c r="AI407" s="102" t="n">
        <v>314265537.410829</v>
      </c>
      <c r="AJ407" s="103" t="str">
        <f>IF(AI407=0,"",Q407/AI407)</f>
      </c>
      <c r="AK407" s="104" t="str">
        <f>IF(AI407=0,"",R407/AI407)</f>
      </c>
      <c r="AL407" s="105" t="str">
        <f>IF(AI407=0,"",S407/AI407)</f>
      </c>
      <c r="AM407" s="106" t="str">
        <f>IF(AI407=0,"",Y407/AI407)</f>
      </c>
    </row>
    <row r="408">
      <c r="A408" t="s">
        <v>253</v>
      </c>
      <c r="B408" s="73" t="n">
        <v>2041</v>
      </c>
      <c r="C408" t="s">
        <v>253</v>
      </c>
      <c r="D408" t="s">
        <v>225</v>
      </c>
      <c r="E408" s="74" t="s">
        <v>335</v>
      </c>
      <c r="F408" s="75" t="s">
        <v>336</v>
      </c>
      <c r="G408" s="76" t="s">
        <v>254</v>
      </c>
      <c r="H408" s="77" t="s">
        <v>240</v>
      </c>
      <c r="I408" s="78" t="s">
        <v>215</v>
      </c>
      <c r="J408" s="79" t="str">
        <f>IFERROR(INDEX('Cost_Components'!$K$2:$K$28,MATCH(E408,'Cost_Components'!$A$2:$A$28,0)),"")</f>
      </c>
      <c r="K408" s="80" t="str">
        <f>IF(OR(L408="",Z408="",AA408="",AB408=""),"",IF(B408&lt;AA408,L408,IF(B408&gt;AB408,Z408,L408+(Z408-L408)*MIN(MAX((B408-AA408+1)/MAX(AB408-AA408+1,1),0),1))))</f>
      </c>
      <c r="L408" s="81" t="str">
        <f>IFERROR(INDEX('Cost_Components'!$S$2:$S$28,MATCH(E408,'Cost_Components'!$A$2:$A$28,0)),"")</f>
      </c>
      <c r="M408" s="82" t="str">
        <f>IFERROR(INDEX('Cost_Components'!$L$2:$L$28,MATCH(E408,'Cost_Components'!$A$2:$A$28,0)),"")</f>
      </c>
      <c r="N408" s="83" t="str">
        <f>IFERROR(INDEX('Cost_Components'!$P$2:$P$28,MATCH(E408,'Cost_Components'!$A$2:$A$28,0)),"")</f>
      </c>
      <c r="O408" s="84" t="str">
        <f>AF408*J408</f>
      </c>
      <c r="P408" s="85" t="str">
        <f>AG408*J408</f>
      </c>
      <c r="Q408" s="86" t="str">
        <f>P408*L408*M408*N408</f>
      </c>
      <c r="R408" s="87" t="str">
        <f>O408*K408*M408*N408</f>
      </c>
      <c r="S408" s="88" t="str">
        <f>R408-Q408</f>
      </c>
      <c r="T408" s="34" t="str">
        <f>IFERROR(INDEX('Cost_Components'!$R$2:$R$28,MATCH(E408,'Cost_Components'!$A$2:$A$28,0)),"")</f>
      </c>
      <c r="U408" s="89" t="str">
        <f>IFERROR(INDEX('Cost_Components'!$Q$2:$Q$28,MATCH(E408,'Cost_Components'!$A$2:$A$28,0)),"")</f>
      </c>
      <c r="V408" s="90" t="str">
        <f>1/(1+'Calculation_Assumptions'!$B$5)^(B408-'Calculation_Assumptions'!$B$2)</f>
      </c>
      <c r="W408" s="91" t="str">
        <f>Q408*V408</f>
      </c>
      <c r="X408" s="92" t="str">
        <f>R408*V408</f>
      </c>
      <c r="Y408" s="93" t="str">
        <f>S408*V408</f>
      </c>
      <c r="Z408" s="94" t="str">
        <f>IFERROR(INDEX('Cost_Components'!$T$2:$T$28,MATCH(E408,'Cost_Components'!$A$2:$A$28,0)),"")</f>
      </c>
      <c r="AA408" s="95" t="str">
        <f>IFERROR(INDEX('Cost_Components'!$U$2:$U$28,MATCH(E408,'Cost_Components'!$A$2:$A$28,0)),"")</f>
      </c>
      <c r="AB408" s="96" t="str">
        <f>IFERROR(INDEX('Cost_Components'!$V$2:$V$28,MATCH(E408,'Cost_Components'!$A$2:$A$28,0)),"")</f>
      </c>
      <c r="AC408" s="97" t="str">
        <f>IFERROR(INDEX('Cost_Components'!$M$2:$M$28,MATCH(E408,'Cost_Components'!$A$2:$A$28,0)),"")</f>
      </c>
      <c r="AD408" s="98" t="str">
        <f>IFERROR(INDEX('Cost_Components'!$N$2:$N$28,MATCH(E408,'Cost_Components'!$A$2:$A$28,0)),"")</f>
      </c>
      <c r="AE408" s="34" t="str">
        <f>IFERROR(INDEX('Cost_Components'!$O$2:$O$28,MATCH(E408,'Cost_Components'!$A$2:$A$28,0)),"")</f>
      </c>
      <c r="AF408" s="99" t="n">
        <v>855043.653135094</v>
      </c>
      <c r="AG408" s="100" t="n">
        <v>855004.330864514</v>
      </c>
      <c r="AH408" s="101" t="str">
        <f>IF(H408="shared-count-once",COUNTIFS($A$2:$A$1405,A408,$B$2:$B$1405,B408,$E$2:$E$1405,E408),1)</f>
      </c>
      <c r="AI408" s="102" t="n">
        <v>315525215.312548</v>
      </c>
      <c r="AJ408" s="103" t="str">
        <f>IF(AI408=0,"",Q408/AI408)</f>
      </c>
      <c r="AK408" s="104" t="str">
        <f>IF(AI408=0,"",R408/AI408)</f>
      </c>
      <c r="AL408" s="105" t="str">
        <f>IF(AI408=0,"",S408/AI408)</f>
      </c>
      <c r="AM408" s="106" t="str">
        <f>IF(AI408=0,"",Y408/AI408)</f>
      </c>
    </row>
    <row r="409">
      <c r="A409" t="s">
        <v>253</v>
      </c>
      <c r="B409" s="73" t="n">
        <v>2042</v>
      </c>
      <c r="C409" t="s">
        <v>253</v>
      </c>
      <c r="D409" t="s">
        <v>225</v>
      </c>
      <c r="E409" s="74" t="s">
        <v>335</v>
      </c>
      <c r="F409" s="75" t="s">
        <v>336</v>
      </c>
      <c r="G409" s="76" t="s">
        <v>254</v>
      </c>
      <c r="H409" s="77" t="s">
        <v>240</v>
      </c>
      <c r="I409" s="78" t="s">
        <v>215</v>
      </c>
      <c r="J409" s="79" t="str">
        <f>IFERROR(INDEX('Cost_Components'!$K$2:$K$28,MATCH(E409,'Cost_Components'!$A$2:$A$28,0)),"")</f>
      </c>
      <c r="K409" s="80" t="str">
        <f>IF(OR(L409="",Z409="",AA409="",AB409=""),"",IF(B409&lt;AA409,L409,IF(B409&gt;AB409,Z409,L409+(Z409-L409)*MIN(MAX((B409-AA409+1)/MAX(AB409-AA409+1,1),0),1))))</f>
      </c>
      <c r="L409" s="81" t="str">
        <f>IFERROR(INDEX('Cost_Components'!$S$2:$S$28,MATCH(E409,'Cost_Components'!$A$2:$A$28,0)),"")</f>
      </c>
      <c r="M409" s="82" t="str">
        <f>IFERROR(INDEX('Cost_Components'!$L$2:$L$28,MATCH(E409,'Cost_Components'!$A$2:$A$28,0)),"")</f>
      </c>
      <c r="N409" s="83" t="str">
        <f>IFERROR(INDEX('Cost_Components'!$P$2:$P$28,MATCH(E409,'Cost_Components'!$A$2:$A$28,0)),"")</f>
      </c>
      <c r="O409" s="84" t="str">
        <f>AF409*J409</f>
      </c>
      <c r="P409" s="85" t="str">
        <f>AG409*J409</f>
      </c>
      <c r="Q409" s="86" t="str">
        <f>P409*L409*M409*N409</f>
      </c>
      <c r="R409" s="87" t="str">
        <f>O409*K409*M409*N409</f>
      </c>
      <c r="S409" s="88" t="str">
        <f>R409-Q409</f>
      </c>
      <c r="T409" s="34" t="str">
        <f>IFERROR(INDEX('Cost_Components'!$R$2:$R$28,MATCH(E409,'Cost_Components'!$A$2:$A$28,0)),"")</f>
      </c>
      <c r="U409" s="89" t="str">
        <f>IFERROR(INDEX('Cost_Components'!$Q$2:$Q$28,MATCH(E409,'Cost_Components'!$A$2:$A$28,0)),"")</f>
      </c>
      <c r="V409" s="90" t="str">
        <f>1/(1+'Calculation_Assumptions'!$B$5)^(B409-'Calculation_Assumptions'!$B$2)</f>
      </c>
      <c r="W409" s="91" t="str">
        <f>Q409*V409</f>
      </c>
      <c r="X409" s="92" t="str">
        <f>R409*V409</f>
      </c>
      <c r="Y409" s="93" t="str">
        <f>S409*V409</f>
      </c>
      <c r="Z409" s="94" t="str">
        <f>IFERROR(INDEX('Cost_Components'!$T$2:$T$28,MATCH(E409,'Cost_Components'!$A$2:$A$28,0)),"")</f>
      </c>
      <c r="AA409" s="95" t="str">
        <f>IFERROR(INDEX('Cost_Components'!$U$2:$U$28,MATCH(E409,'Cost_Components'!$A$2:$A$28,0)),"")</f>
      </c>
      <c r="AB409" s="96" t="str">
        <f>IFERROR(INDEX('Cost_Components'!$V$2:$V$28,MATCH(E409,'Cost_Components'!$A$2:$A$28,0)),"")</f>
      </c>
      <c r="AC409" s="97" t="str">
        <f>IFERROR(INDEX('Cost_Components'!$M$2:$M$28,MATCH(E409,'Cost_Components'!$A$2:$A$28,0)),"")</f>
      </c>
      <c r="AD409" s="98" t="str">
        <f>IFERROR(INDEX('Cost_Components'!$N$2:$N$28,MATCH(E409,'Cost_Components'!$A$2:$A$28,0)),"")</f>
      </c>
      <c r="AE409" s="34" t="str">
        <f>IFERROR(INDEX('Cost_Components'!$O$2:$O$28,MATCH(E409,'Cost_Components'!$A$2:$A$28,0)),"")</f>
      </c>
      <c r="AF409" s="99" t="n">
        <v>870899.745649689</v>
      </c>
      <c r="AG409" s="100" t="n">
        <v>870854.65311905</v>
      </c>
      <c r="AH409" s="101" t="str">
        <f>IF(H409="shared-count-once",COUNTIFS($A$2:$A$1405,A409,$B$2:$B$1405,B409,$E$2:$E$1405,E409),1)</f>
      </c>
      <c r="AI409" s="102" t="n">
        <v>316707694.211882</v>
      </c>
      <c r="AJ409" s="103" t="str">
        <f>IF(AI409=0,"",Q409/AI409)</f>
      </c>
      <c r="AK409" s="104" t="str">
        <f>IF(AI409=0,"",R409/AI409)</f>
      </c>
      <c r="AL409" s="105" t="str">
        <f>IF(AI409=0,"",S409/AI409)</f>
      </c>
      <c r="AM409" s="106" t="str">
        <f>IF(AI409=0,"",Y409/AI409)</f>
      </c>
    </row>
    <row r="410">
      <c r="A410" t="s">
        <v>253</v>
      </c>
      <c r="B410" s="73" t="n">
        <v>2043</v>
      </c>
      <c r="C410" t="s">
        <v>253</v>
      </c>
      <c r="D410" t="s">
        <v>225</v>
      </c>
      <c r="E410" s="74" t="s">
        <v>335</v>
      </c>
      <c r="F410" s="75" t="s">
        <v>336</v>
      </c>
      <c r="G410" s="76" t="s">
        <v>254</v>
      </c>
      <c r="H410" s="77" t="s">
        <v>240</v>
      </c>
      <c r="I410" s="78" t="s">
        <v>215</v>
      </c>
      <c r="J410" s="79" t="str">
        <f>IFERROR(INDEX('Cost_Components'!$K$2:$K$28,MATCH(E410,'Cost_Components'!$A$2:$A$28,0)),"")</f>
      </c>
      <c r="K410" s="80" t="str">
        <f>IF(OR(L410="",Z410="",AA410="",AB410=""),"",IF(B410&lt;AA410,L410,IF(B410&gt;AB410,Z410,L410+(Z410-L410)*MIN(MAX((B410-AA410+1)/MAX(AB410-AA410+1,1),0),1))))</f>
      </c>
      <c r="L410" s="81" t="str">
        <f>IFERROR(INDEX('Cost_Components'!$S$2:$S$28,MATCH(E410,'Cost_Components'!$A$2:$A$28,0)),"")</f>
      </c>
      <c r="M410" s="82" t="str">
        <f>IFERROR(INDEX('Cost_Components'!$L$2:$L$28,MATCH(E410,'Cost_Components'!$A$2:$A$28,0)),"")</f>
      </c>
      <c r="N410" s="83" t="str">
        <f>IFERROR(INDEX('Cost_Components'!$P$2:$P$28,MATCH(E410,'Cost_Components'!$A$2:$A$28,0)),"")</f>
      </c>
      <c r="O410" s="84" t="str">
        <f>AF410*J410</f>
      </c>
      <c r="P410" s="85" t="str">
        <f>AG410*J410</f>
      </c>
      <c r="Q410" s="86" t="str">
        <f>P410*L410*M410*N410</f>
      </c>
      <c r="R410" s="87" t="str">
        <f>O410*K410*M410*N410</f>
      </c>
      <c r="S410" s="88" t="str">
        <f>R410-Q410</f>
      </c>
      <c r="T410" s="34" t="str">
        <f>IFERROR(INDEX('Cost_Components'!$R$2:$R$28,MATCH(E410,'Cost_Components'!$A$2:$A$28,0)),"")</f>
      </c>
      <c r="U410" s="89" t="str">
        <f>IFERROR(INDEX('Cost_Components'!$Q$2:$Q$28,MATCH(E410,'Cost_Components'!$A$2:$A$28,0)),"")</f>
      </c>
      <c r="V410" s="90" t="str">
        <f>1/(1+'Calculation_Assumptions'!$B$5)^(B410-'Calculation_Assumptions'!$B$2)</f>
      </c>
      <c r="W410" s="91" t="str">
        <f>Q410*V410</f>
      </c>
      <c r="X410" s="92" t="str">
        <f>R410*V410</f>
      </c>
      <c r="Y410" s="93" t="str">
        <f>S410*V410</f>
      </c>
      <c r="Z410" s="94" t="str">
        <f>IFERROR(INDEX('Cost_Components'!$T$2:$T$28,MATCH(E410,'Cost_Components'!$A$2:$A$28,0)),"")</f>
      </c>
      <c r="AA410" s="95" t="str">
        <f>IFERROR(INDEX('Cost_Components'!$U$2:$U$28,MATCH(E410,'Cost_Components'!$A$2:$A$28,0)),"")</f>
      </c>
      <c r="AB410" s="96" t="str">
        <f>IFERROR(INDEX('Cost_Components'!$V$2:$V$28,MATCH(E410,'Cost_Components'!$A$2:$A$28,0)),"")</f>
      </c>
      <c r="AC410" s="97" t="str">
        <f>IFERROR(INDEX('Cost_Components'!$M$2:$M$28,MATCH(E410,'Cost_Components'!$A$2:$A$28,0)),"")</f>
      </c>
      <c r="AD410" s="98" t="str">
        <f>IFERROR(INDEX('Cost_Components'!$N$2:$N$28,MATCH(E410,'Cost_Components'!$A$2:$A$28,0)),"")</f>
      </c>
      <c r="AE410" s="34" t="str">
        <f>IFERROR(INDEX('Cost_Components'!$O$2:$O$28,MATCH(E410,'Cost_Components'!$A$2:$A$28,0)),"")</f>
      </c>
      <c r="AF410" s="99" t="n">
        <v>888528.231238625</v>
      </c>
      <c r="AG410" s="100" t="n">
        <v>888476.956604322</v>
      </c>
      <c r="AH410" s="101" t="str">
        <f>IF(H410="shared-count-once",COUNTIFS($A$2:$A$1405,A410,$B$2:$B$1405,B410,$E$2:$E$1405,E410),1)</f>
      </c>
      <c r="AI410" s="102" t="n">
        <v>317814114.067152</v>
      </c>
      <c r="AJ410" s="103" t="str">
        <f>IF(AI410=0,"",Q410/AI410)</f>
      </c>
      <c r="AK410" s="104" t="str">
        <f>IF(AI410=0,"",R410/AI410)</f>
      </c>
      <c r="AL410" s="105" t="str">
        <f>IF(AI410=0,"",S410/AI410)</f>
      </c>
      <c r="AM410" s="106" t="str">
        <f>IF(AI410=0,"",Y410/AI410)</f>
      </c>
    </row>
    <row r="411">
      <c r="A411" t="s">
        <v>253</v>
      </c>
      <c r="B411" s="73" t="n">
        <v>2044</v>
      </c>
      <c r="C411" t="s">
        <v>253</v>
      </c>
      <c r="D411" t="s">
        <v>225</v>
      </c>
      <c r="E411" s="74" t="s">
        <v>335</v>
      </c>
      <c r="F411" s="75" t="s">
        <v>336</v>
      </c>
      <c r="G411" s="76" t="s">
        <v>254</v>
      </c>
      <c r="H411" s="77" t="s">
        <v>240</v>
      </c>
      <c r="I411" s="78" t="s">
        <v>215</v>
      </c>
      <c r="J411" s="79" t="str">
        <f>IFERROR(INDEX('Cost_Components'!$K$2:$K$28,MATCH(E411,'Cost_Components'!$A$2:$A$28,0)),"")</f>
      </c>
      <c r="K411" s="80" t="str">
        <f>IF(OR(L411="",Z411="",AA411="",AB411=""),"",IF(B411&lt;AA411,L411,IF(B411&gt;AB411,Z411,L411+(Z411-L411)*MIN(MAX((B411-AA411+1)/MAX(AB411-AA411+1,1),0),1))))</f>
      </c>
      <c r="L411" s="81" t="str">
        <f>IFERROR(INDEX('Cost_Components'!$S$2:$S$28,MATCH(E411,'Cost_Components'!$A$2:$A$28,0)),"")</f>
      </c>
      <c r="M411" s="82" t="str">
        <f>IFERROR(INDEX('Cost_Components'!$L$2:$L$28,MATCH(E411,'Cost_Components'!$A$2:$A$28,0)),"")</f>
      </c>
      <c r="N411" s="83" t="str">
        <f>IFERROR(INDEX('Cost_Components'!$P$2:$P$28,MATCH(E411,'Cost_Components'!$A$2:$A$28,0)),"")</f>
      </c>
      <c r="O411" s="84" t="str">
        <f>AF411*J411</f>
      </c>
      <c r="P411" s="85" t="str">
        <f>AG411*J411</f>
      </c>
      <c r="Q411" s="86" t="str">
        <f>P411*L411*M411*N411</f>
      </c>
      <c r="R411" s="87" t="str">
        <f>O411*K411*M411*N411</f>
      </c>
      <c r="S411" s="88" t="str">
        <f>R411-Q411</f>
      </c>
      <c r="T411" s="34" t="str">
        <f>IFERROR(INDEX('Cost_Components'!$R$2:$R$28,MATCH(E411,'Cost_Components'!$A$2:$A$28,0)),"")</f>
      </c>
      <c r="U411" s="89" t="str">
        <f>IFERROR(INDEX('Cost_Components'!$Q$2:$Q$28,MATCH(E411,'Cost_Components'!$A$2:$A$28,0)),"")</f>
      </c>
      <c r="V411" s="90" t="str">
        <f>1/(1+'Calculation_Assumptions'!$B$5)^(B411-'Calculation_Assumptions'!$B$2)</f>
      </c>
      <c r="W411" s="91" t="str">
        <f>Q411*V411</f>
      </c>
      <c r="X411" s="92" t="str">
        <f>R411*V411</f>
      </c>
      <c r="Y411" s="93" t="str">
        <f>S411*V411</f>
      </c>
      <c r="Z411" s="94" t="str">
        <f>IFERROR(INDEX('Cost_Components'!$T$2:$T$28,MATCH(E411,'Cost_Components'!$A$2:$A$28,0)),"")</f>
      </c>
      <c r="AA411" s="95" t="str">
        <f>IFERROR(INDEX('Cost_Components'!$U$2:$U$28,MATCH(E411,'Cost_Components'!$A$2:$A$28,0)),"")</f>
      </c>
      <c r="AB411" s="96" t="str">
        <f>IFERROR(INDEX('Cost_Components'!$V$2:$V$28,MATCH(E411,'Cost_Components'!$A$2:$A$28,0)),"")</f>
      </c>
      <c r="AC411" s="97" t="str">
        <f>IFERROR(INDEX('Cost_Components'!$M$2:$M$28,MATCH(E411,'Cost_Components'!$A$2:$A$28,0)),"")</f>
      </c>
      <c r="AD411" s="98" t="str">
        <f>IFERROR(INDEX('Cost_Components'!$N$2:$N$28,MATCH(E411,'Cost_Components'!$A$2:$A$28,0)),"")</f>
      </c>
      <c r="AE411" s="34" t="str">
        <f>IFERROR(INDEX('Cost_Components'!$O$2:$O$28,MATCH(E411,'Cost_Components'!$A$2:$A$28,0)),"")</f>
      </c>
      <c r="AF411" s="99" t="n">
        <v>902515.647818572</v>
      </c>
      <c r="AG411" s="100" t="n">
        <v>902457.939865217</v>
      </c>
      <c r="AH411" s="101" t="str">
        <f>IF(H411="shared-count-once",COUNTIFS($A$2:$A$1405,A411,$B$2:$B$1405,B411,$E$2:$E$1405,E411),1)</f>
      </c>
      <c r="AI411" s="102" t="n">
        <v>318840890.732156</v>
      </c>
      <c r="AJ411" s="103" t="str">
        <f>IF(AI411=0,"",Q411/AI411)</f>
      </c>
      <c r="AK411" s="104" t="str">
        <f>IF(AI411=0,"",R411/AI411)</f>
      </c>
      <c r="AL411" s="105" t="str">
        <f>IF(AI411=0,"",S411/AI411)</f>
      </c>
      <c r="AM411" s="106" t="str">
        <f>IF(AI411=0,"",Y411/AI411)</f>
      </c>
    </row>
    <row r="412">
      <c r="A412" t="s">
        <v>253</v>
      </c>
      <c r="B412" s="73" t="n">
        <v>2045</v>
      </c>
      <c r="C412" t="s">
        <v>253</v>
      </c>
      <c r="D412" t="s">
        <v>225</v>
      </c>
      <c r="E412" s="74" t="s">
        <v>335</v>
      </c>
      <c r="F412" s="75" t="s">
        <v>336</v>
      </c>
      <c r="G412" s="76" t="s">
        <v>254</v>
      </c>
      <c r="H412" s="77" t="s">
        <v>240</v>
      </c>
      <c r="I412" s="78" t="s">
        <v>215</v>
      </c>
      <c r="J412" s="79" t="str">
        <f>IFERROR(INDEX('Cost_Components'!$K$2:$K$28,MATCH(E412,'Cost_Components'!$A$2:$A$28,0)),"")</f>
      </c>
      <c r="K412" s="80" t="str">
        <f>IF(OR(L412="",Z412="",AA412="",AB412=""),"",IF(B412&lt;AA412,L412,IF(B412&gt;AB412,Z412,L412+(Z412-L412)*MIN(MAX((B412-AA412+1)/MAX(AB412-AA412+1,1),0),1))))</f>
      </c>
      <c r="L412" s="81" t="str">
        <f>IFERROR(INDEX('Cost_Components'!$S$2:$S$28,MATCH(E412,'Cost_Components'!$A$2:$A$28,0)),"")</f>
      </c>
      <c r="M412" s="82" t="str">
        <f>IFERROR(INDEX('Cost_Components'!$L$2:$L$28,MATCH(E412,'Cost_Components'!$A$2:$A$28,0)),"")</f>
      </c>
      <c r="N412" s="83" t="str">
        <f>IFERROR(INDEX('Cost_Components'!$P$2:$P$28,MATCH(E412,'Cost_Components'!$A$2:$A$28,0)),"")</f>
      </c>
      <c r="O412" s="84" t="str">
        <f>AF412*J412</f>
      </c>
      <c r="P412" s="85" t="str">
        <f>AG412*J412</f>
      </c>
      <c r="Q412" s="86" t="str">
        <f>P412*L412*M412*N412</f>
      </c>
      <c r="R412" s="87" t="str">
        <f>O412*K412*M412*N412</f>
      </c>
      <c r="S412" s="88" t="str">
        <f>R412-Q412</f>
      </c>
      <c r="T412" s="34" t="str">
        <f>IFERROR(INDEX('Cost_Components'!$R$2:$R$28,MATCH(E412,'Cost_Components'!$A$2:$A$28,0)),"")</f>
      </c>
      <c r="U412" s="89" t="str">
        <f>IFERROR(INDEX('Cost_Components'!$Q$2:$Q$28,MATCH(E412,'Cost_Components'!$A$2:$A$28,0)),"")</f>
      </c>
      <c r="V412" s="90" t="str">
        <f>1/(1+'Calculation_Assumptions'!$B$5)^(B412-'Calculation_Assumptions'!$B$2)</f>
      </c>
      <c r="W412" s="91" t="str">
        <f>Q412*V412</f>
      </c>
      <c r="X412" s="92" t="str">
        <f>R412*V412</f>
      </c>
      <c r="Y412" s="93" t="str">
        <f>S412*V412</f>
      </c>
      <c r="Z412" s="94" t="str">
        <f>IFERROR(INDEX('Cost_Components'!$T$2:$T$28,MATCH(E412,'Cost_Components'!$A$2:$A$28,0)),"")</f>
      </c>
      <c r="AA412" s="95" t="str">
        <f>IFERROR(INDEX('Cost_Components'!$U$2:$U$28,MATCH(E412,'Cost_Components'!$A$2:$A$28,0)),"")</f>
      </c>
      <c r="AB412" s="96" t="str">
        <f>IFERROR(INDEX('Cost_Components'!$V$2:$V$28,MATCH(E412,'Cost_Components'!$A$2:$A$28,0)),"")</f>
      </c>
      <c r="AC412" s="97" t="str">
        <f>IFERROR(INDEX('Cost_Components'!$M$2:$M$28,MATCH(E412,'Cost_Components'!$A$2:$A$28,0)),"")</f>
      </c>
      <c r="AD412" s="98" t="str">
        <f>IFERROR(INDEX('Cost_Components'!$N$2:$N$28,MATCH(E412,'Cost_Components'!$A$2:$A$28,0)),"")</f>
      </c>
      <c r="AE412" s="34" t="str">
        <f>IFERROR(INDEX('Cost_Components'!$O$2:$O$28,MATCH(E412,'Cost_Components'!$A$2:$A$28,0)),"")</f>
      </c>
      <c r="AF412" s="99" t="n">
        <v>916070.408003274</v>
      </c>
      <c r="AG412" s="100" t="n">
        <v>916005.895209318</v>
      </c>
      <c r="AH412" s="101" t="str">
        <f>IF(H412="shared-count-once",COUNTIFS($A$2:$A$1405,A412,$B$2:$B$1405,B412,$E$2:$E$1405,E412),1)</f>
      </c>
      <c r="AI412" s="102" t="n">
        <v>319784682.33108</v>
      </c>
      <c r="AJ412" s="103" t="str">
        <f>IF(AI412=0,"",Q412/AI412)</f>
      </c>
      <c r="AK412" s="104" t="str">
        <f>IF(AI412=0,"",R412/AI412)</f>
      </c>
      <c r="AL412" s="105" t="str">
        <f>IF(AI412=0,"",S412/AI412)</f>
      </c>
      <c r="AM412" s="106" t="str">
        <f>IF(AI412=0,"",Y412/AI412)</f>
      </c>
    </row>
    <row r="413">
      <c r="A413" t="s">
        <v>253</v>
      </c>
      <c r="B413" s="73" t="n">
        <v>2046</v>
      </c>
      <c r="C413" t="s">
        <v>253</v>
      </c>
      <c r="D413" t="s">
        <v>225</v>
      </c>
      <c r="E413" s="74" t="s">
        <v>335</v>
      </c>
      <c r="F413" s="75" t="s">
        <v>336</v>
      </c>
      <c r="G413" s="76" t="s">
        <v>254</v>
      </c>
      <c r="H413" s="77" t="s">
        <v>240</v>
      </c>
      <c r="I413" s="78" t="s">
        <v>215</v>
      </c>
      <c r="J413" s="79" t="str">
        <f>IFERROR(INDEX('Cost_Components'!$K$2:$K$28,MATCH(E413,'Cost_Components'!$A$2:$A$28,0)),"")</f>
      </c>
      <c r="K413" s="80" t="str">
        <f>IF(OR(L413="",Z413="",AA413="",AB413=""),"",IF(B413&lt;AA413,L413,IF(B413&gt;AB413,Z413,L413+(Z413-L413)*MIN(MAX((B413-AA413+1)/MAX(AB413-AA413+1,1),0),1))))</f>
      </c>
      <c r="L413" s="81" t="str">
        <f>IFERROR(INDEX('Cost_Components'!$S$2:$S$28,MATCH(E413,'Cost_Components'!$A$2:$A$28,0)),"")</f>
      </c>
      <c r="M413" s="82" t="str">
        <f>IFERROR(INDEX('Cost_Components'!$L$2:$L$28,MATCH(E413,'Cost_Components'!$A$2:$A$28,0)),"")</f>
      </c>
      <c r="N413" s="83" t="str">
        <f>IFERROR(INDEX('Cost_Components'!$P$2:$P$28,MATCH(E413,'Cost_Components'!$A$2:$A$28,0)),"")</f>
      </c>
      <c r="O413" s="84" t="str">
        <f>AF413*J413</f>
      </c>
      <c r="P413" s="85" t="str">
        <f>AG413*J413</f>
      </c>
      <c r="Q413" s="86" t="str">
        <f>P413*L413*M413*N413</f>
      </c>
      <c r="R413" s="87" t="str">
        <f>O413*K413*M413*N413</f>
      </c>
      <c r="S413" s="88" t="str">
        <f>R413-Q413</f>
      </c>
      <c r="T413" s="34" t="str">
        <f>IFERROR(INDEX('Cost_Components'!$R$2:$R$28,MATCH(E413,'Cost_Components'!$A$2:$A$28,0)),"")</f>
      </c>
      <c r="U413" s="89" t="str">
        <f>IFERROR(INDEX('Cost_Components'!$Q$2:$Q$28,MATCH(E413,'Cost_Components'!$A$2:$A$28,0)),"")</f>
      </c>
      <c r="V413" s="90" t="str">
        <f>1/(1+'Calculation_Assumptions'!$B$5)^(B413-'Calculation_Assumptions'!$B$2)</f>
      </c>
      <c r="W413" s="91" t="str">
        <f>Q413*V413</f>
      </c>
      <c r="X413" s="92" t="str">
        <f>R413*V413</f>
      </c>
      <c r="Y413" s="93" t="str">
        <f>S413*V413</f>
      </c>
      <c r="Z413" s="94" t="str">
        <f>IFERROR(INDEX('Cost_Components'!$T$2:$T$28,MATCH(E413,'Cost_Components'!$A$2:$A$28,0)),"")</f>
      </c>
      <c r="AA413" s="95" t="str">
        <f>IFERROR(INDEX('Cost_Components'!$U$2:$U$28,MATCH(E413,'Cost_Components'!$A$2:$A$28,0)),"")</f>
      </c>
      <c r="AB413" s="96" t="str">
        <f>IFERROR(INDEX('Cost_Components'!$V$2:$V$28,MATCH(E413,'Cost_Components'!$A$2:$A$28,0)),"")</f>
      </c>
      <c r="AC413" s="97" t="str">
        <f>IFERROR(INDEX('Cost_Components'!$M$2:$M$28,MATCH(E413,'Cost_Components'!$A$2:$A$28,0)),"")</f>
      </c>
      <c r="AD413" s="98" t="str">
        <f>IFERROR(INDEX('Cost_Components'!$N$2:$N$28,MATCH(E413,'Cost_Components'!$A$2:$A$28,0)),"")</f>
      </c>
      <c r="AE413" s="34" t="str">
        <f>IFERROR(INDEX('Cost_Components'!$O$2:$O$28,MATCH(E413,'Cost_Components'!$A$2:$A$28,0)),"")</f>
      </c>
      <c r="AF413" s="99" t="n">
        <v>930972.4880838</v>
      </c>
      <c r="AG413" s="100" t="n">
        <v>930900.823365004</v>
      </c>
      <c r="AH413" s="101" t="str">
        <f>IF(H413="shared-count-once",COUNTIFS($A$2:$A$1405,A413,$B$2:$B$1405,B413,$E$2:$E$1405,E413),1)</f>
      </c>
      <c r="AI413" s="102" t="n">
        <v>320645615.981408</v>
      </c>
      <c r="AJ413" s="103" t="str">
        <f>IF(AI413=0,"",Q413/AI413)</f>
      </c>
      <c r="AK413" s="104" t="str">
        <f>IF(AI413=0,"",R413/AI413)</f>
      </c>
      <c r="AL413" s="105" t="str">
        <f>IF(AI413=0,"",S413/AI413)</f>
      </c>
      <c r="AM413" s="106" t="str">
        <f>IF(AI413=0,"",Y413/AI413)</f>
      </c>
    </row>
    <row r="414">
      <c r="A414" t="s">
        <v>253</v>
      </c>
      <c r="B414" s="73" t="n">
        <v>2047</v>
      </c>
      <c r="C414" t="s">
        <v>253</v>
      </c>
      <c r="D414" t="s">
        <v>225</v>
      </c>
      <c r="E414" s="74" t="s">
        <v>335</v>
      </c>
      <c r="F414" s="75" t="s">
        <v>336</v>
      </c>
      <c r="G414" s="76" t="s">
        <v>254</v>
      </c>
      <c r="H414" s="77" t="s">
        <v>240</v>
      </c>
      <c r="I414" s="78" t="s">
        <v>215</v>
      </c>
      <c r="J414" s="79" t="str">
        <f>IFERROR(INDEX('Cost_Components'!$K$2:$K$28,MATCH(E414,'Cost_Components'!$A$2:$A$28,0)),"")</f>
      </c>
      <c r="K414" s="80" t="str">
        <f>IF(OR(L414="",Z414="",AA414="",AB414=""),"",IF(B414&lt;AA414,L414,IF(B414&gt;AB414,Z414,L414+(Z414-L414)*MIN(MAX((B414-AA414+1)/MAX(AB414-AA414+1,1),0),1))))</f>
      </c>
      <c r="L414" s="81" t="str">
        <f>IFERROR(INDEX('Cost_Components'!$S$2:$S$28,MATCH(E414,'Cost_Components'!$A$2:$A$28,0)),"")</f>
      </c>
      <c r="M414" s="82" t="str">
        <f>IFERROR(INDEX('Cost_Components'!$L$2:$L$28,MATCH(E414,'Cost_Components'!$A$2:$A$28,0)),"")</f>
      </c>
      <c r="N414" s="83" t="str">
        <f>IFERROR(INDEX('Cost_Components'!$P$2:$P$28,MATCH(E414,'Cost_Components'!$A$2:$A$28,0)),"")</f>
      </c>
      <c r="O414" s="84" t="str">
        <f>AF414*J414</f>
      </c>
      <c r="P414" s="85" t="str">
        <f>AG414*J414</f>
      </c>
      <c r="Q414" s="86" t="str">
        <f>P414*L414*M414*N414</f>
      </c>
      <c r="R414" s="87" t="str">
        <f>O414*K414*M414*N414</f>
      </c>
      <c r="S414" s="88" t="str">
        <f>R414-Q414</f>
      </c>
      <c r="T414" s="34" t="str">
        <f>IFERROR(INDEX('Cost_Components'!$R$2:$R$28,MATCH(E414,'Cost_Components'!$A$2:$A$28,0)),"")</f>
      </c>
      <c r="U414" s="89" t="str">
        <f>IFERROR(INDEX('Cost_Components'!$Q$2:$Q$28,MATCH(E414,'Cost_Components'!$A$2:$A$28,0)),"")</f>
      </c>
      <c r="V414" s="90" t="str">
        <f>1/(1+'Calculation_Assumptions'!$B$5)^(B414-'Calculation_Assumptions'!$B$2)</f>
      </c>
      <c r="W414" s="91" t="str">
        <f>Q414*V414</f>
      </c>
      <c r="X414" s="92" t="str">
        <f>R414*V414</f>
      </c>
      <c r="Y414" s="93" t="str">
        <f>S414*V414</f>
      </c>
      <c r="Z414" s="94" t="str">
        <f>IFERROR(INDEX('Cost_Components'!$T$2:$T$28,MATCH(E414,'Cost_Components'!$A$2:$A$28,0)),"")</f>
      </c>
      <c r="AA414" s="95" t="str">
        <f>IFERROR(INDEX('Cost_Components'!$U$2:$U$28,MATCH(E414,'Cost_Components'!$A$2:$A$28,0)),"")</f>
      </c>
      <c r="AB414" s="96" t="str">
        <f>IFERROR(INDEX('Cost_Components'!$V$2:$V$28,MATCH(E414,'Cost_Components'!$A$2:$A$28,0)),"")</f>
      </c>
      <c r="AC414" s="97" t="str">
        <f>IFERROR(INDEX('Cost_Components'!$M$2:$M$28,MATCH(E414,'Cost_Components'!$A$2:$A$28,0)),"")</f>
      </c>
      <c r="AD414" s="98" t="str">
        <f>IFERROR(INDEX('Cost_Components'!$N$2:$N$28,MATCH(E414,'Cost_Components'!$A$2:$A$28,0)),"")</f>
      </c>
      <c r="AE414" s="34" t="str">
        <f>IFERROR(INDEX('Cost_Components'!$O$2:$O$28,MATCH(E414,'Cost_Components'!$A$2:$A$28,0)),"")</f>
      </c>
      <c r="AF414" s="99" t="n">
        <v>944696.491295156</v>
      </c>
      <c r="AG414" s="100" t="n">
        <v>944617.442249508</v>
      </c>
      <c r="AH414" s="101" t="str">
        <f>IF(H414="shared-count-once",COUNTIFS($A$2:$A$1405,A414,$B$2:$B$1405,B414,$E$2:$E$1405,E414),1)</f>
      </c>
      <c r="AI414" s="102" t="n">
        <v>321429520.522875</v>
      </c>
      <c r="AJ414" s="103" t="str">
        <f>IF(AI414=0,"",Q414/AI414)</f>
      </c>
      <c r="AK414" s="104" t="str">
        <f>IF(AI414=0,"",R414/AI414)</f>
      </c>
      <c r="AL414" s="105" t="str">
        <f>IF(AI414=0,"",S414/AI414)</f>
      </c>
      <c r="AM414" s="106" t="str">
        <f>IF(AI414=0,"",Y414/AI414)</f>
      </c>
    </row>
    <row r="415">
      <c r="A415" t="s">
        <v>253</v>
      </c>
      <c r="B415" s="73" t="n">
        <v>2048</v>
      </c>
      <c r="C415" t="s">
        <v>253</v>
      </c>
      <c r="D415" t="s">
        <v>225</v>
      </c>
      <c r="E415" s="74" t="s">
        <v>335</v>
      </c>
      <c r="F415" s="75" t="s">
        <v>336</v>
      </c>
      <c r="G415" s="76" t="s">
        <v>254</v>
      </c>
      <c r="H415" s="77" t="s">
        <v>240</v>
      </c>
      <c r="I415" s="78" t="s">
        <v>215</v>
      </c>
      <c r="J415" s="79" t="str">
        <f>IFERROR(INDEX('Cost_Components'!$K$2:$K$28,MATCH(E415,'Cost_Components'!$A$2:$A$28,0)),"")</f>
      </c>
      <c r="K415" s="80" t="str">
        <f>IF(OR(L415="",Z415="",AA415="",AB415=""),"",IF(B415&lt;AA415,L415,IF(B415&gt;AB415,Z415,L415+(Z415-L415)*MIN(MAX((B415-AA415+1)/MAX(AB415-AA415+1,1),0),1))))</f>
      </c>
      <c r="L415" s="81" t="str">
        <f>IFERROR(INDEX('Cost_Components'!$S$2:$S$28,MATCH(E415,'Cost_Components'!$A$2:$A$28,0)),"")</f>
      </c>
      <c r="M415" s="82" t="str">
        <f>IFERROR(INDEX('Cost_Components'!$L$2:$L$28,MATCH(E415,'Cost_Components'!$A$2:$A$28,0)),"")</f>
      </c>
      <c r="N415" s="83" t="str">
        <f>IFERROR(INDEX('Cost_Components'!$P$2:$P$28,MATCH(E415,'Cost_Components'!$A$2:$A$28,0)),"")</f>
      </c>
      <c r="O415" s="84" t="str">
        <f>AF415*J415</f>
      </c>
      <c r="P415" s="85" t="str">
        <f>AG415*J415</f>
      </c>
      <c r="Q415" s="86" t="str">
        <f>P415*L415*M415*N415</f>
      </c>
      <c r="R415" s="87" t="str">
        <f>O415*K415*M415*N415</f>
      </c>
      <c r="S415" s="88" t="str">
        <f>R415-Q415</f>
      </c>
      <c r="T415" s="34" t="str">
        <f>IFERROR(INDEX('Cost_Components'!$R$2:$R$28,MATCH(E415,'Cost_Components'!$A$2:$A$28,0)),"")</f>
      </c>
      <c r="U415" s="89" t="str">
        <f>IFERROR(INDEX('Cost_Components'!$Q$2:$Q$28,MATCH(E415,'Cost_Components'!$A$2:$A$28,0)),"")</f>
      </c>
      <c r="V415" s="90" t="str">
        <f>1/(1+'Calculation_Assumptions'!$B$5)^(B415-'Calculation_Assumptions'!$B$2)</f>
      </c>
      <c r="W415" s="91" t="str">
        <f>Q415*V415</f>
      </c>
      <c r="X415" s="92" t="str">
        <f>R415*V415</f>
      </c>
      <c r="Y415" s="93" t="str">
        <f>S415*V415</f>
      </c>
      <c r="Z415" s="94" t="str">
        <f>IFERROR(INDEX('Cost_Components'!$T$2:$T$28,MATCH(E415,'Cost_Components'!$A$2:$A$28,0)),"")</f>
      </c>
      <c r="AA415" s="95" t="str">
        <f>IFERROR(INDEX('Cost_Components'!$U$2:$U$28,MATCH(E415,'Cost_Components'!$A$2:$A$28,0)),"")</f>
      </c>
      <c r="AB415" s="96" t="str">
        <f>IFERROR(INDEX('Cost_Components'!$V$2:$V$28,MATCH(E415,'Cost_Components'!$A$2:$A$28,0)),"")</f>
      </c>
      <c r="AC415" s="97" t="str">
        <f>IFERROR(INDEX('Cost_Components'!$M$2:$M$28,MATCH(E415,'Cost_Components'!$A$2:$A$28,0)),"")</f>
      </c>
      <c r="AD415" s="98" t="str">
        <f>IFERROR(INDEX('Cost_Components'!$N$2:$N$28,MATCH(E415,'Cost_Components'!$A$2:$A$28,0)),"")</f>
      </c>
      <c r="AE415" s="34" t="str">
        <f>IFERROR(INDEX('Cost_Components'!$O$2:$O$28,MATCH(E415,'Cost_Components'!$A$2:$A$28,0)),"")</f>
      </c>
      <c r="AF415" s="99" t="n">
        <v>959804.855542231</v>
      </c>
      <c r="AG415" s="100" t="n">
        <v>959717.963020851</v>
      </c>
      <c r="AH415" s="101" t="str">
        <f>IF(H415="shared-count-once",COUNTIFS($A$2:$A$1405,A415,$B$2:$B$1405,B415,$E$2:$E$1405,E415),1)</f>
      </c>
      <c r="AI415" s="102" t="n">
        <v>322136832.260161</v>
      </c>
      <c r="AJ415" s="103" t="str">
        <f>IF(AI415=0,"",Q415/AI415)</f>
      </c>
      <c r="AK415" s="104" t="str">
        <f>IF(AI415=0,"",R415/AI415)</f>
      </c>
      <c r="AL415" s="105" t="str">
        <f>IF(AI415=0,"",S415/AI415)</f>
      </c>
      <c r="AM415" s="106" t="str">
        <f>IF(AI415=0,"",Y415/AI415)</f>
      </c>
    </row>
    <row r="416">
      <c r="A416" t="s">
        <v>253</v>
      </c>
      <c r="B416" s="73" t="n">
        <v>2049</v>
      </c>
      <c r="C416" t="s">
        <v>253</v>
      </c>
      <c r="D416" t="s">
        <v>225</v>
      </c>
      <c r="E416" s="74" t="s">
        <v>335</v>
      </c>
      <c r="F416" s="75" t="s">
        <v>336</v>
      </c>
      <c r="G416" s="76" t="s">
        <v>254</v>
      </c>
      <c r="H416" s="77" t="s">
        <v>240</v>
      </c>
      <c r="I416" s="78" t="s">
        <v>215</v>
      </c>
      <c r="J416" s="79" t="str">
        <f>IFERROR(INDEX('Cost_Components'!$K$2:$K$28,MATCH(E416,'Cost_Components'!$A$2:$A$28,0)),"")</f>
      </c>
      <c r="K416" s="80" t="str">
        <f>IF(OR(L416="",Z416="",AA416="",AB416=""),"",IF(B416&lt;AA416,L416,IF(B416&gt;AB416,Z416,L416+(Z416-L416)*MIN(MAX((B416-AA416+1)/MAX(AB416-AA416+1,1),0),1))))</f>
      </c>
      <c r="L416" s="81" t="str">
        <f>IFERROR(INDEX('Cost_Components'!$S$2:$S$28,MATCH(E416,'Cost_Components'!$A$2:$A$28,0)),"")</f>
      </c>
      <c r="M416" s="82" t="str">
        <f>IFERROR(INDEX('Cost_Components'!$L$2:$L$28,MATCH(E416,'Cost_Components'!$A$2:$A$28,0)),"")</f>
      </c>
      <c r="N416" s="83" t="str">
        <f>IFERROR(INDEX('Cost_Components'!$P$2:$P$28,MATCH(E416,'Cost_Components'!$A$2:$A$28,0)),"")</f>
      </c>
      <c r="O416" s="84" t="str">
        <f>AF416*J416</f>
      </c>
      <c r="P416" s="85" t="str">
        <f>AG416*J416</f>
      </c>
      <c r="Q416" s="86" t="str">
        <f>P416*L416*M416*N416</f>
      </c>
      <c r="R416" s="87" t="str">
        <f>O416*K416*M416*N416</f>
      </c>
      <c r="S416" s="88" t="str">
        <f>R416-Q416</f>
      </c>
      <c r="T416" s="34" t="str">
        <f>IFERROR(INDEX('Cost_Components'!$R$2:$R$28,MATCH(E416,'Cost_Components'!$A$2:$A$28,0)),"")</f>
      </c>
      <c r="U416" s="89" t="str">
        <f>IFERROR(INDEX('Cost_Components'!$Q$2:$Q$28,MATCH(E416,'Cost_Components'!$A$2:$A$28,0)),"")</f>
      </c>
      <c r="V416" s="90" t="str">
        <f>1/(1+'Calculation_Assumptions'!$B$5)^(B416-'Calculation_Assumptions'!$B$2)</f>
      </c>
      <c r="W416" s="91" t="str">
        <f>Q416*V416</f>
      </c>
      <c r="X416" s="92" t="str">
        <f>R416*V416</f>
      </c>
      <c r="Y416" s="93" t="str">
        <f>S416*V416</f>
      </c>
      <c r="Z416" s="94" t="str">
        <f>IFERROR(INDEX('Cost_Components'!$T$2:$T$28,MATCH(E416,'Cost_Components'!$A$2:$A$28,0)),"")</f>
      </c>
      <c r="AA416" s="95" t="str">
        <f>IFERROR(INDEX('Cost_Components'!$U$2:$U$28,MATCH(E416,'Cost_Components'!$A$2:$A$28,0)),"")</f>
      </c>
      <c r="AB416" s="96" t="str">
        <f>IFERROR(INDEX('Cost_Components'!$V$2:$V$28,MATCH(E416,'Cost_Components'!$A$2:$A$28,0)),"")</f>
      </c>
      <c r="AC416" s="97" t="str">
        <f>IFERROR(INDEX('Cost_Components'!$M$2:$M$28,MATCH(E416,'Cost_Components'!$A$2:$A$28,0)),"")</f>
      </c>
      <c r="AD416" s="98" t="str">
        <f>IFERROR(INDEX('Cost_Components'!$N$2:$N$28,MATCH(E416,'Cost_Components'!$A$2:$A$28,0)),"")</f>
      </c>
      <c r="AE416" s="34" t="str">
        <f>IFERROR(INDEX('Cost_Components'!$O$2:$O$28,MATCH(E416,'Cost_Components'!$A$2:$A$28,0)),"")</f>
      </c>
      <c r="AF416" s="99" t="n">
        <v>972588.910458042</v>
      </c>
      <c r="AG416" s="100" t="n">
        <v>972494.074255693</v>
      </c>
      <c r="AH416" s="101" t="str">
        <f>IF(H416="shared-count-once",COUNTIFS($A$2:$A$1405,A416,$B$2:$B$1405,B416,$E$2:$E$1405,E416),1)</f>
      </c>
      <c r="AI416" s="102" t="n">
        <v>322765819.752681</v>
      </c>
      <c r="AJ416" s="103" t="str">
        <f>IF(AI416=0,"",Q416/AI416)</f>
      </c>
      <c r="AK416" s="104" t="str">
        <f>IF(AI416=0,"",R416/AI416)</f>
      </c>
      <c r="AL416" s="105" t="str">
        <f>IF(AI416=0,"",S416/AI416)</f>
      </c>
      <c r="AM416" s="106" t="str">
        <f>IF(AI416=0,"",Y416/AI416)</f>
      </c>
    </row>
    <row r="417">
      <c r="A417" t="s">
        <v>253</v>
      </c>
      <c r="B417" s="73" t="n">
        <v>2050</v>
      </c>
      <c r="C417" t="s">
        <v>253</v>
      </c>
      <c r="D417" t="s">
        <v>225</v>
      </c>
      <c r="E417" s="74" t="s">
        <v>335</v>
      </c>
      <c r="F417" s="75" t="s">
        <v>336</v>
      </c>
      <c r="G417" s="76" t="s">
        <v>254</v>
      </c>
      <c r="H417" s="77" t="s">
        <v>240</v>
      </c>
      <c r="I417" s="78" t="s">
        <v>215</v>
      </c>
      <c r="J417" s="79" t="str">
        <f>IFERROR(INDEX('Cost_Components'!$K$2:$K$28,MATCH(E417,'Cost_Components'!$A$2:$A$28,0)),"")</f>
      </c>
      <c r="K417" s="80" t="str">
        <f>IF(OR(L417="",Z417="",AA417="",AB417=""),"",IF(B417&lt;AA417,L417,IF(B417&gt;AB417,Z417,L417+(Z417-L417)*MIN(MAX((B417-AA417+1)/MAX(AB417-AA417+1,1),0),1))))</f>
      </c>
      <c r="L417" s="81" t="str">
        <f>IFERROR(INDEX('Cost_Components'!$S$2:$S$28,MATCH(E417,'Cost_Components'!$A$2:$A$28,0)),"")</f>
      </c>
      <c r="M417" s="82" t="str">
        <f>IFERROR(INDEX('Cost_Components'!$L$2:$L$28,MATCH(E417,'Cost_Components'!$A$2:$A$28,0)),"")</f>
      </c>
      <c r="N417" s="83" t="str">
        <f>IFERROR(INDEX('Cost_Components'!$P$2:$P$28,MATCH(E417,'Cost_Components'!$A$2:$A$28,0)),"")</f>
      </c>
      <c r="O417" s="84" t="str">
        <f>AF417*J417</f>
      </c>
      <c r="P417" s="85" t="str">
        <f>AG417*J417</f>
      </c>
      <c r="Q417" s="86" t="str">
        <f>P417*L417*M417*N417</f>
      </c>
      <c r="R417" s="87" t="str">
        <f>O417*K417*M417*N417</f>
      </c>
      <c r="S417" s="88" t="str">
        <f>R417-Q417</f>
      </c>
      <c r="T417" s="34" t="str">
        <f>IFERROR(INDEX('Cost_Components'!$R$2:$R$28,MATCH(E417,'Cost_Components'!$A$2:$A$28,0)),"")</f>
      </c>
      <c r="U417" s="89" t="str">
        <f>IFERROR(INDEX('Cost_Components'!$Q$2:$Q$28,MATCH(E417,'Cost_Components'!$A$2:$A$28,0)),"")</f>
      </c>
      <c r="V417" s="90" t="str">
        <f>1/(1+'Calculation_Assumptions'!$B$5)^(B417-'Calculation_Assumptions'!$B$2)</f>
      </c>
      <c r="W417" s="91" t="str">
        <f>Q417*V417</f>
      </c>
      <c r="X417" s="92" t="str">
        <f>R417*V417</f>
      </c>
      <c r="Y417" s="93" t="str">
        <f>S417*V417</f>
      </c>
      <c r="Z417" s="94" t="str">
        <f>IFERROR(INDEX('Cost_Components'!$T$2:$T$28,MATCH(E417,'Cost_Components'!$A$2:$A$28,0)),"")</f>
      </c>
      <c r="AA417" s="95" t="str">
        <f>IFERROR(INDEX('Cost_Components'!$U$2:$U$28,MATCH(E417,'Cost_Components'!$A$2:$A$28,0)),"")</f>
      </c>
      <c r="AB417" s="96" t="str">
        <f>IFERROR(INDEX('Cost_Components'!$V$2:$V$28,MATCH(E417,'Cost_Components'!$A$2:$A$28,0)),"")</f>
      </c>
      <c r="AC417" s="97" t="str">
        <f>IFERROR(INDEX('Cost_Components'!$M$2:$M$28,MATCH(E417,'Cost_Components'!$A$2:$A$28,0)),"")</f>
      </c>
      <c r="AD417" s="98" t="str">
        <f>IFERROR(INDEX('Cost_Components'!$N$2:$N$28,MATCH(E417,'Cost_Components'!$A$2:$A$28,0)),"")</f>
      </c>
      <c r="AE417" s="34" t="str">
        <f>IFERROR(INDEX('Cost_Components'!$O$2:$O$28,MATCH(E417,'Cost_Components'!$A$2:$A$28,0)),"")</f>
      </c>
      <c r="AF417" s="99" t="n">
        <v>984371.227429164</v>
      </c>
      <c r="AG417" s="100" t="n">
        <v>984268.211433026</v>
      </c>
      <c r="AH417" s="101" t="str">
        <f>IF(H417="shared-count-once",COUNTIFS($A$2:$A$1405,A417,$B$2:$B$1405,B417,$E$2:$E$1405,E417),1)</f>
      </c>
      <c r="AI417" s="102" t="n">
        <v>323312042.563285</v>
      </c>
      <c r="AJ417" s="103" t="str">
        <f>IF(AI417=0,"",Q417/AI417)</f>
      </c>
      <c r="AK417" s="104" t="str">
        <f>IF(AI417=0,"",R417/AI417)</f>
      </c>
      <c r="AL417" s="105" t="str">
        <f>IF(AI417=0,"",S417/AI417)</f>
      </c>
      <c r="AM417" s="106" t="str">
        <f>IF(AI417=0,"",Y417/AI417)</f>
      </c>
    </row>
    <row r="418">
      <c r="A418" t="s">
        <v>253</v>
      </c>
      <c r="B418" s="73" t="n">
        <v>2025</v>
      </c>
      <c r="C418" t="s">
        <v>253</v>
      </c>
      <c r="D418" t="s">
        <v>225</v>
      </c>
      <c r="E418" s="74" t="s">
        <v>338</v>
      </c>
      <c r="F418" s="75" t="s">
        <v>339</v>
      </c>
      <c r="G418" s="76" t="s">
        <v>254</v>
      </c>
      <c r="H418" s="77" t="s">
        <v>240</v>
      </c>
      <c r="I418" s="78" t="s">
        <v>304</v>
      </c>
      <c r="J418" s="79" t="str">
        <f>IFERROR(INDEX('Cost_Components'!$K$2:$K$28,MATCH(E418,'Cost_Components'!$A$2:$A$28,0)),"")</f>
      </c>
      <c r="K418" s="80" t="str">
        <f>IF(OR(L418="",Z418="",AA418="",AB418=""),"",IF(B418&lt;AA418,L418,IF(B418&gt;AB418,Z418,L418+(Z418-L418)*MIN(MAX((B418-AA418+1)/MAX(AB418-AA418+1,1),0),1))))</f>
      </c>
      <c r="L418" s="81" t="str">
        <f>IFERROR(INDEX('Cost_Components'!$S$2:$S$28,MATCH(E418,'Cost_Components'!$A$2:$A$28,0)),"")</f>
      </c>
      <c r="M418" s="82" t="str">
        <f>IFERROR(INDEX('Cost_Components'!$L$2:$L$28,MATCH(E418,'Cost_Components'!$A$2:$A$28,0)),"")</f>
      </c>
      <c r="N418" s="83" t="str">
        <f>IFERROR(INDEX('Cost_Components'!$P$2:$P$28,MATCH(E418,'Cost_Components'!$A$2:$A$28,0)),"")</f>
      </c>
      <c r="O418" s="84" t="str">
        <f>AF418*J418</f>
      </c>
      <c r="P418" s="85" t="str">
        <f>AG418*J418</f>
      </c>
      <c r="Q418" s="86" t="str">
        <f>P418*L418*M418*N418</f>
      </c>
      <c r="R418" s="87" t="str">
        <f>O418*K418*M418*N418</f>
      </c>
      <c r="S418" s="88" t="str">
        <f>R418-Q418</f>
      </c>
      <c r="T418" s="34" t="str">
        <f>IFERROR(INDEX('Cost_Components'!$R$2:$R$28,MATCH(E418,'Cost_Components'!$A$2:$A$28,0)),"")</f>
      </c>
      <c r="U418" s="89" t="str">
        <f>IFERROR(INDEX('Cost_Components'!$Q$2:$Q$28,MATCH(E418,'Cost_Components'!$A$2:$A$28,0)),"")</f>
      </c>
      <c r="V418" s="90" t="str">
        <f>1/(1+'Calculation_Assumptions'!$B$5)^(B418-'Calculation_Assumptions'!$B$2)</f>
      </c>
      <c r="W418" s="91" t="str">
        <f>Q418*V418</f>
      </c>
      <c r="X418" s="92" t="str">
        <f>R418*V418</f>
      </c>
      <c r="Y418" s="93" t="str">
        <f>S418*V418</f>
      </c>
      <c r="Z418" s="94" t="str">
        <f>IFERROR(INDEX('Cost_Components'!$T$2:$T$28,MATCH(E418,'Cost_Components'!$A$2:$A$28,0)),"")</f>
      </c>
      <c r="AA418" s="95" t="str">
        <f>IFERROR(INDEX('Cost_Components'!$U$2:$U$28,MATCH(E418,'Cost_Components'!$A$2:$A$28,0)),"")</f>
      </c>
      <c r="AB418" s="96" t="str">
        <f>IFERROR(INDEX('Cost_Components'!$V$2:$V$28,MATCH(E418,'Cost_Components'!$A$2:$A$28,0)),"")</f>
      </c>
      <c r="AC418" s="97" t="str">
        <f>IFERROR(INDEX('Cost_Components'!$M$2:$M$28,MATCH(E418,'Cost_Components'!$A$2:$A$28,0)),"")</f>
      </c>
      <c r="AD418" s="98" t="str">
        <f>IFERROR(INDEX('Cost_Components'!$N$2:$N$28,MATCH(E418,'Cost_Components'!$A$2:$A$28,0)),"")</f>
      </c>
      <c r="AE418" s="34" t="str">
        <f>IFERROR(INDEX('Cost_Components'!$O$2:$O$28,MATCH(E418,'Cost_Components'!$A$2:$A$28,0)),"")</f>
      </c>
      <c r="AF418" s="99" t="n">
        <v>5190390.28253611</v>
      </c>
      <c r="AG418" s="100" t="n">
        <v>5189652.73871082</v>
      </c>
      <c r="AH418" s="101" t="str">
        <f>IF(H418="shared-count-once",COUNTIFS($A$2:$A$1405,A418,$B$2:$B$1405,B418,$E$2:$E$1405,E418),1)</f>
      </c>
      <c r="AI418" s="102" t="n">
        <v>288391907.644456</v>
      </c>
      <c r="AJ418" s="103" t="str">
        <f>IF(AI418=0,"",Q418/AI418)</f>
      </c>
      <c r="AK418" s="104" t="str">
        <f>IF(AI418=0,"",R418/AI418)</f>
      </c>
      <c r="AL418" s="105" t="str">
        <f>IF(AI418=0,"",S418/AI418)</f>
      </c>
      <c r="AM418" s="106" t="str">
        <f>IF(AI418=0,"",Y418/AI418)</f>
      </c>
    </row>
    <row r="419">
      <c r="A419" t="s">
        <v>253</v>
      </c>
      <c r="B419" s="73" t="n">
        <v>2026</v>
      </c>
      <c r="C419" t="s">
        <v>253</v>
      </c>
      <c r="D419" t="s">
        <v>225</v>
      </c>
      <c r="E419" s="74" t="s">
        <v>338</v>
      </c>
      <c r="F419" s="75" t="s">
        <v>339</v>
      </c>
      <c r="G419" s="76" t="s">
        <v>254</v>
      </c>
      <c r="H419" s="77" t="s">
        <v>240</v>
      </c>
      <c r="I419" s="78" t="s">
        <v>304</v>
      </c>
      <c r="J419" s="79" t="str">
        <f>IFERROR(INDEX('Cost_Components'!$K$2:$K$28,MATCH(E419,'Cost_Components'!$A$2:$A$28,0)),"")</f>
      </c>
      <c r="K419" s="80" t="str">
        <f>IF(OR(L419="",Z419="",AA419="",AB419=""),"",IF(B419&lt;AA419,L419,IF(B419&gt;AB419,Z419,L419+(Z419-L419)*MIN(MAX((B419-AA419+1)/MAX(AB419-AA419+1,1),0),1))))</f>
      </c>
      <c r="L419" s="81" t="str">
        <f>IFERROR(INDEX('Cost_Components'!$S$2:$S$28,MATCH(E419,'Cost_Components'!$A$2:$A$28,0)),"")</f>
      </c>
      <c r="M419" s="82" t="str">
        <f>IFERROR(INDEX('Cost_Components'!$L$2:$L$28,MATCH(E419,'Cost_Components'!$A$2:$A$28,0)),"")</f>
      </c>
      <c r="N419" s="83" t="str">
        <f>IFERROR(INDEX('Cost_Components'!$P$2:$P$28,MATCH(E419,'Cost_Components'!$A$2:$A$28,0)),"")</f>
      </c>
      <c r="O419" s="84" t="str">
        <f>AF419*J419</f>
      </c>
      <c r="P419" s="85" t="str">
        <f>AG419*J419</f>
      </c>
      <c r="Q419" s="86" t="str">
        <f>P419*L419*M419*N419</f>
      </c>
      <c r="R419" s="87" t="str">
        <f>O419*K419*M419*N419</f>
      </c>
      <c r="S419" s="88" t="str">
        <f>R419-Q419</f>
      </c>
      <c r="T419" s="34" t="str">
        <f>IFERROR(INDEX('Cost_Components'!$R$2:$R$28,MATCH(E419,'Cost_Components'!$A$2:$A$28,0)),"")</f>
      </c>
      <c r="U419" s="89" t="str">
        <f>IFERROR(INDEX('Cost_Components'!$Q$2:$Q$28,MATCH(E419,'Cost_Components'!$A$2:$A$28,0)),"")</f>
      </c>
      <c r="V419" s="90" t="str">
        <f>1/(1+'Calculation_Assumptions'!$B$5)^(B419-'Calculation_Assumptions'!$B$2)</f>
      </c>
      <c r="W419" s="91" t="str">
        <f>Q419*V419</f>
      </c>
      <c r="X419" s="92" t="str">
        <f>R419*V419</f>
      </c>
      <c r="Y419" s="93" t="str">
        <f>S419*V419</f>
      </c>
      <c r="Z419" s="94" t="str">
        <f>IFERROR(INDEX('Cost_Components'!$T$2:$T$28,MATCH(E419,'Cost_Components'!$A$2:$A$28,0)),"")</f>
      </c>
      <c r="AA419" s="95" t="str">
        <f>IFERROR(INDEX('Cost_Components'!$U$2:$U$28,MATCH(E419,'Cost_Components'!$A$2:$A$28,0)),"")</f>
      </c>
      <c r="AB419" s="96" t="str">
        <f>IFERROR(INDEX('Cost_Components'!$V$2:$V$28,MATCH(E419,'Cost_Components'!$A$2:$A$28,0)),"")</f>
      </c>
      <c r="AC419" s="97" t="str">
        <f>IFERROR(INDEX('Cost_Components'!$M$2:$M$28,MATCH(E419,'Cost_Components'!$A$2:$A$28,0)),"")</f>
      </c>
      <c r="AD419" s="98" t="str">
        <f>IFERROR(INDEX('Cost_Components'!$N$2:$N$28,MATCH(E419,'Cost_Components'!$A$2:$A$28,0)),"")</f>
      </c>
      <c r="AE419" s="34" t="str">
        <f>IFERROR(INDEX('Cost_Components'!$O$2:$O$28,MATCH(E419,'Cost_Components'!$A$2:$A$28,0)),"")</f>
      </c>
      <c r="AF419" s="99" t="n">
        <v>5333793.77002079</v>
      </c>
      <c r="AG419" s="100" t="n">
        <v>5331606.63176609</v>
      </c>
      <c r="AH419" s="101" t="str">
        <f>IF(H419="shared-count-once",COUNTIFS($A$2:$A$1405,A419,$B$2:$B$1405,B419,$E$2:$E$1405,E419),1)</f>
      </c>
      <c r="AI419" s="102" t="n">
        <v>290472130.233437</v>
      </c>
      <c r="AJ419" s="103" t="str">
        <f>IF(AI419=0,"",Q419/AI419)</f>
      </c>
      <c r="AK419" s="104" t="str">
        <f>IF(AI419=0,"",R419/AI419)</f>
      </c>
      <c r="AL419" s="105" t="str">
        <f>IF(AI419=0,"",S419/AI419)</f>
      </c>
      <c r="AM419" s="106" t="str">
        <f>IF(AI419=0,"",Y419/AI419)</f>
      </c>
    </row>
    <row r="420">
      <c r="A420" t="s">
        <v>253</v>
      </c>
      <c r="B420" s="73" t="n">
        <v>2027</v>
      </c>
      <c r="C420" t="s">
        <v>253</v>
      </c>
      <c r="D420" t="s">
        <v>225</v>
      </c>
      <c r="E420" s="74" t="s">
        <v>338</v>
      </c>
      <c r="F420" s="75" t="s">
        <v>339</v>
      </c>
      <c r="G420" s="76" t="s">
        <v>254</v>
      </c>
      <c r="H420" s="77" t="s">
        <v>240</v>
      </c>
      <c r="I420" s="78" t="s">
        <v>304</v>
      </c>
      <c r="J420" s="79" t="str">
        <f>IFERROR(INDEX('Cost_Components'!$K$2:$K$28,MATCH(E420,'Cost_Components'!$A$2:$A$28,0)),"")</f>
      </c>
      <c r="K420" s="80" t="str">
        <f>IF(OR(L420="",Z420="",AA420="",AB420=""),"",IF(B420&lt;AA420,L420,IF(B420&gt;AB420,Z420,L420+(Z420-L420)*MIN(MAX((B420-AA420+1)/MAX(AB420-AA420+1,1),0),1))))</f>
      </c>
      <c r="L420" s="81" t="str">
        <f>IFERROR(INDEX('Cost_Components'!$S$2:$S$28,MATCH(E420,'Cost_Components'!$A$2:$A$28,0)),"")</f>
      </c>
      <c r="M420" s="82" t="str">
        <f>IFERROR(INDEX('Cost_Components'!$L$2:$L$28,MATCH(E420,'Cost_Components'!$A$2:$A$28,0)),"")</f>
      </c>
      <c r="N420" s="83" t="str">
        <f>IFERROR(INDEX('Cost_Components'!$P$2:$P$28,MATCH(E420,'Cost_Components'!$A$2:$A$28,0)),"")</f>
      </c>
      <c r="O420" s="84" t="str">
        <f>AF420*J420</f>
      </c>
      <c r="P420" s="85" t="str">
        <f>AG420*J420</f>
      </c>
      <c r="Q420" s="86" t="str">
        <f>P420*L420*M420*N420</f>
      </c>
      <c r="R420" s="87" t="str">
        <f>O420*K420*M420*N420</f>
      </c>
      <c r="S420" s="88" t="str">
        <f>R420-Q420</f>
      </c>
      <c r="T420" s="34" t="str">
        <f>IFERROR(INDEX('Cost_Components'!$R$2:$R$28,MATCH(E420,'Cost_Components'!$A$2:$A$28,0)),"")</f>
      </c>
      <c r="U420" s="89" t="str">
        <f>IFERROR(INDEX('Cost_Components'!$Q$2:$Q$28,MATCH(E420,'Cost_Components'!$A$2:$A$28,0)),"")</f>
      </c>
      <c r="V420" s="90" t="str">
        <f>1/(1+'Calculation_Assumptions'!$B$5)^(B420-'Calculation_Assumptions'!$B$2)</f>
      </c>
      <c r="W420" s="91" t="str">
        <f>Q420*V420</f>
      </c>
      <c r="X420" s="92" t="str">
        <f>R420*V420</f>
      </c>
      <c r="Y420" s="93" t="str">
        <f>S420*V420</f>
      </c>
      <c r="Z420" s="94" t="str">
        <f>IFERROR(INDEX('Cost_Components'!$T$2:$T$28,MATCH(E420,'Cost_Components'!$A$2:$A$28,0)),"")</f>
      </c>
      <c r="AA420" s="95" t="str">
        <f>IFERROR(INDEX('Cost_Components'!$U$2:$U$28,MATCH(E420,'Cost_Components'!$A$2:$A$28,0)),"")</f>
      </c>
      <c r="AB420" s="96" t="str">
        <f>IFERROR(INDEX('Cost_Components'!$V$2:$V$28,MATCH(E420,'Cost_Components'!$A$2:$A$28,0)),"")</f>
      </c>
      <c r="AC420" s="97" t="str">
        <f>IFERROR(INDEX('Cost_Components'!$M$2:$M$28,MATCH(E420,'Cost_Components'!$A$2:$A$28,0)),"")</f>
      </c>
      <c r="AD420" s="98" t="str">
        <f>IFERROR(INDEX('Cost_Components'!$N$2:$N$28,MATCH(E420,'Cost_Components'!$A$2:$A$28,0)),"")</f>
      </c>
      <c r="AE420" s="34" t="str">
        <f>IFERROR(INDEX('Cost_Components'!$O$2:$O$28,MATCH(E420,'Cost_Components'!$A$2:$A$28,0)),"")</f>
      </c>
      <c r="AF420" s="99" t="n">
        <v>5480768.18408345</v>
      </c>
      <c r="AG420" s="100" t="n">
        <v>5476440.69085974</v>
      </c>
      <c r="AH420" s="101" t="str">
        <f>IF(H420="shared-count-once",COUNTIFS($A$2:$A$1405,A420,$B$2:$B$1405,B420,$E$2:$E$1405,E420),1)</f>
      </c>
      <c r="AI420" s="102" t="n">
        <v>292505080.826208</v>
      </c>
      <c r="AJ420" s="103" t="str">
        <f>IF(AI420=0,"",Q420/AI420)</f>
      </c>
      <c r="AK420" s="104" t="str">
        <f>IF(AI420=0,"",R420/AI420)</f>
      </c>
      <c r="AL420" s="105" t="str">
        <f>IF(AI420=0,"",S420/AI420)</f>
      </c>
      <c r="AM420" s="106" t="str">
        <f>IF(AI420=0,"",Y420/AI420)</f>
      </c>
    </row>
    <row r="421">
      <c r="A421" t="s">
        <v>253</v>
      </c>
      <c r="B421" s="73" t="n">
        <v>2028</v>
      </c>
      <c r="C421" t="s">
        <v>253</v>
      </c>
      <c r="D421" t="s">
        <v>225</v>
      </c>
      <c r="E421" s="74" t="s">
        <v>338</v>
      </c>
      <c r="F421" s="75" t="s">
        <v>339</v>
      </c>
      <c r="G421" s="76" t="s">
        <v>254</v>
      </c>
      <c r="H421" s="77" t="s">
        <v>240</v>
      </c>
      <c r="I421" s="78" t="s">
        <v>304</v>
      </c>
      <c r="J421" s="79" t="str">
        <f>IFERROR(INDEX('Cost_Components'!$K$2:$K$28,MATCH(E421,'Cost_Components'!$A$2:$A$28,0)),"")</f>
      </c>
      <c r="K421" s="80" t="str">
        <f>IF(OR(L421="",Z421="",AA421="",AB421=""),"",IF(B421&lt;AA421,L421,IF(B421&gt;AB421,Z421,L421+(Z421-L421)*MIN(MAX((B421-AA421+1)/MAX(AB421-AA421+1,1),0),1))))</f>
      </c>
      <c r="L421" s="81" t="str">
        <f>IFERROR(INDEX('Cost_Components'!$S$2:$S$28,MATCH(E421,'Cost_Components'!$A$2:$A$28,0)),"")</f>
      </c>
      <c r="M421" s="82" t="str">
        <f>IFERROR(INDEX('Cost_Components'!$L$2:$L$28,MATCH(E421,'Cost_Components'!$A$2:$A$28,0)),"")</f>
      </c>
      <c r="N421" s="83" t="str">
        <f>IFERROR(INDEX('Cost_Components'!$P$2:$P$28,MATCH(E421,'Cost_Components'!$A$2:$A$28,0)),"")</f>
      </c>
      <c r="O421" s="84" t="str">
        <f>AF421*J421</f>
      </c>
      <c r="P421" s="85" t="str">
        <f>AG421*J421</f>
      </c>
      <c r="Q421" s="86" t="str">
        <f>P421*L421*M421*N421</f>
      </c>
      <c r="R421" s="87" t="str">
        <f>O421*K421*M421*N421</f>
      </c>
      <c r="S421" s="88" t="str">
        <f>R421-Q421</f>
      </c>
      <c r="T421" s="34" t="str">
        <f>IFERROR(INDEX('Cost_Components'!$R$2:$R$28,MATCH(E421,'Cost_Components'!$A$2:$A$28,0)),"")</f>
      </c>
      <c r="U421" s="89" t="str">
        <f>IFERROR(INDEX('Cost_Components'!$Q$2:$Q$28,MATCH(E421,'Cost_Components'!$A$2:$A$28,0)),"")</f>
      </c>
      <c r="V421" s="90" t="str">
        <f>1/(1+'Calculation_Assumptions'!$B$5)^(B421-'Calculation_Assumptions'!$B$2)</f>
      </c>
      <c r="W421" s="91" t="str">
        <f>Q421*V421</f>
      </c>
      <c r="X421" s="92" t="str">
        <f>R421*V421</f>
      </c>
      <c r="Y421" s="93" t="str">
        <f>S421*V421</f>
      </c>
      <c r="Z421" s="94" t="str">
        <f>IFERROR(INDEX('Cost_Components'!$T$2:$T$28,MATCH(E421,'Cost_Components'!$A$2:$A$28,0)),"")</f>
      </c>
      <c r="AA421" s="95" t="str">
        <f>IFERROR(INDEX('Cost_Components'!$U$2:$U$28,MATCH(E421,'Cost_Components'!$A$2:$A$28,0)),"")</f>
      </c>
      <c r="AB421" s="96" t="str">
        <f>IFERROR(INDEX('Cost_Components'!$V$2:$V$28,MATCH(E421,'Cost_Components'!$A$2:$A$28,0)),"")</f>
      </c>
      <c r="AC421" s="97" t="str">
        <f>IFERROR(INDEX('Cost_Components'!$M$2:$M$28,MATCH(E421,'Cost_Components'!$A$2:$A$28,0)),"")</f>
      </c>
      <c r="AD421" s="98" t="str">
        <f>IFERROR(INDEX('Cost_Components'!$N$2:$N$28,MATCH(E421,'Cost_Components'!$A$2:$A$28,0)),"")</f>
      </c>
      <c r="AE421" s="34" t="str">
        <f>IFERROR(INDEX('Cost_Components'!$O$2:$O$28,MATCH(E421,'Cost_Components'!$A$2:$A$28,0)),"")</f>
      </c>
      <c r="AF421" s="99" t="n">
        <v>5628444.80803696</v>
      </c>
      <c r="AG421" s="100" t="n">
        <v>5621302.83286355</v>
      </c>
      <c r="AH421" s="101" t="str">
        <f>IF(H421="shared-count-once",COUNTIFS($A$2:$A$1405,A421,$B$2:$B$1405,B421,$E$2:$E$1405,E421),1)</f>
      </c>
      <c r="AI421" s="102" t="n">
        <v>294484707.921554</v>
      </c>
      <c r="AJ421" s="103" t="str">
        <f>IF(AI421=0,"",Q421/AI421)</f>
      </c>
      <c r="AK421" s="104" t="str">
        <f>IF(AI421=0,"",R421/AI421)</f>
      </c>
      <c r="AL421" s="105" t="str">
        <f>IF(AI421=0,"",S421/AI421)</f>
      </c>
      <c r="AM421" s="106" t="str">
        <f>IF(AI421=0,"",Y421/AI421)</f>
      </c>
    </row>
    <row r="422">
      <c r="A422" t="s">
        <v>253</v>
      </c>
      <c r="B422" s="73" t="n">
        <v>2029</v>
      </c>
      <c r="C422" t="s">
        <v>253</v>
      </c>
      <c r="D422" t="s">
        <v>225</v>
      </c>
      <c r="E422" s="74" t="s">
        <v>338</v>
      </c>
      <c r="F422" s="75" t="s">
        <v>339</v>
      </c>
      <c r="G422" s="76" t="s">
        <v>254</v>
      </c>
      <c r="H422" s="77" t="s">
        <v>240</v>
      </c>
      <c r="I422" s="78" t="s">
        <v>304</v>
      </c>
      <c r="J422" s="79" t="str">
        <f>IFERROR(INDEX('Cost_Components'!$K$2:$K$28,MATCH(E422,'Cost_Components'!$A$2:$A$28,0)),"")</f>
      </c>
      <c r="K422" s="80" t="str">
        <f>IF(OR(L422="",Z422="",AA422="",AB422=""),"",IF(B422&lt;AA422,L422,IF(B422&gt;AB422,Z422,L422+(Z422-L422)*MIN(MAX((B422-AA422+1)/MAX(AB422-AA422+1,1),0),1))))</f>
      </c>
      <c r="L422" s="81" t="str">
        <f>IFERROR(INDEX('Cost_Components'!$S$2:$S$28,MATCH(E422,'Cost_Components'!$A$2:$A$28,0)),"")</f>
      </c>
      <c r="M422" s="82" t="str">
        <f>IFERROR(INDEX('Cost_Components'!$L$2:$L$28,MATCH(E422,'Cost_Components'!$A$2:$A$28,0)),"")</f>
      </c>
      <c r="N422" s="83" t="str">
        <f>IFERROR(INDEX('Cost_Components'!$P$2:$P$28,MATCH(E422,'Cost_Components'!$A$2:$A$28,0)),"")</f>
      </c>
      <c r="O422" s="84" t="str">
        <f>AF422*J422</f>
      </c>
      <c r="P422" s="85" t="str">
        <f>AG422*J422</f>
      </c>
      <c r="Q422" s="86" t="str">
        <f>P422*L422*M422*N422</f>
      </c>
      <c r="R422" s="87" t="str">
        <f>O422*K422*M422*N422</f>
      </c>
      <c r="S422" s="88" t="str">
        <f>R422-Q422</f>
      </c>
      <c r="T422" s="34" t="str">
        <f>IFERROR(INDEX('Cost_Components'!$R$2:$R$28,MATCH(E422,'Cost_Components'!$A$2:$A$28,0)),"")</f>
      </c>
      <c r="U422" s="89" t="str">
        <f>IFERROR(INDEX('Cost_Components'!$Q$2:$Q$28,MATCH(E422,'Cost_Components'!$A$2:$A$28,0)),"")</f>
      </c>
      <c r="V422" s="90" t="str">
        <f>1/(1+'Calculation_Assumptions'!$B$5)^(B422-'Calculation_Assumptions'!$B$2)</f>
      </c>
      <c r="W422" s="91" t="str">
        <f>Q422*V422</f>
      </c>
      <c r="X422" s="92" t="str">
        <f>R422*V422</f>
      </c>
      <c r="Y422" s="93" t="str">
        <f>S422*V422</f>
      </c>
      <c r="Z422" s="94" t="str">
        <f>IFERROR(INDEX('Cost_Components'!$T$2:$T$28,MATCH(E422,'Cost_Components'!$A$2:$A$28,0)),"")</f>
      </c>
      <c r="AA422" s="95" t="str">
        <f>IFERROR(INDEX('Cost_Components'!$U$2:$U$28,MATCH(E422,'Cost_Components'!$A$2:$A$28,0)),"")</f>
      </c>
      <c r="AB422" s="96" t="str">
        <f>IFERROR(INDEX('Cost_Components'!$V$2:$V$28,MATCH(E422,'Cost_Components'!$A$2:$A$28,0)),"")</f>
      </c>
      <c r="AC422" s="97" t="str">
        <f>IFERROR(INDEX('Cost_Components'!$M$2:$M$28,MATCH(E422,'Cost_Components'!$A$2:$A$28,0)),"")</f>
      </c>
      <c r="AD422" s="98" t="str">
        <f>IFERROR(INDEX('Cost_Components'!$N$2:$N$28,MATCH(E422,'Cost_Components'!$A$2:$A$28,0)),"")</f>
      </c>
      <c r="AE422" s="34" t="str">
        <f>IFERROR(INDEX('Cost_Components'!$O$2:$O$28,MATCH(E422,'Cost_Components'!$A$2:$A$28,0)),"")</f>
      </c>
      <c r="AF422" s="99" t="n">
        <v>5777587.47467834</v>
      </c>
      <c r="AG422" s="100" t="n">
        <v>5766968.1668583</v>
      </c>
      <c r="AH422" s="101" t="str">
        <f>IF(H422="shared-count-once",COUNTIFS($A$2:$A$1405,A422,$B$2:$B$1405,B422,$E$2:$E$1405,E422),1)</f>
      </c>
      <c r="AI422" s="102" t="n">
        <v>296414030.31143</v>
      </c>
      <c r="AJ422" s="103" t="str">
        <f>IF(AI422=0,"",Q422/AI422)</f>
      </c>
      <c r="AK422" s="104" t="str">
        <f>IF(AI422=0,"",R422/AI422)</f>
      </c>
      <c r="AL422" s="105" t="str">
        <f>IF(AI422=0,"",S422/AI422)</f>
      </c>
      <c r="AM422" s="106" t="str">
        <f>IF(AI422=0,"",Y422/AI422)</f>
      </c>
    </row>
    <row r="423">
      <c r="A423" t="s">
        <v>253</v>
      </c>
      <c r="B423" s="73" t="n">
        <v>2030</v>
      </c>
      <c r="C423" t="s">
        <v>253</v>
      </c>
      <c r="D423" t="s">
        <v>225</v>
      </c>
      <c r="E423" s="74" t="s">
        <v>338</v>
      </c>
      <c r="F423" s="75" t="s">
        <v>339</v>
      </c>
      <c r="G423" s="76" t="s">
        <v>254</v>
      </c>
      <c r="H423" s="77" t="s">
        <v>240</v>
      </c>
      <c r="I423" s="78" t="s">
        <v>304</v>
      </c>
      <c r="J423" s="79" t="str">
        <f>IFERROR(INDEX('Cost_Components'!$K$2:$K$28,MATCH(E423,'Cost_Components'!$A$2:$A$28,0)),"")</f>
      </c>
      <c r="K423" s="80" t="str">
        <f>IF(OR(L423="",Z423="",AA423="",AB423=""),"",IF(B423&lt;AA423,L423,IF(B423&gt;AB423,Z423,L423+(Z423-L423)*MIN(MAX((B423-AA423+1)/MAX(AB423-AA423+1,1),0),1))))</f>
      </c>
      <c r="L423" s="81" t="str">
        <f>IFERROR(INDEX('Cost_Components'!$S$2:$S$28,MATCH(E423,'Cost_Components'!$A$2:$A$28,0)),"")</f>
      </c>
      <c r="M423" s="82" t="str">
        <f>IFERROR(INDEX('Cost_Components'!$L$2:$L$28,MATCH(E423,'Cost_Components'!$A$2:$A$28,0)),"")</f>
      </c>
      <c r="N423" s="83" t="str">
        <f>IFERROR(INDEX('Cost_Components'!$P$2:$P$28,MATCH(E423,'Cost_Components'!$A$2:$A$28,0)),"")</f>
      </c>
      <c r="O423" s="84" t="str">
        <f>AF423*J423</f>
      </c>
      <c r="P423" s="85" t="str">
        <f>AG423*J423</f>
      </c>
      <c r="Q423" s="86" t="str">
        <f>P423*L423*M423*N423</f>
      </c>
      <c r="R423" s="87" t="str">
        <f>O423*K423*M423*N423</f>
      </c>
      <c r="S423" s="88" t="str">
        <f>R423-Q423</f>
      </c>
      <c r="T423" s="34" t="str">
        <f>IFERROR(INDEX('Cost_Components'!$R$2:$R$28,MATCH(E423,'Cost_Components'!$A$2:$A$28,0)),"")</f>
      </c>
      <c r="U423" s="89" t="str">
        <f>IFERROR(INDEX('Cost_Components'!$Q$2:$Q$28,MATCH(E423,'Cost_Components'!$A$2:$A$28,0)),"")</f>
      </c>
      <c r="V423" s="90" t="str">
        <f>1/(1+'Calculation_Assumptions'!$B$5)^(B423-'Calculation_Assumptions'!$B$2)</f>
      </c>
      <c r="W423" s="91" t="str">
        <f>Q423*V423</f>
      </c>
      <c r="X423" s="92" t="str">
        <f>R423*V423</f>
      </c>
      <c r="Y423" s="93" t="str">
        <f>S423*V423</f>
      </c>
      <c r="Z423" s="94" t="str">
        <f>IFERROR(INDEX('Cost_Components'!$T$2:$T$28,MATCH(E423,'Cost_Components'!$A$2:$A$28,0)),"")</f>
      </c>
      <c r="AA423" s="95" t="str">
        <f>IFERROR(INDEX('Cost_Components'!$U$2:$U$28,MATCH(E423,'Cost_Components'!$A$2:$A$28,0)),"")</f>
      </c>
      <c r="AB423" s="96" t="str">
        <f>IFERROR(INDEX('Cost_Components'!$V$2:$V$28,MATCH(E423,'Cost_Components'!$A$2:$A$28,0)),"")</f>
      </c>
      <c r="AC423" s="97" t="str">
        <f>IFERROR(INDEX('Cost_Components'!$M$2:$M$28,MATCH(E423,'Cost_Components'!$A$2:$A$28,0)),"")</f>
      </c>
      <c r="AD423" s="98" t="str">
        <f>IFERROR(INDEX('Cost_Components'!$N$2:$N$28,MATCH(E423,'Cost_Components'!$A$2:$A$28,0)),"")</f>
      </c>
      <c r="AE423" s="34" t="str">
        <f>IFERROR(INDEX('Cost_Components'!$O$2:$O$28,MATCH(E423,'Cost_Components'!$A$2:$A$28,0)),"")</f>
      </c>
      <c r="AF423" s="99" t="n">
        <v>5928218.33092359</v>
      </c>
      <c r="AG423" s="100" t="n">
        <v>5913493.5628833</v>
      </c>
      <c r="AH423" s="101" t="str">
        <f>IF(H423="shared-count-once",COUNTIFS($A$2:$A$1405,A423,$B$2:$B$1405,B423,$E$2:$E$1405,E423),1)</f>
      </c>
      <c r="AI423" s="102" t="n">
        <v>298289404.664994</v>
      </c>
      <c r="AJ423" s="103" t="str">
        <f>IF(AI423=0,"",Q423/AI423)</f>
      </c>
      <c r="AK423" s="104" t="str">
        <f>IF(AI423=0,"",R423/AI423)</f>
      </c>
      <c r="AL423" s="105" t="str">
        <f>IF(AI423=0,"",S423/AI423)</f>
      </c>
      <c r="AM423" s="106" t="str">
        <f>IF(AI423=0,"",Y423/AI423)</f>
      </c>
    </row>
    <row r="424">
      <c r="A424" t="s">
        <v>253</v>
      </c>
      <c r="B424" s="73" t="n">
        <v>2031</v>
      </c>
      <c r="C424" t="s">
        <v>253</v>
      </c>
      <c r="D424" t="s">
        <v>225</v>
      </c>
      <c r="E424" s="74" t="s">
        <v>338</v>
      </c>
      <c r="F424" s="75" t="s">
        <v>339</v>
      </c>
      <c r="G424" s="76" t="s">
        <v>254</v>
      </c>
      <c r="H424" s="77" t="s">
        <v>240</v>
      </c>
      <c r="I424" s="78" t="s">
        <v>304</v>
      </c>
      <c r="J424" s="79" t="str">
        <f>IFERROR(INDEX('Cost_Components'!$K$2:$K$28,MATCH(E424,'Cost_Components'!$A$2:$A$28,0)),"")</f>
      </c>
      <c r="K424" s="80" t="str">
        <f>IF(OR(L424="",Z424="",AA424="",AB424=""),"",IF(B424&lt;AA424,L424,IF(B424&gt;AB424,Z424,L424+(Z424-L424)*MIN(MAX((B424-AA424+1)/MAX(AB424-AA424+1,1),0),1))))</f>
      </c>
      <c r="L424" s="81" t="str">
        <f>IFERROR(INDEX('Cost_Components'!$S$2:$S$28,MATCH(E424,'Cost_Components'!$A$2:$A$28,0)),"")</f>
      </c>
      <c r="M424" s="82" t="str">
        <f>IFERROR(INDEX('Cost_Components'!$L$2:$L$28,MATCH(E424,'Cost_Components'!$A$2:$A$28,0)),"")</f>
      </c>
      <c r="N424" s="83" t="str">
        <f>IFERROR(INDEX('Cost_Components'!$P$2:$P$28,MATCH(E424,'Cost_Components'!$A$2:$A$28,0)),"")</f>
      </c>
      <c r="O424" s="84" t="str">
        <f>AF424*J424</f>
      </c>
      <c r="P424" s="85" t="str">
        <f>AG424*J424</f>
      </c>
      <c r="Q424" s="86" t="str">
        <f>P424*L424*M424*N424</f>
      </c>
      <c r="R424" s="87" t="str">
        <f>O424*K424*M424*N424</f>
      </c>
      <c r="S424" s="88" t="str">
        <f>R424-Q424</f>
      </c>
      <c r="T424" s="34" t="str">
        <f>IFERROR(INDEX('Cost_Components'!$R$2:$R$28,MATCH(E424,'Cost_Components'!$A$2:$A$28,0)),"")</f>
      </c>
      <c r="U424" s="89" t="str">
        <f>IFERROR(INDEX('Cost_Components'!$Q$2:$Q$28,MATCH(E424,'Cost_Components'!$A$2:$A$28,0)),"")</f>
      </c>
      <c r="V424" s="90" t="str">
        <f>1/(1+'Calculation_Assumptions'!$B$5)^(B424-'Calculation_Assumptions'!$B$2)</f>
      </c>
      <c r="W424" s="91" t="str">
        <f>Q424*V424</f>
      </c>
      <c r="X424" s="92" t="str">
        <f>R424*V424</f>
      </c>
      <c r="Y424" s="93" t="str">
        <f>S424*V424</f>
      </c>
      <c r="Z424" s="94" t="str">
        <f>IFERROR(INDEX('Cost_Components'!$T$2:$T$28,MATCH(E424,'Cost_Components'!$A$2:$A$28,0)),"")</f>
      </c>
      <c r="AA424" s="95" t="str">
        <f>IFERROR(INDEX('Cost_Components'!$U$2:$U$28,MATCH(E424,'Cost_Components'!$A$2:$A$28,0)),"")</f>
      </c>
      <c r="AB424" s="96" t="str">
        <f>IFERROR(INDEX('Cost_Components'!$V$2:$V$28,MATCH(E424,'Cost_Components'!$A$2:$A$28,0)),"")</f>
      </c>
      <c r="AC424" s="97" t="str">
        <f>IFERROR(INDEX('Cost_Components'!$M$2:$M$28,MATCH(E424,'Cost_Components'!$A$2:$A$28,0)),"")</f>
      </c>
      <c r="AD424" s="98" t="str">
        <f>IFERROR(INDEX('Cost_Components'!$N$2:$N$28,MATCH(E424,'Cost_Components'!$A$2:$A$28,0)),"")</f>
      </c>
      <c r="AE424" s="34" t="str">
        <f>IFERROR(INDEX('Cost_Components'!$O$2:$O$28,MATCH(E424,'Cost_Components'!$A$2:$A$28,0)),"")</f>
      </c>
      <c r="AF424" s="99" t="n">
        <v>6080335.12570768</v>
      </c>
      <c r="AG424" s="100" t="n">
        <v>6060891.79023451</v>
      </c>
      <c r="AH424" s="101" t="str">
        <f>IF(H424="shared-count-once",COUNTIFS($A$2:$A$1405,A424,$B$2:$B$1405,B424,$E$2:$E$1405,E424),1)</f>
      </c>
      <c r="AI424" s="102" t="n">
        <v>300119636.925519</v>
      </c>
      <c r="AJ424" s="103" t="str">
        <f>IF(AI424=0,"",Q424/AI424)</f>
      </c>
      <c r="AK424" s="104" t="str">
        <f>IF(AI424=0,"",R424/AI424)</f>
      </c>
      <c r="AL424" s="105" t="str">
        <f>IF(AI424=0,"",S424/AI424)</f>
      </c>
      <c r="AM424" s="106" t="str">
        <f>IF(AI424=0,"",Y424/AI424)</f>
      </c>
    </row>
    <row r="425">
      <c r="A425" t="s">
        <v>253</v>
      </c>
      <c r="B425" s="73" t="n">
        <v>2032</v>
      </c>
      <c r="C425" t="s">
        <v>253</v>
      </c>
      <c r="D425" t="s">
        <v>225</v>
      </c>
      <c r="E425" s="74" t="s">
        <v>338</v>
      </c>
      <c r="F425" s="75" t="s">
        <v>339</v>
      </c>
      <c r="G425" s="76" t="s">
        <v>254</v>
      </c>
      <c r="H425" s="77" t="s">
        <v>240</v>
      </c>
      <c r="I425" s="78" t="s">
        <v>304</v>
      </c>
      <c r="J425" s="79" t="str">
        <f>IFERROR(INDEX('Cost_Components'!$K$2:$K$28,MATCH(E425,'Cost_Components'!$A$2:$A$28,0)),"")</f>
      </c>
      <c r="K425" s="80" t="str">
        <f>IF(OR(L425="",Z425="",AA425="",AB425=""),"",IF(B425&lt;AA425,L425,IF(B425&gt;AB425,Z425,L425+(Z425-L425)*MIN(MAX((B425-AA425+1)/MAX(AB425-AA425+1,1),0),1))))</f>
      </c>
      <c r="L425" s="81" t="str">
        <f>IFERROR(INDEX('Cost_Components'!$S$2:$S$28,MATCH(E425,'Cost_Components'!$A$2:$A$28,0)),"")</f>
      </c>
      <c r="M425" s="82" t="str">
        <f>IFERROR(INDEX('Cost_Components'!$L$2:$L$28,MATCH(E425,'Cost_Components'!$A$2:$A$28,0)),"")</f>
      </c>
      <c r="N425" s="83" t="str">
        <f>IFERROR(INDEX('Cost_Components'!$P$2:$P$28,MATCH(E425,'Cost_Components'!$A$2:$A$28,0)),"")</f>
      </c>
      <c r="O425" s="84" t="str">
        <f>AF425*J425</f>
      </c>
      <c r="P425" s="85" t="str">
        <f>AG425*J425</f>
      </c>
      <c r="Q425" s="86" t="str">
        <f>P425*L425*M425*N425</f>
      </c>
      <c r="R425" s="87" t="str">
        <f>O425*K425*M425*N425</f>
      </c>
      <c r="S425" s="88" t="str">
        <f>R425-Q425</f>
      </c>
      <c r="T425" s="34" t="str">
        <f>IFERROR(INDEX('Cost_Components'!$R$2:$R$28,MATCH(E425,'Cost_Components'!$A$2:$A$28,0)),"")</f>
      </c>
      <c r="U425" s="89" t="str">
        <f>IFERROR(INDEX('Cost_Components'!$Q$2:$Q$28,MATCH(E425,'Cost_Components'!$A$2:$A$28,0)),"")</f>
      </c>
      <c r="V425" s="90" t="str">
        <f>1/(1+'Calculation_Assumptions'!$B$5)^(B425-'Calculation_Assumptions'!$B$2)</f>
      </c>
      <c r="W425" s="91" t="str">
        <f>Q425*V425</f>
      </c>
      <c r="X425" s="92" t="str">
        <f>R425*V425</f>
      </c>
      <c r="Y425" s="93" t="str">
        <f>S425*V425</f>
      </c>
      <c r="Z425" s="94" t="str">
        <f>IFERROR(INDEX('Cost_Components'!$T$2:$T$28,MATCH(E425,'Cost_Components'!$A$2:$A$28,0)),"")</f>
      </c>
      <c r="AA425" s="95" t="str">
        <f>IFERROR(INDEX('Cost_Components'!$U$2:$U$28,MATCH(E425,'Cost_Components'!$A$2:$A$28,0)),"")</f>
      </c>
      <c r="AB425" s="96" t="str">
        <f>IFERROR(INDEX('Cost_Components'!$V$2:$V$28,MATCH(E425,'Cost_Components'!$A$2:$A$28,0)),"")</f>
      </c>
      <c r="AC425" s="97" t="str">
        <f>IFERROR(INDEX('Cost_Components'!$M$2:$M$28,MATCH(E425,'Cost_Components'!$A$2:$A$28,0)),"")</f>
      </c>
      <c r="AD425" s="98" t="str">
        <f>IFERROR(INDEX('Cost_Components'!$N$2:$N$28,MATCH(E425,'Cost_Components'!$A$2:$A$28,0)),"")</f>
      </c>
      <c r="AE425" s="34" t="str">
        <f>IFERROR(INDEX('Cost_Components'!$O$2:$O$28,MATCH(E425,'Cost_Components'!$A$2:$A$28,0)),"")</f>
      </c>
      <c r="AF425" s="99" t="n">
        <v>6234094.72612335</v>
      </c>
      <c r="AG425" s="100" t="n">
        <v>6209343.98320199</v>
      </c>
      <c r="AH425" s="101" t="str">
        <f>IF(H425="shared-count-once",COUNTIFS($A$2:$A$1405,A425,$B$2:$B$1405,B425,$E$2:$E$1405,E425),1)</f>
      </c>
      <c r="AI425" s="102" t="n">
        <v>301904628.083541</v>
      </c>
      <c r="AJ425" s="103" t="str">
        <f>IF(AI425=0,"",Q425/AI425)</f>
      </c>
      <c r="AK425" s="104" t="str">
        <f>IF(AI425=0,"",R425/AI425)</f>
      </c>
      <c r="AL425" s="105" t="str">
        <f>IF(AI425=0,"",S425/AI425)</f>
      </c>
      <c r="AM425" s="106" t="str">
        <f>IF(AI425=0,"",Y425/AI425)</f>
      </c>
    </row>
    <row r="426">
      <c r="A426" t="s">
        <v>253</v>
      </c>
      <c r="B426" s="73" t="n">
        <v>2033</v>
      </c>
      <c r="C426" t="s">
        <v>253</v>
      </c>
      <c r="D426" t="s">
        <v>225</v>
      </c>
      <c r="E426" s="74" t="s">
        <v>338</v>
      </c>
      <c r="F426" s="75" t="s">
        <v>339</v>
      </c>
      <c r="G426" s="76" t="s">
        <v>254</v>
      </c>
      <c r="H426" s="77" t="s">
        <v>240</v>
      </c>
      <c r="I426" s="78" t="s">
        <v>304</v>
      </c>
      <c r="J426" s="79" t="str">
        <f>IFERROR(INDEX('Cost_Components'!$K$2:$K$28,MATCH(E426,'Cost_Components'!$A$2:$A$28,0)),"")</f>
      </c>
      <c r="K426" s="80" t="str">
        <f>IF(OR(L426="",Z426="",AA426="",AB426=""),"",IF(B426&lt;AA426,L426,IF(B426&gt;AB426,Z426,L426+(Z426-L426)*MIN(MAX((B426-AA426+1)/MAX(AB426-AA426+1,1),0),1))))</f>
      </c>
      <c r="L426" s="81" t="str">
        <f>IFERROR(INDEX('Cost_Components'!$S$2:$S$28,MATCH(E426,'Cost_Components'!$A$2:$A$28,0)),"")</f>
      </c>
      <c r="M426" s="82" t="str">
        <f>IFERROR(INDEX('Cost_Components'!$L$2:$L$28,MATCH(E426,'Cost_Components'!$A$2:$A$28,0)),"")</f>
      </c>
      <c r="N426" s="83" t="str">
        <f>IFERROR(INDEX('Cost_Components'!$P$2:$P$28,MATCH(E426,'Cost_Components'!$A$2:$A$28,0)),"")</f>
      </c>
      <c r="O426" s="84" t="str">
        <f>AF426*J426</f>
      </c>
      <c r="P426" s="85" t="str">
        <f>AG426*J426</f>
      </c>
      <c r="Q426" s="86" t="str">
        <f>P426*L426*M426*N426</f>
      </c>
      <c r="R426" s="87" t="str">
        <f>O426*K426*M426*N426</f>
      </c>
      <c r="S426" s="88" t="str">
        <f>R426-Q426</f>
      </c>
      <c r="T426" s="34" t="str">
        <f>IFERROR(INDEX('Cost_Components'!$R$2:$R$28,MATCH(E426,'Cost_Components'!$A$2:$A$28,0)),"")</f>
      </c>
      <c r="U426" s="89" t="str">
        <f>IFERROR(INDEX('Cost_Components'!$Q$2:$Q$28,MATCH(E426,'Cost_Components'!$A$2:$A$28,0)),"")</f>
      </c>
      <c r="V426" s="90" t="str">
        <f>1/(1+'Calculation_Assumptions'!$B$5)^(B426-'Calculation_Assumptions'!$B$2)</f>
      </c>
      <c r="W426" s="91" t="str">
        <f>Q426*V426</f>
      </c>
      <c r="X426" s="92" t="str">
        <f>R426*V426</f>
      </c>
      <c r="Y426" s="93" t="str">
        <f>S426*V426</f>
      </c>
      <c r="Z426" s="94" t="str">
        <f>IFERROR(INDEX('Cost_Components'!$T$2:$T$28,MATCH(E426,'Cost_Components'!$A$2:$A$28,0)),"")</f>
      </c>
      <c r="AA426" s="95" t="str">
        <f>IFERROR(INDEX('Cost_Components'!$U$2:$U$28,MATCH(E426,'Cost_Components'!$A$2:$A$28,0)),"")</f>
      </c>
      <c r="AB426" s="96" t="str">
        <f>IFERROR(INDEX('Cost_Components'!$V$2:$V$28,MATCH(E426,'Cost_Components'!$A$2:$A$28,0)),"")</f>
      </c>
      <c r="AC426" s="97" t="str">
        <f>IFERROR(INDEX('Cost_Components'!$M$2:$M$28,MATCH(E426,'Cost_Components'!$A$2:$A$28,0)),"")</f>
      </c>
      <c r="AD426" s="98" t="str">
        <f>IFERROR(INDEX('Cost_Components'!$N$2:$N$28,MATCH(E426,'Cost_Components'!$A$2:$A$28,0)),"")</f>
      </c>
      <c r="AE426" s="34" t="str">
        <f>IFERROR(INDEX('Cost_Components'!$O$2:$O$28,MATCH(E426,'Cost_Components'!$A$2:$A$28,0)),"")</f>
      </c>
      <c r="AF426" s="99" t="n">
        <v>6388927.1556401</v>
      </c>
      <c r="AG426" s="100" t="n">
        <v>6358304.48888944</v>
      </c>
      <c r="AH426" s="101" t="str">
        <f>IF(H426="shared-count-once",COUNTIFS($A$2:$A$1405,A426,$B$2:$B$1405,B426,$E$2:$E$1405,E426),1)</f>
      </c>
      <c r="AI426" s="102" t="n">
        <v>303644277.16916</v>
      </c>
      <c r="AJ426" s="103" t="str">
        <f>IF(AI426=0,"",Q426/AI426)</f>
      </c>
      <c r="AK426" s="104" t="str">
        <f>IF(AI426=0,"",R426/AI426)</f>
      </c>
      <c r="AL426" s="105" t="str">
        <f>IF(AI426=0,"",S426/AI426)</f>
      </c>
      <c r="AM426" s="106" t="str">
        <f>IF(AI426=0,"",Y426/AI426)</f>
      </c>
    </row>
    <row r="427">
      <c r="A427" t="s">
        <v>253</v>
      </c>
      <c r="B427" s="73" t="n">
        <v>2034</v>
      </c>
      <c r="C427" t="s">
        <v>253</v>
      </c>
      <c r="D427" t="s">
        <v>225</v>
      </c>
      <c r="E427" s="74" t="s">
        <v>338</v>
      </c>
      <c r="F427" s="75" t="s">
        <v>339</v>
      </c>
      <c r="G427" s="76" t="s">
        <v>254</v>
      </c>
      <c r="H427" s="77" t="s">
        <v>240</v>
      </c>
      <c r="I427" s="78" t="s">
        <v>304</v>
      </c>
      <c r="J427" s="79" t="str">
        <f>IFERROR(INDEX('Cost_Components'!$K$2:$K$28,MATCH(E427,'Cost_Components'!$A$2:$A$28,0)),"")</f>
      </c>
      <c r="K427" s="80" t="str">
        <f>IF(OR(L427="",Z427="",AA427="",AB427=""),"",IF(B427&lt;AA427,L427,IF(B427&gt;AB427,Z427,L427+(Z427-L427)*MIN(MAX((B427-AA427+1)/MAX(AB427-AA427+1,1),0),1))))</f>
      </c>
      <c r="L427" s="81" t="str">
        <f>IFERROR(INDEX('Cost_Components'!$S$2:$S$28,MATCH(E427,'Cost_Components'!$A$2:$A$28,0)),"")</f>
      </c>
      <c r="M427" s="82" t="str">
        <f>IFERROR(INDEX('Cost_Components'!$L$2:$L$28,MATCH(E427,'Cost_Components'!$A$2:$A$28,0)),"")</f>
      </c>
      <c r="N427" s="83" t="str">
        <f>IFERROR(INDEX('Cost_Components'!$P$2:$P$28,MATCH(E427,'Cost_Components'!$A$2:$A$28,0)),"")</f>
      </c>
      <c r="O427" s="84" t="str">
        <f>AF427*J427</f>
      </c>
      <c r="P427" s="85" t="str">
        <f>AG427*J427</f>
      </c>
      <c r="Q427" s="86" t="str">
        <f>P427*L427*M427*N427</f>
      </c>
      <c r="R427" s="87" t="str">
        <f>O427*K427*M427*N427</f>
      </c>
      <c r="S427" s="88" t="str">
        <f>R427-Q427</f>
      </c>
      <c r="T427" s="34" t="str">
        <f>IFERROR(INDEX('Cost_Components'!$R$2:$R$28,MATCH(E427,'Cost_Components'!$A$2:$A$28,0)),"")</f>
      </c>
      <c r="U427" s="89" t="str">
        <f>IFERROR(INDEX('Cost_Components'!$Q$2:$Q$28,MATCH(E427,'Cost_Components'!$A$2:$A$28,0)),"")</f>
      </c>
      <c r="V427" s="90" t="str">
        <f>1/(1+'Calculation_Assumptions'!$B$5)^(B427-'Calculation_Assumptions'!$B$2)</f>
      </c>
      <c r="W427" s="91" t="str">
        <f>Q427*V427</f>
      </c>
      <c r="X427" s="92" t="str">
        <f>R427*V427</f>
      </c>
      <c r="Y427" s="93" t="str">
        <f>S427*V427</f>
      </c>
      <c r="Z427" s="94" t="str">
        <f>IFERROR(INDEX('Cost_Components'!$T$2:$T$28,MATCH(E427,'Cost_Components'!$A$2:$A$28,0)),"")</f>
      </c>
      <c r="AA427" s="95" t="str">
        <f>IFERROR(INDEX('Cost_Components'!$U$2:$U$28,MATCH(E427,'Cost_Components'!$A$2:$A$28,0)),"")</f>
      </c>
      <c r="AB427" s="96" t="str">
        <f>IFERROR(INDEX('Cost_Components'!$V$2:$V$28,MATCH(E427,'Cost_Components'!$A$2:$A$28,0)),"")</f>
      </c>
      <c r="AC427" s="97" t="str">
        <f>IFERROR(INDEX('Cost_Components'!$M$2:$M$28,MATCH(E427,'Cost_Components'!$A$2:$A$28,0)),"")</f>
      </c>
      <c r="AD427" s="98" t="str">
        <f>IFERROR(INDEX('Cost_Components'!$N$2:$N$28,MATCH(E427,'Cost_Components'!$A$2:$A$28,0)),"")</f>
      </c>
      <c r="AE427" s="34" t="str">
        <f>IFERROR(INDEX('Cost_Components'!$O$2:$O$28,MATCH(E427,'Cost_Components'!$A$2:$A$28,0)),"")</f>
      </c>
      <c r="AF427" s="99" t="n">
        <v>6544481.14540604</v>
      </c>
      <c r="AG427" s="100" t="n">
        <v>6507440.80823556</v>
      </c>
      <c r="AH427" s="101" t="str">
        <f>IF(H427="shared-count-once",COUNTIFS($A$2:$A$1405,A427,$B$2:$B$1405,B427,$E$2:$E$1405,E427),1)</f>
      </c>
      <c r="AI427" s="102" t="n">
        <v>305332541.184984</v>
      </c>
      <c r="AJ427" s="103" t="str">
        <f>IF(AI427=0,"",Q427/AI427)</f>
      </c>
      <c r="AK427" s="104" t="str">
        <f>IF(AI427=0,"",R427/AI427)</f>
      </c>
      <c r="AL427" s="105" t="str">
        <f>IF(AI427=0,"",S427/AI427)</f>
      </c>
      <c r="AM427" s="106" t="str">
        <f>IF(AI427=0,"",Y427/AI427)</f>
      </c>
    </row>
    <row r="428">
      <c r="A428" t="s">
        <v>253</v>
      </c>
      <c r="B428" s="73" t="n">
        <v>2035</v>
      </c>
      <c r="C428" t="s">
        <v>253</v>
      </c>
      <c r="D428" t="s">
        <v>225</v>
      </c>
      <c r="E428" s="74" t="s">
        <v>338</v>
      </c>
      <c r="F428" s="75" t="s">
        <v>339</v>
      </c>
      <c r="G428" s="76" t="s">
        <v>254</v>
      </c>
      <c r="H428" s="77" t="s">
        <v>240</v>
      </c>
      <c r="I428" s="78" t="s">
        <v>304</v>
      </c>
      <c r="J428" s="79" t="str">
        <f>IFERROR(INDEX('Cost_Components'!$K$2:$K$28,MATCH(E428,'Cost_Components'!$A$2:$A$28,0)),"")</f>
      </c>
      <c r="K428" s="80" t="str">
        <f>IF(OR(L428="",Z428="",AA428="",AB428=""),"",IF(B428&lt;AA428,L428,IF(B428&gt;AB428,Z428,L428+(Z428-L428)*MIN(MAX((B428-AA428+1)/MAX(AB428-AA428+1,1),0),1))))</f>
      </c>
      <c r="L428" s="81" t="str">
        <f>IFERROR(INDEX('Cost_Components'!$S$2:$S$28,MATCH(E428,'Cost_Components'!$A$2:$A$28,0)),"")</f>
      </c>
      <c r="M428" s="82" t="str">
        <f>IFERROR(INDEX('Cost_Components'!$L$2:$L$28,MATCH(E428,'Cost_Components'!$A$2:$A$28,0)),"")</f>
      </c>
      <c r="N428" s="83" t="str">
        <f>IFERROR(INDEX('Cost_Components'!$P$2:$P$28,MATCH(E428,'Cost_Components'!$A$2:$A$28,0)),"")</f>
      </c>
      <c r="O428" s="84" t="str">
        <f>AF428*J428</f>
      </c>
      <c r="P428" s="85" t="str">
        <f>AG428*J428</f>
      </c>
      <c r="Q428" s="86" t="str">
        <f>P428*L428*M428*N428</f>
      </c>
      <c r="R428" s="87" t="str">
        <f>O428*K428*M428*N428</f>
      </c>
      <c r="S428" s="88" t="str">
        <f>R428-Q428</f>
      </c>
      <c r="T428" s="34" t="str">
        <f>IFERROR(INDEX('Cost_Components'!$R$2:$R$28,MATCH(E428,'Cost_Components'!$A$2:$A$28,0)),"")</f>
      </c>
      <c r="U428" s="89" t="str">
        <f>IFERROR(INDEX('Cost_Components'!$Q$2:$Q$28,MATCH(E428,'Cost_Components'!$A$2:$A$28,0)),"")</f>
      </c>
      <c r="V428" s="90" t="str">
        <f>1/(1+'Calculation_Assumptions'!$B$5)^(B428-'Calculation_Assumptions'!$B$2)</f>
      </c>
      <c r="W428" s="91" t="str">
        <f>Q428*V428</f>
      </c>
      <c r="X428" s="92" t="str">
        <f>R428*V428</f>
      </c>
      <c r="Y428" s="93" t="str">
        <f>S428*V428</f>
      </c>
      <c r="Z428" s="94" t="str">
        <f>IFERROR(INDEX('Cost_Components'!$T$2:$T$28,MATCH(E428,'Cost_Components'!$A$2:$A$28,0)),"")</f>
      </c>
      <c r="AA428" s="95" t="str">
        <f>IFERROR(INDEX('Cost_Components'!$U$2:$U$28,MATCH(E428,'Cost_Components'!$A$2:$A$28,0)),"")</f>
      </c>
      <c r="AB428" s="96" t="str">
        <f>IFERROR(INDEX('Cost_Components'!$V$2:$V$28,MATCH(E428,'Cost_Components'!$A$2:$A$28,0)),"")</f>
      </c>
      <c r="AC428" s="97" t="str">
        <f>IFERROR(INDEX('Cost_Components'!$M$2:$M$28,MATCH(E428,'Cost_Components'!$A$2:$A$28,0)),"")</f>
      </c>
      <c r="AD428" s="98" t="str">
        <f>IFERROR(INDEX('Cost_Components'!$N$2:$N$28,MATCH(E428,'Cost_Components'!$A$2:$A$28,0)),"")</f>
      </c>
      <c r="AE428" s="34" t="str">
        <f>IFERROR(INDEX('Cost_Components'!$O$2:$O$28,MATCH(E428,'Cost_Components'!$A$2:$A$28,0)),"")</f>
      </c>
      <c r="AF428" s="99" t="n">
        <v>6700617.24980096</v>
      </c>
      <c r="AG428" s="100" t="n">
        <v>6656625.86824922</v>
      </c>
      <c r="AH428" s="101" t="str">
        <f>IF(H428="shared-count-once",COUNTIFS($A$2:$A$1405,A428,$B$2:$B$1405,B428,$E$2:$E$1405,E428),1)</f>
      </c>
      <c r="AI428" s="102" t="n">
        <v>306964650.16712</v>
      </c>
      <c r="AJ428" s="103" t="str">
        <f>IF(AI428=0,"",Q428/AI428)</f>
      </c>
      <c r="AK428" s="104" t="str">
        <f>IF(AI428=0,"",R428/AI428)</f>
      </c>
      <c r="AL428" s="105" t="str">
        <f>IF(AI428=0,"",S428/AI428)</f>
      </c>
      <c r="AM428" s="106" t="str">
        <f>IF(AI428=0,"",Y428/AI428)</f>
      </c>
    </row>
    <row r="429">
      <c r="A429" t="s">
        <v>253</v>
      </c>
      <c r="B429" s="73" t="n">
        <v>2036</v>
      </c>
      <c r="C429" t="s">
        <v>253</v>
      </c>
      <c r="D429" t="s">
        <v>225</v>
      </c>
      <c r="E429" s="74" t="s">
        <v>338</v>
      </c>
      <c r="F429" s="75" t="s">
        <v>339</v>
      </c>
      <c r="G429" s="76" t="s">
        <v>254</v>
      </c>
      <c r="H429" s="77" t="s">
        <v>240</v>
      </c>
      <c r="I429" s="78" t="s">
        <v>304</v>
      </c>
      <c r="J429" s="79" t="str">
        <f>IFERROR(INDEX('Cost_Components'!$K$2:$K$28,MATCH(E429,'Cost_Components'!$A$2:$A$28,0)),"")</f>
      </c>
      <c r="K429" s="80" t="str">
        <f>IF(OR(L429="",Z429="",AA429="",AB429=""),"",IF(B429&lt;AA429,L429,IF(B429&gt;AB429,Z429,L429+(Z429-L429)*MIN(MAX((B429-AA429+1)/MAX(AB429-AA429+1,1),0),1))))</f>
      </c>
      <c r="L429" s="81" t="str">
        <f>IFERROR(INDEX('Cost_Components'!$S$2:$S$28,MATCH(E429,'Cost_Components'!$A$2:$A$28,0)),"")</f>
      </c>
      <c r="M429" s="82" t="str">
        <f>IFERROR(INDEX('Cost_Components'!$L$2:$L$28,MATCH(E429,'Cost_Components'!$A$2:$A$28,0)),"")</f>
      </c>
      <c r="N429" s="83" t="str">
        <f>IFERROR(INDEX('Cost_Components'!$P$2:$P$28,MATCH(E429,'Cost_Components'!$A$2:$A$28,0)),"")</f>
      </c>
      <c r="O429" s="84" t="str">
        <f>AF429*J429</f>
      </c>
      <c r="P429" s="85" t="str">
        <f>AG429*J429</f>
      </c>
      <c r="Q429" s="86" t="str">
        <f>P429*L429*M429*N429</f>
      </c>
      <c r="R429" s="87" t="str">
        <f>O429*K429*M429*N429</f>
      </c>
      <c r="S429" s="88" t="str">
        <f>R429-Q429</f>
      </c>
      <c r="T429" s="34" t="str">
        <f>IFERROR(INDEX('Cost_Components'!$R$2:$R$28,MATCH(E429,'Cost_Components'!$A$2:$A$28,0)),"")</f>
      </c>
      <c r="U429" s="89" t="str">
        <f>IFERROR(INDEX('Cost_Components'!$Q$2:$Q$28,MATCH(E429,'Cost_Components'!$A$2:$A$28,0)),"")</f>
      </c>
      <c r="V429" s="90" t="str">
        <f>1/(1+'Calculation_Assumptions'!$B$5)^(B429-'Calculation_Assumptions'!$B$2)</f>
      </c>
      <c r="W429" s="91" t="str">
        <f>Q429*V429</f>
      </c>
      <c r="X429" s="92" t="str">
        <f>R429*V429</f>
      </c>
      <c r="Y429" s="93" t="str">
        <f>S429*V429</f>
      </c>
      <c r="Z429" s="94" t="str">
        <f>IFERROR(INDEX('Cost_Components'!$T$2:$T$28,MATCH(E429,'Cost_Components'!$A$2:$A$28,0)),"")</f>
      </c>
      <c r="AA429" s="95" t="str">
        <f>IFERROR(INDEX('Cost_Components'!$U$2:$U$28,MATCH(E429,'Cost_Components'!$A$2:$A$28,0)),"")</f>
      </c>
      <c r="AB429" s="96" t="str">
        <f>IFERROR(INDEX('Cost_Components'!$V$2:$V$28,MATCH(E429,'Cost_Components'!$A$2:$A$28,0)),"")</f>
      </c>
      <c r="AC429" s="97" t="str">
        <f>IFERROR(INDEX('Cost_Components'!$M$2:$M$28,MATCH(E429,'Cost_Components'!$A$2:$A$28,0)),"")</f>
      </c>
      <c r="AD429" s="98" t="str">
        <f>IFERROR(INDEX('Cost_Components'!$N$2:$N$28,MATCH(E429,'Cost_Components'!$A$2:$A$28,0)),"")</f>
      </c>
      <c r="AE429" s="34" t="str">
        <f>IFERROR(INDEX('Cost_Components'!$O$2:$O$28,MATCH(E429,'Cost_Components'!$A$2:$A$28,0)),"")</f>
      </c>
      <c r="AF429" s="99" t="n">
        <v>6857364.99143863</v>
      </c>
      <c r="AG429" s="100" t="n">
        <v>6805905.87886533</v>
      </c>
      <c r="AH429" s="101" t="str">
        <f>IF(H429="shared-count-once",COUNTIFS($A$2:$A$1405,A429,$B$2:$B$1405,B429,$E$2:$E$1405,E429),1)</f>
      </c>
      <c r="AI429" s="102" t="n">
        <v>308542769.756622</v>
      </c>
      <c r="AJ429" s="103" t="str">
        <f>IF(AI429=0,"",Q429/AI429)</f>
      </c>
      <c r="AK429" s="104" t="str">
        <f>IF(AI429=0,"",R429/AI429)</f>
      </c>
      <c r="AL429" s="105" t="str">
        <f>IF(AI429=0,"",S429/AI429)</f>
      </c>
      <c r="AM429" s="106" t="str">
        <f>IF(AI429=0,"",Y429/AI429)</f>
      </c>
    </row>
    <row r="430">
      <c r="A430" t="s">
        <v>253</v>
      </c>
      <c r="B430" s="73" t="n">
        <v>2037</v>
      </c>
      <c r="C430" t="s">
        <v>253</v>
      </c>
      <c r="D430" t="s">
        <v>225</v>
      </c>
      <c r="E430" s="74" t="s">
        <v>338</v>
      </c>
      <c r="F430" s="75" t="s">
        <v>339</v>
      </c>
      <c r="G430" s="76" t="s">
        <v>254</v>
      </c>
      <c r="H430" s="77" t="s">
        <v>240</v>
      </c>
      <c r="I430" s="78" t="s">
        <v>304</v>
      </c>
      <c r="J430" s="79" t="str">
        <f>IFERROR(INDEX('Cost_Components'!$K$2:$K$28,MATCH(E430,'Cost_Components'!$A$2:$A$28,0)),"")</f>
      </c>
      <c r="K430" s="80" t="str">
        <f>IF(OR(L430="",Z430="",AA430="",AB430=""),"",IF(B430&lt;AA430,L430,IF(B430&gt;AB430,Z430,L430+(Z430-L430)*MIN(MAX((B430-AA430+1)/MAX(AB430-AA430+1,1),0),1))))</f>
      </c>
      <c r="L430" s="81" t="str">
        <f>IFERROR(INDEX('Cost_Components'!$S$2:$S$28,MATCH(E430,'Cost_Components'!$A$2:$A$28,0)),"")</f>
      </c>
      <c r="M430" s="82" t="str">
        <f>IFERROR(INDEX('Cost_Components'!$L$2:$L$28,MATCH(E430,'Cost_Components'!$A$2:$A$28,0)),"")</f>
      </c>
      <c r="N430" s="83" t="str">
        <f>IFERROR(INDEX('Cost_Components'!$P$2:$P$28,MATCH(E430,'Cost_Components'!$A$2:$A$28,0)),"")</f>
      </c>
      <c r="O430" s="84" t="str">
        <f>AF430*J430</f>
      </c>
      <c r="P430" s="85" t="str">
        <f>AG430*J430</f>
      </c>
      <c r="Q430" s="86" t="str">
        <f>P430*L430*M430*N430</f>
      </c>
      <c r="R430" s="87" t="str">
        <f>O430*K430*M430*N430</f>
      </c>
      <c r="S430" s="88" t="str">
        <f>R430-Q430</f>
      </c>
      <c r="T430" s="34" t="str">
        <f>IFERROR(INDEX('Cost_Components'!$R$2:$R$28,MATCH(E430,'Cost_Components'!$A$2:$A$28,0)),"")</f>
      </c>
      <c r="U430" s="89" t="str">
        <f>IFERROR(INDEX('Cost_Components'!$Q$2:$Q$28,MATCH(E430,'Cost_Components'!$A$2:$A$28,0)),"")</f>
      </c>
      <c r="V430" s="90" t="str">
        <f>1/(1+'Calculation_Assumptions'!$B$5)^(B430-'Calculation_Assumptions'!$B$2)</f>
      </c>
      <c r="W430" s="91" t="str">
        <f>Q430*V430</f>
      </c>
      <c r="X430" s="92" t="str">
        <f>R430*V430</f>
      </c>
      <c r="Y430" s="93" t="str">
        <f>S430*V430</f>
      </c>
      <c r="Z430" s="94" t="str">
        <f>IFERROR(INDEX('Cost_Components'!$T$2:$T$28,MATCH(E430,'Cost_Components'!$A$2:$A$28,0)),"")</f>
      </c>
      <c r="AA430" s="95" t="str">
        <f>IFERROR(INDEX('Cost_Components'!$U$2:$U$28,MATCH(E430,'Cost_Components'!$A$2:$A$28,0)),"")</f>
      </c>
      <c r="AB430" s="96" t="str">
        <f>IFERROR(INDEX('Cost_Components'!$V$2:$V$28,MATCH(E430,'Cost_Components'!$A$2:$A$28,0)),"")</f>
      </c>
      <c r="AC430" s="97" t="str">
        <f>IFERROR(INDEX('Cost_Components'!$M$2:$M$28,MATCH(E430,'Cost_Components'!$A$2:$A$28,0)),"")</f>
      </c>
      <c r="AD430" s="98" t="str">
        <f>IFERROR(INDEX('Cost_Components'!$N$2:$N$28,MATCH(E430,'Cost_Components'!$A$2:$A$28,0)),"")</f>
      </c>
      <c r="AE430" s="34" t="str">
        <f>IFERROR(INDEX('Cost_Components'!$O$2:$O$28,MATCH(E430,'Cost_Components'!$A$2:$A$28,0)),"")</f>
      </c>
      <c r="AF430" s="99" t="n">
        <v>7014818.39439881</v>
      </c>
      <c r="AG430" s="100" t="n">
        <v>6955395.70671767</v>
      </c>
      <c r="AH430" s="101" t="str">
        <f>IF(H430="shared-count-once",COUNTIFS($A$2:$A$1405,A430,$B$2:$B$1405,B430,$E$2:$E$1405,E430),1)</f>
      </c>
      <c r="AI430" s="102" t="n">
        <v>310068287.63643</v>
      </c>
      <c r="AJ430" s="103" t="str">
        <f>IF(AI430=0,"",Q430/AI430)</f>
      </c>
      <c r="AK430" s="104" t="str">
        <f>IF(AI430=0,"",R430/AI430)</f>
      </c>
      <c r="AL430" s="105" t="str">
        <f>IF(AI430=0,"",S430/AI430)</f>
      </c>
      <c r="AM430" s="106" t="str">
        <f>IF(AI430=0,"",Y430/AI430)</f>
      </c>
    </row>
    <row r="431">
      <c r="A431" t="s">
        <v>253</v>
      </c>
      <c r="B431" s="73" t="n">
        <v>2038</v>
      </c>
      <c r="C431" t="s">
        <v>253</v>
      </c>
      <c r="D431" t="s">
        <v>225</v>
      </c>
      <c r="E431" s="74" t="s">
        <v>338</v>
      </c>
      <c r="F431" s="75" t="s">
        <v>339</v>
      </c>
      <c r="G431" s="76" t="s">
        <v>254</v>
      </c>
      <c r="H431" s="77" t="s">
        <v>240</v>
      </c>
      <c r="I431" s="78" t="s">
        <v>304</v>
      </c>
      <c r="J431" s="79" t="str">
        <f>IFERROR(INDEX('Cost_Components'!$K$2:$K$28,MATCH(E431,'Cost_Components'!$A$2:$A$28,0)),"")</f>
      </c>
      <c r="K431" s="80" t="str">
        <f>IF(OR(L431="",Z431="",AA431="",AB431=""),"",IF(B431&lt;AA431,L431,IF(B431&gt;AB431,Z431,L431+(Z431-L431)*MIN(MAX((B431-AA431+1)/MAX(AB431-AA431+1,1),0),1))))</f>
      </c>
      <c r="L431" s="81" t="str">
        <f>IFERROR(INDEX('Cost_Components'!$S$2:$S$28,MATCH(E431,'Cost_Components'!$A$2:$A$28,0)),"")</f>
      </c>
      <c r="M431" s="82" t="str">
        <f>IFERROR(INDEX('Cost_Components'!$L$2:$L$28,MATCH(E431,'Cost_Components'!$A$2:$A$28,0)),"")</f>
      </c>
      <c r="N431" s="83" t="str">
        <f>IFERROR(INDEX('Cost_Components'!$P$2:$P$28,MATCH(E431,'Cost_Components'!$A$2:$A$28,0)),"")</f>
      </c>
      <c r="O431" s="84" t="str">
        <f>AF431*J431</f>
      </c>
      <c r="P431" s="85" t="str">
        <f>AG431*J431</f>
      </c>
      <c r="Q431" s="86" t="str">
        <f>P431*L431*M431*N431</f>
      </c>
      <c r="R431" s="87" t="str">
        <f>O431*K431*M431*N431</f>
      </c>
      <c r="S431" s="88" t="str">
        <f>R431-Q431</f>
      </c>
      <c r="T431" s="34" t="str">
        <f>IFERROR(INDEX('Cost_Components'!$R$2:$R$28,MATCH(E431,'Cost_Components'!$A$2:$A$28,0)),"")</f>
      </c>
      <c r="U431" s="89" t="str">
        <f>IFERROR(INDEX('Cost_Components'!$Q$2:$Q$28,MATCH(E431,'Cost_Components'!$A$2:$A$28,0)),"")</f>
      </c>
      <c r="V431" s="90" t="str">
        <f>1/(1+'Calculation_Assumptions'!$B$5)^(B431-'Calculation_Assumptions'!$B$2)</f>
      </c>
      <c r="W431" s="91" t="str">
        <f>Q431*V431</f>
      </c>
      <c r="X431" s="92" t="str">
        <f>R431*V431</f>
      </c>
      <c r="Y431" s="93" t="str">
        <f>S431*V431</f>
      </c>
      <c r="Z431" s="94" t="str">
        <f>IFERROR(INDEX('Cost_Components'!$T$2:$T$28,MATCH(E431,'Cost_Components'!$A$2:$A$28,0)),"")</f>
      </c>
      <c r="AA431" s="95" t="str">
        <f>IFERROR(INDEX('Cost_Components'!$U$2:$U$28,MATCH(E431,'Cost_Components'!$A$2:$A$28,0)),"")</f>
      </c>
      <c r="AB431" s="96" t="str">
        <f>IFERROR(INDEX('Cost_Components'!$V$2:$V$28,MATCH(E431,'Cost_Components'!$A$2:$A$28,0)),"")</f>
      </c>
      <c r="AC431" s="97" t="str">
        <f>IFERROR(INDEX('Cost_Components'!$M$2:$M$28,MATCH(E431,'Cost_Components'!$A$2:$A$28,0)),"")</f>
      </c>
      <c r="AD431" s="98" t="str">
        <f>IFERROR(INDEX('Cost_Components'!$N$2:$N$28,MATCH(E431,'Cost_Components'!$A$2:$A$28,0)),"")</f>
      </c>
      <c r="AE431" s="34" t="str">
        <f>IFERROR(INDEX('Cost_Components'!$O$2:$O$28,MATCH(E431,'Cost_Components'!$A$2:$A$28,0)),"")</f>
      </c>
      <c r="AF431" s="99" t="n">
        <v>7175338.95983019</v>
      </c>
      <c r="AG431" s="100" t="n">
        <v>7107479.82856744</v>
      </c>
      <c r="AH431" s="101" t="str">
        <f>IF(H431="shared-count-once",COUNTIFS($A$2:$A$1405,A431,$B$2:$B$1405,B431,$E$2:$E$1405,E431),1)</f>
      </c>
      <c r="AI431" s="102" t="n">
        <v>311532999.13163</v>
      </c>
      <c r="AJ431" s="103" t="str">
        <f>IF(AI431=0,"",Q431/AI431)</f>
      </c>
      <c r="AK431" s="104" t="str">
        <f>IF(AI431=0,"",R431/AI431)</f>
      </c>
      <c r="AL431" s="105" t="str">
        <f>IF(AI431=0,"",S431/AI431)</f>
      </c>
      <c r="AM431" s="106" t="str">
        <f>IF(AI431=0,"",Y431/AI431)</f>
      </c>
    </row>
    <row r="432">
      <c r="A432" t="s">
        <v>253</v>
      </c>
      <c r="B432" s="73" t="n">
        <v>2039</v>
      </c>
      <c r="C432" t="s">
        <v>253</v>
      </c>
      <c r="D432" t="s">
        <v>225</v>
      </c>
      <c r="E432" s="74" t="s">
        <v>338</v>
      </c>
      <c r="F432" s="75" t="s">
        <v>339</v>
      </c>
      <c r="G432" s="76" t="s">
        <v>254</v>
      </c>
      <c r="H432" s="77" t="s">
        <v>240</v>
      </c>
      <c r="I432" s="78" t="s">
        <v>304</v>
      </c>
      <c r="J432" s="79" t="str">
        <f>IFERROR(INDEX('Cost_Components'!$K$2:$K$28,MATCH(E432,'Cost_Components'!$A$2:$A$28,0)),"")</f>
      </c>
      <c r="K432" s="80" t="str">
        <f>IF(OR(L432="",Z432="",AA432="",AB432=""),"",IF(B432&lt;AA432,L432,IF(B432&gt;AB432,Z432,L432+(Z432-L432)*MIN(MAX((B432-AA432+1)/MAX(AB432-AA432+1,1),0),1))))</f>
      </c>
      <c r="L432" s="81" t="str">
        <f>IFERROR(INDEX('Cost_Components'!$S$2:$S$28,MATCH(E432,'Cost_Components'!$A$2:$A$28,0)),"")</f>
      </c>
      <c r="M432" s="82" t="str">
        <f>IFERROR(INDEX('Cost_Components'!$L$2:$L$28,MATCH(E432,'Cost_Components'!$A$2:$A$28,0)),"")</f>
      </c>
      <c r="N432" s="83" t="str">
        <f>IFERROR(INDEX('Cost_Components'!$P$2:$P$28,MATCH(E432,'Cost_Components'!$A$2:$A$28,0)),"")</f>
      </c>
      <c r="O432" s="84" t="str">
        <f>AF432*J432</f>
      </c>
      <c r="P432" s="85" t="str">
        <f>AG432*J432</f>
      </c>
      <c r="Q432" s="86" t="str">
        <f>P432*L432*M432*N432</f>
      </c>
      <c r="R432" s="87" t="str">
        <f>O432*K432*M432*N432</f>
      </c>
      <c r="S432" s="88" t="str">
        <f>R432-Q432</f>
      </c>
      <c r="T432" s="34" t="str">
        <f>IFERROR(INDEX('Cost_Components'!$R$2:$R$28,MATCH(E432,'Cost_Components'!$A$2:$A$28,0)),"")</f>
      </c>
      <c r="U432" s="89" t="str">
        <f>IFERROR(INDEX('Cost_Components'!$Q$2:$Q$28,MATCH(E432,'Cost_Components'!$A$2:$A$28,0)),"")</f>
      </c>
      <c r="V432" s="90" t="str">
        <f>1/(1+'Calculation_Assumptions'!$B$5)^(B432-'Calculation_Assumptions'!$B$2)</f>
      </c>
      <c r="W432" s="91" t="str">
        <f>Q432*V432</f>
      </c>
      <c r="X432" s="92" t="str">
        <f>R432*V432</f>
      </c>
      <c r="Y432" s="93" t="str">
        <f>S432*V432</f>
      </c>
      <c r="Z432" s="94" t="str">
        <f>IFERROR(INDEX('Cost_Components'!$T$2:$T$28,MATCH(E432,'Cost_Components'!$A$2:$A$28,0)),"")</f>
      </c>
      <c r="AA432" s="95" t="str">
        <f>IFERROR(INDEX('Cost_Components'!$U$2:$U$28,MATCH(E432,'Cost_Components'!$A$2:$A$28,0)),"")</f>
      </c>
      <c r="AB432" s="96" t="str">
        <f>IFERROR(INDEX('Cost_Components'!$V$2:$V$28,MATCH(E432,'Cost_Components'!$A$2:$A$28,0)),"")</f>
      </c>
      <c r="AC432" s="97" t="str">
        <f>IFERROR(INDEX('Cost_Components'!$M$2:$M$28,MATCH(E432,'Cost_Components'!$A$2:$A$28,0)),"")</f>
      </c>
      <c r="AD432" s="98" t="str">
        <f>IFERROR(INDEX('Cost_Components'!$N$2:$N$28,MATCH(E432,'Cost_Components'!$A$2:$A$28,0)),"")</f>
      </c>
      <c r="AE432" s="34" t="str">
        <f>IFERROR(INDEX('Cost_Components'!$O$2:$O$28,MATCH(E432,'Cost_Components'!$A$2:$A$28,0)),"")</f>
      </c>
      <c r="AF432" s="99" t="n">
        <v>7335229.76109603</v>
      </c>
      <c r="AG432" s="100" t="n">
        <v>7258472.95735979</v>
      </c>
      <c r="AH432" s="101" t="str">
        <f>IF(H432="shared-count-once",COUNTIFS($A$2:$A$1405,A432,$B$2:$B$1405,B432,$E$2:$E$1405,E432),1)</f>
      </c>
      <c r="AI432" s="102" t="n">
        <v>312936391.858479</v>
      </c>
      <c r="AJ432" s="103" t="str">
        <f>IF(AI432=0,"",Q432/AI432)</f>
      </c>
      <c r="AK432" s="104" t="str">
        <f>IF(AI432=0,"",R432/AI432)</f>
      </c>
      <c r="AL432" s="105" t="str">
        <f>IF(AI432=0,"",S432/AI432)</f>
      </c>
      <c r="AM432" s="106" t="str">
        <f>IF(AI432=0,"",Y432/AI432)</f>
      </c>
    </row>
    <row r="433">
      <c r="A433" t="s">
        <v>253</v>
      </c>
      <c r="B433" s="73" t="n">
        <v>2040</v>
      </c>
      <c r="C433" t="s">
        <v>253</v>
      </c>
      <c r="D433" t="s">
        <v>225</v>
      </c>
      <c r="E433" s="74" t="s">
        <v>338</v>
      </c>
      <c r="F433" s="75" t="s">
        <v>339</v>
      </c>
      <c r="G433" s="76" t="s">
        <v>254</v>
      </c>
      <c r="H433" s="77" t="s">
        <v>240</v>
      </c>
      <c r="I433" s="78" t="s">
        <v>304</v>
      </c>
      <c r="J433" s="79" t="str">
        <f>IFERROR(INDEX('Cost_Components'!$K$2:$K$28,MATCH(E433,'Cost_Components'!$A$2:$A$28,0)),"")</f>
      </c>
      <c r="K433" s="80" t="str">
        <f>IF(OR(L433="",Z433="",AA433="",AB433=""),"",IF(B433&lt;AA433,L433,IF(B433&gt;AB433,Z433,L433+(Z433-L433)*MIN(MAX((B433-AA433+1)/MAX(AB433-AA433+1,1),0),1))))</f>
      </c>
      <c r="L433" s="81" t="str">
        <f>IFERROR(INDEX('Cost_Components'!$S$2:$S$28,MATCH(E433,'Cost_Components'!$A$2:$A$28,0)),"")</f>
      </c>
      <c r="M433" s="82" t="str">
        <f>IFERROR(INDEX('Cost_Components'!$L$2:$L$28,MATCH(E433,'Cost_Components'!$A$2:$A$28,0)),"")</f>
      </c>
      <c r="N433" s="83" t="str">
        <f>IFERROR(INDEX('Cost_Components'!$P$2:$P$28,MATCH(E433,'Cost_Components'!$A$2:$A$28,0)),"")</f>
      </c>
      <c r="O433" s="84" t="str">
        <f>AF433*J433</f>
      </c>
      <c r="P433" s="85" t="str">
        <f>AG433*J433</f>
      </c>
      <c r="Q433" s="86" t="str">
        <f>P433*L433*M433*N433</f>
      </c>
      <c r="R433" s="87" t="str">
        <f>O433*K433*M433*N433</f>
      </c>
      <c r="S433" s="88" t="str">
        <f>R433-Q433</f>
      </c>
      <c r="T433" s="34" t="str">
        <f>IFERROR(INDEX('Cost_Components'!$R$2:$R$28,MATCH(E433,'Cost_Components'!$A$2:$A$28,0)),"")</f>
      </c>
      <c r="U433" s="89" t="str">
        <f>IFERROR(INDEX('Cost_Components'!$Q$2:$Q$28,MATCH(E433,'Cost_Components'!$A$2:$A$28,0)),"")</f>
      </c>
      <c r="V433" s="90" t="str">
        <f>1/(1+'Calculation_Assumptions'!$B$5)^(B433-'Calculation_Assumptions'!$B$2)</f>
      </c>
      <c r="W433" s="91" t="str">
        <f>Q433*V433</f>
      </c>
      <c r="X433" s="92" t="str">
        <f>R433*V433</f>
      </c>
      <c r="Y433" s="93" t="str">
        <f>S433*V433</f>
      </c>
      <c r="Z433" s="94" t="str">
        <f>IFERROR(INDEX('Cost_Components'!$T$2:$T$28,MATCH(E433,'Cost_Components'!$A$2:$A$28,0)),"")</f>
      </c>
      <c r="AA433" s="95" t="str">
        <f>IFERROR(INDEX('Cost_Components'!$U$2:$U$28,MATCH(E433,'Cost_Components'!$A$2:$A$28,0)),"")</f>
      </c>
      <c r="AB433" s="96" t="str">
        <f>IFERROR(INDEX('Cost_Components'!$V$2:$V$28,MATCH(E433,'Cost_Components'!$A$2:$A$28,0)),"")</f>
      </c>
      <c r="AC433" s="97" t="str">
        <f>IFERROR(INDEX('Cost_Components'!$M$2:$M$28,MATCH(E433,'Cost_Components'!$A$2:$A$28,0)),"")</f>
      </c>
      <c r="AD433" s="98" t="str">
        <f>IFERROR(INDEX('Cost_Components'!$N$2:$N$28,MATCH(E433,'Cost_Components'!$A$2:$A$28,0)),"")</f>
      </c>
      <c r="AE433" s="34" t="str">
        <f>IFERROR(INDEX('Cost_Components'!$O$2:$O$28,MATCH(E433,'Cost_Components'!$A$2:$A$28,0)),"")</f>
      </c>
      <c r="AF433" s="99" t="n">
        <v>7493782.65185301</v>
      </c>
      <c r="AG433" s="100" t="n">
        <v>7407686.47207674</v>
      </c>
      <c r="AH433" s="101" t="str">
        <f>IF(H433="shared-count-once",COUNTIFS($A$2:$A$1405,A433,$B$2:$B$1405,B433,$E$2:$E$1405,E433),1)</f>
      </c>
      <c r="AI433" s="102" t="n">
        <v>314265537.410829</v>
      </c>
      <c r="AJ433" s="103" t="str">
        <f>IF(AI433=0,"",Q433/AI433)</f>
      </c>
      <c r="AK433" s="104" t="str">
        <f>IF(AI433=0,"",R433/AI433)</f>
      </c>
      <c r="AL433" s="105" t="str">
        <f>IF(AI433=0,"",S433/AI433)</f>
      </c>
      <c r="AM433" s="106" t="str">
        <f>IF(AI433=0,"",Y433/AI433)</f>
      </c>
    </row>
    <row r="434">
      <c r="A434" t="s">
        <v>253</v>
      </c>
      <c r="B434" s="73" t="n">
        <v>2041</v>
      </c>
      <c r="C434" t="s">
        <v>253</v>
      </c>
      <c r="D434" t="s">
        <v>225</v>
      </c>
      <c r="E434" s="74" t="s">
        <v>338</v>
      </c>
      <c r="F434" s="75" t="s">
        <v>339</v>
      </c>
      <c r="G434" s="76" t="s">
        <v>254</v>
      </c>
      <c r="H434" s="77" t="s">
        <v>240</v>
      </c>
      <c r="I434" s="78" t="s">
        <v>304</v>
      </c>
      <c r="J434" s="79" t="str">
        <f>IFERROR(INDEX('Cost_Components'!$K$2:$K$28,MATCH(E434,'Cost_Components'!$A$2:$A$28,0)),"")</f>
      </c>
      <c r="K434" s="80" t="str">
        <f>IF(OR(L434="",Z434="",AA434="",AB434=""),"",IF(B434&lt;AA434,L434,IF(B434&gt;AB434,Z434,L434+(Z434-L434)*MIN(MAX((B434-AA434+1)/MAX(AB434-AA434+1,1),0),1))))</f>
      </c>
      <c r="L434" s="81" t="str">
        <f>IFERROR(INDEX('Cost_Components'!$S$2:$S$28,MATCH(E434,'Cost_Components'!$A$2:$A$28,0)),"")</f>
      </c>
      <c r="M434" s="82" t="str">
        <f>IFERROR(INDEX('Cost_Components'!$L$2:$L$28,MATCH(E434,'Cost_Components'!$A$2:$A$28,0)),"")</f>
      </c>
      <c r="N434" s="83" t="str">
        <f>IFERROR(INDEX('Cost_Components'!$P$2:$P$28,MATCH(E434,'Cost_Components'!$A$2:$A$28,0)),"")</f>
      </c>
      <c r="O434" s="84" t="str">
        <f>AF434*J434</f>
      </c>
      <c r="P434" s="85" t="str">
        <f>AG434*J434</f>
      </c>
      <c r="Q434" s="86" t="str">
        <f>P434*L434*M434*N434</f>
      </c>
      <c r="R434" s="87" t="str">
        <f>O434*K434*M434*N434</f>
      </c>
      <c r="S434" s="88" t="str">
        <f>R434-Q434</f>
      </c>
      <c r="T434" s="34" t="str">
        <f>IFERROR(INDEX('Cost_Components'!$R$2:$R$28,MATCH(E434,'Cost_Components'!$A$2:$A$28,0)),"")</f>
      </c>
      <c r="U434" s="89" t="str">
        <f>IFERROR(INDEX('Cost_Components'!$Q$2:$Q$28,MATCH(E434,'Cost_Components'!$A$2:$A$28,0)),"")</f>
      </c>
      <c r="V434" s="90" t="str">
        <f>1/(1+'Calculation_Assumptions'!$B$5)^(B434-'Calculation_Assumptions'!$B$2)</f>
      </c>
      <c r="W434" s="91" t="str">
        <f>Q434*V434</f>
      </c>
      <c r="X434" s="92" t="str">
        <f>R434*V434</f>
      </c>
      <c r="Y434" s="93" t="str">
        <f>S434*V434</f>
      </c>
      <c r="Z434" s="94" t="str">
        <f>IFERROR(INDEX('Cost_Components'!$T$2:$T$28,MATCH(E434,'Cost_Components'!$A$2:$A$28,0)),"")</f>
      </c>
      <c r="AA434" s="95" t="str">
        <f>IFERROR(INDEX('Cost_Components'!$U$2:$U$28,MATCH(E434,'Cost_Components'!$A$2:$A$28,0)),"")</f>
      </c>
      <c r="AB434" s="96" t="str">
        <f>IFERROR(INDEX('Cost_Components'!$V$2:$V$28,MATCH(E434,'Cost_Components'!$A$2:$A$28,0)),"")</f>
      </c>
      <c r="AC434" s="97" t="str">
        <f>IFERROR(INDEX('Cost_Components'!$M$2:$M$28,MATCH(E434,'Cost_Components'!$A$2:$A$28,0)),"")</f>
      </c>
      <c r="AD434" s="98" t="str">
        <f>IFERROR(INDEX('Cost_Components'!$N$2:$N$28,MATCH(E434,'Cost_Components'!$A$2:$A$28,0)),"")</f>
      </c>
      <c r="AE434" s="34" t="str">
        <f>IFERROR(INDEX('Cost_Components'!$O$2:$O$28,MATCH(E434,'Cost_Components'!$A$2:$A$28,0)),"")</f>
      </c>
      <c r="AF434" s="99" t="n">
        <v>7652079.77486922</v>
      </c>
      <c r="AG434" s="100" t="n">
        <v>7556224.04727773</v>
      </c>
      <c r="AH434" s="101" t="str">
        <f>IF(H434="shared-count-once",COUNTIFS($A$2:$A$1405,A434,$B$2:$B$1405,B434,$E$2:$E$1405,E434),1)</f>
      </c>
      <c r="AI434" s="102" t="n">
        <v>315525215.312548</v>
      </c>
      <c r="AJ434" s="103" t="str">
        <f>IF(AI434=0,"",Q434/AI434)</f>
      </c>
      <c r="AK434" s="104" t="str">
        <f>IF(AI434=0,"",R434/AI434)</f>
      </c>
      <c r="AL434" s="105" t="str">
        <f>IF(AI434=0,"",S434/AI434)</f>
      </c>
      <c r="AM434" s="106" t="str">
        <f>IF(AI434=0,"",Y434/AI434)</f>
      </c>
    </row>
    <row r="435">
      <c r="A435" t="s">
        <v>253</v>
      </c>
      <c r="B435" s="73" t="n">
        <v>2042</v>
      </c>
      <c r="C435" t="s">
        <v>253</v>
      </c>
      <c r="D435" t="s">
        <v>225</v>
      </c>
      <c r="E435" s="74" t="s">
        <v>338</v>
      </c>
      <c r="F435" s="75" t="s">
        <v>339</v>
      </c>
      <c r="G435" s="76" t="s">
        <v>254</v>
      </c>
      <c r="H435" s="77" t="s">
        <v>240</v>
      </c>
      <c r="I435" s="78" t="s">
        <v>304</v>
      </c>
      <c r="J435" s="79" t="str">
        <f>IFERROR(INDEX('Cost_Components'!$K$2:$K$28,MATCH(E435,'Cost_Components'!$A$2:$A$28,0)),"")</f>
      </c>
      <c r="K435" s="80" t="str">
        <f>IF(OR(L435="",Z435="",AA435="",AB435=""),"",IF(B435&lt;AA435,L435,IF(B435&gt;AB435,Z435,L435+(Z435-L435)*MIN(MAX((B435-AA435+1)/MAX(AB435-AA435+1,1),0),1))))</f>
      </c>
      <c r="L435" s="81" t="str">
        <f>IFERROR(INDEX('Cost_Components'!$S$2:$S$28,MATCH(E435,'Cost_Components'!$A$2:$A$28,0)),"")</f>
      </c>
      <c r="M435" s="82" t="str">
        <f>IFERROR(INDEX('Cost_Components'!$L$2:$L$28,MATCH(E435,'Cost_Components'!$A$2:$A$28,0)),"")</f>
      </c>
      <c r="N435" s="83" t="str">
        <f>IFERROR(INDEX('Cost_Components'!$P$2:$P$28,MATCH(E435,'Cost_Components'!$A$2:$A$28,0)),"")</f>
      </c>
      <c r="O435" s="84" t="str">
        <f>AF435*J435</f>
      </c>
      <c r="P435" s="85" t="str">
        <f>AG435*J435</f>
      </c>
      <c r="Q435" s="86" t="str">
        <f>P435*L435*M435*N435</f>
      </c>
      <c r="R435" s="87" t="str">
        <f>O435*K435*M435*N435</f>
      </c>
      <c r="S435" s="88" t="str">
        <f>R435-Q435</f>
      </c>
      <c r="T435" s="34" t="str">
        <f>IFERROR(INDEX('Cost_Components'!$R$2:$R$28,MATCH(E435,'Cost_Components'!$A$2:$A$28,0)),"")</f>
      </c>
      <c r="U435" s="89" t="str">
        <f>IFERROR(INDEX('Cost_Components'!$Q$2:$Q$28,MATCH(E435,'Cost_Components'!$A$2:$A$28,0)),"")</f>
      </c>
      <c r="V435" s="90" t="str">
        <f>1/(1+'Calculation_Assumptions'!$B$5)^(B435-'Calculation_Assumptions'!$B$2)</f>
      </c>
      <c r="W435" s="91" t="str">
        <f>Q435*V435</f>
      </c>
      <c r="X435" s="92" t="str">
        <f>R435*V435</f>
      </c>
      <c r="Y435" s="93" t="str">
        <f>S435*V435</f>
      </c>
      <c r="Z435" s="94" t="str">
        <f>IFERROR(INDEX('Cost_Components'!$T$2:$T$28,MATCH(E435,'Cost_Components'!$A$2:$A$28,0)),"")</f>
      </c>
      <c r="AA435" s="95" t="str">
        <f>IFERROR(INDEX('Cost_Components'!$U$2:$U$28,MATCH(E435,'Cost_Components'!$A$2:$A$28,0)),"")</f>
      </c>
      <c r="AB435" s="96" t="str">
        <f>IFERROR(INDEX('Cost_Components'!$V$2:$V$28,MATCH(E435,'Cost_Components'!$A$2:$A$28,0)),"")</f>
      </c>
      <c r="AC435" s="97" t="str">
        <f>IFERROR(INDEX('Cost_Components'!$M$2:$M$28,MATCH(E435,'Cost_Components'!$A$2:$A$28,0)),"")</f>
      </c>
      <c r="AD435" s="98" t="str">
        <f>IFERROR(INDEX('Cost_Components'!$N$2:$N$28,MATCH(E435,'Cost_Components'!$A$2:$A$28,0)),"")</f>
      </c>
      <c r="AE435" s="34" t="str">
        <f>IFERROR(INDEX('Cost_Components'!$O$2:$O$28,MATCH(E435,'Cost_Components'!$A$2:$A$28,0)),"")</f>
      </c>
      <c r="AF435" s="99" t="n">
        <v>7809743.27261187</v>
      </c>
      <c r="AG435" s="100" t="n">
        <v>7703733.26630892</v>
      </c>
      <c r="AH435" s="101" t="str">
        <f>IF(H435="shared-count-once",COUNTIFS($A$2:$A$1405,A435,$B$2:$B$1405,B435,$E$2:$E$1405,E435),1)</f>
      </c>
      <c r="AI435" s="102" t="n">
        <v>316707694.211882</v>
      </c>
      <c r="AJ435" s="103" t="str">
        <f>IF(AI435=0,"",Q435/AI435)</f>
      </c>
      <c r="AK435" s="104" t="str">
        <f>IF(AI435=0,"",R435/AI435)</f>
      </c>
      <c r="AL435" s="105" t="str">
        <f>IF(AI435=0,"",S435/AI435)</f>
      </c>
      <c r="AM435" s="106" t="str">
        <f>IF(AI435=0,"",Y435/AI435)</f>
      </c>
    </row>
    <row r="436">
      <c r="A436" t="s">
        <v>253</v>
      </c>
      <c r="B436" s="73" t="n">
        <v>2043</v>
      </c>
      <c r="C436" t="s">
        <v>253</v>
      </c>
      <c r="D436" t="s">
        <v>225</v>
      </c>
      <c r="E436" s="74" t="s">
        <v>338</v>
      </c>
      <c r="F436" s="75" t="s">
        <v>339</v>
      </c>
      <c r="G436" s="76" t="s">
        <v>254</v>
      </c>
      <c r="H436" s="77" t="s">
        <v>240</v>
      </c>
      <c r="I436" s="78" t="s">
        <v>304</v>
      </c>
      <c r="J436" s="79" t="str">
        <f>IFERROR(INDEX('Cost_Components'!$K$2:$K$28,MATCH(E436,'Cost_Components'!$A$2:$A$28,0)),"")</f>
      </c>
      <c r="K436" s="80" t="str">
        <f>IF(OR(L436="",Z436="",AA436="",AB436=""),"",IF(B436&lt;AA436,L436,IF(B436&gt;AB436,Z436,L436+(Z436-L436)*MIN(MAX((B436-AA436+1)/MAX(AB436-AA436+1,1),0),1))))</f>
      </c>
      <c r="L436" s="81" t="str">
        <f>IFERROR(INDEX('Cost_Components'!$S$2:$S$28,MATCH(E436,'Cost_Components'!$A$2:$A$28,0)),"")</f>
      </c>
      <c r="M436" s="82" t="str">
        <f>IFERROR(INDEX('Cost_Components'!$L$2:$L$28,MATCH(E436,'Cost_Components'!$A$2:$A$28,0)),"")</f>
      </c>
      <c r="N436" s="83" t="str">
        <f>IFERROR(INDEX('Cost_Components'!$P$2:$P$28,MATCH(E436,'Cost_Components'!$A$2:$A$28,0)),"")</f>
      </c>
      <c r="O436" s="84" t="str">
        <f>AF436*J436</f>
      </c>
      <c r="P436" s="85" t="str">
        <f>AG436*J436</f>
      </c>
      <c r="Q436" s="86" t="str">
        <f>P436*L436*M436*N436</f>
      </c>
      <c r="R436" s="87" t="str">
        <f>O436*K436*M436*N436</f>
      </c>
      <c r="S436" s="88" t="str">
        <f>R436-Q436</f>
      </c>
      <c r="T436" s="34" t="str">
        <f>IFERROR(INDEX('Cost_Components'!$R$2:$R$28,MATCH(E436,'Cost_Components'!$A$2:$A$28,0)),"")</f>
      </c>
      <c r="U436" s="89" t="str">
        <f>IFERROR(INDEX('Cost_Components'!$Q$2:$Q$28,MATCH(E436,'Cost_Components'!$A$2:$A$28,0)),"")</f>
      </c>
      <c r="V436" s="90" t="str">
        <f>1/(1+'Calculation_Assumptions'!$B$5)^(B436-'Calculation_Assumptions'!$B$2)</f>
      </c>
      <c r="W436" s="91" t="str">
        <f>Q436*V436</f>
      </c>
      <c r="X436" s="92" t="str">
        <f>R436*V436</f>
      </c>
      <c r="Y436" s="93" t="str">
        <f>S436*V436</f>
      </c>
      <c r="Z436" s="94" t="str">
        <f>IFERROR(INDEX('Cost_Components'!$T$2:$T$28,MATCH(E436,'Cost_Components'!$A$2:$A$28,0)),"")</f>
      </c>
      <c r="AA436" s="95" t="str">
        <f>IFERROR(INDEX('Cost_Components'!$U$2:$U$28,MATCH(E436,'Cost_Components'!$A$2:$A$28,0)),"")</f>
      </c>
      <c r="AB436" s="96" t="str">
        <f>IFERROR(INDEX('Cost_Components'!$V$2:$V$28,MATCH(E436,'Cost_Components'!$A$2:$A$28,0)),"")</f>
      </c>
      <c r="AC436" s="97" t="str">
        <f>IFERROR(INDEX('Cost_Components'!$M$2:$M$28,MATCH(E436,'Cost_Components'!$A$2:$A$28,0)),"")</f>
      </c>
      <c r="AD436" s="98" t="str">
        <f>IFERROR(INDEX('Cost_Components'!$N$2:$N$28,MATCH(E436,'Cost_Components'!$A$2:$A$28,0)),"")</f>
      </c>
      <c r="AE436" s="34" t="str">
        <f>IFERROR(INDEX('Cost_Components'!$O$2:$O$28,MATCH(E436,'Cost_Components'!$A$2:$A$28,0)),"")</f>
      </c>
      <c r="AF436" s="99" t="n">
        <v>7968453.57118501</v>
      </c>
      <c r="AG436" s="100" t="n">
        <v>7851923.45314655</v>
      </c>
      <c r="AH436" s="101" t="str">
        <f>IF(H436="shared-count-once",COUNTIFS($A$2:$A$1405,A436,$B$2:$B$1405,B436,$E$2:$E$1405,E436),1)</f>
      </c>
      <c r="AI436" s="102" t="n">
        <v>317814114.067152</v>
      </c>
      <c r="AJ436" s="103" t="str">
        <f>IF(AI436=0,"",Q436/AI436)</f>
      </c>
      <c r="AK436" s="104" t="str">
        <f>IF(AI436=0,"",R436/AI436)</f>
      </c>
      <c r="AL436" s="105" t="str">
        <f>IF(AI436=0,"",S436/AI436)</f>
      </c>
      <c r="AM436" s="106" t="str">
        <f>IF(AI436=0,"",Y436/AI436)</f>
      </c>
    </row>
    <row r="437">
      <c r="A437" t="s">
        <v>253</v>
      </c>
      <c r="B437" s="73" t="n">
        <v>2044</v>
      </c>
      <c r="C437" t="s">
        <v>253</v>
      </c>
      <c r="D437" t="s">
        <v>225</v>
      </c>
      <c r="E437" s="74" t="s">
        <v>338</v>
      </c>
      <c r="F437" s="75" t="s">
        <v>339</v>
      </c>
      <c r="G437" s="76" t="s">
        <v>254</v>
      </c>
      <c r="H437" s="77" t="s">
        <v>240</v>
      </c>
      <c r="I437" s="78" t="s">
        <v>304</v>
      </c>
      <c r="J437" s="79" t="str">
        <f>IFERROR(INDEX('Cost_Components'!$K$2:$K$28,MATCH(E437,'Cost_Components'!$A$2:$A$28,0)),"")</f>
      </c>
      <c r="K437" s="80" t="str">
        <f>IF(OR(L437="",Z437="",AA437="",AB437=""),"",IF(B437&lt;AA437,L437,IF(B437&gt;AB437,Z437,L437+(Z437-L437)*MIN(MAX((B437-AA437+1)/MAX(AB437-AA437+1,1),0),1))))</f>
      </c>
      <c r="L437" s="81" t="str">
        <f>IFERROR(INDEX('Cost_Components'!$S$2:$S$28,MATCH(E437,'Cost_Components'!$A$2:$A$28,0)),"")</f>
      </c>
      <c r="M437" s="82" t="str">
        <f>IFERROR(INDEX('Cost_Components'!$L$2:$L$28,MATCH(E437,'Cost_Components'!$A$2:$A$28,0)),"")</f>
      </c>
      <c r="N437" s="83" t="str">
        <f>IFERROR(INDEX('Cost_Components'!$P$2:$P$28,MATCH(E437,'Cost_Components'!$A$2:$A$28,0)),"")</f>
      </c>
      <c r="O437" s="84" t="str">
        <f>AF437*J437</f>
      </c>
      <c r="P437" s="85" t="str">
        <f>AG437*J437</f>
      </c>
      <c r="Q437" s="86" t="str">
        <f>P437*L437*M437*N437</f>
      </c>
      <c r="R437" s="87" t="str">
        <f>O437*K437*M437*N437</f>
      </c>
      <c r="S437" s="88" t="str">
        <f>R437-Q437</f>
      </c>
      <c r="T437" s="34" t="str">
        <f>IFERROR(INDEX('Cost_Components'!$R$2:$R$28,MATCH(E437,'Cost_Components'!$A$2:$A$28,0)),"")</f>
      </c>
      <c r="U437" s="89" t="str">
        <f>IFERROR(INDEX('Cost_Components'!$Q$2:$Q$28,MATCH(E437,'Cost_Components'!$A$2:$A$28,0)),"")</f>
      </c>
      <c r="V437" s="90" t="str">
        <f>1/(1+'Calculation_Assumptions'!$B$5)^(B437-'Calculation_Assumptions'!$B$2)</f>
      </c>
      <c r="W437" s="91" t="str">
        <f>Q437*V437</f>
      </c>
      <c r="X437" s="92" t="str">
        <f>R437*V437</f>
      </c>
      <c r="Y437" s="93" t="str">
        <f>S437*V437</f>
      </c>
      <c r="Z437" s="94" t="str">
        <f>IFERROR(INDEX('Cost_Components'!$T$2:$T$28,MATCH(E437,'Cost_Components'!$A$2:$A$28,0)),"")</f>
      </c>
      <c r="AA437" s="95" t="str">
        <f>IFERROR(INDEX('Cost_Components'!$U$2:$U$28,MATCH(E437,'Cost_Components'!$A$2:$A$28,0)),"")</f>
      </c>
      <c r="AB437" s="96" t="str">
        <f>IFERROR(INDEX('Cost_Components'!$V$2:$V$28,MATCH(E437,'Cost_Components'!$A$2:$A$28,0)),"")</f>
      </c>
      <c r="AC437" s="97" t="str">
        <f>IFERROR(INDEX('Cost_Components'!$M$2:$M$28,MATCH(E437,'Cost_Components'!$A$2:$A$28,0)),"")</f>
      </c>
      <c r="AD437" s="98" t="str">
        <f>IFERROR(INDEX('Cost_Components'!$N$2:$N$28,MATCH(E437,'Cost_Components'!$A$2:$A$28,0)),"")</f>
      </c>
      <c r="AE437" s="34" t="str">
        <f>IFERROR(INDEX('Cost_Components'!$O$2:$O$28,MATCH(E437,'Cost_Components'!$A$2:$A$28,0)),"")</f>
      </c>
      <c r="AF437" s="99" t="n">
        <v>8124684.30703155</v>
      </c>
      <c r="AG437" s="100" t="n">
        <v>7997283.33339417</v>
      </c>
      <c r="AH437" s="101" t="str">
        <f>IF(H437="shared-count-once",COUNTIFS($A$2:$A$1405,A437,$B$2:$B$1405,B437,$E$2:$E$1405,E437),1)</f>
      </c>
      <c r="AI437" s="102" t="n">
        <v>318840890.732156</v>
      </c>
      <c r="AJ437" s="103" t="str">
        <f>IF(AI437=0,"",Q437/AI437)</f>
      </c>
      <c r="AK437" s="104" t="str">
        <f>IF(AI437=0,"",R437/AI437)</f>
      </c>
      <c r="AL437" s="105" t="str">
        <f>IF(AI437=0,"",S437/AI437)</f>
      </c>
      <c r="AM437" s="106" t="str">
        <f>IF(AI437=0,"",Y437/AI437)</f>
      </c>
    </row>
    <row r="438">
      <c r="A438" t="s">
        <v>253</v>
      </c>
      <c r="B438" s="73" t="n">
        <v>2045</v>
      </c>
      <c r="C438" t="s">
        <v>253</v>
      </c>
      <c r="D438" t="s">
        <v>225</v>
      </c>
      <c r="E438" s="74" t="s">
        <v>338</v>
      </c>
      <c r="F438" s="75" t="s">
        <v>339</v>
      </c>
      <c r="G438" s="76" t="s">
        <v>254</v>
      </c>
      <c r="H438" s="77" t="s">
        <v>240</v>
      </c>
      <c r="I438" s="78" t="s">
        <v>304</v>
      </c>
      <c r="J438" s="79" t="str">
        <f>IFERROR(INDEX('Cost_Components'!$K$2:$K$28,MATCH(E438,'Cost_Components'!$A$2:$A$28,0)),"")</f>
      </c>
      <c r="K438" s="80" t="str">
        <f>IF(OR(L438="",Z438="",AA438="",AB438=""),"",IF(B438&lt;AA438,L438,IF(B438&gt;AB438,Z438,L438+(Z438-L438)*MIN(MAX((B438-AA438+1)/MAX(AB438-AA438+1,1),0),1))))</f>
      </c>
      <c r="L438" s="81" t="str">
        <f>IFERROR(INDEX('Cost_Components'!$S$2:$S$28,MATCH(E438,'Cost_Components'!$A$2:$A$28,0)),"")</f>
      </c>
      <c r="M438" s="82" t="str">
        <f>IFERROR(INDEX('Cost_Components'!$L$2:$L$28,MATCH(E438,'Cost_Components'!$A$2:$A$28,0)),"")</f>
      </c>
      <c r="N438" s="83" t="str">
        <f>IFERROR(INDEX('Cost_Components'!$P$2:$P$28,MATCH(E438,'Cost_Components'!$A$2:$A$28,0)),"")</f>
      </c>
      <c r="O438" s="84" t="str">
        <f>AF438*J438</f>
      </c>
      <c r="P438" s="85" t="str">
        <f>AG438*J438</f>
      </c>
      <c r="Q438" s="86" t="str">
        <f>P438*L438*M438*N438</f>
      </c>
      <c r="R438" s="87" t="str">
        <f>O438*K438*M438*N438</f>
      </c>
      <c r="S438" s="88" t="str">
        <f>R438-Q438</f>
      </c>
      <c r="T438" s="34" t="str">
        <f>IFERROR(INDEX('Cost_Components'!$R$2:$R$28,MATCH(E438,'Cost_Components'!$A$2:$A$28,0)),"")</f>
      </c>
      <c r="U438" s="89" t="str">
        <f>IFERROR(INDEX('Cost_Components'!$Q$2:$Q$28,MATCH(E438,'Cost_Components'!$A$2:$A$28,0)),"")</f>
      </c>
      <c r="V438" s="90" t="str">
        <f>1/(1+'Calculation_Assumptions'!$B$5)^(B438-'Calculation_Assumptions'!$B$2)</f>
      </c>
      <c r="W438" s="91" t="str">
        <f>Q438*V438</f>
      </c>
      <c r="X438" s="92" t="str">
        <f>R438*V438</f>
      </c>
      <c r="Y438" s="93" t="str">
        <f>S438*V438</f>
      </c>
      <c r="Z438" s="94" t="str">
        <f>IFERROR(INDEX('Cost_Components'!$T$2:$T$28,MATCH(E438,'Cost_Components'!$A$2:$A$28,0)),"")</f>
      </c>
      <c r="AA438" s="95" t="str">
        <f>IFERROR(INDEX('Cost_Components'!$U$2:$U$28,MATCH(E438,'Cost_Components'!$A$2:$A$28,0)),"")</f>
      </c>
      <c r="AB438" s="96" t="str">
        <f>IFERROR(INDEX('Cost_Components'!$V$2:$V$28,MATCH(E438,'Cost_Components'!$A$2:$A$28,0)),"")</f>
      </c>
      <c r="AC438" s="97" t="str">
        <f>IFERROR(INDEX('Cost_Components'!$M$2:$M$28,MATCH(E438,'Cost_Components'!$A$2:$A$28,0)),"")</f>
      </c>
      <c r="AD438" s="98" t="str">
        <f>IFERROR(INDEX('Cost_Components'!$N$2:$N$28,MATCH(E438,'Cost_Components'!$A$2:$A$28,0)),"")</f>
      </c>
      <c r="AE438" s="34" t="str">
        <f>IFERROR(INDEX('Cost_Components'!$O$2:$O$28,MATCH(E438,'Cost_Components'!$A$2:$A$28,0)),"")</f>
      </c>
      <c r="AF438" s="99" t="n">
        <v>8277885.09762128</v>
      </c>
      <c r="AG438" s="100" t="n">
        <v>8139288.8940327</v>
      </c>
      <c r="AH438" s="101" t="str">
        <f>IF(H438="shared-count-once",COUNTIFS($A$2:$A$1405,A438,$B$2:$B$1405,B438,$E$2:$E$1405,E438),1)</f>
      </c>
      <c r="AI438" s="102" t="n">
        <v>319784682.33108</v>
      </c>
      <c r="AJ438" s="103" t="str">
        <f>IF(AI438=0,"",Q438/AI438)</f>
      </c>
      <c r="AK438" s="104" t="str">
        <f>IF(AI438=0,"",R438/AI438)</f>
      </c>
      <c r="AL438" s="105" t="str">
        <f>IF(AI438=0,"",S438/AI438)</f>
      </c>
      <c r="AM438" s="106" t="str">
        <f>IF(AI438=0,"",Y438/AI438)</f>
      </c>
    </row>
    <row r="439">
      <c r="A439" t="s">
        <v>253</v>
      </c>
      <c r="B439" s="73" t="n">
        <v>2046</v>
      </c>
      <c r="C439" t="s">
        <v>253</v>
      </c>
      <c r="D439" t="s">
        <v>225</v>
      </c>
      <c r="E439" s="74" t="s">
        <v>338</v>
      </c>
      <c r="F439" s="75" t="s">
        <v>339</v>
      </c>
      <c r="G439" s="76" t="s">
        <v>254</v>
      </c>
      <c r="H439" s="77" t="s">
        <v>240</v>
      </c>
      <c r="I439" s="78" t="s">
        <v>304</v>
      </c>
      <c r="J439" s="79" t="str">
        <f>IFERROR(INDEX('Cost_Components'!$K$2:$K$28,MATCH(E439,'Cost_Components'!$A$2:$A$28,0)),"")</f>
      </c>
      <c r="K439" s="80" t="str">
        <f>IF(OR(L439="",Z439="",AA439="",AB439=""),"",IF(B439&lt;AA439,L439,IF(B439&gt;AB439,Z439,L439+(Z439-L439)*MIN(MAX((B439-AA439+1)/MAX(AB439-AA439+1,1),0),1))))</f>
      </c>
      <c r="L439" s="81" t="str">
        <f>IFERROR(INDEX('Cost_Components'!$S$2:$S$28,MATCH(E439,'Cost_Components'!$A$2:$A$28,0)),"")</f>
      </c>
      <c r="M439" s="82" t="str">
        <f>IFERROR(INDEX('Cost_Components'!$L$2:$L$28,MATCH(E439,'Cost_Components'!$A$2:$A$28,0)),"")</f>
      </c>
      <c r="N439" s="83" t="str">
        <f>IFERROR(INDEX('Cost_Components'!$P$2:$P$28,MATCH(E439,'Cost_Components'!$A$2:$A$28,0)),"")</f>
      </c>
      <c r="O439" s="84" t="str">
        <f>AF439*J439</f>
      </c>
      <c r="P439" s="85" t="str">
        <f>AG439*J439</f>
      </c>
      <c r="Q439" s="86" t="str">
        <f>P439*L439*M439*N439</f>
      </c>
      <c r="R439" s="87" t="str">
        <f>O439*K439*M439*N439</f>
      </c>
      <c r="S439" s="88" t="str">
        <f>R439-Q439</f>
      </c>
      <c r="T439" s="34" t="str">
        <f>IFERROR(INDEX('Cost_Components'!$R$2:$R$28,MATCH(E439,'Cost_Components'!$A$2:$A$28,0)),"")</f>
      </c>
      <c r="U439" s="89" t="str">
        <f>IFERROR(INDEX('Cost_Components'!$Q$2:$Q$28,MATCH(E439,'Cost_Components'!$A$2:$A$28,0)),"")</f>
      </c>
      <c r="V439" s="90" t="str">
        <f>1/(1+'Calculation_Assumptions'!$B$5)^(B439-'Calculation_Assumptions'!$B$2)</f>
      </c>
      <c r="W439" s="91" t="str">
        <f>Q439*V439</f>
      </c>
      <c r="X439" s="92" t="str">
        <f>R439*V439</f>
      </c>
      <c r="Y439" s="93" t="str">
        <f>S439*V439</f>
      </c>
      <c r="Z439" s="94" t="str">
        <f>IFERROR(INDEX('Cost_Components'!$T$2:$T$28,MATCH(E439,'Cost_Components'!$A$2:$A$28,0)),"")</f>
      </c>
      <c r="AA439" s="95" t="str">
        <f>IFERROR(INDEX('Cost_Components'!$U$2:$U$28,MATCH(E439,'Cost_Components'!$A$2:$A$28,0)),"")</f>
      </c>
      <c r="AB439" s="96" t="str">
        <f>IFERROR(INDEX('Cost_Components'!$V$2:$V$28,MATCH(E439,'Cost_Components'!$A$2:$A$28,0)),"")</f>
      </c>
      <c r="AC439" s="97" t="str">
        <f>IFERROR(INDEX('Cost_Components'!$M$2:$M$28,MATCH(E439,'Cost_Components'!$A$2:$A$28,0)),"")</f>
      </c>
      <c r="AD439" s="98" t="str">
        <f>IFERROR(INDEX('Cost_Components'!$N$2:$N$28,MATCH(E439,'Cost_Components'!$A$2:$A$28,0)),"")</f>
      </c>
      <c r="AE439" s="34" t="str">
        <f>IFERROR(INDEX('Cost_Components'!$O$2:$O$28,MATCH(E439,'Cost_Components'!$A$2:$A$28,0)),"")</f>
      </c>
      <c r="AF439" s="99" t="n">
        <v>8429270.84698002</v>
      </c>
      <c r="AG439" s="100" t="n">
        <v>8279175.53814566</v>
      </c>
      <c r="AH439" s="101" t="str">
        <f>IF(H439="shared-count-once",COUNTIFS($A$2:$A$1405,A439,$B$2:$B$1405,B439,$E$2:$E$1405,E439),1)</f>
      </c>
      <c r="AI439" s="102" t="n">
        <v>320645615.981408</v>
      </c>
      <c r="AJ439" s="103" t="str">
        <f>IF(AI439=0,"",Q439/AI439)</f>
      </c>
      <c r="AK439" s="104" t="str">
        <f>IF(AI439=0,"",R439/AI439)</f>
      </c>
      <c r="AL439" s="105" t="str">
        <f>IF(AI439=0,"",S439/AI439)</f>
      </c>
      <c r="AM439" s="106" t="str">
        <f>IF(AI439=0,"",Y439/AI439)</f>
      </c>
    </row>
    <row r="440">
      <c r="A440" t="s">
        <v>253</v>
      </c>
      <c r="B440" s="73" t="n">
        <v>2047</v>
      </c>
      <c r="C440" t="s">
        <v>253</v>
      </c>
      <c r="D440" t="s">
        <v>225</v>
      </c>
      <c r="E440" s="74" t="s">
        <v>338</v>
      </c>
      <c r="F440" s="75" t="s">
        <v>339</v>
      </c>
      <c r="G440" s="76" t="s">
        <v>254</v>
      </c>
      <c r="H440" s="77" t="s">
        <v>240</v>
      </c>
      <c r="I440" s="78" t="s">
        <v>304</v>
      </c>
      <c r="J440" s="79" t="str">
        <f>IFERROR(INDEX('Cost_Components'!$K$2:$K$28,MATCH(E440,'Cost_Components'!$A$2:$A$28,0)),"")</f>
      </c>
      <c r="K440" s="80" t="str">
        <f>IF(OR(L440="",Z440="",AA440="",AB440=""),"",IF(B440&lt;AA440,L440,IF(B440&gt;AB440,Z440,L440+(Z440-L440)*MIN(MAX((B440-AA440+1)/MAX(AB440-AA440+1,1),0),1))))</f>
      </c>
      <c r="L440" s="81" t="str">
        <f>IFERROR(INDEX('Cost_Components'!$S$2:$S$28,MATCH(E440,'Cost_Components'!$A$2:$A$28,0)),"")</f>
      </c>
      <c r="M440" s="82" t="str">
        <f>IFERROR(INDEX('Cost_Components'!$L$2:$L$28,MATCH(E440,'Cost_Components'!$A$2:$A$28,0)),"")</f>
      </c>
      <c r="N440" s="83" t="str">
        <f>IFERROR(INDEX('Cost_Components'!$P$2:$P$28,MATCH(E440,'Cost_Components'!$A$2:$A$28,0)),"")</f>
      </c>
      <c r="O440" s="84" t="str">
        <f>AF440*J440</f>
      </c>
      <c r="P440" s="85" t="str">
        <f>AG440*J440</f>
      </c>
      <c r="Q440" s="86" t="str">
        <f>P440*L440*M440*N440</f>
      </c>
      <c r="R440" s="87" t="str">
        <f>O440*K440*M440*N440</f>
      </c>
      <c r="S440" s="88" t="str">
        <f>R440-Q440</f>
      </c>
      <c r="T440" s="34" t="str">
        <f>IFERROR(INDEX('Cost_Components'!$R$2:$R$28,MATCH(E440,'Cost_Components'!$A$2:$A$28,0)),"")</f>
      </c>
      <c r="U440" s="89" t="str">
        <f>IFERROR(INDEX('Cost_Components'!$Q$2:$Q$28,MATCH(E440,'Cost_Components'!$A$2:$A$28,0)),"")</f>
      </c>
      <c r="V440" s="90" t="str">
        <f>1/(1+'Calculation_Assumptions'!$B$5)^(B440-'Calculation_Assumptions'!$B$2)</f>
      </c>
      <c r="W440" s="91" t="str">
        <f>Q440*V440</f>
      </c>
      <c r="X440" s="92" t="str">
        <f>R440*V440</f>
      </c>
      <c r="Y440" s="93" t="str">
        <f>S440*V440</f>
      </c>
      <c r="Z440" s="94" t="str">
        <f>IFERROR(INDEX('Cost_Components'!$T$2:$T$28,MATCH(E440,'Cost_Components'!$A$2:$A$28,0)),"")</f>
      </c>
      <c r="AA440" s="95" t="str">
        <f>IFERROR(INDEX('Cost_Components'!$U$2:$U$28,MATCH(E440,'Cost_Components'!$A$2:$A$28,0)),"")</f>
      </c>
      <c r="AB440" s="96" t="str">
        <f>IFERROR(INDEX('Cost_Components'!$V$2:$V$28,MATCH(E440,'Cost_Components'!$A$2:$A$28,0)),"")</f>
      </c>
      <c r="AC440" s="97" t="str">
        <f>IFERROR(INDEX('Cost_Components'!$M$2:$M$28,MATCH(E440,'Cost_Components'!$A$2:$A$28,0)),"")</f>
      </c>
      <c r="AD440" s="98" t="str">
        <f>IFERROR(INDEX('Cost_Components'!$N$2:$N$28,MATCH(E440,'Cost_Components'!$A$2:$A$28,0)),"")</f>
      </c>
      <c r="AE440" s="34" t="str">
        <f>IFERROR(INDEX('Cost_Components'!$O$2:$O$28,MATCH(E440,'Cost_Components'!$A$2:$A$28,0)),"")</f>
      </c>
      <c r="AF440" s="99" t="n">
        <v>8577392.81501893</v>
      </c>
      <c r="AG440" s="100" t="n">
        <v>8415519.4499265</v>
      </c>
      <c r="AH440" s="101" t="str">
        <f>IF(H440="shared-count-once",COUNTIFS($A$2:$A$1405,A440,$B$2:$B$1405,B440,$E$2:$E$1405,E440),1)</f>
      </c>
      <c r="AI440" s="102" t="n">
        <v>321429520.522875</v>
      </c>
      <c r="AJ440" s="103" t="str">
        <f>IF(AI440=0,"",Q440/AI440)</f>
      </c>
      <c r="AK440" s="104" t="str">
        <f>IF(AI440=0,"",R440/AI440)</f>
      </c>
      <c r="AL440" s="105" t="str">
        <f>IF(AI440=0,"",S440/AI440)</f>
      </c>
      <c r="AM440" s="106" t="str">
        <f>IF(AI440=0,"",Y440/AI440)</f>
      </c>
    </row>
    <row r="441">
      <c r="A441" t="s">
        <v>253</v>
      </c>
      <c r="B441" s="73" t="n">
        <v>2048</v>
      </c>
      <c r="C441" t="s">
        <v>253</v>
      </c>
      <c r="D441" t="s">
        <v>225</v>
      </c>
      <c r="E441" s="74" t="s">
        <v>338</v>
      </c>
      <c r="F441" s="75" t="s">
        <v>339</v>
      </c>
      <c r="G441" s="76" t="s">
        <v>254</v>
      </c>
      <c r="H441" s="77" t="s">
        <v>240</v>
      </c>
      <c r="I441" s="78" t="s">
        <v>304</v>
      </c>
      <c r="J441" s="79" t="str">
        <f>IFERROR(INDEX('Cost_Components'!$K$2:$K$28,MATCH(E441,'Cost_Components'!$A$2:$A$28,0)),"")</f>
      </c>
      <c r="K441" s="80" t="str">
        <f>IF(OR(L441="",Z441="",AA441="",AB441=""),"",IF(B441&lt;AA441,L441,IF(B441&gt;AB441,Z441,L441+(Z441-L441)*MIN(MAX((B441-AA441+1)/MAX(AB441-AA441+1,1),0),1))))</f>
      </c>
      <c r="L441" s="81" t="str">
        <f>IFERROR(INDEX('Cost_Components'!$S$2:$S$28,MATCH(E441,'Cost_Components'!$A$2:$A$28,0)),"")</f>
      </c>
      <c r="M441" s="82" t="str">
        <f>IFERROR(INDEX('Cost_Components'!$L$2:$L$28,MATCH(E441,'Cost_Components'!$A$2:$A$28,0)),"")</f>
      </c>
      <c r="N441" s="83" t="str">
        <f>IFERROR(INDEX('Cost_Components'!$P$2:$P$28,MATCH(E441,'Cost_Components'!$A$2:$A$28,0)),"")</f>
      </c>
      <c r="O441" s="84" t="str">
        <f>AF441*J441</f>
      </c>
      <c r="P441" s="85" t="str">
        <f>AG441*J441</f>
      </c>
      <c r="Q441" s="86" t="str">
        <f>P441*L441*M441*N441</f>
      </c>
      <c r="R441" s="87" t="str">
        <f>O441*K441*M441*N441</f>
      </c>
      <c r="S441" s="88" t="str">
        <f>R441-Q441</f>
      </c>
      <c r="T441" s="34" t="str">
        <f>IFERROR(INDEX('Cost_Components'!$R$2:$R$28,MATCH(E441,'Cost_Components'!$A$2:$A$28,0)),"")</f>
      </c>
      <c r="U441" s="89" t="str">
        <f>IFERROR(INDEX('Cost_Components'!$Q$2:$Q$28,MATCH(E441,'Cost_Components'!$A$2:$A$28,0)),"")</f>
      </c>
      <c r="V441" s="90" t="str">
        <f>1/(1+'Calculation_Assumptions'!$B$5)^(B441-'Calculation_Assumptions'!$B$2)</f>
      </c>
      <c r="W441" s="91" t="str">
        <f>Q441*V441</f>
      </c>
      <c r="X441" s="92" t="str">
        <f>R441*V441</f>
      </c>
      <c r="Y441" s="93" t="str">
        <f>S441*V441</f>
      </c>
      <c r="Z441" s="94" t="str">
        <f>IFERROR(INDEX('Cost_Components'!$T$2:$T$28,MATCH(E441,'Cost_Components'!$A$2:$A$28,0)),"")</f>
      </c>
      <c r="AA441" s="95" t="str">
        <f>IFERROR(INDEX('Cost_Components'!$U$2:$U$28,MATCH(E441,'Cost_Components'!$A$2:$A$28,0)),"")</f>
      </c>
      <c r="AB441" s="96" t="str">
        <f>IFERROR(INDEX('Cost_Components'!$V$2:$V$28,MATCH(E441,'Cost_Components'!$A$2:$A$28,0)),"")</f>
      </c>
      <c r="AC441" s="97" t="str">
        <f>IFERROR(INDEX('Cost_Components'!$M$2:$M$28,MATCH(E441,'Cost_Components'!$A$2:$A$28,0)),"")</f>
      </c>
      <c r="AD441" s="98" t="str">
        <f>IFERROR(INDEX('Cost_Components'!$N$2:$N$28,MATCH(E441,'Cost_Components'!$A$2:$A$28,0)),"")</f>
      </c>
      <c r="AE441" s="34" t="str">
        <f>IFERROR(INDEX('Cost_Components'!$O$2:$O$28,MATCH(E441,'Cost_Components'!$A$2:$A$28,0)),"")</f>
      </c>
      <c r="AF441" s="99" t="n">
        <v>8724892.67164001</v>
      </c>
      <c r="AG441" s="100" t="n">
        <v>8550999.4763113</v>
      </c>
      <c r="AH441" s="101" t="str">
        <f>IF(H441="shared-count-once",COUNTIFS($A$2:$A$1405,A441,$B$2:$B$1405,B441,$E$2:$E$1405,E441),1)</f>
      </c>
      <c r="AI441" s="102" t="n">
        <v>322136832.260161</v>
      </c>
      <c r="AJ441" s="103" t="str">
        <f>IF(AI441=0,"",Q441/AI441)</f>
      </c>
      <c r="AK441" s="104" t="str">
        <f>IF(AI441=0,"",R441/AI441)</f>
      </c>
      <c r="AL441" s="105" t="str">
        <f>IF(AI441=0,"",S441/AI441)</f>
      </c>
      <c r="AM441" s="106" t="str">
        <f>IF(AI441=0,"",Y441/AI441)</f>
      </c>
    </row>
    <row r="442">
      <c r="A442" t="s">
        <v>253</v>
      </c>
      <c r="B442" s="73" t="n">
        <v>2049</v>
      </c>
      <c r="C442" t="s">
        <v>253</v>
      </c>
      <c r="D442" t="s">
        <v>225</v>
      </c>
      <c r="E442" s="74" t="s">
        <v>338</v>
      </c>
      <c r="F442" s="75" t="s">
        <v>339</v>
      </c>
      <c r="G442" s="76" t="s">
        <v>254</v>
      </c>
      <c r="H442" s="77" t="s">
        <v>240</v>
      </c>
      <c r="I442" s="78" t="s">
        <v>304</v>
      </c>
      <c r="J442" s="79" t="str">
        <f>IFERROR(INDEX('Cost_Components'!$K$2:$K$28,MATCH(E442,'Cost_Components'!$A$2:$A$28,0)),"")</f>
      </c>
      <c r="K442" s="80" t="str">
        <f>IF(OR(L442="",Z442="",AA442="",AB442=""),"",IF(B442&lt;AA442,L442,IF(B442&gt;AB442,Z442,L442+(Z442-L442)*MIN(MAX((B442-AA442+1)/MAX(AB442-AA442+1,1),0),1))))</f>
      </c>
      <c r="L442" s="81" t="str">
        <f>IFERROR(INDEX('Cost_Components'!$S$2:$S$28,MATCH(E442,'Cost_Components'!$A$2:$A$28,0)),"")</f>
      </c>
      <c r="M442" s="82" t="str">
        <f>IFERROR(INDEX('Cost_Components'!$L$2:$L$28,MATCH(E442,'Cost_Components'!$A$2:$A$28,0)),"")</f>
      </c>
      <c r="N442" s="83" t="str">
        <f>IFERROR(INDEX('Cost_Components'!$P$2:$P$28,MATCH(E442,'Cost_Components'!$A$2:$A$28,0)),"")</f>
      </c>
      <c r="O442" s="84" t="str">
        <f>AF442*J442</f>
      </c>
      <c r="P442" s="85" t="str">
        <f>AG442*J442</f>
      </c>
      <c r="Q442" s="86" t="str">
        <f>P442*L442*M442*N442</f>
      </c>
      <c r="R442" s="87" t="str">
        <f>O442*K442*M442*N442</f>
      </c>
      <c r="S442" s="88" t="str">
        <f>R442-Q442</f>
      </c>
      <c r="T442" s="34" t="str">
        <f>IFERROR(INDEX('Cost_Components'!$R$2:$R$28,MATCH(E442,'Cost_Components'!$A$2:$A$28,0)),"")</f>
      </c>
      <c r="U442" s="89" t="str">
        <f>IFERROR(INDEX('Cost_Components'!$Q$2:$Q$28,MATCH(E442,'Cost_Components'!$A$2:$A$28,0)),"")</f>
      </c>
      <c r="V442" s="90" t="str">
        <f>1/(1+'Calculation_Assumptions'!$B$5)^(B442-'Calculation_Assumptions'!$B$2)</f>
      </c>
      <c r="W442" s="91" t="str">
        <f>Q442*V442</f>
      </c>
      <c r="X442" s="92" t="str">
        <f>R442*V442</f>
      </c>
      <c r="Y442" s="93" t="str">
        <f>S442*V442</f>
      </c>
      <c r="Z442" s="94" t="str">
        <f>IFERROR(INDEX('Cost_Components'!$T$2:$T$28,MATCH(E442,'Cost_Components'!$A$2:$A$28,0)),"")</f>
      </c>
      <c r="AA442" s="95" t="str">
        <f>IFERROR(INDEX('Cost_Components'!$U$2:$U$28,MATCH(E442,'Cost_Components'!$A$2:$A$28,0)),"")</f>
      </c>
      <c r="AB442" s="96" t="str">
        <f>IFERROR(INDEX('Cost_Components'!$V$2:$V$28,MATCH(E442,'Cost_Components'!$A$2:$A$28,0)),"")</f>
      </c>
      <c r="AC442" s="97" t="str">
        <f>IFERROR(INDEX('Cost_Components'!$M$2:$M$28,MATCH(E442,'Cost_Components'!$A$2:$A$28,0)),"")</f>
      </c>
      <c r="AD442" s="98" t="str">
        <f>IFERROR(INDEX('Cost_Components'!$N$2:$N$28,MATCH(E442,'Cost_Components'!$A$2:$A$28,0)),"")</f>
      </c>
      <c r="AE442" s="34" t="str">
        <f>IFERROR(INDEX('Cost_Components'!$O$2:$O$28,MATCH(E442,'Cost_Components'!$A$2:$A$28,0)),"")</f>
      </c>
      <c r="AF442" s="99" t="n">
        <v>8869276.81139759</v>
      </c>
      <c r="AG442" s="100" t="n">
        <v>8683125.86723851</v>
      </c>
      <c r="AH442" s="101" t="str">
        <f>IF(H442="shared-count-once",COUNTIFS($A$2:$A$1405,A442,$B$2:$B$1405,B442,$E$2:$E$1405,E442),1)</f>
      </c>
      <c r="AI442" s="102" t="n">
        <v>322765819.752681</v>
      </c>
      <c r="AJ442" s="103" t="str">
        <f>IF(AI442=0,"",Q442/AI442)</f>
      </c>
      <c r="AK442" s="104" t="str">
        <f>IF(AI442=0,"",R442/AI442)</f>
      </c>
      <c r="AL442" s="105" t="str">
        <f>IF(AI442=0,"",S442/AI442)</f>
      </c>
      <c r="AM442" s="106" t="str">
        <f>IF(AI442=0,"",Y442/AI442)</f>
      </c>
    </row>
    <row r="443">
      <c r="A443" t="s">
        <v>253</v>
      </c>
      <c r="B443" s="73" t="n">
        <v>2050</v>
      </c>
      <c r="C443" t="s">
        <v>253</v>
      </c>
      <c r="D443" t="s">
        <v>225</v>
      </c>
      <c r="E443" s="74" t="s">
        <v>338</v>
      </c>
      <c r="F443" s="75" t="s">
        <v>339</v>
      </c>
      <c r="G443" s="76" t="s">
        <v>254</v>
      </c>
      <c r="H443" s="77" t="s">
        <v>240</v>
      </c>
      <c r="I443" s="78" t="s">
        <v>304</v>
      </c>
      <c r="J443" s="79" t="str">
        <f>IFERROR(INDEX('Cost_Components'!$K$2:$K$28,MATCH(E443,'Cost_Components'!$A$2:$A$28,0)),"")</f>
      </c>
      <c r="K443" s="80" t="str">
        <f>IF(OR(L443="",Z443="",AA443="",AB443=""),"",IF(B443&lt;AA443,L443,IF(B443&gt;AB443,Z443,L443+(Z443-L443)*MIN(MAX((B443-AA443+1)/MAX(AB443-AA443+1,1),0),1))))</f>
      </c>
      <c r="L443" s="81" t="str">
        <f>IFERROR(INDEX('Cost_Components'!$S$2:$S$28,MATCH(E443,'Cost_Components'!$A$2:$A$28,0)),"")</f>
      </c>
      <c r="M443" s="82" t="str">
        <f>IFERROR(INDEX('Cost_Components'!$L$2:$L$28,MATCH(E443,'Cost_Components'!$A$2:$A$28,0)),"")</f>
      </c>
      <c r="N443" s="83" t="str">
        <f>IFERROR(INDEX('Cost_Components'!$P$2:$P$28,MATCH(E443,'Cost_Components'!$A$2:$A$28,0)),"")</f>
      </c>
      <c r="O443" s="84" t="str">
        <f>AF443*J443</f>
      </c>
      <c r="P443" s="85" t="str">
        <f>AG443*J443</f>
      </c>
      <c r="Q443" s="86" t="str">
        <f>P443*L443*M443*N443</f>
      </c>
      <c r="R443" s="87" t="str">
        <f>O443*K443*M443*N443</f>
      </c>
      <c r="S443" s="88" t="str">
        <f>R443-Q443</f>
      </c>
      <c r="T443" s="34" t="str">
        <f>IFERROR(INDEX('Cost_Components'!$R$2:$R$28,MATCH(E443,'Cost_Components'!$A$2:$A$28,0)),"")</f>
      </c>
      <c r="U443" s="89" t="str">
        <f>IFERROR(INDEX('Cost_Components'!$Q$2:$Q$28,MATCH(E443,'Cost_Components'!$A$2:$A$28,0)),"")</f>
      </c>
      <c r="V443" s="90" t="str">
        <f>1/(1+'Calculation_Assumptions'!$B$5)^(B443-'Calculation_Assumptions'!$B$2)</f>
      </c>
      <c r="W443" s="91" t="str">
        <f>Q443*V443</f>
      </c>
      <c r="X443" s="92" t="str">
        <f>R443*V443</f>
      </c>
      <c r="Y443" s="93" t="str">
        <f>S443*V443</f>
      </c>
      <c r="Z443" s="94" t="str">
        <f>IFERROR(INDEX('Cost_Components'!$T$2:$T$28,MATCH(E443,'Cost_Components'!$A$2:$A$28,0)),"")</f>
      </c>
      <c r="AA443" s="95" t="str">
        <f>IFERROR(INDEX('Cost_Components'!$U$2:$U$28,MATCH(E443,'Cost_Components'!$A$2:$A$28,0)),"")</f>
      </c>
      <c r="AB443" s="96" t="str">
        <f>IFERROR(INDEX('Cost_Components'!$V$2:$V$28,MATCH(E443,'Cost_Components'!$A$2:$A$28,0)),"")</f>
      </c>
      <c r="AC443" s="97" t="str">
        <f>IFERROR(INDEX('Cost_Components'!$M$2:$M$28,MATCH(E443,'Cost_Components'!$A$2:$A$28,0)),"")</f>
      </c>
      <c r="AD443" s="98" t="str">
        <f>IFERROR(INDEX('Cost_Components'!$N$2:$N$28,MATCH(E443,'Cost_Components'!$A$2:$A$28,0)),"")</f>
      </c>
      <c r="AE443" s="34" t="str">
        <f>IFERROR(INDEX('Cost_Components'!$O$2:$O$28,MATCH(E443,'Cost_Components'!$A$2:$A$28,0)),"")</f>
      </c>
      <c r="AF443" s="99" t="n">
        <v>9009721.37883414</v>
      </c>
      <c r="AG443" s="100" t="n">
        <v>8811108.4479971</v>
      </c>
      <c r="AH443" s="101" t="str">
        <f>IF(H443="shared-count-once",COUNTIFS($A$2:$A$1405,A443,$B$2:$B$1405,B443,$E$2:$E$1405,E443),1)</f>
      </c>
      <c r="AI443" s="102" t="n">
        <v>323312042.563285</v>
      </c>
      <c r="AJ443" s="103" t="str">
        <f>IF(AI443=0,"",Q443/AI443)</f>
      </c>
      <c r="AK443" s="104" t="str">
        <f>IF(AI443=0,"",R443/AI443)</f>
      </c>
      <c r="AL443" s="105" t="str">
        <f>IF(AI443=0,"",S443/AI443)</f>
      </c>
      <c r="AM443" s="106" t="str">
        <f>IF(AI443=0,"",Y443/AI443)</f>
      </c>
    </row>
    <row r="444">
      <c r="A444" t="s">
        <v>253</v>
      </c>
      <c r="B444" s="73" t="n">
        <v>2025</v>
      </c>
      <c r="C444" t="s">
        <v>253</v>
      </c>
      <c r="D444" t="s">
        <v>225</v>
      </c>
      <c r="E444" s="74" t="s">
        <v>341</v>
      </c>
      <c r="F444" s="75" t="s">
        <v>342</v>
      </c>
      <c r="G444" s="76" t="s">
        <v>254</v>
      </c>
      <c r="H444" s="77" t="s">
        <v>240</v>
      </c>
      <c r="I444" s="78" t="s">
        <v>304</v>
      </c>
      <c r="J444" s="79" t="str">
        <f>IFERROR(INDEX('Cost_Components'!$K$2:$K$28,MATCH(E444,'Cost_Components'!$A$2:$A$28,0)),"")</f>
      </c>
      <c r="K444" s="80" t="str">
        <f>IF(OR(L444="",Z444="",AA444="",AB444=""),"",IF(B444&lt;AA444,L444,IF(B444&gt;AB444,Z444,L444+(Z444-L444)*MIN(MAX((B444-AA444+1)/MAX(AB444-AA444+1,1),0),1))))</f>
      </c>
      <c r="L444" s="81" t="str">
        <f>IFERROR(INDEX('Cost_Components'!$S$2:$S$28,MATCH(E444,'Cost_Components'!$A$2:$A$28,0)),"")</f>
      </c>
      <c r="M444" s="82" t="str">
        <f>IFERROR(INDEX('Cost_Components'!$L$2:$L$28,MATCH(E444,'Cost_Components'!$A$2:$A$28,0)),"")</f>
      </c>
      <c r="N444" s="83" t="str">
        <f>IFERROR(INDEX('Cost_Components'!$P$2:$P$28,MATCH(E444,'Cost_Components'!$A$2:$A$28,0)),"")</f>
      </c>
      <c r="O444" s="84" t="str">
        <f>AF444*J444</f>
      </c>
      <c r="P444" s="85" t="str">
        <f>AG444*J444</f>
      </c>
      <c r="Q444" s="86" t="str">
        <f>P444*L444*M444*N444</f>
      </c>
      <c r="R444" s="87" t="str">
        <f>O444*K444*M444*N444</f>
      </c>
      <c r="S444" s="88" t="str">
        <f>R444-Q444</f>
      </c>
      <c r="T444" s="34" t="str">
        <f>IFERROR(INDEX('Cost_Components'!$R$2:$R$28,MATCH(E444,'Cost_Components'!$A$2:$A$28,0)),"")</f>
      </c>
      <c r="U444" s="89" t="str">
        <f>IFERROR(INDEX('Cost_Components'!$Q$2:$Q$28,MATCH(E444,'Cost_Components'!$A$2:$A$28,0)),"")</f>
      </c>
      <c r="V444" s="90" t="str">
        <f>1/(1+'Calculation_Assumptions'!$B$5)^(B444-'Calculation_Assumptions'!$B$2)</f>
      </c>
      <c r="W444" s="91" t="str">
        <f>Q444*V444</f>
      </c>
      <c r="X444" s="92" t="str">
        <f>R444*V444</f>
      </c>
      <c r="Y444" s="93" t="str">
        <f>S444*V444</f>
      </c>
      <c r="Z444" s="94" t="str">
        <f>IFERROR(INDEX('Cost_Components'!$T$2:$T$28,MATCH(E444,'Cost_Components'!$A$2:$A$28,0)),"")</f>
      </c>
      <c r="AA444" s="95" t="str">
        <f>IFERROR(INDEX('Cost_Components'!$U$2:$U$28,MATCH(E444,'Cost_Components'!$A$2:$A$28,0)),"")</f>
      </c>
      <c r="AB444" s="96" t="str">
        <f>IFERROR(INDEX('Cost_Components'!$V$2:$V$28,MATCH(E444,'Cost_Components'!$A$2:$A$28,0)),"")</f>
      </c>
      <c r="AC444" s="97" t="str">
        <f>IFERROR(INDEX('Cost_Components'!$M$2:$M$28,MATCH(E444,'Cost_Components'!$A$2:$A$28,0)),"")</f>
      </c>
      <c r="AD444" s="98" t="str">
        <f>IFERROR(INDEX('Cost_Components'!$N$2:$N$28,MATCH(E444,'Cost_Components'!$A$2:$A$28,0)),"")</f>
      </c>
      <c r="AE444" s="34" t="str">
        <f>IFERROR(INDEX('Cost_Components'!$O$2:$O$28,MATCH(E444,'Cost_Components'!$A$2:$A$28,0)),"")</f>
      </c>
      <c r="AF444" s="99" t="n">
        <v>5190390.28253611</v>
      </c>
      <c r="AG444" s="100" t="n">
        <v>5189652.73871082</v>
      </c>
      <c r="AH444" s="101" t="str">
        <f>IF(H444="shared-count-once",COUNTIFS($A$2:$A$1405,A444,$B$2:$B$1405,B444,$E$2:$E$1405,E444),1)</f>
      </c>
      <c r="AI444" s="102" t="n">
        <v>288391907.644456</v>
      </c>
      <c r="AJ444" s="103" t="str">
        <f>IF(AI444=0,"",Q444/AI444)</f>
      </c>
      <c r="AK444" s="104" t="str">
        <f>IF(AI444=0,"",R444/AI444)</f>
      </c>
      <c r="AL444" s="105" t="str">
        <f>IF(AI444=0,"",S444/AI444)</f>
      </c>
      <c r="AM444" s="106" t="str">
        <f>IF(AI444=0,"",Y444/AI444)</f>
      </c>
    </row>
    <row r="445">
      <c r="A445" t="s">
        <v>253</v>
      </c>
      <c r="B445" s="73" t="n">
        <v>2026</v>
      </c>
      <c r="C445" t="s">
        <v>253</v>
      </c>
      <c r="D445" t="s">
        <v>225</v>
      </c>
      <c r="E445" s="74" t="s">
        <v>341</v>
      </c>
      <c r="F445" s="75" t="s">
        <v>342</v>
      </c>
      <c r="G445" s="76" t="s">
        <v>254</v>
      </c>
      <c r="H445" s="77" t="s">
        <v>240</v>
      </c>
      <c r="I445" s="78" t="s">
        <v>304</v>
      </c>
      <c r="J445" s="79" t="str">
        <f>IFERROR(INDEX('Cost_Components'!$K$2:$K$28,MATCH(E445,'Cost_Components'!$A$2:$A$28,0)),"")</f>
      </c>
      <c r="K445" s="80" t="str">
        <f>IF(OR(L445="",Z445="",AA445="",AB445=""),"",IF(B445&lt;AA445,L445,IF(B445&gt;AB445,Z445,L445+(Z445-L445)*MIN(MAX((B445-AA445+1)/MAX(AB445-AA445+1,1),0),1))))</f>
      </c>
      <c r="L445" s="81" t="str">
        <f>IFERROR(INDEX('Cost_Components'!$S$2:$S$28,MATCH(E445,'Cost_Components'!$A$2:$A$28,0)),"")</f>
      </c>
      <c r="M445" s="82" t="str">
        <f>IFERROR(INDEX('Cost_Components'!$L$2:$L$28,MATCH(E445,'Cost_Components'!$A$2:$A$28,0)),"")</f>
      </c>
      <c r="N445" s="83" t="str">
        <f>IFERROR(INDEX('Cost_Components'!$P$2:$P$28,MATCH(E445,'Cost_Components'!$A$2:$A$28,0)),"")</f>
      </c>
      <c r="O445" s="84" t="str">
        <f>AF445*J445</f>
      </c>
      <c r="P445" s="85" t="str">
        <f>AG445*J445</f>
      </c>
      <c r="Q445" s="86" t="str">
        <f>P445*L445*M445*N445</f>
      </c>
      <c r="R445" s="87" t="str">
        <f>O445*K445*M445*N445</f>
      </c>
      <c r="S445" s="88" t="str">
        <f>R445-Q445</f>
      </c>
      <c r="T445" s="34" t="str">
        <f>IFERROR(INDEX('Cost_Components'!$R$2:$R$28,MATCH(E445,'Cost_Components'!$A$2:$A$28,0)),"")</f>
      </c>
      <c r="U445" s="89" t="str">
        <f>IFERROR(INDEX('Cost_Components'!$Q$2:$Q$28,MATCH(E445,'Cost_Components'!$A$2:$A$28,0)),"")</f>
      </c>
      <c r="V445" s="90" t="str">
        <f>1/(1+'Calculation_Assumptions'!$B$5)^(B445-'Calculation_Assumptions'!$B$2)</f>
      </c>
      <c r="W445" s="91" t="str">
        <f>Q445*V445</f>
      </c>
      <c r="X445" s="92" t="str">
        <f>R445*V445</f>
      </c>
      <c r="Y445" s="93" t="str">
        <f>S445*V445</f>
      </c>
      <c r="Z445" s="94" t="str">
        <f>IFERROR(INDEX('Cost_Components'!$T$2:$T$28,MATCH(E445,'Cost_Components'!$A$2:$A$28,0)),"")</f>
      </c>
      <c r="AA445" s="95" t="str">
        <f>IFERROR(INDEX('Cost_Components'!$U$2:$U$28,MATCH(E445,'Cost_Components'!$A$2:$A$28,0)),"")</f>
      </c>
      <c r="AB445" s="96" t="str">
        <f>IFERROR(INDEX('Cost_Components'!$V$2:$V$28,MATCH(E445,'Cost_Components'!$A$2:$A$28,0)),"")</f>
      </c>
      <c r="AC445" s="97" t="str">
        <f>IFERROR(INDEX('Cost_Components'!$M$2:$M$28,MATCH(E445,'Cost_Components'!$A$2:$A$28,0)),"")</f>
      </c>
      <c r="AD445" s="98" t="str">
        <f>IFERROR(INDEX('Cost_Components'!$N$2:$N$28,MATCH(E445,'Cost_Components'!$A$2:$A$28,0)),"")</f>
      </c>
      <c r="AE445" s="34" t="str">
        <f>IFERROR(INDEX('Cost_Components'!$O$2:$O$28,MATCH(E445,'Cost_Components'!$A$2:$A$28,0)),"")</f>
      </c>
      <c r="AF445" s="99" t="n">
        <v>5333793.77002079</v>
      </c>
      <c r="AG445" s="100" t="n">
        <v>5331606.63176609</v>
      </c>
      <c r="AH445" s="101" t="str">
        <f>IF(H445="shared-count-once",COUNTIFS($A$2:$A$1405,A445,$B$2:$B$1405,B445,$E$2:$E$1405,E445),1)</f>
      </c>
      <c r="AI445" s="102" t="n">
        <v>290472130.233437</v>
      </c>
      <c r="AJ445" s="103" t="str">
        <f>IF(AI445=0,"",Q445/AI445)</f>
      </c>
      <c r="AK445" s="104" t="str">
        <f>IF(AI445=0,"",R445/AI445)</f>
      </c>
      <c r="AL445" s="105" t="str">
        <f>IF(AI445=0,"",S445/AI445)</f>
      </c>
      <c r="AM445" s="106" t="str">
        <f>IF(AI445=0,"",Y445/AI445)</f>
      </c>
    </row>
    <row r="446">
      <c r="A446" t="s">
        <v>253</v>
      </c>
      <c r="B446" s="73" t="n">
        <v>2027</v>
      </c>
      <c r="C446" t="s">
        <v>253</v>
      </c>
      <c r="D446" t="s">
        <v>225</v>
      </c>
      <c r="E446" s="74" t="s">
        <v>341</v>
      </c>
      <c r="F446" s="75" t="s">
        <v>342</v>
      </c>
      <c r="G446" s="76" t="s">
        <v>254</v>
      </c>
      <c r="H446" s="77" t="s">
        <v>240</v>
      </c>
      <c r="I446" s="78" t="s">
        <v>304</v>
      </c>
      <c r="J446" s="79" t="str">
        <f>IFERROR(INDEX('Cost_Components'!$K$2:$K$28,MATCH(E446,'Cost_Components'!$A$2:$A$28,0)),"")</f>
      </c>
      <c r="K446" s="80" t="str">
        <f>IF(OR(L446="",Z446="",AA446="",AB446=""),"",IF(B446&lt;AA446,L446,IF(B446&gt;AB446,Z446,L446+(Z446-L446)*MIN(MAX((B446-AA446+1)/MAX(AB446-AA446+1,1),0),1))))</f>
      </c>
      <c r="L446" s="81" t="str">
        <f>IFERROR(INDEX('Cost_Components'!$S$2:$S$28,MATCH(E446,'Cost_Components'!$A$2:$A$28,0)),"")</f>
      </c>
      <c r="M446" s="82" t="str">
        <f>IFERROR(INDEX('Cost_Components'!$L$2:$L$28,MATCH(E446,'Cost_Components'!$A$2:$A$28,0)),"")</f>
      </c>
      <c r="N446" s="83" t="str">
        <f>IFERROR(INDEX('Cost_Components'!$P$2:$P$28,MATCH(E446,'Cost_Components'!$A$2:$A$28,0)),"")</f>
      </c>
      <c r="O446" s="84" t="str">
        <f>AF446*J446</f>
      </c>
      <c r="P446" s="85" t="str">
        <f>AG446*J446</f>
      </c>
      <c r="Q446" s="86" t="str">
        <f>P446*L446*M446*N446</f>
      </c>
      <c r="R446" s="87" t="str">
        <f>O446*K446*M446*N446</f>
      </c>
      <c r="S446" s="88" t="str">
        <f>R446-Q446</f>
      </c>
      <c r="T446" s="34" t="str">
        <f>IFERROR(INDEX('Cost_Components'!$R$2:$R$28,MATCH(E446,'Cost_Components'!$A$2:$A$28,0)),"")</f>
      </c>
      <c r="U446" s="89" t="str">
        <f>IFERROR(INDEX('Cost_Components'!$Q$2:$Q$28,MATCH(E446,'Cost_Components'!$A$2:$A$28,0)),"")</f>
      </c>
      <c r="V446" s="90" t="str">
        <f>1/(1+'Calculation_Assumptions'!$B$5)^(B446-'Calculation_Assumptions'!$B$2)</f>
      </c>
      <c r="W446" s="91" t="str">
        <f>Q446*V446</f>
      </c>
      <c r="X446" s="92" t="str">
        <f>R446*V446</f>
      </c>
      <c r="Y446" s="93" t="str">
        <f>S446*V446</f>
      </c>
      <c r="Z446" s="94" t="str">
        <f>IFERROR(INDEX('Cost_Components'!$T$2:$T$28,MATCH(E446,'Cost_Components'!$A$2:$A$28,0)),"")</f>
      </c>
      <c r="AA446" s="95" t="str">
        <f>IFERROR(INDEX('Cost_Components'!$U$2:$U$28,MATCH(E446,'Cost_Components'!$A$2:$A$28,0)),"")</f>
      </c>
      <c r="AB446" s="96" t="str">
        <f>IFERROR(INDEX('Cost_Components'!$V$2:$V$28,MATCH(E446,'Cost_Components'!$A$2:$A$28,0)),"")</f>
      </c>
      <c r="AC446" s="97" t="str">
        <f>IFERROR(INDEX('Cost_Components'!$M$2:$M$28,MATCH(E446,'Cost_Components'!$A$2:$A$28,0)),"")</f>
      </c>
      <c r="AD446" s="98" t="str">
        <f>IFERROR(INDEX('Cost_Components'!$N$2:$N$28,MATCH(E446,'Cost_Components'!$A$2:$A$28,0)),"")</f>
      </c>
      <c r="AE446" s="34" t="str">
        <f>IFERROR(INDEX('Cost_Components'!$O$2:$O$28,MATCH(E446,'Cost_Components'!$A$2:$A$28,0)),"")</f>
      </c>
      <c r="AF446" s="99" t="n">
        <v>5480768.18408345</v>
      </c>
      <c r="AG446" s="100" t="n">
        <v>5476440.69085974</v>
      </c>
      <c r="AH446" s="101" t="str">
        <f>IF(H446="shared-count-once",COUNTIFS($A$2:$A$1405,A446,$B$2:$B$1405,B446,$E$2:$E$1405,E446),1)</f>
      </c>
      <c r="AI446" s="102" t="n">
        <v>292505080.826208</v>
      </c>
      <c r="AJ446" s="103" t="str">
        <f>IF(AI446=0,"",Q446/AI446)</f>
      </c>
      <c r="AK446" s="104" t="str">
        <f>IF(AI446=0,"",R446/AI446)</f>
      </c>
      <c r="AL446" s="105" t="str">
        <f>IF(AI446=0,"",S446/AI446)</f>
      </c>
      <c r="AM446" s="106" t="str">
        <f>IF(AI446=0,"",Y446/AI446)</f>
      </c>
    </row>
    <row r="447">
      <c r="A447" t="s">
        <v>253</v>
      </c>
      <c r="B447" s="73" t="n">
        <v>2028</v>
      </c>
      <c r="C447" t="s">
        <v>253</v>
      </c>
      <c r="D447" t="s">
        <v>225</v>
      </c>
      <c r="E447" s="74" t="s">
        <v>341</v>
      </c>
      <c r="F447" s="75" t="s">
        <v>342</v>
      </c>
      <c r="G447" s="76" t="s">
        <v>254</v>
      </c>
      <c r="H447" s="77" t="s">
        <v>240</v>
      </c>
      <c r="I447" s="78" t="s">
        <v>304</v>
      </c>
      <c r="J447" s="79" t="str">
        <f>IFERROR(INDEX('Cost_Components'!$K$2:$K$28,MATCH(E447,'Cost_Components'!$A$2:$A$28,0)),"")</f>
      </c>
      <c r="K447" s="80" t="str">
        <f>IF(OR(L447="",Z447="",AA447="",AB447=""),"",IF(B447&lt;AA447,L447,IF(B447&gt;AB447,Z447,L447+(Z447-L447)*MIN(MAX((B447-AA447+1)/MAX(AB447-AA447+1,1),0),1))))</f>
      </c>
      <c r="L447" s="81" t="str">
        <f>IFERROR(INDEX('Cost_Components'!$S$2:$S$28,MATCH(E447,'Cost_Components'!$A$2:$A$28,0)),"")</f>
      </c>
      <c r="M447" s="82" t="str">
        <f>IFERROR(INDEX('Cost_Components'!$L$2:$L$28,MATCH(E447,'Cost_Components'!$A$2:$A$28,0)),"")</f>
      </c>
      <c r="N447" s="83" t="str">
        <f>IFERROR(INDEX('Cost_Components'!$P$2:$P$28,MATCH(E447,'Cost_Components'!$A$2:$A$28,0)),"")</f>
      </c>
      <c r="O447" s="84" t="str">
        <f>AF447*J447</f>
      </c>
      <c r="P447" s="85" t="str">
        <f>AG447*J447</f>
      </c>
      <c r="Q447" s="86" t="str">
        <f>P447*L447*M447*N447</f>
      </c>
      <c r="R447" s="87" t="str">
        <f>O447*K447*M447*N447</f>
      </c>
      <c r="S447" s="88" t="str">
        <f>R447-Q447</f>
      </c>
      <c r="T447" s="34" t="str">
        <f>IFERROR(INDEX('Cost_Components'!$R$2:$R$28,MATCH(E447,'Cost_Components'!$A$2:$A$28,0)),"")</f>
      </c>
      <c r="U447" s="89" t="str">
        <f>IFERROR(INDEX('Cost_Components'!$Q$2:$Q$28,MATCH(E447,'Cost_Components'!$A$2:$A$28,0)),"")</f>
      </c>
      <c r="V447" s="90" t="str">
        <f>1/(1+'Calculation_Assumptions'!$B$5)^(B447-'Calculation_Assumptions'!$B$2)</f>
      </c>
      <c r="W447" s="91" t="str">
        <f>Q447*V447</f>
      </c>
      <c r="X447" s="92" t="str">
        <f>R447*V447</f>
      </c>
      <c r="Y447" s="93" t="str">
        <f>S447*V447</f>
      </c>
      <c r="Z447" s="94" t="str">
        <f>IFERROR(INDEX('Cost_Components'!$T$2:$T$28,MATCH(E447,'Cost_Components'!$A$2:$A$28,0)),"")</f>
      </c>
      <c r="AA447" s="95" t="str">
        <f>IFERROR(INDEX('Cost_Components'!$U$2:$U$28,MATCH(E447,'Cost_Components'!$A$2:$A$28,0)),"")</f>
      </c>
      <c r="AB447" s="96" t="str">
        <f>IFERROR(INDEX('Cost_Components'!$V$2:$V$28,MATCH(E447,'Cost_Components'!$A$2:$A$28,0)),"")</f>
      </c>
      <c r="AC447" s="97" t="str">
        <f>IFERROR(INDEX('Cost_Components'!$M$2:$M$28,MATCH(E447,'Cost_Components'!$A$2:$A$28,0)),"")</f>
      </c>
      <c r="AD447" s="98" t="str">
        <f>IFERROR(INDEX('Cost_Components'!$N$2:$N$28,MATCH(E447,'Cost_Components'!$A$2:$A$28,0)),"")</f>
      </c>
      <c r="AE447" s="34" t="str">
        <f>IFERROR(INDEX('Cost_Components'!$O$2:$O$28,MATCH(E447,'Cost_Components'!$A$2:$A$28,0)),"")</f>
      </c>
      <c r="AF447" s="99" t="n">
        <v>5628444.80803696</v>
      </c>
      <c r="AG447" s="100" t="n">
        <v>5621302.83286355</v>
      </c>
      <c r="AH447" s="101" t="str">
        <f>IF(H447="shared-count-once",COUNTIFS($A$2:$A$1405,A447,$B$2:$B$1405,B447,$E$2:$E$1405,E447),1)</f>
      </c>
      <c r="AI447" s="102" t="n">
        <v>294484707.921554</v>
      </c>
      <c r="AJ447" s="103" t="str">
        <f>IF(AI447=0,"",Q447/AI447)</f>
      </c>
      <c r="AK447" s="104" t="str">
        <f>IF(AI447=0,"",R447/AI447)</f>
      </c>
      <c r="AL447" s="105" t="str">
        <f>IF(AI447=0,"",S447/AI447)</f>
      </c>
      <c r="AM447" s="106" t="str">
        <f>IF(AI447=0,"",Y447/AI447)</f>
      </c>
    </row>
    <row r="448">
      <c r="A448" t="s">
        <v>253</v>
      </c>
      <c r="B448" s="73" t="n">
        <v>2029</v>
      </c>
      <c r="C448" t="s">
        <v>253</v>
      </c>
      <c r="D448" t="s">
        <v>225</v>
      </c>
      <c r="E448" s="74" t="s">
        <v>341</v>
      </c>
      <c r="F448" s="75" t="s">
        <v>342</v>
      </c>
      <c r="G448" s="76" t="s">
        <v>254</v>
      </c>
      <c r="H448" s="77" t="s">
        <v>240</v>
      </c>
      <c r="I448" s="78" t="s">
        <v>304</v>
      </c>
      <c r="J448" s="79" t="str">
        <f>IFERROR(INDEX('Cost_Components'!$K$2:$K$28,MATCH(E448,'Cost_Components'!$A$2:$A$28,0)),"")</f>
      </c>
      <c r="K448" s="80" t="str">
        <f>IF(OR(L448="",Z448="",AA448="",AB448=""),"",IF(B448&lt;AA448,L448,IF(B448&gt;AB448,Z448,L448+(Z448-L448)*MIN(MAX((B448-AA448+1)/MAX(AB448-AA448+1,1),0),1))))</f>
      </c>
      <c r="L448" s="81" t="str">
        <f>IFERROR(INDEX('Cost_Components'!$S$2:$S$28,MATCH(E448,'Cost_Components'!$A$2:$A$28,0)),"")</f>
      </c>
      <c r="M448" s="82" t="str">
        <f>IFERROR(INDEX('Cost_Components'!$L$2:$L$28,MATCH(E448,'Cost_Components'!$A$2:$A$28,0)),"")</f>
      </c>
      <c r="N448" s="83" t="str">
        <f>IFERROR(INDEX('Cost_Components'!$P$2:$P$28,MATCH(E448,'Cost_Components'!$A$2:$A$28,0)),"")</f>
      </c>
      <c r="O448" s="84" t="str">
        <f>AF448*J448</f>
      </c>
      <c r="P448" s="85" t="str">
        <f>AG448*J448</f>
      </c>
      <c r="Q448" s="86" t="str">
        <f>P448*L448*M448*N448</f>
      </c>
      <c r="R448" s="87" t="str">
        <f>O448*K448*M448*N448</f>
      </c>
      <c r="S448" s="88" t="str">
        <f>R448-Q448</f>
      </c>
      <c r="T448" s="34" t="str">
        <f>IFERROR(INDEX('Cost_Components'!$R$2:$R$28,MATCH(E448,'Cost_Components'!$A$2:$A$28,0)),"")</f>
      </c>
      <c r="U448" s="89" t="str">
        <f>IFERROR(INDEX('Cost_Components'!$Q$2:$Q$28,MATCH(E448,'Cost_Components'!$A$2:$A$28,0)),"")</f>
      </c>
      <c r="V448" s="90" t="str">
        <f>1/(1+'Calculation_Assumptions'!$B$5)^(B448-'Calculation_Assumptions'!$B$2)</f>
      </c>
      <c r="W448" s="91" t="str">
        <f>Q448*V448</f>
      </c>
      <c r="X448" s="92" t="str">
        <f>R448*V448</f>
      </c>
      <c r="Y448" s="93" t="str">
        <f>S448*V448</f>
      </c>
      <c r="Z448" s="94" t="str">
        <f>IFERROR(INDEX('Cost_Components'!$T$2:$T$28,MATCH(E448,'Cost_Components'!$A$2:$A$28,0)),"")</f>
      </c>
      <c r="AA448" s="95" t="str">
        <f>IFERROR(INDEX('Cost_Components'!$U$2:$U$28,MATCH(E448,'Cost_Components'!$A$2:$A$28,0)),"")</f>
      </c>
      <c r="AB448" s="96" t="str">
        <f>IFERROR(INDEX('Cost_Components'!$V$2:$V$28,MATCH(E448,'Cost_Components'!$A$2:$A$28,0)),"")</f>
      </c>
      <c r="AC448" s="97" t="str">
        <f>IFERROR(INDEX('Cost_Components'!$M$2:$M$28,MATCH(E448,'Cost_Components'!$A$2:$A$28,0)),"")</f>
      </c>
      <c r="AD448" s="98" t="str">
        <f>IFERROR(INDEX('Cost_Components'!$N$2:$N$28,MATCH(E448,'Cost_Components'!$A$2:$A$28,0)),"")</f>
      </c>
      <c r="AE448" s="34" t="str">
        <f>IFERROR(INDEX('Cost_Components'!$O$2:$O$28,MATCH(E448,'Cost_Components'!$A$2:$A$28,0)),"")</f>
      </c>
      <c r="AF448" s="99" t="n">
        <v>5777587.47467834</v>
      </c>
      <c r="AG448" s="100" t="n">
        <v>5766968.1668583</v>
      </c>
      <c r="AH448" s="101" t="str">
        <f>IF(H448="shared-count-once",COUNTIFS($A$2:$A$1405,A448,$B$2:$B$1405,B448,$E$2:$E$1405,E448),1)</f>
      </c>
      <c r="AI448" s="102" t="n">
        <v>296414030.31143</v>
      </c>
      <c r="AJ448" s="103" t="str">
        <f>IF(AI448=0,"",Q448/AI448)</f>
      </c>
      <c r="AK448" s="104" t="str">
        <f>IF(AI448=0,"",R448/AI448)</f>
      </c>
      <c r="AL448" s="105" t="str">
        <f>IF(AI448=0,"",S448/AI448)</f>
      </c>
      <c r="AM448" s="106" t="str">
        <f>IF(AI448=0,"",Y448/AI448)</f>
      </c>
    </row>
    <row r="449">
      <c r="A449" t="s">
        <v>253</v>
      </c>
      <c r="B449" s="73" t="n">
        <v>2030</v>
      </c>
      <c r="C449" t="s">
        <v>253</v>
      </c>
      <c r="D449" t="s">
        <v>225</v>
      </c>
      <c r="E449" s="74" t="s">
        <v>341</v>
      </c>
      <c r="F449" s="75" t="s">
        <v>342</v>
      </c>
      <c r="G449" s="76" t="s">
        <v>254</v>
      </c>
      <c r="H449" s="77" t="s">
        <v>240</v>
      </c>
      <c r="I449" s="78" t="s">
        <v>304</v>
      </c>
      <c r="J449" s="79" t="str">
        <f>IFERROR(INDEX('Cost_Components'!$K$2:$K$28,MATCH(E449,'Cost_Components'!$A$2:$A$28,0)),"")</f>
      </c>
      <c r="K449" s="80" t="str">
        <f>IF(OR(L449="",Z449="",AA449="",AB449=""),"",IF(B449&lt;AA449,L449,IF(B449&gt;AB449,Z449,L449+(Z449-L449)*MIN(MAX((B449-AA449+1)/MAX(AB449-AA449+1,1),0),1))))</f>
      </c>
      <c r="L449" s="81" t="str">
        <f>IFERROR(INDEX('Cost_Components'!$S$2:$S$28,MATCH(E449,'Cost_Components'!$A$2:$A$28,0)),"")</f>
      </c>
      <c r="M449" s="82" t="str">
        <f>IFERROR(INDEX('Cost_Components'!$L$2:$L$28,MATCH(E449,'Cost_Components'!$A$2:$A$28,0)),"")</f>
      </c>
      <c r="N449" s="83" t="str">
        <f>IFERROR(INDEX('Cost_Components'!$P$2:$P$28,MATCH(E449,'Cost_Components'!$A$2:$A$28,0)),"")</f>
      </c>
      <c r="O449" s="84" t="str">
        <f>AF449*J449</f>
      </c>
      <c r="P449" s="85" t="str">
        <f>AG449*J449</f>
      </c>
      <c r="Q449" s="86" t="str">
        <f>P449*L449*M449*N449</f>
      </c>
      <c r="R449" s="87" t="str">
        <f>O449*K449*M449*N449</f>
      </c>
      <c r="S449" s="88" t="str">
        <f>R449-Q449</f>
      </c>
      <c r="T449" s="34" t="str">
        <f>IFERROR(INDEX('Cost_Components'!$R$2:$R$28,MATCH(E449,'Cost_Components'!$A$2:$A$28,0)),"")</f>
      </c>
      <c r="U449" s="89" t="str">
        <f>IFERROR(INDEX('Cost_Components'!$Q$2:$Q$28,MATCH(E449,'Cost_Components'!$A$2:$A$28,0)),"")</f>
      </c>
      <c r="V449" s="90" t="str">
        <f>1/(1+'Calculation_Assumptions'!$B$5)^(B449-'Calculation_Assumptions'!$B$2)</f>
      </c>
      <c r="W449" s="91" t="str">
        <f>Q449*V449</f>
      </c>
      <c r="X449" s="92" t="str">
        <f>R449*V449</f>
      </c>
      <c r="Y449" s="93" t="str">
        <f>S449*V449</f>
      </c>
      <c r="Z449" s="94" t="str">
        <f>IFERROR(INDEX('Cost_Components'!$T$2:$T$28,MATCH(E449,'Cost_Components'!$A$2:$A$28,0)),"")</f>
      </c>
      <c r="AA449" s="95" t="str">
        <f>IFERROR(INDEX('Cost_Components'!$U$2:$U$28,MATCH(E449,'Cost_Components'!$A$2:$A$28,0)),"")</f>
      </c>
      <c r="AB449" s="96" t="str">
        <f>IFERROR(INDEX('Cost_Components'!$V$2:$V$28,MATCH(E449,'Cost_Components'!$A$2:$A$28,0)),"")</f>
      </c>
      <c r="AC449" s="97" t="str">
        <f>IFERROR(INDEX('Cost_Components'!$M$2:$M$28,MATCH(E449,'Cost_Components'!$A$2:$A$28,0)),"")</f>
      </c>
      <c r="AD449" s="98" t="str">
        <f>IFERROR(INDEX('Cost_Components'!$N$2:$N$28,MATCH(E449,'Cost_Components'!$A$2:$A$28,0)),"")</f>
      </c>
      <c r="AE449" s="34" t="str">
        <f>IFERROR(INDEX('Cost_Components'!$O$2:$O$28,MATCH(E449,'Cost_Components'!$A$2:$A$28,0)),"")</f>
      </c>
      <c r="AF449" s="99" t="n">
        <v>5928218.33092359</v>
      </c>
      <c r="AG449" s="100" t="n">
        <v>5913493.5628833</v>
      </c>
      <c r="AH449" s="101" t="str">
        <f>IF(H449="shared-count-once",COUNTIFS($A$2:$A$1405,A449,$B$2:$B$1405,B449,$E$2:$E$1405,E449),1)</f>
      </c>
      <c r="AI449" s="102" t="n">
        <v>298289404.664994</v>
      </c>
      <c r="AJ449" s="103" t="str">
        <f>IF(AI449=0,"",Q449/AI449)</f>
      </c>
      <c r="AK449" s="104" t="str">
        <f>IF(AI449=0,"",R449/AI449)</f>
      </c>
      <c r="AL449" s="105" t="str">
        <f>IF(AI449=0,"",S449/AI449)</f>
      </c>
      <c r="AM449" s="106" t="str">
        <f>IF(AI449=0,"",Y449/AI449)</f>
      </c>
    </row>
    <row r="450">
      <c r="A450" t="s">
        <v>253</v>
      </c>
      <c r="B450" s="73" t="n">
        <v>2031</v>
      </c>
      <c r="C450" t="s">
        <v>253</v>
      </c>
      <c r="D450" t="s">
        <v>225</v>
      </c>
      <c r="E450" s="74" t="s">
        <v>341</v>
      </c>
      <c r="F450" s="75" t="s">
        <v>342</v>
      </c>
      <c r="G450" s="76" t="s">
        <v>254</v>
      </c>
      <c r="H450" s="77" t="s">
        <v>240</v>
      </c>
      <c r="I450" s="78" t="s">
        <v>304</v>
      </c>
      <c r="J450" s="79" t="str">
        <f>IFERROR(INDEX('Cost_Components'!$K$2:$K$28,MATCH(E450,'Cost_Components'!$A$2:$A$28,0)),"")</f>
      </c>
      <c r="K450" s="80" t="str">
        <f>IF(OR(L450="",Z450="",AA450="",AB450=""),"",IF(B450&lt;AA450,L450,IF(B450&gt;AB450,Z450,L450+(Z450-L450)*MIN(MAX((B450-AA450+1)/MAX(AB450-AA450+1,1),0),1))))</f>
      </c>
      <c r="L450" s="81" t="str">
        <f>IFERROR(INDEX('Cost_Components'!$S$2:$S$28,MATCH(E450,'Cost_Components'!$A$2:$A$28,0)),"")</f>
      </c>
      <c r="M450" s="82" t="str">
        <f>IFERROR(INDEX('Cost_Components'!$L$2:$L$28,MATCH(E450,'Cost_Components'!$A$2:$A$28,0)),"")</f>
      </c>
      <c r="N450" s="83" t="str">
        <f>IFERROR(INDEX('Cost_Components'!$P$2:$P$28,MATCH(E450,'Cost_Components'!$A$2:$A$28,0)),"")</f>
      </c>
      <c r="O450" s="84" t="str">
        <f>AF450*J450</f>
      </c>
      <c r="P450" s="85" t="str">
        <f>AG450*J450</f>
      </c>
      <c r="Q450" s="86" t="str">
        <f>P450*L450*M450*N450</f>
      </c>
      <c r="R450" s="87" t="str">
        <f>O450*K450*M450*N450</f>
      </c>
      <c r="S450" s="88" t="str">
        <f>R450-Q450</f>
      </c>
      <c r="T450" s="34" t="str">
        <f>IFERROR(INDEX('Cost_Components'!$R$2:$R$28,MATCH(E450,'Cost_Components'!$A$2:$A$28,0)),"")</f>
      </c>
      <c r="U450" s="89" t="str">
        <f>IFERROR(INDEX('Cost_Components'!$Q$2:$Q$28,MATCH(E450,'Cost_Components'!$A$2:$A$28,0)),"")</f>
      </c>
      <c r="V450" s="90" t="str">
        <f>1/(1+'Calculation_Assumptions'!$B$5)^(B450-'Calculation_Assumptions'!$B$2)</f>
      </c>
      <c r="W450" s="91" t="str">
        <f>Q450*V450</f>
      </c>
      <c r="X450" s="92" t="str">
        <f>R450*V450</f>
      </c>
      <c r="Y450" s="93" t="str">
        <f>S450*V450</f>
      </c>
      <c r="Z450" s="94" t="str">
        <f>IFERROR(INDEX('Cost_Components'!$T$2:$T$28,MATCH(E450,'Cost_Components'!$A$2:$A$28,0)),"")</f>
      </c>
      <c r="AA450" s="95" t="str">
        <f>IFERROR(INDEX('Cost_Components'!$U$2:$U$28,MATCH(E450,'Cost_Components'!$A$2:$A$28,0)),"")</f>
      </c>
      <c r="AB450" s="96" t="str">
        <f>IFERROR(INDEX('Cost_Components'!$V$2:$V$28,MATCH(E450,'Cost_Components'!$A$2:$A$28,0)),"")</f>
      </c>
      <c r="AC450" s="97" t="str">
        <f>IFERROR(INDEX('Cost_Components'!$M$2:$M$28,MATCH(E450,'Cost_Components'!$A$2:$A$28,0)),"")</f>
      </c>
      <c r="AD450" s="98" t="str">
        <f>IFERROR(INDEX('Cost_Components'!$N$2:$N$28,MATCH(E450,'Cost_Components'!$A$2:$A$28,0)),"")</f>
      </c>
      <c r="AE450" s="34" t="str">
        <f>IFERROR(INDEX('Cost_Components'!$O$2:$O$28,MATCH(E450,'Cost_Components'!$A$2:$A$28,0)),"")</f>
      </c>
      <c r="AF450" s="99" t="n">
        <v>6080335.12570768</v>
      </c>
      <c r="AG450" s="100" t="n">
        <v>6060891.79023451</v>
      </c>
      <c r="AH450" s="101" t="str">
        <f>IF(H450="shared-count-once",COUNTIFS($A$2:$A$1405,A450,$B$2:$B$1405,B450,$E$2:$E$1405,E450),1)</f>
      </c>
      <c r="AI450" s="102" t="n">
        <v>300119636.925519</v>
      </c>
      <c r="AJ450" s="103" t="str">
        <f>IF(AI450=0,"",Q450/AI450)</f>
      </c>
      <c r="AK450" s="104" t="str">
        <f>IF(AI450=0,"",R450/AI450)</f>
      </c>
      <c r="AL450" s="105" t="str">
        <f>IF(AI450=0,"",S450/AI450)</f>
      </c>
      <c r="AM450" s="106" t="str">
        <f>IF(AI450=0,"",Y450/AI450)</f>
      </c>
    </row>
    <row r="451">
      <c r="A451" t="s">
        <v>253</v>
      </c>
      <c r="B451" s="73" t="n">
        <v>2032</v>
      </c>
      <c r="C451" t="s">
        <v>253</v>
      </c>
      <c r="D451" t="s">
        <v>225</v>
      </c>
      <c r="E451" s="74" t="s">
        <v>341</v>
      </c>
      <c r="F451" s="75" t="s">
        <v>342</v>
      </c>
      <c r="G451" s="76" t="s">
        <v>254</v>
      </c>
      <c r="H451" s="77" t="s">
        <v>240</v>
      </c>
      <c r="I451" s="78" t="s">
        <v>304</v>
      </c>
      <c r="J451" s="79" t="str">
        <f>IFERROR(INDEX('Cost_Components'!$K$2:$K$28,MATCH(E451,'Cost_Components'!$A$2:$A$28,0)),"")</f>
      </c>
      <c r="K451" s="80" t="str">
        <f>IF(OR(L451="",Z451="",AA451="",AB451=""),"",IF(B451&lt;AA451,L451,IF(B451&gt;AB451,Z451,L451+(Z451-L451)*MIN(MAX((B451-AA451+1)/MAX(AB451-AA451+1,1),0),1))))</f>
      </c>
      <c r="L451" s="81" t="str">
        <f>IFERROR(INDEX('Cost_Components'!$S$2:$S$28,MATCH(E451,'Cost_Components'!$A$2:$A$28,0)),"")</f>
      </c>
      <c r="M451" s="82" t="str">
        <f>IFERROR(INDEX('Cost_Components'!$L$2:$L$28,MATCH(E451,'Cost_Components'!$A$2:$A$28,0)),"")</f>
      </c>
      <c r="N451" s="83" t="str">
        <f>IFERROR(INDEX('Cost_Components'!$P$2:$P$28,MATCH(E451,'Cost_Components'!$A$2:$A$28,0)),"")</f>
      </c>
      <c r="O451" s="84" t="str">
        <f>AF451*J451</f>
      </c>
      <c r="P451" s="85" t="str">
        <f>AG451*J451</f>
      </c>
      <c r="Q451" s="86" t="str">
        <f>P451*L451*M451*N451</f>
      </c>
      <c r="R451" s="87" t="str">
        <f>O451*K451*M451*N451</f>
      </c>
      <c r="S451" s="88" t="str">
        <f>R451-Q451</f>
      </c>
      <c r="T451" s="34" t="str">
        <f>IFERROR(INDEX('Cost_Components'!$R$2:$R$28,MATCH(E451,'Cost_Components'!$A$2:$A$28,0)),"")</f>
      </c>
      <c r="U451" s="89" t="str">
        <f>IFERROR(INDEX('Cost_Components'!$Q$2:$Q$28,MATCH(E451,'Cost_Components'!$A$2:$A$28,0)),"")</f>
      </c>
      <c r="V451" s="90" t="str">
        <f>1/(1+'Calculation_Assumptions'!$B$5)^(B451-'Calculation_Assumptions'!$B$2)</f>
      </c>
      <c r="W451" s="91" t="str">
        <f>Q451*V451</f>
      </c>
      <c r="X451" s="92" t="str">
        <f>R451*V451</f>
      </c>
      <c r="Y451" s="93" t="str">
        <f>S451*V451</f>
      </c>
      <c r="Z451" s="94" t="str">
        <f>IFERROR(INDEX('Cost_Components'!$T$2:$T$28,MATCH(E451,'Cost_Components'!$A$2:$A$28,0)),"")</f>
      </c>
      <c r="AA451" s="95" t="str">
        <f>IFERROR(INDEX('Cost_Components'!$U$2:$U$28,MATCH(E451,'Cost_Components'!$A$2:$A$28,0)),"")</f>
      </c>
      <c r="AB451" s="96" t="str">
        <f>IFERROR(INDEX('Cost_Components'!$V$2:$V$28,MATCH(E451,'Cost_Components'!$A$2:$A$28,0)),"")</f>
      </c>
      <c r="AC451" s="97" t="str">
        <f>IFERROR(INDEX('Cost_Components'!$M$2:$M$28,MATCH(E451,'Cost_Components'!$A$2:$A$28,0)),"")</f>
      </c>
      <c r="AD451" s="98" t="str">
        <f>IFERROR(INDEX('Cost_Components'!$N$2:$N$28,MATCH(E451,'Cost_Components'!$A$2:$A$28,0)),"")</f>
      </c>
      <c r="AE451" s="34" t="str">
        <f>IFERROR(INDEX('Cost_Components'!$O$2:$O$28,MATCH(E451,'Cost_Components'!$A$2:$A$28,0)),"")</f>
      </c>
      <c r="AF451" s="99" t="n">
        <v>6234094.72612335</v>
      </c>
      <c r="AG451" s="100" t="n">
        <v>6209343.98320199</v>
      </c>
      <c r="AH451" s="101" t="str">
        <f>IF(H451="shared-count-once",COUNTIFS($A$2:$A$1405,A451,$B$2:$B$1405,B451,$E$2:$E$1405,E451),1)</f>
      </c>
      <c r="AI451" s="102" t="n">
        <v>301904628.083541</v>
      </c>
      <c r="AJ451" s="103" t="str">
        <f>IF(AI451=0,"",Q451/AI451)</f>
      </c>
      <c r="AK451" s="104" t="str">
        <f>IF(AI451=0,"",R451/AI451)</f>
      </c>
      <c r="AL451" s="105" t="str">
        <f>IF(AI451=0,"",S451/AI451)</f>
      </c>
      <c r="AM451" s="106" t="str">
        <f>IF(AI451=0,"",Y451/AI451)</f>
      </c>
    </row>
    <row r="452">
      <c r="A452" t="s">
        <v>253</v>
      </c>
      <c r="B452" s="73" t="n">
        <v>2033</v>
      </c>
      <c r="C452" t="s">
        <v>253</v>
      </c>
      <c r="D452" t="s">
        <v>225</v>
      </c>
      <c r="E452" s="74" t="s">
        <v>341</v>
      </c>
      <c r="F452" s="75" t="s">
        <v>342</v>
      </c>
      <c r="G452" s="76" t="s">
        <v>254</v>
      </c>
      <c r="H452" s="77" t="s">
        <v>240</v>
      </c>
      <c r="I452" s="78" t="s">
        <v>304</v>
      </c>
      <c r="J452" s="79" t="str">
        <f>IFERROR(INDEX('Cost_Components'!$K$2:$K$28,MATCH(E452,'Cost_Components'!$A$2:$A$28,0)),"")</f>
      </c>
      <c r="K452" s="80" t="str">
        <f>IF(OR(L452="",Z452="",AA452="",AB452=""),"",IF(B452&lt;AA452,L452,IF(B452&gt;AB452,Z452,L452+(Z452-L452)*MIN(MAX((B452-AA452+1)/MAX(AB452-AA452+1,1),0),1))))</f>
      </c>
      <c r="L452" s="81" t="str">
        <f>IFERROR(INDEX('Cost_Components'!$S$2:$S$28,MATCH(E452,'Cost_Components'!$A$2:$A$28,0)),"")</f>
      </c>
      <c r="M452" s="82" t="str">
        <f>IFERROR(INDEX('Cost_Components'!$L$2:$L$28,MATCH(E452,'Cost_Components'!$A$2:$A$28,0)),"")</f>
      </c>
      <c r="N452" s="83" t="str">
        <f>IFERROR(INDEX('Cost_Components'!$P$2:$P$28,MATCH(E452,'Cost_Components'!$A$2:$A$28,0)),"")</f>
      </c>
      <c r="O452" s="84" t="str">
        <f>AF452*J452</f>
      </c>
      <c r="P452" s="85" t="str">
        <f>AG452*J452</f>
      </c>
      <c r="Q452" s="86" t="str">
        <f>P452*L452*M452*N452</f>
      </c>
      <c r="R452" s="87" t="str">
        <f>O452*K452*M452*N452</f>
      </c>
      <c r="S452" s="88" t="str">
        <f>R452-Q452</f>
      </c>
      <c r="T452" s="34" t="str">
        <f>IFERROR(INDEX('Cost_Components'!$R$2:$R$28,MATCH(E452,'Cost_Components'!$A$2:$A$28,0)),"")</f>
      </c>
      <c r="U452" s="89" t="str">
        <f>IFERROR(INDEX('Cost_Components'!$Q$2:$Q$28,MATCH(E452,'Cost_Components'!$A$2:$A$28,0)),"")</f>
      </c>
      <c r="V452" s="90" t="str">
        <f>1/(1+'Calculation_Assumptions'!$B$5)^(B452-'Calculation_Assumptions'!$B$2)</f>
      </c>
      <c r="W452" s="91" t="str">
        <f>Q452*V452</f>
      </c>
      <c r="X452" s="92" t="str">
        <f>R452*V452</f>
      </c>
      <c r="Y452" s="93" t="str">
        <f>S452*V452</f>
      </c>
      <c r="Z452" s="94" t="str">
        <f>IFERROR(INDEX('Cost_Components'!$T$2:$T$28,MATCH(E452,'Cost_Components'!$A$2:$A$28,0)),"")</f>
      </c>
      <c r="AA452" s="95" t="str">
        <f>IFERROR(INDEX('Cost_Components'!$U$2:$U$28,MATCH(E452,'Cost_Components'!$A$2:$A$28,0)),"")</f>
      </c>
      <c r="AB452" s="96" t="str">
        <f>IFERROR(INDEX('Cost_Components'!$V$2:$V$28,MATCH(E452,'Cost_Components'!$A$2:$A$28,0)),"")</f>
      </c>
      <c r="AC452" s="97" t="str">
        <f>IFERROR(INDEX('Cost_Components'!$M$2:$M$28,MATCH(E452,'Cost_Components'!$A$2:$A$28,0)),"")</f>
      </c>
      <c r="AD452" s="98" t="str">
        <f>IFERROR(INDEX('Cost_Components'!$N$2:$N$28,MATCH(E452,'Cost_Components'!$A$2:$A$28,0)),"")</f>
      </c>
      <c r="AE452" s="34" t="str">
        <f>IFERROR(INDEX('Cost_Components'!$O$2:$O$28,MATCH(E452,'Cost_Components'!$A$2:$A$28,0)),"")</f>
      </c>
      <c r="AF452" s="99" t="n">
        <v>6388927.1556401</v>
      </c>
      <c r="AG452" s="100" t="n">
        <v>6358304.48888944</v>
      </c>
      <c r="AH452" s="101" t="str">
        <f>IF(H452="shared-count-once",COUNTIFS($A$2:$A$1405,A452,$B$2:$B$1405,B452,$E$2:$E$1405,E452),1)</f>
      </c>
      <c r="AI452" s="102" t="n">
        <v>303644277.16916</v>
      </c>
      <c r="AJ452" s="103" t="str">
        <f>IF(AI452=0,"",Q452/AI452)</f>
      </c>
      <c r="AK452" s="104" t="str">
        <f>IF(AI452=0,"",R452/AI452)</f>
      </c>
      <c r="AL452" s="105" t="str">
        <f>IF(AI452=0,"",S452/AI452)</f>
      </c>
      <c r="AM452" s="106" t="str">
        <f>IF(AI452=0,"",Y452/AI452)</f>
      </c>
    </row>
    <row r="453">
      <c r="A453" t="s">
        <v>253</v>
      </c>
      <c r="B453" s="73" t="n">
        <v>2034</v>
      </c>
      <c r="C453" t="s">
        <v>253</v>
      </c>
      <c r="D453" t="s">
        <v>225</v>
      </c>
      <c r="E453" s="74" t="s">
        <v>341</v>
      </c>
      <c r="F453" s="75" t="s">
        <v>342</v>
      </c>
      <c r="G453" s="76" t="s">
        <v>254</v>
      </c>
      <c r="H453" s="77" t="s">
        <v>240</v>
      </c>
      <c r="I453" s="78" t="s">
        <v>304</v>
      </c>
      <c r="J453" s="79" t="str">
        <f>IFERROR(INDEX('Cost_Components'!$K$2:$K$28,MATCH(E453,'Cost_Components'!$A$2:$A$28,0)),"")</f>
      </c>
      <c r="K453" s="80" t="str">
        <f>IF(OR(L453="",Z453="",AA453="",AB453=""),"",IF(B453&lt;AA453,L453,IF(B453&gt;AB453,Z453,L453+(Z453-L453)*MIN(MAX((B453-AA453+1)/MAX(AB453-AA453+1,1),0),1))))</f>
      </c>
      <c r="L453" s="81" t="str">
        <f>IFERROR(INDEX('Cost_Components'!$S$2:$S$28,MATCH(E453,'Cost_Components'!$A$2:$A$28,0)),"")</f>
      </c>
      <c r="M453" s="82" t="str">
        <f>IFERROR(INDEX('Cost_Components'!$L$2:$L$28,MATCH(E453,'Cost_Components'!$A$2:$A$28,0)),"")</f>
      </c>
      <c r="N453" s="83" t="str">
        <f>IFERROR(INDEX('Cost_Components'!$P$2:$P$28,MATCH(E453,'Cost_Components'!$A$2:$A$28,0)),"")</f>
      </c>
      <c r="O453" s="84" t="str">
        <f>AF453*J453</f>
      </c>
      <c r="P453" s="85" t="str">
        <f>AG453*J453</f>
      </c>
      <c r="Q453" s="86" t="str">
        <f>P453*L453*M453*N453</f>
      </c>
      <c r="R453" s="87" t="str">
        <f>O453*K453*M453*N453</f>
      </c>
      <c r="S453" s="88" t="str">
        <f>R453-Q453</f>
      </c>
      <c r="T453" s="34" t="str">
        <f>IFERROR(INDEX('Cost_Components'!$R$2:$R$28,MATCH(E453,'Cost_Components'!$A$2:$A$28,0)),"")</f>
      </c>
      <c r="U453" s="89" t="str">
        <f>IFERROR(INDEX('Cost_Components'!$Q$2:$Q$28,MATCH(E453,'Cost_Components'!$A$2:$A$28,0)),"")</f>
      </c>
      <c r="V453" s="90" t="str">
        <f>1/(1+'Calculation_Assumptions'!$B$5)^(B453-'Calculation_Assumptions'!$B$2)</f>
      </c>
      <c r="W453" s="91" t="str">
        <f>Q453*V453</f>
      </c>
      <c r="X453" s="92" t="str">
        <f>R453*V453</f>
      </c>
      <c r="Y453" s="93" t="str">
        <f>S453*V453</f>
      </c>
      <c r="Z453" s="94" t="str">
        <f>IFERROR(INDEX('Cost_Components'!$T$2:$T$28,MATCH(E453,'Cost_Components'!$A$2:$A$28,0)),"")</f>
      </c>
      <c r="AA453" s="95" t="str">
        <f>IFERROR(INDEX('Cost_Components'!$U$2:$U$28,MATCH(E453,'Cost_Components'!$A$2:$A$28,0)),"")</f>
      </c>
      <c r="AB453" s="96" t="str">
        <f>IFERROR(INDEX('Cost_Components'!$V$2:$V$28,MATCH(E453,'Cost_Components'!$A$2:$A$28,0)),"")</f>
      </c>
      <c r="AC453" s="97" t="str">
        <f>IFERROR(INDEX('Cost_Components'!$M$2:$M$28,MATCH(E453,'Cost_Components'!$A$2:$A$28,0)),"")</f>
      </c>
      <c r="AD453" s="98" t="str">
        <f>IFERROR(INDEX('Cost_Components'!$N$2:$N$28,MATCH(E453,'Cost_Components'!$A$2:$A$28,0)),"")</f>
      </c>
      <c r="AE453" s="34" t="str">
        <f>IFERROR(INDEX('Cost_Components'!$O$2:$O$28,MATCH(E453,'Cost_Components'!$A$2:$A$28,0)),"")</f>
      </c>
      <c r="AF453" s="99" t="n">
        <v>6544481.14540604</v>
      </c>
      <c r="AG453" s="100" t="n">
        <v>6507440.80823556</v>
      </c>
      <c r="AH453" s="101" t="str">
        <f>IF(H453="shared-count-once",COUNTIFS($A$2:$A$1405,A453,$B$2:$B$1405,B453,$E$2:$E$1405,E453),1)</f>
      </c>
      <c r="AI453" s="102" t="n">
        <v>305332541.184984</v>
      </c>
      <c r="AJ453" s="103" t="str">
        <f>IF(AI453=0,"",Q453/AI453)</f>
      </c>
      <c r="AK453" s="104" t="str">
        <f>IF(AI453=0,"",R453/AI453)</f>
      </c>
      <c r="AL453" s="105" t="str">
        <f>IF(AI453=0,"",S453/AI453)</f>
      </c>
      <c r="AM453" s="106" t="str">
        <f>IF(AI453=0,"",Y453/AI453)</f>
      </c>
    </row>
    <row r="454">
      <c r="A454" t="s">
        <v>253</v>
      </c>
      <c r="B454" s="73" t="n">
        <v>2035</v>
      </c>
      <c r="C454" t="s">
        <v>253</v>
      </c>
      <c r="D454" t="s">
        <v>225</v>
      </c>
      <c r="E454" s="74" t="s">
        <v>341</v>
      </c>
      <c r="F454" s="75" t="s">
        <v>342</v>
      </c>
      <c r="G454" s="76" t="s">
        <v>254</v>
      </c>
      <c r="H454" s="77" t="s">
        <v>240</v>
      </c>
      <c r="I454" s="78" t="s">
        <v>304</v>
      </c>
      <c r="J454" s="79" t="str">
        <f>IFERROR(INDEX('Cost_Components'!$K$2:$K$28,MATCH(E454,'Cost_Components'!$A$2:$A$28,0)),"")</f>
      </c>
      <c r="K454" s="80" t="str">
        <f>IF(OR(L454="",Z454="",AA454="",AB454=""),"",IF(B454&lt;AA454,L454,IF(B454&gt;AB454,Z454,L454+(Z454-L454)*MIN(MAX((B454-AA454+1)/MAX(AB454-AA454+1,1),0),1))))</f>
      </c>
      <c r="L454" s="81" t="str">
        <f>IFERROR(INDEX('Cost_Components'!$S$2:$S$28,MATCH(E454,'Cost_Components'!$A$2:$A$28,0)),"")</f>
      </c>
      <c r="M454" s="82" t="str">
        <f>IFERROR(INDEX('Cost_Components'!$L$2:$L$28,MATCH(E454,'Cost_Components'!$A$2:$A$28,0)),"")</f>
      </c>
      <c r="N454" s="83" t="str">
        <f>IFERROR(INDEX('Cost_Components'!$P$2:$P$28,MATCH(E454,'Cost_Components'!$A$2:$A$28,0)),"")</f>
      </c>
      <c r="O454" s="84" t="str">
        <f>AF454*J454</f>
      </c>
      <c r="P454" s="85" t="str">
        <f>AG454*J454</f>
      </c>
      <c r="Q454" s="86" t="str">
        <f>P454*L454*M454*N454</f>
      </c>
      <c r="R454" s="87" t="str">
        <f>O454*K454*M454*N454</f>
      </c>
      <c r="S454" s="88" t="str">
        <f>R454-Q454</f>
      </c>
      <c r="T454" s="34" t="str">
        <f>IFERROR(INDEX('Cost_Components'!$R$2:$R$28,MATCH(E454,'Cost_Components'!$A$2:$A$28,0)),"")</f>
      </c>
      <c r="U454" s="89" t="str">
        <f>IFERROR(INDEX('Cost_Components'!$Q$2:$Q$28,MATCH(E454,'Cost_Components'!$A$2:$A$28,0)),"")</f>
      </c>
      <c r="V454" s="90" t="str">
        <f>1/(1+'Calculation_Assumptions'!$B$5)^(B454-'Calculation_Assumptions'!$B$2)</f>
      </c>
      <c r="W454" s="91" t="str">
        <f>Q454*V454</f>
      </c>
      <c r="X454" s="92" t="str">
        <f>R454*V454</f>
      </c>
      <c r="Y454" s="93" t="str">
        <f>S454*V454</f>
      </c>
      <c r="Z454" s="94" t="str">
        <f>IFERROR(INDEX('Cost_Components'!$T$2:$T$28,MATCH(E454,'Cost_Components'!$A$2:$A$28,0)),"")</f>
      </c>
      <c r="AA454" s="95" t="str">
        <f>IFERROR(INDEX('Cost_Components'!$U$2:$U$28,MATCH(E454,'Cost_Components'!$A$2:$A$28,0)),"")</f>
      </c>
      <c r="AB454" s="96" t="str">
        <f>IFERROR(INDEX('Cost_Components'!$V$2:$V$28,MATCH(E454,'Cost_Components'!$A$2:$A$28,0)),"")</f>
      </c>
      <c r="AC454" s="97" t="str">
        <f>IFERROR(INDEX('Cost_Components'!$M$2:$M$28,MATCH(E454,'Cost_Components'!$A$2:$A$28,0)),"")</f>
      </c>
      <c r="AD454" s="98" t="str">
        <f>IFERROR(INDEX('Cost_Components'!$N$2:$N$28,MATCH(E454,'Cost_Components'!$A$2:$A$28,0)),"")</f>
      </c>
      <c r="AE454" s="34" t="str">
        <f>IFERROR(INDEX('Cost_Components'!$O$2:$O$28,MATCH(E454,'Cost_Components'!$A$2:$A$28,0)),"")</f>
      </c>
      <c r="AF454" s="99" t="n">
        <v>6700617.24980096</v>
      </c>
      <c r="AG454" s="100" t="n">
        <v>6656625.86824922</v>
      </c>
      <c r="AH454" s="101" t="str">
        <f>IF(H454="shared-count-once",COUNTIFS($A$2:$A$1405,A454,$B$2:$B$1405,B454,$E$2:$E$1405,E454),1)</f>
      </c>
      <c r="AI454" s="102" t="n">
        <v>306964650.16712</v>
      </c>
      <c r="AJ454" s="103" t="str">
        <f>IF(AI454=0,"",Q454/AI454)</f>
      </c>
      <c r="AK454" s="104" t="str">
        <f>IF(AI454=0,"",R454/AI454)</f>
      </c>
      <c r="AL454" s="105" t="str">
        <f>IF(AI454=0,"",S454/AI454)</f>
      </c>
      <c r="AM454" s="106" t="str">
        <f>IF(AI454=0,"",Y454/AI454)</f>
      </c>
    </row>
    <row r="455">
      <c r="A455" t="s">
        <v>253</v>
      </c>
      <c r="B455" s="73" t="n">
        <v>2036</v>
      </c>
      <c r="C455" t="s">
        <v>253</v>
      </c>
      <c r="D455" t="s">
        <v>225</v>
      </c>
      <c r="E455" s="74" t="s">
        <v>341</v>
      </c>
      <c r="F455" s="75" t="s">
        <v>342</v>
      </c>
      <c r="G455" s="76" t="s">
        <v>254</v>
      </c>
      <c r="H455" s="77" t="s">
        <v>240</v>
      </c>
      <c r="I455" s="78" t="s">
        <v>304</v>
      </c>
      <c r="J455" s="79" t="str">
        <f>IFERROR(INDEX('Cost_Components'!$K$2:$K$28,MATCH(E455,'Cost_Components'!$A$2:$A$28,0)),"")</f>
      </c>
      <c r="K455" s="80" t="str">
        <f>IF(OR(L455="",Z455="",AA455="",AB455=""),"",IF(B455&lt;AA455,L455,IF(B455&gt;AB455,Z455,L455+(Z455-L455)*MIN(MAX((B455-AA455+1)/MAX(AB455-AA455+1,1),0),1))))</f>
      </c>
      <c r="L455" s="81" t="str">
        <f>IFERROR(INDEX('Cost_Components'!$S$2:$S$28,MATCH(E455,'Cost_Components'!$A$2:$A$28,0)),"")</f>
      </c>
      <c r="M455" s="82" t="str">
        <f>IFERROR(INDEX('Cost_Components'!$L$2:$L$28,MATCH(E455,'Cost_Components'!$A$2:$A$28,0)),"")</f>
      </c>
      <c r="N455" s="83" t="str">
        <f>IFERROR(INDEX('Cost_Components'!$P$2:$P$28,MATCH(E455,'Cost_Components'!$A$2:$A$28,0)),"")</f>
      </c>
      <c r="O455" s="84" t="str">
        <f>AF455*J455</f>
      </c>
      <c r="P455" s="85" t="str">
        <f>AG455*J455</f>
      </c>
      <c r="Q455" s="86" t="str">
        <f>P455*L455*M455*N455</f>
      </c>
      <c r="R455" s="87" t="str">
        <f>O455*K455*M455*N455</f>
      </c>
      <c r="S455" s="88" t="str">
        <f>R455-Q455</f>
      </c>
      <c r="T455" s="34" t="str">
        <f>IFERROR(INDEX('Cost_Components'!$R$2:$R$28,MATCH(E455,'Cost_Components'!$A$2:$A$28,0)),"")</f>
      </c>
      <c r="U455" s="89" t="str">
        <f>IFERROR(INDEX('Cost_Components'!$Q$2:$Q$28,MATCH(E455,'Cost_Components'!$A$2:$A$28,0)),"")</f>
      </c>
      <c r="V455" s="90" t="str">
        <f>1/(1+'Calculation_Assumptions'!$B$5)^(B455-'Calculation_Assumptions'!$B$2)</f>
      </c>
      <c r="W455" s="91" t="str">
        <f>Q455*V455</f>
      </c>
      <c r="X455" s="92" t="str">
        <f>R455*V455</f>
      </c>
      <c r="Y455" s="93" t="str">
        <f>S455*V455</f>
      </c>
      <c r="Z455" s="94" t="str">
        <f>IFERROR(INDEX('Cost_Components'!$T$2:$T$28,MATCH(E455,'Cost_Components'!$A$2:$A$28,0)),"")</f>
      </c>
      <c r="AA455" s="95" t="str">
        <f>IFERROR(INDEX('Cost_Components'!$U$2:$U$28,MATCH(E455,'Cost_Components'!$A$2:$A$28,0)),"")</f>
      </c>
      <c r="AB455" s="96" t="str">
        <f>IFERROR(INDEX('Cost_Components'!$V$2:$V$28,MATCH(E455,'Cost_Components'!$A$2:$A$28,0)),"")</f>
      </c>
      <c r="AC455" s="97" t="str">
        <f>IFERROR(INDEX('Cost_Components'!$M$2:$M$28,MATCH(E455,'Cost_Components'!$A$2:$A$28,0)),"")</f>
      </c>
      <c r="AD455" s="98" t="str">
        <f>IFERROR(INDEX('Cost_Components'!$N$2:$N$28,MATCH(E455,'Cost_Components'!$A$2:$A$28,0)),"")</f>
      </c>
      <c r="AE455" s="34" t="str">
        <f>IFERROR(INDEX('Cost_Components'!$O$2:$O$28,MATCH(E455,'Cost_Components'!$A$2:$A$28,0)),"")</f>
      </c>
      <c r="AF455" s="99" t="n">
        <v>6857364.99143863</v>
      </c>
      <c r="AG455" s="100" t="n">
        <v>6805905.87886533</v>
      </c>
      <c r="AH455" s="101" t="str">
        <f>IF(H455="shared-count-once",COUNTIFS($A$2:$A$1405,A455,$B$2:$B$1405,B455,$E$2:$E$1405,E455),1)</f>
      </c>
      <c r="AI455" s="102" t="n">
        <v>308542769.756622</v>
      </c>
      <c r="AJ455" s="103" t="str">
        <f>IF(AI455=0,"",Q455/AI455)</f>
      </c>
      <c r="AK455" s="104" t="str">
        <f>IF(AI455=0,"",R455/AI455)</f>
      </c>
      <c r="AL455" s="105" t="str">
        <f>IF(AI455=0,"",S455/AI455)</f>
      </c>
      <c r="AM455" s="106" t="str">
        <f>IF(AI455=0,"",Y455/AI455)</f>
      </c>
    </row>
    <row r="456">
      <c r="A456" t="s">
        <v>253</v>
      </c>
      <c r="B456" s="73" t="n">
        <v>2037</v>
      </c>
      <c r="C456" t="s">
        <v>253</v>
      </c>
      <c r="D456" t="s">
        <v>225</v>
      </c>
      <c r="E456" s="74" t="s">
        <v>341</v>
      </c>
      <c r="F456" s="75" t="s">
        <v>342</v>
      </c>
      <c r="G456" s="76" t="s">
        <v>254</v>
      </c>
      <c r="H456" s="77" t="s">
        <v>240</v>
      </c>
      <c r="I456" s="78" t="s">
        <v>304</v>
      </c>
      <c r="J456" s="79" t="str">
        <f>IFERROR(INDEX('Cost_Components'!$K$2:$K$28,MATCH(E456,'Cost_Components'!$A$2:$A$28,0)),"")</f>
      </c>
      <c r="K456" s="80" t="str">
        <f>IF(OR(L456="",Z456="",AA456="",AB456=""),"",IF(B456&lt;AA456,L456,IF(B456&gt;AB456,Z456,L456+(Z456-L456)*MIN(MAX((B456-AA456+1)/MAX(AB456-AA456+1,1),0),1))))</f>
      </c>
      <c r="L456" s="81" t="str">
        <f>IFERROR(INDEX('Cost_Components'!$S$2:$S$28,MATCH(E456,'Cost_Components'!$A$2:$A$28,0)),"")</f>
      </c>
      <c r="M456" s="82" t="str">
        <f>IFERROR(INDEX('Cost_Components'!$L$2:$L$28,MATCH(E456,'Cost_Components'!$A$2:$A$28,0)),"")</f>
      </c>
      <c r="N456" s="83" t="str">
        <f>IFERROR(INDEX('Cost_Components'!$P$2:$P$28,MATCH(E456,'Cost_Components'!$A$2:$A$28,0)),"")</f>
      </c>
      <c r="O456" s="84" t="str">
        <f>AF456*J456</f>
      </c>
      <c r="P456" s="85" t="str">
        <f>AG456*J456</f>
      </c>
      <c r="Q456" s="86" t="str">
        <f>P456*L456*M456*N456</f>
      </c>
      <c r="R456" s="87" t="str">
        <f>O456*K456*M456*N456</f>
      </c>
      <c r="S456" s="88" t="str">
        <f>R456-Q456</f>
      </c>
      <c r="T456" s="34" t="str">
        <f>IFERROR(INDEX('Cost_Components'!$R$2:$R$28,MATCH(E456,'Cost_Components'!$A$2:$A$28,0)),"")</f>
      </c>
      <c r="U456" s="89" t="str">
        <f>IFERROR(INDEX('Cost_Components'!$Q$2:$Q$28,MATCH(E456,'Cost_Components'!$A$2:$A$28,0)),"")</f>
      </c>
      <c r="V456" s="90" t="str">
        <f>1/(1+'Calculation_Assumptions'!$B$5)^(B456-'Calculation_Assumptions'!$B$2)</f>
      </c>
      <c r="W456" s="91" t="str">
        <f>Q456*V456</f>
      </c>
      <c r="X456" s="92" t="str">
        <f>R456*V456</f>
      </c>
      <c r="Y456" s="93" t="str">
        <f>S456*V456</f>
      </c>
      <c r="Z456" s="94" t="str">
        <f>IFERROR(INDEX('Cost_Components'!$T$2:$T$28,MATCH(E456,'Cost_Components'!$A$2:$A$28,0)),"")</f>
      </c>
      <c r="AA456" s="95" t="str">
        <f>IFERROR(INDEX('Cost_Components'!$U$2:$U$28,MATCH(E456,'Cost_Components'!$A$2:$A$28,0)),"")</f>
      </c>
      <c r="AB456" s="96" t="str">
        <f>IFERROR(INDEX('Cost_Components'!$V$2:$V$28,MATCH(E456,'Cost_Components'!$A$2:$A$28,0)),"")</f>
      </c>
      <c r="AC456" s="97" t="str">
        <f>IFERROR(INDEX('Cost_Components'!$M$2:$M$28,MATCH(E456,'Cost_Components'!$A$2:$A$28,0)),"")</f>
      </c>
      <c r="AD456" s="98" t="str">
        <f>IFERROR(INDEX('Cost_Components'!$N$2:$N$28,MATCH(E456,'Cost_Components'!$A$2:$A$28,0)),"")</f>
      </c>
      <c r="AE456" s="34" t="str">
        <f>IFERROR(INDEX('Cost_Components'!$O$2:$O$28,MATCH(E456,'Cost_Components'!$A$2:$A$28,0)),"")</f>
      </c>
      <c r="AF456" s="99" t="n">
        <v>7014818.39439881</v>
      </c>
      <c r="AG456" s="100" t="n">
        <v>6955395.70671767</v>
      </c>
      <c r="AH456" s="101" t="str">
        <f>IF(H456="shared-count-once",COUNTIFS($A$2:$A$1405,A456,$B$2:$B$1405,B456,$E$2:$E$1405,E456),1)</f>
      </c>
      <c r="AI456" s="102" t="n">
        <v>310068287.63643</v>
      </c>
      <c r="AJ456" s="103" t="str">
        <f>IF(AI456=0,"",Q456/AI456)</f>
      </c>
      <c r="AK456" s="104" t="str">
        <f>IF(AI456=0,"",R456/AI456)</f>
      </c>
      <c r="AL456" s="105" t="str">
        <f>IF(AI456=0,"",S456/AI456)</f>
      </c>
      <c r="AM456" s="106" t="str">
        <f>IF(AI456=0,"",Y456/AI456)</f>
      </c>
    </row>
    <row r="457">
      <c r="A457" t="s">
        <v>253</v>
      </c>
      <c r="B457" s="73" t="n">
        <v>2038</v>
      </c>
      <c r="C457" t="s">
        <v>253</v>
      </c>
      <c r="D457" t="s">
        <v>225</v>
      </c>
      <c r="E457" s="74" t="s">
        <v>341</v>
      </c>
      <c r="F457" s="75" t="s">
        <v>342</v>
      </c>
      <c r="G457" s="76" t="s">
        <v>254</v>
      </c>
      <c r="H457" s="77" t="s">
        <v>240</v>
      </c>
      <c r="I457" s="78" t="s">
        <v>304</v>
      </c>
      <c r="J457" s="79" t="str">
        <f>IFERROR(INDEX('Cost_Components'!$K$2:$K$28,MATCH(E457,'Cost_Components'!$A$2:$A$28,0)),"")</f>
      </c>
      <c r="K457" s="80" t="str">
        <f>IF(OR(L457="",Z457="",AA457="",AB457=""),"",IF(B457&lt;AA457,L457,IF(B457&gt;AB457,Z457,L457+(Z457-L457)*MIN(MAX((B457-AA457+1)/MAX(AB457-AA457+1,1),0),1))))</f>
      </c>
      <c r="L457" s="81" t="str">
        <f>IFERROR(INDEX('Cost_Components'!$S$2:$S$28,MATCH(E457,'Cost_Components'!$A$2:$A$28,0)),"")</f>
      </c>
      <c r="M457" s="82" t="str">
        <f>IFERROR(INDEX('Cost_Components'!$L$2:$L$28,MATCH(E457,'Cost_Components'!$A$2:$A$28,0)),"")</f>
      </c>
      <c r="N457" s="83" t="str">
        <f>IFERROR(INDEX('Cost_Components'!$P$2:$P$28,MATCH(E457,'Cost_Components'!$A$2:$A$28,0)),"")</f>
      </c>
      <c r="O457" s="84" t="str">
        <f>AF457*J457</f>
      </c>
      <c r="P457" s="85" t="str">
        <f>AG457*J457</f>
      </c>
      <c r="Q457" s="86" t="str">
        <f>P457*L457*M457*N457</f>
      </c>
      <c r="R457" s="87" t="str">
        <f>O457*K457*M457*N457</f>
      </c>
      <c r="S457" s="88" t="str">
        <f>R457-Q457</f>
      </c>
      <c r="T457" s="34" t="str">
        <f>IFERROR(INDEX('Cost_Components'!$R$2:$R$28,MATCH(E457,'Cost_Components'!$A$2:$A$28,0)),"")</f>
      </c>
      <c r="U457" s="89" t="str">
        <f>IFERROR(INDEX('Cost_Components'!$Q$2:$Q$28,MATCH(E457,'Cost_Components'!$A$2:$A$28,0)),"")</f>
      </c>
      <c r="V457" s="90" t="str">
        <f>1/(1+'Calculation_Assumptions'!$B$5)^(B457-'Calculation_Assumptions'!$B$2)</f>
      </c>
      <c r="W457" s="91" t="str">
        <f>Q457*V457</f>
      </c>
      <c r="X457" s="92" t="str">
        <f>R457*V457</f>
      </c>
      <c r="Y457" s="93" t="str">
        <f>S457*V457</f>
      </c>
      <c r="Z457" s="94" t="str">
        <f>IFERROR(INDEX('Cost_Components'!$T$2:$T$28,MATCH(E457,'Cost_Components'!$A$2:$A$28,0)),"")</f>
      </c>
      <c r="AA457" s="95" t="str">
        <f>IFERROR(INDEX('Cost_Components'!$U$2:$U$28,MATCH(E457,'Cost_Components'!$A$2:$A$28,0)),"")</f>
      </c>
      <c r="AB457" s="96" t="str">
        <f>IFERROR(INDEX('Cost_Components'!$V$2:$V$28,MATCH(E457,'Cost_Components'!$A$2:$A$28,0)),"")</f>
      </c>
      <c r="AC457" s="97" t="str">
        <f>IFERROR(INDEX('Cost_Components'!$M$2:$M$28,MATCH(E457,'Cost_Components'!$A$2:$A$28,0)),"")</f>
      </c>
      <c r="AD457" s="98" t="str">
        <f>IFERROR(INDEX('Cost_Components'!$N$2:$N$28,MATCH(E457,'Cost_Components'!$A$2:$A$28,0)),"")</f>
      </c>
      <c r="AE457" s="34" t="str">
        <f>IFERROR(INDEX('Cost_Components'!$O$2:$O$28,MATCH(E457,'Cost_Components'!$A$2:$A$28,0)),"")</f>
      </c>
      <c r="AF457" s="99" t="n">
        <v>7175338.95983019</v>
      </c>
      <c r="AG457" s="100" t="n">
        <v>7107479.82856744</v>
      </c>
      <c r="AH457" s="101" t="str">
        <f>IF(H457="shared-count-once",COUNTIFS($A$2:$A$1405,A457,$B$2:$B$1405,B457,$E$2:$E$1405,E457),1)</f>
      </c>
      <c r="AI457" s="102" t="n">
        <v>311532999.13163</v>
      </c>
      <c r="AJ457" s="103" t="str">
        <f>IF(AI457=0,"",Q457/AI457)</f>
      </c>
      <c r="AK457" s="104" t="str">
        <f>IF(AI457=0,"",R457/AI457)</f>
      </c>
      <c r="AL457" s="105" t="str">
        <f>IF(AI457=0,"",S457/AI457)</f>
      </c>
      <c r="AM457" s="106" t="str">
        <f>IF(AI457=0,"",Y457/AI457)</f>
      </c>
    </row>
    <row r="458">
      <c r="A458" t="s">
        <v>253</v>
      </c>
      <c r="B458" s="73" t="n">
        <v>2039</v>
      </c>
      <c r="C458" t="s">
        <v>253</v>
      </c>
      <c r="D458" t="s">
        <v>225</v>
      </c>
      <c r="E458" s="74" t="s">
        <v>341</v>
      </c>
      <c r="F458" s="75" t="s">
        <v>342</v>
      </c>
      <c r="G458" s="76" t="s">
        <v>254</v>
      </c>
      <c r="H458" s="77" t="s">
        <v>240</v>
      </c>
      <c r="I458" s="78" t="s">
        <v>304</v>
      </c>
      <c r="J458" s="79" t="str">
        <f>IFERROR(INDEX('Cost_Components'!$K$2:$K$28,MATCH(E458,'Cost_Components'!$A$2:$A$28,0)),"")</f>
      </c>
      <c r="K458" s="80" t="str">
        <f>IF(OR(L458="",Z458="",AA458="",AB458=""),"",IF(B458&lt;AA458,L458,IF(B458&gt;AB458,Z458,L458+(Z458-L458)*MIN(MAX((B458-AA458+1)/MAX(AB458-AA458+1,1),0),1))))</f>
      </c>
      <c r="L458" s="81" t="str">
        <f>IFERROR(INDEX('Cost_Components'!$S$2:$S$28,MATCH(E458,'Cost_Components'!$A$2:$A$28,0)),"")</f>
      </c>
      <c r="M458" s="82" t="str">
        <f>IFERROR(INDEX('Cost_Components'!$L$2:$L$28,MATCH(E458,'Cost_Components'!$A$2:$A$28,0)),"")</f>
      </c>
      <c r="N458" s="83" t="str">
        <f>IFERROR(INDEX('Cost_Components'!$P$2:$P$28,MATCH(E458,'Cost_Components'!$A$2:$A$28,0)),"")</f>
      </c>
      <c r="O458" s="84" t="str">
        <f>AF458*J458</f>
      </c>
      <c r="P458" s="85" t="str">
        <f>AG458*J458</f>
      </c>
      <c r="Q458" s="86" t="str">
        <f>P458*L458*M458*N458</f>
      </c>
      <c r="R458" s="87" t="str">
        <f>O458*K458*M458*N458</f>
      </c>
      <c r="S458" s="88" t="str">
        <f>R458-Q458</f>
      </c>
      <c r="T458" s="34" t="str">
        <f>IFERROR(INDEX('Cost_Components'!$R$2:$R$28,MATCH(E458,'Cost_Components'!$A$2:$A$28,0)),"")</f>
      </c>
      <c r="U458" s="89" t="str">
        <f>IFERROR(INDEX('Cost_Components'!$Q$2:$Q$28,MATCH(E458,'Cost_Components'!$A$2:$A$28,0)),"")</f>
      </c>
      <c r="V458" s="90" t="str">
        <f>1/(1+'Calculation_Assumptions'!$B$5)^(B458-'Calculation_Assumptions'!$B$2)</f>
      </c>
      <c r="W458" s="91" t="str">
        <f>Q458*V458</f>
      </c>
      <c r="X458" s="92" t="str">
        <f>R458*V458</f>
      </c>
      <c r="Y458" s="93" t="str">
        <f>S458*V458</f>
      </c>
      <c r="Z458" s="94" t="str">
        <f>IFERROR(INDEX('Cost_Components'!$T$2:$T$28,MATCH(E458,'Cost_Components'!$A$2:$A$28,0)),"")</f>
      </c>
      <c r="AA458" s="95" t="str">
        <f>IFERROR(INDEX('Cost_Components'!$U$2:$U$28,MATCH(E458,'Cost_Components'!$A$2:$A$28,0)),"")</f>
      </c>
      <c r="AB458" s="96" t="str">
        <f>IFERROR(INDEX('Cost_Components'!$V$2:$V$28,MATCH(E458,'Cost_Components'!$A$2:$A$28,0)),"")</f>
      </c>
      <c r="AC458" s="97" t="str">
        <f>IFERROR(INDEX('Cost_Components'!$M$2:$M$28,MATCH(E458,'Cost_Components'!$A$2:$A$28,0)),"")</f>
      </c>
      <c r="AD458" s="98" t="str">
        <f>IFERROR(INDEX('Cost_Components'!$N$2:$N$28,MATCH(E458,'Cost_Components'!$A$2:$A$28,0)),"")</f>
      </c>
      <c r="AE458" s="34" t="str">
        <f>IFERROR(INDEX('Cost_Components'!$O$2:$O$28,MATCH(E458,'Cost_Components'!$A$2:$A$28,0)),"")</f>
      </c>
      <c r="AF458" s="99" t="n">
        <v>7335229.76109603</v>
      </c>
      <c r="AG458" s="100" t="n">
        <v>7258472.95735979</v>
      </c>
      <c r="AH458" s="101" t="str">
        <f>IF(H458="shared-count-once",COUNTIFS($A$2:$A$1405,A458,$B$2:$B$1405,B458,$E$2:$E$1405,E458),1)</f>
      </c>
      <c r="AI458" s="102" t="n">
        <v>312936391.858479</v>
      </c>
      <c r="AJ458" s="103" t="str">
        <f>IF(AI458=0,"",Q458/AI458)</f>
      </c>
      <c r="AK458" s="104" t="str">
        <f>IF(AI458=0,"",R458/AI458)</f>
      </c>
      <c r="AL458" s="105" t="str">
        <f>IF(AI458=0,"",S458/AI458)</f>
      </c>
      <c r="AM458" s="106" t="str">
        <f>IF(AI458=0,"",Y458/AI458)</f>
      </c>
    </row>
    <row r="459">
      <c r="A459" t="s">
        <v>253</v>
      </c>
      <c r="B459" s="73" t="n">
        <v>2040</v>
      </c>
      <c r="C459" t="s">
        <v>253</v>
      </c>
      <c r="D459" t="s">
        <v>225</v>
      </c>
      <c r="E459" s="74" t="s">
        <v>341</v>
      </c>
      <c r="F459" s="75" t="s">
        <v>342</v>
      </c>
      <c r="G459" s="76" t="s">
        <v>254</v>
      </c>
      <c r="H459" s="77" t="s">
        <v>240</v>
      </c>
      <c r="I459" s="78" t="s">
        <v>304</v>
      </c>
      <c r="J459" s="79" t="str">
        <f>IFERROR(INDEX('Cost_Components'!$K$2:$K$28,MATCH(E459,'Cost_Components'!$A$2:$A$28,0)),"")</f>
      </c>
      <c r="K459" s="80" t="str">
        <f>IF(OR(L459="",Z459="",AA459="",AB459=""),"",IF(B459&lt;AA459,L459,IF(B459&gt;AB459,Z459,L459+(Z459-L459)*MIN(MAX((B459-AA459+1)/MAX(AB459-AA459+1,1),0),1))))</f>
      </c>
      <c r="L459" s="81" t="str">
        <f>IFERROR(INDEX('Cost_Components'!$S$2:$S$28,MATCH(E459,'Cost_Components'!$A$2:$A$28,0)),"")</f>
      </c>
      <c r="M459" s="82" t="str">
        <f>IFERROR(INDEX('Cost_Components'!$L$2:$L$28,MATCH(E459,'Cost_Components'!$A$2:$A$28,0)),"")</f>
      </c>
      <c r="N459" s="83" t="str">
        <f>IFERROR(INDEX('Cost_Components'!$P$2:$P$28,MATCH(E459,'Cost_Components'!$A$2:$A$28,0)),"")</f>
      </c>
      <c r="O459" s="84" t="str">
        <f>AF459*J459</f>
      </c>
      <c r="P459" s="85" t="str">
        <f>AG459*J459</f>
      </c>
      <c r="Q459" s="86" t="str">
        <f>P459*L459*M459*N459</f>
      </c>
      <c r="R459" s="87" t="str">
        <f>O459*K459*M459*N459</f>
      </c>
      <c r="S459" s="88" t="str">
        <f>R459-Q459</f>
      </c>
      <c r="T459" s="34" t="str">
        <f>IFERROR(INDEX('Cost_Components'!$R$2:$R$28,MATCH(E459,'Cost_Components'!$A$2:$A$28,0)),"")</f>
      </c>
      <c r="U459" s="89" t="str">
        <f>IFERROR(INDEX('Cost_Components'!$Q$2:$Q$28,MATCH(E459,'Cost_Components'!$A$2:$A$28,0)),"")</f>
      </c>
      <c r="V459" s="90" t="str">
        <f>1/(1+'Calculation_Assumptions'!$B$5)^(B459-'Calculation_Assumptions'!$B$2)</f>
      </c>
      <c r="W459" s="91" t="str">
        <f>Q459*V459</f>
      </c>
      <c r="X459" s="92" t="str">
        <f>R459*V459</f>
      </c>
      <c r="Y459" s="93" t="str">
        <f>S459*V459</f>
      </c>
      <c r="Z459" s="94" t="str">
        <f>IFERROR(INDEX('Cost_Components'!$T$2:$T$28,MATCH(E459,'Cost_Components'!$A$2:$A$28,0)),"")</f>
      </c>
      <c r="AA459" s="95" t="str">
        <f>IFERROR(INDEX('Cost_Components'!$U$2:$U$28,MATCH(E459,'Cost_Components'!$A$2:$A$28,0)),"")</f>
      </c>
      <c r="AB459" s="96" t="str">
        <f>IFERROR(INDEX('Cost_Components'!$V$2:$V$28,MATCH(E459,'Cost_Components'!$A$2:$A$28,0)),"")</f>
      </c>
      <c r="AC459" s="97" t="str">
        <f>IFERROR(INDEX('Cost_Components'!$M$2:$M$28,MATCH(E459,'Cost_Components'!$A$2:$A$28,0)),"")</f>
      </c>
      <c r="AD459" s="98" t="str">
        <f>IFERROR(INDEX('Cost_Components'!$N$2:$N$28,MATCH(E459,'Cost_Components'!$A$2:$A$28,0)),"")</f>
      </c>
      <c r="AE459" s="34" t="str">
        <f>IFERROR(INDEX('Cost_Components'!$O$2:$O$28,MATCH(E459,'Cost_Components'!$A$2:$A$28,0)),"")</f>
      </c>
      <c r="AF459" s="99" t="n">
        <v>7493782.65185301</v>
      </c>
      <c r="AG459" s="100" t="n">
        <v>7407686.47207674</v>
      </c>
      <c r="AH459" s="101" t="str">
        <f>IF(H459="shared-count-once",COUNTIFS($A$2:$A$1405,A459,$B$2:$B$1405,B459,$E$2:$E$1405,E459),1)</f>
      </c>
      <c r="AI459" s="102" t="n">
        <v>314265537.410829</v>
      </c>
      <c r="AJ459" s="103" t="str">
        <f>IF(AI459=0,"",Q459/AI459)</f>
      </c>
      <c r="AK459" s="104" t="str">
        <f>IF(AI459=0,"",R459/AI459)</f>
      </c>
      <c r="AL459" s="105" t="str">
        <f>IF(AI459=0,"",S459/AI459)</f>
      </c>
      <c r="AM459" s="106" t="str">
        <f>IF(AI459=0,"",Y459/AI459)</f>
      </c>
    </row>
    <row r="460">
      <c r="A460" t="s">
        <v>253</v>
      </c>
      <c r="B460" s="73" t="n">
        <v>2041</v>
      </c>
      <c r="C460" t="s">
        <v>253</v>
      </c>
      <c r="D460" t="s">
        <v>225</v>
      </c>
      <c r="E460" s="74" t="s">
        <v>341</v>
      </c>
      <c r="F460" s="75" t="s">
        <v>342</v>
      </c>
      <c r="G460" s="76" t="s">
        <v>254</v>
      </c>
      <c r="H460" s="77" t="s">
        <v>240</v>
      </c>
      <c r="I460" s="78" t="s">
        <v>304</v>
      </c>
      <c r="J460" s="79" t="str">
        <f>IFERROR(INDEX('Cost_Components'!$K$2:$K$28,MATCH(E460,'Cost_Components'!$A$2:$A$28,0)),"")</f>
      </c>
      <c r="K460" s="80" t="str">
        <f>IF(OR(L460="",Z460="",AA460="",AB460=""),"",IF(B460&lt;AA460,L460,IF(B460&gt;AB460,Z460,L460+(Z460-L460)*MIN(MAX((B460-AA460+1)/MAX(AB460-AA460+1,1),0),1))))</f>
      </c>
      <c r="L460" s="81" t="str">
        <f>IFERROR(INDEX('Cost_Components'!$S$2:$S$28,MATCH(E460,'Cost_Components'!$A$2:$A$28,0)),"")</f>
      </c>
      <c r="M460" s="82" t="str">
        <f>IFERROR(INDEX('Cost_Components'!$L$2:$L$28,MATCH(E460,'Cost_Components'!$A$2:$A$28,0)),"")</f>
      </c>
      <c r="N460" s="83" t="str">
        <f>IFERROR(INDEX('Cost_Components'!$P$2:$P$28,MATCH(E460,'Cost_Components'!$A$2:$A$28,0)),"")</f>
      </c>
      <c r="O460" s="84" t="str">
        <f>AF460*J460</f>
      </c>
      <c r="P460" s="85" t="str">
        <f>AG460*J460</f>
      </c>
      <c r="Q460" s="86" t="str">
        <f>P460*L460*M460*N460</f>
      </c>
      <c r="R460" s="87" t="str">
        <f>O460*K460*M460*N460</f>
      </c>
      <c r="S460" s="88" t="str">
        <f>R460-Q460</f>
      </c>
      <c r="T460" s="34" t="str">
        <f>IFERROR(INDEX('Cost_Components'!$R$2:$R$28,MATCH(E460,'Cost_Components'!$A$2:$A$28,0)),"")</f>
      </c>
      <c r="U460" s="89" t="str">
        <f>IFERROR(INDEX('Cost_Components'!$Q$2:$Q$28,MATCH(E460,'Cost_Components'!$A$2:$A$28,0)),"")</f>
      </c>
      <c r="V460" s="90" t="str">
        <f>1/(1+'Calculation_Assumptions'!$B$5)^(B460-'Calculation_Assumptions'!$B$2)</f>
      </c>
      <c r="W460" s="91" t="str">
        <f>Q460*V460</f>
      </c>
      <c r="X460" s="92" t="str">
        <f>R460*V460</f>
      </c>
      <c r="Y460" s="93" t="str">
        <f>S460*V460</f>
      </c>
      <c r="Z460" s="94" t="str">
        <f>IFERROR(INDEX('Cost_Components'!$T$2:$T$28,MATCH(E460,'Cost_Components'!$A$2:$A$28,0)),"")</f>
      </c>
      <c r="AA460" s="95" t="str">
        <f>IFERROR(INDEX('Cost_Components'!$U$2:$U$28,MATCH(E460,'Cost_Components'!$A$2:$A$28,0)),"")</f>
      </c>
      <c r="AB460" s="96" t="str">
        <f>IFERROR(INDEX('Cost_Components'!$V$2:$V$28,MATCH(E460,'Cost_Components'!$A$2:$A$28,0)),"")</f>
      </c>
      <c r="AC460" s="97" t="str">
        <f>IFERROR(INDEX('Cost_Components'!$M$2:$M$28,MATCH(E460,'Cost_Components'!$A$2:$A$28,0)),"")</f>
      </c>
      <c r="AD460" s="98" t="str">
        <f>IFERROR(INDEX('Cost_Components'!$N$2:$N$28,MATCH(E460,'Cost_Components'!$A$2:$A$28,0)),"")</f>
      </c>
      <c r="AE460" s="34" t="str">
        <f>IFERROR(INDEX('Cost_Components'!$O$2:$O$28,MATCH(E460,'Cost_Components'!$A$2:$A$28,0)),"")</f>
      </c>
      <c r="AF460" s="99" t="n">
        <v>7652079.77486922</v>
      </c>
      <c r="AG460" s="100" t="n">
        <v>7556224.04727773</v>
      </c>
      <c r="AH460" s="101" t="str">
        <f>IF(H460="shared-count-once",COUNTIFS($A$2:$A$1405,A460,$B$2:$B$1405,B460,$E$2:$E$1405,E460),1)</f>
      </c>
      <c r="AI460" s="102" t="n">
        <v>315525215.312548</v>
      </c>
      <c r="AJ460" s="103" t="str">
        <f>IF(AI460=0,"",Q460/AI460)</f>
      </c>
      <c r="AK460" s="104" t="str">
        <f>IF(AI460=0,"",R460/AI460)</f>
      </c>
      <c r="AL460" s="105" t="str">
        <f>IF(AI460=0,"",S460/AI460)</f>
      </c>
      <c r="AM460" s="106" t="str">
        <f>IF(AI460=0,"",Y460/AI460)</f>
      </c>
    </row>
    <row r="461">
      <c r="A461" t="s">
        <v>253</v>
      </c>
      <c r="B461" s="73" t="n">
        <v>2042</v>
      </c>
      <c r="C461" t="s">
        <v>253</v>
      </c>
      <c r="D461" t="s">
        <v>225</v>
      </c>
      <c r="E461" s="74" t="s">
        <v>341</v>
      </c>
      <c r="F461" s="75" t="s">
        <v>342</v>
      </c>
      <c r="G461" s="76" t="s">
        <v>254</v>
      </c>
      <c r="H461" s="77" t="s">
        <v>240</v>
      </c>
      <c r="I461" s="78" t="s">
        <v>304</v>
      </c>
      <c r="J461" s="79" t="str">
        <f>IFERROR(INDEX('Cost_Components'!$K$2:$K$28,MATCH(E461,'Cost_Components'!$A$2:$A$28,0)),"")</f>
      </c>
      <c r="K461" s="80" t="str">
        <f>IF(OR(L461="",Z461="",AA461="",AB461=""),"",IF(B461&lt;AA461,L461,IF(B461&gt;AB461,Z461,L461+(Z461-L461)*MIN(MAX((B461-AA461+1)/MAX(AB461-AA461+1,1),0),1))))</f>
      </c>
      <c r="L461" s="81" t="str">
        <f>IFERROR(INDEX('Cost_Components'!$S$2:$S$28,MATCH(E461,'Cost_Components'!$A$2:$A$28,0)),"")</f>
      </c>
      <c r="M461" s="82" t="str">
        <f>IFERROR(INDEX('Cost_Components'!$L$2:$L$28,MATCH(E461,'Cost_Components'!$A$2:$A$28,0)),"")</f>
      </c>
      <c r="N461" s="83" t="str">
        <f>IFERROR(INDEX('Cost_Components'!$P$2:$P$28,MATCH(E461,'Cost_Components'!$A$2:$A$28,0)),"")</f>
      </c>
      <c r="O461" s="84" t="str">
        <f>AF461*J461</f>
      </c>
      <c r="P461" s="85" t="str">
        <f>AG461*J461</f>
      </c>
      <c r="Q461" s="86" t="str">
        <f>P461*L461*M461*N461</f>
      </c>
      <c r="R461" s="87" t="str">
        <f>O461*K461*M461*N461</f>
      </c>
      <c r="S461" s="88" t="str">
        <f>R461-Q461</f>
      </c>
      <c r="T461" s="34" t="str">
        <f>IFERROR(INDEX('Cost_Components'!$R$2:$R$28,MATCH(E461,'Cost_Components'!$A$2:$A$28,0)),"")</f>
      </c>
      <c r="U461" s="89" t="str">
        <f>IFERROR(INDEX('Cost_Components'!$Q$2:$Q$28,MATCH(E461,'Cost_Components'!$A$2:$A$28,0)),"")</f>
      </c>
      <c r="V461" s="90" t="str">
        <f>1/(1+'Calculation_Assumptions'!$B$5)^(B461-'Calculation_Assumptions'!$B$2)</f>
      </c>
      <c r="W461" s="91" t="str">
        <f>Q461*V461</f>
      </c>
      <c r="X461" s="92" t="str">
        <f>R461*V461</f>
      </c>
      <c r="Y461" s="93" t="str">
        <f>S461*V461</f>
      </c>
      <c r="Z461" s="94" t="str">
        <f>IFERROR(INDEX('Cost_Components'!$T$2:$T$28,MATCH(E461,'Cost_Components'!$A$2:$A$28,0)),"")</f>
      </c>
      <c r="AA461" s="95" t="str">
        <f>IFERROR(INDEX('Cost_Components'!$U$2:$U$28,MATCH(E461,'Cost_Components'!$A$2:$A$28,0)),"")</f>
      </c>
      <c r="AB461" s="96" t="str">
        <f>IFERROR(INDEX('Cost_Components'!$V$2:$V$28,MATCH(E461,'Cost_Components'!$A$2:$A$28,0)),"")</f>
      </c>
      <c r="AC461" s="97" t="str">
        <f>IFERROR(INDEX('Cost_Components'!$M$2:$M$28,MATCH(E461,'Cost_Components'!$A$2:$A$28,0)),"")</f>
      </c>
      <c r="AD461" s="98" t="str">
        <f>IFERROR(INDEX('Cost_Components'!$N$2:$N$28,MATCH(E461,'Cost_Components'!$A$2:$A$28,0)),"")</f>
      </c>
      <c r="AE461" s="34" t="str">
        <f>IFERROR(INDEX('Cost_Components'!$O$2:$O$28,MATCH(E461,'Cost_Components'!$A$2:$A$28,0)),"")</f>
      </c>
      <c r="AF461" s="99" t="n">
        <v>7809743.27261187</v>
      </c>
      <c r="AG461" s="100" t="n">
        <v>7703733.26630892</v>
      </c>
      <c r="AH461" s="101" t="str">
        <f>IF(H461="shared-count-once",COUNTIFS($A$2:$A$1405,A461,$B$2:$B$1405,B461,$E$2:$E$1405,E461),1)</f>
      </c>
      <c r="AI461" s="102" t="n">
        <v>316707694.211882</v>
      </c>
      <c r="AJ461" s="103" t="str">
        <f>IF(AI461=0,"",Q461/AI461)</f>
      </c>
      <c r="AK461" s="104" t="str">
        <f>IF(AI461=0,"",R461/AI461)</f>
      </c>
      <c r="AL461" s="105" t="str">
        <f>IF(AI461=0,"",S461/AI461)</f>
      </c>
      <c r="AM461" s="106" t="str">
        <f>IF(AI461=0,"",Y461/AI461)</f>
      </c>
    </row>
    <row r="462">
      <c r="A462" t="s">
        <v>253</v>
      </c>
      <c r="B462" s="73" t="n">
        <v>2043</v>
      </c>
      <c r="C462" t="s">
        <v>253</v>
      </c>
      <c r="D462" t="s">
        <v>225</v>
      </c>
      <c r="E462" s="74" t="s">
        <v>341</v>
      </c>
      <c r="F462" s="75" t="s">
        <v>342</v>
      </c>
      <c r="G462" s="76" t="s">
        <v>254</v>
      </c>
      <c r="H462" s="77" t="s">
        <v>240</v>
      </c>
      <c r="I462" s="78" t="s">
        <v>304</v>
      </c>
      <c r="J462" s="79" t="str">
        <f>IFERROR(INDEX('Cost_Components'!$K$2:$K$28,MATCH(E462,'Cost_Components'!$A$2:$A$28,0)),"")</f>
      </c>
      <c r="K462" s="80" t="str">
        <f>IF(OR(L462="",Z462="",AA462="",AB462=""),"",IF(B462&lt;AA462,L462,IF(B462&gt;AB462,Z462,L462+(Z462-L462)*MIN(MAX((B462-AA462+1)/MAX(AB462-AA462+1,1),0),1))))</f>
      </c>
      <c r="L462" s="81" t="str">
        <f>IFERROR(INDEX('Cost_Components'!$S$2:$S$28,MATCH(E462,'Cost_Components'!$A$2:$A$28,0)),"")</f>
      </c>
      <c r="M462" s="82" t="str">
        <f>IFERROR(INDEX('Cost_Components'!$L$2:$L$28,MATCH(E462,'Cost_Components'!$A$2:$A$28,0)),"")</f>
      </c>
      <c r="N462" s="83" t="str">
        <f>IFERROR(INDEX('Cost_Components'!$P$2:$P$28,MATCH(E462,'Cost_Components'!$A$2:$A$28,0)),"")</f>
      </c>
      <c r="O462" s="84" t="str">
        <f>AF462*J462</f>
      </c>
      <c r="P462" s="85" t="str">
        <f>AG462*J462</f>
      </c>
      <c r="Q462" s="86" t="str">
        <f>P462*L462*M462*N462</f>
      </c>
      <c r="R462" s="87" t="str">
        <f>O462*K462*M462*N462</f>
      </c>
      <c r="S462" s="88" t="str">
        <f>R462-Q462</f>
      </c>
      <c r="T462" s="34" t="str">
        <f>IFERROR(INDEX('Cost_Components'!$R$2:$R$28,MATCH(E462,'Cost_Components'!$A$2:$A$28,0)),"")</f>
      </c>
      <c r="U462" s="89" t="str">
        <f>IFERROR(INDEX('Cost_Components'!$Q$2:$Q$28,MATCH(E462,'Cost_Components'!$A$2:$A$28,0)),"")</f>
      </c>
      <c r="V462" s="90" t="str">
        <f>1/(1+'Calculation_Assumptions'!$B$5)^(B462-'Calculation_Assumptions'!$B$2)</f>
      </c>
      <c r="W462" s="91" t="str">
        <f>Q462*V462</f>
      </c>
      <c r="X462" s="92" t="str">
        <f>R462*V462</f>
      </c>
      <c r="Y462" s="93" t="str">
        <f>S462*V462</f>
      </c>
      <c r="Z462" s="94" t="str">
        <f>IFERROR(INDEX('Cost_Components'!$T$2:$T$28,MATCH(E462,'Cost_Components'!$A$2:$A$28,0)),"")</f>
      </c>
      <c r="AA462" s="95" t="str">
        <f>IFERROR(INDEX('Cost_Components'!$U$2:$U$28,MATCH(E462,'Cost_Components'!$A$2:$A$28,0)),"")</f>
      </c>
      <c r="AB462" s="96" t="str">
        <f>IFERROR(INDEX('Cost_Components'!$V$2:$V$28,MATCH(E462,'Cost_Components'!$A$2:$A$28,0)),"")</f>
      </c>
      <c r="AC462" s="97" t="str">
        <f>IFERROR(INDEX('Cost_Components'!$M$2:$M$28,MATCH(E462,'Cost_Components'!$A$2:$A$28,0)),"")</f>
      </c>
      <c r="AD462" s="98" t="str">
        <f>IFERROR(INDEX('Cost_Components'!$N$2:$N$28,MATCH(E462,'Cost_Components'!$A$2:$A$28,0)),"")</f>
      </c>
      <c r="AE462" s="34" t="str">
        <f>IFERROR(INDEX('Cost_Components'!$O$2:$O$28,MATCH(E462,'Cost_Components'!$A$2:$A$28,0)),"")</f>
      </c>
      <c r="AF462" s="99" t="n">
        <v>7968453.57118501</v>
      </c>
      <c r="AG462" s="100" t="n">
        <v>7851923.45314655</v>
      </c>
      <c r="AH462" s="101" t="str">
        <f>IF(H462="shared-count-once",COUNTIFS($A$2:$A$1405,A462,$B$2:$B$1405,B462,$E$2:$E$1405,E462),1)</f>
      </c>
      <c r="AI462" s="102" t="n">
        <v>317814114.067152</v>
      </c>
      <c r="AJ462" s="103" t="str">
        <f>IF(AI462=0,"",Q462/AI462)</f>
      </c>
      <c r="AK462" s="104" t="str">
        <f>IF(AI462=0,"",R462/AI462)</f>
      </c>
      <c r="AL462" s="105" t="str">
        <f>IF(AI462=0,"",S462/AI462)</f>
      </c>
      <c r="AM462" s="106" t="str">
        <f>IF(AI462=0,"",Y462/AI462)</f>
      </c>
    </row>
    <row r="463">
      <c r="A463" t="s">
        <v>253</v>
      </c>
      <c r="B463" s="73" t="n">
        <v>2044</v>
      </c>
      <c r="C463" t="s">
        <v>253</v>
      </c>
      <c r="D463" t="s">
        <v>225</v>
      </c>
      <c r="E463" s="74" t="s">
        <v>341</v>
      </c>
      <c r="F463" s="75" t="s">
        <v>342</v>
      </c>
      <c r="G463" s="76" t="s">
        <v>254</v>
      </c>
      <c r="H463" s="77" t="s">
        <v>240</v>
      </c>
      <c r="I463" s="78" t="s">
        <v>304</v>
      </c>
      <c r="J463" s="79" t="str">
        <f>IFERROR(INDEX('Cost_Components'!$K$2:$K$28,MATCH(E463,'Cost_Components'!$A$2:$A$28,0)),"")</f>
      </c>
      <c r="K463" s="80" t="str">
        <f>IF(OR(L463="",Z463="",AA463="",AB463=""),"",IF(B463&lt;AA463,L463,IF(B463&gt;AB463,Z463,L463+(Z463-L463)*MIN(MAX((B463-AA463+1)/MAX(AB463-AA463+1,1),0),1))))</f>
      </c>
      <c r="L463" s="81" t="str">
        <f>IFERROR(INDEX('Cost_Components'!$S$2:$S$28,MATCH(E463,'Cost_Components'!$A$2:$A$28,0)),"")</f>
      </c>
      <c r="M463" s="82" t="str">
        <f>IFERROR(INDEX('Cost_Components'!$L$2:$L$28,MATCH(E463,'Cost_Components'!$A$2:$A$28,0)),"")</f>
      </c>
      <c r="N463" s="83" t="str">
        <f>IFERROR(INDEX('Cost_Components'!$P$2:$P$28,MATCH(E463,'Cost_Components'!$A$2:$A$28,0)),"")</f>
      </c>
      <c r="O463" s="84" t="str">
        <f>AF463*J463</f>
      </c>
      <c r="P463" s="85" t="str">
        <f>AG463*J463</f>
      </c>
      <c r="Q463" s="86" t="str">
        <f>P463*L463*M463*N463</f>
      </c>
      <c r="R463" s="87" t="str">
        <f>O463*K463*M463*N463</f>
      </c>
      <c r="S463" s="88" t="str">
        <f>R463-Q463</f>
      </c>
      <c r="T463" s="34" t="str">
        <f>IFERROR(INDEX('Cost_Components'!$R$2:$R$28,MATCH(E463,'Cost_Components'!$A$2:$A$28,0)),"")</f>
      </c>
      <c r="U463" s="89" t="str">
        <f>IFERROR(INDEX('Cost_Components'!$Q$2:$Q$28,MATCH(E463,'Cost_Components'!$A$2:$A$28,0)),"")</f>
      </c>
      <c r="V463" s="90" t="str">
        <f>1/(1+'Calculation_Assumptions'!$B$5)^(B463-'Calculation_Assumptions'!$B$2)</f>
      </c>
      <c r="W463" s="91" t="str">
        <f>Q463*V463</f>
      </c>
      <c r="X463" s="92" t="str">
        <f>R463*V463</f>
      </c>
      <c r="Y463" s="93" t="str">
        <f>S463*V463</f>
      </c>
      <c r="Z463" s="94" t="str">
        <f>IFERROR(INDEX('Cost_Components'!$T$2:$T$28,MATCH(E463,'Cost_Components'!$A$2:$A$28,0)),"")</f>
      </c>
      <c r="AA463" s="95" t="str">
        <f>IFERROR(INDEX('Cost_Components'!$U$2:$U$28,MATCH(E463,'Cost_Components'!$A$2:$A$28,0)),"")</f>
      </c>
      <c r="AB463" s="96" t="str">
        <f>IFERROR(INDEX('Cost_Components'!$V$2:$V$28,MATCH(E463,'Cost_Components'!$A$2:$A$28,0)),"")</f>
      </c>
      <c r="AC463" s="97" t="str">
        <f>IFERROR(INDEX('Cost_Components'!$M$2:$M$28,MATCH(E463,'Cost_Components'!$A$2:$A$28,0)),"")</f>
      </c>
      <c r="AD463" s="98" t="str">
        <f>IFERROR(INDEX('Cost_Components'!$N$2:$N$28,MATCH(E463,'Cost_Components'!$A$2:$A$28,0)),"")</f>
      </c>
      <c r="AE463" s="34" t="str">
        <f>IFERROR(INDEX('Cost_Components'!$O$2:$O$28,MATCH(E463,'Cost_Components'!$A$2:$A$28,0)),"")</f>
      </c>
      <c r="AF463" s="99" t="n">
        <v>8124684.30703155</v>
      </c>
      <c r="AG463" s="100" t="n">
        <v>7997283.33339417</v>
      </c>
      <c r="AH463" s="101" t="str">
        <f>IF(H463="shared-count-once",COUNTIFS($A$2:$A$1405,A463,$B$2:$B$1405,B463,$E$2:$E$1405,E463),1)</f>
      </c>
      <c r="AI463" s="102" t="n">
        <v>318840890.732156</v>
      </c>
      <c r="AJ463" s="103" t="str">
        <f>IF(AI463=0,"",Q463/AI463)</f>
      </c>
      <c r="AK463" s="104" t="str">
        <f>IF(AI463=0,"",R463/AI463)</f>
      </c>
      <c r="AL463" s="105" t="str">
        <f>IF(AI463=0,"",S463/AI463)</f>
      </c>
      <c r="AM463" s="106" t="str">
        <f>IF(AI463=0,"",Y463/AI463)</f>
      </c>
    </row>
    <row r="464">
      <c r="A464" t="s">
        <v>253</v>
      </c>
      <c r="B464" s="73" t="n">
        <v>2045</v>
      </c>
      <c r="C464" t="s">
        <v>253</v>
      </c>
      <c r="D464" t="s">
        <v>225</v>
      </c>
      <c r="E464" s="74" t="s">
        <v>341</v>
      </c>
      <c r="F464" s="75" t="s">
        <v>342</v>
      </c>
      <c r="G464" s="76" t="s">
        <v>254</v>
      </c>
      <c r="H464" s="77" t="s">
        <v>240</v>
      </c>
      <c r="I464" s="78" t="s">
        <v>304</v>
      </c>
      <c r="J464" s="79" t="str">
        <f>IFERROR(INDEX('Cost_Components'!$K$2:$K$28,MATCH(E464,'Cost_Components'!$A$2:$A$28,0)),"")</f>
      </c>
      <c r="K464" s="80" t="str">
        <f>IF(OR(L464="",Z464="",AA464="",AB464=""),"",IF(B464&lt;AA464,L464,IF(B464&gt;AB464,Z464,L464+(Z464-L464)*MIN(MAX((B464-AA464+1)/MAX(AB464-AA464+1,1),0),1))))</f>
      </c>
      <c r="L464" s="81" t="str">
        <f>IFERROR(INDEX('Cost_Components'!$S$2:$S$28,MATCH(E464,'Cost_Components'!$A$2:$A$28,0)),"")</f>
      </c>
      <c r="M464" s="82" t="str">
        <f>IFERROR(INDEX('Cost_Components'!$L$2:$L$28,MATCH(E464,'Cost_Components'!$A$2:$A$28,0)),"")</f>
      </c>
      <c r="N464" s="83" t="str">
        <f>IFERROR(INDEX('Cost_Components'!$P$2:$P$28,MATCH(E464,'Cost_Components'!$A$2:$A$28,0)),"")</f>
      </c>
      <c r="O464" s="84" t="str">
        <f>AF464*J464</f>
      </c>
      <c r="P464" s="85" t="str">
        <f>AG464*J464</f>
      </c>
      <c r="Q464" s="86" t="str">
        <f>P464*L464*M464*N464</f>
      </c>
      <c r="R464" s="87" t="str">
        <f>O464*K464*M464*N464</f>
      </c>
      <c r="S464" s="88" t="str">
        <f>R464-Q464</f>
      </c>
      <c r="T464" s="34" t="str">
        <f>IFERROR(INDEX('Cost_Components'!$R$2:$R$28,MATCH(E464,'Cost_Components'!$A$2:$A$28,0)),"")</f>
      </c>
      <c r="U464" s="89" t="str">
        <f>IFERROR(INDEX('Cost_Components'!$Q$2:$Q$28,MATCH(E464,'Cost_Components'!$A$2:$A$28,0)),"")</f>
      </c>
      <c r="V464" s="90" t="str">
        <f>1/(1+'Calculation_Assumptions'!$B$5)^(B464-'Calculation_Assumptions'!$B$2)</f>
      </c>
      <c r="W464" s="91" t="str">
        <f>Q464*V464</f>
      </c>
      <c r="X464" s="92" t="str">
        <f>R464*V464</f>
      </c>
      <c r="Y464" s="93" t="str">
        <f>S464*V464</f>
      </c>
      <c r="Z464" s="94" t="str">
        <f>IFERROR(INDEX('Cost_Components'!$T$2:$T$28,MATCH(E464,'Cost_Components'!$A$2:$A$28,0)),"")</f>
      </c>
      <c r="AA464" s="95" t="str">
        <f>IFERROR(INDEX('Cost_Components'!$U$2:$U$28,MATCH(E464,'Cost_Components'!$A$2:$A$28,0)),"")</f>
      </c>
      <c r="AB464" s="96" t="str">
        <f>IFERROR(INDEX('Cost_Components'!$V$2:$V$28,MATCH(E464,'Cost_Components'!$A$2:$A$28,0)),"")</f>
      </c>
      <c r="AC464" s="97" t="str">
        <f>IFERROR(INDEX('Cost_Components'!$M$2:$M$28,MATCH(E464,'Cost_Components'!$A$2:$A$28,0)),"")</f>
      </c>
      <c r="AD464" s="98" t="str">
        <f>IFERROR(INDEX('Cost_Components'!$N$2:$N$28,MATCH(E464,'Cost_Components'!$A$2:$A$28,0)),"")</f>
      </c>
      <c r="AE464" s="34" t="str">
        <f>IFERROR(INDEX('Cost_Components'!$O$2:$O$28,MATCH(E464,'Cost_Components'!$A$2:$A$28,0)),"")</f>
      </c>
      <c r="AF464" s="99" t="n">
        <v>8277885.09762128</v>
      </c>
      <c r="AG464" s="100" t="n">
        <v>8139288.8940327</v>
      </c>
      <c r="AH464" s="101" t="str">
        <f>IF(H464="shared-count-once",COUNTIFS($A$2:$A$1405,A464,$B$2:$B$1405,B464,$E$2:$E$1405,E464),1)</f>
      </c>
      <c r="AI464" s="102" t="n">
        <v>319784682.33108</v>
      </c>
      <c r="AJ464" s="103" t="str">
        <f>IF(AI464=0,"",Q464/AI464)</f>
      </c>
      <c r="AK464" s="104" t="str">
        <f>IF(AI464=0,"",R464/AI464)</f>
      </c>
      <c r="AL464" s="105" t="str">
        <f>IF(AI464=0,"",S464/AI464)</f>
      </c>
      <c r="AM464" s="106" t="str">
        <f>IF(AI464=0,"",Y464/AI464)</f>
      </c>
    </row>
    <row r="465">
      <c r="A465" t="s">
        <v>253</v>
      </c>
      <c r="B465" s="73" t="n">
        <v>2046</v>
      </c>
      <c r="C465" t="s">
        <v>253</v>
      </c>
      <c r="D465" t="s">
        <v>225</v>
      </c>
      <c r="E465" s="74" t="s">
        <v>341</v>
      </c>
      <c r="F465" s="75" t="s">
        <v>342</v>
      </c>
      <c r="G465" s="76" t="s">
        <v>254</v>
      </c>
      <c r="H465" s="77" t="s">
        <v>240</v>
      </c>
      <c r="I465" s="78" t="s">
        <v>304</v>
      </c>
      <c r="J465" s="79" t="str">
        <f>IFERROR(INDEX('Cost_Components'!$K$2:$K$28,MATCH(E465,'Cost_Components'!$A$2:$A$28,0)),"")</f>
      </c>
      <c r="K465" s="80" t="str">
        <f>IF(OR(L465="",Z465="",AA465="",AB465=""),"",IF(B465&lt;AA465,L465,IF(B465&gt;AB465,Z465,L465+(Z465-L465)*MIN(MAX((B465-AA465+1)/MAX(AB465-AA465+1,1),0),1))))</f>
      </c>
      <c r="L465" s="81" t="str">
        <f>IFERROR(INDEX('Cost_Components'!$S$2:$S$28,MATCH(E465,'Cost_Components'!$A$2:$A$28,0)),"")</f>
      </c>
      <c r="M465" s="82" t="str">
        <f>IFERROR(INDEX('Cost_Components'!$L$2:$L$28,MATCH(E465,'Cost_Components'!$A$2:$A$28,0)),"")</f>
      </c>
      <c r="N465" s="83" t="str">
        <f>IFERROR(INDEX('Cost_Components'!$P$2:$P$28,MATCH(E465,'Cost_Components'!$A$2:$A$28,0)),"")</f>
      </c>
      <c r="O465" s="84" t="str">
        <f>AF465*J465</f>
      </c>
      <c r="P465" s="85" t="str">
        <f>AG465*J465</f>
      </c>
      <c r="Q465" s="86" t="str">
        <f>P465*L465*M465*N465</f>
      </c>
      <c r="R465" s="87" t="str">
        <f>O465*K465*M465*N465</f>
      </c>
      <c r="S465" s="88" t="str">
        <f>R465-Q465</f>
      </c>
      <c r="T465" s="34" t="str">
        <f>IFERROR(INDEX('Cost_Components'!$R$2:$R$28,MATCH(E465,'Cost_Components'!$A$2:$A$28,0)),"")</f>
      </c>
      <c r="U465" s="89" t="str">
        <f>IFERROR(INDEX('Cost_Components'!$Q$2:$Q$28,MATCH(E465,'Cost_Components'!$A$2:$A$28,0)),"")</f>
      </c>
      <c r="V465" s="90" t="str">
        <f>1/(1+'Calculation_Assumptions'!$B$5)^(B465-'Calculation_Assumptions'!$B$2)</f>
      </c>
      <c r="W465" s="91" t="str">
        <f>Q465*V465</f>
      </c>
      <c r="X465" s="92" t="str">
        <f>R465*V465</f>
      </c>
      <c r="Y465" s="93" t="str">
        <f>S465*V465</f>
      </c>
      <c r="Z465" s="94" t="str">
        <f>IFERROR(INDEX('Cost_Components'!$T$2:$T$28,MATCH(E465,'Cost_Components'!$A$2:$A$28,0)),"")</f>
      </c>
      <c r="AA465" s="95" t="str">
        <f>IFERROR(INDEX('Cost_Components'!$U$2:$U$28,MATCH(E465,'Cost_Components'!$A$2:$A$28,0)),"")</f>
      </c>
      <c r="AB465" s="96" t="str">
        <f>IFERROR(INDEX('Cost_Components'!$V$2:$V$28,MATCH(E465,'Cost_Components'!$A$2:$A$28,0)),"")</f>
      </c>
      <c r="AC465" s="97" t="str">
        <f>IFERROR(INDEX('Cost_Components'!$M$2:$M$28,MATCH(E465,'Cost_Components'!$A$2:$A$28,0)),"")</f>
      </c>
      <c r="AD465" s="98" t="str">
        <f>IFERROR(INDEX('Cost_Components'!$N$2:$N$28,MATCH(E465,'Cost_Components'!$A$2:$A$28,0)),"")</f>
      </c>
      <c r="AE465" s="34" t="str">
        <f>IFERROR(INDEX('Cost_Components'!$O$2:$O$28,MATCH(E465,'Cost_Components'!$A$2:$A$28,0)),"")</f>
      </c>
      <c r="AF465" s="99" t="n">
        <v>8429270.84698002</v>
      </c>
      <c r="AG465" s="100" t="n">
        <v>8279175.53814566</v>
      </c>
      <c r="AH465" s="101" t="str">
        <f>IF(H465="shared-count-once",COUNTIFS($A$2:$A$1405,A465,$B$2:$B$1405,B465,$E$2:$E$1405,E465),1)</f>
      </c>
      <c r="AI465" s="102" t="n">
        <v>320645615.981408</v>
      </c>
      <c r="AJ465" s="103" t="str">
        <f>IF(AI465=0,"",Q465/AI465)</f>
      </c>
      <c r="AK465" s="104" t="str">
        <f>IF(AI465=0,"",R465/AI465)</f>
      </c>
      <c r="AL465" s="105" t="str">
        <f>IF(AI465=0,"",S465/AI465)</f>
      </c>
      <c r="AM465" s="106" t="str">
        <f>IF(AI465=0,"",Y465/AI465)</f>
      </c>
    </row>
    <row r="466">
      <c r="A466" t="s">
        <v>253</v>
      </c>
      <c r="B466" s="73" t="n">
        <v>2047</v>
      </c>
      <c r="C466" t="s">
        <v>253</v>
      </c>
      <c r="D466" t="s">
        <v>225</v>
      </c>
      <c r="E466" s="74" t="s">
        <v>341</v>
      </c>
      <c r="F466" s="75" t="s">
        <v>342</v>
      </c>
      <c r="G466" s="76" t="s">
        <v>254</v>
      </c>
      <c r="H466" s="77" t="s">
        <v>240</v>
      </c>
      <c r="I466" s="78" t="s">
        <v>304</v>
      </c>
      <c r="J466" s="79" t="str">
        <f>IFERROR(INDEX('Cost_Components'!$K$2:$K$28,MATCH(E466,'Cost_Components'!$A$2:$A$28,0)),"")</f>
      </c>
      <c r="K466" s="80" t="str">
        <f>IF(OR(L466="",Z466="",AA466="",AB466=""),"",IF(B466&lt;AA466,L466,IF(B466&gt;AB466,Z466,L466+(Z466-L466)*MIN(MAX((B466-AA466+1)/MAX(AB466-AA466+1,1),0),1))))</f>
      </c>
      <c r="L466" s="81" t="str">
        <f>IFERROR(INDEX('Cost_Components'!$S$2:$S$28,MATCH(E466,'Cost_Components'!$A$2:$A$28,0)),"")</f>
      </c>
      <c r="M466" s="82" t="str">
        <f>IFERROR(INDEX('Cost_Components'!$L$2:$L$28,MATCH(E466,'Cost_Components'!$A$2:$A$28,0)),"")</f>
      </c>
      <c r="N466" s="83" t="str">
        <f>IFERROR(INDEX('Cost_Components'!$P$2:$P$28,MATCH(E466,'Cost_Components'!$A$2:$A$28,0)),"")</f>
      </c>
      <c r="O466" s="84" t="str">
        <f>AF466*J466</f>
      </c>
      <c r="P466" s="85" t="str">
        <f>AG466*J466</f>
      </c>
      <c r="Q466" s="86" t="str">
        <f>P466*L466*M466*N466</f>
      </c>
      <c r="R466" s="87" t="str">
        <f>O466*K466*M466*N466</f>
      </c>
      <c r="S466" s="88" t="str">
        <f>R466-Q466</f>
      </c>
      <c r="T466" s="34" t="str">
        <f>IFERROR(INDEX('Cost_Components'!$R$2:$R$28,MATCH(E466,'Cost_Components'!$A$2:$A$28,0)),"")</f>
      </c>
      <c r="U466" s="89" t="str">
        <f>IFERROR(INDEX('Cost_Components'!$Q$2:$Q$28,MATCH(E466,'Cost_Components'!$A$2:$A$28,0)),"")</f>
      </c>
      <c r="V466" s="90" t="str">
        <f>1/(1+'Calculation_Assumptions'!$B$5)^(B466-'Calculation_Assumptions'!$B$2)</f>
      </c>
      <c r="W466" s="91" t="str">
        <f>Q466*V466</f>
      </c>
      <c r="X466" s="92" t="str">
        <f>R466*V466</f>
      </c>
      <c r="Y466" s="93" t="str">
        <f>S466*V466</f>
      </c>
      <c r="Z466" s="94" t="str">
        <f>IFERROR(INDEX('Cost_Components'!$T$2:$T$28,MATCH(E466,'Cost_Components'!$A$2:$A$28,0)),"")</f>
      </c>
      <c r="AA466" s="95" t="str">
        <f>IFERROR(INDEX('Cost_Components'!$U$2:$U$28,MATCH(E466,'Cost_Components'!$A$2:$A$28,0)),"")</f>
      </c>
      <c r="AB466" s="96" t="str">
        <f>IFERROR(INDEX('Cost_Components'!$V$2:$V$28,MATCH(E466,'Cost_Components'!$A$2:$A$28,0)),"")</f>
      </c>
      <c r="AC466" s="97" t="str">
        <f>IFERROR(INDEX('Cost_Components'!$M$2:$M$28,MATCH(E466,'Cost_Components'!$A$2:$A$28,0)),"")</f>
      </c>
      <c r="AD466" s="98" t="str">
        <f>IFERROR(INDEX('Cost_Components'!$N$2:$N$28,MATCH(E466,'Cost_Components'!$A$2:$A$28,0)),"")</f>
      </c>
      <c r="AE466" s="34" t="str">
        <f>IFERROR(INDEX('Cost_Components'!$O$2:$O$28,MATCH(E466,'Cost_Components'!$A$2:$A$28,0)),"")</f>
      </c>
      <c r="AF466" s="99" t="n">
        <v>8577392.81501893</v>
      </c>
      <c r="AG466" s="100" t="n">
        <v>8415519.4499265</v>
      </c>
      <c r="AH466" s="101" t="str">
        <f>IF(H466="shared-count-once",COUNTIFS($A$2:$A$1405,A466,$B$2:$B$1405,B466,$E$2:$E$1405,E466),1)</f>
      </c>
      <c r="AI466" s="102" t="n">
        <v>321429520.522875</v>
      </c>
      <c r="AJ466" s="103" t="str">
        <f>IF(AI466=0,"",Q466/AI466)</f>
      </c>
      <c r="AK466" s="104" t="str">
        <f>IF(AI466=0,"",R466/AI466)</f>
      </c>
      <c r="AL466" s="105" t="str">
        <f>IF(AI466=0,"",S466/AI466)</f>
      </c>
      <c r="AM466" s="106" t="str">
        <f>IF(AI466=0,"",Y466/AI466)</f>
      </c>
    </row>
    <row r="467">
      <c r="A467" t="s">
        <v>253</v>
      </c>
      <c r="B467" s="73" t="n">
        <v>2048</v>
      </c>
      <c r="C467" t="s">
        <v>253</v>
      </c>
      <c r="D467" t="s">
        <v>225</v>
      </c>
      <c r="E467" s="74" t="s">
        <v>341</v>
      </c>
      <c r="F467" s="75" t="s">
        <v>342</v>
      </c>
      <c r="G467" s="76" t="s">
        <v>254</v>
      </c>
      <c r="H467" s="77" t="s">
        <v>240</v>
      </c>
      <c r="I467" s="78" t="s">
        <v>304</v>
      </c>
      <c r="J467" s="79" t="str">
        <f>IFERROR(INDEX('Cost_Components'!$K$2:$K$28,MATCH(E467,'Cost_Components'!$A$2:$A$28,0)),"")</f>
      </c>
      <c r="K467" s="80" t="str">
        <f>IF(OR(L467="",Z467="",AA467="",AB467=""),"",IF(B467&lt;AA467,L467,IF(B467&gt;AB467,Z467,L467+(Z467-L467)*MIN(MAX((B467-AA467+1)/MAX(AB467-AA467+1,1),0),1))))</f>
      </c>
      <c r="L467" s="81" t="str">
        <f>IFERROR(INDEX('Cost_Components'!$S$2:$S$28,MATCH(E467,'Cost_Components'!$A$2:$A$28,0)),"")</f>
      </c>
      <c r="M467" s="82" t="str">
        <f>IFERROR(INDEX('Cost_Components'!$L$2:$L$28,MATCH(E467,'Cost_Components'!$A$2:$A$28,0)),"")</f>
      </c>
      <c r="N467" s="83" t="str">
        <f>IFERROR(INDEX('Cost_Components'!$P$2:$P$28,MATCH(E467,'Cost_Components'!$A$2:$A$28,0)),"")</f>
      </c>
      <c r="O467" s="84" t="str">
        <f>AF467*J467</f>
      </c>
      <c r="P467" s="85" t="str">
        <f>AG467*J467</f>
      </c>
      <c r="Q467" s="86" t="str">
        <f>P467*L467*M467*N467</f>
      </c>
      <c r="R467" s="87" t="str">
        <f>O467*K467*M467*N467</f>
      </c>
      <c r="S467" s="88" t="str">
        <f>R467-Q467</f>
      </c>
      <c r="T467" s="34" t="str">
        <f>IFERROR(INDEX('Cost_Components'!$R$2:$R$28,MATCH(E467,'Cost_Components'!$A$2:$A$28,0)),"")</f>
      </c>
      <c r="U467" s="89" t="str">
        <f>IFERROR(INDEX('Cost_Components'!$Q$2:$Q$28,MATCH(E467,'Cost_Components'!$A$2:$A$28,0)),"")</f>
      </c>
      <c r="V467" s="90" t="str">
        <f>1/(1+'Calculation_Assumptions'!$B$5)^(B467-'Calculation_Assumptions'!$B$2)</f>
      </c>
      <c r="W467" s="91" t="str">
        <f>Q467*V467</f>
      </c>
      <c r="X467" s="92" t="str">
        <f>R467*V467</f>
      </c>
      <c r="Y467" s="93" t="str">
        <f>S467*V467</f>
      </c>
      <c r="Z467" s="94" t="str">
        <f>IFERROR(INDEX('Cost_Components'!$T$2:$T$28,MATCH(E467,'Cost_Components'!$A$2:$A$28,0)),"")</f>
      </c>
      <c r="AA467" s="95" t="str">
        <f>IFERROR(INDEX('Cost_Components'!$U$2:$U$28,MATCH(E467,'Cost_Components'!$A$2:$A$28,0)),"")</f>
      </c>
      <c r="AB467" s="96" t="str">
        <f>IFERROR(INDEX('Cost_Components'!$V$2:$V$28,MATCH(E467,'Cost_Components'!$A$2:$A$28,0)),"")</f>
      </c>
      <c r="AC467" s="97" t="str">
        <f>IFERROR(INDEX('Cost_Components'!$M$2:$M$28,MATCH(E467,'Cost_Components'!$A$2:$A$28,0)),"")</f>
      </c>
      <c r="AD467" s="98" t="str">
        <f>IFERROR(INDEX('Cost_Components'!$N$2:$N$28,MATCH(E467,'Cost_Components'!$A$2:$A$28,0)),"")</f>
      </c>
      <c r="AE467" s="34" t="str">
        <f>IFERROR(INDEX('Cost_Components'!$O$2:$O$28,MATCH(E467,'Cost_Components'!$A$2:$A$28,0)),"")</f>
      </c>
      <c r="AF467" s="99" t="n">
        <v>8724892.67164001</v>
      </c>
      <c r="AG467" s="100" t="n">
        <v>8550999.4763113</v>
      </c>
      <c r="AH467" s="101" t="str">
        <f>IF(H467="shared-count-once",COUNTIFS($A$2:$A$1405,A467,$B$2:$B$1405,B467,$E$2:$E$1405,E467),1)</f>
      </c>
      <c r="AI467" s="102" t="n">
        <v>322136832.260161</v>
      </c>
      <c r="AJ467" s="103" t="str">
        <f>IF(AI467=0,"",Q467/AI467)</f>
      </c>
      <c r="AK467" s="104" t="str">
        <f>IF(AI467=0,"",R467/AI467)</f>
      </c>
      <c r="AL467" s="105" t="str">
        <f>IF(AI467=0,"",S467/AI467)</f>
      </c>
      <c r="AM467" s="106" t="str">
        <f>IF(AI467=0,"",Y467/AI467)</f>
      </c>
    </row>
    <row r="468">
      <c r="A468" t="s">
        <v>253</v>
      </c>
      <c r="B468" s="73" t="n">
        <v>2049</v>
      </c>
      <c r="C468" t="s">
        <v>253</v>
      </c>
      <c r="D468" t="s">
        <v>225</v>
      </c>
      <c r="E468" s="74" t="s">
        <v>341</v>
      </c>
      <c r="F468" s="75" t="s">
        <v>342</v>
      </c>
      <c r="G468" s="76" t="s">
        <v>254</v>
      </c>
      <c r="H468" s="77" t="s">
        <v>240</v>
      </c>
      <c r="I468" s="78" t="s">
        <v>304</v>
      </c>
      <c r="J468" s="79" t="str">
        <f>IFERROR(INDEX('Cost_Components'!$K$2:$K$28,MATCH(E468,'Cost_Components'!$A$2:$A$28,0)),"")</f>
      </c>
      <c r="K468" s="80" t="str">
        <f>IF(OR(L468="",Z468="",AA468="",AB468=""),"",IF(B468&lt;AA468,L468,IF(B468&gt;AB468,Z468,L468+(Z468-L468)*MIN(MAX((B468-AA468+1)/MAX(AB468-AA468+1,1),0),1))))</f>
      </c>
      <c r="L468" s="81" t="str">
        <f>IFERROR(INDEX('Cost_Components'!$S$2:$S$28,MATCH(E468,'Cost_Components'!$A$2:$A$28,0)),"")</f>
      </c>
      <c r="M468" s="82" t="str">
        <f>IFERROR(INDEX('Cost_Components'!$L$2:$L$28,MATCH(E468,'Cost_Components'!$A$2:$A$28,0)),"")</f>
      </c>
      <c r="N468" s="83" t="str">
        <f>IFERROR(INDEX('Cost_Components'!$P$2:$P$28,MATCH(E468,'Cost_Components'!$A$2:$A$28,0)),"")</f>
      </c>
      <c r="O468" s="84" t="str">
        <f>AF468*J468</f>
      </c>
      <c r="P468" s="85" t="str">
        <f>AG468*J468</f>
      </c>
      <c r="Q468" s="86" t="str">
        <f>P468*L468*M468*N468</f>
      </c>
      <c r="R468" s="87" t="str">
        <f>O468*K468*M468*N468</f>
      </c>
      <c r="S468" s="88" t="str">
        <f>R468-Q468</f>
      </c>
      <c r="T468" s="34" t="str">
        <f>IFERROR(INDEX('Cost_Components'!$R$2:$R$28,MATCH(E468,'Cost_Components'!$A$2:$A$28,0)),"")</f>
      </c>
      <c r="U468" s="89" t="str">
        <f>IFERROR(INDEX('Cost_Components'!$Q$2:$Q$28,MATCH(E468,'Cost_Components'!$A$2:$A$28,0)),"")</f>
      </c>
      <c r="V468" s="90" t="str">
        <f>1/(1+'Calculation_Assumptions'!$B$5)^(B468-'Calculation_Assumptions'!$B$2)</f>
      </c>
      <c r="W468" s="91" t="str">
        <f>Q468*V468</f>
      </c>
      <c r="X468" s="92" t="str">
        <f>R468*V468</f>
      </c>
      <c r="Y468" s="93" t="str">
        <f>S468*V468</f>
      </c>
      <c r="Z468" s="94" t="str">
        <f>IFERROR(INDEX('Cost_Components'!$T$2:$T$28,MATCH(E468,'Cost_Components'!$A$2:$A$28,0)),"")</f>
      </c>
      <c r="AA468" s="95" t="str">
        <f>IFERROR(INDEX('Cost_Components'!$U$2:$U$28,MATCH(E468,'Cost_Components'!$A$2:$A$28,0)),"")</f>
      </c>
      <c r="AB468" s="96" t="str">
        <f>IFERROR(INDEX('Cost_Components'!$V$2:$V$28,MATCH(E468,'Cost_Components'!$A$2:$A$28,0)),"")</f>
      </c>
      <c r="AC468" s="97" t="str">
        <f>IFERROR(INDEX('Cost_Components'!$M$2:$M$28,MATCH(E468,'Cost_Components'!$A$2:$A$28,0)),"")</f>
      </c>
      <c r="AD468" s="98" t="str">
        <f>IFERROR(INDEX('Cost_Components'!$N$2:$N$28,MATCH(E468,'Cost_Components'!$A$2:$A$28,0)),"")</f>
      </c>
      <c r="AE468" s="34" t="str">
        <f>IFERROR(INDEX('Cost_Components'!$O$2:$O$28,MATCH(E468,'Cost_Components'!$A$2:$A$28,0)),"")</f>
      </c>
      <c r="AF468" s="99" t="n">
        <v>8869276.81139759</v>
      </c>
      <c r="AG468" s="100" t="n">
        <v>8683125.86723851</v>
      </c>
      <c r="AH468" s="101" t="str">
        <f>IF(H468="shared-count-once",COUNTIFS($A$2:$A$1405,A468,$B$2:$B$1405,B468,$E$2:$E$1405,E468),1)</f>
      </c>
      <c r="AI468" s="102" t="n">
        <v>322765819.752681</v>
      </c>
      <c r="AJ468" s="103" t="str">
        <f>IF(AI468=0,"",Q468/AI468)</f>
      </c>
      <c r="AK468" s="104" t="str">
        <f>IF(AI468=0,"",R468/AI468)</f>
      </c>
      <c r="AL468" s="105" t="str">
        <f>IF(AI468=0,"",S468/AI468)</f>
      </c>
      <c r="AM468" s="106" t="str">
        <f>IF(AI468=0,"",Y468/AI468)</f>
      </c>
    </row>
    <row r="469">
      <c r="A469" t="s">
        <v>253</v>
      </c>
      <c r="B469" s="73" t="n">
        <v>2050</v>
      </c>
      <c r="C469" t="s">
        <v>253</v>
      </c>
      <c r="D469" t="s">
        <v>225</v>
      </c>
      <c r="E469" s="74" t="s">
        <v>341</v>
      </c>
      <c r="F469" s="75" t="s">
        <v>342</v>
      </c>
      <c r="G469" s="76" t="s">
        <v>254</v>
      </c>
      <c r="H469" s="77" t="s">
        <v>240</v>
      </c>
      <c r="I469" s="78" t="s">
        <v>304</v>
      </c>
      <c r="J469" s="79" t="str">
        <f>IFERROR(INDEX('Cost_Components'!$K$2:$K$28,MATCH(E469,'Cost_Components'!$A$2:$A$28,0)),"")</f>
      </c>
      <c r="K469" s="80" t="str">
        <f>IF(OR(L469="",Z469="",AA469="",AB469=""),"",IF(B469&lt;AA469,L469,IF(B469&gt;AB469,Z469,L469+(Z469-L469)*MIN(MAX((B469-AA469+1)/MAX(AB469-AA469+1,1),0),1))))</f>
      </c>
      <c r="L469" s="81" t="str">
        <f>IFERROR(INDEX('Cost_Components'!$S$2:$S$28,MATCH(E469,'Cost_Components'!$A$2:$A$28,0)),"")</f>
      </c>
      <c r="M469" s="82" t="str">
        <f>IFERROR(INDEX('Cost_Components'!$L$2:$L$28,MATCH(E469,'Cost_Components'!$A$2:$A$28,0)),"")</f>
      </c>
      <c r="N469" s="83" t="str">
        <f>IFERROR(INDEX('Cost_Components'!$P$2:$P$28,MATCH(E469,'Cost_Components'!$A$2:$A$28,0)),"")</f>
      </c>
      <c r="O469" s="84" t="str">
        <f>AF469*J469</f>
      </c>
      <c r="P469" s="85" t="str">
        <f>AG469*J469</f>
      </c>
      <c r="Q469" s="86" t="str">
        <f>P469*L469*M469*N469</f>
      </c>
      <c r="R469" s="87" t="str">
        <f>O469*K469*M469*N469</f>
      </c>
      <c r="S469" s="88" t="str">
        <f>R469-Q469</f>
      </c>
      <c r="T469" s="34" t="str">
        <f>IFERROR(INDEX('Cost_Components'!$R$2:$R$28,MATCH(E469,'Cost_Components'!$A$2:$A$28,0)),"")</f>
      </c>
      <c r="U469" s="89" t="str">
        <f>IFERROR(INDEX('Cost_Components'!$Q$2:$Q$28,MATCH(E469,'Cost_Components'!$A$2:$A$28,0)),"")</f>
      </c>
      <c r="V469" s="90" t="str">
        <f>1/(1+'Calculation_Assumptions'!$B$5)^(B469-'Calculation_Assumptions'!$B$2)</f>
      </c>
      <c r="W469" s="91" t="str">
        <f>Q469*V469</f>
      </c>
      <c r="X469" s="92" t="str">
        <f>R469*V469</f>
      </c>
      <c r="Y469" s="93" t="str">
        <f>S469*V469</f>
      </c>
      <c r="Z469" s="94" t="str">
        <f>IFERROR(INDEX('Cost_Components'!$T$2:$T$28,MATCH(E469,'Cost_Components'!$A$2:$A$28,0)),"")</f>
      </c>
      <c r="AA469" s="95" t="str">
        <f>IFERROR(INDEX('Cost_Components'!$U$2:$U$28,MATCH(E469,'Cost_Components'!$A$2:$A$28,0)),"")</f>
      </c>
      <c r="AB469" s="96" t="str">
        <f>IFERROR(INDEX('Cost_Components'!$V$2:$V$28,MATCH(E469,'Cost_Components'!$A$2:$A$28,0)),"")</f>
      </c>
      <c r="AC469" s="97" t="str">
        <f>IFERROR(INDEX('Cost_Components'!$M$2:$M$28,MATCH(E469,'Cost_Components'!$A$2:$A$28,0)),"")</f>
      </c>
      <c r="AD469" s="98" t="str">
        <f>IFERROR(INDEX('Cost_Components'!$N$2:$N$28,MATCH(E469,'Cost_Components'!$A$2:$A$28,0)),"")</f>
      </c>
      <c r="AE469" s="34" t="str">
        <f>IFERROR(INDEX('Cost_Components'!$O$2:$O$28,MATCH(E469,'Cost_Components'!$A$2:$A$28,0)),"")</f>
      </c>
      <c r="AF469" s="99" t="n">
        <v>9009721.37883414</v>
      </c>
      <c r="AG469" s="100" t="n">
        <v>8811108.4479971</v>
      </c>
      <c r="AH469" s="101" t="str">
        <f>IF(H469="shared-count-once",COUNTIFS($A$2:$A$1405,A469,$B$2:$B$1405,B469,$E$2:$E$1405,E469),1)</f>
      </c>
      <c r="AI469" s="102" t="n">
        <v>323312042.563285</v>
      </c>
      <c r="AJ469" s="103" t="str">
        <f>IF(AI469=0,"",Q469/AI469)</f>
      </c>
      <c r="AK469" s="104" t="str">
        <f>IF(AI469=0,"",R469/AI469)</f>
      </c>
      <c r="AL469" s="105" t="str">
        <f>IF(AI469=0,"",S469/AI469)</f>
      </c>
      <c r="AM469" s="106" t="str">
        <f>IF(AI469=0,"",Y469/AI469)</f>
      </c>
    </row>
    <row r="470">
      <c r="A470" t="s">
        <v>256</v>
      </c>
      <c r="B470" s="73" t="n">
        <v>2025</v>
      </c>
      <c r="C470" t="s">
        <v>256</v>
      </c>
      <c r="D470" t="s">
        <v>221</v>
      </c>
      <c r="E470" s="74" t="s">
        <v>344</v>
      </c>
      <c r="F470" s="75" t="s">
        <v>345</v>
      </c>
      <c r="G470" s="76" t="s">
        <v>257</v>
      </c>
      <c r="H470" s="77" t="s">
        <v>240</v>
      </c>
      <c r="I470" s="78" t="s">
        <v>215</v>
      </c>
      <c r="J470" s="79" t="str">
        <f>IFERROR(INDEX('Cost_Components'!$K$2:$K$28,MATCH(E470,'Cost_Components'!$A$2:$A$28,0)),"")</f>
      </c>
      <c r="K470" s="80" t="str">
        <f>IF(OR(L470="",Z470="",AA470="",AB470=""),"",IF(B470&lt;AA470,L470,IF(B470&gt;AB470,Z470,L470+(Z470-L470)*MIN(MAX((B470-AA470+1)/MAX(AB470-AA470+1,1),0),1))))</f>
      </c>
      <c r="L470" s="81" t="str">
        <f>IFERROR(INDEX('Cost_Components'!$S$2:$S$28,MATCH(E470,'Cost_Components'!$A$2:$A$28,0)),"")</f>
      </c>
      <c r="M470" s="82" t="str">
        <f>IFERROR(INDEX('Cost_Components'!$L$2:$L$28,MATCH(E470,'Cost_Components'!$A$2:$A$28,0)),"")</f>
      </c>
      <c r="N470" s="83" t="str">
        <f>IFERROR(INDEX('Cost_Components'!$P$2:$P$28,MATCH(E470,'Cost_Components'!$A$2:$A$28,0)),"")</f>
      </c>
      <c r="O470" s="84" t="str">
        <f>AF470*J470</f>
      </c>
      <c r="P470" s="85" t="str">
        <f>AG470*J470</f>
      </c>
      <c r="Q470" s="86" t="str">
        <f>P470*L470*M470*N470</f>
      </c>
      <c r="R470" s="87" t="str">
        <f>O470*K470*M470*N470</f>
      </c>
      <c r="S470" s="88" t="str">
        <f>R470-Q470</f>
      </c>
      <c r="T470" s="34" t="str">
        <f>IFERROR(INDEX('Cost_Components'!$R$2:$R$28,MATCH(E470,'Cost_Components'!$A$2:$A$28,0)),"")</f>
      </c>
      <c r="U470" s="89" t="str">
        <f>IFERROR(INDEX('Cost_Components'!$Q$2:$Q$28,MATCH(E470,'Cost_Components'!$A$2:$A$28,0)),"")</f>
      </c>
      <c r="V470" s="90" t="str">
        <f>1/(1+'Calculation_Assumptions'!$B$5)^(B470-'Calculation_Assumptions'!$B$2)</f>
      </c>
      <c r="W470" s="91" t="str">
        <f>Q470*V470</f>
      </c>
      <c r="X470" s="92" t="str">
        <f>R470*V470</f>
      </c>
      <c r="Y470" s="93" t="str">
        <f>S470*V470</f>
      </c>
      <c r="Z470" s="94" t="str">
        <f>IFERROR(INDEX('Cost_Components'!$T$2:$T$28,MATCH(E470,'Cost_Components'!$A$2:$A$28,0)),"")</f>
      </c>
      <c r="AA470" s="95" t="str">
        <f>IFERROR(INDEX('Cost_Components'!$U$2:$U$28,MATCH(E470,'Cost_Components'!$A$2:$A$28,0)),"")</f>
      </c>
      <c r="AB470" s="96" t="str">
        <f>IFERROR(INDEX('Cost_Components'!$V$2:$V$28,MATCH(E470,'Cost_Components'!$A$2:$A$28,0)),"")</f>
      </c>
      <c r="AC470" s="97" t="str">
        <f>IFERROR(INDEX('Cost_Components'!$M$2:$M$28,MATCH(E470,'Cost_Components'!$A$2:$A$28,0)),"")</f>
      </c>
      <c r="AD470" s="98" t="str">
        <f>IFERROR(INDEX('Cost_Components'!$N$2:$N$28,MATCH(E470,'Cost_Components'!$A$2:$A$28,0)),"")</f>
      </c>
      <c r="AE470" s="34" t="str">
        <f>IFERROR(INDEX('Cost_Components'!$O$2:$O$28,MATCH(E470,'Cost_Components'!$A$2:$A$28,0)),"")</f>
      </c>
      <c r="AF470" s="99" t="n">
        <v>266746.677273422</v>
      </c>
      <c r="AG470" s="100" t="n">
        <v>266746.677273422</v>
      </c>
      <c r="AH470" s="101" t="str">
        <f>IF(H470="shared-count-once",COUNTIFS($A$2:$A$1405,A470,$B$2:$B$1405,B470,$E$2:$E$1405,E470),1)</f>
      </c>
      <c r="AI470" s="102" t="n">
        <v>288391907.644456</v>
      </c>
      <c r="AJ470" s="103" t="str">
        <f>IF(AI470=0,"",Q470/AI470)</f>
      </c>
      <c r="AK470" s="104" t="str">
        <f>IF(AI470=0,"",R470/AI470)</f>
      </c>
      <c r="AL470" s="105" t="str">
        <f>IF(AI470=0,"",S470/AI470)</f>
      </c>
      <c r="AM470" s="106" t="str">
        <f>IF(AI470=0,"",Y470/AI470)</f>
      </c>
    </row>
    <row r="471">
      <c r="A471" t="s">
        <v>256</v>
      </c>
      <c r="B471" s="73" t="n">
        <v>2026</v>
      </c>
      <c r="C471" t="s">
        <v>256</v>
      </c>
      <c r="D471" t="s">
        <v>221</v>
      </c>
      <c r="E471" s="74" t="s">
        <v>344</v>
      </c>
      <c r="F471" s="75" t="s">
        <v>345</v>
      </c>
      <c r="G471" s="76" t="s">
        <v>257</v>
      </c>
      <c r="H471" s="77" t="s">
        <v>240</v>
      </c>
      <c r="I471" s="78" t="s">
        <v>215</v>
      </c>
      <c r="J471" s="79" t="str">
        <f>IFERROR(INDEX('Cost_Components'!$K$2:$K$28,MATCH(E471,'Cost_Components'!$A$2:$A$28,0)),"")</f>
      </c>
      <c r="K471" s="80" t="str">
        <f>IF(OR(L471="",Z471="",AA471="",AB471=""),"",IF(B471&lt;AA471,L471,IF(B471&gt;AB471,Z471,L471+(Z471-L471)*MIN(MAX((B471-AA471+1)/MAX(AB471-AA471+1,1),0),1))))</f>
      </c>
      <c r="L471" s="81" t="str">
        <f>IFERROR(INDEX('Cost_Components'!$S$2:$S$28,MATCH(E471,'Cost_Components'!$A$2:$A$28,0)),"")</f>
      </c>
      <c r="M471" s="82" t="str">
        <f>IFERROR(INDEX('Cost_Components'!$L$2:$L$28,MATCH(E471,'Cost_Components'!$A$2:$A$28,0)),"")</f>
      </c>
      <c r="N471" s="83" t="str">
        <f>IFERROR(INDEX('Cost_Components'!$P$2:$P$28,MATCH(E471,'Cost_Components'!$A$2:$A$28,0)),"")</f>
      </c>
      <c r="O471" s="84" t="str">
        <f>AF471*J471</f>
      </c>
      <c r="P471" s="85" t="str">
        <f>AG471*J471</f>
      </c>
      <c r="Q471" s="86" t="str">
        <f>P471*L471*M471*N471</f>
      </c>
      <c r="R471" s="87" t="str">
        <f>O471*K471*M471*N471</f>
      </c>
      <c r="S471" s="88" t="str">
        <f>R471-Q471</f>
      </c>
      <c r="T471" s="34" t="str">
        <f>IFERROR(INDEX('Cost_Components'!$R$2:$R$28,MATCH(E471,'Cost_Components'!$A$2:$A$28,0)),"")</f>
      </c>
      <c r="U471" s="89" t="str">
        <f>IFERROR(INDEX('Cost_Components'!$Q$2:$Q$28,MATCH(E471,'Cost_Components'!$A$2:$A$28,0)),"")</f>
      </c>
      <c r="V471" s="90" t="str">
        <f>1/(1+'Calculation_Assumptions'!$B$5)^(B471-'Calculation_Assumptions'!$B$2)</f>
      </c>
      <c r="W471" s="91" t="str">
        <f>Q471*V471</f>
      </c>
      <c r="X471" s="92" t="str">
        <f>R471*V471</f>
      </c>
      <c r="Y471" s="93" t="str">
        <f>S471*V471</f>
      </c>
      <c r="Z471" s="94" t="str">
        <f>IFERROR(INDEX('Cost_Components'!$T$2:$T$28,MATCH(E471,'Cost_Components'!$A$2:$A$28,0)),"")</f>
      </c>
      <c r="AA471" s="95" t="str">
        <f>IFERROR(INDEX('Cost_Components'!$U$2:$U$28,MATCH(E471,'Cost_Components'!$A$2:$A$28,0)),"")</f>
      </c>
      <c r="AB471" s="96" t="str">
        <f>IFERROR(INDEX('Cost_Components'!$V$2:$V$28,MATCH(E471,'Cost_Components'!$A$2:$A$28,0)),"")</f>
      </c>
      <c r="AC471" s="97" t="str">
        <f>IFERROR(INDEX('Cost_Components'!$M$2:$M$28,MATCH(E471,'Cost_Components'!$A$2:$A$28,0)),"")</f>
      </c>
      <c r="AD471" s="98" t="str">
        <f>IFERROR(INDEX('Cost_Components'!$N$2:$N$28,MATCH(E471,'Cost_Components'!$A$2:$A$28,0)),"")</f>
      </c>
      <c r="AE471" s="34" t="str">
        <f>IFERROR(INDEX('Cost_Components'!$O$2:$O$28,MATCH(E471,'Cost_Components'!$A$2:$A$28,0)),"")</f>
      </c>
      <c r="AF471" s="99" t="n">
        <v>271045.720325347</v>
      </c>
      <c r="AG471" s="100" t="n">
        <v>271045.11762169</v>
      </c>
      <c r="AH471" s="101" t="str">
        <f>IF(H471="shared-count-once",COUNTIFS($A$2:$A$1405,A471,$B$2:$B$1405,B471,$E$2:$E$1405,E471),1)</f>
      </c>
      <c r="AI471" s="102" t="n">
        <v>290472130.233437</v>
      </c>
      <c r="AJ471" s="103" t="str">
        <f>IF(AI471=0,"",Q471/AI471)</f>
      </c>
      <c r="AK471" s="104" t="str">
        <f>IF(AI471=0,"",R471/AI471)</f>
      </c>
      <c r="AL471" s="105" t="str">
        <f>IF(AI471=0,"",S471/AI471)</f>
      </c>
      <c r="AM471" s="106" t="str">
        <f>IF(AI471=0,"",Y471/AI471)</f>
      </c>
    </row>
    <row r="472">
      <c r="A472" t="s">
        <v>256</v>
      </c>
      <c r="B472" s="73" t="n">
        <v>2027</v>
      </c>
      <c r="C472" t="s">
        <v>256</v>
      </c>
      <c r="D472" t="s">
        <v>221</v>
      </c>
      <c r="E472" s="74" t="s">
        <v>344</v>
      </c>
      <c r="F472" s="75" t="s">
        <v>345</v>
      </c>
      <c r="G472" s="76" t="s">
        <v>257</v>
      </c>
      <c r="H472" s="77" t="s">
        <v>240</v>
      </c>
      <c r="I472" s="78" t="s">
        <v>215</v>
      </c>
      <c r="J472" s="79" t="str">
        <f>IFERROR(INDEX('Cost_Components'!$K$2:$K$28,MATCH(E472,'Cost_Components'!$A$2:$A$28,0)),"")</f>
      </c>
      <c r="K472" s="80" t="str">
        <f>IF(OR(L472="",Z472="",AA472="",AB472=""),"",IF(B472&lt;AA472,L472,IF(B472&gt;AB472,Z472,L472+(Z472-L472)*MIN(MAX((B472-AA472+1)/MAX(AB472-AA472+1,1),0),1))))</f>
      </c>
      <c r="L472" s="81" t="str">
        <f>IFERROR(INDEX('Cost_Components'!$S$2:$S$28,MATCH(E472,'Cost_Components'!$A$2:$A$28,0)),"")</f>
      </c>
      <c r="M472" s="82" t="str">
        <f>IFERROR(INDEX('Cost_Components'!$L$2:$L$28,MATCH(E472,'Cost_Components'!$A$2:$A$28,0)),"")</f>
      </c>
      <c r="N472" s="83" t="str">
        <f>IFERROR(INDEX('Cost_Components'!$P$2:$P$28,MATCH(E472,'Cost_Components'!$A$2:$A$28,0)),"")</f>
      </c>
      <c r="O472" s="84" t="str">
        <f>AF472*J472</f>
      </c>
      <c r="P472" s="85" t="str">
        <f>AG472*J472</f>
      </c>
      <c r="Q472" s="86" t="str">
        <f>P472*L472*M472*N472</f>
      </c>
      <c r="R472" s="87" t="str">
        <f>O472*K472*M472*N472</f>
      </c>
      <c r="S472" s="88" t="str">
        <f>R472-Q472</f>
      </c>
      <c r="T472" s="34" t="str">
        <f>IFERROR(INDEX('Cost_Components'!$R$2:$R$28,MATCH(E472,'Cost_Components'!$A$2:$A$28,0)),"")</f>
      </c>
      <c r="U472" s="89" t="str">
        <f>IFERROR(INDEX('Cost_Components'!$Q$2:$Q$28,MATCH(E472,'Cost_Components'!$A$2:$A$28,0)),"")</f>
      </c>
      <c r="V472" s="90" t="str">
        <f>1/(1+'Calculation_Assumptions'!$B$5)^(B472-'Calculation_Assumptions'!$B$2)</f>
      </c>
      <c r="W472" s="91" t="str">
        <f>Q472*V472</f>
      </c>
      <c r="X472" s="92" t="str">
        <f>R472*V472</f>
      </c>
      <c r="Y472" s="93" t="str">
        <f>S472*V472</f>
      </c>
      <c r="Z472" s="94" t="str">
        <f>IFERROR(INDEX('Cost_Components'!$T$2:$T$28,MATCH(E472,'Cost_Components'!$A$2:$A$28,0)),"")</f>
      </c>
      <c r="AA472" s="95" t="str">
        <f>IFERROR(INDEX('Cost_Components'!$U$2:$U$28,MATCH(E472,'Cost_Components'!$A$2:$A$28,0)),"")</f>
      </c>
      <c r="AB472" s="96" t="str">
        <f>IFERROR(INDEX('Cost_Components'!$V$2:$V$28,MATCH(E472,'Cost_Components'!$A$2:$A$28,0)),"")</f>
      </c>
      <c r="AC472" s="97" t="str">
        <f>IFERROR(INDEX('Cost_Components'!$M$2:$M$28,MATCH(E472,'Cost_Components'!$A$2:$A$28,0)),"")</f>
      </c>
      <c r="AD472" s="98" t="str">
        <f>IFERROR(INDEX('Cost_Components'!$N$2:$N$28,MATCH(E472,'Cost_Components'!$A$2:$A$28,0)),"")</f>
      </c>
      <c r="AE472" s="34" t="str">
        <f>IFERROR(INDEX('Cost_Components'!$O$2:$O$28,MATCH(E472,'Cost_Components'!$A$2:$A$28,0)),"")</f>
      </c>
      <c r="AF472" s="99" t="n">
        <v>275367.018068337</v>
      </c>
      <c r="AG472" s="100" t="n">
        <v>275365.248306128</v>
      </c>
      <c r="AH472" s="101" t="str">
        <f>IF(H472="shared-count-once",COUNTIFS($A$2:$A$1405,A472,$B$2:$B$1405,B472,$E$2:$E$1405,E472),1)</f>
      </c>
      <c r="AI472" s="102" t="n">
        <v>292505080.826208</v>
      </c>
      <c r="AJ472" s="103" t="str">
        <f>IF(AI472=0,"",Q472/AI472)</f>
      </c>
      <c r="AK472" s="104" t="str">
        <f>IF(AI472=0,"",R472/AI472)</f>
      </c>
      <c r="AL472" s="105" t="str">
        <f>IF(AI472=0,"",S472/AI472)</f>
      </c>
      <c r="AM472" s="106" t="str">
        <f>IF(AI472=0,"",Y472/AI472)</f>
      </c>
    </row>
    <row r="473">
      <c r="A473" t="s">
        <v>256</v>
      </c>
      <c r="B473" s="73" t="n">
        <v>2028</v>
      </c>
      <c r="C473" t="s">
        <v>256</v>
      </c>
      <c r="D473" t="s">
        <v>221</v>
      </c>
      <c r="E473" s="74" t="s">
        <v>344</v>
      </c>
      <c r="F473" s="75" t="s">
        <v>345</v>
      </c>
      <c r="G473" s="76" t="s">
        <v>257</v>
      </c>
      <c r="H473" s="77" t="s">
        <v>240</v>
      </c>
      <c r="I473" s="78" t="s">
        <v>215</v>
      </c>
      <c r="J473" s="79" t="str">
        <f>IFERROR(INDEX('Cost_Components'!$K$2:$K$28,MATCH(E473,'Cost_Components'!$A$2:$A$28,0)),"")</f>
      </c>
      <c r="K473" s="80" t="str">
        <f>IF(OR(L473="",Z473="",AA473="",AB473=""),"",IF(B473&lt;AA473,L473,IF(B473&gt;AB473,Z473,L473+(Z473-L473)*MIN(MAX((B473-AA473+1)/MAX(AB473-AA473+1,1),0),1))))</f>
      </c>
      <c r="L473" s="81" t="str">
        <f>IFERROR(INDEX('Cost_Components'!$S$2:$S$28,MATCH(E473,'Cost_Components'!$A$2:$A$28,0)),"")</f>
      </c>
      <c r="M473" s="82" t="str">
        <f>IFERROR(INDEX('Cost_Components'!$L$2:$L$28,MATCH(E473,'Cost_Components'!$A$2:$A$28,0)),"")</f>
      </c>
      <c r="N473" s="83" t="str">
        <f>IFERROR(INDEX('Cost_Components'!$P$2:$P$28,MATCH(E473,'Cost_Components'!$A$2:$A$28,0)),"")</f>
      </c>
      <c r="O473" s="84" t="str">
        <f>AF473*J473</f>
      </c>
      <c r="P473" s="85" t="str">
        <f>AG473*J473</f>
      </c>
      <c r="Q473" s="86" t="str">
        <f>P473*L473*M473*N473</f>
      </c>
      <c r="R473" s="87" t="str">
        <f>O473*K473*M473*N473</f>
      </c>
      <c r="S473" s="88" t="str">
        <f>R473-Q473</f>
      </c>
      <c r="T473" s="34" t="str">
        <f>IFERROR(INDEX('Cost_Components'!$R$2:$R$28,MATCH(E473,'Cost_Components'!$A$2:$A$28,0)),"")</f>
      </c>
      <c r="U473" s="89" t="str">
        <f>IFERROR(INDEX('Cost_Components'!$Q$2:$Q$28,MATCH(E473,'Cost_Components'!$A$2:$A$28,0)),"")</f>
      </c>
      <c r="V473" s="90" t="str">
        <f>1/(1+'Calculation_Assumptions'!$B$5)^(B473-'Calculation_Assumptions'!$B$2)</f>
      </c>
      <c r="W473" s="91" t="str">
        <f>Q473*V473</f>
      </c>
      <c r="X473" s="92" t="str">
        <f>R473*V473</f>
      </c>
      <c r="Y473" s="93" t="str">
        <f>S473*V473</f>
      </c>
      <c r="Z473" s="94" t="str">
        <f>IFERROR(INDEX('Cost_Components'!$T$2:$T$28,MATCH(E473,'Cost_Components'!$A$2:$A$28,0)),"")</f>
      </c>
      <c r="AA473" s="95" t="str">
        <f>IFERROR(INDEX('Cost_Components'!$U$2:$U$28,MATCH(E473,'Cost_Components'!$A$2:$A$28,0)),"")</f>
      </c>
      <c r="AB473" s="96" t="str">
        <f>IFERROR(INDEX('Cost_Components'!$V$2:$V$28,MATCH(E473,'Cost_Components'!$A$2:$A$28,0)),"")</f>
      </c>
      <c r="AC473" s="97" t="str">
        <f>IFERROR(INDEX('Cost_Components'!$M$2:$M$28,MATCH(E473,'Cost_Components'!$A$2:$A$28,0)),"")</f>
      </c>
      <c r="AD473" s="98" t="str">
        <f>IFERROR(INDEX('Cost_Components'!$N$2:$N$28,MATCH(E473,'Cost_Components'!$A$2:$A$28,0)),"")</f>
      </c>
      <c r="AE473" s="34" t="str">
        <f>IFERROR(INDEX('Cost_Components'!$O$2:$O$28,MATCH(E473,'Cost_Components'!$A$2:$A$28,0)),"")</f>
      </c>
      <c r="AF473" s="99" t="n">
        <v>280076.063367662</v>
      </c>
      <c r="AG473" s="100" t="n">
        <v>280072.596964254</v>
      </c>
      <c r="AH473" s="101" t="str">
        <f>IF(H473="shared-count-once",COUNTIFS($A$2:$A$1405,A473,$B$2:$B$1405,B473,$E$2:$E$1405,E473),1)</f>
      </c>
      <c r="AI473" s="102" t="n">
        <v>294484707.921554</v>
      </c>
      <c r="AJ473" s="103" t="str">
        <f>IF(AI473=0,"",Q473/AI473)</f>
      </c>
      <c r="AK473" s="104" t="str">
        <f>IF(AI473=0,"",R473/AI473)</f>
      </c>
      <c r="AL473" s="105" t="str">
        <f>IF(AI473=0,"",S473/AI473)</f>
      </c>
      <c r="AM473" s="106" t="str">
        <f>IF(AI473=0,"",Y473/AI473)</f>
      </c>
    </row>
    <row r="474">
      <c r="A474" t="s">
        <v>256</v>
      </c>
      <c r="B474" s="73" t="n">
        <v>2029</v>
      </c>
      <c r="C474" t="s">
        <v>256</v>
      </c>
      <c r="D474" t="s">
        <v>221</v>
      </c>
      <c r="E474" s="74" t="s">
        <v>344</v>
      </c>
      <c r="F474" s="75" t="s">
        <v>345</v>
      </c>
      <c r="G474" s="76" t="s">
        <v>257</v>
      </c>
      <c r="H474" s="77" t="s">
        <v>240</v>
      </c>
      <c r="I474" s="78" t="s">
        <v>215</v>
      </c>
      <c r="J474" s="79" t="str">
        <f>IFERROR(INDEX('Cost_Components'!$K$2:$K$28,MATCH(E474,'Cost_Components'!$A$2:$A$28,0)),"")</f>
      </c>
      <c r="K474" s="80" t="str">
        <f>IF(OR(L474="",Z474="",AA474="",AB474=""),"",IF(B474&lt;AA474,L474,IF(B474&gt;AB474,Z474,L474+(Z474-L474)*MIN(MAX((B474-AA474+1)/MAX(AB474-AA474+1,1),0),1))))</f>
      </c>
      <c r="L474" s="81" t="str">
        <f>IFERROR(INDEX('Cost_Components'!$S$2:$S$28,MATCH(E474,'Cost_Components'!$A$2:$A$28,0)),"")</f>
      </c>
      <c r="M474" s="82" t="str">
        <f>IFERROR(INDEX('Cost_Components'!$L$2:$L$28,MATCH(E474,'Cost_Components'!$A$2:$A$28,0)),"")</f>
      </c>
      <c r="N474" s="83" t="str">
        <f>IFERROR(INDEX('Cost_Components'!$P$2:$P$28,MATCH(E474,'Cost_Components'!$A$2:$A$28,0)),"")</f>
      </c>
      <c r="O474" s="84" t="str">
        <f>AF474*J474</f>
      </c>
      <c r="P474" s="85" t="str">
        <f>AG474*J474</f>
      </c>
      <c r="Q474" s="86" t="str">
        <f>P474*L474*M474*N474</f>
      </c>
      <c r="R474" s="87" t="str">
        <f>O474*K474*M474*N474</f>
      </c>
      <c r="S474" s="88" t="str">
        <f>R474-Q474</f>
      </c>
      <c r="T474" s="34" t="str">
        <f>IFERROR(INDEX('Cost_Components'!$R$2:$R$28,MATCH(E474,'Cost_Components'!$A$2:$A$28,0)),"")</f>
      </c>
      <c r="U474" s="89" t="str">
        <f>IFERROR(INDEX('Cost_Components'!$Q$2:$Q$28,MATCH(E474,'Cost_Components'!$A$2:$A$28,0)),"")</f>
      </c>
      <c r="V474" s="90" t="str">
        <f>1/(1+'Calculation_Assumptions'!$B$5)^(B474-'Calculation_Assumptions'!$B$2)</f>
      </c>
      <c r="W474" s="91" t="str">
        <f>Q474*V474</f>
      </c>
      <c r="X474" s="92" t="str">
        <f>R474*V474</f>
      </c>
      <c r="Y474" s="93" t="str">
        <f>S474*V474</f>
      </c>
      <c r="Z474" s="94" t="str">
        <f>IFERROR(INDEX('Cost_Components'!$T$2:$T$28,MATCH(E474,'Cost_Components'!$A$2:$A$28,0)),"")</f>
      </c>
      <c r="AA474" s="95" t="str">
        <f>IFERROR(INDEX('Cost_Components'!$U$2:$U$28,MATCH(E474,'Cost_Components'!$A$2:$A$28,0)),"")</f>
      </c>
      <c r="AB474" s="96" t="str">
        <f>IFERROR(INDEX('Cost_Components'!$V$2:$V$28,MATCH(E474,'Cost_Components'!$A$2:$A$28,0)),"")</f>
      </c>
      <c r="AC474" s="97" t="str">
        <f>IFERROR(INDEX('Cost_Components'!$M$2:$M$28,MATCH(E474,'Cost_Components'!$A$2:$A$28,0)),"")</f>
      </c>
      <c r="AD474" s="98" t="str">
        <f>IFERROR(INDEX('Cost_Components'!$N$2:$N$28,MATCH(E474,'Cost_Components'!$A$2:$A$28,0)),"")</f>
      </c>
      <c r="AE474" s="34" t="str">
        <f>IFERROR(INDEX('Cost_Components'!$O$2:$O$28,MATCH(E474,'Cost_Components'!$A$2:$A$28,0)),"")</f>
      </c>
      <c r="AF474" s="99" t="n">
        <v>284656.124665498</v>
      </c>
      <c r="AG474" s="100" t="n">
        <v>284650.451559123</v>
      </c>
      <c r="AH474" s="101" t="str">
        <f>IF(H474="shared-count-once",COUNTIFS($A$2:$A$1405,A474,$B$2:$B$1405,B474,$E$2:$E$1405,E474),1)</f>
      </c>
      <c r="AI474" s="102" t="n">
        <v>296414030.31143</v>
      </c>
      <c r="AJ474" s="103" t="str">
        <f>IF(AI474=0,"",Q474/AI474)</f>
      </c>
      <c r="AK474" s="104" t="str">
        <f>IF(AI474=0,"",R474/AI474)</f>
      </c>
      <c r="AL474" s="105" t="str">
        <f>IF(AI474=0,"",S474/AI474)</f>
      </c>
      <c r="AM474" s="106" t="str">
        <f>IF(AI474=0,"",Y474/AI474)</f>
      </c>
    </row>
    <row r="475">
      <c r="A475" t="s">
        <v>256</v>
      </c>
      <c r="B475" s="73" t="n">
        <v>2030</v>
      </c>
      <c r="C475" t="s">
        <v>256</v>
      </c>
      <c r="D475" t="s">
        <v>221</v>
      </c>
      <c r="E475" s="74" t="s">
        <v>344</v>
      </c>
      <c r="F475" s="75" t="s">
        <v>345</v>
      </c>
      <c r="G475" s="76" t="s">
        <v>257</v>
      </c>
      <c r="H475" s="77" t="s">
        <v>240</v>
      </c>
      <c r="I475" s="78" t="s">
        <v>215</v>
      </c>
      <c r="J475" s="79" t="str">
        <f>IFERROR(INDEX('Cost_Components'!$K$2:$K$28,MATCH(E475,'Cost_Components'!$A$2:$A$28,0)),"")</f>
      </c>
      <c r="K475" s="80" t="str">
        <f>IF(OR(L475="",Z475="",AA475="",AB475=""),"",IF(B475&lt;AA475,L475,IF(B475&gt;AB475,Z475,L475+(Z475-L475)*MIN(MAX((B475-AA475+1)/MAX(AB475-AA475+1,1),0),1))))</f>
      </c>
      <c r="L475" s="81" t="str">
        <f>IFERROR(INDEX('Cost_Components'!$S$2:$S$28,MATCH(E475,'Cost_Components'!$A$2:$A$28,0)),"")</f>
      </c>
      <c r="M475" s="82" t="str">
        <f>IFERROR(INDEX('Cost_Components'!$L$2:$L$28,MATCH(E475,'Cost_Components'!$A$2:$A$28,0)),"")</f>
      </c>
      <c r="N475" s="83" t="str">
        <f>IFERROR(INDEX('Cost_Components'!$P$2:$P$28,MATCH(E475,'Cost_Components'!$A$2:$A$28,0)),"")</f>
      </c>
      <c r="O475" s="84" t="str">
        <f>AF475*J475</f>
      </c>
      <c r="P475" s="85" t="str">
        <f>AG475*J475</f>
      </c>
      <c r="Q475" s="86" t="str">
        <f>P475*L475*M475*N475</f>
      </c>
      <c r="R475" s="87" t="str">
        <f>O475*K475*M475*N475</f>
      </c>
      <c r="S475" s="88" t="str">
        <f>R475-Q475</f>
      </c>
      <c r="T475" s="34" t="str">
        <f>IFERROR(INDEX('Cost_Components'!$R$2:$R$28,MATCH(E475,'Cost_Components'!$A$2:$A$28,0)),"")</f>
      </c>
      <c r="U475" s="89" t="str">
        <f>IFERROR(INDEX('Cost_Components'!$Q$2:$Q$28,MATCH(E475,'Cost_Components'!$A$2:$A$28,0)),"")</f>
      </c>
      <c r="V475" s="90" t="str">
        <f>1/(1+'Calculation_Assumptions'!$B$5)^(B475-'Calculation_Assumptions'!$B$2)</f>
      </c>
      <c r="W475" s="91" t="str">
        <f>Q475*V475</f>
      </c>
      <c r="X475" s="92" t="str">
        <f>R475*V475</f>
      </c>
      <c r="Y475" s="93" t="str">
        <f>S475*V475</f>
      </c>
      <c r="Z475" s="94" t="str">
        <f>IFERROR(INDEX('Cost_Components'!$T$2:$T$28,MATCH(E475,'Cost_Components'!$A$2:$A$28,0)),"")</f>
      </c>
      <c r="AA475" s="95" t="str">
        <f>IFERROR(INDEX('Cost_Components'!$U$2:$U$28,MATCH(E475,'Cost_Components'!$A$2:$A$28,0)),"")</f>
      </c>
      <c r="AB475" s="96" t="str">
        <f>IFERROR(INDEX('Cost_Components'!$V$2:$V$28,MATCH(E475,'Cost_Components'!$A$2:$A$28,0)),"")</f>
      </c>
      <c r="AC475" s="97" t="str">
        <f>IFERROR(INDEX('Cost_Components'!$M$2:$M$28,MATCH(E475,'Cost_Components'!$A$2:$A$28,0)),"")</f>
      </c>
      <c r="AD475" s="98" t="str">
        <f>IFERROR(INDEX('Cost_Components'!$N$2:$N$28,MATCH(E475,'Cost_Components'!$A$2:$A$28,0)),"")</f>
      </c>
      <c r="AE475" s="34" t="str">
        <f>IFERROR(INDEX('Cost_Components'!$O$2:$O$28,MATCH(E475,'Cost_Components'!$A$2:$A$28,0)),"")</f>
      </c>
      <c r="AF475" s="99" t="n">
        <v>289083.161587122</v>
      </c>
      <c r="AG475" s="100" t="n">
        <v>289074.783600615</v>
      </c>
      <c r="AH475" s="101" t="str">
        <f>IF(H475="shared-count-once",COUNTIFS($A$2:$A$1405,A475,$B$2:$B$1405,B475,$E$2:$E$1405,E475),1)</f>
      </c>
      <c r="AI475" s="102" t="n">
        <v>298289404.664994</v>
      </c>
      <c r="AJ475" s="103" t="str">
        <f>IF(AI475=0,"",Q475/AI475)</f>
      </c>
      <c r="AK475" s="104" t="str">
        <f>IF(AI475=0,"",R475/AI475)</f>
      </c>
      <c r="AL475" s="105" t="str">
        <f>IF(AI475=0,"",S475/AI475)</f>
      </c>
      <c r="AM475" s="106" t="str">
        <f>IF(AI475=0,"",Y475/AI475)</f>
      </c>
    </row>
    <row r="476">
      <c r="A476" t="s">
        <v>256</v>
      </c>
      <c r="B476" s="73" t="n">
        <v>2031</v>
      </c>
      <c r="C476" t="s">
        <v>256</v>
      </c>
      <c r="D476" t="s">
        <v>221</v>
      </c>
      <c r="E476" s="74" t="s">
        <v>344</v>
      </c>
      <c r="F476" s="75" t="s">
        <v>345</v>
      </c>
      <c r="G476" s="76" t="s">
        <v>257</v>
      </c>
      <c r="H476" s="77" t="s">
        <v>240</v>
      </c>
      <c r="I476" s="78" t="s">
        <v>215</v>
      </c>
      <c r="J476" s="79" t="str">
        <f>IFERROR(INDEX('Cost_Components'!$K$2:$K$28,MATCH(E476,'Cost_Components'!$A$2:$A$28,0)),"")</f>
      </c>
      <c r="K476" s="80" t="str">
        <f>IF(OR(L476="",Z476="",AA476="",AB476=""),"",IF(B476&lt;AA476,L476,IF(B476&gt;AB476,Z476,L476+(Z476-L476)*MIN(MAX((B476-AA476+1)/MAX(AB476-AA476+1,1),0),1))))</f>
      </c>
      <c r="L476" s="81" t="str">
        <f>IFERROR(INDEX('Cost_Components'!$S$2:$S$28,MATCH(E476,'Cost_Components'!$A$2:$A$28,0)),"")</f>
      </c>
      <c r="M476" s="82" t="str">
        <f>IFERROR(INDEX('Cost_Components'!$L$2:$L$28,MATCH(E476,'Cost_Components'!$A$2:$A$28,0)),"")</f>
      </c>
      <c r="N476" s="83" t="str">
        <f>IFERROR(INDEX('Cost_Components'!$P$2:$P$28,MATCH(E476,'Cost_Components'!$A$2:$A$28,0)),"")</f>
      </c>
      <c r="O476" s="84" t="str">
        <f>AF476*J476</f>
      </c>
      <c r="P476" s="85" t="str">
        <f>AG476*J476</f>
      </c>
      <c r="Q476" s="86" t="str">
        <f>P476*L476*M476*N476</f>
      </c>
      <c r="R476" s="87" t="str">
        <f>O476*K476*M476*N476</f>
      </c>
      <c r="S476" s="88" t="str">
        <f>R476-Q476</f>
      </c>
      <c r="T476" s="34" t="str">
        <f>IFERROR(INDEX('Cost_Components'!$R$2:$R$28,MATCH(E476,'Cost_Components'!$A$2:$A$28,0)),"")</f>
      </c>
      <c r="U476" s="89" t="str">
        <f>IFERROR(INDEX('Cost_Components'!$Q$2:$Q$28,MATCH(E476,'Cost_Components'!$A$2:$A$28,0)),"")</f>
      </c>
      <c r="V476" s="90" t="str">
        <f>1/(1+'Calculation_Assumptions'!$B$5)^(B476-'Calculation_Assumptions'!$B$2)</f>
      </c>
      <c r="W476" s="91" t="str">
        <f>Q476*V476</f>
      </c>
      <c r="X476" s="92" t="str">
        <f>R476*V476</f>
      </c>
      <c r="Y476" s="93" t="str">
        <f>S476*V476</f>
      </c>
      <c r="Z476" s="94" t="str">
        <f>IFERROR(INDEX('Cost_Components'!$T$2:$T$28,MATCH(E476,'Cost_Components'!$A$2:$A$28,0)),"")</f>
      </c>
      <c r="AA476" s="95" t="str">
        <f>IFERROR(INDEX('Cost_Components'!$U$2:$U$28,MATCH(E476,'Cost_Components'!$A$2:$A$28,0)),"")</f>
      </c>
      <c r="AB476" s="96" t="str">
        <f>IFERROR(INDEX('Cost_Components'!$V$2:$V$28,MATCH(E476,'Cost_Components'!$A$2:$A$28,0)),"")</f>
      </c>
      <c r="AC476" s="97" t="str">
        <f>IFERROR(INDEX('Cost_Components'!$M$2:$M$28,MATCH(E476,'Cost_Components'!$A$2:$A$28,0)),"")</f>
      </c>
      <c r="AD476" s="98" t="str">
        <f>IFERROR(INDEX('Cost_Components'!$N$2:$N$28,MATCH(E476,'Cost_Components'!$A$2:$A$28,0)),"")</f>
      </c>
      <c r="AE476" s="34" t="str">
        <f>IFERROR(INDEX('Cost_Components'!$O$2:$O$28,MATCH(E476,'Cost_Components'!$A$2:$A$28,0)),"")</f>
      </c>
      <c r="AF476" s="99" t="n">
        <v>293206.559079647</v>
      </c>
      <c r="AG476" s="100" t="n">
        <v>293195.068524266</v>
      </c>
      <c r="AH476" s="101" t="str">
        <f>IF(H476="shared-count-once",COUNTIFS($A$2:$A$1405,A476,$B$2:$B$1405,B476,$E$2:$E$1405,E476),1)</f>
      </c>
      <c r="AI476" s="102" t="n">
        <v>300119636.925519</v>
      </c>
      <c r="AJ476" s="103" t="str">
        <f>IF(AI476=0,"",Q476/AI476)</f>
      </c>
      <c r="AK476" s="104" t="str">
        <f>IF(AI476=0,"",R476/AI476)</f>
      </c>
      <c r="AL476" s="105" t="str">
        <f>IF(AI476=0,"",S476/AI476)</f>
      </c>
      <c r="AM476" s="106" t="str">
        <f>IF(AI476=0,"",Y476/AI476)</f>
      </c>
    </row>
    <row r="477">
      <c r="A477" t="s">
        <v>256</v>
      </c>
      <c r="B477" s="73" t="n">
        <v>2032</v>
      </c>
      <c r="C477" t="s">
        <v>256</v>
      </c>
      <c r="D477" t="s">
        <v>221</v>
      </c>
      <c r="E477" s="74" t="s">
        <v>344</v>
      </c>
      <c r="F477" s="75" t="s">
        <v>345</v>
      </c>
      <c r="G477" s="76" t="s">
        <v>257</v>
      </c>
      <c r="H477" s="77" t="s">
        <v>240</v>
      </c>
      <c r="I477" s="78" t="s">
        <v>215</v>
      </c>
      <c r="J477" s="79" t="str">
        <f>IFERROR(INDEX('Cost_Components'!$K$2:$K$28,MATCH(E477,'Cost_Components'!$A$2:$A$28,0)),"")</f>
      </c>
      <c r="K477" s="80" t="str">
        <f>IF(OR(L477="",Z477="",AA477="",AB477=""),"",IF(B477&lt;AA477,L477,IF(B477&gt;AB477,Z477,L477+(Z477-L477)*MIN(MAX((B477-AA477+1)/MAX(AB477-AA477+1,1),0),1))))</f>
      </c>
      <c r="L477" s="81" t="str">
        <f>IFERROR(INDEX('Cost_Components'!$S$2:$S$28,MATCH(E477,'Cost_Components'!$A$2:$A$28,0)),"")</f>
      </c>
      <c r="M477" s="82" t="str">
        <f>IFERROR(INDEX('Cost_Components'!$L$2:$L$28,MATCH(E477,'Cost_Components'!$A$2:$A$28,0)),"")</f>
      </c>
      <c r="N477" s="83" t="str">
        <f>IFERROR(INDEX('Cost_Components'!$P$2:$P$28,MATCH(E477,'Cost_Components'!$A$2:$A$28,0)),"")</f>
      </c>
      <c r="O477" s="84" t="str">
        <f>AF477*J477</f>
      </c>
      <c r="P477" s="85" t="str">
        <f>AG477*J477</f>
      </c>
      <c r="Q477" s="86" t="str">
        <f>P477*L477*M477*N477</f>
      </c>
      <c r="R477" s="87" t="str">
        <f>O477*K477*M477*N477</f>
      </c>
      <c r="S477" s="88" t="str">
        <f>R477-Q477</f>
      </c>
      <c r="T477" s="34" t="str">
        <f>IFERROR(INDEX('Cost_Components'!$R$2:$R$28,MATCH(E477,'Cost_Components'!$A$2:$A$28,0)),"")</f>
      </c>
      <c r="U477" s="89" t="str">
        <f>IFERROR(INDEX('Cost_Components'!$Q$2:$Q$28,MATCH(E477,'Cost_Components'!$A$2:$A$28,0)),"")</f>
      </c>
      <c r="V477" s="90" t="str">
        <f>1/(1+'Calculation_Assumptions'!$B$5)^(B477-'Calculation_Assumptions'!$B$2)</f>
      </c>
      <c r="W477" s="91" t="str">
        <f>Q477*V477</f>
      </c>
      <c r="X477" s="92" t="str">
        <f>R477*V477</f>
      </c>
      <c r="Y477" s="93" t="str">
        <f>S477*V477</f>
      </c>
      <c r="Z477" s="94" t="str">
        <f>IFERROR(INDEX('Cost_Components'!$T$2:$T$28,MATCH(E477,'Cost_Components'!$A$2:$A$28,0)),"")</f>
      </c>
      <c r="AA477" s="95" t="str">
        <f>IFERROR(INDEX('Cost_Components'!$U$2:$U$28,MATCH(E477,'Cost_Components'!$A$2:$A$28,0)),"")</f>
      </c>
      <c r="AB477" s="96" t="str">
        <f>IFERROR(INDEX('Cost_Components'!$V$2:$V$28,MATCH(E477,'Cost_Components'!$A$2:$A$28,0)),"")</f>
      </c>
      <c r="AC477" s="97" t="str">
        <f>IFERROR(INDEX('Cost_Components'!$M$2:$M$28,MATCH(E477,'Cost_Components'!$A$2:$A$28,0)),"")</f>
      </c>
      <c r="AD477" s="98" t="str">
        <f>IFERROR(INDEX('Cost_Components'!$N$2:$N$28,MATCH(E477,'Cost_Components'!$A$2:$A$28,0)),"")</f>
      </c>
      <c r="AE477" s="34" t="str">
        <f>IFERROR(INDEX('Cost_Components'!$O$2:$O$28,MATCH(E477,'Cost_Components'!$A$2:$A$28,0)),"")</f>
      </c>
      <c r="AF477" s="99" t="n">
        <v>297234.735177194</v>
      </c>
      <c r="AG477" s="100" t="n">
        <v>297219.729896908</v>
      </c>
      <c r="AH477" s="101" t="str">
        <f>IF(H477="shared-count-once",COUNTIFS($A$2:$A$1405,A477,$B$2:$B$1405,B477,$E$2:$E$1405,E477),1)</f>
      </c>
      <c r="AI477" s="102" t="n">
        <v>301904628.083541</v>
      </c>
      <c r="AJ477" s="103" t="str">
        <f>IF(AI477=0,"",Q477/AI477)</f>
      </c>
      <c r="AK477" s="104" t="str">
        <f>IF(AI477=0,"",R477/AI477)</f>
      </c>
      <c r="AL477" s="105" t="str">
        <f>IF(AI477=0,"",S477/AI477)</f>
      </c>
      <c r="AM477" s="106" t="str">
        <f>IF(AI477=0,"",Y477/AI477)</f>
      </c>
    </row>
    <row r="478">
      <c r="A478" t="s">
        <v>256</v>
      </c>
      <c r="B478" s="73" t="n">
        <v>2033</v>
      </c>
      <c r="C478" t="s">
        <v>256</v>
      </c>
      <c r="D478" t="s">
        <v>221</v>
      </c>
      <c r="E478" s="74" t="s">
        <v>344</v>
      </c>
      <c r="F478" s="75" t="s">
        <v>345</v>
      </c>
      <c r="G478" s="76" t="s">
        <v>257</v>
      </c>
      <c r="H478" s="77" t="s">
        <v>240</v>
      </c>
      <c r="I478" s="78" t="s">
        <v>215</v>
      </c>
      <c r="J478" s="79" t="str">
        <f>IFERROR(INDEX('Cost_Components'!$K$2:$K$28,MATCH(E478,'Cost_Components'!$A$2:$A$28,0)),"")</f>
      </c>
      <c r="K478" s="80" t="str">
        <f>IF(OR(L478="",Z478="",AA478="",AB478=""),"",IF(B478&lt;AA478,L478,IF(B478&gt;AB478,Z478,L478+(Z478-L478)*MIN(MAX((B478-AA478+1)/MAX(AB478-AA478+1,1),0),1))))</f>
      </c>
      <c r="L478" s="81" t="str">
        <f>IFERROR(INDEX('Cost_Components'!$S$2:$S$28,MATCH(E478,'Cost_Components'!$A$2:$A$28,0)),"")</f>
      </c>
      <c r="M478" s="82" t="str">
        <f>IFERROR(INDEX('Cost_Components'!$L$2:$L$28,MATCH(E478,'Cost_Components'!$A$2:$A$28,0)),"")</f>
      </c>
      <c r="N478" s="83" t="str">
        <f>IFERROR(INDEX('Cost_Components'!$P$2:$P$28,MATCH(E478,'Cost_Components'!$A$2:$A$28,0)),"")</f>
      </c>
      <c r="O478" s="84" t="str">
        <f>AF478*J478</f>
      </c>
      <c r="P478" s="85" t="str">
        <f>AG478*J478</f>
      </c>
      <c r="Q478" s="86" t="str">
        <f>P478*L478*M478*N478</f>
      </c>
      <c r="R478" s="87" t="str">
        <f>O478*K478*M478*N478</f>
      </c>
      <c r="S478" s="88" t="str">
        <f>R478-Q478</f>
      </c>
      <c r="T478" s="34" t="str">
        <f>IFERROR(INDEX('Cost_Components'!$R$2:$R$28,MATCH(E478,'Cost_Components'!$A$2:$A$28,0)),"")</f>
      </c>
      <c r="U478" s="89" t="str">
        <f>IFERROR(INDEX('Cost_Components'!$Q$2:$Q$28,MATCH(E478,'Cost_Components'!$A$2:$A$28,0)),"")</f>
      </c>
      <c r="V478" s="90" t="str">
        <f>1/(1+'Calculation_Assumptions'!$B$5)^(B478-'Calculation_Assumptions'!$B$2)</f>
      </c>
      <c r="W478" s="91" t="str">
        <f>Q478*V478</f>
      </c>
      <c r="X478" s="92" t="str">
        <f>R478*V478</f>
      </c>
      <c r="Y478" s="93" t="str">
        <f>S478*V478</f>
      </c>
      <c r="Z478" s="94" t="str">
        <f>IFERROR(INDEX('Cost_Components'!$T$2:$T$28,MATCH(E478,'Cost_Components'!$A$2:$A$28,0)),"")</f>
      </c>
      <c r="AA478" s="95" t="str">
        <f>IFERROR(INDEX('Cost_Components'!$U$2:$U$28,MATCH(E478,'Cost_Components'!$A$2:$A$28,0)),"")</f>
      </c>
      <c r="AB478" s="96" t="str">
        <f>IFERROR(INDEX('Cost_Components'!$V$2:$V$28,MATCH(E478,'Cost_Components'!$A$2:$A$28,0)),"")</f>
      </c>
      <c r="AC478" s="97" t="str">
        <f>IFERROR(INDEX('Cost_Components'!$M$2:$M$28,MATCH(E478,'Cost_Components'!$A$2:$A$28,0)),"")</f>
      </c>
      <c r="AD478" s="98" t="str">
        <f>IFERROR(INDEX('Cost_Components'!$N$2:$N$28,MATCH(E478,'Cost_Components'!$A$2:$A$28,0)),"")</f>
      </c>
      <c r="AE478" s="34" t="str">
        <f>IFERROR(INDEX('Cost_Components'!$O$2:$O$28,MATCH(E478,'Cost_Components'!$A$2:$A$28,0)),"")</f>
      </c>
      <c r="AF478" s="99" t="n">
        <v>301215.725484852</v>
      </c>
      <c r="AG478" s="100" t="n">
        <v>301196.82999277</v>
      </c>
      <c r="AH478" s="101" t="str">
        <f>IF(H478="shared-count-once",COUNTIFS($A$2:$A$1405,A478,$B$2:$B$1405,B478,$E$2:$E$1405,E478),1)</f>
      </c>
      <c r="AI478" s="102" t="n">
        <v>303644277.16916</v>
      </c>
      <c r="AJ478" s="103" t="str">
        <f>IF(AI478=0,"",Q478/AI478)</f>
      </c>
      <c r="AK478" s="104" t="str">
        <f>IF(AI478=0,"",R478/AI478)</f>
      </c>
      <c r="AL478" s="105" t="str">
        <f>IF(AI478=0,"",S478/AI478)</f>
      </c>
      <c r="AM478" s="106" t="str">
        <f>IF(AI478=0,"",Y478/AI478)</f>
      </c>
    </row>
    <row r="479">
      <c r="A479" t="s">
        <v>256</v>
      </c>
      <c r="B479" s="73" t="n">
        <v>2034</v>
      </c>
      <c r="C479" t="s">
        <v>256</v>
      </c>
      <c r="D479" t="s">
        <v>221</v>
      </c>
      <c r="E479" s="74" t="s">
        <v>344</v>
      </c>
      <c r="F479" s="75" t="s">
        <v>345</v>
      </c>
      <c r="G479" s="76" t="s">
        <v>257</v>
      </c>
      <c r="H479" s="77" t="s">
        <v>240</v>
      </c>
      <c r="I479" s="78" t="s">
        <v>215</v>
      </c>
      <c r="J479" s="79" t="str">
        <f>IFERROR(INDEX('Cost_Components'!$K$2:$K$28,MATCH(E479,'Cost_Components'!$A$2:$A$28,0)),"")</f>
      </c>
      <c r="K479" s="80" t="str">
        <f>IF(OR(L479="",Z479="",AA479="",AB479=""),"",IF(B479&lt;AA479,L479,IF(B479&gt;AB479,Z479,L479+(Z479-L479)*MIN(MAX((B479-AA479+1)/MAX(AB479-AA479+1,1),0),1))))</f>
      </c>
      <c r="L479" s="81" t="str">
        <f>IFERROR(INDEX('Cost_Components'!$S$2:$S$28,MATCH(E479,'Cost_Components'!$A$2:$A$28,0)),"")</f>
      </c>
      <c r="M479" s="82" t="str">
        <f>IFERROR(INDEX('Cost_Components'!$L$2:$L$28,MATCH(E479,'Cost_Components'!$A$2:$A$28,0)),"")</f>
      </c>
      <c r="N479" s="83" t="str">
        <f>IFERROR(INDEX('Cost_Components'!$P$2:$P$28,MATCH(E479,'Cost_Components'!$A$2:$A$28,0)),"")</f>
      </c>
      <c r="O479" s="84" t="str">
        <f>AF479*J479</f>
      </c>
      <c r="P479" s="85" t="str">
        <f>AG479*J479</f>
      </c>
      <c r="Q479" s="86" t="str">
        <f>P479*L479*M479*N479</f>
      </c>
      <c r="R479" s="87" t="str">
        <f>O479*K479*M479*N479</f>
      </c>
      <c r="S479" s="88" t="str">
        <f>R479-Q479</f>
      </c>
      <c r="T479" s="34" t="str">
        <f>IFERROR(INDEX('Cost_Components'!$R$2:$R$28,MATCH(E479,'Cost_Components'!$A$2:$A$28,0)),"")</f>
      </c>
      <c r="U479" s="89" t="str">
        <f>IFERROR(INDEX('Cost_Components'!$Q$2:$Q$28,MATCH(E479,'Cost_Components'!$A$2:$A$28,0)),"")</f>
      </c>
      <c r="V479" s="90" t="str">
        <f>1/(1+'Calculation_Assumptions'!$B$5)^(B479-'Calculation_Assumptions'!$B$2)</f>
      </c>
      <c r="W479" s="91" t="str">
        <f>Q479*V479</f>
      </c>
      <c r="X479" s="92" t="str">
        <f>R479*V479</f>
      </c>
      <c r="Y479" s="93" t="str">
        <f>S479*V479</f>
      </c>
      <c r="Z479" s="94" t="str">
        <f>IFERROR(INDEX('Cost_Components'!$T$2:$T$28,MATCH(E479,'Cost_Components'!$A$2:$A$28,0)),"")</f>
      </c>
      <c r="AA479" s="95" t="str">
        <f>IFERROR(INDEX('Cost_Components'!$U$2:$U$28,MATCH(E479,'Cost_Components'!$A$2:$A$28,0)),"")</f>
      </c>
      <c r="AB479" s="96" t="str">
        <f>IFERROR(INDEX('Cost_Components'!$V$2:$V$28,MATCH(E479,'Cost_Components'!$A$2:$A$28,0)),"")</f>
      </c>
      <c r="AC479" s="97" t="str">
        <f>IFERROR(INDEX('Cost_Components'!$M$2:$M$28,MATCH(E479,'Cost_Components'!$A$2:$A$28,0)),"")</f>
      </c>
      <c r="AD479" s="98" t="str">
        <f>IFERROR(INDEX('Cost_Components'!$N$2:$N$28,MATCH(E479,'Cost_Components'!$A$2:$A$28,0)),"")</f>
      </c>
      <c r="AE479" s="34" t="str">
        <f>IFERROR(INDEX('Cost_Components'!$O$2:$O$28,MATCH(E479,'Cost_Components'!$A$2:$A$28,0)),"")</f>
      </c>
      <c r="AF479" s="99" t="n">
        <v>304866.250827029</v>
      </c>
      <c r="AG479" s="100" t="n">
        <v>304843.164567489</v>
      </c>
      <c r="AH479" s="101" t="str">
        <f>IF(H479="shared-count-once",COUNTIFS($A$2:$A$1405,A479,$B$2:$B$1405,B479,$E$2:$E$1405,E479),1)</f>
      </c>
      <c r="AI479" s="102" t="n">
        <v>305332541.184984</v>
      </c>
      <c r="AJ479" s="103" t="str">
        <f>IF(AI479=0,"",Q479/AI479)</f>
      </c>
      <c r="AK479" s="104" t="str">
        <f>IF(AI479=0,"",R479/AI479)</f>
      </c>
      <c r="AL479" s="105" t="str">
        <f>IF(AI479=0,"",S479/AI479)</f>
      </c>
      <c r="AM479" s="106" t="str">
        <f>IF(AI479=0,"",Y479/AI479)</f>
      </c>
    </row>
    <row r="480">
      <c r="A480" t="s">
        <v>256</v>
      </c>
      <c r="B480" s="73" t="n">
        <v>2035</v>
      </c>
      <c r="C480" t="s">
        <v>256</v>
      </c>
      <c r="D480" t="s">
        <v>221</v>
      </c>
      <c r="E480" s="74" t="s">
        <v>344</v>
      </c>
      <c r="F480" s="75" t="s">
        <v>345</v>
      </c>
      <c r="G480" s="76" t="s">
        <v>257</v>
      </c>
      <c r="H480" s="77" t="s">
        <v>240</v>
      </c>
      <c r="I480" s="78" t="s">
        <v>215</v>
      </c>
      <c r="J480" s="79" t="str">
        <f>IFERROR(INDEX('Cost_Components'!$K$2:$K$28,MATCH(E480,'Cost_Components'!$A$2:$A$28,0)),"")</f>
      </c>
      <c r="K480" s="80" t="str">
        <f>IF(OR(L480="",Z480="",AA480="",AB480=""),"",IF(B480&lt;AA480,L480,IF(B480&gt;AB480,Z480,L480+(Z480-L480)*MIN(MAX((B480-AA480+1)/MAX(AB480-AA480+1,1),0),1))))</f>
      </c>
      <c r="L480" s="81" t="str">
        <f>IFERROR(INDEX('Cost_Components'!$S$2:$S$28,MATCH(E480,'Cost_Components'!$A$2:$A$28,0)),"")</f>
      </c>
      <c r="M480" s="82" t="str">
        <f>IFERROR(INDEX('Cost_Components'!$L$2:$L$28,MATCH(E480,'Cost_Components'!$A$2:$A$28,0)),"")</f>
      </c>
      <c r="N480" s="83" t="str">
        <f>IFERROR(INDEX('Cost_Components'!$P$2:$P$28,MATCH(E480,'Cost_Components'!$A$2:$A$28,0)),"")</f>
      </c>
      <c r="O480" s="84" t="str">
        <f>AF480*J480</f>
      </c>
      <c r="P480" s="85" t="str">
        <f>AG480*J480</f>
      </c>
      <c r="Q480" s="86" t="str">
        <f>P480*L480*M480*N480</f>
      </c>
      <c r="R480" s="87" t="str">
        <f>O480*K480*M480*N480</f>
      </c>
      <c r="S480" s="88" t="str">
        <f>R480-Q480</f>
      </c>
      <c r="T480" s="34" t="str">
        <f>IFERROR(INDEX('Cost_Components'!$R$2:$R$28,MATCH(E480,'Cost_Components'!$A$2:$A$28,0)),"")</f>
      </c>
      <c r="U480" s="89" t="str">
        <f>IFERROR(INDEX('Cost_Components'!$Q$2:$Q$28,MATCH(E480,'Cost_Components'!$A$2:$A$28,0)),"")</f>
      </c>
      <c r="V480" s="90" t="str">
        <f>1/(1+'Calculation_Assumptions'!$B$5)^(B480-'Calculation_Assumptions'!$B$2)</f>
      </c>
      <c r="W480" s="91" t="str">
        <f>Q480*V480</f>
      </c>
      <c r="X480" s="92" t="str">
        <f>R480*V480</f>
      </c>
      <c r="Y480" s="93" t="str">
        <f>S480*V480</f>
      </c>
      <c r="Z480" s="94" t="str">
        <f>IFERROR(INDEX('Cost_Components'!$T$2:$T$28,MATCH(E480,'Cost_Components'!$A$2:$A$28,0)),"")</f>
      </c>
      <c r="AA480" s="95" t="str">
        <f>IFERROR(INDEX('Cost_Components'!$U$2:$U$28,MATCH(E480,'Cost_Components'!$A$2:$A$28,0)),"")</f>
      </c>
      <c r="AB480" s="96" t="str">
        <f>IFERROR(INDEX('Cost_Components'!$V$2:$V$28,MATCH(E480,'Cost_Components'!$A$2:$A$28,0)),"")</f>
      </c>
      <c r="AC480" s="97" t="str">
        <f>IFERROR(INDEX('Cost_Components'!$M$2:$M$28,MATCH(E480,'Cost_Components'!$A$2:$A$28,0)),"")</f>
      </c>
      <c r="AD480" s="98" t="str">
        <f>IFERROR(INDEX('Cost_Components'!$N$2:$N$28,MATCH(E480,'Cost_Components'!$A$2:$A$28,0)),"")</f>
      </c>
      <c r="AE480" s="34" t="str">
        <f>IFERROR(INDEX('Cost_Components'!$O$2:$O$28,MATCH(E480,'Cost_Components'!$A$2:$A$28,0)),"")</f>
      </c>
      <c r="AF480" s="99" t="n">
        <v>308290.252804564</v>
      </c>
      <c r="AG480" s="100" t="n">
        <v>308262.686825849</v>
      </c>
      <c r="AH480" s="101" t="str">
        <f>IF(H480="shared-count-once",COUNTIFS($A$2:$A$1405,A480,$B$2:$B$1405,B480,$E$2:$E$1405,E480),1)</f>
      </c>
      <c r="AI480" s="102" t="n">
        <v>306964650.16712</v>
      </c>
      <c r="AJ480" s="103" t="str">
        <f>IF(AI480=0,"",Q480/AI480)</f>
      </c>
      <c r="AK480" s="104" t="str">
        <f>IF(AI480=0,"",R480/AI480)</f>
      </c>
      <c r="AL480" s="105" t="str">
        <f>IF(AI480=0,"",S480/AI480)</f>
      </c>
      <c r="AM480" s="106" t="str">
        <f>IF(AI480=0,"",Y480/AI480)</f>
      </c>
    </row>
    <row r="481">
      <c r="A481" t="s">
        <v>256</v>
      </c>
      <c r="B481" s="73" t="n">
        <v>2036</v>
      </c>
      <c r="C481" t="s">
        <v>256</v>
      </c>
      <c r="D481" t="s">
        <v>221</v>
      </c>
      <c r="E481" s="74" t="s">
        <v>344</v>
      </c>
      <c r="F481" s="75" t="s">
        <v>345</v>
      </c>
      <c r="G481" s="76" t="s">
        <v>257</v>
      </c>
      <c r="H481" s="77" t="s">
        <v>240</v>
      </c>
      <c r="I481" s="78" t="s">
        <v>215</v>
      </c>
      <c r="J481" s="79" t="str">
        <f>IFERROR(INDEX('Cost_Components'!$K$2:$K$28,MATCH(E481,'Cost_Components'!$A$2:$A$28,0)),"")</f>
      </c>
      <c r="K481" s="80" t="str">
        <f>IF(OR(L481="",Z481="",AA481="",AB481=""),"",IF(B481&lt;AA481,L481,IF(B481&gt;AB481,Z481,L481+(Z481-L481)*MIN(MAX((B481-AA481+1)/MAX(AB481-AA481+1,1),0),1))))</f>
      </c>
      <c r="L481" s="81" t="str">
        <f>IFERROR(INDEX('Cost_Components'!$S$2:$S$28,MATCH(E481,'Cost_Components'!$A$2:$A$28,0)),"")</f>
      </c>
      <c r="M481" s="82" t="str">
        <f>IFERROR(INDEX('Cost_Components'!$L$2:$L$28,MATCH(E481,'Cost_Components'!$A$2:$A$28,0)),"")</f>
      </c>
      <c r="N481" s="83" t="str">
        <f>IFERROR(INDEX('Cost_Components'!$P$2:$P$28,MATCH(E481,'Cost_Components'!$A$2:$A$28,0)),"")</f>
      </c>
      <c r="O481" s="84" t="str">
        <f>AF481*J481</f>
      </c>
      <c r="P481" s="85" t="str">
        <f>AG481*J481</f>
      </c>
      <c r="Q481" s="86" t="str">
        <f>P481*L481*M481*N481</f>
      </c>
      <c r="R481" s="87" t="str">
        <f>O481*K481*M481*N481</f>
      </c>
      <c r="S481" s="88" t="str">
        <f>R481-Q481</f>
      </c>
      <c r="T481" s="34" t="str">
        <f>IFERROR(INDEX('Cost_Components'!$R$2:$R$28,MATCH(E481,'Cost_Components'!$A$2:$A$28,0)),"")</f>
      </c>
      <c r="U481" s="89" t="str">
        <f>IFERROR(INDEX('Cost_Components'!$Q$2:$Q$28,MATCH(E481,'Cost_Components'!$A$2:$A$28,0)),"")</f>
      </c>
      <c r="V481" s="90" t="str">
        <f>1/(1+'Calculation_Assumptions'!$B$5)^(B481-'Calculation_Assumptions'!$B$2)</f>
      </c>
      <c r="W481" s="91" t="str">
        <f>Q481*V481</f>
      </c>
      <c r="X481" s="92" t="str">
        <f>R481*V481</f>
      </c>
      <c r="Y481" s="93" t="str">
        <f>S481*V481</f>
      </c>
      <c r="Z481" s="94" t="str">
        <f>IFERROR(INDEX('Cost_Components'!$T$2:$T$28,MATCH(E481,'Cost_Components'!$A$2:$A$28,0)),"")</f>
      </c>
      <c r="AA481" s="95" t="str">
        <f>IFERROR(INDEX('Cost_Components'!$U$2:$U$28,MATCH(E481,'Cost_Components'!$A$2:$A$28,0)),"")</f>
      </c>
      <c r="AB481" s="96" t="str">
        <f>IFERROR(INDEX('Cost_Components'!$V$2:$V$28,MATCH(E481,'Cost_Components'!$A$2:$A$28,0)),"")</f>
      </c>
      <c r="AC481" s="97" t="str">
        <f>IFERROR(INDEX('Cost_Components'!$M$2:$M$28,MATCH(E481,'Cost_Components'!$A$2:$A$28,0)),"")</f>
      </c>
      <c r="AD481" s="98" t="str">
        <f>IFERROR(INDEX('Cost_Components'!$N$2:$N$28,MATCH(E481,'Cost_Components'!$A$2:$A$28,0)),"")</f>
      </c>
      <c r="AE481" s="34" t="str">
        <f>IFERROR(INDEX('Cost_Components'!$O$2:$O$28,MATCH(E481,'Cost_Components'!$A$2:$A$28,0)),"")</f>
      </c>
      <c r="AF481" s="99" t="n">
        <v>311919.911417124</v>
      </c>
      <c r="AG481" s="100" t="n">
        <v>311887.568662308</v>
      </c>
      <c r="AH481" s="101" t="str">
        <f>IF(H481="shared-count-once",COUNTIFS($A$2:$A$1405,A481,$B$2:$B$1405,B481,$E$2:$E$1405,E481),1)</f>
      </c>
      <c r="AI481" s="102" t="n">
        <v>308542769.756622</v>
      </c>
      <c r="AJ481" s="103" t="str">
        <f>IF(AI481=0,"",Q481/AI481)</f>
      </c>
      <c r="AK481" s="104" t="str">
        <f>IF(AI481=0,"",R481/AI481)</f>
      </c>
      <c r="AL481" s="105" t="str">
        <f>IF(AI481=0,"",S481/AI481)</f>
      </c>
      <c r="AM481" s="106" t="str">
        <f>IF(AI481=0,"",Y481/AI481)</f>
      </c>
    </row>
    <row r="482">
      <c r="A482" t="s">
        <v>256</v>
      </c>
      <c r="B482" s="73" t="n">
        <v>2037</v>
      </c>
      <c r="C482" t="s">
        <v>256</v>
      </c>
      <c r="D482" t="s">
        <v>221</v>
      </c>
      <c r="E482" s="74" t="s">
        <v>344</v>
      </c>
      <c r="F482" s="75" t="s">
        <v>345</v>
      </c>
      <c r="G482" s="76" t="s">
        <v>257</v>
      </c>
      <c r="H482" s="77" t="s">
        <v>240</v>
      </c>
      <c r="I482" s="78" t="s">
        <v>215</v>
      </c>
      <c r="J482" s="79" t="str">
        <f>IFERROR(INDEX('Cost_Components'!$K$2:$K$28,MATCH(E482,'Cost_Components'!$A$2:$A$28,0)),"")</f>
      </c>
      <c r="K482" s="80" t="str">
        <f>IF(OR(L482="",Z482="",AA482="",AB482=""),"",IF(B482&lt;AA482,L482,IF(B482&gt;AB482,Z482,L482+(Z482-L482)*MIN(MAX((B482-AA482+1)/MAX(AB482-AA482+1,1),0),1))))</f>
      </c>
      <c r="L482" s="81" t="str">
        <f>IFERROR(INDEX('Cost_Components'!$S$2:$S$28,MATCH(E482,'Cost_Components'!$A$2:$A$28,0)),"")</f>
      </c>
      <c r="M482" s="82" t="str">
        <f>IFERROR(INDEX('Cost_Components'!$L$2:$L$28,MATCH(E482,'Cost_Components'!$A$2:$A$28,0)),"")</f>
      </c>
      <c r="N482" s="83" t="str">
        <f>IFERROR(INDEX('Cost_Components'!$P$2:$P$28,MATCH(E482,'Cost_Components'!$A$2:$A$28,0)),"")</f>
      </c>
      <c r="O482" s="84" t="str">
        <f>AF482*J482</f>
      </c>
      <c r="P482" s="85" t="str">
        <f>AG482*J482</f>
      </c>
      <c r="Q482" s="86" t="str">
        <f>P482*L482*M482*N482</f>
      </c>
      <c r="R482" s="87" t="str">
        <f>O482*K482*M482*N482</f>
      </c>
      <c r="S482" s="88" t="str">
        <f>R482-Q482</f>
      </c>
      <c r="T482" s="34" t="str">
        <f>IFERROR(INDEX('Cost_Components'!$R$2:$R$28,MATCH(E482,'Cost_Components'!$A$2:$A$28,0)),"")</f>
      </c>
      <c r="U482" s="89" t="str">
        <f>IFERROR(INDEX('Cost_Components'!$Q$2:$Q$28,MATCH(E482,'Cost_Components'!$A$2:$A$28,0)),"")</f>
      </c>
      <c r="V482" s="90" t="str">
        <f>1/(1+'Calculation_Assumptions'!$B$5)^(B482-'Calculation_Assumptions'!$B$2)</f>
      </c>
      <c r="W482" s="91" t="str">
        <f>Q482*V482</f>
      </c>
      <c r="X482" s="92" t="str">
        <f>R482*V482</f>
      </c>
      <c r="Y482" s="93" t="str">
        <f>S482*V482</f>
      </c>
      <c r="Z482" s="94" t="str">
        <f>IFERROR(INDEX('Cost_Components'!$T$2:$T$28,MATCH(E482,'Cost_Components'!$A$2:$A$28,0)),"")</f>
      </c>
      <c r="AA482" s="95" t="str">
        <f>IFERROR(INDEX('Cost_Components'!$U$2:$U$28,MATCH(E482,'Cost_Components'!$A$2:$A$28,0)),"")</f>
      </c>
      <c r="AB482" s="96" t="str">
        <f>IFERROR(INDEX('Cost_Components'!$V$2:$V$28,MATCH(E482,'Cost_Components'!$A$2:$A$28,0)),"")</f>
      </c>
      <c r="AC482" s="97" t="str">
        <f>IFERROR(INDEX('Cost_Components'!$M$2:$M$28,MATCH(E482,'Cost_Components'!$A$2:$A$28,0)),"")</f>
      </c>
      <c r="AD482" s="98" t="str">
        <f>IFERROR(INDEX('Cost_Components'!$N$2:$N$28,MATCH(E482,'Cost_Components'!$A$2:$A$28,0)),"")</f>
      </c>
      <c r="AE482" s="34" t="str">
        <f>IFERROR(INDEX('Cost_Components'!$O$2:$O$28,MATCH(E482,'Cost_Components'!$A$2:$A$28,0)),"")</f>
      </c>
      <c r="AF482" s="99" t="n">
        <v>315380.61001979</v>
      </c>
      <c r="AG482" s="100" t="n">
        <v>315343.232167193</v>
      </c>
      <c r="AH482" s="101" t="str">
        <f>IF(H482="shared-count-once",COUNTIFS($A$2:$A$1405,A482,$B$2:$B$1405,B482,$E$2:$E$1405,E482),1)</f>
      </c>
      <c r="AI482" s="102" t="n">
        <v>310068287.63643</v>
      </c>
      <c r="AJ482" s="103" t="str">
        <f>IF(AI482=0,"",Q482/AI482)</f>
      </c>
      <c r="AK482" s="104" t="str">
        <f>IF(AI482=0,"",R482/AI482)</f>
      </c>
      <c r="AL482" s="105" t="str">
        <f>IF(AI482=0,"",S482/AI482)</f>
      </c>
      <c r="AM482" s="106" t="str">
        <f>IF(AI482=0,"",Y482/AI482)</f>
      </c>
    </row>
    <row r="483">
      <c r="A483" t="s">
        <v>256</v>
      </c>
      <c r="B483" s="73" t="n">
        <v>2038</v>
      </c>
      <c r="C483" t="s">
        <v>256</v>
      </c>
      <c r="D483" t="s">
        <v>221</v>
      </c>
      <c r="E483" s="74" t="s">
        <v>344</v>
      </c>
      <c r="F483" s="75" t="s">
        <v>345</v>
      </c>
      <c r="G483" s="76" t="s">
        <v>257</v>
      </c>
      <c r="H483" s="77" t="s">
        <v>240</v>
      </c>
      <c r="I483" s="78" t="s">
        <v>215</v>
      </c>
      <c r="J483" s="79" t="str">
        <f>IFERROR(INDEX('Cost_Components'!$K$2:$K$28,MATCH(E483,'Cost_Components'!$A$2:$A$28,0)),"")</f>
      </c>
      <c r="K483" s="80" t="str">
        <f>IF(OR(L483="",Z483="",AA483="",AB483=""),"",IF(B483&lt;AA483,L483,IF(B483&gt;AB483,Z483,L483+(Z483-L483)*MIN(MAX((B483-AA483+1)/MAX(AB483-AA483+1,1),0),1))))</f>
      </c>
      <c r="L483" s="81" t="str">
        <f>IFERROR(INDEX('Cost_Components'!$S$2:$S$28,MATCH(E483,'Cost_Components'!$A$2:$A$28,0)),"")</f>
      </c>
      <c r="M483" s="82" t="str">
        <f>IFERROR(INDEX('Cost_Components'!$L$2:$L$28,MATCH(E483,'Cost_Components'!$A$2:$A$28,0)),"")</f>
      </c>
      <c r="N483" s="83" t="str">
        <f>IFERROR(INDEX('Cost_Components'!$P$2:$P$28,MATCH(E483,'Cost_Components'!$A$2:$A$28,0)),"")</f>
      </c>
      <c r="O483" s="84" t="str">
        <f>AF483*J483</f>
      </c>
      <c r="P483" s="85" t="str">
        <f>AG483*J483</f>
      </c>
      <c r="Q483" s="86" t="str">
        <f>P483*L483*M483*N483</f>
      </c>
      <c r="R483" s="87" t="str">
        <f>O483*K483*M483*N483</f>
      </c>
      <c r="S483" s="88" t="str">
        <f>R483-Q483</f>
      </c>
      <c r="T483" s="34" t="str">
        <f>IFERROR(INDEX('Cost_Components'!$R$2:$R$28,MATCH(E483,'Cost_Components'!$A$2:$A$28,0)),"")</f>
      </c>
      <c r="U483" s="89" t="str">
        <f>IFERROR(INDEX('Cost_Components'!$Q$2:$Q$28,MATCH(E483,'Cost_Components'!$A$2:$A$28,0)),"")</f>
      </c>
      <c r="V483" s="90" t="str">
        <f>1/(1+'Calculation_Assumptions'!$B$5)^(B483-'Calculation_Assumptions'!$B$2)</f>
      </c>
      <c r="W483" s="91" t="str">
        <f>Q483*V483</f>
      </c>
      <c r="X483" s="92" t="str">
        <f>R483*V483</f>
      </c>
      <c r="Y483" s="93" t="str">
        <f>S483*V483</f>
      </c>
      <c r="Z483" s="94" t="str">
        <f>IFERROR(INDEX('Cost_Components'!$T$2:$T$28,MATCH(E483,'Cost_Components'!$A$2:$A$28,0)),"")</f>
      </c>
      <c r="AA483" s="95" t="str">
        <f>IFERROR(INDEX('Cost_Components'!$U$2:$U$28,MATCH(E483,'Cost_Components'!$A$2:$A$28,0)),"")</f>
      </c>
      <c r="AB483" s="96" t="str">
        <f>IFERROR(INDEX('Cost_Components'!$V$2:$V$28,MATCH(E483,'Cost_Components'!$A$2:$A$28,0)),"")</f>
      </c>
      <c r="AC483" s="97" t="str">
        <f>IFERROR(INDEX('Cost_Components'!$M$2:$M$28,MATCH(E483,'Cost_Components'!$A$2:$A$28,0)),"")</f>
      </c>
      <c r="AD483" s="98" t="str">
        <f>IFERROR(INDEX('Cost_Components'!$N$2:$N$28,MATCH(E483,'Cost_Components'!$A$2:$A$28,0)),"")</f>
      </c>
      <c r="AE483" s="34" t="str">
        <f>IFERROR(INDEX('Cost_Components'!$O$2:$O$28,MATCH(E483,'Cost_Components'!$A$2:$A$28,0)),"")</f>
      </c>
      <c r="AF483" s="99" t="n">
        <v>318500.424916536</v>
      </c>
      <c r="AG483" s="100" t="n">
        <v>318457.787625458</v>
      </c>
      <c r="AH483" s="101" t="str">
        <f>IF(H483="shared-count-once",COUNTIFS($A$2:$A$1405,A483,$B$2:$B$1405,B483,$E$2:$E$1405,E483),1)</f>
      </c>
      <c r="AI483" s="102" t="n">
        <v>311532999.13163</v>
      </c>
      <c r="AJ483" s="103" t="str">
        <f>IF(AI483=0,"",Q483/AI483)</f>
      </c>
      <c r="AK483" s="104" t="str">
        <f>IF(AI483=0,"",R483/AI483)</f>
      </c>
      <c r="AL483" s="105" t="str">
        <f>IF(AI483=0,"",S483/AI483)</f>
      </c>
      <c r="AM483" s="106" t="str">
        <f>IF(AI483=0,"",Y483/AI483)</f>
      </c>
    </row>
    <row r="484">
      <c r="A484" t="s">
        <v>256</v>
      </c>
      <c r="B484" s="73" t="n">
        <v>2039</v>
      </c>
      <c r="C484" t="s">
        <v>256</v>
      </c>
      <c r="D484" t="s">
        <v>221</v>
      </c>
      <c r="E484" s="74" t="s">
        <v>344</v>
      </c>
      <c r="F484" s="75" t="s">
        <v>345</v>
      </c>
      <c r="G484" s="76" t="s">
        <v>257</v>
      </c>
      <c r="H484" s="77" t="s">
        <v>240</v>
      </c>
      <c r="I484" s="78" t="s">
        <v>215</v>
      </c>
      <c r="J484" s="79" t="str">
        <f>IFERROR(INDEX('Cost_Components'!$K$2:$K$28,MATCH(E484,'Cost_Components'!$A$2:$A$28,0)),"")</f>
      </c>
      <c r="K484" s="80" t="str">
        <f>IF(OR(L484="",Z484="",AA484="",AB484=""),"",IF(B484&lt;AA484,L484,IF(B484&gt;AB484,Z484,L484+(Z484-L484)*MIN(MAX((B484-AA484+1)/MAX(AB484-AA484+1,1),0),1))))</f>
      </c>
      <c r="L484" s="81" t="str">
        <f>IFERROR(INDEX('Cost_Components'!$S$2:$S$28,MATCH(E484,'Cost_Components'!$A$2:$A$28,0)),"")</f>
      </c>
      <c r="M484" s="82" t="str">
        <f>IFERROR(INDEX('Cost_Components'!$L$2:$L$28,MATCH(E484,'Cost_Components'!$A$2:$A$28,0)),"")</f>
      </c>
      <c r="N484" s="83" t="str">
        <f>IFERROR(INDEX('Cost_Components'!$P$2:$P$28,MATCH(E484,'Cost_Components'!$A$2:$A$28,0)),"")</f>
      </c>
      <c r="O484" s="84" t="str">
        <f>AF484*J484</f>
      </c>
      <c r="P484" s="85" t="str">
        <f>AG484*J484</f>
      </c>
      <c r="Q484" s="86" t="str">
        <f>P484*L484*M484*N484</f>
      </c>
      <c r="R484" s="87" t="str">
        <f>O484*K484*M484*N484</f>
      </c>
      <c r="S484" s="88" t="str">
        <f>R484-Q484</f>
      </c>
      <c r="T484" s="34" t="str">
        <f>IFERROR(INDEX('Cost_Components'!$R$2:$R$28,MATCH(E484,'Cost_Components'!$A$2:$A$28,0)),"")</f>
      </c>
      <c r="U484" s="89" t="str">
        <f>IFERROR(INDEX('Cost_Components'!$Q$2:$Q$28,MATCH(E484,'Cost_Components'!$A$2:$A$28,0)),"")</f>
      </c>
      <c r="V484" s="90" t="str">
        <f>1/(1+'Calculation_Assumptions'!$B$5)^(B484-'Calculation_Assumptions'!$B$2)</f>
      </c>
      <c r="W484" s="91" t="str">
        <f>Q484*V484</f>
      </c>
      <c r="X484" s="92" t="str">
        <f>R484*V484</f>
      </c>
      <c r="Y484" s="93" t="str">
        <f>S484*V484</f>
      </c>
      <c r="Z484" s="94" t="str">
        <f>IFERROR(INDEX('Cost_Components'!$T$2:$T$28,MATCH(E484,'Cost_Components'!$A$2:$A$28,0)),"")</f>
      </c>
      <c r="AA484" s="95" t="str">
        <f>IFERROR(INDEX('Cost_Components'!$U$2:$U$28,MATCH(E484,'Cost_Components'!$A$2:$A$28,0)),"")</f>
      </c>
      <c r="AB484" s="96" t="str">
        <f>IFERROR(INDEX('Cost_Components'!$V$2:$V$28,MATCH(E484,'Cost_Components'!$A$2:$A$28,0)),"")</f>
      </c>
      <c r="AC484" s="97" t="str">
        <f>IFERROR(INDEX('Cost_Components'!$M$2:$M$28,MATCH(E484,'Cost_Components'!$A$2:$A$28,0)),"")</f>
      </c>
      <c r="AD484" s="98" t="str">
        <f>IFERROR(INDEX('Cost_Components'!$N$2:$N$28,MATCH(E484,'Cost_Components'!$A$2:$A$28,0)),"")</f>
      </c>
      <c r="AE484" s="34" t="str">
        <f>IFERROR(INDEX('Cost_Components'!$O$2:$O$28,MATCH(E484,'Cost_Components'!$A$2:$A$28,0)),"")</f>
      </c>
      <c r="AF484" s="99" t="n">
        <v>321688.109039464</v>
      </c>
      <c r="AG484" s="100" t="n">
        <v>321639.987196867</v>
      </c>
      <c r="AH484" s="101" t="str">
        <f>IF(H484="shared-count-once",COUNTIFS($A$2:$A$1405,A484,$B$2:$B$1405,B484,$E$2:$E$1405,E484),1)</f>
      </c>
      <c r="AI484" s="102" t="n">
        <v>312936391.858479</v>
      </c>
      <c r="AJ484" s="103" t="str">
        <f>IF(AI484=0,"",Q484/AI484)</f>
      </c>
      <c r="AK484" s="104" t="str">
        <f>IF(AI484=0,"",R484/AI484)</f>
      </c>
      <c r="AL484" s="105" t="str">
        <f>IF(AI484=0,"",S484/AI484)</f>
      </c>
      <c r="AM484" s="106" t="str">
        <f>IF(AI484=0,"",Y484/AI484)</f>
      </c>
    </row>
    <row r="485">
      <c r="A485" t="s">
        <v>256</v>
      </c>
      <c r="B485" s="73" t="n">
        <v>2040</v>
      </c>
      <c r="C485" t="s">
        <v>256</v>
      </c>
      <c r="D485" t="s">
        <v>221</v>
      </c>
      <c r="E485" s="74" t="s">
        <v>344</v>
      </c>
      <c r="F485" s="75" t="s">
        <v>345</v>
      </c>
      <c r="G485" s="76" t="s">
        <v>257</v>
      </c>
      <c r="H485" s="77" t="s">
        <v>240</v>
      </c>
      <c r="I485" s="78" t="s">
        <v>215</v>
      </c>
      <c r="J485" s="79" t="str">
        <f>IFERROR(INDEX('Cost_Components'!$K$2:$K$28,MATCH(E485,'Cost_Components'!$A$2:$A$28,0)),"")</f>
      </c>
      <c r="K485" s="80" t="str">
        <f>IF(OR(L485="",Z485="",AA485="",AB485=""),"",IF(B485&lt;AA485,L485,IF(B485&gt;AB485,Z485,L485+(Z485-L485)*MIN(MAX((B485-AA485+1)/MAX(AB485-AA485+1,1),0),1))))</f>
      </c>
      <c r="L485" s="81" t="str">
        <f>IFERROR(INDEX('Cost_Components'!$S$2:$S$28,MATCH(E485,'Cost_Components'!$A$2:$A$28,0)),"")</f>
      </c>
      <c r="M485" s="82" t="str">
        <f>IFERROR(INDEX('Cost_Components'!$L$2:$L$28,MATCH(E485,'Cost_Components'!$A$2:$A$28,0)),"")</f>
      </c>
      <c r="N485" s="83" t="str">
        <f>IFERROR(INDEX('Cost_Components'!$P$2:$P$28,MATCH(E485,'Cost_Components'!$A$2:$A$28,0)),"")</f>
      </c>
      <c r="O485" s="84" t="str">
        <f>AF485*J485</f>
      </c>
      <c r="P485" s="85" t="str">
        <f>AG485*J485</f>
      </c>
      <c r="Q485" s="86" t="str">
        <f>P485*L485*M485*N485</f>
      </c>
      <c r="R485" s="87" t="str">
        <f>O485*K485*M485*N485</f>
      </c>
      <c r="S485" s="88" t="str">
        <f>R485-Q485</f>
      </c>
      <c r="T485" s="34" t="str">
        <f>IFERROR(INDEX('Cost_Components'!$R$2:$R$28,MATCH(E485,'Cost_Components'!$A$2:$A$28,0)),"")</f>
      </c>
      <c r="U485" s="89" t="str">
        <f>IFERROR(INDEX('Cost_Components'!$Q$2:$Q$28,MATCH(E485,'Cost_Components'!$A$2:$A$28,0)),"")</f>
      </c>
      <c r="V485" s="90" t="str">
        <f>1/(1+'Calculation_Assumptions'!$B$5)^(B485-'Calculation_Assumptions'!$B$2)</f>
      </c>
      <c r="W485" s="91" t="str">
        <f>Q485*V485</f>
      </c>
      <c r="X485" s="92" t="str">
        <f>R485*V485</f>
      </c>
      <c r="Y485" s="93" t="str">
        <f>S485*V485</f>
      </c>
      <c r="Z485" s="94" t="str">
        <f>IFERROR(INDEX('Cost_Components'!$T$2:$T$28,MATCH(E485,'Cost_Components'!$A$2:$A$28,0)),"")</f>
      </c>
      <c r="AA485" s="95" t="str">
        <f>IFERROR(INDEX('Cost_Components'!$U$2:$U$28,MATCH(E485,'Cost_Components'!$A$2:$A$28,0)),"")</f>
      </c>
      <c r="AB485" s="96" t="str">
        <f>IFERROR(INDEX('Cost_Components'!$V$2:$V$28,MATCH(E485,'Cost_Components'!$A$2:$A$28,0)),"")</f>
      </c>
      <c r="AC485" s="97" t="str">
        <f>IFERROR(INDEX('Cost_Components'!$M$2:$M$28,MATCH(E485,'Cost_Components'!$A$2:$A$28,0)),"")</f>
      </c>
      <c r="AD485" s="98" t="str">
        <f>IFERROR(INDEX('Cost_Components'!$N$2:$N$28,MATCH(E485,'Cost_Components'!$A$2:$A$28,0)),"")</f>
      </c>
      <c r="AE485" s="34" t="str">
        <f>IFERROR(INDEX('Cost_Components'!$O$2:$O$28,MATCH(E485,'Cost_Components'!$A$2:$A$28,0)),"")</f>
      </c>
      <c r="AF485" s="99" t="n">
        <v>324622.32408648</v>
      </c>
      <c r="AG485" s="100" t="n">
        <v>324568.537711895</v>
      </c>
      <c r="AH485" s="101" t="str">
        <f>IF(H485="shared-count-once",COUNTIFS($A$2:$A$1405,A485,$B$2:$B$1405,B485,$E$2:$E$1405,E485),1)</f>
      </c>
      <c r="AI485" s="102" t="n">
        <v>314265537.410829</v>
      </c>
      <c r="AJ485" s="103" t="str">
        <f>IF(AI485=0,"",Q485/AI485)</f>
      </c>
      <c r="AK485" s="104" t="str">
        <f>IF(AI485=0,"",R485/AI485)</f>
      </c>
      <c r="AL485" s="105" t="str">
        <f>IF(AI485=0,"",S485/AI485)</f>
      </c>
      <c r="AM485" s="106" t="str">
        <f>IF(AI485=0,"",Y485/AI485)</f>
      </c>
    </row>
    <row r="486">
      <c r="A486" t="s">
        <v>256</v>
      </c>
      <c r="B486" s="73" t="n">
        <v>2041</v>
      </c>
      <c r="C486" t="s">
        <v>256</v>
      </c>
      <c r="D486" t="s">
        <v>221</v>
      </c>
      <c r="E486" s="74" t="s">
        <v>344</v>
      </c>
      <c r="F486" s="75" t="s">
        <v>345</v>
      </c>
      <c r="G486" s="76" t="s">
        <v>257</v>
      </c>
      <c r="H486" s="77" t="s">
        <v>240</v>
      </c>
      <c r="I486" s="78" t="s">
        <v>215</v>
      </c>
      <c r="J486" s="79" t="str">
        <f>IFERROR(INDEX('Cost_Components'!$K$2:$K$28,MATCH(E486,'Cost_Components'!$A$2:$A$28,0)),"")</f>
      </c>
      <c r="K486" s="80" t="str">
        <f>IF(OR(L486="",Z486="",AA486="",AB486=""),"",IF(B486&lt;AA486,L486,IF(B486&gt;AB486,Z486,L486+(Z486-L486)*MIN(MAX((B486-AA486+1)/MAX(AB486-AA486+1,1),0),1))))</f>
      </c>
      <c r="L486" s="81" t="str">
        <f>IFERROR(INDEX('Cost_Components'!$S$2:$S$28,MATCH(E486,'Cost_Components'!$A$2:$A$28,0)),"")</f>
      </c>
      <c r="M486" s="82" t="str">
        <f>IFERROR(INDEX('Cost_Components'!$L$2:$L$28,MATCH(E486,'Cost_Components'!$A$2:$A$28,0)),"")</f>
      </c>
      <c r="N486" s="83" t="str">
        <f>IFERROR(INDEX('Cost_Components'!$P$2:$P$28,MATCH(E486,'Cost_Components'!$A$2:$A$28,0)),"")</f>
      </c>
      <c r="O486" s="84" t="str">
        <f>AF486*J486</f>
      </c>
      <c r="P486" s="85" t="str">
        <f>AG486*J486</f>
      </c>
      <c r="Q486" s="86" t="str">
        <f>P486*L486*M486*N486</f>
      </c>
      <c r="R486" s="87" t="str">
        <f>O486*K486*M486*N486</f>
      </c>
      <c r="S486" s="88" t="str">
        <f>R486-Q486</f>
      </c>
      <c r="T486" s="34" t="str">
        <f>IFERROR(INDEX('Cost_Components'!$R$2:$R$28,MATCH(E486,'Cost_Components'!$A$2:$A$28,0)),"")</f>
      </c>
      <c r="U486" s="89" t="str">
        <f>IFERROR(INDEX('Cost_Components'!$Q$2:$Q$28,MATCH(E486,'Cost_Components'!$A$2:$A$28,0)),"")</f>
      </c>
      <c r="V486" s="90" t="str">
        <f>1/(1+'Calculation_Assumptions'!$B$5)^(B486-'Calculation_Assumptions'!$B$2)</f>
      </c>
      <c r="W486" s="91" t="str">
        <f>Q486*V486</f>
      </c>
      <c r="X486" s="92" t="str">
        <f>R486*V486</f>
      </c>
      <c r="Y486" s="93" t="str">
        <f>S486*V486</f>
      </c>
      <c r="Z486" s="94" t="str">
        <f>IFERROR(INDEX('Cost_Components'!$T$2:$T$28,MATCH(E486,'Cost_Components'!$A$2:$A$28,0)),"")</f>
      </c>
      <c r="AA486" s="95" t="str">
        <f>IFERROR(INDEX('Cost_Components'!$U$2:$U$28,MATCH(E486,'Cost_Components'!$A$2:$A$28,0)),"")</f>
      </c>
      <c r="AB486" s="96" t="str">
        <f>IFERROR(INDEX('Cost_Components'!$V$2:$V$28,MATCH(E486,'Cost_Components'!$A$2:$A$28,0)),"")</f>
      </c>
      <c r="AC486" s="97" t="str">
        <f>IFERROR(INDEX('Cost_Components'!$M$2:$M$28,MATCH(E486,'Cost_Components'!$A$2:$A$28,0)),"")</f>
      </c>
      <c r="AD486" s="98" t="str">
        <f>IFERROR(INDEX('Cost_Components'!$N$2:$N$28,MATCH(E486,'Cost_Components'!$A$2:$A$28,0)),"")</f>
      </c>
      <c r="AE486" s="34" t="str">
        <f>IFERROR(INDEX('Cost_Components'!$O$2:$O$28,MATCH(E486,'Cost_Components'!$A$2:$A$28,0)),"")</f>
      </c>
      <c r="AF486" s="99" t="n">
        <v>327640.820224735</v>
      </c>
      <c r="AG486" s="100" t="n">
        <v>327581.176470429</v>
      </c>
      <c r="AH486" s="101" t="str">
        <f>IF(H486="shared-count-once",COUNTIFS($A$2:$A$1405,A486,$B$2:$B$1405,B486,$E$2:$E$1405,E486),1)</f>
      </c>
      <c r="AI486" s="102" t="n">
        <v>315525215.312548</v>
      </c>
      <c r="AJ486" s="103" t="str">
        <f>IF(AI486=0,"",Q486/AI486)</f>
      </c>
      <c r="AK486" s="104" t="str">
        <f>IF(AI486=0,"",R486/AI486)</f>
      </c>
      <c r="AL486" s="105" t="str">
        <f>IF(AI486=0,"",S486/AI486)</f>
      </c>
      <c r="AM486" s="106" t="str">
        <f>IF(AI486=0,"",Y486/AI486)</f>
      </c>
    </row>
    <row r="487">
      <c r="A487" t="s">
        <v>256</v>
      </c>
      <c r="B487" s="73" t="n">
        <v>2042</v>
      </c>
      <c r="C487" t="s">
        <v>256</v>
      </c>
      <c r="D487" t="s">
        <v>221</v>
      </c>
      <c r="E487" s="74" t="s">
        <v>344</v>
      </c>
      <c r="F487" s="75" t="s">
        <v>345</v>
      </c>
      <c r="G487" s="76" t="s">
        <v>257</v>
      </c>
      <c r="H487" s="77" t="s">
        <v>240</v>
      </c>
      <c r="I487" s="78" t="s">
        <v>215</v>
      </c>
      <c r="J487" s="79" t="str">
        <f>IFERROR(INDEX('Cost_Components'!$K$2:$K$28,MATCH(E487,'Cost_Components'!$A$2:$A$28,0)),"")</f>
      </c>
      <c r="K487" s="80" t="str">
        <f>IF(OR(L487="",Z487="",AA487="",AB487=""),"",IF(B487&lt;AA487,L487,IF(B487&gt;AB487,Z487,L487+(Z487-L487)*MIN(MAX((B487-AA487+1)/MAX(AB487-AA487+1,1),0),1))))</f>
      </c>
      <c r="L487" s="81" t="str">
        <f>IFERROR(INDEX('Cost_Components'!$S$2:$S$28,MATCH(E487,'Cost_Components'!$A$2:$A$28,0)),"")</f>
      </c>
      <c r="M487" s="82" t="str">
        <f>IFERROR(INDEX('Cost_Components'!$L$2:$L$28,MATCH(E487,'Cost_Components'!$A$2:$A$28,0)),"")</f>
      </c>
      <c r="N487" s="83" t="str">
        <f>IFERROR(INDEX('Cost_Components'!$P$2:$P$28,MATCH(E487,'Cost_Components'!$A$2:$A$28,0)),"")</f>
      </c>
      <c r="O487" s="84" t="str">
        <f>AF487*J487</f>
      </c>
      <c r="P487" s="85" t="str">
        <f>AG487*J487</f>
      </c>
      <c r="Q487" s="86" t="str">
        <f>P487*L487*M487*N487</f>
      </c>
      <c r="R487" s="87" t="str">
        <f>O487*K487*M487*N487</f>
      </c>
      <c r="S487" s="88" t="str">
        <f>R487-Q487</f>
      </c>
      <c r="T487" s="34" t="str">
        <f>IFERROR(INDEX('Cost_Components'!$R$2:$R$28,MATCH(E487,'Cost_Components'!$A$2:$A$28,0)),"")</f>
      </c>
      <c r="U487" s="89" t="str">
        <f>IFERROR(INDEX('Cost_Components'!$Q$2:$Q$28,MATCH(E487,'Cost_Components'!$A$2:$A$28,0)),"")</f>
      </c>
      <c r="V487" s="90" t="str">
        <f>1/(1+'Calculation_Assumptions'!$B$5)^(B487-'Calculation_Assumptions'!$B$2)</f>
      </c>
      <c r="W487" s="91" t="str">
        <f>Q487*V487</f>
      </c>
      <c r="X487" s="92" t="str">
        <f>R487*V487</f>
      </c>
      <c r="Y487" s="93" t="str">
        <f>S487*V487</f>
      </c>
      <c r="Z487" s="94" t="str">
        <f>IFERROR(INDEX('Cost_Components'!$T$2:$T$28,MATCH(E487,'Cost_Components'!$A$2:$A$28,0)),"")</f>
      </c>
      <c r="AA487" s="95" t="str">
        <f>IFERROR(INDEX('Cost_Components'!$U$2:$U$28,MATCH(E487,'Cost_Components'!$A$2:$A$28,0)),"")</f>
      </c>
      <c r="AB487" s="96" t="str">
        <f>IFERROR(INDEX('Cost_Components'!$V$2:$V$28,MATCH(E487,'Cost_Components'!$A$2:$A$28,0)),"")</f>
      </c>
      <c r="AC487" s="97" t="str">
        <f>IFERROR(INDEX('Cost_Components'!$M$2:$M$28,MATCH(E487,'Cost_Components'!$A$2:$A$28,0)),"")</f>
      </c>
      <c r="AD487" s="98" t="str">
        <f>IFERROR(INDEX('Cost_Components'!$N$2:$N$28,MATCH(E487,'Cost_Components'!$A$2:$A$28,0)),"")</f>
      </c>
      <c r="AE487" s="34" t="str">
        <f>IFERROR(INDEX('Cost_Components'!$O$2:$O$28,MATCH(E487,'Cost_Components'!$A$2:$A$28,0)),"")</f>
      </c>
      <c r="AF487" s="99" t="n">
        <v>330317.651062046</v>
      </c>
      <c r="AG487" s="100" t="n">
        <v>330252.006619993</v>
      </c>
      <c r="AH487" s="101" t="str">
        <f>IF(H487="shared-count-once",COUNTIFS($A$2:$A$1405,A487,$B$2:$B$1405,B487,$E$2:$E$1405,E487),1)</f>
      </c>
      <c r="AI487" s="102" t="n">
        <v>316707694.211882</v>
      </c>
      <c r="AJ487" s="103" t="str">
        <f>IF(AI487=0,"",Q487/AI487)</f>
      </c>
      <c r="AK487" s="104" t="str">
        <f>IF(AI487=0,"",R487/AI487)</f>
      </c>
      <c r="AL487" s="105" t="str">
        <f>IF(AI487=0,"",S487/AI487)</f>
      </c>
      <c r="AM487" s="106" t="str">
        <f>IF(AI487=0,"",Y487/AI487)</f>
      </c>
    </row>
    <row r="488">
      <c r="A488" t="s">
        <v>256</v>
      </c>
      <c r="B488" s="73" t="n">
        <v>2043</v>
      </c>
      <c r="C488" t="s">
        <v>256</v>
      </c>
      <c r="D488" t="s">
        <v>221</v>
      </c>
      <c r="E488" s="74" t="s">
        <v>344</v>
      </c>
      <c r="F488" s="75" t="s">
        <v>345</v>
      </c>
      <c r="G488" s="76" t="s">
        <v>257</v>
      </c>
      <c r="H488" s="77" t="s">
        <v>240</v>
      </c>
      <c r="I488" s="78" t="s">
        <v>215</v>
      </c>
      <c r="J488" s="79" t="str">
        <f>IFERROR(INDEX('Cost_Components'!$K$2:$K$28,MATCH(E488,'Cost_Components'!$A$2:$A$28,0)),"")</f>
      </c>
      <c r="K488" s="80" t="str">
        <f>IF(OR(L488="",Z488="",AA488="",AB488=""),"",IF(B488&lt;AA488,L488,IF(B488&gt;AB488,Z488,L488+(Z488-L488)*MIN(MAX((B488-AA488+1)/MAX(AB488-AA488+1,1),0),1))))</f>
      </c>
      <c r="L488" s="81" t="str">
        <f>IFERROR(INDEX('Cost_Components'!$S$2:$S$28,MATCH(E488,'Cost_Components'!$A$2:$A$28,0)),"")</f>
      </c>
      <c r="M488" s="82" t="str">
        <f>IFERROR(INDEX('Cost_Components'!$L$2:$L$28,MATCH(E488,'Cost_Components'!$A$2:$A$28,0)),"")</f>
      </c>
      <c r="N488" s="83" t="str">
        <f>IFERROR(INDEX('Cost_Components'!$P$2:$P$28,MATCH(E488,'Cost_Components'!$A$2:$A$28,0)),"")</f>
      </c>
      <c r="O488" s="84" t="str">
        <f>AF488*J488</f>
      </c>
      <c r="P488" s="85" t="str">
        <f>AG488*J488</f>
      </c>
      <c r="Q488" s="86" t="str">
        <f>P488*L488*M488*N488</f>
      </c>
      <c r="R488" s="87" t="str">
        <f>O488*K488*M488*N488</f>
      </c>
      <c r="S488" s="88" t="str">
        <f>R488-Q488</f>
      </c>
      <c r="T488" s="34" t="str">
        <f>IFERROR(INDEX('Cost_Components'!$R$2:$R$28,MATCH(E488,'Cost_Components'!$A$2:$A$28,0)),"")</f>
      </c>
      <c r="U488" s="89" t="str">
        <f>IFERROR(INDEX('Cost_Components'!$Q$2:$Q$28,MATCH(E488,'Cost_Components'!$A$2:$A$28,0)),"")</f>
      </c>
      <c r="V488" s="90" t="str">
        <f>1/(1+'Calculation_Assumptions'!$B$5)^(B488-'Calculation_Assumptions'!$B$2)</f>
      </c>
      <c r="W488" s="91" t="str">
        <f>Q488*V488</f>
      </c>
      <c r="X488" s="92" t="str">
        <f>R488*V488</f>
      </c>
      <c r="Y488" s="93" t="str">
        <f>S488*V488</f>
      </c>
      <c r="Z488" s="94" t="str">
        <f>IFERROR(INDEX('Cost_Components'!$T$2:$T$28,MATCH(E488,'Cost_Components'!$A$2:$A$28,0)),"")</f>
      </c>
      <c r="AA488" s="95" t="str">
        <f>IFERROR(INDEX('Cost_Components'!$U$2:$U$28,MATCH(E488,'Cost_Components'!$A$2:$A$28,0)),"")</f>
      </c>
      <c r="AB488" s="96" t="str">
        <f>IFERROR(INDEX('Cost_Components'!$V$2:$V$28,MATCH(E488,'Cost_Components'!$A$2:$A$28,0)),"")</f>
      </c>
      <c r="AC488" s="97" t="str">
        <f>IFERROR(INDEX('Cost_Components'!$M$2:$M$28,MATCH(E488,'Cost_Components'!$A$2:$A$28,0)),"")</f>
      </c>
      <c r="AD488" s="98" t="str">
        <f>IFERROR(INDEX('Cost_Components'!$N$2:$N$28,MATCH(E488,'Cost_Components'!$A$2:$A$28,0)),"")</f>
      </c>
      <c r="AE488" s="34" t="str">
        <f>IFERROR(INDEX('Cost_Components'!$O$2:$O$28,MATCH(E488,'Cost_Components'!$A$2:$A$28,0)),"")</f>
      </c>
      <c r="AF488" s="99" t="n">
        <v>332236.185825027</v>
      </c>
      <c r="AG488" s="100" t="n">
        <v>332164.4577088</v>
      </c>
      <c r="AH488" s="101" t="str">
        <f>IF(H488="shared-count-once",COUNTIFS($A$2:$A$1405,A488,$B$2:$B$1405,B488,$E$2:$E$1405,E488),1)</f>
      </c>
      <c r="AI488" s="102" t="n">
        <v>317814114.067152</v>
      </c>
      <c r="AJ488" s="103" t="str">
        <f>IF(AI488=0,"",Q488/AI488)</f>
      </c>
      <c r="AK488" s="104" t="str">
        <f>IF(AI488=0,"",R488/AI488)</f>
      </c>
      <c r="AL488" s="105" t="str">
        <f>IF(AI488=0,"",S488/AI488)</f>
      </c>
      <c r="AM488" s="106" t="str">
        <f>IF(AI488=0,"",Y488/AI488)</f>
      </c>
    </row>
    <row r="489">
      <c r="A489" t="s">
        <v>256</v>
      </c>
      <c r="B489" s="73" t="n">
        <v>2044</v>
      </c>
      <c r="C489" t="s">
        <v>256</v>
      </c>
      <c r="D489" t="s">
        <v>221</v>
      </c>
      <c r="E489" s="74" t="s">
        <v>344</v>
      </c>
      <c r="F489" s="75" t="s">
        <v>345</v>
      </c>
      <c r="G489" s="76" t="s">
        <v>257</v>
      </c>
      <c r="H489" s="77" t="s">
        <v>240</v>
      </c>
      <c r="I489" s="78" t="s">
        <v>215</v>
      </c>
      <c r="J489" s="79" t="str">
        <f>IFERROR(INDEX('Cost_Components'!$K$2:$K$28,MATCH(E489,'Cost_Components'!$A$2:$A$28,0)),"")</f>
      </c>
      <c r="K489" s="80" t="str">
        <f>IF(OR(L489="",Z489="",AA489="",AB489=""),"",IF(B489&lt;AA489,L489,IF(B489&gt;AB489,Z489,L489+(Z489-L489)*MIN(MAX((B489-AA489+1)/MAX(AB489-AA489+1,1),0),1))))</f>
      </c>
      <c r="L489" s="81" t="str">
        <f>IFERROR(INDEX('Cost_Components'!$S$2:$S$28,MATCH(E489,'Cost_Components'!$A$2:$A$28,0)),"")</f>
      </c>
      <c r="M489" s="82" t="str">
        <f>IFERROR(INDEX('Cost_Components'!$L$2:$L$28,MATCH(E489,'Cost_Components'!$A$2:$A$28,0)),"")</f>
      </c>
      <c r="N489" s="83" t="str">
        <f>IFERROR(INDEX('Cost_Components'!$P$2:$P$28,MATCH(E489,'Cost_Components'!$A$2:$A$28,0)),"")</f>
      </c>
      <c r="O489" s="84" t="str">
        <f>AF489*J489</f>
      </c>
      <c r="P489" s="85" t="str">
        <f>AG489*J489</f>
      </c>
      <c r="Q489" s="86" t="str">
        <f>P489*L489*M489*N489</f>
      </c>
      <c r="R489" s="87" t="str">
        <f>O489*K489*M489*N489</f>
      </c>
      <c r="S489" s="88" t="str">
        <f>R489-Q489</f>
      </c>
      <c r="T489" s="34" t="str">
        <f>IFERROR(INDEX('Cost_Components'!$R$2:$R$28,MATCH(E489,'Cost_Components'!$A$2:$A$28,0)),"")</f>
      </c>
      <c r="U489" s="89" t="str">
        <f>IFERROR(INDEX('Cost_Components'!$Q$2:$Q$28,MATCH(E489,'Cost_Components'!$A$2:$A$28,0)),"")</f>
      </c>
      <c r="V489" s="90" t="str">
        <f>1/(1+'Calculation_Assumptions'!$B$5)^(B489-'Calculation_Assumptions'!$B$2)</f>
      </c>
      <c r="W489" s="91" t="str">
        <f>Q489*V489</f>
      </c>
      <c r="X489" s="92" t="str">
        <f>R489*V489</f>
      </c>
      <c r="Y489" s="93" t="str">
        <f>S489*V489</f>
      </c>
      <c r="Z489" s="94" t="str">
        <f>IFERROR(INDEX('Cost_Components'!$T$2:$T$28,MATCH(E489,'Cost_Components'!$A$2:$A$28,0)),"")</f>
      </c>
      <c r="AA489" s="95" t="str">
        <f>IFERROR(INDEX('Cost_Components'!$U$2:$U$28,MATCH(E489,'Cost_Components'!$A$2:$A$28,0)),"")</f>
      </c>
      <c r="AB489" s="96" t="str">
        <f>IFERROR(INDEX('Cost_Components'!$V$2:$V$28,MATCH(E489,'Cost_Components'!$A$2:$A$28,0)),"")</f>
      </c>
      <c r="AC489" s="97" t="str">
        <f>IFERROR(INDEX('Cost_Components'!$M$2:$M$28,MATCH(E489,'Cost_Components'!$A$2:$A$28,0)),"")</f>
      </c>
      <c r="AD489" s="98" t="str">
        <f>IFERROR(INDEX('Cost_Components'!$N$2:$N$28,MATCH(E489,'Cost_Components'!$A$2:$A$28,0)),"")</f>
      </c>
      <c r="AE489" s="34" t="str">
        <f>IFERROR(INDEX('Cost_Components'!$O$2:$O$28,MATCH(E489,'Cost_Components'!$A$2:$A$28,0)),"")</f>
      </c>
      <c r="AF489" s="99" t="n">
        <v>334217.236352915</v>
      </c>
      <c r="AG489" s="100" t="n">
        <v>334139.32330374</v>
      </c>
      <c r="AH489" s="101" t="str">
        <f>IF(H489="shared-count-once",COUNTIFS($A$2:$A$1405,A489,$B$2:$B$1405,B489,$E$2:$E$1405,E489),1)</f>
      </c>
      <c r="AI489" s="102" t="n">
        <v>318840890.732156</v>
      </c>
      <c r="AJ489" s="103" t="str">
        <f>IF(AI489=0,"",Q489/AI489)</f>
      </c>
      <c r="AK489" s="104" t="str">
        <f>IF(AI489=0,"",R489/AI489)</f>
      </c>
      <c r="AL489" s="105" t="str">
        <f>IF(AI489=0,"",S489/AI489)</f>
      </c>
      <c r="AM489" s="106" t="str">
        <f>IF(AI489=0,"",Y489/AI489)</f>
      </c>
    </row>
    <row r="490">
      <c r="A490" t="s">
        <v>256</v>
      </c>
      <c r="B490" s="73" t="n">
        <v>2045</v>
      </c>
      <c r="C490" t="s">
        <v>256</v>
      </c>
      <c r="D490" t="s">
        <v>221</v>
      </c>
      <c r="E490" s="74" t="s">
        <v>344</v>
      </c>
      <c r="F490" s="75" t="s">
        <v>345</v>
      </c>
      <c r="G490" s="76" t="s">
        <v>257</v>
      </c>
      <c r="H490" s="77" t="s">
        <v>240</v>
      </c>
      <c r="I490" s="78" t="s">
        <v>215</v>
      </c>
      <c r="J490" s="79" t="str">
        <f>IFERROR(INDEX('Cost_Components'!$K$2:$K$28,MATCH(E490,'Cost_Components'!$A$2:$A$28,0)),"")</f>
      </c>
      <c r="K490" s="80" t="str">
        <f>IF(OR(L490="",Z490="",AA490="",AB490=""),"",IF(B490&lt;AA490,L490,IF(B490&gt;AB490,Z490,L490+(Z490-L490)*MIN(MAX((B490-AA490+1)/MAX(AB490-AA490+1,1),0),1))))</f>
      </c>
      <c r="L490" s="81" t="str">
        <f>IFERROR(INDEX('Cost_Components'!$S$2:$S$28,MATCH(E490,'Cost_Components'!$A$2:$A$28,0)),"")</f>
      </c>
      <c r="M490" s="82" t="str">
        <f>IFERROR(INDEX('Cost_Components'!$L$2:$L$28,MATCH(E490,'Cost_Components'!$A$2:$A$28,0)),"")</f>
      </c>
      <c r="N490" s="83" t="str">
        <f>IFERROR(INDEX('Cost_Components'!$P$2:$P$28,MATCH(E490,'Cost_Components'!$A$2:$A$28,0)),"")</f>
      </c>
      <c r="O490" s="84" t="str">
        <f>AF490*J490</f>
      </c>
      <c r="P490" s="85" t="str">
        <f>AG490*J490</f>
      </c>
      <c r="Q490" s="86" t="str">
        <f>P490*L490*M490*N490</f>
      </c>
      <c r="R490" s="87" t="str">
        <f>O490*K490*M490*N490</f>
      </c>
      <c r="S490" s="88" t="str">
        <f>R490-Q490</f>
      </c>
      <c r="T490" s="34" t="str">
        <f>IFERROR(INDEX('Cost_Components'!$R$2:$R$28,MATCH(E490,'Cost_Components'!$A$2:$A$28,0)),"")</f>
      </c>
      <c r="U490" s="89" t="str">
        <f>IFERROR(INDEX('Cost_Components'!$Q$2:$Q$28,MATCH(E490,'Cost_Components'!$A$2:$A$28,0)),"")</f>
      </c>
      <c r="V490" s="90" t="str">
        <f>1/(1+'Calculation_Assumptions'!$B$5)^(B490-'Calculation_Assumptions'!$B$2)</f>
      </c>
      <c r="W490" s="91" t="str">
        <f>Q490*V490</f>
      </c>
      <c r="X490" s="92" t="str">
        <f>R490*V490</f>
      </c>
      <c r="Y490" s="93" t="str">
        <f>S490*V490</f>
      </c>
      <c r="Z490" s="94" t="str">
        <f>IFERROR(INDEX('Cost_Components'!$T$2:$T$28,MATCH(E490,'Cost_Components'!$A$2:$A$28,0)),"")</f>
      </c>
      <c r="AA490" s="95" t="str">
        <f>IFERROR(INDEX('Cost_Components'!$U$2:$U$28,MATCH(E490,'Cost_Components'!$A$2:$A$28,0)),"")</f>
      </c>
      <c r="AB490" s="96" t="str">
        <f>IFERROR(INDEX('Cost_Components'!$V$2:$V$28,MATCH(E490,'Cost_Components'!$A$2:$A$28,0)),"")</f>
      </c>
      <c r="AC490" s="97" t="str">
        <f>IFERROR(INDEX('Cost_Components'!$M$2:$M$28,MATCH(E490,'Cost_Components'!$A$2:$A$28,0)),"")</f>
      </c>
      <c r="AD490" s="98" t="str">
        <f>IFERROR(INDEX('Cost_Components'!$N$2:$N$28,MATCH(E490,'Cost_Components'!$A$2:$A$28,0)),"")</f>
      </c>
      <c r="AE490" s="34" t="str">
        <f>IFERROR(INDEX('Cost_Components'!$O$2:$O$28,MATCH(E490,'Cost_Components'!$A$2:$A$28,0)),"")</f>
      </c>
      <c r="AF490" s="99" t="n">
        <v>336276.476070855</v>
      </c>
      <c r="AG490" s="100" t="n">
        <v>336192.277644293</v>
      </c>
      <c r="AH490" s="101" t="str">
        <f>IF(H490="shared-count-once",COUNTIFS($A$2:$A$1405,A490,$B$2:$B$1405,B490,$E$2:$E$1405,E490),1)</f>
      </c>
      <c r="AI490" s="102" t="n">
        <v>319784682.33108</v>
      </c>
      <c r="AJ490" s="103" t="str">
        <f>IF(AI490=0,"",Q490/AI490)</f>
      </c>
      <c r="AK490" s="104" t="str">
        <f>IF(AI490=0,"",R490/AI490)</f>
      </c>
      <c r="AL490" s="105" t="str">
        <f>IF(AI490=0,"",S490/AI490)</f>
      </c>
      <c r="AM490" s="106" t="str">
        <f>IF(AI490=0,"",Y490/AI490)</f>
      </c>
    </row>
    <row r="491">
      <c r="A491" t="s">
        <v>256</v>
      </c>
      <c r="B491" s="73" t="n">
        <v>2046</v>
      </c>
      <c r="C491" t="s">
        <v>256</v>
      </c>
      <c r="D491" t="s">
        <v>221</v>
      </c>
      <c r="E491" s="74" t="s">
        <v>344</v>
      </c>
      <c r="F491" s="75" t="s">
        <v>345</v>
      </c>
      <c r="G491" s="76" t="s">
        <v>257</v>
      </c>
      <c r="H491" s="77" t="s">
        <v>240</v>
      </c>
      <c r="I491" s="78" t="s">
        <v>215</v>
      </c>
      <c r="J491" s="79" t="str">
        <f>IFERROR(INDEX('Cost_Components'!$K$2:$K$28,MATCH(E491,'Cost_Components'!$A$2:$A$28,0)),"")</f>
      </c>
      <c r="K491" s="80" t="str">
        <f>IF(OR(L491="",Z491="",AA491="",AB491=""),"",IF(B491&lt;AA491,L491,IF(B491&gt;AB491,Z491,L491+(Z491-L491)*MIN(MAX((B491-AA491+1)/MAX(AB491-AA491+1,1),0),1))))</f>
      </c>
      <c r="L491" s="81" t="str">
        <f>IFERROR(INDEX('Cost_Components'!$S$2:$S$28,MATCH(E491,'Cost_Components'!$A$2:$A$28,0)),"")</f>
      </c>
      <c r="M491" s="82" t="str">
        <f>IFERROR(INDEX('Cost_Components'!$L$2:$L$28,MATCH(E491,'Cost_Components'!$A$2:$A$28,0)),"")</f>
      </c>
      <c r="N491" s="83" t="str">
        <f>IFERROR(INDEX('Cost_Components'!$P$2:$P$28,MATCH(E491,'Cost_Components'!$A$2:$A$28,0)),"")</f>
      </c>
      <c r="O491" s="84" t="str">
        <f>AF491*J491</f>
      </c>
      <c r="P491" s="85" t="str">
        <f>AG491*J491</f>
      </c>
      <c r="Q491" s="86" t="str">
        <f>P491*L491*M491*N491</f>
      </c>
      <c r="R491" s="87" t="str">
        <f>O491*K491*M491*N491</f>
      </c>
      <c r="S491" s="88" t="str">
        <f>R491-Q491</f>
      </c>
      <c r="T491" s="34" t="str">
        <f>IFERROR(INDEX('Cost_Components'!$R$2:$R$28,MATCH(E491,'Cost_Components'!$A$2:$A$28,0)),"")</f>
      </c>
      <c r="U491" s="89" t="str">
        <f>IFERROR(INDEX('Cost_Components'!$Q$2:$Q$28,MATCH(E491,'Cost_Components'!$A$2:$A$28,0)),"")</f>
      </c>
      <c r="V491" s="90" t="str">
        <f>1/(1+'Calculation_Assumptions'!$B$5)^(B491-'Calculation_Assumptions'!$B$2)</f>
      </c>
      <c r="W491" s="91" t="str">
        <f>Q491*V491</f>
      </c>
      <c r="X491" s="92" t="str">
        <f>R491*V491</f>
      </c>
      <c r="Y491" s="93" t="str">
        <f>S491*V491</f>
      </c>
      <c r="Z491" s="94" t="str">
        <f>IFERROR(INDEX('Cost_Components'!$T$2:$T$28,MATCH(E491,'Cost_Components'!$A$2:$A$28,0)),"")</f>
      </c>
      <c r="AA491" s="95" t="str">
        <f>IFERROR(INDEX('Cost_Components'!$U$2:$U$28,MATCH(E491,'Cost_Components'!$A$2:$A$28,0)),"")</f>
      </c>
      <c r="AB491" s="96" t="str">
        <f>IFERROR(INDEX('Cost_Components'!$V$2:$V$28,MATCH(E491,'Cost_Components'!$A$2:$A$28,0)),"")</f>
      </c>
      <c r="AC491" s="97" t="str">
        <f>IFERROR(INDEX('Cost_Components'!$M$2:$M$28,MATCH(E491,'Cost_Components'!$A$2:$A$28,0)),"")</f>
      </c>
      <c r="AD491" s="98" t="str">
        <f>IFERROR(INDEX('Cost_Components'!$N$2:$N$28,MATCH(E491,'Cost_Components'!$A$2:$A$28,0)),"")</f>
      </c>
      <c r="AE491" s="34" t="str">
        <f>IFERROR(INDEX('Cost_Components'!$O$2:$O$28,MATCH(E491,'Cost_Components'!$A$2:$A$28,0)),"")</f>
      </c>
      <c r="AF491" s="99" t="n">
        <v>338368.327586032</v>
      </c>
      <c r="AG491" s="100" t="n">
        <v>338277.746764371</v>
      </c>
      <c r="AH491" s="101" t="str">
        <f>IF(H491="shared-count-once",COUNTIFS($A$2:$A$1405,A491,$B$2:$B$1405,B491,$E$2:$E$1405,E491),1)</f>
      </c>
      <c r="AI491" s="102" t="n">
        <v>320645615.981408</v>
      </c>
      <c r="AJ491" s="103" t="str">
        <f>IF(AI491=0,"",Q491/AI491)</f>
      </c>
      <c r="AK491" s="104" t="str">
        <f>IF(AI491=0,"",R491/AI491)</f>
      </c>
      <c r="AL491" s="105" t="str">
        <f>IF(AI491=0,"",S491/AI491)</f>
      </c>
      <c r="AM491" s="106" t="str">
        <f>IF(AI491=0,"",Y491/AI491)</f>
      </c>
    </row>
    <row r="492">
      <c r="A492" t="s">
        <v>256</v>
      </c>
      <c r="B492" s="73" t="n">
        <v>2047</v>
      </c>
      <c r="C492" t="s">
        <v>256</v>
      </c>
      <c r="D492" t="s">
        <v>221</v>
      </c>
      <c r="E492" s="74" t="s">
        <v>344</v>
      </c>
      <c r="F492" s="75" t="s">
        <v>345</v>
      </c>
      <c r="G492" s="76" t="s">
        <v>257</v>
      </c>
      <c r="H492" s="77" t="s">
        <v>240</v>
      </c>
      <c r="I492" s="78" t="s">
        <v>215</v>
      </c>
      <c r="J492" s="79" t="str">
        <f>IFERROR(INDEX('Cost_Components'!$K$2:$K$28,MATCH(E492,'Cost_Components'!$A$2:$A$28,0)),"")</f>
      </c>
      <c r="K492" s="80" t="str">
        <f>IF(OR(L492="",Z492="",AA492="",AB492=""),"",IF(B492&lt;AA492,L492,IF(B492&gt;AB492,Z492,L492+(Z492-L492)*MIN(MAX((B492-AA492+1)/MAX(AB492-AA492+1,1),0),1))))</f>
      </c>
      <c r="L492" s="81" t="str">
        <f>IFERROR(INDEX('Cost_Components'!$S$2:$S$28,MATCH(E492,'Cost_Components'!$A$2:$A$28,0)),"")</f>
      </c>
      <c r="M492" s="82" t="str">
        <f>IFERROR(INDEX('Cost_Components'!$L$2:$L$28,MATCH(E492,'Cost_Components'!$A$2:$A$28,0)),"")</f>
      </c>
      <c r="N492" s="83" t="str">
        <f>IFERROR(INDEX('Cost_Components'!$P$2:$P$28,MATCH(E492,'Cost_Components'!$A$2:$A$28,0)),"")</f>
      </c>
      <c r="O492" s="84" t="str">
        <f>AF492*J492</f>
      </c>
      <c r="P492" s="85" t="str">
        <f>AG492*J492</f>
      </c>
      <c r="Q492" s="86" t="str">
        <f>P492*L492*M492*N492</f>
      </c>
      <c r="R492" s="87" t="str">
        <f>O492*K492*M492*N492</f>
      </c>
      <c r="S492" s="88" t="str">
        <f>R492-Q492</f>
      </c>
      <c r="T492" s="34" t="str">
        <f>IFERROR(INDEX('Cost_Components'!$R$2:$R$28,MATCH(E492,'Cost_Components'!$A$2:$A$28,0)),"")</f>
      </c>
      <c r="U492" s="89" t="str">
        <f>IFERROR(INDEX('Cost_Components'!$Q$2:$Q$28,MATCH(E492,'Cost_Components'!$A$2:$A$28,0)),"")</f>
      </c>
      <c r="V492" s="90" t="str">
        <f>1/(1+'Calculation_Assumptions'!$B$5)^(B492-'Calculation_Assumptions'!$B$2)</f>
      </c>
      <c r="W492" s="91" t="str">
        <f>Q492*V492</f>
      </c>
      <c r="X492" s="92" t="str">
        <f>R492*V492</f>
      </c>
      <c r="Y492" s="93" t="str">
        <f>S492*V492</f>
      </c>
      <c r="Z492" s="94" t="str">
        <f>IFERROR(INDEX('Cost_Components'!$T$2:$T$28,MATCH(E492,'Cost_Components'!$A$2:$A$28,0)),"")</f>
      </c>
      <c r="AA492" s="95" t="str">
        <f>IFERROR(INDEX('Cost_Components'!$U$2:$U$28,MATCH(E492,'Cost_Components'!$A$2:$A$28,0)),"")</f>
      </c>
      <c r="AB492" s="96" t="str">
        <f>IFERROR(INDEX('Cost_Components'!$V$2:$V$28,MATCH(E492,'Cost_Components'!$A$2:$A$28,0)),"")</f>
      </c>
      <c r="AC492" s="97" t="str">
        <f>IFERROR(INDEX('Cost_Components'!$M$2:$M$28,MATCH(E492,'Cost_Components'!$A$2:$A$28,0)),"")</f>
      </c>
      <c r="AD492" s="98" t="str">
        <f>IFERROR(INDEX('Cost_Components'!$N$2:$N$28,MATCH(E492,'Cost_Components'!$A$2:$A$28,0)),"")</f>
      </c>
      <c r="AE492" s="34" t="str">
        <f>IFERROR(INDEX('Cost_Components'!$O$2:$O$28,MATCH(E492,'Cost_Components'!$A$2:$A$28,0)),"")</f>
      </c>
      <c r="AF492" s="99" t="n">
        <v>339987.353244409</v>
      </c>
      <c r="AG492" s="100" t="n">
        <v>339890.340201461</v>
      </c>
      <c r="AH492" s="101" t="str">
        <f>IF(H492="shared-count-once",COUNTIFS($A$2:$A$1405,A492,$B$2:$B$1405,B492,$E$2:$E$1405,E492),1)</f>
      </c>
      <c r="AI492" s="102" t="n">
        <v>321429520.522875</v>
      </c>
      <c r="AJ492" s="103" t="str">
        <f>IF(AI492=0,"",Q492/AI492)</f>
      </c>
      <c r="AK492" s="104" t="str">
        <f>IF(AI492=0,"",R492/AI492)</f>
      </c>
      <c r="AL492" s="105" t="str">
        <f>IF(AI492=0,"",S492/AI492)</f>
      </c>
      <c r="AM492" s="106" t="str">
        <f>IF(AI492=0,"",Y492/AI492)</f>
      </c>
    </row>
    <row r="493">
      <c r="A493" t="s">
        <v>256</v>
      </c>
      <c r="B493" s="73" t="n">
        <v>2048</v>
      </c>
      <c r="C493" t="s">
        <v>256</v>
      </c>
      <c r="D493" t="s">
        <v>221</v>
      </c>
      <c r="E493" s="74" t="s">
        <v>344</v>
      </c>
      <c r="F493" s="75" t="s">
        <v>345</v>
      </c>
      <c r="G493" s="76" t="s">
        <v>257</v>
      </c>
      <c r="H493" s="77" t="s">
        <v>240</v>
      </c>
      <c r="I493" s="78" t="s">
        <v>215</v>
      </c>
      <c r="J493" s="79" t="str">
        <f>IFERROR(INDEX('Cost_Components'!$K$2:$K$28,MATCH(E493,'Cost_Components'!$A$2:$A$28,0)),"")</f>
      </c>
      <c r="K493" s="80" t="str">
        <f>IF(OR(L493="",Z493="",AA493="",AB493=""),"",IF(B493&lt;AA493,L493,IF(B493&gt;AB493,Z493,L493+(Z493-L493)*MIN(MAX((B493-AA493+1)/MAX(AB493-AA493+1,1),0),1))))</f>
      </c>
      <c r="L493" s="81" t="str">
        <f>IFERROR(INDEX('Cost_Components'!$S$2:$S$28,MATCH(E493,'Cost_Components'!$A$2:$A$28,0)),"")</f>
      </c>
      <c r="M493" s="82" t="str">
        <f>IFERROR(INDEX('Cost_Components'!$L$2:$L$28,MATCH(E493,'Cost_Components'!$A$2:$A$28,0)),"")</f>
      </c>
      <c r="N493" s="83" t="str">
        <f>IFERROR(INDEX('Cost_Components'!$P$2:$P$28,MATCH(E493,'Cost_Components'!$A$2:$A$28,0)),"")</f>
      </c>
      <c r="O493" s="84" t="str">
        <f>AF493*J493</f>
      </c>
      <c r="P493" s="85" t="str">
        <f>AG493*J493</f>
      </c>
      <c r="Q493" s="86" t="str">
        <f>P493*L493*M493*N493</f>
      </c>
      <c r="R493" s="87" t="str">
        <f>O493*K493*M493*N493</f>
      </c>
      <c r="S493" s="88" t="str">
        <f>R493-Q493</f>
      </c>
      <c r="T493" s="34" t="str">
        <f>IFERROR(INDEX('Cost_Components'!$R$2:$R$28,MATCH(E493,'Cost_Components'!$A$2:$A$28,0)),"")</f>
      </c>
      <c r="U493" s="89" t="str">
        <f>IFERROR(INDEX('Cost_Components'!$Q$2:$Q$28,MATCH(E493,'Cost_Components'!$A$2:$A$28,0)),"")</f>
      </c>
      <c r="V493" s="90" t="str">
        <f>1/(1+'Calculation_Assumptions'!$B$5)^(B493-'Calculation_Assumptions'!$B$2)</f>
      </c>
      <c r="W493" s="91" t="str">
        <f>Q493*V493</f>
      </c>
      <c r="X493" s="92" t="str">
        <f>R493*V493</f>
      </c>
      <c r="Y493" s="93" t="str">
        <f>S493*V493</f>
      </c>
      <c r="Z493" s="94" t="str">
        <f>IFERROR(INDEX('Cost_Components'!$T$2:$T$28,MATCH(E493,'Cost_Components'!$A$2:$A$28,0)),"")</f>
      </c>
      <c r="AA493" s="95" t="str">
        <f>IFERROR(INDEX('Cost_Components'!$U$2:$U$28,MATCH(E493,'Cost_Components'!$A$2:$A$28,0)),"")</f>
      </c>
      <c r="AB493" s="96" t="str">
        <f>IFERROR(INDEX('Cost_Components'!$V$2:$V$28,MATCH(E493,'Cost_Components'!$A$2:$A$28,0)),"")</f>
      </c>
      <c r="AC493" s="97" t="str">
        <f>IFERROR(INDEX('Cost_Components'!$M$2:$M$28,MATCH(E493,'Cost_Components'!$A$2:$A$28,0)),"")</f>
      </c>
      <c r="AD493" s="98" t="str">
        <f>IFERROR(INDEX('Cost_Components'!$N$2:$N$28,MATCH(E493,'Cost_Components'!$A$2:$A$28,0)),"")</f>
      </c>
      <c r="AE493" s="34" t="str">
        <f>IFERROR(INDEX('Cost_Components'!$O$2:$O$28,MATCH(E493,'Cost_Components'!$A$2:$A$28,0)),"")</f>
      </c>
      <c r="AF493" s="99" t="n">
        <v>340978.657376204</v>
      </c>
      <c r="AG493" s="100" t="n">
        <v>340875.242966533</v>
      </c>
      <c r="AH493" s="101" t="str">
        <f>IF(H493="shared-count-once",COUNTIFS($A$2:$A$1405,A493,$B$2:$B$1405,B493,$E$2:$E$1405,E493),1)</f>
      </c>
      <c r="AI493" s="102" t="n">
        <v>322136832.260161</v>
      </c>
      <c r="AJ493" s="103" t="str">
        <f>IF(AI493=0,"",Q493/AI493)</f>
      </c>
      <c r="AK493" s="104" t="str">
        <f>IF(AI493=0,"",R493/AI493)</f>
      </c>
      <c r="AL493" s="105" t="str">
        <f>IF(AI493=0,"",S493/AI493)</f>
      </c>
      <c r="AM493" s="106" t="str">
        <f>IF(AI493=0,"",Y493/AI493)</f>
      </c>
    </row>
    <row r="494">
      <c r="A494" t="s">
        <v>256</v>
      </c>
      <c r="B494" s="73" t="n">
        <v>2049</v>
      </c>
      <c r="C494" t="s">
        <v>256</v>
      </c>
      <c r="D494" t="s">
        <v>221</v>
      </c>
      <c r="E494" s="74" t="s">
        <v>344</v>
      </c>
      <c r="F494" s="75" t="s">
        <v>345</v>
      </c>
      <c r="G494" s="76" t="s">
        <v>257</v>
      </c>
      <c r="H494" s="77" t="s">
        <v>240</v>
      </c>
      <c r="I494" s="78" t="s">
        <v>215</v>
      </c>
      <c r="J494" s="79" t="str">
        <f>IFERROR(INDEX('Cost_Components'!$K$2:$K$28,MATCH(E494,'Cost_Components'!$A$2:$A$28,0)),"")</f>
      </c>
      <c r="K494" s="80" t="str">
        <f>IF(OR(L494="",Z494="",AA494="",AB494=""),"",IF(B494&lt;AA494,L494,IF(B494&gt;AB494,Z494,L494+(Z494-L494)*MIN(MAX((B494-AA494+1)/MAX(AB494-AA494+1,1),0),1))))</f>
      </c>
      <c r="L494" s="81" t="str">
        <f>IFERROR(INDEX('Cost_Components'!$S$2:$S$28,MATCH(E494,'Cost_Components'!$A$2:$A$28,0)),"")</f>
      </c>
      <c r="M494" s="82" t="str">
        <f>IFERROR(INDEX('Cost_Components'!$L$2:$L$28,MATCH(E494,'Cost_Components'!$A$2:$A$28,0)),"")</f>
      </c>
      <c r="N494" s="83" t="str">
        <f>IFERROR(INDEX('Cost_Components'!$P$2:$P$28,MATCH(E494,'Cost_Components'!$A$2:$A$28,0)),"")</f>
      </c>
      <c r="O494" s="84" t="str">
        <f>AF494*J494</f>
      </c>
      <c r="P494" s="85" t="str">
        <f>AG494*J494</f>
      </c>
      <c r="Q494" s="86" t="str">
        <f>P494*L494*M494*N494</f>
      </c>
      <c r="R494" s="87" t="str">
        <f>O494*K494*M494*N494</f>
      </c>
      <c r="S494" s="88" t="str">
        <f>R494-Q494</f>
      </c>
      <c r="T494" s="34" t="str">
        <f>IFERROR(INDEX('Cost_Components'!$R$2:$R$28,MATCH(E494,'Cost_Components'!$A$2:$A$28,0)),"")</f>
      </c>
      <c r="U494" s="89" t="str">
        <f>IFERROR(INDEX('Cost_Components'!$Q$2:$Q$28,MATCH(E494,'Cost_Components'!$A$2:$A$28,0)),"")</f>
      </c>
      <c r="V494" s="90" t="str">
        <f>1/(1+'Calculation_Assumptions'!$B$5)^(B494-'Calculation_Assumptions'!$B$2)</f>
      </c>
      <c r="W494" s="91" t="str">
        <f>Q494*V494</f>
      </c>
      <c r="X494" s="92" t="str">
        <f>R494*V494</f>
      </c>
      <c r="Y494" s="93" t="str">
        <f>S494*V494</f>
      </c>
      <c r="Z494" s="94" t="str">
        <f>IFERROR(INDEX('Cost_Components'!$T$2:$T$28,MATCH(E494,'Cost_Components'!$A$2:$A$28,0)),"")</f>
      </c>
      <c r="AA494" s="95" t="str">
        <f>IFERROR(INDEX('Cost_Components'!$U$2:$U$28,MATCH(E494,'Cost_Components'!$A$2:$A$28,0)),"")</f>
      </c>
      <c r="AB494" s="96" t="str">
        <f>IFERROR(INDEX('Cost_Components'!$V$2:$V$28,MATCH(E494,'Cost_Components'!$A$2:$A$28,0)),"")</f>
      </c>
      <c r="AC494" s="97" t="str">
        <f>IFERROR(INDEX('Cost_Components'!$M$2:$M$28,MATCH(E494,'Cost_Components'!$A$2:$A$28,0)),"")</f>
      </c>
      <c r="AD494" s="98" t="str">
        <f>IFERROR(INDEX('Cost_Components'!$N$2:$N$28,MATCH(E494,'Cost_Components'!$A$2:$A$28,0)),"")</f>
      </c>
      <c r="AE494" s="34" t="str">
        <f>IFERROR(INDEX('Cost_Components'!$O$2:$O$28,MATCH(E494,'Cost_Components'!$A$2:$A$28,0)),"")</f>
      </c>
      <c r="AF494" s="99" t="n">
        <v>342243.55946809</v>
      </c>
      <c r="AG494" s="100" t="n">
        <v>342133.686918172</v>
      </c>
      <c r="AH494" s="101" t="str">
        <f>IF(H494="shared-count-once",COUNTIFS($A$2:$A$1405,A494,$B$2:$B$1405,B494,$E$2:$E$1405,E494),1)</f>
      </c>
      <c r="AI494" s="102" t="n">
        <v>322765819.752681</v>
      </c>
      <c r="AJ494" s="103" t="str">
        <f>IF(AI494=0,"",Q494/AI494)</f>
      </c>
      <c r="AK494" s="104" t="str">
        <f>IF(AI494=0,"",R494/AI494)</f>
      </c>
      <c r="AL494" s="105" t="str">
        <f>IF(AI494=0,"",S494/AI494)</f>
      </c>
      <c r="AM494" s="106" t="str">
        <f>IF(AI494=0,"",Y494/AI494)</f>
      </c>
    </row>
    <row r="495">
      <c r="A495" t="s">
        <v>256</v>
      </c>
      <c r="B495" s="73" t="n">
        <v>2050</v>
      </c>
      <c r="C495" t="s">
        <v>256</v>
      </c>
      <c r="D495" t="s">
        <v>221</v>
      </c>
      <c r="E495" s="74" t="s">
        <v>344</v>
      </c>
      <c r="F495" s="75" t="s">
        <v>345</v>
      </c>
      <c r="G495" s="76" t="s">
        <v>257</v>
      </c>
      <c r="H495" s="77" t="s">
        <v>240</v>
      </c>
      <c r="I495" s="78" t="s">
        <v>215</v>
      </c>
      <c r="J495" s="79" t="str">
        <f>IFERROR(INDEX('Cost_Components'!$K$2:$K$28,MATCH(E495,'Cost_Components'!$A$2:$A$28,0)),"")</f>
      </c>
      <c r="K495" s="80" t="str">
        <f>IF(OR(L495="",Z495="",AA495="",AB495=""),"",IF(B495&lt;AA495,L495,IF(B495&gt;AB495,Z495,L495+(Z495-L495)*MIN(MAX((B495-AA495+1)/MAX(AB495-AA495+1,1),0),1))))</f>
      </c>
      <c r="L495" s="81" t="str">
        <f>IFERROR(INDEX('Cost_Components'!$S$2:$S$28,MATCH(E495,'Cost_Components'!$A$2:$A$28,0)),"")</f>
      </c>
      <c r="M495" s="82" t="str">
        <f>IFERROR(INDEX('Cost_Components'!$L$2:$L$28,MATCH(E495,'Cost_Components'!$A$2:$A$28,0)),"")</f>
      </c>
      <c r="N495" s="83" t="str">
        <f>IFERROR(INDEX('Cost_Components'!$P$2:$P$28,MATCH(E495,'Cost_Components'!$A$2:$A$28,0)),"")</f>
      </c>
      <c r="O495" s="84" t="str">
        <f>AF495*J495</f>
      </c>
      <c r="P495" s="85" t="str">
        <f>AG495*J495</f>
      </c>
      <c r="Q495" s="86" t="str">
        <f>P495*L495*M495*N495</f>
      </c>
      <c r="R495" s="87" t="str">
        <f>O495*K495*M495*N495</f>
      </c>
      <c r="S495" s="88" t="str">
        <f>R495-Q495</f>
      </c>
      <c r="T495" s="34" t="str">
        <f>IFERROR(INDEX('Cost_Components'!$R$2:$R$28,MATCH(E495,'Cost_Components'!$A$2:$A$28,0)),"")</f>
      </c>
      <c r="U495" s="89" t="str">
        <f>IFERROR(INDEX('Cost_Components'!$Q$2:$Q$28,MATCH(E495,'Cost_Components'!$A$2:$A$28,0)),"")</f>
      </c>
      <c r="V495" s="90" t="str">
        <f>1/(1+'Calculation_Assumptions'!$B$5)^(B495-'Calculation_Assumptions'!$B$2)</f>
      </c>
      <c r="W495" s="91" t="str">
        <f>Q495*V495</f>
      </c>
      <c r="X495" s="92" t="str">
        <f>R495*V495</f>
      </c>
      <c r="Y495" s="93" t="str">
        <f>S495*V495</f>
      </c>
      <c r="Z495" s="94" t="str">
        <f>IFERROR(INDEX('Cost_Components'!$T$2:$T$28,MATCH(E495,'Cost_Components'!$A$2:$A$28,0)),"")</f>
      </c>
      <c r="AA495" s="95" t="str">
        <f>IFERROR(INDEX('Cost_Components'!$U$2:$U$28,MATCH(E495,'Cost_Components'!$A$2:$A$28,0)),"")</f>
      </c>
      <c r="AB495" s="96" t="str">
        <f>IFERROR(INDEX('Cost_Components'!$V$2:$V$28,MATCH(E495,'Cost_Components'!$A$2:$A$28,0)),"")</f>
      </c>
      <c r="AC495" s="97" t="str">
        <f>IFERROR(INDEX('Cost_Components'!$M$2:$M$28,MATCH(E495,'Cost_Components'!$A$2:$A$28,0)),"")</f>
      </c>
      <c r="AD495" s="98" t="str">
        <f>IFERROR(INDEX('Cost_Components'!$N$2:$N$28,MATCH(E495,'Cost_Components'!$A$2:$A$28,0)),"")</f>
      </c>
      <c r="AE495" s="34" t="str">
        <f>IFERROR(INDEX('Cost_Components'!$O$2:$O$28,MATCH(E495,'Cost_Components'!$A$2:$A$28,0)),"")</f>
      </c>
      <c r="AF495" s="99" t="n">
        <v>343466.725629897</v>
      </c>
      <c r="AG495" s="100" t="n">
        <v>343350.422135702</v>
      </c>
      <c r="AH495" s="101" t="str">
        <f>IF(H495="shared-count-once",COUNTIFS($A$2:$A$1405,A495,$B$2:$B$1405,B495,$E$2:$E$1405,E495),1)</f>
      </c>
      <c r="AI495" s="102" t="n">
        <v>323312042.563285</v>
      </c>
      <c r="AJ495" s="103" t="str">
        <f>IF(AI495=0,"",Q495/AI495)</f>
      </c>
      <c r="AK495" s="104" t="str">
        <f>IF(AI495=0,"",R495/AI495)</f>
      </c>
      <c r="AL495" s="105" t="str">
        <f>IF(AI495=0,"",S495/AI495)</f>
      </c>
      <c r="AM495" s="106" t="str">
        <f>IF(AI495=0,"",Y495/AI495)</f>
      </c>
    </row>
    <row r="496">
      <c r="A496" t="s">
        <v>256</v>
      </c>
      <c r="B496" s="73" t="n">
        <v>2025</v>
      </c>
      <c r="C496" t="s">
        <v>256</v>
      </c>
      <c r="D496" t="s">
        <v>221</v>
      </c>
      <c r="E496" s="74" t="s">
        <v>346</v>
      </c>
      <c r="F496" s="75" t="s">
        <v>347</v>
      </c>
      <c r="G496" s="76" t="s">
        <v>257</v>
      </c>
      <c r="H496" s="77" t="s">
        <v>240</v>
      </c>
      <c r="I496" s="78" t="s">
        <v>304</v>
      </c>
      <c r="J496" s="79" t="str">
        <f>IFERROR(INDEX('Cost_Components'!$K$2:$K$28,MATCH(E496,'Cost_Components'!$A$2:$A$28,0)),"")</f>
      </c>
      <c r="K496" s="80" t="str">
        <f>IF(OR(L496="",Z496="",AA496="",AB496=""),"",IF(B496&lt;AA496,L496,IF(B496&gt;AB496,Z496,L496+(Z496-L496)*MIN(MAX((B496-AA496+1)/MAX(AB496-AA496+1,1),0),1))))</f>
      </c>
      <c r="L496" s="81" t="str">
        <f>IFERROR(INDEX('Cost_Components'!$S$2:$S$28,MATCH(E496,'Cost_Components'!$A$2:$A$28,0)),"")</f>
      </c>
      <c r="M496" s="82" t="str">
        <f>IFERROR(INDEX('Cost_Components'!$L$2:$L$28,MATCH(E496,'Cost_Components'!$A$2:$A$28,0)),"")</f>
      </c>
      <c r="N496" s="83" t="str">
        <f>IFERROR(INDEX('Cost_Components'!$P$2:$P$28,MATCH(E496,'Cost_Components'!$A$2:$A$28,0)),"")</f>
      </c>
      <c r="O496" s="84" t="str">
        <f>AF496*J496</f>
      </c>
      <c r="P496" s="85" t="str">
        <f>AG496*J496</f>
      </c>
      <c r="Q496" s="86" t="str">
        <f>P496*L496*M496*N496</f>
      </c>
      <c r="R496" s="87" t="str">
        <f>O496*K496*M496*N496</f>
      </c>
      <c r="S496" s="88" t="str">
        <f>R496-Q496</f>
      </c>
      <c r="T496" s="34" t="str">
        <f>IFERROR(INDEX('Cost_Components'!$R$2:$R$28,MATCH(E496,'Cost_Components'!$A$2:$A$28,0)),"")</f>
      </c>
      <c r="U496" s="89" t="str">
        <f>IFERROR(INDEX('Cost_Components'!$Q$2:$Q$28,MATCH(E496,'Cost_Components'!$A$2:$A$28,0)),"")</f>
      </c>
      <c r="V496" s="90" t="str">
        <f>1/(1+'Calculation_Assumptions'!$B$5)^(B496-'Calculation_Assumptions'!$B$2)</f>
      </c>
      <c r="W496" s="91" t="str">
        <f>Q496*V496</f>
      </c>
      <c r="X496" s="92" t="str">
        <f>R496*V496</f>
      </c>
      <c r="Y496" s="93" t="str">
        <f>S496*V496</f>
      </c>
      <c r="Z496" s="94" t="str">
        <f>IFERROR(INDEX('Cost_Components'!$T$2:$T$28,MATCH(E496,'Cost_Components'!$A$2:$A$28,0)),"")</f>
      </c>
      <c r="AA496" s="95" t="str">
        <f>IFERROR(INDEX('Cost_Components'!$U$2:$U$28,MATCH(E496,'Cost_Components'!$A$2:$A$28,0)),"")</f>
      </c>
      <c r="AB496" s="96" t="str">
        <f>IFERROR(INDEX('Cost_Components'!$V$2:$V$28,MATCH(E496,'Cost_Components'!$A$2:$A$28,0)),"")</f>
      </c>
      <c r="AC496" s="97" t="str">
        <f>IFERROR(INDEX('Cost_Components'!$M$2:$M$28,MATCH(E496,'Cost_Components'!$A$2:$A$28,0)),"")</f>
      </c>
      <c r="AD496" s="98" t="str">
        <f>IFERROR(INDEX('Cost_Components'!$N$2:$N$28,MATCH(E496,'Cost_Components'!$A$2:$A$28,0)),"")</f>
      </c>
      <c r="AE496" s="34" t="str">
        <f>IFERROR(INDEX('Cost_Components'!$O$2:$O$28,MATCH(E496,'Cost_Components'!$A$2:$A$28,0)),"")</f>
      </c>
      <c r="AF496" s="99" t="n">
        <v>991768.21313207</v>
      </c>
      <c r="AG496" s="100" t="n">
        <v>991698.786123661</v>
      </c>
      <c r="AH496" s="101" t="str">
        <f>IF(H496="shared-count-once",COUNTIFS($A$2:$A$1405,A496,$B$2:$B$1405,B496,$E$2:$E$1405,E496),1)</f>
      </c>
      <c r="AI496" s="102" t="n">
        <v>288391907.644456</v>
      </c>
      <c r="AJ496" s="103" t="str">
        <f>IF(AI496=0,"",Q496/AI496)</f>
      </c>
      <c r="AK496" s="104" t="str">
        <f>IF(AI496=0,"",R496/AI496)</f>
      </c>
      <c r="AL496" s="105" t="str">
        <f>IF(AI496=0,"",S496/AI496)</f>
      </c>
      <c r="AM496" s="106" t="str">
        <f>IF(AI496=0,"",Y496/AI496)</f>
      </c>
    </row>
    <row r="497">
      <c r="A497" t="s">
        <v>256</v>
      </c>
      <c r="B497" s="73" t="n">
        <v>2026</v>
      </c>
      <c r="C497" t="s">
        <v>256</v>
      </c>
      <c r="D497" t="s">
        <v>221</v>
      </c>
      <c r="E497" s="74" t="s">
        <v>346</v>
      </c>
      <c r="F497" s="75" t="s">
        <v>347</v>
      </c>
      <c r="G497" s="76" t="s">
        <v>257</v>
      </c>
      <c r="H497" s="77" t="s">
        <v>240</v>
      </c>
      <c r="I497" s="78" t="s">
        <v>304</v>
      </c>
      <c r="J497" s="79" t="str">
        <f>IFERROR(INDEX('Cost_Components'!$K$2:$K$28,MATCH(E497,'Cost_Components'!$A$2:$A$28,0)),"")</f>
      </c>
      <c r="K497" s="80" t="str">
        <f>IF(OR(L497="",Z497="",AA497="",AB497=""),"",IF(B497&lt;AA497,L497,IF(B497&gt;AB497,Z497,L497+(Z497-L497)*MIN(MAX((B497-AA497+1)/MAX(AB497-AA497+1,1),0),1))))</f>
      </c>
      <c r="L497" s="81" t="str">
        <f>IFERROR(INDEX('Cost_Components'!$S$2:$S$28,MATCH(E497,'Cost_Components'!$A$2:$A$28,0)),"")</f>
      </c>
      <c r="M497" s="82" t="str">
        <f>IFERROR(INDEX('Cost_Components'!$L$2:$L$28,MATCH(E497,'Cost_Components'!$A$2:$A$28,0)),"")</f>
      </c>
      <c r="N497" s="83" t="str">
        <f>IFERROR(INDEX('Cost_Components'!$P$2:$P$28,MATCH(E497,'Cost_Components'!$A$2:$A$28,0)),"")</f>
      </c>
      <c r="O497" s="84" t="str">
        <f>AF497*J497</f>
      </c>
      <c r="P497" s="85" t="str">
        <f>AG497*J497</f>
      </c>
      <c r="Q497" s="86" t="str">
        <f>P497*L497*M497*N497</f>
      </c>
      <c r="R497" s="87" t="str">
        <f>O497*K497*M497*N497</f>
      </c>
      <c r="S497" s="88" t="str">
        <f>R497-Q497</f>
      </c>
      <c r="T497" s="34" t="str">
        <f>IFERROR(INDEX('Cost_Components'!$R$2:$R$28,MATCH(E497,'Cost_Components'!$A$2:$A$28,0)),"")</f>
      </c>
      <c r="U497" s="89" t="str">
        <f>IFERROR(INDEX('Cost_Components'!$Q$2:$Q$28,MATCH(E497,'Cost_Components'!$A$2:$A$28,0)),"")</f>
      </c>
      <c r="V497" s="90" t="str">
        <f>1/(1+'Calculation_Assumptions'!$B$5)^(B497-'Calculation_Assumptions'!$B$2)</f>
      </c>
      <c r="W497" s="91" t="str">
        <f>Q497*V497</f>
      </c>
      <c r="X497" s="92" t="str">
        <f>R497*V497</f>
      </c>
      <c r="Y497" s="93" t="str">
        <f>S497*V497</f>
      </c>
      <c r="Z497" s="94" t="str">
        <f>IFERROR(INDEX('Cost_Components'!$T$2:$T$28,MATCH(E497,'Cost_Components'!$A$2:$A$28,0)),"")</f>
      </c>
      <c r="AA497" s="95" t="str">
        <f>IFERROR(INDEX('Cost_Components'!$U$2:$U$28,MATCH(E497,'Cost_Components'!$A$2:$A$28,0)),"")</f>
      </c>
      <c r="AB497" s="96" t="str">
        <f>IFERROR(INDEX('Cost_Components'!$V$2:$V$28,MATCH(E497,'Cost_Components'!$A$2:$A$28,0)),"")</f>
      </c>
      <c r="AC497" s="97" t="str">
        <f>IFERROR(INDEX('Cost_Components'!$M$2:$M$28,MATCH(E497,'Cost_Components'!$A$2:$A$28,0)),"")</f>
      </c>
      <c r="AD497" s="98" t="str">
        <f>IFERROR(INDEX('Cost_Components'!$N$2:$N$28,MATCH(E497,'Cost_Components'!$A$2:$A$28,0)),"")</f>
      </c>
      <c r="AE497" s="34" t="str">
        <f>IFERROR(INDEX('Cost_Components'!$O$2:$O$28,MATCH(E497,'Cost_Components'!$A$2:$A$28,0)),"")</f>
      </c>
      <c r="AF497" s="99" t="n">
        <v>1003552.34054963</v>
      </c>
      <c r="AG497" s="100" t="n">
        <v>1003373.26561945</v>
      </c>
      <c r="AH497" s="101" t="str">
        <f>IF(H497="shared-count-once",COUNTIFS($A$2:$A$1405,A497,$B$2:$B$1405,B497,$E$2:$E$1405,E497),1)</f>
      </c>
      <c r="AI497" s="102" t="n">
        <v>290472130.233437</v>
      </c>
      <c r="AJ497" s="103" t="str">
        <f>IF(AI497=0,"",Q497/AI497)</f>
      </c>
      <c r="AK497" s="104" t="str">
        <f>IF(AI497=0,"",R497/AI497)</f>
      </c>
      <c r="AL497" s="105" t="str">
        <f>IF(AI497=0,"",S497/AI497)</f>
      </c>
      <c r="AM497" s="106" t="str">
        <f>IF(AI497=0,"",Y497/AI497)</f>
      </c>
    </row>
    <row r="498">
      <c r="A498" t="s">
        <v>256</v>
      </c>
      <c r="B498" s="73" t="n">
        <v>2027</v>
      </c>
      <c r="C498" t="s">
        <v>256</v>
      </c>
      <c r="D498" t="s">
        <v>221</v>
      </c>
      <c r="E498" s="74" t="s">
        <v>346</v>
      </c>
      <c r="F498" s="75" t="s">
        <v>347</v>
      </c>
      <c r="G498" s="76" t="s">
        <v>257</v>
      </c>
      <c r="H498" s="77" t="s">
        <v>240</v>
      </c>
      <c r="I498" s="78" t="s">
        <v>304</v>
      </c>
      <c r="J498" s="79" t="str">
        <f>IFERROR(INDEX('Cost_Components'!$K$2:$K$28,MATCH(E498,'Cost_Components'!$A$2:$A$28,0)),"")</f>
      </c>
      <c r="K498" s="80" t="str">
        <f>IF(OR(L498="",Z498="",AA498="",AB498=""),"",IF(B498&lt;AA498,L498,IF(B498&gt;AB498,Z498,L498+(Z498-L498)*MIN(MAX((B498-AA498+1)/MAX(AB498-AA498+1,1),0),1))))</f>
      </c>
      <c r="L498" s="81" t="str">
        <f>IFERROR(INDEX('Cost_Components'!$S$2:$S$28,MATCH(E498,'Cost_Components'!$A$2:$A$28,0)),"")</f>
      </c>
      <c r="M498" s="82" t="str">
        <f>IFERROR(INDEX('Cost_Components'!$L$2:$L$28,MATCH(E498,'Cost_Components'!$A$2:$A$28,0)),"")</f>
      </c>
      <c r="N498" s="83" t="str">
        <f>IFERROR(INDEX('Cost_Components'!$P$2:$P$28,MATCH(E498,'Cost_Components'!$A$2:$A$28,0)),"")</f>
      </c>
      <c r="O498" s="84" t="str">
        <f>AF498*J498</f>
      </c>
      <c r="P498" s="85" t="str">
        <f>AG498*J498</f>
      </c>
      <c r="Q498" s="86" t="str">
        <f>P498*L498*M498*N498</f>
      </c>
      <c r="R498" s="87" t="str">
        <f>O498*K498*M498*N498</f>
      </c>
      <c r="S498" s="88" t="str">
        <f>R498-Q498</f>
      </c>
      <c r="T498" s="34" t="str">
        <f>IFERROR(INDEX('Cost_Components'!$R$2:$R$28,MATCH(E498,'Cost_Components'!$A$2:$A$28,0)),"")</f>
      </c>
      <c r="U498" s="89" t="str">
        <f>IFERROR(INDEX('Cost_Components'!$Q$2:$Q$28,MATCH(E498,'Cost_Components'!$A$2:$A$28,0)),"")</f>
      </c>
      <c r="V498" s="90" t="str">
        <f>1/(1+'Calculation_Assumptions'!$B$5)^(B498-'Calculation_Assumptions'!$B$2)</f>
      </c>
      <c r="W498" s="91" t="str">
        <f>Q498*V498</f>
      </c>
      <c r="X498" s="92" t="str">
        <f>R498*V498</f>
      </c>
      <c r="Y498" s="93" t="str">
        <f>S498*V498</f>
      </c>
      <c r="Z498" s="94" t="str">
        <f>IFERROR(INDEX('Cost_Components'!$T$2:$T$28,MATCH(E498,'Cost_Components'!$A$2:$A$28,0)),"")</f>
      </c>
      <c r="AA498" s="95" t="str">
        <f>IFERROR(INDEX('Cost_Components'!$U$2:$U$28,MATCH(E498,'Cost_Components'!$A$2:$A$28,0)),"")</f>
      </c>
      <c r="AB498" s="96" t="str">
        <f>IFERROR(INDEX('Cost_Components'!$V$2:$V$28,MATCH(E498,'Cost_Components'!$A$2:$A$28,0)),"")</f>
      </c>
      <c r="AC498" s="97" t="str">
        <f>IFERROR(INDEX('Cost_Components'!$M$2:$M$28,MATCH(E498,'Cost_Components'!$A$2:$A$28,0)),"")</f>
      </c>
      <c r="AD498" s="98" t="str">
        <f>IFERROR(INDEX('Cost_Components'!$N$2:$N$28,MATCH(E498,'Cost_Components'!$A$2:$A$28,0)),"")</f>
      </c>
      <c r="AE498" s="34" t="str">
        <f>IFERROR(INDEX('Cost_Components'!$O$2:$O$28,MATCH(E498,'Cost_Components'!$A$2:$A$28,0)),"")</f>
      </c>
      <c r="AF498" s="99" t="n">
        <v>1015080.64830866</v>
      </c>
      <c r="AG498" s="100" t="n">
        <v>1014762.74663953</v>
      </c>
      <c r="AH498" s="101" t="str">
        <f>IF(H498="shared-count-once",COUNTIFS($A$2:$A$1405,A498,$B$2:$B$1405,B498,$E$2:$E$1405,E498),1)</f>
      </c>
      <c r="AI498" s="102" t="n">
        <v>292505080.826208</v>
      </c>
      <c r="AJ498" s="103" t="str">
        <f>IF(AI498=0,"",Q498/AI498)</f>
      </c>
      <c r="AK498" s="104" t="str">
        <f>IF(AI498=0,"",R498/AI498)</f>
      </c>
      <c r="AL498" s="105" t="str">
        <f>IF(AI498=0,"",S498/AI498)</f>
      </c>
      <c r="AM498" s="106" t="str">
        <f>IF(AI498=0,"",Y498/AI498)</f>
      </c>
    </row>
    <row r="499">
      <c r="A499" t="s">
        <v>256</v>
      </c>
      <c r="B499" s="73" t="n">
        <v>2028</v>
      </c>
      <c r="C499" t="s">
        <v>256</v>
      </c>
      <c r="D499" t="s">
        <v>221</v>
      </c>
      <c r="E499" s="74" t="s">
        <v>346</v>
      </c>
      <c r="F499" s="75" t="s">
        <v>347</v>
      </c>
      <c r="G499" s="76" t="s">
        <v>257</v>
      </c>
      <c r="H499" s="77" t="s">
        <v>240</v>
      </c>
      <c r="I499" s="78" t="s">
        <v>304</v>
      </c>
      <c r="J499" s="79" t="str">
        <f>IFERROR(INDEX('Cost_Components'!$K$2:$K$28,MATCH(E499,'Cost_Components'!$A$2:$A$28,0)),"")</f>
      </c>
      <c r="K499" s="80" t="str">
        <f>IF(OR(L499="",Z499="",AA499="",AB499=""),"",IF(B499&lt;AA499,L499,IF(B499&gt;AB499,Z499,L499+(Z499-L499)*MIN(MAX((B499-AA499+1)/MAX(AB499-AA499+1,1),0),1))))</f>
      </c>
      <c r="L499" s="81" t="str">
        <f>IFERROR(INDEX('Cost_Components'!$S$2:$S$28,MATCH(E499,'Cost_Components'!$A$2:$A$28,0)),"")</f>
      </c>
      <c r="M499" s="82" t="str">
        <f>IFERROR(INDEX('Cost_Components'!$L$2:$L$28,MATCH(E499,'Cost_Components'!$A$2:$A$28,0)),"")</f>
      </c>
      <c r="N499" s="83" t="str">
        <f>IFERROR(INDEX('Cost_Components'!$P$2:$P$28,MATCH(E499,'Cost_Components'!$A$2:$A$28,0)),"")</f>
      </c>
      <c r="O499" s="84" t="str">
        <f>AF499*J499</f>
      </c>
      <c r="P499" s="85" t="str">
        <f>AG499*J499</f>
      </c>
      <c r="Q499" s="86" t="str">
        <f>P499*L499*M499*N499</f>
      </c>
      <c r="R499" s="87" t="str">
        <f>O499*K499*M499*N499</f>
      </c>
      <c r="S499" s="88" t="str">
        <f>R499-Q499</f>
      </c>
      <c r="T499" s="34" t="str">
        <f>IFERROR(INDEX('Cost_Components'!$R$2:$R$28,MATCH(E499,'Cost_Components'!$A$2:$A$28,0)),"")</f>
      </c>
      <c r="U499" s="89" t="str">
        <f>IFERROR(INDEX('Cost_Components'!$Q$2:$Q$28,MATCH(E499,'Cost_Components'!$A$2:$A$28,0)),"")</f>
      </c>
      <c r="V499" s="90" t="str">
        <f>1/(1+'Calculation_Assumptions'!$B$5)^(B499-'Calculation_Assumptions'!$B$2)</f>
      </c>
      <c r="W499" s="91" t="str">
        <f>Q499*V499</f>
      </c>
      <c r="X499" s="92" t="str">
        <f>R499*V499</f>
      </c>
      <c r="Y499" s="93" t="str">
        <f>S499*V499</f>
      </c>
      <c r="Z499" s="94" t="str">
        <f>IFERROR(INDEX('Cost_Components'!$T$2:$T$28,MATCH(E499,'Cost_Components'!$A$2:$A$28,0)),"")</f>
      </c>
      <c r="AA499" s="95" t="str">
        <f>IFERROR(INDEX('Cost_Components'!$U$2:$U$28,MATCH(E499,'Cost_Components'!$A$2:$A$28,0)),"")</f>
      </c>
      <c r="AB499" s="96" t="str">
        <f>IFERROR(INDEX('Cost_Components'!$V$2:$V$28,MATCH(E499,'Cost_Components'!$A$2:$A$28,0)),"")</f>
      </c>
      <c r="AC499" s="97" t="str">
        <f>IFERROR(INDEX('Cost_Components'!$M$2:$M$28,MATCH(E499,'Cost_Components'!$A$2:$A$28,0)),"")</f>
      </c>
      <c r="AD499" s="98" t="str">
        <f>IFERROR(INDEX('Cost_Components'!$N$2:$N$28,MATCH(E499,'Cost_Components'!$A$2:$A$28,0)),"")</f>
      </c>
      <c r="AE499" s="34" t="str">
        <f>IFERROR(INDEX('Cost_Components'!$O$2:$O$28,MATCH(E499,'Cost_Components'!$A$2:$A$28,0)),"")</f>
      </c>
      <c r="AF499" s="99" t="n">
        <v>1024617.00964317</v>
      </c>
      <c r="AG499" s="100" t="n">
        <v>1024137.3793814</v>
      </c>
      <c r="AH499" s="101" t="str">
        <f>IF(H499="shared-count-once",COUNTIFS($A$2:$A$1405,A499,$B$2:$B$1405,B499,$E$2:$E$1405,E499),1)</f>
      </c>
      <c r="AI499" s="102" t="n">
        <v>294484707.921554</v>
      </c>
      <c r="AJ499" s="103" t="str">
        <f>IF(AI499=0,"",Q499/AI499)</f>
      </c>
      <c r="AK499" s="104" t="str">
        <f>IF(AI499=0,"",R499/AI499)</f>
      </c>
      <c r="AL499" s="105" t="str">
        <f>IF(AI499=0,"",S499/AI499)</f>
      </c>
      <c r="AM499" s="106" t="str">
        <f>IF(AI499=0,"",Y499/AI499)</f>
      </c>
    </row>
    <row r="500">
      <c r="A500" t="s">
        <v>256</v>
      </c>
      <c r="B500" s="73" t="n">
        <v>2029</v>
      </c>
      <c r="C500" t="s">
        <v>256</v>
      </c>
      <c r="D500" t="s">
        <v>221</v>
      </c>
      <c r="E500" s="74" t="s">
        <v>346</v>
      </c>
      <c r="F500" s="75" t="s">
        <v>347</v>
      </c>
      <c r="G500" s="76" t="s">
        <v>257</v>
      </c>
      <c r="H500" s="77" t="s">
        <v>240</v>
      </c>
      <c r="I500" s="78" t="s">
        <v>304</v>
      </c>
      <c r="J500" s="79" t="str">
        <f>IFERROR(INDEX('Cost_Components'!$K$2:$K$28,MATCH(E500,'Cost_Components'!$A$2:$A$28,0)),"")</f>
      </c>
      <c r="K500" s="80" t="str">
        <f>IF(OR(L500="",Z500="",AA500="",AB500=""),"",IF(B500&lt;AA500,L500,IF(B500&gt;AB500,Z500,L500+(Z500-L500)*MIN(MAX((B500-AA500+1)/MAX(AB500-AA500+1,1),0),1))))</f>
      </c>
      <c r="L500" s="81" t="str">
        <f>IFERROR(INDEX('Cost_Components'!$S$2:$S$28,MATCH(E500,'Cost_Components'!$A$2:$A$28,0)),"")</f>
      </c>
      <c r="M500" s="82" t="str">
        <f>IFERROR(INDEX('Cost_Components'!$L$2:$L$28,MATCH(E500,'Cost_Components'!$A$2:$A$28,0)),"")</f>
      </c>
      <c r="N500" s="83" t="str">
        <f>IFERROR(INDEX('Cost_Components'!$P$2:$P$28,MATCH(E500,'Cost_Components'!$A$2:$A$28,0)),"")</f>
      </c>
      <c r="O500" s="84" t="str">
        <f>AF500*J500</f>
      </c>
      <c r="P500" s="85" t="str">
        <f>AG500*J500</f>
      </c>
      <c r="Q500" s="86" t="str">
        <f>P500*L500*M500*N500</f>
      </c>
      <c r="R500" s="87" t="str">
        <f>O500*K500*M500*N500</f>
      </c>
      <c r="S500" s="88" t="str">
        <f>R500-Q500</f>
      </c>
      <c r="T500" s="34" t="str">
        <f>IFERROR(INDEX('Cost_Components'!$R$2:$R$28,MATCH(E500,'Cost_Components'!$A$2:$A$28,0)),"")</f>
      </c>
      <c r="U500" s="89" t="str">
        <f>IFERROR(INDEX('Cost_Components'!$Q$2:$Q$28,MATCH(E500,'Cost_Components'!$A$2:$A$28,0)),"")</f>
      </c>
      <c r="V500" s="90" t="str">
        <f>1/(1+'Calculation_Assumptions'!$B$5)^(B500-'Calculation_Assumptions'!$B$2)</f>
      </c>
      <c r="W500" s="91" t="str">
        <f>Q500*V500</f>
      </c>
      <c r="X500" s="92" t="str">
        <f>R500*V500</f>
      </c>
      <c r="Y500" s="93" t="str">
        <f>S500*V500</f>
      </c>
      <c r="Z500" s="94" t="str">
        <f>IFERROR(INDEX('Cost_Components'!$T$2:$T$28,MATCH(E500,'Cost_Components'!$A$2:$A$28,0)),"")</f>
      </c>
      <c r="AA500" s="95" t="str">
        <f>IFERROR(INDEX('Cost_Components'!$U$2:$U$28,MATCH(E500,'Cost_Components'!$A$2:$A$28,0)),"")</f>
      </c>
      <c r="AB500" s="96" t="str">
        <f>IFERROR(INDEX('Cost_Components'!$V$2:$V$28,MATCH(E500,'Cost_Components'!$A$2:$A$28,0)),"")</f>
      </c>
      <c r="AC500" s="97" t="str">
        <f>IFERROR(INDEX('Cost_Components'!$M$2:$M$28,MATCH(E500,'Cost_Components'!$A$2:$A$28,0)),"")</f>
      </c>
      <c r="AD500" s="98" t="str">
        <f>IFERROR(INDEX('Cost_Components'!$N$2:$N$28,MATCH(E500,'Cost_Components'!$A$2:$A$28,0)),"")</f>
      </c>
      <c r="AE500" s="34" t="str">
        <f>IFERROR(INDEX('Cost_Components'!$O$2:$O$28,MATCH(E500,'Cost_Components'!$A$2:$A$28,0)),"")</f>
      </c>
      <c r="AF500" s="99" t="n">
        <v>1033616.37712581</v>
      </c>
      <c r="AG500" s="100" t="n">
        <v>1032956.00359712</v>
      </c>
      <c r="AH500" s="101" t="str">
        <f>IF(H500="shared-count-once",COUNTIFS($A$2:$A$1405,A500,$B$2:$B$1405,B500,$E$2:$E$1405,E500),1)</f>
      </c>
      <c r="AI500" s="102" t="n">
        <v>296414030.31143</v>
      </c>
      <c r="AJ500" s="103" t="str">
        <f>IF(AI500=0,"",Q500/AI500)</f>
      </c>
      <c r="AK500" s="104" t="str">
        <f>IF(AI500=0,"",R500/AI500)</f>
      </c>
      <c r="AL500" s="105" t="str">
        <f>IF(AI500=0,"",S500/AI500)</f>
      </c>
      <c r="AM500" s="106" t="str">
        <f>IF(AI500=0,"",Y500/AI500)</f>
      </c>
    </row>
    <row r="501">
      <c r="A501" t="s">
        <v>256</v>
      </c>
      <c r="B501" s="73" t="n">
        <v>2030</v>
      </c>
      <c r="C501" t="s">
        <v>256</v>
      </c>
      <c r="D501" t="s">
        <v>221</v>
      </c>
      <c r="E501" s="74" t="s">
        <v>346</v>
      </c>
      <c r="F501" s="75" t="s">
        <v>347</v>
      </c>
      <c r="G501" s="76" t="s">
        <v>257</v>
      </c>
      <c r="H501" s="77" t="s">
        <v>240</v>
      </c>
      <c r="I501" s="78" t="s">
        <v>304</v>
      </c>
      <c r="J501" s="79" t="str">
        <f>IFERROR(INDEX('Cost_Components'!$K$2:$K$28,MATCH(E501,'Cost_Components'!$A$2:$A$28,0)),"")</f>
      </c>
      <c r="K501" s="80" t="str">
        <f>IF(OR(L501="",Z501="",AA501="",AB501=""),"",IF(B501&lt;AA501,L501,IF(B501&gt;AB501,Z501,L501+(Z501-L501)*MIN(MAX((B501-AA501+1)/MAX(AB501-AA501+1,1),0),1))))</f>
      </c>
      <c r="L501" s="81" t="str">
        <f>IFERROR(INDEX('Cost_Components'!$S$2:$S$28,MATCH(E501,'Cost_Components'!$A$2:$A$28,0)),"")</f>
      </c>
      <c r="M501" s="82" t="str">
        <f>IFERROR(INDEX('Cost_Components'!$L$2:$L$28,MATCH(E501,'Cost_Components'!$A$2:$A$28,0)),"")</f>
      </c>
      <c r="N501" s="83" t="str">
        <f>IFERROR(INDEX('Cost_Components'!$P$2:$P$28,MATCH(E501,'Cost_Components'!$A$2:$A$28,0)),"")</f>
      </c>
      <c r="O501" s="84" t="str">
        <f>AF501*J501</f>
      </c>
      <c r="P501" s="85" t="str">
        <f>AG501*J501</f>
      </c>
      <c r="Q501" s="86" t="str">
        <f>P501*L501*M501*N501</f>
      </c>
      <c r="R501" s="87" t="str">
        <f>O501*K501*M501*N501</f>
      </c>
      <c r="S501" s="88" t="str">
        <f>R501-Q501</f>
      </c>
      <c r="T501" s="34" t="str">
        <f>IFERROR(INDEX('Cost_Components'!$R$2:$R$28,MATCH(E501,'Cost_Components'!$A$2:$A$28,0)),"")</f>
      </c>
      <c r="U501" s="89" t="str">
        <f>IFERROR(INDEX('Cost_Components'!$Q$2:$Q$28,MATCH(E501,'Cost_Components'!$A$2:$A$28,0)),"")</f>
      </c>
      <c r="V501" s="90" t="str">
        <f>1/(1+'Calculation_Assumptions'!$B$5)^(B501-'Calculation_Assumptions'!$B$2)</f>
      </c>
      <c r="W501" s="91" t="str">
        <f>Q501*V501</f>
      </c>
      <c r="X501" s="92" t="str">
        <f>R501*V501</f>
      </c>
      <c r="Y501" s="93" t="str">
        <f>S501*V501</f>
      </c>
      <c r="Z501" s="94" t="str">
        <f>IFERROR(INDEX('Cost_Components'!$T$2:$T$28,MATCH(E501,'Cost_Components'!$A$2:$A$28,0)),"")</f>
      </c>
      <c r="AA501" s="95" t="str">
        <f>IFERROR(INDEX('Cost_Components'!$U$2:$U$28,MATCH(E501,'Cost_Components'!$A$2:$A$28,0)),"")</f>
      </c>
      <c r="AB501" s="96" t="str">
        <f>IFERROR(INDEX('Cost_Components'!$V$2:$V$28,MATCH(E501,'Cost_Components'!$A$2:$A$28,0)),"")</f>
      </c>
      <c r="AC501" s="97" t="str">
        <f>IFERROR(INDEX('Cost_Components'!$M$2:$M$28,MATCH(E501,'Cost_Components'!$A$2:$A$28,0)),"")</f>
      </c>
      <c r="AD501" s="98" t="str">
        <f>IFERROR(INDEX('Cost_Components'!$N$2:$N$28,MATCH(E501,'Cost_Components'!$A$2:$A$28,0)),"")</f>
      </c>
      <c r="AE501" s="34" t="str">
        <f>IFERROR(INDEX('Cost_Components'!$O$2:$O$28,MATCH(E501,'Cost_Components'!$A$2:$A$28,0)),"")</f>
      </c>
      <c r="AF501" s="99" t="n">
        <v>1041968.08251884</v>
      </c>
      <c r="AG501" s="100" t="n">
        <v>1041112.3796981</v>
      </c>
      <c r="AH501" s="101" t="str">
        <f>IF(H501="shared-count-once",COUNTIFS($A$2:$A$1405,A501,$B$2:$B$1405,B501,$E$2:$E$1405,E501),1)</f>
      </c>
      <c r="AI501" s="102" t="n">
        <v>298289404.664994</v>
      </c>
      <c r="AJ501" s="103" t="str">
        <f>IF(AI501=0,"",Q501/AI501)</f>
      </c>
      <c r="AK501" s="104" t="str">
        <f>IF(AI501=0,"",R501/AI501)</f>
      </c>
      <c r="AL501" s="105" t="str">
        <f>IF(AI501=0,"",S501/AI501)</f>
      </c>
      <c r="AM501" s="106" t="str">
        <f>IF(AI501=0,"",Y501/AI501)</f>
      </c>
    </row>
    <row r="502">
      <c r="A502" t="s">
        <v>256</v>
      </c>
      <c r="B502" s="73" t="n">
        <v>2031</v>
      </c>
      <c r="C502" t="s">
        <v>256</v>
      </c>
      <c r="D502" t="s">
        <v>221</v>
      </c>
      <c r="E502" s="74" t="s">
        <v>346</v>
      </c>
      <c r="F502" s="75" t="s">
        <v>347</v>
      </c>
      <c r="G502" s="76" t="s">
        <v>257</v>
      </c>
      <c r="H502" s="77" t="s">
        <v>240</v>
      </c>
      <c r="I502" s="78" t="s">
        <v>304</v>
      </c>
      <c r="J502" s="79" t="str">
        <f>IFERROR(INDEX('Cost_Components'!$K$2:$K$28,MATCH(E502,'Cost_Components'!$A$2:$A$28,0)),"")</f>
      </c>
      <c r="K502" s="80" t="str">
        <f>IF(OR(L502="",Z502="",AA502="",AB502=""),"",IF(B502&lt;AA502,L502,IF(B502&gt;AB502,Z502,L502+(Z502-L502)*MIN(MAX((B502-AA502+1)/MAX(AB502-AA502+1,1),0),1))))</f>
      </c>
      <c r="L502" s="81" t="str">
        <f>IFERROR(INDEX('Cost_Components'!$S$2:$S$28,MATCH(E502,'Cost_Components'!$A$2:$A$28,0)),"")</f>
      </c>
      <c r="M502" s="82" t="str">
        <f>IFERROR(INDEX('Cost_Components'!$L$2:$L$28,MATCH(E502,'Cost_Components'!$A$2:$A$28,0)),"")</f>
      </c>
      <c r="N502" s="83" t="str">
        <f>IFERROR(INDEX('Cost_Components'!$P$2:$P$28,MATCH(E502,'Cost_Components'!$A$2:$A$28,0)),"")</f>
      </c>
      <c r="O502" s="84" t="str">
        <f>AF502*J502</f>
      </c>
      <c r="P502" s="85" t="str">
        <f>AG502*J502</f>
      </c>
      <c r="Q502" s="86" t="str">
        <f>P502*L502*M502*N502</f>
      </c>
      <c r="R502" s="87" t="str">
        <f>O502*K502*M502*N502</f>
      </c>
      <c r="S502" s="88" t="str">
        <f>R502-Q502</f>
      </c>
      <c r="T502" s="34" t="str">
        <f>IFERROR(INDEX('Cost_Components'!$R$2:$R$28,MATCH(E502,'Cost_Components'!$A$2:$A$28,0)),"")</f>
      </c>
      <c r="U502" s="89" t="str">
        <f>IFERROR(INDEX('Cost_Components'!$Q$2:$Q$28,MATCH(E502,'Cost_Components'!$A$2:$A$28,0)),"")</f>
      </c>
      <c r="V502" s="90" t="str">
        <f>1/(1+'Calculation_Assumptions'!$B$5)^(B502-'Calculation_Assumptions'!$B$2)</f>
      </c>
      <c r="W502" s="91" t="str">
        <f>Q502*V502</f>
      </c>
      <c r="X502" s="92" t="str">
        <f>R502*V502</f>
      </c>
      <c r="Y502" s="93" t="str">
        <f>S502*V502</f>
      </c>
      <c r="Z502" s="94" t="str">
        <f>IFERROR(INDEX('Cost_Components'!$T$2:$T$28,MATCH(E502,'Cost_Components'!$A$2:$A$28,0)),"")</f>
      </c>
      <c r="AA502" s="95" t="str">
        <f>IFERROR(INDEX('Cost_Components'!$U$2:$U$28,MATCH(E502,'Cost_Components'!$A$2:$A$28,0)),"")</f>
      </c>
      <c r="AB502" s="96" t="str">
        <f>IFERROR(INDEX('Cost_Components'!$V$2:$V$28,MATCH(E502,'Cost_Components'!$A$2:$A$28,0)),"")</f>
      </c>
      <c r="AC502" s="97" t="str">
        <f>IFERROR(INDEX('Cost_Components'!$M$2:$M$28,MATCH(E502,'Cost_Components'!$A$2:$A$28,0)),"")</f>
      </c>
      <c r="AD502" s="98" t="str">
        <f>IFERROR(INDEX('Cost_Components'!$N$2:$N$28,MATCH(E502,'Cost_Components'!$A$2:$A$28,0)),"")</f>
      </c>
      <c r="AE502" s="34" t="str">
        <f>IFERROR(INDEX('Cost_Components'!$O$2:$O$28,MATCH(E502,'Cost_Components'!$A$2:$A$28,0)),"")</f>
      </c>
      <c r="AF502" s="99" t="n">
        <v>1049877.97257561</v>
      </c>
      <c r="AG502" s="100" t="n">
        <v>1048813.97540056</v>
      </c>
      <c r="AH502" s="101" t="str">
        <f>IF(H502="shared-count-once",COUNTIFS($A$2:$A$1405,A502,$B$2:$B$1405,B502,$E$2:$E$1405,E502),1)</f>
      </c>
      <c r="AI502" s="102" t="n">
        <v>300119636.925519</v>
      </c>
      <c r="AJ502" s="103" t="str">
        <f>IF(AI502=0,"",Q502/AI502)</f>
      </c>
      <c r="AK502" s="104" t="str">
        <f>IF(AI502=0,"",R502/AI502)</f>
      </c>
      <c r="AL502" s="105" t="str">
        <f>IF(AI502=0,"",S502/AI502)</f>
      </c>
      <c r="AM502" s="106" t="str">
        <f>IF(AI502=0,"",Y502/AI502)</f>
      </c>
    </row>
    <row r="503">
      <c r="A503" t="s">
        <v>256</v>
      </c>
      <c r="B503" s="73" t="n">
        <v>2032</v>
      </c>
      <c r="C503" t="s">
        <v>256</v>
      </c>
      <c r="D503" t="s">
        <v>221</v>
      </c>
      <c r="E503" s="74" t="s">
        <v>346</v>
      </c>
      <c r="F503" s="75" t="s">
        <v>347</v>
      </c>
      <c r="G503" s="76" t="s">
        <v>257</v>
      </c>
      <c r="H503" s="77" t="s">
        <v>240</v>
      </c>
      <c r="I503" s="78" t="s">
        <v>304</v>
      </c>
      <c r="J503" s="79" t="str">
        <f>IFERROR(INDEX('Cost_Components'!$K$2:$K$28,MATCH(E503,'Cost_Components'!$A$2:$A$28,0)),"")</f>
      </c>
      <c r="K503" s="80" t="str">
        <f>IF(OR(L503="",Z503="",AA503="",AB503=""),"",IF(B503&lt;AA503,L503,IF(B503&gt;AB503,Z503,L503+(Z503-L503)*MIN(MAX((B503-AA503+1)/MAX(AB503-AA503+1,1),0),1))))</f>
      </c>
      <c r="L503" s="81" t="str">
        <f>IFERROR(INDEX('Cost_Components'!$S$2:$S$28,MATCH(E503,'Cost_Components'!$A$2:$A$28,0)),"")</f>
      </c>
      <c r="M503" s="82" t="str">
        <f>IFERROR(INDEX('Cost_Components'!$L$2:$L$28,MATCH(E503,'Cost_Components'!$A$2:$A$28,0)),"")</f>
      </c>
      <c r="N503" s="83" t="str">
        <f>IFERROR(INDEX('Cost_Components'!$P$2:$P$28,MATCH(E503,'Cost_Components'!$A$2:$A$28,0)),"")</f>
      </c>
      <c r="O503" s="84" t="str">
        <f>AF503*J503</f>
      </c>
      <c r="P503" s="85" t="str">
        <f>AG503*J503</f>
      </c>
      <c r="Q503" s="86" t="str">
        <f>P503*L503*M503*N503</f>
      </c>
      <c r="R503" s="87" t="str">
        <f>O503*K503*M503*N503</f>
      </c>
      <c r="S503" s="88" t="str">
        <f>R503-Q503</f>
      </c>
      <c r="T503" s="34" t="str">
        <f>IFERROR(INDEX('Cost_Components'!$R$2:$R$28,MATCH(E503,'Cost_Components'!$A$2:$A$28,0)),"")</f>
      </c>
      <c r="U503" s="89" t="str">
        <f>IFERROR(INDEX('Cost_Components'!$Q$2:$Q$28,MATCH(E503,'Cost_Components'!$A$2:$A$28,0)),"")</f>
      </c>
      <c r="V503" s="90" t="str">
        <f>1/(1+'Calculation_Assumptions'!$B$5)^(B503-'Calculation_Assumptions'!$B$2)</f>
      </c>
      <c r="W503" s="91" t="str">
        <f>Q503*V503</f>
      </c>
      <c r="X503" s="92" t="str">
        <f>R503*V503</f>
      </c>
      <c r="Y503" s="93" t="str">
        <f>S503*V503</f>
      </c>
      <c r="Z503" s="94" t="str">
        <f>IFERROR(INDEX('Cost_Components'!$T$2:$T$28,MATCH(E503,'Cost_Components'!$A$2:$A$28,0)),"")</f>
      </c>
      <c r="AA503" s="95" t="str">
        <f>IFERROR(INDEX('Cost_Components'!$U$2:$U$28,MATCH(E503,'Cost_Components'!$A$2:$A$28,0)),"")</f>
      </c>
      <c r="AB503" s="96" t="str">
        <f>IFERROR(INDEX('Cost_Components'!$V$2:$V$28,MATCH(E503,'Cost_Components'!$A$2:$A$28,0)),"")</f>
      </c>
      <c r="AC503" s="97" t="str">
        <f>IFERROR(INDEX('Cost_Components'!$M$2:$M$28,MATCH(E503,'Cost_Components'!$A$2:$A$28,0)),"")</f>
      </c>
      <c r="AD503" s="98" t="str">
        <f>IFERROR(INDEX('Cost_Components'!$N$2:$N$28,MATCH(E503,'Cost_Components'!$A$2:$A$28,0)),"")</f>
      </c>
      <c r="AE503" s="34" t="str">
        <f>IFERROR(INDEX('Cost_Components'!$O$2:$O$28,MATCH(E503,'Cost_Components'!$A$2:$A$28,0)),"")</f>
      </c>
      <c r="AF503" s="99" t="n">
        <v>1057405.68819814</v>
      </c>
      <c r="AG503" s="100" t="n">
        <v>1056122.97271157</v>
      </c>
      <c r="AH503" s="101" t="str">
        <f>IF(H503="shared-count-once",COUNTIFS($A$2:$A$1405,A503,$B$2:$B$1405,B503,$E$2:$E$1405,E503),1)</f>
      </c>
      <c r="AI503" s="102" t="n">
        <v>301904628.083541</v>
      </c>
      <c r="AJ503" s="103" t="str">
        <f>IF(AI503=0,"",Q503/AI503)</f>
      </c>
      <c r="AK503" s="104" t="str">
        <f>IF(AI503=0,"",R503/AI503)</f>
      </c>
      <c r="AL503" s="105" t="str">
        <f>IF(AI503=0,"",S503/AI503)</f>
      </c>
      <c r="AM503" s="106" t="str">
        <f>IF(AI503=0,"",Y503/AI503)</f>
      </c>
    </row>
    <row r="504">
      <c r="A504" t="s">
        <v>256</v>
      </c>
      <c r="B504" s="73" t="n">
        <v>2033</v>
      </c>
      <c r="C504" t="s">
        <v>256</v>
      </c>
      <c r="D504" t="s">
        <v>221</v>
      </c>
      <c r="E504" s="74" t="s">
        <v>346</v>
      </c>
      <c r="F504" s="75" t="s">
        <v>347</v>
      </c>
      <c r="G504" s="76" t="s">
        <v>257</v>
      </c>
      <c r="H504" s="77" t="s">
        <v>240</v>
      </c>
      <c r="I504" s="78" t="s">
        <v>304</v>
      </c>
      <c r="J504" s="79" t="str">
        <f>IFERROR(INDEX('Cost_Components'!$K$2:$K$28,MATCH(E504,'Cost_Components'!$A$2:$A$28,0)),"")</f>
      </c>
      <c r="K504" s="80" t="str">
        <f>IF(OR(L504="",Z504="",AA504="",AB504=""),"",IF(B504&lt;AA504,L504,IF(B504&gt;AB504,Z504,L504+(Z504-L504)*MIN(MAX((B504-AA504+1)/MAX(AB504-AA504+1,1),0),1))))</f>
      </c>
      <c r="L504" s="81" t="str">
        <f>IFERROR(INDEX('Cost_Components'!$S$2:$S$28,MATCH(E504,'Cost_Components'!$A$2:$A$28,0)),"")</f>
      </c>
      <c r="M504" s="82" t="str">
        <f>IFERROR(INDEX('Cost_Components'!$L$2:$L$28,MATCH(E504,'Cost_Components'!$A$2:$A$28,0)),"")</f>
      </c>
      <c r="N504" s="83" t="str">
        <f>IFERROR(INDEX('Cost_Components'!$P$2:$P$28,MATCH(E504,'Cost_Components'!$A$2:$A$28,0)),"")</f>
      </c>
      <c r="O504" s="84" t="str">
        <f>AF504*J504</f>
      </c>
      <c r="P504" s="85" t="str">
        <f>AG504*J504</f>
      </c>
      <c r="Q504" s="86" t="str">
        <f>P504*L504*M504*N504</f>
      </c>
      <c r="R504" s="87" t="str">
        <f>O504*K504*M504*N504</f>
      </c>
      <c r="S504" s="88" t="str">
        <f>R504-Q504</f>
      </c>
      <c r="T504" s="34" t="str">
        <f>IFERROR(INDEX('Cost_Components'!$R$2:$R$28,MATCH(E504,'Cost_Components'!$A$2:$A$28,0)),"")</f>
      </c>
      <c r="U504" s="89" t="str">
        <f>IFERROR(INDEX('Cost_Components'!$Q$2:$Q$28,MATCH(E504,'Cost_Components'!$A$2:$A$28,0)),"")</f>
      </c>
      <c r="V504" s="90" t="str">
        <f>1/(1+'Calculation_Assumptions'!$B$5)^(B504-'Calculation_Assumptions'!$B$2)</f>
      </c>
      <c r="W504" s="91" t="str">
        <f>Q504*V504</f>
      </c>
      <c r="X504" s="92" t="str">
        <f>R504*V504</f>
      </c>
      <c r="Y504" s="93" t="str">
        <f>S504*V504</f>
      </c>
      <c r="Z504" s="94" t="str">
        <f>IFERROR(INDEX('Cost_Components'!$T$2:$T$28,MATCH(E504,'Cost_Components'!$A$2:$A$28,0)),"")</f>
      </c>
      <c r="AA504" s="95" t="str">
        <f>IFERROR(INDEX('Cost_Components'!$U$2:$U$28,MATCH(E504,'Cost_Components'!$A$2:$A$28,0)),"")</f>
      </c>
      <c r="AB504" s="96" t="str">
        <f>IFERROR(INDEX('Cost_Components'!$V$2:$V$28,MATCH(E504,'Cost_Components'!$A$2:$A$28,0)),"")</f>
      </c>
      <c r="AC504" s="97" t="str">
        <f>IFERROR(INDEX('Cost_Components'!$M$2:$M$28,MATCH(E504,'Cost_Components'!$A$2:$A$28,0)),"")</f>
      </c>
      <c r="AD504" s="98" t="str">
        <f>IFERROR(INDEX('Cost_Components'!$N$2:$N$28,MATCH(E504,'Cost_Components'!$A$2:$A$28,0)),"")</f>
      </c>
      <c r="AE504" s="34" t="str">
        <f>IFERROR(INDEX('Cost_Components'!$O$2:$O$28,MATCH(E504,'Cost_Components'!$A$2:$A$28,0)),"")</f>
      </c>
      <c r="AF504" s="99" t="n">
        <v>1063444.22928009</v>
      </c>
      <c r="AG504" s="100" t="n">
        <v>1061934.14173408</v>
      </c>
      <c r="AH504" s="101" t="str">
        <f>IF(H504="shared-count-once",COUNTIFS($A$2:$A$1405,A504,$B$2:$B$1405,B504,$E$2:$E$1405,E504),1)</f>
      </c>
      <c r="AI504" s="102" t="n">
        <v>303644277.16916</v>
      </c>
      <c r="AJ504" s="103" t="str">
        <f>IF(AI504=0,"",Q504/AI504)</f>
      </c>
      <c r="AK504" s="104" t="str">
        <f>IF(AI504=0,"",R504/AI504)</f>
      </c>
      <c r="AL504" s="105" t="str">
        <f>IF(AI504=0,"",S504/AI504)</f>
      </c>
      <c r="AM504" s="106" t="str">
        <f>IF(AI504=0,"",Y504/AI504)</f>
      </c>
    </row>
    <row r="505">
      <c r="A505" t="s">
        <v>256</v>
      </c>
      <c r="B505" s="73" t="n">
        <v>2034</v>
      </c>
      <c r="C505" t="s">
        <v>256</v>
      </c>
      <c r="D505" t="s">
        <v>221</v>
      </c>
      <c r="E505" s="74" t="s">
        <v>346</v>
      </c>
      <c r="F505" s="75" t="s">
        <v>347</v>
      </c>
      <c r="G505" s="76" t="s">
        <v>257</v>
      </c>
      <c r="H505" s="77" t="s">
        <v>240</v>
      </c>
      <c r="I505" s="78" t="s">
        <v>304</v>
      </c>
      <c r="J505" s="79" t="str">
        <f>IFERROR(INDEX('Cost_Components'!$K$2:$K$28,MATCH(E505,'Cost_Components'!$A$2:$A$28,0)),"")</f>
      </c>
      <c r="K505" s="80" t="str">
        <f>IF(OR(L505="",Z505="",AA505="",AB505=""),"",IF(B505&lt;AA505,L505,IF(B505&gt;AB505,Z505,L505+(Z505-L505)*MIN(MAX((B505-AA505+1)/MAX(AB505-AA505+1,1),0),1))))</f>
      </c>
      <c r="L505" s="81" t="str">
        <f>IFERROR(INDEX('Cost_Components'!$S$2:$S$28,MATCH(E505,'Cost_Components'!$A$2:$A$28,0)),"")</f>
      </c>
      <c r="M505" s="82" t="str">
        <f>IFERROR(INDEX('Cost_Components'!$L$2:$L$28,MATCH(E505,'Cost_Components'!$A$2:$A$28,0)),"")</f>
      </c>
      <c r="N505" s="83" t="str">
        <f>IFERROR(INDEX('Cost_Components'!$P$2:$P$28,MATCH(E505,'Cost_Components'!$A$2:$A$28,0)),"")</f>
      </c>
      <c r="O505" s="84" t="str">
        <f>AF505*J505</f>
      </c>
      <c r="P505" s="85" t="str">
        <f>AG505*J505</f>
      </c>
      <c r="Q505" s="86" t="str">
        <f>P505*L505*M505*N505</f>
      </c>
      <c r="R505" s="87" t="str">
        <f>O505*K505*M505*N505</f>
      </c>
      <c r="S505" s="88" t="str">
        <f>R505-Q505</f>
      </c>
      <c r="T505" s="34" t="str">
        <f>IFERROR(INDEX('Cost_Components'!$R$2:$R$28,MATCH(E505,'Cost_Components'!$A$2:$A$28,0)),"")</f>
      </c>
      <c r="U505" s="89" t="str">
        <f>IFERROR(INDEX('Cost_Components'!$Q$2:$Q$28,MATCH(E505,'Cost_Components'!$A$2:$A$28,0)),"")</f>
      </c>
      <c r="V505" s="90" t="str">
        <f>1/(1+'Calculation_Assumptions'!$B$5)^(B505-'Calculation_Assumptions'!$B$2)</f>
      </c>
      <c r="W505" s="91" t="str">
        <f>Q505*V505</f>
      </c>
      <c r="X505" s="92" t="str">
        <f>R505*V505</f>
      </c>
      <c r="Y505" s="93" t="str">
        <f>S505*V505</f>
      </c>
      <c r="Z505" s="94" t="str">
        <f>IFERROR(INDEX('Cost_Components'!$T$2:$T$28,MATCH(E505,'Cost_Components'!$A$2:$A$28,0)),"")</f>
      </c>
      <c r="AA505" s="95" t="str">
        <f>IFERROR(INDEX('Cost_Components'!$U$2:$U$28,MATCH(E505,'Cost_Components'!$A$2:$A$28,0)),"")</f>
      </c>
      <c r="AB505" s="96" t="str">
        <f>IFERROR(INDEX('Cost_Components'!$V$2:$V$28,MATCH(E505,'Cost_Components'!$A$2:$A$28,0)),"")</f>
      </c>
      <c r="AC505" s="97" t="str">
        <f>IFERROR(INDEX('Cost_Components'!$M$2:$M$28,MATCH(E505,'Cost_Components'!$A$2:$A$28,0)),"")</f>
      </c>
      <c r="AD505" s="98" t="str">
        <f>IFERROR(INDEX('Cost_Components'!$N$2:$N$28,MATCH(E505,'Cost_Components'!$A$2:$A$28,0)),"")</f>
      </c>
      <c r="AE505" s="34" t="str">
        <f>IFERROR(INDEX('Cost_Components'!$O$2:$O$28,MATCH(E505,'Cost_Components'!$A$2:$A$28,0)),"")</f>
      </c>
      <c r="AF505" s="99" t="n">
        <v>1069183.05053971</v>
      </c>
      <c r="AG505" s="100" t="n">
        <v>1067438.14137229</v>
      </c>
      <c r="AH505" s="101" t="str">
        <f>IF(H505="shared-count-once",COUNTIFS($A$2:$A$1405,A505,$B$2:$B$1405,B505,$E$2:$E$1405,E505),1)</f>
      </c>
      <c r="AI505" s="102" t="n">
        <v>305332541.184984</v>
      </c>
      <c r="AJ505" s="103" t="str">
        <f>IF(AI505=0,"",Q505/AI505)</f>
      </c>
      <c r="AK505" s="104" t="str">
        <f>IF(AI505=0,"",R505/AI505)</f>
      </c>
      <c r="AL505" s="105" t="str">
        <f>IF(AI505=0,"",S505/AI505)</f>
      </c>
      <c r="AM505" s="106" t="str">
        <f>IF(AI505=0,"",Y505/AI505)</f>
      </c>
    </row>
    <row r="506">
      <c r="A506" t="s">
        <v>256</v>
      </c>
      <c r="B506" s="73" t="n">
        <v>2035</v>
      </c>
      <c r="C506" t="s">
        <v>256</v>
      </c>
      <c r="D506" t="s">
        <v>221</v>
      </c>
      <c r="E506" s="74" t="s">
        <v>346</v>
      </c>
      <c r="F506" s="75" t="s">
        <v>347</v>
      </c>
      <c r="G506" s="76" t="s">
        <v>257</v>
      </c>
      <c r="H506" s="77" t="s">
        <v>240</v>
      </c>
      <c r="I506" s="78" t="s">
        <v>304</v>
      </c>
      <c r="J506" s="79" t="str">
        <f>IFERROR(INDEX('Cost_Components'!$K$2:$K$28,MATCH(E506,'Cost_Components'!$A$2:$A$28,0)),"")</f>
      </c>
      <c r="K506" s="80" t="str">
        <f>IF(OR(L506="",Z506="",AA506="",AB506=""),"",IF(B506&lt;AA506,L506,IF(B506&gt;AB506,Z506,L506+(Z506-L506)*MIN(MAX((B506-AA506+1)/MAX(AB506-AA506+1,1),0),1))))</f>
      </c>
      <c r="L506" s="81" t="str">
        <f>IFERROR(INDEX('Cost_Components'!$S$2:$S$28,MATCH(E506,'Cost_Components'!$A$2:$A$28,0)),"")</f>
      </c>
      <c r="M506" s="82" t="str">
        <f>IFERROR(INDEX('Cost_Components'!$L$2:$L$28,MATCH(E506,'Cost_Components'!$A$2:$A$28,0)),"")</f>
      </c>
      <c r="N506" s="83" t="str">
        <f>IFERROR(INDEX('Cost_Components'!$P$2:$P$28,MATCH(E506,'Cost_Components'!$A$2:$A$28,0)),"")</f>
      </c>
      <c r="O506" s="84" t="str">
        <f>AF506*J506</f>
      </c>
      <c r="P506" s="85" t="str">
        <f>AG506*J506</f>
      </c>
      <c r="Q506" s="86" t="str">
        <f>P506*L506*M506*N506</f>
      </c>
      <c r="R506" s="87" t="str">
        <f>O506*K506*M506*N506</f>
      </c>
      <c r="S506" s="88" t="str">
        <f>R506-Q506</f>
      </c>
      <c r="T506" s="34" t="str">
        <f>IFERROR(INDEX('Cost_Components'!$R$2:$R$28,MATCH(E506,'Cost_Components'!$A$2:$A$28,0)),"")</f>
      </c>
      <c r="U506" s="89" t="str">
        <f>IFERROR(INDEX('Cost_Components'!$Q$2:$Q$28,MATCH(E506,'Cost_Components'!$A$2:$A$28,0)),"")</f>
      </c>
      <c r="V506" s="90" t="str">
        <f>1/(1+'Calculation_Assumptions'!$B$5)^(B506-'Calculation_Assumptions'!$B$2)</f>
      </c>
      <c r="W506" s="91" t="str">
        <f>Q506*V506</f>
      </c>
      <c r="X506" s="92" t="str">
        <f>R506*V506</f>
      </c>
      <c r="Y506" s="93" t="str">
        <f>S506*V506</f>
      </c>
      <c r="Z506" s="94" t="str">
        <f>IFERROR(INDEX('Cost_Components'!$T$2:$T$28,MATCH(E506,'Cost_Components'!$A$2:$A$28,0)),"")</f>
      </c>
      <c r="AA506" s="95" t="str">
        <f>IFERROR(INDEX('Cost_Components'!$U$2:$U$28,MATCH(E506,'Cost_Components'!$A$2:$A$28,0)),"")</f>
      </c>
      <c r="AB506" s="96" t="str">
        <f>IFERROR(INDEX('Cost_Components'!$V$2:$V$28,MATCH(E506,'Cost_Components'!$A$2:$A$28,0)),"")</f>
      </c>
      <c r="AC506" s="97" t="str">
        <f>IFERROR(INDEX('Cost_Components'!$M$2:$M$28,MATCH(E506,'Cost_Components'!$A$2:$A$28,0)),"")</f>
      </c>
      <c r="AD506" s="98" t="str">
        <f>IFERROR(INDEX('Cost_Components'!$N$2:$N$28,MATCH(E506,'Cost_Components'!$A$2:$A$28,0)),"")</f>
      </c>
      <c r="AE506" s="34" t="str">
        <f>IFERROR(INDEX('Cost_Components'!$O$2:$O$28,MATCH(E506,'Cost_Components'!$A$2:$A$28,0)),"")</f>
      </c>
      <c r="AF506" s="99" t="n">
        <v>1074698.47259469</v>
      </c>
      <c r="AG506" s="100" t="n">
        <v>1072712.20896867</v>
      </c>
      <c r="AH506" s="101" t="str">
        <f>IF(H506="shared-count-once",COUNTIFS($A$2:$A$1405,A506,$B$2:$B$1405,B506,$E$2:$E$1405,E506),1)</f>
      </c>
      <c r="AI506" s="102" t="n">
        <v>306964650.16712</v>
      </c>
      <c r="AJ506" s="103" t="str">
        <f>IF(AI506=0,"",Q506/AI506)</f>
      </c>
      <c r="AK506" s="104" t="str">
        <f>IF(AI506=0,"",R506/AI506)</f>
      </c>
      <c r="AL506" s="105" t="str">
        <f>IF(AI506=0,"",S506/AI506)</f>
      </c>
      <c r="AM506" s="106" t="str">
        <f>IF(AI506=0,"",Y506/AI506)</f>
      </c>
    </row>
    <row r="507">
      <c r="A507" t="s">
        <v>256</v>
      </c>
      <c r="B507" s="73" t="n">
        <v>2036</v>
      </c>
      <c r="C507" t="s">
        <v>256</v>
      </c>
      <c r="D507" t="s">
        <v>221</v>
      </c>
      <c r="E507" s="74" t="s">
        <v>346</v>
      </c>
      <c r="F507" s="75" t="s">
        <v>347</v>
      </c>
      <c r="G507" s="76" t="s">
        <v>257</v>
      </c>
      <c r="H507" s="77" t="s">
        <v>240</v>
      </c>
      <c r="I507" s="78" t="s">
        <v>304</v>
      </c>
      <c r="J507" s="79" t="str">
        <f>IFERROR(INDEX('Cost_Components'!$K$2:$K$28,MATCH(E507,'Cost_Components'!$A$2:$A$28,0)),"")</f>
      </c>
      <c r="K507" s="80" t="str">
        <f>IF(OR(L507="",Z507="",AA507="",AB507=""),"",IF(B507&lt;AA507,L507,IF(B507&gt;AB507,Z507,L507+(Z507-L507)*MIN(MAX((B507-AA507+1)/MAX(AB507-AA507+1,1),0),1))))</f>
      </c>
      <c r="L507" s="81" t="str">
        <f>IFERROR(INDEX('Cost_Components'!$S$2:$S$28,MATCH(E507,'Cost_Components'!$A$2:$A$28,0)),"")</f>
      </c>
      <c r="M507" s="82" t="str">
        <f>IFERROR(INDEX('Cost_Components'!$L$2:$L$28,MATCH(E507,'Cost_Components'!$A$2:$A$28,0)),"")</f>
      </c>
      <c r="N507" s="83" t="str">
        <f>IFERROR(INDEX('Cost_Components'!$P$2:$P$28,MATCH(E507,'Cost_Components'!$A$2:$A$28,0)),"")</f>
      </c>
      <c r="O507" s="84" t="str">
        <f>AF507*J507</f>
      </c>
      <c r="P507" s="85" t="str">
        <f>AG507*J507</f>
      </c>
      <c r="Q507" s="86" t="str">
        <f>P507*L507*M507*N507</f>
      </c>
      <c r="R507" s="87" t="str">
        <f>O507*K507*M507*N507</f>
      </c>
      <c r="S507" s="88" t="str">
        <f>R507-Q507</f>
      </c>
      <c r="T507" s="34" t="str">
        <f>IFERROR(INDEX('Cost_Components'!$R$2:$R$28,MATCH(E507,'Cost_Components'!$A$2:$A$28,0)),"")</f>
      </c>
      <c r="U507" s="89" t="str">
        <f>IFERROR(INDEX('Cost_Components'!$Q$2:$Q$28,MATCH(E507,'Cost_Components'!$A$2:$A$28,0)),"")</f>
      </c>
      <c r="V507" s="90" t="str">
        <f>1/(1+'Calculation_Assumptions'!$B$5)^(B507-'Calculation_Assumptions'!$B$2)</f>
      </c>
      <c r="W507" s="91" t="str">
        <f>Q507*V507</f>
      </c>
      <c r="X507" s="92" t="str">
        <f>R507*V507</f>
      </c>
      <c r="Y507" s="93" t="str">
        <f>S507*V507</f>
      </c>
      <c r="Z507" s="94" t="str">
        <f>IFERROR(INDEX('Cost_Components'!$T$2:$T$28,MATCH(E507,'Cost_Components'!$A$2:$A$28,0)),"")</f>
      </c>
      <c r="AA507" s="95" t="str">
        <f>IFERROR(INDEX('Cost_Components'!$U$2:$U$28,MATCH(E507,'Cost_Components'!$A$2:$A$28,0)),"")</f>
      </c>
      <c r="AB507" s="96" t="str">
        <f>IFERROR(INDEX('Cost_Components'!$V$2:$V$28,MATCH(E507,'Cost_Components'!$A$2:$A$28,0)),"")</f>
      </c>
      <c r="AC507" s="97" t="str">
        <f>IFERROR(INDEX('Cost_Components'!$M$2:$M$28,MATCH(E507,'Cost_Components'!$A$2:$A$28,0)),"")</f>
      </c>
      <c r="AD507" s="98" t="str">
        <f>IFERROR(INDEX('Cost_Components'!$N$2:$N$28,MATCH(E507,'Cost_Components'!$A$2:$A$28,0)),"")</f>
      </c>
      <c r="AE507" s="34" t="str">
        <f>IFERROR(INDEX('Cost_Components'!$O$2:$O$28,MATCH(E507,'Cost_Components'!$A$2:$A$28,0)),"")</f>
      </c>
      <c r="AF507" s="99" t="n">
        <v>1080049.11532509</v>
      </c>
      <c r="AG507" s="100" t="n">
        <v>1077816.28248546</v>
      </c>
      <c r="AH507" s="101" t="str">
        <f>IF(H507="shared-count-once",COUNTIFS($A$2:$A$1405,A507,$B$2:$B$1405,B507,$E$2:$E$1405,E507),1)</f>
      </c>
      <c r="AI507" s="102" t="n">
        <v>308542769.756622</v>
      </c>
      <c r="AJ507" s="103" t="str">
        <f>IF(AI507=0,"",Q507/AI507)</f>
      </c>
      <c r="AK507" s="104" t="str">
        <f>IF(AI507=0,"",R507/AI507)</f>
      </c>
      <c r="AL507" s="105" t="str">
        <f>IF(AI507=0,"",S507/AI507)</f>
      </c>
      <c r="AM507" s="106" t="str">
        <f>IF(AI507=0,"",Y507/AI507)</f>
      </c>
    </row>
    <row r="508">
      <c r="A508" t="s">
        <v>256</v>
      </c>
      <c r="B508" s="73" t="n">
        <v>2037</v>
      </c>
      <c r="C508" t="s">
        <v>256</v>
      </c>
      <c r="D508" t="s">
        <v>221</v>
      </c>
      <c r="E508" s="74" t="s">
        <v>346</v>
      </c>
      <c r="F508" s="75" t="s">
        <v>347</v>
      </c>
      <c r="G508" s="76" t="s">
        <v>257</v>
      </c>
      <c r="H508" s="77" t="s">
        <v>240</v>
      </c>
      <c r="I508" s="78" t="s">
        <v>304</v>
      </c>
      <c r="J508" s="79" t="str">
        <f>IFERROR(INDEX('Cost_Components'!$K$2:$K$28,MATCH(E508,'Cost_Components'!$A$2:$A$28,0)),"")</f>
      </c>
      <c r="K508" s="80" t="str">
        <f>IF(OR(L508="",Z508="",AA508="",AB508=""),"",IF(B508&lt;AA508,L508,IF(B508&gt;AB508,Z508,L508+(Z508-L508)*MIN(MAX((B508-AA508+1)/MAX(AB508-AA508+1,1),0),1))))</f>
      </c>
      <c r="L508" s="81" t="str">
        <f>IFERROR(INDEX('Cost_Components'!$S$2:$S$28,MATCH(E508,'Cost_Components'!$A$2:$A$28,0)),"")</f>
      </c>
      <c r="M508" s="82" t="str">
        <f>IFERROR(INDEX('Cost_Components'!$L$2:$L$28,MATCH(E508,'Cost_Components'!$A$2:$A$28,0)),"")</f>
      </c>
      <c r="N508" s="83" t="str">
        <f>IFERROR(INDEX('Cost_Components'!$P$2:$P$28,MATCH(E508,'Cost_Components'!$A$2:$A$28,0)),"")</f>
      </c>
      <c r="O508" s="84" t="str">
        <f>AF508*J508</f>
      </c>
      <c r="P508" s="85" t="str">
        <f>AG508*J508</f>
      </c>
      <c r="Q508" s="86" t="str">
        <f>P508*L508*M508*N508</f>
      </c>
      <c r="R508" s="87" t="str">
        <f>O508*K508*M508*N508</f>
      </c>
      <c r="S508" s="88" t="str">
        <f>R508-Q508</f>
      </c>
      <c r="T508" s="34" t="str">
        <f>IFERROR(INDEX('Cost_Components'!$R$2:$R$28,MATCH(E508,'Cost_Components'!$A$2:$A$28,0)),"")</f>
      </c>
      <c r="U508" s="89" t="str">
        <f>IFERROR(INDEX('Cost_Components'!$Q$2:$Q$28,MATCH(E508,'Cost_Components'!$A$2:$A$28,0)),"")</f>
      </c>
      <c r="V508" s="90" t="str">
        <f>1/(1+'Calculation_Assumptions'!$B$5)^(B508-'Calculation_Assumptions'!$B$2)</f>
      </c>
      <c r="W508" s="91" t="str">
        <f>Q508*V508</f>
      </c>
      <c r="X508" s="92" t="str">
        <f>R508*V508</f>
      </c>
      <c r="Y508" s="93" t="str">
        <f>S508*V508</f>
      </c>
      <c r="Z508" s="94" t="str">
        <f>IFERROR(INDEX('Cost_Components'!$T$2:$T$28,MATCH(E508,'Cost_Components'!$A$2:$A$28,0)),"")</f>
      </c>
      <c r="AA508" s="95" t="str">
        <f>IFERROR(INDEX('Cost_Components'!$U$2:$U$28,MATCH(E508,'Cost_Components'!$A$2:$A$28,0)),"")</f>
      </c>
      <c r="AB508" s="96" t="str">
        <f>IFERROR(INDEX('Cost_Components'!$V$2:$V$28,MATCH(E508,'Cost_Components'!$A$2:$A$28,0)),"")</f>
      </c>
      <c r="AC508" s="97" t="str">
        <f>IFERROR(INDEX('Cost_Components'!$M$2:$M$28,MATCH(E508,'Cost_Components'!$A$2:$A$28,0)),"")</f>
      </c>
      <c r="AD508" s="98" t="str">
        <f>IFERROR(INDEX('Cost_Components'!$N$2:$N$28,MATCH(E508,'Cost_Components'!$A$2:$A$28,0)),"")</f>
      </c>
      <c r="AE508" s="34" t="str">
        <f>IFERROR(INDEX('Cost_Components'!$O$2:$O$28,MATCH(E508,'Cost_Components'!$A$2:$A$28,0)),"")</f>
      </c>
      <c r="AF508" s="99" t="n">
        <v>1085263.18959476</v>
      </c>
      <c r="AG508" s="100" t="n">
        <v>1082779.62856582</v>
      </c>
      <c r="AH508" s="101" t="str">
        <f>IF(H508="shared-count-once",COUNTIFS($A$2:$A$1405,A508,$B$2:$B$1405,B508,$E$2:$E$1405,E508),1)</f>
      </c>
      <c r="AI508" s="102" t="n">
        <v>310068287.63643</v>
      </c>
      <c r="AJ508" s="103" t="str">
        <f>IF(AI508=0,"",Q508/AI508)</f>
      </c>
      <c r="AK508" s="104" t="str">
        <f>IF(AI508=0,"",R508/AI508)</f>
      </c>
      <c r="AL508" s="105" t="str">
        <f>IF(AI508=0,"",S508/AI508)</f>
      </c>
      <c r="AM508" s="106" t="str">
        <f>IF(AI508=0,"",Y508/AI508)</f>
      </c>
    </row>
    <row r="509">
      <c r="A509" t="s">
        <v>256</v>
      </c>
      <c r="B509" s="73" t="n">
        <v>2038</v>
      </c>
      <c r="C509" t="s">
        <v>256</v>
      </c>
      <c r="D509" t="s">
        <v>221</v>
      </c>
      <c r="E509" s="74" t="s">
        <v>346</v>
      </c>
      <c r="F509" s="75" t="s">
        <v>347</v>
      </c>
      <c r="G509" s="76" t="s">
        <v>257</v>
      </c>
      <c r="H509" s="77" t="s">
        <v>240</v>
      </c>
      <c r="I509" s="78" t="s">
        <v>304</v>
      </c>
      <c r="J509" s="79" t="str">
        <f>IFERROR(INDEX('Cost_Components'!$K$2:$K$28,MATCH(E509,'Cost_Components'!$A$2:$A$28,0)),"")</f>
      </c>
      <c r="K509" s="80" t="str">
        <f>IF(OR(L509="",Z509="",AA509="",AB509=""),"",IF(B509&lt;AA509,L509,IF(B509&gt;AB509,Z509,L509+(Z509-L509)*MIN(MAX((B509-AA509+1)/MAX(AB509-AA509+1,1),0),1))))</f>
      </c>
      <c r="L509" s="81" t="str">
        <f>IFERROR(INDEX('Cost_Components'!$S$2:$S$28,MATCH(E509,'Cost_Components'!$A$2:$A$28,0)),"")</f>
      </c>
      <c r="M509" s="82" t="str">
        <f>IFERROR(INDEX('Cost_Components'!$L$2:$L$28,MATCH(E509,'Cost_Components'!$A$2:$A$28,0)),"")</f>
      </c>
      <c r="N509" s="83" t="str">
        <f>IFERROR(INDEX('Cost_Components'!$P$2:$P$28,MATCH(E509,'Cost_Components'!$A$2:$A$28,0)),"")</f>
      </c>
      <c r="O509" s="84" t="str">
        <f>AF509*J509</f>
      </c>
      <c r="P509" s="85" t="str">
        <f>AG509*J509</f>
      </c>
      <c r="Q509" s="86" t="str">
        <f>P509*L509*M509*N509</f>
      </c>
      <c r="R509" s="87" t="str">
        <f>O509*K509*M509*N509</f>
      </c>
      <c r="S509" s="88" t="str">
        <f>R509-Q509</f>
      </c>
      <c r="T509" s="34" t="str">
        <f>IFERROR(INDEX('Cost_Components'!$R$2:$R$28,MATCH(E509,'Cost_Components'!$A$2:$A$28,0)),"")</f>
      </c>
      <c r="U509" s="89" t="str">
        <f>IFERROR(INDEX('Cost_Components'!$Q$2:$Q$28,MATCH(E509,'Cost_Components'!$A$2:$A$28,0)),"")</f>
      </c>
      <c r="V509" s="90" t="str">
        <f>1/(1+'Calculation_Assumptions'!$B$5)^(B509-'Calculation_Assumptions'!$B$2)</f>
      </c>
      <c r="W509" s="91" t="str">
        <f>Q509*V509</f>
      </c>
      <c r="X509" s="92" t="str">
        <f>R509*V509</f>
      </c>
      <c r="Y509" s="93" t="str">
        <f>S509*V509</f>
      </c>
      <c r="Z509" s="94" t="str">
        <f>IFERROR(INDEX('Cost_Components'!$T$2:$T$28,MATCH(E509,'Cost_Components'!$A$2:$A$28,0)),"")</f>
      </c>
      <c r="AA509" s="95" t="str">
        <f>IFERROR(INDEX('Cost_Components'!$U$2:$U$28,MATCH(E509,'Cost_Components'!$A$2:$A$28,0)),"")</f>
      </c>
      <c r="AB509" s="96" t="str">
        <f>IFERROR(INDEX('Cost_Components'!$V$2:$V$28,MATCH(E509,'Cost_Components'!$A$2:$A$28,0)),"")</f>
      </c>
      <c r="AC509" s="97" t="str">
        <f>IFERROR(INDEX('Cost_Components'!$M$2:$M$28,MATCH(E509,'Cost_Components'!$A$2:$A$28,0)),"")</f>
      </c>
      <c r="AD509" s="98" t="str">
        <f>IFERROR(INDEX('Cost_Components'!$N$2:$N$28,MATCH(E509,'Cost_Components'!$A$2:$A$28,0)),"")</f>
      </c>
      <c r="AE509" s="34" t="str">
        <f>IFERROR(INDEX('Cost_Components'!$O$2:$O$28,MATCH(E509,'Cost_Components'!$A$2:$A$28,0)),"")</f>
      </c>
      <c r="AF509" s="99" t="n">
        <v>1088811.24426085</v>
      </c>
      <c r="AG509" s="100" t="n">
        <v>1086073.84535454</v>
      </c>
      <c r="AH509" s="101" t="str">
        <f>IF(H509="shared-count-once",COUNTIFS($A$2:$A$1405,A509,$B$2:$B$1405,B509,$E$2:$E$1405,E509),1)</f>
      </c>
      <c r="AI509" s="102" t="n">
        <v>311532999.13163</v>
      </c>
      <c r="AJ509" s="103" t="str">
        <f>IF(AI509=0,"",Q509/AI509)</f>
      </c>
      <c r="AK509" s="104" t="str">
        <f>IF(AI509=0,"",R509/AI509)</f>
      </c>
      <c r="AL509" s="105" t="str">
        <f>IF(AI509=0,"",S509/AI509)</f>
      </c>
      <c r="AM509" s="106" t="str">
        <f>IF(AI509=0,"",Y509/AI509)</f>
      </c>
    </row>
    <row r="510">
      <c r="A510" t="s">
        <v>256</v>
      </c>
      <c r="B510" s="73" t="n">
        <v>2039</v>
      </c>
      <c r="C510" t="s">
        <v>256</v>
      </c>
      <c r="D510" t="s">
        <v>221</v>
      </c>
      <c r="E510" s="74" t="s">
        <v>346</v>
      </c>
      <c r="F510" s="75" t="s">
        <v>347</v>
      </c>
      <c r="G510" s="76" t="s">
        <v>257</v>
      </c>
      <c r="H510" s="77" t="s">
        <v>240</v>
      </c>
      <c r="I510" s="78" t="s">
        <v>304</v>
      </c>
      <c r="J510" s="79" t="str">
        <f>IFERROR(INDEX('Cost_Components'!$K$2:$K$28,MATCH(E510,'Cost_Components'!$A$2:$A$28,0)),"")</f>
      </c>
      <c r="K510" s="80" t="str">
        <f>IF(OR(L510="",Z510="",AA510="",AB510=""),"",IF(B510&lt;AA510,L510,IF(B510&gt;AB510,Z510,L510+(Z510-L510)*MIN(MAX((B510-AA510+1)/MAX(AB510-AA510+1,1),0),1))))</f>
      </c>
      <c r="L510" s="81" t="str">
        <f>IFERROR(INDEX('Cost_Components'!$S$2:$S$28,MATCH(E510,'Cost_Components'!$A$2:$A$28,0)),"")</f>
      </c>
      <c r="M510" s="82" t="str">
        <f>IFERROR(INDEX('Cost_Components'!$L$2:$L$28,MATCH(E510,'Cost_Components'!$A$2:$A$28,0)),"")</f>
      </c>
      <c r="N510" s="83" t="str">
        <f>IFERROR(INDEX('Cost_Components'!$P$2:$P$28,MATCH(E510,'Cost_Components'!$A$2:$A$28,0)),"")</f>
      </c>
      <c r="O510" s="84" t="str">
        <f>AF510*J510</f>
      </c>
      <c r="P510" s="85" t="str">
        <f>AG510*J510</f>
      </c>
      <c r="Q510" s="86" t="str">
        <f>P510*L510*M510*N510</f>
      </c>
      <c r="R510" s="87" t="str">
        <f>O510*K510*M510*N510</f>
      </c>
      <c r="S510" s="88" t="str">
        <f>R510-Q510</f>
      </c>
      <c r="T510" s="34" t="str">
        <f>IFERROR(INDEX('Cost_Components'!$R$2:$R$28,MATCH(E510,'Cost_Components'!$A$2:$A$28,0)),"")</f>
      </c>
      <c r="U510" s="89" t="str">
        <f>IFERROR(INDEX('Cost_Components'!$Q$2:$Q$28,MATCH(E510,'Cost_Components'!$A$2:$A$28,0)),"")</f>
      </c>
      <c r="V510" s="90" t="str">
        <f>1/(1+'Calculation_Assumptions'!$B$5)^(B510-'Calculation_Assumptions'!$B$2)</f>
      </c>
      <c r="W510" s="91" t="str">
        <f>Q510*V510</f>
      </c>
      <c r="X510" s="92" t="str">
        <f>R510*V510</f>
      </c>
      <c r="Y510" s="93" t="str">
        <f>S510*V510</f>
      </c>
      <c r="Z510" s="94" t="str">
        <f>IFERROR(INDEX('Cost_Components'!$T$2:$T$28,MATCH(E510,'Cost_Components'!$A$2:$A$28,0)),"")</f>
      </c>
      <c r="AA510" s="95" t="str">
        <f>IFERROR(INDEX('Cost_Components'!$U$2:$U$28,MATCH(E510,'Cost_Components'!$A$2:$A$28,0)),"")</f>
      </c>
      <c r="AB510" s="96" t="str">
        <f>IFERROR(INDEX('Cost_Components'!$V$2:$V$28,MATCH(E510,'Cost_Components'!$A$2:$A$28,0)),"")</f>
      </c>
      <c r="AC510" s="97" t="str">
        <f>IFERROR(INDEX('Cost_Components'!$M$2:$M$28,MATCH(E510,'Cost_Components'!$A$2:$A$28,0)),"")</f>
      </c>
      <c r="AD510" s="98" t="str">
        <f>IFERROR(INDEX('Cost_Components'!$N$2:$N$28,MATCH(E510,'Cost_Components'!$A$2:$A$28,0)),"")</f>
      </c>
      <c r="AE510" s="34" t="str">
        <f>IFERROR(INDEX('Cost_Components'!$O$2:$O$28,MATCH(E510,'Cost_Components'!$A$2:$A$28,0)),"")</f>
      </c>
      <c r="AF510" s="99" t="n">
        <v>1092144.99033299</v>
      </c>
      <c r="AG510" s="100" t="n">
        <v>1089151.32223991</v>
      </c>
      <c r="AH510" s="101" t="str">
        <f>IF(H510="shared-count-once",COUNTIFS($A$2:$A$1405,A510,$B$2:$B$1405,B510,$E$2:$E$1405,E510),1)</f>
      </c>
      <c r="AI510" s="102" t="n">
        <v>312936391.858479</v>
      </c>
      <c r="AJ510" s="103" t="str">
        <f>IF(AI510=0,"",Q510/AI510)</f>
      </c>
      <c r="AK510" s="104" t="str">
        <f>IF(AI510=0,"",R510/AI510)</f>
      </c>
      <c r="AL510" s="105" t="str">
        <f>IF(AI510=0,"",S510/AI510)</f>
      </c>
      <c r="AM510" s="106" t="str">
        <f>IF(AI510=0,"",Y510/AI510)</f>
      </c>
    </row>
    <row r="511">
      <c r="A511" t="s">
        <v>256</v>
      </c>
      <c r="B511" s="73" t="n">
        <v>2040</v>
      </c>
      <c r="C511" t="s">
        <v>256</v>
      </c>
      <c r="D511" t="s">
        <v>221</v>
      </c>
      <c r="E511" s="74" t="s">
        <v>346</v>
      </c>
      <c r="F511" s="75" t="s">
        <v>347</v>
      </c>
      <c r="G511" s="76" t="s">
        <v>257</v>
      </c>
      <c r="H511" s="77" t="s">
        <v>240</v>
      </c>
      <c r="I511" s="78" t="s">
        <v>304</v>
      </c>
      <c r="J511" s="79" t="str">
        <f>IFERROR(INDEX('Cost_Components'!$K$2:$K$28,MATCH(E511,'Cost_Components'!$A$2:$A$28,0)),"")</f>
      </c>
      <c r="K511" s="80" t="str">
        <f>IF(OR(L511="",Z511="",AA511="",AB511=""),"",IF(B511&lt;AA511,L511,IF(B511&gt;AB511,Z511,L511+(Z511-L511)*MIN(MAX((B511-AA511+1)/MAX(AB511-AA511+1,1),0),1))))</f>
      </c>
      <c r="L511" s="81" t="str">
        <f>IFERROR(INDEX('Cost_Components'!$S$2:$S$28,MATCH(E511,'Cost_Components'!$A$2:$A$28,0)),"")</f>
      </c>
      <c r="M511" s="82" t="str">
        <f>IFERROR(INDEX('Cost_Components'!$L$2:$L$28,MATCH(E511,'Cost_Components'!$A$2:$A$28,0)),"")</f>
      </c>
      <c r="N511" s="83" t="str">
        <f>IFERROR(INDEX('Cost_Components'!$P$2:$P$28,MATCH(E511,'Cost_Components'!$A$2:$A$28,0)),"")</f>
      </c>
      <c r="O511" s="84" t="str">
        <f>AF511*J511</f>
      </c>
      <c r="P511" s="85" t="str">
        <f>AG511*J511</f>
      </c>
      <c r="Q511" s="86" t="str">
        <f>P511*L511*M511*N511</f>
      </c>
      <c r="R511" s="87" t="str">
        <f>O511*K511*M511*N511</f>
      </c>
      <c r="S511" s="88" t="str">
        <f>R511-Q511</f>
      </c>
      <c r="T511" s="34" t="str">
        <f>IFERROR(INDEX('Cost_Components'!$R$2:$R$28,MATCH(E511,'Cost_Components'!$A$2:$A$28,0)),"")</f>
      </c>
      <c r="U511" s="89" t="str">
        <f>IFERROR(INDEX('Cost_Components'!$Q$2:$Q$28,MATCH(E511,'Cost_Components'!$A$2:$A$28,0)),"")</f>
      </c>
      <c r="V511" s="90" t="str">
        <f>1/(1+'Calculation_Assumptions'!$B$5)^(B511-'Calculation_Assumptions'!$B$2)</f>
      </c>
      <c r="W511" s="91" t="str">
        <f>Q511*V511</f>
      </c>
      <c r="X511" s="92" t="str">
        <f>R511*V511</f>
      </c>
      <c r="Y511" s="93" t="str">
        <f>S511*V511</f>
      </c>
      <c r="Z511" s="94" t="str">
        <f>IFERROR(INDEX('Cost_Components'!$T$2:$T$28,MATCH(E511,'Cost_Components'!$A$2:$A$28,0)),"")</f>
      </c>
      <c r="AA511" s="95" t="str">
        <f>IFERROR(INDEX('Cost_Components'!$U$2:$U$28,MATCH(E511,'Cost_Components'!$A$2:$A$28,0)),"")</f>
      </c>
      <c r="AB511" s="96" t="str">
        <f>IFERROR(INDEX('Cost_Components'!$V$2:$V$28,MATCH(E511,'Cost_Components'!$A$2:$A$28,0)),"")</f>
      </c>
      <c r="AC511" s="97" t="str">
        <f>IFERROR(INDEX('Cost_Components'!$M$2:$M$28,MATCH(E511,'Cost_Components'!$A$2:$A$28,0)),"")</f>
      </c>
      <c r="AD511" s="98" t="str">
        <f>IFERROR(INDEX('Cost_Components'!$N$2:$N$28,MATCH(E511,'Cost_Components'!$A$2:$A$28,0)),"")</f>
      </c>
      <c r="AE511" s="34" t="str">
        <f>IFERROR(INDEX('Cost_Components'!$O$2:$O$28,MATCH(E511,'Cost_Components'!$A$2:$A$28,0)),"")</f>
      </c>
      <c r="AF511" s="99" t="n">
        <v>1095329.57630291</v>
      </c>
      <c r="AG511" s="100" t="n">
        <v>1092077.89206204</v>
      </c>
      <c r="AH511" s="101" t="str">
        <f>IF(H511="shared-count-once",COUNTIFS($A$2:$A$1405,A511,$B$2:$B$1405,B511,$E$2:$E$1405,E511),1)</f>
      </c>
      <c r="AI511" s="102" t="n">
        <v>314265537.410829</v>
      </c>
      <c r="AJ511" s="103" t="str">
        <f>IF(AI511=0,"",Q511/AI511)</f>
      </c>
      <c r="AK511" s="104" t="str">
        <f>IF(AI511=0,"",R511/AI511)</f>
      </c>
      <c r="AL511" s="105" t="str">
        <f>IF(AI511=0,"",S511/AI511)</f>
      </c>
      <c r="AM511" s="106" t="str">
        <f>IF(AI511=0,"",Y511/AI511)</f>
      </c>
    </row>
    <row r="512">
      <c r="A512" t="s">
        <v>256</v>
      </c>
      <c r="B512" s="73" t="n">
        <v>2041</v>
      </c>
      <c r="C512" t="s">
        <v>256</v>
      </c>
      <c r="D512" t="s">
        <v>221</v>
      </c>
      <c r="E512" s="74" t="s">
        <v>346</v>
      </c>
      <c r="F512" s="75" t="s">
        <v>347</v>
      </c>
      <c r="G512" s="76" t="s">
        <v>257</v>
      </c>
      <c r="H512" s="77" t="s">
        <v>240</v>
      </c>
      <c r="I512" s="78" t="s">
        <v>304</v>
      </c>
      <c r="J512" s="79" t="str">
        <f>IFERROR(INDEX('Cost_Components'!$K$2:$K$28,MATCH(E512,'Cost_Components'!$A$2:$A$28,0)),"")</f>
      </c>
      <c r="K512" s="80" t="str">
        <f>IF(OR(L512="",Z512="",AA512="",AB512=""),"",IF(B512&lt;AA512,L512,IF(B512&gt;AB512,Z512,L512+(Z512-L512)*MIN(MAX((B512-AA512+1)/MAX(AB512-AA512+1,1),0),1))))</f>
      </c>
      <c r="L512" s="81" t="str">
        <f>IFERROR(INDEX('Cost_Components'!$S$2:$S$28,MATCH(E512,'Cost_Components'!$A$2:$A$28,0)),"")</f>
      </c>
      <c r="M512" s="82" t="str">
        <f>IFERROR(INDEX('Cost_Components'!$L$2:$L$28,MATCH(E512,'Cost_Components'!$A$2:$A$28,0)),"")</f>
      </c>
      <c r="N512" s="83" t="str">
        <f>IFERROR(INDEX('Cost_Components'!$P$2:$P$28,MATCH(E512,'Cost_Components'!$A$2:$A$28,0)),"")</f>
      </c>
      <c r="O512" s="84" t="str">
        <f>AF512*J512</f>
      </c>
      <c r="P512" s="85" t="str">
        <f>AG512*J512</f>
      </c>
      <c r="Q512" s="86" t="str">
        <f>P512*L512*M512*N512</f>
      </c>
      <c r="R512" s="87" t="str">
        <f>O512*K512*M512*N512</f>
      </c>
      <c r="S512" s="88" t="str">
        <f>R512-Q512</f>
      </c>
      <c r="T512" s="34" t="str">
        <f>IFERROR(INDEX('Cost_Components'!$R$2:$R$28,MATCH(E512,'Cost_Components'!$A$2:$A$28,0)),"")</f>
      </c>
      <c r="U512" s="89" t="str">
        <f>IFERROR(INDEX('Cost_Components'!$Q$2:$Q$28,MATCH(E512,'Cost_Components'!$A$2:$A$28,0)),"")</f>
      </c>
      <c r="V512" s="90" t="str">
        <f>1/(1+'Calculation_Assumptions'!$B$5)^(B512-'Calculation_Assumptions'!$B$2)</f>
      </c>
      <c r="W512" s="91" t="str">
        <f>Q512*V512</f>
      </c>
      <c r="X512" s="92" t="str">
        <f>R512*V512</f>
      </c>
      <c r="Y512" s="93" t="str">
        <f>S512*V512</f>
      </c>
      <c r="Z512" s="94" t="str">
        <f>IFERROR(INDEX('Cost_Components'!$T$2:$T$28,MATCH(E512,'Cost_Components'!$A$2:$A$28,0)),"")</f>
      </c>
      <c r="AA512" s="95" t="str">
        <f>IFERROR(INDEX('Cost_Components'!$U$2:$U$28,MATCH(E512,'Cost_Components'!$A$2:$A$28,0)),"")</f>
      </c>
      <c r="AB512" s="96" t="str">
        <f>IFERROR(INDEX('Cost_Components'!$V$2:$V$28,MATCH(E512,'Cost_Components'!$A$2:$A$28,0)),"")</f>
      </c>
      <c r="AC512" s="97" t="str">
        <f>IFERROR(INDEX('Cost_Components'!$M$2:$M$28,MATCH(E512,'Cost_Components'!$A$2:$A$28,0)),"")</f>
      </c>
      <c r="AD512" s="98" t="str">
        <f>IFERROR(INDEX('Cost_Components'!$N$2:$N$28,MATCH(E512,'Cost_Components'!$A$2:$A$28,0)),"")</f>
      </c>
      <c r="AE512" s="34" t="str">
        <f>IFERROR(INDEX('Cost_Components'!$O$2:$O$28,MATCH(E512,'Cost_Components'!$A$2:$A$28,0)),"")</f>
      </c>
      <c r="AF512" s="99" t="n">
        <v>1098631.41437593</v>
      </c>
      <c r="AG512" s="100" t="n">
        <v>1095120.92731147</v>
      </c>
      <c r="AH512" s="101" t="str">
        <f>IF(H512="shared-count-once",COUNTIFS($A$2:$A$1405,A512,$B$2:$B$1405,B512,$E$2:$E$1405,E512),1)</f>
      </c>
      <c r="AI512" s="102" t="n">
        <v>315525215.312548</v>
      </c>
      <c r="AJ512" s="103" t="str">
        <f>IF(AI512=0,"",Q512/AI512)</f>
      </c>
      <c r="AK512" s="104" t="str">
        <f>IF(AI512=0,"",R512/AI512)</f>
      </c>
      <c r="AL512" s="105" t="str">
        <f>IF(AI512=0,"",S512/AI512)</f>
      </c>
      <c r="AM512" s="106" t="str">
        <f>IF(AI512=0,"",Y512/AI512)</f>
      </c>
    </row>
    <row r="513">
      <c r="A513" t="s">
        <v>256</v>
      </c>
      <c r="B513" s="73" t="n">
        <v>2042</v>
      </c>
      <c r="C513" t="s">
        <v>256</v>
      </c>
      <c r="D513" t="s">
        <v>221</v>
      </c>
      <c r="E513" s="74" t="s">
        <v>346</v>
      </c>
      <c r="F513" s="75" t="s">
        <v>347</v>
      </c>
      <c r="G513" s="76" t="s">
        <v>257</v>
      </c>
      <c r="H513" s="77" t="s">
        <v>240</v>
      </c>
      <c r="I513" s="78" t="s">
        <v>304</v>
      </c>
      <c r="J513" s="79" t="str">
        <f>IFERROR(INDEX('Cost_Components'!$K$2:$K$28,MATCH(E513,'Cost_Components'!$A$2:$A$28,0)),"")</f>
      </c>
      <c r="K513" s="80" t="str">
        <f>IF(OR(L513="",Z513="",AA513="",AB513=""),"",IF(B513&lt;AA513,L513,IF(B513&gt;AB513,Z513,L513+(Z513-L513)*MIN(MAX((B513-AA513+1)/MAX(AB513-AA513+1,1),0),1))))</f>
      </c>
      <c r="L513" s="81" t="str">
        <f>IFERROR(INDEX('Cost_Components'!$S$2:$S$28,MATCH(E513,'Cost_Components'!$A$2:$A$28,0)),"")</f>
      </c>
      <c r="M513" s="82" t="str">
        <f>IFERROR(INDEX('Cost_Components'!$L$2:$L$28,MATCH(E513,'Cost_Components'!$A$2:$A$28,0)),"")</f>
      </c>
      <c r="N513" s="83" t="str">
        <f>IFERROR(INDEX('Cost_Components'!$P$2:$P$28,MATCH(E513,'Cost_Components'!$A$2:$A$28,0)),"")</f>
      </c>
      <c r="O513" s="84" t="str">
        <f>AF513*J513</f>
      </c>
      <c r="P513" s="85" t="str">
        <f>AG513*J513</f>
      </c>
      <c r="Q513" s="86" t="str">
        <f>P513*L513*M513*N513</f>
      </c>
      <c r="R513" s="87" t="str">
        <f>O513*K513*M513*N513</f>
      </c>
      <c r="S513" s="88" t="str">
        <f>R513-Q513</f>
      </c>
      <c r="T513" s="34" t="str">
        <f>IFERROR(INDEX('Cost_Components'!$R$2:$R$28,MATCH(E513,'Cost_Components'!$A$2:$A$28,0)),"")</f>
      </c>
      <c r="U513" s="89" t="str">
        <f>IFERROR(INDEX('Cost_Components'!$Q$2:$Q$28,MATCH(E513,'Cost_Components'!$A$2:$A$28,0)),"")</f>
      </c>
      <c r="V513" s="90" t="str">
        <f>1/(1+'Calculation_Assumptions'!$B$5)^(B513-'Calculation_Assumptions'!$B$2)</f>
      </c>
      <c r="W513" s="91" t="str">
        <f>Q513*V513</f>
      </c>
      <c r="X513" s="92" t="str">
        <f>R513*V513</f>
      </c>
      <c r="Y513" s="93" t="str">
        <f>S513*V513</f>
      </c>
      <c r="Z513" s="94" t="str">
        <f>IFERROR(INDEX('Cost_Components'!$T$2:$T$28,MATCH(E513,'Cost_Components'!$A$2:$A$28,0)),"")</f>
      </c>
      <c r="AA513" s="95" t="str">
        <f>IFERROR(INDEX('Cost_Components'!$U$2:$U$28,MATCH(E513,'Cost_Components'!$A$2:$A$28,0)),"")</f>
      </c>
      <c r="AB513" s="96" t="str">
        <f>IFERROR(INDEX('Cost_Components'!$V$2:$V$28,MATCH(E513,'Cost_Components'!$A$2:$A$28,0)),"")</f>
      </c>
      <c r="AC513" s="97" t="str">
        <f>IFERROR(INDEX('Cost_Components'!$M$2:$M$28,MATCH(E513,'Cost_Components'!$A$2:$A$28,0)),"")</f>
      </c>
      <c r="AD513" s="98" t="str">
        <f>IFERROR(INDEX('Cost_Components'!$N$2:$N$28,MATCH(E513,'Cost_Components'!$A$2:$A$28,0)),"")</f>
      </c>
      <c r="AE513" s="34" t="str">
        <f>IFERROR(INDEX('Cost_Components'!$O$2:$O$28,MATCH(E513,'Cost_Components'!$A$2:$A$28,0)),"")</f>
      </c>
      <c r="AF513" s="99" t="n">
        <v>1101814.89626315</v>
      </c>
      <c r="AG513" s="100" t="n">
        <v>1098045.52264888</v>
      </c>
      <c r="AH513" s="101" t="str">
        <f>IF(H513="shared-count-once",COUNTIFS($A$2:$A$1405,A513,$B$2:$B$1405,B513,$E$2:$E$1405,E513),1)</f>
      </c>
      <c r="AI513" s="102" t="n">
        <v>316707694.211882</v>
      </c>
      <c r="AJ513" s="103" t="str">
        <f>IF(AI513=0,"",Q513/AI513)</f>
      </c>
      <c r="AK513" s="104" t="str">
        <f>IF(AI513=0,"",R513/AI513)</f>
      </c>
      <c r="AL513" s="105" t="str">
        <f>IF(AI513=0,"",S513/AI513)</f>
      </c>
      <c r="AM513" s="106" t="str">
        <f>IF(AI513=0,"",Y513/AI513)</f>
      </c>
    </row>
    <row r="514">
      <c r="A514" t="s">
        <v>256</v>
      </c>
      <c r="B514" s="73" t="n">
        <v>2043</v>
      </c>
      <c r="C514" t="s">
        <v>256</v>
      </c>
      <c r="D514" t="s">
        <v>221</v>
      </c>
      <c r="E514" s="74" t="s">
        <v>346</v>
      </c>
      <c r="F514" s="75" t="s">
        <v>347</v>
      </c>
      <c r="G514" s="76" t="s">
        <v>257</v>
      </c>
      <c r="H514" s="77" t="s">
        <v>240</v>
      </c>
      <c r="I514" s="78" t="s">
        <v>304</v>
      </c>
      <c r="J514" s="79" t="str">
        <f>IFERROR(INDEX('Cost_Components'!$K$2:$K$28,MATCH(E514,'Cost_Components'!$A$2:$A$28,0)),"")</f>
      </c>
      <c r="K514" s="80" t="str">
        <f>IF(OR(L514="",Z514="",AA514="",AB514=""),"",IF(B514&lt;AA514,L514,IF(B514&gt;AB514,Z514,L514+(Z514-L514)*MIN(MAX((B514-AA514+1)/MAX(AB514-AA514+1,1),0),1))))</f>
      </c>
      <c r="L514" s="81" t="str">
        <f>IFERROR(INDEX('Cost_Components'!$S$2:$S$28,MATCH(E514,'Cost_Components'!$A$2:$A$28,0)),"")</f>
      </c>
      <c r="M514" s="82" t="str">
        <f>IFERROR(INDEX('Cost_Components'!$L$2:$L$28,MATCH(E514,'Cost_Components'!$A$2:$A$28,0)),"")</f>
      </c>
      <c r="N514" s="83" t="str">
        <f>IFERROR(INDEX('Cost_Components'!$P$2:$P$28,MATCH(E514,'Cost_Components'!$A$2:$A$28,0)),"")</f>
      </c>
      <c r="O514" s="84" t="str">
        <f>AF514*J514</f>
      </c>
      <c r="P514" s="85" t="str">
        <f>AG514*J514</f>
      </c>
      <c r="Q514" s="86" t="str">
        <f>P514*L514*M514*N514</f>
      </c>
      <c r="R514" s="87" t="str">
        <f>O514*K514*M514*N514</f>
      </c>
      <c r="S514" s="88" t="str">
        <f>R514-Q514</f>
      </c>
      <c r="T514" s="34" t="str">
        <f>IFERROR(INDEX('Cost_Components'!$R$2:$R$28,MATCH(E514,'Cost_Components'!$A$2:$A$28,0)),"")</f>
      </c>
      <c r="U514" s="89" t="str">
        <f>IFERROR(INDEX('Cost_Components'!$Q$2:$Q$28,MATCH(E514,'Cost_Components'!$A$2:$A$28,0)),"")</f>
      </c>
      <c r="V514" s="90" t="str">
        <f>1/(1+'Calculation_Assumptions'!$B$5)^(B514-'Calculation_Assumptions'!$B$2)</f>
      </c>
      <c r="W514" s="91" t="str">
        <f>Q514*V514</f>
      </c>
      <c r="X514" s="92" t="str">
        <f>R514*V514</f>
      </c>
      <c r="Y514" s="93" t="str">
        <f>S514*V514</f>
      </c>
      <c r="Z514" s="94" t="str">
        <f>IFERROR(INDEX('Cost_Components'!$T$2:$T$28,MATCH(E514,'Cost_Components'!$A$2:$A$28,0)),"")</f>
      </c>
      <c r="AA514" s="95" t="str">
        <f>IFERROR(INDEX('Cost_Components'!$U$2:$U$28,MATCH(E514,'Cost_Components'!$A$2:$A$28,0)),"")</f>
      </c>
      <c r="AB514" s="96" t="str">
        <f>IFERROR(INDEX('Cost_Components'!$V$2:$V$28,MATCH(E514,'Cost_Components'!$A$2:$A$28,0)),"")</f>
      </c>
      <c r="AC514" s="97" t="str">
        <f>IFERROR(INDEX('Cost_Components'!$M$2:$M$28,MATCH(E514,'Cost_Components'!$A$2:$A$28,0)),"")</f>
      </c>
      <c r="AD514" s="98" t="str">
        <f>IFERROR(INDEX('Cost_Components'!$N$2:$N$28,MATCH(E514,'Cost_Components'!$A$2:$A$28,0)),"")</f>
      </c>
      <c r="AE514" s="34" t="str">
        <f>IFERROR(INDEX('Cost_Components'!$O$2:$O$28,MATCH(E514,'Cost_Components'!$A$2:$A$28,0)),"")</f>
      </c>
      <c r="AF514" s="99" t="n">
        <v>1103152.00494715</v>
      </c>
      <c r="AG514" s="100" t="n">
        <v>1099124.53182261</v>
      </c>
      <c r="AH514" s="101" t="str">
        <f>IF(H514="shared-count-once",COUNTIFS($A$2:$A$1405,A514,$B$2:$B$1405,B514,$E$2:$E$1405,E514),1)</f>
      </c>
      <c r="AI514" s="102" t="n">
        <v>317814114.067152</v>
      </c>
      <c r="AJ514" s="103" t="str">
        <f>IF(AI514=0,"",Q514/AI514)</f>
      </c>
      <c r="AK514" s="104" t="str">
        <f>IF(AI514=0,"",R514/AI514)</f>
      </c>
      <c r="AL514" s="105" t="str">
        <f>IF(AI514=0,"",S514/AI514)</f>
      </c>
      <c r="AM514" s="106" t="str">
        <f>IF(AI514=0,"",Y514/AI514)</f>
      </c>
    </row>
    <row r="515">
      <c r="A515" t="s">
        <v>256</v>
      </c>
      <c r="B515" s="73" t="n">
        <v>2044</v>
      </c>
      <c r="C515" t="s">
        <v>256</v>
      </c>
      <c r="D515" t="s">
        <v>221</v>
      </c>
      <c r="E515" s="74" t="s">
        <v>346</v>
      </c>
      <c r="F515" s="75" t="s">
        <v>347</v>
      </c>
      <c r="G515" s="76" t="s">
        <v>257</v>
      </c>
      <c r="H515" s="77" t="s">
        <v>240</v>
      </c>
      <c r="I515" s="78" t="s">
        <v>304</v>
      </c>
      <c r="J515" s="79" t="str">
        <f>IFERROR(INDEX('Cost_Components'!$K$2:$K$28,MATCH(E515,'Cost_Components'!$A$2:$A$28,0)),"")</f>
      </c>
      <c r="K515" s="80" t="str">
        <f>IF(OR(L515="",Z515="",AA515="",AB515=""),"",IF(B515&lt;AA515,L515,IF(B515&gt;AB515,Z515,L515+(Z515-L515)*MIN(MAX((B515-AA515+1)/MAX(AB515-AA515+1,1),0),1))))</f>
      </c>
      <c r="L515" s="81" t="str">
        <f>IFERROR(INDEX('Cost_Components'!$S$2:$S$28,MATCH(E515,'Cost_Components'!$A$2:$A$28,0)),"")</f>
      </c>
      <c r="M515" s="82" t="str">
        <f>IFERROR(INDEX('Cost_Components'!$L$2:$L$28,MATCH(E515,'Cost_Components'!$A$2:$A$28,0)),"")</f>
      </c>
      <c r="N515" s="83" t="str">
        <f>IFERROR(INDEX('Cost_Components'!$P$2:$P$28,MATCH(E515,'Cost_Components'!$A$2:$A$28,0)),"")</f>
      </c>
      <c r="O515" s="84" t="str">
        <f>AF515*J515</f>
      </c>
      <c r="P515" s="85" t="str">
        <f>AG515*J515</f>
      </c>
      <c r="Q515" s="86" t="str">
        <f>P515*L515*M515*N515</f>
      </c>
      <c r="R515" s="87" t="str">
        <f>O515*K515*M515*N515</f>
      </c>
      <c r="S515" s="88" t="str">
        <f>R515-Q515</f>
      </c>
      <c r="T515" s="34" t="str">
        <f>IFERROR(INDEX('Cost_Components'!$R$2:$R$28,MATCH(E515,'Cost_Components'!$A$2:$A$28,0)),"")</f>
      </c>
      <c r="U515" s="89" t="str">
        <f>IFERROR(INDEX('Cost_Components'!$Q$2:$Q$28,MATCH(E515,'Cost_Components'!$A$2:$A$28,0)),"")</f>
      </c>
      <c r="V515" s="90" t="str">
        <f>1/(1+'Calculation_Assumptions'!$B$5)^(B515-'Calculation_Assumptions'!$B$2)</f>
      </c>
      <c r="W515" s="91" t="str">
        <f>Q515*V515</f>
      </c>
      <c r="X515" s="92" t="str">
        <f>R515*V515</f>
      </c>
      <c r="Y515" s="93" t="str">
        <f>S515*V515</f>
      </c>
      <c r="Z515" s="94" t="str">
        <f>IFERROR(INDEX('Cost_Components'!$T$2:$T$28,MATCH(E515,'Cost_Components'!$A$2:$A$28,0)),"")</f>
      </c>
      <c r="AA515" s="95" t="str">
        <f>IFERROR(INDEX('Cost_Components'!$U$2:$U$28,MATCH(E515,'Cost_Components'!$A$2:$A$28,0)),"")</f>
      </c>
      <c r="AB515" s="96" t="str">
        <f>IFERROR(INDEX('Cost_Components'!$V$2:$V$28,MATCH(E515,'Cost_Components'!$A$2:$A$28,0)),"")</f>
      </c>
      <c r="AC515" s="97" t="str">
        <f>IFERROR(INDEX('Cost_Components'!$M$2:$M$28,MATCH(E515,'Cost_Components'!$A$2:$A$28,0)),"")</f>
      </c>
      <c r="AD515" s="98" t="str">
        <f>IFERROR(INDEX('Cost_Components'!$N$2:$N$28,MATCH(E515,'Cost_Components'!$A$2:$A$28,0)),"")</f>
      </c>
      <c r="AE515" s="34" t="str">
        <f>IFERROR(INDEX('Cost_Components'!$O$2:$O$28,MATCH(E515,'Cost_Components'!$A$2:$A$28,0)),"")</f>
      </c>
      <c r="AF515" s="99" t="n">
        <v>1104215.25090362</v>
      </c>
      <c r="AG515" s="100" t="n">
        <v>1099930.76266367</v>
      </c>
      <c r="AH515" s="101" t="str">
        <f>IF(H515="shared-count-once",COUNTIFS($A$2:$A$1405,A515,$B$2:$B$1405,B515,$E$2:$E$1405,E515),1)</f>
      </c>
      <c r="AI515" s="102" t="n">
        <v>318840890.732156</v>
      </c>
      <c r="AJ515" s="103" t="str">
        <f>IF(AI515=0,"",Q515/AI515)</f>
      </c>
      <c r="AK515" s="104" t="str">
        <f>IF(AI515=0,"",R515/AI515)</f>
      </c>
      <c r="AL515" s="105" t="str">
        <f>IF(AI515=0,"",S515/AI515)</f>
      </c>
      <c r="AM515" s="106" t="str">
        <f>IF(AI515=0,"",Y515/AI515)</f>
      </c>
    </row>
    <row r="516">
      <c r="A516" t="s">
        <v>256</v>
      </c>
      <c r="B516" s="73" t="n">
        <v>2045</v>
      </c>
      <c r="C516" t="s">
        <v>256</v>
      </c>
      <c r="D516" t="s">
        <v>221</v>
      </c>
      <c r="E516" s="74" t="s">
        <v>346</v>
      </c>
      <c r="F516" s="75" t="s">
        <v>347</v>
      </c>
      <c r="G516" s="76" t="s">
        <v>257</v>
      </c>
      <c r="H516" s="77" t="s">
        <v>240</v>
      </c>
      <c r="I516" s="78" t="s">
        <v>304</v>
      </c>
      <c r="J516" s="79" t="str">
        <f>IFERROR(INDEX('Cost_Components'!$K$2:$K$28,MATCH(E516,'Cost_Components'!$A$2:$A$28,0)),"")</f>
      </c>
      <c r="K516" s="80" t="str">
        <f>IF(OR(L516="",Z516="",AA516="",AB516=""),"",IF(B516&lt;AA516,L516,IF(B516&gt;AB516,Z516,L516+(Z516-L516)*MIN(MAX((B516-AA516+1)/MAX(AB516-AA516+1,1),0),1))))</f>
      </c>
      <c r="L516" s="81" t="str">
        <f>IFERROR(INDEX('Cost_Components'!$S$2:$S$28,MATCH(E516,'Cost_Components'!$A$2:$A$28,0)),"")</f>
      </c>
      <c r="M516" s="82" t="str">
        <f>IFERROR(INDEX('Cost_Components'!$L$2:$L$28,MATCH(E516,'Cost_Components'!$A$2:$A$28,0)),"")</f>
      </c>
      <c r="N516" s="83" t="str">
        <f>IFERROR(INDEX('Cost_Components'!$P$2:$P$28,MATCH(E516,'Cost_Components'!$A$2:$A$28,0)),"")</f>
      </c>
      <c r="O516" s="84" t="str">
        <f>AF516*J516</f>
      </c>
      <c r="P516" s="85" t="str">
        <f>AG516*J516</f>
      </c>
      <c r="Q516" s="86" t="str">
        <f>P516*L516*M516*N516</f>
      </c>
      <c r="R516" s="87" t="str">
        <f>O516*K516*M516*N516</f>
      </c>
      <c r="S516" s="88" t="str">
        <f>R516-Q516</f>
      </c>
      <c r="T516" s="34" t="str">
        <f>IFERROR(INDEX('Cost_Components'!$R$2:$R$28,MATCH(E516,'Cost_Components'!$A$2:$A$28,0)),"")</f>
      </c>
      <c r="U516" s="89" t="str">
        <f>IFERROR(INDEX('Cost_Components'!$Q$2:$Q$28,MATCH(E516,'Cost_Components'!$A$2:$A$28,0)),"")</f>
      </c>
      <c r="V516" s="90" t="str">
        <f>1/(1+'Calculation_Assumptions'!$B$5)^(B516-'Calculation_Assumptions'!$B$2)</f>
      </c>
      <c r="W516" s="91" t="str">
        <f>Q516*V516</f>
      </c>
      <c r="X516" s="92" t="str">
        <f>R516*V516</f>
      </c>
      <c r="Y516" s="93" t="str">
        <f>S516*V516</f>
      </c>
      <c r="Z516" s="94" t="str">
        <f>IFERROR(INDEX('Cost_Components'!$T$2:$T$28,MATCH(E516,'Cost_Components'!$A$2:$A$28,0)),"")</f>
      </c>
      <c r="AA516" s="95" t="str">
        <f>IFERROR(INDEX('Cost_Components'!$U$2:$U$28,MATCH(E516,'Cost_Components'!$A$2:$A$28,0)),"")</f>
      </c>
      <c r="AB516" s="96" t="str">
        <f>IFERROR(INDEX('Cost_Components'!$V$2:$V$28,MATCH(E516,'Cost_Components'!$A$2:$A$28,0)),"")</f>
      </c>
      <c r="AC516" s="97" t="str">
        <f>IFERROR(INDEX('Cost_Components'!$M$2:$M$28,MATCH(E516,'Cost_Components'!$A$2:$A$28,0)),"")</f>
      </c>
      <c r="AD516" s="98" t="str">
        <f>IFERROR(INDEX('Cost_Components'!$N$2:$N$28,MATCH(E516,'Cost_Components'!$A$2:$A$28,0)),"")</f>
      </c>
      <c r="AE516" s="34" t="str">
        <f>IFERROR(INDEX('Cost_Components'!$O$2:$O$28,MATCH(E516,'Cost_Components'!$A$2:$A$28,0)),"")</f>
      </c>
      <c r="AF516" s="99" t="n">
        <v>1105159.60534159</v>
      </c>
      <c r="AG516" s="100" t="n">
        <v>1100619.86663127</v>
      </c>
      <c r="AH516" s="101" t="str">
        <f>IF(H516="shared-count-once",COUNTIFS($A$2:$A$1405,A516,$B$2:$B$1405,B516,$E$2:$E$1405,E516),1)</f>
      </c>
      <c r="AI516" s="102" t="n">
        <v>319784682.33108</v>
      </c>
      <c r="AJ516" s="103" t="str">
        <f>IF(AI516=0,"",Q516/AI516)</f>
      </c>
      <c r="AK516" s="104" t="str">
        <f>IF(AI516=0,"",R516/AI516)</f>
      </c>
      <c r="AL516" s="105" t="str">
        <f>IF(AI516=0,"",S516/AI516)</f>
      </c>
      <c r="AM516" s="106" t="str">
        <f>IF(AI516=0,"",Y516/AI516)</f>
      </c>
    </row>
    <row r="517">
      <c r="A517" t="s">
        <v>256</v>
      </c>
      <c r="B517" s="73" t="n">
        <v>2046</v>
      </c>
      <c r="C517" t="s">
        <v>256</v>
      </c>
      <c r="D517" t="s">
        <v>221</v>
      </c>
      <c r="E517" s="74" t="s">
        <v>346</v>
      </c>
      <c r="F517" s="75" t="s">
        <v>347</v>
      </c>
      <c r="G517" s="76" t="s">
        <v>257</v>
      </c>
      <c r="H517" s="77" t="s">
        <v>240</v>
      </c>
      <c r="I517" s="78" t="s">
        <v>304</v>
      </c>
      <c r="J517" s="79" t="str">
        <f>IFERROR(INDEX('Cost_Components'!$K$2:$K$28,MATCH(E517,'Cost_Components'!$A$2:$A$28,0)),"")</f>
      </c>
      <c r="K517" s="80" t="str">
        <f>IF(OR(L517="",Z517="",AA517="",AB517=""),"",IF(B517&lt;AA517,L517,IF(B517&gt;AB517,Z517,L517+(Z517-L517)*MIN(MAX((B517-AA517+1)/MAX(AB517-AA517+1,1),0),1))))</f>
      </c>
      <c r="L517" s="81" t="str">
        <f>IFERROR(INDEX('Cost_Components'!$S$2:$S$28,MATCH(E517,'Cost_Components'!$A$2:$A$28,0)),"")</f>
      </c>
      <c r="M517" s="82" t="str">
        <f>IFERROR(INDEX('Cost_Components'!$L$2:$L$28,MATCH(E517,'Cost_Components'!$A$2:$A$28,0)),"")</f>
      </c>
      <c r="N517" s="83" t="str">
        <f>IFERROR(INDEX('Cost_Components'!$P$2:$P$28,MATCH(E517,'Cost_Components'!$A$2:$A$28,0)),"")</f>
      </c>
      <c r="O517" s="84" t="str">
        <f>AF517*J517</f>
      </c>
      <c r="P517" s="85" t="str">
        <f>AG517*J517</f>
      </c>
      <c r="Q517" s="86" t="str">
        <f>P517*L517*M517*N517</f>
      </c>
      <c r="R517" s="87" t="str">
        <f>O517*K517*M517*N517</f>
      </c>
      <c r="S517" s="88" t="str">
        <f>R517-Q517</f>
      </c>
      <c r="T517" s="34" t="str">
        <f>IFERROR(INDEX('Cost_Components'!$R$2:$R$28,MATCH(E517,'Cost_Components'!$A$2:$A$28,0)),"")</f>
      </c>
      <c r="U517" s="89" t="str">
        <f>IFERROR(INDEX('Cost_Components'!$Q$2:$Q$28,MATCH(E517,'Cost_Components'!$A$2:$A$28,0)),"")</f>
      </c>
      <c r="V517" s="90" t="str">
        <f>1/(1+'Calculation_Assumptions'!$B$5)^(B517-'Calculation_Assumptions'!$B$2)</f>
      </c>
      <c r="W517" s="91" t="str">
        <f>Q517*V517</f>
      </c>
      <c r="X517" s="92" t="str">
        <f>R517*V517</f>
      </c>
      <c r="Y517" s="93" t="str">
        <f>S517*V517</f>
      </c>
      <c r="Z517" s="94" t="str">
        <f>IFERROR(INDEX('Cost_Components'!$T$2:$T$28,MATCH(E517,'Cost_Components'!$A$2:$A$28,0)),"")</f>
      </c>
      <c r="AA517" s="95" t="str">
        <f>IFERROR(INDEX('Cost_Components'!$U$2:$U$28,MATCH(E517,'Cost_Components'!$A$2:$A$28,0)),"")</f>
      </c>
      <c r="AB517" s="96" t="str">
        <f>IFERROR(INDEX('Cost_Components'!$V$2:$V$28,MATCH(E517,'Cost_Components'!$A$2:$A$28,0)),"")</f>
      </c>
      <c r="AC517" s="97" t="str">
        <f>IFERROR(INDEX('Cost_Components'!$M$2:$M$28,MATCH(E517,'Cost_Components'!$A$2:$A$28,0)),"")</f>
      </c>
      <c r="AD517" s="98" t="str">
        <f>IFERROR(INDEX('Cost_Components'!$N$2:$N$28,MATCH(E517,'Cost_Components'!$A$2:$A$28,0)),"")</f>
      </c>
      <c r="AE517" s="34" t="str">
        <f>IFERROR(INDEX('Cost_Components'!$O$2:$O$28,MATCH(E517,'Cost_Components'!$A$2:$A$28,0)),"")</f>
      </c>
      <c r="AF517" s="99" t="n">
        <v>1105301.46500536</v>
      </c>
      <c r="AG517" s="100" t="n">
        <v>1100508.46170056</v>
      </c>
      <c r="AH517" s="101" t="str">
        <f>IF(H517="shared-count-once",COUNTIFS($A$2:$A$1405,A517,$B$2:$B$1405,B517,$E$2:$E$1405,E517),1)</f>
      </c>
      <c r="AI517" s="102" t="n">
        <v>320645615.981408</v>
      </c>
      <c r="AJ517" s="103" t="str">
        <f>IF(AI517=0,"",Q517/AI517)</f>
      </c>
      <c r="AK517" s="104" t="str">
        <f>IF(AI517=0,"",R517/AI517)</f>
      </c>
      <c r="AL517" s="105" t="str">
        <f>IF(AI517=0,"",S517/AI517)</f>
      </c>
      <c r="AM517" s="106" t="str">
        <f>IF(AI517=0,"",Y517/AI517)</f>
      </c>
    </row>
    <row r="518">
      <c r="A518" t="s">
        <v>256</v>
      </c>
      <c r="B518" s="73" t="n">
        <v>2047</v>
      </c>
      <c r="C518" t="s">
        <v>256</v>
      </c>
      <c r="D518" t="s">
        <v>221</v>
      </c>
      <c r="E518" s="74" t="s">
        <v>346</v>
      </c>
      <c r="F518" s="75" t="s">
        <v>347</v>
      </c>
      <c r="G518" s="76" t="s">
        <v>257</v>
      </c>
      <c r="H518" s="77" t="s">
        <v>240</v>
      </c>
      <c r="I518" s="78" t="s">
        <v>304</v>
      </c>
      <c r="J518" s="79" t="str">
        <f>IFERROR(INDEX('Cost_Components'!$K$2:$K$28,MATCH(E518,'Cost_Components'!$A$2:$A$28,0)),"")</f>
      </c>
      <c r="K518" s="80" t="str">
        <f>IF(OR(L518="",Z518="",AA518="",AB518=""),"",IF(B518&lt;AA518,L518,IF(B518&gt;AB518,Z518,L518+(Z518-L518)*MIN(MAX((B518-AA518+1)/MAX(AB518-AA518+1,1),0),1))))</f>
      </c>
      <c r="L518" s="81" t="str">
        <f>IFERROR(INDEX('Cost_Components'!$S$2:$S$28,MATCH(E518,'Cost_Components'!$A$2:$A$28,0)),"")</f>
      </c>
      <c r="M518" s="82" t="str">
        <f>IFERROR(INDEX('Cost_Components'!$L$2:$L$28,MATCH(E518,'Cost_Components'!$A$2:$A$28,0)),"")</f>
      </c>
      <c r="N518" s="83" t="str">
        <f>IFERROR(INDEX('Cost_Components'!$P$2:$P$28,MATCH(E518,'Cost_Components'!$A$2:$A$28,0)),"")</f>
      </c>
      <c r="O518" s="84" t="str">
        <f>AF518*J518</f>
      </c>
      <c r="P518" s="85" t="str">
        <f>AG518*J518</f>
      </c>
      <c r="Q518" s="86" t="str">
        <f>P518*L518*M518*N518</f>
      </c>
      <c r="R518" s="87" t="str">
        <f>O518*K518*M518*N518</f>
      </c>
      <c r="S518" s="88" t="str">
        <f>R518-Q518</f>
      </c>
      <c r="T518" s="34" t="str">
        <f>IFERROR(INDEX('Cost_Components'!$R$2:$R$28,MATCH(E518,'Cost_Components'!$A$2:$A$28,0)),"")</f>
      </c>
      <c r="U518" s="89" t="str">
        <f>IFERROR(INDEX('Cost_Components'!$Q$2:$Q$28,MATCH(E518,'Cost_Components'!$A$2:$A$28,0)),"")</f>
      </c>
      <c r="V518" s="90" t="str">
        <f>1/(1+'Calculation_Assumptions'!$B$5)^(B518-'Calculation_Assumptions'!$B$2)</f>
      </c>
      <c r="W518" s="91" t="str">
        <f>Q518*V518</f>
      </c>
      <c r="X518" s="92" t="str">
        <f>R518*V518</f>
      </c>
      <c r="Y518" s="93" t="str">
        <f>S518*V518</f>
      </c>
      <c r="Z518" s="94" t="str">
        <f>IFERROR(INDEX('Cost_Components'!$T$2:$T$28,MATCH(E518,'Cost_Components'!$A$2:$A$28,0)),"")</f>
      </c>
      <c r="AA518" s="95" t="str">
        <f>IFERROR(INDEX('Cost_Components'!$U$2:$U$28,MATCH(E518,'Cost_Components'!$A$2:$A$28,0)),"")</f>
      </c>
      <c r="AB518" s="96" t="str">
        <f>IFERROR(INDEX('Cost_Components'!$V$2:$V$28,MATCH(E518,'Cost_Components'!$A$2:$A$28,0)),"")</f>
      </c>
      <c r="AC518" s="97" t="str">
        <f>IFERROR(INDEX('Cost_Components'!$M$2:$M$28,MATCH(E518,'Cost_Components'!$A$2:$A$28,0)),"")</f>
      </c>
      <c r="AD518" s="98" t="str">
        <f>IFERROR(INDEX('Cost_Components'!$N$2:$N$28,MATCH(E518,'Cost_Components'!$A$2:$A$28,0)),"")</f>
      </c>
      <c r="AE518" s="34" t="str">
        <f>IFERROR(INDEX('Cost_Components'!$O$2:$O$28,MATCH(E518,'Cost_Components'!$A$2:$A$28,0)),"")</f>
      </c>
      <c r="AF518" s="99" t="n">
        <v>1104591.53047133</v>
      </c>
      <c r="AG518" s="100" t="n">
        <v>1099547.69138113</v>
      </c>
      <c r="AH518" s="101" t="str">
        <f>IF(H518="shared-count-once",COUNTIFS($A$2:$A$1405,A518,$B$2:$B$1405,B518,$E$2:$E$1405,E518),1)</f>
      </c>
      <c r="AI518" s="102" t="n">
        <v>321429520.522875</v>
      </c>
      <c r="AJ518" s="103" t="str">
        <f>IF(AI518=0,"",Q518/AI518)</f>
      </c>
      <c r="AK518" s="104" t="str">
        <f>IF(AI518=0,"",R518/AI518)</f>
      </c>
      <c r="AL518" s="105" t="str">
        <f>IF(AI518=0,"",S518/AI518)</f>
      </c>
      <c r="AM518" s="106" t="str">
        <f>IF(AI518=0,"",Y518/AI518)</f>
      </c>
    </row>
    <row r="519">
      <c r="A519" t="s">
        <v>256</v>
      </c>
      <c r="B519" s="73" t="n">
        <v>2048</v>
      </c>
      <c r="C519" t="s">
        <v>256</v>
      </c>
      <c r="D519" t="s">
        <v>221</v>
      </c>
      <c r="E519" s="74" t="s">
        <v>346</v>
      </c>
      <c r="F519" s="75" t="s">
        <v>347</v>
      </c>
      <c r="G519" s="76" t="s">
        <v>257</v>
      </c>
      <c r="H519" s="77" t="s">
        <v>240</v>
      </c>
      <c r="I519" s="78" t="s">
        <v>304</v>
      </c>
      <c r="J519" s="79" t="str">
        <f>IFERROR(INDEX('Cost_Components'!$K$2:$K$28,MATCH(E519,'Cost_Components'!$A$2:$A$28,0)),"")</f>
      </c>
      <c r="K519" s="80" t="str">
        <f>IF(OR(L519="",Z519="",AA519="",AB519=""),"",IF(B519&lt;AA519,L519,IF(B519&gt;AB519,Z519,L519+(Z519-L519)*MIN(MAX((B519-AA519+1)/MAX(AB519-AA519+1,1),0),1))))</f>
      </c>
      <c r="L519" s="81" t="str">
        <f>IFERROR(INDEX('Cost_Components'!$S$2:$S$28,MATCH(E519,'Cost_Components'!$A$2:$A$28,0)),"")</f>
      </c>
      <c r="M519" s="82" t="str">
        <f>IFERROR(INDEX('Cost_Components'!$L$2:$L$28,MATCH(E519,'Cost_Components'!$A$2:$A$28,0)),"")</f>
      </c>
      <c r="N519" s="83" t="str">
        <f>IFERROR(INDEX('Cost_Components'!$P$2:$P$28,MATCH(E519,'Cost_Components'!$A$2:$A$28,0)),"")</f>
      </c>
      <c r="O519" s="84" t="str">
        <f>AF519*J519</f>
      </c>
      <c r="P519" s="85" t="str">
        <f>AG519*J519</f>
      </c>
      <c r="Q519" s="86" t="str">
        <f>P519*L519*M519*N519</f>
      </c>
      <c r="R519" s="87" t="str">
        <f>O519*K519*M519*N519</f>
      </c>
      <c r="S519" s="88" t="str">
        <f>R519-Q519</f>
      </c>
      <c r="T519" s="34" t="str">
        <f>IFERROR(INDEX('Cost_Components'!$R$2:$R$28,MATCH(E519,'Cost_Components'!$A$2:$A$28,0)),"")</f>
      </c>
      <c r="U519" s="89" t="str">
        <f>IFERROR(INDEX('Cost_Components'!$Q$2:$Q$28,MATCH(E519,'Cost_Components'!$A$2:$A$28,0)),"")</f>
      </c>
      <c r="V519" s="90" t="str">
        <f>1/(1+'Calculation_Assumptions'!$B$5)^(B519-'Calculation_Assumptions'!$B$2)</f>
      </c>
      <c r="W519" s="91" t="str">
        <f>Q519*V519</f>
      </c>
      <c r="X519" s="92" t="str">
        <f>R519*V519</f>
      </c>
      <c r="Y519" s="93" t="str">
        <f>S519*V519</f>
      </c>
      <c r="Z519" s="94" t="str">
        <f>IFERROR(INDEX('Cost_Components'!$T$2:$T$28,MATCH(E519,'Cost_Components'!$A$2:$A$28,0)),"")</f>
      </c>
      <c r="AA519" s="95" t="str">
        <f>IFERROR(INDEX('Cost_Components'!$U$2:$U$28,MATCH(E519,'Cost_Components'!$A$2:$A$28,0)),"")</f>
      </c>
      <c r="AB519" s="96" t="str">
        <f>IFERROR(INDEX('Cost_Components'!$V$2:$V$28,MATCH(E519,'Cost_Components'!$A$2:$A$28,0)),"")</f>
      </c>
      <c r="AC519" s="97" t="str">
        <f>IFERROR(INDEX('Cost_Components'!$M$2:$M$28,MATCH(E519,'Cost_Components'!$A$2:$A$28,0)),"")</f>
      </c>
      <c r="AD519" s="98" t="str">
        <f>IFERROR(INDEX('Cost_Components'!$N$2:$N$28,MATCH(E519,'Cost_Components'!$A$2:$A$28,0)),"")</f>
      </c>
      <c r="AE519" s="34" t="str">
        <f>IFERROR(INDEX('Cost_Components'!$O$2:$O$28,MATCH(E519,'Cost_Components'!$A$2:$A$28,0)),"")</f>
      </c>
      <c r="AF519" s="99" t="n">
        <v>1103506.77833651</v>
      </c>
      <c r="AG519" s="100" t="n">
        <v>1098215.4964407</v>
      </c>
      <c r="AH519" s="101" t="str">
        <f>IF(H519="shared-count-once",COUNTIFS($A$2:$A$1405,A519,$B$2:$B$1405,B519,$E$2:$E$1405,E519),1)</f>
      </c>
      <c r="AI519" s="102" t="n">
        <v>322136832.260161</v>
      </c>
      <c r="AJ519" s="103" t="str">
        <f>IF(AI519=0,"",Q519/AI519)</f>
      </c>
      <c r="AK519" s="104" t="str">
        <f>IF(AI519=0,"",R519/AI519)</f>
      </c>
      <c r="AL519" s="105" t="str">
        <f>IF(AI519=0,"",S519/AI519)</f>
      </c>
      <c r="AM519" s="106" t="str">
        <f>IF(AI519=0,"",Y519/AI519)</f>
      </c>
    </row>
    <row r="520">
      <c r="A520" t="s">
        <v>256</v>
      </c>
      <c r="B520" s="73" t="n">
        <v>2049</v>
      </c>
      <c r="C520" t="s">
        <v>256</v>
      </c>
      <c r="D520" t="s">
        <v>221</v>
      </c>
      <c r="E520" s="74" t="s">
        <v>346</v>
      </c>
      <c r="F520" s="75" t="s">
        <v>347</v>
      </c>
      <c r="G520" s="76" t="s">
        <v>257</v>
      </c>
      <c r="H520" s="77" t="s">
        <v>240</v>
      </c>
      <c r="I520" s="78" t="s">
        <v>304</v>
      </c>
      <c r="J520" s="79" t="str">
        <f>IFERROR(INDEX('Cost_Components'!$K$2:$K$28,MATCH(E520,'Cost_Components'!$A$2:$A$28,0)),"")</f>
      </c>
      <c r="K520" s="80" t="str">
        <f>IF(OR(L520="",Z520="",AA520="",AB520=""),"",IF(B520&lt;AA520,L520,IF(B520&gt;AB520,Z520,L520+(Z520-L520)*MIN(MAX((B520-AA520+1)/MAX(AB520-AA520+1,1),0),1))))</f>
      </c>
      <c r="L520" s="81" t="str">
        <f>IFERROR(INDEX('Cost_Components'!$S$2:$S$28,MATCH(E520,'Cost_Components'!$A$2:$A$28,0)),"")</f>
      </c>
      <c r="M520" s="82" t="str">
        <f>IFERROR(INDEX('Cost_Components'!$L$2:$L$28,MATCH(E520,'Cost_Components'!$A$2:$A$28,0)),"")</f>
      </c>
      <c r="N520" s="83" t="str">
        <f>IFERROR(INDEX('Cost_Components'!$P$2:$P$28,MATCH(E520,'Cost_Components'!$A$2:$A$28,0)),"")</f>
      </c>
      <c r="O520" s="84" t="str">
        <f>AF520*J520</f>
      </c>
      <c r="P520" s="85" t="str">
        <f>AG520*J520</f>
      </c>
      <c r="Q520" s="86" t="str">
        <f>P520*L520*M520*N520</f>
      </c>
      <c r="R520" s="87" t="str">
        <f>O520*K520*M520*N520</f>
      </c>
      <c r="S520" s="88" t="str">
        <f>R520-Q520</f>
      </c>
      <c r="T520" s="34" t="str">
        <f>IFERROR(INDEX('Cost_Components'!$R$2:$R$28,MATCH(E520,'Cost_Components'!$A$2:$A$28,0)),"")</f>
      </c>
      <c r="U520" s="89" t="str">
        <f>IFERROR(INDEX('Cost_Components'!$Q$2:$Q$28,MATCH(E520,'Cost_Components'!$A$2:$A$28,0)),"")</f>
      </c>
      <c r="V520" s="90" t="str">
        <f>1/(1+'Calculation_Assumptions'!$B$5)^(B520-'Calculation_Assumptions'!$B$2)</f>
      </c>
      <c r="W520" s="91" t="str">
        <f>Q520*V520</f>
      </c>
      <c r="X520" s="92" t="str">
        <f>R520*V520</f>
      </c>
      <c r="Y520" s="93" t="str">
        <f>S520*V520</f>
      </c>
      <c r="Z520" s="94" t="str">
        <f>IFERROR(INDEX('Cost_Components'!$T$2:$T$28,MATCH(E520,'Cost_Components'!$A$2:$A$28,0)),"")</f>
      </c>
      <c r="AA520" s="95" t="str">
        <f>IFERROR(INDEX('Cost_Components'!$U$2:$U$28,MATCH(E520,'Cost_Components'!$A$2:$A$28,0)),"")</f>
      </c>
      <c r="AB520" s="96" t="str">
        <f>IFERROR(INDEX('Cost_Components'!$V$2:$V$28,MATCH(E520,'Cost_Components'!$A$2:$A$28,0)),"")</f>
      </c>
      <c r="AC520" s="97" t="str">
        <f>IFERROR(INDEX('Cost_Components'!$M$2:$M$28,MATCH(E520,'Cost_Components'!$A$2:$A$28,0)),"")</f>
      </c>
      <c r="AD520" s="98" t="str">
        <f>IFERROR(INDEX('Cost_Components'!$N$2:$N$28,MATCH(E520,'Cost_Components'!$A$2:$A$28,0)),"")</f>
      </c>
      <c r="AE520" s="34" t="str">
        <f>IFERROR(INDEX('Cost_Components'!$O$2:$O$28,MATCH(E520,'Cost_Components'!$A$2:$A$28,0)),"")</f>
      </c>
      <c r="AF520" s="99" t="n">
        <v>1102308.93601635</v>
      </c>
      <c r="AG520" s="100" t="n">
        <v>1096773.18657324</v>
      </c>
      <c r="AH520" s="101" t="str">
        <f>IF(H520="shared-count-once",COUNTIFS($A$2:$A$1405,A520,$B$2:$B$1405,B520,$E$2:$E$1405,E520),1)</f>
      </c>
      <c r="AI520" s="102" t="n">
        <v>322765819.752681</v>
      </c>
      <c r="AJ520" s="103" t="str">
        <f>IF(AI520=0,"",Q520/AI520)</f>
      </c>
      <c r="AK520" s="104" t="str">
        <f>IF(AI520=0,"",R520/AI520)</f>
      </c>
      <c r="AL520" s="105" t="str">
        <f>IF(AI520=0,"",S520/AI520)</f>
      </c>
      <c r="AM520" s="106" t="str">
        <f>IF(AI520=0,"",Y520/AI520)</f>
      </c>
    </row>
    <row r="521">
      <c r="A521" t="s">
        <v>256</v>
      </c>
      <c r="B521" s="73" t="n">
        <v>2050</v>
      </c>
      <c r="C521" t="s">
        <v>256</v>
      </c>
      <c r="D521" t="s">
        <v>221</v>
      </c>
      <c r="E521" s="74" t="s">
        <v>346</v>
      </c>
      <c r="F521" s="75" t="s">
        <v>347</v>
      </c>
      <c r="G521" s="76" t="s">
        <v>257</v>
      </c>
      <c r="H521" s="77" t="s">
        <v>240</v>
      </c>
      <c r="I521" s="78" t="s">
        <v>304</v>
      </c>
      <c r="J521" s="79" t="str">
        <f>IFERROR(INDEX('Cost_Components'!$K$2:$K$28,MATCH(E521,'Cost_Components'!$A$2:$A$28,0)),"")</f>
      </c>
      <c r="K521" s="80" t="str">
        <f>IF(OR(L521="",Z521="",AA521="",AB521=""),"",IF(B521&lt;AA521,L521,IF(B521&gt;AB521,Z521,L521+(Z521-L521)*MIN(MAX((B521-AA521+1)/MAX(AB521-AA521+1,1),0),1))))</f>
      </c>
      <c r="L521" s="81" t="str">
        <f>IFERROR(INDEX('Cost_Components'!$S$2:$S$28,MATCH(E521,'Cost_Components'!$A$2:$A$28,0)),"")</f>
      </c>
      <c r="M521" s="82" t="str">
        <f>IFERROR(INDEX('Cost_Components'!$L$2:$L$28,MATCH(E521,'Cost_Components'!$A$2:$A$28,0)),"")</f>
      </c>
      <c r="N521" s="83" t="str">
        <f>IFERROR(INDEX('Cost_Components'!$P$2:$P$28,MATCH(E521,'Cost_Components'!$A$2:$A$28,0)),"")</f>
      </c>
      <c r="O521" s="84" t="str">
        <f>AF521*J521</f>
      </c>
      <c r="P521" s="85" t="str">
        <f>AG521*J521</f>
      </c>
      <c r="Q521" s="86" t="str">
        <f>P521*L521*M521*N521</f>
      </c>
      <c r="R521" s="87" t="str">
        <f>O521*K521*M521*N521</f>
      </c>
      <c r="S521" s="88" t="str">
        <f>R521-Q521</f>
      </c>
      <c r="T521" s="34" t="str">
        <f>IFERROR(INDEX('Cost_Components'!$R$2:$R$28,MATCH(E521,'Cost_Components'!$A$2:$A$28,0)),"")</f>
      </c>
      <c r="U521" s="89" t="str">
        <f>IFERROR(INDEX('Cost_Components'!$Q$2:$Q$28,MATCH(E521,'Cost_Components'!$A$2:$A$28,0)),"")</f>
      </c>
      <c r="V521" s="90" t="str">
        <f>1/(1+'Calculation_Assumptions'!$B$5)^(B521-'Calculation_Assumptions'!$B$2)</f>
      </c>
      <c r="W521" s="91" t="str">
        <f>Q521*V521</f>
      </c>
      <c r="X521" s="92" t="str">
        <f>R521*V521</f>
      </c>
      <c r="Y521" s="93" t="str">
        <f>S521*V521</f>
      </c>
      <c r="Z521" s="94" t="str">
        <f>IFERROR(INDEX('Cost_Components'!$T$2:$T$28,MATCH(E521,'Cost_Components'!$A$2:$A$28,0)),"")</f>
      </c>
      <c r="AA521" s="95" t="str">
        <f>IFERROR(INDEX('Cost_Components'!$U$2:$U$28,MATCH(E521,'Cost_Components'!$A$2:$A$28,0)),"")</f>
      </c>
      <c r="AB521" s="96" t="str">
        <f>IFERROR(INDEX('Cost_Components'!$V$2:$V$28,MATCH(E521,'Cost_Components'!$A$2:$A$28,0)),"")</f>
      </c>
      <c r="AC521" s="97" t="str">
        <f>IFERROR(INDEX('Cost_Components'!$M$2:$M$28,MATCH(E521,'Cost_Components'!$A$2:$A$28,0)),"")</f>
      </c>
      <c r="AD521" s="98" t="str">
        <f>IFERROR(INDEX('Cost_Components'!$N$2:$N$28,MATCH(E521,'Cost_Components'!$A$2:$A$28,0)),"")</f>
      </c>
      <c r="AE521" s="34" t="str">
        <f>IFERROR(INDEX('Cost_Components'!$O$2:$O$28,MATCH(E521,'Cost_Components'!$A$2:$A$28,0)),"")</f>
      </c>
      <c r="AF521" s="99" t="n">
        <v>1101153.99872287</v>
      </c>
      <c r="AG521" s="100" t="n">
        <v>1095377.57386857</v>
      </c>
      <c r="AH521" s="101" t="str">
        <f>IF(H521="shared-count-once",COUNTIFS($A$2:$A$1405,A521,$B$2:$B$1405,B521,$E$2:$E$1405,E521),1)</f>
      </c>
      <c r="AI521" s="102" t="n">
        <v>323312042.563285</v>
      </c>
      <c r="AJ521" s="103" t="str">
        <f>IF(AI521=0,"",Q521/AI521)</f>
      </c>
      <c r="AK521" s="104" t="str">
        <f>IF(AI521=0,"",R521/AI521)</f>
      </c>
      <c r="AL521" s="105" t="str">
        <f>IF(AI521=0,"",S521/AI521)</f>
      </c>
      <c r="AM521" s="106" t="str">
        <f>IF(AI521=0,"",Y521/AI521)</f>
      </c>
    </row>
    <row r="522">
      <c r="A522" t="s">
        <v>256</v>
      </c>
      <c r="B522" s="73" t="n">
        <v>2025</v>
      </c>
      <c r="C522" t="s">
        <v>256</v>
      </c>
      <c r="D522" t="s">
        <v>221</v>
      </c>
      <c r="E522" s="74" t="s">
        <v>348</v>
      </c>
      <c r="F522" s="75" t="s">
        <v>349</v>
      </c>
      <c r="G522" s="76" t="s">
        <v>257</v>
      </c>
      <c r="H522" s="77" t="s">
        <v>240</v>
      </c>
      <c r="I522" s="78" t="s">
        <v>304</v>
      </c>
      <c r="J522" s="79" t="str">
        <f>IFERROR(INDEX('Cost_Components'!$K$2:$K$28,MATCH(E522,'Cost_Components'!$A$2:$A$28,0)),"")</f>
      </c>
      <c r="K522" s="80" t="str">
        <f>IF(OR(L522="",Z522="",AA522="",AB522=""),"",IF(B522&lt;AA522,L522,IF(B522&gt;AB522,Z522,L522+(Z522-L522)*MIN(MAX((B522-AA522+1)/MAX(AB522-AA522+1,1),0),1))))</f>
      </c>
      <c r="L522" s="81" t="str">
        <f>IFERROR(INDEX('Cost_Components'!$S$2:$S$28,MATCH(E522,'Cost_Components'!$A$2:$A$28,0)),"")</f>
      </c>
      <c r="M522" s="82" t="str">
        <f>IFERROR(INDEX('Cost_Components'!$L$2:$L$28,MATCH(E522,'Cost_Components'!$A$2:$A$28,0)),"")</f>
      </c>
      <c r="N522" s="83" t="str">
        <f>IFERROR(INDEX('Cost_Components'!$P$2:$P$28,MATCH(E522,'Cost_Components'!$A$2:$A$28,0)),"")</f>
      </c>
      <c r="O522" s="84" t="str">
        <f>AF522*J522</f>
      </c>
      <c r="P522" s="85" t="str">
        <f>AG522*J522</f>
      </c>
      <c r="Q522" s="86" t="str">
        <f>P522*L522*M522*N522</f>
      </c>
      <c r="R522" s="87" t="str">
        <f>O522*K522*M522*N522</f>
      </c>
      <c r="S522" s="88" t="str">
        <f>R522-Q522</f>
      </c>
      <c r="T522" s="34" t="str">
        <f>IFERROR(INDEX('Cost_Components'!$R$2:$R$28,MATCH(E522,'Cost_Components'!$A$2:$A$28,0)),"")</f>
      </c>
      <c r="U522" s="89" t="str">
        <f>IFERROR(INDEX('Cost_Components'!$Q$2:$Q$28,MATCH(E522,'Cost_Components'!$A$2:$A$28,0)),"")</f>
      </c>
      <c r="V522" s="90" t="str">
        <f>1/(1+'Calculation_Assumptions'!$B$5)^(B522-'Calculation_Assumptions'!$B$2)</f>
      </c>
      <c r="W522" s="91" t="str">
        <f>Q522*V522</f>
      </c>
      <c r="X522" s="92" t="str">
        <f>R522*V522</f>
      </c>
      <c r="Y522" s="93" t="str">
        <f>S522*V522</f>
      </c>
      <c r="Z522" s="94" t="str">
        <f>IFERROR(INDEX('Cost_Components'!$T$2:$T$28,MATCH(E522,'Cost_Components'!$A$2:$A$28,0)),"")</f>
      </c>
      <c r="AA522" s="95" t="str">
        <f>IFERROR(INDEX('Cost_Components'!$U$2:$U$28,MATCH(E522,'Cost_Components'!$A$2:$A$28,0)),"")</f>
      </c>
      <c r="AB522" s="96" t="str">
        <f>IFERROR(INDEX('Cost_Components'!$V$2:$V$28,MATCH(E522,'Cost_Components'!$A$2:$A$28,0)),"")</f>
      </c>
      <c r="AC522" s="97" t="str">
        <f>IFERROR(INDEX('Cost_Components'!$M$2:$M$28,MATCH(E522,'Cost_Components'!$A$2:$A$28,0)),"")</f>
      </c>
      <c r="AD522" s="98" t="str">
        <f>IFERROR(INDEX('Cost_Components'!$N$2:$N$28,MATCH(E522,'Cost_Components'!$A$2:$A$28,0)),"")</f>
      </c>
      <c r="AE522" s="34" t="str">
        <f>IFERROR(INDEX('Cost_Components'!$O$2:$O$28,MATCH(E522,'Cost_Components'!$A$2:$A$28,0)),"")</f>
      </c>
      <c r="AF522" s="99" t="n">
        <v>991768.21313207</v>
      </c>
      <c r="AG522" s="100" t="n">
        <v>991698.786123661</v>
      </c>
      <c r="AH522" s="101" t="str">
        <f>IF(H522="shared-count-once",COUNTIFS($A$2:$A$1405,A522,$B$2:$B$1405,B522,$E$2:$E$1405,E522),1)</f>
      </c>
      <c r="AI522" s="102" t="n">
        <v>288391907.644456</v>
      </c>
      <c r="AJ522" s="103" t="str">
        <f>IF(AI522=0,"",Q522/AI522)</f>
      </c>
      <c r="AK522" s="104" t="str">
        <f>IF(AI522=0,"",R522/AI522)</f>
      </c>
      <c r="AL522" s="105" t="str">
        <f>IF(AI522=0,"",S522/AI522)</f>
      </c>
      <c r="AM522" s="106" t="str">
        <f>IF(AI522=0,"",Y522/AI522)</f>
      </c>
    </row>
    <row r="523">
      <c r="A523" t="s">
        <v>256</v>
      </c>
      <c r="B523" s="73" t="n">
        <v>2026</v>
      </c>
      <c r="C523" t="s">
        <v>256</v>
      </c>
      <c r="D523" t="s">
        <v>221</v>
      </c>
      <c r="E523" s="74" t="s">
        <v>348</v>
      </c>
      <c r="F523" s="75" t="s">
        <v>349</v>
      </c>
      <c r="G523" s="76" t="s">
        <v>257</v>
      </c>
      <c r="H523" s="77" t="s">
        <v>240</v>
      </c>
      <c r="I523" s="78" t="s">
        <v>304</v>
      </c>
      <c r="J523" s="79" t="str">
        <f>IFERROR(INDEX('Cost_Components'!$K$2:$K$28,MATCH(E523,'Cost_Components'!$A$2:$A$28,0)),"")</f>
      </c>
      <c r="K523" s="80" t="str">
        <f>IF(OR(L523="",Z523="",AA523="",AB523=""),"",IF(B523&lt;AA523,L523,IF(B523&gt;AB523,Z523,L523+(Z523-L523)*MIN(MAX((B523-AA523+1)/MAX(AB523-AA523+1,1),0),1))))</f>
      </c>
      <c r="L523" s="81" t="str">
        <f>IFERROR(INDEX('Cost_Components'!$S$2:$S$28,MATCH(E523,'Cost_Components'!$A$2:$A$28,0)),"")</f>
      </c>
      <c r="M523" s="82" t="str">
        <f>IFERROR(INDEX('Cost_Components'!$L$2:$L$28,MATCH(E523,'Cost_Components'!$A$2:$A$28,0)),"")</f>
      </c>
      <c r="N523" s="83" t="str">
        <f>IFERROR(INDEX('Cost_Components'!$P$2:$P$28,MATCH(E523,'Cost_Components'!$A$2:$A$28,0)),"")</f>
      </c>
      <c r="O523" s="84" t="str">
        <f>AF523*J523</f>
      </c>
      <c r="P523" s="85" t="str">
        <f>AG523*J523</f>
      </c>
      <c r="Q523" s="86" t="str">
        <f>P523*L523*M523*N523</f>
      </c>
      <c r="R523" s="87" t="str">
        <f>O523*K523*M523*N523</f>
      </c>
      <c r="S523" s="88" t="str">
        <f>R523-Q523</f>
      </c>
      <c r="T523" s="34" t="str">
        <f>IFERROR(INDEX('Cost_Components'!$R$2:$R$28,MATCH(E523,'Cost_Components'!$A$2:$A$28,0)),"")</f>
      </c>
      <c r="U523" s="89" t="str">
        <f>IFERROR(INDEX('Cost_Components'!$Q$2:$Q$28,MATCH(E523,'Cost_Components'!$A$2:$A$28,0)),"")</f>
      </c>
      <c r="V523" s="90" t="str">
        <f>1/(1+'Calculation_Assumptions'!$B$5)^(B523-'Calculation_Assumptions'!$B$2)</f>
      </c>
      <c r="W523" s="91" t="str">
        <f>Q523*V523</f>
      </c>
      <c r="X523" s="92" t="str">
        <f>R523*V523</f>
      </c>
      <c r="Y523" s="93" t="str">
        <f>S523*V523</f>
      </c>
      <c r="Z523" s="94" t="str">
        <f>IFERROR(INDEX('Cost_Components'!$T$2:$T$28,MATCH(E523,'Cost_Components'!$A$2:$A$28,0)),"")</f>
      </c>
      <c r="AA523" s="95" t="str">
        <f>IFERROR(INDEX('Cost_Components'!$U$2:$U$28,MATCH(E523,'Cost_Components'!$A$2:$A$28,0)),"")</f>
      </c>
      <c r="AB523" s="96" t="str">
        <f>IFERROR(INDEX('Cost_Components'!$V$2:$V$28,MATCH(E523,'Cost_Components'!$A$2:$A$28,0)),"")</f>
      </c>
      <c r="AC523" s="97" t="str">
        <f>IFERROR(INDEX('Cost_Components'!$M$2:$M$28,MATCH(E523,'Cost_Components'!$A$2:$A$28,0)),"")</f>
      </c>
      <c r="AD523" s="98" t="str">
        <f>IFERROR(INDEX('Cost_Components'!$N$2:$N$28,MATCH(E523,'Cost_Components'!$A$2:$A$28,0)),"")</f>
      </c>
      <c r="AE523" s="34" t="str">
        <f>IFERROR(INDEX('Cost_Components'!$O$2:$O$28,MATCH(E523,'Cost_Components'!$A$2:$A$28,0)),"")</f>
      </c>
      <c r="AF523" s="99" t="n">
        <v>1003552.34054963</v>
      </c>
      <c r="AG523" s="100" t="n">
        <v>1003373.26561945</v>
      </c>
      <c r="AH523" s="101" t="str">
        <f>IF(H523="shared-count-once",COUNTIFS($A$2:$A$1405,A523,$B$2:$B$1405,B523,$E$2:$E$1405,E523),1)</f>
      </c>
      <c r="AI523" s="102" t="n">
        <v>290472130.233437</v>
      </c>
      <c r="AJ523" s="103" t="str">
        <f>IF(AI523=0,"",Q523/AI523)</f>
      </c>
      <c r="AK523" s="104" t="str">
        <f>IF(AI523=0,"",R523/AI523)</f>
      </c>
      <c r="AL523" s="105" t="str">
        <f>IF(AI523=0,"",S523/AI523)</f>
      </c>
      <c r="AM523" s="106" t="str">
        <f>IF(AI523=0,"",Y523/AI523)</f>
      </c>
    </row>
    <row r="524">
      <c r="A524" t="s">
        <v>256</v>
      </c>
      <c r="B524" s="73" t="n">
        <v>2027</v>
      </c>
      <c r="C524" t="s">
        <v>256</v>
      </c>
      <c r="D524" t="s">
        <v>221</v>
      </c>
      <c r="E524" s="74" t="s">
        <v>348</v>
      </c>
      <c r="F524" s="75" t="s">
        <v>349</v>
      </c>
      <c r="G524" s="76" t="s">
        <v>257</v>
      </c>
      <c r="H524" s="77" t="s">
        <v>240</v>
      </c>
      <c r="I524" s="78" t="s">
        <v>304</v>
      </c>
      <c r="J524" s="79" t="str">
        <f>IFERROR(INDEX('Cost_Components'!$K$2:$K$28,MATCH(E524,'Cost_Components'!$A$2:$A$28,0)),"")</f>
      </c>
      <c r="K524" s="80" t="str">
        <f>IF(OR(L524="",Z524="",AA524="",AB524=""),"",IF(B524&lt;AA524,L524,IF(B524&gt;AB524,Z524,L524+(Z524-L524)*MIN(MAX((B524-AA524+1)/MAX(AB524-AA524+1,1),0),1))))</f>
      </c>
      <c r="L524" s="81" t="str">
        <f>IFERROR(INDEX('Cost_Components'!$S$2:$S$28,MATCH(E524,'Cost_Components'!$A$2:$A$28,0)),"")</f>
      </c>
      <c r="M524" s="82" t="str">
        <f>IFERROR(INDEX('Cost_Components'!$L$2:$L$28,MATCH(E524,'Cost_Components'!$A$2:$A$28,0)),"")</f>
      </c>
      <c r="N524" s="83" t="str">
        <f>IFERROR(INDEX('Cost_Components'!$P$2:$P$28,MATCH(E524,'Cost_Components'!$A$2:$A$28,0)),"")</f>
      </c>
      <c r="O524" s="84" t="str">
        <f>AF524*J524</f>
      </c>
      <c r="P524" s="85" t="str">
        <f>AG524*J524</f>
      </c>
      <c r="Q524" s="86" t="str">
        <f>P524*L524*M524*N524</f>
      </c>
      <c r="R524" s="87" t="str">
        <f>O524*K524*M524*N524</f>
      </c>
      <c r="S524" s="88" t="str">
        <f>R524-Q524</f>
      </c>
      <c r="T524" s="34" t="str">
        <f>IFERROR(INDEX('Cost_Components'!$R$2:$R$28,MATCH(E524,'Cost_Components'!$A$2:$A$28,0)),"")</f>
      </c>
      <c r="U524" s="89" t="str">
        <f>IFERROR(INDEX('Cost_Components'!$Q$2:$Q$28,MATCH(E524,'Cost_Components'!$A$2:$A$28,0)),"")</f>
      </c>
      <c r="V524" s="90" t="str">
        <f>1/(1+'Calculation_Assumptions'!$B$5)^(B524-'Calculation_Assumptions'!$B$2)</f>
      </c>
      <c r="W524" s="91" t="str">
        <f>Q524*V524</f>
      </c>
      <c r="X524" s="92" t="str">
        <f>R524*V524</f>
      </c>
      <c r="Y524" s="93" t="str">
        <f>S524*V524</f>
      </c>
      <c r="Z524" s="94" t="str">
        <f>IFERROR(INDEX('Cost_Components'!$T$2:$T$28,MATCH(E524,'Cost_Components'!$A$2:$A$28,0)),"")</f>
      </c>
      <c r="AA524" s="95" t="str">
        <f>IFERROR(INDEX('Cost_Components'!$U$2:$U$28,MATCH(E524,'Cost_Components'!$A$2:$A$28,0)),"")</f>
      </c>
      <c r="AB524" s="96" t="str">
        <f>IFERROR(INDEX('Cost_Components'!$V$2:$V$28,MATCH(E524,'Cost_Components'!$A$2:$A$28,0)),"")</f>
      </c>
      <c r="AC524" s="97" t="str">
        <f>IFERROR(INDEX('Cost_Components'!$M$2:$M$28,MATCH(E524,'Cost_Components'!$A$2:$A$28,0)),"")</f>
      </c>
      <c r="AD524" s="98" t="str">
        <f>IFERROR(INDEX('Cost_Components'!$N$2:$N$28,MATCH(E524,'Cost_Components'!$A$2:$A$28,0)),"")</f>
      </c>
      <c r="AE524" s="34" t="str">
        <f>IFERROR(INDEX('Cost_Components'!$O$2:$O$28,MATCH(E524,'Cost_Components'!$A$2:$A$28,0)),"")</f>
      </c>
      <c r="AF524" s="99" t="n">
        <v>1015080.64830866</v>
      </c>
      <c r="AG524" s="100" t="n">
        <v>1014762.74663953</v>
      </c>
      <c r="AH524" s="101" t="str">
        <f>IF(H524="shared-count-once",COUNTIFS($A$2:$A$1405,A524,$B$2:$B$1405,B524,$E$2:$E$1405,E524),1)</f>
      </c>
      <c r="AI524" s="102" t="n">
        <v>292505080.826208</v>
      </c>
      <c r="AJ524" s="103" t="str">
        <f>IF(AI524=0,"",Q524/AI524)</f>
      </c>
      <c r="AK524" s="104" t="str">
        <f>IF(AI524=0,"",R524/AI524)</f>
      </c>
      <c r="AL524" s="105" t="str">
        <f>IF(AI524=0,"",S524/AI524)</f>
      </c>
      <c r="AM524" s="106" t="str">
        <f>IF(AI524=0,"",Y524/AI524)</f>
      </c>
    </row>
    <row r="525">
      <c r="A525" t="s">
        <v>256</v>
      </c>
      <c r="B525" s="73" t="n">
        <v>2028</v>
      </c>
      <c r="C525" t="s">
        <v>256</v>
      </c>
      <c r="D525" t="s">
        <v>221</v>
      </c>
      <c r="E525" s="74" t="s">
        <v>348</v>
      </c>
      <c r="F525" s="75" t="s">
        <v>349</v>
      </c>
      <c r="G525" s="76" t="s">
        <v>257</v>
      </c>
      <c r="H525" s="77" t="s">
        <v>240</v>
      </c>
      <c r="I525" s="78" t="s">
        <v>304</v>
      </c>
      <c r="J525" s="79" t="str">
        <f>IFERROR(INDEX('Cost_Components'!$K$2:$K$28,MATCH(E525,'Cost_Components'!$A$2:$A$28,0)),"")</f>
      </c>
      <c r="K525" s="80" t="str">
        <f>IF(OR(L525="",Z525="",AA525="",AB525=""),"",IF(B525&lt;AA525,L525,IF(B525&gt;AB525,Z525,L525+(Z525-L525)*MIN(MAX((B525-AA525+1)/MAX(AB525-AA525+1,1),0),1))))</f>
      </c>
      <c r="L525" s="81" t="str">
        <f>IFERROR(INDEX('Cost_Components'!$S$2:$S$28,MATCH(E525,'Cost_Components'!$A$2:$A$28,0)),"")</f>
      </c>
      <c r="M525" s="82" t="str">
        <f>IFERROR(INDEX('Cost_Components'!$L$2:$L$28,MATCH(E525,'Cost_Components'!$A$2:$A$28,0)),"")</f>
      </c>
      <c r="N525" s="83" t="str">
        <f>IFERROR(INDEX('Cost_Components'!$P$2:$P$28,MATCH(E525,'Cost_Components'!$A$2:$A$28,0)),"")</f>
      </c>
      <c r="O525" s="84" t="str">
        <f>AF525*J525</f>
      </c>
      <c r="P525" s="85" t="str">
        <f>AG525*J525</f>
      </c>
      <c r="Q525" s="86" t="str">
        <f>P525*L525*M525*N525</f>
      </c>
      <c r="R525" s="87" t="str">
        <f>O525*K525*M525*N525</f>
      </c>
      <c r="S525" s="88" t="str">
        <f>R525-Q525</f>
      </c>
      <c r="T525" s="34" t="str">
        <f>IFERROR(INDEX('Cost_Components'!$R$2:$R$28,MATCH(E525,'Cost_Components'!$A$2:$A$28,0)),"")</f>
      </c>
      <c r="U525" s="89" t="str">
        <f>IFERROR(INDEX('Cost_Components'!$Q$2:$Q$28,MATCH(E525,'Cost_Components'!$A$2:$A$28,0)),"")</f>
      </c>
      <c r="V525" s="90" t="str">
        <f>1/(1+'Calculation_Assumptions'!$B$5)^(B525-'Calculation_Assumptions'!$B$2)</f>
      </c>
      <c r="W525" s="91" t="str">
        <f>Q525*V525</f>
      </c>
      <c r="X525" s="92" t="str">
        <f>R525*V525</f>
      </c>
      <c r="Y525" s="93" t="str">
        <f>S525*V525</f>
      </c>
      <c r="Z525" s="94" t="str">
        <f>IFERROR(INDEX('Cost_Components'!$T$2:$T$28,MATCH(E525,'Cost_Components'!$A$2:$A$28,0)),"")</f>
      </c>
      <c r="AA525" s="95" t="str">
        <f>IFERROR(INDEX('Cost_Components'!$U$2:$U$28,MATCH(E525,'Cost_Components'!$A$2:$A$28,0)),"")</f>
      </c>
      <c r="AB525" s="96" t="str">
        <f>IFERROR(INDEX('Cost_Components'!$V$2:$V$28,MATCH(E525,'Cost_Components'!$A$2:$A$28,0)),"")</f>
      </c>
      <c r="AC525" s="97" t="str">
        <f>IFERROR(INDEX('Cost_Components'!$M$2:$M$28,MATCH(E525,'Cost_Components'!$A$2:$A$28,0)),"")</f>
      </c>
      <c r="AD525" s="98" t="str">
        <f>IFERROR(INDEX('Cost_Components'!$N$2:$N$28,MATCH(E525,'Cost_Components'!$A$2:$A$28,0)),"")</f>
      </c>
      <c r="AE525" s="34" t="str">
        <f>IFERROR(INDEX('Cost_Components'!$O$2:$O$28,MATCH(E525,'Cost_Components'!$A$2:$A$28,0)),"")</f>
      </c>
      <c r="AF525" s="99" t="n">
        <v>1024617.00964317</v>
      </c>
      <c r="AG525" s="100" t="n">
        <v>1024137.3793814</v>
      </c>
      <c r="AH525" s="101" t="str">
        <f>IF(H525="shared-count-once",COUNTIFS($A$2:$A$1405,A525,$B$2:$B$1405,B525,$E$2:$E$1405,E525),1)</f>
      </c>
      <c r="AI525" s="102" t="n">
        <v>294484707.921554</v>
      </c>
      <c r="AJ525" s="103" t="str">
        <f>IF(AI525=0,"",Q525/AI525)</f>
      </c>
      <c r="AK525" s="104" t="str">
        <f>IF(AI525=0,"",R525/AI525)</f>
      </c>
      <c r="AL525" s="105" t="str">
        <f>IF(AI525=0,"",S525/AI525)</f>
      </c>
      <c r="AM525" s="106" t="str">
        <f>IF(AI525=0,"",Y525/AI525)</f>
      </c>
    </row>
    <row r="526">
      <c r="A526" t="s">
        <v>256</v>
      </c>
      <c r="B526" s="73" t="n">
        <v>2029</v>
      </c>
      <c r="C526" t="s">
        <v>256</v>
      </c>
      <c r="D526" t="s">
        <v>221</v>
      </c>
      <c r="E526" s="74" t="s">
        <v>348</v>
      </c>
      <c r="F526" s="75" t="s">
        <v>349</v>
      </c>
      <c r="G526" s="76" t="s">
        <v>257</v>
      </c>
      <c r="H526" s="77" t="s">
        <v>240</v>
      </c>
      <c r="I526" s="78" t="s">
        <v>304</v>
      </c>
      <c r="J526" s="79" t="str">
        <f>IFERROR(INDEX('Cost_Components'!$K$2:$K$28,MATCH(E526,'Cost_Components'!$A$2:$A$28,0)),"")</f>
      </c>
      <c r="K526" s="80" t="str">
        <f>IF(OR(L526="",Z526="",AA526="",AB526=""),"",IF(B526&lt;AA526,L526,IF(B526&gt;AB526,Z526,L526+(Z526-L526)*MIN(MAX((B526-AA526+1)/MAX(AB526-AA526+1,1),0),1))))</f>
      </c>
      <c r="L526" s="81" t="str">
        <f>IFERROR(INDEX('Cost_Components'!$S$2:$S$28,MATCH(E526,'Cost_Components'!$A$2:$A$28,0)),"")</f>
      </c>
      <c r="M526" s="82" t="str">
        <f>IFERROR(INDEX('Cost_Components'!$L$2:$L$28,MATCH(E526,'Cost_Components'!$A$2:$A$28,0)),"")</f>
      </c>
      <c r="N526" s="83" t="str">
        <f>IFERROR(INDEX('Cost_Components'!$P$2:$P$28,MATCH(E526,'Cost_Components'!$A$2:$A$28,0)),"")</f>
      </c>
      <c r="O526" s="84" t="str">
        <f>AF526*J526</f>
      </c>
      <c r="P526" s="85" t="str">
        <f>AG526*J526</f>
      </c>
      <c r="Q526" s="86" t="str">
        <f>P526*L526*M526*N526</f>
      </c>
      <c r="R526" s="87" t="str">
        <f>O526*K526*M526*N526</f>
      </c>
      <c r="S526" s="88" t="str">
        <f>R526-Q526</f>
      </c>
      <c r="T526" s="34" t="str">
        <f>IFERROR(INDEX('Cost_Components'!$R$2:$R$28,MATCH(E526,'Cost_Components'!$A$2:$A$28,0)),"")</f>
      </c>
      <c r="U526" s="89" t="str">
        <f>IFERROR(INDEX('Cost_Components'!$Q$2:$Q$28,MATCH(E526,'Cost_Components'!$A$2:$A$28,0)),"")</f>
      </c>
      <c r="V526" s="90" t="str">
        <f>1/(1+'Calculation_Assumptions'!$B$5)^(B526-'Calculation_Assumptions'!$B$2)</f>
      </c>
      <c r="W526" s="91" t="str">
        <f>Q526*V526</f>
      </c>
      <c r="X526" s="92" t="str">
        <f>R526*V526</f>
      </c>
      <c r="Y526" s="93" t="str">
        <f>S526*V526</f>
      </c>
      <c r="Z526" s="94" t="str">
        <f>IFERROR(INDEX('Cost_Components'!$T$2:$T$28,MATCH(E526,'Cost_Components'!$A$2:$A$28,0)),"")</f>
      </c>
      <c r="AA526" s="95" t="str">
        <f>IFERROR(INDEX('Cost_Components'!$U$2:$U$28,MATCH(E526,'Cost_Components'!$A$2:$A$28,0)),"")</f>
      </c>
      <c r="AB526" s="96" t="str">
        <f>IFERROR(INDEX('Cost_Components'!$V$2:$V$28,MATCH(E526,'Cost_Components'!$A$2:$A$28,0)),"")</f>
      </c>
      <c r="AC526" s="97" t="str">
        <f>IFERROR(INDEX('Cost_Components'!$M$2:$M$28,MATCH(E526,'Cost_Components'!$A$2:$A$28,0)),"")</f>
      </c>
      <c r="AD526" s="98" t="str">
        <f>IFERROR(INDEX('Cost_Components'!$N$2:$N$28,MATCH(E526,'Cost_Components'!$A$2:$A$28,0)),"")</f>
      </c>
      <c r="AE526" s="34" t="str">
        <f>IFERROR(INDEX('Cost_Components'!$O$2:$O$28,MATCH(E526,'Cost_Components'!$A$2:$A$28,0)),"")</f>
      </c>
      <c r="AF526" s="99" t="n">
        <v>1033616.37712581</v>
      </c>
      <c r="AG526" s="100" t="n">
        <v>1032956.00359712</v>
      </c>
      <c r="AH526" s="101" t="str">
        <f>IF(H526="shared-count-once",COUNTIFS($A$2:$A$1405,A526,$B$2:$B$1405,B526,$E$2:$E$1405,E526),1)</f>
      </c>
      <c r="AI526" s="102" t="n">
        <v>296414030.31143</v>
      </c>
      <c r="AJ526" s="103" t="str">
        <f>IF(AI526=0,"",Q526/AI526)</f>
      </c>
      <c r="AK526" s="104" t="str">
        <f>IF(AI526=0,"",R526/AI526)</f>
      </c>
      <c r="AL526" s="105" t="str">
        <f>IF(AI526=0,"",S526/AI526)</f>
      </c>
      <c r="AM526" s="106" t="str">
        <f>IF(AI526=0,"",Y526/AI526)</f>
      </c>
    </row>
    <row r="527">
      <c r="A527" t="s">
        <v>256</v>
      </c>
      <c r="B527" s="73" t="n">
        <v>2030</v>
      </c>
      <c r="C527" t="s">
        <v>256</v>
      </c>
      <c r="D527" t="s">
        <v>221</v>
      </c>
      <c r="E527" s="74" t="s">
        <v>348</v>
      </c>
      <c r="F527" s="75" t="s">
        <v>349</v>
      </c>
      <c r="G527" s="76" t="s">
        <v>257</v>
      </c>
      <c r="H527" s="77" t="s">
        <v>240</v>
      </c>
      <c r="I527" s="78" t="s">
        <v>304</v>
      </c>
      <c r="J527" s="79" t="str">
        <f>IFERROR(INDEX('Cost_Components'!$K$2:$K$28,MATCH(E527,'Cost_Components'!$A$2:$A$28,0)),"")</f>
      </c>
      <c r="K527" s="80" t="str">
        <f>IF(OR(L527="",Z527="",AA527="",AB527=""),"",IF(B527&lt;AA527,L527,IF(B527&gt;AB527,Z527,L527+(Z527-L527)*MIN(MAX((B527-AA527+1)/MAX(AB527-AA527+1,1),0),1))))</f>
      </c>
      <c r="L527" s="81" t="str">
        <f>IFERROR(INDEX('Cost_Components'!$S$2:$S$28,MATCH(E527,'Cost_Components'!$A$2:$A$28,0)),"")</f>
      </c>
      <c r="M527" s="82" t="str">
        <f>IFERROR(INDEX('Cost_Components'!$L$2:$L$28,MATCH(E527,'Cost_Components'!$A$2:$A$28,0)),"")</f>
      </c>
      <c r="N527" s="83" t="str">
        <f>IFERROR(INDEX('Cost_Components'!$P$2:$P$28,MATCH(E527,'Cost_Components'!$A$2:$A$28,0)),"")</f>
      </c>
      <c r="O527" s="84" t="str">
        <f>AF527*J527</f>
      </c>
      <c r="P527" s="85" t="str">
        <f>AG527*J527</f>
      </c>
      <c r="Q527" s="86" t="str">
        <f>P527*L527*M527*N527</f>
      </c>
      <c r="R527" s="87" t="str">
        <f>O527*K527*M527*N527</f>
      </c>
      <c r="S527" s="88" t="str">
        <f>R527-Q527</f>
      </c>
      <c r="T527" s="34" t="str">
        <f>IFERROR(INDEX('Cost_Components'!$R$2:$R$28,MATCH(E527,'Cost_Components'!$A$2:$A$28,0)),"")</f>
      </c>
      <c r="U527" s="89" t="str">
        <f>IFERROR(INDEX('Cost_Components'!$Q$2:$Q$28,MATCH(E527,'Cost_Components'!$A$2:$A$28,0)),"")</f>
      </c>
      <c r="V527" s="90" t="str">
        <f>1/(1+'Calculation_Assumptions'!$B$5)^(B527-'Calculation_Assumptions'!$B$2)</f>
      </c>
      <c r="W527" s="91" t="str">
        <f>Q527*V527</f>
      </c>
      <c r="X527" s="92" t="str">
        <f>R527*V527</f>
      </c>
      <c r="Y527" s="93" t="str">
        <f>S527*V527</f>
      </c>
      <c r="Z527" s="94" t="str">
        <f>IFERROR(INDEX('Cost_Components'!$T$2:$T$28,MATCH(E527,'Cost_Components'!$A$2:$A$28,0)),"")</f>
      </c>
      <c r="AA527" s="95" t="str">
        <f>IFERROR(INDEX('Cost_Components'!$U$2:$U$28,MATCH(E527,'Cost_Components'!$A$2:$A$28,0)),"")</f>
      </c>
      <c r="AB527" s="96" t="str">
        <f>IFERROR(INDEX('Cost_Components'!$V$2:$V$28,MATCH(E527,'Cost_Components'!$A$2:$A$28,0)),"")</f>
      </c>
      <c r="AC527" s="97" t="str">
        <f>IFERROR(INDEX('Cost_Components'!$M$2:$M$28,MATCH(E527,'Cost_Components'!$A$2:$A$28,0)),"")</f>
      </c>
      <c r="AD527" s="98" t="str">
        <f>IFERROR(INDEX('Cost_Components'!$N$2:$N$28,MATCH(E527,'Cost_Components'!$A$2:$A$28,0)),"")</f>
      </c>
      <c r="AE527" s="34" t="str">
        <f>IFERROR(INDEX('Cost_Components'!$O$2:$O$28,MATCH(E527,'Cost_Components'!$A$2:$A$28,0)),"")</f>
      </c>
      <c r="AF527" s="99" t="n">
        <v>1041968.08251884</v>
      </c>
      <c r="AG527" s="100" t="n">
        <v>1041112.3796981</v>
      </c>
      <c r="AH527" s="101" t="str">
        <f>IF(H527="shared-count-once",COUNTIFS($A$2:$A$1405,A527,$B$2:$B$1405,B527,$E$2:$E$1405,E527),1)</f>
      </c>
      <c r="AI527" s="102" t="n">
        <v>298289404.664994</v>
      </c>
      <c r="AJ527" s="103" t="str">
        <f>IF(AI527=0,"",Q527/AI527)</f>
      </c>
      <c r="AK527" s="104" t="str">
        <f>IF(AI527=0,"",R527/AI527)</f>
      </c>
      <c r="AL527" s="105" t="str">
        <f>IF(AI527=0,"",S527/AI527)</f>
      </c>
      <c r="AM527" s="106" t="str">
        <f>IF(AI527=0,"",Y527/AI527)</f>
      </c>
    </row>
    <row r="528">
      <c r="A528" t="s">
        <v>256</v>
      </c>
      <c r="B528" s="73" t="n">
        <v>2031</v>
      </c>
      <c r="C528" t="s">
        <v>256</v>
      </c>
      <c r="D528" t="s">
        <v>221</v>
      </c>
      <c r="E528" s="74" t="s">
        <v>348</v>
      </c>
      <c r="F528" s="75" t="s">
        <v>349</v>
      </c>
      <c r="G528" s="76" t="s">
        <v>257</v>
      </c>
      <c r="H528" s="77" t="s">
        <v>240</v>
      </c>
      <c r="I528" s="78" t="s">
        <v>304</v>
      </c>
      <c r="J528" s="79" t="str">
        <f>IFERROR(INDEX('Cost_Components'!$K$2:$K$28,MATCH(E528,'Cost_Components'!$A$2:$A$28,0)),"")</f>
      </c>
      <c r="K528" s="80" t="str">
        <f>IF(OR(L528="",Z528="",AA528="",AB528=""),"",IF(B528&lt;AA528,L528,IF(B528&gt;AB528,Z528,L528+(Z528-L528)*MIN(MAX((B528-AA528+1)/MAX(AB528-AA528+1,1),0),1))))</f>
      </c>
      <c r="L528" s="81" t="str">
        <f>IFERROR(INDEX('Cost_Components'!$S$2:$S$28,MATCH(E528,'Cost_Components'!$A$2:$A$28,0)),"")</f>
      </c>
      <c r="M528" s="82" t="str">
        <f>IFERROR(INDEX('Cost_Components'!$L$2:$L$28,MATCH(E528,'Cost_Components'!$A$2:$A$28,0)),"")</f>
      </c>
      <c r="N528" s="83" t="str">
        <f>IFERROR(INDEX('Cost_Components'!$P$2:$P$28,MATCH(E528,'Cost_Components'!$A$2:$A$28,0)),"")</f>
      </c>
      <c r="O528" s="84" t="str">
        <f>AF528*J528</f>
      </c>
      <c r="P528" s="85" t="str">
        <f>AG528*J528</f>
      </c>
      <c r="Q528" s="86" t="str">
        <f>P528*L528*M528*N528</f>
      </c>
      <c r="R528" s="87" t="str">
        <f>O528*K528*M528*N528</f>
      </c>
      <c r="S528" s="88" t="str">
        <f>R528-Q528</f>
      </c>
      <c r="T528" s="34" t="str">
        <f>IFERROR(INDEX('Cost_Components'!$R$2:$R$28,MATCH(E528,'Cost_Components'!$A$2:$A$28,0)),"")</f>
      </c>
      <c r="U528" s="89" t="str">
        <f>IFERROR(INDEX('Cost_Components'!$Q$2:$Q$28,MATCH(E528,'Cost_Components'!$A$2:$A$28,0)),"")</f>
      </c>
      <c r="V528" s="90" t="str">
        <f>1/(1+'Calculation_Assumptions'!$B$5)^(B528-'Calculation_Assumptions'!$B$2)</f>
      </c>
      <c r="W528" s="91" t="str">
        <f>Q528*V528</f>
      </c>
      <c r="X528" s="92" t="str">
        <f>R528*V528</f>
      </c>
      <c r="Y528" s="93" t="str">
        <f>S528*V528</f>
      </c>
      <c r="Z528" s="94" t="str">
        <f>IFERROR(INDEX('Cost_Components'!$T$2:$T$28,MATCH(E528,'Cost_Components'!$A$2:$A$28,0)),"")</f>
      </c>
      <c r="AA528" s="95" t="str">
        <f>IFERROR(INDEX('Cost_Components'!$U$2:$U$28,MATCH(E528,'Cost_Components'!$A$2:$A$28,0)),"")</f>
      </c>
      <c r="AB528" s="96" t="str">
        <f>IFERROR(INDEX('Cost_Components'!$V$2:$V$28,MATCH(E528,'Cost_Components'!$A$2:$A$28,0)),"")</f>
      </c>
      <c r="AC528" s="97" t="str">
        <f>IFERROR(INDEX('Cost_Components'!$M$2:$M$28,MATCH(E528,'Cost_Components'!$A$2:$A$28,0)),"")</f>
      </c>
      <c r="AD528" s="98" t="str">
        <f>IFERROR(INDEX('Cost_Components'!$N$2:$N$28,MATCH(E528,'Cost_Components'!$A$2:$A$28,0)),"")</f>
      </c>
      <c r="AE528" s="34" t="str">
        <f>IFERROR(INDEX('Cost_Components'!$O$2:$O$28,MATCH(E528,'Cost_Components'!$A$2:$A$28,0)),"")</f>
      </c>
      <c r="AF528" s="99" t="n">
        <v>1049877.97257561</v>
      </c>
      <c r="AG528" s="100" t="n">
        <v>1048813.97540056</v>
      </c>
      <c r="AH528" s="101" t="str">
        <f>IF(H528="shared-count-once",COUNTIFS($A$2:$A$1405,A528,$B$2:$B$1405,B528,$E$2:$E$1405,E528),1)</f>
      </c>
      <c r="AI528" s="102" t="n">
        <v>300119636.925519</v>
      </c>
      <c r="AJ528" s="103" t="str">
        <f>IF(AI528=0,"",Q528/AI528)</f>
      </c>
      <c r="AK528" s="104" t="str">
        <f>IF(AI528=0,"",R528/AI528)</f>
      </c>
      <c r="AL528" s="105" t="str">
        <f>IF(AI528=0,"",S528/AI528)</f>
      </c>
      <c r="AM528" s="106" t="str">
        <f>IF(AI528=0,"",Y528/AI528)</f>
      </c>
    </row>
    <row r="529">
      <c r="A529" t="s">
        <v>256</v>
      </c>
      <c r="B529" s="73" t="n">
        <v>2032</v>
      </c>
      <c r="C529" t="s">
        <v>256</v>
      </c>
      <c r="D529" t="s">
        <v>221</v>
      </c>
      <c r="E529" s="74" t="s">
        <v>348</v>
      </c>
      <c r="F529" s="75" t="s">
        <v>349</v>
      </c>
      <c r="G529" s="76" t="s">
        <v>257</v>
      </c>
      <c r="H529" s="77" t="s">
        <v>240</v>
      </c>
      <c r="I529" s="78" t="s">
        <v>304</v>
      </c>
      <c r="J529" s="79" t="str">
        <f>IFERROR(INDEX('Cost_Components'!$K$2:$K$28,MATCH(E529,'Cost_Components'!$A$2:$A$28,0)),"")</f>
      </c>
      <c r="K529" s="80" t="str">
        <f>IF(OR(L529="",Z529="",AA529="",AB529=""),"",IF(B529&lt;AA529,L529,IF(B529&gt;AB529,Z529,L529+(Z529-L529)*MIN(MAX((B529-AA529+1)/MAX(AB529-AA529+1,1),0),1))))</f>
      </c>
      <c r="L529" s="81" t="str">
        <f>IFERROR(INDEX('Cost_Components'!$S$2:$S$28,MATCH(E529,'Cost_Components'!$A$2:$A$28,0)),"")</f>
      </c>
      <c r="M529" s="82" t="str">
        <f>IFERROR(INDEX('Cost_Components'!$L$2:$L$28,MATCH(E529,'Cost_Components'!$A$2:$A$28,0)),"")</f>
      </c>
      <c r="N529" s="83" t="str">
        <f>IFERROR(INDEX('Cost_Components'!$P$2:$P$28,MATCH(E529,'Cost_Components'!$A$2:$A$28,0)),"")</f>
      </c>
      <c r="O529" s="84" t="str">
        <f>AF529*J529</f>
      </c>
      <c r="P529" s="85" t="str">
        <f>AG529*J529</f>
      </c>
      <c r="Q529" s="86" t="str">
        <f>P529*L529*M529*N529</f>
      </c>
      <c r="R529" s="87" t="str">
        <f>O529*K529*M529*N529</f>
      </c>
      <c r="S529" s="88" t="str">
        <f>R529-Q529</f>
      </c>
      <c r="T529" s="34" t="str">
        <f>IFERROR(INDEX('Cost_Components'!$R$2:$R$28,MATCH(E529,'Cost_Components'!$A$2:$A$28,0)),"")</f>
      </c>
      <c r="U529" s="89" t="str">
        <f>IFERROR(INDEX('Cost_Components'!$Q$2:$Q$28,MATCH(E529,'Cost_Components'!$A$2:$A$28,0)),"")</f>
      </c>
      <c r="V529" s="90" t="str">
        <f>1/(1+'Calculation_Assumptions'!$B$5)^(B529-'Calculation_Assumptions'!$B$2)</f>
      </c>
      <c r="W529" s="91" t="str">
        <f>Q529*V529</f>
      </c>
      <c r="X529" s="92" t="str">
        <f>R529*V529</f>
      </c>
      <c r="Y529" s="93" t="str">
        <f>S529*V529</f>
      </c>
      <c r="Z529" s="94" t="str">
        <f>IFERROR(INDEX('Cost_Components'!$T$2:$T$28,MATCH(E529,'Cost_Components'!$A$2:$A$28,0)),"")</f>
      </c>
      <c r="AA529" s="95" t="str">
        <f>IFERROR(INDEX('Cost_Components'!$U$2:$U$28,MATCH(E529,'Cost_Components'!$A$2:$A$28,0)),"")</f>
      </c>
      <c r="AB529" s="96" t="str">
        <f>IFERROR(INDEX('Cost_Components'!$V$2:$V$28,MATCH(E529,'Cost_Components'!$A$2:$A$28,0)),"")</f>
      </c>
      <c r="AC529" s="97" t="str">
        <f>IFERROR(INDEX('Cost_Components'!$M$2:$M$28,MATCH(E529,'Cost_Components'!$A$2:$A$28,0)),"")</f>
      </c>
      <c r="AD529" s="98" t="str">
        <f>IFERROR(INDEX('Cost_Components'!$N$2:$N$28,MATCH(E529,'Cost_Components'!$A$2:$A$28,0)),"")</f>
      </c>
      <c r="AE529" s="34" t="str">
        <f>IFERROR(INDEX('Cost_Components'!$O$2:$O$28,MATCH(E529,'Cost_Components'!$A$2:$A$28,0)),"")</f>
      </c>
      <c r="AF529" s="99" t="n">
        <v>1057405.68819814</v>
      </c>
      <c r="AG529" s="100" t="n">
        <v>1056122.97271157</v>
      </c>
      <c r="AH529" s="101" t="str">
        <f>IF(H529="shared-count-once",COUNTIFS($A$2:$A$1405,A529,$B$2:$B$1405,B529,$E$2:$E$1405,E529),1)</f>
      </c>
      <c r="AI529" s="102" t="n">
        <v>301904628.083541</v>
      </c>
      <c r="AJ529" s="103" t="str">
        <f>IF(AI529=0,"",Q529/AI529)</f>
      </c>
      <c r="AK529" s="104" t="str">
        <f>IF(AI529=0,"",R529/AI529)</f>
      </c>
      <c r="AL529" s="105" t="str">
        <f>IF(AI529=0,"",S529/AI529)</f>
      </c>
      <c r="AM529" s="106" t="str">
        <f>IF(AI529=0,"",Y529/AI529)</f>
      </c>
    </row>
    <row r="530">
      <c r="A530" t="s">
        <v>256</v>
      </c>
      <c r="B530" s="73" t="n">
        <v>2033</v>
      </c>
      <c r="C530" t="s">
        <v>256</v>
      </c>
      <c r="D530" t="s">
        <v>221</v>
      </c>
      <c r="E530" s="74" t="s">
        <v>348</v>
      </c>
      <c r="F530" s="75" t="s">
        <v>349</v>
      </c>
      <c r="G530" s="76" t="s">
        <v>257</v>
      </c>
      <c r="H530" s="77" t="s">
        <v>240</v>
      </c>
      <c r="I530" s="78" t="s">
        <v>304</v>
      </c>
      <c r="J530" s="79" t="str">
        <f>IFERROR(INDEX('Cost_Components'!$K$2:$K$28,MATCH(E530,'Cost_Components'!$A$2:$A$28,0)),"")</f>
      </c>
      <c r="K530" s="80" t="str">
        <f>IF(OR(L530="",Z530="",AA530="",AB530=""),"",IF(B530&lt;AA530,L530,IF(B530&gt;AB530,Z530,L530+(Z530-L530)*MIN(MAX((B530-AA530+1)/MAX(AB530-AA530+1,1),0),1))))</f>
      </c>
      <c r="L530" s="81" t="str">
        <f>IFERROR(INDEX('Cost_Components'!$S$2:$S$28,MATCH(E530,'Cost_Components'!$A$2:$A$28,0)),"")</f>
      </c>
      <c r="M530" s="82" t="str">
        <f>IFERROR(INDEX('Cost_Components'!$L$2:$L$28,MATCH(E530,'Cost_Components'!$A$2:$A$28,0)),"")</f>
      </c>
      <c r="N530" s="83" t="str">
        <f>IFERROR(INDEX('Cost_Components'!$P$2:$P$28,MATCH(E530,'Cost_Components'!$A$2:$A$28,0)),"")</f>
      </c>
      <c r="O530" s="84" t="str">
        <f>AF530*J530</f>
      </c>
      <c r="P530" s="85" t="str">
        <f>AG530*J530</f>
      </c>
      <c r="Q530" s="86" t="str">
        <f>P530*L530*M530*N530</f>
      </c>
      <c r="R530" s="87" t="str">
        <f>O530*K530*M530*N530</f>
      </c>
      <c r="S530" s="88" t="str">
        <f>R530-Q530</f>
      </c>
      <c r="T530" s="34" t="str">
        <f>IFERROR(INDEX('Cost_Components'!$R$2:$R$28,MATCH(E530,'Cost_Components'!$A$2:$A$28,0)),"")</f>
      </c>
      <c r="U530" s="89" t="str">
        <f>IFERROR(INDEX('Cost_Components'!$Q$2:$Q$28,MATCH(E530,'Cost_Components'!$A$2:$A$28,0)),"")</f>
      </c>
      <c r="V530" s="90" t="str">
        <f>1/(1+'Calculation_Assumptions'!$B$5)^(B530-'Calculation_Assumptions'!$B$2)</f>
      </c>
      <c r="W530" s="91" t="str">
        <f>Q530*V530</f>
      </c>
      <c r="X530" s="92" t="str">
        <f>R530*V530</f>
      </c>
      <c r="Y530" s="93" t="str">
        <f>S530*V530</f>
      </c>
      <c r="Z530" s="94" t="str">
        <f>IFERROR(INDEX('Cost_Components'!$T$2:$T$28,MATCH(E530,'Cost_Components'!$A$2:$A$28,0)),"")</f>
      </c>
      <c r="AA530" s="95" t="str">
        <f>IFERROR(INDEX('Cost_Components'!$U$2:$U$28,MATCH(E530,'Cost_Components'!$A$2:$A$28,0)),"")</f>
      </c>
      <c r="AB530" s="96" t="str">
        <f>IFERROR(INDEX('Cost_Components'!$V$2:$V$28,MATCH(E530,'Cost_Components'!$A$2:$A$28,0)),"")</f>
      </c>
      <c r="AC530" s="97" t="str">
        <f>IFERROR(INDEX('Cost_Components'!$M$2:$M$28,MATCH(E530,'Cost_Components'!$A$2:$A$28,0)),"")</f>
      </c>
      <c r="AD530" s="98" t="str">
        <f>IFERROR(INDEX('Cost_Components'!$N$2:$N$28,MATCH(E530,'Cost_Components'!$A$2:$A$28,0)),"")</f>
      </c>
      <c r="AE530" s="34" t="str">
        <f>IFERROR(INDEX('Cost_Components'!$O$2:$O$28,MATCH(E530,'Cost_Components'!$A$2:$A$28,0)),"")</f>
      </c>
      <c r="AF530" s="99" t="n">
        <v>1063444.22928009</v>
      </c>
      <c r="AG530" s="100" t="n">
        <v>1061934.14173408</v>
      </c>
      <c r="AH530" s="101" t="str">
        <f>IF(H530="shared-count-once",COUNTIFS($A$2:$A$1405,A530,$B$2:$B$1405,B530,$E$2:$E$1405,E530),1)</f>
      </c>
      <c r="AI530" s="102" t="n">
        <v>303644277.16916</v>
      </c>
      <c r="AJ530" s="103" t="str">
        <f>IF(AI530=0,"",Q530/AI530)</f>
      </c>
      <c r="AK530" s="104" t="str">
        <f>IF(AI530=0,"",R530/AI530)</f>
      </c>
      <c r="AL530" s="105" t="str">
        <f>IF(AI530=0,"",S530/AI530)</f>
      </c>
      <c r="AM530" s="106" t="str">
        <f>IF(AI530=0,"",Y530/AI530)</f>
      </c>
    </row>
    <row r="531">
      <c r="A531" t="s">
        <v>256</v>
      </c>
      <c r="B531" s="73" t="n">
        <v>2034</v>
      </c>
      <c r="C531" t="s">
        <v>256</v>
      </c>
      <c r="D531" t="s">
        <v>221</v>
      </c>
      <c r="E531" s="74" t="s">
        <v>348</v>
      </c>
      <c r="F531" s="75" t="s">
        <v>349</v>
      </c>
      <c r="G531" s="76" t="s">
        <v>257</v>
      </c>
      <c r="H531" s="77" t="s">
        <v>240</v>
      </c>
      <c r="I531" s="78" t="s">
        <v>304</v>
      </c>
      <c r="J531" s="79" t="str">
        <f>IFERROR(INDEX('Cost_Components'!$K$2:$K$28,MATCH(E531,'Cost_Components'!$A$2:$A$28,0)),"")</f>
      </c>
      <c r="K531" s="80" t="str">
        <f>IF(OR(L531="",Z531="",AA531="",AB531=""),"",IF(B531&lt;AA531,L531,IF(B531&gt;AB531,Z531,L531+(Z531-L531)*MIN(MAX((B531-AA531+1)/MAX(AB531-AA531+1,1),0),1))))</f>
      </c>
      <c r="L531" s="81" t="str">
        <f>IFERROR(INDEX('Cost_Components'!$S$2:$S$28,MATCH(E531,'Cost_Components'!$A$2:$A$28,0)),"")</f>
      </c>
      <c r="M531" s="82" t="str">
        <f>IFERROR(INDEX('Cost_Components'!$L$2:$L$28,MATCH(E531,'Cost_Components'!$A$2:$A$28,0)),"")</f>
      </c>
      <c r="N531" s="83" t="str">
        <f>IFERROR(INDEX('Cost_Components'!$P$2:$P$28,MATCH(E531,'Cost_Components'!$A$2:$A$28,0)),"")</f>
      </c>
      <c r="O531" s="84" t="str">
        <f>AF531*J531</f>
      </c>
      <c r="P531" s="85" t="str">
        <f>AG531*J531</f>
      </c>
      <c r="Q531" s="86" t="str">
        <f>P531*L531*M531*N531</f>
      </c>
      <c r="R531" s="87" t="str">
        <f>O531*K531*M531*N531</f>
      </c>
      <c r="S531" s="88" t="str">
        <f>R531-Q531</f>
      </c>
      <c r="T531" s="34" t="str">
        <f>IFERROR(INDEX('Cost_Components'!$R$2:$R$28,MATCH(E531,'Cost_Components'!$A$2:$A$28,0)),"")</f>
      </c>
      <c r="U531" s="89" t="str">
        <f>IFERROR(INDEX('Cost_Components'!$Q$2:$Q$28,MATCH(E531,'Cost_Components'!$A$2:$A$28,0)),"")</f>
      </c>
      <c r="V531" s="90" t="str">
        <f>1/(1+'Calculation_Assumptions'!$B$5)^(B531-'Calculation_Assumptions'!$B$2)</f>
      </c>
      <c r="W531" s="91" t="str">
        <f>Q531*V531</f>
      </c>
      <c r="X531" s="92" t="str">
        <f>R531*V531</f>
      </c>
      <c r="Y531" s="93" t="str">
        <f>S531*V531</f>
      </c>
      <c r="Z531" s="94" t="str">
        <f>IFERROR(INDEX('Cost_Components'!$T$2:$T$28,MATCH(E531,'Cost_Components'!$A$2:$A$28,0)),"")</f>
      </c>
      <c r="AA531" s="95" t="str">
        <f>IFERROR(INDEX('Cost_Components'!$U$2:$U$28,MATCH(E531,'Cost_Components'!$A$2:$A$28,0)),"")</f>
      </c>
      <c r="AB531" s="96" t="str">
        <f>IFERROR(INDEX('Cost_Components'!$V$2:$V$28,MATCH(E531,'Cost_Components'!$A$2:$A$28,0)),"")</f>
      </c>
      <c r="AC531" s="97" t="str">
        <f>IFERROR(INDEX('Cost_Components'!$M$2:$M$28,MATCH(E531,'Cost_Components'!$A$2:$A$28,0)),"")</f>
      </c>
      <c r="AD531" s="98" t="str">
        <f>IFERROR(INDEX('Cost_Components'!$N$2:$N$28,MATCH(E531,'Cost_Components'!$A$2:$A$28,0)),"")</f>
      </c>
      <c r="AE531" s="34" t="str">
        <f>IFERROR(INDEX('Cost_Components'!$O$2:$O$28,MATCH(E531,'Cost_Components'!$A$2:$A$28,0)),"")</f>
      </c>
      <c r="AF531" s="99" t="n">
        <v>1069183.05053971</v>
      </c>
      <c r="AG531" s="100" t="n">
        <v>1067438.14137229</v>
      </c>
      <c r="AH531" s="101" t="str">
        <f>IF(H531="shared-count-once",COUNTIFS($A$2:$A$1405,A531,$B$2:$B$1405,B531,$E$2:$E$1405,E531),1)</f>
      </c>
      <c r="AI531" s="102" t="n">
        <v>305332541.184984</v>
      </c>
      <c r="AJ531" s="103" t="str">
        <f>IF(AI531=0,"",Q531/AI531)</f>
      </c>
      <c r="AK531" s="104" t="str">
        <f>IF(AI531=0,"",R531/AI531)</f>
      </c>
      <c r="AL531" s="105" t="str">
        <f>IF(AI531=0,"",S531/AI531)</f>
      </c>
      <c r="AM531" s="106" t="str">
        <f>IF(AI531=0,"",Y531/AI531)</f>
      </c>
    </row>
    <row r="532">
      <c r="A532" t="s">
        <v>256</v>
      </c>
      <c r="B532" s="73" t="n">
        <v>2035</v>
      </c>
      <c r="C532" t="s">
        <v>256</v>
      </c>
      <c r="D532" t="s">
        <v>221</v>
      </c>
      <c r="E532" s="74" t="s">
        <v>348</v>
      </c>
      <c r="F532" s="75" t="s">
        <v>349</v>
      </c>
      <c r="G532" s="76" t="s">
        <v>257</v>
      </c>
      <c r="H532" s="77" t="s">
        <v>240</v>
      </c>
      <c r="I532" s="78" t="s">
        <v>304</v>
      </c>
      <c r="J532" s="79" t="str">
        <f>IFERROR(INDEX('Cost_Components'!$K$2:$K$28,MATCH(E532,'Cost_Components'!$A$2:$A$28,0)),"")</f>
      </c>
      <c r="K532" s="80" t="str">
        <f>IF(OR(L532="",Z532="",AA532="",AB532=""),"",IF(B532&lt;AA532,L532,IF(B532&gt;AB532,Z532,L532+(Z532-L532)*MIN(MAX((B532-AA532+1)/MAX(AB532-AA532+1,1),0),1))))</f>
      </c>
      <c r="L532" s="81" t="str">
        <f>IFERROR(INDEX('Cost_Components'!$S$2:$S$28,MATCH(E532,'Cost_Components'!$A$2:$A$28,0)),"")</f>
      </c>
      <c r="M532" s="82" t="str">
        <f>IFERROR(INDEX('Cost_Components'!$L$2:$L$28,MATCH(E532,'Cost_Components'!$A$2:$A$28,0)),"")</f>
      </c>
      <c r="N532" s="83" t="str">
        <f>IFERROR(INDEX('Cost_Components'!$P$2:$P$28,MATCH(E532,'Cost_Components'!$A$2:$A$28,0)),"")</f>
      </c>
      <c r="O532" s="84" t="str">
        <f>AF532*J532</f>
      </c>
      <c r="P532" s="85" t="str">
        <f>AG532*J532</f>
      </c>
      <c r="Q532" s="86" t="str">
        <f>P532*L532*M532*N532</f>
      </c>
      <c r="R532" s="87" t="str">
        <f>O532*K532*M532*N532</f>
      </c>
      <c r="S532" s="88" t="str">
        <f>R532-Q532</f>
      </c>
      <c r="T532" s="34" t="str">
        <f>IFERROR(INDEX('Cost_Components'!$R$2:$R$28,MATCH(E532,'Cost_Components'!$A$2:$A$28,0)),"")</f>
      </c>
      <c r="U532" s="89" t="str">
        <f>IFERROR(INDEX('Cost_Components'!$Q$2:$Q$28,MATCH(E532,'Cost_Components'!$A$2:$A$28,0)),"")</f>
      </c>
      <c r="V532" s="90" t="str">
        <f>1/(1+'Calculation_Assumptions'!$B$5)^(B532-'Calculation_Assumptions'!$B$2)</f>
      </c>
      <c r="W532" s="91" t="str">
        <f>Q532*V532</f>
      </c>
      <c r="X532" s="92" t="str">
        <f>R532*V532</f>
      </c>
      <c r="Y532" s="93" t="str">
        <f>S532*V532</f>
      </c>
      <c r="Z532" s="94" t="str">
        <f>IFERROR(INDEX('Cost_Components'!$T$2:$T$28,MATCH(E532,'Cost_Components'!$A$2:$A$28,0)),"")</f>
      </c>
      <c r="AA532" s="95" t="str">
        <f>IFERROR(INDEX('Cost_Components'!$U$2:$U$28,MATCH(E532,'Cost_Components'!$A$2:$A$28,0)),"")</f>
      </c>
      <c r="AB532" s="96" t="str">
        <f>IFERROR(INDEX('Cost_Components'!$V$2:$V$28,MATCH(E532,'Cost_Components'!$A$2:$A$28,0)),"")</f>
      </c>
      <c r="AC532" s="97" t="str">
        <f>IFERROR(INDEX('Cost_Components'!$M$2:$M$28,MATCH(E532,'Cost_Components'!$A$2:$A$28,0)),"")</f>
      </c>
      <c r="AD532" s="98" t="str">
        <f>IFERROR(INDEX('Cost_Components'!$N$2:$N$28,MATCH(E532,'Cost_Components'!$A$2:$A$28,0)),"")</f>
      </c>
      <c r="AE532" s="34" t="str">
        <f>IFERROR(INDEX('Cost_Components'!$O$2:$O$28,MATCH(E532,'Cost_Components'!$A$2:$A$28,0)),"")</f>
      </c>
      <c r="AF532" s="99" t="n">
        <v>1074698.47259469</v>
      </c>
      <c r="AG532" s="100" t="n">
        <v>1072712.20896867</v>
      </c>
      <c r="AH532" s="101" t="str">
        <f>IF(H532="shared-count-once",COUNTIFS($A$2:$A$1405,A532,$B$2:$B$1405,B532,$E$2:$E$1405,E532),1)</f>
      </c>
      <c r="AI532" s="102" t="n">
        <v>306964650.16712</v>
      </c>
      <c r="AJ532" s="103" t="str">
        <f>IF(AI532=0,"",Q532/AI532)</f>
      </c>
      <c r="AK532" s="104" t="str">
        <f>IF(AI532=0,"",R532/AI532)</f>
      </c>
      <c r="AL532" s="105" t="str">
        <f>IF(AI532=0,"",S532/AI532)</f>
      </c>
      <c r="AM532" s="106" t="str">
        <f>IF(AI532=0,"",Y532/AI532)</f>
      </c>
    </row>
    <row r="533">
      <c r="A533" t="s">
        <v>256</v>
      </c>
      <c r="B533" s="73" t="n">
        <v>2036</v>
      </c>
      <c r="C533" t="s">
        <v>256</v>
      </c>
      <c r="D533" t="s">
        <v>221</v>
      </c>
      <c r="E533" s="74" t="s">
        <v>348</v>
      </c>
      <c r="F533" s="75" t="s">
        <v>349</v>
      </c>
      <c r="G533" s="76" t="s">
        <v>257</v>
      </c>
      <c r="H533" s="77" t="s">
        <v>240</v>
      </c>
      <c r="I533" s="78" t="s">
        <v>304</v>
      </c>
      <c r="J533" s="79" t="str">
        <f>IFERROR(INDEX('Cost_Components'!$K$2:$K$28,MATCH(E533,'Cost_Components'!$A$2:$A$28,0)),"")</f>
      </c>
      <c r="K533" s="80" t="str">
        <f>IF(OR(L533="",Z533="",AA533="",AB533=""),"",IF(B533&lt;AA533,L533,IF(B533&gt;AB533,Z533,L533+(Z533-L533)*MIN(MAX((B533-AA533+1)/MAX(AB533-AA533+1,1),0),1))))</f>
      </c>
      <c r="L533" s="81" t="str">
        <f>IFERROR(INDEX('Cost_Components'!$S$2:$S$28,MATCH(E533,'Cost_Components'!$A$2:$A$28,0)),"")</f>
      </c>
      <c r="M533" s="82" t="str">
        <f>IFERROR(INDEX('Cost_Components'!$L$2:$L$28,MATCH(E533,'Cost_Components'!$A$2:$A$28,0)),"")</f>
      </c>
      <c r="N533" s="83" t="str">
        <f>IFERROR(INDEX('Cost_Components'!$P$2:$P$28,MATCH(E533,'Cost_Components'!$A$2:$A$28,0)),"")</f>
      </c>
      <c r="O533" s="84" t="str">
        <f>AF533*J533</f>
      </c>
      <c r="P533" s="85" t="str">
        <f>AG533*J533</f>
      </c>
      <c r="Q533" s="86" t="str">
        <f>P533*L533*M533*N533</f>
      </c>
      <c r="R533" s="87" t="str">
        <f>O533*K533*M533*N533</f>
      </c>
      <c r="S533" s="88" t="str">
        <f>R533-Q533</f>
      </c>
      <c r="T533" s="34" t="str">
        <f>IFERROR(INDEX('Cost_Components'!$R$2:$R$28,MATCH(E533,'Cost_Components'!$A$2:$A$28,0)),"")</f>
      </c>
      <c r="U533" s="89" t="str">
        <f>IFERROR(INDEX('Cost_Components'!$Q$2:$Q$28,MATCH(E533,'Cost_Components'!$A$2:$A$28,0)),"")</f>
      </c>
      <c r="V533" s="90" t="str">
        <f>1/(1+'Calculation_Assumptions'!$B$5)^(B533-'Calculation_Assumptions'!$B$2)</f>
      </c>
      <c r="W533" s="91" t="str">
        <f>Q533*V533</f>
      </c>
      <c r="X533" s="92" t="str">
        <f>R533*V533</f>
      </c>
      <c r="Y533" s="93" t="str">
        <f>S533*V533</f>
      </c>
      <c r="Z533" s="94" t="str">
        <f>IFERROR(INDEX('Cost_Components'!$T$2:$T$28,MATCH(E533,'Cost_Components'!$A$2:$A$28,0)),"")</f>
      </c>
      <c r="AA533" s="95" t="str">
        <f>IFERROR(INDEX('Cost_Components'!$U$2:$U$28,MATCH(E533,'Cost_Components'!$A$2:$A$28,0)),"")</f>
      </c>
      <c r="AB533" s="96" t="str">
        <f>IFERROR(INDEX('Cost_Components'!$V$2:$V$28,MATCH(E533,'Cost_Components'!$A$2:$A$28,0)),"")</f>
      </c>
      <c r="AC533" s="97" t="str">
        <f>IFERROR(INDEX('Cost_Components'!$M$2:$M$28,MATCH(E533,'Cost_Components'!$A$2:$A$28,0)),"")</f>
      </c>
      <c r="AD533" s="98" t="str">
        <f>IFERROR(INDEX('Cost_Components'!$N$2:$N$28,MATCH(E533,'Cost_Components'!$A$2:$A$28,0)),"")</f>
      </c>
      <c r="AE533" s="34" t="str">
        <f>IFERROR(INDEX('Cost_Components'!$O$2:$O$28,MATCH(E533,'Cost_Components'!$A$2:$A$28,0)),"")</f>
      </c>
      <c r="AF533" s="99" t="n">
        <v>1080049.11532509</v>
      </c>
      <c r="AG533" s="100" t="n">
        <v>1077816.28248546</v>
      </c>
      <c r="AH533" s="101" t="str">
        <f>IF(H533="shared-count-once",COUNTIFS($A$2:$A$1405,A533,$B$2:$B$1405,B533,$E$2:$E$1405,E533),1)</f>
      </c>
      <c r="AI533" s="102" t="n">
        <v>308542769.756622</v>
      </c>
      <c r="AJ533" s="103" t="str">
        <f>IF(AI533=0,"",Q533/AI533)</f>
      </c>
      <c r="AK533" s="104" t="str">
        <f>IF(AI533=0,"",R533/AI533)</f>
      </c>
      <c r="AL533" s="105" t="str">
        <f>IF(AI533=0,"",S533/AI533)</f>
      </c>
      <c r="AM533" s="106" t="str">
        <f>IF(AI533=0,"",Y533/AI533)</f>
      </c>
    </row>
    <row r="534">
      <c r="A534" t="s">
        <v>256</v>
      </c>
      <c r="B534" s="73" t="n">
        <v>2037</v>
      </c>
      <c r="C534" t="s">
        <v>256</v>
      </c>
      <c r="D534" t="s">
        <v>221</v>
      </c>
      <c r="E534" s="74" t="s">
        <v>348</v>
      </c>
      <c r="F534" s="75" t="s">
        <v>349</v>
      </c>
      <c r="G534" s="76" t="s">
        <v>257</v>
      </c>
      <c r="H534" s="77" t="s">
        <v>240</v>
      </c>
      <c r="I534" s="78" t="s">
        <v>304</v>
      </c>
      <c r="J534" s="79" t="str">
        <f>IFERROR(INDEX('Cost_Components'!$K$2:$K$28,MATCH(E534,'Cost_Components'!$A$2:$A$28,0)),"")</f>
      </c>
      <c r="K534" s="80" t="str">
        <f>IF(OR(L534="",Z534="",AA534="",AB534=""),"",IF(B534&lt;AA534,L534,IF(B534&gt;AB534,Z534,L534+(Z534-L534)*MIN(MAX((B534-AA534+1)/MAX(AB534-AA534+1,1),0),1))))</f>
      </c>
      <c r="L534" s="81" t="str">
        <f>IFERROR(INDEX('Cost_Components'!$S$2:$S$28,MATCH(E534,'Cost_Components'!$A$2:$A$28,0)),"")</f>
      </c>
      <c r="M534" s="82" t="str">
        <f>IFERROR(INDEX('Cost_Components'!$L$2:$L$28,MATCH(E534,'Cost_Components'!$A$2:$A$28,0)),"")</f>
      </c>
      <c r="N534" s="83" t="str">
        <f>IFERROR(INDEX('Cost_Components'!$P$2:$P$28,MATCH(E534,'Cost_Components'!$A$2:$A$28,0)),"")</f>
      </c>
      <c r="O534" s="84" t="str">
        <f>AF534*J534</f>
      </c>
      <c r="P534" s="85" t="str">
        <f>AG534*J534</f>
      </c>
      <c r="Q534" s="86" t="str">
        <f>P534*L534*M534*N534</f>
      </c>
      <c r="R534" s="87" t="str">
        <f>O534*K534*M534*N534</f>
      </c>
      <c r="S534" s="88" t="str">
        <f>R534-Q534</f>
      </c>
      <c r="T534" s="34" t="str">
        <f>IFERROR(INDEX('Cost_Components'!$R$2:$R$28,MATCH(E534,'Cost_Components'!$A$2:$A$28,0)),"")</f>
      </c>
      <c r="U534" s="89" t="str">
        <f>IFERROR(INDEX('Cost_Components'!$Q$2:$Q$28,MATCH(E534,'Cost_Components'!$A$2:$A$28,0)),"")</f>
      </c>
      <c r="V534" s="90" t="str">
        <f>1/(1+'Calculation_Assumptions'!$B$5)^(B534-'Calculation_Assumptions'!$B$2)</f>
      </c>
      <c r="W534" s="91" t="str">
        <f>Q534*V534</f>
      </c>
      <c r="X534" s="92" t="str">
        <f>R534*V534</f>
      </c>
      <c r="Y534" s="93" t="str">
        <f>S534*V534</f>
      </c>
      <c r="Z534" s="94" t="str">
        <f>IFERROR(INDEX('Cost_Components'!$T$2:$T$28,MATCH(E534,'Cost_Components'!$A$2:$A$28,0)),"")</f>
      </c>
      <c r="AA534" s="95" t="str">
        <f>IFERROR(INDEX('Cost_Components'!$U$2:$U$28,MATCH(E534,'Cost_Components'!$A$2:$A$28,0)),"")</f>
      </c>
      <c r="AB534" s="96" t="str">
        <f>IFERROR(INDEX('Cost_Components'!$V$2:$V$28,MATCH(E534,'Cost_Components'!$A$2:$A$28,0)),"")</f>
      </c>
      <c r="AC534" s="97" t="str">
        <f>IFERROR(INDEX('Cost_Components'!$M$2:$M$28,MATCH(E534,'Cost_Components'!$A$2:$A$28,0)),"")</f>
      </c>
      <c r="AD534" s="98" t="str">
        <f>IFERROR(INDEX('Cost_Components'!$N$2:$N$28,MATCH(E534,'Cost_Components'!$A$2:$A$28,0)),"")</f>
      </c>
      <c r="AE534" s="34" t="str">
        <f>IFERROR(INDEX('Cost_Components'!$O$2:$O$28,MATCH(E534,'Cost_Components'!$A$2:$A$28,0)),"")</f>
      </c>
      <c r="AF534" s="99" t="n">
        <v>1085263.18959476</v>
      </c>
      <c r="AG534" s="100" t="n">
        <v>1082779.62856582</v>
      </c>
      <c r="AH534" s="101" t="str">
        <f>IF(H534="shared-count-once",COUNTIFS($A$2:$A$1405,A534,$B$2:$B$1405,B534,$E$2:$E$1405,E534),1)</f>
      </c>
      <c r="AI534" s="102" t="n">
        <v>310068287.63643</v>
      </c>
      <c r="AJ534" s="103" t="str">
        <f>IF(AI534=0,"",Q534/AI534)</f>
      </c>
      <c r="AK534" s="104" t="str">
        <f>IF(AI534=0,"",R534/AI534)</f>
      </c>
      <c r="AL534" s="105" t="str">
        <f>IF(AI534=0,"",S534/AI534)</f>
      </c>
      <c r="AM534" s="106" t="str">
        <f>IF(AI534=0,"",Y534/AI534)</f>
      </c>
    </row>
    <row r="535">
      <c r="A535" t="s">
        <v>256</v>
      </c>
      <c r="B535" s="73" t="n">
        <v>2038</v>
      </c>
      <c r="C535" t="s">
        <v>256</v>
      </c>
      <c r="D535" t="s">
        <v>221</v>
      </c>
      <c r="E535" s="74" t="s">
        <v>348</v>
      </c>
      <c r="F535" s="75" t="s">
        <v>349</v>
      </c>
      <c r="G535" s="76" t="s">
        <v>257</v>
      </c>
      <c r="H535" s="77" t="s">
        <v>240</v>
      </c>
      <c r="I535" s="78" t="s">
        <v>304</v>
      </c>
      <c r="J535" s="79" t="str">
        <f>IFERROR(INDEX('Cost_Components'!$K$2:$K$28,MATCH(E535,'Cost_Components'!$A$2:$A$28,0)),"")</f>
      </c>
      <c r="K535" s="80" t="str">
        <f>IF(OR(L535="",Z535="",AA535="",AB535=""),"",IF(B535&lt;AA535,L535,IF(B535&gt;AB535,Z535,L535+(Z535-L535)*MIN(MAX((B535-AA535+1)/MAX(AB535-AA535+1,1),0),1))))</f>
      </c>
      <c r="L535" s="81" t="str">
        <f>IFERROR(INDEX('Cost_Components'!$S$2:$S$28,MATCH(E535,'Cost_Components'!$A$2:$A$28,0)),"")</f>
      </c>
      <c r="M535" s="82" t="str">
        <f>IFERROR(INDEX('Cost_Components'!$L$2:$L$28,MATCH(E535,'Cost_Components'!$A$2:$A$28,0)),"")</f>
      </c>
      <c r="N535" s="83" t="str">
        <f>IFERROR(INDEX('Cost_Components'!$P$2:$P$28,MATCH(E535,'Cost_Components'!$A$2:$A$28,0)),"")</f>
      </c>
      <c r="O535" s="84" t="str">
        <f>AF535*J535</f>
      </c>
      <c r="P535" s="85" t="str">
        <f>AG535*J535</f>
      </c>
      <c r="Q535" s="86" t="str">
        <f>P535*L535*M535*N535</f>
      </c>
      <c r="R535" s="87" t="str">
        <f>O535*K535*M535*N535</f>
      </c>
      <c r="S535" s="88" t="str">
        <f>R535-Q535</f>
      </c>
      <c r="T535" s="34" t="str">
        <f>IFERROR(INDEX('Cost_Components'!$R$2:$R$28,MATCH(E535,'Cost_Components'!$A$2:$A$28,0)),"")</f>
      </c>
      <c r="U535" s="89" t="str">
        <f>IFERROR(INDEX('Cost_Components'!$Q$2:$Q$28,MATCH(E535,'Cost_Components'!$A$2:$A$28,0)),"")</f>
      </c>
      <c r="V535" s="90" t="str">
        <f>1/(1+'Calculation_Assumptions'!$B$5)^(B535-'Calculation_Assumptions'!$B$2)</f>
      </c>
      <c r="W535" s="91" t="str">
        <f>Q535*V535</f>
      </c>
      <c r="X535" s="92" t="str">
        <f>R535*V535</f>
      </c>
      <c r="Y535" s="93" t="str">
        <f>S535*V535</f>
      </c>
      <c r="Z535" s="94" t="str">
        <f>IFERROR(INDEX('Cost_Components'!$T$2:$T$28,MATCH(E535,'Cost_Components'!$A$2:$A$28,0)),"")</f>
      </c>
      <c r="AA535" s="95" t="str">
        <f>IFERROR(INDEX('Cost_Components'!$U$2:$U$28,MATCH(E535,'Cost_Components'!$A$2:$A$28,0)),"")</f>
      </c>
      <c r="AB535" s="96" t="str">
        <f>IFERROR(INDEX('Cost_Components'!$V$2:$V$28,MATCH(E535,'Cost_Components'!$A$2:$A$28,0)),"")</f>
      </c>
      <c r="AC535" s="97" t="str">
        <f>IFERROR(INDEX('Cost_Components'!$M$2:$M$28,MATCH(E535,'Cost_Components'!$A$2:$A$28,0)),"")</f>
      </c>
      <c r="AD535" s="98" t="str">
        <f>IFERROR(INDEX('Cost_Components'!$N$2:$N$28,MATCH(E535,'Cost_Components'!$A$2:$A$28,0)),"")</f>
      </c>
      <c r="AE535" s="34" t="str">
        <f>IFERROR(INDEX('Cost_Components'!$O$2:$O$28,MATCH(E535,'Cost_Components'!$A$2:$A$28,0)),"")</f>
      </c>
      <c r="AF535" s="99" t="n">
        <v>1088811.24426085</v>
      </c>
      <c r="AG535" s="100" t="n">
        <v>1086073.84535454</v>
      </c>
      <c r="AH535" s="101" t="str">
        <f>IF(H535="shared-count-once",COUNTIFS($A$2:$A$1405,A535,$B$2:$B$1405,B535,$E$2:$E$1405,E535),1)</f>
      </c>
      <c r="AI535" s="102" t="n">
        <v>311532999.13163</v>
      </c>
      <c r="AJ535" s="103" t="str">
        <f>IF(AI535=0,"",Q535/AI535)</f>
      </c>
      <c r="AK535" s="104" t="str">
        <f>IF(AI535=0,"",R535/AI535)</f>
      </c>
      <c r="AL535" s="105" t="str">
        <f>IF(AI535=0,"",S535/AI535)</f>
      </c>
      <c r="AM535" s="106" t="str">
        <f>IF(AI535=0,"",Y535/AI535)</f>
      </c>
    </row>
    <row r="536">
      <c r="A536" t="s">
        <v>256</v>
      </c>
      <c r="B536" s="73" t="n">
        <v>2039</v>
      </c>
      <c r="C536" t="s">
        <v>256</v>
      </c>
      <c r="D536" t="s">
        <v>221</v>
      </c>
      <c r="E536" s="74" t="s">
        <v>348</v>
      </c>
      <c r="F536" s="75" t="s">
        <v>349</v>
      </c>
      <c r="G536" s="76" t="s">
        <v>257</v>
      </c>
      <c r="H536" s="77" t="s">
        <v>240</v>
      </c>
      <c r="I536" s="78" t="s">
        <v>304</v>
      </c>
      <c r="J536" s="79" t="str">
        <f>IFERROR(INDEX('Cost_Components'!$K$2:$K$28,MATCH(E536,'Cost_Components'!$A$2:$A$28,0)),"")</f>
      </c>
      <c r="K536" s="80" t="str">
        <f>IF(OR(L536="",Z536="",AA536="",AB536=""),"",IF(B536&lt;AA536,L536,IF(B536&gt;AB536,Z536,L536+(Z536-L536)*MIN(MAX((B536-AA536+1)/MAX(AB536-AA536+1,1),0),1))))</f>
      </c>
      <c r="L536" s="81" t="str">
        <f>IFERROR(INDEX('Cost_Components'!$S$2:$S$28,MATCH(E536,'Cost_Components'!$A$2:$A$28,0)),"")</f>
      </c>
      <c r="M536" s="82" t="str">
        <f>IFERROR(INDEX('Cost_Components'!$L$2:$L$28,MATCH(E536,'Cost_Components'!$A$2:$A$28,0)),"")</f>
      </c>
      <c r="N536" s="83" t="str">
        <f>IFERROR(INDEX('Cost_Components'!$P$2:$P$28,MATCH(E536,'Cost_Components'!$A$2:$A$28,0)),"")</f>
      </c>
      <c r="O536" s="84" t="str">
        <f>AF536*J536</f>
      </c>
      <c r="P536" s="85" t="str">
        <f>AG536*J536</f>
      </c>
      <c r="Q536" s="86" t="str">
        <f>P536*L536*M536*N536</f>
      </c>
      <c r="R536" s="87" t="str">
        <f>O536*K536*M536*N536</f>
      </c>
      <c r="S536" s="88" t="str">
        <f>R536-Q536</f>
      </c>
      <c r="T536" s="34" t="str">
        <f>IFERROR(INDEX('Cost_Components'!$R$2:$R$28,MATCH(E536,'Cost_Components'!$A$2:$A$28,0)),"")</f>
      </c>
      <c r="U536" s="89" t="str">
        <f>IFERROR(INDEX('Cost_Components'!$Q$2:$Q$28,MATCH(E536,'Cost_Components'!$A$2:$A$28,0)),"")</f>
      </c>
      <c r="V536" s="90" t="str">
        <f>1/(1+'Calculation_Assumptions'!$B$5)^(B536-'Calculation_Assumptions'!$B$2)</f>
      </c>
      <c r="W536" s="91" t="str">
        <f>Q536*V536</f>
      </c>
      <c r="X536" s="92" t="str">
        <f>R536*V536</f>
      </c>
      <c r="Y536" s="93" t="str">
        <f>S536*V536</f>
      </c>
      <c r="Z536" s="94" t="str">
        <f>IFERROR(INDEX('Cost_Components'!$T$2:$T$28,MATCH(E536,'Cost_Components'!$A$2:$A$28,0)),"")</f>
      </c>
      <c r="AA536" s="95" t="str">
        <f>IFERROR(INDEX('Cost_Components'!$U$2:$U$28,MATCH(E536,'Cost_Components'!$A$2:$A$28,0)),"")</f>
      </c>
      <c r="AB536" s="96" t="str">
        <f>IFERROR(INDEX('Cost_Components'!$V$2:$V$28,MATCH(E536,'Cost_Components'!$A$2:$A$28,0)),"")</f>
      </c>
      <c r="AC536" s="97" t="str">
        <f>IFERROR(INDEX('Cost_Components'!$M$2:$M$28,MATCH(E536,'Cost_Components'!$A$2:$A$28,0)),"")</f>
      </c>
      <c r="AD536" s="98" t="str">
        <f>IFERROR(INDEX('Cost_Components'!$N$2:$N$28,MATCH(E536,'Cost_Components'!$A$2:$A$28,0)),"")</f>
      </c>
      <c r="AE536" s="34" t="str">
        <f>IFERROR(INDEX('Cost_Components'!$O$2:$O$28,MATCH(E536,'Cost_Components'!$A$2:$A$28,0)),"")</f>
      </c>
      <c r="AF536" s="99" t="n">
        <v>1092144.99033299</v>
      </c>
      <c r="AG536" s="100" t="n">
        <v>1089151.32223991</v>
      </c>
      <c r="AH536" s="101" t="str">
        <f>IF(H536="shared-count-once",COUNTIFS($A$2:$A$1405,A536,$B$2:$B$1405,B536,$E$2:$E$1405,E536),1)</f>
      </c>
      <c r="AI536" s="102" t="n">
        <v>312936391.858479</v>
      </c>
      <c r="AJ536" s="103" t="str">
        <f>IF(AI536=0,"",Q536/AI536)</f>
      </c>
      <c r="AK536" s="104" t="str">
        <f>IF(AI536=0,"",R536/AI536)</f>
      </c>
      <c r="AL536" s="105" t="str">
        <f>IF(AI536=0,"",S536/AI536)</f>
      </c>
      <c r="AM536" s="106" t="str">
        <f>IF(AI536=0,"",Y536/AI536)</f>
      </c>
    </row>
    <row r="537">
      <c r="A537" t="s">
        <v>256</v>
      </c>
      <c r="B537" s="73" t="n">
        <v>2040</v>
      </c>
      <c r="C537" t="s">
        <v>256</v>
      </c>
      <c r="D537" t="s">
        <v>221</v>
      </c>
      <c r="E537" s="74" t="s">
        <v>348</v>
      </c>
      <c r="F537" s="75" t="s">
        <v>349</v>
      </c>
      <c r="G537" s="76" t="s">
        <v>257</v>
      </c>
      <c r="H537" s="77" t="s">
        <v>240</v>
      </c>
      <c r="I537" s="78" t="s">
        <v>304</v>
      </c>
      <c r="J537" s="79" t="str">
        <f>IFERROR(INDEX('Cost_Components'!$K$2:$K$28,MATCH(E537,'Cost_Components'!$A$2:$A$28,0)),"")</f>
      </c>
      <c r="K537" s="80" t="str">
        <f>IF(OR(L537="",Z537="",AA537="",AB537=""),"",IF(B537&lt;AA537,L537,IF(B537&gt;AB537,Z537,L537+(Z537-L537)*MIN(MAX((B537-AA537+1)/MAX(AB537-AA537+1,1),0),1))))</f>
      </c>
      <c r="L537" s="81" t="str">
        <f>IFERROR(INDEX('Cost_Components'!$S$2:$S$28,MATCH(E537,'Cost_Components'!$A$2:$A$28,0)),"")</f>
      </c>
      <c r="M537" s="82" t="str">
        <f>IFERROR(INDEX('Cost_Components'!$L$2:$L$28,MATCH(E537,'Cost_Components'!$A$2:$A$28,0)),"")</f>
      </c>
      <c r="N537" s="83" t="str">
        <f>IFERROR(INDEX('Cost_Components'!$P$2:$P$28,MATCH(E537,'Cost_Components'!$A$2:$A$28,0)),"")</f>
      </c>
      <c r="O537" s="84" t="str">
        <f>AF537*J537</f>
      </c>
      <c r="P537" s="85" t="str">
        <f>AG537*J537</f>
      </c>
      <c r="Q537" s="86" t="str">
        <f>P537*L537*M537*N537</f>
      </c>
      <c r="R537" s="87" t="str">
        <f>O537*K537*M537*N537</f>
      </c>
      <c r="S537" s="88" t="str">
        <f>R537-Q537</f>
      </c>
      <c r="T537" s="34" t="str">
        <f>IFERROR(INDEX('Cost_Components'!$R$2:$R$28,MATCH(E537,'Cost_Components'!$A$2:$A$28,0)),"")</f>
      </c>
      <c r="U537" s="89" t="str">
        <f>IFERROR(INDEX('Cost_Components'!$Q$2:$Q$28,MATCH(E537,'Cost_Components'!$A$2:$A$28,0)),"")</f>
      </c>
      <c r="V537" s="90" t="str">
        <f>1/(1+'Calculation_Assumptions'!$B$5)^(B537-'Calculation_Assumptions'!$B$2)</f>
      </c>
      <c r="W537" s="91" t="str">
        <f>Q537*V537</f>
      </c>
      <c r="X537" s="92" t="str">
        <f>R537*V537</f>
      </c>
      <c r="Y537" s="93" t="str">
        <f>S537*V537</f>
      </c>
      <c r="Z537" s="94" t="str">
        <f>IFERROR(INDEX('Cost_Components'!$T$2:$T$28,MATCH(E537,'Cost_Components'!$A$2:$A$28,0)),"")</f>
      </c>
      <c r="AA537" s="95" t="str">
        <f>IFERROR(INDEX('Cost_Components'!$U$2:$U$28,MATCH(E537,'Cost_Components'!$A$2:$A$28,0)),"")</f>
      </c>
      <c r="AB537" s="96" t="str">
        <f>IFERROR(INDEX('Cost_Components'!$V$2:$V$28,MATCH(E537,'Cost_Components'!$A$2:$A$28,0)),"")</f>
      </c>
      <c r="AC537" s="97" t="str">
        <f>IFERROR(INDEX('Cost_Components'!$M$2:$M$28,MATCH(E537,'Cost_Components'!$A$2:$A$28,0)),"")</f>
      </c>
      <c r="AD537" s="98" t="str">
        <f>IFERROR(INDEX('Cost_Components'!$N$2:$N$28,MATCH(E537,'Cost_Components'!$A$2:$A$28,0)),"")</f>
      </c>
      <c r="AE537" s="34" t="str">
        <f>IFERROR(INDEX('Cost_Components'!$O$2:$O$28,MATCH(E537,'Cost_Components'!$A$2:$A$28,0)),"")</f>
      </c>
      <c r="AF537" s="99" t="n">
        <v>1095329.57630291</v>
      </c>
      <c r="AG537" s="100" t="n">
        <v>1092077.89206204</v>
      </c>
      <c r="AH537" s="101" t="str">
        <f>IF(H537="shared-count-once",COUNTIFS($A$2:$A$1405,A537,$B$2:$B$1405,B537,$E$2:$E$1405,E537),1)</f>
      </c>
      <c r="AI537" s="102" t="n">
        <v>314265537.410829</v>
      </c>
      <c r="AJ537" s="103" t="str">
        <f>IF(AI537=0,"",Q537/AI537)</f>
      </c>
      <c r="AK537" s="104" t="str">
        <f>IF(AI537=0,"",R537/AI537)</f>
      </c>
      <c r="AL537" s="105" t="str">
        <f>IF(AI537=0,"",S537/AI537)</f>
      </c>
      <c r="AM537" s="106" t="str">
        <f>IF(AI537=0,"",Y537/AI537)</f>
      </c>
    </row>
    <row r="538">
      <c r="A538" t="s">
        <v>256</v>
      </c>
      <c r="B538" s="73" t="n">
        <v>2041</v>
      </c>
      <c r="C538" t="s">
        <v>256</v>
      </c>
      <c r="D538" t="s">
        <v>221</v>
      </c>
      <c r="E538" s="74" t="s">
        <v>348</v>
      </c>
      <c r="F538" s="75" t="s">
        <v>349</v>
      </c>
      <c r="G538" s="76" t="s">
        <v>257</v>
      </c>
      <c r="H538" s="77" t="s">
        <v>240</v>
      </c>
      <c r="I538" s="78" t="s">
        <v>304</v>
      </c>
      <c r="J538" s="79" t="str">
        <f>IFERROR(INDEX('Cost_Components'!$K$2:$K$28,MATCH(E538,'Cost_Components'!$A$2:$A$28,0)),"")</f>
      </c>
      <c r="K538" s="80" t="str">
        <f>IF(OR(L538="",Z538="",AA538="",AB538=""),"",IF(B538&lt;AA538,L538,IF(B538&gt;AB538,Z538,L538+(Z538-L538)*MIN(MAX((B538-AA538+1)/MAX(AB538-AA538+1,1),0),1))))</f>
      </c>
      <c r="L538" s="81" t="str">
        <f>IFERROR(INDEX('Cost_Components'!$S$2:$S$28,MATCH(E538,'Cost_Components'!$A$2:$A$28,0)),"")</f>
      </c>
      <c r="M538" s="82" t="str">
        <f>IFERROR(INDEX('Cost_Components'!$L$2:$L$28,MATCH(E538,'Cost_Components'!$A$2:$A$28,0)),"")</f>
      </c>
      <c r="N538" s="83" t="str">
        <f>IFERROR(INDEX('Cost_Components'!$P$2:$P$28,MATCH(E538,'Cost_Components'!$A$2:$A$28,0)),"")</f>
      </c>
      <c r="O538" s="84" t="str">
        <f>AF538*J538</f>
      </c>
      <c r="P538" s="85" t="str">
        <f>AG538*J538</f>
      </c>
      <c r="Q538" s="86" t="str">
        <f>P538*L538*M538*N538</f>
      </c>
      <c r="R538" s="87" t="str">
        <f>O538*K538*M538*N538</f>
      </c>
      <c r="S538" s="88" t="str">
        <f>R538-Q538</f>
      </c>
      <c r="T538" s="34" t="str">
        <f>IFERROR(INDEX('Cost_Components'!$R$2:$R$28,MATCH(E538,'Cost_Components'!$A$2:$A$28,0)),"")</f>
      </c>
      <c r="U538" s="89" t="str">
        <f>IFERROR(INDEX('Cost_Components'!$Q$2:$Q$28,MATCH(E538,'Cost_Components'!$A$2:$A$28,0)),"")</f>
      </c>
      <c r="V538" s="90" t="str">
        <f>1/(1+'Calculation_Assumptions'!$B$5)^(B538-'Calculation_Assumptions'!$B$2)</f>
      </c>
      <c r="W538" s="91" t="str">
        <f>Q538*V538</f>
      </c>
      <c r="X538" s="92" t="str">
        <f>R538*V538</f>
      </c>
      <c r="Y538" s="93" t="str">
        <f>S538*V538</f>
      </c>
      <c r="Z538" s="94" t="str">
        <f>IFERROR(INDEX('Cost_Components'!$T$2:$T$28,MATCH(E538,'Cost_Components'!$A$2:$A$28,0)),"")</f>
      </c>
      <c r="AA538" s="95" t="str">
        <f>IFERROR(INDEX('Cost_Components'!$U$2:$U$28,MATCH(E538,'Cost_Components'!$A$2:$A$28,0)),"")</f>
      </c>
      <c r="AB538" s="96" t="str">
        <f>IFERROR(INDEX('Cost_Components'!$V$2:$V$28,MATCH(E538,'Cost_Components'!$A$2:$A$28,0)),"")</f>
      </c>
      <c r="AC538" s="97" t="str">
        <f>IFERROR(INDEX('Cost_Components'!$M$2:$M$28,MATCH(E538,'Cost_Components'!$A$2:$A$28,0)),"")</f>
      </c>
      <c r="AD538" s="98" t="str">
        <f>IFERROR(INDEX('Cost_Components'!$N$2:$N$28,MATCH(E538,'Cost_Components'!$A$2:$A$28,0)),"")</f>
      </c>
      <c r="AE538" s="34" t="str">
        <f>IFERROR(INDEX('Cost_Components'!$O$2:$O$28,MATCH(E538,'Cost_Components'!$A$2:$A$28,0)),"")</f>
      </c>
      <c r="AF538" s="99" t="n">
        <v>1098631.41437593</v>
      </c>
      <c r="AG538" s="100" t="n">
        <v>1095120.92731147</v>
      </c>
      <c r="AH538" s="101" t="str">
        <f>IF(H538="shared-count-once",COUNTIFS($A$2:$A$1405,A538,$B$2:$B$1405,B538,$E$2:$E$1405,E538),1)</f>
      </c>
      <c r="AI538" s="102" t="n">
        <v>315525215.312548</v>
      </c>
      <c r="AJ538" s="103" t="str">
        <f>IF(AI538=0,"",Q538/AI538)</f>
      </c>
      <c r="AK538" s="104" t="str">
        <f>IF(AI538=0,"",R538/AI538)</f>
      </c>
      <c r="AL538" s="105" t="str">
        <f>IF(AI538=0,"",S538/AI538)</f>
      </c>
      <c r="AM538" s="106" t="str">
        <f>IF(AI538=0,"",Y538/AI538)</f>
      </c>
    </row>
    <row r="539">
      <c r="A539" t="s">
        <v>256</v>
      </c>
      <c r="B539" s="73" t="n">
        <v>2042</v>
      </c>
      <c r="C539" t="s">
        <v>256</v>
      </c>
      <c r="D539" t="s">
        <v>221</v>
      </c>
      <c r="E539" s="74" t="s">
        <v>348</v>
      </c>
      <c r="F539" s="75" t="s">
        <v>349</v>
      </c>
      <c r="G539" s="76" t="s">
        <v>257</v>
      </c>
      <c r="H539" s="77" t="s">
        <v>240</v>
      </c>
      <c r="I539" s="78" t="s">
        <v>304</v>
      </c>
      <c r="J539" s="79" t="str">
        <f>IFERROR(INDEX('Cost_Components'!$K$2:$K$28,MATCH(E539,'Cost_Components'!$A$2:$A$28,0)),"")</f>
      </c>
      <c r="K539" s="80" t="str">
        <f>IF(OR(L539="",Z539="",AA539="",AB539=""),"",IF(B539&lt;AA539,L539,IF(B539&gt;AB539,Z539,L539+(Z539-L539)*MIN(MAX((B539-AA539+1)/MAX(AB539-AA539+1,1),0),1))))</f>
      </c>
      <c r="L539" s="81" t="str">
        <f>IFERROR(INDEX('Cost_Components'!$S$2:$S$28,MATCH(E539,'Cost_Components'!$A$2:$A$28,0)),"")</f>
      </c>
      <c r="M539" s="82" t="str">
        <f>IFERROR(INDEX('Cost_Components'!$L$2:$L$28,MATCH(E539,'Cost_Components'!$A$2:$A$28,0)),"")</f>
      </c>
      <c r="N539" s="83" t="str">
        <f>IFERROR(INDEX('Cost_Components'!$P$2:$P$28,MATCH(E539,'Cost_Components'!$A$2:$A$28,0)),"")</f>
      </c>
      <c r="O539" s="84" t="str">
        <f>AF539*J539</f>
      </c>
      <c r="P539" s="85" t="str">
        <f>AG539*J539</f>
      </c>
      <c r="Q539" s="86" t="str">
        <f>P539*L539*M539*N539</f>
      </c>
      <c r="R539" s="87" t="str">
        <f>O539*K539*M539*N539</f>
      </c>
      <c r="S539" s="88" t="str">
        <f>R539-Q539</f>
      </c>
      <c r="T539" s="34" t="str">
        <f>IFERROR(INDEX('Cost_Components'!$R$2:$R$28,MATCH(E539,'Cost_Components'!$A$2:$A$28,0)),"")</f>
      </c>
      <c r="U539" s="89" t="str">
        <f>IFERROR(INDEX('Cost_Components'!$Q$2:$Q$28,MATCH(E539,'Cost_Components'!$A$2:$A$28,0)),"")</f>
      </c>
      <c r="V539" s="90" t="str">
        <f>1/(1+'Calculation_Assumptions'!$B$5)^(B539-'Calculation_Assumptions'!$B$2)</f>
      </c>
      <c r="W539" s="91" t="str">
        <f>Q539*V539</f>
      </c>
      <c r="X539" s="92" t="str">
        <f>R539*V539</f>
      </c>
      <c r="Y539" s="93" t="str">
        <f>S539*V539</f>
      </c>
      <c r="Z539" s="94" t="str">
        <f>IFERROR(INDEX('Cost_Components'!$T$2:$T$28,MATCH(E539,'Cost_Components'!$A$2:$A$28,0)),"")</f>
      </c>
      <c r="AA539" s="95" t="str">
        <f>IFERROR(INDEX('Cost_Components'!$U$2:$U$28,MATCH(E539,'Cost_Components'!$A$2:$A$28,0)),"")</f>
      </c>
      <c r="AB539" s="96" t="str">
        <f>IFERROR(INDEX('Cost_Components'!$V$2:$V$28,MATCH(E539,'Cost_Components'!$A$2:$A$28,0)),"")</f>
      </c>
      <c r="AC539" s="97" t="str">
        <f>IFERROR(INDEX('Cost_Components'!$M$2:$M$28,MATCH(E539,'Cost_Components'!$A$2:$A$28,0)),"")</f>
      </c>
      <c r="AD539" s="98" t="str">
        <f>IFERROR(INDEX('Cost_Components'!$N$2:$N$28,MATCH(E539,'Cost_Components'!$A$2:$A$28,0)),"")</f>
      </c>
      <c r="AE539" s="34" t="str">
        <f>IFERROR(INDEX('Cost_Components'!$O$2:$O$28,MATCH(E539,'Cost_Components'!$A$2:$A$28,0)),"")</f>
      </c>
      <c r="AF539" s="99" t="n">
        <v>1101814.89626315</v>
      </c>
      <c r="AG539" s="100" t="n">
        <v>1098045.52264888</v>
      </c>
      <c r="AH539" s="101" t="str">
        <f>IF(H539="shared-count-once",COUNTIFS($A$2:$A$1405,A539,$B$2:$B$1405,B539,$E$2:$E$1405,E539),1)</f>
      </c>
      <c r="AI539" s="102" t="n">
        <v>316707694.211882</v>
      </c>
      <c r="AJ539" s="103" t="str">
        <f>IF(AI539=0,"",Q539/AI539)</f>
      </c>
      <c r="AK539" s="104" t="str">
        <f>IF(AI539=0,"",R539/AI539)</f>
      </c>
      <c r="AL539" s="105" t="str">
        <f>IF(AI539=0,"",S539/AI539)</f>
      </c>
      <c r="AM539" s="106" t="str">
        <f>IF(AI539=0,"",Y539/AI539)</f>
      </c>
    </row>
    <row r="540">
      <c r="A540" t="s">
        <v>256</v>
      </c>
      <c r="B540" s="73" t="n">
        <v>2043</v>
      </c>
      <c r="C540" t="s">
        <v>256</v>
      </c>
      <c r="D540" t="s">
        <v>221</v>
      </c>
      <c r="E540" s="74" t="s">
        <v>348</v>
      </c>
      <c r="F540" s="75" t="s">
        <v>349</v>
      </c>
      <c r="G540" s="76" t="s">
        <v>257</v>
      </c>
      <c r="H540" s="77" t="s">
        <v>240</v>
      </c>
      <c r="I540" s="78" t="s">
        <v>304</v>
      </c>
      <c r="J540" s="79" t="str">
        <f>IFERROR(INDEX('Cost_Components'!$K$2:$K$28,MATCH(E540,'Cost_Components'!$A$2:$A$28,0)),"")</f>
      </c>
      <c r="K540" s="80" t="str">
        <f>IF(OR(L540="",Z540="",AA540="",AB540=""),"",IF(B540&lt;AA540,L540,IF(B540&gt;AB540,Z540,L540+(Z540-L540)*MIN(MAX((B540-AA540+1)/MAX(AB540-AA540+1,1),0),1))))</f>
      </c>
      <c r="L540" s="81" t="str">
        <f>IFERROR(INDEX('Cost_Components'!$S$2:$S$28,MATCH(E540,'Cost_Components'!$A$2:$A$28,0)),"")</f>
      </c>
      <c r="M540" s="82" t="str">
        <f>IFERROR(INDEX('Cost_Components'!$L$2:$L$28,MATCH(E540,'Cost_Components'!$A$2:$A$28,0)),"")</f>
      </c>
      <c r="N540" s="83" t="str">
        <f>IFERROR(INDEX('Cost_Components'!$P$2:$P$28,MATCH(E540,'Cost_Components'!$A$2:$A$28,0)),"")</f>
      </c>
      <c r="O540" s="84" t="str">
        <f>AF540*J540</f>
      </c>
      <c r="P540" s="85" t="str">
        <f>AG540*J540</f>
      </c>
      <c r="Q540" s="86" t="str">
        <f>P540*L540*M540*N540</f>
      </c>
      <c r="R540" s="87" t="str">
        <f>O540*K540*M540*N540</f>
      </c>
      <c r="S540" s="88" t="str">
        <f>R540-Q540</f>
      </c>
      <c r="T540" s="34" t="str">
        <f>IFERROR(INDEX('Cost_Components'!$R$2:$R$28,MATCH(E540,'Cost_Components'!$A$2:$A$28,0)),"")</f>
      </c>
      <c r="U540" s="89" t="str">
        <f>IFERROR(INDEX('Cost_Components'!$Q$2:$Q$28,MATCH(E540,'Cost_Components'!$A$2:$A$28,0)),"")</f>
      </c>
      <c r="V540" s="90" t="str">
        <f>1/(1+'Calculation_Assumptions'!$B$5)^(B540-'Calculation_Assumptions'!$B$2)</f>
      </c>
      <c r="W540" s="91" t="str">
        <f>Q540*V540</f>
      </c>
      <c r="X540" s="92" t="str">
        <f>R540*V540</f>
      </c>
      <c r="Y540" s="93" t="str">
        <f>S540*V540</f>
      </c>
      <c r="Z540" s="94" t="str">
        <f>IFERROR(INDEX('Cost_Components'!$T$2:$T$28,MATCH(E540,'Cost_Components'!$A$2:$A$28,0)),"")</f>
      </c>
      <c r="AA540" s="95" t="str">
        <f>IFERROR(INDEX('Cost_Components'!$U$2:$U$28,MATCH(E540,'Cost_Components'!$A$2:$A$28,0)),"")</f>
      </c>
      <c r="AB540" s="96" t="str">
        <f>IFERROR(INDEX('Cost_Components'!$V$2:$V$28,MATCH(E540,'Cost_Components'!$A$2:$A$28,0)),"")</f>
      </c>
      <c r="AC540" s="97" t="str">
        <f>IFERROR(INDEX('Cost_Components'!$M$2:$M$28,MATCH(E540,'Cost_Components'!$A$2:$A$28,0)),"")</f>
      </c>
      <c r="AD540" s="98" t="str">
        <f>IFERROR(INDEX('Cost_Components'!$N$2:$N$28,MATCH(E540,'Cost_Components'!$A$2:$A$28,0)),"")</f>
      </c>
      <c r="AE540" s="34" t="str">
        <f>IFERROR(INDEX('Cost_Components'!$O$2:$O$28,MATCH(E540,'Cost_Components'!$A$2:$A$28,0)),"")</f>
      </c>
      <c r="AF540" s="99" t="n">
        <v>1103152.00494715</v>
      </c>
      <c r="AG540" s="100" t="n">
        <v>1099124.53182261</v>
      </c>
      <c r="AH540" s="101" t="str">
        <f>IF(H540="shared-count-once",COUNTIFS($A$2:$A$1405,A540,$B$2:$B$1405,B540,$E$2:$E$1405,E540),1)</f>
      </c>
      <c r="AI540" s="102" t="n">
        <v>317814114.067152</v>
      </c>
      <c r="AJ540" s="103" t="str">
        <f>IF(AI540=0,"",Q540/AI540)</f>
      </c>
      <c r="AK540" s="104" t="str">
        <f>IF(AI540=0,"",R540/AI540)</f>
      </c>
      <c r="AL540" s="105" t="str">
        <f>IF(AI540=0,"",S540/AI540)</f>
      </c>
      <c r="AM540" s="106" t="str">
        <f>IF(AI540=0,"",Y540/AI540)</f>
      </c>
    </row>
    <row r="541">
      <c r="A541" t="s">
        <v>256</v>
      </c>
      <c r="B541" s="73" t="n">
        <v>2044</v>
      </c>
      <c r="C541" t="s">
        <v>256</v>
      </c>
      <c r="D541" t="s">
        <v>221</v>
      </c>
      <c r="E541" s="74" t="s">
        <v>348</v>
      </c>
      <c r="F541" s="75" t="s">
        <v>349</v>
      </c>
      <c r="G541" s="76" t="s">
        <v>257</v>
      </c>
      <c r="H541" s="77" t="s">
        <v>240</v>
      </c>
      <c r="I541" s="78" t="s">
        <v>304</v>
      </c>
      <c r="J541" s="79" t="str">
        <f>IFERROR(INDEX('Cost_Components'!$K$2:$K$28,MATCH(E541,'Cost_Components'!$A$2:$A$28,0)),"")</f>
      </c>
      <c r="K541" s="80" t="str">
        <f>IF(OR(L541="",Z541="",AA541="",AB541=""),"",IF(B541&lt;AA541,L541,IF(B541&gt;AB541,Z541,L541+(Z541-L541)*MIN(MAX((B541-AA541+1)/MAX(AB541-AA541+1,1),0),1))))</f>
      </c>
      <c r="L541" s="81" t="str">
        <f>IFERROR(INDEX('Cost_Components'!$S$2:$S$28,MATCH(E541,'Cost_Components'!$A$2:$A$28,0)),"")</f>
      </c>
      <c r="M541" s="82" t="str">
        <f>IFERROR(INDEX('Cost_Components'!$L$2:$L$28,MATCH(E541,'Cost_Components'!$A$2:$A$28,0)),"")</f>
      </c>
      <c r="N541" s="83" t="str">
        <f>IFERROR(INDEX('Cost_Components'!$P$2:$P$28,MATCH(E541,'Cost_Components'!$A$2:$A$28,0)),"")</f>
      </c>
      <c r="O541" s="84" t="str">
        <f>AF541*J541</f>
      </c>
      <c r="P541" s="85" t="str">
        <f>AG541*J541</f>
      </c>
      <c r="Q541" s="86" t="str">
        <f>P541*L541*M541*N541</f>
      </c>
      <c r="R541" s="87" t="str">
        <f>O541*K541*M541*N541</f>
      </c>
      <c r="S541" s="88" t="str">
        <f>R541-Q541</f>
      </c>
      <c r="T541" s="34" t="str">
        <f>IFERROR(INDEX('Cost_Components'!$R$2:$R$28,MATCH(E541,'Cost_Components'!$A$2:$A$28,0)),"")</f>
      </c>
      <c r="U541" s="89" t="str">
        <f>IFERROR(INDEX('Cost_Components'!$Q$2:$Q$28,MATCH(E541,'Cost_Components'!$A$2:$A$28,0)),"")</f>
      </c>
      <c r="V541" s="90" t="str">
        <f>1/(1+'Calculation_Assumptions'!$B$5)^(B541-'Calculation_Assumptions'!$B$2)</f>
      </c>
      <c r="W541" s="91" t="str">
        <f>Q541*V541</f>
      </c>
      <c r="X541" s="92" t="str">
        <f>R541*V541</f>
      </c>
      <c r="Y541" s="93" t="str">
        <f>S541*V541</f>
      </c>
      <c r="Z541" s="94" t="str">
        <f>IFERROR(INDEX('Cost_Components'!$T$2:$T$28,MATCH(E541,'Cost_Components'!$A$2:$A$28,0)),"")</f>
      </c>
      <c r="AA541" s="95" t="str">
        <f>IFERROR(INDEX('Cost_Components'!$U$2:$U$28,MATCH(E541,'Cost_Components'!$A$2:$A$28,0)),"")</f>
      </c>
      <c r="AB541" s="96" t="str">
        <f>IFERROR(INDEX('Cost_Components'!$V$2:$V$28,MATCH(E541,'Cost_Components'!$A$2:$A$28,0)),"")</f>
      </c>
      <c r="AC541" s="97" t="str">
        <f>IFERROR(INDEX('Cost_Components'!$M$2:$M$28,MATCH(E541,'Cost_Components'!$A$2:$A$28,0)),"")</f>
      </c>
      <c r="AD541" s="98" t="str">
        <f>IFERROR(INDEX('Cost_Components'!$N$2:$N$28,MATCH(E541,'Cost_Components'!$A$2:$A$28,0)),"")</f>
      </c>
      <c r="AE541" s="34" t="str">
        <f>IFERROR(INDEX('Cost_Components'!$O$2:$O$28,MATCH(E541,'Cost_Components'!$A$2:$A$28,0)),"")</f>
      </c>
      <c r="AF541" s="99" t="n">
        <v>1104215.25090362</v>
      </c>
      <c r="AG541" s="100" t="n">
        <v>1099930.76266367</v>
      </c>
      <c r="AH541" s="101" t="str">
        <f>IF(H541="shared-count-once",COUNTIFS($A$2:$A$1405,A541,$B$2:$B$1405,B541,$E$2:$E$1405,E541),1)</f>
      </c>
      <c r="AI541" s="102" t="n">
        <v>318840890.732156</v>
      </c>
      <c r="AJ541" s="103" t="str">
        <f>IF(AI541=0,"",Q541/AI541)</f>
      </c>
      <c r="AK541" s="104" t="str">
        <f>IF(AI541=0,"",R541/AI541)</f>
      </c>
      <c r="AL541" s="105" t="str">
        <f>IF(AI541=0,"",S541/AI541)</f>
      </c>
      <c r="AM541" s="106" t="str">
        <f>IF(AI541=0,"",Y541/AI541)</f>
      </c>
    </row>
    <row r="542">
      <c r="A542" t="s">
        <v>256</v>
      </c>
      <c r="B542" s="73" t="n">
        <v>2045</v>
      </c>
      <c r="C542" t="s">
        <v>256</v>
      </c>
      <c r="D542" t="s">
        <v>221</v>
      </c>
      <c r="E542" s="74" t="s">
        <v>348</v>
      </c>
      <c r="F542" s="75" t="s">
        <v>349</v>
      </c>
      <c r="G542" s="76" t="s">
        <v>257</v>
      </c>
      <c r="H542" s="77" t="s">
        <v>240</v>
      </c>
      <c r="I542" s="78" t="s">
        <v>304</v>
      </c>
      <c r="J542" s="79" t="str">
        <f>IFERROR(INDEX('Cost_Components'!$K$2:$K$28,MATCH(E542,'Cost_Components'!$A$2:$A$28,0)),"")</f>
      </c>
      <c r="K542" s="80" t="str">
        <f>IF(OR(L542="",Z542="",AA542="",AB542=""),"",IF(B542&lt;AA542,L542,IF(B542&gt;AB542,Z542,L542+(Z542-L542)*MIN(MAX((B542-AA542+1)/MAX(AB542-AA542+1,1),0),1))))</f>
      </c>
      <c r="L542" s="81" t="str">
        <f>IFERROR(INDEX('Cost_Components'!$S$2:$S$28,MATCH(E542,'Cost_Components'!$A$2:$A$28,0)),"")</f>
      </c>
      <c r="M542" s="82" t="str">
        <f>IFERROR(INDEX('Cost_Components'!$L$2:$L$28,MATCH(E542,'Cost_Components'!$A$2:$A$28,0)),"")</f>
      </c>
      <c r="N542" s="83" t="str">
        <f>IFERROR(INDEX('Cost_Components'!$P$2:$P$28,MATCH(E542,'Cost_Components'!$A$2:$A$28,0)),"")</f>
      </c>
      <c r="O542" s="84" t="str">
        <f>AF542*J542</f>
      </c>
      <c r="P542" s="85" t="str">
        <f>AG542*J542</f>
      </c>
      <c r="Q542" s="86" t="str">
        <f>P542*L542*M542*N542</f>
      </c>
      <c r="R542" s="87" t="str">
        <f>O542*K542*M542*N542</f>
      </c>
      <c r="S542" s="88" t="str">
        <f>R542-Q542</f>
      </c>
      <c r="T542" s="34" t="str">
        <f>IFERROR(INDEX('Cost_Components'!$R$2:$R$28,MATCH(E542,'Cost_Components'!$A$2:$A$28,0)),"")</f>
      </c>
      <c r="U542" s="89" t="str">
        <f>IFERROR(INDEX('Cost_Components'!$Q$2:$Q$28,MATCH(E542,'Cost_Components'!$A$2:$A$28,0)),"")</f>
      </c>
      <c r="V542" s="90" t="str">
        <f>1/(1+'Calculation_Assumptions'!$B$5)^(B542-'Calculation_Assumptions'!$B$2)</f>
      </c>
      <c r="W542" s="91" t="str">
        <f>Q542*V542</f>
      </c>
      <c r="X542" s="92" t="str">
        <f>R542*V542</f>
      </c>
      <c r="Y542" s="93" t="str">
        <f>S542*V542</f>
      </c>
      <c r="Z542" s="94" t="str">
        <f>IFERROR(INDEX('Cost_Components'!$T$2:$T$28,MATCH(E542,'Cost_Components'!$A$2:$A$28,0)),"")</f>
      </c>
      <c r="AA542" s="95" t="str">
        <f>IFERROR(INDEX('Cost_Components'!$U$2:$U$28,MATCH(E542,'Cost_Components'!$A$2:$A$28,0)),"")</f>
      </c>
      <c r="AB542" s="96" t="str">
        <f>IFERROR(INDEX('Cost_Components'!$V$2:$V$28,MATCH(E542,'Cost_Components'!$A$2:$A$28,0)),"")</f>
      </c>
      <c r="AC542" s="97" t="str">
        <f>IFERROR(INDEX('Cost_Components'!$M$2:$M$28,MATCH(E542,'Cost_Components'!$A$2:$A$28,0)),"")</f>
      </c>
      <c r="AD542" s="98" t="str">
        <f>IFERROR(INDEX('Cost_Components'!$N$2:$N$28,MATCH(E542,'Cost_Components'!$A$2:$A$28,0)),"")</f>
      </c>
      <c r="AE542" s="34" t="str">
        <f>IFERROR(INDEX('Cost_Components'!$O$2:$O$28,MATCH(E542,'Cost_Components'!$A$2:$A$28,0)),"")</f>
      </c>
      <c r="AF542" s="99" t="n">
        <v>1105159.60534159</v>
      </c>
      <c r="AG542" s="100" t="n">
        <v>1100619.86663127</v>
      </c>
      <c r="AH542" s="101" t="str">
        <f>IF(H542="shared-count-once",COUNTIFS($A$2:$A$1405,A542,$B$2:$B$1405,B542,$E$2:$E$1405,E542),1)</f>
      </c>
      <c r="AI542" s="102" t="n">
        <v>319784682.33108</v>
      </c>
      <c r="AJ542" s="103" t="str">
        <f>IF(AI542=0,"",Q542/AI542)</f>
      </c>
      <c r="AK542" s="104" t="str">
        <f>IF(AI542=0,"",R542/AI542)</f>
      </c>
      <c r="AL542" s="105" t="str">
        <f>IF(AI542=0,"",S542/AI542)</f>
      </c>
      <c r="AM542" s="106" t="str">
        <f>IF(AI542=0,"",Y542/AI542)</f>
      </c>
    </row>
    <row r="543">
      <c r="A543" t="s">
        <v>256</v>
      </c>
      <c r="B543" s="73" t="n">
        <v>2046</v>
      </c>
      <c r="C543" t="s">
        <v>256</v>
      </c>
      <c r="D543" t="s">
        <v>221</v>
      </c>
      <c r="E543" s="74" t="s">
        <v>348</v>
      </c>
      <c r="F543" s="75" t="s">
        <v>349</v>
      </c>
      <c r="G543" s="76" t="s">
        <v>257</v>
      </c>
      <c r="H543" s="77" t="s">
        <v>240</v>
      </c>
      <c r="I543" s="78" t="s">
        <v>304</v>
      </c>
      <c r="J543" s="79" t="str">
        <f>IFERROR(INDEX('Cost_Components'!$K$2:$K$28,MATCH(E543,'Cost_Components'!$A$2:$A$28,0)),"")</f>
      </c>
      <c r="K543" s="80" t="str">
        <f>IF(OR(L543="",Z543="",AA543="",AB543=""),"",IF(B543&lt;AA543,L543,IF(B543&gt;AB543,Z543,L543+(Z543-L543)*MIN(MAX((B543-AA543+1)/MAX(AB543-AA543+1,1),0),1))))</f>
      </c>
      <c r="L543" s="81" t="str">
        <f>IFERROR(INDEX('Cost_Components'!$S$2:$S$28,MATCH(E543,'Cost_Components'!$A$2:$A$28,0)),"")</f>
      </c>
      <c r="M543" s="82" t="str">
        <f>IFERROR(INDEX('Cost_Components'!$L$2:$L$28,MATCH(E543,'Cost_Components'!$A$2:$A$28,0)),"")</f>
      </c>
      <c r="N543" s="83" t="str">
        <f>IFERROR(INDEX('Cost_Components'!$P$2:$P$28,MATCH(E543,'Cost_Components'!$A$2:$A$28,0)),"")</f>
      </c>
      <c r="O543" s="84" t="str">
        <f>AF543*J543</f>
      </c>
      <c r="P543" s="85" t="str">
        <f>AG543*J543</f>
      </c>
      <c r="Q543" s="86" t="str">
        <f>P543*L543*M543*N543</f>
      </c>
      <c r="R543" s="87" t="str">
        <f>O543*K543*M543*N543</f>
      </c>
      <c r="S543" s="88" t="str">
        <f>R543-Q543</f>
      </c>
      <c r="T543" s="34" t="str">
        <f>IFERROR(INDEX('Cost_Components'!$R$2:$R$28,MATCH(E543,'Cost_Components'!$A$2:$A$28,0)),"")</f>
      </c>
      <c r="U543" s="89" t="str">
        <f>IFERROR(INDEX('Cost_Components'!$Q$2:$Q$28,MATCH(E543,'Cost_Components'!$A$2:$A$28,0)),"")</f>
      </c>
      <c r="V543" s="90" t="str">
        <f>1/(1+'Calculation_Assumptions'!$B$5)^(B543-'Calculation_Assumptions'!$B$2)</f>
      </c>
      <c r="W543" s="91" t="str">
        <f>Q543*V543</f>
      </c>
      <c r="X543" s="92" t="str">
        <f>R543*V543</f>
      </c>
      <c r="Y543" s="93" t="str">
        <f>S543*V543</f>
      </c>
      <c r="Z543" s="94" t="str">
        <f>IFERROR(INDEX('Cost_Components'!$T$2:$T$28,MATCH(E543,'Cost_Components'!$A$2:$A$28,0)),"")</f>
      </c>
      <c r="AA543" s="95" t="str">
        <f>IFERROR(INDEX('Cost_Components'!$U$2:$U$28,MATCH(E543,'Cost_Components'!$A$2:$A$28,0)),"")</f>
      </c>
      <c r="AB543" s="96" t="str">
        <f>IFERROR(INDEX('Cost_Components'!$V$2:$V$28,MATCH(E543,'Cost_Components'!$A$2:$A$28,0)),"")</f>
      </c>
      <c r="AC543" s="97" t="str">
        <f>IFERROR(INDEX('Cost_Components'!$M$2:$M$28,MATCH(E543,'Cost_Components'!$A$2:$A$28,0)),"")</f>
      </c>
      <c r="AD543" s="98" t="str">
        <f>IFERROR(INDEX('Cost_Components'!$N$2:$N$28,MATCH(E543,'Cost_Components'!$A$2:$A$28,0)),"")</f>
      </c>
      <c r="AE543" s="34" t="str">
        <f>IFERROR(INDEX('Cost_Components'!$O$2:$O$28,MATCH(E543,'Cost_Components'!$A$2:$A$28,0)),"")</f>
      </c>
      <c r="AF543" s="99" t="n">
        <v>1105301.46500536</v>
      </c>
      <c r="AG543" s="100" t="n">
        <v>1100508.46170056</v>
      </c>
      <c r="AH543" s="101" t="str">
        <f>IF(H543="shared-count-once",COUNTIFS($A$2:$A$1405,A543,$B$2:$B$1405,B543,$E$2:$E$1405,E543),1)</f>
      </c>
      <c r="AI543" s="102" t="n">
        <v>320645615.981408</v>
      </c>
      <c r="AJ543" s="103" t="str">
        <f>IF(AI543=0,"",Q543/AI543)</f>
      </c>
      <c r="AK543" s="104" t="str">
        <f>IF(AI543=0,"",R543/AI543)</f>
      </c>
      <c r="AL543" s="105" t="str">
        <f>IF(AI543=0,"",S543/AI543)</f>
      </c>
      <c r="AM543" s="106" t="str">
        <f>IF(AI543=0,"",Y543/AI543)</f>
      </c>
    </row>
    <row r="544">
      <c r="A544" t="s">
        <v>256</v>
      </c>
      <c r="B544" s="73" t="n">
        <v>2047</v>
      </c>
      <c r="C544" t="s">
        <v>256</v>
      </c>
      <c r="D544" t="s">
        <v>221</v>
      </c>
      <c r="E544" s="74" t="s">
        <v>348</v>
      </c>
      <c r="F544" s="75" t="s">
        <v>349</v>
      </c>
      <c r="G544" s="76" t="s">
        <v>257</v>
      </c>
      <c r="H544" s="77" t="s">
        <v>240</v>
      </c>
      <c r="I544" s="78" t="s">
        <v>304</v>
      </c>
      <c r="J544" s="79" t="str">
        <f>IFERROR(INDEX('Cost_Components'!$K$2:$K$28,MATCH(E544,'Cost_Components'!$A$2:$A$28,0)),"")</f>
      </c>
      <c r="K544" s="80" t="str">
        <f>IF(OR(L544="",Z544="",AA544="",AB544=""),"",IF(B544&lt;AA544,L544,IF(B544&gt;AB544,Z544,L544+(Z544-L544)*MIN(MAX((B544-AA544+1)/MAX(AB544-AA544+1,1),0),1))))</f>
      </c>
      <c r="L544" s="81" t="str">
        <f>IFERROR(INDEX('Cost_Components'!$S$2:$S$28,MATCH(E544,'Cost_Components'!$A$2:$A$28,0)),"")</f>
      </c>
      <c r="M544" s="82" t="str">
        <f>IFERROR(INDEX('Cost_Components'!$L$2:$L$28,MATCH(E544,'Cost_Components'!$A$2:$A$28,0)),"")</f>
      </c>
      <c r="N544" s="83" t="str">
        <f>IFERROR(INDEX('Cost_Components'!$P$2:$P$28,MATCH(E544,'Cost_Components'!$A$2:$A$28,0)),"")</f>
      </c>
      <c r="O544" s="84" t="str">
        <f>AF544*J544</f>
      </c>
      <c r="P544" s="85" t="str">
        <f>AG544*J544</f>
      </c>
      <c r="Q544" s="86" t="str">
        <f>P544*L544*M544*N544</f>
      </c>
      <c r="R544" s="87" t="str">
        <f>O544*K544*M544*N544</f>
      </c>
      <c r="S544" s="88" t="str">
        <f>R544-Q544</f>
      </c>
      <c r="T544" s="34" t="str">
        <f>IFERROR(INDEX('Cost_Components'!$R$2:$R$28,MATCH(E544,'Cost_Components'!$A$2:$A$28,0)),"")</f>
      </c>
      <c r="U544" s="89" t="str">
        <f>IFERROR(INDEX('Cost_Components'!$Q$2:$Q$28,MATCH(E544,'Cost_Components'!$A$2:$A$28,0)),"")</f>
      </c>
      <c r="V544" s="90" t="str">
        <f>1/(1+'Calculation_Assumptions'!$B$5)^(B544-'Calculation_Assumptions'!$B$2)</f>
      </c>
      <c r="W544" s="91" t="str">
        <f>Q544*V544</f>
      </c>
      <c r="X544" s="92" t="str">
        <f>R544*V544</f>
      </c>
      <c r="Y544" s="93" t="str">
        <f>S544*V544</f>
      </c>
      <c r="Z544" s="94" t="str">
        <f>IFERROR(INDEX('Cost_Components'!$T$2:$T$28,MATCH(E544,'Cost_Components'!$A$2:$A$28,0)),"")</f>
      </c>
      <c r="AA544" s="95" t="str">
        <f>IFERROR(INDEX('Cost_Components'!$U$2:$U$28,MATCH(E544,'Cost_Components'!$A$2:$A$28,0)),"")</f>
      </c>
      <c r="AB544" s="96" t="str">
        <f>IFERROR(INDEX('Cost_Components'!$V$2:$V$28,MATCH(E544,'Cost_Components'!$A$2:$A$28,0)),"")</f>
      </c>
      <c r="AC544" s="97" t="str">
        <f>IFERROR(INDEX('Cost_Components'!$M$2:$M$28,MATCH(E544,'Cost_Components'!$A$2:$A$28,0)),"")</f>
      </c>
      <c r="AD544" s="98" t="str">
        <f>IFERROR(INDEX('Cost_Components'!$N$2:$N$28,MATCH(E544,'Cost_Components'!$A$2:$A$28,0)),"")</f>
      </c>
      <c r="AE544" s="34" t="str">
        <f>IFERROR(INDEX('Cost_Components'!$O$2:$O$28,MATCH(E544,'Cost_Components'!$A$2:$A$28,0)),"")</f>
      </c>
      <c r="AF544" s="99" t="n">
        <v>1104591.53047133</v>
      </c>
      <c r="AG544" s="100" t="n">
        <v>1099547.69138113</v>
      </c>
      <c r="AH544" s="101" t="str">
        <f>IF(H544="shared-count-once",COUNTIFS($A$2:$A$1405,A544,$B$2:$B$1405,B544,$E$2:$E$1405,E544),1)</f>
      </c>
      <c r="AI544" s="102" t="n">
        <v>321429520.522875</v>
      </c>
      <c r="AJ544" s="103" t="str">
        <f>IF(AI544=0,"",Q544/AI544)</f>
      </c>
      <c r="AK544" s="104" t="str">
        <f>IF(AI544=0,"",R544/AI544)</f>
      </c>
      <c r="AL544" s="105" t="str">
        <f>IF(AI544=0,"",S544/AI544)</f>
      </c>
      <c r="AM544" s="106" t="str">
        <f>IF(AI544=0,"",Y544/AI544)</f>
      </c>
    </row>
    <row r="545">
      <c r="A545" t="s">
        <v>256</v>
      </c>
      <c r="B545" s="73" t="n">
        <v>2048</v>
      </c>
      <c r="C545" t="s">
        <v>256</v>
      </c>
      <c r="D545" t="s">
        <v>221</v>
      </c>
      <c r="E545" s="74" t="s">
        <v>348</v>
      </c>
      <c r="F545" s="75" t="s">
        <v>349</v>
      </c>
      <c r="G545" s="76" t="s">
        <v>257</v>
      </c>
      <c r="H545" s="77" t="s">
        <v>240</v>
      </c>
      <c r="I545" s="78" t="s">
        <v>304</v>
      </c>
      <c r="J545" s="79" t="str">
        <f>IFERROR(INDEX('Cost_Components'!$K$2:$K$28,MATCH(E545,'Cost_Components'!$A$2:$A$28,0)),"")</f>
      </c>
      <c r="K545" s="80" t="str">
        <f>IF(OR(L545="",Z545="",AA545="",AB545=""),"",IF(B545&lt;AA545,L545,IF(B545&gt;AB545,Z545,L545+(Z545-L545)*MIN(MAX((B545-AA545+1)/MAX(AB545-AA545+1,1),0),1))))</f>
      </c>
      <c r="L545" s="81" t="str">
        <f>IFERROR(INDEX('Cost_Components'!$S$2:$S$28,MATCH(E545,'Cost_Components'!$A$2:$A$28,0)),"")</f>
      </c>
      <c r="M545" s="82" t="str">
        <f>IFERROR(INDEX('Cost_Components'!$L$2:$L$28,MATCH(E545,'Cost_Components'!$A$2:$A$28,0)),"")</f>
      </c>
      <c r="N545" s="83" t="str">
        <f>IFERROR(INDEX('Cost_Components'!$P$2:$P$28,MATCH(E545,'Cost_Components'!$A$2:$A$28,0)),"")</f>
      </c>
      <c r="O545" s="84" t="str">
        <f>AF545*J545</f>
      </c>
      <c r="P545" s="85" t="str">
        <f>AG545*J545</f>
      </c>
      <c r="Q545" s="86" t="str">
        <f>P545*L545*M545*N545</f>
      </c>
      <c r="R545" s="87" t="str">
        <f>O545*K545*M545*N545</f>
      </c>
      <c r="S545" s="88" t="str">
        <f>R545-Q545</f>
      </c>
      <c r="T545" s="34" t="str">
        <f>IFERROR(INDEX('Cost_Components'!$R$2:$R$28,MATCH(E545,'Cost_Components'!$A$2:$A$28,0)),"")</f>
      </c>
      <c r="U545" s="89" t="str">
        <f>IFERROR(INDEX('Cost_Components'!$Q$2:$Q$28,MATCH(E545,'Cost_Components'!$A$2:$A$28,0)),"")</f>
      </c>
      <c r="V545" s="90" t="str">
        <f>1/(1+'Calculation_Assumptions'!$B$5)^(B545-'Calculation_Assumptions'!$B$2)</f>
      </c>
      <c r="W545" s="91" t="str">
        <f>Q545*V545</f>
      </c>
      <c r="X545" s="92" t="str">
        <f>R545*V545</f>
      </c>
      <c r="Y545" s="93" t="str">
        <f>S545*V545</f>
      </c>
      <c r="Z545" s="94" t="str">
        <f>IFERROR(INDEX('Cost_Components'!$T$2:$T$28,MATCH(E545,'Cost_Components'!$A$2:$A$28,0)),"")</f>
      </c>
      <c r="AA545" s="95" t="str">
        <f>IFERROR(INDEX('Cost_Components'!$U$2:$U$28,MATCH(E545,'Cost_Components'!$A$2:$A$28,0)),"")</f>
      </c>
      <c r="AB545" s="96" t="str">
        <f>IFERROR(INDEX('Cost_Components'!$V$2:$V$28,MATCH(E545,'Cost_Components'!$A$2:$A$28,0)),"")</f>
      </c>
      <c r="AC545" s="97" t="str">
        <f>IFERROR(INDEX('Cost_Components'!$M$2:$M$28,MATCH(E545,'Cost_Components'!$A$2:$A$28,0)),"")</f>
      </c>
      <c r="AD545" s="98" t="str">
        <f>IFERROR(INDEX('Cost_Components'!$N$2:$N$28,MATCH(E545,'Cost_Components'!$A$2:$A$28,0)),"")</f>
      </c>
      <c r="AE545" s="34" t="str">
        <f>IFERROR(INDEX('Cost_Components'!$O$2:$O$28,MATCH(E545,'Cost_Components'!$A$2:$A$28,0)),"")</f>
      </c>
      <c r="AF545" s="99" t="n">
        <v>1103506.77833651</v>
      </c>
      <c r="AG545" s="100" t="n">
        <v>1098215.4964407</v>
      </c>
      <c r="AH545" s="101" t="str">
        <f>IF(H545="shared-count-once",COUNTIFS($A$2:$A$1405,A545,$B$2:$B$1405,B545,$E$2:$E$1405,E545),1)</f>
      </c>
      <c r="AI545" s="102" t="n">
        <v>322136832.260161</v>
      </c>
      <c r="AJ545" s="103" t="str">
        <f>IF(AI545=0,"",Q545/AI545)</f>
      </c>
      <c r="AK545" s="104" t="str">
        <f>IF(AI545=0,"",R545/AI545)</f>
      </c>
      <c r="AL545" s="105" t="str">
        <f>IF(AI545=0,"",S545/AI545)</f>
      </c>
      <c r="AM545" s="106" t="str">
        <f>IF(AI545=0,"",Y545/AI545)</f>
      </c>
    </row>
    <row r="546">
      <c r="A546" t="s">
        <v>256</v>
      </c>
      <c r="B546" s="73" t="n">
        <v>2049</v>
      </c>
      <c r="C546" t="s">
        <v>256</v>
      </c>
      <c r="D546" t="s">
        <v>221</v>
      </c>
      <c r="E546" s="74" t="s">
        <v>348</v>
      </c>
      <c r="F546" s="75" t="s">
        <v>349</v>
      </c>
      <c r="G546" s="76" t="s">
        <v>257</v>
      </c>
      <c r="H546" s="77" t="s">
        <v>240</v>
      </c>
      <c r="I546" s="78" t="s">
        <v>304</v>
      </c>
      <c r="J546" s="79" t="str">
        <f>IFERROR(INDEX('Cost_Components'!$K$2:$K$28,MATCH(E546,'Cost_Components'!$A$2:$A$28,0)),"")</f>
      </c>
      <c r="K546" s="80" t="str">
        <f>IF(OR(L546="",Z546="",AA546="",AB546=""),"",IF(B546&lt;AA546,L546,IF(B546&gt;AB546,Z546,L546+(Z546-L546)*MIN(MAX((B546-AA546+1)/MAX(AB546-AA546+1,1),0),1))))</f>
      </c>
      <c r="L546" s="81" t="str">
        <f>IFERROR(INDEX('Cost_Components'!$S$2:$S$28,MATCH(E546,'Cost_Components'!$A$2:$A$28,0)),"")</f>
      </c>
      <c r="M546" s="82" t="str">
        <f>IFERROR(INDEX('Cost_Components'!$L$2:$L$28,MATCH(E546,'Cost_Components'!$A$2:$A$28,0)),"")</f>
      </c>
      <c r="N546" s="83" t="str">
        <f>IFERROR(INDEX('Cost_Components'!$P$2:$P$28,MATCH(E546,'Cost_Components'!$A$2:$A$28,0)),"")</f>
      </c>
      <c r="O546" s="84" t="str">
        <f>AF546*J546</f>
      </c>
      <c r="P546" s="85" t="str">
        <f>AG546*J546</f>
      </c>
      <c r="Q546" s="86" t="str">
        <f>P546*L546*M546*N546</f>
      </c>
      <c r="R546" s="87" t="str">
        <f>O546*K546*M546*N546</f>
      </c>
      <c r="S546" s="88" t="str">
        <f>R546-Q546</f>
      </c>
      <c r="T546" s="34" t="str">
        <f>IFERROR(INDEX('Cost_Components'!$R$2:$R$28,MATCH(E546,'Cost_Components'!$A$2:$A$28,0)),"")</f>
      </c>
      <c r="U546" s="89" t="str">
        <f>IFERROR(INDEX('Cost_Components'!$Q$2:$Q$28,MATCH(E546,'Cost_Components'!$A$2:$A$28,0)),"")</f>
      </c>
      <c r="V546" s="90" t="str">
        <f>1/(1+'Calculation_Assumptions'!$B$5)^(B546-'Calculation_Assumptions'!$B$2)</f>
      </c>
      <c r="W546" s="91" t="str">
        <f>Q546*V546</f>
      </c>
      <c r="X546" s="92" t="str">
        <f>R546*V546</f>
      </c>
      <c r="Y546" s="93" t="str">
        <f>S546*V546</f>
      </c>
      <c r="Z546" s="94" t="str">
        <f>IFERROR(INDEX('Cost_Components'!$T$2:$T$28,MATCH(E546,'Cost_Components'!$A$2:$A$28,0)),"")</f>
      </c>
      <c r="AA546" s="95" t="str">
        <f>IFERROR(INDEX('Cost_Components'!$U$2:$U$28,MATCH(E546,'Cost_Components'!$A$2:$A$28,0)),"")</f>
      </c>
      <c r="AB546" s="96" t="str">
        <f>IFERROR(INDEX('Cost_Components'!$V$2:$V$28,MATCH(E546,'Cost_Components'!$A$2:$A$28,0)),"")</f>
      </c>
      <c r="AC546" s="97" t="str">
        <f>IFERROR(INDEX('Cost_Components'!$M$2:$M$28,MATCH(E546,'Cost_Components'!$A$2:$A$28,0)),"")</f>
      </c>
      <c r="AD546" s="98" t="str">
        <f>IFERROR(INDEX('Cost_Components'!$N$2:$N$28,MATCH(E546,'Cost_Components'!$A$2:$A$28,0)),"")</f>
      </c>
      <c r="AE546" s="34" t="str">
        <f>IFERROR(INDEX('Cost_Components'!$O$2:$O$28,MATCH(E546,'Cost_Components'!$A$2:$A$28,0)),"")</f>
      </c>
      <c r="AF546" s="99" t="n">
        <v>1102308.93601635</v>
      </c>
      <c r="AG546" s="100" t="n">
        <v>1096773.18657324</v>
      </c>
      <c r="AH546" s="101" t="str">
        <f>IF(H546="shared-count-once",COUNTIFS($A$2:$A$1405,A546,$B$2:$B$1405,B546,$E$2:$E$1405,E546),1)</f>
      </c>
      <c r="AI546" s="102" t="n">
        <v>322765819.752681</v>
      </c>
      <c r="AJ546" s="103" t="str">
        <f>IF(AI546=0,"",Q546/AI546)</f>
      </c>
      <c r="AK546" s="104" t="str">
        <f>IF(AI546=0,"",R546/AI546)</f>
      </c>
      <c r="AL546" s="105" t="str">
        <f>IF(AI546=0,"",S546/AI546)</f>
      </c>
      <c r="AM546" s="106" t="str">
        <f>IF(AI546=0,"",Y546/AI546)</f>
      </c>
    </row>
    <row r="547">
      <c r="A547" t="s">
        <v>256</v>
      </c>
      <c r="B547" s="73" t="n">
        <v>2050</v>
      </c>
      <c r="C547" t="s">
        <v>256</v>
      </c>
      <c r="D547" t="s">
        <v>221</v>
      </c>
      <c r="E547" s="74" t="s">
        <v>348</v>
      </c>
      <c r="F547" s="75" t="s">
        <v>349</v>
      </c>
      <c r="G547" s="76" t="s">
        <v>257</v>
      </c>
      <c r="H547" s="77" t="s">
        <v>240</v>
      </c>
      <c r="I547" s="78" t="s">
        <v>304</v>
      </c>
      <c r="J547" s="79" t="str">
        <f>IFERROR(INDEX('Cost_Components'!$K$2:$K$28,MATCH(E547,'Cost_Components'!$A$2:$A$28,0)),"")</f>
      </c>
      <c r="K547" s="80" t="str">
        <f>IF(OR(L547="",Z547="",AA547="",AB547=""),"",IF(B547&lt;AA547,L547,IF(B547&gt;AB547,Z547,L547+(Z547-L547)*MIN(MAX((B547-AA547+1)/MAX(AB547-AA547+1,1),0),1))))</f>
      </c>
      <c r="L547" s="81" t="str">
        <f>IFERROR(INDEX('Cost_Components'!$S$2:$S$28,MATCH(E547,'Cost_Components'!$A$2:$A$28,0)),"")</f>
      </c>
      <c r="M547" s="82" t="str">
        <f>IFERROR(INDEX('Cost_Components'!$L$2:$L$28,MATCH(E547,'Cost_Components'!$A$2:$A$28,0)),"")</f>
      </c>
      <c r="N547" s="83" t="str">
        <f>IFERROR(INDEX('Cost_Components'!$P$2:$P$28,MATCH(E547,'Cost_Components'!$A$2:$A$28,0)),"")</f>
      </c>
      <c r="O547" s="84" t="str">
        <f>AF547*J547</f>
      </c>
      <c r="P547" s="85" t="str">
        <f>AG547*J547</f>
      </c>
      <c r="Q547" s="86" t="str">
        <f>P547*L547*M547*N547</f>
      </c>
      <c r="R547" s="87" t="str">
        <f>O547*K547*M547*N547</f>
      </c>
      <c r="S547" s="88" t="str">
        <f>R547-Q547</f>
      </c>
      <c r="T547" s="34" t="str">
        <f>IFERROR(INDEX('Cost_Components'!$R$2:$R$28,MATCH(E547,'Cost_Components'!$A$2:$A$28,0)),"")</f>
      </c>
      <c r="U547" s="89" t="str">
        <f>IFERROR(INDEX('Cost_Components'!$Q$2:$Q$28,MATCH(E547,'Cost_Components'!$A$2:$A$28,0)),"")</f>
      </c>
      <c r="V547" s="90" t="str">
        <f>1/(1+'Calculation_Assumptions'!$B$5)^(B547-'Calculation_Assumptions'!$B$2)</f>
      </c>
      <c r="W547" s="91" t="str">
        <f>Q547*V547</f>
      </c>
      <c r="X547" s="92" t="str">
        <f>R547*V547</f>
      </c>
      <c r="Y547" s="93" t="str">
        <f>S547*V547</f>
      </c>
      <c r="Z547" s="94" t="str">
        <f>IFERROR(INDEX('Cost_Components'!$T$2:$T$28,MATCH(E547,'Cost_Components'!$A$2:$A$28,0)),"")</f>
      </c>
      <c r="AA547" s="95" t="str">
        <f>IFERROR(INDEX('Cost_Components'!$U$2:$U$28,MATCH(E547,'Cost_Components'!$A$2:$A$28,0)),"")</f>
      </c>
      <c r="AB547" s="96" t="str">
        <f>IFERROR(INDEX('Cost_Components'!$V$2:$V$28,MATCH(E547,'Cost_Components'!$A$2:$A$28,0)),"")</f>
      </c>
      <c r="AC547" s="97" t="str">
        <f>IFERROR(INDEX('Cost_Components'!$M$2:$M$28,MATCH(E547,'Cost_Components'!$A$2:$A$28,0)),"")</f>
      </c>
      <c r="AD547" s="98" t="str">
        <f>IFERROR(INDEX('Cost_Components'!$N$2:$N$28,MATCH(E547,'Cost_Components'!$A$2:$A$28,0)),"")</f>
      </c>
      <c r="AE547" s="34" t="str">
        <f>IFERROR(INDEX('Cost_Components'!$O$2:$O$28,MATCH(E547,'Cost_Components'!$A$2:$A$28,0)),"")</f>
      </c>
      <c r="AF547" s="99" t="n">
        <v>1101153.99872287</v>
      </c>
      <c r="AG547" s="100" t="n">
        <v>1095377.57386857</v>
      </c>
      <c r="AH547" s="101" t="str">
        <f>IF(H547="shared-count-once",COUNTIFS($A$2:$A$1405,A547,$B$2:$B$1405,B547,$E$2:$E$1405,E547),1)</f>
      </c>
      <c r="AI547" s="102" t="n">
        <v>323312042.563285</v>
      </c>
      <c r="AJ547" s="103" t="str">
        <f>IF(AI547=0,"",Q547/AI547)</f>
      </c>
      <c r="AK547" s="104" t="str">
        <f>IF(AI547=0,"",R547/AI547)</f>
      </c>
      <c r="AL547" s="105" t="str">
        <f>IF(AI547=0,"",S547/AI547)</f>
      </c>
      <c r="AM547" s="106" t="str">
        <f>IF(AI547=0,"",Y547/AI547)</f>
      </c>
    </row>
    <row r="548">
      <c r="A548" t="s">
        <v>256</v>
      </c>
      <c r="B548" s="73" t="n">
        <v>2025</v>
      </c>
      <c r="C548" t="s">
        <v>256</v>
      </c>
      <c r="D548" t="s">
        <v>229</v>
      </c>
      <c r="E548" s="74" t="s">
        <v>351</v>
      </c>
      <c r="F548" s="75" t="s">
        <v>352</v>
      </c>
      <c r="G548" s="76" t="s">
        <v>260</v>
      </c>
      <c r="H548" s="77" t="s">
        <v>240</v>
      </c>
      <c r="I548" s="78" t="s">
        <v>215</v>
      </c>
      <c r="J548" s="79" t="str">
        <f>IFERROR(INDEX('Cost_Components'!$K$2:$K$28,MATCH(E548,'Cost_Components'!$A$2:$A$28,0)),"")</f>
      </c>
      <c r="K548" s="80" t="str">
        <f>IF(OR(L548="",Z548="",AA548="",AB548=""),"",IF(B548&lt;AA548,L548,IF(B548&gt;AB548,Z548,L548+(Z548-L548)*MIN(MAX((B548-AA548+1)/MAX(AB548-AA548+1,1),0),1))))</f>
      </c>
      <c r="L548" s="81" t="str">
        <f>IFERROR(INDEX('Cost_Components'!$S$2:$S$28,MATCH(E548,'Cost_Components'!$A$2:$A$28,0)),"")</f>
      </c>
      <c r="M548" s="82" t="str">
        <f>IFERROR(INDEX('Cost_Components'!$L$2:$L$28,MATCH(E548,'Cost_Components'!$A$2:$A$28,0)),"")</f>
      </c>
      <c r="N548" s="83" t="str">
        <f>IFERROR(INDEX('Cost_Components'!$P$2:$P$28,MATCH(E548,'Cost_Components'!$A$2:$A$28,0)),"")</f>
      </c>
      <c r="O548" s="84" t="str">
        <f>AF548*J548</f>
      </c>
      <c r="P548" s="85" t="str">
        <f>AG548*J548</f>
      </c>
      <c r="Q548" s="86" t="str">
        <f>P548*L548*M548*N548</f>
      </c>
      <c r="R548" s="87" t="str">
        <f>O548*K548*M548*N548</f>
      </c>
      <c r="S548" s="88" t="str">
        <f>R548-Q548</f>
      </c>
      <c r="T548" s="34" t="str">
        <f>IFERROR(INDEX('Cost_Components'!$R$2:$R$28,MATCH(E548,'Cost_Components'!$A$2:$A$28,0)),"")</f>
      </c>
      <c r="U548" s="89" t="str">
        <f>IFERROR(INDEX('Cost_Components'!$Q$2:$Q$28,MATCH(E548,'Cost_Components'!$A$2:$A$28,0)),"")</f>
      </c>
      <c r="V548" s="90" t="str">
        <f>1/(1+'Calculation_Assumptions'!$B$5)^(B548-'Calculation_Assumptions'!$B$2)</f>
      </c>
      <c r="W548" s="91" t="str">
        <f>Q548*V548</f>
      </c>
      <c r="X548" s="92" t="str">
        <f>R548*V548</f>
      </c>
      <c r="Y548" s="93" t="str">
        <f>S548*V548</f>
      </c>
      <c r="Z548" s="94" t="str">
        <f>IFERROR(INDEX('Cost_Components'!$T$2:$T$28,MATCH(E548,'Cost_Components'!$A$2:$A$28,0)),"")</f>
      </c>
      <c r="AA548" s="95" t="str">
        <f>IFERROR(INDEX('Cost_Components'!$U$2:$U$28,MATCH(E548,'Cost_Components'!$A$2:$A$28,0)),"")</f>
      </c>
      <c r="AB548" s="96" t="str">
        <f>IFERROR(INDEX('Cost_Components'!$V$2:$V$28,MATCH(E548,'Cost_Components'!$A$2:$A$28,0)),"")</f>
      </c>
      <c r="AC548" s="97" t="str">
        <f>IFERROR(INDEX('Cost_Components'!$M$2:$M$28,MATCH(E548,'Cost_Components'!$A$2:$A$28,0)),"")</f>
      </c>
      <c r="AD548" s="98" t="str">
        <f>IFERROR(INDEX('Cost_Components'!$N$2:$N$28,MATCH(E548,'Cost_Components'!$A$2:$A$28,0)),"")</f>
      </c>
      <c r="AE548" s="34" t="str">
        <f>IFERROR(INDEX('Cost_Components'!$O$2:$O$28,MATCH(E548,'Cost_Components'!$A$2:$A$28,0)),"")</f>
      </c>
      <c r="AF548" s="99" t="n">
        <v>325604.66237188</v>
      </c>
      <c r="AG548" s="100" t="n">
        <v>325604.66237188</v>
      </c>
      <c r="AH548" s="101" t="str">
        <f>IF(H548="shared-count-once",COUNTIFS($A$2:$A$1405,A548,$B$2:$B$1405,B548,$E$2:$E$1405,E548),1)</f>
      </c>
      <c r="AI548" s="102" t="n">
        <v>288391907.644456</v>
      </c>
      <c r="AJ548" s="103" t="str">
        <f>IF(AI548=0,"",Q548/AI548)</f>
      </c>
      <c r="AK548" s="104" t="str">
        <f>IF(AI548=0,"",R548/AI548)</f>
      </c>
      <c r="AL548" s="105" t="str">
        <f>IF(AI548=0,"",S548/AI548)</f>
      </c>
      <c r="AM548" s="106" t="str">
        <f>IF(AI548=0,"",Y548/AI548)</f>
      </c>
    </row>
    <row r="549">
      <c r="A549" t="s">
        <v>256</v>
      </c>
      <c r="B549" s="73" t="n">
        <v>2026</v>
      </c>
      <c r="C549" t="s">
        <v>256</v>
      </c>
      <c r="D549" t="s">
        <v>229</v>
      </c>
      <c r="E549" s="74" t="s">
        <v>351</v>
      </c>
      <c r="F549" s="75" t="s">
        <v>352</v>
      </c>
      <c r="G549" s="76" t="s">
        <v>260</v>
      </c>
      <c r="H549" s="77" t="s">
        <v>240</v>
      </c>
      <c r="I549" s="78" t="s">
        <v>215</v>
      </c>
      <c r="J549" s="79" t="str">
        <f>IFERROR(INDEX('Cost_Components'!$K$2:$K$28,MATCH(E549,'Cost_Components'!$A$2:$A$28,0)),"")</f>
      </c>
      <c r="K549" s="80" t="str">
        <f>IF(OR(L549="",Z549="",AA549="",AB549=""),"",IF(B549&lt;AA549,L549,IF(B549&gt;AB549,Z549,L549+(Z549-L549)*MIN(MAX((B549-AA549+1)/MAX(AB549-AA549+1,1),0),1))))</f>
      </c>
      <c r="L549" s="81" t="str">
        <f>IFERROR(INDEX('Cost_Components'!$S$2:$S$28,MATCH(E549,'Cost_Components'!$A$2:$A$28,0)),"")</f>
      </c>
      <c r="M549" s="82" t="str">
        <f>IFERROR(INDEX('Cost_Components'!$L$2:$L$28,MATCH(E549,'Cost_Components'!$A$2:$A$28,0)),"")</f>
      </c>
      <c r="N549" s="83" t="str">
        <f>IFERROR(INDEX('Cost_Components'!$P$2:$P$28,MATCH(E549,'Cost_Components'!$A$2:$A$28,0)),"")</f>
      </c>
      <c r="O549" s="84" t="str">
        <f>AF549*J549</f>
      </c>
      <c r="P549" s="85" t="str">
        <f>AG549*J549</f>
      </c>
      <c r="Q549" s="86" t="str">
        <f>P549*L549*M549*N549</f>
      </c>
      <c r="R549" s="87" t="str">
        <f>O549*K549*M549*N549</f>
      </c>
      <c r="S549" s="88" t="str">
        <f>R549-Q549</f>
      </c>
      <c r="T549" s="34" t="str">
        <f>IFERROR(INDEX('Cost_Components'!$R$2:$R$28,MATCH(E549,'Cost_Components'!$A$2:$A$28,0)),"")</f>
      </c>
      <c r="U549" s="89" t="str">
        <f>IFERROR(INDEX('Cost_Components'!$Q$2:$Q$28,MATCH(E549,'Cost_Components'!$A$2:$A$28,0)),"")</f>
      </c>
      <c r="V549" s="90" t="str">
        <f>1/(1+'Calculation_Assumptions'!$B$5)^(B549-'Calculation_Assumptions'!$B$2)</f>
      </c>
      <c r="W549" s="91" t="str">
        <f>Q549*V549</f>
      </c>
      <c r="X549" s="92" t="str">
        <f>R549*V549</f>
      </c>
      <c r="Y549" s="93" t="str">
        <f>S549*V549</f>
      </c>
      <c r="Z549" s="94" t="str">
        <f>IFERROR(INDEX('Cost_Components'!$T$2:$T$28,MATCH(E549,'Cost_Components'!$A$2:$A$28,0)),"")</f>
      </c>
      <c r="AA549" s="95" t="str">
        <f>IFERROR(INDEX('Cost_Components'!$U$2:$U$28,MATCH(E549,'Cost_Components'!$A$2:$A$28,0)),"")</f>
      </c>
      <c r="AB549" s="96" t="str">
        <f>IFERROR(INDEX('Cost_Components'!$V$2:$V$28,MATCH(E549,'Cost_Components'!$A$2:$A$28,0)),"")</f>
      </c>
      <c r="AC549" s="97" t="str">
        <f>IFERROR(INDEX('Cost_Components'!$M$2:$M$28,MATCH(E549,'Cost_Components'!$A$2:$A$28,0)),"")</f>
      </c>
      <c r="AD549" s="98" t="str">
        <f>IFERROR(INDEX('Cost_Components'!$N$2:$N$28,MATCH(E549,'Cost_Components'!$A$2:$A$28,0)),"")</f>
      </c>
      <c r="AE549" s="34" t="str">
        <f>IFERROR(INDEX('Cost_Components'!$O$2:$O$28,MATCH(E549,'Cost_Components'!$A$2:$A$28,0)),"")</f>
      </c>
      <c r="AF549" s="99" t="n">
        <v>332465.725045869</v>
      </c>
      <c r="AG549" s="100" t="n">
        <v>332465.334275372</v>
      </c>
      <c r="AH549" s="101" t="str">
        <f>IF(H549="shared-count-once",COUNTIFS($A$2:$A$1405,A549,$B$2:$B$1405,B549,$E$2:$E$1405,E549),1)</f>
      </c>
      <c r="AI549" s="102" t="n">
        <v>290472130.233437</v>
      </c>
      <c r="AJ549" s="103" t="str">
        <f>IF(AI549=0,"",Q549/AI549)</f>
      </c>
      <c r="AK549" s="104" t="str">
        <f>IF(AI549=0,"",R549/AI549)</f>
      </c>
      <c r="AL549" s="105" t="str">
        <f>IF(AI549=0,"",S549/AI549)</f>
      </c>
      <c r="AM549" s="106" t="str">
        <f>IF(AI549=0,"",Y549/AI549)</f>
      </c>
    </row>
    <row r="550">
      <c r="A550" t="s">
        <v>256</v>
      </c>
      <c r="B550" s="73" t="n">
        <v>2027</v>
      </c>
      <c r="C550" t="s">
        <v>256</v>
      </c>
      <c r="D550" t="s">
        <v>229</v>
      </c>
      <c r="E550" s="74" t="s">
        <v>351</v>
      </c>
      <c r="F550" s="75" t="s">
        <v>352</v>
      </c>
      <c r="G550" s="76" t="s">
        <v>260</v>
      </c>
      <c r="H550" s="77" t="s">
        <v>240</v>
      </c>
      <c r="I550" s="78" t="s">
        <v>215</v>
      </c>
      <c r="J550" s="79" t="str">
        <f>IFERROR(INDEX('Cost_Components'!$K$2:$K$28,MATCH(E550,'Cost_Components'!$A$2:$A$28,0)),"")</f>
      </c>
      <c r="K550" s="80" t="str">
        <f>IF(OR(L550="",Z550="",AA550="",AB550=""),"",IF(B550&lt;AA550,L550,IF(B550&gt;AB550,Z550,L550+(Z550-L550)*MIN(MAX((B550-AA550+1)/MAX(AB550-AA550+1,1),0),1))))</f>
      </c>
      <c r="L550" s="81" t="str">
        <f>IFERROR(INDEX('Cost_Components'!$S$2:$S$28,MATCH(E550,'Cost_Components'!$A$2:$A$28,0)),"")</f>
      </c>
      <c r="M550" s="82" t="str">
        <f>IFERROR(INDEX('Cost_Components'!$L$2:$L$28,MATCH(E550,'Cost_Components'!$A$2:$A$28,0)),"")</f>
      </c>
      <c r="N550" s="83" t="str">
        <f>IFERROR(INDEX('Cost_Components'!$P$2:$P$28,MATCH(E550,'Cost_Components'!$A$2:$A$28,0)),"")</f>
      </c>
      <c r="O550" s="84" t="str">
        <f>AF550*J550</f>
      </c>
      <c r="P550" s="85" t="str">
        <f>AG550*J550</f>
      </c>
      <c r="Q550" s="86" t="str">
        <f>P550*L550*M550*N550</f>
      </c>
      <c r="R550" s="87" t="str">
        <f>O550*K550*M550*N550</f>
      </c>
      <c r="S550" s="88" t="str">
        <f>R550-Q550</f>
      </c>
      <c r="T550" s="34" t="str">
        <f>IFERROR(INDEX('Cost_Components'!$R$2:$R$28,MATCH(E550,'Cost_Components'!$A$2:$A$28,0)),"")</f>
      </c>
      <c r="U550" s="89" t="str">
        <f>IFERROR(INDEX('Cost_Components'!$Q$2:$Q$28,MATCH(E550,'Cost_Components'!$A$2:$A$28,0)),"")</f>
      </c>
      <c r="V550" s="90" t="str">
        <f>1/(1+'Calculation_Assumptions'!$B$5)^(B550-'Calculation_Assumptions'!$B$2)</f>
      </c>
      <c r="W550" s="91" t="str">
        <f>Q550*V550</f>
      </c>
      <c r="X550" s="92" t="str">
        <f>R550*V550</f>
      </c>
      <c r="Y550" s="93" t="str">
        <f>S550*V550</f>
      </c>
      <c r="Z550" s="94" t="str">
        <f>IFERROR(INDEX('Cost_Components'!$T$2:$T$28,MATCH(E550,'Cost_Components'!$A$2:$A$28,0)),"")</f>
      </c>
      <c r="AA550" s="95" t="str">
        <f>IFERROR(INDEX('Cost_Components'!$U$2:$U$28,MATCH(E550,'Cost_Components'!$A$2:$A$28,0)),"")</f>
      </c>
      <c r="AB550" s="96" t="str">
        <f>IFERROR(INDEX('Cost_Components'!$V$2:$V$28,MATCH(E550,'Cost_Components'!$A$2:$A$28,0)),"")</f>
      </c>
      <c r="AC550" s="97" t="str">
        <f>IFERROR(INDEX('Cost_Components'!$M$2:$M$28,MATCH(E550,'Cost_Components'!$A$2:$A$28,0)),"")</f>
      </c>
      <c r="AD550" s="98" t="str">
        <f>IFERROR(INDEX('Cost_Components'!$N$2:$N$28,MATCH(E550,'Cost_Components'!$A$2:$A$28,0)),"")</f>
      </c>
      <c r="AE550" s="34" t="str">
        <f>IFERROR(INDEX('Cost_Components'!$O$2:$O$28,MATCH(E550,'Cost_Components'!$A$2:$A$28,0)),"")</f>
      </c>
      <c r="AF550" s="99" t="n">
        <v>339383.6063348</v>
      </c>
      <c r="AG550" s="100" t="n">
        <v>339382.651387823</v>
      </c>
      <c r="AH550" s="101" t="str">
        <f>IF(H550="shared-count-once",COUNTIFS($A$2:$A$1405,A550,$B$2:$B$1405,B550,$E$2:$E$1405,E550),1)</f>
      </c>
      <c r="AI550" s="102" t="n">
        <v>292505080.826208</v>
      </c>
      <c r="AJ550" s="103" t="str">
        <f>IF(AI550=0,"",Q550/AI550)</f>
      </c>
      <c r="AK550" s="104" t="str">
        <f>IF(AI550=0,"",R550/AI550)</f>
      </c>
      <c r="AL550" s="105" t="str">
        <f>IF(AI550=0,"",S550/AI550)</f>
      </c>
      <c r="AM550" s="106" t="str">
        <f>IF(AI550=0,"",Y550/AI550)</f>
      </c>
    </row>
    <row r="551">
      <c r="A551" t="s">
        <v>256</v>
      </c>
      <c r="B551" s="73" t="n">
        <v>2028</v>
      </c>
      <c r="C551" t="s">
        <v>256</v>
      </c>
      <c r="D551" t="s">
        <v>229</v>
      </c>
      <c r="E551" s="74" t="s">
        <v>351</v>
      </c>
      <c r="F551" s="75" t="s">
        <v>352</v>
      </c>
      <c r="G551" s="76" t="s">
        <v>260</v>
      </c>
      <c r="H551" s="77" t="s">
        <v>240</v>
      </c>
      <c r="I551" s="78" t="s">
        <v>215</v>
      </c>
      <c r="J551" s="79" t="str">
        <f>IFERROR(INDEX('Cost_Components'!$K$2:$K$28,MATCH(E551,'Cost_Components'!$A$2:$A$28,0)),"")</f>
      </c>
      <c r="K551" s="80" t="str">
        <f>IF(OR(L551="",Z551="",AA551="",AB551=""),"",IF(B551&lt;AA551,L551,IF(B551&gt;AB551,Z551,L551+(Z551-L551)*MIN(MAX((B551-AA551+1)/MAX(AB551-AA551+1,1),0),1))))</f>
      </c>
      <c r="L551" s="81" t="str">
        <f>IFERROR(INDEX('Cost_Components'!$S$2:$S$28,MATCH(E551,'Cost_Components'!$A$2:$A$28,0)),"")</f>
      </c>
      <c r="M551" s="82" t="str">
        <f>IFERROR(INDEX('Cost_Components'!$L$2:$L$28,MATCH(E551,'Cost_Components'!$A$2:$A$28,0)),"")</f>
      </c>
      <c r="N551" s="83" t="str">
        <f>IFERROR(INDEX('Cost_Components'!$P$2:$P$28,MATCH(E551,'Cost_Components'!$A$2:$A$28,0)),"")</f>
      </c>
      <c r="O551" s="84" t="str">
        <f>AF551*J551</f>
      </c>
      <c r="P551" s="85" t="str">
        <f>AG551*J551</f>
      </c>
      <c r="Q551" s="86" t="str">
        <f>P551*L551*M551*N551</f>
      </c>
      <c r="R551" s="87" t="str">
        <f>O551*K551*M551*N551</f>
      </c>
      <c r="S551" s="88" t="str">
        <f>R551-Q551</f>
      </c>
      <c r="T551" s="34" t="str">
        <f>IFERROR(INDEX('Cost_Components'!$R$2:$R$28,MATCH(E551,'Cost_Components'!$A$2:$A$28,0)),"")</f>
      </c>
      <c r="U551" s="89" t="str">
        <f>IFERROR(INDEX('Cost_Components'!$Q$2:$Q$28,MATCH(E551,'Cost_Components'!$A$2:$A$28,0)),"")</f>
      </c>
      <c r="V551" s="90" t="str">
        <f>1/(1+'Calculation_Assumptions'!$B$5)^(B551-'Calculation_Assumptions'!$B$2)</f>
      </c>
      <c r="W551" s="91" t="str">
        <f>Q551*V551</f>
      </c>
      <c r="X551" s="92" t="str">
        <f>R551*V551</f>
      </c>
      <c r="Y551" s="93" t="str">
        <f>S551*V551</f>
      </c>
      <c r="Z551" s="94" t="str">
        <f>IFERROR(INDEX('Cost_Components'!$T$2:$T$28,MATCH(E551,'Cost_Components'!$A$2:$A$28,0)),"")</f>
      </c>
      <c r="AA551" s="95" t="str">
        <f>IFERROR(INDEX('Cost_Components'!$U$2:$U$28,MATCH(E551,'Cost_Components'!$A$2:$A$28,0)),"")</f>
      </c>
      <c r="AB551" s="96" t="str">
        <f>IFERROR(INDEX('Cost_Components'!$V$2:$V$28,MATCH(E551,'Cost_Components'!$A$2:$A$28,0)),"")</f>
      </c>
      <c r="AC551" s="97" t="str">
        <f>IFERROR(INDEX('Cost_Components'!$M$2:$M$28,MATCH(E551,'Cost_Components'!$A$2:$A$28,0)),"")</f>
      </c>
      <c r="AD551" s="98" t="str">
        <f>IFERROR(INDEX('Cost_Components'!$N$2:$N$28,MATCH(E551,'Cost_Components'!$A$2:$A$28,0)),"")</f>
      </c>
      <c r="AE551" s="34" t="str">
        <f>IFERROR(INDEX('Cost_Components'!$O$2:$O$28,MATCH(E551,'Cost_Components'!$A$2:$A$28,0)),"")</f>
      </c>
      <c r="AF551" s="99" t="n">
        <v>348631.473011762</v>
      </c>
      <c r="AG551" s="100" t="n">
        <v>348629.807114555</v>
      </c>
      <c r="AH551" s="101" t="str">
        <f>IF(H551="shared-count-once",COUNTIFS($A$2:$A$1405,A551,$B$2:$B$1405,B551,$E$2:$E$1405,E551),1)</f>
      </c>
      <c r="AI551" s="102" t="n">
        <v>294484707.921554</v>
      </c>
      <c r="AJ551" s="103" t="str">
        <f>IF(AI551=0,"",Q551/AI551)</f>
      </c>
      <c r="AK551" s="104" t="str">
        <f>IF(AI551=0,"",R551/AI551)</f>
      </c>
      <c r="AL551" s="105" t="str">
        <f>IF(AI551=0,"",S551/AI551)</f>
      </c>
      <c r="AM551" s="106" t="str">
        <f>IF(AI551=0,"",Y551/AI551)</f>
      </c>
    </row>
    <row r="552">
      <c r="A552" t="s">
        <v>256</v>
      </c>
      <c r="B552" s="73" t="n">
        <v>2029</v>
      </c>
      <c r="C552" t="s">
        <v>256</v>
      </c>
      <c r="D552" t="s">
        <v>229</v>
      </c>
      <c r="E552" s="74" t="s">
        <v>351</v>
      </c>
      <c r="F552" s="75" t="s">
        <v>352</v>
      </c>
      <c r="G552" s="76" t="s">
        <v>260</v>
      </c>
      <c r="H552" s="77" t="s">
        <v>240</v>
      </c>
      <c r="I552" s="78" t="s">
        <v>215</v>
      </c>
      <c r="J552" s="79" t="str">
        <f>IFERROR(INDEX('Cost_Components'!$K$2:$K$28,MATCH(E552,'Cost_Components'!$A$2:$A$28,0)),"")</f>
      </c>
      <c r="K552" s="80" t="str">
        <f>IF(OR(L552="",Z552="",AA552="",AB552=""),"",IF(B552&lt;AA552,L552,IF(B552&gt;AB552,Z552,L552+(Z552-L552)*MIN(MAX((B552-AA552+1)/MAX(AB552-AA552+1,1),0),1))))</f>
      </c>
      <c r="L552" s="81" t="str">
        <f>IFERROR(INDEX('Cost_Components'!$S$2:$S$28,MATCH(E552,'Cost_Components'!$A$2:$A$28,0)),"")</f>
      </c>
      <c r="M552" s="82" t="str">
        <f>IFERROR(INDEX('Cost_Components'!$L$2:$L$28,MATCH(E552,'Cost_Components'!$A$2:$A$28,0)),"")</f>
      </c>
      <c r="N552" s="83" t="str">
        <f>IFERROR(INDEX('Cost_Components'!$P$2:$P$28,MATCH(E552,'Cost_Components'!$A$2:$A$28,0)),"")</f>
      </c>
      <c r="O552" s="84" t="str">
        <f>AF552*J552</f>
      </c>
      <c r="P552" s="85" t="str">
        <f>AG552*J552</f>
      </c>
      <c r="Q552" s="86" t="str">
        <f>P552*L552*M552*N552</f>
      </c>
      <c r="R552" s="87" t="str">
        <f>O552*K552*M552*N552</f>
      </c>
      <c r="S552" s="88" t="str">
        <f>R552-Q552</f>
      </c>
      <c r="T552" s="34" t="str">
        <f>IFERROR(INDEX('Cost_Components'!$R$2:$R$28,MATCH(E552,'Cost_Components'!$A$2:$A$28,0)),"")</f>
      </c>
      <c r="U552" s="89" t="str">
        <f>IFERROR(INDEX('Cost_Components'!$Q$2:$Q$28,MATCH(E552,'Cost_Components'!$A$2:$A$28,0)),"")</f>
      </c>
      <c r="V552" s="90" t="str">
        <f>1/(1+'Calculation_Assumptions'!$B$5)^(B552-'Calculation_Assumptions'!$B$2)</f>
      </c>
      <c r="W552" s="91" t="str">
        <f>Q552*V552</f>
      </c>
      <c r="X552" s="92" t="str">
        <f>R552*V552</f>
      </c>
      <c r="Y552" s="93" t="str">
        <f>S552*V552</f>
      </c>
      <c r="Z552" s="94" t="str">
        <f>IFERROR(INDEX('Cost_Components'!$T$2:$T$28,MATCH(E552,'Cost_Components'!$A$2:$A$28,0)),"")</f>
      </c>
      <c r="AA552" s="95" t="str">
        <f>IFERROR(INDEX('Cost_Components'!$U$2:$U$28,MATCH(E552,'Cost_Components'!$A$2:$A$28,0)),"")</f>
      </c>
      <c r="AB552" s="96" t="str">
        <f>IFERROR(INDEX('Cost_Components'!$V$2:$V$28,MATCH(E552,'Cost_Components'!$A$2:$A$28,0)),"")</f>
      </c>
      <c r="AC552" s="97" t="str">
        <f>IFERROR(INDEX('Cost_Components'!$M$2:$M$28,MATCH(E552,'Cost_Components'!$A$2:$A$28,0)),"")</f>
      </c>
      <c r="AD552" s="98" t="str">
        <f>IFERROR(INDEX('Cost_Components'!$N$2:$N$28,MATCH(E552,'Cost_Components'!$A$2:$A$28,0)),"")</f>
      </c>
      <c r="AE552" s="34" t="str">
        <f>IFERROR(INDEX('Cost_Components'!$O$2:$O$28,MATCH(E552,'Cost_Components'!$A$2:$A$28,0)),"")</f>
      </c>
      <c r="AF552" s="99" t="n">
        <v>356329.94543868</v>
      </c>
      <c r="AG552" s="100" t="n">
        <v>356327.450240096</v>
      </c>
      <c r="AH552" s="101" t="str">
        <f>IF(H552="shared-count-once",COUNTIFS($A$2:$A$1405,A552,$B$2:$B$1405,B552,$E$2:$E$1405,E552),1)</f>
      </c>
      <c r="AI552" s="102" t="n">
        <v>296414030.31143</v>
      </c>
      <c r="AJ552" s="103" t="str">
        <f>IF(AI552=0,"",Q552/AI552)</f>
      </c>
      <c r="AK552" s="104" t="str">
        <f>IF(AI552=0,"",R552/AI552)</f>
      </c>
      <c r="AL552" s="105" t="str">
        <f>IF(AI552=0,"",S552/AI552)</f>
      </c>
      <c r="AM552" s="106" t="str">
        <f>IF(AI552=0,"",Y552/AI552)</f>
      </c>
    </row>
    <row r="553">
      <c r="A553" t="s">
        <v>256</v>
      </c>
      <c r="B553" s="73" t="n">
        <v>2030</v>
      </c>
      <c r="C553" t="s">
        <v>256</v>
      </c>
      <c r="D553" t="s">
        <v>229</v>
      </c>
      <c r="E553" s="74" t="s">
        <v>351</v>
      </c>
      <c r="F553" s="75" t="s">
        <v>352</v>
      </c>
      <c r="G553" s="76" t="s">
        <v>260</v>
      </c>
      <c r="H553" s="77" t="s">
        <v>240</v>
      </c>
      <c r="I553" s="78" t="s">
        <v>215</v>
      </c>
      <c r="J553" s="79" t="str">
        <f>IFERROR(INDEX('Cost_Components'!$K$2:$K$28,MATCH(E553,'Cost_Components'!$A$2:$A$28,0)),"")</f>
      </c>
      <c r="K553" s="80" t="str">
        <f>IF(OR(L553="",Z553="",AA553="",AB553=""),"",IF(B553&lt;AA553,L553,IF(B553&gt;AB553,Z553,L553+(Z553-L553)*MIN(MAX((B553-AA553+1)/MAX(AB553-AA553+1,1),0),1))))</f>
      </c>
      <c r="L553" s="81" t="str">
        <f>IFERROR(INDEX('Cost_Components'!$S$2:$S$28,MATCH(E553,'Cost_Components'!$A$2:$A$28,0)),"")</f>
      </c>
      <c r="M553" s="82" t="str">
        <f>IFERROR(INDEX('Cost_Components'!$L$2:$L$28,MATCH(E553,'Cost_Components'!$A$2:$A$28,0)),"")</f>
      </c>
      <c r="N553" s="83" t="str">
        <f>IFERROR(INDEX('Cost_Components'!$P$2:$P$28,MATCH(E553,'Cost_Components'!$A$2:$A$28,0)),"")</f>
      </c>
      <c r="O553" s="84" t="str">
        <f>AF553*J553</f>
      </c>
      <c r="P553" s="85" t="str">
        <f>AG553*J553</f>
      </c>
      <c r="Q553" s="86" t="str">
        <f>P553*L553*M553*N553</f>
      </c>
      <c r="R553" s="87" t="str">
        <f>O553*K553*M553*N553</f>
      </c>
      <c r="S553" s="88" t="str">
        <f>R553-Q553</f>
      </c>
      <c r="T553" s="34" t="str">
        <f>IFERROR(INDEX('Cost_Components'!$R$2:$R$28,MATCH(E553,'Cost_Components'!$A$2:$A$28,0)),"")</f>
      </c>
      <c r="U553" s="89" t="str">
        <f>IFERROR(INDEX('Cost_Components'!$Q$2:$Q$28,MATCH(E553,'Cost_Components'!$A$2:$A$28,0)),"")</f>
      </c>
      <c r="V553" s="90" t="str">
        <f>1/(1+'Calculation_Assumptions'!$B$5)^(B553-'Calculation_Assumptions'!$B$2)</f>
      </c>
      <c r="W553" s="91" t="str">
        <f>Q553*V553</f>
      </c>
      <c r="X553" s="92" t="str">
        <f>R553*V553</f>
      </c>
      <c r="Y553" s="93" t="str">
        <f>S553*V553</f>
      </c>
      <c r="Z553" s="94" t="str">
        <f>IFERROR(INDEX('Cost_Components'!$T$2:$T$28,MATCH(E553,'Cost_Components'!$A$2:$A$28,0)),"")</f>
      </c>
      <c r="AA553" s="95" t="str">
        <f>IFERROR(INDEX('Cost_Components'!$U$2:$U$28,MATCH(E553,'Cost_Components'!$A$2:$A$28,0)),"")</f>
      </c>
      <c r="AB553" s="96" t="str">
        <f>IFERROR(INDEX('Cost_Components'!$V$2:$V$28,MATCH(E553,'Cost_Components'!$A$2:$A$28,0)),"")</f>
      </c>
      <c r="AC553" s="97" t="str">
        <f>IFERROR(INDEX('Cost_Components'!$M$2:$M$28,MATCH(E553,'Cost_Components'!$A$2:$A$28,0)),"")</f>
      </c>
      <c r="AD553" s="98" t="str">
        <f>IFERROR(INDEX('Cost_Components'!$N$2:$N$28,MATCH(E553,'Cost_Components'!$A$2:$A$28,0)),"")</f>
      </c>
      <c r="AE553" s="34" t="str">
        <f>IFERROR(INDEX('Cost_Components'!$O$2:$O$28,MATCH(E553,'Cost_Components'!$A$2:$A$28,0)),"")</f>
      </c>
      <c r="AF553" s="99" t="n">
        <v>364711.80028848</v>
      </c>
      <c r="AG553" s="100" t="n">
        <v>364708.338777689</v>
      </c>
      <c r="AH553" s="101" t="str">
        <f>IF(H553="shared-count-once",COUNTIFS($A$2:$A$1405,A553,$B$2:$B$1405,B553,$E$2:$E$1405,E553),1)</f>
      </c>
      <c r="AI553" s="102" t="n">
        <v>298289404.664994</v>
      </c>
      <c r="AJ553" s="103" t="str">
        <f>IF(AI553=0,"",Q553/AI553)</f>
      </c>
      <c r="AK553" s="104" t="str">
        <f>IF(AI553=0,"",R553/AI553)</f>
      </c>
      <c r="AL553" s="105" t="str">
        <f>IF(AI553=0,"",S553/AI553)</f>
      </c>
      <c r="AM553" s="106" t="str">
        <f>IF(AI553=0,"",Y553/AI553)</f>
      </c>
    </row>
    <row r="554">
      <c r="A554" t="s">
        <v>256</v>
      </c>
      <c r="B554" s="73" t="n">
        <v>2031</v>
      </c>
      <c r="C554" t="s">
        <v>256</v>
      </c>
      <c r="D554" t="s">
        <v>229</v>
      </c>
      <c r="E554" s="74" t="s">
        <v>351</v>
      </c>
      <c r="F554" s="75" t="s">
        <v>352</v>
      </c>
      <c r="G554" s="76" t="s">
        <v>260</v>
      </c>
      <c r="H554" s="77" t="s">
        <v>240</v>
      </c>
      <c r="I554" s="78" t="s">
        <v>215</v>
      </c>
      <c r="J554" s="79" t="str">
        <f>IFERROR(INDEX('Cost_Components'!$K$2:$K$28,MATCH(E554,'Cost_Components'!$A$2:$A$28,0)),"")</f>
      </c>
      <c r="K554" s="80" t="str">
        <f>IF(OR(L554="",Z554="",AA554="",AB554=""),"",IF(B554&lt;AA554,L554,IF(B554&gt;AB554,Z554,L554+(Z554-L554)*MIN(MAX((B554-AA554+1)/MAX(AB554-AA554+1,1),0),1))))</f>
      </c>
      <c r="L554" s="81" t="str">
        <f>IFERROR(INDEX('Cost_Components'!$S$2:$S$28,MATCH(E554,'Cost_Components'!$A$2:$A$28,0)),"")</f>
      </c>
      <c r="M554" s="82" t="str">
        <f>IFERROR(INDEX('Cost_Components'!$L$2:$L$28,MATCH(E554,'Cost_Components'!$A$2:$A$28,0)),"")</f>
      </c>
      <c r="N554" s="83" t="str">
        <f>IFERROR(INDEX('Cost_Components'!$P$2:$P$28,MATCH(E554,'Cost_Components'!$A$2:$A$28,0)),"")</f>
      </c>
      <c r="O554" s="84" t="str">
        <f>AF554*J554</f>
      </c>
      <c r="P554" s="85" t="str">
        <f>AG554*J554</f>
      </c>
      <c r="Q554" s="86" t="str">
        <f>P554*L554*M554*N554</f>
      </c>
      <c r="R554" s="87" t="str">
        <f>O554*K554*M554*N554</f>
      </c>
      <c r="S554" s="88" t="str">
        <f>R554-Q554</f>
      </c>
      <c r="T554" s="34" t="str">
        <f>IFERROR(INDEX('Cost_Components'!$R$2:$R$28,MATCH(E554,'Cost_Components'!$A$2:$A$28,0)),"")</f>
      </c>
      <c r="U554" s="89" t="str">
        <f>IFERROR(INDEX('Cost_Components'!$Q$2:$Q$28,MATCH(E554,'Cost_Components'!$A$2:$A$28,0)),"")</f>
      </c>
      <c r="V554" s="90" t="str">
        <f>1/(1+'Calculation_Assumptions'!$B$5)^(B554-'Calculation_Assumptions'!$B$2)</f>
      </c>
      <c r="W554" s="91" t="str">
        <f>Q554*V554</f>
      </c>
      <c r="X554" s="92" t="str">
        <f>R554*V554</f>
      </c>
      <c r="Y554" s="93" t="str">
        <f>S554*V554</f>
      </c>
      <c r="Z554" s="94" t="str">
        <f>IFERROR(INDEX('Cost_Components'!$T$2:$T$28,MATCH(E554,'Cost_Components'!$A$2:$A$28,0)),"")</f>
      </c>
      <c r="AA554" s="95" t="str">
        <f>IFERROR(INDEX('Cost_Components'!$U$2:$U$28,MATCH(E554,'Cost_Components'!$A$2:$A$28,0)),"")</f>
      </c>
      <c r="AB554" s="96" t="str">
        <f>IFERROR(INDEX('Cost_Components'!$V$2:$V$28,MATCH(E554,'Cost_Components'!$A$2:$A$28,0)),"")</f>
      </c>
      <c r="AC554" s="97" t="str">
        <f>IFERROR(INDEX('Cost_Components'!$M$2:$M$28,MATCH(E554,'Cost_Components'!$A$2:$A$28,0)),"")</f>
      </c>
      <c r="AD554" s="98" t="str">
        <f>IFERROR(INDEX('Cost_Components'!$N$2:$N$28,MATCH(E554,'Cost_Components'!$A$2:$A$28,0)),"")</f>
      </c>
      <c r="AE554" s="34" t="str">
        <f>IFERROR(INDEX('Cost_Components'!$O$2:$O$28,MATCH(E554,'Cost_Components'!$A$2:$A$28,0)),"")</f>
      </c>
      <c r="AF554" s="99" t="n">
        <v>372743.367669267</v>
      </c>
      <c r="AG554" s="100" t="n">
        <v>372738.846298582</v>
      </c>
      <c r="AH554" s="101" t="str">
        <f>IF(H554="shared-count-once",COUNTIFS($A$2:$A$1405,A554,$B$2:$B$1405,B554,$E$2:$E$1405,E554),1)</f>
      </c>
      <c r="AI554" s="102" t="n">
        <v>300119636.925519</v>
      </c>
      <c r="AJ554" s="103" t="str">
        <f>IF(AI554=0,"",Q554/AI554)</f>
      </c>
      <c r="AK554" s="104" t="str">
        <f>IF(AI554=0,"",R554/AI554)</f>
      </c>
      <c r="AL554" s="105" t="str">
        <f>IF(AI554=0,"",S554/AI554)</f>
      </c>
      <c r="AM554" s="106" t="str">
        <f>IF(AI554=0,"",Y554/AI554)</f>
      </c>
    </row>
    <row r="555">
      <c r="A555" t="s">
        <v>256</v>
      </c>
      <c r="B555" s="73" t="n">
        <v>2032</v>
      </c>
      <c r="C555" t="s">
        <v>256</v>
      </c>
      <c r="D555" t="s">
        <v>229</v>
      </c>
      <c r="E555" s="74" t="s">
        <v>351</v>
      </c>
      <c r="F555" s="75" t="s">
        <v>352</v>
      </c>
      <c r="G555" s="76" t="s">
        <v>260</v>
      </c>
      <c r="H555" s="77" t="s">
        <v>240</v>
      </c>
      <c r="I555" s="78" t="s">
        <v>215</v>
      </c>
      <c r="J555" s="79" t="str">
        <f>IFERROR(INDEX('Cost_Components'!$K$2:$K$28,MATCH(E555,'Cost_Components'!$A$2:$A$28,0)),"")</f>
      </c>
      <c r="K555" s="80" t="str">
        <f>IF(OR(L555="",Z555="",AA555="",AB555=""),"",IF(B555&lt;AA555,L555,IF(B555&gt;AB555,Z555,L555+(Z555-L555)*MIN(MAX((B555-AA555+1)/MAX(AB555-AA555+1,1),0),1))))</f>
      </c>
      <c r="L555" s="81" t="str">
        <f>IFERROR(INDEX('Cost_Components'!$S$2:$S$28,MATCH(E555,'Cost_Components'!$A$2:$A$28,0)),"")</f>
      </c>
      <c r="M555" s="82" t="str">
        <f>IFERROR(INDEX('Cost_Components'!$L$2:$L$28,MATCH(E555,'Cost_Components'!$A$2:$A$28,0)),"")</f>
      </c>
      <c r="N555" s="83" t="str">
        <f>IFERROR(INDEX('Cost_Components'!$P$2:$P$28,MATCH(E555,'Cost_Components'!$A$2:$A$28,0)),"")</f>
      </c>
      <c r="O555" s="84" t="str">
        <f>AF555*J555</f>
      </c>
      <c r="P555" s="85" t="str">
        <f>AG555*J555</f>
      </c>
      <c r="Q555" s="86" t="str">
        <f>P555*L555*M555*N555</f>
      </c>
      <c r="R555" s="87" t="str">
        <f>O555*K555*M555*N555</f>
      </c>
      <c r="S555" s="88" t="str">
        <f>R555-Q555</f>
      </c>
      <c r="T555" s="34" t="str">
        <f>IFERROR(INDEX('Cost_Components'!$R$2:$R$28,MATCH(E555,'Cost_Components'!$A$2:$A$28,0)),"")</f>
      </c>
      <c r="U555" s="89" t="str">
        <f>IFERROR(INDEX('Cost_Components'!$Q$2:$Q$28,MATCH(E555,'Cost_Components'!$A$2:$A$28,0)),"")</f>
      </c>
      <c r="V555" s="90" t="str">
        <f>1/(1+'Calculation_Assumptions'!$B$5)^(B555-'Calculation_Assumptions'!$B$2)</f>
      </c>
      <c r="W555" s="91" t="str">
        <f>Q555*V555</f>
      </c>
      <c r="X555" s="92" t="str">
        <f>R555*V555</f>
      </c>
      <c r="Y555" s="93" t="str">
        <f>S555*V555</f>
      </c>
      <c r="Z555" s="94" t="str">
        <f>IFERROR(INDEX('Cost_Components'!$T$2:$T$28,MATCH(E555,'Cost_Components'!$A$2:$A$28,0)),"")</f>
      </c>
      <c r="AA555" s="95" t="str">
        <f>IFERROR(INDEX('Cost_Components'!$U$2:$U$28,MATCH(E555,'Cost_Components'!$A$2:$A$28,0)),"")</f>
      </c>
      <c r="AB555" s="96" t="str">
        <f>IFERROR(INDEX('Cost_Components'!$V$2:$V$28,MATCH(E555,'Cost_Components'!$A$2:$A$28,0)),"")</f>
      </c>
      <c r="AC555" s="97" t="str">
        <f>IFERROR(INDEX('Cost_Components'!$M$2:$M$28,MATCH(E555,'Cost_Components'!$A$2:$A$28,0)),"")</f>
      </c>
      <c r="AD555" s="98" t="str">
        <f>IFERROR(INDEX('Cost_Components'!$N$2:$N$28,MATCH(E555,'Cost_Components'!$A$2:$A$28,0)),"")</f>
      </c>
      <c r="AE555" s="34" t="str">
        <f>IFERROR(INDEX('Cost_Components'!$O$2:$O$28,MATCH(E555,'Cost_Components'!$A$2:$A$28,0)),"")</f>
      </c>
      <c r="AF555" s="99" t="n">
        <v>381270.414775236</v>
      </c>
      <c r="AG555" s="100" t="n">
        <v>381264.717698135</v>
      </c>
      <c r="AH555" s="101" t="str">
        <f>IF(H555="shared-count-once",COUNTIFS($A$2:$A$1405,A555,$B$2:$B$1405,B555,$E$2:$E$1405,E555),1)</f>
      </c>
      <c r="AI555" s="102" t="n">
        <v>301904628.083541</v>
      </c>
      <c r="AJ555" s="103" t="str">
        <f>IF(AI555=0,"",Q555/AI555)</f>
      </c>
      <c r="AK555" s="104" t="str">
        <f>IF(AI555=0,"",R555/AI555)</f>
      </c>
      <c r="AL555" s="105" t="str">
        <f>IF(AI555=0,"",S555/AI555)</f>
      </c>
      <c r="AM555" s="106" t="str">
        <f>IF(AI555=0,"",Y555/AI555)</f>
      </c>
    </row>
    <row r="556">
      <c r="A556" t="s">
        <v>256</v>
      </c>
      <c r="B556" s="73" t="n">
        <v>2033</v>
      </c>
      <c r="C556" t="s">
        <v>256</v>
      </c>
      <c r="D556" t="s">
        <v>229</v>
      </c>
      <c r="E556" s="74" t="s">
        <v>351</v>
      </c>
      <c r="F556" s="75" t="s">
        <v>352</v>
      </c>
      <c r="G556" s="76" t="s">
        <v>260</v>
      </c>
      <c r="H556" s="77" t="s">
        <v>240</v>
      </c>
      <c r="I556" s="78" t="s">
        <v>215</v>
      </c>
      <c r="J556" s="79" t="str">
        <f>IFERROR(INDEX('Cost_Components'!$K$2:$K$28,MATCH(E556,'Cost_Components'!$A$2:$A$28,0)),"")</f>
      </c>
      <c r="K556" s="80" t="str">
        <f>IF(OR(L556="",Z556="",AA556="",AB556=""),"",IF(B556&lt;AA556,L556,IF(B556&gt;AB556,Z556,L556+(Z556-L556)*MIN(MAX((B556-AA556+1)/MAX(AB556-AA556+1,1),0),1))))</f>
      </c>
      <c r="L556" s="81" t="str">
        <f>IFERROR(INDEX('Cost_Components'!$S$2:$S$28,MATCH(E556,'Cost_Components'!$A$2:$A$28,0)),"")</f>
      </c>
      <c r="M556" s="82" t="str">
        <f>IFERROR(INDEX('Cost_Components'!$L$2:$L$28,MATCH(E556,'Cost_Components'!$A$2:$A$28,0)),"")</f>
      </c>
      <c r="N556" s="83" t="str">
        <f>IFERROR(INDEX('Cost_Components'!$P$2:$P$28,MATCH(E556,'Cost_Components'!$A$2:$A$28,0)),"")</f>
      </c>
      <c r="O556" s="84" t="str">
        <f>AF556*J556</f>
      </c>
      <c r="P556" s="85" t="str">
        <f>AG556*J556</f>
      </c>
      <c r="Q556" s="86" t="str">
        <f>P556*L556*M556*N556</f>
      </c>
      <c r="R556" s="87" t="str">
        <f>O556*K556*M556*N556</f>
      </c>
      <c r="S556" s="88" t="str">
        <f>R556-Q556</f>
      </c>
      <c r="T556" s="34" t="str">
        <f>IFERROR(INDEX('Cost_Components'!$R$2:$R$28,MATCH(E556,'Cost_Components'!$A$2:$A$28,0)),"")</f>
      </c>
      <c r="U556" s="89" t="str">
        <f>IFERROR(INDEX('Cost_Components'!$Q$2:$Q$28,MATCH(E556,'Cost_Components'!$A$2:$A$28,0)),"")</f>
      </c>
      <c r="V556" s="90" t="str">
        <f>1/(1+'Calculation_Assumptions'!$B$5)^(B556-'Calculation_Assumptions'!$B$2)</f>
      </c>
      <c r="W556" s="91" t="str">
        <f>Q556*V556</f>
      </c>
      <c r="X556" s="92" t="str">
        <f>R556*V556</f>
      </c>
      <c r="Y556" s="93" t="str">
        <f>S556*V556</f>
      </c>
      <c r="Z556" s="94" t="str">
        <f>IFERROR(INDEX('Cost_Components'!$T$2:$T$28,MATCH(E556,'Cost_Components'!$A$2:$A$28,0)),"")</f>
      </c>
      <c r="AA556" s="95" t="str">
        <f>IFERROR(INDEX('Cost_Components'!$U$2:$U$28,MATCH(E556,'Cost_Components'!$A$2:$A$28,0)),"")</f>
      </c>
      <c r="AB556" s="96" t="str">
        <f>IFERROR(INDEX('Cost_Components'!$V$2:$V$28,MATCH(E556,'Cost_Components'!$A$2:$A$28,0)),"")</f>
      </c>
      <c r="AC556" s="97" t="str">
        <f>IFERROR(INDEX('Cost_Components'!$M$2:$M$28,MATCH(E556,'Cost_Components'!$A$2:$A$28,0)),"")</f>
      </c>
      <c r="AD556" s="98" t="str">
        <f>IFERROR(INDEX('Cost_Components'!$N$2:$N$28,MATCH(E556,'Cost_Components'!$A$2:$A$28,0)),"")</f>
      </c>
      <c r="AE556" s="34" t="str">
        <f>IFERROR(INDEX('Cost_Components'!$O$2:$O$28,MATCH(E556,'Cost_Components'!$A$2:$A$28,0)),"")</f>
      </c>
      <c r="AF556" s="99" t="n">
        <v>390841.678505129</v>
      </c>
      <c r="AG556" s="100" t="n">
        <v>390834.701628675</v>
      </c>
      <c r="AH556" s="101" t="str">
        <f>IF(H556="shared-count-once",COUNTIFS($A$2:$A$1405,A556,$B$2:$B$1405,B556,$E$2:$E$1405,E556),1)</f>
      </c>
      <c r="AI556" s="102" t="n">
        <v>303644277.16916</v>
      </c>
      <c r="AJ556" s="103" t="str">
        <f>IF(AI556=0,"",Q556/AI556)</f>
      </c>
      <c r="AK556" s="104" t="str">
        <f>IF(AI556=0,"",R556/AI556)</f>
      </c>
      <c r="AL556" s="105" t="str">
        <f>IF(AI556=0,"",S556/AI556)</f>
      </c>
      <c r="AM556" s="106" t="str">
        <f>IF(AI556=0,"",Y556/AI556)</f>
      </c>
    </row>
    <row r="557">
      <c r="A557" t="s">
        <v>256</v>
      </c>
      <c r="B557" s="73" t="n">
        <v>2034</v>
      </c>
      <c r="C557" t="s">
        <v>256</v>
      </c>
      <c r="D557" t="s">
        <v>229</v>
      </c>
      <c r="E557" s="74" t="s">
        <v>351</v>
      </c>
      <c r="F557" s="75" t="s">
        <v>352</v>
      </c>
      <c r="G557" s="76" t="s">
        <v>260</v>
      </c>
      <c r="H557" s="77" t="s">
        <v>240</v>
      </c>
      <c r="I557" s="78" t="s">
        <v>215</v>
      </c>
      <c r="J557" s="79" t="str">
        <f>IFERROR(INDEX('Cost_Components'!$K$2:$K$28,MATCH(E557,'Cost_Components'!$A$2:$A$28,0)),"")</f>
      </c>
      <c r="K557" s="80" t="str">
        <f>IF(OR(L557="",Z557="",AA557="",AB557=""),"",IF(B557&lt;AA557,L557,IF(B557&gt;AB557,Z557,L557+(Z557-L557)*MIN(MAX((B557-AA557+1)/MAX(AB557-AA557+1,1),0),1))))</f>
      </c>
      <c r="L557" s="81" t="str">
        <f>IFERROR(INDEX('Cost_Components'!$S$2:$S$28,MATCH(E557,'Cost_Components'!$A$2:$A$28,0)),"")</f>
      </c>
      <c r="M557" s="82" t="str">
        <f>IFERROR(INDEX('Cost_Components'!$L$2:$L$28,MATCH(E557,'Cost_Components'!$A$2:$A$28,0)),"")</f>
      </c>
      <c r="N557" s="83" t="str">
        <f>IFERROR(INDEX('Cost_Components'!$P$2:$P$28,MATCH(E557,'Cost_Components'!$A$2:$A$28,0)),"")</f>
      </c>
      <c r="O557" s="84" t="str">
        <f>AF557*J557</f>
      </c>
      <c r="P557" s="85" t="str">
        <f>AG557*J557</f>
      </c>
      <c r="Q557" s="86" t="str">
        <f>P557*L557*M557*N557</f>
      </c>
      <c r="R557" s="87" t="str">
        <f>O557*K557*M557*N557</f>
      </c>
      <c r="S557" s="88" t="str">
        <f>R557-Q557</f>
      </c>
      <c r="T557" s="34" t="str">
        <f>IFERROR(INDEX('Cost_Components'!$R$2:$R$28,MATCH(E557,'Cost_Components'!$A$2:$A$28,0)),"")</f>
      </c>
      <c r="U557" s="89" t="str">
        <f>IFERROR(INDEX('Cost_Components'!$Q$2:$Q$28,MATCH(E557,'Cost_Components'!$A$2:$A$28,0)),"")</f>
      </c>
      <c r="V557" s="90" t="str">
        <f>1/(1+'Calculation_Assumptions'!$B$5)^(B557-'Calculation_Assumptions'!$B$2)</f>
      </c>
      <c r="W557" s="91" t="str">
        <f>Q557*V557</f>
      </c>
      <c r="X557" s="92" t="str">
        <f>R557*V557</f>
      </c>
      <c r="Y557" s="93" t="str">
        <f>S557*V557</f>
      </c>
      <c r="Z557" s="94" t="str">
        <f>IFERROR(INDEX('Cost_Components'!$T$2:$T$28,MATCH(E557,'Cost_Components'!$A$2:$A$28,0)),"")</f>
      </c>
      <c r="AA557" s="95" t="str">
        <f>IFERROR(INDEX('Cost_Components'!$U$2:$U$28,MATCH(E557,'Cost_Components'!$A$2:$A$28,0)),"")</f>
      </c>
      <c r="AB557" s="96" t="str">
        <f>IFERROR(INDEX('Cost_Components'!$V$2:$V$28,MATCH(E557,'Cost_Components'!$A$2:$A$28,0)),"")</f>
      </c>
      <c r="AC557" s="97" t="str">
        <f>IFERROR(INDEX('Cost_Components'!$M$2:$M$28,MATCH(E557,'Cost_Components'!$A$2:$A$28,0)),"")</f>
      </c>
      <c r="AD557" s="98" t="str">
        <f>IFERROR(INDEX('Cost_Components'!$N$2:$N$28,MATCH(E557,'Cost_Components'!$A$2:$A$28,0)),"")</f>
      </c>
      <c r="AE557" s="34" t="str">
        <f>IFERROR(INDEX('Cost_Components'!$O$2:$O$28,MATCH(E557,'Cost_Components'!$A$2:$A$28,0)),"")</f>
      </c>
      <c r="AF557" s="99" t="n">
        <v>399075.835888553</v>
      </c>
      <c r="AG557" s="100" t="n">
        <v>399067.491982911</v>
      </c>
      <c r="AH557" s="101" t="str">
        <f>IF(H557="shared-count-once",COUNTIFS($A$2:$A$1405,A557,$B$2:$B$1405,B557,$E$2:$E$1405,E557),1)</f>
      </c>
      <c r="AI557" s="102" t="n">
        <v>305332541.184984</v>
      </c>
      <c r="AJ557" s="103" t="str">
        <f>IF(AI557=0,"",Q557/AI557)</f>
      </c>
      <c r="AK557" s="104" t="str">
        <f>IF(AI557=0,"",R557/AI557)</f>
      </c>
      <c r="AL557" s="105" t="str">
        <f>IF(AI557=0,"",S557/AI557)</f>
      </c>
      <c r="AM557" s="106" t="str">
        <f>IF(AI557=0,"",Y557/AI557)</f>
      </c>
    </row>
    <row r="558">
      <c r="A558" t="s">
        <v>256</v>
      </c>
      <c r="B558" s="73" t="n">
        <v>2035</v>
      </c>
      <c r="C558" t="s">
        <v>256</v>
      </c>
      <c r="D558" t="s">
        <v>229</v>
      </c>
      <c r="E558" s="74" t="s">
        <v>351</v>
      </c>
      <c r="F558" s="75" t="s">
        <v>352</v>
      </c>
      <c r="G558" s="76" t="s">
        <v>260</v>
      </c>
      <c r="H558" s="77" t="s">
        <v>240</v>
      </c>
      <c r="I558" s="78" t="s">
        <v>215</v>
      </c>
      <c r="J558" s="79" t="str">
        <f>IFERROR(INDEX('Cost_Components'!$K$2:$K$28,MATCH(E558,'Cost_Components'!$A$2:$A$28,0)),"")</f>
      </c>
      <c r="K558" s="80" t="str">
        <f>IF(OR(L558="",Z558="",AA558="",AB558=""),"",IF(B558&lt;AA558,L558,IF(B558&gt;AB558,Z558,L558+(Z558-L558)*MIN(MAX((B558-AA558+1)/MAX(AB558-AA558+1,1),0),1))))</f>
      </c>
      <c r="L558" s="81" t="str">
        <f>IFERROR(INDEX('Cost_Components'!$S$2:$S$28,MATCH(E558,'Cost_Components'!$A$2:$A$28,0)),"")</f>
      </c>
      <c r="M558" s="82" t="str">
        <f>IFERROR(INDEX('Cost_Components'!$L$2:$L$28,MATCH(E558,'Cost_Components'!$A$2:$A$28,0)),"")</f>
      </c>
      <c r="N558" s="83" t="str">
        <f>IFERROR(INDEX('Cost_Components'!$P$2:$P$28,MATCH(E558,'Cost_Components'!$A$2:$A$28,0)),"")</f>
      </c>
      <c r="O558" s="84" t="str">
        <f>AF558*J558</f>
      </c>
      <c r="P558" s="85" t="str">
        <f>AG558*J558</f>
      </c>
      <c r="Q558" s="86" t="str">
        <f>P558*L558*M558*N558</f>
      </c>
      <c r="R558" s="87" t="str">
        <f>O558*K558*M558*N558</f>
      </c>
      <c r="S558" s="88" t="str">
        <f>R558-Q558</f>
      </c>
      <c r="T558" s="34" t="str">
        <f>IFERROR(INDEX('Cost_Components'!$R$2:$R$28,MATCH(E558,'Cost_Components'!$A$2:$A$28,0)),"")</f>
      </c>
      <c r="U558" s="89" t="str">
        <f>IFERROR(INDEX('Cost_Components'!$Q$2:$Q$28,MATCH(E558,'Cost_Components'!$A$2:$A$28,0)),"")</f>
      </c>
      <c r="V558" s="90" t="str">
        <f>1/(1+'Calculation_Assumptions'!$B$5)^(B558-'Calculation_Assumptions'!$B$2)</f>
      </c>
      <c r="W558" s="91" t="str">
        <f>Q558*V558</f>
      </c>
      <c r="X558" s="92" t="str">
        <f>R558*V558</f>
      </c>
      <c r="Y558" s="93" t="str">
        <f>S558*V558</f>
      </c>
      <c r="Z558" s="94" t="str">
        <f>IFERROR(INDEX('Cost_Components'!$T$2:$T$28,MATCH(E558,'Cost_Components'!$A$2:$A$28,0)),"")</f>
      </c>
      <c r="AA558" s="95" t="str">
        <f>IFERROR(INDEX('Cost_Components'!$U$2:$U$28,MATCH(E558,'Cost_Components'!$A$2:$A$28,0)),"")</f>
      </c>
      <c r="AB558" s="96" t="str">
        <f>IFERROR(INDEX('Cost_Components'!$V$2:$V$28,MATCH(E558,'Cost_Components'!$A$2:$A$28,0)),"")</f>
      </c>
      <c r="AC558" s="97" t="str">
        <f>IFERROR(INDEX('Cost_Components'!$M$2:$M$28,MATCH(E558,'Cost_Components'!$A$2:$A$28,0)),"")</f>
      </c>
      <c r="AD558" s="98" t="str">
        <f>IFERROR(INDEX('Cost_Components'!$N$2:$N$28,MATCH(E558,'Cost_Components'!$A$2:$A$28,0)),"")</f>
      </c>
      <c r="AE558" s="34" t="str">
        <f>IFERROR(INDEX('Cost_Components'!$O$2:$O$28,MATCH(E558,'Cost_Components'!$A$2:$A$28,0)),"")</f>
      </c>
      <c r="AF558" s="99" t="n">
        <v>407037.046806854</v>
      </c>
      <c r="AG558" s="100" t="n">
        <v>407027.24948135</v>
      </c>
      <c r="AH558" s="101" t="str">
        <f>IF(H558="shared-count-once",COUNTIFS($A$2:$A$1405,A558,$B$2:$B$1405,B558,$E$2:$E$1405,E558),1)</f>
      </c>
      <c r="AI558" s="102" t="n">
        <v>306964650.16712</v>
      </c>
      <c r="AJ558" s="103" t="str">
        <f>IF(AI558=0,"",Q558/AI558)</f>
      </c>
      <c r="AK558" s="104" t="str">
        <f>IF(AI558=0,"",R558/AI558)</f>
      </c>
      <c r="AL558" s="105" t="str">
        <f>IF(AI558=0,"",S558/AI558)</f>
      </c>
      <c r="AM558" s="106" t="str">
        <f>IF(AI558=0,"",Y558/AI558)</f>
      </c>
    </row>
    <row r="559">
      <c r="A559" t="s">
        <v>256</v>
      </c>
      <c r="B559" s="73" t="n">
        <v>2036</v>
      </c>
      <c r="C559" t="s">
        <v>256</v>
      </c>
      <c r="D559" t="s">
        <v>229</v>
      </c>
      <c r="E559" s="74" t="s">
        <v>351</v>
      </c>
      <c r="F559" s="75" t="s">
        <v>352</v>
      </c>
      <c r="G559" s="76" t="s">
        <v>260</v>
      </c>
      <c r="H559" s="77" t="s">
        <v>240</v>
      </c>
      <c r="I559" s="78" t="s">
        <v>215</v>
      </c>
      <c r="J559" s="79" t="str">
        <f>IFERROR(INDEX('Cost_Components'!$K$2:$K$28,MATCH(E559,'Cost_Components'!$A$2:$A$28,0)),"")</f>
      </c>
      <c r="K559" s="80" t="str">
        <f>IF(OR(L559="",Z559="",AA559="",AB559=""),"",IF(B559&lt;AA559,L559,IF(B559&gt;AB559,Z559,L559+(Z559-L559)*MIN(MAX((B559-AA559+1)/MAX(AB559-AA559+1,1),0),1))))</f>
      </c>
      <c r="L559" s="81" t="str">
        <f>IFERROR(INDEX('Cost_Components'!$S$2:$S$28,MATCH(E559,'Cost_Components'!$A$2:$A$28,0)),"")</f>
      </c>
      <c r="M559" s="82" t="str">
        <f>IFERROR(INDEX('Cost_Components'!$L$2:$L$28,MATCH(E559,'Cost_Components'!$A$2:$A$28,0)),"")</f>
      </c>
      <c r="N559" s="83" t="str">
        <f>IFERROR(INDEX('Cost_Components'!$P$2:$P$28,MATCH(E559,'Cost_Components'!$A$2:$A$28,0)),"")</f>
      </c>
      <c r="O559" s="84" t="str">
        <f>AF559*J559</f>
      </c>
      <c r="P559" s="85" t="str">
        <f>AG559*J559</f>
      </c>
      <c r="Q559" s="86" t="str">
        <f>P559*L559*M559*N559</f>
      </c>
      <c r="R559" s="87" t="str">
        <f>O559*K559*M559*N559</f>
      </c>
      <c r="S559" s="88" t="str">
        <f>R559-Q559</f>
      </c>
      <c r="T559" s="34" t="str">
        <f>IFERROR(INDEX('Cost_Components'!$R$2:$R$28,MATCH(E559,'Cost_Components'!$A$2:$A$28,0)),"")</f>
      </c>
      <c r="U559" s="89" t="str">
        <f>IFERROR(INDEX('Cost_Components'!$Q$2:$Q$28,MATCH(E559,'Cost_Components'!$A$2:$A$28,0)),"")</f>
      </c>
      <c r="V559" s="90" t="str">
        <f>1/(1+'Calculation_Assumptions'!$B$5)^(B559-'Calculation_Assumptions'!$B$2)</f>
      </c>
      <c r="W559" s="91" t="str">
        <f>Q559*V559</f>
      </c>
      <c r="X559" s="92" t="str">
        <f>R559*V559</f>
      </c>
      <c r="Y559" s="93" t="str">
        <f>S559*V559</f>
      </c>
      <c r="Z559" s="94" t="str">
        <f>IFERROR(INDEX('Cost_Components'!$T$2:$T$28,MATCH(E559,'Cost_Components'!$A$2:$A$28,0)),"")</f>
      </c>
      <c r="AA559" s="95" t="str">
        <f>IFERROR(INDEX('Cost_Components'!$U$2:$U$28,MATCH(E559,'Cost_Components'!$A$2:$A$28,0)),"")</f>
      </c>
      <c r="AB559" s="96" t="str">
        <f>IFERROR(INDEX('Cost_Components'!$V$2:$V$28,MATCH(E559,'Cost_Components'!$A$2:$A$28,0)),"")</f>
      </c>
      <c r="AC559" s="97" t="str">
        <f>IFERROR(INDEX('Cost_Components'!$M$2:$M$28,MATCH(E559,'Cost_Components'!$A$2:$A$28,0)),"")</f>
      </c>
      <c r="AD559" s="98" t="str">
        <f>IFERROR(INDEX('Cost_Components'!$N$2:$N$28,MATCH(E559,'Cost_Components'!$A$2:$A$28,0)),"")</f>
      </c>
      <c r="AE559" s="34" t="str">
        <f>IFERROR(INDEX('Cost_Components'!$O$2:$O$28,MATCH(E559,'Cost_Components'!$A$2:$A$28,0)),"")</f>
      </c>
      <c r="AF559" s="99" t="n">
        <v>415394.28479314</v>
      </c>
      <c r="AG559" s="100" t="n">
        <v>415382.952257591</v>
      </c>
      <c r="AH559" s="101" t="str">
        <f>IF(H559="shared-count-once",COUNTIFS($A$2:$A$1405,A559,$B$2:$B$1405,B559,$E$2:$E$1405,E559),1)</f>
      </c>
      <c r="AI559" s="102" t="n">
        <v>308542769.756622</v>
      </c>
      <c r="AJ559" s="103" t="str">
        <f>IF(AI559=0,"",Q559/AI559)</f>
      </c>
      <c r="AK559" s="104" t="str">
        <f>IF(AI559=0,"",R559/AI559)</f>
      </c>
      <c r="AL559" s="105" t="str">
        <f>IF(AI559=0,"",S559/AI559)</f>
      </c>
      <c r="AM559" s="106" t="str">
        <f>IF(AI559=0,"",Y559/AI559)</f>
      </c>
    </row>
    <row r="560">
      <c r="A560" t="s">
        <v>256</v>
      </c>
      <c r="B560" s="73" t="n">
        <v>2037</v>
      </c>
      <c r="C560" t="s">
        <v>256</v>
      </c>
      <c r="D560" t="s">
        <v>229</v>
      </c>
      <c r="E560" s="74" t="s">
        <v>351</v>
      </c>
      <c r="F560" s="75" t="s">
        <v>352</v>
      </c>
      <c r="G560" s="76" t="s">
        <v>260</v>
      </c>
      <c r="H560" s="77" t="s">
        <v>240</v>
      </c>
      <c r="I560" s="78" t="s">
        <v>215</v>
      </c>
      <c r="J560" s="79" t="str">
        <f>IFERROR(INDEX('Cost_Components'!$K$2:$K$28,MATCH(E560,'Cost_Components'!$A$2:$A$28,0)),"")</f>
      </c>
      <c r="K560" s="80" t="str">
        <f>IF(OR(L560="",Z560="",AA560="",AB560=""),"",IF(B560&lt;AA560,L560,IF(B560&gt;AB560,Z560,L560+(Z560-L560)*MIN(MAX((B560-AA560+1)/MAX(AB560-AA560+1,1),0),1))))</f>
      </c>
      <c r="L560" s="81" t="str">
        <f>IFERROR(INDEX('Cost_Components'!$S$2:$S$28,MATCH(E560,'Cost_Components'!$A$2:$A$28,0)),"")</f>
      </c>
      <c r="M560" s="82" t="str">
        <f>IFERROR(INDEX('Cost_Components'!$L$2:$L$28,MATCH(E560,'Cost_Components'!$A$2:$A$28,0)),"")</f>
      </c>
      <c r="N560" s="83" t="str">
        <f>IFERROR(INDEX('Cost_Components'!$P$2:$P$28,MATCH(E560,'Cost_Components'!$A$2:$A$28,0)),"")</f>
      </c>
      <c r="O560" s="84" t="str">
        <f>AF560*J560</f>
      </c>
      <c r="P560" s="85" t="str">
        <f>AG560*J560</f>
      </c>
      <c r="Q560" s="86" t="str">
        <f>P560*L560*M560*N560</f>
      </c>
      <c r="R560" s="87" t="str">
        <f>O560*K560*M560*N560</f>
      </c>
      <c r="S560" s="88" t="str">
        <f>R560-Q560</f>
      </c>
      <c r="T560" s="34" t="str">
        <f>IFERROR(INDEX('Cost_Components'!$R$2:$R$28,MATCH(E560,'Cost_Components'!$A$2:$A$28,0)),"")</f>
      </c>
      <c r="U560" s="89" t="str">
        <f>IFERROR(INDEX('Cost_Components'!$Q$2:$Q$28,MATCH(E560,'Cost_Components'!$A$2:$A$28,0)),"")</f>
      </c>
      <c r="V560" s="90" t="str">
        <f>1/(1+'Calculation_Assumptions'!$B$5)^(B560-'Calculation_Assumptions'!$B$2)</f>
      </c>
      <c r="W560" s="91" t="str">
        <f>Q560*V560</f>
      </c>
      <c r="X560" s="92" t="str">
        <f>R560*V560</f>
      </c>
      <c r="Y560" s="93" t="str">
        <f>S560*V560</f>
      </c>
      <c r="Z560" s="94" t="str">
        <f>IFERROR(INDEX('Cost_Components'!$T$2:$T$28,MATCH(E560,'Cost_Components'!$A$2:$A$28,0)),"")</f>
      </c>
      <c r="AA560" s="95" t="str">
        <f>IFERROR(INDEX('Cost_Components'!$U$2:$U$28,MATCH(E560,'Cost_Components'!$A$2:$A$28,0)),"")</f>
      </c>
      <c r="AB560" s="96" t="str">
        <f>IFERROR(INDEX('Cost_Components'!$V$2:$V$28,MATCH(E560,'Cost_Components'!$A$2:$A$28,0)),"")</f>
      </c>
      <c r="AC560" s="97" t="str">
        <f>IFERROR(INDEX('Cost_Components'!$M$2:$M$28,MATCH(E560,'Cost_Components'!$A$2:$A$28,0)),"")</f>
      </c>
      <c r="AD560" s="98" t="str">
        <f>IFERROR(INDEX('Cost_Components'!$N$2:$N$28,MATCH(E560,'Cost_Components'!$A$2:$A$28,0)),"")</f>
      </c>
      <c r="AE560" s="34" t="str">
        <f>IFERROR(INDEX('Cost_Components'!$O$2:$O$28,MATCH(E560,'Cost_Components'!$A$2:$A$28,0)),"")</f>
      </c>
      <c r="AF560" s="99" t="n">
        <v>424001.094722485</v>
      </c>
      <c r="AG560" s="100" t="n">
        <v>423988.154646704</v>
      </c>
      <c r="AH560" s="101" t="str">
        <f>IF(H560="shared-count-once",COUNTIFS($A$2:$A$1405,A560,$B$2:$B$1405,B560,$E$2:$E$1405,E560),1)</f>
      </c>
      <c r="AI560" s="102" t="n">
        <v>310068287.63643</v>
      </c>
      <c r="AJ560" s="103" t="str">
        <f>IF(AI560=0,"",Q560/AI560)</f>
      </c>
      <c r="AK560" s="104" t="str">
        <f>IF(AI560=0,"",R560/AI560)</f>
      </c>
      <c r="AL560" s="105" t="str">
        <f>IF(AI560=0,"",S560/AI560)</f>
      </c>
      <c r="AM560" s="106" t="str">
        <f>IF(AI560=0,"",Y560/AI560)</f>
      </c>
    </row>
    <row r="561">
      <c r="A561" t="s">
        <v>256</v>
      </c>
      <c r="B561" s="73" t="n">
        <v>2038</v>
      </c>
      <c r="C561" t="s">
        <v>256</v>
      </c>
      <c r="D561" t="s">
        <v>229</v>
      </c>
      <c r="E561" s="74" t="s">
        <v>351</v>
      </c>
      <c r="F561" s="75" t="s">
        <v>352</v>
      </c>
      <c r="G561" s="76" t="s">
        <v>260</v>
      </c>
      <c r="H561" s="77" t="s">
        <v>240</v>
      </c>
      <c r="I561" s="78" t="s">
        <v>215</v>
      </c>
      <c r="J561" s="79" t="str">
        <f>IFERROR(INDEX('Cost_Components'!$K$2:$K$28,MATCH(E561,'Cost_Components'!$A$2:$A$28,0)),"")</f>
      </c>
      <c r="K561" s="80" t="str">
        <f>IF(OR(L561="",Z561="",AA561="",AB561=""),"",IF(B561&lt;AA561,L561,IF(B561&gt;AB561,Z561,L561+(Z561-L561)*MIN(MAX((B561-AA561+1)/MAX(AB561-AA561+1,1),0),1))))</f>
      </c>
      <c r="L561" s="81" t="str">
        <f>IFERROR(INDEX('Cost_Components'!$S$2:$S$28,MATCH(E561,'Cost_Components'!$A$2:$A$28,0)),"")</f>
      </c>
      <c r="M561" s="82" t="str">
        <f>IFERROR(INDEX('Cost_Components'!$L$2:$L$28,MATCH(E561,'Cost_Components'!$A$2:$A$28,0)),"")</f>
      </c>
      <c r="N561" s="83" t="str">
        <f>IFERROR(INDEX('Cost_Components'!$P$2:$P$28,MATCH(E561,'Cost_Components'!$A$2:$A$28,0)),"")</f>
      </c>
      <c r="O561" s="84" t="str">
        <f>AF561*J561</f>
      </c>
      <c r="P561" s="85" t="str">
        <f>AG561*J561</f>
      </c>
      <c r="Q561" s="86" t="str">
        <f>P561*L561*M561*N561</f>
      </c>
      <c r="R561" s="87" t="str">
        <f>O561*K561*M561*N561</f>
      </c>
      <c r="S561" s="88" t="str">
        <f>R561-Q561</f>
      </c>
      <c r="T561" s="34" t="str">
        <f>IFERROR(INDEX('Cost_Components'!$R$2:$R$28,MATCH(E561,'Cost_Components'!$A$2:$A$28,0)),"")</f>
      </c>
      <c r="U561" s="89" t="str">
        <f>IFERROR(INDEX('Cost_Components'!$Q$2:$Q$28,MATCH(E561,'Cost_Components'!$A$2:$A$28,0)),"")</f>
      </c>
      <c r="V561" s="90" t="str">
        <f>1/(1+'Calculation_Assumptions'!$B$5)^(B561-'Calculation_Assumptions'!$B$2)</f>
      </c>
      <c r="W561" s="91" t="str">
        <f>Q561*V561</f>
      </c>
      <c r="X561" s="92" t="str">
        <f>R561*V561</f>
      </c>
      <c r="Y561" s="93" t="str">
        <f>S561*V561</f>
      </c>
      <c r="Z561" s="94" t="str">
        <f>IFERROR(INDEX('Cost_Components'!$T$2:$T$28,MATCH(E561,'Cost_Components'!$A$2:$A$28,0)),"")</f>
      </c>
      <c r="AA561" s="95" t="str">
        <f>IFERROR(INDEX('Cost_Components'!$U$2:$U$28,MATCH(E561,'Cost_Components'!$A$2:$A$28,0)),"")</f>
      </c>
      <c r="AB561" s="96" t="str">
        <f>IFERROR(INDEX('Cost_Components'!$V$2:$V$28,MATCH(E561,'Cost_Components'!$A$2:$A$28,0)),"")</f>
      </c>
      <c r="AC561" s="97" t="str">
        <f>IFERROR(INDEX('Cost_Components'!$M$2:$M$28,MATCH(E561,'Cost_Components'!$A$2:$A$28,0)),"")</f>
      </c>
      <c r="AD561" s="98" t="str">
        <f>IFERROR(INDEX('Cost_Components'!$N$2:$N$28,MATCH(E561,'Cost_Components'!$A$2:$A$28,0)),"")</f>
      </c>
      <c r="AE561" s="34" t="str">
        <f>IFERROR(INDEX('Cost_Components'!$O$2:$O$28,MATCH(E561,'Cost_Components'!$A$2:$A$28,0)),"")</f>
      </c>
      <c r="AF561" s="99" t="n">
        <v>434451.111051379</v>
      </c>
      <c r="AG561" s="100" t="n">
        <v>434436.442867395</v>
      </c>
      <c r="AH561" s="101" t="str">
        <f>IF(H561="shared-count-once",COUNTIFS($A$2:$A$1405,A561,$B$2:$B$1405,B561,$E$2:$E$1405,E561),1)</f>
      </c>
      <c r="AI561" s="102" t="n">
        <v>311532999.13163</v>
      </c>
      <c r="AJ561" s="103" t="str">
        <f>IF(AI561=0,"",Q561/AI561)</f>
      </c>
      <c r="AK561" s="104" t="str">
        <f>IF(AI561=0,"",R561/AI561)</f>
      </c>
      <c r="AL561" s="105" t="str">
        <f>IF(AI561=0,"",S561/AI561)</f>
      </c>
      <c r="AM561" s="106" t="str">
        <f>IF(AI561=0,"",Y561/AI561)</f>
      </c>
    </row>
    <row r="562">
      <c r="A562" t="s">
        <v>256</v>
      </c>
      <c r="B562" s="73" t="n">
        <v>2039</v>
      </c>
      <c r="C562" t="s">
        <v>256</v>
      </c>
      <c r="D562" t="s">
        <v>229</v>
      </c>
      <c r="E562" s="74" t="s">
        <v>351</v>
      </c>
      <c r="F562" s="75" t="s">
        <v>352</v>
      </c>
      <c r="G562" s="76" t="s">
        <v>260</v>
      </c>
      <c r="H562" s="77" t="s">
        <v>240</v>
      </c>
      <c r="I562" s="78" t="s">
        <v>215</v>
      </c>
      <c r="J562" s="79" t="str">
        <f>IFERROR(INDEX('Cost_Components'!$K$2:$K$28,MATCH(E562,'Cost_Components'!$A$2:$A$28,0)),"")</f>
      </c>
      <c r="K562" s="80" t="str">
        <f>IF(OR(L562="",Z562="",AA562="",AB562=""),"",IF(B562&lt;AA562,L562,IF(B562&gt;AB562,Z562,L562+(Z562-L562)*MIN(MAX((B562-AA562+1)/MAX(AB562-AA562+1,1),0),1))))</f>
      </c>
      <c r="L562" s="81" t="str">
        <f>IFERROR(INDEX('Cost_Components'!$S$2:$S$28,MATCH(E562,'Cost_Components'!$A$2:$A$28,0)),"")</f>
      </c>
      <c r="M562" s="82" t="str">
        <f>IFERROR(INDEX('Cost_Components'!$L$2:$L$28,MATCH(E562,'Cost_Components'!$A$2:$A$28,0)),"")</f>
      </c>
      <c r="N562" s="83" t="str">
        <f>IFERROR(INDEX('Cost_Components'!$P$2:$P$28,MATCH(E562,'Cost_Components'!$A$2:$A$28,0)),"")</f>
      </c>
      <c r="O562" s="84" t="str">
        <f>AF562*J562</f>
      </c>
      <c r="P562" s="85" t="str">
        <f>AG562*J562</f>
      </c>
      <c r="Q562" s="86" t="str">
        <f>P562*L562*M562*N562</f>
      </c>
      <c r="R562" s="87" t="str">
        <f>O562*K562*M562*N562</f>
      </c>
      <c r="S562" s="88" t="str">
        <f>R562-Q562</f>
      </c>
      <c r="T562" s="34" t="str">
        <f>IFERROR(INDEX('Cost_Components'!$R$2:$R$28,MATCH(E562,'Cost_Components'!$A$2:$A$28,0)),"")</f>
      </c>
      <c r="U562" s="89" t="str">
        <f>IFERROR(INDEX('Cost_Components'!$Q$2:$Q$28,MATCH(E562,'Cost_Components'!$A$2:$A$28,0)),"")</f>
      </c>
      <c r="V562" s="90" t="str">
        <f>1/(1+'Calculation_Assumptions'!$B$5)^(B562-'Calculation_Assumptions'!$B$2)</f>
      </c>
      <c r="W562" s="91" t="str">
        <f>Q562*V562</f>
      </c>
      <c r="X562" s="92" t="str">
        <f>R562*V562</f>
      </c>
      <c r="Y562" s="93" t="str">
        <f>S562*V562</f>
      </c>
      <c r="Z562" s="94" t="str">
        <f>IFERROR(INDEX('Cost_Components'!$T$2:$T$28,MATCH(E562,'Cost_Components'!$A$2:$A$28,0)),"")</f>
      </c>
      <c r="AA562" s="95" t="str">
        <f>IFERROR(INDEX('Cost_Components'!$U$2:$U$28,MATCH(E562,'Cost_Components'!$A$2:$A$28,0)),"")</f>
      </c>
      <c r="AB562" s="96" t="str">
        <f>IFERROR(INDEX('Cost_Components'!$V$2:$V$28,MATCH(E562,'Cost_Components'!$A$2:$A$28,0)),"")</f>
      </c>
      <c r="AC562" s="97" t="str">
        <f>IFERROR(INDEX('Cost_Components'!$M$2:$M$28,MATCH(E562,'Cost_Components'!$A$2:$A$28,0)),"")</f>
      </c>
      <c r="AD562" s="98" t="str">
        <f>IFERROR(INDEX('Cost_Components'!$N$2:$N$28,MATCH(E562,'Cost_Components'!$A$2:$A$28,0)),"")</f>
      </c>
      <c r="AE562" s="34" t="str">
        <f>IFERROR(INDEX('Cost_Components'!$O$2:$O$28,MATCH(E562,'Cost_Components'!$A$2:$A$28,0)),"")</f>
      </c>
      <c r="AF562" s="99" t="n">
        <v>442723.536065784</v>
      </c>
      <c r="AG562" s="100" t="n">
        <v>442707.133972517</v>
      </c>
      <c r="AH562" s="101" t="str">
        <f>IF(H562="shared-count-once",COUNTIFS($A$2:$A$1405,A562,$B$2:$B$1405,B562,$E$2:$E$1405,E562),1)</f>
      </c>
      <c r="AI562" s="102" t="n">
        <v>312936391.858479</v>
      </c>
      <c r="AJ562" s="103" t="str">
        <f>IF(AI562=0,"",Q562/AI562)</f>
      </c>
      <c r="AK562" s="104" t="str">
        <f>IF(AI562=0,"",R562/AI562)</f>
      </c>
      <c r="AL562" s="105" t="str">
        <f>IF(AI562=0,"",S562/AI562)</f>
      </c>
      <c r="AM562" s="106" t="str">
        <f>IF(AI562=0,"",Y562/AI562)</f>
      </c>
    </row>
    <row r="563">
      <c r="A563" t="s">
        <v>256</v>
      </c>
      <c r="B563" s="73" t="n">
        <v>2040</v>
      </c>
      <c r="C563" t="s">
        <v>256</v>
      </c>
      <c r="D563" t="s">
        <v>229</v>
      </c>
      <c r="E563" s="74" t="s">
        <v>351</v>
      </c>
      <c r="F563" s="75" t="s">
        <v>352</v>
      </c>
      <c r="G563" s="76" t="s">
        <v>260</v>
      </c>
      <c r="H563" s="77" t="s">
        <v>240</v>
      </c>
      <c r="I563" s="78" t="s">
        <v>215</v>
      </c>
      <c r="J563" s="79" t="str">
        <f>IFERROR(INDEX('Cost_Components'!$K$2:$K$28,MATCH(E563,'Cost_Components'!$A$2:$A$28,0)),"")</f>
      </c>
      <c r="K563" s="80" t="str">
        <f>IF(OR(L563="",Z563="",AA563="",AB563=""),"",IF(B563&lt;AA563,L563,IF(B563&gt;AB563,Z563,L563+(Z563-L563)*MIN(MAX((B563-AA563+1)/MAX(AB563-AA563+1,1),0),1))))</f>
      </c>
      <c r="L563" s="81" t="str">
        <f>IFERROR(INDEX('Cost_Components'!$S$2:$S$28,MATCH(E563,'Cost_Components'!$A$2:$A$28,0)),"")</f>
      </c>
      <c r="M563" s="82" t="str">
        <f>IFERROR(INDEX('Cost_Components'!$L$2:$L$28,MATCH(E563,'Cost_Components'!$A$2:$A$28,0)),"")</f>
      </c>
      <c r="N563" s="83" t="str">
        <f>IFERROR(INDEX('Cost_Components'!$P$2:$P$28,MATCH(E563,'Cost_Components'!$A$2:$A$28,0)),"")</f>
      </c>
      <c r="O563" s="84" t="str">
        <f>AF563*J563</f>
      </c>
      <c r="P563" s="85" t="str">
        <f>AG563*J563</f>
      </c>
      <c r="Q563" s="86" t="str">
        <f>P563*L563*M563*N563</f>
      </c>
      <c r="R563" s="87" t="str">
        <f>O563*K563*M563*N563</f>
      </c>
      <c r="S563" s="88" t="str">
        <f>R563-Q563</f>
      </c>
      <c r="T563" s="34" t="str">
        <f>IFERROR(INDEX('Cost_Components'!$R$2:$R$28,MATCH(E563,'Cost_Components'!$A$2:$A$28,0)),"")</f>
      </c>
      <c r="U563" s="89" t="str">
        <f>IFERROR(INDEX('Cost_Components'!$Q$2:$Q$28,MATCH(E563,'Cost_Components'!$A$2:$A$28,0)),"")</f>
      </c>
      <c r="V563" s="90" t="str">
        <f>1/(1+'Calculation_Assumptions'!$B$5)^(B563-'Calculation_Assumptions'!$B$2)</f>
      </c>
      <c r="W563" s="91" t="str">
        <f>Q563*V563</f>
      </c>
      <c r="X563" s="92" t="str">
        <f>R563*V563</f>
      </c>
      <c r="Y563" s="93" t="str">
        <f>S563*V563</f>
      </c>
      <c r="Z563" s="94" t="str">
        <f>IFERROR(INDEX('Cost_Components'!$T$2:$T$28,MATCH(E563,'Cost_Components'!$A$2:$A$28,0)),"")</f>
      </c>
      <c r="AA563" s="95" t="str">
        <f>IFERROR(INDEX('Cost_Components'!$U$2:$U$28,MATCH(E563,'Cost_Components'!$A$2:$A$28,0)),"")</f>
      </c>
      <c r="AB563" s="96" t="str">
        <f>IFERROR(INDEX('Cost_Components'!$V$2:$V$28,MATCH(E563,'Cost_Components'!$A$2:$A$28,0)),"")</f>
      </c>
      <c r="AC563" s="97" t="str">
        <f>IFERROR(INDEX('Cost_Components'!$M$2:$M$28,MATCH(E563,'Cost_Components'!$A$2:$A$28,0)),"")</f>
      </c>
      <c r="AD563" s="98" t="str">
        <f>IFERROR(INDEX('Cost_Components'!$N$2:$N$28,MATCH(E563,'Cost_Components'!$A$2:$A$28,0)),"")</f>
      </c>
      <c r="AE563" s="34" t="str">
        <f>IFERROR(INDEX('Cost_Components'!$O$2:$O$28,MATCH(E563,'Cost_Components'!$A$2:$A$28,0)),"")</f>
      </c>
      <c r="AF563" s="99" t="n">
        <v>450271.98006279</v>
      </c>
      <c r="AG563" s="100" t="n">
        <v>450253.805343371</v>
      </c>
      <c r="AH563" s="101" t="str">
        <f>IF(H563="shared-count-once",COUNTIFS($A$2:$A$1405,A563,$B$2:$B$1405,B563,$E$2:$E$1405,E563),1)</f>
      </c>
      <c r="AI563" s="102" t="n">
        <v>314265537.410829</v>
      </c>
      <c r="AJ563" s="103" t="str">
        <f>IF(AI563=0,"",Q563/AI563)</f>
      </c>
      <c r="AK563" s="104" t="str">
        <f>IF(AI563=0,"",R563/AI563)</f>
      </c>
      <c r="AL563" s="105" t="str">
        <f>IF(AI563=0,"",S563/AI563)</f>
      </c>
      <c r="AM563" s="106" t="str">
        <f>IF(AI563=0,"",Y563/AI563)</f>
      </c>
    </row>
    <row r="564">
      <c r="A564" t="s">
        <v>256</v>
      </c>
      <c r="B564" s="73" t="n">
        <v>2041</v>
      </c>
      <c r="C564" t="s">
        <v>256</v>
      </c>
      <c r="D564" t="s">
        <v>229</v>
      </c>
      <c r="E564" s="74" t="s">
        <v>351</v>
      </c>
      <c r="F564" s="75" t="s">
        <v>352</v>
      </c>
      <c r="G564" s="76" t="s">
        <v>260</v>
      </c>
      <c r="H564" s="77" t="s">
        <v>240</v>
      </c>
      <c r="I564" s="78" t="s">
        <v>215</v>
      </c>
      <c r="J564" s="79" t="str">
        <f>IFERROR(INDEX('Cost_Components'!$K$2:$K$28,MATCH(E564,'Cost_Components'!$A$2:$A$28,0)),"")</f>
      </c>
      <c r="K564" s="80" t="str">
        <f>IF(OR(L564="",Z564="",AA564="",AB564=""),"",IF(B564&lt;AA564,L564,IF(B564&gt;AB564,Z564,L564+(Z564-L564)*MIN(MAX((B564-AA564+1)/MAX(AB564-AA564+1,1),0),1))))</f>
      </c>
      <c r="L564" s="81" t="str">
        <f>IFERROR(INDEX('Cost_Components'!$S$2:$S$28,MATCH(E564,'Cost_Components'!$A$2:$A$28,0)),"")</f>
      </c>
      <c r="M564" s="82" t="str">
        <f>IFERROR(INDEX('Cost_Components'!$L$2:$L$28,MATCH(E564,'Cost_Components'!$A$2:$A$28,0)),"")</f>
      </c>
      <c r="N564" s="83" t="str">
        <f>IFERROR(INDEX('Cost_Components'!$P$2:$P$28,MATCH(E564,'Cost_Components'!$A$2:$A$28,0)),"")</f>
      </c>
      <c r="O564" s="84" t="str">
        <f>AF564*J564</f>
      </c>
      <c r="P564" s="85" t="str">
        <f>AG564*J564</f>
      </c>
      <c r="Q564" s="86" t="str">
        <f>P564*L564*M564*N564</f>
      </c>
      <c r="R564" s="87" t="str">
        <f>O564*K564*M564*N564</f>
      </c>
      <c r="S564" s="88" t="str">
        <f>R564-Q564</f>
      </c>
      <c r="T564" s="34" t="str">
        <f>IFERROR(INDEX('Cost_Components'!$R$2:$R$28,MATCH(E564,'Cost_Components'!$A$2:$A$28,0)),"")</f>
      </c>
      <c r="U564" s="89" t="str">
        <f>IFERROR(INDEX('Cost_Components'!$Q$2:$Q$28,MATCH(E564,'Cost_Components'!$A$2:$A$28,0)),"")</f>
      </c>
      <c r="V564" s="90" t="str">
        <f>1/(1+'Calculation_Assumptions'!$B$5)^(B564-'Calculation_Assumptions'!$B$2)</f>
      </c>
      <c r="W564" s="91" t="str">
        <f>Q564*V564</f>
      </c>
      <c r="X564" s="92" t="str">
        <f>R564*V564</f>
      </c>
      <c r="Y564" s="93" t="str">
        <f>S564*V564</f>
      </c>
      <c r="Z564" s="94" t="str">
        <f>IFERROR(INDEX('Cost_Components'!$T$2:$T$28,MATCH(E564,'Cost_Components'!$A$2:$A$28,0)),"")</f>
      </c>
      <c r="AA564" s="95" t="str">
        <f>IFERROR(INDEX('Cost_Components'!$U$2:$U$28,MATCH(E564,'Cost_Components'!$A$2:$A$28,0)),"")</f>
      </c>
      <c r="AB564" s="96" t="str">
        <f>IFERROR(INDEX('Cost_Components'!$V$2:$V$28,MATCH(E564,'Cost_Components'!$A$2:$A$28,0)),"")</f>
      </c>
      <c r="AC564" s="97" t="str">
        <f>IFERROR(INDEX('Cost_Components'!$M$2:$M$28,MATCH(E564,'Cost_Components'!$A$2:$A$28,0)),"")</f>
      </c>
      <c r="AD564" s="98" t="str">
        <f>IFERROR(INDEX('Cost_Components'!$N$2:$N$28,MATCH(E564,'Cost_Components'!$A$2:$A$28,0)),"")</f>
      </c>
      <c r="AE564" s="34" t="str">
        <f>IFERROR(INDEX('Cost_Components'!$O$2:$O$28,MATCH(E564,'Cost_Components'!$A$2:$A$28,0)),"")</f>
      </c>
      <c r="AF564" s="99" t="n">
        <v>458286.582734635</v>
      </c>
      <c r="AG564" s="100" t="n">
        <v>458266.588196287</v>
      </c>
      <c r="AH564" s="101" t="str">
        <f>IF(H564="shared-count-once",COUNTIFS($A$2:$A$1405,A564,$B$2:$B$1405,B564,$E$2:$E$1405,E564),1)</f>
      </c>
      <c r="AI564" s="102" t="n">
        <v>315525215.312548</v>
      </c>
      <c r="AJ564" s="103" t="str">
        <f>IF(AI564=0,"",Q564/AI564)</f>
      </c>
      <c r="AK564" s="104" t="str">
        <f>IF(AI564=0,"",R564/AI564)</f>
      </c>
      <c r="AL564" s="105" t="str">
        <f>IF(AI564=0,"",S564/AI564)</f>
      </c>
      <c r="AM564" s="106" t="str">
        <f>IF(AI564=0,"",Y564/AI564)</f>
      </c>
    </row>
    <row r="565">
      <c r="A565" t="s">
        <v>256</v>
      </c>
      <c r="B565" s="73" t="n">
        <v>2042</v>
      </c>
      <c r="C565" t="s">
        <v>256</v>
      </c>
      <c r="D565" t="s">
        <v>229</v>
      </c>
      <c r="E565" s="74" t="s">
        <v>351</v>
      </c>
      <c r="F565" s="75" t="s">
        <v>352</v>
      </c>
      <c r="G565" s="76" t="s">
        <v>260</v>
      </c>
      <c r="H565" s="77" t="s">
        <v>240</v>
      </c>
      <c r="I565" s="78" t="s">
        <v>215</v>
      </c>
      <c r="J565" s="79" t="str">
        <f>IFERROR(INDEX('Cost_Components'!$K$2:$K$28,MATCH(E565,'Cost_Components'!$A$2:$A$28,0)),"")</f>
      </c>
      <c r="K565" s="80" t="str">
        <f>IF(OR(L565="",Z565="",AA565="",AB565=""),"",IF(B565&lt;AA565,L565,IF(B565&gt;AB565,Z565,L565+(Z565-L565)*MIN(MAX((B565-AA565+1)/MAX(AB565-AA565+1,1),0),1))))</f>
      </c>
      <c r="L565" s="81" t="str">
        <f>IFERROR(INDEX('Cost_Components'!$S$2:$S$28,MATCH(E565,'Cost_Components'!$A$2:$A$28,0)),"")</f>
      </c>
      <c r="M565" s="82" t="str">
        <f>IFERROR(INDEX('Cost_Components'!$L$2:$L$28,MATCH(E565,'Cost_Components'!$A$2:$A$28,0)),"")</f>
      </c>
      <c r="N565" s="83" t="str">
        <f>IFERROR(INDEX('Cost_Components'!$P$2:$P$28,MATCH(E565,'Cost_Components'!$A$2:$A$28,0)),"")</f>
      </c>
      <c r="O565" s="84" t="str">
        <f>AF565*J565</f>
      </c>
      <c r="P565" s="85" t="str">
        <f>AG565*J565</f>
      </c>
      <c r="Q565" s="86" t="str">
        <f>P565*L565*M565*N565</f>
      </c>
      <c r="R565" s="87" t="str">
        <f>O565*K565*M565*N565</f>
      </c>
      <c r="S565" s="88" t="str">
        <f>R565-Q565</f>
      </c>
      <c r="T565" s="34" t="str">
        <f>IFERROR(INDEX('Cost_Components'!$R$2:$R$28,MATCH(E565,'Cost_Components'!$A$2:$A$28,0)),"")</f>
      </c>
      <c r="U565" s="89" t="str">
        <f>IFERROR(INDEX('Cost_Components'!$Q$2:$Q$28,MATCH(E565,'Cost_Components'!$A$2:$A$28,0)),"")</f>
      </c>
      <c r="V565" s="90" t="str">
        <f>1/(1+'Calculation_Assumptions'!$B$5)^(B565-'Calculation_Assumptions'!$B$2)</f>
      </c>
      <c r="W565" s="91" t="str">
        <f>Q565*V565</f>
      </c>
      <c r="X565" s="92" t="str">
        <f>R565*V565</f>
      </c>
      <c r="Y565" s="93" t="str">
        <f>S565*V565</f>
      </c>
      <c r="Z565" s="94" t="str">
        <f>IFERROR(INDEX('Cost_Components'!$T$2:$T$28,MATCH(E565,'Cost_Components'!$A$2:$A$28,0)),"")</f>
      </c>
      <c r="AA565" s="95" t="str">
        <f>IFERROR(INDEX('Cost_Components'!$U$2:$U$28,MATCH(E565,'Cost_Components'!$A$2:$A$28,0)),"")</f>
      </c>
      <c r="AB565" s="96" t="str">
        <f>IFERROR(INDEX('Cost_Components'!$V$2:$V$28,MATCH(E565,'Cost_Components'!$A$2:$A$28,0)),"")</f>
      </c>
      <c r="AC565" s="97" t="str">
        <f>IFERROR(INDEX('Cost_Components'!$M$2:$M$28,MATCH(E565,'Cost_Components'!$A$2:$A$28,0)),"")</f>
      </c>
      <c r="AD565" s="98" t="str">
        <f>IFERROR(INDEX('Cost_Components'!$N$2:$N$28,MATCH(E565,'Cost_Components'!$A$2:$A$28,0)),"")</f>
      </c>
      <c r="AE565" s="34" t="str">
        <f>IFERROR(INDEX('Cost_Components'!$O$2:$O$28,MATCH(E565,'Cost_Components'!$A$2:$A$28,0)),"")</f>
      </c>
      <c r="AF565" s="99" t="n">
        <v>466360.221030303</v>
      </c>
      <c r="AG565" s="100" t="n">
        <v>466338.36562255</v>
      </c>
      <c r="AH565" s="101" t="str">
        <f>IF(H565="shared-count-once",COUNTIFS($A$2:$A$1405,A565,$B$2:$B$1405,B565,$E$2:$E$1405,E565),1)</f>
      </c>
      <c r="AI565" s="102" t="n">
        <v>316707694.211882</v>
      </c>
      <c r="AJ565" s="103" t="str">
        <f>IF(AI565=0,"",Q565/AI565)</f>
      </c>
      <c r="AK565" s="104" t="str">
        <f>IF(AI565=0,"",R565/AI565)</f>
      </c>
      <c r="AL565" s="105" t="str">
        <f>IF(AI565=0,"",S565/AI565)</f>
      </c>
      <c r="AM565" s="106" t="str">
        <f>IF(AI565=0,"",Y565/AI565)</f>
      </c>
    </row>
    <row r="566">
      <c r="A566" t="s">
        <v>256</v>
      </c>
      <c r="B566" s="73" t="n">
        <v>2043</v>
      </c>
      <c r="C566" t="s">
        <v>256</v>
      </c>
      <c r="D566" t="s">
        <v>229</v>
      </c>
      <c r="E566" s="74" t="s">
        <v>351</v>
      </c>
      <c r="F566" s="75" t="s">
        <v>352</v>
      </c>
      <c r="G566" s="76" t="s">
        <v>260</v>
      </c>
      <c r="H566" s="77" t="s">
        <v>240</v>
      </c>
      <c r="I566" s="78" t="s">
        <v>215</v>
      </c>
      <c r="J566" s="79" t="str">
        <f>IFERROR(INDEX('Cost_Components'!$K$2:$K$28,MATCH(E566,'Cost_Components'!$A$2:$A$28,0)),"")</f>
      </c>
      <c r="K566" s="80" t="str">
        <f>IF(OR(L566="",Z566="",AA566="",AB566=""),"",IF(B566&lt;AA566,L566,IF(B566&gt;AB566,Z566,L566+(Z566-L566)*MIN(MAX((B566-AA566+1)/MAX(AB566-AA566+1,1),0),1))))</f>
      </c>
      <c r="L566" s="81" t="str">
        <f>IFERROR(INDEX('Cost_Components'!$S$2:$S$28,MATCH(E566,'Cost_Components'!$A$2:$A$28,0)),"")</f>
      </c>
      <c r="M566" s="82" t="str">
        <f>IFERROR(INDEX('Cost_Components'!$L$2:$L$28,MATCH(E566,'Cost_Components'!$A$2:$A$28,0)),"")</f>
      </c>
      <c r="N566" s="83" t="str">
        <f>IFERROR(INDEX('Cost_Components'!$P$2:$P$28,MATCH(E566,'Cost_Components'!$A$2:$A$28,0)),"")</f>
      </c>
      <c r="O566" s="84" t="str">
        <f>AF566*J566</f>
      </c>
      <c r="P566" s="85" t="str">
        <f>AG566*J566</f>
      </c>
      <c r="Q566" s="86" t="str">
        <f>P566*L566*M566*N566</f>
      </c>
      <c r="R566" s="87" t="str">
        <f>O566*K566*M566*N566</f>
      </c>
      <c r="S566" s="88" t="str">
        <f>R566-Q566</f>
      </c>
      <c r="T566" s="34" t="str">
        <f>IFERROR(INDEX('Cost_Components'!$R$2:$R$28,MATCH(E566,'Cost_Components'!$A$2:$A$28,0)),"")</f>
      </c>
      <c r="U566" s="89" t="str">
        <f>IFERROR(INDEX('Cost_Components'!$Q$2:$Q$28,MATCH(E566,'Cost_Components'!$A$2:$A$28,0)),"")</f>
      </c>
      <c r="V566" s="90" t="str">
        <f>1/(1+'Calculation_Assumptions'!$B$5)^(B566-'Calculation_Assumptions'!$B$2)</f>
      </c>
      <c r="W566" s="91" t="str">
        <f>Q566*V566</f>
      </c>
      <c r="X566" s="92" t="str">
        <f>R566*V566</f>
      </c>
      <c r="Y566" s="93" t="str">
        <f>S566*V566</f>
      </c>
      <c r="Z566" s="94" t="str">
        <f>IFERROR(INDEX('Cost_Components'!$T$2:$T$28,MATCH(E566,'Cost_Components'!$A$2:$A$28,0)),"")</f>
      </c>
      <c r="AA566" s="95" t="str">
        <f>IFERROR(INDEX('Cost_Components'!$U$2:$U$28,MATCH(E566,'Cost_Components'!$A$2:$A$28,0)),"")</f>
      </c>
      <c r="AB566" s="96" t="str">
        <f>IFERROR(INDEX('Cost_Components'!$V$2:$V$28,MATCH(E566,'Cost_Components'!$A$2:$A$28,0)),"")</f>
      </c>
      <c r="AC566" s="97" t="str">
        <f>IFERROR(INDEX('Cost_Components'!$M$2:$M$28,MATCH(E566,'Cost_Components'!$A$2:$A$28,0)),"")</f>
      </c>
      <c r="AD566" s="98" t="str">
        <f>IFERROR(INDEX('Cost_Components'!$N$2:$N$28,MATCH(E566,'Cost_Components'!$A$2:$A$28,0)),"")</f>
      </c>
      <c r="AE566" s="34" t="str">
        <f>IFERROR(INDEX('Cost_Components'!$O$2:$O$28,MATCH(E566,'Cost_Components'!$A$2:$A$28,0)),"")</f>
      </c>
      <c r="AF566" s="99" t="n">
        <v>476421.235229427</v>
      </c>
      <c r="AG566" s="100" t="n">
        <v>476397.371352561</v>
      </c>
      <c r="AH566" s="101" t="str">
        <f>IF(H566="shared-count-once",COUNTIFS($A$2:$A$1405,A566,$B$2:$B$1405,B566,$E$2:$E$1405,E566),1)</f>
      </c>
      <c r="AI566" s="102" t="n">
        <v>317814114.067152</v>
      </c>
      <c r="AJ566" s="103" t="str">
        <f>IF(AI566=0,"",Q566/AI566)</f>
      </c>
      <c r="AK566" s="104" t="str">
        <f>IF(AI566=0,"",R566/AI566)</f>
      </c>
      <c r="AL566" s="105" t="str">
        <f>IF(AI566=0,"",S566/AI566)</f>
      </c>
      <c r="AM566" s="106" t="str">
        <f>IF(AI566=0,"",Y566/AI566)</f>
      </c>
    </row>
    <row r="567">
      <c r="A567" t="s">
        <v>256</v>
      </c>
      <c r="B567" s="73" t="n">
        <v>2044</v>
      </c>
      <c r="C567" t="s">
        <v>256</v>
      </c>
      <c r="D567" t="s">
        <v>229</v>
      </c>
      <c r="E567" s="74" t="s">
        <v>351</v>
      </c>
      <c r="F567" s="75" t="s">
        <v>352</v>
      </c>
      <c r="G567" s="76" t="s">
        <v>260</v>
      </c>
      <c r="H567" s="77" t="s">
        <v>240</v>
      </c>
      <c r="I567" s="78" t="s">
        <v>215</v>
      </c>
      <c r="J567" s="79" t="str">
        <f>IFERROR(INDEX('Cost_Components'!$K$2:$K$28,MATCH(E567,'Cost_Components'!$A$2:$A$28,0)),"")</f>
      </c>
      <c r="K567" s="80" t="str">
        <f>IF(OR(L567="",Z567="",AA567="",AB567=""),"",IF(B567&lt;AA567,L567,IF(B567&gt;AB567,Z567,L567+(Z567-L567)*MIN(MAX((B567-AA567+1)/MAX(AB567-AA567+1,1),0),1))))</f>
      </c>
      <c r="L567" s="81" t="str">
        <f>IFERROR(INDEX('Cost_Components'!$S$2:$S$28,MATCH(E567,'Cost_Components'!$A$2:$A$28,0)),"")</f>
      </c>
      <c r="M567" s="82" t="str">
        <f>IFERROR(INDEX('Cost_Components'!$L$2:$L$28,MATCH(E567,'Cost_Components'!$A$2:$A$28,0)),"")</f>
      </c>
      <c r="N567" s="83" t="str">
        <f>IFERROR(INDEX('Cost_Components'!$P$2:$P$28,MATCH(E567,'Cost_Components'!$A$2:$A$28,0)),"")</f>
      </c>
      <c r="O567" s="84" t="str">
        <f>AF567*J567</f>
      </c>
      <c r="P567" s="85" t="str">
        <f>AG567*J567</f>
      </c>
      <c r="Q567" s="86" t="str">
        <f>P567*L567*M567*N567</f>
      </c>
      <c r="R567" s="87" t="str">
        <f>O567*K567*M567*N567</f>
      </c>
      <c r="S567" s="88" t="str">
        <f>R567-Q567</f>
      </c>
      <c r="T567" s="34" t="str">
        <f>IFERROR(INDEX('Cost_Components'!$R$2:$R$28,MATCH(E567,'Cost_Components'!$A$2:$A$28,0)),"")</f>
      </c>
      <c r="U567" s="89" t="str">
        <f>IFERROR(INDEX('Cost_Components'!$Q$2:$Q$28,MATCH(E567,'Cost_Components'!$A$2:$A$28,0)),"")</f>
      </c>
      <c r="V567" s="90" t="str">
        <f>1/(1+'Calculation_Assumptions'!$B$5)^(B567-'Calculation_Assumptions'!$B$2)</f>
      </c>
      <c r="W567" s="91" t="str">
        <f>Q567*V567</f>
      </c>
      <c r="X567" s="92" t="str">
        <f>R567*V567</f>
      </c>
      <c r="Y567" s="93" t="str">
        <f>S567*V567</f>
      </c>
      <c r="Z567" s="94" t="str">
        <f>IFERROR(INDEX('Cost_Components'!$T$2:$T$28,MATCH(E567,'Cost_Components'!$A$2:$A$28,0)),"")</f>
      </c>
      <c r="AA567" s="95" t="str">
        <f>IFERROR(INDEX('Cost_Components'!$U$2:$U$28,MATCH(E567,'Cost_Components'!$A$2:$A$28,0)),"")</f>
      </c>
      <c r="AB567" s="96" t="str">
        <f>IFERROR(INDEX('Cost_Components'!$V$2:$V$28,MATCH(E567,'Cost_Components'!$A$2:$A$28,0)),"")</f>
      </c>
      <c r="AC567" s="97" t="str">
        <f>IFERROR(INDEX('Cost_Components'!$M$2:$M$28,MATCH(E567,'Cost_Components'!$A$2:$A$28,0)),"")</f>
      </c>
      <c r="AD567" s="98" t="str">
        <f>IFERROR(INDEX('Cost_Components'!$N$2:$N$28,MATCH(E567,'Cost_Components'!$A$2:$A$28,0)),"")</f>
      </c>
      <c r="AE567" s="34" t="str">
        <f>IFERROR(INDEX('Cost_Components'!$O$2:$O$28,MATCH(E567,'Cost_Components'!$A$2:$A$28,0)),"")</f>
      </c>
      <c r="AF567" s="99" t="n">
        <v>483547.507546636</v>
      </c>
      <c r="AG567" s="100" t="n">
        <v>483521.740001371</v>
      </c>
      <c r="AH567" s="101" t="str">
        <f>IF(H567="shared-count-once",COUNTIFS($A$2:$A$1405,A567,$B$2:$B$1405,B567,$E$2:$E$1405,E567),1)</f>
      </c>
      <c r="AI567" s="102" t="n">
        <v>318840890.732156</v>
      </c>
      <c r="AJ567" s="103" t="str">
        <f>IF(AI567=0,"",Q567/AI567)</f>
      </c>
      <c r="AK567" s="104" t="str">
        <f>IF(AI567=0,"",R567/AI567)</f>
      </c>
      <c r="AL567" s="105" t="str">
        <f>IF(AI567=0,"",S567/AI567)</f>
      </c>
      <c r="AM567" s="106" t="str">
        <f>IF(AI567=0,"",Y567/AI567)</f>
      </c>
    </row>
    <row r="568">
      <c r="A568" t="s">
        <v>256</v>
      </c>
      <c r="B568" s="73" t="n">
        <v>2045</v>
      </c>
      <c r="C568" t="s">
        <v>256</v>
      </c>
      <c r="D568" t="s">
        <v>229</v>
      </c>
      <c r="E568" s="74" t="s">
        <v>351</v>
      </c>
      <c r="F568" s="75" t="s">
        <v>352</v>
      </c>
      <c r="G568" s="76" t="s">
        <v>260</v>
      </c>
      <c r="H568" s="77" t="s">
        <v>240</v>
      </c>
      <c r="I568" s="78" t="s">
        <v>215</v>
      </c>
      <c r="J568" s="79" t="str">
        <f>IFERROR(INDEX('Cost_Components'!$K$2:$K$28,MATCH(E568,'Cost_Components'!$A$2:$A$28,0)),"")</f>
      </c>
      <c r="K568" s="80" t="str">
        <f>IF(OR(L568="",Z568="",AA568="",AB568=""),"",IF(B568&lt;AA568,L568,IF(B568&gt;AB568,Z568,L568+(Z568-L568)*MIN(MAX((B568-AA568+1)/MAX(AB568-AA568+1,1),0),1))))</f>
      </c>
      <c r="L568" s="81" t="str">
        <f>IFERROR(INDEX('Cost_Components'!$S$2:$S$28,MATCH(E568,'Cost_Components'!$A$2:$A$28,0)),"")</f>
      </c>
      <c r="M568" s="82" t="str">
        <f>IFERROR(INDEX('Cost_Components'!$L$2:$L$28,MATCH(E568,'Cost_Components'!$A$2:$A$28,0)),"")</f>
      </c>
      <c r="N568" s="83" t="str">
        <f>IFERROR(INDEX('Cost_Components'!$P$2:$P$28,MATCH(E568,'Cost_Components'!$A$2:$A$28,0)),"")</f>
      </c>
      <c r="O568" s="84" t="str">
        <f>AF568*J568</f>
      </c>
      <c r="P568" s="85" t="str">
        <f>AG568*J568</f>
      </c>
      <c r="Q568" s="86" t="str">
        <f>P568*L568*M568*N568</f>
      </c>
      <c r="R568" s="87" t="str">
        <f>O568*K568*M568*N568</f>
      </c>
      <c r="S568" s="88" t="str">
        <f>R568-Q568</f>
      </c>
      <c r="T568" s="34" t="str">
        <f>IFERROR(INDEX('Cost_Components'!$R$2:$R$28,MATCH(E568,'Cost_Components'!$A$2:$A$28,0)),"")</f>
      </c>
      <c r="U568" s="89" t="str">
        <f>IFERROR(INDEX('Cost_Components'!$Q$2:$Q$28,MATCH(E568,'Cost_Components'!$A$2:$A$28,0)),"")</f>
      </c>
      <c r="V568" s="90" t="str">
        <f>1/(1+'Calculation_Assumptions'!$B$5)^(B568-'Calculation_Assumptions'!$B$2)</f>
      </c>
      <c r="W568" s="91" t="str">
        <f>Q568*V568</f>
      </c>
      <c r="X568" s="92" t="str">
        <f>R568*V568</f>
      </c>
      <c r="Y568" s="93" t="str">
        <f>S568*V568</f>
      </c>
      <c r="Z568" s="94" t="str">
        <f>IFERROR(INDEX('Cost_Components'!$T$2:$T$28,MATCH(E568,'Cost_Components'!$A$2:$A$28,0)),"")</f>
      </c>
      <c r="AA568" s="95" t="str">
        <f>IFERROR(INDEX('Cost_Components'!$U$2:$U$28,MATCH(E568,'Cost_Components'!$A$2:$A$28,0)),"")</f>
      </c>
      <c r="AB568" s="96" t="str">
        <f>IFERROR(INDEX('Cost_Components'!$V$2:$V$28,MATCH(E568,'Cost_Components'!$A$2:$A$28,0)),"")</f>
      </c>
      <c r="AC568" s="97" t="str">
        <f>IFERROR(INDEX('Cost_Components'!$M$2:$M$28,MATCH(E568,'Cost_Components'!$A$2:$A$28,0)),"")</f>
      </c>
      <c r="AD568" s="98" t="str">
        <f>IFERROR(INDEX('Cost_Components'!$N$2:$N$28,MATCH(E568,'Cost_Components'!$A$2:$A$28,0)),"")</f>
      </c>
      <c r="AE568" s="34" t="str">
        <f>IFERROR(INDEX('Cost_Components'!$O$2:$O$28,MATCH(E568,'Cost_Components'!$A$2:$A$28,0)),"")</f>
      </c>
      <c r="AF568" s="99" t="n">
        <v>490212.454296465</v>
      </c>
      <c r="AG568" s="100" t="n">
        <v>490184.769684506</v>
      </c>
      <c r="AH568" s="101" t="str">
        <f>IF(H568="shared-count-once",COUNTIFS($A$2:$A$1405,A568,$B$2:$B$1405,B568,$E$2:$E$1405,E568),1)</f>
      </c>
      <c r="AI568" s="102" t="n">
        <v>319784682.33108</v>
      </c>
      <c r="AJ568" s="103" t="str">
        <f>IF(AI568=0,"",Q568/AI568)</f>
      </c>
      <c r="AK568" s="104" t="str">
        <f>IF(AI568=0,"",R568/AI568)</f>
      </c>
      <c r="AL568" s="105" t="str">
        <f>IF(AI568=0,"",S568/AI568)</f>
      </c>
      <c r="AM568" s="106" t="str">
        <f>IF(AI568=0,"",Y568/AI568)</f>
      </c>
    </row>
    <row r="569">
      <c r="A569" t="s">
        <v>256</v>
      </c>
      <c r="B569" s="73" t="n">
        <v>2046</v>
      </c>
      <c r="C569" t="s">
        <v>256</v>
      </c>
      <c r="D569" t="s">
        <v>229</v>
      </c>
      <c r="E569" s="74" t="s">
        <v>351</v>
      </c>
      <c r="F569" s="75" t="s">
        <v>352</v>
      </c>
      <c r="G569" s="76" t="s">
        <v>260</v>
      </c>
      <c r="H569" s="77" t="s">
        <v>240</v>
      </c>
      <c r="I569" s="78" t="s">
        <v>215</v>
      </c>
      <c r="J569" s="79" t="str">
        <f>IFERROR(INDEX('Cost_Components'!$K$2:$K$28,MATCH(E569,'Cost_Components'!$A$2:$A$28,0)),"")</f>
      </c>
      <c r="K569" s="80" t="str">
        <f>IF(OR(L569="",Z569="",AA569="",AB569=""),"",IF(B569&lt;AA569,L569,IF(B569&gt;AB569,Z569,L569+(Z569-L569)*MIN(MAX((B569-AA569+1)/MAX(AB569-AA569+1,1),0),1))))</f>
      </c>
      <c r="L569" s="81" t="str">
        <f>IFERROR(INDEX('Cost_Components'!$S$2:$S$28,MATCH(E569,'Cost_Components'!$A$2:$A$28,0)),"")</f>
      </c>
      <c r="M569" s="82" t="str">
        <f>IFERROR(INDEX('Cost_Components'!$L$2:$L$28,MATCH(E569,'Cost_Components'!$A$2:$A$28,0)),"")</f>
      </c>
      <c r="N569" s="83" t="str">
        <f>IFERROR(INDEX('Cost_Components'!$P$2:$P$28,MATCH(E569,'Cost_Components'!$A$2:$A$28,0)),"")</f>
      </c>
      <c r="O569" s="84" t="str">
        <f>AF569*J569</f>
      </c>
      <c r="P569" s="85" t="str">
        <f>AG569*J569</f>
      </c>
      <c r="Q569" s="86" t="str">
        <f>P569*L569*M569*N569</f>
      </c>
      <c r="R569" s="87" t="str">
        <f>O569*K569*M569*N569</f>
      </c>
      <c r="S569" s="88" t="str">
        <f>R569-Q569</f>
      </c>
      <c r="T569" s="34" t="str">
        <f>IFERROR(INDEX('Cost_Components'!$R$2:$R$28,MATCH(E569,'Cost_Components'!$A$2:$A$28,0)),"")</f>
      </c>
      <c r="U569" s="89" t="str">
        <f>IFERROR(INDEX('Cost_Components'!$Q$2:$Q$28,MATCH(E569,'Cost_Components'!$A$2:$A$28,0)),"")</f>
      </c>
      <c r="V569" s="90" t="str">
        <f>1/(1+'Calculation_Assumptions'!$B$5)^(B569-'Calculation_Assumptions'!$B$2)</f>
      </c>
      <c r="W569" s="91" t="str">
        <f>Q569*V569</f>
      </c>
      <c r="X569" s="92" t="str">
        <f>R569*V569</f>
      </c>
      <c r="Y569" s="93" t="str">
        <f>S569*V569</f>
      </c>
      <c r="Z569" s="94" t="str">
        <f>IFERROR(INDEX('Cost_Components'!$T$2:$T$28,MATCH(E569,'Cost_Components'!$A$2:$A$28,0)),"")</f>
      </c>
      <c r="AA569" s="95" t="str">
        <f>IFERROR(INDEX('Cost_Components'!$U$2:$U$28,MATCH(E569,'Cost_Components'!$A$2:$A$28,0)),"")</f>
      </c>
      <c r="AB569" s="96" t="str">
        <f>IFERROR(INDEX('Cost_Components'!$V$2:$V$28,MATCH(E569,'Cost_Components'!$A$2:$A$28,0)),"")</f>
      </c>
      <c r="AC569" s="97" t="str">
        <f>IFERROR(INDEX('Cost_Components'!$M$2:$M$28,MATCH(E569,'Cost_Components'!$A$2:$A$28,0)),"")</f>
      </c>
      <c r="AD569" s="98" t="str">
        <f>IFERROR(INDEX('Cost_Components'!$N$2:$N$28,MATCH(E569,'Cost_Components'!$A$2:$A$28,0)),"")</f>
      </c>
      <c r="AE569" s="34" t="str">
        <f>IFERROR(INDEX('Cost_Components'!$O$2:$O$28,MATCH(E569,'Cost_Components'!$A$2:$A$28,0)),"")</f>
      </c>
      <c r="AF569" s="99" t="n">
        <v>497622.043810134</v>
      </c>
      <c r="AG569" s="100" t="n">
        <v>497592.401932076</v>
      </c>
      <c r="AH569" s="101" t="str">
        <f>IF(H569="shared-count-once",COUNTIFS($A$2:$A$1405,A569,$B$2:$B$1405,B569,$E$2:$E$1405,E569),1)</f>
      </c>
      <c r="AI569" s="102" t="n">
        <v>320645615.981408</v>
      </c>
      <c r="AJ569" s="103" t="str">
        <f>IF(AI569=0,"",Q569/AI569)</f>
      </c>
      <c r="AK569" s="104" t="str">
        <f>IF(AI569=0,"",R569/AI569)</f>
      </c>
      <c r="AL569" s="105" t="str">
        <f>IF(AI569=0,"",S569/AI569)</f>
      </c>
      <c r="AM569" s="106" t="str">
        <f>IF(AI569=0,"",Y569/AI569)</f>
      </c>
    </row>
    <row r="570">
      <c r="A570" t="s">
        <v>256</v>
      </c>
      <c r="B570" s="73" t="n">
        <v>2047</v>
      </c>
      <c r="C570" t="s">
        <v>256</v>
      </c>
      <c r="D570" t="s">
        <v>229</v>
      </c>
      <c r="E570" s="74" t="s">
        <v>351</v>
      </c>
      <c r="F570" s="75" t="s">
        <v>352</v>
      </c>
      <c r="G570" s="76" t="s">
        <v>260</v>
      </c>
      <c r="H570" s="77" t="s">
        <v>240</v>
      </c>
      <c r="I570" s="78" t="s">
        <v>215</v>
      </c>
      <c r="J570" s="79" t="str">
        <f>IFERROR(INDEX('Cost_Components'!$K$2:$K$28,MATCH(E570,'Cost_Components'!$A$2:$A$28,0)),"")</f>
      </c>
      <c r="K570" s="80" t="str">
        <f>IF(OR(L570="",Z570="",AA570="",AB570=""),"",IF(B570&lt;AA570,L570,IF(B570&gt;AB570,Z570,L570+(Z570-L570)*MIN(MAX((B570-AA570+1)/MAX(AB570-AA570+1,1),0),1))))</f>
      </c>
      <c r="L570" s="81" t="str">
        <f>IFERROR(INDEX('Cost_Components'!$S$2:$S$28,MATCH(E570,'Cost_Components'!$A$2:$A$28,0)),"")</f>
      </c>
      <c r="M570" s="82" t="str">
        <f>IFERROR(INDEX('Cost_Components'!$L$2:$L$28,MATCH(E570,'Cost_Components'!$A$2:$A$28,0)),"")</f>
      </c>
      <c r="N570" s="83" t="str">
        <f>IFERROR(INDEX('Cost_Components'!$P$2:$P$28,MATCH(E570,'Cost_Components'!$A$2:$A$28,0)),"")</f>
      </c>
      <c r="O570" s="84" t="str">
        <f>AF570*J570</f>
      </c>
      <c r="P570" s="85" t="str">
        <f>AG570*J570</f>
      </c>
      <c r="Q570" s="86" t="str">
        <f>P570*L570*M570*N570</f>
      </c>
      <c r="R570" s="87" t="str">
        <f>O570*K570*M570*N570</f>
      </c>
      <c r="S570" s="88" t="str">
        <f>R570-Q570</f>
      </c>
      <c r="T570" s="34" t="str">
        <f>IFERROR(INDEX('Cost_Components'!$R$2:$R$28,MATCH(E570,'Cost_Components'!$A$2:$A$28,0)),"")</f>
      </c>
      <c r="U570" s="89" t="str">
        <f>IFERROR(INDEX('Cost_Components'!$Q$2:$Q$28,MATCH(E570,'Cost_Components'!$A$2:$A$28,0)),"")</f>
      </c>
      <c r="V570" s="90" t="str">
        <f>1/(1+'Calculation_Assumptions'!$B$5)^(B570-'Calculation_Assumptions'!$B$2)</f>
      </c>
      <c r="W570" s="91" t="str">
        <f>Q570*V570</f>
      </c>
      <c r="X570" s="92" t="str">
        <f>R570*V570</f>
      </c>
      <c r="Y570" s="93" t="str">
        <f>S570*V570</f>
      </c>
      <c r="Z570" s="94" t="str">
        <f>IFERROR(INDEX('Cost_Components'!$T$2:$T$28,MATCH(E570,'Cost_Components'!$A$2:$A$28,0)),"")</f>
      </c>
      <c r="AA570" s="95" t="str">
        <f>IFERROR(INDEX('Cost_Components'!$U$2:$U$28,MATCH(E570,'Cost_Components'!$A$2:$A$28,0)),"")</f>
      </c>
      <c r="AB570" s="96" t="str">
        <f>IFERROR(INDEX('Cost_Components'!$V$2:$V$28,MATCH(E570,'Cost_Components'!$A$2:$A$28,0)),"")</f>
      </c>
      <c r="AC570" s="97" t="str">
        <f>IFERROR(INDEX('Cost_Components'!$M$2:$M$28,MATCH(E570,'Cost_Components'!$A$2:$A$28,0)),"")</f>
      </c>
      <c r="AD570" s="98" t="str">
        <f>IFERROR(INDEX('Cost_Components'!$N$2:$N$28,MATCH(E570,'Cost_Components'!$A$2:$A$28,0)),"")</f>
      </c>
      <c r="AE570" s="34" t="str">
        <f>IFERROR(INDEX('Cost_Components'!$O$2:$O$28,MATCH(E570,'Cost_Components'!$A$2:$A$28,0)),"")</f>
      </c>
      <c r="AF570" s="99" t="n">
        <v>504715.936376601</v>
      </c>
      <c r="AG570" s="100" t="n">
        <v>504684.317339513</v>
      </c>
      <c r="AH570" s="101" t="str">
        <f>IF(H570="shared-count-once",COUNTIFS($A$2:$A$1405,A570,$B$2:$B$1405,B570,$E$2:$E$1405,E570),1)</f>
      </c>
      <c r="AI570" s="102" t="n">
        <v>321429520.522875</v>
      </c>
      <c r="AJ570" s="103" t="str">
        <f>IF(AI570=0,"",Q570/AI570)</f>
      </c>
      <c r="AK570" s="104" t="str">
        <f>IF(AI570=0,"",R570/AI570)</f>
      </c>
      <c r="AL570" s="105" t="str">
        <f>IF(AI570=0,"",S570/AI570)</f>
      </c>
      <c r="AM570" s="106" t="str">
        <f>IF(AI570=0,"",Y570/AI570)</f>
      </c>
    </row>
    <row r="571">
      <c r="A571" t="s">
        <v>256</v>
      </c>
      <c r="B571" s="73" t="n">
        <v>2048</v>
      </c>
      <c r="C571" t="s">
        <v>256</v>
      </c>
      <c r="D571" t="s">
        <v>229</v>
      </c>
      <c r="E571" s="74" t="s">
        <v>351</v>
      </c>
      <c r="F571" s="75" t="s">
        <v>352</v>
      </c>
      <c r="G571" s="76" t="s">
        <v>260</v>
      </c>
      <c r="H571" s="77" t="s">
        <v>240</v>
      </c>
      <c r="I571" s="78" t="s">
        <v>215</v>
      </c>
      <c r="J571" s="79" t="str">
        <f>IFERROR(INDEX('Cost_Components'!$K$2:$K$28,MATCH(E571,'Cost_Components'!$A$2:$A$28,0)),"")</f>
      </c>
      <c r="K571" s="80" t="str">
        <f>IF(OR(L571="",Z571="",AA571="",AB571=""),"",IF(B571&lt;AA571,L571,IF(B571&gt;AB571,Z571,L571+(Z571-L571)*MIN(MAX((B571-AA571+1)/MAX(AB571-AA571+1,1),0),1))))</f>
      </c>
      <c r="L571" s="81" t="str">
        <f>IFERROR(INDEX('Cost_Components'!$S$2:$S$28,MATCH(E571,'Cost_Components'!$A$2:$A$28,0)),"")</f>
      </c>
      <c r="M571" s="82" t="str">
        <f>IFERROR(INDEX('Cost_Components'!$L$2:$L$28,MATCH(E571,'Cost_Components'!$A$2:$A$28,0)),"")</f>
      </c>
      <c r="N571" s="83" t="str">
        <f>IFERROR(INDEX('Cost_Components'!$P$2:$P$28,MATCH(E571,'Cost_Components'!$A$2:$A$28,0)),"")</f>
      </c>
      <c r="O571" s="84" t="str">
        <f>AF571*J571</f>
      </c>
      <c r="P571" s="85" t="str">
        <f>AG571*J571</f>
      </c>
      <c r="Q571" s="86" t="str">
        <f>P571*L571*M571*N571</f>
      </c>
      <c r="R571" s="87" t="str">
        <f>O571*K571*M571*N571</f>
      </c>
      <c r="S571" s="88" t="str">
        <f>R571-Q571</f>
      </c>
      <c r="T571" s="34" t="str">
        <f>IFERROR(INDEX('Cost_Components'!$R$2:$R$28,MATCH(E571,'Cost_Components'!$A$2:$A$28,0)),"")</f>
      </c>
      <c r="U571" s="89" t="str">
        <f>IFERROR(INDEX('Cost_Components'!$Q$2:$Q$28,MATCH(E571,'Cost_Components'!$A$2:$A$28,0)),"")</f>
      </c>
      <c r="V571" s="90" t="str">
        <f>1/(1+'Calculation_Assumptions'!$B$5)^(B571-'Calculation_Assumptions'!$B$2)</f>
      </c>
      <c r="W571" s="91" t="str">
        <f>Q571*V571</f>
      </c>
      <c r="X571" s="92" t="str">
        <f>R571*V571</f>
      </c>
      <c r="Y571" s="93" t="str">
        <f>S571*V571</f>
      </c>
      <c r="Z571" s="94" t="str">
        <f>IFERROR(INDEX('Cost_Components'!$T$2:$T$28,MATCH(E571,'Cost_Components'!$A$2:$A$28,0)),"")</f>
      </c>
      <c r="AA571" s="95" t="str">
        <f>IFERROR(INDEX('Cost_Components'!$U$2:$U$28,MATCH(E571,'Cost_Components'!$A$2:$A$28,0)),"")</f>
      </c>
      <c r="AB571" s="96" t="str">
        <f>IFERROR(INDEX('Cost_Components'!$V$2:$V$28,MATCH(E571,'Cost_Components'!$A$2:$A$28,0)),"")</f>
      </c>
      <c r="AC571" s="97" t="str">
        <f>IFERROR(INDEX('Cost_Components'!$M$2:$M$28,MATCH(E571,'Cost_Components'!$A$2:$A$28,0)),"")</f>
      </c>
      <c r="AD571" s="98" t="str">
        <f>IFERROR(INDEX('Cost_Components'!$N$2:$N$28,MATCH(E571,'Cost_Components'!$A$2:$A$28,0)),"")</f>
      </c>
      <c r="AE571" s="34" t="str">
        <f>IFERROR(INDEX('Cost_Components'!$O$2:$O$28,MATCH(E571,'Cost_Components'!$A$2:$A$28,0)),"")</f>
      </c>
      <c r="AF571" s="99" t="n">
        <v>513150.978697423</v>
      </c>
      <c r="AG571" s="100" t="n">
        <v>513117.256590871</v>
      </c>
      <c r="AH571" s="101" t="str">
        <f>IF(H571="shared-count-once",COUNTIFS($A$2:$A$1405,A571,$B$2:$B$1405,B571,$E$2:$E$1405,E571),1)</f>
      </c>
      <c r="AI571" s="102" t="n">
        <v>322136832.260161</v>
      </c>
      <c r="AJ571" s="103" t="str">
        <f>IF(AI571=0,"",Q571/AI571)</f>
      </c>
      <c r="AK571" s="104" t="str">
        <f>IF(AI571=0,"",R571/AI571)</f>
      </c>
      <c r="AL571" s="105" t="str">
        <f>IF(AI571=0,"",S571/AI571)</f>
      </c>
      <c r="AM571" s="106" t="str">
        <f>IF(AI571=0,"",Y571/AI571)</f>
      </c>
    </row>
    <row r="572">
      <c r="A572" t="s">
        <v>256</v>
      </c>
      <c r="B572" s="73" t="n">
        <v>2049</v>
      </c>
      <c r="C572" t="s">
        <v>256</v>
      </c>
      <c r="D572" t="s">
        <v>229</v>
      </c>
      <c r="E572" s="74" t="s">
        <v>351</v>
      </c>
      <c r="F572" s="75" t="s">
        <v>352</v>
      </c>
      <c r="G572" s="76" t="s">
        <v>260</v>
      </c>
      <c r="H572" s="77" t="s">
        <v>240</v>
      </c>
      <c r="I572" s="78" t="s">
        <v>215</v>
      </c>
      <c r="J572" s="79" t="str">
        <f>IFERROR(INDEX('Cost_Components'!$K$2:$K$28,MATCH(E572,'Cost_Components'!$A$2:$A$28,0)),"")</f>
      </c>
      <c r="K572" s="80" t="str">
        <f>IF(OR(L572="",Z572="",AA572="",AB572=""),"",IF(B572&lt;AA572,L572,IF(B572&gt;AB572,Z572,L572+(Z572-L572)*MIN(MAX((B572-AA572+1)/MAX(AB572-AA572+1,1),0),1))))</f>
      </c>
      <c r="L572" s="81" t="str">
        <f>IFERROR(INDEX('Cost_Components'!$S$2:$S$28,MATCH(E572,'Cost_Components'!$A$2:$A$28,0)),"")</f>
      </c>
      <c r="M572" s="82" t="str">
        <f>IFERROR(INDEX('Cost_Components'!$L$2:$L$28,MATCH(E572,'Cost_Components'!$A$2:$A$28,0)),"")</f>
      </c>
      <c r="N572" s="83" t="str">
        <f>IFERROR(INDEX('Cost_Components'!$P$2:$P$28,MATCH(E572,'Cost_Components'!$A$2:$A$28,0)),"")</f>
      </c>
      <c r="O572" s="84" t="str">
        <f>AF572*J572</f>
      </c>
      <c r="P572" s="85" t="str">
        <f>AG572*J572</f>
      </c>
      <c r="Q572" s="86" t="str">
        <f>P572*L572*M572*N572</f>
      </c>
      <c r="R572" s="87" t="str">
        <f>O572*K572*M572*N572</f>
      </c>
      <c r="S572" s="88" t="str">
        <f>R572-Q572</f>
      </c>
      <c r="T572" s="34" t="str">
        <f>IFERROR(INDEX('Cost_Components'!$R$2:$R$28,MATCH(E572,'Cost_Components'!$A$2:$A$28,0)),"")</f>
      </c>
      <c r="U572" s="89" t="str">
        <f>IFERROR(INDEX('Cost_Components'!$Q$2:$Q$28,MATCH(E572,'Cost_Components'!$A$2:$A$28,0)),"")</f>
      </c>
      <c r="V572" s="90" t="str">
        <f>1/(1+'Calculation_Assumptions'!$B$5)^(B572-'Calculation_Assumptions'!$B$2)</f>
      </c>
      <c r="W572" s="91" t="str">
        <f>Q572*V572</f>
      </c>
      <c r="X572" s="92" t="str">
        <f>R572*V572</f>
      </c>
      <c r="Y572" s="93" t="str">
        <f>S572*V572</f>
      </c>
      <c r="Z572" s="94" t="str">
        <f>IFERROR(INDEX('Cost_Components'!$T$2:$T$28,MATCH(E572,'Cost_Components'!$A$2:$A$28,0)),"")</f>
      </c>
      <c r="AA572" s="95" t="str">
        <f>IFERROR(INDEX('Cost_Components'!$U$2:$U$28,MATCH(E572,'Cost_Components'!$A$2:$A$28,0)),"")</f>
      </c>
      <c r="AB572" s="96" t="str">
        <f>IFERROR(INDEX('Cost_Components'!$V$2:$V$28,MATCH(E572,'Cost_Components'!$A$2:$A$28,0)),"")</f>
      </c>
      <c r="AC572" s="97" t="str">
        <f>IFERROR(INDEX('Cost_Components'!$M$2:$M$28,MATCH(E572,'Cost_Components'!$A$2:$A$28,0)),"")</f>
      </c>
      <c r="AD572" s="98" t="str">
        <f>IFERROR(INDEX('Cost_Components'!$N$2:$N$28,MATCH(E572,'Cost_Components'!$A$2:$A$28,0)),"")</f>
      </c>
      <c r="AE572" s="34" t="str">
        <f>IFERROR(INDEX('Cost_Components'!$O$2:$O$28,MATCH(E572,'Cost_Components'!$A$2:$A$28,0)),"")</f>
      </c>
      <c r="AF572" s="99" t="n">
        <v>519506.950937262</v>
      </c>
      <c r="AG572" s="100" t="n">
        <v>519471.260323229</v>
      </c>
      <c r="AH572" s="101" t="str">
        <f>IF(H572="shared-count-once",COUNTIFS($A$2:$A$1405,A572,$B$2:$B$1405,B572,$E$2:$E$1405,E572),1)</f>
      </c>
      <c r="AI572" s="102" t="n">
        <v>322765819.752681</v>
      </c>
      <c r="AJ572" s="103" t="str">
        <f>IF(AI572=0,"",Q572/AI572)</f>
      </c>
      <c r="AK572" s="104" t="str">
        <f>IF(AI572=0,"",R572/AI572)</f>
      </c>
      <c r="AL572" s="105" t="str">
        <f>IF(AI572=0,"",S572/AI572)</f>
      </c>
      <c r="AM572" s="106" t="str">
        <f>IF(AI572=0,"",Y572/AI572)</f>
      </c>
    </row>
    <row r="573">
      <c r="A573" t="s">
        <v>256</v>
      </c>
      <c r="B573" s="73" t="n">
        <v>2050</v>
      </c>
      <c r="C573" t="s">
        <v>256</v>
      </c>
      <c r="D573" t="s">
        <v>229</v>
      </c>
      <c r="E573" s="74" t="s">
        <v>351</v>
      </c>
      <c r="F573" s="75" t="s">
        <v>352</v>
      </c>
      <c r="G573" s="76" t="s">
        <v>260</v>
      </c>
      <c r="H573" s="77" t="s">
        <v>240</v>
      </c>
      <c r="I573" s="78" t="s">
        <v>215</v>
      </c>
      <c r="J573" s="79" t="str">
        <f>IFERROR(INDEX('Cost_Components'!$K$2:$K$28,MATCH(E573,'Cost_Components'!$A$2:$A$28,0)),"")</f>
      </c>
      <c r="K573" s="80" t="str">
        <f>IF(OR(L573="",Z573="",AA573="",AB573=""),"",IF(B573&lt;AA573,L573,IF(B573&gt;AB573,Z573,L573+(Z573-L573)*MIN(MAX((B573-AA573+1)/MAX(AB573-AA573+1,1),0),1))))</f>
      </c>
      <c r="L573" s="81" t="str">
        <f>IFERROR(INDEX('Cost_Components'!$S$2:$S$28,MATCH(E573,'Cost_Components'!$A$2:$A$28,0)),"")</f>
      </c>
      <c r="M573" s="82" t="str">
        <f>IFERROR(INDEX('Cost_Components'!$L$2:$L$28,MATCH(E573,'Cost_Components'!$A$2:$A$28,0)),"")</f>
      </c>
      <c r="N573" s="83" t="str">
        <f>IFERROR(INDEX('Cost_Components'!$P$2:$P$28,MATCH(E573,'Cost_Components'!$A$2:$A$28,0)),"")</f>
      </c>
      <c r="O573" s="84" t="str">
        <f>AF573*J573</f>
      </c>
      <c r="P573" s="85" t="str">
        <f>AG573*J573</f>
      </c>
      <c r="Q573" s="86" t="str">
        <f>P573*L573*M573*N573</f>
      </c>
      <c r="R573" s="87" t="str">
        <f>O573*K573*M573*N573</f>
      </c>
      <c r="S573" s="88" t="str">
        <f>R573-Q573</f>
      </c>
      <c r="T573" s="34" t="str">
        <f>IFERROR(INDEX('Cost_Components'!$R$2:$R$28,MATCH(E573,'Cost_Components'!$A$2:$A$28,0)),"")</f>
      </c>
      <c r="U573" s="89" t="str">
        <f>IFERROR(INDEX('Cost_Components'!$Q$2:$Q$28,MATCH(E573,'Cost_Components'!$A$2:$A$28,0)),"")</f>
      </c>
      <c r="V573" s="90" t="str">
        <f>1/(1+'Calculation_Assumptions'!$B$5)^(B573-'Calculation_Assumptions'!$B$2)</f>
      </c>
      <c r="W573" s="91" t="str">
        <f>Q573*V573</f>
      </c>
      <c r="X573" s="92" t="str">
        <f>R573*V573</f>
      </c>
      <c r="Y573" s="93" t="str">
        <f>S573*V573</f>
      </c>
      <c r="Z573" s="94" t="str">
        <f>IFERROR(INDEX('Cost_Components'!$T$2:$T$28,MATCH(E573,'Cost_Components'!$A$2:$A$28,0)),"")</f>
      </c>
      <c r="AA573" s="95" t="str">
        <f>IFERROR(INDEX('Cost_Components'!$U$2:$U$28,MATCH(E573,'Cost_Components'!$A$2:$A$28,0)),"")</f>
      </c>
      <c r="AB573" s="96" t="str">
        <f>IFERROR(INDEX('Cost_Components'!$V$2:$V$28,MATCH(E573,'Cost_Components'!$A$2:$A$28,0)),"")</f>
      </c>
      <c r="AC573" s="97" t="str">
        <f>IFERROR(INDEX('Cost_Components'!$M$2:$M$28,MATCH(E573,'Cost_Components'!$A$2:$A$28,0)),"")</f>
      </c>
      <c r="AD573" s="98" t="str">
        <f>IFERROR(INDEX('Cost_Components'!$N$2:$N$28,MATCH(E573,'Cost_Components'!$A$2:$A$28,0)),"")</f>
      </c>
      <c r="AE573" s="34" t="str">
        <f>IFERROR(INDEX('Cost_Components'!$O$2:$O$28,MATCH(E573,'Cost_Components'!$A$2:$A$28,0)),"")</f>
      </c>
      <c r="AF573" s="99" t="n">
        <v>525033.561286382</v>
      </c>
      <c r="AG573" s="100" t="n">
        <v>524995.952794575</v>
      </c>
      <c r="AH573" s="101" t="str">
        <f>IF(H573="shared-count-once",COUNTIFS($A$2:$A$1405,A573,$B$2:$B$1405,B573,$E$2:$E$1405,E573),1)</f>
      </c>
      <c r="AI573" s="102" t="n">
        <v>323312042.563285</v>
      </c>
      <c r="AJ573" s="103" t="str">
        <f>IF(AI573=0,"",Q573/AI573)</f>
      </c>
      <c r="AK573" s="104" t="str">
        <f>IF(AI573=0,"",R573/AI573)</f>
      </c>
      <c r="AL573" s="105" t="str">
        <f>IF(AI573=0,"",S573/AI573)</f>
      </c>
      <c r="AM573" s="106" t="str">
        <f>IF(AI573=0,"",Y573/AI573)</f>
      </c>
    </row>
    <row r="574">
      <c r="A574" t="s">
        <v>256</v>
      </c>
      <c r="B574" s="73" t="n">
        <v>2025</v>
      </c>
      <c r="C574" t="s">
        <v>256</v>
      </c>
      <c r="D574" t="s">
        <v>229</v>
      </c>
      <c r="E574" s="74" t="s">
        <v>353</v>
      </c>
      <c r="F574" s="75" t="s">
        <v>354</v>
      </c>
      <c r="G574" s="76" t="s">
        <v>260</v>
      </c>
      <c r="H574" s="77" t="s">
        <v>240</v>
      </c>
      <c r="I574" s="78" t="s">
        <v>304</v>
      </c>
      <c r="J574" s="79" t="str">
        <f>IFERROR(INDEX('Cost_Components'!$K$2:$K$28,MATCH(E574,'Cost_Components'!$A$2:$A$28,0)),"")</f>
      </c>
      <c r="K574" s="80" t="str">
        <f>IF(OR(L574="",Z574="",AA574="",AB574=""),"",IF(B574&lt;AA574,L574,IF(B574&gt;AB574,Z574,L574+(Z574-L574)*MIN(MAX((B574-AA574+1)/MAX(AB574-AA574+1,1),0),1))))</f>
      </c>
      <c r="L574" s="81" t="str">
        <f>IFERROR(INDEX('Cost_Components'!$S$2:$S$28,MATCH(E574,'Cost_Components'!$A$2:$A$28,0)),"")</f>
      </c>
      <c r="M574" s="82" t="str">
        <f>IFERROR(INDEX('Cost_Components'!$L$2:$L$28,MATCH(E574,'Cost_Components'!$A$2:$A$28,0)),"")</f>
      </c>
      <c r="N574" s="83" t="str">
        <f>IFERROR(INDEX('Cost_Components'!$P$2:$P$28,MATCH(E574,'Cost_Components'!$A$2:$A$28,0)),"")</f>
      </c>
      <c r="O574" s="84" t="str">
        <f>AF574*J574</f>
      </c>
      <c r="P574" s="85" t="str">
        <f>AG574*J574</f>
      </c>
      <c r="Q574" s="86" t="str">
        <f>P574*L574*M574*N574</f>
      </c>
      <c r="R574" s="87" t="str">
        <f>O574*K574*M574*N574</f>
      </c>
      <c r="S574" s="88" t="str">
        <f>R574-Q574</f>
      </c>
      <c r="T574" s="34" t="str">
        <f>IFERROR(INDEX('Cost_Components'!$R$2:$R$28,MATCH(E574,'Cost_Components'!$A$2:$A$28,0)),"")</f>
      </c>
      <c r="U574" s="89" t="str">
        <f>IFERROR(INDEX('Cost_Components'!$Q$2:$Q$28,MATCH(E574,'Cost_Components'!$A$2:$A$28,0)),"")</f>
      </c>
      <c r="V574" s="90" t="str">
        <f>1/(1+'Calculation_Assumptions'!$B$5)^(B574-'Calculation_Assumptions'!$B$2)</f>
      </c>
      <c r="W574" s="91" t="str">
        <f>Q574*V574</f>
      </c>
      <c r="X574" s="92" t="str">
        <f>R574*V574</f>
      </c>
      <c r="Y574" s="93" t="str">
        <f>S574*V574</f>
      </c>
      <c r="Z574" s="94" t="str">
        <f>IFERROR(INDEX('Cost_Components'!$T$2:$T$28,MATCH(E574,'Cost_Components'!$A$2:$A$28,0)),"")</f>
      </c>
      <c r="AA574" s="95" t="str">
        <f>IFERROR(INDEX('Cost_Components'!$U$2:$U$28,MATCH(E574,'Cost_Components'!$A$2:$A$28,0)),"")</f>
      </c>
      <c r="AB574" s="96" t="str">
        <f>IFERROR(INDEX('Cost_Components'!$V$2:$V$28,MATCH(E574,'Cost_Components'!$A$2:$A$28,0)),"")</f>
      </c>
      <c r="AC574" s="97" t="str">
        <f>IFERROR(INDEX('Cost_Components'!$M$2:$M$28,MATCH(E574,'Cost_Components'!$A$2:$A$28,0)),"")</f>
      </c>
      <c r="AD574" s="98" t="str">
        <f>IFERROR(INDEX('Cost_Components'!$N$2:$N$28,MATCH(E574,'Cost_Components'!$A$2:$A$28,0)),"")</f>
      </c>
      <c r="AE574" s="34" t="str">
        <f>IFERROR(INDEX('Cost_Components'!$O$2:$O$28,MATCH(E574,'Cost_Components'!$A$2:$A$28,0)),"")</f>
      </c>
      <c r="AF574" s="99" t="n">
        <v>2991701.06385575</v>
      </c>
      <c r="AG574" s="100" t="n">
        <v>2991595.76361207</v>
      </c>
      <c r="AH574" s="101" t="str">
        <f>IF(H574="shared-count-once",COUNTIFS($A$2:$A$1405,A574,$B$2:$B$1405,B574,$E$2:$E$1405,E574),1)</f>
      </c>
      <c r="AI574" s="102" t="n">
        <v>288391907.644456</v>
      </c>
      <c r="AJ574" s="103" t="str">
        <f>IF(AI574=0,"",Q574/AI574)</f>
      </c>
      <c r="AK574" s="104" t="str">
        <f>IF(AI574=0,"",R574/AI574)</f>
      </c>
      <c r="AL574" s="105" t="str">
        <f>IF(AI574=0,"",S574/AI574)</f>
      </c>
      <c r="AM574" s="106" t="str">
        <f>IF(AI574=0,"",Y574/AI574)</f>
      </c>
    </row>
    <row r="575">
      <c r="A575" t="s">
        <v>256</v>
      </c>
      <c r="B575" s="73" t="n">
        <v>2026</v>
      </c>
      <c r="C575" t="s">
        <v>256</v>
      </c>
      <c r="D575" t="s">
        <v>229</v>
      </c>
      <c r="E575" s="74" t="s">
        <v>353</v>
      </c>
      <c r="F575" s="75" t="s">
        <v>354</v>
      </c>
      <c r="G575" s="76" t="s">
        <v>260</v>
      </c>
      <c r="H575" s="77" t="s">
        <v>240</v>
      </c>
      <c r="I575" s="78" t="s">
        <v>304</v>
      </c>
      <c r="J575" s="79" t="str">
        <f>IFERROR(INDEX('Cost_Components'!$K$2:$K$28,MATCH(E575,'Cost_Components'!$A$2:$A$28,0)),"")</f>
      </c>
      <c r="K575" s="80" t="str">
        <f>IF(OR(L575="",Z575="",AA575="",AB575=""),"",IF(B575&lt;AA575,L575,IF(B575&gt;AB575,Z575,L575+(Z575-L575)*MIN(MAX((B575-AA575+1)/MAX(AB575-AA575+1,1),0),1))))</f>
      </c>
      <c r="L575" s="81" t="str">
        <f>IFERROR(INDEX('Cost_Components'!$S$2:$S$28,MATCH(E575,'Cost_Components'!$A$2:$A$28,0)),"")</f>
      </c>
      <c r="M575" s="82" t="str">
        <f>IFERROR(INDEX('Cost_Components'!$L$2:$L$28,MATCH(E575,'Cost_Components'!$A$2:$A$28,0)),"")</f>
      </c>
      <c r="N575" s="83" t="str">
        <f>IFERROR(INDEX('Cost_Components'!$P$2:$P$28,MATCH(E575,'Cost_Components'!$A$2:$A$28,0)),"")</f>
      </c>
      <c r="O575" s="84" t="str">
        <f>AF575*J575</f>
      </c>
      <c r="P575" s="85" t="str">
        <f>AG575*J575</f>
      </c>
      <c r="Q575" s="86" t="str">
        <f>P575*L575*M575*N575</f>
      </c>
      <c r="R575" s="87" t="str">
        <f>O575*K575*M575*N575</f>
      </c>
      <c r="S575" s="88" t="str">
        <f>R575-Q575</f>
      </c>
      <c r="T575" s="34" t="str">
        <f>IFERROR(INDEX('Cost_Components'!$R$2:$R$28,MATCH(E575,'Cost_Components'!$A$2:$A$28,0)),"")</f>
      </c>
      <c r="U575" s="89" t="str">
        <f>IFERROR(INDEX('Cost_Components'!$Q$2:$Q$28,MATCH(E575,'Cost_Components'!$A$2:$A$28,0)),"")</f>
      </c>
      <c r="V575" s="90" t="str">
        <f>1/(1+'Calculation_Assumptions'!$B$5)^(B575-'Calculation_Assumptions'!$B$2)</f>
      </c>
      <c r="W575" s="91" t="str">
        <f>Q575*V575</f>
      </c>
      <c r="X575" s="92" t="str">
        <f>R575*V575</f>
      </c>
      <c r="Y575" s="93" t="str">
        <f>S575*V575</f>
      </c>
      <c r="Z575" s="94" t="str">
        <f>IFERROR(INDEX('Cost_Components'!$T$2:$T$28,MATCH(E575,'Cost_Components'!$A$2:$A$28,0)),"")</f>
      </c>
      <c r="AA575" s="95" t="str">
        <f>IFERROR(INDEX('Cost_Components'!$U$2:$U$28,MATCH(E575,'Cost_Components'!$A$2:$A$28,0)),"")</f>
      </c>
      <c r="AB575" s="96" t="str">
        <f>IFERROR(INDEX('Cost_Components'!$V$2:$V$28,MATCH(E575,'Cost_Components'!$A$2:$A$28,0)),"")</f>
      </c>
      <c r="AC575" s="97" t="str">
        <f>IFERROR(INDEX('Cost_Components'!$M$2:$M$28,MATCH(E575,'Cost_Components'!$A$2:$A$28,0)),"")</f>
      </c>
      <c r="AD575" s="98" t="str">
        <f>IFERROR(INDEX('Cost_Components'!$N$2:$N$28,MATCH(E575,'Cost_Components'!$A$2:$A$28,0)),"")</f>
      </c>
      <c r="AE575" s="34" t="str">
        <f>IFERROR(INDEX('Cost_Components'!$O$2:$O$28,MATCH(E575,'Cost_Components'!$A$2:$A$28,0)),"")</f>
      </c>
      <c r="AF575" s="99" t="n">
        <v>3068928.81749942</v>
      </c>
      <c r="AG575" s="100" t="n">
        <v>3068619.78850215</v>
      </c>
      <c r="AH575" s="101" t="str">
        <f>IF(H575="shared-count-once",COUNTIFS($A$2:$A$1405,A575,$B$2:$B$1405,B575,$E$2:$E$1405,E575),1)</f>
      </c>
      <c r="AI575" s="102" t="n">
        <v>290472130.233437</v>
      </c>
      <c r="AJ575" s="103" t="str">
        <f>IF(AI575=0,"",Q575/AI575)</f>
      </c>
      <c r="AK575" s="104" t="str">
        <f>IF(AI575=0,"",R575/AI575)</f>
      </c>
      <c r="AL575" s="105" t="str">
        <f>IF(AI575=0,"",S575/AI575)</f>
      </c>
      <c r="AM575" s="106" t="str">
        <f>IF(AI575=0,"",Y575/AI575)</f>
      </c>
    </row>
    <row r="576">
      <c r="A576" t="s">
        <v>256</v>
      </c>
      <c r="B576" s="73" t="n">
        <v>2027</v>
      </c>
      <c r="C576" t="s">
        <v>256</v>
      </c>
      <c r="D576" t="s">
        <v>229</v>
      </c>
      <c r="E576" s="74" t="s">
        <v>353</v>
      </c>
      <c r="F576" s="75" t="s">
        <v>354</v>
      </c>
      <c r="G576" s="76" t="s">
        <v>260</v>
      </c>
      <c r="H576" s="77" t="s">
        <v>240</v>
      </c>
      <c r="I576" s="78" t="s">
        <v>304</v>
      </c>
      <c r="J576" s="79" t="str">
        <f>IFERROR(INDEX('Cost_Components'!$K$2:$K$28,MATCH(E576,'Cost_Components'!$A$2:$A$28,0)),"")</f>
      </c>
      <c r="K576" s="80" t="str">
        <f>IF(OR(L576="",Z576="",AA576="",AB576=""),"",IF(B576&lt;AA576,L576,IF(B576&gt;AB576,Z576,L576+(Z576-L576)*MIN(MAX((B576-AA576+1)/MAX(AB576-AA576+1,1),0),1))))</f>
      </c>
      <c r="L576" s="81" t="str">
        <f>IFERROR(INDEX('Cost_Components'!$S$2:$S$28,MATCH(E576,'Cost_Components'!$A$2:$A$28,0)),"")</f>
      </c>
      <c r="M576" s="82" t="str">
        <f>IFERROR(INDEX('Cost_Components'!$L$2:$L$28,MATCH(E576,'Cost_Components'!$A$2:$A$28,0)),"")</f>
      </c>
      <c r="N576" s="83" t="str">
        <f>IFERROR(INDEX('Cost_Components'!$P$2:$P$28,MATCH(E576,'Cost_Components'!$A$2:$A$28,0)),"")</f>
      </c>
      <c r="O576" s="84" t="str">
        <f>AF576*J576</f>
      </c>
      <c r="P576" s="85" t="str">
        <f>AG576*J576</f>
      </c>
      <c r="Q576" s="86" t="str">
        <f>P576*L576*M576*N576</f>
      </c>
      <c r="R576" s="87" t="str">
        <f>O576*K576*M576*N576</f>
      </c>
      <c r="S576" s="88" t="str">
        <f>R576-Q576</f>
      </c>
      <c r="T576" s="34" t="str">
        <f>IFERROR(INDEX('Cost_Components'!$R$2:$R$28,MATCH(E576,'Cost_Components'!$A$2:$A$28,0)),"")</f>
      </c>
      <c r="U576" s="89" t="str">
        <f>IFERROR(INDEX('Cost_Components'!$Q$2:$Q$28,MATCH(E576,'Cost_Components'!$A$2:$A$28,0)),"")</f>
      </c>
      <c r="V576" s="90" t="str">
        <f>1/(1+'Calculation_Assumptions'!$B$5)^(B576-'Calculation_Assumptions'!$B$2)</f>
      </c>
      <c r="W576" s="91" t="str">
        <f>Q576*V576</f>
      </c>
      <c r="X576" s="92" t="str">
        <f>R576*V576</f>
      </c>
      <c r="Y576" s="93" t="str">
        <f>S576*V576</f>
      </c>
      <c r="Z576" s="94" t="str">
        <f>IFERROR(INDEX('Cost_Components'!$T$2:$T$28,MATCH(E576,'Cost_Components'!$A$2:$A$28,0)),"")</f>
      </c>
      <c r="AA576" s="95" t="str">
        <f>IFERROR(INDEX('Cost_Components'!$U$2:$U$28,MATCH(E576,'Cost_Components'!$A$2:$A$28,0)),"")</f>
      </c>
      <c r="AB576" s="96" t="str">
        <f>IFERROR(INDEX('Cost_Components'!$V$2:$V$28,MATCH(E576,'Cost_Components'!$A$2:$A$28,0)),"")</f>
      </c>
      <c r="AC576" s="97" t="str">
        <f>IFERROR(INDEX('Cost_Components'!$M$2:$M$28,MATCH(E576,'Cost_Components'!$A$2:$A$28,0)),"")</f>
      </c>
      <c r="AD576" s="98" t="str">
        <f>IFERROR(INDEX('Cost_Components'!$N$2:$N$28,MATCH(E576,'Cost_Components'!$A$2:$A$28,0)),"")</f>
      </c>
      <c r="AE576" s="34" t="str">
        <f>IFERROR(INDEX('Cost_Components'!$O$2:$O$28,MATCH(E576,'Cost_Components'!$A$2:$A$28,0)),"")</f>
      </c>
      <c r="AF576" s="99" t="n">
        <v>3148041.25088971</v>
      </c>
      <c r="AG576" s="100" t="n">
        <v>3147435.70261608</v>
      </c>
      <c r="AH576" s="101" t="str">
        <f>IF(H576="shared-count-once",COUNTIFS($A$2:$A$1405,A576,$B$2:$B$1405,B576,$E$2:$E$1405,E576),1)</f>
      </c>
      <c r="AI576" s="102" t="n">
        <v>292505080.826208</v>
      </c>
      <c r="AJ576" s="103" t="str">
        <f>IF(AI576=0,"",Q576/AI576)</f>
      </c>
      <c r="AK576" s="104" t="str">
        <f>IF(AI576=0,"",R576/AI576)</f>
      </c>
      <c r="AL576" s="105" t="str">
        <f>IF(AI576=0,"",S576/AI576)</f>
      </c>
      <c r="AM576" s="106" t="str">
        <f>IF(AI576=0,"",Y576/AI576)</f>
      </c>
    </row>
    <row r="577">
      <c r="A577" t="s">
        <v>256</v>
      </c>
      <c r="B577" s="73" t="n">
        <v>2028</v>
      </c>
      <c r="C577" t="s">
        <v>256</v>
      </c>
      <c r="D577" t="s">
        <v>229</v>
      </c>
      <c r="E577" s="74" t="s">
        <v>353</v>
      </c>
      <c r="F577" s="75" t="s">
        <v>354</v>
      </c>
      <c r="G577" s="76" t="s">
        <v>260</v>
      </c>
      <c r="H577" s="77" t="s">
        <v>240</v>
      </c>
      <c r="I577" s="78" t="s">
        <v>304</v>
      </c>
      <c r="J577" s="79" t="str">
        <f>IFERROR(INDEX('Cost_Components'!$K$2:$K$28,MATCH(E577,'Cost_Components'!$A$2:$A$28,0)),"")</f>
      </c>
      <c r="K577" s="80" t="str">
        <f>IF(OR(L577="",Z577="",AA577="",AB577=""),"",IF(B577&lt;AA577,L577,IF(B577&gt;AB577,Z577,L577+(Z577-L577)*MIN(MAX((B577-AA577+1)/MAX(AB577-AA577+1,1),0),1))))</f>
      </c>
      <c r="L577" s="81" t="str">
        <f>IFERROR(INDEX('Cost_Components'!$S$2:$S$28,MATCH(E577,'Cost_Components'!$A$2:$A$28,0)),"")</f>
      </c>
      <c r="M577" s="82" t="str">
        <f>IFERROR(INDEX('Cost_Components'!$L$2:$L$28,MATCH(E577,'Cost_Components'!$A$2:$A$28,0)),"")</f>
      </c>
      <c r="N577" s="83" t="str">
        <f>IFERROR(INDEX('Cost_Components'!$P$2:$P$28,MATCH(E577,'Cost_Components'!$A$2:$A$28,0)),"")</f>
      </c>
      <c r="O577" s="84" t="str">
        <f>AF577*J577</f>
      </c>
      <c r="P577" s="85" t="str">
        <f>AG577*J577</f>
      </c>
      <c r="Q577" s="86" t="str">
        <f>P577*L577*M577*N577</f>
      </c>
      <c r="R577" s="87" t="str">
        <f>O577*K577*M577*N577</f>
      </c>
      <c r="S577" s="88" t="str">
        <f>R577-Q577</f>
      </c>
      <c r="T577" s="34" t="str">
        <f>IFERROR(INDEX('Cost_Components'!$R$2:$R$28,MATCH(E577,'Cost_Components'!$A$2:$A$28,0)),"")</f>
      </c>
      <c r="U577" s="89" t="str">
        <f>IFERROR(INDEX('Cost_Components'!$Q$2:$Q$28,MATCH(E577,'Cost_Components'!$A$2:$A$28,0)),"")</f>
      </c>
      <c r="V577" s="90" t="str">
        <f>1/(1+'Calculation_Assumptions'!$B$5)^(B577-'Calculation_Assumptions'!$B$2)</f>
      </c>
      <c r="W577" s="91" t="str">
        <f>Q577*V577</f>
      </c>
      <c r="X577" s="92" t="str">
        <f>R577*V577</f>
      </c>
      <c r="Y577" s="93" t="str">
        <f>S577*V577</f>
      </c>
      <c r="Z577" s="94" t="str">
        <f>IFERROR(INDEX('Cost_Components'!$T$2:$T$28,MATCH(E577,'Cost_Components'!$A$2:$A$28,0)),"")</f>
      </c>
      <c r="AA577" s="95" t="str">
        <f>IFERROR(INDEX('Cost_Components'!$U$2:$U$28,MATCH(E577,'Cost_Components'!$A$2:$A$28,0)),"")</f>
      </c>
      <c r="AB577" s="96" t="str">
        <f>IFERROR(INDEX('Cost_Components'!$V$2:$V$28,MATCH(E577,'Cost_Components'!$A$2:$A$28,0)),"")</f>
      </c>
      <c r="AC577" s="97" t="str">
        <f>IFERROR(INDEX('Cost_Components'!$M$2:$M$28,MATCH(E577,'Cost_Components'!$A$2:$A$28,0)),"")</f>
      </c>
      <c r="AD577" s="98" t="str">
        <f>IFERROR(INDEX('Cost_Components'!$N$2:$N$28,MATCH(E577,'Cost_Components'!$A$2:$A$28,0)),"")</f>
      </c>
      <c r="AE577" s="34" t="str">
        <f>IFERROR(INDEX('Cost_Components'!$O$2:$O$28,MATCH(E577,'Cost_Components'!$A$2:$A$28,0)),"")</f>
      </c>
      <c r="AF577" s="99" t="n">
        <v>3227644.92707649</v>
      </c>
      <c r="AG577" s="100" t="n">
        <v>3226653.29791747</v>
      </c>
      <c r="AH577" s="101" t="str">
        <f>IF(H577="shared-count-once",COUNTIFS($A$2:$A$1405,A577,$B$2:$B$1405,B577,$E$2:$E$1405,E577),1)</f>
      </c>
      <c r="AI577" s="102" t="n">
        <v>294484707.921554</v>
      </c>
      <c r="AJ577" s="103" t="str">
        <f>IF(AI577=0,"",Q577/AI577)</f>
      </c>
      <c r="AK577" s="104" t="str">
        <f>IF(AI577=0,"",R577/AI577)</f>
      </c>
      <c r="AL577" s="105" t="str">
        <f>IF(AI577=0,"",S577/AI577)</f>
      </c>
      <c r="AM577" s="106" t="str">
        <f>IF(AI577=0,"",Y577/AI577)</f>
      </c>
    </row>
    <row r="578">
      <c r="A578" t="s">
        <v>256</v>
      </c>
      <c r="B578" s="73" t="n">
        <v>2029</v>
      </c>
      <c r="C578" t="s">
        <v>256</v>
      </c>
      <c r="D578" t="s">
        <v>229</v>
      </c>
      <c r="E578" s="74" t="s">
        <v>353</v>
      </c>
      <c r="F578" s="75" t="s">
        <v>354</v>
      </c>
      <c r="G578" s="76" t="s">
        <v>260</v>
      </c>
      <c r="H578" s="77" t="s">
        <v>240</v>
      </c>
      <c r="I578" s="78" t="s">
        <v>304</v>
      </c>
      <c r="J578" s="79" t="str">
        <f>IFERROR(INDEX('Cost_Components'!$K$2:$K$28,MATCH(E578,'Cost_Components'!$A$2:$A$28,0)),"")</f>
      </c>
      <c r="K578" s="80" t="str">
        <f>IF(OR(L578="",Z578="",AA578="",AB578=""),"",IF(B578&lt;AA578,L578,IF(B578&gt;AB578,Z578,L578+(Z578-L578)*MIN(MAX((B578-AA578+1)/MAX(AB578-AA578+1,1),0),1))))</f>
      </c>
      <c r="L578" s="81" t="str">
        <f>IFERROR(INDEX('Cost_Components'!$S$2:$S$28,MATCH(E578,'Cost_Components'!$A$2:$A$28,0)),"")</f>
      </c>
      <c r="M578" s="82" t="str">
        <f>IFERROR(INDEX('Cost_Components'!$L$2:$L$28,MATCH(E578,'Cost_Components'!$A$2:$A$28,0)),"")</f>
      </c>
      <c r="N578" s="83" t="str">
        <f>IFERROR(INDEX('Cost_Components'!$P$2:$P$28,MATCH(E578,'Cost_Components'!$A$2:$A$28,0)),"")</f>
      </c>
      <c r="O578" s="84" t="str">
        <f>AF578*J578</f>
      </c>
      <c r="P578" s="85" t="str">
        <f>AG578*J578</f>
      </c>
      <c r="Q578" s="86" t="str">
        <f>P578*L578*M578*N578</f>
      </c>
      <c r="R578" s="87" t="str">
        <f>O578*K578*M578*N578</f>
      </c>
      <c r="S578" s="88" t="str">
        <f>R578-Q578</f>
      </c>
      <c r="T578" s="34" t="str">
        <f>IFERROR(INDEX('Cost_Components'!$R$2:$R$28,MATCH(E578,'Cost_Components'!$A$2:$A$28,0)),"")</f>
      </c>
      <c r="U578" s="89" t="str">
        <f>IFERROR(INDEX('Cost_Components'!$Q$2:$Q$28,MATCH(E578,'Cost_Components'!$A$2:$A$28,0)),"")</f>
      </c>
      <c r="V578" s="90" t="str">
        <f>1/(1+'Calculation_Assumptions'!$B$5)^(B578-'Calculation_Assumptions'!$B$2)</f>
      </c>
      <c r="W578" s="91" t="str">
        <f>Q578*V578</f>
      </c>
      <c r="X578" s="92" t="str">
        <f>R578*V578</f>
      </c>
      <c r="Y578" s="93" t="str">
        <f>S578*V578</f>
      </c>
      <c r="Z578" s="94" t="str">
        <f>IFERROR(INDEX('Cost_Components'!$T$2:$T$28,MATCH(E578,'Cost_Components'!$A$2:$A$28,0)),"")</f>
      </c>
      <c r="AA578" s="95" t="str">
        <f>IFERROR(INDEX('Cost_Components'!$U$2:$U$28,MATCH(E578,'Cost_Components'!$A$2:$A$28,0)),"")</f>
      </c>
      <c r="AB578" s="96" t="str">
        <f>IFERROR(INDEX('Cost_Components'!$V$2:$V$28,MATCH(E578,'Cost_Components'!$A$2:$A$28,0)),"")</f>
      </c>
      <c r="AC578" s="97" t="str">
        <f>IFERROR(INDEX('Cost_Components'!$M$2:$M$28,MATCH(E578,'Cost_Components'!$A$2:$A$28,0)),"")</f>
      </c>
      <c r="AD578" s="98" t="str">
        <f>IFERROR(INDEX('Cost_Components'!$N$2:$N$28,MATCH(E578,'Cost_Components'!$A$2:$A$28,0)),"")</f>
      </c>
      <c r="AE578" s="34" t="str">
        <f>IFERROR(INDEX('Cost_Components'!$O$2:$O$28,MATCH(E578,'Cost_Components'!$A$2:$A$28,0)),"")</f>
      </c>
      <c r="AF578" s="99" t="n">
        <v>3308046.36536131</v>
      </c>
      <c r="AG578" s="100" t="n">
        <v>3306581.49362939</v>
      </c>
      <c r="AH578" s="101" t="str">
        <f>IF(H578="shared-count-once",COUNTIFS($A$2:$A$1405,A578,$B$2:$B$1405,B578,$E$2:$E$1405,E578),1)</f>
      </c>
      <c r="AI578" s="102" t="n">
        <v>296414030.31143</v>
      </c>
      <c r="AJ578" s="103" t="str">
        <f>IF(AI578=0,"",Q578/AI578)</f>
      </c>
      <c r="AK578" s="104" t="str">
        <f>IF(AI578=0,"",R578/AI578)</f>
      </c>
      <c r="AL578" s="105" t="str">
        <f>IF(AI578=0,"",S578/AI578)</f>
      </c>
      <c r="AM578" s="106" t="str">
        <f>IF(AI578=0,"",Y578/AI578)</f>
      </c>
    </row>
    <row r="579">
      <c r="A579" t="s">
        <v>256</v>
      </c>
      <c r="B579" s="73" t="n">
        <v>2030</v>
      </c>
      <c r="C579" t="s">
        <v>256</v>
      </c>
      <c r="D579" t="s">
        <v>229</v>
      </c>
      <c r="E579" s="74" t="s">
        <v>353</v>
      </c>
      <c r="F579" s="75" t="s">
        <v>354</v>
      </c>
      <c r="G579" s="76" t="s">
        <v>260</v>
      </c>
      <c r="H579" s="77" t="s">
        <v>240</v>
      </c>
      <c r="I579" s="78" t="s">
        <v>304</v>
      </c>
      <c r="J579" s="79" t="str">
        <f>IFERROR(INDEX('Cost_Components'!$K$2:$K$28,MATCH(E579,'Cost_Components'!$A$2:$A$28,0)),"")</f>
      </c>
      <c r="K579" s="80" t="str">
        <f>IF(OR(L579="",Z579="",AA579="",AB579=""),"",IF(B579&lt;AA579,L579,IF(B579&gt;AB579,Z579,L579+(Z579-L579)*MIN(MAX((B579-AA579+1)/MAX(AB579-AA579+1,1),0),1))))</f>
      </c>
      <c r="L579" s="81" t="str">
        <f>IFERROR(INDEX('Cost_Components'!$S$2:$S$28,MATCH(E579,'Cost_Components'!$A$2:$A$28,0)),"")</f>
      </c>
      <c r="M579" s="82" t="str">
        <f>IFERROR(INDEX('Cost_Components'!$L$2:$L$28,MATCH(E579,'Cost_Components'!$A$2:$A$28,0)),"")</f>
      </c>
      <c r="N579" s="83" t="str">
        <f>IFERROR(INDEX('Cost_Components'!$P$2:$P$28,MATCH(E579,'Cost_Components'!$A$2:$A$28,0)),"")</f>
      </c>
      <c r="O579" s="84" t="str">
        <f>AF579*J579</f>
      </c>
      <c r="P579" s="85" t="str">
        <f>AG579*J579</f>
      </c>
      <c r="Q579" s="86" t="str">
        <f>P579*L579*M579*N579</f>
      </c>
      <c r="R579" s="87" t="str">
        <f>O579*K579*M579*N579</f>
      </c>
      <c r="S579" s="88" t="str">
        <f>R579-Q579</f>
      </c>
      <c r="T579" s="34" t="str">
        <f>IFERROR(INDEX('Cost_Components'!$R$2:$R$28,MATCH(E579,'Cost_Components'!$A$2:$A$28,0)),"")</f>
      </c>
      <c r="U579" s="89" t="str">
        <f>IFERROR(INDEX('Cost_Components'!$Q$2:$Q$28,MATCH(E579,'Cost_Components'!$A$2:$A$28,0)),"")</f>
      </c>
      <c r="V579" s="90" t="str">
        <f>1/(1+'Calculation_Assumptions'!$B$5)^(B579-'Calculation_Assumptions'!$B$2)</f>
      </c>
      <c r="W579" s="91" t="str">
        <f>Q579*V579</f>
      </c>
      <c r="X579" s="92" t="str">
        <f>R579*V579</f>
      </c>
      <c r="Y579" s="93" t="str">
        <f>S579*V579</f>
      </c>
      <c r="Z579" s="94" t="str">
        <f>IFERROR(INDEX('Cost_Components'!$T$2:$T$28,MATCH(E579,'Cost_Components'!$A$2:$A$28,0)),"")</f>
      </c>
      <c r="AA579" s="95" t="str">
        <f>IFERROR(INDEX('Cost_Components'!$U$2:$U$28,MATCH(E579,'Cost_Components'!$A$2:$A$28,0)),"")</f>
      </c>
      <c r="AB579" s="96" t="str">
        <f>IFERROR(INDEX('Cost_Components'!$V$2:$V$28,MATCH(E579,'Cost_Components'!$A$2:$A$28,0)),"")</f>
      </c>
      <c r="AC579" s="97" t="str">
        <f>IFERROR(INDEX('Cost_Components'!$M$2:$M$28,MATCH(E579,'Cost_Components'!$A$2:$A$28,0)),"")</f>
      </c>
      <c r="AD579" s="98" t="str">
        <f>IFERROR(INDEX('Cost_Components'!$N$2:$N$28,MATCH(E579,'Cost_Components'!$A$2:$A$28,0)),"")</f>
      </c>
      <c r="AE579" s="34" t="str">
        <f>IFERROR(INDEX('Cost_Components'!$O$2:$O$28,MATCH(E579,'Cost_Components'!$A$2:$A$28,0)),"")</f>
      </c>
      <c r="AF579" s="99" t="n">
        <v>3389308.14816994</v>
      </c>
      <c r="AG579" s="100" t="n">
        <v>3387291.33692226</v>
      </c>
      <c r="AH579" s="101" t="str">
        <f>IF(H579="shared-count-once",COUNTIFS($A$2:$A$1405,A579,$B$2:$B$1405,B579,$E$2:$E$1405,E579),1)</f>
      </c>
      <c r="AI579" s="102" t="n">
        <v>298289404.664994</v>
      </c>
      <c r="AJ579" s="103" t="str">
        <f>IF(AI579=0,"",Q579/AI579)</f>
      </c>
      <c r="AK579" s="104" t="str">
        <f>IF(AI579=0,"",R579/AI579)</f>
      </c>
      <c r="AL579" s="105" t="str">
        <f>IF(AI579=0,"",S579/AI579)</f>
      </c>
      <c r="AM579" s="106" t="str">
        <f>IF(AI579=0,"",Y579/AI579)</f>
      </c>
    </row>
    <row r="580">
      <c r="A580" t="s">
        <v>256</v>
      </c>
      <c r="B580" s="73" t="n">
        <v>2031</v>
      </c>
      <c r="C580" t="s">
        <v>256</v>
      </c>
      <c r="D580" t="s">
        <v>229</v>
      </c>
      <c r="E580" s="74" t="s">
        <v>353</v>
      </c>
      <c r="F580" s="75" t="s">
        <v>354</v>
      </c>
      <c r="G580" s="76" t="s">
        <v>260</v>
      </c>
      <c r="H580" s="77" t="s">
        <v>240</v>
      </c>
      <c r="I580" s="78" t="s">
        <v>304</v>
      </c>
      <c r="J580" s="79" t="str">
        <f>IFERROR(INDEX('Cost_Components'!$K$2:$K$28,MATCH(E580,'Cost_Components'!$A$2:$A$28,0)),"")</f>
      </c>
      <c r="K580" s="80" t="str">
        <f>IF(OR(L580="",Z580="",AA580="",AB580=""),"",IF(B580&lt;AA580,L580,IF(B580&gt;AB580,Z580,L580+(Z580-L580)*MIN(MAX((B580-AA580+1)/MAX(AB580-AA580+1,1),0),1))))</f>
      </c>
      <c r="L580" s="81" t="str">
        <f>IFERROR(INDEX('Cost_Components'!$S$2:$S$28,MATCH(E580,'Cost_Components'!$A$2:$A$28,0)),"")</f>
      </c>
      <c r="M580" s="82" t="str">
        <f>IFERROR(INDEX('Cost_Components'!$L$2:$L$28,MATCH(E580,'Cost_Components'!$A$2:$A$28,0)),"")</f>
      </c>
      <c r="N580" s="83" t="str">
        <f>IFERROR(INDEX('Cost_Components'!$P$2:$P$28,MATCH(E580,'Cost_Components'!$A$2:$A$28,0)),"")</f>
      </c>
      <c r="O580" s="84" t="str">
        <f>AF580*J580</f>
      </c>
      <c r="P580" s="85" t="str">
        <f>AG580*J580</f>
      </c>
      <c r="Q580" s="86" t="str">
        <f>P580*L580*M580*N580</f>
      </c>
      <c r="R580" s="87" t="str">
        <f>O580*K580*M580*N580</f>
      </c>
      <c r="S580" s="88" t="str">
        <f>R580-Q580</f>
      </c>
      <c r="T580" s="34" t="str">
        <f>IFERROR(INDEX('Cost_Components'!$R$2:$R$28,MATCH(E580,'Cost_Components'!$A$2:$A$28,0)),"")</f>
      </c>
      <c r="U580" s="89" t="str">
        <f>IFERROR(INDEX('Cost_Components'!$Q$2:$Q$28,MATCH(E580,'Cost_Components'!$A$2:$A$28,0)),"")</f>
      </c>
      <c r="V580" s="90" t="str">
        <f>1/(1+'Calculation_Assumptions'!$B$5)^(B580-'Calculation_Assumptions'!$B$2)</f>
      </c>
      <c r="W580" s="91" t="str">
        <f>Q580*V580</f>
      </c>
      <c r="X580" s="92" t="str">
        <f>R580*V580</f>
      </c>
      <c r="Y580" s="93" t="str">
        <f>S580*V580</f>
      </c>
      <c r="Z580" s="94" t="str">
        <f>IFERROR(INDEX('Cost_Components'!$T$2:$T$28,MATCH(E580,'Cost_Components'!$A$2:$A$28,0)),"")</f>
      </c>
      <c r="AA580" s="95" t="str">
        <f>IFERROR(INDEX('Cost_Components'!$U$2:$U$28,MATCH(E580,'Cost_Components'!$A$2:$A$28,0)),"")</f>
      </c>
      <c r="AB580" s="96" t="str">
        <f>IFERROR(INDEX('Cost_Components'!$V$2:$V$28,MATCH(E580,'Cost_Components'!$A$2:$A$28,0)),"")</f>
      </c>
      <c r="AC580" s="97" t="str">
        <f>IFERROR(INDEX('Cost_Components'!$M$2:$M$28,MATCH(E580,'Cost_Components'!$A$2:$A$28,0)),"")</f>
      </c>
      <c r="AD580" s="98" t="str">
        <f>IFERROR(INDEX('Cost_Components'!$N$2:$N$28,MATCH(E580,'Cost_Components'!$A$2:$A$28,0)),"")</f>
      </c>
      <c r="AE580" s="34" t="str">
        <f>IFERROR(INDEX('Cost_Components'!$O$2:$O$28,MATCH(E580,'Cost_Components'!$A$2:$A$28,0)),"")</f>
      </c>
      <c r="AF580" s="99" t="n">
        <v>3471148.91128015</v>
      </c>
      <c r="AG580" s="100" t="n">
        <v>3468502.86258876</v>
      </c>
      <c r="AH580" s="101" t="str">
        <f>IF(H580="shared-count-once",COUNTIFS($A$2:$A$1405,A580,$B$2:$B$1405,B580,$E$2:$E$1405,E580),1)</f>
      </c>
      <c r="AI580" s="102" t="n">
        <v>300119636.925519</v>
      </c>
      <c r="AJ580" s="103" t="str">
        <f>IF(AI580=0,"",Q580/AI580)</f>
      </c>
      <c r="AK580" s="104" t="str">
        <f>IF(AI580=0,"",R580/AI580)</f>
      </c>
      <c r="AL580" s="105" t="str">
        <f>IF(AI580=0,"",S580/AI580)</f>
      </c>
      <c r="AM580" s="106" t="str">
        <f>IF(AI580=0,"",Y580/AI580)</f>
      </c>
    </row>
    <row r="581">
      <c r="A581" t="s">
        <v>256</v>
      </c>
      <c r="B581" s="73" t="n">
        <v>2032</v>
      </c>
      <c r="C581" t="s">
        <v>256</v>
      </c>
      <c r="D581" t="s">
        <v>229</v>
      </c>
      <c r="E581" s="74" t="s">
        <v>353</v>
      </c>
      <c r="F581" s="75" t="s">
        <v>354</v>
      </c>
      <c r="G581" s="76" t="s">
        <v>260</v>
      </c>
      <c r="H581" s="77" t="s">
        <v>240</v>
      </c>
      <c r="I581" s="78" t="s">
        <v>304</v>
      </c>
      <c r="J581" s="79" t="str">
        <f>IFERROR(INDEX('Cost_Components'!$K$2:$K$28,MATCH(E581,'Cost_Components'!$A$2:$A$28,0)),"")</f>
      </c>
      <c r="K581" s="80" t="str">
        <f>IF(OR(L581="",Z581="",AA581="",AB581=""),"",IF(B581&lt;AA581,L581,IF(B581&gt;AB581,Z581,L581+(Z581-L581)*MIN(MAX((B581-AA581+1)/MAX(AB581-AA581+1,1),0),1))))</f>
      </c>
      <c r="L581" s="81" t="str">
        <f>IFERROR(INDEX('Cost_Components'!$S$2:$S$28,MATCH(E581,'Cost_Components'!$A$2:$A$28,0)),"")</f>
      </c>
      <c r="M581" s="82" t="str">
        <f>IFERROR(INDEX('Cost_Components'!$L$2:$L$28,MATCH(E581,'Cost_Components'!$A$2:$A$28,0)),"")</f>
      </c>
      <c r="N581" s="83" t="str">
        <f>IFERROR(INDEX('Cost_Components'!$P$2:$P$28,MATCH(E581,'Cost_Components'!$A$2:$A$28,0)),"")</f>
      </c>
      <c r="O581" s="84" t="str">
        <f>AF581*J581</f>
      </c>
      <c r="P581" s="85" t="str">
        <f>AG581*J581</f>
      </c>
      <c r="Q581" s="86" t="str">
        <f>P581*L581*M581*N581</f>
      </c>
      <c r="R581" s="87" t="str">
        <f>O581*K581*M581*N581</f>
      </c>
      <c r="S581" s="88" t="str">
        <f>R581-Q581</f>
      </c>
      <c r="T581" s="34" t="str">
        <f>IFERROR(INDEX('Cost_Components'!$R$2:$R$28,MATCH(E581,'Cost_Components'!$A$2:$A$28,0)),"")</f>
      </c>
      <c r="U581" s="89" t="str">
        <f>IFERROR(INDEX('Cost_Components'!$Q$2:$Q$28,MATCH(E581,'Cost_Components'!$A$2:$A$28,0)),"")</f>
      </c>
      <c r="V581" s="90" t="str">
        <f>1/(1+'Calculation_Assumptions'!$B$5)^(B581-'Calculation_Assumptions'!$B$2)</f>
      </c>
      <c r="W581" s="91" t="str">
        <f>Q581*V581</f>
      </c>
      <c r="X581" s="92" t="str">
        <f>R581*V581</f>
      </c>
      <c r="Y581" s="93" t="str">
        <f>S581*V581</f>
      </c>
      <c r="Z581" s="94" t="str">
        <f>IFERROR(INDEX('Cost_Components'!$T$2:$T$28,MATCH(E581,'Cost_Components'!$A$2:$A$28,0)),"")</f>
      </c>
      <c r="AA581" s="95" t="str">
        <f>IFERROR(INDEX('Cost_Components'!$U$2:$U$28,MATCH(E581,'Cost_Components'!$A$2:$A$28,0)),"")</f>
      </c>
      <c r="AB581" s="96" t="str">
        <f>IFERROR(INDEX('Cost_Components'!$V$2:$V$28,MATCH(E581,'Cost_Components'!$A$2:$A$28,0)),"")</f>
      </c>
      <c r="AC581" s="97" t="str">
        <f>IFERROR(INDEX('Cost_Components'!$M$2:$M$28,MATCH(E581,'Cost_Components'!$A$2:$A$28,0)),"")</f>
      </c>
      <c r="AD581" s="98" t="str">
        <f>IFERROR(INDEX('Cost_Components'!$N$2:$N$28,MATCH(E581,'Cost_Components'!$A$2:$A$28,0)),"")</f>
      </c>
      <c r="AE581" s="34" t="str">
        <f>IFERROR(INDEX('Cost_Components'!$O$2:$O$28,MATCH(E581,'Cost_Components'!$A$2:$A$28,0)),"")</f>
      </c>
      <c r="AF581" s="99" t="n">
        <v>3553633.17152466</v>
      </c>
      <c r="AG581" s="100" t="n">
        <v>3550285.24406298</v>
      </c>
      <c r="AH581" s="101" t="str">
        <f>IF(H581="shared-count-once",COUNTIFS($A$2:$A$1405,A581,$B$2:$B$1405,B581,$E$2:$E$1405,E581),1)</f>
      </c>
      <c r="AI581" s="102" t="n">
        <v>301904628.083541</v>
      </c>
      <c r="AJ581" s="103" t="str">
        <f>IF(AI581=0,"",Q581/AI581)</f>
      </c>
      <c r="AK581" s="104" t="str">
        <f>IF(AI581=0,"",R581/AI581)</f>
      </c>
      <c r="AL581" s="105" t="str">
        <f>IF(AI581=0,"",S581/AI581)</f>
      </c>
      <c r="AM581" s="106" t="str">
        <f>IF(AI581=0,"",Y581/AI581)</f>
      </c>
    </row>
    <row r="582">
      <c r="A582" t="s">
        <v>256</v>
      </c>
      <c r="B582" s="73" t="n">
        <v>2033</v>
      </c>
      <c r="C582" t="s">
        <v>256</v>
      </c>
      <c r="D582" t="s">
        <v>229</v>
      </c>
      <c r="E582" s="74" t="s">
        <v>353</v>
      </c>
      <c r="F582" s="75" t="s">
        <v>354</v>
      </c>
      <c r="G582" s="76" t="s">
        <v>260</v>
      </c>
      <c r="H582" s="77" t="s">
        <v>240</v>
      </c>
      <c r="I582" s="78" t="s">
        <v>304</v>
      </c>
      <c r="J582" s="79" t="str">
        <f>IFERROR(INDEX('Cost_Components'!$K$2:$K$28,MATCH(E582,'Cost_Components'!$A$2:$A$28,0)),"")</f>
      </c>
      <c r="K582" s="80" t="str">
        <f>IF(OR(L582="",Z582="",AA582="",AB582=""),"",IF(B582&lt;AA582,L582,IF(B582&gt;AB582,Z582,L582+(Z582-L582)*MIN(MAX((B582-AA582+1)/MAX(AB582-AA582+1,1),0),1))))</f>
      </c>
      <c r="L582" s="81" t="str">
        <f>IFERROR(INDEX('Cost_Components'!$S$2:$S$28,MATCH(E582,'Cost_Components'!$A$2:$A$28,0)),"")</f>
      </c>
      <c r="M582" s="82" t="str">
        <f>IFERROR(INDEX('Cost_Components'!$L$2:$L$28,MATCH(E582,'Cost_Components'!$A$2:$A$28,0)),"")</f>
      </c>
      <c r="N582" s="83" t="str">
        <f>IFERROR(INDEX('Cost_Components'!$P$2:$P$28,MATCH(E582,'Cost_Components'!$A$2:$A$28,0)),"")</f>
      </c>
      <c r="O582" s="84" t="str">
        <f>AF582*J582</f>
      </c>
      <c r="P582" s="85" t="str">
        <f>AG582*J582</f>
      </c>
      <c r="Q582" s="86" t="str">
        <f>P582*L582*M582*N582</f>
      </c>
      <c r="R582" s="87" t="str">
        <f>O582*K582*M582*N582</f>
      </c>
      <c r="S582" s="88" t="str">
        <f>R582-Q582</f>
      </c>
      <c r="T582" s="34" t="str">
        <f>IFERROR(INDEX('Cost_Components'!$R$2:$R$28,MATCH(E582,'Cost_Components'!$A$2:$A$28,0)),"")</f>
      </c>
      <c r="U582" s="89" t="str">
        <f>IFERROR(INDEX('Cost_Components'!$Q$2:$Q$28,MATCH(E582,'Cost_Components'!$A$2:$A$28,0)),"")</f>
      </c>
      <c r="V582" s="90" t="str">
        <f>1/(1+'Calculation_Assumptions'!$B$5)^(B582-'Calculation_Assumptions'!$B$2)</f>
      </c>
      <c r="W582" s="91" t="str">
        <f>Q582*V582</f>
      </c>
      <c r="X582" s="92" t="str">
        <f>R582*V582</f>
      </c>
      <c r="Y582" s="93" t="str">
        <f>S582*V582</f>
      </c>
      <c r="Z582" s="94" t="str">
        <f>IFERROR(INDEX('Cost_Components'!$T$2:$T$28,MATCH(E582,'Cost_Components'!$A$2:$A$28,0)),"")</f>
      </c>
      <c r="AA582" s="95" t="str">
        <f>IFERROR(INDEX('Cost_Components'!$U$2:$U$28,MATCH(E582,'Cost_Components'!$A$2:$A$28,0)),"")</f>
      </c>
      <c r="AB582" s="96" t="str">
        <f>IFERROR(INDEX('Cost_Components'!$V$2:$V$28,MATCH(E582,'Cost_Components'!$A$2:$A$28,0)),"")</f>
      </c>
      <c r="AC582" s="97" t="str">
        <f>IFERROR(INDEX('Cost_Components'!$M$2:$M$28,MATCH(E582,'Cost_Components'!$A$2:$A$28,0)),"")</f>
      </c>
      <c r="AD582" s="98" t="str">
        <f>IFERROR(INDEX('Cost_Components'!$N$2:$N$28,MATCH(E582,'Cost_Components'!$A$2:$A$28,0)),"")</f>
      </c>
      <c r="AE582" s="34" t="str">
        <f>IFERROR(INDEX('Cost_Components'!$O$2:$O$28,MATCH(E582,'Cost_Components'!$A$2:$A$28,0)),"")</f>
      </c>
      <c r="AF582" s="99" t="n">
        <v>3635820.47759744</v>
      </c>
      <c r="AG582" s="100" t="n">
        <v>3631701.56094206</v>
      </c>
      <c r="AH582" s="101" t="str">
        <f>IF(H582="shared-count-once",COUNTIFS($A$2:$A$1405,A582,$B$2:$B$1405,B582,$E$2:$E$1405,E582),1)</f>
      </c>
      <c r="AI582" s="102" t="n">
        <v>303644277.16916</v>
      </c>
      <c r="AJ582" s="103" t="str">
        <f>IF(AI582=0,"",Q582/AI582)</f>
      </c>
      <c r="AK582" s="104" t="str">
        <f>IF(AI582=0,"",R582/AI582)</f>
      </c>
      <c r="AL582" s="105" t="str">
        <f>IF(AI582=0,"",S582/AI582)</f>
      </c>
      <c r="AM582" s="106" t="str">
        <f>IF(AI582=0,"",Y582/AI582)</f>
      </c>
    </row>
    <row r="583">
      <c r="A583" t="s">
        <v>256</v>
      </c>
      <c r="B583" s="73" t="n">
        <v>2034</v>
      </c>
      <c r="C583" t="s">
        <v>256</v>
      </c>
      <c r="D583" t="s">
        <v>229</v>
      </c>
      <c r="E583" s="74" t="s">
        <v>353</v>
      </c>
      <c r="F583" s="75" t="s">
        <v>354</v>
      </c>
      <c r="G583" s="76" t="s">
        <v>260</v>
      </c>
      <c r="H583" s="77" t="s">
        <v>240</v>
      </c>
      <c r="I583" s="78" t="s">
        <v>304</v>
      </c>
      <c r="J583" s="79" t="str">
        <f>IFERROR(INDEX('Cost_Components'!$K$2:$K$28,MATCH(E583,'Cost_Components'!$A$2:$A$28,0)),"")</f>
      </c>
      <c r="K583" s="80" t="str">
        <f>IF(OR(L583="",Z583="",AA583="",AB583=""),"",IF(B583&lt;AA583,L583,IF(B583&gt;AB583,Z583,L583+(Z583-L583)*MIN(MAX((B583-AA583+1)/MAX(AB583-AA583+1,1),0),1))))</f>
      </c>
      <c r="L583" s="81" t="str">
        <f>IFERROR(INDEX('Cost_Components'!$S$2:$S$28,MATCH(E583,'Cost_Components'!$A$2:$A$28,0)),"")</f>
      </c>
      <c r="M583" s="82" t="str">
        <f>IFERROR(INDEX('Cost_Components'!$L$2:$L$28,MATCH(E583,'Cost_Components'!$A$2:$A$28,0)),"")</f>
      </c>
      <c r="N583" s="83" t="str">
        <f>IFERROR(INDEX('Cost_Components'!$P$2:$P$28,MATCH(E583,'Cost_Components'!$A$2:$A$28,0)),"")</f>
      </c>
      <c r="O583" s="84" t="str">
        <f>AF583*J583</f>
      </c>
      <c r="P583" s="85" t="str">
        <f>AG583*J583</f>
      </c>
      <c r="Q583" s="86" t="str">
        <f>P583*L583*M583*N583</f>
      </c>
      <c r="R583" s="87" t="str">
        <f>O583*K583*M583*N583</f>
      </c>
      <c r="S583" s="88" t="str">
        <f>R583-Q583</f>
      </c>
      <c r="T583" s="34" t="str">
        <f>IFERROR(INDEX('Cost_Components'!$R$2:$R$28,MATCH(E583,'Cost_Components'!$A$2:$A$28,0)),"")</f>
      </c>
      <c r="U583" s="89" t="str">
        <f>IFERROR(INDEX('Cost_Components'!$Q$2:$Q$28,MATCH(E583,'Cost_Components'!$A$2:$A$28,0)),"")</f>
      </c>
      <c r="V583" s="90" t="str">
        <f>1/(1+'Calculation_Assumptions'!$B$5)^(B583-'Calculation_Assumptions'!$B$2)</f>
      </c>
      <c r="W583" s="91" t="str">
        <f>Q583*V583</f>
      </c>
      <c r="X583" s="92" t="str">
        <f>R583*V583</f>
      </c>
      <c r="Y583" s="93" t="str">
        <f>S583*V583</f>
      </c>
      <c r="Z583" s="94" t="str">
        <f>IFERROR(INDEX('Cost_Components'!$T$2:$T$28,MATCH(E583,'Cost_Components'!$A$2:$A$28,0)),"")</f>
      </c>
      <c r="AA583" s="95" t="str">
        <f>IFERROR(INDEX('Cost_Components'!$U$2:$U$28,MATCH(E583,'Cost_Components'!$A$2:$A$28,0)),"")</f>
      </c>
      <c r="AB583" s="96" t="str">
        <f>IFERROR(INDEX('Cost_Components'!$V$2:$V$28,MATCH(E583,'Cost_Components'!$A$2:$A$28,0)),"")</f>
      </c>
      <c r="AC583" s="97" t="str">
        <f>IFERROR(INDEX('Cost_Components'!$M$2:$M$28,MATCH(E583,'Cost_Components'!$A$2:$A$28,0)),"")</f>
      </c>
      <c r="AD583" s="98" t="str">
        <f>IFERROR(INDEX('Cost_Components'!$N$2:$N$28,MATCH(E583,'Cost_Components'!$A$2:$A$28,0)),"")</f>
      </c>
      <c r="AE583" s="34" t="str">
        <f>IFERROR(INDEX('Cost_Components'!$O$2:$O$28,MATCH(E583,'Cost_Components'!$A$2:$A$28,0)),"")</f>
      </c>
      <c r="AF583" s="99" t="n">
        <v>3718234.47269959</v>
      </c>
      <c r="AG583" s="100" t="n">
        <v>3713279.1959497</v>
      </c>
      <c r="AH583" s="101" t="str">
        <f>IF(H583="shared-count-once",COUNTIFS($A$2:$A$1405,A583,$B$2:$B$1405,B583,$E$2:$E$1405,E583),1)</f>
      </c>
      <c r="AI583" s="102" t="n">
        <v>305332541.184984</v>
      </c>
      <c r="AJ583" s="103" t="str">
        <f>IF(AI583=0,"",Q583/AI583)</f>
      </c>
      <c r="AK583" s="104" t="str">
        <f>IF(AI583=0,"",R583/AI583)</f>
      </c>
      <c r="AL583" s="105" t="str">
        <f>IF(AI583=0,"",S583/AI583)</f>
      </c>
      <c r="AM583" s="106" t="str">
        <f>IF(AI583=0,"",Y583/AI583)</f>
      </c>
    </row>
    <row r="584">
      <c r="A584" t="s">
        <v>256</v>
      </c>
      <c r="B584" s="73" t="n">
        <v>2035</v>
      </c>
      <c r="C584" t="s">
        <v>256</v>
      </c>
      <c r="D584" t="s">
        <v>229</v>
      </c>
      <c r="E584" s="74" t="s">
        <v>353</v>
      </c>
      <c r="F584" s="75" t="s">
        <v>354</v>
      </c>
      <c r="G584" s="76" t="s">
        <v>260</v>
      </c>
      <c r="H584" s="77" t="s">
        <v>240</v>
      </c>
      <c r="I584" s="78" t="s">
        <v>304</v>
      </c>
      <c r="J584" s="79" t="str">
        <f>IFERROR(INDEX('Cost_Components'!$K$2:$K$28,MATCH(E584,'Cost_Components'!$A$2:$A$28,0)),"")</f>
      </c>
      <c r="K584" s="80" t="str">
        <f>IF(OR(L584="",Z584="",AA584="",AB584=""),"",IF(B584&lt;AA584,L584,IF(B584&gt;AB584,Z584,L584+(Z584-L584)*MIN(MAX((B584-AA584+1)/MAX(AB584-AA584+1,1),0),1))))</f>
      </c>
      <c r="L584" s="81" t="str">
        <f>IFERROR(INDEX('Cost_Components'!$S$2:$S$28,MATCH(E584,'Cost_Components'!$A$2:$A$28,0)),"")</f>
      </c>
      <c r="M584" s="82" t="str">
        <f>IFERROR(INDEX('Cost_Components'!$L$2:$L$28,MATCH(E584,'Cost_Components'!$A$2:$A$28,0)),"")</f>
      </c>
      <c r="N584" s="83" t="str">
        <f>IFERROR(INDEX('Cost_Components'!$P$2:$P$28,MATCH(E584,'Cost_Components'!$A$2:$A$28,0)),"")</f>
      </c>
      <c r="O584" s="84" t="str">
        <f>AF584*J584</f>
      </c>
      <c r="P584" s="85" t="str">
        <f>AG584*J584</f>
      </c>
      <c r="Q584" s="86" t="str">
        <f>P584*L584*M584*N584</f>
      </c>
      <c r="R584" s="87" t="str">
        <f>O584*K584*M584*N584</f>
      </c>
      <c r="S584" s="88" t="str">
        <f>R584-Q584</f>
      </c>
      <c r="T584" s="34" t="str">
        <f>IFERROR(INDEX('Cost_Components'!$R$2:$R$28,MATCH(E584,'Cost_Components'!$A$2:$A$28,0)),"")</f>
      </c>
      <c r="U584" s="89" t="str">
        <f>IFERROR(INDEX('Cost_Components'!$Q$2:$Q$28,MATCH(E584,'Cost_Components'!$A$2:$A$28,0)),"")</f>
      </c>
      <c r="V584" s="90" t="str">
        <f>1/(1+'Calculation_Assumptions'!$B$5)^(B584-'Calculation_Assumptions'!$B$2)</f>
      </c>
      <c r="W584" s="91" t="str">
        <f>Q584*V584</f>
      </c>
      <c r="X584" s="92" t="str">
        <f>R584*V584</f>
      </c>
      <c r="Y584" s="93" t="str">
        <f>S584*V584</f>
      </c>
      <c r="Z584" s="94" t="str">
        <f>IFERROR(INDEX('Cost_Components'!$T$2:$T$28,MATCH(E584,'Cost_Components'!$A$2:$A$28,0)),"")</f>
      </c>
      <c r="AA584" s="95" t="str">
        <f>IFERROR(INDEX('Cost_Components'!$U$2:$U$28,MATCH(E584,'Cost_Components'!$A$2:$A$28,0)),"")</f>
      </c>
      <c r="AB584" s="96" t="str">
        <f>IFERROR(INDEX('Cost_Components'!$V$2:$V$28,MATCH(E584,'Cost_Components'!$A$2:$A$28,0)),"")</f>
      </c>
      <c r="AC584" s="97" t="str">
        <f>IFERROR(INDEX('Cost_Components'!$M$2:$M$28,MATCH(E584,'Cost_Components'!$A$2:$A$28,0)),"")</f>
      </c>
      <c r="AD584" s="98" t="str">
        <f>IFERROR(INDEX('Cost_Components'!$N$2:$N$28,MATCH(E584,'Cost_Components'!$A$2:$A$28,0)),"")</f>
      </c>
      <c r="AE584" s="34" t="str">
        <f>IFERROR(INDEX('Cost_Components'!$O$2:$O$28,MATCH(E584,'Cost_Components'!$A$2:$A$28,0)),"")</f>
      </c>
      <c r="AF584" s="99" t="n">
        <v>3800447.48593279</v>
      </c>
      <c r="AG584" s="100" t="n">
        <v>3794591.04268102</v>
      </c>
      <c r="AH584" s="101" t="str">
        <f>IF(H584="shared-count-once",COUNTIFS($A$2:$A$1405,A584,$B$2:$B$1405,B584,$E$2:$E$1405,E584),1)</f>
      </c>
      <c r="AI584" s="102" t="n">
        <v>306964650.16712</v>
      </c>
      <c r="AJ584" s="103" t="str">
        <f>IF(AI584=0,"",Q584/AI584)</f>
      </c>
      <c r="AK584" s="104" t="str">
        <f>IF(AI584=0,"",R584/AI584)</f>
      </c>
      <c r="AL584" s="105" t="str">
        <f>IF(AI584=0,"",S584/AI584)</f>
      </c>
      <c r="AM584" s="106" t="str">
        <f>IF(AI584=0,"",Y584/AI584)</f>
      </c>
    </row>
    <row r="585">
      <c r="A585" t="s">
        <v>256</v>
      </c>
      <c r="B585" s="73" t="n">
        <v>2036</v>
      </c>
      <c r="C585" t="s">
        <v>256</v>
      </c>
      <c r="D585" t="s">
        <v>229</v>
      </c>
      <c r="E585" s="74" t="s">
        <v>353</v>
      </c>
      <c r="F585" s="75" t="s">
        <v>354</v>
      </c>
      <c r="G585" s="76" t="s">
        <v>260</v>
      </c>
      <c r="H585" s="77" t="s">
        <v>240</v>
      </c>
      <c r="I585" s="78" t="s">
        <v>304</v>
      </c>
      <c r="J585" s="79" t="str">
        <f>IFERROR(INDEX('Cost_Components'!$K$2:$K$28,MATCH(E585,'Cost_Components'!$A$2:$A$28,0)),"")</f>
      </c>
      <c r="K585" s="80" t="str">
        <f>IF(OR(L585="",Z585="",AA585="",AB585=""),"",IF(B585&lt;AA585,L585,IF(B585&gt;AB585,Z585,L585+(Z585-L585)*MIN(MAX((B585-AA585+1)/MAX(AB585-AA585+1,1),0),1))))</f>
      </c>
      <c r="L585" s="81" t="str">
        <f>IFERROR(INDEX('Cost_Components'!$S$2:$S$28,MATCH(E585,'Cost_Components'!$A$2:$A$28,0)),"")</f>
      </c>
      <c r="M585" s="82" t="str">
        <f>IFERROR(INDEX('Cost_Components'!$L$2:$L$28,MATCH(E585,'Cost_Components'!$A$2:$A$28,0)),"")</f>
      </c>
      <c r="N585" s="83" t="str">
        <f>IFERROR(INDEX('Cost_Components'!$P$2:$P$28,MATCH(E585,'Cost_Components'!$A$2:$A$28,0)),"")</f>
      </c>
      <c r="O585" s="84" t="str">
        <f>AF585*J585</f>
      </c>
      <c r="P585" s="85" t="str">
        <f>AG585*J585</f>
      </c>
      <c r="Q585" s="86" t="str">
        <f>P585*L585*M585*N585</f>
      </c>
      <c r="R585" s="87" t="str">
        <f>O585*K585*M585*N585</f>
      </c>
      <c r="S585" s="88" t="str">
        <f>R585-Q585</f>
      </c>
      <c r="T585" s="34" t="str">
        <f>IFERROR(INDEX('Cost_Components'!$R$2:$R$28,MATCH(E585,'Cost_Components'!$A$2:$A$28,0)),"")</f>
      </c>
      <c r="U585" s="89" t="str">
        <f>IFERROR(INDEX('Cost_Components'!$Q$2:$Q$28,MATCH(E585,'Cost_Components'!$A$2:$A$28,0)),"")</f>
      </c>
      <c r="V585" s="90" t="str">
        <f>1/(1+'Calculation_Assumptions'!$B$5)^(B585-'Calculation_Assumptions'!$B$2)</f>
      </c>
      <c r="W585" s="91" t="str">
        <f>Q585*V585</f>
      </c>
      <c r="X585" s="92" t="str">
        <f>R585*V585</f>
      </c>
      <c r="Y585" s="93" t="str">
        <f>S585*V585</f>
      </c>
      <c r="Z585" s="94" t="str">
        <f>IFERROR(INDEX('Cost_Components'!$T$2:$T$28,MATCH(E585,'Cost_Components'!$A$2:$A$28,0)),"")</f>
      </c>
      <c r="AA585" s="95" t="str">
        <f>IFERROR(INDEX('Cost_Components'!$U$2:$U$28,MATCH(E585,'Cost_Components'!$A$2:$A$28,0)),"")</f>
      </c>
      <c r="AB585" s="96" t="str">
        <f>IFERROR(INDEX('Cost_Components'!$V$2:$V$28,MATCH(E585,'Cost_Components'!$A$2:$A$28,0)),"")</f>
      </c>
      <c r="AC585" s="97" t="str">
        <f>IFERROR(INDEX('Cost_Components'!$M$2:$M$28,MATCH(E585,'Cost_Components'!$A$2:$A$28,0)),"")</f>
      </c>
      <c r="AD585" s="98" t="str">
        <f>IFERROR(INDEX('Cost_Components'!$N$2:$N$28,MATCH(E585,'Cost_Components'!$A$2:$A$28,0)),"")</f>
      </c>
      <c r="AE585" s="34" t="str">
        <f>IFERROR(INDEX('Cost_Components'!$O$2:$O$28,MATCH(E585,'Cost_Components'!$A$2:$A$28,0)),"")</f>
      </c>
      <c r="AF585" s="99" t="n">
        <v>3882363.75308538</v>
      </c>
      <c r="AG585" s="100" t="n">
        <v>3875544.03018731</v>
      </c>
      <c r="AH585" s="101" t="str">
        <f>IF(H585="shared-count-once",COUNTIFS($A$2:$A$1405,A585,$B$2:$B$1405,B585,$E$2:$E$1405,E585),1)</f>
      </c>
      <c r="AI585" s="102" t="n">
        <v>308542769.756622</v>
      </c>
      <c r="AJ585" s="103" t="str">
        <f>IF(AI585=0,"",Q585/AI585)</f>
      </c>
      <c r="AK585" s="104" t="str">
        <f>IF(AI585=0,"",R585/AI585)</f>
      </c>
      <c r="AL585" s="105" t="str">
        <f>IF(AI585=0,"",S585/AI585)</f>
      </c>
      <c r="AM585" s="106" t="str">
        <f>IF(AI585=0,"",Y585/AI585)</f>
      </c>
    </row>
    <row r="586">
      <c r="A586" t="s">
        <v>256</v>
      </c>
      <c r="B586" s="73" t="n">
        <v>2037</v>
      </c>
      <c r="C586" t="s">
        <v>256</v>
      </c>
      <c r="D586" t="s">
        <v>229</v>
      </c>
      <c r="E586" s="74" t="s">
        <v>353</v>
      </c>
      <c r="F586" s="75" t="s">
        <v>354</v>
      </c>
      <c r="G586" s="76" t="s">
        <v>260</v>
      </c>
      <c r="H586" s="77" t="s">
        <v>240</v>
      </c>
      <c r="I586" s="78" t="s">
        <v>304</v>
      </c>
      <c r="J586" s="79" t="str">
        <f>IFERROR(INDEX('Cost_Components'!$K$2:$K$28,MATCH(E586,'Cost_Components'!$A$2:$A$28,0)),"")</f>
      </c>
      <c r="K586" s="80" t="str">
        <f>IF(OR(L586="",Z586="",AA586="",AB586=""),"",IF(B586&lt;AA586,L586,IF(B586&gt;AB586,Z586,L586+(Z586-L586)*MIN(MAX((B586-AA586+1)/MAX(AB586-AA586+1,1),0),1))))</f>
      </c>
      <c r="L586" s="81" t="str">
        <f>IFERROR(INDEX('Cost_Components'!$S$2:$S$28,MATCH(E586,'Cost_Components'!$A$2:$A$28,0)),"")</f>
      </c>
      <c r="M586" s="82" t="str">
        <f>IFERROR(INDEX('Cost_Components'!$L$2:$L$28,MATCH(E586,'Cost_Components'!$A$2:$A$28,0)),"")</f>
      </c>
      <c r="N586" s="83" t="str">
        <f>IFERROR(INDEX('Cost_Components'!$P$2:$P$28,MATCH(E586,'Cost_Components'!$A$2:$A$28,0)),"")</f>
      </c>
      <c r="O586" s="84" t="str">
        <f>AF586*J586</f>
      </c>
      <c r="P586" s="85" t="str">
        <f>AG586*J586</f>
      </c>
      <c r="Q586" s="86" t="str">
        <f>P586*L586*M586*N586</f>
      </c>
      <c r="R586" s="87" t="str">
        <f>O586*K586*M586*N586</f>
      </c>
      <c r="S586" s="88" t="str">
        <f>R586-Q586</f>
      </c>
      <c r="T586" s="34" t="str">
        <f>IFERROR(INDEX('Cost_Components'!$R$2:$R$28,MATCH(E586,'Cost_Components'!$A$2:$A$28,0)),"")</f>
      </c>
      <c r="U586" s="89" t="str">
        <f>IFERROR(INDEX('Cost_Components'!$Q$2:$Q$28,MATCH(E586,'Cost_Components'!$A$2:$A$28,0)),"")</f>
      </c>
      <c r="V586" s="90" t="str">
        <f>1/(1+'Calculation_Assumptions'!$B$5)^(B586-'Calculation_Assumptions'!$B$2)</f>
      </c>
      <c r="W586" s="91" t="str">
        <f>Q586*V586</f>
      </c>
      <c r="X586" s="92" t="str">
        <f>R586*V586</f>
      </c>
      <c r="Y586" s="93" t="str">
        <f>S586*V586</f>
      </c>
      <c r="Z586" s="94" t="str">
        <f>IFERROR(INDEX('Cost_Components'!$T$2:$T$28,MATCH(E586,'Cost_Components'!$A$2:$A$28,0)),"")</f>
      </c>
      <c r="AA586" s="95" t="str">
        <f>IFERROR(INDEX('Cost_Components'!$U$2:$U$28,MATCH(E586,'Cost_Components'!$A$2:$A$28,0)),"")</f>
      </c>
      <c r="AB586" s="96" t="str">
        <f>IFERROR(INDEX('Cost_Components'!$V$2:$V$28,MATCH(E586,'Cost_Components'!$A$2:$A$28,0)),"")</f>
      </c>
      <c r="AC586" s="97" t="str">
        <f>IFERROR(INDEX('Cost_Components'!$M$2:$M$28,MATCH(E586,'Cost_Components'!$A$2:$A$28,0)),"")</f>
      </c>
      <c r="AD586" s="98" t="str">
        <f>IFERROR(INDEX('Cost_Components'!$N$2:$N$28,MATCH(E586,'Cost_Components'!$A$2:$A$28,0)),"")</f>
      </c>
      <c r="AE586" s="34" t="str">
        <f>IFERROR(INDEX('Cost_Components'!$O$2:$O$28,MATCH(E586,'Cost_Components'!$A$2:$A$28,0)),"")</f>
      </c>
      <c r="AF586" s="99" t="n">
        <v>3964026.0238687</v>
      </c>
      <c r="AG586" s="100" t="n">
        <v>3956184.09516131</v>
      </c>
      <c r="AH586" s="101" t="str">
        <f>IF(H586="shared-count-once",COUNTIFS($A$2:$A$1405,A586,$B$2:$B$1405,B586,$E$2:$E$1405,E586),1)</f>
      </c>
      <c r="AI586" s="102" t="n">
        <v>310068287.63643</v>
      </c>
      <c r="AJ586" s="103" t="str">
        <f>IF(AI586=0,"",Q586/AI586)</f>
      </c>
      <c r="AK586" s="104" t="str">
        <f>IF(AI586=0,"",R586/AI586)</f>
      </c>
      <c r="AL586" s="105" t="str">
        <f>IF(AI586=0,"",S586/AI586)</f>
      </c>
      <c r="AM586" s="106" t="str">
        <f>IF(AI586=0,"",Y586/AI586)</f>
      </c>
    </row>
    <row r="587">
      <c r="A587" t="s">
        <v>256</v>
      </c>
      <c r="B587" s="73" t="n">
        <v>2038</v>
      </c>
      <c r="C587" t="s">
        <v>256</v>
      </c>
      <c r="D587" t="s">
        <v>229</v>
      </c>
      <c r="E587" s="74" t="s">
        <v>353</v>
      </c>
      <c r="F587" s="75" t="s">
        <v>354</v>
      </c>
      <c r="G587" s="76" t="s">
        <v>260</v>
      </c>
      <c r="H587" s="77" t="s">
        <v>240</v>
      </c>
      <c r="I587" s="78" t="s">
        <v>304</v>
      </c>
      <c r="J587" s="79" t="str">
        <f>IFERROR(INDEX('Cost_Components'!$K$2:$K$28,MATCH(E587,'Cost_Components'!$A$2:$A$28,0)),"")</f>
      </c>
      <c r="K587" s="80" t="str">
        <f>IF(OR(L587="",Z587="",AA587="",AB587=""),"",IF(B587&lt;AA587,L587,IF(B587&gt;AB587,Z587,L587+(Z587-L587)*MIN(MAX((B587-AA587+1)/MAX(AB587-AA587+1,1),0),1))))</f>
      </c>
      <c r="L587" s="81" t="str">
        <f>IFERROR(INDEX('Cost_Components'!$S$2:$S$28,MATCH(E587,'Cost_Components'!$A$2:$A$28,0)),"")</f>
      </c>
      <c r="M587" s="82" t="str">
        <f>IFERROR(INDEX('Cost_Components'!$L$2:$L$28,MATCH(E587,'Cost_Components'!$A$2:$A$28,0)),"")</f>
      </c>
      <c r="N587" s="83" t="str">
        <f>IFERROR(INDEX('Cost_Components'!$P$2:$P$28,MATCH(E587,'Cost_Components'!$A$2:$A$28,0)),"")</f>
      </c>
      <c r="O587" s="84" t="str">
        <f>AF587*J587</f>
      </c>
      <c r="P587" s="85" t="str">
        <f>AG587*J587</f>
      </c>
      <c r="Q587" s="86" t="str">
        <f>P587*L587*M587*N587</f>
      </c>
      <c r="R587" s="87" t="str">
        <f>O587*K587*M587*N587</f>
      </c>
      <c r="S587" s="88" t="str">
        <f>R587-Q587</f>
      </c>
      <c r="T587" s="34" t="str">
        <f>IFERROR(INDEX('Cost_Components'!$R$2:$R$28,MATCH(E587,'Cost_Components'!$A$2:$A$28,0)),"")</f>
      </c>
      <c r="U587" s="89" t="str">
        <f>IFERROR(INDEX('Cost_Components'!$Q$2:$Q$28,MATCH(E587,'Cost_Components'!$A$2:$A$28,0)),"")</f>
      </c>
      <c r="V587" s="90" t="str">
        <f>1/(1+'Calculation_Assumptions'!$B$5)^(B587-'Calculation_Assumptions'!$B$2)</f>
      </c>
      <c r="W587" s="91" t="str">
        <f>Q587*V587</f>
      </c>
      <c r="X587" s="92" t="str">
        <f>R587*V587</f>
      </c>
      <c r="Y587" s="93" t="str">
        <f>S587*V587</f>
      </c>
      <c r="Z587" s="94" t="str">
        <f>IFERROR(INDEX('Cost_Components'!$T$2:$T$28,MATCH(E587,'Cost_Components'!$A$2:$A$28,0)),"")</f>
      </c>
      <c r="AA587" s="95" t="str">
        <f>IFERROR(INDEX('Cost_Components'!$U$2:$U$28,MATCH(E587,'Cost_Components'!$A$2:$A$28,0)),"")</f>
      </c>
      <c r="AB587" s="96" t="str">
        <f>IFERROR(INDEX('Cost_Components'!$V$2:$V$28,MATCH(E587,'Cost_Components'!$A$2:$A$28,0)),"")</f>
      </c>
      <c r="AC587" s="97" t="str">
        <f>IFERROR(INDEX('Cost_Components'!$M$2:$M$28,MATCH(E587,'Cost_Components'!$A$2:$A$28,0)),"")</f>
      </c>
      <c r="AD587" s="98" t="str">
        <f>IFERROR(INDEX('Cost_Components'!$N$2:$N$28,MATCH(E587,'Cost_Components'!$A$2:$A$28,0)),"")</f>
      </c>
      <c r="AE587" s="34" t="str">
        <f>IFERROR(INDEX('Cost_Components'!$O$2:$O$28,MATCH(E587,'Cost_Components'!$A$2:$A$28,0)),"")</f>
      </c>
      <c r="AF587" s="99" t="n">
        <v>4045410.73681794</v>
      </c>
      <c r="AG587" s="100" t="n">
        <v>4036490.39043804</v>
      </c>
      <c r="AH587" s="101" t="str">
        <f>IF(H587="shared-count-once",COUNTIFS($A$2:$A$1405,A587,$B$2:$B$1405,B587,$E$2:$E$1405,E587),1)</f>
      </c>
      <c r="AI587" s="102" t="n">
        <v>311532999.13163</v>
      </c>
      <c r="AJ587" s="103" t="str">
        <f>IF(AI587=0,"",Q587/AI587)</f>
      </c>
      <c r="AK587" s="104" t="str">
        <f>IF(AI587=0,"",R587/AI587)</f>
      </c>
      <c r="AL587" s="105" t="str">
        <f>IF(AI587=0,"",S587/AI587)</f>
      </c>
      <c r="AM587" s="106" t="str">
        <f>IF(AI587=0,"",Y587/AI587)</f>
      </c>
    </row>
    <row r="588">
      <c r="A588" t="s">
        <v>256</v>
      </c>
      <c r="B588" s="73" t="n">
        <v>2039</v>
      </c>
      <c r="C588" t="s">
        <v>256</v>
      </c>
      <c r="D588" t="s">
        <v>229</v>
      </c>
      <c r="E588" s="74" t="s">
        <v>353</v>
      </c>
      <c r="F588" s="75" t="s">
        <v>354</v>
      </c>
      <c r="G588" s="76" t="s">
        <v>260</v>
      </c>
      <c r="H588" s="77" t="s">
        <v>240</v>
      </c>
      <c r="I588" s="78" t="s">
        <v>304</v>
      </c>
      <c r="J588" s="79" t="str">
        <f>IFERROR(INDEX('Cost_Components'!$K$2:$K$28,MATCH(E588,'Cost_Components'!$A$2:$A$28,0)),"")</f>
      </c>
      <c r="K588" s="80" t="str">
        <f>IF(OR(L588="",Z588="",AA588="",AB588=""),"",IF(B588&lt;AA588,L588,IF(B588&gt;AB588,Z588,L588+(Z588-L588)*MIN(MAX((B588-AA588+1)/MAX(AB588-AA588+1,1),0),1))))</f>
      </c>
      <c r="L588" s="81" t="str">
        <f>IFERROR(INDEX('Cost_Components'!$S$2:$S$28,MATCH(E588,'Cost_Components'!$A$2:$A$28,0)),"")</f>
      </c>
      <c r="M588" s="82" t="str">
        <f>IFERROR(INDEX('Cost_Components'!$L$2:$L$28,MATCH(E588,'Cost_Components'!$A$2:$A$28,0)),"")</f>
      </c>
      <c r="N588" s="83" t="str">
        <f>IFERROR(INDEX('Cost_Components'!$P$2:$P$28,MATCH(E588,'Cost_Components'!$A$2:$A$28,0)),"")</f>
      </c>
      <c r="O588" s="84" t="str">
        <f>AF588*J588</f>
      </c>
      <c r="P588" s="85" t="str">
        <f>AG588*J588</f>
      </c>
      <c r="Q588" s="86" t="str">
        <f>P588*L588*M588*N588</f>
      </c>
      <c r="R588" s="87" t="str">
        <f>O588*K588*M588*N588</f>
      </c>
      <c r="S588" s="88" t="str">
        <f>R588-Q588</f>
      </c>
      <c r="T588" s="34" t="str">
        <f>IFERROR(INDEX('Cost_Components'!$R$2:$R$28,MATCH(E588,'Cost_Components'!$A$2:$A$28,0)),"")</f>
      </c>
      <c r="U588" s="89" t="str">
        <f>IFERROR(INDEX('Cost_Components'!$Q$2:$Q$28,MATCH(E588,'Cost_Components'!$A$2:$A$28,0)),"")</f>
      </c>
      <c r="V588" s="90" t="str">
        <f>1/(1+'Calculation_Assumptions'!$B$5)^(B588-'Calculation_Assumptions'!$B$2)</f>
      </c>
      <c r="W588" s="91" t="str">
        <f>Q588*V588</f>
      </c>
      <c r="X588" s="92" t="str">
        <f>R588*V588</f>
      </c>
      <c r="Y588" s="93" t="str">
        <f>S588*V588</f>
      </c>
      <c r="Z588" s="94" t="str">
        <f>IFERROR(INDEX('Cost_Components'!$T$2:$T$28,MATCH(E588,'Cost_Components'!$A$2:$A$28,0)),"")</f>
      </c>
      <c r="AA588" s="95" t="str">
        <f>IFERROR(INDEX('Cost_Components'!$U$2:$U$28,MATCH(E588,'Cost_Components'!$A$2:$A$28,0)),"")</f>
      </c>
      <c r="AB588" s="96" t="str">
        <f>IFERROR(INDEX('Cost_Components'!$V$2:$V$28,MATCH(E588,'Cost_Components'!$A$2:$A$28,0)),"")</f>
      </c>
      <c r="AC588" s="97" t="str">
        <f>IFERROR(INDEX('Cost_Components'!$M$2:$M$28,MATCH(E588,'Cost_Components'!$A$2:$A$28,0)),"")</f>
      </c>
      <c r="AD588" s="98" t="str">
        <f>IFERROR(INDEX('Cost_Components'!$N$2:$N$28,MATCH(E588,'Cost_Components'!$A$2:$A$28,0)),"")</f>
      </c>
      <c r="AE588" s="34" t="str">
        <f>IFERROR(INDEX('Cost_Components'!$O$2:$O$28,MATCH(E588,'Cost_Components'!$A$2:$A$28,0)),"")</f>
      </c>
      <c r="AF588" s="99" t="n">
        <v>4125757.69251924</v>
      </c>
      <c r="AG588" s="100" t="n">
        <v>4115704.58477355</v>
      </c>
      <c r="AH588" s="101" t="str">
        <f>IF(H588="shared-count-once",COUNTIFS($A$2:$A$1405,A588,$B$2:$B$1405,B588,$E$2:$E$1405,E588),1)</f>
      </c>
      <c r="AI588" s="102" t="n">
        <v>312936391.858479</v>
      </c>
      <c r="AJ588" s="103" t="str">
        <f>IF(AI588=0,"",Q588/AI588)</f>
      </c>
      <c r="AK588" s="104" t="str">
        <f>IF(AI588=0,"",R588/AI588)</f>
      </c>
      <c r="AL588" s="105" t="str">
        <f>IF(AI588=0,"",S588/AI588)</f>
      </c>
      <c r="AM588" s="106" t="str">
        <f>IF(AI588=0,"",Y588/AI588)</f>
      </c>
    </row>
    <row r="589">
      <c r="A589" t="s">
        <v>256</v>
      </c>
      <c r="B589" s="73" t="n">
        <v>2040</v>
      </c>
      <c r="C589" t="s">
        <v>256</v>
      </c>
      <c r="D589" t="s">
        <v>229</v>
      </c>
      <c r="E589" s="74" t="s">
        <v>353</v>
      </c>
      <c r="F589" s="75" t="s">
        <v>354</v>
      </c>
      <c r="G589" s="76" t="s">
        <v>260</v>
      </c>
      <c r="H589" s="77" t="s">
        <v>240</v>
      </c>
      <c r="I589" s="78" t="s">
        <v>304</v>
      </c>
      <c r="J589" s="79" t="str">
        <f>IFERROR(INDEX('Cost_Components'!$K$2:$K$28,MATCH(E589,'Cost_Components'!$A$2:$A$28,0)),"")</f>
      </c>
      <c r="K589" s="80" t="str">
        <f>IF(OR(L589="",Z589="",AA589="",AB589=""),"",IF(B589&lt;AA589,L589,IF(B589&gt;AB589,Z589,L589+(Z589-L589)*MIN(MAX((B589-AA589+1)/MAX(AB589-AA589+1,1),0),1))))</f>
      </c>
      <c r="L589" s="81" t="str">
        <f>IFERROR(INDEX('Cost_Components'!$S$2:$S$28,MATCH(E589,'Cost_Components'!$A$2:$A$28,0)),"")</f>
      </c>
      <c r="M589" s="82" t="str">
        <f>IFERROR(INDEX('Cost_Components'!$L$2:$L$28,MATCH(E589,'Cost_Components'!$A$2:$A$28,0)),"")</f>
      </c>
      <c r="N589" s="83" t="str">
        <f>IFERROR(INDEX('Cost_Components'!$P$2:$P$28,MATCH(E589,'Cost_Components'!$A$2:$A$28,0)),"")</f>
      </c>
      <c r="O589" s="84" t="str">
        <f>AF589*J589</f>
      </c>
      <c r="P589" s="85" t="str">
        <f>AG589*J589</f>
      </c>
      <c r="Q589" s="86" t="str">
        <f>P589*L589*M589*N589</f>
      </c>
      <c r="R589" s="87" t="str">
        <f>O589*K589*M589*N589</f>
      </c>
      <c r="S589" s="88" t="str">
        <f>R589-Q589</f>
      </c>
      <c r="T589" s="34" t="str">
        <f>IFERROR(INDEX('Cost_Components'!$R$2:$R$28,MATCH(E589,'Cost_Components'!$A$2:$A$28,0)),"")</f>
      </c>
      <c r="U589" s="89" t="str">
        <f>IFERROR(INDEX('Cost_Components'!$Q$2:$Q$28,MATCH(E589,'Cost_Components'!$A$2:$A$28,0)),"")</f>
      </c>
      <c r="V589" s="90" t="str">
        <f>1/(1+'Calculation_Assumptions'!$B$5)^(B589-'Calculation_Assumptions'!$B$2)</f>
      </c>
      <c r="W589" s="91" t="str">
        <f>Q589*V589</f>
      </c>
      <c r="X589" s="92" t="str">
        <f>R589*V589</f>
      </c>
      <c r="Y589" s="93" t="str">
        <f>S589*V589</f>
      </c>
      <c r="Z589" s="94" t="str">
        <f>IFERROR(INDEX('Cost_Components'!$T$2:$T$28,MATCH(E589,'Cost_Components'!$A$2:$A$28,0)),"")</f>
      </c>
      <c r="AA589" s="95" t="str">
        <f>IFERROR(INDEX('Cost_Components'!$U$2:$U$28,MATCH(E589,'Cost_Components'!$A$2:$A$28,0)),"")</f>
      </c>
      <c r="AB589" s="96" t="str">
        <f>IFERROR(INDEX('Cost_Components'!$V$2:$V$28,MATCH(E589,'Cost_Components'!$A$2:$A$28,0)),"")</f>
      </c>
      <c r="AC589" s="97" t="str">
        <f>IFERROR(INDEX('Cost_Components'!$M$2:$M$28,MATCH(E589,'Cost_Components'!$A$2:$A$28,0)),"")</f>
      </c>
      <c r="AD589" s="98" t="str">
        <f>IFERROR(INDEX('Cost_Components'!$N$2:$N$28,MATCH(E589,'Cost_Components'!$A$2:$A$28,0)),"")</f>
      </c>
      <c r="AE589" s="34" t="str">
        <f>IFERROR(INDEX('Cost_Components'!$O$2:$O$28,MATCH(E589,'Cost_Components'!$A$2:$A$28,0)),"")</f>
      </c>
      <c r="AF589" s="99" t="n">
        <v>4204469.33437899</v>
      </c>
      <c r="AG589" s="100" t="n">
        <v>4193231.19446365</v>
      </c>
      <c r="AH589" s="101" t="str">
        <f>IF(H589="shared-count-once",COUNTIFS($A$2:$A$1405,A589,$B$2:$B$1405,B589,$E$2:$E$1405,E589),1)</f>
      </c>
      <c r="AI589" s="102" t="n">
        <v>314265537.410829</v>
      </c>
      <c r="AJ589" s="103" t="str">
        <f>IF(AI589=0,"",Q589/AI589)</f>
      </c>
      <c r="AK589" s="104" t="str">
        <f>IF(AI589=0,"",R589/AI589)</f>
      </c>
      <c r="AL589" s="105" t="str">
        <f>IF(AI589=0,"",S589/AI589)</f>
      </c>
      <c r="AM589" s="106" t="str">
        <f>IF(AI589=0,"",Y589/AI589)</f>
      </c>
    </row>
    <row r="590">
      <c r="A590" t="s">
        <v>256</v>
      </c>
      <c r="B590" s="73" t="n">
        <v>2041</v>
      </c>
      <c r="C590" t="s">
        <v>256</v>
      </c>
      <c r="D590" t="s">
        <v>229</v>
      </c>
      <c r="E590" s="74" t="s">
        <v>353</v>
      </c>
      <c r="F590" s="75" t="s">
        <v>354</v>
      </c>
      <c r="G590" s="76" t="s">
        <v>260</v>
      </c>
      <c r="H590" s="77" t="s">
        <v>240</v>
      </c>
      <c r="I590" s="78" t="s">
        <v>304</v>
      </c>
      <c r="J590" s="79" t="str">
        <f>IFERROR(INDEX('Cost_Components'!$K$2:$K$28,MATCH(E590,'Cost_Components'!$A$2:$A$28,0)),"")</f>
      </c>
      <c r="K590" s="80" t="str">
        <f>IF(OR(L590="",Z590="",AA590="",AB590=""),"",IF(B590&lt;AA590,L590,IF(B590&gt;AB590,Z590,L590+(Z590-L590)*MIN(MAX((B590-AA590+1)/MAX(AB590-AA590+1,1),0),1))))</f>
      </c>
      <c r="L590" s="81" t="str">
        <f>IFERROR(INDEX('Cost_Components'!$S$2:$S$28,MATCH(E590,'Cost_Components'!$A$2:$A$28,0)),"")</f>
      </c>
      <c r="M590" s="82" t="str">
        <f>IFERROR(INDEX('Cost_Components'!$L$2:$L$28,MATCH(E590,'Cost_Components'!$A$2:$A$28,0)),"")</f>
      </c>
      <c r="N590" s="83" t="str">
        <f>IFERROR(INDEX('Cost_Components'!$P$2:$P$28,MATCH(E590,'Cost_Components'!$A$2:$A$28,0)),"")</f>
      </c>
      <c r="O590" s="84" t="str">
        <f>AF590*J590</f>
      </c>
      <c r="P590" s="85" t="str">
        <f>AG590*J590</f>
      </c>
      <c r="Q590" s="86" t="str">
        <f>P590*L590*M590*N590</f>
      </c>
      <c r="R590" s="87" t="str">
        <f>O590*K590*M590*N590</f>
      </c>
      <c r="S590" s="88" t="str">
        <f>R590-Q590</f>
      </c>
      <c r="T590" s="34" t="str">
        <f>IFERROR(INDEX('Cost_Components'!$R$2:$R$28,MATCH(E590,'Cost_Components'!$A$2:$A$28,0)),"")</f>
      </c>
      <c r="U590" s="89" t="str">
        <f>IFERROR(INDEX('Cost_Components'!$Q$2:$Q$28,MATCH(E590,'Cost_Components'!$A$2:$A$28,0)),"")</f>
      </c>
      <c r="V590" s="90" t="str">
        <f>1/(1+'Calculation_Assumptions'!$B$5)^(B590-'Calculation_Assumptions'!$B$2)</f>
      </c>
      <c r="W590" s="91" t="str">
        <f>Q590*V590</f>
      </c>
      <c r="X590" s="92" t="str">
        <f>R590*V590</f>
      </c>
      <c r="Y590" s="93" t="str">
        <f>S590*V590</f>
      </c>
      <c r="Z590" s="94" t="str">
        <f>IFERROR(INDEX('Cost_Components'!$T$2:$T$28,MATCH(E590,'Cost_Components'!$A$2:$A$28,0)),"")</f>
      </c>
      <c r="AA590" s="95" t="str">
        <f>IFERROR(INDEX('Cost_Components'!$U$2:$U$28,MATCH(E590,'Cost_Components'!$A$2:$A$28,0)),"")</f>
      </c>
      <c r="AB590" s="96" t="str">
        <f>IFERROR(INDEX('Cost_Components'!$V$2:$V$28,MATCH(E590,'Cost_Components'!$A$2:$A$28,0)),"")</f>
      </c>
      <c r="AC590" s="97" t="str">
        <f>IFERROR(INDEX('Cost_Components'!$M$2:$M$28,MATCH(E590,'Cost_Components'!$A$2:$A$28,0)),"")</f>
      </c>
      <c r="AD590" s="98" t="str">
        <f>IFERROR(INDEX('Cost_Components'!$N$2:$N$28,MATCH(E590,'Cost_Components'!$A$2:$A$28,0)),"")</f>
      </c>
      <c r="AE590" s="34" t="str">
        <f>IFERROR(INDEX('Cost_Components'!$O$2:$O$28,MATCH(E590,'Cost_Components'!$A$2:$A$28,0)),"")</f>
      </c>
      <c r="AF590" s="99" t="n">
        <v>4282097.67553675</v>
      </c>
      <c r="AG590" s="100" t="n">
        <v>4269625.76150659</v>
      </c>
      <c r="AH590" s="101" t="str">
        <f>IF(H590="shared-count-once",COUNTIFS($A$2:$A$1405,A590,$B$2:$B$1405,B590,$E$2:$E$1405,E590),1)</f>
      </c>
      <c r="AI590" s="102" t="n">
        <v>315525215.312548</v>
      </c>
      <c r="AJ590" s="103" t="str">
        <f>IF(AI590=0,"",Q590/AI590)</f>
      </c>
      <c r="AK590" s="104" t="str">
        <f>IF(AI590=0,"",R590/AI590)</f>
      </c>
      <c r="AL590" s="105" t="str">
        <f>IF(AI590=0,"",S590/AI590)</f>
      </c>
      <c r="AM590" s="106" t="str">
        <f>IF(AI590=0,"",Y590/AI590)</f>
      </c>
    </row>
    <row r="591">
      <c r="A591" t="s">
        <v>256</v>
      </c>
      <c r="B591" s="73" t="n">
        <v>2042</v>
      </c>
      <c r="C591" t="s">
        <v>256</v>
      </c>
      <c r="D591" t="s">
        <v>229</v>
      </c>
      <c r="E591" s="74" t="s">
        <v>353</v>
      </c>
      <c r="F591" s="75" t="s">
        <v>354</v>
      </c>
      <c r="G591" s="76" t="s">
        <v>260</v>
      </c>
      <c r="H591" s="77" t="s">
        <v>240</v>
      </c>
      <c r="I591" s="78" t="s">
        <v>304</v>
      </c>
      <c r="J591" s="79" t="str">
        <f>IFERROR(INDEX('Cost_Components'!$K$2:$K$28,MATCH(E591,'Cost_Components'!$A$2:$A$28,0)),"")</f>
      </c>
      <c r="K591" s="80" t="str">
        <f>IF(OR(L591="",Z591="",AA591="",AB591=""),"",IF(B591&lt;AA591,L591,IF(B591&gt;AB591,Z591,L591+(Z591-L591)*MIN(MAX((B591-AA591+1)/MAX(AB591-AA591+1,1),0),1))))</f>
      </c>
      <c r="L591" s="81" t="str">
        <f>IFERROR(INDEX('Cost_Components'!$S$2:$S$28,MATCH(E591,'Cost_Components'!$A$2:$A$28,0)),"")</f>
      </c>
      <c r="M591" s="82" t="str">
        <f>IFERROR(INDEX('Cost_Components'!$L$2:$L$28,MATCH(E591,'Cost_Components'!$A$2:$A$28,0)),"")</f>
      </c>
      <c r="N591" s="83" t="str">
        <f>IFERROR(INDEX('Cost_Components'!$P$2:$P$28,MATCH(E591,'Cost_Components'!$A$2:$A$28,0)),"")</f>
      </c>
      <c r="O591" s="84" t="str">
        <f>AF591*J591</f>
      </c>
      <c r="P591" s="85" t="str">
        <f>AG591*J591</f>
      </c>
      <c r="Q591" s="86" t="str">
        <f>P591*L591*M591*N591</f>
      </c>
      <c r="R591" s="87" t="str">
        <f>O591*K591*M591*N591</f>
      </c>
      <c r="S591" s="88" t="str">
        <f>R591-Q591</f>
      </c>
      <c r="T591" s="34" t="str">
        <f>IFERROR(INDEX('Cost_Components'!$R$2:$R$28,MATCH(E591,'Cost_Components'!$A$2:$A$28,0)),"")</f>
      </c>
      <c r="U591" s="89" t="str">
        <f>IFERROR(INDEX('Cost_Components'!$Q$2:$Q$28,MATCH(E591,'Cost_Components'!$A$2:$A$28,0)),"")</f>
      </c>
      <c r="V591" s="90" t="str">
        <f>1/(1+'Calculation_Assumptions'!$B$5)^(B591-'Calculation_Assumptions'!$B$2)</f>
      </c>
      <c r="W591" s="91" t="str">
        <f>Q591*V591</f>
      </c>
      <c r="X591" s="92" t="str">
        <f>R591*V591</f>
      </c>
      <c r="Y591" s="93" t="str">
        <f>S591*V591</f>
      </c>
      <c r="Z591" s="94" t="str">
        <f>IFERROR(INDEX('Cost_Components'!$T$2:$T$28,MATCH(E591,'Cost_Components'!$A$2:$A$28,0)),"")</f>
      </c>
      <c r="AA591" s="95" t="str">
        <f>IFERROR(INDEX('Cost_Components'!$U$2:$U$28,MATCH(E591,'Cost_Components'!$A$2:$A$28,0)),"")</f>
      </c>
      <c r="AB591" s="96" t="str">
        <f>IFERROR(INDEX('Cost_Components'!$V$2:$V$28,MATCH(E591,'Cost_Components'!$A$2:$A$28,0)),"")</f>
      </c>
      <c r="AC591" s="97" t="str">
        <f>IFERROR(INDEX('Cost_Components'!$M$2:$M$28,MATCH(E591,'Cost_Components'!$A$2:$A$28,0)),"")</f>
      </c>
      <c r="AD591" s="98" t="str">
        <f>IFERROR(INDEX('Cost_Components'!$N$2:$N$28,MATCH(E591,'Cost_Components'!$A$2:$A$28,0)),"")</f>
      </c>
      <c r="AE591" s="34" t="str">
        <f>IFERROR(INDEX('Cost_Components'!$O$2:$O$28,MATCH(E591,'Cost_Components'!$A$2:$A$28,0)),"")</f>
      </c>
      <c r="AF591" s="99" t="n">
        <v>4358604.47667191</v>
      </c>
      <c r="AG591" s="100" t="n">
        <v>4344854.0627456</v>
      </c>
      <c r="AH591" s="101" t="str">
        <f>IF(H591="shared-count-once",COUNTIFS($A$2:$A$1405,A591,$B$2:$B$1405,B591,$E$2:$E$1405,E591),1)</f>
      </c>
      <c r="AI591" s="102" t="n">
        <v>316707694.211882</v>
      </c>
      <c r="AJ591" s="103" t="str">
        <f>IF(AI591=0,"",Q591/AI591)</f>
      </c>
      <c r="AK591" s="104" t="str">
        <f>IF(AI591=0,"",R591/AI591)</f>
      </c>
      <c r="AL591" s="105" t="str">
        <f>IF(AI591=0,"",S591/AI591)</f>
      </c>
      <c r="AM591" s="106" t="str">
        <f>IF(AI591=0,"",Y591/AI591)</f>
      </c>
    </row>
    <row r="592">
      <c r="A592" t="s">
        <v>256</v>
      </c>
      <c r="B592" s="73" t="n">
        <v>2043</v>
      </c>
      <c r="C592" t="s">
        <v>256</v>
      </c>
      <c r="D592" t="s">
        <v>229</v>
      </c>
      <c r="E592" s="74" t="s">
        <v>353</v>
      </c>
      <c r="F592" s="75" t="s">
        <v>354</v>
      </c>
      <c r="G592" s="76" t="s">
        <v>260</v>
      </c>
      <c r="H592" s="77" t="s">
        <v>240</v>
      </c>
      <c r="I592" s="78" t="s">
        <v>304</v>
      </c>
      <c r="J592" s="79" t="str">
        <f>IFERROR(INDEX('Cost_Components'!$K$2:$K$28,MATCH(E592,'Cost_Components'!$A$2:$A$28,0)),"")</f>
      </c>
      <c r="K592" s="80" t="str">
        <f>IF(OR(L592="",Z592="",AA592="",AB592=""),"",IF(B592&lt;AA592,L592,IF(B592&gt;AB592,Z592,L592+(Z592-L592)*MIN(MAX((B592-AA592+1)/MAX(AB592-AA592+1,1),0),1))))</f>
      </c>
      <c r="L592" s="81" t="str">
        <f>IFERROR(INDEX('Cost_Components'!$S$2:$S$28,MATCH(E592,'Cost_Components'!$A$2:$A$28,0)),"")</f>
      </c>
      <c r="M592" s="82" t="str">
        <f>IFERROR(INDEX('Cost_Components'!$L$2:$L$28,MATCH(E592,'Cost_Components'!$A$2:$A$28,0)),"")</f>
      </c>
      <c r="N592" s="83" t="str">
        <f>IFERROR(INDEX('Cost_Components'!$P$2:$P$28,MATCH(E592,'Cost_Components'!$A$2:$A$28,0)),"")</f>
      </c>
      <c r="O592" s="84" t="str">
        <f>AF592*J592</f>
      </c>
      <c r="P592" s="85" t="str">
        <f>AG592*J592</f>
      </c>
      <c r="Q592" s="86" t="str">
        <f>P592*L592*M592*N592</f>
      </c>
      <c r="R592" s="87" t="str">
        <f>O592*K592*M592*N592</f>
      </c>
      <c r="S592" s="88" t="str">
        <f>R592-Q592</f>
      </c>
      <c r="T592" s="34" t="str">
        <f>IFERROR(INDEX('Cost_Components'!$R$2:$R$28,MATCH(E592,'Cost_Components'!$A$2:$A$28,0)),"")</f>
      </c>
      <c r="U592" s="89" t="str">
        <f>IFERROR(INDEX('Cost_Components'!$Q$2:$Q$28,MATCH(E592,'Cost_Components'!$A$2:$A$28,0)),"")</f>
      </c>
      <c r="V592" s="90" t="str">
        <f>1/(1+'Calculation_Assumptions'!$B$5)^(B592-'Calculation_Assumptions'!$B$2)</f>
      </c>
      <c r="W592" s="91" t="str">
        <f>Q592*V592</f>
      </c>
      <c r="X592" s="92" t="str">
        <f>R592*V592</f>
      </c>
      <c r="Y592" s="93" t="str">
        <f>S592*V592</f>
      </c>
      <c r="Z592" s="94" t="str">
        <f>IFERROR(INDEX('Cost_Components'!$T$2:$T$28,MATCH(E592,'Cost_Components'!$A$2:$A$28,0)),"")</f>
      </c>
      <c r="AA592" s="95" t="str">
        <f>IFERROR(INDEX('Cost_Components'!$U$2:$U$28,MATCH(E592,'Cost_Components'!$A$2:$A$28,0)),"")</f>
      </c>
      <c r="AB592" s="96" t="str">
        <f>IFERROR(INDEX('Cost_Components'!$V$2:$V$28,MATCH(E592,'Cost_Components'!$A$2:$A$28,0)),"")</f>
      </c>
      <c r="AC592" s="97" t="str">
        <f>IFERROR(INDEX('Cost_Components'!$M$2:$M$28,MATCH(E592,'Cost_Components'!$A$2:$A$28,0)),"")</f>
      </c>
      <c r="AD592" s="98" t="str">
        <f>IFERROR(INDEX('Cost_Components'!$N$2:$N$28,MATCH(E592,'Cost_Components'!$A$2:$A$28,0)),"")</f>
      </c>
      <c r="AE592" s="34" t="str">
        <f>IFERROR(INDEX('Cost_Components'!$O$2:$O$28,MATCH(E592,'Cost_Components'!$A$2:$A$28,0)),"")</f>
      </c>
      <c r="AF592" s="99" t="n">
        <v>4434397.02916636</v>
      </c>
      <c r="AG592" s="100" t="n">
        <v>4419325.27005813</v>
      </c>
      <c r="AH592" s="101" t="str">
        <f>IF(H592="shared-count-once",COUNTIFS($A$2:$A$1405,A592,$B$2:$B$1405,B592,$E$2:$E$1405,E592),1)</f>
      </c>
      <c r="AI592" s="102" t="n">
        <v>317814114.067152</v>
      </c>
      <c r="AJ592" s="103" t="str">
        <f>IF(AI592=0,"",Q592/AI592)</f>
      </c>
      <c r="AK592" s="104" t="str">
        <f>IF(AI592=0,"",R592/AI592)</f>
      </c>
      <c r="AL592" s="105" t="str">
        <f>IF(AI592=0,"",S592/AI592)</f>
      </c>
      <c r="AM592" s="106" t="str">
        <f>IF(AI592=0,"",Y592/AI592)</f>
      </c>
    </row>
    <row r="593">
      <c r="A593" t="s">
        <v>256</v>
      </c>
      <c r="B593" s="73" t="n">
        <v>2044</v>
      </c>
      <c r="C593" t="s">
        <v>256</v>
      </c>
      <c r="D593" t="s">
        <v>229</v>
      </c>
      <c r="E593" s="74" t="s">
        <v>353</v>
      </c>
      <c r="F593" s="75" t="s">
        <v>354</v>
      </c>
      <c r="G593" s="76" t="s">
        <v>260</v>
      </c>
      <c r="H593" s="77" t="s">
        <v>240</v>
      </c>
      <c r="I593" s="78" t="s">
        <v>304</v>
      </c>
      <c r="J593" s="79" t="str">
        <f>IFERROR(INDEX('Cost_Components'!$K$2:$K$28,MATCH(E593,'Cost_Components'!$A$2:$A$28,0)),"")</f>
      </c>
      <c r="K593" s="80" t="str">
        <f>IF(OR(L593="",Z593="",AA593="",AB593=""),"",IF(B593&lt;AA593,L593,IF(B593&gt;AB593,Z593,L593+(Z593-L593)*MIN(MAX((B593-AA593+1)/MAX(AB593-AA593+1,1),0),1))))</f>
      </c>
      <c r="L593" s="81" t="str">
        <f>IFERROR(INDEX('Cost_Components'!$S$2:$S$28,MATCH(E593,'Cost_Components'!$A$2:$A$28,0)),"")</f>
      </c>
      <c r="M593" s="82" t="str">
        <f>IFERROR(INDEX('Cost_Components'!$L$2:$L$28,MATCH(E593,'Cost_Components'!$A$2:$A$28,0)),"")</f>
      </c>
      <c r="N593" s="83" t="str">
        <f>IFERROR(INDEX('Cost_Components'!$P$2:$P$28,MATCH(E593,'Cost_Components'!$A$2:$A$28,0)),"")</f>
      </c>
      <c r="O593" s="84" t="str">
        <f>AF593*J593</f>
      </c>
      <c r="P593" s="85" t="str">
        <f>AG593*J593</f>
      </c>
      <c r="Q593" s="86" t="str">
        <f>P593*L593*M593*N593</f>
      </c>
      <c r="R593" s="87" t="str">
        <f>O593*K593*M593*N593</f>
      </c>
      <c r="S593" s="88" t="str">
        <f>R593-Q593</f>
      </c>
      <c r="T593" s="34" t="str">
        <f>IFERROR(INDEX('Cost_Components'!$R$2:$R$28,MATCH(E593,'Cost_Components'!$A$2:$A$28,0)),"")</f>
      </c>
      <c r="U593" s="89" t="str">
        <f>IFERROR(INDEX('Cost_Components'!$Q$2:$Q$28,MATCH(E593,'Cost_Components'!$A$2:$A$28,0)),"")</f>
      </c>
      <c r="V593" s="90" t="str">
        <f>1/(1+'Calculation_Assumptions'!$B$5)^(B593-'Calculation_Assumptions'!$B$2)</f>
      </c>
      <c r="W593" s="91" t="str">
        <f>Q593*V593</f>
      </c>
      <c r="X593" s="92" t="str">
        <f>R593*V593</f>
      </c>
      <c r="Y593" s="93" t="str">
        <f>S593*V593</f>
      </c>
      <c r="Z593" s="94" t="str">
        <f>IFERROR(INDEX('Cost_Components'!$T$2:$T$28,MATCH(E593,'Cost_Components'!$A$2:$A$28,0)),"")</f>
      </c>
      <c r="AA593" s="95" t="str">
        <f>IFERROR(INDEX('Cost_Components'!$U$2:$U$28,MATCH(E593,'Cost_Components'!$A$2:$A$28,0)),"")</f>
      </c>
      <c r="AB593" s="96" t="str">
        <f>IFERROR(INDEX('Cost_Components'!$V$2:$V$28,MATCH(E593,'Cost_Components'!$A$2:$A$28,0)),"")</f>
      </c>
      <c r="AC593" s="97" t="str">
        <f>IFERROR(INDEX('Cost_Components'!$M$2:$M$28,MATCH(E593,'Cost_Components'!$A$2:$A$28,0)),"")</f>
      </c>
      <c r="AD593" s="98" t="str">
        <f>IFERROR(INDEX('Cost_Components'!$N$2:$N$28,MATCH(E593,'Cost_Components'!$A$2:$A$28,0)),"")</f>
      </c>
      <c r="AE593" s="34" t="str">
        <f>IFERROR(INDEX('Cost_Components'!$O$2:$O$28,MATCH(E593,'Cost_Components'!$A$2:$A$28,0)),"")</f>
      </c>
      <c r="AF593" s="99" t="n">
        <v>4508095.08732616</v>
      </c>
      <c r="AG593" s="100" t="n">
        <v>4491661.86707345</v>
      </c>
      <c r="AH593" s="101" t="str">
        <f>IF(H593="shared-count-once",COUNTIFS($A$2:$A$1405,A593,$B$2:$B$1405,B593,$E$2:$E$1405,E593),1)</f>
      </c>
      <c r="AI593" s="102" t="n">
        <v>318840890.732156</v>
      </c>
      <c r="AJ593" s="103" t="str">
        <f>IF(AI593=0,"",Q593/AI593)</f>
      </c>
      <c r="AK593" s="104" t="str">
        <f>IF(AI593=0,"",R593/AI593)</f>
      </c>
      <c r="AL593" s="105" t="str">
        <f>IF(AI593=0,"",S593/AI593)</f>
      </c>
      <c r="AM593" s="106" t="str">
        <f>IF(AI593=0,"",Y593/AI593)</f>
      </c>
    </row>
    <row r="594">
      <c r="A594" t="s">
        <v>256</v>
      </c>
      <c r="B594" s="73" t="n">
        <v>2045</v>
      </c>
      <c r="C594" t="s">
        <v>256</v>
      </c>
      <c r="D594" t="s">
        <v>229</v>
      </c>
      <c r="E594" s="74" t="s">
        <v>353</v>
      </c>
      <c r="F594" s="75" t="s">
        <v>354</v>
      </c>
      <c r="G594" s="76" t="s">
        <v>260</v>
      </c>
      <c r="H594" s="77" t="s">
        <v>240</v>
      </c>
      <c r="I594" s="78" t="s">
        <v>304</v>
      </c>
      <c r="J594" s="79" t="str">
        <f>IFERROR(INDEX('Cost_Components'!$K$2:$K$28,MATCH(E594,'Cost_Components'!$A$2:$A$28,0)),"")</f>
      </c>
      <c r="K594" s="80" t="str">
        <f>IF(OR(L594="",Z594="",AA594="",AB594=""),"",IF(B594&lt;AA594,L594,IF(B594&gt;AB594,Z594,L594+(Z594-L594)*MIN(MAX((B594-AA594+1)/MAX(AB594-AA594+1,1),0),1))))</f>
      </c>
      <c r="L594" s="81" t="str">
        <f>IFERROR(INDEX('Cost_Components'!$S$2:$S$28,MATCH(E594,'Cost_Components'!$A$2:$A$28,0)),"")</f>
      </c>
      <c r="M594" s="82" t="str">
        <f>IFERROR(INDEX('Cost_Components'!$L$2:$L$28,MATCH(E594,'Cost_Components'!$A$2:$A$28,0)),"")</f>
      </c>
      <c r="N594" s="83" t="str">
        <f>IFERROR(INDEX('Cost_Components'!$P$2:$P$28,MATCH(E594,'Cost_Components'!$A$2:$A$28,0)),"")</f>
      </c>
      <c r="O594" s="84" t="str">
        <f>AF594*J594</f>
      </c>
      <c r="P594" s="85" t="str">
        <f>AG594*J594</f>
      </c>
      <c r="Q594" s="86" t="str">
        <f>P594*L594*M594*N594</f>
      </c>
      <c r="R594" s="87" t="str">
        <f>O594*K594*M594*N594</f>
      </c>
      <c r="S594" s="88" t="str">
        <f>R594-Q594</f>
      </c>
      <c r="T594" s="34" t="str">
        <f>IFERROR(INDEX('Cost_Components'!$R$2:$R$28,MATCH(E594,'Cost_Components'!$A$2:$A$28,0)),"")</f>
      </c>
      <c r="U594" s="89" t="str">
        <f>IFERROR(INDEX('Cost_Components'!$Q$2:$Q$28,MATCH(E594,'Cost_Components'!$A$2:$A$28,0)),"")</f>
      </c>
      <c r="V594" s="90" t="str">
        <f>1/(1+'Calculation_Assumptions'!$B$5)^(B594-'Calculation_Assumptions'!$B$2)</f>
      </c>
      <c r="W594" s="91" t="str">
        <f>Q594*V594</f>
      </c>
      <c r="X594" s="92" t="str">
        <f>R594*V594</f>
      </c>
      <c r="Y594" s="93" t="str">
        <f>S594*V594</f>
      </c>
      <c r="Z594" s="94" t="str">
        <f>IFERROR(INDEX('Cost_Components'!$T$2:$T$28,MATCH(E594,'Cost_Components'!$A$2:$A$28,0)),"")</f>
      </c>
      <c r="AA594" s="95" t="str">
        <f>IFERROR(INDEX('Cost_Components'!$U$2:$U$28,MATCH(E594,'Cost_Components'!$A$2:$A$28,0)),"")</f>
      </c>
      <c r="AB594" s="96" t="str">
        <f>IFERROR(INDEX('Cost_Components'!$V$2:$V$28,MATCH(E594,'Cost_Components'!$A$2:$A$28,0)),"")</f>
      </c>
      <c r="AC594" s="97" t="str">
        <f>IFERROR(INDEX('Cost_Components'!$M$2:$M$28,MATCH(E594,'Cost_Components'!$A$2:$A$28,0)),"")</f>
      </c>
      <c r="AD594" s="98" t="str">
        <f>IFERROR(INDEX('Cost_Components'!$N$2:$N$28,MATCH(E594,'Cost_Components'!$A$2:$A$28,0)),"")</f>
      </c>
      <c r="AE594" s="34" t="str">
        <f>IFERROR(INDEX('Cost_Components'!$O$2:$O$28,MATCH(E594,'Cost_Components'!$A$2:$A$28,0)),"")</f>
      </c>
      <c r="AF594" s="99" t="n">
        <v>4579223.43754627</v>
      </c>
      <c r="AG594" s="100" t="n">
        <v>4561394.40083757</v>
      </c>
      <c r="AH594" s="101" t="str">
        <f>IF(H594="shared-count-once",COUNTIFS($A$2:$A$1405,A594,$B$2:$B$1405,B594,$E$2:$E$1405,E594),1)</f>
      </c>
      <c r="AI594" s="102" t="n">
        <v>319784682.33108</v>
      </c>
      <c r="AJ594" s="103" t="str">
        <f>IF(AI594=0,"",Q594/AI594)</f>
      </c>
      <c r="AK594" s="104" t="str">
        <f>IF(AI594=0,"",R594/AI594)</f>
      </c>
      <c r="AL594" s="105" t="str">
        <f>IF(AI594=0,"",S594/AI594)</f>
      </c>
      <c r="AM594" s="106" t="str">
        <f>IF(AI594=0,"",Y594/AI594)</f>
      </c>
    </row>
    <row r="595">
      <c r="A595" t="s">
        <v>256</v>
      </c>
      <c r="B595" s="73" t="n">
        <v>2046</v>
      </c>
      <c r="C595" t="s">
        <v>256</v>
      </c>
      <c r="D595" t="s">
        <v>229</v>
      </c>
      <c r="E595" s="74" t="s">
        <v>353</v>
      </c>
      <c r="F595" s="75" t="s">
        <v>354</v>
      </c>
      <c r="G595" s="76" t="s">
        <v>260</v>
      </c>
      <c r="H595" s="77" t="s">
        <v>240</v>
      </c>
      <c r="I595" s="78" t="s">
        <v>304</v>
      </c>
      <c r="J595" s="79" t="str">
        <f>IFERROR(INDEX('Cost_Components'!$K$2:$K$28,MATCH(E595,'Cost_Components'!$A$2:$A$28,0)),"")</f>
      </c>
      <c r="K595" s="80" t="str">
        <f>IF(OR(L595="",Z595="",AA595="",AB595=""),"",IF(B595&lt;AA595,L595,IF(B595&gt;AB595,Z595,L595+(Z595-L595)*MIN(MAX((B595-AA595+1)/MAX(AB595-AA595+1,1),0),1))))</f>
      </c>
      <c r="L595" s="81" t="str">
        <f>IFERROR(INDEX('Cost_Components'!$S$2:$S$28,MATCH(E595,'Cost_Components'!$A$2:$A$28,0)),"")</f>
      </c>
      <c r="M595" s="82" t="str">
        <f>IFERROR(INDEX('Cost_Components'!$L$2:$L$28,MATCH(E595,'Cost_Components'!$A$2:$A$28,0)),"")</f>
      </c>
      <c r="N595" s="83" t="str">
        <f>IFERROR(INDEX('Cost_Components'!$P$2:$P$28,MATCH(E595,'Cost_Components'!$A$2:$A$28,0)),"")</f>
      </c>
      <c r="O595" s="84" t="str">
        <f>AF595*J595</f>
      </c>
      <c r="P595" s="85" t="str">
        <f>AG595*J595</f>
      </c>
      <c r="Q595" s="86" t="str">
        <f>P595*L595*M595*N595</f>
      </c>
      <c r="R595" s="87" t="str">
        <f>O595*K595*M595*N595</f>
      </c>
      <c r="S595" s="88" t="str">
        <f>R595-Q595</f>
      </c>
      <c r="T595" s="34" t="str">
        <f>IFERROR(INDEX('Cost_Components'!$R$2:$R$28,MATCH(E595,'Cost_Components'!$A$2:$A$28,0)),"")</f>
      </c>
      <c r="U595" s="89" t="str">
        <f>IFERROR(INDEX('Cost_Components'!$Q$2:$Q$28,MATCH(E595,'Cost_Components'!$A$2:$A$28,0)),"")</f>
      </c>
      <c r="V595" s="90" t="str">
        <f>1/(1+'Calculation_Assumptions'!$B$5)^(B595-'Calculation_Assumptions'!$B$2)</f>
      </c>
      <c r="W595" s="91" t="str">
        <f>Q595*V595</f>
      </c>
      <c r="X595" s="92" t="str">
        <f>R595*V595</f>
      </c>
      <c r="Y595" s="93" t="str">
        <f>S595*V595</f>
      </c>
      <c r="Z595" s="94" t="str">
        <f>IFERROR(INDEX('Cost_Components'!$T$2:$T$28,MATCH(E595,'Cost_Components'!$A$2:$A$28,0)),"")</f>
      </c>
      <c r="AA595" s="95" t="str">
        <f>IFERROR(INDEX('Cost_Components'!$U$2:$U$28,MATCH(E595,'Cost_Components'!$A$2:$A$28,0)),"")</f>
      </c>
      <c r="AB595" s="96" t="str">
        <f>IFERROR(INDEX('Cost_Components'!$V$2:$V$28,MATCH(E595,'Cost_Components'!$A$2:$A$28,0)),"")</f>
      </c>
      <c r="AC595" s="97" t="str">
        <f>IFERROR(INDEX('Cost_Components'!$M$2:$M$28,MATCH(E595,'Cost_Components'!$A$2:$A$28,0)),"")</f>
      </c>
      <c r="AD595" s="98" t="str">
        <f>IFERROR(INDEX('Cost_Components'!$N$2:$N$28,MATCH(E595,'Cost_Components'!$A$2:$A$28,0)),"")</f>
      </c>
      <c r="AE595" s="34" t="str">
        <f>IFERROR(INDEX('Cost_Components'!$O$2:$O$28,MATCH(E595,'Cost_Components'!$A$2:$A$28,0)),"")</f>
      </c>
      <c r="AF595" s="99" t="n">
        <v>4647746.64572938</v>
      </c>
      <c r="AG595" s="100" t="n">
        <v>4628490.51099848</v>
      </c>
      <c r="AH595" s="101" t="str">
        <f>IF(H595="shared-count-once",COUNTIFS($A$2:$A$1405,A595,$B$2:$B$1405,B595,$E$2:$E$1405,E595),1)</f>
      </c>
      <c r="AI595" s="102" t="n">
        <v>320645615.981408</v>
      </c>
      <c r="AJ595" s="103" t="str">
        <f>IF(AI595=0,"",Q595/AI595)</f>
      </c>
      <c r="AK595" s="104" t="str">
        <f>IF(AI595=0,"",R595/AI595)</f>
      </c>
      <c r="AL595" s="105" t="str">
        <f>IF(AI595=0,"",S595/AI595)</f>
      </c>
      <c r="AM595" s="106" t="str">
        <f>IF(AI595=0,"",Y595/AI595)</f>
      </c>
    </row>
    <row r="596">
      <c r="A596" t="s">
        <v>256</v>
      </c>
      <c r="B596" s="73" t="n">
        <v>2047</v>
      </c>
      <c r="C596" t="s">
        <v>256</v>
      </c>
      <c r="D596" t="s">
        <v>229</v>
      </c>
      <c r="E596" s="74" t="s">
        <v>353</v>
      </c>
      <c r="F596" s="75" t="s">
        <v>354</v>
      </c>
      <c r="G596" s="76" t="s">
        <v>260</v>
      </c>
      <c r="H596" s="77" t="s">
        <v>240</v>
      </c>
      <c r="I596" s="78" t="s">
        <v>304</v>
      </c>
      <c r="J596" s="79" t="str">
        <f>IFERROR(INDEX('Cost_Components'!$K$2:$K$28,MATCH(E596,'Cost_Components'!$A$2:$A$28,0)),"")</f>
      </c>
      <c r="K596" s="80" t="str">
        <f>IF(OR(L596="",Z596="",AA596="",AB596=""),"",IF(B596&lt;AA596,L596,IF(B596&gt;AB596,Z596,L596+(Z596-L596)*MIN(MAX((B596-AA596+1)/MAX(AB596-AA596+1,1),0),1))))</f>
      </c>
      <c r="L596" s="81" t="str">
        <f>IFERROR(INDEX('Cost_Components'!$S$2:$S$28,MATCH(E596,'Cost_Components'!$A$2:$A$28,0)),"")</f>
      </c>
      <c r="M596" s="82" t="str">
        <f>IFERROR(INDEX('Cost_Components'!$L$2:$L$28,MATCH(E596,'Cost_Components'!$A$2:$A$28,0)),"")</f>
      </c>
      <c r="N596" s="83" t="str">
        <f>IFERROR(INDEX('Cost_Components'!$P$2:$P$28,MATCH(E596,'Cost_Components'!$A$2:$A$28,0)),"")</f>
      </c>
      <c r="O596" s="84" t="str">
        <f>AF596*J596</f>
      </c>
      <c r="P596" s="85" t="str">
        <f>AG596*J596</f>
      </c>
      <c r="Q596" s="86" t="str">
        <f>P596*L596*M596*N596</f>
      </c>
      <c r="R596" s="87" t="str">
        <f>O596*K596*M596*N596</f>
      </c>
      <c r="S596" s="88" t="str">
        <f>R596-Q596</f>
      </c>
      <c r="T596" s="34" t="str">
        <f>IFERROR(INDEX('Cost_Components'!$R$2:$R$28,MATCH(E596,'Cost_Components'!$A$2:$A$28,0)),"")</f>
      </c>
      <c r="U596" s="89" t="str">
        <f>IFERROR(INDEX('Cost_Components'!$Q$2:$Q$28,MATCH(E596,'Cost_Components'!$A$2:$A$28,0)),"")</f>
      </c>
      <c r="V596" s="90" t="str">
        <f>1/(1+'Calculation_Assumptions'!$B$5)^(B596-'Calculation_Assumptions'!$B$2)</f>
      </c>
      <c r="W596" s="91" t="str">
        <f>Q596*V596</f>
      </c>
      <c r="X596" s="92" t="str">
        <f>R596*V596</f>
      </c>
      <c r="Y596" s="93" t="str">
        <f>S596*V596</f>
      </c>
      <c r="Z596" s="94" t="str">
        <f>IFERROR(INDEX('Cost_Components'!$T$2:$T$28,MATCH(E596,'Cost_Components'!$A$2:$A$28,0)),"")</f>
      </c>
      <c r="AA596" s="95" t="str">
        <f>IFERROR(INDEX('Cost_Components'!$U$2:$U$28,MATCH(E596,'Cost_Components'!$A$2:$A$28,0)),"")</f>
      </c>
      <c r="AB596" s="96" t="str">
        <f>IFERROR(INDEX('Cost_Components'!$V$2:$V$28,MATCH(E596,'Cost_Components'!$A$2:$A$28,0)),"")</f>
      </c>
      <c r="AC596" s="97" t="str">
        <f>IFERROR(INDEX('Cost_Components'!$M$2:$M$28,MATCH(E596,'Cost_Components'!$A$2:$A$28,0)),"")</f>
      </c>
      <c r="AD596" s="98" t="str">
        <f>IFERROR(INDEX('Cost_Components'!$N$2:$N$28,MATCH(E596,'Cost_Components'!$A$2:$A$28,0)),"")</f>
      </c>
      <c r="AE596" s="34" t="str">
        <f>IFERROR(INDEX('Cost_Components'!$O$2:$O$28,MATCH(E596,'Cost_Components'!$A$2:$A$28,0)),"")</f>
      </c>
      <c r="AF596" s="99" t="n">
        <v>4713803.85318433</v>
      </c>
      <c r="AG596" s="100" t="n">
        <v>4693093.17300259</v>
      </c>
      <c r="AH596" s="101" t="str">
        <f>IF(H596="shared-count-once",COUNTIFS($A$2:$A$1405,A596,$B$2:$B$1405,B596,$E$2:$E$1405,E596),1)</f>
      </c>
      <c r="AI596" s="102" t="n">
        <v>321429520.522875</v>
      </c>
      <c r="AJ596" s="103" t="str">
        <f>IF(AI596=0,"",Q596/AI596)</f>
      </c>
      <c r="AK596" s="104" t="str">
        <f>IF(AI596=0,"",R596/AI596)</f>
      </c>
      <c r="AL596" s="105" t="str">
        <f>IF(AI596=0,"",S596/AI596)</f>
      </c>
      <c r="AM596" s="106" t="str">
        <f>IF(AI596=0,"",Y596/AI596)</f>
      </c>
    </row>
    <row r="597">
      <c r="A597" t="s">
        <v>256</v>
      </c>
      <c r="B597" s="73" t="n">
        <v>2048</v>
      </c>
      <c r="C597" t="s">
        <v>256</v>
      </c>
      <c r="D597" t="s">
        <v>229</v>
      </c>
      <c r="E597" s="74" t="s">
        <v>353</v>
      </c>
      <c r="F597" s="75" t="s">
        <v>354</v>
      </c>
      <c r="G597" s="76" t="s">
        <v>260</v>
      </c>
      <c r="H597" s="77" t="s">
        <v>240</v>
      </c>
      <c r="I597" s="78" t="s">
        <v>304</v>
      </c>
      <c r="J597" s="79" t="str">
        <f>IFERROR(INDEX('Cost_Components'!$K$2:$K$28,MATCH(E597,'Cost_Components'!$A$2:$A$28,0)),"")</f>
      </c>
      <c r="K597" s="80" t="str">
        <f>IF(OR(L597="",Z597="",AA597="",AB597=""),"",IF(B597&lt;AA597,L597,IF(B597&gt;AB597,Z597,L597+(Z597-L597)*MIN(MAX((B597-AA597+1)/MAX(AB597-AA597+1,1),0),1))))</f>
      </c>
      <c r="L597" s="81" t="str">
        <f>IFERROR(INDEX('Cost_Components'!$S$2:$S$28,MATCH(E597,'Cost_Components'!$A$2:$A$28,0)),"")</f>
      </c>
      <c r="M597" s="82" t="str">
        <f>IFERROR(INDEX('Cost_Components'!$L$2:$L$28,MATCH(E597,'Cost_Components'!$A$2:$A$28,0)),"")</f>
      </c>
      <c r="N597" s="83" t="str">
        <f>IFERROR(INDEX('Cost_Components'!$P$2:$P$28,MATCH(E597,'Cost_Components'!$A$2:$A$28,0)),"")</f>
      </c>
      <c r="O597" s="84" t="str">
        <f>AF597*J597</f>
      </c>
      <c r="P597" s="85" t="str">
        <f>AG597*J597</f>
      </c>
      <c r="Q597" s="86" t="str">
        <f>P597*L597*M597*N597</f>
      </c>
      <c r="R597" s="87" t="str">
        <f>O597*K597*M597*N597</f>
      </c>
      <c r="S597" s="88" t="str">
        <f>R597-Q597</f>
      </c>
      <c r="T597" s="34" t="str">
        <f>IFERROR(INDEX('Cost_Components'!$R$2:$R$28,MATCH(E597,'Cost_Components'!$A$2:$A$28,0)),"")</f>
      </c>
      <c r="U597" s="89" t="str">
        <f>IFERROR(INDEX('Cost_Components'!$Q$2:$Q$28,MATCH(E597,'Cost_Components'!$A$2:$A$28,0)),"")</f>
      </c>
      <c r="V597" s="90" t="str">
        <f>1/(1+'Calculation_Assumptions'!$B$5)^(B597-'Calculation_Assumptions'!$B$2)</f>
      </c>
      <c r="W597" s="91" t="str">
        <f>Q597*V597</f>
      </c>
      <c r="X597" s="92" t="str">
        <f>R597*V597</f>
      </c>
      <c r="Y597" s="93" t="str">
        <f>S597*V597</f>
      </c>
      <c r="Z597" s="94" t="str">
        <f>IFERROR(INDEX('Cost_Components'!$T$2:$T$28,MATCH(E597,'Cost_Components'!$A$2:$A$28,0)),"")</f>
      </c>
      <c r="AA597" s="95" t="str">
        <f>IFERROR(INDEX('Cost_Components'!$U$2:$U$28,MATCH(E597,'Cost_Components'!$A$2:$A$28,0)),"")</f>
      </c>
      <c r="AB597" s="96" t="str">
        <f>IFERROR(INDEX('Cost_Components'!$V$2:$V$28,MATCH(E597,'Cost_Components'!$A$2:$A$28,0)),"")</f>
      </c>
      <c r="AC597" s="97" t="str">
        <f>IFERROR(INDEX('Cost_Components'!$M$2:$M$28,MATCH(E597,'Cost_Components'!$A$2:$A$28,0)),"")</f>
      </c>
      <c r="AD597" s="98" t="str">
        <f>IFERROR(INDEX('Cost_Components'!$N$2:$N$28,MATCH(E597,'Cost_Components'!$A$2:$A$28,0)),"")</f>
      </c>
      <c r="AE597" s="34" t="str">
        <f>IFERROR(INDEX('Cost_Components'!$O$2:$O$28,MATCH(E597,'Cost_Components'!$A$2:$A$28,0)),"")</f>
      </c>
      <c r="AF597" s="99" t="n">
        <v>4779626.06842963</v>
      </c>
      <c r="AG597" s="100" t="n">
        <v>4757438.11334631</v>
      </c>
      <c r="AH597" s="101" t="str">
        <f>IF(H597="shared-count-once",COUNTIFS($A$2:$A$1405,A597,$B$2:$B$1405,B597,$E$2:$E$1405,E597),1)</f>
      </c>
      <c r="AI597" s="102" t="n">
        <v>322136832.260161</v>
      </c>
      <c r="AJ597" s="103" t="str">
        <f>IF(AI597=0,"",Q597/AI597)</f>
      </c>
      <c r="AK597" s="104" t="str">
        <f>IF(AI597=0,"",R597/AI597)</f>
      </c>
      <c r="AL597" s="105" t="str">
        <f>IF(AI597=0,"",S597/AI597)</f>
      </c>
      <c r="AM597" s="106" t="str">
        <f>IF(AI597=0,"",Y597/AI597)</f>
      </c>
    </row>
    <row r="598">
      <c r="A598" t="s">
        <v>256</v>
      </c>
      <c r="B598" s="73" t="n">
        <v>2049</v>
      </c>
      <c r="C598" t="s">
        <v>256</v>
      </c>
      <c r="D598" t="s">
        <v>229</v>
      </c>
      <c r="E598" s="74" t="s">
        <v>353</v>
      </c>
      <c r="F598" s="75" t="s">
        <v>354</v>
      </c>
      <c r="G598" s="76" t="s">
        <v>260</v>
      </c>
      <c r="H598" s="77" t="s">
        <v>240</v>
      </c>
      <c r="I598" s="78" t="s">
        <v>304</v>
      </c>
      <c r="J598" s="79" t="str">
        <f>IFERROR(INDEX('Cost_Components'!$K$2:$K$28,MATCH(E598,'Cost_Components'!$A$2:$A$28,0)),"")</f>
      </c>
      <c r="K598" s="80" t="str">
        <f>IF(OR(L598="",Z598="",AA598="",AB598=""),"",IF(B598&lt;AA598,L598,IF(B598&gt;AB598,Z598,L598+(Z598-L598)*MIN(MAX((B598-AA598+1)/MAX(AB598-AA598+1,1),0),1))))</f>
      </c>
      <c r="L598" s="81" t="str">
        <f>IFERROR(INDEX('Cost_Components'!$S$2:$S$28,MATCH(E598,'Cost_Components'!$A$2:$A$28,0)),"")</f>
      </c>
      <c r="M598" s="82" t="str">
        <f>IFERROR(INDEX('Cost_Components'!$L$2:$L$28,MATCH(E598,'Cost_Components'!$A$2:$A$28,0)),"")</f>
      </c>
      <c r="N598" s="83" t="str">
        <f>IFERROR(INDEX('Cost_Components'!$P$2:$P$28,MATCH(E598,'Cost_Components'!$A$2:$A$28,0)),"")</f>
      </c>
      <c r="O598" s="84" t="str">
        <f>AF598*J598</f>
      </c>
      <c r="P598" s="85" t="str">
        <f>AG598*J598</f>
      </c>
      <c r="Q598" s="86" t="str">
        <f>P598*L598*M598*N598</f>
      </c>
      <c r="R598" s="87" t="str">
        <f>O598*K598*M598*N598</f>
      </c>
      <c r="S598" s="88" t="str">
        <f>R598-Q598</f>
      </c>
      <c r="T598" s="34" t="str">
        <f>IFERROR(INDEX('Cost_Components'!$R$2:$R$28,MATCH(E598,'Cost_Components'!$A$2:$A$28,0)),"")</f>
      </c>
      <c r="U598" s="89" t="str">
        <f>IFERROR(INDEX('Cost_Components'!$Q$2:$Q$28,MATCH(E598,'Cost_Components'!$A$2:$A$28,0)),"")</f>
      </c>
      <c r="V598" s="90" t="str">
        <f>1/(1+'Calculation_Assumptions'!$B$5)^(B598-'Calculation_Assumptions'!$B$2)</f>
      </c>
      <c r="W598" s="91" t="str">
        <f>Q598*V598</f>
      </c>
      <c r="X598" s="92" t="str">
        <f>R598*V598</f>
      </c>
      <c r="Y598" s="93" t="str">
        <f>S598*V598</f>
      </c>
      <c r="Z598" s="94" t="str">
        <f>IFERROR(INDEX('Cost_Components'!$T$2:$T$28,MATCH(E598,'Cost_Components'!$A$2:$A$28,0)),"")</f>
      </c>
      <c r="AA598" s="95" t="str">
        <f>IFERROR(INDEX('Cost_Components'!$U$2:$U$28,MATCH(E598,'Cost_Components'!$A$2:$A$28,0)),"")</f>
      </c>
      <c r="AB598" s="96" t="str">
        <f>IFERROR(INDEX('Cost_Components'!$V$2:$V$28,MATCH(E598,'Cost_Components'!$A$2:$A$28,0)),"")</f>
      </c>
      <c r="AC598" s="97" t="str">
        <f>IFERROR(INDEX('Cost_Components'!$M$2:$M$28,MATCH(E598,'Cost_Components'!$A$2:$A$28,0)),"")</f>
      </c>
      <c r="AD598" s="98" t="str">
        <f>IFERROR(INDEX('Cost_Components'!$N$2:$N$28,MATCH(E598,'Cost_Components'!$A$2:$A$28,0)),"")</f>
      </c>
      <c r="AE598" s="34" t="str">
        <f>IFERROR(INDEX('Cost_Components'!$O$2:$O$28,MATCH(E598,'Cost_Components'!$A$2:$A$28,0)),"")</f>
      </c>
      <c r="AF598" s="99" t="n">
        <v>4843055.78274455</v>
      </c>
      <c r="AG598" s="100" t="n">
        <v>4819367.27980406</v>
      </c>
      <c r="AH598" s="101" t="str">
        <f>IF(H598="shared-count-once",COUNTIFS($A$2:$A$1405,A598,$B$2:$B$1405,B598,$E$2:$E$1405,E598),1)</f>
      </c>
      <c r="AI598" s="102" t="n">
        <v>322765819.752681</v>
      </c>
      <c r="AJ598" s="103" t="str">
        <f>IF(AI598=0,"",Q598/AI598)</f>
      </c>
      <c r="AK598" s="104" t="str">
        <f>IF(AI598=0,"",R598/AI598)</f>
      </c>
      <c r="AL598" s="105" t="str">
        <f>IF(AI598=0,"",S598/AI598)</f>
      </c>
      <c r="AM598" s="106" t="str">
        <f>IF(AI598=0,"",Y598/AI598)</f>
      </c>
    </row>
    <row r="599">
      <c r="A599" t="s">
        <v>256</v>
      </c>
      <c r="B599" s="73" t="n">
        <v>2050</v>
      </c>
      <c r="C599" t="s">
        <v>256</v>
      </c>
      <c r="D599" t="s">
        <v>229</v>
      </c>
      <c r="E599" s="74" t="s">
        <v>353</v>
      </c>
      <c r="F599" s="75" t="s">
        <v>354</v>
      </c>
      <c r="G599" s="76" t="s">
        <v>260</v>
      </c>
      <c r="H599" s="77" t="s">
        <v>240</v>
      </c>
      <c r="I599" s="78" t="s">
        <v>304</v>
      </c>
      <c r="J599" s="79" t="str">
        <f>IFERROR(INDEX('Cost_Components'!$K$2:$K$28,MATCH(E599,'Cost_Components'!$A$2:$A$28,0)),"")</f>
      </c>
      <c r="K599" s="80" t="str">
        <f>IF(OR(L599="",Z599="",AA599="",AB599=""),"",IF(B599&lt;AA599,L599,IF(B599&gt;AB599,Z599,L599+(Z599-L599)*MIN(MAX((B599-AA599+1)/MAX(AB599-AA599+1,1),0),1))))</f>
      </c>
      <c r="L599" s="81" t="str">
        <f>IFERROR(INDEX('Cost_Components'!$S$2:$S$28,MATCH(E599,'Cost_Components'!$A$2:$A$28,0)),"")</f>
      </c>
      <c r="M599" s="82" t="str">
        <f>IFERROR(INDEX('Cost_Components'!$L$2:$L$28,MATCH(E599,'Cost_Components'!$A$2:$A$28,0)),"")</f>
      </c>
      <c r="N599" s="83" t="str">
        <f>IFERROR(INDEX('Cost_Components'!$P$2:$P$28,MATCH(E599,'Cost_Components'!$A$2:$A$28,0)),"")</f>
      </c>
      <c r="O599" s="84" t="str">
        <f>AF599*J599</f>
      </c>
      <c r="P599" s="85" t="str">
        <f>AG599*J599</f>
      </c>
      <c r="Q599" s="86" t="str">
        <f>P599*L599*M599*N599</f>
      </c>
      <c r="R599" s="87" t="str">
        <f>O599*K599*M599*N599</f>
      </c>
      <c r="S599" s="88" t="str">
        <f>R599-Q599</f>
      </c>
      <c r="T599" s="34" t="str">
        <f>IFERROR(INDEX('Cost_Components'!$R$2:$R$28,MATCH(E599,'Cost_Components'!$A$2:$A$28,0)),"")</f>
      </c>
      <c r="U599" s="89" t="str">
        <f>IFERROR(INDEX('Cost_Components'!$Q$2:$Q$28,MATCH(E599,'Cost_Components'!$A$2:$A$28,0)),"")</f>
      </c>
      <c r="V599" s="90" t="str">
        <f>1/(1+'Calculation_Assumptions'!$B$5)^(B599-'Calculation_Assumptions'!$B$2)</f>
      </c>
      <c r="W599" s="91" t="str">
        <f>Q599*V599</f>
      </c>
      <c r="X599" s="92" t="str">
        <f>R599*V599</f>
      </c>
      <c r="Y599" s="93" t="str">
        <f>S599*V599</f>
      </c>
      <c r="Z599" s="94" t="str">
        <f>IFERROR(INDEX('Cost_Components'!$T$2:$T$28,MATCH(E599,'Cost_Components'!$A$2:$A$28,0)),"")</f>
      </c>
      <c r="AA599" s="95" t="str">
        <f>IFERROR(INDEX('Cost_Components'!$U$2:$U$28,MATCH(E599,'Cost_Components'!$A$2:$A$28,0)),"")</f>
      </c>
      <c r="AB599" s="96" t="str">
        <f>IFERROR(INDEX('Cost_Components'!$V$2:$V$28,MATCH(E599,'Cost_Components'!$A$2:$A$28,0)),"")</f>
      </c>
      <c r="AC599" s="97" t="str">
        <f>IFERROR(INDEX('Cost_Components'!$M$2:$M$28,MATCH(E599,'Cost_Components'!$A$2:$A$28,0)),"")</f>
      </c>
      <c r="AD599" s="98" t="str">
        <f>IFERROR(INDEX('Cost_Components'!$N$2:$N$28,MATCH(E599,'Cost_Components'!$A$2:$A$28,0)),"")</f>
      </c>
      <c r="AE599" s="34" t="str">
        <f>IFERROR(INDEX('Cost_Components'!$O$2:$O$28,MATCH(E599,'Cost_Components'!$A$2:$A$28,0)),"")</f>
      </c>
      <c r="AF599" s="99" t="n">
        <v>4903517.07979387</v>
      </c>
      <c r="AG599" s="100" t="n">
        <v>4878312.37771048</v>
      </c>
      <c r="AH599" s="101" t="str">
        <f>IF(H599="shared-count-once",COUNTIFS($A$2:$A$1405,A599,$B$2:$B$1405,B599,$E$2:$E$1405,E599),1)</f>
      </c>
      <c r="AI599" s="102" t="n">
        <v>323312042.563285</v>
      </c>
      <c r="AJ599" s="103" t="str">
        <f>IF(AI599=0,"",Q599/AI599)</f>
      </c>
      <c r="AK599" s="104" t="str">
        <f>IF(AI599=0,"",R599/AI599)</f>
      </c>
      <c r="AL599" s="105" t="str">
        <f>IF(AI599=0,"",S599/AI599)</f>
      </c>
      <c r="AM599" s="106" t="str">
        <f>IF(AI599=0,"",Y599/AI599)</f>
      </c>
    </row>
    <row r="600">
      <c r="A600" t="s">
        <v>256</v>
      </c>
      <c r="B600" s="73" t="n">
        <v>2025</v>
      </c>
      <c r="C600" t="s">
        <v>256</v>
      </c>
      <c r="D600" t="s">
        <v>229</v>
      </c>
      <c r="E600" s="74" t="s">
        <v>355</v>
      </c>
      <c r="F600" s="75" t="s">
        <v>356</v>
      </c>
      <c r="G600" s="76" t="s">
        <v>260</v>
      </c>
      <c r="H600" s="77" t="s">
        <v>240</v>
      </c>
      <c r="I600" s="78" t="s">
        <v>304</v>
      </c>
      <c r="J600" s="79" t="str">
        <f>IFERROR(INDEX('Cost_Components'!$K$2:$K$28,MATCH(E600,'Cost_Components'!$A$2:$A$28,0)),"")</f>
      </c>
      <c r="K600" s="80" t="str">
        <f>IF(OR(L600="",Z600="",AA600="",AB600=""),"",IF(B600&lt;AA600,L600,IF(B600&gt;AB600,Z600,L600+(Z600-L600)*MIN(MAX((B600-AA600+1)/MAX(AB600-AA600+1,1),0),1))))</f>
      </c>
      <c r="L600" s="81" t="str">
        <f>IFERROR(INDEX('Cost_Components'!$S$2:$S$28,MATCH(E600,'Cost_Components'!$A$2:$A$28,0)),"")</f>
      </c>
      <c r="M600" s="82" t="str">
        <f>IFERROR(INDEX('Cost_Components'!$L$2:$L$28,MATCH(E600,'Cost_Components'!$A$2:$A$28,0)),"")</f>
      </c>
      <c r="N600" s="83" t="str">
        <f>IFERROR(INDEX('Cost_Components'!$P$2:$P$28,MATCH(E600,'Cost_Components'!$A$2:$A$28,0)),"")</f>
      </c>
      <c r="O600" s="84" t="str">
        <f>AF600*J600</f>
      </c>
      <c r="P600" s="85" t="str">
        <f>AG600*J600</f>
      </c>
      <c r="Q600" s="86" t="str">
        <f>P600*L600*M600*N600</f>
      </c>
      <c r="R600" s="87" t="str">
        <f>O600*K600*M600*N600</f>
      </c>
      <c r="S600" s="88" t="str">
        <f>R600-Q600</f>
      </c>
      <c r="T600" s="34" t="str">
        <f>IFERROR(INDEX('Cost_Components'!$R$2:$R$28,MATCH(E600,'Cost_Components'!$A$2:$A$28,0)),"")</f>
      </c>
      <c r="U600" s="89" t="str">
        <f>IFERROR(INDEX('Cost_Components'!$Q$2:$Q$28,MATCH(E600,'Cost_Components'!$A$2:$A$28,0)),"")</f>
      </c>
      <c r="V600" s="90" t="str">
        <f>1/(1+'Calculation_Assumptions'!$B$5)^(B600-'Calculation_Assumptions'!$B$2)</f>
      </c>
      <c r="W600" s="91" t="str">
        <f>Q600*V600</f>
      </c>
      <c r="X600" s="92" t="str">
        <f>R600*V600</f>
      </c>
      <c r="Y600" s="93" t="str">
        <f>S600*V600</f>
      </c>
      <c r="Z600" s="94" t="str">
        <f>IFERROR(INDEX('Cost_Components'!$T$2:$T$28,MATCH(E600,'Cost_Components'!$A$2:$A$28,0)),"")</f>
      </c>
      <c r="AA600" s="95" t="str">
        <f>IFERROR(INDEX('Cost_Components'!$U$2:$U$28,MATCH(E600,'Cost_Components'!$A$2:$A$28,0)),"")</f>
      </c>
      <c r="AB600" s="96" t="str">
        <f>IFERROR(INDEX('Cost_Components'!$V$2:$V$28,MATCH(E600,'Cost_Components'!$A$2:$A$28,0)),"")</f>
      </c>
      <c r="AC600" s="97" t="str">
        <f>IFERROR(INDEX('Cost_Components'!$M$2:$M$28,MATCH(E600,'Cost_Components'!$A$2:$A$28,0)),"")</f>
      </c>
      <c r="AD600" s="98" t="str">
        <f>IFERROR(INDEX('Cost_Components'!$N$2:$N$28,MATCH(E600,'Cost_Components'!$A$2:$A$28,0)),"")</f>
      </c>
      <c r="AE600" s="34" t="str">
        <f>IFERROR(INDEX('Cost_Components'!$O$2:$O$28,MATCH(E600,'Cost_Components'!$A$2:$A$28,0)),"")</f>
      </c>
      <c r="AF600" s="99" t="n">
        <v>2991701.06385575</v>
      </c>
      <c r="AG600" s="100" t="n">
        <v>2991595.76361207</v>
      </c>
      <c r="AH600" s="101" t="str">
        <f>IF(H600="shared-count-once",COUNTIFS($A$2:$A$1405,A600,$B$2:$B$1405,B600,$E$2:$E$1405,E600),1)</f>
      </c>
      <c r="AI600" s="102" t="n">
        <v>288391907.644456</v>
      </c>
      <c r="AJ600" s="103" t="str">
        <f>IF(AI600=0,"",Q600/AI600)</f>
      </c>
      <c r="AK600" s="104" t="str">
        <f>IF(AI600=0,"",R600/AI600)</f>
      </c>
      <c r="AL600" s="105" t="str">
        <f>IF(AI600=0,"",S600/AI600)</f>
      </c>
      <c r="AM600" s="106" t="str">
        <f>IF(AI600=0,"",Y600/AI600)</f>
      </c>
    </row>
    <row r="601">
      <c r="A601" t="s">
        <v>256</v>
      </c>
      <c r="B601" s="73" t="n">
        <v>2026</v>
      </c>
      <c r="C601" t="s">
        <v>256</v>
      </c>
      <c r="D601" t="s">
        <v>229</v>
      </c>
      <c r="E601" s="74" t="s">
        <v>355</v>
      </c>
      <c r="F601" s="75" t="s">
        <v>356</v>
      </c>
      <c r="G601" s="76" t="s">
        <v>260</v>
      </c>
      <c r="H601" s="77" t="s">
        <v>240</v>
      </c>
      <c r="I601" s="78" t="s">
        <v>304</v>
      </c>
      <c r="J601" s="79" t="str">
        <f>IFERROR(INDEX('Cost_Components'!$K$2:$K$28,MATCH(E601,'Cost_Components'!$A$2:$A$28,0)),"")</f>
      </c>
      <c r="K601" s="80" t="str">
        <f>IF(OR(L601="",Z601="",AA601="",AB601=""),"",IF(B601&lt;AA601,L601,IF(B601&gt;AB601,Z601,L601+(Z601-L601)*MIN(MAX((B601-AA601+1)/MAX(AB601-AA601+1,1),0),1))))</f>
      </c>
      <c r="L601" s="81" t="str">
        <f>IFERROR(INDEX('Cost_Components'!$S$2:$S$28,MATCH(E601,'Cost_Components'!$A$2:$A$28,0)),"")</f>
      </c>
      <c r="M601" s="82" t="str">
        <f>IFERROR(INDEX('Cost_Components'!$L$2:$L$28,MATCH(E601,'Cost_Components'!$A$2:$A$28,0)),"")</f>
      </c>
      <c r="N601" s="83" t="str">
        <f>IFERROR(INDEX('Cost_Components'!$P$2:$P$28,MATCH(E601,'Cost_Components'!$A$2:$A$28,0)),"")</f>
      </c>
      <c r="O601" s="84" t="str">
        <f>AF601*J601</f>
      </c>
      <c r="P601" s="85" t="str">
        <f>AG601*J601</f>
      </c>
      <c r="Q601" s="86" t="str">
        <f>P601*L601*M601*N601</f>
      </c>
      <c r="R601" s="87" t="str">
        <f>O601*K601*M601*N601</f>
      </c>
      <c r="S601" s="88" t="str">
        <f>R601-Q601</f>
      </c>
      <c r="T601" s="34" t="str">
        <f>IFERROR(INDEX('Cost_Components'!$R$2:$R$28,MATCH(E601,'Cost_Components'!$A$2:$A$28,0)),"")</f>
      </c>
      <c r="U601" s="89" t="str">
        <f>IFERROR(INDEX('Cost_Components'!$Q$2:$Q$28,MATCH(E601,'Cost_Components'!$A$2:$A$28,0)),"")</f>
      </c>
      <c r="V601" s="90" t="str">
        <f>1/(1+'Calculation_Assumptions'!$B$5)^(B601-'Calculation_Assumptions'!$B$2)</f>
      </c>
      <c r="W601" s="91" t="str">
        <f>Q601*V601</f>
      </c>
      <c r="X601" s="92" t="str">
        <f>R601*V601</f>
      </c>
      <c r="Y601" s="93" t="str">
        <f>S601*V601</f>
      </c>
      <c r="Z601" s="94" t="str">
        <f>IFERROR(INDEX('Cost_Components'!$T$2:$T$28,MATCH(E601,'Cost_Components'!$A$2:$A$28,0)),"")</f>
      </c>
      <c r="AA601" s="95" t="str">
        <f>IFERROR(INDEX('Cost_Components'!$U$2:$U$28,MATCH(E601,'Cost_Components'!$A$2:$A$28,0)),"")</f>
      </c>
      <c r="AB601" s="96" t="str">
        <f>IFERROR(INDEX('Cost_Components'!$V$2:$V$28,MATCH(E601,'Cost_Components'!$A$2:$A$28,0)),"")</f>
      </c>
      <c r="AC601" s="97" t="str">
        <f>IFERROR(INDEX('Cost_Components'!$M$2:$M$28,MATCH(E601,'Cost_Components'!$A$2:$A$28,0)),"")</f>
      </c>
      <c r="AD601" s="98" t="str">
        <f>IFERROR(INDEX('Cost_Components'!$N$2:$N$28,MATCH(E601,'Cost_Components'!$A$2:$A$28,0)),"")</f>
      </c>
      <c r="AE601" s="34" t="str">
        <f>IFERROR(INDEX('Cost_Components'!$O$2:$O$28,MATCH(E601,'Cost_Components'!$A$2:$A$28,0)),"")</f>
      </c>
      <c r="AF601" s="99" t="n">
        <v>3068928.81749942</v>
      </c>
      <c r="AG601" s="100" t="n">
        <v>3068619.78850215</v>
      </c>
      <c r="AH601" s="101" t="str">
        <f>IF(H601="shared-count-once",COUNTIFS($A$2:$A$1405,A601,$B$2:$B$1405,B601,$E$2:$E$1405,E601),1)</f>
      </c>
      <c r="AI601" s="102" t="n">
        <v>290472130.233437</v>
      </c>
      <c r="AJ601" s="103" t="str">
        <f>IF(AI601=0,"",Q601/AI601)</f>
      </c>
      <c r="AK601" s="104" t="str">
        <f>IF(AI601=0,"",R601/AI601)</f>
      </c>
      <c r="AL601" s="105" t="str">
        <f>IF(AI601=0,"",S601/AI601)</f>
      </c>
      <c r="AM601" s="106" t="str">
        <f>IF(AI601=0,"",Y601/AI601)</f>
      </c>
    </row>
    <row r="602">
      <c r="A602" t="s">
        <v>256</v>
      </c>
      <c r="B602" s="73" t="n">
        <v>2027</v>
      </c>
      <c r="C602" t="s">
        <v>256</v>
      </c>
      <c r="D602" t="s">
        <v>229</v>
      </c>
      <c r="E602" s="74" t="s">
        <v>355</v>
      </c>
      <c r="F602" s="75" t="s">
        <v>356</v>
      </c>
      <c r="G602" s="76" t="s">
        <v>260</v>
      </c>
      <c r="H602" s="77" t="s">
        <v>240</v>
      </c>
      <c r="I602" s="78" t="s">
        <v>304</v>
      </c>
      <c r="J602" s="79" t="str">
        <f>IFERROR(INDEX('Cost_Components'!$K$2:$K$28,MATCH(E602,'Cost_Components'!$A$2:$A$28,0)),"")</f>
      </c>
      <c r="K602" s="80" t="str">
        <f>IF(OR(L602="",Z602="",AA602="",AB602=""),"",IF(B602&lt;AA602,L602,IF(B602&gt;AB602,Z602,L602+(Z602-L602)*MIN(MAX((B602-AA602+1)/MAX(AB602-AA602+1,1),0),1))))</f>
      </c>
      <c r="L602" s="81" t="str">
        <f>IFERROR(INDEX('Cost_Components'!$S$2:$S$28,MATCH(E602,'Cost_Components'!$A$2:$A$28,0)),"")</f>
      </c>
      <c r="M602" s="82" t="str">
        <f>IFERROR(INDEX('Cost_Components'!$L$2:$L$28,MATCH(E602,'Cost_Components'!$A$2:$A$28,0)),"")</f>
      </c>
      <c r="N602" s="83" t="str">
        <f>IFERROR(INDEX('Cost_Components'!$P$2:$P$28,MATCH(E602,'Cost_Components'!$A$2:$A$28,0)),"")</f>
      </c>
      <c r="O602" s="84" t="str">
        <f>AF602*J602</f>
      </c>
      <c r="P602" s="85" t="str">
        <f>AG602*J602</f>
      </c>
      <c r="Q602" s="86" t="str">
        <f>P602*L602*M602*N602</f>
      </c>
      <c r="R602" s="87" t="str">
        <f>O602*K602*M602*N602</f>
      </c>
      <c r="S602" s="88" t="str">
        <f>R602-Q602</f>
      </c>
      <c r="T602" s="34" t="str">
        <f>IFERROR(INDEX('Cost_Components'!$R$2:$R$28,MATCH(E602,'Cost_Components'!$A$2:$A$28,0)),"")</f>
      </c>
      <c r="U602" s="89" t="str">
        <f>IFERROR(INDEX('Cost_Components'!$Q$2:$Q$28,MATCH(E602,'Cost_Components'!$A$2:$A$28,0)),"")</f>
      </c>
      <c r="V602" s="90" t="str">
        <f>1/(1+'Calculation_Assumptions'!$B$5)^(B602-'Calculation_Assumptions'!$B$2)</f>
      </c>
      <c r="W602" s="91" t="str">
        <f>Q602*V602</f>
      </c>
      <c r="X602" s="92" t="str">
        <f>R602*V602</f>
      </c>
      <c r="Y602" s="93" t="str">
        <f>S602*V602</f>
      </c>
      <c r="Z602" s="94" t="str">
        <f>IFERROR(INDEX('Cost_Components'!$T$2:$T$28,MATCH(E602,'Cost_Components'!$A$2:$A$28,0)),"")</f>
      </c>
      <c r="AA602" s="95" t="str">
        <f>IFERROR(INDEX('Cost_Components'!$U$2:$U$28,MATCH(E602,'Cost_Components'!$A$2:$A$28,0)),"")</f>
      </c>
      <c r="AB602" s="96" t="str">
        <f>IFERROR(INDEX('Cost_Components'!$V$2:$V$28,MATCH(E602,'Cost_Components'!$A$2:$A$28,0)),"")</f>
      </c>
      <c r="AC602" s="97" t="str">
        <f>IFERROR(INDEX('Cost_Components'!$M$2:$M$28,MATCH(E602,'Cost_Components'!$A$2:$A$28,0)),"")</f>
      </c>
      <c r="AD602" s="98" t="str">
        <f>IFERROR(INDEX('Cost_Components'!$N$2:$N$28,MATCH(E602,'Cost_Components'!$A$2:$A$28,0)),"")</f>
      </c>
      <c r="AE602" s="34" t="str">
        <f>IFERROR(INDEX('Cost_Components'!$O$2:$O$28,MATCH(E602,'Cost_Components'!$A$2:$A$28,0)),"")</f>
      </c>
      <c r="AF602" s="99" t="n">
        <v>3148041.25088971</v>
      </c>
      <c r="AG602" s="100" t="n">
        <v>3147435.70261608</v>
      </c>
      <c r="AH602" s="101" t="str">
        <f>IF(H602="shared-count-once",COUNTIFS($A$2:$A$1405,A602,$B$2:$B$1405,B602,$E$2:$E$1405,E602),1)</f>
      </c>
      <c r="AI602" s="102" t="n">
        <v>292505080.826208</v>
      </c>
      <c r="AJ602" s="103" t="str">
        <f>IF(AI602=0,"",Q602/AI602)</f>
      </c>
      <c r="AK602" s="104" t="str">
        <f>IF(AI602=0,"",R602/AI602)</f>
      </c>
      <c r="AL602" s="105" t="str">
        <f>IF(AI602=0,"",S602/AI602)</f>
      </c>
      <c r="AM602" s="106" t="str">
        <f>IF(AI602=0,"",Y602/AI602)</f>
      </c>
    </row>
    <row r="603">
      <c r="A603" t="s">
        <v>256</v>
      </c>
      <c r="B603" s="73" t="n">
        <v>2028</v>
      </c>
      <c r="C603" t="s">
        <v>256</v>
      </c>
      <c r="D603" t="s">
        <v>229</v>
      </c>
      <c r="E603" s="74" t="s">
        <v>355</v>
      </c>
      <c r="F603" s="75" t="s">
        <v>356</v>
      </c>
      <c r="G603" s="76" t="s">
        <v>260</v>
      </c>
      <c r="H603" s="77" t="s">
        <v>240</v>
      </c>
      <c r="I603" s="78" t="s">
        <v>304</v>
      </c>
      <c r="J603" s="79" t="str">
        <f>IFERROR(INDEX('Cost_Components'!$K$2:$K$28,MATCH(E603,'Cost_Components'!$A$2:$A$28,0)),"")</f>
      </c>
      <c r="K603" s="80" t="str">
        <f>IF(OR(L603="",Z603="",AA603="",AB603=""),"",IF(B603&lt;AA603,L603,IF(B603&gt;AB603,Z603,L603+(Z603-L603)*MIN(MAX((B603-AA603+1)/MAX(AB603-AA603+1,1),0),1))))</f>
      </c>
      <c r="L603" s="81" t="str">
        <f>IFERROR(INDEX('Cost_Components'!$S$2:$S$28,MATCH(E603,'Cost_Components'!$A$2:$A$28,0)),"")</f>
      </c>
      <c r="M603" s="82" t="str">
        <f>IFERROR(INDEX('Cost_Components'!$L$2:$L$28,MATCH(E603,'Cost_Components'!$A$2:$A$28,0)),"")</f>
      </c>
      <c r="N603" s="83" t="str">
        <f>IFERROR(INDEX('Cost_Components'!$P$2:$P$28,MATCH(E603,'Cost_Components'!$A$2:$A$28,0)),"")</f>
      </c>
      <c r="O603" s="84" t="str">
        <f>AF603*J603</f>
      </c>
      <c r="P603" s="85" t="str">
        <f>AG603*J603</f>
      </c>
      <c r="Q603" s="86" t="str">
        <f>P603*L603*M603*N603</f>
      </c>
      <c r="R603" s="87" t="str">
        <f>O603*K603*M603*N603</f>
      </c>
      <c r="S603" s="88" t="str">
        <f>R603-Q603</f>
      </c>
      <c r="T603" s="34" t="str">
        <f>IFERROR(INDEX('Cost_Components'!$R$2:$R$28,MATCH(E603,'Cost_Components'!$A$2:$A$28,0)),"")</f>
      </c>
      <c r="U603" s="89" t="str">
        <f>IFERROR(INDEX('Cost_Components'!$Q$2:$Q$28,MATCH(E603,'Cost_Components'!$A$2:$A$28,0)),"")</f>
      </c>
      <c r="V603" s="90" t="str">
        <f>1/(1+'Calculation_Assumptions'!$B$5)^(B603-'Calculation_Assumptions'!$B$2)</f>
      </c>
      <c r="W603" s="91" t="str">
        <f>Q603*V603</f>
      </c>
      <c r="X603" s="92" t="str">
        <f>R603*V603</f>
      </c>
      <c r="Y603" s="93" t="str">
        <f>S603*V603</f>
      </c>
      <c r="Z603" s="94" t="str">
        <f>IFERROR(INDEX('Cost_Components'!$T$2:$T$28,MATCH(E603,'Cost_Components'!$A$2:$A$28,0)),"")</f>
      </c>
      <c r="AA603" s="95" t="str">
        <f>IFERROR(INDEX('Cost_Components'!$U$2:$U$28,MATCH(E603,'Cost_Components'!$A$2:$A$28,0)),"")</f>
      </c>
      <c r="AB603" s="96" t="str">
        <f>IFERROR(INDEX('Cost_Components'!$V$2:$V$28,MATCH(E603,'Cost_Components'!$A$2:$A$28,0)),"")</f>
      </c>
      <c r="AC603" s="97" t="str">
        <f>IFERROR(INDEX('Cost_Components'!$M$2:$M$28,MATCH(E603,'Cost_Components'!$A$2:$A$28,0)),"")</f>
      </c>
      <c r="AD603" s="98" t="str">
        <f>IFERROR(INDEX('Cost_Components'!$N$2:$N$28,MATCH(E603,'Cost_Components'!$A$2:$A$28,0)),"")</f>
      </c>
      <c r="AE603" s="34" t="str">
        <f>IFERROR(INDEX('Cost_Components'!$O$2:$O$28,MATCH(E603,'Cost_Components'!$A$2:$A$28,0)),"")</f>
      </c>
      <c r="AF603" s="99" t="n">
        <v>3227644.92707649</v>
      </c>
      <c r="AG603" s="100" t="n">
        <v>3226653.29791747</v>
      </c>
      <c r="AH603" s="101" t="str">
        <f>IF(H603="shared-count-once",COUNTIFS($A$2:$A$1405,A603,$B$2:$B$1405,B603,$E$2:$E$1405,E603),1)</f>
      </c>
      <c r="AI603" s="102" t="n">
        <v>294484707.921554</v>
      </c>
      <c r="AJ603" s="103" t="str">
        <f>IF(AI603=0,"",Q603/AI603)</f>
      </c>
      <c r="AK603" s="104" t="str">
        <f>IF(AI603=0,"",R603/AI603)</f>
      </c>
      <c r="AL603" s="105" t="str">
        <f>IF(AI603=0,"",S603/AI603)</f>
      </c>
      <c r="AM603" s="106" t="str">
        <f>IF(AI603=0,"",Y603/AI603)</f>
      </c>
    </row>
    <row r="604">
      <c r="A604" t="s">
        <v>256</v>
      </c>
      <c r="B604" s="73" t="n">
        <v>2029</v>
      </c>
      <c r="C604" t="s">
        <v>256</v>
      </c>
      <c r="D604" t="s">
        <v>229</v>
      </c>
      <c r="E604" s="74" t="s">
        <v>355</v>
      </c>
      <c r="F604" s="75" t="s">
        <v>356</v>
      </c>
      <c r="G604" s="76" t="s">
        <v>260</v>
      </c>
      <c r="H604" s="77" t="s">
        <v>240</v>
      </c>
      <c r="I604" s="78" t="s">
        <v>304</v>
      </c>
      <c r="J604" s="79" t="str">
        <f>IFERROR(INDEX('Cost_Components'!$K$2:$K$28,MATCH(E604,'Cost_Components'!$A$2:$A$28,0)),"")</f>
      </c>
      <c r="K604" s="80" t="str">
        <f>IF(OR(L604="",Z604="",AA604="",AB604=""),"",IF(B604&lt;AA604,L604,IF(B604&gt;AB604,Z604,L604+(Z604-L604)*MIN(MAX((B604-AA604+1)/MAX(AB604-AA604+1,1),0),1))))</f>
      </c>
      <c r="L604" s="81" t="str">
        <f>IFERROR(INDEX('Cost_Components'!$S$2:$S$28,MATCH(E604,'Cost_Components'!$A$2:$A$28,0)),"")</f>
      </c>
      <c r="M604" s="82" t="str">
        <f>IFERROR(INDEX('Cost_Components'!$L$2:$L$28,MATCH(E604,'Cost_Components'!$A$2:$A$28,0)),"")</f>
      </c>
      <c r="N604" s="83" t="str">
        <f>IFERROR(INDEX('Cost_Components'!$P$2:$P$28,MATCH(E604,'Cost_Components'!$A$2:$A$28,0)),"")</f>
      </c>
      <c r="O604" s="84" t="str">
        <f>AF604*J604</f>
      </c>
      <c r="P604" s="85" t="str">
        <f>AG604*J604</f>
      </c>
      <c r="Q604" s="86" t="str">
        <f>P604*L604*M604*N604</f>
      </c>
      <c r="R604" s="87" t="str">
        <f>O604*K604*M604*N604</f>
      </c>
      <c r="S604" s="88" t="str">
        <f>R604-Q604</f>
      </c>
      <c r="T604" s="34" t="str">
        <f>IFERROR(INDEX('Cost_Components'!$R$2:$R$28,MATCH(E604,'Cost_Components'!$A$2:$A$28,0)),"")</f>
      </c>
      <c r="U604" s="89" t="str">
        <f>IFERROR(INDEX('Cost_Components'!$Q$2:$Q$28,MATCH(E604,'Cost_Components'!$A$2:$A$28,0)),"")</f>
      </c>
      <c r="V604" s="90" t="str">
        <f>1/(1+'Calculation_Assumptions'!$B$5)^(B604-'Calculation_Assumptions'!$B$2)</f>
      </c>
      <c r="W604" s="91" t="str">
        <f>Q604*V604</f>
      </c>
      <c r="X604" s="92" t="str">
        <f>R604*V604</f>
      </c>
      <c r="Y604" s="93" t="str">
        <f>S604*V604</f>
      </c>
      <c r="Z604" s="94" t="str">
        <f>IFERROR(INDEX('Cost_Components'!$T$2:$T$28,MATCH(E604,'Cost_Components'!$A$2:$A$28,0)),"")</f>
      </c>
      <c r="AA604" s="95" t="str">
        <f>IFERROR(INDEX('Cost_Components'!$U$2:$U$28,MATCH(E604,'Cost_Components'!$A$2:$A$28,0)),"")</f>
      </c>
      <c r="AB604" s="96" t="str">
        <f>IFERROR(INDEX('Cost_Components'!$V$2:$V$28,MATCH(E604,'Cost_Components'!$A$2:$A$28,0)),"")</f>
      </c>
      <c r="AC604" s="97" t="str">
        <f>IFERROR(INDEX('Cost_Components'!$M$2:$M$28,MATCH(E604,'Cost_Components'!$A$2:$A$28,0)),"")</f>
      </c>
      <c r="AD604" s="98" t="str">
        <f>IFERROR(INDEX('Cost_Components'!$N$2:$N$28,MATCH(E604,'Cost_Components'!$A$2:$A$28,0)),"")</f>
      </c>
      <c r="AE604" s="34" t="str">
        <f>IFERROR(INDEX('Cost_Components'!$O$2:$O$28,MATCH(E604,'Cost_Components'!$A$2:$A$28,0)),"")</f>
      </c>
      <c r="AF604" s="99" t="n">
        <v>3308046.36536131</v>
      </c>
      <c r="AG604" s="100" t="n">
        <v>3306581.49362939</v>
      </c>
      <c r="AH604" s="101" t="str">
        <f>IF(H604="shared-count-once",COUNTIFS($A$2:$A$1405,A604,$B$2:$B$1405,B604,$E$2:$E$1405,E604),1)</f>
      </c>
      <c r="AI604" s="102" t="n">
        <v>296414030.31143</v>
      </c>
      <c r="AJ604" s="103" t="str">
        <f>IF(AI604=0,"",Q604/AI604)</f>
      </c>
      <c r="AK604" s="104" t="str">
        <f>IF(AI604=0,"",R604/AI604)</f>
      </c>
      <c r="AL604" s="105" t="str">
        <f>IF(AI604=0,"",S604/AI604)</f>
      </c>
      <c r="AM604" s="106" t="str">
        <f>IF(AI604=0,"",Y604/AI604)</f>
      </c>
    </row>
    <row r="605">
      <c r="A605" t="s">
        <v>256</v>
      </c>
      <c r="B605" s="73" t="n">
        <v>2030</v>
      </c>
      <c r="C605" t="s">
        <v>256</v>
      </c>
      <c r="D605" t="s">
        <v>229</v>
      </c>
      <c r="E605" s="74" t="s">
        <v>355</v>
      </c>
      <c r="F605" s="75" t="s">
        <v>356</v>
      </c>
      <c r="G605" s="76" t="s">
        <v>260</v>
      </c>
      <c r="H605" s="77" t="s">
        <v>240</v>
      </c>
      <c r="I605" s="78" t="s">
        <v>304</v>
      </c>
      <c r="J605" s="79" t="str">
        <f>IFERROR(INDEX('Cost_Components'!$K$2:$K$28,MATCH(E605,'Cost_Components'!$A$2:$A$28,0)),"")</f>
      </c>
      <c r="K605" s="80" t="str">
        <f>IF(OR(L605="",Z605="",AA605="",AB605=""),"",IF(B605&lt;AA605,L605,IF(B605&gt;AB605,Z605,L605+(Z605-L605)*MIN(MAX((B605-AA605+1)/MAX(AB605-AA605+1,1),0),1))))</f>
      </c>
      <c r="L605" s="81" t="str">
        <f>IFERROR(INDEX('Cost_Components'!$S$2:$S$28,MATCH(E605,'Cost_Components'!$A$2:$A$28,0)),"")</f>
      </c>
      <c r="M605" s="82" t="str">
        <f>IFERROR(INDEX('Cost_Components'!$L$2:$L$28,MATCH(E605,'Cost_Components'!$A$2:$A$28,0)),"")</f>
      </c>
      <c r="N605" s="83" t="str">
        <f>IFERROR(INDEX('Cost_Components'!$P$2:$P$28,MATCH(E605,'Cost_Components'!$A$2:$A$28,0)),"")</f>
      </c>
      <c r="O605" s="84" t="str">
        <f>AF605*J605</f>
      </c>
      <c r="P605" s="85" t="str">
        <f>AG605*J605</f>
      </c>
      <c r="Q605" s="86" t="str">
        <f>P605*L605*M605*N605</f>
      </c>
      <c r="R605" s="87" t="str">
        <f>O605*K605*M605*N605</f>
      </c>
      <c r="S605" s="88" t="str">
        <f>R605-Q605</f>
      </c>
      <c r="T605" s="34" t="str">
        <f>IFERROR(INDEX('Cost_Components'!$R$2:$R$28,MATCH(E605,'Cost_Components'!$A$2:$A$28,0)),"")</f>
      </c>
      <c r="U605" s="89" t="str">
        <f>IFERROR(INDEX('Cost_Components'!$Q$2:$Q$28,MATCH(E605,'Cost_Components'!$A$2:$A$28,0)),"")</f>
      </c>
      <c r="V605" s="90" t="str">
        <f>1/(1+'Calculation_Assumptions'!$B$5)^(B605-'Calculation_Assumptions'!$B$2)</f>
      </c>
      <c r="W605" s="91" t="str">
        <f>Q605*V605</f>
      </c>
      <c r="X605" s="92" t="str">
        <f>R605*V605</f>
      </c>
      <c r="Y605" s="93" t="str">
        <f>S605*V605</f>
      </c>
      <c r="Z605" s="94" t="str">
        <f>IFERROR(INDEX('Cost_Components'!$T$2:$T$28,MATCH(E605,'Cost_Components'!$A$2:$A$28,0)),"")</f>
      </c>
      <c r="AA605" s="95" t="str">
        <f>IFERROR(INDEX('Cost_Components'!$U$2:$U$28,MATCH(E605,'Cost_Components'!$A$2:$A$28,0)),"")</f>
      </c>
      <c r="AB605" s="96" t="str">
        <f>IFERROR(INDEX('Cost_Components'!$V$2:$V$28,MATCH(E605,'Cost_Components'!$A$2:$A$28,0)),"")</f>
      </c>
      <c r="AC605" s="97" t="str">
        <f>IFERROR(INDEX('Cost_Components'!$M$2:$M$28,MATCH(E605,'Cost_Components'!$A$2:$A$28,0)),"")</f>
      </c>
      <c r="AD605" s="98" t="str">
        <f>IFERROR(INDEX('Cost_Components'!$N$2:$N$28,MATCH(E605,'Cost_Components'!$A$2:$A$28,0)),"")</f>
      </c>
      <c r="AE605" s="34" t="str">
        <f>IFERROR(INDEX('Cost_Components'!$O$2:$O$28,MATCH(E605,'Cost_Components'!$A$2:$A$28,0)),"")</f>
      </c>
      <c r="AF605" s="99" t="n">
        <v>3389308.14816994</v>
      </c>
      <c r="AG605" s="100" t="n">
        <v>3387291.33692226</v>
      </c>
      <c r="AH605" s="101" t="str">
        <f>IF(H605="shared-count-once",COUNTIFS($A$2:$A$1405,A605,$B$2:$B$1405,B605,$E$2:$E$1405,E605),1)</f>
      </c>
      <c r="AI605" s="102" t="n">
        <v>298289404.664994</v>
      </c>
      <c r="AJ605" s="103" t="str">
        <f>IF(AI605=0,"",Q605/AI605)</f>
      </c>
      <c r="AK605" s="104" t="str">
        <f>IF(AI605=0,"",R605/AI605)</f>
      </c>
      <c r="AL605" s="105" t="str">
        <f>IF(AI605=0,"",S605/AI605)</f>
      </c>
      <c r="AM605" s="106" t="str">
        <f>IF(AI605=0,"",Y605/AI605)</f>
      </c>
    </row>
    <row r="606">
      <c r="A606" t="s">
        <v>256</v>
      </c>
      <c r="B606" s="73" t="n">
        <v>2031</v>
      </c>
      <c r="C606" t="s">
        <v>256</v>
      </c>
      <c r="D606" t="s">
        <v>229</v>
      </c>
      <c r="E606" s="74" t="s">
        <v>355</v>
      </c>
      <c r="F606" s="75" t="s">
        <v>356</v>
      </c>
      <c r="G606" s="76" t="s">
        <v>260</v>
      </c>
      <c r="H606" s="77" t="s">
        <v>240</v>
      </c>
      <c r="I606" s="78" t="s">
        <v>304</v>
      </c>
      <c r="J606" s="79" t="str">
        <f>IFERROR(INDEX('Cost_Components'!$K$2:$K$28,MATCH(E606,'Cost_Components'!$A$2:$A$28,0)),"")</f>
      </c>
      <c r="K606" s="80" t="str">
        <f>IF(OR(L606="",Z606="",AA606="",AB606=""),"",IF(B606&lt;AA606,L606,IF(B606&gt;AB606,Z606,L606+(Z606-L606)*MIN(MAX((B606-AA606+1)/MAX(AB606-AA606+1,1),0),1))))</f>
      </c>
      <c r="L606" s="81" t="str">
        <f>IFERROR(INDEX('Cost_Components'!$S$2:$S$28,MATCH(E606,'Cost_Components'!$A$2:$A$28,0)),"")</f>
      </c>
      <c r="M606" s="82" t="str">
        <f>IFERROR(INDEX('Cost_Components'!$L$2:$L$28,MATCH(E606,'Cost_Components'!$A$2:$A$28,0)),"")</f>
      </c>
      <c r="N606" s="83" t="str">
        <f>IFERROR(INDEX('Cost_Components'!$P$2:$P$28,MATCH(E606,'Cost_Components'!$A$2:$A$28,0)),"")</f>
      </c>
      <c r="O606" s="84" t="str">
        <f>AF606*J606</f>
      </c>
      <c r="P606" s="85" t="str">
        <f>AG606*J606</f>
      </c>
      <c r="Q606" s="86" t="str">
        <f>P606*L606*M606*N606</f>
      </c>
      <c r="R606" s="87" t="str">
        <f>O606*K606*M606*N606</f>
      </c>
      <c r="S606" s="88" t="str">
        <f>R606-Q606</f>
      </c>
      <c r="T606" s="34" t="str">
        <f>IFERROR(INDEX('Cost_Components'!$R$2:$R$28,MATCH(E606,'Cost_Components'!$A$2:$A$28,0)),"")</f>
      </c>
      <c r="U606" s="89" t="str">
        <f>IFERROR(INDEX('Cost_Components'!$Q$2:$Q$28,MATCH(E606,'Cost_Components'!$A$2:$A$28,0)),"")</f>
      </c>
      <c r="V606" s="90" t="str">
        <f>1/(1+'Calculation_Assumptions'!$B$5)^(B606-'Calculation_Assumptions'!$B$2)</f>
      </c>
      <c r="W606" s="91" t="str">
        <f>Q606*V606</f>
      </c>
      <c r="X606" s="92" t="str">
        <f>R606*V606</f>
      </c>
      <c r="Y606" s="93" t="str">
        <f>S606*V606</f>
      </c>
      <c r="Z606" s="94" t="str">
        <f>IFERROR(INDEX('Cost_Components'!$T$2:$T$28,MATCH(E606,'Cost_Components'!$A$2:$A$28,0)),"")</f>
      </c>
      <c r="AA606" s="95" t="str">
        <f>IFERROR(INDEX('Cost_Components'!$U$2:$U$28,MATCH(E606,'Cost_Components'!$A$2:$A$28,0)),"")</f>
      </c>
      <c r="AB606" s="96" t="str">
        <f>IFERROR(INDEX('Cost_Components'!$V$2:$V$28,MATCH(E606,'Cost_Components'!$A$2:$A$28,0)),"")</f>
      </c>
      <c r="AC606" s="97" t="str">
        <f>IFERROR(INDEX('Cost_Components'!$M$2:$M$28,MATCH(E606,'Cost_Components'!$A$2:$A$28,0)),"")</f>
      </c>
      <c r="AD606" s="98" t="str">
        <f>IFERROR(INDEX('Cost_Components'!$N$2:$N$28,MATCH(E606,'Cost_Components'!$A$2:$A$28,0)),"")</f>
      </c>
      <c r="AE606" s="34" t="str">
        <f>IFERROR(INDEX('Cost_Components'!$O$2:$O$28,MATCH(E606,'Cost_Components'!$A$2:$A$28,0)),"")</f>
      </c>
      <c r="AF606" s="99" t="n">
        <v>3471148.91128015</v>
      </c>
      <c r="AG606" s="100" t="n">
        <v>3468502.86258876</v>
      </c>
      <c r="AH606" s="101" t="str">
        <f>IF(H606="shared-count-once",COUNTIFS($A$2:$A$1405,A606,$B$2:$B$1405,B606,$E$2:$E$1405,E606),1)</f>
      </c>
      <c r="AI606" s="102" t="n">
        <v>300119636.925519</v>
      </c>
      <c r="AJ606" s="103" t="str">
        <f>IF(AI606=0,"",Q606/AI606)</f>
      </c>
      <c r="AK606" s="104" t="str">
        <f>IF(AI606=0,"",R606/AI606)</f>
      </c>
      <c r="AL606" s="105" t="str">
        <f>IF(AI606=0,"",S606/AI606)</f>
      </c>
      <c r="AM606" s="106" t="str">
        <f>IF(AI606=0,"",Y606/AI606)</f>
      </c>
    </row>
    <row r="607">
      <c r="A607" t="s">
        <v>256</v>
      </c>
      <c r="B607" s="73" t="n">
        <v>2032</v>
      </c>
      <c r="C607" t="s">
        <v>256</v>
      </c>
      <c r="D607" t="s">
        <v>229</v>
      </c>
      <c r="E607" s="74" t="s">
        <v>355</v>
      </c>
      <c r="F607" s="75" t="s">
        <v>356</v>
      </c>
      <c r="G607" s="76" t="s">
        <v>260</v>
      </c>
      <c r="H607" s="77" t="s">
        <v>240</v>
      </c>
      <c r="I607" s="78" t="s">
        <v>304</v>
      </c>
      <c r="J607" s="79" t="str">
        <f>IFERROR(INDEX('Cost_Components'!$K$2:$K$28,MATCH(E607,'Cost_Components'!$A$2:$A$28,0)),"")</f>
      </c>
      <c r="K607" s="80" t="str">
        <f>IF(OR(L607="",Z607="",AA607="",AB607=""),"",IF(B607&lt;AA607,L607,IF(B607&gt;AB607,Z607,L607+(Z607-L607)*MIN(MAX((B607-AA607+1)/MAX(AB607-AA607+1,1),0),1))))</f>
      </c>
      <c r="L607" s="81" t="str">
        <f>IFERROR(INDEX('Cost_Components'!$S$2:$S$28,MATCH(E607,'Cost_Components'!$A$2:$A$28,0)),"")</f>
      </c>
      <c r="M607" s="82" t="str">
        <f>IFERROR(INDEX('Cost_Components'!$L$2:$L$28,MATCH(E607,'Cost_Components'!$A$2:$A$28,0)),"")</f>
      </c>
      <c r="N607" s="83" t="str">
        <f>IFERROR(INDEX('Cost_Components'!$P$2:$P$28,MATCH(E607,'Cost_Components'!$A$2:$A$28,0)),"")</f>
      </c>
      <c r="O607" s="84" t="str">
        <f>AF607*J607</f>
      </c>
      <c r="P607" s="85" t="str">
        <f>AG607*J607</f>
      </c>
      <c r="Q607" s="86" t="str">
        <f>P607*L607*M607*N607</f>
      </c>
      <c r="R607" s="87" t="str">
        <f>O607*K607*M607*N607</f>
      </c>
      <c r="S607" s="88" t="str">
        <f>R607-Q607</f>
      </c>
      <c r="T607" s="34" t="str">
        <f>IFERROR(INDEX('Cost_Components'!$R$2:$R$28,MATCH(E607,'Cost_Components'!$A$2:$A$28,0)),"")</f>
      </c>
      <c r="U607" s="89" t="str">
        <f>IFERROR(INDEX('Cost_Components'!$Q$2:$Q$28,MATCH(E607,'Cost_Components'!$A$2:$A$28,0)),"")</f>
      </c>
      <c r="V607" s="90" t="str">
        <f>1/(1+'Calculation_Assumptions'!$B$5)^(B607-'Calculation_Assumptions'!$B$2)</f>
      </c>
      <c r="W607" s="91" t="str">
        <f>Q607*V607</f>
      </c>
      <c r="X607" s="92" t="str">
        <f>R607*V607</f>
      </c>
      <c r="Y607" s="93" t="str">
        <f>S607*V607</f>
      </c>
      <c r="Z607" s="94" t="str">
        <f>IFERROR(INDEX('Cost_Components'!$T$2:$T$28,MATCH(E607,'Cost_Components'!$A$2:$A$28,0)),"")</f>
      </c>
      <c r="AA607" s="95" t="str">
        <f>IFERROR(INDEX('Cost_Components'!$U$2:$U$28,MATCH(E607,'Cost_Components'!$A$2:$A$28,0)),"")</f>
      </c>
      <c r="AB607" s="96" t="str">
        <f>IFERROR(INDEX('Cost_Components'!$V$2:$V$28,MATCH(E607,'Cost_Components'!$A$2:$A$28,0)),"")</f>
      </c>
      <c r="AC607" s="97" t="str">
        <f>IFERROR(INDEX('Cost_Components'!$M$2:$M$28,MATCH(E607,'Cost_Components'!$A$2:$A$28,0)),"")</f>
      </c>
      <c r="AD607" s="98" t="str">
        <f>IFERROR(INDEX('Cost_Components'!$N$2:$N$28,MATCH(E607,'Cost_Components'!$A$2:$A$28,0)),"")</f>
      </c>
      <c r="AE607" s="34" t="str">
        <f>IFERROR(INDEX('Cost_Components'!$O$2:$O$28,MATCH(E607,'Cost_Components'!$A$2:$A$28,0)),"")</f>
      </c>
      <c r="AF607" s="99" t="n">
        <v>3553633.17152466</v>
      </c>
      <c r="AG607" s="100" t="n">
        <v>3550285.24406298</v>
      </c>
      <c r="AH607" s="101" t="str">
        <f>IF(H607="shared-count-once",COUNTIFS($A$2:$A$1405,A607,$B$2:$B$1405,B607,$E$2:$E$1405,E607),1)</f>
      </c>
      <c r="AI607" s="102" t="n">
        <v>301904628.083541</v>
      </c>
      <c r="AJ607" s="103" t="str">
        <f>IF(AI607=0,"",Q607/AI607)</f>
      </c>
      <c r="AK607" s="104" t="str">
        <f>IF(AI607=0,"",R607/AI607)</f>
      </c>
      <c r="AL607" s="105" t="str">
        <f>IF(AI607=0,"",S607/AI607)</f>
      </c>
      <c r="AM607" s="106" t="str">
        <f>IF(AI607=0,"",Y607/AI607)</f>
      </c>
    </row>
    <row r="608">
      <c r="A608" t="s">
        <v>256</v>
      </c>
      <c r="B608" s="73" t="n">
        <v>2033</v>
      </c>
      <c r="C608" t="s">
        <v>256</v>
      </c>
      <c r="D608" t="s">
        <v>229</v>
      </c>
      <c r="E608" s="74" t="s">
        <v>355</v>
      </c>
      <c r="F608" s="75" t="s">
        <v>356</v>
      </c>
      <c r="G608" s="76" t="s">
        <v>260</v>
      </c>
      <c r="H608" s="77" t="s">
        <v>240</v>
      </c>
      <c r="I608" s="78" t="s">
        <v>304</v>
      </c>
      <c r="J608" s="79" t="str">
        <f>IFERROR(INDEX('Cost_Components'!$K$2:$K$28,MATCH(E608,'Cost_Components'!$A$2:$A$28,0)),"")</f>
      </c>
      <c r="K608" s="80" t="str">
        <f>IF(OR(L608="",Z608="",AA608="",AB608=""),"",IF(B608&lt;AA608,L608,IF(B608&gt;AB608,Z608,L608+(Z608-L608)*MIN(MAX((B608-AA608+1)/MAX(AB608-AA608+1,1),0),1))))</f>
      </c>
      <c r="L608" s="81" t="str">
        <f>IFERROR(INDEX('Cost_Components'!$S$2:$S$28,MATCH(E608,'Cost_Components'!$A$2:$A$28,0)),"")</f>
      </c>
      <c r="M608" s="82" t="str">
        <f>IFERROR(INDEX('Cost_Components'!$L$2:$L$28,MATCH(E608,'Cost_Components'!$A$2:$A$28,0)),"")</f>
      </c>
      <c r="N608" s="83" t="str">
        <f>IFERROR(INDEX('Cost_Components'!$P$2:$P$28,MATCH(E608,'Cost_Components'!$A$2:$A$28,0)),"")</f>
      </c>
      <c r="O608" s="84" t="str">
        <f>AF608*J608</f>
      </c>
      <c r="P608" s="85" t="str">
        <f>AG608*J608</f>
      </c>
      <c r="Q608" s="86" t="str">
        <f>P608*L608*M608*N608</f>
      </c>
      <c r="R608" s="87" t="str">
        <f>O608*K608*M608*N608</f>
      </c>
      <c r="S608" s="88" t="str">
        <f>R608-Q608</f>
      </c>
      <c r="T608" s="34" t="str">
        <f>IFERROR(INDEX('Cost_Components'!$R$2:$R$28,MATCH(E608,'Cost_Components'!$A$2:$A$28,0)),"")</f>
      </c>
      <c r="U608" s="89" t="str">
        <f>IFERROR(INDEX('Cost_Components'!$Q$2:$Q$28,MATCH(E608,'Cost_Components'!$A$2:$A$28,0)),"")</f>
      </c>
      <c r="V608" s="90" t="str">
        <f>1/(1+'Calculation_Assumptions'!$B$5)^(B608-'Calculation_Assumptions'!$B$2)</f>
      </c>
      <c r="W608" s="91" t="str">
        <f>Q608*V608</f>
      </c>
      <c r="X608" s="92" t="str">
        <f>R608*V608</f>
      </c>
      <c r="Y608" s="93" t="str">
        <f>S608*V608</f>
      </c>
      <c r="Z608" s="94" t="str">
        <f>IFERROR(INDEX('Cost_Components'!$T$2:$T$28,MATCH(E608,'Cost_Components'!$A$2:$A$28,0)),"")</f>
      </c>
      <c r="AA608" s="95" t="str">
        <f>IFERROR(INDEX('Cost_Components'!$U$2:$U$28,MATCH(E608,'Cost_Components'!$A$2:$A$28,0)),"")</f>
      </c>
      <c r="AB608" s="96" t="str">
        <f>IFERROR(INDEX('Cost_Components'!$V$2:$V$28,MATCH(E608,'Cost_Components'!$A$2:$A$28,0)),"")</f>
      </c>
      <c r="AC608" s="97" t="str">
        <f>IFERROR(INDEX('Cost_Components'!$M$2:$M$28,MATCH(E608,'Cost_Components'!$A$2:$A$28,0)),"")</f>
      </c>
      <c r="AD608" s="98" t="str">
        <f>IFERROR(INDEX('Cost_Components'!$N$2:$N$28,MATCH(E608,'Cost_Components'!$A$2:$A$28,0)),"")</f>
      </c>
      <c r="AE608" s="34" t="str">
        <f>IFERROR(INDEX('Cost_Components'!$O$2:$O$28,MATCH(E608,'Cost_Components'!$A$2:$A$28,0)),"")</f>
      </c>
      <c r="AF608" s="99" t="n">
        <v>3635820.47759744</v>
      </c>
      <c r="AG608" s="100" t="n">
        <v>3631701.56094206</v>
      </c>
      <c r="AH608" s="101" t="str">
        <f>IF(H608="shared-count-once",COUNTIFS($A$2:$A$1405,A608,$B$2:$B$1405,B608,$E$2:$E$1405,E608),1)</f>
      </c>
      <c r="AI608" s="102" t="n">
        <v>303644277.16916</v>
      </c>
      <c r="AJ608" s="103" t="str">
        <f>IF(AI608=0,"",Q608/AI608)</f>
      </c>
      <c r="AK608" s="104" t="str">
        <f>IF(AI608=0,"",R608/AI608)</f>
      </c>
      <c r="AL608" s="105" t="str">
        <f>IF(AI608=0,"",S608/AI608)</f>
      </c>
      <c r="AM608" s="106" t="str">
        <f>IF(AI608=0,"",Y608/AI608)</f>
      </c>
    </row>
    <row r="609">
      <c r="A609" t="s">
        <v>256</v>
      </c>
      <c r="B609" s="73" t="n">
        <v>2034</v>
      </c>
      <c r="C609" t="s">
        <v>256</v>
      </c>
      <c r="D609" t="s">
        <v>229</v>
      </c>
      <c r="E609" s="74" t="s">
        <v>355</v>
      </c>
      <c r="F609" s="75" t="s">
        <v>356</v>
      </c>
      <c r="G609" s="76" t="s">
        <v>260</v>
      </c>
      <c r="H609" s="77" t="s">
        <v>240</v>
      </c>
      <c r="I609" s="78" t="s">
        <v>304</v>
      </c>
      <c r="J609" s="79" t="str">
        <f>IFERROR(INDEX('Cost_Components'!$K$2:$K$28,MATCH(E609,'Cost_Components'!$A$2:$A$28,0)),"")</f>
      </c>
      <c r="K609" s="80" t="str">
        <f>IF(OR(L609="",Z609="",AA609="",AB609=""),"",IF(B609&lt;AA609,L609,IF(B609&gt;AB609,Z609,L609+(Z609-L609)*MIN(MAX((B609-AA609+1)/MAX(AB609-AA609+1,1),0),1))))</f>
      </c>
      <c r="L609" s="81" t="str">
        <f>IFERROR(INDEX('Cost_Components'!$S$2:$S$28,MATCH(E609,'Cost_Components'!$A$2:$A$28,0)),"")</f>
      </c>
      <c r="M609" s="82" t="str">
        <f>IFERROR(INDEX('Cost_Components'!$L$2:$L$28,MATCH(E609,'Cost_Components'!$A$2:$A$28,0)),"")</f>
      </c>
      <c r="N609" s="83" t="str">
        <f>IFERROR(INDEX('Cost_Components'!$P$2:$P$28,MATCH(E609,'Cost_Components'!$A$2:$A$28,0)),"")</f>
      </c>
      <c r="O609" s="84" t="str">
        <f>AF609*J609</f>
      </c>
      <c r="P609" s="85" t="str">
        <f>AG609*J609</f>
      </c>
      <c r="Q609" s="86" t="str">
        <f>P609*L609*M609*N609</f>
      </c>
      <c r="R609" s="87" t="str">
        <f>O609*K609*M609*N609</f>
      </c>
      <c r="S609" s="88" t="str">
        <f>R609-Q609</f>
      </c>
      <c r="T609" s="34" t="str">
        <f>IFERROR(INDEX('Cost_Components'!$R$2:$R$28,MATCH(E609,'Cost_Components'!$A$2:$A$28,0)),"")</f>
      </c>
      <c r="U609" s="89" t="str">
        <f>IFERROR(INDEX('Cost_Components'!$Q$2:$Q$28,MATCH(E609,'Cost_Components'!$A$2:$A$28,0)),"")</f>
      </c>
      <c r="V609" s="90" t="str">
        <f>1/(1+'Calculation_Assumptions'!$B$5)^(B609-'Calculation_Assumptions'!$B$2)</f>
      </c>
      <c r="W609" s="91" t="str">
        <f>Q609*V609</f>
      </c>
      <c r="X609" s="92" t="str">
        <f>R609*V609</f>
      </c>
      <c r="Y609" s="93" t="str">
        <f>S609*V609</f>
      </c>
      <c r="Z609" s="94" t="str">
        <f>IFERROR(INDEX('Cost_Components'!$T$2:$T$28,MATCH(E609,'Cost_Components'!$A$2:$A$28,0)),"")</f>
      </c>
      <c r="AA609" s="95" t="str">
        <f>IFERROR(INDEX('Cost_Components'!$U$2:$U$28,MATCH(E609,'Cost_Components'!$A$2:$A$28,0)),"")</f>
      </c>
      <c r="AB609" s="96" t="str">
        <f>IFERROR(INDEX('Cost_Components'!$V$2:$V$28,MATCH(E609,'Cost_Components'!$A$2:$A$28,0)),"")</f>
      </c>
      <c r="AC609" s="97" t="str">
        <f>IFERROR(INDEX('Cost_Components'!$M$2:$M$28,MATCH(E609,'Cost_Components'!$A$2:$A$28,0)),"")</f>
      </c>
      <c r="AD609" s="98" t="str">
        <f>IFERROR(INDEX('Cost_Components'!$N$2:$N$28,MATCH(E609,'Cost_Components'!$A$2:$A$28,0)),"")</f>
      </c>
      <c r="AE609" s="34" t="str">
        <f>IFERROR(INDEX('Cost_Components'!$O$2:$O$28,MATCH(E609,'Cost_Components'!$A$2:$A$28,0)),"")</f>
      </c>
      <c r="AF609" s="99" t="n">
        <v>3718234.47269959</v>
      </c>
      <c r="AG609" s="100" t="n">
        <v>3713279.1959497</v>
      </c>
      <c r="AH609" s="101" t="str">
        <f>IF(H609="shared-count-once",COUNTIFS($A$2:$A$1405,A609,$B$2:$B$1405,B609,$E$2:$E$1405,E609),1)</f>
      </c>
      <c r="AI609" s="102" t="n">
        <v>305332541.184984</v>
      </c>
      <c r="AJ609" s="103" t="str">
        <f>IF(AI609=0,"",Q609/AI609)</f>
      </c>
      <c r="AK609" s="104" t="str">
        <f>IF(AI609=0,"",R609/AI609)</f>
      </c>
      <c r="AL609" s="105" t="str">
        <f>IF(AI609=0,"",S609/AI609)</f>
      </c>
      <c r="AM609" s="106" t="str">
        <f>IF(AI609=0,"",Y609/AI609)</f>
      </c>
    </row>
    <row r="610">
      <c r="A610" t="s">
        <v>256</v>
      </c>
      <c r="B610" s="73" t="n">
        <v>2035</v>
      </c>
      <c r="C610" t="s">
        <v>256</v>
      </c>
      <c r="D610" t="s">
        <v>229</v>
      </c>
      <c r="E610" s="74" t="s">
        <v>355</v>
      </c>
      <c r="F610" s="75" t="s">
        <v>356</v>
      </c>
      <c r="G610" s="76" t="s">
        <v>260</v>
      </c>
      <c r="H610" s="77" t="s">
        <v>240</v>
      </c>
      <c r="I610" s="78" t="s">
        <v>304</v>
      </c>
      <c r="J610" s="79" t="str">
        <f>IFERROR(INDEX('Cost_Components'!$K$2:$K$28,MATCH(E610,'Cost_Components'!$A$2:$A$28,0)),"")</f>
      </c>
      <c r="K610" s="80" t="str">
        <f>IF(OR(L610="",Z610="",AA610="",AB610=""),"",IF(B610&lt;AA610,L610,IF(B610&gt;AB610,Z610,L610+(Z610-L610)*MIN(MAX((B610-AA610+1)/MAX(AB610-AA610+1,1),0),1))))</f>
      </c>
      <c r="L610" s="81" t="str">
        <f>IFERROR(INDEX('Cost_Components'!$S$2:$S$28,MATCH(E610,'Cost_Components'!$A$2:$A$28,0)),"")</f>
      </c>
      <c r="M610" s="82" t="str">
        <f>IFERROR(INDEX('Cost_Components'!$L$2:$L$28,MATCH(E610,'Cost_Components'!$A$2:$A$28,0)),"")</f>
      </c>
      <c r="N610" s="83" t="str">
        <f>IFERROR(INDEX('Cost_Components'!$P$2:$P$28,MATCH(E610,'Cost_Components'!$A$2:$A$28,0)),"")</f>
      </c>
      <c r="O610" s="84" t="str">
        <f>AF610*J610</f>
      </c>
      <c r="P610" s="85" t="str">
        <f>AG610*J610</f>
      </c>
      <c r="Q610" s="86" t="str">
        <f>P610*L610*M610*N610</f>
      </c>
      <c r="R610" s="87" t="str">
        <f>O610*K610*M610*N610</f>
      </c>
      <c r="S610" s="88" t="str">
        <f>R610-Q610</f>
      </c>
      <c r="T610" s="34" t="str">
        <f>IFERROR(INDEX('Cost_Components'!$R$2:$R$28,MATCH(E610,'Cost_Components'!$A$2:$A$28,0)),"")</f>
      </c>
      <c r="U610" s="89" t="str">
        <f>IFERROR(INDEX('Cost_Components'!$Q$2:$Q$28,MATCH(E610,'Cost_Components'!$A$2:$A$28,0)),"")</f>
      </c>
      <c r="V610" s="90" t="str">
        <f>1/(1+'Calculation_Assumptions'!$B$5)^(B610-'Calculation_Assumptions'!$B$2)</f>
      </c>
      <c r="W610" s="91" t="str">
        <f>Q610*V610</f>
      </c>
      <c r="X610" s="92" t="str">
        <f>R610*V610</f>
      </c>
      <c r="Y610" s="93" t="str">
        <f>S610*V610</f>
      </c>
      <c r="Z610" s="94" t="str">
        <f>IFERROR(INDEX('Cost_Components'!$T$2:$T$28,MATCH(E610,'Cost_Components'!$A$2:$A$28,0)),"")</f>
      </c>
      <c r="AA610" s="95" t="str">
        <f>IFERROR(INDEX('Cost_Components'!$U$2:$U$28,MATCH(E610,'Cost_Components'!$A$2:$A$28,0)),"")</f>
      </c>
      <c r="AB610" s="96" t="str">
        <f>IFERROR(INDEX('Cost_Components'!$V$2:$V$28,MATCH(E610,'Cost_Components'!$A$2:$A$28,0)),"")</f>
      </c>
      <c r="AC610" s="97" t="str">
        <f>IFERROR(INDEX('Cost_Components'!$M$2:$M$28,MATCH(E610,'Cost_Components'!$A$2:$A$28,0)),"")</f>
      </c>
      <c r="AD610" s="98" t="str">
        <f>IFERROR(INDEX('Cost_Components'!$N$2:$N$28,MATCH(E610,'Cost_Components'!$A$2:$A$28,0)),"")</f>
      </c>
      <c r="AE610" s="34" t="str">
        <f>IFERROR(INDEX('Cost_Components'!$O$2:$O$28,MATCH(E610,'Cost_Components'!$A$2:$A$28,0)),"")</f>
      </c>
      <c r="AF610" s="99" t="n">
        <v>3800447.48593279</v>
      </c>
      <c r="AG610" s="100" t="n">
        <v>3794591.04268102</v>
      </c>
      <c r="AH610" s="101" t="str">
        <f>IF(H610="shared-count-once",COUNTIFS($A$2:$A$1405,A610,$B$2:$B$1405,B610,$E$2:$E$1405,E610),1)</f>
      </c>
      <c r="AI610" s="102" t="n">
        <v>306964650.16712</v>
      </c>
      <c r="AJ610" s="103" t="str">
        <f>IF(AI610=0,"",Q610/AI610)</f>
      </c>
      <c r="AK610" s="104" t="str">
        <f>IF(AI610=0,"",R610/AI610)</f>
      </c>
      <c r="AL610" s="105" t="str">
        <f>IF(AI610=0,"",S610/AI610)</f>
      </c>
      <c r="AM610" s="106" t="str">
        <f>IF(AI610=0,"",Y610/AI610)</f>
      </c>
    </row>
    <row r="611">
      <c r="A611" t="s">
        <v>256</v>
      </c>
      <c r="B611" s="73" t="n">
        <v>2036</v>
      </c>
      <c r="C611" t="s">
        <v>256</v>
      </c>
      <c r="D611" t="s">
        <v>229</v>
      </c>
      <c r="E611" s="74" t="s">
        <v>355</v>
      </c>
      <c r="F611" s="75" t="s">
        <v>356</v>
      </c>
      <c r="G611" s="76" t="s">
        <v>260</v>
      </c>
      <c r="H611" s="77" t="s">
        <v>240</v>
      </c>
      <c r="I611" s="78" t="s">
        <v>304</v>
      </c>
      <c r="J611" s="79" t="str">
        <f>IFERROR(INDEX('Cost_Components'!$K$2:$K$28,MATCH(E611,'Cost_Components'!$A$2:$A$28,0)),"")</f>
      </c>
      <c r="K611" s="80" t="str">
        <f>IF(OR(L611="",Z611="",AA611="",AB611=""),"",IF(B611&lt;AA611,L611,IF(B611&gt;AB611,Z611,L611+(Z611-L611)*MIN(MAX((B611-AA611+1)/MAX(AB611-AA611+1,1),0),1))))</f>
      </c>
      <c r="L611" s="81" t="str">
        <f>IFERROR(INDEX('Cost_Components'!$S$2:$S$28,MATCH(E611,'Cost_Components'!$A$2:$A$28,0)),"")</f>
      </c>
      <c r="M611" s="82" t="str">
        <f>IFERROR(INDEX('Cost_Components'!$L$2:$L$28,MATCH(E611,'Cost_Components'!$A$2:$A$28,0)),"")</f>
      </c>
      <c r="N611" s="83" t="str">
        <f>IFERROR(INDEX('Cost_Components'!$P$2:$P$28,MATCH(E611,'Cost_Components'!$A$2:$A$28,0)),"")</f>
      </c>
      <c r="O611" s="84" t="str">
        <f>AF611*J611</f>
      </c>
      <c r="P611" s="85" t="str">
        <f>AG611*J611</f>
      </c>
      <c r="Q611" s="86" t="str">
        <f>P611*L611*M611*N611</f>
      </c>
      <c r="R611" s="87" t="str">
        <f>O611*K611*M611*N611</f>
      </c>
      <c r="S611" s="88" t="str">
        <f>R611-Q611</f>
      </c>
      <c r="T611" s="34" t="str">
        <f>IFERROR(INDEX('Cost_Components'!$R$2:$R$28,MATCH(E611,'Cost_Components'!$A$2:$A$28,0)),"")</f>
      </c>
      <c r="U611" s="89" t="str">
        <f>IFERROR(INDEX('Cost_Components'!$Q$2:$Q$28,MATCH(E611,'Cost_Components'!$A$2:$A$28,0)),"")</f>
      </c>
      <c r="V611" s="90" t="str">
        <f>1/(1+'Calculation_Assumptions'!$B$5)^(B611-'Calculation_Assumptions'!$B$2)</f>
      </c>
      <c r="W611" s="91" t="str">
        <f>Q611*V611</f>
      </c>
      <c r="X611" s="92" t="str">
        <f>R611*V611</f>
      </c>
      <c r="Y611" s="93" t="str">
        <f>S611*V611</f>
      </c>
      <c r="Z611" s="94" t="str">
        <f>IFERROR(INDEX('Cost_Components'!$T$2:$T$28,MATCH(E611,'Cost_Components'!$A$2:$A$28,0)),"")</f>
      </c>
      <c r="AA611" s="95" t="str">
        <f>IFERROR(INDEX('Cost_Components'!$U$2:$U$28,MATCH(E611,'Cost_Components'!$A$2:$A$28,0)),"")</f>
      </c>
      <c r="AB611" s="96" t="str">
        <f>IFERROR(INDEX('Cost_Components'!$V$2:$V$28,MATCH(E611,'Cost_Components'!$A$2:$A$28,0)),"")</f>
      </c>
      <c r="AC611" s="97" t="str">
        <f>IFERROR(INDEX('Cost_Components'!$M$2:$M$28,MATCH(E611,'Cost_Components'!$A$2:$A$28,0)),"")</f>
      </c>
      <c r="AD611" s="98" t="str">
        <f>IFERROR(INDEX('Cost_Components'!$N$2:$N$28,MATCH(E611,'Cost_Components'!$A$2:$A$28,0)),"")</f>
      </c>
      <c r="AE611" s="34" t="str">
        <f>IFERROR(INDEX('Cost_Components'!$O$2:$O$28,MATCH(E611,'Cost_Components'!$A$2:$A$28,0)),"")</f>
      </c>
      <c r="AF611" s="99" t="n">
        <v>3882363.75308538</v>
      </c>
      <c r="AG611" s="100" t="n">
        <v>3875544.03018731</v>
      </c>
      <c r="AH611" s="101" t="str">
        <f>IF(H611="shared-count-once",COUNTIFS($A$2:$A$1405,A611,$B$2:$B$1405,B611,$E$2:$E$1405,E611),1)</f>
      </c>
      <c r="AI611" s="102" t="n">
        <v>308542769.756622</v>
      </c>
      <c r="AJ611" s="103" t="str">
        <f>IF(AI611=0,"",Q611/AI611)</f>
      </c>
      <c r="AK611" s="104" t="str">
        <f>IF(AI611=0,"",R611/AI611)</f>
      </c>
      <c r="AL611" s="105" t="str">
        <f>IF(AI611=0,"",S611/AI611)</f>
      </c>
      <c r="AM611" s="106" t="str">
        <f>IF(AI611=0,"",Y611/AI611)</f>
      </c>
    </row>
    <row r="612">
      <c r="A612" t="s">
        <v>256</v>
      </c>
      <c r="B612" s="73" t="n">
        <v>2037</v>
      </c>
      <c r="C612" t="s">
        <v>256</v>
      </c>
      <c r="D612" t="s">
        <v>229</v>
      </c>
      <c r="E612" s="74" t="s">
        <v>355</v>
      </c>
      <c r="F612" s="75" t="s">
        <v>356</v>
      </c>
      <c r="G612" s="76" t="s">
        <v>260</v>
      </c>
      <c r="H612" s="77" t="s">
        <v>240</v>
      </c>
      <c r="I612" s="78" t="s">
        <v>304</v>
      </c>
      <c r="J612" s="79" t="str">
        <f>IFERROR(INDEX('Cost_Components'!$K$2:$K$28,MATCH(E612,'Cost_Components'!$A$2:$A$28,0)),"")</f>
      </c>
      <c r="K612" s="80" t="str">
        <f>IF(OR(L612="",Z612="",AA612="",AB612=""),"",IF(B612&lt;AA612,L612,IF(B612&gt;AB612,Z612,L612+(Z612-L612)*MIN(MAX((B612-AA612+1)/MAX(AB612-AA612+1,1),0),1))))</f>
      </c>
      <c r="L612" s="81" t="str">
        <f>IFERROR(INDEX('Cost_Components'!$S$2:$S$28,MATCH(E612,'Cost_Components'!$A$2:$A$28,0)),"")</f>
      </c>
      <c r="M612" s="82" t="str">
        <f>IFERROR(INDEX('Cost_Components'!$L$2:$L$28,MATCH(E612,'Cost_Components'!$A$2:$A$28,0)),"")</f>
      </c>
      <c r="N612" s="83" t="str">
        <f>IFERROR(INDEX('Cost_Components'!$P$2:$P$28,MATCH(E612,'Cost_Components'!$A$2:$A$28,0)),"")</f>
      </c>
      <c r="O612" s="84" t="str">
        <f>AF612*J612</f>
      </c>
      <c r="P612" s="85" t="str">
        <f>AG612*J612</f>
      </c>
      <c r="Q612" s="86" t="str">
        <f>P612*L612*M612*N612</f>
      </c>
      <c r="R612" s="87" t="str">
        <f>O612*K612*M612*N612</f>
      </c>
      <c r="S612" s="88" t="str">
        <f>R612-Q612</f>
      </c>
      <c r="T612" s="34" t="str">
        <f>IFERROR(INDEX('Cost_Components'!$R$2:$R$28,MATCH(E612,'Cost_Components'!$A$2:$A$28,0)),"")</f>
      </c>
      <c r="U612" s="89" t="str">
        <f>IFERROR(INDEX('Cost_Components'!$Q$2:$Q$28,MATCH(E612,'Cost_Components'!$A$2:$A$28,0)),"")</f>
      </c>
      <c r="V612" s="90" t="str">
        <f>1/(1+'Calculation_Assumptions'!$B$5)^(B612-'Calculation_Assumptions'!$B$2)</f>
      </c>
      <c r="W612" s="91" t="str">
        <f>Q612*V612</f>
      </c>
      <c r="X612" s="92" t="str">
        <f>R612*V612</f>
      </c>
      <c r="Y612" s="93" t="str">
        <f>S612*V612</f>
      </c>
      <c r="Z612" s="94" t="str">
        <f>IFERROR(INDEX('Cost_Components'!$T$2:$T$28,MATCH(E612,'Cost_Components'!$A$2:$A$28,0)),"")</f>
      </c>
      <c r="AA612" s="95" t="str">
        <f>IFERROR(INDEX('Cost_Components'!$U$2:$U$28,MATCH(E612,'Cost_Components'!$A$2:$A$28,0)),"")</f>
      </c>
      <c r="AB612" s="96" t="str">
        <f>IFERROR(INDEX('Cost_Components'!$V$2:$V$28,MATCH(E612,'Cost_Components'!$A$2:$A$28,0)),"")</f>
      </c>
      <c r="AC612" s="97" t="str">
        <f>IFERROR(INDEX('Cost_Components'!$M$2:$M$28,MATCH(E612,'Cost_Components'!$A$2:$A$28,0)),"")</f>
      </c>
      <c r="AD612" s="98" t="str">
        <f>IFERROR(INDEX('Cost_Components'!$N$2:$N$28,MATCH(E612,'Cost_Components'!$A$2:$A$28,0)),"")</f>
      </c>
      <c r="AE612" s="34" t="str">
        <f>IFERROR(INDEX('Cost_Components'!$O$2:$O$28,MATCH(E612,'Cost_Components'!$A$2:$A$28,0)),"")</f>
      </c>
      <c r="AF612" s="99" t="n">
        <v>3964026.0238687</v>
      </c>
      <c r="AG612" s="100" t="n">
        <v>3956184.09516131</v>
      </c>
      <c r="AH612" s="101" t="str">
        <f>IF(H612="shared-count-once",COUNTIFS($A$2:$A$1405,A612,$B$2:$B$1405,B612,$E$2:$E$1405,E612),1)</f>
      </c>
      <c r="AI612" s="102" t="n">
        <v>310068287.63643</v>
      </c>
      <c r="AJ612" s="103" t="str">
        <f>IF(AI612=0,"",Q612/AI612)</f>
      </c>
      <c r="AK612" s="104" t="str">
        <f>IF(AI612=0,"",R612/AI612)</f>
      </c>
      <c r="AL612" s="105" t="str">
        <f>IF(AI612=0,"",S612/AI612)</f>
      </c>
      <c r="AM612" s="106" t="str">
        <f>IF(AI612=0,"",Y612/AI612)</f>
      </c>
    </row>
    <row r="613">
      <c r="A613" t="s">
        <v>256</v>
      </c>
      <c r="B613" s="73" t="n">
        <v>2038</v>
      </c>
      <c r="C613" t="s">
        <v>256</v>
      </c>
      <c r="D613" t="s">
        <v>229</v>
      </c>
      <c r="E613" s="74" t="s">
        <v>355</v>
      </c>
      <c r="F613" s="75" t="s">
        <v>356</v>
      </c>
      <c r="G613" s="76" t="s">
        <v>260</v>
      </c>
      <c r="H613" s="77" t="s">
        <v>240</v>
      </c>
      <c r="I613" s="78" t="s">
        <v>304</v>
      </c>
      <c r="J613" s="79" t="str">
        <f>IFERROR(INDEX('Cost_Components'!$K$2:$K$28,MATCH(E613,'Cost_Components'!$A$2:$A$28,0)),"")</f>
      </c>
      <c r="K613" s="80" t="str">
        <f>IF(OR(L613="",Z613="",AA613="",AB613=""),"",IF(B613&lt;AA613,L613,IF(B613&gt;AB613,Z613,L613+(Z613-L613)*MIN(MAX((B613-AA613+1)/MAX(AB613-AA613+1,1),0),1))))</f>
      </c>
      <c r="L613" s="81" t="str">
        <f>IFERROR(INDEX('Cost_Components'!$S$2:$S$28,MATCH(E613,'Cost_Components'!$A$2:$A$28,0)),"")</f>
      </c>
      <c r="M613" s="82" t="str">
        <f>IFERROR(INDEX('Cost_Components'!$L$2:$L$28,MATCH(E613,'Cost_Components'!$A$2:$A$28,0)),"")</f>
      </c>
      <c r="N613" s="83" t="str">
        <f>IFERROR(INDEX('Cost_Components'!$P$2:$P$28,MATCH(E613,'Cost_Components'!$A$2:$A$28,0)),"")</f>
      </c>
      <c r="O613" s="84" t="str">
        <f>AF613*J613</f>
      </c>
      <c r="P613" s="85" t="str">
        <f>AG613*J613</f>
      </c>
      <c r="Q613" s="86" t="str">
        <f>P613*L613*M613*N613</f>
      </c>
      <c r="R613" s="87" t="str">
        <f>O613*K613*M613*N613</f>
      </c>
      <c r="S613" s="88" t="str">
        <f>R613-Q613</f>
      </c>
      <c r="T613" s="34" t="str">
        <f>IFERROR(INDEX('Cost_Components'!$R$2:$R$28,MATCH(E613,'Cost_Components'!$A$2:$A$28,0)),"")</f>
      </c>
      <c r="U613" s="89" t="str">
        <f>IFERROR(INDEX('Cost_Components'!$Q$2:$Q$28,MATCH(E613,'Cost_Components'!$A$2:$A$28,0)),"")</f>
      </c>
      <c r="V613" s="90" t="str">
        <f>1/(1+'Calculation_Assumptions'!$B$5)^(B613-'Calculation_Assumptions'!$B$2)</f>
      </c>
      <c r="W613" s="91" t="str">
        <f>Q613*V613</f>
      </c>
      <c r="X613" s="92" t="str">
        <f>R613*V613</f>
      </c>
      <c r="Y613" s="93" t="str">
        <f>S613*V613</f>
      </c>
      <c r="Z613" s="94" t="str">
        <f>IFERROR(INDEX('Cost_Components'!$T$2:$T$28,MATCH(E613,'Cost_Components'!$A$2:$A$28,0)),"")</f>
      </c>
      <c r="AA613" s="95" t="str">
        <f>IFERROR(INDEX('Cost_Components'!$U$2:$U$28,MATCH(E613,'Cost_Components'!$A$2:$A$28,0)),"")</f>
      </c>
      <c r="AB613" s="96" t="str">
        <f>IFERROR(INDEX('Cost_Components'!$V$2:$V$28,MATCH(E613,'Cost_Components'!$A$2:$A$28,0)),"")</f>
      </c>
      <c r="AC613" s="97" t="str">
        <f>IFERROR(INDEX('Cost_Components'!$M$2:$M$28,MATCH(E613,'Cost_Components'!$A$2:$A$28,0)),"")</f>
      </c>
      <c r="AD613" s="98" t="str">
        <f>IFERROR(INDEX('Cost_Components'!$N$2:$N$28,MATCH(E613,'Cost_Components'!$A$2:$A$28,0)),"")</f>
      </c>
      <c r="AE613" s="34" t="str">
        <f>IFERROR(INDEX('Cost_Components'!$O$2:$O$28,MATCH(E613,'Cost_Components'!$A$2:$A$28,0)),"")</f>
      </c>
      <c r="AF613" s="99" t="n">
        <v>4045410.73681794</v>
      </c>
      <c r="AG613" s="100" t="n">
        <v>4036490.39043804</v>
      </c>
      <c r="AH613" s="101" t="str">
        <f>IF(H613="shared-count-once",COUNTIFS($A$2:$A$1405,A613,$B$2:$B$1405,B613,$E$2:$E$1405,E613),1)</f>
      </c>
      <c r="AI613" s="102" t="n">
        <v>311532999.13163</v>
      </c>
      <c r="AJ613" s="103" t="str">
        <f>IF(AI613=0,"",Q613/AI613)</f>
      </c>
      <c r="AK613" s="104" t="str">
        <f>IF(AI613=0,"",R613/AI613)</f>
      </c>
      <c r="AL613" s="105" t="str">
        <f>IF(AI613=0,"",S613/AI613)</f>
      </c>
      <c r="AM613" s="106" t="str">
        <f>IF(AI613=0,"",Y613/AI613)</f>
      </c>
    </row>
    <row r="614">
      <c r="A614" t="s">
        <v>256</v>
      </c>
      <c r="B614" s="73" t="n">
        <v>2039</v>
      </c>
      <c r="C614" t="s">
        <v>256</v>
      </c>
      <c r="D614" t="s">
        <v>229</v>
      </c>
      <c r="E614" s="74" t="s">
        <v>355</v>
      </c>
      <c r="F614" s="75" t="s">
        <v>356</v>
      </c>
      <c r="G614" s="76" t="s">
        <v>260</v>
      </c>
      <c r="H614" s="77" t="s">
        <v>240</v>
      </c>
      <c r="I614" s="78" t="s">
        <v>304</v>
      </c>
      <c r="J614" s="79" t="str">
        <f>IFERROR(INDEX('Cost_Components'!$K$2:$K$28,MATCH(E614,'Cost_Components'!$A$2:$A$28,0)),"")</f>
      </c>
      <c r="K614" s="80" t="str">
        <f>IF(OR(L614="",Z614="",AA614="",AB614=""),"",IF(B614&lt;AA614,L614,IF(B614&gt;AB614,Z614,L614+(Z614-L614)*MIN(MAX((B614-AA614+1)/MAX(AB614-AA614+1,1),0),1))))</f>
      </c>
      <c r="L614" s="81" t="str">
        <f>IFERROR(INDEX('Cost_Components'!$S$2:$S$28,MATCH(E614,'Cost_Components'!$A$2:$A$28,0)),"")</f>
      </c>
      <c r="M614" s="82" t="str">
        <f>IFERROR(INDEX('Cost_Components'!$L$2:$L$28,MATCH(E614,'Cost_Components'!$A$2:$A$28,0)),"")</f>
      </c>
      <c r="N614" s="83" t="str">
        <f>IFERROR(INDEX('Cost_Components'!$P$2:$P$28,MATCH(E614,'Cost_Components'!$A$2:$A$28,0)),"")</f>
      </c>
      <c r="O614" s="84" t="str">
        <f>AF614*J614</f>
      </c>
      <c r="P614" s="85" t="str">
        <f>AG614*J614</f>
      </c>
      <c r="Q614" s="86" t="str">
        <f>P614*L614*M614*N614</f>
      </c>
      <c r="R614" s="87" t="str">
        <f>O614*K614*M614*N614</f>
      </c>
      <c r="S614" s="88" t="str">
        <f>R614-Q614</f>
      </c>
      <c r="T614" s="34" t="str">
        <f>IFERROR(INDEX('Cost_Components'!$R$2:$R$28,MATCH(E614,'Cost_Components'!$A$2:$A$28,0)),"")</f>
      </c>
      <c r="U614" s="89" t="str">
        <f>IFERROR(INDEX('Cost_Components'!$Q$2:$Q$28,MATCH(E614,'Cost_Components'!$A$2:$A$28,0)),"")</f>
      </c>
      <c r="V614" s="90" t="str">
        <f>1/(1+'Calculation_Assumptions'!$B$5)^(B614-'Calculation_Assumptions'!$B$2)</f>
      </c>
      <c r="W614" s="91" t="str">
        <f>Q614*V614</f>
      </c>
      <c r="X614" s="92" t="str">
        <f>R614*V614</f>
      </c>
      <c r="Y614" s="93" t="str">
        <f>S614*V614</f>
      </c>
      <c r="Z614" s="94" t="str">
        <f>IFERROR(INDEX('Cost_Components'!$T$2:$T$28,MATCH(E614,'Cost_Components'!$A$2:$A$28,0)),"")</f>
      </c>
      <c r="AA614" s="95" t="str">
        <f>IFERROR(INDEX('Cost_Components'!$U$2:$U$28,MATCH(E614,'Cost_Components'!$A$2:$A$28,0)),"")</f>
      </c>
      <c r="AB614" s="96" t="str">
        <f>IFERROR(INDEX('Cost_Components'!$V$2:$V$28,MATCH(E614,'Cost_Components'!$A$2:$A$28,0)),"")</f>
      </c>
      <c r="AC614" s="97" t="str">
        <f>IFERROR(INDEX('Cost_Components'!$M$2:$M$28,MATCH(E614,'Cost_Components'!$A$2:$A$28,0)),"")</f>
      </c>
      <c r="AD614" s="98" t="str">
        <f>IFERROR(INDEX('Cost_Components'!$N$2:$N$28,MATCH(E614,'Cost_Components'!$A$2:$A$28,0)),"")</f>
      </c>
      <c r="AE614" s="34" t="str">
        <f>IFERROR(INDEX('Cost_Components'!$O$2:$O$28,MATCH(E614,'Cost_Components'!$A$2:$A$28,0)),"")</f>
      </c>
      <c r="AF614" s="99" t="n">
        <v>4125757.69251924</v>
      </c>
      <c r="AG614" s="100" t="n">
        <v>4115704.58477355</v>
      </c>
      <c r="AH614" s="101" t="str">
        <f>IF(H614="shared-count-once",COUNTIFS($A$2:$A$1405,A614,$B$2:$B$1405,B614,$E$2:$E$1405,E614),1)</f>
      </c>
      <c r="AI614" s="102" t="n">
        <v>312936391.858479</v>
      </c>
      <c r="AJ614" s="103" t="str">
        <f>IF(AI614=0,"",Q614/AI614)</f>
      </c>
      <c r="AK614" s="104" t="str">
        <f>IF(AI614=0,"",R614/AI614)</f>
      </c>
      <c r="AL614" s="105" t="str">
        <f>IF(AI614=0,"",S614/AI614)</f>
      </c>
      <c r="AM614" s="106" t="str">
        <f>IF(AI614=0,"",Y614/AI614)</f>
      </c>
    </row>
    <row r="615">
      <c r="A615" t="s">
        <v>256</v>
      </c>
      <c r="B615" s="73" t="n">
        <v>2040</v>
      </c>
      <c r="C615" t="s">
        <v>256</v>
      </c>
      <c r="D615" t="s">
        <v>229</v>
      </c>
      <c r="E615" s="74" t="s">
        <v>355</v>
      </c>
      <c r="F615" s="75" t="s">
        <v>356</v>
      </c>
      <c r="G615" s="76" t="s">
        <v>260</v>
      </c>
      <c r="H615" s="77" t="s">
        <v>240</v>
      </c>
      <c r="I615" s="78" t="s">
        <v>304</v>
      </c>
      <c r="J615" s="79" t="str">
        <f>IFERROR(INDEX('Cost_Components'!$K$2:$K$28,MATCH(E615,'Cost_Components'!$A$2:$A$28,0)),"")</f>
      </c>
      <c r="K615" s="80" t="str">
        <f>IF(OR(L615="",Z615="",AA615="",AB615=""),"",IF(B615&lt;AA615,L615,IF(B615&gt;AB615,Z615,L615+(Z615-L615)*MIN(MAX((B615-AA615+1)/MAX(AB615-AA615+1,1),0),1))))</f>
      </c>
      <c r="L615" s="81" t="str">
        <f>IFERROR(INDEX('Cost_Components'!$S$2:$S$28,MATCH(E615,'Cost_Components'!$A$2:$A$28,0)),"")</f>
      </c>
      <c r="M615" s="82" t="str">
        <f>IFERROR(INDEX('Cost_Components'!$L$2:$L$28,MATCH(E615,'Cost_Components'!$A$2:$A$28,0)),"")</f>
      </c>
      <c r="N615" s="83" t="str">
        <f>IFERROR(INDEX('Cost_Components'!$P$2:$P$28,MATCH(E615,'Cost_Components'!$A$2:$A$28,0)),"")</f>
      </c>
      <c r="O615" s="84" t="str">
        <f>AF615*J615</f>
      </c>
      <c r="P615" s="85" t="str">
        <f>AG615*J615</f>
      </c>
      <c r="Q615" s="86" t="str">
        <f>P615*L615*M615*N615</f>
      </c>
      <c r="R615" s="87" t="str">
        <f>O615*K615*M615*N615</f>
      </c>
      <c r="S615" s="88" t="str">
        <f>R615-Q615</f>
      </c>
      <c r="T615" s="34" t="str">
        <f>IFERROR(INDEX('Cost_Components'!$R$2:$R$28,MATCH(E615,'Cost_Components'!$A$2:$A$28,0)),"")</f>
      </c>
      <c r="U615" s="89" t="str">
        <f>IFERROR(INDEX('Cost_Components'!$Q$2:$Q$28,MATCH(E615,'Cost_Components'!$A$2:$A$28,0)),"")</f>
      </c>
      <c r="V615" s="90" t="str">
        <f>1/(1+'Calculation_Assumptions'!$B$5)^(B615-'Calculation_Assumptions'!$B$2)</f>
      </c>
      <c r="W615" s="91" t="str">
        <f>Q615*V615</f>
      </c>
      <c r="X615" s="92" t="str">
        <f>R615*V615</f>
      </c>
      <c r="Y615" s="93" t="str">
        <f>S615*V615</f>
      </c>
      <c r="Z615" s="94" t="str">
        <f>IFERROR(INDEX('Cost_Components'!$T$2:$T$28,MATCH(E615,'Cost_Components'!$A$2:$A$28,0)),"")</f>
      </c>
      <c r="AA615" s="95" t="str">
        <f>IFERROR(INDEX('Cost_Components'!$U$2:$U$28,MATCH(E615,'Cost_Components'!$A$2:$A$28,0)),"")</f>
      </c>
      <c r="AB615" s="96" t="str">
        <f>IFERROR(INDEX('Cost_Components'!$V$2:$V$28,MATCH(E615,'Cost_Components'!$A$2:$A$28,0)),"")</f>
      </c>
      <c r="AC615" s="97" t="str">
        <f>IFERROR(INDEX('Cost_Components'!$M$2:$M$28,MATCH(E615,'Cost_Components'!$A$2:$A$28,0)),"")</f>
      </c>
      <c r="AD615" s="98" t="str">
        <f>IFERROR(INDEX('Cost_Components'!$N$2:$N$28,MATCH(E615,'Cost_Components'!$A$2:$A$28,0)),"")</f>
      </c>
      <c r="AE615" s="34" t="str">
        <f>IFERROR(INDEX('Cost_Components'!$O$2:$O$28,MATCH(E615,'Cost_Components'!$A$2:$A$28,0)),"")</f>
      </c>
      <c r="AF615" s="99" t="n">
        <v>4204469.33437899</v>
      </c>
      <c r="AG615" s="100" t="n">
        <v>4193231.19446365</v>
      </c>
      <c r="AH615" s="101" t="str">
        <f>IF(H615="shared-count-once",COUNTIFS($A$2:$A$1405,A615,$B$2:$B$1405,B615,$E$2:$E$1405,E615),1)</f>
      </c>
      <c r="AI615" s="102" t="n">
        <v>314265537.410829</v>
      </c>
      <c r="AJ615" s="103" t="str">
        <f>IF(AI615=0,"",Q615/AI615)</f>
      </c>
      <c r="AK615" s="104" t="str">
        <f>IF(AI615=0,"",R615/AI615)</f>
      </c>
      <c r="AL615" s="105" t="str">
        <f>IF(AI615=0,"",S615/AI615)</f>
      </c>
      <c r="AM615" s="106" t="str">
        <f>IF(AI615=0,"",Y615/AI615)</f>
      </c>
    </row>
    <row r="616">
      <c r="A616" t="s">
        <v>256</v>
      </c>
      <c r="B616" s="73" t="n">
        <v>2041</v>
      </c>
      <c r="C616" t="s">
        <v>256</v>
      </c>
      <c r="D616" t="s">
        <v>229</v>
      </c>
      <c r="E616" s="74" t="s">
        <v>355</v>
      </c>
      <c r="F616" s="75" t="s">
        <v>356</v>
      </c>
      <c r="G616" s="76" t="s">
        <v>260</v>
      </c>
      <c r="H616" s="77" t="s">
        <v>240</v>
      </c>
      <c r="I616" s="78" t="s">
        <v>304</v>
      </c>
      <c r="J616" s="79" t="str">
        <f>IFERROR(INDEX('Cost_Components'!$K$2:$K$28,MATCH(E616,'Cost_Components'!$A$2:$A$28,0)),"")</f>
      </c>
      <c r="K616" s="80" t="str">
        <f>IF(OR(L616="",Z616="",AA616="",AB616=""),"",IF(B616&lt;AA616,L616,IF(B616&gt;AB616,Z616,L616+(Z616-L616)*MIN(MAX((B616-AA616+1)/MAX(AB616-AA616+1,1),0),1))))</f>
      </c>
      <c r="L616" s="81" t="str">
        <f>IFERROR(INDEX('Cost_Components'!$S$2:$S$28,MATCH(E616,'Cost_Components'!$A$2:$A$28,0)),"")</f>
      </c>
      <c r="M616" s="82" t="str">
        <f>IFERROR(INDEX('Cost_Components'!$L$2:$L$28,MATCH(E616,'Cost_Components'!$A$2:$A$28,0)),"")</f>
      </c>
      <c r="N616" s="83" t="str">
        <f>IFERROR(INDEX('Cost_Components'!$P$2:$P$28,MATCH(E616,'Cost_Components'!$A$2:$A$28,0)),"")</f>
      </c>
      <c r="O616" s="84" t="str">
        <f>AF616*J616</f>
      </c>
      <c r="P616" s="85" t="str">
        <f>AG616*J616</f>
      </c>
      <c r="Q616" s="86" t="str">
        <f>P616*L616*M616*N616</f>
      </c>
      <c r="R616" s="87" t="str">
        <f>O616*K616*M616*N616</f>
      </c>
      <c r="S616" s="88" t="str">
        <f>R616-Q616</f>
      </c>
      <c r="T616" s="34" t="str">
        <f>IFERROR(INDEX('Cost_Components'!$R$2:$R$28,MATCH(E616,'Cost_Components'!$A$2:$A$28,0)),"")</f>
      </c>
      <c r="U616" s="89" t="str">
        <f>IFERROR(INDEX('Cost_Components'!$Q$2:$Q$28,MATCH(E616,'Cost_Components'!$A$2:$A$28,0)),"")</f>
      </c>
      <c r="V616" s="90" t="str">
        <f>1/(1+'Calculation_Assumptions'!$B$5)^(B616-'Calculation_Assumptions'!$B$2)</f>
      </c>
      <c r="W616" s="91" t="str">
        <f>Q616*V616</f>
      </c>
      <c r="X616" s="92" t="str">
        <f>R616*V616</f>
      </c>
      <c r="Y616" s="93" t="str">
        <f>S616*V616</f>
      </c>
      <c r="Z616" s="94" t="str">
        <f>IFERROR(INDEX('Cost_Components'!$T$2:$T$28,MATCH(E616,'Cost_Components'!$A$2:$A$28,0)),"")</f>
      </c>
      <c r="AA616" s="95" t="str">
        <f>IFERROR(INDEX('Cost_Components'!$U$2:$U$28,MATCH(E616,'Cost_Components'!$A$2:$A$28,0)),"")</f>
      </c>
      <c r="AB616" s="96" t="str">
        <f>IFERROR(INDEX('Cost_Components'!$V$2:$V$28,MATCH(E616,'Cost_Components'!$A$2:$A$28,0)),"")</f>
      </c>
      <c r="AC616" s="97" t="str">
        <f>IFERROR(INDEX('Cost_Components'!$M$2:$M$28,MATCH(E616,'Cost_Components'!$A$2:$A$28,0)),"")</f>
      </c>
      <c r="AD616" s="98" t="str">
        <f>IFERROR(INDEX('Cost_Components'!$N$2:$N$28,MATCH(E616,'Cost_Components'!$A$2:$A$28,0)),"")</f>
      </c>
      <c r="AE616" s="34" t="str">
        <f>IFERROR(INDEX('Cost_Components'!$O$2:$O$28,MATCH(E616,'Cost_Components'!$A$2:$A$28,0)),"")</f>
      </c>
      <c r="AF616" s="99" t="n">
        <v>4282097.67553675</v>
      </c>
      <c r="AG616" s="100" t="n">
        <v>4269625.76150659</v>
      </c>
      <c r="AH616" s="101" t="str">
        <f>IF(H616="shared-count-once",COUNTIFS($A$2:$A$1405,A616,$B$2:$B$1405,B616,$E$2:$E$1405,E616),1)</f>
      </c>
      <c r="AI616" s="102" t="n">
        <v>315525215.312548</v>
      </c>
      <c r="AJ616" s="103" t="str">
        <f>IF(AI616=0,"",Q616/AI616)</f>
      </c>
      <c r="AK616" s="104" t="str">
        <f>IF(AI616=0,"",R616/AI616)</f>
      </c>
      <c r="AL616" s="105" t="str">
        <f>IF(AI616=0,"",S616/AI616)</f>
      </c>
      <c r="AM616" s="106" t="str">
        <f>IF(AI616=0,"",Y616/AI616)</f>
      </c>
    </row>
    <row r="617">
      <c r="A617" t="s">
        <v>256</v>
      </c>
      <c r="B617" s="73" t="n">
        <v>2042</v>
      </c>
      <c r="C617" t="s">
        <v>256</v>
      </c>
      <c r="D617" t="s">
        <v>229</v>
      </c>
      <c r="E617" s="74" t="s">
        <v>355</v>
      </c>
      <c r="F617" s="75" t="s">
        <v>356</v>
      </c>
      <c r="G617" s="76" t="s">
        <v>260</v>
      </c>
      <c r="H617" s="77" t="s">
        <v>240</v>
      </c>
      <c r="I617" s="78" t="s">
        <v>304</v>
      </c>
      <c r="J617" s="79" t="str">
        <f>IFERROR(INDEX('Cost_Components'!$K$2:$K$28,MATCH(E617,'Cost_Components'!$A$2:$A$28,0)),"")</f>
      </c>
      <c r="K617" s="80" t="str">
        <f>IF(OR(L617="",Z617="",AA617="",AB617=""),"",IF(B617&lt;AA617,L617,IF(B617&gt;AB617,Z617,L617+(Z617-L617)*MIN(MAX((B617-AA617+1)/MAX(AB617-AA617+1,1),0),1))))</f>
      </c>
      <c r="L617" s="81" t="str">
        <f>IFERROR(INDEX('Cost_Components'!$S$2:$S$28,MATCH(E617,'Cost_Components'!$A$2:$A$28,0)),"")</f>
      </c>
      <c r="M617" s="82" t="str">
        <f>IFERROR(INDEX('Cost_Components'!$L$2:$L$28,MATCH(E617,'Cost_Components'!$A$2:$A$28,0)),"")</f>
      </c>
      <c r="N617" s="83" t="str">
        <f>IFERROR(INDEX('Cost_Components'!$P$2:$P$28,MATCH(E617,'Cost_Components'!$A$2:$A$28,0)),"")</f>
      </c>
      <c r="O617" s="84" t="str">
        <f>AF617*J617</f>
      </c>
      <c r="P617" s="85" t="str">
        <f>AG617*J617</f>
      </c>
      <c r="Q617" s="86" t="str">
        <f>P617*L617*M617*N617</f>
      </c>
      <c r="R617" s="87" t="str">
        <f>O617*K617*M617*N617</f>
      </c>
      <c r="S617" s="88" t="str">
        <f>R617-Q617</f>
      </c>
      <c r="T617" s="34" t="str">
        <f>IFERROR(INDEX('Cost_Components'!$R$2:$R$28,MATCH(E617,'Cost_Components'!$A$2:$A$28,0)),"")</f>
      </c>
      <c r="U617" s="89" t="str">
        <f>IFERROR(INDEX('Cost_Components'!$Q$2:$Q$28,MATCH(E617,'Cost_Components'!$A$2:$A$28,0)),"")</f>
      </c>
      <c r="V617" s="90" t="str">
        <f>1/(1+'Calculation_Assumptions'!$B$5)^(B617-'Calculation_Assumptions'!$B$2)</f>
      </c>
      <c r="W617" s="91" t="str">
        <f>Q617*V617</f>
      </c>
      <c r="X617" s="92" t="str">
        <f>R617*V617</f>
      </c>
      <c r="Y617" s="93" t="str">
        <f>S617*V617</f>
      </c>
      <c r="Z617" s="94" t="str">
        <f>IFERROR(INDEX('Cost_Components'!$T$2:$T$28,MATCH(E617,'Cost_Components'!$A$2:$A$28,0)),"")</f>
      </c>
      <c r="AA617" s="95" t="str">
        <f>IFERROR(INDEX('Cost_Components'!$U$2:$U$28,MATCH(E617,'Cost_Components'!$A$2:$A$28,0)),"")</f>
      </c>
      <c r="AB617" s="96" t="str">
        <f>IFERROR(INDEX('Cost_Components'!$V$2:$V$28,MATCH(E617,'Cost_Components'!$A$2:$A$28,0)),"")</f>
      </c>
      <c r="AC617" s="97" t="str">
        <f>IFERROR(INDEX('Cost_Components'!$M$2:$M$28,MATCH(E617,'Cost_Components'!$A$2:$A$28,0)),"")</f>
      </c>
      <c r="AD617" s="98" t="str">
        <f>IFERROR(INDEX('Cost_Components'!$N$2:$N$28,MATCH(E617,'Cost_Components'!$A$2:$A$28,0)),"")</f>
      </c>
      <c r="AE617" s="34" t="str">
        <f>IFERROR(INDEX('Cost_Components'!$O$2:$O$28,MATCH(E617,'Cost_Components'!$A$2:$A$28,0)),"")</f>
      </c>
      <c r="AF617" s="99" t="n">
        <v>4358604.47667191</v>
      </c>
      <c r="AG617" s="100" t="n">
        <v>4344854.0627456</v>
      </c>
      <c r="AH617" s="101" t="str">
        <f>IF(H617="shared-count-once",COUNTIFS($A$2:$A$1405,A617,$B$2:$B$1405,B617,$E$2:$E$1405,E617),1)</f>
      </c>
      <c r="AI617" s="102" t="n">
        <v>316707694.211882</v>
      </c>
      <c r="AJ617" s="103" t="str">
        <f>IF(AI617=0,"",Q617/AI617)</f>
      </c>
      <c r="AK617" s="104" t="str">
        <f>IF(AI617=0,"",R617/AI617)</f>
      </c>
      <c r="AL617" s="105" t="str">
        <f>IF(AI617=0,"",S617/AI617)</f>
      </c>
      <c r="AM617" s="106" t="str">
        <f>IF(AI617=0,"",Y617/AI617)</f>
      </c>
    </row>
    <row r="618">
      <c r="A618" t="s">
        <v>256</v>
      </c>
      <c r="B618" s="73" t="n">
        <v>2043</v>
      </c>
      <c r="C618" t="s">
        <v>256</v>
      </c>
      <c r="D618" t="s">
        <v>229</v>
      </c>
      <c r="E618" s="74" t="s">
        <v>355</v>
      </c>
      <c r="F618" s="75" t="s">
        <v>356</v>
      </c>
      <c r="G618" s="76" t="s">
        <v>260</v>
      </c>
      <c r="H618" s="77" t="s">
        <v>240</v>
      </c>
      <c r="I618" s="78" t="s">
        <v>304</v>
      </c>
      <c r="J618" s="79" t="str">
        <f>IFERROR(INDEX('Cost_Components'!$K$2:$K$28,MATCH(E618,'Cost_Components'!$A$2:$A$28,0)),"")</f>
      </c>
      <c r="K618" s="80" t="str">
        <f>IF(OR(L618="",Z618="",AA618="",AB618=""),"",IF(B618&lt;AA618,L618,IF(B618&gt;AB618,Z618,L618+(Z618-L618)*MIN(MAX((B618-AA618+1)/MAX(AB618-AA618+1,1),0),1))))</f>
      </c>
      <c r="L618" s="81" t="str">
        <f>IFERROR(INDEX('Cost_Components'!$S$2:$S$28,MATCH(E618,'Cost_Components'!$A$2:$A$28,0)),"")</f>
      </c>
      <c r="M618" s="82" t="str">
        <f>IFERROR(INDEX('Cost_Components'!$L$2:$L$28,MATCH(E618,'Cost_Components'!$A$2:$A$28,0)),"")</f>
      </c>
      <c r="N618" s="83" t="str">
        <f>IFERROR(INDEX('Cost_Components'!$P$2:$P$28,MATCH(E618,'Cost_Components'!$A$2:$A$28,0)),"")</f>
      </c>
      <c r="O618" s="84" t="str">
        <f>AF618*J618</f>
      </c>
      <c r="P618" s="85" t="str">
        <f>AG618*J618</f>
      </c>
      <c r="Q618" s="86" t="str">
        <f>P618*L618*M618*N618</f>
      </c>
      <c r="R618" s="87" t="str">
        <f>O618*K618*M618*N618</f>
      </c>
      <c r="S618" s="88" t="str">
        <f>R618-Q618</f>
      </c>
      <c r="T618" s="34" t="str">
        <f>IFERROR(INDEX('Cost_Components'!$R$2:$R$28,MATCH(E618,'Cost_Components'!$A$2:$A$28,0)),"")</f>
      </c>
      <c r="U618" s="89" t="str">
        <f>IFERROR(INDEX('Cost_Components'!$Q$2:$Q$28,MATCH(E618,'Cost_Components'!$A$2:$A$28,0)),"")</f>
      </c>
      <c r="V618" s="90" t="str">
        <f>1/(1+'Calculation_Assumptions'!$B$5)^(B618-'Calculation_Assumptions'!$B$2)</f>
      </c>
      <c r="W618" s="91" t="str">
        <f>Q618*V618</f>
      </c>
      <c r="X618" s="92" t="str">
        <f>R618*V618</f>
      </c>
      <c r="Y618" s="93" t="str">
        <f>S618*V618</f>
      </c>
      <c r="Z618" s="94" t="str">
        <f>IFERROR(INDEX('Cost_Components'!$T$2:$T$28,MATCH(E618,'Cost_Components'!$A$2:$A$28,0)),"")</f>
      </c>
      <c r="AA618" s="95" t="str">
        <f>IFERROR(INDEX('Cost_Components'!$U$2:$U$28,MATCH(E618,'Cost_Components'!$A$2:$A$28,0)),"")</f>
      </c>
      <c r="AB618" s="96" t="str">
        <f>IFERROR(INDEX('Cost_Components'!$V$2:$V$28,MATCH(E618,'Cost_Components'!$A$2:$A$28,0)),"")</f>
      </c>
      <c r="AC618" s="97" t="str">
        <f>IFERROR(INDEX('Cost_Components'!$M$2:$M$28,MATCH(E618,'Cost_Components'!$A$2:$A$28,0)),"")</f>
      </c>
      <c r="AD618" s="98" t="str">
        <f>IFERROR(INDEX('Cost_Components'!$N$2:$N$28,MATCH(E618,'Cost_Components'!$A$2:$A$28,0)),"")</f>
      </c>
      <c r="AE618" s="34" t="str">
        <f>IFERROR(INDEX('Cost_Components'!$O$2:$O$28,MATCH(E618,'Cost_Components'!$A$2:$A$28,0)),"")</f>
      </c>
      <c r="AF618" s="99" t="n">
        <v>4434397.02916636</v>
      </c>
      <c r="AG618" s="100" t="n">
        <v>4419325.27005813</v>
      </c>
      <c r="AH618" s="101" t="str">
        <f>IF(H618="shared-count-once",COUNTIFS($A$2:$A$1405,A618,$B$2:$B$1405,B618,$E$2:$E$1405,E618),1)</f>
      </c>
      <c r="AI618" s="102" t="n">
        <v>317814114.067152</v>
      </c>
      <c r="AJ618" s="103" t="str">
        <f>IF(AI618=0,"",Q618/AI618)</f>
      </c>
      <c r="AK618" s="104" t="str">
        <f>IF(AI618=0,"",R618/AI618)</f>
      </c>
      <c r="AL618" s="105" t="str">
        <f>IF(AI618=0,"",S618/AI618)</f>
      </c>
      <c r="AM618" s="106" t="str">
        <f>IF(AI618=0,"",Y618/AI618)</f>
      </c>
    </row>
    <row r="619">
      <c r="A619" t="s">
        <v>256</v>
      </c>
      <c r="B619" s="73" t="n">
        <v>2044</v>
      </c>
      <c r="C619" t="s">
        <v>256</v>
      </c>
      <c r="D619" t="s">
        <v>229</v>
      </c>
      <c r="E619" s="74" t="s">
        <v>355</v>
      </c>
      <c r="F619" s="75" t="s">
        <v>356</v>
      </c>
      <c r="G619" s="76" t="s">
        <v>260</v>
      </c>
      <c r="H619" s="77" t="s">
        <v>240</v>
      </c>
      <c r="I619" s="78" t="s">
        <v>304</v>
      </c>
      <c r="J619" s="79" t="str">
        <f>IFERROR(INDEX('Cost_Components'!$K$2:$K$28,MATCH(E619,'Cost_Components'!$A$2:$A$28,0)),"")</f>
      </c>
      <c r="K619" s="80" t="str">
        <f>IF(OR(L619="",Z619="",AA619="",AB619=""),"",IF(B619&lt;AA619,L619,IF(B619&gt;AB619,Z619,L619+(Z619-L619)*MIN(MAX((B619-AA619+1)/MAX(AB619-AA619+1,1),0),1))))</f>
      </c>
      <c r="L619" s="81" t="str">
        <f>IFERROR(INDEX('Cost_Components'!$S$2:$S$28,MATCH(E619,'Cost_Components'!$A$2:$A$28,0)),"")</f>
      </c>
      <c r="M619" s="82" t="str">
        <f>IFERROR(INDEX('Cost_Components'!$L$2:$L$28,MATCH(E619,'Cost_Components'!$A$2:$A$28,0)),"")</f>
      </c>
      <c r="N619" s="83" t="str">
        <f>IFERROR(INDEX('Cost_Components'!$P$2:$P$28,MATCH(E619,'Cost_Components'!$A$2:$A$28,0)),"")</f>
      </c>
      <c r="O619" s="84" t="str">
        <f>AF619*J619</f>
      </c>
      <c r="P619" s="85" t="str">
        <f>AG619*J619</f>
      </c>
      <c r="Q619" s="86" t="str">
        <f>P619*L619*M619*N619</f>
      </c>
      <c r="R619" s="87" t="str">
        <f>O619*K619*M619*N619</f>
      </c>
      <c r="S619" s="88" t="str">
        <f>R619-Q619</f>
      </c>
      <c r="T619" s="34" t="str">
        <f>IFERROR(INDEX('Cost_Components'!$R$2:$R$28,MATCH(E619,'Cost_Components'!$A$2:$A$28,0)),"")</f>
      </c>
      <c r="U619" s="89" t="str">
        <f>IFERROR(INDEX('Cost_Components'!$Q$2:$Q$28,MATCH(E619,'Cost_Components'!$A$2:$A$28,0)),"")</f>
      </c>
      <c r="V619" s="90" t="str">
        <f>1/(1+'Calculation_Assumptions'!$B$5)^(B619-'Calculation_Assumptions'!$B$2)</f>
      </c>
      <c r="W619" s="91" t="str">
        <f>Q619*V619</f>
      </c>
      <c r="X619" s="92" t="str">
        <f>R619*V619</f>
      </c>
      <c r="Y619" s="93" t="str">
        <f>S619*V619</f>
      </c>
      <c r="Z619" s="94" t="str">
        <f>IFERROR(INDEX('Cost_Components'!$T$2:$T$28,MATCH(E619,'Cost_Components'!$A$2:$A$28,0)),"")</f>
      </c>
      <c r="AA619" s="95" t="str">
        <f>IFERROR(INDEX('Cost_Components'!$U$2:$U$28,MATCH(E619,'Cost_Components'!$A$2:$A$28,0)),"")</f>
      </c>
      <c r="AB619" s="96" t="str">
        <f>IFERROR(INDEX('Cost_Components'!$V$2:$V$28,MATCH(E619,'Cost_Components'!$A$2:$A$28,0)),"")</f>
      </c>
      <c r="AC619" s="97" t="str">
        <f>IFERROR(INDEX('Cost_Components'!$M$2:$M$28,MATCH(E619,'Cost_Components'!$A$2:$A$28,0)),"")</f>
      </c>
      <c r="AD619" s="98" t="str">
        <f>IFERROR(INDEX('Cost_Components'!$N$2:$N$28,MATCH(E619,'Cost_Components'!$A$2:$A$28,0)),"")</f>
      </c>
      <c r="AE619" s="34" t="str">
        <f>IFERROR(INDEX('Cost_Components'!$O$2:$O$28,MATCH(E619,'Cost_Components'!$A$2:$A$28,0)),"")</f>
      </c>
      <c r="AF619" s="99" t="n">
        <v>4508095.08732616</v>
      </c>
      <c r="AG619" s="100" t="n">
        <v>4491661.86707345</v>
      </c>
      <c r="AH619" s="101" t="str">
        <f>IF(H619="shared-count-once",COUNTIFS($A$2:$A$1405,A619,$B$2:$B$1405,B619,$E$2:$E$1405,E619),1)</f>
      </c>
      <c r="AI619" s="102" t="n">
        <v>318840890.732156</v>
      </c>
      <c r="AJ619" s="103" t="str">
        <f>IF(AI619=0,"",Q619/AI619)</f>
      </c>
      <c r="AK619" s="104" t="str">
        <f>IF(AI619=0,"",R619/AI619)</f>
      </c>
      <c r="AL619" s="105" t="str">
        <f>IF(AI619=0,"",S619/AI619)</f>
      </c>
      <c r="AM619" s="106" t="str">
        <f>IF(AI619=0,"",Y619/AI619)</f>
      </c>
    </row>
    <row r="620">
      <c r="A620" t="s">
        <v>256</v>
      </c>
      <c r="B620" s="73" t="n">
        <v>2045</v>
      </c>
      <c r="C620" t="s">
        <v>256</v>
      </c>
      <c r="D620" t="s">
        <v>229</v>
      </c>
      <c r="E620" s="74" t="s">
        <v>355</v>
      </c>
      <c r="F620" s="75" t="s">
        <v>356</v>
      </c>
      <c r="G620" s="76" t="s">
        <v>260</v>
      </c>
      <c r="H620" s="77" t="s">
        <v>240</v>
      </c>
      <c r="I620" s="78" t="s">
        <v>304</v>
      </c>
      <c r="J620" s="79" t="str">
        <f>IFERROR(INDEX('Cost_Components'!$K$2:$K$28,MATCH(E620,'Cost_Components'!$A$2:$A$28,0)),"")</f>
      </c>
      <c r="K620" s="80" t="str">
        <f>IF(OR(L620="",Z620="",AA620="",AB620=""),"",IF(B620&lt;AA620,L620,IF(B620&gt;AB620,Z620,L620+(Z620-L620)*MIN(MAX((B620-AA620+1)/MAX(AB620-AA620+1,1),0),1))))</f>
      </c>
      <c r="L620" s="81" t="str">
        <f>IFERROR(INDEX('Cost_Components'!$S$2:$S$28,MATCH(E620,'Cost_Components'!$A$2:$A$28,0)),"")</f>
      </c>
      <c r="M620" s="82" t="str">
        <f>IFERROR(INDEX('Cost_Components'!$L$2:$L$28,MATCH(E620,'Cost_Components'!$A$2:$A$28,0)),"")</f>
      </c>
      <c r="N620" s="83" t="str">
        <f>IFERROR(INDEX('Cost_Components'!$P$2:$P$28,MATCH(E620,'Cost_Components'!$A$2:$A$28,0)),"")</f>
      </c>
      <c r="O620" s="84" t="str">
        <f>AF620*J620</f>
      </c>
      <c r="P620" s="85" t="str">
        <f>AG620*J620</f>
      </c>
      <c r="Q620" s="86" t="str">
        <f>P620*L620*M620*N620</f>
      </c>
      <c r="R620" s="87" t="str">
        <f>O620*K620*M620*N620</f>
      </c>
      <c r="S620" s="88" t="str">
        <f>R620-Q620</f>
      </c>
      <c r="T620" s="34" t="str">
        <f>IFERROR(INDEX('Cost_Components'!$R$2:$R$28,MATCH(E620,'Cost_Components'!$A$2:$A$28,0)),"")</f>
      </c>
      <c r="U620" s="89" t="str">
        <f>IFERROR(INDEX('Cost_Components'!$Q$2:$Q$28,MATCH(E620,'Cost_Components'!$A$2:$A$28,0)),"")</f>
      </c>
      <c r="V620" s="90" t="str">
        <f>1/(1+'Calculation_Assumptions'!$B$5)^(B620-'Calculation_Assumptions'!$B$2)</f>
      </c>
      <c r="W620" s="91" t="str">
        <f>Q620*V620</f>
      </c>
      <c r="X620" s="92" t="str">
        <f>R620*V620</f>
      </c>
      <c r="Y620" s="93" t="str">
        <f>S620*V620</f>
      </c>
      <c r="Z620" s="94" t="str">
        <f>IFERROR(INDEX('Cost_Components'!$T$2:$T$28,MATCH(E620,'Cost_Components'!$A$2:$A$28,0)),"")</f>
      </c>
      <c r="AA620" s="95" t="str">
        <f>IFERROR(INDEX('Cost_Components'!$U$2:$U$28,MATCH(E620,'Cost_Components'!$A$2:$A$28,0)),"")</f>
      </c>
      <c r="AB620" s="96" t="str">
        <f>IFERROR(INDEX('Cost_Components'!$V$2:$V$28,MATCH(E620,'Cost_Components'!$A$2:$A$28,0)),"")</f>
      </c>
      <c r="AC620" s="97" t="str">
        <f>IFERROR(INDEX('Cost_Components'!$M$2:$M$28,MATCH(E620,'Cost_Components'!$A$2:$A$28,0)),"")</f>
      </c>
      <c r="AD620" s="98" t="str">
        <f>IFERROR(INDEX('Cost_Components'!$N$2:$N$28,MATCH(E620,'Cost_Components'!$A$2:$A$28,0)),"")</f>
      </c>
      <c r="AE620" s="34" t="str">
        <f>IFERROR(INDEX('Cost_Components'!$O$2:$O$28,MATCH(E620,'Cost_Components'!$A$2:$A$28,0)),"")</f>
      </c>
      <c r="AF620" s="99" t="n">
        <v>4579223.43754627</v>
      </c>
      <c r="AG620" s="100" t="n">
        <v>4561394.40083757</v>
      </c>
      <c r="AH620" s="101" t="str">
        <f>IF(H620="shared-count-once",COUNTIFS($A$2:$A$1405,A620,$B$2:$B$1405,B620,$E$2:$E$1405,E620),1)</f>
      </c>
      <c r="AI620" s="102" t="n">
        <v>319784682.33108</v>
      </c>
      <c r="AJ620" s="103" t="str">
        <f>IF(AI620=0,"",Q620/AI620)</f>
      </c>
      <c r="AK620" s="104" t="str">
        <f>IF(AI620=0,"",R620/AI620)</f>
      </c>
      <c r="AL620" s="105" t="str">
        <f>IF(AI620=0,"",S620/AI620)</f>
      </c>
      <c r="AM620" s="106" t="str">
        <f>IF(AI620=0,"",Y620/AI620)</f>
      </c>
    </row>
    <row r="621">
      <c r="A621" t="s">
        <v>256</v>
      </c>
      <c r="B621" s="73" t="n">
        <v>2046</v>
      </c>
      <c r="C621" t="s">
        <v>256</v>
      </c>
      <c r="D621" t="s">
        <v>229</v>
      </c>
      <c r="E621" s="74" t="s">
        <v>355</v>
      </c>
      <c r="F621" s="75" t="s">
        <v>356</v>
      </c>
      <c r="G621" s="76" t="s">
        <v>260</v>
      </c>
      <c r="H621" s="77" t="s">
        <v>240</v>
      </c>
      <c r="I621" s="78" t="s">
        <v>304</v>
      </c>
      <c r="J621" s="79" t="str">
        <f>IFERROR(INDEX('Cost_Components'!$K$2:$K$28,MATCH(E621,'Cost_Components'!$A$2:$A$28,0)),"")</f>
      </c>
      <c r="K621" s="80" t="str">
        <f>IF(OR(L621="",Z621="",AA621="",AB621=""),"",IF(B621&lt;AA621,L621,IF(B621&gt;AB621,Z621,L621+(Z621-L621)*MIN(MAX((B621-AA621+1)/MAX(AB621-AA621+1,1),0),1))))</f>
      </c>
      <c r="L621" s="81" t="str">
        <f>IFERROR(INDEX('Cost_Components'!$S$2:$S$28,MATCH(E621,'Cost_Components'!$A$2:$A$28,0)),"")</f>
      </c>
      <c r="M621" s="82" t="str">
        <f>IFERROR(INDEX('Cost_Components'!$L$2:$L$28,MATCH(E621,'Cost_Components'!$A$2:$A$28,0)),"")</f>
      </c>
      <c r="N621" s="83" t="str">
        <f>IFERROR(INDEX('Cost_Components'!$P$2:$P$28,MATCH(E621,'Cost_Components'!$A$2:$A$28,0)),"")</f>
      </c>
      <c r="O621" s="84" t="str">
        <f>AF621*J621</f>
      </c>
      <c r="P621" s="85" t="str">
        <f>AG621*J621</f>
      </c>
      <c r="Q621" s="86" t="str">
        <f>P621*L621*M621*N621</f>
      </c>
      <c r="R621" s="87" t="str">
        <f>O621*K621*M621*N621</f>
      </c>
      <c r="S621" s="88" t="str">
        <f>R621-Q621</f>
      </c>
      <c r="T621" s="34" t="str">
        <f>IFERROR(INDEX('Cost_Components'!$R$2:$R$28,MATCH(E621,'Cost_Components'!$A$2:$A$28,0)),"")</f>
      </c>
      <c r="U621" s="89" t="str">
        <f>IFERROR(INDEX('Cost_Components'!$Q$2:$Q$28,MATCH(E621,'Cost_Components'!$A$2:$A$28,0)),"")</f>
      </c>
      <c r="V621" s="90" t="str">
        <f>1/(1+'Calculation_Assumptions'!$B$5)^(B621-'Calculation_Assumptions'!$B$2)</f>
      </c>
      <c r="W621" s="91" t="str">
        <f>Q621*V621</f>
      </c>
      <c r="X621" s="92" t="str">
        <f>R621*V621</f>
      </c>
      <c r="Y621" s="93" t="str">
        <f>S621*V621</f>
      </c>
      <c r="Z621" s="94" t="str">
        <f>IFERROR(INDEX('Cost_Components'!$T$2:$T$28,MATCH(E621,'Cost_Components'!$A$2:$A$28,0)),"")</f>
      </c>
      <c r="AA621" s="95" t="str">
        <f>IFERROR(INDEX('Cost_Components'!$U$2:$U$28,MATCH(E621,'Cost_Components'!$A$2:$A$28,0)),"")</f>
      </c>
      <c r="AB621" s="96" t="str">
        <f>IFERROR(INDEX('Cost_Components'!$V$2:$V$28,MATCH(E621,'Cost_Components'!$A$2:$A$28,0)),"")</f>
      </c>
      <c r="AC621" s="97" t="str">
        <f>IFERROR(INDEX('Cost_Components'!$M$2:$M$28,MATCH(E621,'Cost_Components'!$A$2:$A$28,0)),"")</f>
      </c>
      <c r="AD621" s="98" t="str">
        <f>IFERROR(INDEX('Cost_Components'!$N$2:$N$28,MATCH(E621,'Cost_Components'!$A$2:$A$28,0)),"")</f>
      </c>
      <c r="AE621" s="34" t="str">
        <f>IFERROR(INDEX('Cost_Components'!$O$2:$O$28,MATCH(E621,'Cost_Components'!$A$2:$A$28,0)),"")</f>
      </c>
      <c r="AF621" s="99" t="n">
        <v>4647746.64572938</v>
      </c>
      <c r="AG621" s="100" t="n">
        <v>4628490.51099848</v>
      </c>
      <c r="AH621" s="101" t="str">
        <f>IF(H621="shared-count-once",COUNTIFS($A$2:$A$1405,A621,$B$2:$B$1405,B621,$E$2:$E$1405,E621),1)</f>
      </c>
      <c r="AI621" s="102" t="n">
        <v>320645615.981408</v>
      </c>
      <c r="AJ621" s="103" t="str">
        <f>IF(AI621=0,"",Q621/AI621)</f>
      </c>
      <c r="AK621" s="104" t="str">
        <f>IF(AI621=0,"",R621/AI621)</f>
      </c>
      <c r="AL621" s="105" t="str">
        <f>IF(AI621=0,"",S621/AI621)</f>
      </c>
      <c r="AM621" s="106" t="str">
        <f>IF(AI621=0,"",Y621/AI621)</f>
      </c>
    </row>
    <row r="622">
      <c r="A622" t="s">
        <v>256</v>
      </c>
      <c r="B622" s="73" t="n">
        <v>2047</v>
      </c>
      <c r="C622" t="s">
        <v>256</v>
      </c>
      <c r="D622" t="s">
        <v>229</v>
      </c>
      <c r="E622" s="74" t="s">
        <v>355</v>
      </c>
      <c r="F622" s="75" t="s">
        <v>356</v>
      </c>
      <c r="G622" s="76" t="s">
        <v>260</v>
      </c>
      <c r="H622" s="77" t="s">
        <v>240</v>
      </c>
      <c r="I622" s="78" t="s">
        <v>304</v>
      </c>
      <c r="J622" s="79" t="str">
        <f>IFERROR(INDEX('Cost_Components'!$K$2:$K$28,MATCH(E622,'Cost_Components'!$A$2:$A$28,0)),"")</f>
      </c>
      <c r="K622" s="80" t="str">
        <f>IF(OR(L622="",Z622="",AA622="",AB622=""),"",IF(B622&lt;AA622,L622,IF(B622&gt;AB622,Z622,L622+(Z622-L622)*MIN(MAX((B622-AA622+1)/MAX(AB622-AA622+1,1),0),1))))</f>
      </c>
      <c r="L622" s="81" t="str">
        <f>IFERROR(INDEX('Cost_Components'!$S$2:$S$28,MATCH(E622,'Cost_Components'!$A$2:$A$28,0)),"")</f>
      </c>
      <c r="M622" s="82" t="str">
        <f>IFERROR(INDEX('Cost_Components'!$L$2:$L$28,MATCH(E622,'Cost_Components'!$A$2:$A$28,0)),"")</f>
      </c>
      <c r="N622" s="83" t="str">
        <f>IFERROR(INDEX('Cost_Components'!$P$2:$P$28,MATCH(E622,'Cost_Components'!$A$2:$A$28,0)),"")</f>
      </c>
      <c r="O622" s="84" t="str">
        <f>AF622*J622</f>
      </c>
      <c r="P622" s="85" t="str">
        <f>AG622*J622</f>
      </c>
      <c r="Q622" s="86" t="str">
        <f>P622*L622*M622*N622</f>
      </c>
      <c r="R622" s="87" t="str">
        <f>O622*K622*M622*N622</f>
      </c>
      <c r="S622" s="88" t="str">
        <f>R622-Q622</f>
      </c>
      <c r="T622" s="34" t="str">
        <f>IFERROR(INDEX('Cost_Components'!$R$2:$R$28,MATCH(E622,'Cost_Components'!$A$2:$A$28,0)),"")</f>
      </c>
      <c r="U622" s="89" t="str">
        <f>IFERROR(INDEX('Cost_Components'!$Q$2:$Q$28,MATCH(E622,'Cost_Components'!$A$2:$A$28,0)),"")</f>
      </c>
      <c r="V622" s="90" t="str">
        <f>1/(1+'Calculation_Assumptions'!$B$5)^(B622-'Calculation_Assumptions'!$B$2)</f>
      </c>
      <c r="W622" s="91" t="str">
        <f>Q622*V622</f>
      </c>
      <c r="X622" s="92" t="str">
        <f>R622*V622</f>
      </c>
      <c r="Y622" s="93" t="str">
        <f>S622*V622</f>
      </c>
      <c r="Z622" s="94" t="str">
        <f>IFERROR(INDEX('Cost_Components'!$T$2:$T$28,MATCH(E622,'Cost_Components'!$A$2:$A$28,0)),"")</f>
      </c>
      <c r="AA622" s="95" t="str">
        <f>IFERROR(INDEX('Cost_Components'!$U$2:$U$28,MATCH(E622,'Cost_Components'!$A$2:$A$28,0)),"")</f>
      </c>
      <c r="AB622" s="96" t="str">
        <f>IFERROR(INDEX('Cost_Components'!$V$2:$V$28,MATCH(E622,'Cost_Components'!$A$2:$A$28,0)),"")</f>
      </c>
      <c r="AC622" s="97" t="str">
        <f>IFERROR(INDEX('Cost_Components'!$M$2:$M$28,MATCH(E622,'Cost_Components'!$A$2:$A$28,0)),"")</f>
      </c>
      <c r="AD622" s="98" t="str">
        <f>IFERROR(INDEX('Cost_Components'!$N$2:$N$28,MATCH(E622,'Cost_Components'!$A$2:$A$28,0)),"")</f>
      </c>
      <c r="AE622" s="34" t="str">
        <f>IFERROR(INDEX('Cost_Components'!$O$2:$O$28,MATCH(E622,'Cost_Components'!$A$2:$A$28,0)),"")</f>
      </c>
      <c r="AF622" s="99" t="n">
        <v>4713803.85318433</v>
      </c>
      <c r="AG622" s="100" t="n">
        <v>4693093.17300259</v>
      </c>
      <c r="AH622" s="101" t="str">
        <f>IF(H622="shared-count-once",COUNTIFS($A$2:$A$1405,A622,$B$2:$B$1405,B622,$E$2:$E$1405,E622),1)</f>
      </c>
      <c r="AI622" s="102" t="n">
        <v>321429520.522875</v>
      </c>
      <c r="AJ622" s="103" t="str">
        <f>IF(AI622=0,"",Q622/AI622)</f>
      </c>
      <c r="AK622" s="104" t="str">
        <f>IF(AI622=0,"",R622/AI622)</f>
      </c>
      <c r="AL622" s="105" t="str">
        <f>IF(AI622=0,"",S622/AI622)</f>
      </c>
      <c r="AM622" s="106" t="str">
        <f>IF(AI622=0,"",Y622/AI622)</f>
      </c>
    </row>
    <row r="623">
      <c r="A623" t="s">
        <v>256</v>
      </c>
      <c r="B623" s="73" t="n">
        <v>2048</v>
      </c>
      <c r="C623" t="s">
        <v>256</v>
      </c>
      <c r="D623" t="s">
        <v>229</v>
      </c>
      <c r="E623" s="74" t="s">
        <v>355</v>
      </c>
      <c r="F623" s="75" t="s">
        <v>356</v>
      </c>
      <c r="G623" s="76" t="s">
        <v>260</v>
      </c>
      <c r="H623" s="77" t="s">
        <v>240</v>
      </c>
      <c r="I623" s="78" t="s">
        <v>304</v>
      </c>
      <c r="J623" s="79" t="str">
        <f>IFERROR(INDEX('Cost_Components'!$K$2:$K$28,MATCH(E623,'Cost_Components'!$A$2:$A$28,0)),"")</f>
      </c>
      <c r="K623" s="80" t="str">
        <f>IF(OR(L623="",Z623="",AA623="",AB623=""),"",IF(B623&lt;AA623,L623,IF(B623&gt;AB623,Z623,L623+(Z623-L623)*MIN(MAX((B623-AA623+1)/MAX(AB623-AA623+1,1),0),1))))</f>
      </c>
      <c r="L623" s="81" t="str">
        <f>IFERROR(INDEX('Cost_Components'!$S$2:$S$28,MATCH(E623,'Cost_Components'!$A$2:$A$28,0)),"")</f>
      </c>
      <c r="M623" s="82" t="str">
        <f>IFERROR(INDEX('Cost_Components'!$L$2:$L$28,MATCH(E623,'Cost_Components'!$A$2:$A$28,0)),"")</f>
      </c>
      <c r="N623" s="83" t="str">
        <f>IFERROR(INDEX('Cost_Components'!$P$2:$P$28,MATCH(E623,'Cost_Components'!$A$2:$A$28,0)),"")</f>
      </c>
      <c r="O623" s="84" t="str">
        <f>AF623*J623</f>
      </c>
      <c r="P623" s="85" t="str">
        <f>AG623*J623</f>
      </c>
      <c r="Q623" s="86" t="str">
        <f>P623*L623*M623*N623</f>
      </c>
      <c r="R623" s="87" t="str">
        <f>O623*K623*M623*N623</f>
      </c>
      <c r="S623" s="88" t="str">
        <f>R623-Q623</f>
      </c>
      <c r="T623" s="34" t="str">
        <f>IFERROR(INDEX('Cost_Components'!$R$2:$R$28,MATCH(E623,'Cost_Components'!$A$2:$A$28,0)),"")</f>
      </c>
      <c r="U623" s="89" t="str">
        <f>IFERROR(INDEX('Cost_Components'!$Q$2:$Q$28,MATCH(E623,'Cost_Components'!$A$2:$A$28,0)),"")</f>
      </c>
      <c r="V623" s="90" t="str">
        <f>1/(1+'Calculation_Assumptions'!$B$5)^(B623-'Calculation_Assumptions'!$B$2)</f>
      </c>
      <c r="W623" s="91" t="str">
        <f>Q623*V623</f>
      </c>
      <c r="X623" s="92" t="str">
        <f>R623*V623</f>
      </c>
      <c r="Y623" s="93" t="str">
        <f>S623*V623</f>
      </c>
      <c r="Z623" s="94" t="str">
        <f>IFERROR(INDEX('Cost_Components'!$T$2:$T$28,MATCH(E623,'Cost_Components'!$A$2:$A$28,0)),"")</f>
      </c>
      <c r="AA623" s="95" t="str">
        <f>IFERROR(INDEX('Cost_Components'!$U$2:$U$28,MATCH(E623,'Cost_Components'!$A$2:$A$28,0)),"")</f>
      </c>
      <c r="AB623" s="96" t="str">
        <f>IFERROR(INDEX('Cost_Components'!$V$2:$V$28,MATCH(E623,'Cost_Components'!$A$2:$A$28,0)),"")</f>
      </c>
      <c r="AC623" s="97" t="str">
        <f>IFERROR(INDEX('Cost_Components'!$M$2:$M$28,MATCH(E623,'Cost_Components'!$A$2:$A$28,0)),"")</f>
      </c>
      <c r="AD623" s="98" t="str">
        <f>IFERROR(INDEX('Cost_Components'!$N$2:$N$28,MATCH(E623,'Cost_Components'!$A$2:$A$28,0)),"")</f>
      </c>
      <c r="AE623" s="34" t="str">
        <f>IFERROR(INDEX('Cost_Components'!$O$2:$O$28,MATCH(E623,'Cost_Components'!$A$2:$A$28,0)),"")</f>
      </c>
      <c r="AF623" s="99" t="n">
        <v>4779626.06842963</v>
      </c>
      <c r="AG623" s="100" t="n">
        <v>4757438.11334631</v>
      </c>
      <c r="AH623" s="101" t="str">
        <f>IF(H623="shared-count-once",COUNTIFS($A$2:$A$1405,A623,$B$2:$B$1405,B623,$E$2:$E$1405,E623),1)</f>
      </c>
      <c r="AI623" s="102" t="n">
        <v>322136832.260161</v>
      </c>
      <c r="AJ623" s="103" t="str">
        <f>IF(AI623=0,"",Q623/AI623)</f>
      </c>
      <c r="AK623" s="104" t="str">
        <f>IF(AI623=0,"",R623/AI623)</f>
      </c>
      <c r="AL623" s="105" t="str">
        <f>IF(AI623=0,"",S623/AI623)</f>
      </c>
      <c r="AM623" s="106" t="str">
        <f>IF(AI623=0,"",Y623/AI623)</f>
      </c>
    </row>
    <row r="624">
      <c r="A624" t="s">
        <v>256</v>
      </c>
      <c r="B624" s="73" t="n">
        <v>2049</v>
      </c>
      <c r="C624" t="s">
        <v>256</v>
      </c>
      <c r="D624" t="s">
        <v>229</v>
      </c>
      <c r="E624" s="74" t="s">
        <v>355</v>
      </c>
      <c r="F624" s="75" t="s">
        <v>356</v>
      </c>
      <c r="G624" s="76" t="s">
        <v>260</v>
      </c>
      <c r="H624" s="77" t="s">
        <v>240</v>
      </c>
      <c r="I624" s="78" t="s">
        <v>304</v>
      </c>
      <c r="J624" s="79" t="str">
        <f>IFERROR(INDEX('Cost_Components'!$K$2:$K$28,MATCH(E624,'Cost_Components'!$A$2:$A$28,0)),"")</f>
      </c>
      <c r="K624" s="80" t="str">
        <f>IF(OR(L624="",Z624="",AA624="",AB624=""),"",IF(B624&lt;AA624,L624,IF(B624&gt;AB624,Z624,L624+(Z624-L624)*MIN(MAX((B624-AA624+1)/MAX(AB624-AA624+1,1),0),1))))</f>
      </c>
      <c r="L624" s="81" t="str">
        <f>IFERROR(INDEX('Cost_Components'!$S$2:$S$28,MATCH(E624,'Cost_Components'!$A$2:$A$28,0)),"")</f>
      </c>
      <c r="M624" s="82" t="str">
        <f>IFERROR(INDEX('Cost_Components'!$L$2:$L$28,MATCH(E624,'Cost_Components'!$A$2:$A$28,0)),"")</f>
      </c>
      <c r="N624" s="83" t="str">
        <f>IFERROR(INDEX('Cost_Components'!$P$2:$P$28,MATCH(E624,'Cost_Components'!$A$2:$A$28,0)),"")</f>
      </c>
      <c r="O624" s="84" t="str">
        <f>AF624*J624</f>
      </c>
      <c r="P624" s="85" t="str">
        <f>AG624*J624</f>
      </c>
      <c r="Q624" s="86" t="str">
        <f>P624*L624*M624*N624</f>
      </c>
      <c r="R624" s="87" t="str">
        <f>O624*K624*M624*N624</f>
      </c>
      <c r="S624" s="88" t="str">
        <f>R624-Q624</f>
      </c>
      <c r="T624" s="34" t="str">
        <f>IFERROR(INDEX('Cost_Components'!$R$2:$R$28,MATCH(E624,'Cost_Components'!$A$2:$A$28,0)),"")</f>
      </c>
      <c r="U624" s="89" t="str">
        <f>IFERROR(INDEX('Cost_Components'!$Q$2:$Q$28,MATCH(E624,'Cost_Components'!$A$2:$A$28,0)),"")</f>
      </c>
      <c r="V624" s="90" t="str">
        <f>1/(1+'Calculation_Assumptions'!$B$5)^(B624-'Calculation_Assumptions'!$B$2)</f>
      </c>
      <c r="W624" s="91" t="str">
        <f>Q624*V624</f>
      </c>
      <c r="X624" s="92" t="str">
        <f>R624*V624</f>
      </c>
      <c r="Y624" s="93" t="str">
        <f>S624*V624</f>
      </c>
      <c r="Z624" s="94" t="str">
        <f>IFERROR(INDEX('Cost_Components'!$T$2:$T$28,MATCH(E624,'Cost_Components'!$A$2:$A$28,0)),"")</f>
      </c>
      <c r="AA624" s="95" t="str">
        <f>IFERROR(INDEX('Cost_Components'!$U$2:$U$28,MATCH(E624,'Cost_Components'!$A$2:$A$28,0)),"")</f>
      </c>
      <c r="AB624" s="96" t="str">
        <f>IFERROR(INDEX('Cost_Components'!$V$2:$V$28,MATCH(E624,'Cost_Components'!$A$2:$A$28,0)),"")</f>
      </c>
      <c r="AC624" s="97" t="str">
        <f>IFERROR(INDEX('Cost_Components'!$M$2:$M$28,MATCH(E624,'Cost_Components'!$A$2:$A$28,0)),"")</f>
      </c>
      <c r="AD624" s="98" t="str">
        <f>IFERROR(INDEX('Cost_Components'!$N$2:$N$28,MATCH(E624,'Cost_Components'!$A$2:$A$28,0)),"")</f>
      </c>
      <c r="AE624" s="34" t="str">
        <f>IFERROR(INDEX('Cost_Components'!$O$2:$O$28,MATCH(E624,'Cost_Components'!$A$2:$A$28,0)),"")</f>
      </c>
      <c r="AF624" s="99" t="n">
        <v>4843055.78274455</v>
      </c>
      <c r="AG624" s="100" t="n">
        <v>4819367.27980406</v>
      </c>
      <c r="AH624" s="101" t="str">
        <f>IF(H624="shared-count-once",COUNTIFS($A$2:$A$1405,A624,$B$2:$B$1405,B624,$E$2:$E$1405,E624),1)</f>
      </c>
      <c r="AI624" s="102" t="n">
        <v>322765819.752681</v>
      </c>
      <c r="AJ624" s="103" t="str">
        <f>IF(AI624=0,"",Q624/AI624)</f>
      </c>
      <c r="AK624" s="104" t="str">
        <f>IF(AI624=0,"",R624/AI624)</f>
      </c>
      <c r="AL624" s="105" t="str">
        <f>IF(AI624=0,"",S624/AI624)</f>
      </c>
      <c r="AM624" s="106" t="str">
        <f>IF(AI624=0,"",Y624/AI624)</f>
      </c>
    </row>
    <row r="625">
      <c r="A625" t="s">
        <v>256</v>
      </c>
      <c r="B625" s="73" t="n">
        <v>2050</v>
      </c>
      <c r="C625" t="s">
        <v>256</v>
      </c>
      <c r="D625" t="s">
        <v>229</v>
      </c>
      <c r="E625" s="74" t="s">
        <v>355</v>
      </c>
      <c r="F625" s="75" t="s">
        <v>356</v>
      </c>
      <c r="G625" s="76" t="s">
        <v>260</v>
      </c>
      <c r="H625" s="77" t="s">
        <v>240</v>
      </c>
      <c r="I625" s="78" t="s">
        <v>304</v>
      </c>
      <c r="J625" s="79" t="str">
        <f>IFERROR(INDEX('Cost_Components'!$K$2:$K$28,MATCH(E625,'Cost_Components'!$A$2:$A$28,0)),"")</f>
      </c>
      <c r="K625" s="80" t="str">
        <f>IF(OR(L625="",Z625="",AA625="",AB625=""),"",IF(B625&lt;AA625,L625,IF(B625&gt;AB625,Z625,L625+(Z625-L625)*MIN(MAX((B625-AA625+1)/MAX(AB625-AA625+1,1),0),1))))</f>
      </c>
      <c r="L625" s="81" t="str">
        <f>IFERROR(INDEX('Cost_Components'!$S$2:$S$28,MATCH(E625,'Cost_Components'!$A$2:$A$28,0)),"")</f>
      </c>
      <c r="M625" s="82" t="str">
        <f>IFERROR(INDEX('Cost_Components'!$L$2:$L$28,MATCH(E625,'Cost_Components'!$A$2:$A$28,0)),"")</f>
      </c>
      <c r="N625" s="83" t="str">
        <f>IFERROR(INDEX('Cost_Components'!$P$2:$P$28,MATCH(E625,'Cost_Components'!$A$2:$A$28,0)),"")</f>
      </c>
      <c r="O625" s="84" t="str">
        <f>AF625*J625</f>
      </c>
      <c r="P625" s="85" t="str">
        <f>AG625*J625</f>
      </c>
      <c r="Q625" s="86" t="str">
        <f>P625*L625*M625*N625</f>
      </c>
      <c r="R625" s="87" t="str">
        <f>O625*K625*M625*N625</f>
      </c>
      <c r="S625" s="88" t="str">
        <f>R625-Q625</f>
      </c>
      <c r="T625" s="34" t="str">
        <f>IFERROR(INDEX('Cost_Components'!$R$2:$R$28,MATCH(E625,'Cost_Components'!$A$2:$A$28,0)),"")</f>
      </c>
      <c r="U625" s="89" t="str">
        <f>IFERROR(INDEX('Cost_Components'!$Q$2:$Q$28,MATCH(E625,'Cost_Components'!$A$2:$A$28,0)),"")</f>
      </c>
      <c r="V625" s="90" t="str">
        <f>1/(1+'Calculation_Assumptions'!$B$5)^(B625-'Calculation_Assumptions'!$B$2)</f>
      </c>
      <c r="W625" s="91" t="str">
        <f>Q625*V625</f>
      </c>
      <c r="X625" s="92" t="str">
        <f>R625*V625</f>
      </c>
      <c r="Y625" s="93" t="str">
        <f>S625*V625</f>
      </c>
      <c r="Z625" s="94" t="str">
        <f>IFERROR(INDEX('Cost_Components'!$T$2:$T$28,MATCH(E625,'Cost_Components'!$A$2:$A$28,0)),"")</f>
      </c>
      <c r="AA625" s="95" t="str">
        <f>IFERROR(INDEX('Cost_Components'!$U$2:$U$28,MATCH(E625,'Cost_Components'!$A$2:$A$28,0)),"")</f>
      </c>
      <c r="AB625" s="96" t="str">
        <f>IFERROR(INDEX('Cost_Components'!$V$2:$V$28,MATCH(E625,'Cost_Components'!$A$2:$A$28,0)),"")</f>
      </c>
      <c r="AC625" s="97" t="str">
        <f>IFERROR(INDEX('Cost_Components'!$M$2:$M$28,MATCH(E625,'Cost_Components'!$A$2:$A$28,0)),"")</f>
      </c>
      <c r="AD625" s="98" t="str">
        <f>IFERROR(INDEX('Cost_Components'!$N$2:$N$28,MATCH(E625,'Cost_Components'!$A$2:$A$28,0)),"")</f>
      </c>
      <c r="AE625" s="34" t="str">
        <f>IFERROR(INDEX('Cost_Components'!$O$2:$O$28,MATCH(E625,'Cost_Components'!$A$2:$A$28,0)),"")</f>
      </c>
      <c r="AF625" s="99" t="n">
        <v>4903517.07979387</v>
      </c>
      <c r="AG625" s="100" t="n">
        <v>4878312.37771048</v>
      </c>
      <c r="AH625" s="101" t="str">
        <f>IF(H625="shared-count-once",COUNTIFS($A$2:$A$1405,A625,$B$2:$B$1405,B625,$E$2:$E$1405,E625),1)</f>
      </c>
      <c r="AI625" s="102" t="n">
        <v>323312042.563285</v>
      </c>
      <c r="AJ625" s="103" t="str">
        <f>IF(AI625=0,"",Q625/AI625)</f>
      </c>
      <c r="AK625" s="104" t="str">
        <f>IF(AI625=0,"",R625/AI625)</f>
      </c>
      <c r="AL625" s="105" t="str">
        <f>IF(AI625=0,"",S625/AI625)</f>
      </c>
      <c r="AM625" s="106" t="str">
        <f>IF(AI625=0,"",Y625/AI625)</f>
      </c>
    </row>
    <row r="626">
      <c r="A626" t="s">
        <v>262</v>
      </c>
      <c r="B626" s="73" t="n">
        <v>2025</v>
      </c>
      <c r="C626" t="s">
        <v>262</v>
      </c>
      <c r="D626" t="s">
        <v>266</v>
      </c>
      <c r="E626" s="74" t="s">
        <v>363</v>
      </c>
      <c r="F626" s="75" t="s">
        <v>364</v>
      </c>
      <c r="G626" s="76" t="s">
        <v>263</v>
      </c>
      <c r="H626" s="77" t="s">
        <v>240</v>
      </c>
      <c r="I626" s="78" t="s">
        <v>115</v>
      </c>
      <c r="J626" s="79" t="str">
        <f>IFERROR(INDEX('Cost_Components'!$K$2:$K$28,MATCH(E626,'Cost_Components'!$A$2:$A$28,0)),"")</f>
      </c>
      <c r="K626" s="80" t="str">
        <f>IF(OR(L626="",Z626="",AA626="",AB626=""),"",IF(B626&lt;AA626,L626,IF(B626&gt;AB626,Z626,L626+(Z626-L626)*MIN(MAX((B626-AA626+1)/MAX(AB626-AA626+1,1),0),1))))</f>
      </c>
      <c r="L626" s="81" t="str">
        <f>IFERROR(INDEX('Cost_Components'!$S$2:$S$28,MATCH(E626,'Cost_Components'!$A$2:$A$28,0)),"")</f>
      </c>
      <c r="M626" s="82" t="str">
        <f>IFERROR(INDEX('Cost_Components'!$L$2:$L$28,MATCH(E626,'Cost_Components'!$A$2:$A$28,0)),"")</f>
      </c>
      <c r="N626" s="83" t="str">
        <f>IFERROR(INDEX('Cost_Components'!$P$2:$P$28,MATCH(E626,'Cost_Components'!$A$2:$A$28,0)),"")</f>
      </c>
      <c r="O626" s="84" t="str">
        <f>AF626*J626</f>
      </c>
      <c r="P626" s="85" t="str">
        <f>AG626*J626</f>
      </c>
      <c r="Q626" s="86" t="str">
        <f>P626*L626*M626*N626</f>
      </c>
      <c r="R626" s="87" t="str">
        <f>O626*K626*M626*N626</f>
      </c>
      <c r="S626" s="88" t="str">
        <f>R626-Q626</f>
      </c>
      <c r="T626" s="34" t="str">
        <f>IFERROR(INDEX('Cost_Components'!$R$2:$R$28,MATCH(E626,'Cost_Components'!$A$2:$A$28,0)),"")</f>
      </c>
      <c r="U626" s="89" t="str">
        <f>IFERROR(INDEX('Cost_Components'!$Q$2:$Q$28,MATCH(E626,'Cost_Components'!$A$2:$A$28,0)),"")</f>
      </c>
      <c r="V626" s="90" t="str">
        <f>1/(1+'Calculation_Assumptions'!$B$5)^(B626-'Calculation_Assumptions'!$B$2)</f>
      </c>
      <c r="W626" s="91" t="str">
        <f>Q626*V626</f>
      </c>
      <c r="X626" s="92" t="str">
        <f>R626*V626</f>
      </c>
      <c r="Y626" s="93" t="str">
        <f>S626*V626</f>
      </c>
      <c r="Z626" s="94" t="str">
        <f>IFERROR(INDEX('Cost_Components'!$T$2:$T$28,MATCH(E626,'Cost_Components'!$A$2:$A$28,0)),"")</f>
      </c>
      <c r="AA626" s="95" t="str">
        <f>IFERROR(INDEX('Cost_Components'!$U$2:$U$28,MATCH(E626,'Cost_Components'!$A$2:$A$28,0)),"")</f>
      </c>
      <c r="AB626" s="96" t="str">
        <f>IFERROR(INDEX('Cost_Components'!$V$2:$V$28,MATCH(E626,'Cost_Components'!$A$2:$A$28,0)),"")</f>
      </c>
      <c r="AC626" s="97" t="str">
        <f>IFERROR(INDEX('Cost_Components'!$M$2:$M$28,MATCH(E626,'Cost_Components'!$A$2:$A$28,0)),"")</f>
      </c>
      <c r="AD626" s="98" t="str">
        <f>IFERROR(INDEX('Cost_Components'!$N$2:$N$28,MATCH(E626,'Cost_Components'!$A$2:$A$28,0)),"")</f>
      </c>
      <c r="AE626" s="34" t="str">
        <f>IFERROR(INDEX('Cost_Components'!$O$2:$O$28,MATCH(E626,'Cost_Components'!$A$2:$A$28,0)),"")</f>
      </c>
      <c r="AF626" s="99" t="n">
        <v>155093185.780917</v>
      </c>
      <c r="AG626" s="100" t="n">
        <v>155093185.780917</v>
      </c>
      <c r="AH626" s="101" t="str">
        <f>IF(H626="shared-count-once",COUNTIFS($A$2:$A$1405,A626,$B$2:$B$1405,B626,$E$2:$E$1405,E626),1)</f>
      </c>
      <c r="AI626" s="102" t="n">
        <v>288391907.644456</v>
      </c>
      <c r="AJ626" s="103" t="str">
        <f>IF(AI626=0,"",Q626/AI626)</f>
      </c>
      <c r="AK626" s="104" t="str">
        <f>IF(AI626=0,"",R626/AI626)</f>
      </c>
      <c r="AL626" s="105" t="str">
        <f>IF(AI626=0,"",S626/AI626)</f>
      </c>
      <c r="AM626" s="106" t="str">
        <f>IF(AI626=0,"",Y626/AI626)</f>
      </c>
    </row>
    <row r="627">
      <c r="A627" t="s">
        <v>262</v>
      </c>
      <c r="B627" s="73" t="n">
        <v>2026</v>
      </c>
      <c r="C627" t="s">
        <v>262</v>
      </c>
      <c r="D627" t="s">
        <v>266</v>
      </c>
      <c r="E627" s="74" t="s">
        <v>363</v>
      </c>
      <c r="F627" s="75" t="s">
        <v>364</v>
      </c>
      <c r="G627" s="76" t="s">
        <v>263</v>
      </c>
      <c r="H627" s="77" t="s">
        <v>240</v>
      </c>
      <c r="I627" s="78" t="s">
        <v>115</v>
      </c>
      <c r="J627" s="79" t="str">
        <f>IFERROR(INDEX('Cost_Components'!$K$2:$K$28,MATCH(E627,'Cost_Components'!$A$2:$A$28,0)),"")</f>
      </c>
      <c r="K627" s="80" t="str">
        <f>IF(OR(L627="",Z627="",AA627="",AB627=""),"",IF(B627&lt;AA627,L627,IF(B627&gt;AB627,Z627,L627+(Z627-L627)*MIN(MAX((B627-AA627+1)/MAX(AB627-AA627+1,1),0),1))))</f>
      </c>
      <c r="L627" s="81" t="str">
        <f>IFERROR(INDEX('Cost_Components'!$S$2:$S$28,MATCH(E627,'Cost_Components'!$A$2:$A$28,0)),"")</f>
      </c>
      <c r="M627" s="82" t="str">
        <f>IFERROR(INDEX('Cost_Components'!$L$2:$L$28,MATCH(E627,'Cost_Components'!$A$2:$A$28,0)),"")</f>
      </c>
      <c r="N627" s="83" t="str">
        <f>IFERROR(INDEX('Cost_Components'!$P$2:$P$28,MATCH(E627,'Cost_Components'!$A$2:$A$28,0)),"")</f>
      </c>
      <c r="O627" s="84" t="str">
        <f>AF627*J627</f>
      </c>
      <c r="P627" s="85" t="str">
        <f>AG627*J627</f>
      </c>
      <c r="Q627" s="86" t="str">
        <f>P627*L627*M627*N627</f>
      </c>
      <c r="R627" s="87" t="str">
        <f>O627*K627*M627*N627</f>
      </c>
      <c r="S627" s="88" t="str">
        <f>R627-Q627</f>
      </c>
      <c r="T627" s="34" t="str">
        <f>IFERROR(INDEX('Cost_Components'!$R$2:$R$28,MATCH(E627,'Cost_Components'!$A$2:$A$28,0)),"")</f>
      </c>
      <c r="U627" s="89" t="str">
        <f>IFERROR(INDEX('Cost_Components'!$Q$2:$Q$28,MATCH(E627,'Cost_Components'!$A$2:$A$28,0)),"")</f>
      </c>
      <c r="V627" s="90" t="str">
        <f>1/(1+'Calculation_Assumptions'!$B$5)^(B627-'Calculation_Assumptions'!$B$2)</f>
      </c>
      <c r="W627" s="91" t="str">
        <f>Q627*V627</f>
      </c>
      <c r="X627" s="92" t="str">
        <f>R627*V627</f>
      </c>
      <c r="Y627" s="93" t="str">
        <f>S627*V627</f>
      </c>
      <c r="Z627" s="94" t="str">
        <f>IFERROR(INDEX('Cost_Components'!$T$2:$T$28,MATCH(E627,'Cost_Components'!$A$2:$A$28,0)),"")</f>
      </c>
      <c r="AA627" s="95" t="str">
        <f>IFERROR(INDEX('Cost_Components'!$U$2:$U$28,MATCH(E627,'Cost_Components'!$A$2:$A$28,0)),"")</f>
      </c>
      <c r="AB627" s="96" t="str">
        <f>IFERROR(INDEX('Cost_Components'!$V$2:$V$28,MATCH(E627,'Cost_Components'!$A$2:$A$28,0)),"")</f>
      </c>
      <c r="AC627" s="97" t="str">
        <f>IFERROR(INDEX('Cost_Components'!$M$2:$M$28,MATCH(E627,'Cost_Components'!$A$2:$A$28,0)),"")</f>
      </c>
      <c r="AD627" s="98" t="str">
        <f>IFERROR(INDEX('Cost_Components'!$N$2:$N$28,MATCH(E627,'Cost_Components'!$A$2:$A$28,0)),"")</f>
      </c>
      <c r="AE627" s="34" t="str">
        <f>IFERROR(INDEX('Cost_Components'!$O$2:$O$28,MATCH(E627,'Cost_Components'!$A$2:$A$28,0)),"")</f>
      </c>
      <c r="AF627" s="99" t="n">
        <v>157571122.620311</v>
      </c>
      <c r="AG627" s="100" t="n">
        <v>157503828.425009</v>
      </c>
      <c r="AH627" s="101" t="str">
        <f>IF(H627="shared-count-once",COUNTIFS($A$2:$A$1405,A627,$B$2:$B$1405,B627,$E$2:$E$1405,E627),1)</f>
      </c>
      <c r="AI627" s="102" t="n">
        <v>290472130.233437</v>
      </c>
      <c r="AJ627" s="103" t="str">
        <f>IF(AI627=0,"",Q627/AI627)</f>
      </c>
      <c r="AK627" s="104" t="str">
        <f>IF(AI627=0,"",R627/AI627)</f>
      </c>
      <c r="AL627" s="105" t="str">
        <f>IF(AI627=0,"",S627/AI627)</f>
      </c>
      <c r="AM627" s="106" t="str">
        <f>IF(AI627=0,"",Y627/AI627)</f>
      </c>
    </row>
    <row r="628">
      <c r="A628" t="s">
        <v>262</v>
      </c>
      <c r="B628" s="73" t="n">
        <v>2027</v>
      </c>
      <c r="C628" t="s">
        <v>262</v>
      </c>
      <c r="D628" t="s">
        <v>266</v>
      </c>
      <c r="E628" s="74" t="s">
        <v>363</v>
      </c>
      <c r="F628" s="75" t="s">
        <v>364</v>
      </c>
      <c r="G628" s="76" t="s">
        <v>263</v>
      </c>
      <c r="H628" s="77" t="s">
        <v>240</v>
      </c>
      <c r="I628" s="78" t="s">
        <v>115</v>
      </c>
      <c r="J628" s="79" t="str">
        <f>IFERROR(INDEX('Cost_Components'!$K$2:$K$28,MATCH(E628,'Cost_Components'!$A$2:$A$28,0)),"")</f>
      </c>
      <c r="K628" s="80" t="str">
        <f>IF(OR(L628="",Z628="",AA628="",AB628=""),"",IF(B628&lt;AA628,L628,IF(B628&gt;AB628,Z628,L628+(Z628-L628)*MIN(MAX((B628-AA628+1)/MAX(AB628-AA628+1,1),0),1))))</f>
      </c>
      <c r="L628" s="81" t="str">
        <f>IFERROR(INDEX('Cost_Components'!$S$2:$S$28,MATCH(E628,'Cost_Components'!$A$2:$A$28,0)),"")</f>
      </c>
      <c r="M628" s="82" t="str">
        <f>IFERROR(INDEX('Cost_Components'!$L$2:$L$28,MATCH(E628,'Cost_Components'!$A$2:$A$28,0)),"")</f>
      </c>
      <c r="N628" s="83" t="str">
        <f>IFERROR(INDEX('Cost_Components'!$P$2:$P$28,MATCH(E628,'Cost_Components'!$A$2:$A$28,0)),"")</f>
      </c>
      <c r="O628" s="84" t="str">
        <f>AF628*J628</f>
      </c>
      <c r="P628" s="85" t="str">
        <f>AG628*J628</f>
      </c>
      <c r="Q628" s="86" t="str">
        <f>P628*L628*M628*N628</f>
      </c>
      <c r="R628" s="87" t="str">
        <f>O628*K628*M628*N628</f>
      </c>
      <c r="S628" s="88" t="str">
        <f>R628-Q628</f>
      </c>
      <c r="T628" s="34" t="str">
        <f>IFERROR(INDEX('Cost_Components'!$R$2:$R$28,MATCH(E628,'Cost_Components'!$A$2:$A$28,0)),"")</f>
      </c>
      <c r="U628" s="89" t="str">
        <f>IFERROR(INDEX('Cost_Components'!$Q$2:$Q$28,MATCH(E628,'Cost_Components'!$A$2:$A$28,0)),"")</f>
      </c>
      <c r="V628" s="90" t="str">
        <f>1/(1+'Calculation_Assumptions'!$B$5)^(B628-'Calculation_Assumptions'!$B$2)</f>
      </c>
      <c r="W628" s="91" t="str">
        <f>Q628*V628</f>
      </c>
      <c r="X628" s="92" t="str">
        <f>R628*V628</f>
      </c>
      <c r="Y628" s="93" t="str">
        <f>S628*V628</f>
      </c>
      <c r="Z628" s="94" t="str">
        <f>IFERROR(INDEX('Cost_Components'!$T$2:$T$28,MATCH(E628,'Cost_Components'!$A$2:$A$28,0)),"")</f>
      </c>
      <c r="AA628" s="95" t="str">
        <f>IFERROR(INDEX('Cost_Components'!$U$2:$U$28,MATCH(E628,'Cost_Components'!$A$2:$A$28,0)),"")</f>
      </c>
      <c r="AB628" s="96" t="str">
        <f>IFERROR(INDEX('Cost_Components'!$V$2:$V$28,MATCH(E628,'Cost_Components'!$A$2:$A$28,0)),"")</f>
      </c>
      <c r="AC628" s="97" t="str">
        <f>IFERROR(INDEX('Cost_Components'!$M$2:$M$28,MATCH(E628,'Cost_Components'!$A$2:$A$28,0)),"")</f>
      </c>
      <c r="AD628" s="98" t="str">
        <f>IFERROR(INDEX('Cost_Components'!$N$2:$N$28,MATCH(E628,'Cost_Components'!$A$2:$A$28,0)),"")</f>
      </c>
      <c r="AE628" s="34" t="str">
        <f>IFERROR(INDEX('Cost_Components'!$O$2:$O$28,MATCH(E628,'Cost_Components'!$A$2:$A$28,0)),"")</f>
      </c>
      <c r="AF628" s="99" t="n">
        <v>159999007.60454</v>
      </c>
      <c r="AG628" s="100" t="n">
        <v>159957112.160817</v>
      </c>
      <c r="AH628" s="101" t="str">
        <f>IF(H628="shared-count-once",COUNTIFS($A$2:$A$1405,A628,$B$2:$B$1405,B628,$E$2:$E$1405,E628),1)</f>
      </c>
      <c r="AI628" s="102" t="n">
        <v>292505080.826208</v>
      </c>
      <c r="AJ628" s="103" t="str">
        <f>IF(AI628=0,"",Q628/AI628)</f>
      </c>
      <c r="AK628" s="104" t="str">
        <f>IF(AI628=0,"",R628/AI628)</f>
      </c>
      <c r="AL628" s="105" t="str">
        <f>IF(AI628=0,"",S628/AI628)</f>
      </c>
      <c r="AM628" s="106" t="str">
        <f>IF(AI628=0,"",Y628/AI628)</f>
      </c>
    </row>
    <row r="629">
      <c r="A629" t="s">
        <v>262</v>
      </c>
      <c r="B629" s="73" t="n">
        <v>2028</v>
      </c>
      <c r="C629" t="s">
        <v>262</v>
      </c>
      <c r="D629" t="s">
        <v>266</v>
      </c>
      <c r="E629" s="74" t="s">
        <v>363</v>
      </c>
      <c r="F629" s="75" t="s">
        <v>364</v>
      </c>
      <c r="G629" s="76" t="s">
        <v>263</v>
      </c>
      <c r="H629" s="77" t="s">
        <v>240</v>
      </c>
      <c r="I629" s="78" t="s">
        <v>115</v>
      </c>
      <c r="J629" s="79" t="str">
        <f>IFERROR(INDEX('Cost_Components'!$K$2:$K$28,MATCH(E629,'Cost_Components'!$A$2:$A$28,0)),"")</f>
      </c>
      <c r="K629" s="80" t="str">
        <f>IF(OR(L629="",Z629="",AA629="",AB629=""),"",IF(B629&lt;AA629,L629,IF(B629&gt;AB629,Z629,L629+(Z629-L629)*MIN(MAX((B629-AA629+1)/MAX(AB629-AA629+1,1),0),1))))</f>
      </c>
      <c r="L629" s="81" t="str">
        <f>IFERROR(INDEX('Cost_Components'!$S$2:$S$28,MATCH(E629,'Cost_Components'!$A$2:$A$28,0)),"")</f>
      </c>
      <c r="M629" s="82" t="str">
        <f>IFERROR(INDEX('Cost_Components'!$L$2:$L$28,MATCH(E629,'Cost_Components'!$A$2:$A$28,0)),"")</f>
      </c>
      <c r="N629" s="83" t="str">
        <f>IFERROR(INDEX('Cost_Components'!$P$2:$P$28,MATCH(E629,'Cost_Components'!$A$2:$A$28,0)),"")</f>
      </c>
      <c r="O629" s="84" t="str">
        <f>AF629*J629</f>
      </c>
      <c r="P629" s="85" t="str">
        <f>AG629*J629</f>
      </c>
      <c r="Q629" s="86" t="str">
        <f>P629*L629*M629*N629</f>
      </c>
      <c r="R629" s="87" t="str">
        <f>O629*K629*M629*N629</f>
      </c>
      <c r="S629" s="88" t="str">
        <f>R629-Q629</f>
      </c>
      <c r="T629" s="34" t="str">
        <f>IFERROR(INDEX('Cost_Components'!$R$2:$R$28,MATCH(E629,'Cost_Components'!$A$2:$A$28,0)),"")</f>
      </c>
      <c r="U629" s="89" t="str">
        <f>IFERROR(INDEX('Cost_Components'!$Q$2:$Q$28,MATCH(E629,'Cost_Components'!$A$2:$A$28,0)),"")</f>
      </c>
      <c r="V629" s="90" t="str">
        <f>1/(1+'Calculation_Assumptions'!$B$5)^(B629-'Calculation_Assumptions'!$B$2)</f>
      </c>
      <c r="W629" s="91" t="str">
        <f>Q629*V629</f>
      </c>
      <c r="X629" s="92" t="str">
        <f>R629*V629</f>
      </c>
      <c r="Y629" s="93" t="str">
        <f>S629*V629</f>
      </c>
      <c r="Z629" s="94" t="str">
        <f>IFERROR(INDEX('Cost_Components'!$T$2:$T$28,MATCH(E629,'Cost_Components'!$A$2:$A$28,0)),"")</f>
      </c>
      <c r="AA629" s="95" t="str">
        <f>IFERROR(INDEX('Cost_Components'!$U$2:$U$28,MATCH(E629,'Cost_Components'!$A$2:$A$28,0)),"")</f>
      </c>
      <c r="AB629" s="96" t="str">
        <f>IFERROR(INDEX('Cost_Components'!$V$2:$V$28,MATCH(E629,'Cost_Components'!$A$2:$A$28,0)),"")</f>
      </c>
      <c r="AC629" s="97" t="str">
        <f>IFERROR(INDEX('Cost_Components'!$M$2:$M$28,MATCH(E629,'Cost_Components'!$A$2:$A$28,0)),"")</f>
      </c>
      <c r="AD629" s="98" t="str">
        <f>IFERROR(INDEX('Cost_Components'!$N$2:$N$28,MATCH(E629,'Cost_Components'!$A$2:$A$28,0)),"")</f>
      </c>
      <c r="AE629" s="34" t="str">
        <f>IFERROR(INDEX('Cost_Components'!$O$2:$O$28,MATCH(E629,'Cost_Components'!$A$2:$A$28,0)),"")</f>
      </c>
      <c r="AF629" s="99" t="n">
        <v>162266306.067881</v>
      </c>
      <c r="AG629" s="100" t="n">
        <v>162204336.12618</v>
      </c>
      <c r="AH629" s="101" t="str">
        <f>IF(H629="shared-count-once",COUNTIFS($A$2:$A$1405,A629,$B$2:$B$1405,B629,$E$2:$E$1405,E629),1)</f>
      </c>
      <c r="AI629" s="102" t="n">
        <v>294484707.921554</v>
      </c>
      <c r="AJ629" s="103" t="str">
        <f>IF(AI629=0,"",Q629/AI629)</f>
      </c>
      <c r="AK629" s="104" t="str">
        <f>IF(AI629=0,"",R629/AI629)</f>
      </c>
      <c r="AL629" s="105" t="str">
        <f>IF(AI629=0,"",S629/AI629)</f>
      </c>
      <c r="AM629" s="106" t="str">
        <f>IF(AI629=0,"",Y629/AI629)</f>
      </c>
    </row>
    <row r="630">
      <c r="A630" t="s">
        <v>262</v>
      </c>
      <c r="B630" s="73" t="n">
        <v>2029</v>
      </c>
      <c r="C630" t="s">
        <v>262</v>
      </c>
      <c r="D630" t="s">
        <v>266</v>
      </c>
      <c r="E630" s="74" t="s">
        <v>363</v>
      </c>
      <c r="F630" s="75" t="s">
        <v>364</v>
      </c>
      <c r="G630" s="76" t="s">
        <v>263</v>
      </c>
      <c r="H630" s="77" t="s">
        <v>240</v>
      </c>
      <c r="I630" s="78" t="s">
        <v>115</v>
      </c>
      <c r="J630" s="79" t="str">
        <f>IFERROR(INDEX('Cost_Components'!$K$2:$K$28,MATCH(E630,'Cost_Components'!$A$2:$A$28,0)),"")</f>
      </c>
      <c r="K630" s="80" t="str">
        <f>IF(OR(L630="",Z630="",AA630="",AB630=""),"",IF(B630&lt;AA630,L630,IF(B630&gt;AB630,Z630,L630+(Z630-L630)*MIN(MAX((B630-AA630+1)/MAX(AB630-AA630+1,1),0),1))))</f>
      </c>
      <c r="L630" s="81" t="str">
        <f>IFERROR(INDEX('Cost_Components'!$S$2:$S$28,MATCH(E630,'Cost_Components'!$A$2:$A$28,0)),"")</f>
      </c>
      <c r="M630" s="82" t="str">
        <f>IFERROR(INDEX('Cost_Components'!$L$2:$L$28,MATCH(E630,'Cost_Components'!$A$2:$A$28,0)),"")</f>
      </c>
      <c r="N630" s="83" t="str">
        <f>IFERROR(INDEX('Cost_Components'!$P$2:$P$28,MATCH(E630,'Cost_Components'!$A$2:$A$28,0)),"")</f>
      </c>
      <c r="O630" s="84" t="str">
        <f>AF630*J630</f>
      </c>
      <c r="P630" s="85" t="str">
        <f>AG630*J630</f>
      </c>
      <c r="Q630" s="86" t="str">
        <f>P630*L630*M630*N630</f>
      </c>
      <c r="R630" s="87" t="str">
        <f>O630*K630*M630*N630</f>
      </c>
      <c r="S630" s="88" t="str">
        <f>R630-Q630</f>
      </c>
      <c r="T630" s="34" t="str">
        <f>IFERROR(INDEX('Cost_Components'!$R$2:$R$28,MATCH(E630,'Cost_Components'!$A$2:$A$28,0)),"")</f>
      </c>
      <c r="U630" s="89" t="str">
        <f>IFERROR(INDEX('Cost_Components'!$Q$2:$Q$28,MATCH(E630,'Cost_Components'!$A$2:$A$28,0)),"")</f>
      </c>
      <c r="V630" s="90" t="str">
        <f>1/(1+'Calculation_Assumptions'!$B$5)^(B630-'Calculation_Assumptions'!$B$2)</f>
      </c>
      <c r="W630" s="91" t="str">
        <f>Q630*V630</f>
      </c>
      <c r="X630" s="92" t="str">
        <f>R630*V630</f>
      </c>
      <c r="Y630" s="93" t="str">
        <f>S630*V630</f>
      </c>
      <c r="Z630" s="94" t="str">
        <f>IFERROR(INDEX('Cost_Components'!$T$2:$T$28,MATCH(E630,'Cost_Components'!$A$2:$A$28,0)),"")</f>
      </c>
      <c r="AA630" s="95" t="str">
        <f>IFERROR(INDEX('Cost_Components'!$U$2:$U$28,MATCH(E630,'Cost_Components'!$A$2:$A$28,0)),"")</f>
      </c>
      <c r="AB630" s="96" t="str">
        <f>IFERROR(INDEX('Cost_Components'!$V$2:$V$28,MATCH(E630,'Cost_Components'!$A$2:$A$28,0)),"")</f>
      </c>
      <c r="AC630" s="97" t="str">
        <f>IFERROR(INDEX('Cost_Components'!$M$2:$M$28,MATCH(E630,'Cost_Components'!$A$2:$A$28,0)),"")</f>
      </c>
      <c r="AD630" s="98" t="str">
        <f>IFERROR(INDEX('Cost_Components'!$N$2:$N$28,MATCH(E630,'Cost_Components'!$A$2:$A$28,0)),"")</f>
      </c>
      <c r="AE630" s="34" t="str">
        <f>IFERROR(INDEX('Cost_Components'!$O$2:$O$28,MATCH(E630,'Cost_Components'!$A$2:$A$28,0)),"")</f>
      </c>
      <c r="AF630" s="99" t="n">
        <v>164416678.917787</v>
      </c>
      <c r="AG630" s="100" t="n">
        <v>164354507.169368</v>
      </c>
      <c r="AH630" s="101" t="str">
        <f>IF(H630="shared-count-once",COUNTIFS($A$2:$A$1405,A630,$B$2:$B$1405,B630,$E$2:$E$1405,E630),1)</f>
      </c>
      <c r="AI630" s="102" t="n">
        <v>296414030.31143</v>
      </c>
      <c r="AJ630" s="103" t="str">
        <f>IF(AI630=0,"",Q630/AI630)</f>
      </c>
      <c r="AK630" s="104" t="str">
        <f>IF(AI630=0,"",R630/AI630)</f>
      </c>
      <c r="AL630" s="105" t="str">
        <f>IF(AI630=0,"",S630/AI630)</f>
      </c>
      <c r="AM630" s="106" t="str">
        <f>IF(AI630=0,"",Y630/AI630)</f>
      </c>
    </row>
    <row r="631">
      <c r="A631" t="s">
        <v>262</v>
      </c>
      <c r="B631" s="73" t="n">
        <v>2030</v>
      </c>
      <c r="C631" t="s">
        <v>262</v>
      </c>
      <c r="D631" t="s">
        <v>266</v>
      </c>
      <c r="E631" s="74" t="s">
        <v>363</v>
      </c>
      <c r="F631" s="75" t="s">
        <v>364</v>
      </c>
      <c r="G631" s="76" t="s">
        <v>263</v>
      </c>
      <c r="H631" s="77" t="s">
        <v>240</v>
      </c>
      <c r="I631" s="78" t="s">
        <v>115</v>
      </c>
      <c r="J631" s="79" t="str">
        <f>IFERROR(INDEX('Cost_Components'!$K$2:$K$28,MATCH(E631,'Cost_Components'!$A$2:$A$28,0)),"")</f>
      </c>
      <c r="K631" s="80" t="str">
        <f>IF(OR(L631="",Z631="",AA631="",AB631=""),"",IF(B631&lt;AA631,L631,IF(B631&gt;AB631,Z631,L631+(Z631-L631)*MIN(MAX((B631-AA631+1)/MAX(AB631-AA631+1,1),0),1))))</f>
      </c>
      <c r="L631" s="81" t="str">
        <f>IFERROR(INDEX('Cost_Components'!$S$2:$S$28,MATCH(E631,'Cost_Components'!$A$2:$A$28,0)),"")</f>
      </c>
      <c r="M631" s="82" t="str">
        <f>IFERROR(INDEX('Cost_Components'!$L$2:$L$28,MATCH(E631,'Cost_Components'!$A$2:$A$28,0)),"")</f>
      </c>
      <c r="N631" s="83" t="str">
        <f>IFERROR(INDEX('Cost_Components'!$P$2:$P$28,MATCH(E631,'Cost_Components'!$A$2:$A$28,0)),"")</f>
      </c>
      <c r="O631" s="84" t="str">
        <f>AF631*J631</f>
      </c>
      <c r="P631" s="85" t="str">
        <f>AG631*J631</f>
      </c>
      <c r="Q631" s="86" t="str">
        <f>P631*L631*M631*N631</f>
      </c>
      <c r="R631" s="87" t="str">
        <f>O631*K631*M631*N631</f>
      </c>
      <c r="S631" s="88" t="str">
        <f>R631-Q631</f>
      </c>
      <c r="T631" s="34" t="str">
        <f>IFERROR(INDEX('Cost_Components'!$R$2:$R$28,MATCH(E631,'Cost_Components'!$A$2:$A$28,0)),"")</f>
      </c>
      <c r="U631" s="89" t="str">
        <f>IFERROR(INDEX('Cost_Components'!$Q$2:$Q$28,MATCH(E631,'Cost_Components'!$A$2:$A$28,0)),"")</f>
      </c>
      <c r="V631" s="90" t="str">
        <f>1/(1+'Calculation_Assumptions'!$B$5)^(B631-'Calculation_Assumptions'!$B$2)</f>
      </c>
      <c r="W631" s="91" t="str">
        <f>Q631*V631</f>
      </c>
      <c r="X631" s="92" t="str">
        <f>R631*V631</f>
      </c>
      <c r="Y631" s="93" t="str">
        <f>S631*V631</f>
      </c>
      <c r="Z631" s="94" t="str">
        <f>IFERROR(INDEX('Cost_Components'!$T$2:$T$28,MATCH(E631,'Cost_Components'!$A$2:$A$28,0)),"")</f>
      </c>
      <c r="AA631" s="95" t="str">
        <f>IFERROR(INDEX('Cost_Components'!$U$2:$U$28,MATCH(E631,'Cost_Components'!$A$2:$A$28,0)),"")</f>
      </c>
      <c r="AB631" s="96" t="str">
        <f>IFERROR(INDEX('Cost_Components'!$V$2:$V$28,MATCH(E631,'Cost_Components'!$A$2:$A$28,0)),"")</f>
      </c>
      <c r="AC631" s="97" t="str">
        <f>IFERROR(INDEX('Cost_Components'!$M$2:$M$28,MATCH(E631,'Cost_Components'!$A$2:$A$28,0)),"")</f>
      </c>
      <c r="AD631" s="98" t="str">
        <f>IFERROR(INDEX('Cost_Components'!$N$2:$N$28,MATCH(E631,'Cost_Components'!$A$2:$A$28,0)),"")</f>
      </c>
      <c r="AE631" s="34" t="str">
        <f>IFERROR(INDEX('Cost_Components'!$O$2:$O$28,MATCH(E631,'Cost_Components'!$A$2:$A$28,0)),"")</f>
      </c>
      <c r="AF631" s="99" t="n">
        <v>166497583.819498</v>
      </c>
      <c r="AG631" s="100" t="n">
        <v>166415552.282846</v>
      </c>
      <c r="AH631" s="101" t="str">
        <f>IF(H631="shared-count-once",COUNTIFS($A$2:$A$1405,A631,$B$2:$B$1405,B631,$E$2:$E$1405,E631),1)</f>
      </c>
      <c r="AI631" s="102" t="n">
        <v>298289404.664994</v>
      </c>
      <c r="AJ631" s="103" t="str">
        <f>IF(AI631=0,"",Q631/AI631)</f>
      </c>
      <c r="AK631" s="104" t="str">
        <f>IF(AI631=0,"",R631/AI631)</f>
      </c>
      <c r="AL631" s="105" t="str">
        <f>IF(AI631=0,"",S631/AI631)</f>
      </c>
      <c r="AM631" s="106" t="str">
        <f>IF(AI631=0,"",Y631/AI631)</f>
      </c>
    </row>
    <row r="632">
      <c r="A632" t="s">
        <v>262</v>
      </c>
      <c r="B632" s="73" t="n">
        <v>2031</v>
      </c>
      <c r="C632" t="s">
        <v>262</v>
      </c>
      <c r="D632" t="s">
        <v>266</v>
      </c>
      <c r="E632" s="74" t="s">
        <v>363</v>
      </c>
      <c r="F632" s="75" t="s">
        <v>364</v>
      </c>
      <c r="G632" s="76" t="s">
        <v>263</v>
      </c>
      <c r="H632" s="77" t="s">
        <v>240</v>
      </c>
      <c r="I632" s="78" t="s">
        <v>115</v>
      </c>
      <c r="J632" s="79" t="str">
        <f>IFERROR(INDEX('Cost_Components'!$K$2:$K$28,MATCH(E632,'Cost_Components'!$A$2:$A$28,0)),"")</f>
      </c>
      <c r="K632" s="80" t="str">
        <f>IF(OR(L632="",Z632="",AA632="",AB632=""),"",IF(B632&lt;AA632,L632,IF(B632&gt;AB632,Z632,L632+(Z632-L632)*MIN(MAX((B632-AA632+1)/MAX(AB632-AA632+1,1),0),1))))</f>
      </c>
      <c r="L632" s="81" t="str">
        <f>IFERROR(INDEX('Cost_Components'!$S$2:$S$28,MATCH(E632,'Cost_Components'!$A$2:$A$28,0)),"")</f>
      </c>
      <c r="M632" s="82" t="str">
        <f>IFERROR(INDEX('Cost_Components'!$L$2:$L$28,MATCH(E632,'Cost_Components'!$A$2:$A$28,0)),"")</f>
      </c>
      <c r="N632" s="83" t="str">
        <f>IFERROR(INDEX('Cost_Components'!$P$2:$P$28,MATCH(E632,'Cost_Components'!$A$2:$A$28,0)),"")</f>
      </c>
      <c r="O632" s="84" t="str">
        <f>AF632*J632</f>
      </c>
      <c r="P632" s="85" t="str">
        <f>AG632*J632</f>
      </c>
      <c r="Q632" s="86" t="str">
        <f>P632*L632*M632*N632</f>
      </c>
      <c r="R632" s="87" t="str">
        <f>O632*K632*M632*N632</f>
      </c>
      <c r="S632" s="88" t="str">
        <f>R632-Q632</f>
      </c>
      <c r="T632" s="34" t="str">
        <f>IFERROR(INDEX('Cost_Components'!$R$2:$R$28,MATCH(E632,'Cost_Components'!$A$2:$A$28,0)),"")</f>
      </c>
      <c r="U632" s="89" t="str">
        <f>IFERROR(INDEX('Cost_Components'!$Q$2:$Q$28,MATCH(E632,'Cost_Components'!$A$2:$A$28,0)),"")</f>
      </c>
      <c r="V632" s="90" t="str">
        <f>1/(1+'Calculation_Assumptions'!$B$5)^(B632-'Calculation_Assumptions'!$B$2)</f>
      </c>
      <c r="W632" s="91" t="str">
        <f>Q632*V632</f>
      </c>
      <c r="X632" s="92" t="str">
        <f>R632*V632</f>
      </c>
      <c r="Y632" s="93" t="str">
        <f>S632*V632</f>
      </c>
      <c r="Z632" s="94" t="str">
        <f>IFERROR(INDEX('Cost_Components'!$T$2:$T$28,MATCH(E632,'Cost_Components'!$A$2:$A$28,0)),"")</f>
      </c>
      <c r="AA632" s="95" t="str">
        <f>IFERROR(INDEX('Cost_Components'!$U$2:$U$28,MATCH(E632,'Cost_Components'!$A$2:$A$28,0)),"")</f>
      </c>
      <c r="AB632" s="96" t="str">
        <f>IFERROR(INDEX('Cost_Components'!$V$2:$V$28,MATCH(E632,'Cost_Components'!$A$2:$A$28,0)),"")</f>
      </c>
      <c r="AC632" s="97" t="str">
        <f>IFERROR(INDEX('Cost_Components'!$M$2:$M$28,MATCH(E632,'Cost_Components'!$A$2:$A$28,0)),"")</f>
      </c>
      <c r="AD632" s="98" t="str">
        <f>IFERROR(INDEX('Cost_Components'!$N$2:$N$28,MATCH(E632,'Cost_Components'!$A$2:$A$28,0)),"")</f>
      </c>
      <c r="AE632" s="34" t="str">
        <f>IFERROR(INDEX('Cost_Components'!$O$2:$O$28,MATCH(E632,'Cost_Components'!$A$2:$A$28,0)),"")</f>
      </c>
      <c r="AF632" s="99" t="n">
        <v>168500701.928014</v>
      </c>
      <c r="AG632" s="100" t="n">
        <v>168461285.903885</v>
      </c>
      <c r="AH632" s="101" t="str">
        <f>IF(H632="shared-count-once",COUNTIFS($A$2:$A$1405,A632,$B$2:$B$1405,B632,$E$2:$E$1405,E632),1)</f>
      </c>
      <c r="AI632" s="102" t="n">
        <v>300119636.925519</v>
      </c>
      <c r="AJ632" s="103" t="str">
        <f>IF(AI632=0,"",Q632/AI632)</f>
      </c>
      <c r="AK632" s="104" t="str">
        <f>IF(AI632=0,"",R632/AI632)</f>
      </c>
      <c r="AL632" s="105" t="str">
        <f>IF(AI632=0,"",S632/AI632)</f>
      </c>
      <c r="AM632" s="106" t="str">
        <f>IF(AI632=0,"",Y632/AI632)</f>
      </c>
    </row>
    <row r="633">
      <c r="A633" t="s">
        <v>262</v>
      </c>
      <c r="B633" s="73" t="n">
        <v>2032</v>
      </c>
      <c r="C633" t="s">
        <v>262</v>
      </c>
      <c r="D633" t="s">
        <v>266</v>
      </c>
      <c r="E633" s="74" t="s">
        <v>363</v>
      </c>
      <c r="F633" s="75" t="s">
        <v>364</v>
      </c>
      <c r="G633" s="76" t="s">
        <v>263</v>
      </c>
      <c r="H633" s="77" t="s">
        <v>240</v>
      </c>
      <c r="I633" s="78" t="s">
        <v>115</v>
      </c>
      <c r="J633" s="79" t="str">
        <f>IFERROR(INDEX('Cost_Components'!$K$2:$K$28,MATCH(E633,'Cost_Components'!$A$2:$A$28,0)),"")</f>
      </c>
      <c r="K633" s="80" t="str">
        <f>IF(OR(L633="",Z633="",AA633="",AB633=""),"",IF(B633&lt;AA633,L633,IF(B633&gt;AB633,Z633,L633+(Z633-L633)*MIN(MAX((B633-AA633+1)/MAX(AB633-AA633+1,1),0),1))))</f>
      </c>
      <c r="L633" s="81" t="str">
        <f>IFERROR(INDEX('Cost_Components'!$S$2:$S$28,MATCH(E633,'Cost_Components'!$A$2:$A$28,0)),"")</f>
      </c>
      <c r="M633" s="82" t="str">
        <f>IFERROR(INDEX('Cost_Components'!$L$2:$L$28,MATCH(E633,'Cost_Components'!$A$2:$A$28,0)),"")</f>
      </c>
      <c r="N633" s="83" t="str">
        <f>IFERROR(INDEX('Cost_Components'!$P$2:$P$28,MATCH(E633,'Cost_Components'!$A$2:$A$28,0)),"")</f>
      </c>
      <c r="O633" s="84" t="str">
        <f>AF633*J633</f>
      </c>
      <c r="P633" s="85" t="str">
        <f>AG633*J633</f>
      </c>
      <c r="Q633" s="86" t="str">
        <f>P633*L633*M633*N633</f>
      </c>
      <c r="R633" s="87" t="str">
        <f>O633*K633*M633*N633</f>
      </c>
      <c r="S633" s="88" t="str">
        <f>R633-Q633</f>
      </c>
      <c r="T633" s="34" t="str">
        <f>IFERROR(INDEX('Cost_Components'!$R$2:$R$28,MATCH(E633,'Cost_Components'!$A$2:$A$28,0)),"")</f>
      </c>
      <c r="U633" s="89" t="str">
        <f>IFERROR(INDEX('Cost_Components'!$Q$2:$Q$28,MATCH(E633,'Cost_Components'!$A$2:$A$28,0)),"")</f>
      </c>
      <c r="V633" s="90" t="str">
        <f>1/(1+'Calculation_Assumptions'!$B$5)^(B633-'Calculation_Assumptions'!$B$2)</f>
      </c>
      <c r="W633" s="91" t="str">
        <f>Q633*V633</f>
      </c>
      <c r="X633" s="92" t="str">
        <f>R633*V633</f>
      </c>
      <c r="Y633" s="93" t="str">
        <f>S633*V633</f>
      </c>
      <c r="Z633" s="94" t="str">
        <f>IFERROR(INDEX('Cost_Components'!$T$2:$T$28,MATCH(E633,'Cost_Components'!$A$2:$A$28,0)),"")</f>
      </c>
      <c r="AA633" s="95" t="str">
        <f>IFERROR(INDEX('Cost_Components'!$U$2:$U$28,MATCH(E633,'Cost_Components'!$A$2:$A$28,0)),"")</f>
      </c>
      <c r="AB633" s="96" t="str">
        <f>IFERROR(INDEX('Cost_Components'!$V$2:$V$28,MATCH(E633,'Cost_Components'!$A$2:$A$28,0)),"")</f>
      </c>
      <c r="AC633" s="97" t="str">
        <f>IFERROR(INDEX('Cost_Components'!$M$2:$M$28,MATCH(E633,'Cost_Components'!$A$2:$A$28,0)),"")</f>
      </c>
      <c r="AD633" s="98" t="str">
        <f>IFERROR(INDEX('Cost_Components'!$N$2:$N$28,MATCH(E633,'Cost_Components'!$A$2:$A$28,0)),"")</f>
      </c>
      <c r="AE633" s="34" t="str">
        <f>IFERROR(INDEX('Cost_Components'!$O$2:$O$28,MATCH(E633,'Cost_Components'!$A$2:$A$28,0)),"")</f>
      </c>
      <c r="AF633" s="99" t="n">
        <v>170523083.017244</v>
      </c>
      <c r="AG633" s="100" t="n">
        <v>170476615.351264</v>
      </c>
      <c r="AH633" s="101" t="str">
        <f>IF(H633="shared-count-once",COUNTIFS($A$2:$A$1405,A633,$B$2:$B$1405,B633,$E$2:$E$1405,E633),1)</f>
      </c>
      <c r="AI633" s="102" t="n">
        <v>301904628.083541</v>
      </c>
      <c r="AJ633" s="103" t="str">
        <f>IF(AI633=0,"",Q633/AI633)</f>
      </c>
      <c r="AK633" s="104" t="str">
        <f>IF(AI633=0,"",R633/AI633)</f>
      </c>
      <c r="AL633" s="105" t="str">
        <f>IF(AI633=0,"",S633/AI633)</f>
      </c>
      <c r="AM633" s="106" t="str">
        <f>IF(AI633=0,"",Y633/AI633)</f>
      </c>
    </row>
    <row r="634">
      <c r="A634" t="s">
        <v>262</v>
      </c>
      <c r="B634" s="73" t="n">
        <v>2033</v>
      </c>
      <c r="C634" t="s">
        <v>262</v>
      </c>
      <c r="D634" t="s">
        <v>266</v>
      </c>
      <c r="E634" s="74" t="s">
        <v>363</v>
      </c>
      <c r="F634" s="75" t="s">
        <v>364</v>
      </c>
      <c r="G634" s="76" t="s">
        <v>263</v>
      </c>
      <c r="H634" s="77" t="s">
        <v>240</v>
      </c>
      <c r="I634" s="78" t="s">
        <v>115</v>
      </c>
      <c r="J634" s="79" t="str">
        <f>IFERROR(INDEX('Cost_Components'!$K$2:$K$28,MATCH(E634,'Cost_Components'!$A$2:$A$28,0)),"")</f>
      </c>
      <c r="K634" s="80" t="str">
        <f>IF(OR(L634="",Z634="",AA634="",AB634=""),"",IF(B634&lt;AA634,L634,IF(B634&gt;AB634,Z634,L634+(Z634-L634)*MIN(MAX((B634-AA634+1)/MAX(AB634-AA634+1,1),0),1))))</f>
      </c>
      <c r="L634" s="81" t="str">
        <f>IFERROR(INDEX('Cost_Components'!$S$2:$S$28,MATCH(E634,'Cost_Components'!$A$2:$A$28,0)),"")</f>
      </c>
      <c r="M634" s="82" t="str">
        <f>IFERROR(INDEX('Cost_Components'!$L$2:$L$28,MATCH(E634,'Cost_Components'!$A$2:$A$28,0)),"")</f>
      </c>
      <c r="N634" s="83" t="str">
        <f>IFERROR(INDEX('Cost_Components'!$P$2:$P$28,MATCH(E634,'Cost_Components'!$A$2:$A$28,0)),"")</f>
      </c>
      <c r="O634" s="84" t="str">
        <f>AF634*J634</f>
      </c>
      <c r="P634" s="85" t="str">
        <f>AG634*J634</f>
      </c>
      <c r="Q634" s="86" t="str">
        <f>P634*L634*M634*N634</f>
      </c>
      <c r="R634" s="87" t="str">
        <f>O634*K634*M634*N634</f>
      </c>
      <c r="S634" s="88" t="str">
        <f>R634-Q634</f>
      </c>
      <c r="T634" s="34" t="str">
        <f>IFERROR(INDEX('Cost_Components'!$R$2:$R$28,MATCH(E634,'Cost_Components'!$A$2:$A$28,0)),"")</f>
      </c>
      <c r="U634" s="89" t="str">
        <f>IFERROR(INDEX('Cost_Components'!$Q$2:$Q$28,MATCH(E634,'Cost_Components'!$A$2:$A$28,0)),"")</f>
      </c>
      <c r="V634" s="90" t="str">
        <f>1/(1+'Calculation_Assumptions'!$B$5)^(B634-'Calculation_Assumptions'!$B$2)</f>
      </c>
      <c r="W634" s="91" t="str">
        <f>Q634*V634</f>
      </c>
      <c r="X634" s="92" t="str">
        <f>R634*V634</f>
      </c>
      <c r="Y634" s="93" t="str">
        <f>S634*V634</f>
      </c>
      <c r="Z634" s="94" t="str">
        <f>IFERROR(INDEX('Cost_Components'!$T$2:$T$28,MATCH(E634,'Cost_Components'!$A$2:$A$28,0)),"")</f>
      </c>
      <c r="AA634" s="95" t="str">
        <f>IFERROR(INDEX('Cost_Components'!$U$2:$U$28,MATCH(E634,'Cost_Components'!$A$2:$A$28,0)),"")</f>
      </c>
      <c r="AB634" s="96" t="str">
        <f>IFERROR(INDEX('Cost_Components'!$V$2:$V$28,MATCH(E634,'Cost_Components'!$A$2:$A$28,0)),"")</f>
      </c>
      <c r="AC634" s="97" t="str">
        <f>IFERROR(INDEX('Cost_Components'!$M$2:$M$28,MATCH(E634,'Cost_Components'!$A$2:$A$28,0)),"")</f>
      </c>
      <c r="AD634" s="98" t="str">
        <f>IFERROR(INDEX('Cost_Components'!$N$2:$N$28,MATCH(E634,'Cost_Components'!$A$2:$A$28,0)),"")</f>
      </c>
      <c r="AE634" s="34" t="str">
        <f>IFERROR(INDEX('Cost_Components'!$O$2:$O$28,MATCH(E634,'Cost_Components'!$A$2:$A$28,0)),"")</f>
      </c>
      <c r="AF634" s="99" t="n">
        <v>172516851.120139</v>
      </c>
      <c r="AG634" s="100" t="n">
        <v>172461509.841257</v>
      </c>
      <c r="AH634" s="101" t="str">
        <f>IF(H634="shared-count-once",COUNTIFS($A$2:$A$1405,A634,$B$2:$B$1405,B634,$E$2:$E$1405,E634),1)</f>
      </c>
      <c r="AI634" s="102" t="n">
        <v>303644277.16916</v>
      </c>
      <c r="AJ634" s="103" t="str">
        <f>IF(AI634=0,"",Q634/AI634)</f>
      </c>
      <c r="AK634" s="104" t="str">
        <f>IF(AI634=0,"",R634/AI634)</f>
      </c>
      <c r="AL634" s="105" t="str">
        <f>IF(AI634=0,"",S634/AI634)</f>
      </c>
      <c r="AM634" s="106" t="str">
        <f>IF(AI634=0,"",Y634/AI634)</f>
      </c>
    </row>
    <row r="635">
      <c r="A635" t="s">
        <v>262</v>
      </c>
      <c r="B635" s="73" t="n">
        <v>2034</v>
      </c>
      <c r="C635" t="s">
        <v>262</v>
      </c>
      <c r="D635" t="s">
        <v>266</v>
      </c>
      <c r="E635" s="74" t="s">
        <v>363</v>
      </c>
      <c r="F635" s="75" t="s">
        <v>364</v>
      </c>
      <c r="G635" s="76" t="s">
        <v>263</v>
      </c>
      <c r="H635" s="77" t="s">
        <v>240</v>
      </c>
      <c r="I635" s="78" t="s">
        <v>115</v>
      </c>
      <c r="J635" s="79" t="str">
        <f>IFERROR(INDEX('Cost_Components'!$K$2:$K$28,MATCH(E635,'Cost_Components'!$A$2:$A$28,0)),"")</f>
      </c>
      <c r="K635" s="80" t="str">
        <f>IF(OR(L635="",Z635="",AA635="",AB635=""),"",IF(B635&lt;AA635,L635,IF(B635&gt;AB635,Z635,L635+(Z635-L635)*MIN(MAX((B635-AA635+1)/MAX(AB635-AA635+1,1),0),1))))</f>
      </c>
      <c r="L635" s="81" t="str">
        <f>IFERROR(INDEX('Cost_Components'!$S$2:$S$28,MATCH(E635,'Cost_Components'!$A$2:$A$28,0)),"")</f>
      </c>
      <c r="M635" s="82" t="str">
        <f>IFERROR(INDEX('Cost_Components'!$L$2:$L$28,MATCH(E635,'Cost_Components'!$A$2:$A$28,0)),"")</f>
      </c>
      <c r="N635" s="83" t="str">
        <f>IFERROR(INDEX('Cost_Components'!$P$2:$P$28,MATCH(E635,'Cost_Components'!$A$2:$A$28,0)),"")</f>
      </c>
      <c r="O635" s="84" t="str">
        <f>AF635*J635</f>
      </c>
      <c r="P635" s="85" t="str">
        <f>AG635*J635</f>
      </c>
      <c r="Q635" s="86" t="str">
        <f>P635*L635*M635*N635</f>
      </c>
      <c r="R635" s="87" t="str">
        <f>O635*K635*M635*N635</f>
      </c>
      <c r="S635" s="88" t="str">
        <f>R635-Q635</f>
      </c>
      <c r="T635" s="34" t="str">
        <f>IFERROR(INDEX('Cost_Components'!$R$2:$R$28,MATCH(E635,'Cost_Components'!$A$2:$A$28,0)),"")</f>
      </c>
      <c r="U635" s="89" t="str">
        <f>IFERROR(INDEX('Cost_Components'!$Q$2:$Q$28,MATCH(E635,'Cost_Components'!$A$2:$A$28,0)),"")</f>
      </c>
      <c r="V635" s="90" t="str">
        <f>1/(1+'Calculation_Assumptions'!$B$5)^(B635-'Calculation_Assumptions'!$B$2)</f>
      </c>
      <c r="W635" s="91" t="str">
        <f>Q635*V635</f>
      </c>
      <c r="X635" s="92" t="str">
        <f>R635*V635</f>
      </c>
      <c r="Y635" s="93" t="str">
        <f>S635*V635</f>
      </c>
      <c r="Z635" s="94" t="str">
        <f>IFERROR(INDEX('Cost_Components'!$T$2:$T$28,MATCH(E635,'Cost_Components'!$A$2:$A$28,0)),"")</f>
      </c>
      <c r="AA635" s="95" t="str">
        <f>IFERROR(INDEX('Cost_Components'!$U$2:$U$28,MATCH(E635,'Cost_Components'!$A$2:$A$28,0)),"")</f>
      </c>
      <c r="AB635" s="96" t="str">
        <f>IFERROR(INDEX('Cost_Components'!$V$2:$V$28,MATCH(E635,'Cost_Components'!$A$2:$A$28,0)),"")</f>
      </c>
      <c r="AC635" s="97" t="str">
        <f>IFERROR(INDEX('Cost_Components'!$M$2:$M$28,MATCH(E635,'Cost_Components'!$A$2:$A$28,0)),"")</f>
      </c>
      <c r="AD635" s="98" t="str">
        <f>IFERROR(INDEX('Cost_Components'!$N$2:$N$28,MATCH(E635,'Cost_Components'!$A$2:$A$28,0)),"")</f>
      </c>
      <c r="AE635" s="34" t="str">
        <f>IFERROR(INDEX('Cost_Components'!$O$2:$O$28,MATCH(E635,'Cost_Components'!$A$2:$A$28,0)),"")</f>
      </c>
      <c r="AF635" s="99" t="n">
        <v>174526894.772629</v>
      </c>
      <c r="AG635" s="100" t="n">
        <v>174461686.278167</v>
      </c>
      <c r="AH635" s="101" t="str">
        <f>IF(H635="shared-count-once",COUNTIFS($A$2:$A$1405,A635,$B$2:$B$1405,B635,$E$2:$E$1405,E635),1)</f>
      </c>
      <c r="AI635" s="102" t="n">
        <v>305332541.184984</v>
      </c>
      <c r="AJ635" s="103" t="str">
        <f>IF(AI635=0,"",Q635/AI635)</f>
      </c>
      <c r="AK635" s="104" t="str">
        <f>IF(AI635=0,"",R635/AI635)</f>
      </c>
      <c r="AL635" s="105" t="str">
        <f>IF(AI635=0,"",S635/AI635)</f>
      </c>
      <c r="AM635" s="106" t="str">
        <f>IF(AI635=0,"",Y635/AI635)</f>
      </c>
    </row>
    <row r="636">
      <c r="A636" t="s">
        <v>262</v>
      </c>
      <c r="B636" s="73" t="n">
        <v>2035</v>
      </c>
      <c r="C636" t="s">
        <v>262</v>
      </c>
      <c r="D636" t="s">
        <v>266</v>
      </c>
      <c r="E636" s="74" t="s">
        <v>363</v>
      </c>
      <c r="F636" s="75" t="s">
        <v>364</v>
      </c>
      <c r="G636" s="76" t="s">
        <v>263</v>
      </c>
      <c r="H636" s="77" t="s">
        <v>240</v>
      </c>
      <c r="I636" s="78" t="s">
        <v>115</v>
      </c>
      <c r="J636" s="79" t="str">
        <f>IFERROR(INDEX('Cost_Components'!$K$2:$K$28,MATCH(E636,'Cost_Components'!$A$2:$A$28,0)),"")</f>
      </c>
      <c r="K636" s="80" t="str">
        <f>IF(OR(L636="",Z636="",AA636="",AB636=""),"",IF(B636&lt;AA636,L636,IF(B636&gt;AB636,Z636,L636+(Z636-L636)*MIN(MAX((B636-AA636+1)/MAX(AB636-AA636+1,1),0),1))))</f>
      </c>
      <c r="L636" s="81" t="str">
        <f>IFERROR(INDEX('Cost_Components'!$S$2:$S$28,MATCH(E636,'Cost_Components'!$A$2:$A$28,0)),"")</f>
      </c>
      <c r="M636" s="82" t="str">
        <f>IFERROR(INDEX('Cost_Components'!$L$2:$L$28,MATCH(E636,'Cost_Components'!$A$2:$A$28,0)),"")</f>
      </c>
      <c r="N636" s="83" t="str">
        <f>IFERROR(INDEX('Cost_Components'!$P$2:$P$28,MATCH(E636,'Cost_Components'!$A$2:$A$28,0)),"")</f>
      </c>
      <c r="O636" s="84" t="str">
        <f>AF636*J636</f>
      </c>
      <c r="P636" s="85" t="str">
        <f>AG636*J636</f>
      </c>
      <c r="Q636" s="86" t="str">
        <f>P636*L636*M636*N636</f>
      </c>
      <c r="R636" s="87" t="str">
        <f>O636*K636*M636*N636</f>
      </c>
      <c r="S636" s="88" t="str">
        <f>R636-Q636</f>
      </c>
      <c r="T636" s="34" t="str">
        <f>IFERROR(INDEX('Cost_Components'!$R$2:$R$28,MATCH(E636,'Cost_Components'!$A$2:$A$28,0)),"")</f>
      </c>
      <c r="U636" s="89" t="str">
        <f>IFERROR(INDEX('Cost_Components'!$Q$2:$Q$28,MATCH(E636,'Cost_Components'!$A$2:$A$28,0)),"")</f>
      </c>
      <c r="V636" s="90" t="str">
        <f>1/(1+'Calculation_Assumptions'!$B$5)^(B636-'Calculation_Assumptions'!$B$2)</f>
      </c>
      <c r="W636" s="91" t="str">
        <f>Q636*V636</f>
      </c>
      <c r="X636" s="92" t="str">
        <f>R636*V636</f>
      </c>
      <c r="Y636" s="93" t="str">
        <f>S636*V636</f>
      </c>
      <c r="Z636" s="94" t="str">
        <f>IFERROR(INDEX('Cost_Components'!$T$2:$T$28,MATCH(E636,'Cost_Components'!$A$2:$A$28,0)),"")</f>
      </c>
      <c r="AA636" s="95" t="str">
        <f>IFERROR(INDEX('Cost_Components'!$U$2:$U$28,MATCH(E636,'Cost_Components'!$A$2:$A$28,0)),"")</f>
      </c>
      <c r="AB636" s="96" t="str">
        <f>IFERROR(INDEX('Cost_Components'!$V$2:$V$28,MATCH(E636,'Cost_Components'!$A$2:$A$28,0)),"")</f>
      </c>
      <c r="AC636" s="97" t="str">
        <f>IFERROR(INDEX('Cost_Components'!$M$2:$M$28,MATCH(E636,'Cost_Components'!$A$2:$A$28,0)),"")</f>
      </c>
      <c r="AD636" s="98" t="str">
        <f>IFERROR(INDEX('Cost_Components'!$N$2:$N$28,MATCH(E636,'Cost_Components'!$A$2:$A$28,0)),"")</f>
      </c>
      <c r="AE636" s="34" t="str">
        <f>IFERROR(INDEX('Cost_Components'!$O$2:$O$28,MATCH(E636,'Cost_Components'!$A$2:$A$28,0)),"")</f>
      </c>
      <c r="AF636" s="99" t="n">
        <v>176598529.887911</v>
      </c>
      <c r="AG636" s="100" t="n">
        <v>176538766.30208</v>
      </c>
      <c r="AH636" s="101" t="str">
        <f>IF(H636="shared-count-once",COUNTIFS($A$2:$A$1405,A636,$B$2:$B$1405,B636,$E$2:$E$1405,E636),1)</f>
      </c>
      <c r="AI636" s="102" t="n">
        <v>306964650.16712</v>
      </c>
      <c r="AJ636" s="103" t="str">
        <f>IF(AI636=0,"",Q636/AI636)</f>
      </c>
      <c r="AK636" s="104" t="str">
        <f>IF(AI636=0,"",R636/AI636)</f>
      </c>
      <c r="AL636" s="105" t="str">
        <f>IF(AI636=0,"",S636/AI636)</f>
      </c>
      <c r="AM636" s="106" t="str">
        <f>IF(AI636=0,"",Y636/AI636)</f>
      </c>
    </row>
    <row r="637">
      <c r="A637" t="s">
        <v>262</v>
      </c>
      <c r="B637" s="73" t="n">
        <v>2036</v>
      </c>
      <c r="C637" t="s">
        <v>262</v>
      </c>
      <c r="D637" t="s">
        <v>266</v>
      </c>
      <c r="E637" s="74" t="s">
        <v>363</v>
      </c>
      <c r="F637" s="75" t="s">
        <v>364</v>
      </c>
      <c r="G637" s="76" t="s">
        <v>263</v>
      </c>
      <c r="H637" s="77" t="s">
        <v>240</v>
      </c>
      <c r="I637" s="78" t="s">
        <v>115</v>
      </c>
      <c r="J637" s="79" t="str">
        <f>IFERROR(INDEX('Cost_Components'!$K$2:$K$28,MATCH(E637,'Cost_Components'!$A$2:$A$28,0)),"")</f>
      </c>
      <c r="K637" s="80" t="str">
        <f>IF(OR(L637="",Z637="",AA637="",AB637=""),"",IF(B637&lt;AA637,L637,IF(B637&gt;AB637,Z637,L637+(Z637-L637)*MIN(MAX((B637-AA637+1)/MAX(AB637-AA637+1,1),0),1))))</f>
      </c>
      <c r="L637" s="81" t="str">
        <f>IFERROR(INDEX('Cost_Components'!$S$2:$S$28,MATCH(E637,'Cost_Components'!$A$2:$A$28,0)),"")</f>
      </c>
      <c r="M637" s="82" t="str">
        <f>IFERROR(INDEX('Cost_Components'!$L$2:$L$28,MATCH(E637,'Cost_Components'!$A$2:$A$28,0)),"")</f>
      </c>
      <c r="N637" s="83" t="str">
        <f>IFERROR(INDEX('Cost_Components'!$P$2:$P$28,MATCH(E637,'Cost_Components'!$A$2:$A$28,0)),"")</f>
      </c>
      <c r="O637" s="84" t="str">
        <f>AF637*J637</f>
      </c>
      <c r="P637" s="85" t="str">
        <f>AG637*J637</f>
      </c>
      <c r="Q637" s="86" t="str">
        <f>P637*L637*M637*N637</f>
      </c>
      <c r="R637" s="87" t="str">
        <f>O637*K637*M637*N637</f>
      </c>
      <c r="S637" s="88" t="str">
        <f>R637-Q637</f>
      </c>
      <c r="T637" s="34" t="str">
        <f>IFERROR(INDEX('Cost_Components'!$R$2:$R$28,MATCH(E637,'Cost_Components'!$A$2:$A$28,0)),"")</f>
      </c>
      <c r="U637" s="89" t="str">
        <f>IFERROR(INDEX('Cost_Components'!$Q$2:$Q$28,MATCH(E637,'Cost_Components'!$A$2:$A$28,0)),"")</f>
      </c>
      <c r="V637" s="90" t="str">
        <f>1/(1+'Calculation_Assumptions'!$B$5)^(B637-'Calculation_Assumptions'!$B$2)</f>
      </c>
      <c r="W637" s="91" t="str">
        <f>Q637*V637</f>
      </c>
      <c r="X637" s="92" t="str">
        <f>R637*V637</f>
      </c>
      <c r="Y637" s="93" t="str">
        <f>S637*V637</f>
      </c>
      <c r="Z637" s="94" t="str">
        <f>IFERROR(INDEX('Cost_Components'!$T$2:$T$28,MATCH(E637,'Cost_Components'!$A$2:$A$28,0)),"")</f>
      </c>
      <c r="AA637" s="95" t="str">
        <f>IFERROR(INDEX('Cost_Components'!$U$2:$U$28,MATCH(E637,'Cost_Components'!$A$2:$A$28,0)),"")</f>
      </c>
      <c r="AB637" s="96" t="str">
        <f>IFERROR(INDEX('Cost_Components'!$V$2:$V$28,MATCH(E637,'Cost_Components'!$A$2:$A$28,0)),"")</f>
      </c>
      <c r="AC637" s="97" t="str">
        <f>IFERROR(INDEX('Cost_Components'!$M$2:$M$28,MATCH(E637,'Cost_Components'!$A$2:$A$28,0)),"")</f>
      </c>
      <c r="AD637" s="98" t="str">
        <f>IFERROR(INDEX('Cost_Components'!$N$2:$N$28,MATCH(E637,'Cost_Components'!$A$2:$A$28,0)),"")</f>
      </c>
      <c r="AE637" s="34" t="str">
        <f>IFERROR(INDEX('Cost_Components'!$O$2:$O$28,MATCH(E637,'Cost_Components'!$A$2:$A$28,0)),"")</f>
      </c>
      <c r="AF637" s="99" t="n">
        <v>178695249.406483</v>
      </c>
      <c r="AG637" s="100" t="n">
        <v>178623659.570201</v>
      </c>
      <c r="AH637" s="101" t="str">
        <f>IF(H637="shared-count-once",COUNTIFS($A$2:$A$1405,A637,$B$2:$B$1405,B637,$E$2:$E$1405,E637),1)</f>
      </c>
      <c r="AI637" s="102" t="n">
        <v>308542769.756622</v>
      </c>
      <c r="AJ637" s="103" t="str">
        <f>IF(AI637=0,"",Q637/AI637)</f>
      </c>
      <c r="AK637" s="104" t="str">
        <f>IF(AI637=0,"",R637/AI637)</f>
      </c>
      <c r="AL637" s="105" t="str">
        <f>IF(AI637=0,"",S637/AI637)</f>
      </c>
      <c r="AM637" s="106" t="str">
        <f>IF(AI637=0,"",Y637/AI637)</f>
      </c>
    </row>
    <row r="638">
      <c r="A638" t="s">
        <v>262</v>
      </c>
      <c r="B638" s="73" t="n">
        <v>2037</v>
      </c>
      <c r="C638" t="s">
        <v>262</v>
      </c>
      <c r="D638" t="s">
        <v>266</v>
      </c>
      <c r="E638" s="74" t="s">
        <v>363</v>
      </c>
      <c r="F638" s="75" t="s">
        <v>364</v>
      </c>
      <c r="G638" s="76" t="s">
        <v>263</v>
      </c>
      <c r="H638" s="77" t="s">
        <v>240</v>
      </c>
      <c r="I638" s="78" t="s">
        <v>115</v>
      </c>
      <c r="J638" s="79" t="str">
        <f>IFERROR(INDEX('Cost_Components'!$K$2:$K$28,MATCH(E638,'Cost_Components'!$A$2:$A$28,0)),"")</f>
      </c>
      <c r="K638" s="80" t="str">
        <f>IF(OR(L638="",Z638="",AA638="",AB638=""),"",IF(B638&lt;AA638,L638,IF(B638&gt;AB638,Z638,L638+(Z638-L638)*MIN(MAX((B638-AA638+1)/MAX(AB638-AA638+1,1),0),1))))</f>
      </c>
      <c r="L638" s="81" t="str">
        <f>IFERROR(INDEX('Cost_Components'!$S$2:$S$28,MATCH(E638,'Cost_Components'!$A$2:$A$28,0)),"")</f>
      </c>
      <c r="M638" s="82" t="str">
        <f>IFERROR(INDEX('Cost_Components'!$L$2:$L$28,MATCH(E638,'Cost_Components'!$A$2:$A$28,0)),"")</f>
      </c>
      <c r="N638" s="83" t="str">
        <f>IFERROR(INDEX('Cost_Components'!$P$2:$P$28,MATCH(E638,'Cost_Components'!$A$2:$A$28,0)),"")</f>
      </c>
      <c r="O638" s="84" t="str">
        <f>AF638*J638</f>
      </c>
      <c r="P638" s="85" t="str">
        <f>AG638*J638</f>
      </c>
      <c r="Q638" s="86" t="str">
        <f>P638*L638*M638*N638</f>
      </c>
      <c r="R638" s="87" t="str">
        <f>O638*K638*M638*N638</f>
      </c>
      <c r="S638" s="88" t="str">
        <f>R638-Q638</f>
      </c>
      <c r="T638" s="34" t="str">
        <f>IFERROR(INDEX('Cost_Components'!$R$2:$R$28,MATCH(E638,'Cost_Components'!$A$2:$A$28,0)),"")</f>
      </c>
      <c r="U638" s="89" t="str">
        <f>IFERROR(INDEX('Cost_Components'!$Q$2:$Q$28,MATCH(E638,'Cost_Components'!$A$2:$A$28,0)),"")</f>
      </c>
      <c r="V638" s="90" t="str">
        <f>1/(1+'Calculation_Assumptions'!$B$5)^(B638-'Calculation_Assumptions'!$B$2)</f>
      </c>
      <c r="W638" s="91" t="str">
        <f>Q638*V638</f>
      </c>
      <c r="X638" s="92" t="str">
        <f>R638*V638</f>
      </c>
      <c r="Y638" s="93" t="str">
        <f>S638*V638</f>
      </c>
      <c r="Z638" s="94" t="str">
        <f>IFERROR(INDEX('Cost_Components'!$T$2:$T$28,MATCH(E638,'Cost_Components'!$A$2:$A$28,0)),"")</f>
      </c>
      <c r="AA638" s="95" t="str">
        <f>IFERROR(INDEX('Cost_Components'!$U$2:$U$28,MATCH(E638,'Cost_Components'!$A$2:$A$28,0)),"")</f>
      </c>
      <c r="AB638" s="96" t="str">
        <f>IFERROR(INDEX('Cost_Components'!$V$2:$V$28,MATCH(E638,'Cost_Components'!$A$2:$A$28,0)),"")</f>
      </c>
      <c r="AC638" s="97" t="str">
        <f>IFERROR(INDEX('Cost_Components'!$M$2:$M$28,MATCH(E638,'Cost_Components'!$A$2:$A$28,0)),"")</f>
      </c>
      <c r="AD638" s="98" t="str">
        <f>IFERROR(INDEX('Cost_Components'!$N$2:$N$28,MATCH(E638,'Cost_Components'!$A$2:$A$28,0)),"")</f>
      </c>
      <c r="AE638" s="34" t="str">
        <f>IFERROR(INDEX('Cost_Components'!$O$2:$O$28,MATCH(E638,'Cost_Components'!$A$2:$A$28,0)),"")</f>
      </c>
      <c r="AF638" s="99" t="n">
        <v>180822412.508792</v>
      </c>
      <c r="AG638" s="100" t="n">
        <v>180737927.453992</v>
      </c>
      <c r="AH638" s="101" t="str">
        <f>IF(H638="shared-count-once",COUNTIFS($A$2:$A$1405,A638,$B$2:$B$1405,B638,$E$2:$E$1405,E638),1)</f>
      </c>
      <c r="AI638" s="102" t="n">
        <v>310068287.63643</v>
      </c>
      <c r="AJ638" s="103" t="str">
        <f>IF(AI638=0,"",Q638/AI638)</f>
      </c>
      <c r="AK638" s="104" t="str">
        <f>IF(AI638=0,"",R638/AI638)</f>
      </c>
      <c r="AL638" s="105" t="str">
        <f>IF(AI638=0,"",S638/AI638)</f>
      </c>
      <c r="AM638" s="106" t="str">
        <f>IF(AI638=0,"",Y638/AI638)</f>
      </c>
    </row>
    <row r="639">
      <c r="A639" t="s">
        <v>262</v>
      </c>
      <c r="B639" s="73" t="n">
        <v>2038</v>
      </c>
      <c r="C639" t="s">
        <v>262</v>
      </c>
      <c r="D639" t="s">
        <v>266</v>
      </c>
      <c r="E639" s="74" t="s">
        <v>363</v>
      </c>
      <c r="F639" s="75" t="s">
        <v>364</v>
      </c>
      <c r="G639" s="76" t="s">
        <v>263</v>
      </c>
      <c r="H639" s="77" t="s">
        <v>240</v>
      </c>
      <c r="I639" s="78" t="s">
        <v>115</v>
      </c>
      <c r="J639" s="79" t="str">
        <f>IFERROR(INDEX('Cost_Components'!$K$2:$K$28,MATCH(E639,'Cost_Components'!$A$2:$A$28,0)),"")</f>
      </c>
      <c r="K639" s="80" t="str">
        <f>IF(OR(L639="",Z639="",AA639="",AB639=""),"",IF(B639&lt;AA639,L639,IF(B639&gt;AB639,Z639,L639+(Z639-L639)*MIN(MAX((B639-AA639+1)/MAX(AB639-AA639+1,1),0),1))))</f>
      </c>
      <c r="L639" s="81" t="str">
        <f>IFERROR(INDEX('Cost_Components'!$S$2:$S$28,MATCH(E639,'Cost_Components'!$A$2:$A$28,0)),"")</f>
      </c>
      <c r="M639" s="82" t="str">
        <f>IFERROR(INDEX('Cost_Components'!$L$2:$L$28,MATCH(E639,'Cost_Components'!$A$2:$A$28,0)),"")</f>
      </c>
      <c r="N639" s="83" t="str">
        <f>IFERROR(INDEX('Cost_Components'!$P$2:$P$28,MATCH(E639,'Cost_Components'!$A$2:$A$28,0)),"")</f>
      </c>
      <c r="O639" s="84" t="str">
        <f>AF639*J639</f>
      </c>
      <c r="P639" s="85" t="str">
        <f>AG639*J639</f>
      </c>
      <c r="Q639" s="86" t="str">
        <f>P639*L639*M639*N639</f>
      </c>
      <c r="R639" s="87" t="str">
        <f>O639*K639*M639*N639</f>
      </c>
      <c r="S639" s="88" t="str">
        <f>R639-Q639</f>
      </c>
      <c r="T639" s="34" t="str">
        <f>IFERROR(INDEX('Cost_Components'!$R$2:$R$28,MATCH(E639,'Cost_Components'!$A$2:$A$28,0)),"")</f>
      </c>
      <c r="U639" s="89" t="str">
        <f>IFERROR(INDEX('Cost_Components'!$Q$2:$Q$28,MATCH(E639,'Cost_Components'!$A$2:$A$28,0)),"")</f>
      </c>
      <c r="V639" s="90" t="str">
        <f>1/(1+'Calculation_Assumptions'!$B$5)^(B639-'Calculation_Assumptions'!$B$2)</f>
      </c>
      <c r="W639" s="91" t="str">
        <f>Q639*V639</f>
      </c>
      <c r="X639" s="92" t="str">
        <f>R639*V639</f>
      </c>
      <c r="Y639" s="93" t="str">
        <f>S639*V639</f>
      </c>
      <c r="Z639" s="94" t="str">
        <f>IFERROR(INDEX('Cost_Components'!$T$2:$T$28,MATCH(E639,'Cost_Components'!$A$2:$A$28,0)),"")</f>
      </c>
      <c r="AA639" s="95" t="str">
        <f>IFERROR(INDEX('Cost_Components'!$U$2:$U$28,MATCH(E639,'Cost_Components'!$A$2:$A$28,0)),"")</f>
      </c>
      <c r="AB639" s="96" t="str">
        <f>IFERROR(INDEX('Cost_Components'!$V$2:$V$28,MATCH(E639,'Cost_Components'!$A$2:$A$28,0)),"")</f>
      </c>
      <c r="AC639" s="97" t="str">
        <f>IFERROR(INDEX('Cost_Components'!$M$2:$M$28,MATCH(E639,'Cost_Components'!$A$2:$A$28,0)),"")</f>
      </c>
      <c r="AD639" s="98" t="str">
        <f>IFERROR(INDEX('Cost_Components'!$N$2:$N$28,MATCH(E639,'Cost_Components'!$A$2:$A$28,0)),"")</f>
      </c>
      <c r="AE639" s="34" t="str">
        <f>IFERROR(INDEX('Cost_Components'!$O$2:$O$28,MATCH(E639,'Cost_Components'!$A$2:$A$28,0)),"")</f>
      </c>
      <c r="AF639" s="99" t="n">
        <v>182902575.648177</v>
      </c>
      <c r="AG639" s="100" t="n">
        <v>182803771.129387</v>
      </c>
      <c r="AH639" s="101" t="str">
        <f>IF(H639="shared-count-once",COUNTIFS($A$2:$A$1405,A639,$B$2:$B$1405,B639,$E$2:$E$1405,E639),1)</f>
      </c>
      <c r="AI639" s="102" t="n">
        <v>311532999.13163</v>
      </c>
      <c r="AJ639" s="103" t="str">
        <f>IF(AI639=0,"",Q639/AI639)</f>
      </c>
      <c r="AK639" s="104" t="str">
        <f>IF(AI639=0,"",R639/AI639)</f>
      </c>
      <c r="AL639" s="105" t="str">
        <f>IF(AI639=0,"",S639/AI639)</f>
      </c>
      <c r="AM639" s="106" t="str">
        <f>IF(AI639=0,"",Y639/AI639)</f>
      </c>
    </row>
    <row r="640">
      <c r="A640" t="s">
        <v>262</v>
      </c>
      <c r="B640" s="73" t="n">
        <v>2039</v>
      </c>
      <c r="C640" t="s">
        <v>262</v>
      </c>
      <c r="D640" t="s">
        <v>266</v>
      </c>
      <c r="E640" s="74" t="s">
        <v>363</v>
      </c>
      <c r="F640" s="75" t="s">
        <v>364</v>
      </c>
      <c r="G640" s="76" t="s">
        <v>263</v>
      </c>
      <c r="H640" s="77" t="s">
        <v>240</v>
      </c>
      <c r="I640" s="78" t="s">
        <v>115</v>
      </c>
      <c r="J640" s="79" t="str">
        <f>IFERROR(INDEX('Cost_Components'!$K$2:$K$28,MATCH(E640,'Cost_Components'!$A$2:$A$28,0)),"")</f>
      </c>
      <c r="K640" s="80" t="str">
        <f>IF(OR(L640="",Z640="",AA640="",AB640=""),"",IF(B640&lt;AA640,L640,IF(B640&gt;AB640,Z640,L640+(Z640-L640)*MIN(MAX((B640-AA640+1)/MAX(AB640-AA640+1,1),0),1))))</f>
      </c>
      <c r="L640" s="81" t="str">
        <f>IFERROR(INDEX('Cost_Components'!$S$2:$S$28,MATCH(E640,'Cost_Components'!$A$2:$A$28,0)),"")</f>
      </c>
      <c r="M640" s="82" t="str">
        <f>IFERROR(INDEX('Cost_Components'!$L$2:$L$28,MATCH(E640,'Cost_Components'!$A$2:$A$28,0)),"")</f>
      </c>
      <c r="N640" s="83" t="str">
        <f>IFERROR(INDEX('Cost_Components'!$P$2:$P$28,MATCH(E640,'Cost_Components'!$A$2:$A$28,0)),"")</f>
      </c>
      <c r="O640" s="84" t="str">
        <f>AF640*J640</f>
      </c>
      <c r="P640" s="85" t="str">
        <f>AG640*J640</f>
      </c>
      <c r="Q640" s="86" t="str">
        <f>P640*L640*M640*N640</f>
      </c>
      <c r="R640" s="87" t="str">
        <f>O640*K640*M640*N640</f>
      </c>
      <c r="S640" s="88" t="str">
        <f>R640-Q640</f>
      </c>
      <c r="T640" s="34" t="str">
        <f>IFERROR(INDEX('Cost_Components'!$R$2:$R$28,MATCH(E640,'Cost_Components'!$A$2:$A$28,0)),"")</f>
      </c>
      <c r="U640" s="89" t="str">
        <f>IFERROR(INDEX('Cost_Components'!$Q$2:$Q$28,MATCH(E640,'Cost_Components'!$A$2:$A$28,0)),"")</f>
      </c>
      <c r="V640" s="90" t="str">
        <f>1/(1+'Calculation_Assumptions'!$B$5)^(B640-'Calculation_Assumptions'!$B$2)</f>
      </c>
      <c r="W640" s="91" t="str">
        <f>Q640*V640</f>
      </c>
      <c r="X640" s="92" t="str">
        <f>R640*V640</f>
      </c>
      <c r="Y640" s="93" t="str">
        <f>S640*V640</f>
      </c>
      <c r="Z640" s="94" t="str">
        <f>IFERROR(INDEX('Cost_Components'!$T$2:$T$28,MATCH(E640,'Cost_Components'!$A$2:$A$28,0)),"")</f>
      </c>
      <c r="AA640" s="95" t="str">
        <f>IFERROR(INDEX('Cost_Components'!$U$2:$U$28,MATCH(E640,'Cost_Components'!$A$2:$A$28,0)),"")</f>
      </c>
      <c r="AB640" s="96" t="str">
        <f>IFERROR(INDEX('Cost_Components'!$V$2:$V$28,MATCH(E640,'Cost_Components'!$A$2:$A$28,0)),"")</f>
      </c>
      <c r="AC640" s="97" t="str">
        <f>IFERROR(INDEX('Cost_Components'!$M$2:$M$28,MATCH(E640,'Cost_Components'!$A$2:$A$28,0)),"")</f>
      </c>
      <c r="AD640" s="98" t="str">
        <f>IFERROR(INDEX('Cost_Components'!$N$2:$N$28,MATCH(E640,'Cost_Components'!$A$2:$A$28,0)),"")</f>
      </c>
      <c r="AE640" s="34" t="str">
        <f>IFERROR(INDEX('Cost_Components'!$O$2:$O$28,MATCH(E640,'Cost_Components'!$A$2:$A$28,0)),"")</f>
      </c>
      <c r="AF640" s="99" t="n">
        <v>184892970.542784</v>
      </c>
      <c r="AG640" s="100" t="n">
        <v>184832385.454252</v>
      </c>
      <c r="AH640" s="101" t="str">
        <f>IF(H640="shared-count-once",COUNTIFS($A$2:$A$1405,A640,$B$2:$B$1405,B640,$E$2:$E$1405,E640),1)</f>
      </c>
      <c r="AI640" s="102" t="n">
        <v>312936391.858479</v>
      </c>
      <c r="AJ640" s="103" t="str">
        <f>IF(AI640=0,"",Q640/AI640)</f>
      </c>
      <c r="AK640" s="104" t="str">
        <f>IF(AI640=0,"",R640/AI640)</f>
      </c>
      <c r="AL640" s="105" t="str">
        <f>IF(AI640=0,"",S640/AI640)</f>
      </c>
      <c r="AM640" s="106" t="str">
        <f>IF(AI640=0,"",Y640/AI640)</f>
      </c>
    </row>
    <row r="641">
      <c r="A641" t="s">
        <v>262</v>
      </c>
      <c r="B641" s="73" t="n">
        <v>2040</v>
      </c>
      <c r="C641" t="s">
        <v>262</v>
      </c>
      <c r="D641" t="s">
        <v>266</v>
      </c>
      <c r="E641" s="74" t="s">
        <v>363</v>
      </c>
      <c r="F641" s="75" t="s">
        <v>364</v>
      </c>
      <c r="G641" s="76" t="s">
        <v>263</v>
      </c>
      <c r="H641" s="77" t="s">
        <v>240</v>
      </c>
      <c r="I641" s="78" t="s">
        <v>115</v>
      </c>
      <c r="J641" s="79" t="str">
        <f>IFERROR(INDEX('Cost_Components'!$K$2:$K$28,MATCH(E641,'Cost_Components'!$A$2:$A$28,0)),"")</f>
      </c>
      <c r="K641" s="80" t="str">
        <f>IF(OR(L641="",Z641="",AA641="",AB641=""),"",IF(B641&lt;AA641,L641,IF(B641&gt;AB641,Z641,L641+(Z641-L641)*MIN(MAX((B641-AA641+1)/MAX(AB641-AA641+1,1),0),1))))</f>
      </c>
      <c r="L641" s="81" t="str">
        <f>IFERROR(INDEX('Cost_Components'!$S$2:$S$28,MATCH(E641,'Cost_Components'!$A$2:$A$28,0)),"")</f>
      </c>
      <c r="M641" s="82" t="str">
        <f>IFERROR(INDEX('Cost_Components'!$L$2:$L$28,MATCH(E641,'Cost_Components'!$A$2:$A$28,0)),"")</f>
      </c>
      <c r="N641" s="83" t="str">
        <f>IFERROR(INDEX('Cost_Components'!$P$2:$P$28,MATCH(E641,'Cost_Components'!$A$2:$A$28,0)),"")</f>
      </c>
      <c r="O641" s="84" t="str">
        <f>AF641*J641</f>
      </c>
      <c r="P641" s="85" t="str">
        <f>AG641*J641</f>
      </c>
      <c r="Q641" s="86" t="str">
        <f>P641*L641*M641*N641</f>
      </c>
      <c r="R641" s="87" t="str">
        <f>O641*K641*M641*N641</f>
      </c>
      <c r="S641" s="88" t="str">
        <f>R641-Q641</f>
      </c>
      <c r="T641" s="34" t="str">
        <f>IFERROR(INDEX('Cost_Components'!$R$2:$R$28,MATCH(E641,'Cost_Components'!$A$2:$A$28,0)),"")</f>
      </c>
      <c r="U641" s="89" t="str">
        <f>IFERROR(INDEX('Cost_Components'!$Q$2:$Q$28,MATCH(E641,'Cost_Components'!$A$2:$A$28,0)),"")</f>
      </c>
      <c r="V641" s="90" t="str">
        <f>1/(1+'Calculation_Assumptions'!$B$5)^(B641-'Calculation_Assumptions'!$B$2)</f>
      </c>
      <c r="W641" s="91" t="str">
        <f>Q641*V641</f>
      </c>
      <c r="X641" s="92" t="str">
        <f>R641*V641</f>
      </c>
      <c r="Y641" s="93" t="str">
        <f>S641*V641</f>
      </c>
      <c r="Z641" s="94" t="str">
        <f>IFERROR(INDEX('Cost_Components'!$T$2:$T$28,MATCH(E641,'Cost_Components'!$A$2:$A$28,0)),"")</f>
      </c>
      <c r="AA641" s="95" t="str">
        <f>IFERROR(INDEX('Cost_Components'!$U$2:$U$28,MATCH(E641,'Cost_Components'!$A$2:$A$28,0)),"")</f>
      </c>
      <c r="AB641" s="96" t="str">
        <f>IFERROR(INDEX('Cost_Components'!$V$2:$V$28,MATCH(E641,'Cost_Components'!$A$2:$A$28,0)),"")</f>
      </c>
      <c r="AC641" s="97" t="str">
        <f>IFERROR(INDEX('Cost_Components'!$M$2:$M$28,MATCH(E641,'Cost_Components'!$A$2:$A$28,0)),"")</f>
      </c>
      <c r="AD641" s="98" t="str">
        <f>IFERROR(INDEX('Cost_Components'!$N$2:$N$28,MATCH(E641,'Cost_Components'!$A$2:$A$28,0)),"")</f>
      </c>
      <c r="AE641" s="34" t="str">
        <f>IFERROR(INDEX('Cost_Components'!$O$2:$O$28,MATCH(E641,'Cost_Components'!$A$2:$A$28,0)),"")</f>
      </c>
      <c r="AF641" s="99" t="n">
        <v>186948519.124581</v>
      </c>
      <c r="AG641" s="100" t="n">
        <v>186873471.103366</v>
      </c>
      <c r="AH641" s="101" t="str">
        <f>IF(H641="shared-count-once",COUNTIFS($A$2:$A$1405,A641,$B$2:$B$1405,B641,$E$2:$E$1405,E641),1)</f>
      </c>
      <c r="AI641" s="102" t="n">
        <v>314265537.410829</v>
      </c>
      <c r="AJ641" s="103" t="str">
        <f>IF(AI641=0,"",Q641/AI641)</f>
      </c>
      <c r="AK641" s="104" t="str">
        <f>IF(AI641=0,"",R641/AI641)</f>
      </c>
      <c r="AL641" s="105" t="str">
        <f>IF(AI641=0,"",S641/AI641)</f>
      </c>
      <c r="AM641" s="106" t="str">
        <f>IF(AI641=0,"",Y641/AI641)</f>
      </c>
    </row>
    <row r="642">
      <c r="A642" t="s">
        <v>262</v>
      </c>
      <c r="B642" s="73" t="n">
        <v>2041</v>
      </c>
      <c r="C642" t="s">
        <v>262</v>
      </c>
      <c r="D642" t="s">
        <v>266</v>
      </c>
      <c r="E642" s="74" t="s">
        <v>363</v>
      </c>
      <c r="F642" s="75" t="s">
        <v>364</v>
      </c>
      <c r="G642" s="76" t="s">
        <v>263</v>
      </c>
      <c r="H642" s="77" t="s">
        <v>240</v>
      </c>
      <c r="I642" s="78" t="s">
        <v>115</v>
      </c>
      <c r="J642" s="79" t="str">
        <f>IFERROR(INDEX('Cost_Components'!$K$2:$K$28,MATCH(E642,'Cost_Components'!$A$2:$A$28,0)),"")</f>
      </c>
      <c r="K642" s="80" t="str">
        <f>IF(OR(L642="",Z642="",AA642="",AB642=""),"",IF(B642&lt;AA642,L642,IF(B642&gt;AB642,Z642,L642+(Z642-L642)*MIN(MAX((B642-AA642+1)/MAX(AB642-AA642+1,1),0),1))))</f>
      </c>
      <c r="L642" s="81" t="str">
        <f>IFERROR(INDEX('Cost_Components'!$S$2:$S$28,MATCH(E642,'Cost_Components'!$A$2:$A$28,0)),"")</f>
      </c>
      <c r="M642" s="82" t="str">
        <f>IFERROR(INDEX('Cost_Components'!$L$2:$L$28,MATCH(E642,'Cost_Components'!$A$2:$A$28,0)),"")</f>
      </c>
      <c r="N642" s="83" t="str">
        <f>IFERROR(INDEX('Cost_Components'!$P$2:$P$28,MATCH(E642,'Cost_Components'!$A$2:$A$28,0)),"")</f>
      </c>
      <c r="O642" s="84" t="str">
        <f>AF642*J642</f>
      </c>
      <c r="P642" s="85" t="str">
        <f>AG642*J642</f>
      </c>
      <c r="Q642" s="86" t="str">
        <f>P642*L642*M642*N642</f>
      </c>
      <c r="R642" s="87" t="str">
        <f>O642*K642*M642*N642</f>
      </c>
      <c r="S642" s="88" t="str">
        <f>R642-Q642</f>
      </c>
      <c r="T642" s="34" t="str">
        <f>IFERROR(INDEX('Cost_Components'!$R$2:$R$28,MATCH(E642,'Cost_Components'!$A$2:$A$28,0)),"")</f>
      </c>
      <c r="U642" s="89" t="str">
        <f>IFERROR(INDEX('Cost_Components'!$Q$2:$Q$28,MATCH(E642,'Cost_Components'!$A$2:$A$28,0)),"")</f>
      </c>
      <c r="V642" s="90" t="str">
        <f>1/(1+'Calculation_Assumptions'!$B$5)^(B642-'Calculation_Assumptions'!$B$2)</f>
      </c>
      <c r="W642" s="91" t="str">
        <f>Q642*V642</f>
      </c>
      <c r="X642" s="92" t="str">
        <f>R642*V642</f>
      </c>
      <c r="Y642" s="93" t="str">
        <f>S642*V642</f>
      </c>
      <c r="Z642" s="94" t="str">
        <f>IFERROR(INDEX('Cost_Components'!$T$2:$T$28,MATCH(E642,'Cost_Components'!$A$2:$A$28,0)),"")</f>
      </c>
      <c r="AA642" s="95" t="str">
        <f>IFERROR(INDEX('Cost_Components'!$U$2:$U$28,MATCH(E642,'Cost_Components'!$A$2:$A$28,0)),"")</f>
      </c>
      <c r="AB642" s="96" t="str">
        <f>IFERROR(INDEX('Cost_Components'!$V$2:$V$28,MATCH(E642,'Cost_Components'!$A$2:$A$28,0)),"")</f>
      </c>
      <c r="AC642" s="97" t="str">
        <f>IFERROR(INDEX('Cost_Components'!$M$2:$M$28,MATCH(E642,'Cost_Components'!$A$2:$A$28,0)),"")</f>
      </c>
      <c r="AD642" s="98" t="str">
        <f>IFERROR(INDEX('Cost_Components'!$N$2:$N$28,MATCH(E642,'Cost_Components'!$A$2:$A$28,0)),"")</f>
      </c>
      <c r="AE642" s="34" t="str">
        <f>IFERROR(INDEX('Cost_Components'!$O$2:$O$28,MATCH(E642,'Cost_Components'!$A$2:$A$28,0)),"")</f>
      </c>
      <c r="AF642" s="99" t="n">
        <v>189081090.805045</v>
      </c>
      <c r="AG642" s="100" t="n">
        <v>188934400.22828</v>
      </c>
      <c r="AH642" s="101" t="str">
        <f>IF(H642="shared-count-once",COUNTIFS($A$2:$A$1405,A642,$B$2:$B$1405,B642,$E$2:$E$1405,E642),1)</f>
      </c>
      <c r="AI642" s="102" t="n">
        <v>315525215.312548</v>
      </c>
      <c r="AJ642" s="103" t="str">
        <f>IF(AI642=0,"",Q642/AI642)</f>
      </c>
      <c r="AK642" s="104" t="str">
        <f>IF(AI642=0,"",R642/AI642)</f>
      </c>
      <c r="AL642" s="105" t="str">
        <f>IF(AI642=0,"",S642/AI642)</f>
      </c>
      <c r="AM642" s="106" t="str">
        <f>IF(AI642=0,"",Y642/AI642)</f>
      </c>
    </row>
    <row r="643">
      <c r="A643" t="s">
        <v>262</v>
      </c>
      <c r="B643" s="73" t="n">
        <v>2042</v>
      </c>
      <c r="C643" t="s">
        <v>262</v>
      </c>
      <c r="D643" t="s">
        <v>266</v>
      </c>
      <c r="E643" s="74" t="s">
        <v>363</v>
      </c>
      <c r="F643" s="75" t="s">
        <v>364</v>
      </c>
      <c r="G643" s="76" t="s">
        <v>263</v>
      </c>
      <c r="H643" s="77" t="s">
        <v>240</v>
      </c>
      <c r="I643" s="78" t="s">
        <v>115</v>
      </c>
      <c r="J643" s="79" t="str">
        <f>IFERROR(INDEX('Cost_Components'!$K$2:$K$28,MATCH(E643,'Cost_Components'!$A$2:$A$28,0)),"")</f>
      </c>
      <c r="K643" s="80" t="str">
        <f>IF(OR(L643="",Z643="",AA643="",AB643=""),"",IF(B643&lt;AA643,L643,IF(B643&gt;AB643,Z643,L643+(Z643-L643)*MIN(MAX((B643-AA643+1)/MAX(AB643-AA643+1,1),0),1))))</f>
      </c>
      <c r="L643" s="81" t="str">
        <f>IFERROR(INDEX('Cost_Components'!$S$2:$S$28,MATCH(E643,'Cost_Components'!$A$2:$A$28,0)),"")</f>
      </c>
      <c r="M643" s="82" t="str">
        <f>IFERROR(INDEX('Cost_Components'!$L$2:$L$28,MATCH(E643,'Cost_Components'!$A$2:$A$28,0)),"")</f>
      </c>
      <c r="N643" s="83" t="str">
        <f>IFERROR(INDEX('Cost_Components'!$P$2:$P$28,MATCH(E643,'Cost_Components'!$A$2:$A$28,0)),"")</f>
      </c>
      <c r="O643" s="84" t="str">
        <f>AF643*J643</f>
      </c>
      <c r="P643" s="85" t="str">
        <f>AG643*J643</f>
      </c>
      <c r="Q643" s="86" t="str">
        <f>P643*L643*M643*N643</f>
      </c>
      <c r="R643" s="87" t="str">
        <f>O643*K643*M643*N643</f>
      </c>
      <c r="S643" s="88" t="str">
        <f>R643-Q643</f>
      </c>
      <c r="T643" s="34" t="str">
        <f>IFERROR(INDEX('Cost_Components'!$R$2:$R$28,MATCH(E643,'Cost_Components'!$A$2:$A$28,0)),"")</f>
      </c>
      <c r="U643" s="89" t="str">
        <f>IFERROR(INDEX('Cost_Components'!$Q$2:$Q$28,MATCH(E643,'Cost_Components'!$A$2:$A$28,0)),"")</f>
      </c>
      <c r="V643" s="90" t="str">
        <f>1/(1+'Calculation_Assumptions'!$B$5)^(B643-'Calculation_Assumptions'!$B$2)</f>
      </c>
      <c r="W643" s="91" t="str">
        <f>Q643*V643</f>
      </c>
      <c r="X643" s="92" t="str">
        <f>R643*V643</f>
      </c>
      <c r="Y643" s="93" t="str">
        <f>S643*V643</f>
      </c>
      <c r="Z643" s="94" t="str">
        <f>IFERROR(INDEX('Cost_Components'!$T$2:$T$28,MATCH(E643,'Cost_Components'!$A$2:$A$28,0)),"")</f>
      </c>
      <c r="AA643" s="95" t="str">
        <f>IFERROR(INDEX('Cost_Components'!$U$2:$U$28,MATCH(E643,'Cost_Components'!$A$2:$A$28,0)),"")</f>
      </c>
      <c r="AB643" s="96" t="str">
        <f>IFERROR(INDEX('Cost_Components'!$V$2:$V$28,MATCH(E643,'Cost_Components'!$A$2:$A$28,0)),"")</f>
      </c>
      <c r="AC643" s="97" t="str">
        <f>IFERROR(INDEX('Cost_Components'!$M$2:$M$28,MATCH(E643,'Cost_Components'!$A$2:$A$28,0)),"")</f>
      </c>
      <c r="AD643" s="98" t="str">
        <f>IFERROR(INDEX('Cost_Components'!$N$2:$N$28,MATCH(E643,'Cost_Components'!$A$2:$A$28,0)),"")</f>
      </c>
      <c r="AE643" s="34" t="str">
        <f>IFERROR(INDEX('Cost_Components'!$O$2:$O$28,MATCH(E643,'Cost_Components'!$A$2:$A$28,0)),"")</f>
      </c>
      <c r="AF643" s="99" t="n">
        <v>191185466.212189</v>
      </c>
      <c r="AG643" s="100" t="n">
        <v>191020494.904652</v>
      </c>
      <c r="AH643" s="101" t="str">
        <f>IF(H643="shared-count-once",COUNTIFS($A$2:$A$1405,A643,$B$2:$B$1405,B643,$E$2:$E$1405,E643),1)</f>
      </c>
      <c r="AI643" s="102" t="n">
        <v>316707694.211882</v>
      </c>
      <c r="AJ643" s="103" t="str">
        <f>IF(AI643=0,"",Q643/AI643)</f>
      </c>
      <c r="AK643" s="104" t="str">
        <f>IF(AI643=0,"",R643/AI643)</f>
      </c>
      <c r="AL643" s="105" t="str">
        <f>IF(AI643=0,"",S643/AI643)</f>
      </c>
      <c r="AM643" s="106" t="str">
        <f>IF(AI643=0,"",Y643/AI643)</f>
      </c>
    </row>
    <row r="644">
      <c r="A644" t="s">
        <v>262</v>
      </c>
      <c r="B644" s="73" t="n">
        <v>2043</v>
      </c>
      <c r="C644" t="s">
        <v>262</v>
      </c>
      <c r="D644" t="s">
        <v>266</v>
      </c>
      <c r="E644" s="74" t="s">
        <v>363</v>
      </c>
      <c r="F644" s="75" t="s">
        <v>364</v>
      </c>
      <c r="G644" s="76" t="s">
        <v>263</v>
      </c>
      <c r="H644" s="77" t="s">
        <v>240</v>
      </c>
      <c r="I644" s="78" t="s">
        <v>115</v>
      </c>
      <c r="J644" s="79" t="str">
        <f>IFERROR(INDEX('Cost_Components'!$K$2:$K$28,MATCH(E644,'Cost_Components'!$A$2:$A$28,0)),"")</f>
      </c>
      <c r="K644" s="80" t="str">
        <f>IF(OR(L644="",Z644="",AA644="",AB644=""),"",IF(B644&lt;AA644,L644,IF(B644&gt;AB644,Z644,L644+(Z644-L644)*MIN(MAX((B644-AA644+1)/MAX(AB644-AA644+1,1),0),1))))</f>
      </c>
      <c r="L644" s="81" t="str">
        <f>IFERROR(INDEX('Cost_Components'!$S$2:$S$28,MATCH(E644,'Cost_Components'!$A$2:$A$28,0)),"")</f>
      </c>
      <c r="M644" s="82" t="str">
        <f>IFERROR(INDEX('Cost_Components'!$L$2:$L$28,MATCH(E644,'Cost_Components'!$A$2:$A$28,0)),"")</f>
      </c>
      <c r="N644" s="83" t="str">
        <f>IFERROR(INDEX('Cost_Components'!$P$2:$P$28,MATCH(E644,'Cost_Components'!$A$2:$A$28,0)),"")</f>
      </c>
      <c r="O644" s="84" t="str">
        <f>AF644*J644</f>
      </c>
      <c r="P644" s="85" t="str">
        <f>AG644*J644</f>
      </c>
      <c r="Q644" s="86" t="str">
        <f>P644*L644*M644*N644</f>
      </c>
      <c r="R644" s="87" t="str">
        <f>O644*K644*M644*N644</f>
      </c>
      <c r="S644" s="88" t="str">
        <f>R644-Q644</f>
      </c>
      <c r="T644" s="34" t="str">
        <f>IFERROR(INDEX('Cost_Components'!$R$2:$R$28,MATCH(E644,'Cost_Components'!$A$2:$A$28,0)),"")</f>
      </c>
      <c r="U644" s="89" t="str">
        <f>IFERROR(INDEX('Cost_Components'!$Q$2:$Q$28,MATCH(E644,'Cost_Components'!$A$2:$A$28,0)),"")</f>
      </c>
      <c r="V644" s="90" t="str">
        <f>1/(1+'Calculation_Assumptions'!$B$5)^(B644-'Calculation_Assumptions'!$B$2)</f>
      </c>
      <c r="W644" s="91" t="str">
        <f>Q644*V644</f>
      </c>
      <c r="X644" s="92" t="str">
        <f>R644*V644</f>
      </c>
      <c r="Y644" s="93" t="str">
        <f>S644*V644</f>
      </c>
      <c r="Z644" s="94" t="str">
        <f>IFERROR(INDEX('Cost_Components'!$T$2:$T$28,MATCH(E644,'Cost_Components'!$A$2:$A$28,0)),"")</f>
      </c>
      <c r="AA644" s="95" t="str">
        <f>IFERROR(INDEX('Cost_Components'!$U$2:$U$28,MATCH(E644,'Cost_Components'!$A$2:$A$28,0)),"")</f>
      </c>
      <c r="AB644" s="96" t="str">
        <f>IFERROR(INDEX('Cost_Components'!$V$2:$V$28,MATCH(E644,'Cost_Components'!$A$2:$A$28,0)),"")</f>
      </c>
      <c r="AC644" s="97" t="str">
        <f>IFERROR(INDEX('Cost_Components'!$M$2:$M$28,MATCH(E644,'Cost_Components'!$A$2:$A$28,0)),"")</f>
      </c>
      <c r="AD644" s="98" t="str">
        <f>IFERROR(INDEX('Cost_Components'!$N$2:$N$28,MATCH(E644,'Cost_Components'!$A$2:$A$28,0)),"")</f>
      </c>
      <c r="AE644" s="34" t="str">
        <f>IFERROR(INDEX('Cost_Components'!$O$2:$O$28,MATCH(E644,'Cost_Components'!$A$2:$A$28,0)),"")</f>
      </c>
      <c r="AF644" s="99" t="n">
        <v>193120509.682062</v>
      </c>
      <c r="AG644" s="100" t="n">
        <v>192936206.600428</v>
      </c>
      <c r="AH644" s="101" t="str">
        <f>IF(H644="shared-count-once",COUNTIFS($A$2:$A$1405,A644,$B$2:$B$1405,B644,$E$2:$E$1405,E644),1)</f>
      </c>
      <c r="AI644" s="102" t="n">
        <v>317814114.067152</v>
      </c>
      <c r="AJ644" s="103" t="str">
        <f>IF(AI644=0,"",Q644/AI644)</f>
      </c>
      <c r="AK644" s="104" t="str">
        <f>IF(AI644=0,"",R644/AI644)</f>
      </c>
      <c r="AL644" s="105" t="str">
        <f>IF(AI644=0,"",S644/AI644)</f>
      </c>
      <c r="AM644" s="106" t="str">
        <f>IF(AI644=0,"",Y644/AI644)</f>
      </c>
    </row>
    <row r="645">
      <c r="A645" t="s">
        <v>262</v>
      </c>
      <c r="B645" s="73" t="n">
        <v>2044</v>
      </c>
      <c r="C645" t="s">
        <v>262</v>
      </c>
      <c r="D645" t="s">
        <v>266</v>
      </c>
      <c r="E645" s="74" t="s">
        <v>363</v>
      </c>
      <c r="F645" s="75" t="s">
        <v>364</v>
      </c>
      <c r="G645" s="76" t="s">
        <v>263</v>
      </c>
      <c r="H645" s="77" t="s">
        <v>240</v>
      </c>
      <c r="I645" s="78" t="s">
        <v>115</v>
      </c>
      <c r="J645" s="79" t="str">
        <f>IFERROR(INDEX('Cost_Components'!$K$2:$K$28,MATCH(E645,'Cost_Components'!$A$2:$A$28,0)),"")</f>
      </c>
      <c r="K645" s="80" t="str">
        <f>IF(OR(L645="",Z645="",AA645="",AB645=""),"",IF(B645&lt;AA645,L645,IF(B645&gt;AB645,Z645,L645+(Z645-L645)*MIN(MAX((B645-AA645+1)/MAX(AB645-AA645+1,1),0),1))))</f>
      </c>
      <c r="L645" s="81" t="str">
        <f>IFERROR(INDEX('Cost_Components'!$S$2:$S$28,MATCH(E645,'Cost_Components'!$A$2:$A$28,0)),"")</f>
      </c>
      <c r="M645" s="82" t="str">
        <f>IFERROR(INDEX('Cost_Components'!$L$2:$L$28,MATCH(E645,'Cost_Components'!$A$2:$A$28,0)),"")</f>
      </c>
      <c r="N645" s="83" t="str">
        <f>IFERROR(INDEX('Cost_Components'!$P$2:$P$28,MATCH(E645,'Cost_Components'!$A$2:$A$28,0)),"")</f>
      </c>
      <c r="O645" s="84" t="str">
        <f>AF645*J645</f>
      </c>
      <c r="P645" s="85" t="str">
        <f>AG645*J645</f>
      </c>
      <c r="Q645" s="86" t="str">
        <f>P645*L645*M645*N645</f>
      </c>
      <c r="R645" s="87" t="str">
        <f>O645*K645*M645*N645</f>
      </c>
      <c r="S645" s="88" t="str">
        <f>R645-Q645</f>
      </c>
      <c r="T645" s="34" t="str">
        <f>IFERROR(INDEX('Cost_Components'!$R$2:$R$28,MATCH(E645,'Cost_Components'!$A$2:$A$28,0)),"")</f>
      </c>
      <c r="U645" s="89" t="str">
        <f>IFERROR(INDEX('Cost_Components'!$Q$2:$Q$28,MATCH(E645,'Cost_Components'!$A$2:$A$28,0)),"")</f>
      </c>
      <c r="V645" s="90" t="str">
        <f>1/(1+'Calculation_Assumptions'!$B$5)^(B645-'Calculation_Assumptions'!$B$2)</f>
      </c>
      <c r="W645" s="91" t="str">
        <f>Q645*V645</f>
      </c>
      <c r="X645" s="92" t="str">
        <f>R645*V645</f>
      </c>
      <c r="Y645" s="93" t="str">
        <f>S645*V645</f>
      </c>
      <c r="Z645" s="94" t="str">
        <f>IFERROR(INDEX('Cost_Components'!$T$2:$T$28,MATCH(E645,'Cost_Components'!$A$2:$A$28,0)),"")</f>
      </c>
      <c r="AA645" s="95" t="str">
        <f>IFERROR(INDEX('Cost_Components'!$U$2:$U$28,MATCH(E645,'Cost_Components'!$A$2:$A$28,0)),"")</f>
      </c>
      <c r="AB645" s="96" t="str">
        <f>IFERROR(INDEX('Cost_Components'!$V$2:$V$28,MATCH(E645,'Cost_Components'!$A$2:$A$28,0)),"")</f>
      </c>
      <c r="AC645" s="97" t="str">
        <f>IFERROR(INDEX('Cost_Components'!$M$2:$M$28,MATCH(E645,'Cost_Components'!$A$2:$A$28,0)),"")</f>
      </c>
      <c r="AD645" s="98" t="str">
        <f>IFERROR(INDEX('Cost_Components'!$N$2:$N$28,MATCH(E645,'Cost_Components'!$A$2:$A$28,0)),"")</f>
      </c>
      <c r="AE645" s="34" t="str">
        <f>IFERROR(INDEX('Cost_Components'!$O$2:$O$28,MATCH(E645,'Cost_Components'!$A$2:$A$28,0)),"")</f>
      </c>
      <c r="AF645" s="99" t="n">
        <v>194945893.365375</v>
      </c>
      <c r="AG645" s="100" t="n">
        <v>194740839.86655</v>
      </c>
      <c r="AH645" s="101" t="str">
        <f>IF(H645="shared-count-once",COUNTIFS($A$2:$A$1405,A645,$B$2:$B$1405,B645,$E$2:$E$1405,E645),1)</f>
      </c>
      <c r="AI645" s="102" t="n">
        <v>318840890.732156</v>
      </c>
      <c r="AJ645" s="103" t="str">
        <f>IF(AI645=0,"",Q645/AI645)</f>
      </c>
      <c r="AK645" s="104" t="str">
        <f>IF(AI645=0,"",R645/AI645)</f>
      </c>
      <c r="AL645" s="105" t="str">
        <f>IF(AI645=0,"",S645/AI645)</f>
      </c>
      <c r="AM645" s="106" t="str">
        <f>IF(AI645=0,"",Y645/AI645)</f>
      </c>
    </row>
    <row r="646">
      <c r="A646" t="s">
        <v>262</v>
      </c>
      <c r="B646" s="73" t="n">
        <v>2045</v>
      </c>
      <c r="C646" t="s">
        <v>262</v>
      </c>
      <c r="D646" t="s">
        <v>266</v>
      </c>
      <c r="E646" s="74" t="s">
        <v>363</v>
      </c>
      <c r="F646" s="75" t="s">
        <v>364</v>
      </c>
      <c r="G646" s="76" t="s">
        <v>263</v>
      </c>
      <c r="H646" s="77" t="s">
        <v>240</v>
      </c>
      <c r="I646" s="78" t="s">
        <v>115</v>
      </c>
      <c r="J646" s="79" t="str">
        <f>IFERROR(INDEX('Cost_Components'!$K$2:$K$28,MATCH(E646,'Cost_Components'!$A$2:$A$28,0)),"")</f>
      </c>
      <c r="K646" s="80" t="str">
        <f>IF(OR(L646="",Z646="",AA646="",AB646=""),"",IF(B646&lt;AA646,L646,IF(B646&gt;AB646,Z646,L646+(Z646-L646)*MIN(MAX((B646-AA646+1)/MAX(AB646-AA646+1,1),0),1))))</f>
      </c>
      <c r="L646" s="81" t="str">
        <f>IFERROR(INDEX('Cost_Components'!$S$2:$S$28,MATCH(E646,'Cost_Components'!$A$2:$A$28,0)),"")</f>
      </c>
      <c r="M646" s="82" t="str">
        <f>IFERROR(INDEX('Cost_Components'!$L$2:$L$28,MATCH(E646,'Cost_Components'!$A$2:$A$28,0)),"")</f>
      </c>
      <c r="N646" s="83" t="str">
        <f>IFERROR(INDEX('Cost_Components'!$P$2:$P$28,MATCH(E646,'Cost_Components'!$A$2:$A$28,0)),"")</f>
      </c>
      <c r="O646" s="84" t="str">
        <f>AF646*J646</f>
      </c>
      <c r="P646" s="85" t="str">
        <f>AG646*J646</f>
      </c>
      <c r="Q646" s="86" t="str">
        <f>P646*L646*M646*N646</f>
      </c>
      <c r="R646" s="87" t="str">
        <f>O646*K646*M646*N646</f>
      </c>
      <c r="S646" s="88" t="str">
        <f>R646-Q646</f>
      </c>
      <c r="T646" s="34" t="str">
        <f>IFERROR(INDEX('Cost_Components'!$R$2:$R$28,MATCH(E646,'Cost_Components'!$A$2:$A$28,0)),"")</f>
      </c>
      <c r="U646" s="89" t="str">
        <f>IFERROR(INDEX('Cost_Components'!$Q$2:$Q$28,MATCH(E646,'Cost_Components'!$A$2:$A$28,0)),"")</f>
      </c>
      <c r="V646" s="90" t="str">
        <f>1/(1+'Calculation_Assumptions'!$B$5)^(B646-'Calculation_Assumptions'!$B$2)</f>
      </c>
      <c r="W646" s="91" t="str">
        <f>Q646*V646</f>
      </c>
      <c r="X646" s="92" t="str">
        <f>R646*V646</f>
      </c>
      <c r="Y646" s="93" t="str">
        <f>S646*V646</f>
      </c>
      <c r="Z646" s="94" t="str">
        <f>IFERROR(INDEX('Cost_Components'!$T$2:$T$28,MATCH(E646,'Cost_Components'!$A$2:$A$28,0)),"")</f>
      </c>
      <c r="AA646" s="95" t="str">
        <f>IFERROR(INDEX('Cost_Components'!$U$2:$U$28,MATCH(E646,'Cost_Components'!$A$2:$A$28,0)),"")</f>
      </c>
      <c r="AB646" s="96" t="str">
        <f>IFERROR(INDEX('Cost_Components'!$V$2:$V$28,MATCH(E646,'Cost_Components'!$A$2:$A$28,0)),"")</f>
      </c>
      <c r="AC646" s="97" t="str">
        <f>IFERROR(INDEX('Cost_Components'!$M$2:$M$28,MATCH(E646,'Cost_Components'!$A$2:$A$28,0)),"")</f>
      </c>
      <c r="AD646" s="98" t="str">
        <f>IFERROR(INDEX('Cost_Components'!$N$2:$N$28,MATCH(E646,'Cost_Components'!$A$2:$A$28,0)),"")</f>
      </c>
      <c r="AE646" s="34" t="str">
        <f>IFERROR(INDEX('Cost_Components'!$O$2:$O$28,MATCH(E646,'Cost_Components'!$A$2:$A$28,0)),"")</f>
      </c>
      <c r="AF646" s="99" t="n">
        <v>196641482.948101</v>
      </c>
      <c r="AG646" s="100" t="n">
        <v>196414899.064498</v>
      </c>
      <c r="AH646" s="101" t="str">
        <f>IF(H646="shared-count-once",COUNTIFS($A$2:$A$1405,A646,$B$2:$B$1405,B646,$E$2:$E$1405,E646),1)</f>
      </c>
      <c r="AI646" s="102" t="n">
        <v>319784682.33108</v>
      </c>
      <c r="AJ646" s="103" t="str">
        <f>IF(AI646=0,"",Q646/AI646)</f>
      </c>
      <c r="AK646" s="104" t="str">
        <f>IF(AI646=0,"",R646/AI646)</f>
      </c>
      <c r="AL646" s="105" t="str">
        <f>IF(AI646=0,"",S646/AI646)</f>
      </c>
      <c r="AM646" s="106" t="str">
        <f>IF(AI646=0,"",Y646/AI646)</f>
      </c>
    </row>
    <row r="647">
      <c r="A647" t="s">
        <v>262</v>
      </c>
      <c r="B647" s="73" t="n">
        <v>2046</v>
      </c>
      <c r="C647" t="s">
        <v>262</v>
      </c>
      <c r="D647" t="s">
        <v>266</v>
      </c>
      <c r="E647" s="74" t="s">
        <v>363</v>
      </c>
      <c r="F647" s="75" t="s">
        <v>364</v>
      </c>
      <c r="G647" s="76" t="s">
        <v>263</v>
      </c>
      <c r="H647" s="77" t="s">
        <v>240</v>
      </c>
      <c r="I647" s="78" t="s">
        <v>115</v>
      </c>
      <c r="J647" s="79" t="str">
        <f>IFERROR(INDEX('Cost_Components'!$K$2:$K$28,MATCH(E647,'Cost_Components'!$A$2:$A$28,0)),"")</f>
      </c>
      <c r="K647" s="80" t="str">
        <f>IF(OR(L647="",Z647="",AA647="",AB647=""),"",IF(B647&lt;AA647,L647,IF(B647&gt;AB647,Z647,L647+(Z647-L647)*MIN(MAX((B647-AA647+1)/MAX(AB647-AA647+1,1),0),1))))</f>
      </c>
      <c r="L647" s="81" t="str">
        <f>IFERROR(INDEX('Cost_Components'!$S$2:$S$28,MATCH(E647,'Cost_Components'!$A$2:$A$28,0)),"")</f>
      </c>
      <c r="M647" s="82" t="str">
        <f>IFERROR(INDEX('Cost_Components'!$L$2:$L$28,MATCH(E647,'Cost_Components'!$A$2:$A$28,0)),"")</f>
      </c>
      <c r="N647" s="83" t="str">
        <f>IFERROR(INDEX('Cost_Components'!$P$2:$P$28,MATCH(E647,'Cost_Components'!$A$2:$A$28,0)),"")</f>
      </c>
      <c r="O647" s="84" t="str">
        <f>AF647*J647</f>
      </c>
      <c r="P647" s="85" t="str">
        <f>AG647*J647</f>
      </c>
      <c r="Q647" s="86" t="str">
        <f>P647*L647*M647*N647</f>
      </c>
      <c r="R647" s="87" t="str">
        <f>O647*K647*M647*N647</f>
      </c>
      <c r="S647" s="88" t="str">
        <f>R647-Q647</f>
      </c>
      <c r="T647" s="34" t="str">
        <f>IFERROR(INDEX('Cost_Components'!$R$2:$R$28,MATCH(E647,'Cost_Components'!$A$2:$A$28,0)),"")</f>
      </c>
      <c r="U647" s="89" t="str">
        <f>IFERROR(INDEX('Cost_Components'!$Q$2:$Q$28,MATCH(E647,'Cost_Components'!$A$2:$A$28,0)),"")</f>
      </c>
      <c r="V647" s="90" t="str">
        <f>1/(1+'Calculation_Assumptions'!$B$5)^(B647-'Calculation_Assumptions'!$B$2)</f>
      </c>
      <c r="W647" s="91" t="str">
        <f>Q647*V647</f>
      </c>
      <c r="X647" s="92" t="str">
        <f>R647*V647</f>
      </c>
      <c r="Y647" s="93" t="str">
        <f>S647*V647</f>
      </c>
      <c r="Z647" s="94" t="str">
        <f>IFERROR(INDEX('Cost_Components'!$T$2:$T$28,MATCH(E647,'Cost_Components'!$A$2:$A$28,0)),"")</f>
      </c>
      <c r="AA647" s="95" t="str">
        <f>IFERROR(INDEX('Cost_Components'!$U$2:$U$28,MATCH(E647,'Cost_Components'!$A$2:$A$28,0)),"")</f>
      </c>
      <c r="AB647" s="96" t="str">
        <f>IFERROR(INDEX('Cost_Components'!$V$2:$V$28,MATCH(E647,'Cost_Components'!$A$2:$A$28,0)),"")</f>
      </c>
      <c r="AC647" s="97" t="str">
        <f>IFERROR(INDEX('Cost_Components'!$M$2:$M$28,MATCH(E647,'Cost_Components'!$A$2:$A$28,0)),"")</f>
      </c>
      <c r="AD647" s="98" t="str">
        <f>IFERROR(INDEX('Cost_Components'!$N$2:$N$28,MATCH(E647,'Cost_Components'!$A$2:$A$28,0)),"")</f>
      </c>
      <c r="AE647" s="34" t="str">
        <f>IFERROR(INDEX('Cost_Components'!$O$2:$O$28,MATCH(E647,'Cost_Components'!$A$2:$A$28,0)),"")</f>
      </c>
      <c r="AF647" s="99" t="n">
        <v>198232216.699418</v>
      </c>
      <c r="AG647" s="100" t="n">
        <v>197983069.14574</v>
      </c>
      <c r="AH647" s="101" t="str">
        <f>IF(H647="shared-count-once",COUNTIFS($A$2:$A$1405,A647,$B$2:$B$1405,B647,$E$2:$E$1405,E647),1)</f>
      </c>
      <c r="AI647" s="102" t="n">
        <v>320645615.981408</v>
      </c>
      <c r="AJ647" s="103" t="str">
        <f>IF(AI647=0,"",Q647/AI647)</f>
      </c>
      <c r="AK647" s="104" t="str">
        <f>IF(AI647=0,"",R647/AI647)</f>
      </c>
      <c r="AL647" s="105" t="str">
        <f>IF(AI647=0,"",S647/AI647)</f>
      </c>
      <c r="AM647" s="106" t="str">
        <f>IF(AI647=0,"",Y647/AI647)</f>
      </c>
    </row>
    <row r="648">
      <c r="A648" t="s">
        <v>262</v>
      </c>
      <c r="B648" s="73" t="n">
        <v>2047</v>
      </c>
      <c r="C648" t="s">
        <v>262</v>
      </c>
      <c r="D648" t="s">
        <v>266</v>
      </c>
      <c r="E648" s="74" t="s">
        <v>363</v>
      </c>
      <c r="F648" s="75" t="s">
        <v>364</v>
      </c>
      <c r="G648" s="76" t="s">
        <v>263</v>
      </c>
      <c r="H648" s="77" t="s">
        <v>240</v>
      </c>
      <c r="I648" s="78" t="s">
        <v>115</v>
      </c>
      <c r="J648" s="79" t="str">
        <f>IFERROR(INDEX('Cost_Components'!$K$2:$K$28,MATCH(E648,'Cost_Components'!$A$2:$A$28,0)),"")</f>
      </c>
      <c r="K648" s="80" t="str">
        <f>IF(OR(L648="",Z648="",AA648="",AB648=""),"",IF(B648&lt;AA648,L648,IF(B648&gt;AB648,Z648,L648+(Z648-L648)*MIN(MAX((B648-AA648+1)/MAX(AB648-AA648+1,1),0),1))))</f>
      </c>
      <c r="L648" s="81" t="str">
        <f>IFERROR(INDEX('Cost_Components'!$S$2:$S$28,MATCH(E648,'Cost_Components'!$A$2:$A$28,0)),"")</f>
      </c>
      <c r="M648" s="82" t="str">
        <f>IFERROR(INDEX('Cost_Components'!$L$2:$L$28,MATCH(E648,'Cost_Components'!$A$2:$A$28,0)),"")</f>
      </c>
      <c r="N648" s="83" t="str">
        <f>IFERROR(INDEX('Cost_Components'!$P$2:$P$28,MATCH(E648,'Cost_Components'!$A$2:$A$28,0)),"")</f>
      </c>
      <c r="O648" s="84" t="str">
        <f>AF648*J648</f>
      </c>
      <c r="P648" s="85" t="str">
        <f>AG648*J648</f>
      </c>
      <c r="Q648" s="86" t="str">
        <f>P648*L648*M648*N648</f>
      </c>
      <c r="R648" s="87" t="str">
        <f>O648*K648*M648*N648</f>
      </c>
      <c r="S648" s="88" t="str">
        <f>R648-Q648</f>
      </c>
      <c r="T648" s="34" t="str">
        <f>IFERROR(INDEX('Cost_Components'!$R$2:$R$28,MATCH(E648,'Cost_Components'!$A$2:$A$28,0)),"")</f>
      </c>
      <c r="U648" s="89" t="str">
        <f>IFERROR(INDEX('Cost_Components'!$Q$2:$Q$28,MATCH(E648,'Cost_Components'!$A$2:$A$28,0)),"")</f>
      </c>
      <c r="V648" s="90" t="str">
        <f>1/(1+'Calculation_Assumptions'!$B$5)^(B648-'Calculation_Assumptions'!$B$2)</f>
      </c>
      <c r="W648" s="91" t="str">
        <f>Q648*V648</f>
      </c>
      <c r="X648" s="92" t="str">
        <f>R648*V648</f>
      </c>
      <c r="Y648" s="93" t="str">
        <f>S648*V648</f>
      </c>
      <c r="Z648" s="94" t="str">
        <f>IFERROR(INDEX('Cost_Components'!$T$2:$T$28,MATCH(E648,'Cost_Components'!$A$2:$A$28,0)),"")</f>
      </c>
      <c r="AA648" s="95" t="str">
        <f>IFERROR(INDEX('Cost_Components'!$U$2:$U$28,MATCH(E648,'Cost_Components'!$A$2:$A$28,0)),"")</f>
      </c>
      <c r="AB648" s="96" t="str">
        <f>IFERROR(INDEX('Cost_Components'!$V$2:$V$28,MATCH(E648,'Cost_Components'!$A$2:$A$28,0)),"")</f>
      </c>
      <c r="AC648" s="97" t="str">
        <f>IFERROR(INDEX('Cost_Components'!$M$2:$M$28,MATCH(E648,'Cost_Components'!$A$2:$A$28,0)),"")</f>
      </c>
      <c r="AD648" s="98" t="str">
        <f>IFERROR(INDEX('Cost_Components'!$N$2:$N$28,MATCH(E648,'Cost_Components'!$A$2:$A$28,0)),"")</f>
      </c>
      <c r="AE648" s="34" t="str">
        <f>IFERROR(INDEX('Cost_Components'!$O$2:$O$28,MATCH(E648,'Cost_Components'!$A$2:$A$28,0)),"")</f>
      </c>
      <c r="AF648" s="99" t="n">
        <v>199504382.345688</v>
      </c>
      <c r="AG648" s="100" t="n">
        <v>199231676.533879</v>
      </c>
      <c r="AH648" s="101" t="str">
        <f>IF(H648="shared-count-once",COUNTIFS($A$2:$A$1405,A648,$B$2:$B$1405,B648,$E$2:$E$1405,E648),1)</f>
      </c>
      <c r="AI648" s="102" t="n">
        <v>321429520.522875</v>
      </c>
      <c r="AJ648" s="103" t="str">
        <f>IF(AI648=0,"",Q648/AI648)</f>
      </c>
      <c r="AK648" s="104" t="str">
        <f>IF(AI648=0,"",R648/AI648)</f>
      </c>
      <c r="AL648" s="105" t="str">
        <f>IF(AI648=0,"",S648/AI648)</f>
      </c>
      <c r="AM648" s="106" t="str">
        <f>IF(AI648=0,"",Y648/AI648)</f>
      </c>
    </row>
    <row r="649">
      <c r="A649" t="s">
        <v>262</v>
      </c>
      <c r="B649" s="73" t="n">
        <v>2048</v>
      </c>
      <c r="C649" t="s">
        <v>262</v>
      </c>
      <c r="D649" t="s">
        <v>266</v>
      </c>
      <c r="E649" s="74" t="s">
        <v>363</v>
      </c>
      <c r="F649" s="75" t="s">
        <v>364</v>
      </c>
      <c r="G649" s="76" t="s">
        <v>263</v>
      </c>
      <c r="H649" s="77" t="s">
        <v>240</v>
      </c>
      <c r="I649" s="78" t="s">
        <v>115</v>
      </c>
      <c r="J649" s="79" t="str">
        <f>IFERROR(INDEX('Cost_Components'!$K$2:$K$28,MATCH(E649,'Cost_Components'!$A$2:$A$28,0)),"")</f>
      </c>
      <c r="K649" s="80" t="str">
        <f>IF(OR(L649="",Z649="",AA649="",AB649=""),"",IF(B649&lt;AA649,L649,IF(B649&gt;AB649,Z649,L649+(Z649-L649)*MIN(MAX((B649-AA649+1)/MAX(AB649-AA649+1,1),0),1))))</f>
      </c>
      <c r="L649" s="81" t="str">
        <f>IFERROR(INDEX('Cost_Components'!$S$2:$S$28,MATCH(E649,'Cost_Components'!$A$2:$A$28,0)),"")</f>
      </c>
      <c r="M649" s="82" t="str">
        <f>IFERROR(INDEX('Cost_Components'!$L$2:$L$28,MATCH(E649,'Cost_Components'!$A$2:$A$28,0)),"")</f>
      </c>
      <c r="N649" s="83" t="str">
        <f>IFERROR(INDEX('Cost_Components'!$P$2:$P$28,MATCH(E649,'Cost_Components'!$A$2:$A$28,0)),"")</f>
      </c>
      <c r="O649" s="84" t="str">
        <f>AF649*J649</f>
      </c>
      <c r="P649" s="85" t="str">
        <f>AG649*J649</f>
      </c>
      <c r="Q649" s="86" t="str">
        <f>P649*L649*M649*N649</f>
      </c>
      <c r="R649" s="87" t="str">
        <f>O649*K649*M649*N649</f>
      </c>
      <c r="S649" s="88" t="str">
        <f>R649-Q649</f>
      </c>
      <c r="T649" s="34" t="str">
        <f>IFERROR(INDEX('Cost_Components'!$R$2:$R$28,MATCH(E649,'Cost_Components'!$A$2:$A$28,0)),"")</f>
      </c>
      <c r="U649" s="89" t="str">
        <f>IFERROR(INDEX('Cost_Components'!$Q$2:$Q$28,MATCH(E649,'Cost_Components'!$A$2:$A$28,0)),"")</f>
      </c>
      <c r="V649" s="90" t="str">
        <f>1/(1+'Calculation_Assumptions'!$B$5)^(B649-'Calculation_Assumptions'!$B$2)</f>
      </c>
      <c r="W649" s="91" t="str">
        <f>Q649*V649</f>
      </c>
      <c r="X649" s="92" t="str">
        <f>R649*V649</f>
      </c>
      <c r="Y649" s="93" t="str">
        <f>S649*V649</f>
      </c>
      <c r="Z649" s="94" t="str">
        <f>IFERROR(INDEX('Cost_Components'!$T$2:$T$28,MATCH(E649,'Cost_Components'!$A$2:$A$28,0)),"")</f>
      </c>
      <c r="AA649" s="95" t="str">
        <f>IFERROR(INDEX('Cost_Components'!$U$2:$U$28,MATCH(E649,'Cost_Components'!$A$2:$A$28,0)),"")</f>
      </c>
      <c r="AB649" s="96" t="str">
        <f>IFERROR(INDEX('Cost_Components'!$V$2:$V$28,MATCH(E649,'Cost_Components'!$A$2:$A$28,0)),"")</f>
      </c>
      <c r="AC649" s="97" t="str">
        <f>IFERROR(INDEX('Cost_Components'!$M$2:$M$28,MATCH(E649,'Cost_Components'!$A$2:$A$28,0)),"")</f>
      </c>
      <c r="AD649" s="98" t="str">
        <f>IFERROR(INDEX('Cost_Components'!$N$2:$N$28,MATCH(E649,'Cost_Components'!$A$2:$A$28,0)),"")</f>
      </c>
      <c r="AE649" s="34" t="str">
        <f>IFERROR(INDEX('Cost_Components'!$O$2:$O$28,MATCH(E649,'Cost_Components'!$A$2:$A$28,0)),"")</f>
      </c>
      <c r="AF649" s="99" t="n">
        <v>200681296.621805</v>
      </c>
      <c r="AG649" s="100" t="n">
        <v>200384086.462219</v>
      </c>
      <c r="AH649" s="101" t="str">
        <f>IF(H649="shared-count-once",COUNTIFS($A$2:$A$1405,A649,$B$2:$B$1405,B649,$E$2:$E$1405,E649),1)</f>
      </c>
      <c r="AI649" s="102" t="n">
        <v>322136832.260161</v>
      </c>
      <c r="AJ649" s="103" t="str">
        <f>IF(AI649=0,"",Q649/AI649)</f>
      </c>
      <c r="AK649" s="104" t="str">
        <f>IF(AI649=0,"",R649/AI649)</f>
      </c>
      <c r="AL649" s="105" t="str">
        <f>IF(AI649=0,"",S649/AI649)</f>
      </c>
      <c r="AM649" s="106" t="str">
        <f>IF(AI649=0,"",Y649/AI649)</f>
      </c>
    </row>
    <row r="650">
      <c r="A650" t="s">
        <v>262</v>
      </c>
      <c r="B650" s="73" t="n">
        <v>2049</v>
      </c>
      <c r="C650" t="s">
        <v>262</v>
      </c>
      <c r="D650" t="s">
        <v>266</v>
      </c>
      <c r="E650" s="74" t="s">
        <v>363</v>
      </c>
      <c r="F650" s="75" t="s">
        <v>364</v>
      </c>
      <c r="G650" s="76" t="s">
        <v>263</v>
      </c>
      <c r="H650" s="77" t="s">
        <v>240</v>
      </c>
      <c r="I650" s="78" t="s">
        <v>115</v>
      </c>
      <c r="J650" s="79" t="str">
        <f>IFERROR(INDEX('Cost_Components'!$K$2:$K$28,MATCH(E650,'Cost_Components'!$A$2:$A$28,0)),"")</f>
      </c>
      <c r="K650" s="80" t="str">
        <f>IF(OR(L650="",Z650="",AA650="",AB650=""),"",IF(B650&lt;AA650,L650,IF(B650&gt;AB650,Z650,L650+(Z650-L650)*MIN(MAX((B650-AA650+1)/MAX(AB650-AA650+1,1),0),1))))</f>
      </c>
      <c r="L650" s="81" t="str">
        <f>IFERROR(INDEX('Cost_Components'!$S$2:$S$28,MATCH(E650,'Cost_Components'!$A$2:$A$28,0)),"")</f>
      </c>
      <c r="M650" s="82" t="str">
        <f>IFERROR(INDEX('Cost_Components'!$L$2:$L$28,MATCH(E650,'Cost_Components'!$A$2:$A$28,0)),"")</f>
      </c>
      <c r="N650" s="83" t="str">
        <f>IFERROR(INDEX('Cost_Components'!$P$2:$P$28,MATCH(E650,'Cost_Components'!$A$2:$A$28,0)),"")</f>
      </c>
      <c r="O650" s="84" t="str">
        <f>AF650*J650</f>
      </c>
      <c r="P650" s="85" t="str">
        <f>AG650*J650</f>
      </c>
      <c r="Q650" s="86" t="str">
        <f>P650*L650*M650*N650</f>
      </c>
      <c r="R650" s="87" t="str">
        <f>O650*K650*M650*N650</f>
      </c>
      <c r="S650" s="88" t="str">
        <f>R650-Q650</f>
      </c>
      <c r="T650" s="34" t="str">
        <f>IFERROR(INDEX('Cost_Components'!$R$2:$R$28,MATCH(E650,'Cost_Components'!$A$2:$A$28,0)),"")</f>
      </c>
      <c r="U650" s="89" t="str">
        <f>IFERROR(INDEX('Cost_Components'!$Q$2:$Q$28,MATCH(E650,'Cost_Components'!$A$2:$A$28,0)),"")</f>
      </c>
      <c r="V650" s="90" t="str">
        <f>1/(1+'Calculation_Assumptions'!$B$5)^(B650-'Calculation_Assumptions'!$B$2)</f>
      </c>
      <c r="W650" s="91" t="str">
        <f>Q650*V650</f>
      </c>
      <c r="X650" s="92" t="str">
        <f>R650*V650</f>
      </c>
      <c r="Y650" s="93" t="str">
        <f>S650*V650</f>
      </c>
      <c r="Z650" s="94" t="str">
        <f>IFERROR(INDEX('Cost_Components'!$T$2:$T$28,MATCH(E650,'Cost_Components'!$A$2:$A$28,0)),"")</f>
      </c>
      <c r="AA650" s="95" t="str">
        <f>IFERROR(INDEX('Cost_Components'!$U$2:$U$28,MATCH(E650,'Cost_Components'!$A$2:$A$28,0)),"")</f>
      </c>
      <c r="AB650" s="96" t="str">
        <f>IFERROR(INDEX('Cost_Components'!$V$2:$V$28,MATCH(E650,'Cost_Components'!$A$2:$A$28,0)),"")</f>
      </c>
      <c r="AC650" s="97" t="str">
        <f>IFERROR(INDEX('Cost_Components'!$M$2:$M$28,MATCH(E650,'Cost_Components'!$A$2:$A$28,0)),"")</f>
      </c>
      <c r="AD650" s="98" t="str">
        <f>IFERROR(INDEX('Cost_Components'!$N$2:$N$28,MATCH(E650,'Cost_Components'!$A$2:$A$28,0)),"")</f>
      </c>
      <c r="AE650" s="34" t="str">
        <f>IFERROR(INDEX('Cost_Components'!$O$2:$O$28,MATCH(E650,'Cost_Components'!$A$2:$A$28,0)),"")</f>
      </c>
      <c r="AF650" s="99" t="n">
        <v>201802353.274377</v>
      </c>
      <c r="AG650" s="100" t="n">
        <v>201479711.500819</v>
      </c>
      <c r="AH650" s="101" t="str">
        <f>IF(H650="shared-count-once",COUNTIFS($A$2:$A$1405,A650,$B$2:$B$1405,B650,$E$2:$E$1405,E650),1)</f>
      </c>
      <c r="AI650" s="102" t="n">
        <v>322765819.752681</v>
      </c>
      <c r="AJ650" s="103" t="str">
        <f>IF(AI650=0,"",Q650/AI650)</f>
      </c>
      <c r="AK650" s="104" t="str">
        <f>IF(AI650=0,"",R650/AI650)</f>
      </c>
      <c r="AL650" s="105" t="str">
        <f>IF(AI650=0,"",S650/AI650)</f>
      </c>
      <c r="AM650" s="106" t="str">
        <f>IF(AI650=0,"",Y650/AI650)</f>
      </c>
    </row>
    <row r="651">
      <c r="A651" t="s">
        <v>262</v>
      </c>
      <c r="B651" s="73" t="n">
        <v>2050</v>
      </c>
      <c r="C651" t="s">
        <v>262</v>
      </c>
      <c r="D651" t="s">
        <v>266</v>
      </c>
      <c r="E651" s="74" t="s">
        <v>363</v>
      </c>
      <c r="F651" s="75" t="s">
        <v>364</v>
      </c>
      <c r="G651" s="76" t="s">
        <v>263</v>
      </c>
      <c r="H651" s="77" t="s">
        <v>240</v>
      </c>
      <c r="I651" s="78" t="s">
        <v>115</v>
      </c>
      <c r="J651" s="79" t="str">
        <f>IFERROR(INDEX('Cost_Components'!$K$2:$K$28,MATCH(E651,'Cost_Components'!$A$2:$A$28,0)),"")</f>
      </c>
      <c r="K651" s="80" t="str">
        <f>IF(OR(L651="",Z651="",AA651="",AB651=""),"",IF(B651&lt;AA651,L651,IF(B651&gt;AB651,Z651,L651+(Z651-L651)*MIN(MAX((B651-AA651+1)/MAX(AB651-AA651+1,1),0),1))))</f>
      </c>
      <c r="L651" s="81" t="str">
        <f>IFERROR(INDEX('Cost_Components'!$S$2:$S$28,MATCH(E651,'Cost_Components'!$A$2:$A$28,0)),"")</f>
      </c>
      <c r="M651" s="82" t="str">
        <f>IFERROR(INDEX('Cost_Components'!$L$2:$L$28,MATCH(E651,'Cost_Components'!$A$2:$A$28,0)),"")</f>
      </c>
      <c r="N651" s="83" t="str">
        <f>IFERROR(INDEX('Cost_Components'!$P$2:$P$28,MATCH(E651,'Cost_Components'!$A$2:$A$28,0)),"")</f>
      </c>
      <c r="O651" s="84" t="str">
        <f>AF651*J651</f>
      </c>
      <c r="P651" s="85" t="str">
        <f>AG651*J651</f>
      </c>
      <c r="Q651" s="86" t="str">
        <f>P651*L651*M651*N651</f>
      </c>
      <c r="R651" s="87" t="str">
        <f>O651*K651*M651*N651</f>
      </c>
      <c r="S651" s="88" t="str">
        <f>R651-Q651</f>
      </c>
      <c r="T651" s="34" t="str">
        <f>IFERROR(INDEX('Cost_Components'!$R$2:$R$28,MATCH(E651,'Cost_Components'!$A$2:$A$28,0)),"")</f>
      </c>
      <c r="U651" s="89" t="str">
        <f>IFERROR(INDEX('Cost_Components'!$Q$2:$Q$28,MATCH(E651,'Cost_Components'!$A$2:$A$28,0)),"")</f>
      </c>
      <c r="V651" s="90" t="str">
        <f>1/(1+'Calculation_Assumptions'!$B$5)^(B651-'Calculation_Assumptions'!$B$2)</f>
      </c>
      <c r="W651" s="91" t="str">
        <f>Q651*V651</f>
      </c>
      <c r="X651" s="92" t="str">
        <f>R651*V651</f>
      </c>
      <c r="Y651" s="93" t="str">
        <f>S651*V651</f>
      </c>
      <c r="Z651" s="94" t="str">
        <f>IFERROR(INDEX('Cost_Components'!$T$2:$T$28,MATCH(E651,'Cost_Components'!$A$2:$A$28,0)),"")</f>
      </c>
      <c r="AA651" s="95" t="str">
        <f>IFERROR(INDEX('Cost_Components'!$U$2:$U$28,MATCH(E651,'Cost_Components'!$A$2:$A$28,0)),"")</f>
      </c>
      <c r="AB651" s="96" t="str">
        <f>IFERROR(INDEX('Cost_Components'!$V$2:$V$28,MATCH(E651,'Cost_Components'!$A$2:$A$28,0)),"")</f>
      </c>
      <c r="AC651" s="97" t="str">
        <f>IFERROR(INDEX('Cost_Components'!$M$2:$M$28,MATCH(E651,'Cost_Components'!$A$2:$A$28,0)),"")</f>
      </c>
      <c r="AD651" s="98" t="str">
        <f>IFERROR(INDEX('Cost_Components'!$N$2:$N$28,MATCH(E651,'Cost_Components'!$A$2:$A$28,0)),"")</f>
      </c>
      <c r="AE651" s="34" t="str">
        <f>IFERROR(INDEX('Cost_Components'!$O$2:$O$28,MATCH(E651,'Cost_Components'!$A$2:$A$28,0)),"")</f>
      </c>
      <c r="AF651" s="99" t="n">
        <v>202862088.636037</v>
      </c>
      <c r="AG651" s="100" t="n">
        <v>202479799.760483</v>
      </c>
      <c r="AH651" s="101" t="str">
        <f>IF(H651="shared-count-once",COUNTIFS($A$2:$A$1405,A651,$B$2:$B$1405,B651,$E$2:$E$1405,E651),1)</f>
      </c>
      <c r="AI651" s="102" t="n">
        <v>323312042.563285</v>
      </c>
      <c r="AJ651" s="103" t="str">
        <f>IF(AI651=0,"",Q651/AI651)</f>
      </c>
      <c r="AK651" s="104" t="str">
        <f>IF(AI651=0,"",R651/AI651)</f>
      </c>
      <c r="AL651" s="105" t="str">
        <f>IF(AI651=0,"",S651/AI651)</f>
      </c>
      <c r="AM651" s="106" t="str">
        <f>IF(AI651=0,"",Y651/AI651)</f>
      </c>
    </row>
    <row r="652">
      <c r="A652" t="s">
        <v>262</v>
      </c>
      <c r="B652" s="73" t="n">
        <v>2025</v>
      </c>
      <c r="C652" t="s">
        <v>262</v>
      </c>
      <c r="D652" t="s">
        <v>266</v>
      </c>
      <c r="E652" s="74" t="s">
        <v>360</v>
      </c>
      <c r="F652" s="75" t="s">
        <v>361</v>
      </c>
      <c r="G652" s="76" t="s">
        <v>263</v>
      </c>
      <c r="H652" s="77" t="s">
        <v>240</v>
      </c>
      <c r="I652" s="78" t="s">
        <v>304</v>
      </c>
      <c r="J652" s="79" t="str">
        <f>IFERROR(INDEX('Cost_Components'!$K$2:$K$28,MATCH(E652,'Cost_Components'!$A$2:$A$28,0)),"")</f>
      </c>
      <c r="K652" s="80" t="str">
        <f>IF(OR(L652="",Z652="",AA652="",AB652=""),"",IF(B652&lt;AA652,L652,IF(B652&gt;AB652,Z652,L652+(Z652-L652)*MIN(MAX((B652-AA652+1)/MAX(AB652-AA652+1,1),0),1))))</f>
      </c>
      <c r="L652" s="81" t="str">
        <f>IFERROR(INDEX('Cost_Components'!$S$2:$S$28,MATCH(E652,'Cost_Components'!$A$2:$A$28,0)),"")</f>
      </c>
      <c r="M652" s="82" t="str">
        <f>IFERROR(INDEX('Cost_Components'!$L$2:$L$28,MATCH(E652,'Cost_Components'!$A$2:$A$28,0)),"")</f>
      </c>
      <c r="N652" s="83" t="str">
        <f>IFERROR(INDEX('Cost_Components'!$P$2:$P$28,MATCH(E652,'Cost_Components'!$A$2:$A$28,0)),"")</f>
      </c>
      <c r="O652" s="84" t="str">
        <f>AF652*J652</f>
      </c>
      <c r="P652" s="85" t="str">
        <f>AG652*J652</f>
      </c>
      <c r="Q652" s="86" t="str">
        <f>P652*L652*M652*N652</f>
      </c>
      <c r="R652" s="87" t="str">
        <f>O652*K652*M652*N652</f>
      </c>
      <c r="S652" s="88" t="str">
        <f>R652-Q652</f>
      </c>
      <c r="T652" s="34" t="str">
        <f>IFERROR(INDEX('Cost_Components'!$R$2:$R$28,MATCH(E652,'Cost_Components'!$A$2:$A$28,0)),"")</f>
      </c>
      <c r="U652" s="89" t="str">
        <f>IFERROR(INDEX('Cost_Components'!$Q$2:$Q$28,MATCH(E652,'Cost_Components'!$A$2:$A$28,0)),"")</f>
      </c>
      <c r="V652" s="90" t="str">
        <f>1/(1+'Calculation_Assumptions'!$B$5)^(B652-'Calculation_Assumptions'!$B$2)</f>
      </c>
      <c r="W652" s="91" t="str">
        <f>Q652*V652</f>
      </c>
      <c r="X652" s="92" t="str">
        <f>R652*V652</f>
      </c>
      <c r="Y652" s="93" t="str">
        <f>S652*V652</f>
      </c>
      <c r="Z652" s="94" t="str">
        <f>IFERROR(INDEX('Cost_Components'!$T$2:$T$28,MATCH(E652,'Cost_Components'!$A$2:$A$28,0)),"")</f>
      </c>
      <c r="AA652" s="95" t="str">
        <f>IFERROR(INDEX('Cost_Components'!$U$2:$U$28,MATCH(E652,'Cost_Components'!$A$2:$A$28,0)),"")</f>
      </c>
      <c r="AB652" s="96" t="str">
        <f>IFERROR(INDEX('Cost_Components'!$V$2:$V$28,MATCH(E652,'Cost_Components'!$A$2:$A$28,0)),"")</f>
      </c>
      <c r="AC652" s="97" t="str">
        <f>IFERROR(INDEX('Cost_Components'!$M$2:$M$28,MATCH(E652,'Cost_Components'!$A$2:$A$28,0)),"")</f>
      </c>
      <c r="AD652" s="98" t="str">
        <f>IFERROR(INDEX('Cost_Components'!$N$2:$N$28,MATCH(E652,'Cost_Components'!$A$2:$A$28,0)),"")</f>
      </c>
      <c r="AE652" s="34" t="str">
        <f>IFERROR(INDEX('Cost_Components'!$O$2:$O$28,MATCH(E652,'Cost_Components'!$A$2:$A$28,0)),"")</f>
      </c>
      <c r="AF652" s="99" t="n">
        <v>14643260.1838269</v>
      </c>
      <c r="AG652" s="100" t="n">
        <v>14642365.4776425</v>
      </c>
      <c r="AH652" s="101" t="str">
        <f>IF(H652="shared-count-once",COUNTIFS($A$2:$A$1405,A652,$B$2:$B$1405,B652,$E$2:$E$1405,E652),1)</f>
      </c>
      <c r="AI652" s="102" t="n">
        <v>288391907.644456</v>
      </c>
      <c r="AJ652" s="103" t="str">
        <f>IF(AI652=0,"",Q652/AI652)</f>
      </c>
      <c r="AK652" s="104" t="str">
        <f>IF(AI652=0,"",R652/AI652)</f>
      </c>
      <c r="AL652" s="105" t="str">
        <f>IF(AI652=0,"",S652/AI652)</f>
      </c>
      <c r="AM652" s="106" t="str">
        <f>IF(AI652=0,"",Y652/AI652)</f>
      </c>
    </row>
    <row r="653">
      <c r="A653" t="s">
        <v>262</v>
      </c>
      <c r="B653" s="73" t="n">
        <v>2026</v>
      </c>
      <c r="C653" t="s">
        <v>262</v>
      </c>
      <c r="D653" t="s">
        <v>266</v>
      </c>
      <c r="E653" s="74" t="s">
        <v>360</v>
      </c>
      <c r="F653" s="75" t="s">
        <v>361</v>
      </c>
      <c r="G653" s="76" t="s">
        <v>263</v>
      </c>
      <c r="H653" s="77" t="s">
        <v>240</v>
      </c>
      <c r="I653" s="78" t="s">
        <v>304</v>
      </c>
      <c r="J653" s="79" t="str">
        <f>IFERROR(INDEX('Cost_Components'!$K$2:$K$28,MATCH(E653,'Cost_Components'!$A$2:$A$28,0)),"")</f>
      </c>
      <c r="K653" s="80" t="str">
        <f>IF(OR(L653="",Z653="",AA653="",AB653=""),"",IF(B653&lt;AA653,L653,IF(B653&gt;AB653,Z653,L653+(Z653-L653)*MIN(MAX((B653-AA653+1)/MAX(AB653-AA653+1,1),0),1))))</f>
      </c>
      <c r="L653" s="81" t="str">
        <f>IFERROR(INDEX('Cost_Components'!$S$2:$S$28,MATCH(E653,'Cost_Components'!$A$2:$A$28,0)),"")</f>
      </c>
      <c r="M653" s="82" t="str">
        <f>IFERROR(INDEX('Cost_Components'!$L$2:$L$28,MATCH(E653,'Cost_Components'!$A$2:$A$28,0)),"")</f>
      </c>
      <c r="N653" s="83" t="str">
        <f>IFERROR(INDEX('Cost_Components'!$P$2:$P$28,MATCH(E653,'Cost_Components'!$A$2:$A$28,0)),"")</f>
      </c>
      <c r="O653" s="84" t="str">
        <f>AF653*J653</f>
      </c>
      <c r="P653" s="85" t="str">
        <f>AG653*J653</f>
      </c>
      <c r="Q653" s="86" t="str">
        <f>P653*L653*M653*N653</f>
      </c>
      <c r="R653" s="87" t="str">
        <f>O653*K653*M653*N653</f>
      </c>
      <c r="S653" s="88" t="str">
        <f>R653-Q653</f>
      </c>
      <c r="T653" s="34" t="str">
        <f>IFERROR(INDEX('Cost_Components'!$R$2:$R$28,MATCH(E653,'Cost_Components'!$A$2:$A$28,0)),"")</f>
      </c>
      <c r="U653" s="89" t="str">
        <f>IFERROR(INDEX('Cost_Components'!$Q$2:$Q$28,MATCH(E653,'Cost_Components'!$A$2:$A$28,0)),"")</f>
      </c>
      <c r="V653" s="90" t="str">
        <f>1/(1+'Calculation_Assumptions'!$B$5)^(B653-'Calculation_Assumptions'!$B$2)</f>
      </c>
      <c r="W653" s="91" t="str">
        <f>Q653*V653</f>
      </c>
      <c r="X653" s="92" t="str">
        <f>R653*V653</f>
      </c>
      <c r="Y653" s="93" t="str">
        <f>S653*V653</f>
      </c>
      <c r="Z653" s="94" t="str">
        <f>IFERROR(INDEX('Cost_Components'!$T$2:$T$28,MATCH(E653,'Cost_Components'!$A$2:$A$28,0)),"")</f>
      </c>
      <c r="AA653" s="95" t="str">
        <f>IFERROR(INDEX('Cost_Components'!$U$2:$U$28,MATCH(E653,'Cost_Components'!$A$2:$A$28,0)),"")</f>
      </c>
      <c r="AB653" s="96" t="str">
        <f>IFERROR(INDEX('Cost_Components'!$V$2:$V$28,MATCH(E653,'Cost_Components'!$A$2:$A$28,0)),"")</f>
      </c>
      <c r="AC653" s="97" t="str">
        <f>IFERROR(INDEX('Cost_Components'!$M$2:$M$28,MATCH(E653,'Cost_Components'!$A$2:$A$28,0)),"")</f>
      </c>
      <c r="AD653" s="98" t="str">
        <f>IFERROR(INDEX('Cost_Components'!$N$2:$N$28,MATCH(E653,'Cost_Components'!$A$2:$A$28,0)),"")</f>
      </c>
      <c r="AE653" s="34" t="str">
        <f>IFERROR(INDEX('Cost_Components'!$O$2:$O$28,MATCH(E653,'Cost_Components'!$A$2:$A$28,0)),"")</f>
      </c>
      <c r="AF653" s="99" t="n">
        <v>15114690.5616753</v>
      </c>
      <c r="AG653" s="100" t="n">
        <v>15112026.0745914</v>
      </c>
      <c r="AH653" s="101" t="str">
        <f>IF(H653="shared-count-once",COUNTIFS($A$2:$A$1405,A653,$B$2:$B$1405,B653,$E$2:$E$1405,E653),1)</f>
      </c>
      <c r="AI653" s="102" t="n">
        <v>290472130.233437</v>
      </c>
      <c r="AJ653" s="103" t="str">
        <f>IF(AI653=0,"",Q653/AI653)</f>
      </c>
      <c r="AK653" s="104" t="str">
        <f>IF(AI653=0,"",R653/AI653)</f>
      </c>
      <c r="AL653" s="105" t="str">
        <f>IF(AI653=0,"",S653/AI653)</f>
      </c>
      <c r="AM653" s="106" t="str">
        <f>IF(AI653=0,"",Y653/AI653)</f>
      </c>
    </row>
    <row r="654">
      <c r="A654" t="s">
        <v>262</v>
      </c>
      <c r="B654" s="73" t="n">
        <v>2027</v>
      </c>
      <c r="C654" t="s">
        <v>262</v>
      </c>
      <c r="D654" t="s">
        <v>266</v>
      </c>
      <c r="E654" s="74" t="s">
        <v>360</v>
      </c>
      <c r="F654" s="75" t="s">
        <v>361</v>
      </c>
      <c r="G654" s="76" t="s">
        <v>263</v>
      </c>
      <c r="H654" s="77" t="s">
        <v>240</v>
      </c>
      <c r="I654" s="78" t="s">
        <v>304</v>
      </c>
      <c r="J654" s="79" t="str">
        <f>IFERROR(INDEX('Cost_Components'!$K$2:$K$28,MATCH(E654,'Cost_Components'!$A$2:$A$28,0)),"")</f>
      </c>
      <c r="K654" s="80" t="str">
        <f>IF(OR(L654="",Z654="",AA654="",AB654=""),"",IF(B654&lt;AA654,L654,IF(B654&gt;AB654,Z654,L654+(Z654-L654)*MIN(MAX((B654-AA654+1)/MAX(AB654-AA654+1,1),0),1))))</f>
      </c>
      <c r="L654" s="81" t="str">
        <f>IFERROR(INDEX('Cost_Components'!$S$2:$S$28,MATCH(E654,'Cost_Components'!$A$2:$A$28,0)),"")</f>
      </c>
      <c r="M654" s="82" t="str">
        <f>IFERROR(INDEX('Cost_Components'!$L$2:$L$28,MATCH(E654,'Cost_Components'!$A$2:$A$28,0)),"")</f>
      </c>
      <c r="N654" s="83" t="str">
        <f>IFERROR(INDEX('Cost_Components'!$P$2:$P$28,MATCH(E654,'Cost_Components'!$A$2:$A$28,0)),"")</f>
      </c>
      <c r="O654" s="84" t="str">
        <f>AF654*J654</f>
      </c>
      <c r="P654" s="85" t="str">
        <f>AG654*J654</f>
      </c>
      <c r="Q654" s="86" t="str">
        <f>P654*L654*M654*N654</f>
      </c>
      <c r="R654" s="87" t="str">
        <f>O654*K654*M654*N654</f>
      </c>
      <c r="S654" s="88" t="str">
        <f>R654-Q654</f>
      </c>
      <c r="T654" s="34" t="str">
        <f>IFERROR(INDEX('Cost_Components'!$R$2:$R$28,MATCH(E654,'Cost_Components'!$A$2:$A$28,0)),"")</f>
      </c>
      <c r="U654" s="89" t="str">
        <f>IFERROR(INDEX('Cost_Components'!$Q$2:$Q$28,MATCH(E654,'Cost_Components'!$A$2:$A$28,0)),"")</f>
      </c>
      <c r="V654" s="90" t="str">
        <f>1/(1+'Calculation_Assumptions'!$B$5)^(B654-'Calculation_Assumptions'!$B$2)</f>
      </c>
      <c r="W654" s="91" t="str">
        <f>Q654*V654</f>
      </c>
      <c r="X654" s="92" t="str">
        <f>R654*V654</f>
      </c>
      <c r="Y654" s="93" t="str">
        <f>S654*V654</f>
      </c>
      <c r="Z654" s="94" t="str">
        <f>IFERROR(INDEX('Cost_Components'!$T$2:$T$28,MATCH(E654,'Cost_Components'!$A$2:$A$28,0)),"")</f>
      </c>
      <c r="AA654" s="95" t="str">
        <f>IFERROR(INDEX('Cost_Components'!$U$2:$U$28,MATCH(E654,'Cost_Components'!$A$2:$A$28,0)),"")</f>
      </c>
      <c r="AB654" s="96" t="str">
        <f>IFERROR(INDEX('Cost_Components'!$V$2:$V$28,MATCH(E654,'Cost_Components'!$A$2:$A$28,0)),"")</f>
      </c>
      <c r="AC654" s="97" t="str">
        <f>IFERROR(INDEX('Cost_Components'!$M$2:$M$28,MATCH(E654,'Cost_Components'!$A$2:$A$28,0)),"")</f>
      </c>
      <c r="AD654" s="98" t="str">
        <f>IFERROR(INDEX('Cost_Components'!$N$2:$N$28,MATCH(E654,'Cost_Components'!$A$2:$A$28,0)),"")</f>
      </c>
      <c r="AE654" s="34" t="str">
        <f>IFERROR(INDEX('Cost_Components'!$O$2:$O$28,MATCH(E654,'Cost_Components'!$A$2:$A$28,0)),"")</f>
      </c>
      <c r="AF654" s="99" t="n">
        <v>15593403.4756949</v>
      </c>
      <c r="AG654" s="100" t="n">
        <v>15588102.2486016</v>
      </c>
      <c r="AH654" s="101" t="str">
        <f>IF(H654="shared-count-once",COUNTIFS($A$2:$A$1405,A654,$B$2:$B$1405,B654,$E$2:$E$1405,E654),1)</f>
      </c>
      <c r="AI654" s="102" t="n">
        <v>292505080.826208</v>
      </c>
      <c r="AJ654" s="103" t="str">
        <f>IF(AI654=0,"",Q654/AI654)</f>
      </c>
      <c r="AK654" s="104" t="str">
        <f>IF(AI654=0,"",R654/AI654)</f>
      </c>
      <c r="AL654" s="105" t="str">
        <f>IF(AI654=0,"",S654/AI654)</f>
      </c>
      <c r="AM654" s="106" t="str">
        <f>IF(AI654=0,"",Y654/AI654)</f>
      </c>
    </row>
    <row r="655">
      <c r="A655" t="s">
        <v>262</v>
      </c>
      <c r="B655" s="73" t="n">
        <v>2028</v>
      </c>
      <c r="C655" t="s">
        <v>262</v>
      </c>
      <c r="D655" t="s">
        <v>266</v>
      </c>
      <c r="E655" s="74" t="s">
        <v>360</v>
      </c>
      <c r="F655" s="75" t="s">
        <v>361</v>
      </c>
      <c r="G655" s="76" t="s">
        <v>263</v>
      </c>
      <c r="H655" s="77" t="s">
        <v>240</v>
      </c>
      <c r="I655" s="78" t="s">
        <v>304</v>
      </c>
      <c r="J655" s="79" t="str">
        <f>IFERROR(INDEX('Cost_Components'!$K$2:$K$28,MATCH(E655,'Cost_Components'!$A$2:$A$28,0)),"")</f>
      </c>
      <c r="K655" s="80" t="str">
        <f>IF(OR(L655="",Z655="",AA655="",AB655=""),"",IF(B655&lt;AA655,L655,IF(B655&gt;AB655,Z655,L655+(Z655-L655)*MIN(MAX((B655-AA655+1)/MAX(AB655-AA655+1,1),0),1))))</f>
      </c>
      <c r="L655" s="81" t="str">
        <f>IFERROR(INDEX('Cost_Components'!$S$2:$S$28,MATCH(E655,'Cost_Components'!$A$2:$A$28,0)),"")</f>
      </c>
      <c r="M655" s="82" t="str">
        <f>IFERROR(INDEX('Cost_Components'!$L$2:$L$28,MATCH(E655,'Cost_Components'!$A$2:$A$28,0)),"")</f>
      </c>
      <c r="N655" s="83" t="str">
        <f>IFERROR(INDEX('Cost_Components'!$P$2:$P$28,MATCH(E655,'Cost_Components'!$A$2:$A$28,0)),"")</f>
      </c>
      <c r="O655" s="84" t="str">
        <f>AF655*J655</f>
      </c>
      <c r="P655" s="85" t="str">
        <f>AG655*J655</f>
      </c>
      <c r="Q655" s="86" t="str">
        <f>P655*L655*M655*N655</f>
      </c>
      <c r="R655" s="87" t="str">
        <f>O655*K655*M655*N655</f>
      </c>
      <c r="S655" s="88" t="str">
        <f>R655-Q655</f>
      </c>
      <c r="T655" s="34" t="str">
        <f>IFERROR(INDEX('Cost_Components'!$R$2:$R$28,MATCH(E655,'Cost_Components'!$A$2:$A$28,0)),"")</f>
      </c>
      <c r="U655" s="89" t="str">
        <f>IFERROR(INDEX('Cost_Components'!$Q$2:$Q$28,MATCH(E655,'Cost_Components'!$A$2:$A$28,0)),"")</f>
      </c>
      <c r="V655" s="90" t="str">
        <f>1/(1+'Calculation_Assumptions'!$B$5)^(B655-'Calculation_Assumptions'!$B$2)</f>
      </c>
      <c r="W655" s="91" t="str">
        <f>Q655*V655</f>
      </c>
      <c r="X655" s="92" t="str">
        <f>R655*V655</f>
      </c>
      <c r="Y655" s="93" t="str">
        <f>S655*V655</f>
      </c>
      <c r="Z655" s="94" t="str">
        <f>IFERROR(INDEX('Cost_Components'!$T$2:$T$28,MATCH(E655,'Cost_Components'!$A$2:$A$28,0)),"")</f>
      </c>
      <c r="AA655" s="95" t="str">
        <f>IFERROR(INDEX('Cost_Components'!$U$2:$U$28,MATCH(E655,'Cost_Components'!$A$2:$A$28,0)),"")</f>
      </c>
      <c r="AB655" s="96" t="str">
        <f>IFERROR(INDEX('Cost_Components'!$V$2:$V$28,MATCH(E655,'Cost_Components'!$A$2:$A$28,0)),"")</f>
      </c>
      <c r="AC655" s="97" t="str">
        <f>IFERROR(INDEX('Cost_Components'!$M$2:$M$28,MATCH(E655,'Cost_Components'!$A$2:$A$28,0)),"")</f>
      </c>
      <c r="AD655" s="98" t="str">
        <f>IFERROR(INDEX('Cost_Components'!$N$2:$N$28,MATCH(E655,'Cost_Components'!$A$2:$A$28,0)),"")</f>
      </c>
      <c r="AE655" s="34" t="str">
        <f>IFERROR(INDEX('Cost_Components'!$O$2:$O$28,MATCH(E655,'Cost_Components'!$A$2:$A$28,0)),"")</f>
      </c>
      <c r="AF655" s="99" t="n">
        <v>16044125.6058206</v>
      </c>
      <c r="AG655" s="100" t="n">
        <v>16035324.2757678</v>
      </c>
      <c r="AH655" s="101" t="str">
        <f>IF(H655="shared-count-once",COUNTIFS($A$2:$A$1405,A655,$B$2:$B$1405,B655,$E$2:$E$1405,E655),1)</f>
      </c>
      <c r="AI655" s="102" t="n">
        <v>294484707.921554</v>
      </c>
      <c r="AJ655" s="103" t="str">
        <f>IF(AI655=0,"",Q655/AI655)</f>
      </c>
      <c r="AK655" s="104" t="str">
        <f>IF(AI655=0,"",R655/AI655)</f>
      </c>
      <c r="AL655" s="105" t="str">
        <f>IF(AI655=0,"",S655/AI655)</f>
      </c>
      <c r="AM655" s="106" t="str">
        <f>IF(AI655=0,"",Y655/AI655)</f>
      </c>
    </row>
    <row r="656">
      <c r="A656" t="s">
        <v>262</v>
      </c>
      <c r="B656" s="73" t="n">
        <v>2029</v>
      </c>
      <c r="C656" t="s">
        <v>262</v>
      </c>
      <c r="D656" t="s">
        <v>266</v>
      </c>
      <c r="E656" s="74" t="s">
        <v>360</v>
      </c>
      <c r="F656" s="75" t="s">
        <v>361</v>
      </c>
      <c r="G656" s="76" t="s">
        <v>263</v>
      </c>
      <c r="H656" s="77" t="s">
        <v>240</v>
      </c>
      <c r="I656" s="78" t="s">
        <v>304</v>
      </c>
      <c r="J656" s="79" t="str">
        <f>IFERROR(INDEX('Cost_Components'!$K$2:$K$28,MATCH(E656,'Cost_Components'!$A$2:$A$28,0)),"")</f>
      </c>
      <c r="K656" s="80" t="str">
        <f>IF(OR(L656="",Z656="",AA656="",AB656=""),"",IF(B656&lt;AA656,L656,IF(B656&gt;AB656,Z656,L656+(Z656-L656)*MIN(MAX((B656-AA656+1)/MAX(AB656-AA656+1,1),0),1))))</f>
      </c>
      <c r="L656" s="81" t="str">
        <f>IFERROR(INDEX('Cost_Components'!$S$2:$S$28,MATCH(E656,'Cost_Components'!$A$2:$A$28,0)),"")</f>
      </c>
      <c r="M656" s="82" t="str">
        <f>IFERROR(INDEX('Cost_Components'!$L$2:$L$28,MATCH(E656,'Cost_Components'!$A$2:$A$28,0)),"")</f>
      </c>
      <c r="N656" s="83" t="str">
        <f>IFERROR(INDEX('Cost_Components'!$P$2:$P$28,MATCH(E656,'Cost_Components'!$A$2:$A$28,0)),"")</f>
      </c>
      <c r="O656" s="84" t="str">
        <f>AF656*J656</f>
      </c>
      <c r="P656" s="85" t="str">
        <f>AG656*J656</f>
      </c>
      <c r="Q656" s="86" t="str">
        <f>P656*L656*M656*N656</f>
      </c>
      <c r="R656" s="87" t="str">
        <f>O656*K656*M656*N656</f>
      </c>
      <c r="S656" s="88" t="str">
        <f>R656-Q656</f>
      </c>
      <c r="T656" s="34" t="str">
        <f>IFERROR(INDEX('Cost_Components'!$R$2:$R$28,MATCH(E656,'Cost_Components'!$A$2:$A$28,0)),"")</f>
      </c>
      <c r="U656" s="89" t="str">
        <f>IFERROR(INDEX('Cost_Components'!$Q$2:$Q$28,MATCH(E656,'Cost_Components'!$A$2:$A$28,0)),"")</f>
      </c>
      <c r="V656" s="90" t="str">
        <f>1/(1+'Calculation_Assumptions'!$B$5)^(B656-'Calculation_Assumptions'!$B$2)</f>
      </c>
      <c r="W656" s="91" t="str">
        <f>Q656*V656</f>
      </c>
      <c r="X656" s="92" t="str">
        <f>R656*V656</f>
      </c>
      <c r="Y656" s="93" t="str">
        <f>S656*V656</f>
      </c>
      <c r="Z656" s="94" t="str">
        <f>IFERROR(INDEX('Cost_Components'!$T$2:$T$28,MATCH(E656,'Cost_Components'!$A$2:$A$28,0)),"")</f>
      </c>
      <c r="AA656" s="95" t="str">
        <f>IFERROR(INDEX('Cost_Components'!$U$2:$U$28,MATCH(E656,'Cost_Components'!$A$2:$A$28,0)),"")</f>
      </c>
      <c r="AB656" s="96" t="str">
        <f>IFERROR(INDEX('Cost_Components'!$V$2:$V$28,MATCH(E656,'Cost_Components'!$A$2:$A$28,0)),"")</f>
      </c>
      <c r="AC656" s="97" t="str">
        <f>IFERROR(INDEX('Cost_Components'!$M$2:$M$28,MATCH(E656,'Cost_Components'!$A$2:$A$28,0)),"")</f>
      </c>
      <c r="AD656" s="98" t="str">
        <f>IFERROR(INDEX('Cost_Components'!$N$2:$N$28,MATCH(E656,'Cost_Components'!$A$2:$A$28,0)),"")</f>
      </c>
      <c r="AE656" s="34" t="str">
        <f>IFERROR(INDEX('Cost_Components'!$O$2:$O$28,MATCH(E656,'Cost_Components'!$A$2:$A$28,0)),"")</f>
      </c>
      <c r="AF656" s="99" t="n">
        <v>16495359.6862063</v>
      </c>
      <c r="AG656" s="100" t="n">
        <v>16482186.2025616</v>
      </c>
      <c r="AH656" s="101" t="str">
        <f>IF(H656="shared-count-once",COUNTIFS($A$2:$A$1405,A656,$B$2:$B$1405,B656,$E$2:$E$1405,E656),1)</f>
      </c>
      <c r="AI656" s="102" t="n">
        <v>296414030.31143</v>
      </c>
      <c r="AJ656" s="103" t="str">
        <f>IF(AI656=0,"",Q656/AI656)</f>
      </c>
      <c r="AK656" s="104" t="str">
        <f>IF(AI656=0,"",R656/AI656)</f>
      </c>
      <c r="AL656" s="105" t="str">
        <f>IF(AI656=0,"",S656/AI656)</f>
      </c>
      <c r="AM656" s="106" t="str">
        <f>IF(AI656=0,"",Y656/AI656)</f>
      </c>
    </row>
    <row r="657">
      <c r="A657" t="s">
        <v>262</v>
      </c>
      <c r="B657" s="73" t="n">
        <v>2030</v>
      </c>
      <c r="C657" t="s">
        <v>262</v>
      </c>
      <c r="D657" t="s">
        <v>266</v>
      </c>
      <c r="E657" s="74" t="s">
        <v>360</v>
      </c>
      <c r="F657" s="75" t="s">
        <v>361</v>
      </c>
      <c r="G657" s="76" t="s">
        <v>263</v>
      </c>
      <c r="H657" s="77" t="s">
        <v>240</v>
      </c>
      <c r="I657" s="78" t="s">
        <v>304</v>
      </c>
      <c r="J657" s="79" t="str">
        <f>IFERROR(INDEX('Cost_Components'!$K$2:$K$28,MATCH(E657,'Cost_Components'!$A$2:$A$28,0)),"")</f>
      </c>
      <c r="K657" s="80" t="str">
        <f>IF(OR(L657="",Z657="",AA657="",AB657=""),"",IF(B657&lt;AA657,L657,IF(B657&gt;AB657,Z657,L657+(Z657-L657)*MIN(MAX((B657-AA657+1)/MAX(AB657-AA657+1,1),0),1))))</f>
      </c>
      <c r="L657" s="81" t="str">
        <f>IFERROR(INDEX('Cost_Components'!$S$2:$S$28,MATCH(E657,'Cost_Components'!$A$2:$A$28,0)),"")</f>
      </c>
      <c r="M657" s="82" t="str">
        <f>IFERROR(INDEX('Cost_Components'!$L$2:$L$28,MATCH(E657,'Cost_Components'!$A$2:$A$28,0)),"")</f>
      </c>
      <c r="N657" s="83" t="str">
        <f>IFERROR(INDEX('Cost_Components'!$P$2:$P$28,MATCH(E657,'Cost_Components'!$A$2:$A$28,0)),"")</f>
      </c>
      <c r="O657" s="84" t="str">
        <f>AF657*J657</f>
      </c>
      <c r="P657" s="85" t="str">
        <f>AG657*J657</f>
      </c>
      <c r="Q657" s="86" t="str">
        <f>P657*L657*M657*N657</f>
      </c>
      <c r="R657" s="87" t="str">
        <f>O657*K657*M657*N657</f>
      </c>
      <c r="S657" s="88" t="str">
        <f>R657-Q657</f>
      </c>
      <c r="T657" s="34" t="str">
        <f>IFERROR(INDEX('Cost_Components'!$R$2:$R$28,MATCH(E657,'Cost_Components'!$A$2:$A$28,0)),"")</f>
      </c>
      <c r="U657" s="89" t="str">
        <f>IFERROR(INDEX('Cost_Components'!$Q$2:$Q$28,MATCH(E657,'Cost_Components'!$A$2:$A$28,0)),"")</f>
      </c>
      <c r="V657" s="90" t="str">
        <f>1/(1+'Calculation_Assumptions'!$B$5)^(B657-'Calculation_Assumptions'!$B$2)</f>
      </c>
      <c r="W657" s="91" t="str">
        <f>Q657*V657</f>
      </c>
      <c r="X657" s="92" t="str">
        <f>R657*V657</f>
      </c>
      <c r="Y657" s="93" t="str">
        <f>S657*V657</f>
      </c>
      <c r="Z657" s="94" t="str">
        <f>IFERROR(INDEX('Cost_Components'!$T$2:$T$28,MATCH(E657,'Cost_Components'!$A$2:$A$28,0)),"")</f>
      </c>
      <c r="AA657" s="95" t="str">
        <f>IFERROR(INDEX('Cost_Components'!$U$2:$U$28,MATCH(E657,'Cost_Components'!$A$2:$A$28,0)),"")</f>
      </c>
      <c r="AB657" s="96" t="str">
        <f>IFERROR(INDEX('Cost_Components'!$V$2:$V$28,MATCH(E657,'Cost_Components'!$A$2:$A$28,0)),"")</f>
      </c>
      <c r="AC657" s="97" t="str">
        <f>IFERROR(INDEX('Cost_Components'!$M$2:$M$28,MATCH(E657,'Cost_Components'!$A$2:$A$28,0)),"")</f>
      </c>
      <c r="AD657" s="98" t="str">
        <f>IFERROR(INDEX('Cost_Components'!$N$2:$N$28,MATCH(E657,'Cost_Components'!$A$2:$A$28,0)),"")</f>
      </c>
      <c r="AE657" s="34" t="str">
        <f>IFERROR(INDEX('Cost_Components'!$O$2:$O$28,MATCH(E657,'Cost_Components'!$A$2:$A$28,0)),"")</f>
      </c>
      <c r="AF657" s="99" t="n">
        <v>16946158.3504091</v>
      </c>
      <c r="AG657" s="100" t="n">
        <v>16927732.456255</v>
      </c>
      <c r="AH657" s="101" t="str">
        <f>IF(H657="shared-count-once",COUNTIFS($A$2:$A$1405,A657,$B$2:$B$1405,B657,$E$2:$E$1405,E657),1)</f>
      </c>
      <c r="AI657" s="102" t="n">
        <v>298289404.664994</v>
      </c>
      <c r="AJ657" s="103" t="str">
        <f>IF(AI657=0,"",Q657/AI657)</f>
      </c>
      <c r="AK657" s="104" t="str">
        <f>IF(AI657=0,"",R657/AI657)</f>
      </c>
      <c r="AL657" s="105" t="str">
        <f>IF(AI657=0,"",S657/AI657)</f>
      </c>
      <c r="AM657" s="106" t="str">
        <f>IF(AI657=0,"",Y657/AI657)</f>
      </c>
    </row>
    <row r="658">
      <c r="A658" t="s">
        <v>262</v>
      </c>
      <c r="B658" s="73" t="n">
        <v>2031</v>
      </c>
      <c r="C658" t="s">
        <v>262</v>
      </c>
      <c r="D658" t="s">
        <v>266</v>
      </c>
      <c r="E658" s="74" t="s">
        <v>360</v>
      </c>
      <c r="F658" s="75" t="s">
        <v>361</v>
      </c>
      <c r="G658" s="76" t="s">
        <v>263</v>
      </c>
      <c r="H658" s="77" t="s">
        <v>240</v>
      </c>
      <c r="I658" s="78" t="s">
        <v>304</v>
      </c>
      <c r="J658" s="79" t="str">
        <f>IFERROR(INDEX('Cost_Components'!$K$2:$K$28,MATCH(E658,'Cost_Components'!$A$2:$A$28,0)),"")</f>
      </c>
      <c r="K658" s="80" t="str">
        <f>IF(OR(L658="",Z658="",AA658="",AB658=""),"",IF(B658&lt;AA658,L658,IF(B658&gt;AB658,Z658,L658+(Z658-L658)*MIN(MAX((B658-AA658+1)/MAX(AB658-AA658+1,1),0),1))))</f>
      </c>
      <c r="L658" s="81" t="str">
        <f>IFERROR(INDEX('Cost_Components'!$S$2:$S$28,MATCH(E658,'Cost_Components'!$A$2:$A$28,0)),"")</f>
      </c>
      <c r="M658" s="82" t="str">
        <f>IFERROR(INDEX('Cost_Components'!$L$2:$L$28,MATCH(E658,'Cost_Components'!$A$2:$A$28,0)),"")</f>
      </c>
      <c r="N658" s="83" t="str">
        <f>IFERROR(INDEX('Cost_Components'!$P$2:$P$28,MATCH(E658,'Cost_Components'!$A$2:$A$28,0)),"")</f>
      </c>
      <c r="O658" s="84" t="str">
        <f>AF658*J658</f>
      </c>
      <c r="P658" s="85" t="str">
        <f>AG658*J658</f>
      </c>
      <c r="Q658" s="86" t="str">
        <f>P658*L658*M658*N658</f>
      </c>
      <c r="R658" s="87" t="str">
        <f>O658*K658*M658*N658</f>
      </c>
      <c r="S658" s="88" t="str">
        <f>R658-Q658</f>
      </c>
      <c r="T658" s="34" t="str">
        <f>IFERROR(INDEX('Cost_Components'!$R$2:$R$28,MATCH(E658,'Cost_Components'!$A$2:$A$28,0)),"")</f>
      </c>
      <c r="U658" s="89" t="str">
        <f>IFERROR(INDEX('Cost_Components'!$Q$2:$Q$28,MATCH(E658,'Cost_Components'!$A$2:$A$28,0)),"")</f>
      </c>
      <c r="V658" s="90" t="str">
        <f>1/(1+'Calculation_Assumptions'!$B$5)^(B658-'Calculation_Assumptions'!$B$2)</f>
      </c>
      <c r="W658" s="91" t="str">
        <f>Q658*V658</f>
      </c>
      <c r="X658" s="92" t="str">
        <f>R658*V658</f>
      </c>
      <c r="Y658" s="93" t="str">
        <f>S658*V658</f>
      </c>
      <c r="Z658" s="94" t="str">
        <f>IFERROR(INDEX('Cost_Components'!$T$2:$T$28,MATCH(E658,'Cost_Components'!$A$2:$A$28,0)),"")</f>
      </c>
      <c r="AA658" s="95" t="str">
        <f>IFERROR(INDEX('Cost_Components'!$U$2:$U$28,MATCH(E658,'Cost_Components'!$A$2:$A$28,0)),"")</f>
      </c>
      <c r="AB658" s="96" t="str">
        <f>IFERROR(INDEX('Cost_Components'!$V$2:$V$28,MATCH(E658,'Cost_Components'!$A$2:$A$28,0)),"")</f>
      </c>
      <c r="AC658" s="97" t="str">
        <f>IFERROR(INDEX('Cost_Components'!$M$2:$M$28,MATCH(E658,'Cost_Components'!$A$2:$A$28,0)),"")</f>
      </c>
      <c r="AD658" s="98" t="str">
        <f>IFERROR(INDEX('Cost_Components'!$N$2:$N$28,MATCH(E658,'Cost_Components'!$A$2:$A$28,0)),"")</f>
      </c>
      <c r="AE658" s="34" t="str">
        <f>IFERROR(INDEX('Cost_Components'!$O$2:$O$28,MATCH(E658,'Cost_Components'!$A$2:$A$28,0)),"")</f>
      </c>
      <c r="AF658" s="99" t="n">
        <v>17398987.7058517</v>
      </c>
      <c r="AG658" s="100" t="n">
        <v>17374429.7443926</v>
      </c>
      <c r="AH658" s="101" t="str">
        <f>IF(H658="shared-count-once",COUNTIFS($A$2:$A$1405,A658,$B$2:$B$1405,B658,$E$2:$E$1405,E658),1)</f>
      </c>
      <c r="AI658" s="102" t="n">
        <v>300119636.925519</v>
      </c>
      <c r="AJ658" s="103" t="str">
        <f>IF(AI658=0,"",Q658/AI658)</f>
      </c>
      <c r="AK658" s="104" t="str">
        <f>IF(AI658=0,"",R658/AI658)</f>
      </c>
      <c r="AL658" s="105" t="str">
        <f>IF(AI658=0,"",S658/AI658)</f>
      </c>
      <c r="AM658" s="106" t="str">
        <f>IF(AI658=0,"",Y658/AI658)</f>
      </c>
    </row>
    <row r="659">
      <c r="A659" t="s">
        <v>262</v>
      </c>
      <c r="B659" s="73" t="n">
        <v>2032</v>
      </c>
      <c r="C659" t="s">
        <v>262</v>
      </c>
      <c r="D659" t="s">
        <v>266</v>
      </c>
      <c r="E659" s="74" t="s">
        <v>360</v>
      </c>
      <c r="F659" s="75" t="s">
        <v>361</v>
      </c>
      <c r="G659" s="76" t="s">
        <v>263</v>
      </c>
      <c r="H659" s="77" t="s">
        <v>240</v>
      </c>
      <c r="I659" s="78" t="s">
        <v>304</v>
      </c>
      <c r="J659" s="79" t="str">
        <f>IFERROR(INDEX('Cost_Components'!$K$2:$K$28,MATCH(E659,'Cost_Components'!$A$2:$A$28,0)),"")</f>
      </c>
      <c r="K659" s="80" t="str">
        <f>IF(OR(L659="",Z659="",AA659="",AB659=""),"",IF(B659&lt;AA659,L659,IF(B659&gt;AB659,Z659,L659+(Z659-L659)*MIN(MAX((B659-AA659+1)/MAX(AB659-AA659+1,1),0),1))))</f>
      </c>
      <c r="L659" s="81" t="str">
        <f>IFERROR(INDEX('Cost_Components'!$S$2:$S$28,MATCH(E659,'Cost_Components'!$A$2:$A$28,0)),"")</f>
      </c>
      <c r="M659" s="82" t="str">
        <f>IFERROR(INDEX('Cost_Components'!$L$2:$L$28,MATCH(E659,'Cost_Components'!$A$2:$A$28,0)),"")</f>
      </c>
      <c r="N659" s="83" t="str">
        <f>IFERROR(INDEX('Cost_Components'!$P$2:$P$28,MATCH(E659,'Cost_Components'!$A$2:$A$28,0)),"")</f>
      </c>
      <c r="O659" s="84" t="str">
        <f>AF659*J659</f>
      </c>
      <c r="P659" s="85" t="str">
        <f>AG659*J659</f>
      </c>
      <c r="Q659" s="86" t="str">
        <f>P659*L659*M659*N659</f>
      </c>
      <c r="R659" s="87" t="str">
        <f>O659*K659*M659*N659</f>
      </c>
      <c r="S659" s="88" t="str">
        <f>R659-Q659</f>
      </c>
      <c r="T659" s="34" t="str">
        <f>IFERROR(INDEX('Cost_Components'!$R$2:$R$28,MATCH(E659,'Cost_Components'!$A$2:$A$28,0)),"")</f>
      </c>
      <c r="U659" s="89" t="str">
        <f>IFERROR(INDEX('Cost_Components'!$Q$2:$Q$28,MATCH(E659,'Cost_Components'!$A$2:$A$28,0)),"")</f>
      </c>
      <c r="V659" s="90" t="str">
        <f>1/(1+'Calculation_Assumptions'!$B$5)^(B659-'Calculation_Assumptions'!$B$2)</f>
      </c>
      <c r="W659" s="91" t="str">
        <f>Q659*V659</f>
      </c>
      <c r="X659" s="92" t="str">
        <f>R659*V659</f>
      </c>
      <c r="Y659" s="93" t="str">
        <f>S659*V659</f>
      </c>
      <c r="Z659" s="94" t="str">
        <f>IFERROR(INDEX('Cost_Components'!$T$2:$T$28,MATCH(E659,'Cost_Components'!$A$2:$A$28,0)),"")</f>
      </c>
      <c r="AA659" s="95" t="str">
        <f>IFERROR(INDEX('Cost_Components'!$U$2:$U$28,MATCH(E659,'Cost_Components'!$A$2:$A$28,0)),"")</f>
      </c>
      <c r="AB659" s="96" t="str">
        <f>IFERROR(INDEX('Cost_Components'!$V$2:$V$28,MATCH(E659,'Cost_Components'!$A$2:$A$28,0)),"")</f>
      </c>
      <c r="AC659" s="97" t="str">
        <f>IFERROR(INDEX('Cost_Components'!$M$2:$M$28,MATCH(E659,'Cost_Components'!$A$2:$A$28,0)),"")</f>
      </c>
      <c r="AD659" s="98" t="str">
        <f>IFERROR(INDEX('Cost_Components'!$N$2:$N$28,MATCH(E659,'Cost_Components'!$A$2:$A$28,0)),"")</f>
      </c>
      <c r="AE659" s="34" t="str">
        <f>IFERROR(INDEX('Cost_Components'!$O$2:$O$28,MATCH(E659,'Cost_Components'!$A$2:$A$28,0)),"")</f>
      </c>
      <c r="AF659" s="99" t="n">
        <v>17854203.8547924</v>
      </c>
      <c r="AG659" s="100" t="n">
        <v>17822626.340663</v>
      </c>
      <c r="AH659" s="101" t="str">
        <f>IF(H659="shared-count-once",COUNTIFS($A$2:$A$1405,A659,$B$2:$B$1405,B659,$E$2:$E$1405,E659),1)</f>
      </c>
      <c r="AI659" s="102" t="n">
        <v>301904628.083541</v>
      </c>
      <c r="AJ659" s="103" t="str">
        <f>IF(AI659=0,"",Q659/AI659)</f>
      </c>
      <c r="AK659" s="104" t="str">
        <f>IF(AI659=0,"",R659/AI659)</f>
      </c>
      <c r="AL659" s="105" t="str">
        <f>IF(AI659=0,"",S659/AI659)</f>
      </c>
      <c r="AM659" s="106" t="str">
        <f>IF(AI659=0,"",Y659/AI659)</f>
      </c>
    </row>
    <row r="660">
      <c r="A660" t="s">
        <v>262</v>
      </c>
      <c r="B660" s="73" t="n">
        <v>2033</v>
      </c>
      <c r="C660" t="s">
        <v>262</v>
      </c>
      <c r="D660" t="s">
        <v>266</v>
      </c>
      <c r="E660" s="74" t="s">
        <v>360</v>
      </c>
      <c r="F660" s="75" t="s">
        <v>361</v>
      </c>
      <c r="G660" s="76" t="s">
        <v>263</v>
      </c>
      <c r="H660" s="77" t="s">
        <v>240</v>
      </c>
      <c r="I660" s="78" t="s">
        <v>304</v>
      </c>
      <c r="J660" s="79" t="str">
        <f>IFERROR(INDEX('Cost_Components'!$K$2:$K$28,MATCH(E660,'Cost_Components'!$A$2:$A$28,0)),"")</f>
      </c>
      <c r="K660" s="80" t="str">
        <f>IF(OR(L660="",Z660="",AA660="",AB660=""),"",IF(B660&lt;AA660,L660,IF(B660&gt;AB660,Z660,L660+(Z660-L660)*MIN(MAX((B660-AA660+1)/MAX(AB660-AA660+1,1),0),1))))</f>
      </c>
      <c r="L660" s="81" t="str">
        <f>IFERROR(INDEX('Cost_Components'!$S$2:$S$28,MATCH(E660,'Cost_Components'!$A$2:$A$28,0)),"")</f>
      </c>
      <c r="M660" s="82" t="str">
        <f>IFERROR(INDEX('Cost_Components'!$L$2:$L$28,MATCH(E660,'Cost_Components'!$A$2:$A$28,0)),"")</f>
      </c>
      <c r="N660" s="83" t="str">
        <f>IFERROR(INDEX('Cost_Components'!$P$2:$P$28,MATCH(E660,'Cost_Components'!$A$2:$A$28,0)),"")</f>
      </c>
      <c r="O660" s="84" t="str">
        <f>AF660*J660</f>
      </c>
      <c r="P660" s="85" t="str">
        <f>AG660*J660</f>
      </c>
      <c r="Q660" s="86" t="str">
        <f>P660*L660*M660*N660</f>
      </c>
      <c r="R660" s="87" t="str">
        <f>O660*K660*M660*N660</f>
      </c>
      <c r="S660" s="88" t="str">
        <f>R660-Q660</f>
      </c>
      <c r="T660" s="34" t="str">
        <f>IFERROR(INDEX('Cost_Components'!$R$2:$R$28,MATCH(E660,'Cost_Components'!$A$2:$A$28,0)),"")</f>
      </c>
      <c r="U660" s="89" t="str">
        <f>IFERROR(INDEX('Cost_Components'!$Q$2:$Q$28,MATCH(E660,'Cost_Components'!$A$2:$A$28,0)),"")</f>
      </c>
      <c r="V660" s="90" t="str">
        <f>1/(1+'Calculation_Assumptions'!$B$5)^(B660-'Calculation_Assumptions'!$B$2)</f>
      </c>
      <c r="W660" s="91" t="str">
        <f>Q660*V660</f>
      </c>
      <c r="X660" s="92" t="str">
        <f>R660*V660</f>
      </c>
      <c r="Y660" s="93" t="str">
        <f>S660*V660</f>
      </c>
      <c r="Z660" s="94" t="str">
        <f>IFERROR(INDEX('Cost_Components'!$T$2:$T$28,MATCH(E660,'Cost_Components'!$A$2:$A$28,0)),"")</f>
      </c>
      <c r="AA660" s="95" t="str">
        <f>IFERROR(INDEX('Cost_Components'!$U$2:$U$28,MATCH(E660,'Cost_Components'!$A$2:$A$28,0)),"")</f>
      </c>
      <c r="AB660" s="96" t="str">
        <f>IFERROR(INDEX('Cost_Components'!$V$2:$V$28,MATCH(E660,'Cost_Components'!$A$2:$A$28,0)),"")</f>
      </c>
      <c r="AC660" s="97" t="str">
        <f>IFERROR(INDEX('Cost_Components'!$M$2:$M$28,MATCH(E660,'Cost_Components'!$A$2:$A$28,0)),"")</f>
      </c>
      <c r="AD660" s="98" t="str">
        <f>IFERROR(INDEX('Cost_Components'!$N$2:$N$28,MATCH(E660,'Cost_Components'!$A$2:$A$28,0)),"")</f>
      </c>
      <c r="AE660" s="34" t="str">
        <f>IFERROR(INDEX('Cost_Components'!$O$2:$O$28,MATCH(E660,'Cost_Components'!$A$2:$A$28,0)),"")</f>
      </c>
      <c r="AF660" s="99" t="n">
        <v>18289280.860198</v>
      </c>
      <c r="AG660" s="100" t="n">
        <v>18249802.0286649</v>
      </c>
      <c r="AH660" s="101" t="str">
        <f>IF(H660="shared-count-once",COUNTIFS($A$2:$A$1405,A660,$B$2:$B$1405,B660,$E$2:$E$1405,E660),1)</f>
      </c>
      <c r="AI660" s="102" t="n">
        <v>303644277.16916</v>
      </c>
      <c r="AJ660" s="103" t="str">
        <f>IF(AI660=0,"",Q660/AI660)</f>
      </c>
      <c r="AK660" s="104" t="str">
        <f>IF(AI660=0,"",R660/AI660)</f>
      </c>
      <c r="AL660" s="105" t="str">
        <f>IF(AI660=0,"",S660/AI660)</f>
      </c>
      <c r="AM660" s="106" t="str">
        <f>IF(AI660=0,"",Y660/AI660)</f>
      </c>
    </row>
    <row r="661">
      <c r="A661" t="s">
        <v>262</v>
      </c>
      <c r="B661" s="73" t="n">
        <v>2034</v>
      </c>
      <c r="C661" t="s">
        <v>262</v>
      </c>
      <c r="D661" t="s">
        <v>266</v>
      </c>
      <c r="E661" s="74" t="s">
        <v>360</v>
      </c>
      <c r="F661" s="75" t="s">
        <v>361</v>
      </c>
      <c r="G661" s="76" t="s">
        <v>263</v>
      </c>
      <c r="H661" s="77" t="s">
        <v>240</v>
      </c>
      <c r="I661" s="78" t="s">
        <v>304</v>
      </c>
      <c r="J661" s="79" t="str">
        <f>IFERROR(INDEX('Cost_Components'!$K$2:$K$28,MATCH(E661,'Cost_Components'!$A$2:$A$28,0)),"")</f>
      </c>
      <c r="K661" s="80" t="str">
        <f>IF(OR(L661="",Z661="",AA661="",AB661=""),"",IF(B661&lt;AA661,L661,IF(B661&gt;AB661,Z661,L661+(Z661-L661)*MIN(MAX((B661-AA661+1)/MAX(AB661-AA661+1,1),0),1))))</f>
      </c>
      <c r="L661" s="81" t="str">
        <f>IFERROR(INDEX('Cost_Components'!$S$2:$S$28,MATCH(E661,'Cost_Components'!$A$2:$A$28,0)),"")</f>
      </c>
      <c r="M661" s="82" t="str">
        <f>IFERROR(INDEX('Cost_Components'!$L$2:$L$28,MATCH(E661,'Cost_Components'!$A$2:$A$28,0)),"")</f>
      </c>
      <c r="N661" s="83" t="str">
        <f>IFERROR(INDEX('Cost_Components'!$P$2:$P$28,MATCH(E661,'Cost_Components'!$A$2:$A$28,0)),"")</f>
      </c>
      <c r="O661" s="84" t="str">
        <f>AF661*J661</f>
      </c>
      <c r="P661" s="85" t="str">
        <f>AG661*J661</f>
      </c>
      <c r="Q661" s="86" t="str">
        <f>P661*L661*M661*N661</f>
      </c>
      <c r="R661" s="87" t="str">
        <f>O661*K661*M661*N661</f>
      </c>
      <c r="S661" s="88" t="str">
        <f>R661-Q661</f>
      </c>
      <c r="T661" s="34" t="str">
        <f>IFERROR(INDEX('Cost_Components'!$R$2:$R$28,MATCH(E661,'Cost_Components'!$A$2:$A$28,0)),"")</f>
      </c>
      <c r="U661" s="89" t="str">
        <f>IFERROR(INDEX('Cost_Components'!$Q$2:$Q$28,MATCH(E661,'Cost_Components'!$A$2:$A$28,0)),"")</f>
      </c>
      <c r="V661" s="90" t="str">
        <f>1/(1+'Calculation_Assumptions'!$B$5)^(B661-'Calculation_Assumptions'!$B$2)</f>
      </c>
      <c r="W661" s="91" t="str">
        <f>Q661*V661</f>
      </c>
      <c r="X661" s="92" t="str">
        <f>R661*V661</f>
      </c>
      <c r="Y661" s="93" t="str">
        <f>S661*V661</f>
      </c>
      <c r="Z661" s="94" t="str">
        <f>IFERROR(INDEX('Cost_Components'!$T$2:$T$28,MATCH(E661,'Cost_Components'!$A$2:$A$28,0)),"")</f>
      </c>
      <c r="AA661" s="95" t="str">
        <f>IFERROR(INDEX('Cost_Components'!$U$2:$U$28,MATCH(E661,'Cost_Components'!$A$2:$A$28,0)),"")</f>
      </c>
      <c r="AB661" s="96" t="str">
        <f>IFERROR(INDEX('Cost_Components'!$V$2:$V$28,MATCH(E661,'Cost_Components'!$A$2:$A$28,0)),"")</f>
      </c>
      <c r="AC661" s="97" t="str">
        <f>IFERROR(INDEX('Cost_Components'!$M$2:$M$28,MATCH(E661,'Cost_Components'!$A$2:$A$28,0)),"")</f>
      </c>
      <c r="AD661" s="98" t="str">
        <f>IFERROR(INDEX('Cost_Components'!$N$2:$N$28,MATCH(E661,'Cost_Components'!$A$2:$A$28,0)),"")</f>
      </c>
      <c r="AE661" s="34" t="str">
        <f>IFERROR(INDEX('Cost_Components'!$O$2:$O$28,MATCH(E661,'Cost_Components'!$A$2:$A$28,0)),"")</f>
      </c>
      <c r="AF661" s="99" t="n">
        <v>18724711.7187771</v>
      </c>
      <c r="AG661" s="100" t="n">
        <v>18676437.5832843</v>
      </c>
      <c r="AH661" s="101" t="str">
        <f>IF(H661="shared-count-once",COUNTIFS($A$2:$A$1405,A661,$B$2:$B$1405,B661,$E$2:$E$1405,E661),1)</f>
      </c>
      <c r="AI661" s="102" t="n">
        <v>305332541.184984</v>
      </c>
      <c r="AJ661" s="103" t="str">
        <f>IF(AI661=0,"",Q661/AI661)</f>
      </c>
      <c r="AK661" s="104" t="str">
        <f>IF(AI661=0,"",R661/AI661)</f>
      </c>
      <c r="AL661" s="105" t="str">
        <f>IF(AI661=0,"",S661/AI661)</f>
      </c>
      <c r="AM661" s="106" t="str">
        <f>IF(AI661=0,"",Y661/AI661)</f>
      </c>
    </row>
    <row r="662">
      <c r="A662" t="s">
        <v>262</v>
      </c>
      <c r="B662" s="73" t="n">
        <v>2035</v>
      </c>
      <c r="C662" t="s">
        <v>262</v>
      </c>
      <c r="D662" t="s">
        <v>266</v>
      </c>
      <c r="E662" s="74" t="s">
        <v>360</v>
      </c>
      <c r="F662" s="75" t="s">
        <v>361</v>
      </c>
      <c r="G662" s="76" t="s">
        <v>263</v>
      </c>
      <c r="H662" s="77" t="s">
        <v>240</v>
      </c>
      <c r="I662" s="78" t="s">
        <v>304</v>
      </c>
      <c r="J662" s="79" t="str">
        <f>IFERROR(INDEX('Cost_Components'!$K$2:$K$28,MATCH(E662,'Cost_Components'!$A$2:$A$28,0)),"")</f>
      </c>
      <c r="K662" s="80" t="str">
        <f>IF(OR(L662="",Z662="",AA662="",AB662=""),"",IF(B662&lt;AA662,L662,IF(B662&gt;AB662,Z662,L662+(Z662-L662)*MIN(MAX((B662-AA662+1)/MAX(AB662-AA662+1,1),0),1))))</f>
      </c>
      <c r="L662" s="81" t="str">
        <f>IFERROR(INDEX('Cost_Components'!$S$2:$S$28,MATCH(E662,'Cost_Components'!$A$2:$A$28,0)),"")</f>
      </c>
      <c r="M662" s="82" t="str">
        <f>IFERROR(INDEX('Cost_Components'!$L$2:$L$28,MATCH(E662,'Cost_Components'!$A$2:$A$28,0)),"")</f>
      </c>
      <c r="N662" s="83" t="str">
        <f>IFERROR(INDEX('Cost_Components'!$P$2:$P$28,MATCH(E662,'Cost_Components'!$A$2:$A$28,0)),"")</f>
      </c>
      <c r="O662" s="84" t="str">
        <f>AF662*J662</f>
      </c>
      <c r="P662" s="85" t="str">
        <f>AG662*J662</f>
      </c>
      <c r="Q662" s="86" t="str">
        <f>P662*L662*M662*N662</f>
      </c>
      <c r="R662" s="87" t="str">
        <f>O662*K662*M662*N662</f>
      </c>
      <c r="S662" s="88" t="str">
        <f>R662-Q662</f>
      </c>
      <c r="T662" s="34" t="str">
        <f>IFERROR(INDEX('Cost_Components'!$R$2:$R$28,MATCH(E662,'Cost_Components'!$A$2:$A$28,0)),"")</f>
      </c>
      <c r="U662" s="89" t="str">
        <f>IFERROR(INDEX('Cost_Components'!$Q$2:$Q$28,MATCH(E662,'Cost_Components'!$A$2:$A$28,0)),"")</f>
      </c>
      <c r="V662" s="90" t="str">
        <f>1/(1+'Calculation_Assumptions'!$B$5)^(B662-'Calculation_Assumptions'!$B$2)</f>
      </c>
      <c r="W662" s="91" t="str">
        <f>Q662*V662</f>
      </c>
      <c r="X662" s="92" t="str">
        <f>R662*V662</f>
      </c>
      <c r="Y662" s="93" t="str">
        <f>S662*V662</f>
      </c>
      <c r="Z662" s="94" t="str">
        <f>IFERROR(INDEX('Cost_Components'!$T$2:$T$28,MATCH(E662,'Cost_Components'!$A$2:$A$28,0)),"")</f>
      </c>
      <c r="AA662" s="95" t="str">
        <f>IFERROR(INDEX('Cost_Components'!$U$2:$U$28,MATCH(E662,'Cost_Components'!$A$2:$A$28,0)),"")</f>
      </c>
      <c r="AB662" s="96" t="str">
        <f>IFERROR(INDEX('Cost_Components'!$V$2:$V$28,MATCH(E662,'Cost_Components'!$A$2:$A$28,0)),"")</f>
      </c>
      <c r="AC662" s="97" t="str">
        <f>IFERROR(INDEX('Cost_Components'!$M$2:$M$28,MATCH(E662,'Cost_Components'!$A$2:$A$28,0)),"")</f>
      </c>
      <c r="AD662" s="98" t="str">
        <f>IFERROR(INDEX('Cost_Components'!$N$2:$N$28,MATCH(E662,'Cost_Components'!$A$2:$A$28,0)),"")</f>
      </c>
      <c r="AE662" s="34" t="str">
        <f>IFERROR(INDEX('Cost_Components'!$O$2:$O$28,MATCH(E662,'Cost_Components'!$A$2:$A$28,0)),"")</f>
      </c>
      <c r="AF662" s="99" t="n">
        <v>19159884.2919779</v>
      </c>
      <c r="AG662" s="100" t="n">
        <v>19101916.5677958</v>
      </c>
      <c r="AH662" s="101" t="str">
        <f>IF(H662="shared-count-once",COUNTIFS($A$2:$A$1405,A662,$B$2:$B$1405,B662,$E$2:$E$1405,E662),1)</f>
      </c>
      <c r="AI662" s="102" t="n">
        <v>306964650.16712</v>
      </c>
      <c r="AJ662" s="103" t="str">
        <f>IF(AI662=0,"",Q662/AI662)</f>
      </c>
      <c r="AK662" s="104" t="str">
        <f>IF(AI662=0,"",R662/AI662)</f>
      </c>
      <c r="AL662" s="105" t="str">
        <f>IF(AI662=0,"",S662/AI662)</f>
      </c>
      <c r="AM662" s="106" t="str">
        <f>IF(AI662=0,"",Y662/AI662)</f>
      </c>
    </row>
    <row r="663">
      <c r="A663" t="s">
        <v>262</v>
      </c>
      <c r="B663" s="73" t="n">
        <v>2036</v>
      </c>
      <c r="C663" t="s">
        <v>262</v>
      </c>
      <c r="D663" t="s">
        <v>266</v>
      </c>
      <c r="E663" s="74" t="s">
        <v>360</v>
      </c>
      <c r="F663" s="75" t="s">
        <v>361</v>
      </c>
      <c r="G663" s="76" t="s">
        <v>263</v>
      </c>
      <c r="H663" s="77" t="s">
        <v>240</v>
      </c>
      <c r="I663" s="78" t="s">
        <v>304</v>
      </c>
      <c r="J663" s="79" t="str">
        <f>IFERROR(INDEX('Cost_Components'!$K$2:$K$28,MATCH(E663,'Cost_Components'!$A$2:$A$28,0)),"")</f>
      </c>
      <c r="K663" s="80" t="str">
        <f>IF(OR(L663="",Z663="",AA663="",AB663=""),"",IF(B663&lt;AA663,L663,IF(B663&gt;AB663,Z663,L663+(Z663-L663)*MIN(MAX((B663-AA663+1)/MAX(AB663-AA663+1,1),0),1))))</f>
      </c>
      <c r="L663" s="81" t="str">
        <f>IFERROR(INDEX('Cost_Components'!$S$2:$S$28,MATCH(E663,'Cost_Components'!$A$2:$A$28,0)),"")</f>
      </c>
      <c r="M663" s="82" t="str">
        <f>IFERROR(INDEX('Cost_Components'!$L$2:$L$28,MATCH(E663,'Cost_Components'!$A$2:$A$28,0)),"")</f>
      </c>
      <c r="N663" s="83" t="str">
        <f>IFERROR(INDEX('Cost_Components'!$P$2:$P$28,MATCH(E663,'Cost_Components'!$A$2:$A$28,0)),"")</f>
      </c>
      <c r="O663" s="84" t="str">
        <f>AF663*J663</f>
      </c>
      <c r="P663" s="85" t="str">
        <f>AG663*J663</f>
      </c>
      <c r="Q663" s="86" t="str">
        <f>P663*L663*M663*N663</f>
      </c>
      <c r="R663" s="87" t="str">
        <f>O663*K663*M663*N663</f>
      </c>
      <c r="S663" s="88" t="str">
        <f>R663-Q663</f>
      </c>
      <c r="T663" s="34" t="str">
        <f>IFERROR(INDEX('Cost_Components'!$R$2:$R$28,MATCH(E663,'Cost_Components'!$A$2:$A$28,0)),"")</f>
      </c>
      <c r="U663" s="89" t="str">
        <f>IFERROR(INDEX('Cost_Components'!$Q$2:$Q$28,MATCH(E663,'Cost_Components'!$A$2:$A$28,0)),"")</f>
      </c>
      <c r="V663" s="90" t="str">
        <f>1/(1+'Calculation_Assumptions'!$B$5)^(B663-'Calculation_Assumptions'!$B$2)</f>
      </c>
      <c r="W663" s="91" t="str">
        <f>Q663*V663</f>
      </c>
      <c r="X663" s="92" t="str">
        <f>R663*V663</f>
      </c>
      <c r="Y663" s="93" t="str">
        <f>S663*V663</f>
      </c>
      <c r="Z663" s="94" t="str">
        <f>IFERROR(INDEX('Cost_Components'!$T$2:$T$28,MATCH(E663,'Cost_Components'!$A$2:$A$28,0)),"")</f>
      </c>
      <c r="AA663" s="95" t="str">
        <f>IFERROR(INDEX('Cost_Components'!$U$2:$U$28,MATCH(E663,'Cost_Components'!$A$2:$A$28,0)),"")</f>
      </c>
      <c r="AB663" s="96" t="str">
        <f>IFERROR(INDEX('Cost_Components'!$V$2:$V$28,MATCH(E663,'Cost_Components'!$A$2:$A$28,0)),"")</f>
      </c>
      <c r="AC663" s="97" t="str">
        <f>IFERROR(INDEX('Cost_Components'!$M$2:$M$28,MATCH(E663,'Cost_Components'!$A$2:$A$28,0)),"")</f>
      </c>
      <c r="AD663" s="98" t="str">
        <f>IFERROR(INDEX('Cost_Components'!$N$2:$N$28,MATCH(E663,'Cost_Components'!$A$2:$A$28,0)),"")</f>
      </c>
      <c r="AE663" s="34" t="str">
        <f>IFERROR(INDEX('Cost_Components'!$O$2:$O$28,MATCH(E663,'Cost_Components'!$A$2:$A$28,0)),"")</f>
      </c>
      <c r="AF663" s="99" t="n">
        <v>19595374.2275055</v>
      </c>
      <c r="AG663" s="100" t="n">
        <v>19526805.7427516</v>
      </c>
      <c r="AH663" s="101" t="str">
        <f>IF(H663="shared-count-once",COUNTIFS($A$2:$A$1405,A663,$B$2:$B$1405,B663,$E$2:$E$1405,E663),1)</f>
      </c>
      <c r="AI663" s="102" t="n">
        <v>308542769.756622</v>
      </c>
      <c r="AJ663" s="103" t="str">
        <f>IF(AI663=0,"",Q663/AI663)</f>
      </c>
      <c r="AK663" s="104" t="str">
        <f>IF(AI663=0,"",R663/AI663)</f>
      </c>
      <c r="AL663" s="105" t="str">
        <f>IF(AI663=0,"",S663/AI663)</f>
      </c>
      <c r="AM663" s="106" t="str">
        <f>IF(AI663=0,"",Y663/AI663)</f>
      </c>
    </row>
    <row r="664">
      <c r="A664" t="s">
        <v>262</v>
      </c>
      <c r="B664" s="73" t="n">
        <v>2037</v>
      </c>
      <c r="C664" t="s">
        <v>262</v>
      </c>
      <c r="D664" t="s">
        <v>266</v>
      </c>
      <c r="E664" s="74" t="s">
        <v>360</v>
      </c>
      <c r="F664" s="75" t="s">
        <v>361</v>
      </c>
      <c r="G664" s="76" t="s">
        <v>263</v>
      </c>
      <c r="H664" s="77" t="s">
        <v>240</v>
      </c>
      <c r="I664" s="78" t="s">
        <v>304</v>
      </c>
      <c r="J664" s="79" t="str">
        <f>IFERROR(INDEX('Cost_Components'!$K$2:$K$28,MATCH(E664,'Cost_Components'!$A$2:$A$28,0)),"")</f>
      </c>
      <c r="K664" s="80" t="str">
        <f>IF(OR(L664="",Z664="",AA664="",AB664=""),"",IF(B664&lt;AA664,L664,IF(B664&gt;AB664,Z664,L664+(Z664-L664)*MIN(MAX((B664-AA664+1)/MAX(AB664-AA664+1,1),0),1))))</f>
      </c>
      <c r="L664" s="81" t="str">
        <f>IFERROR(INDEX('Cost_Components'!$S$2:$S$28,MATCH(E664,'Cost_Components'!$A$2:$A$28,0)),"")</f>
      </c>
      <c r="M664" s="82" t="str">
        <f>IFERROR(INDEX('Cost_Components'!$L$2:$L$28,MATCH(E664,'Cost_Components'!$A$2:$A$28,0)),"")</f>
      </c>
      <c r="N664" s="83" t="str">
        <f>IFERROR(INDEX('Cost_Components'!$P$2:$P$28,MATCH(E664,'Cost_Components'!$A$2:$A$28,0)),"")</f>
      </c>
      <c r="O664" s="84" t="str">
        <f>AF664*J664</f>
      </c>
      <c r="P664" s="85" t="str">
        <f>AG664*J664</f>
      </c>
      <c r="Q664" s="86" t="str">
        <f>P664*L664*M664*N664</f>
      </c>
      <c r="R664" s="87" t="str">
        <f>O664*K664*M664*N664</f>
      </c>
      <c r="S664" s="88" t="str">
        <f>R664-Q664</f>
      </c>
      <c r="T664" s="34" t="str">
        <f>IFERROR(INDEX('Cost_Components'!$R$2:$R$28,MATCH(E664,'Cost_Components'!$A$2:$A$28,0)),"")</f>
      </c>
      <c r="U664" s="89" t="str">
        <f>IFERROR(INDEX('Cost_Components'!$Q$2:$Q$28,MATCH(E664,'Cost_Components'!$A$2:$A$28,0)),"")</f>
      </c>
      <c r="V664" s="90" t="str">
        <f>1/(1+'Calculation_Assumptions'!$B$5)^(B664-'Calculation_Assumptions'!$B$2)</f>
      </c>
      <c r="W664" s="91" t="str">
        <f>Q664*V664</f>
      </c>
      <c r="X664" s="92" t="str">
        <f>R664*V664</f>
      </c>
      <c r="Y664" s="93" t="str">
        <f>S664*V664</f>
      </c>
      <c r="Z664" s="94" t="str">
        <f>IFERROR(INDEX('Cost_Components'!$T$2:$T$28,MATCH(E664,'Cost_Components'!$A$2:$A$28,0)),"")</f>
      </c>
      <c r="AA664" s="95" t="str">
        <f>IFERROR(INDEX('Cost_Components'!$U$2:$U$28,MATCH(E664,'Cost_Components'!$A$2:$A$28,0)),"")</f>
      </c>
      <c r="AB664" s="96" t="str">
        <f>IFERROR(INDEX('Cost_Components'!$V$2:$V$28,MATCH(E664,'Cost_Components'!$A$2:$A$28,0)),"")</f>
      </c>
      <c r="AC664" s="97" t="str">
        <f>IFERROR(INDEX('Cost_Components'!$M$2:$M$28,MATCH(E664,'Cost_Components'!$A$2:$A$28,0)),"")</f>
      </c>
      <c r="AD664" s="98" t="str">
        <f>IFERROR(INDEX('Cost_Components'!$N$2:$N$28,MATCH(E664,'Cost_Components'!$A$2:$A$28,0)),"")</f>
      </c>
      <c r="AE664" s="34" t="str">
        <f>IFERROR(INDEX('Cost_Components'!$O$2:$O$28,MATCH(E664,'Cost_Components'!$A$2:$A$28,0)),"")</f>
      </c>
      <c r="AF664" s="99" t="n">
        <v>20031572.1488762</v>
      </c>
      <c r="AG664" s="100" t="n">
        <v>19951492.7245041</v>
      </c>
      <c r="AH664" s="101" t="str">
        <f>IF(H664="shared-count-once",COUNTIFS($A$2:$A$1405,A664,$B$2:$B$1405,B664,$E$2:$E$1405,E664),1)</f>
      </c>
      <c r="AI664" s="102" t="n">
        <v>310068287.63643</v>
      </c>
      <c r="AJ664" s="103" t="str">
        <f>IF(AI664=0,"",Q664/AI664)</f>
      </c>
      <c r="AK664" s="104" t="str">
        <f>IF(AI664=0,"",R664/AI664)</f>
      </c>
      <c r="AL664" s="105" t="str">
        <f>IF(AI664=0,"",S664/AI664)</f>
      </c>
      <c r="AM664" s="106" t="str">
        <f>IF(AI664=0,"",Y664/AI664)</f>
      </c>
    </row>
    <row r="665">
      <c r="A665" t="s">
        <v>262</v>
      </c>
      <c r="B665" s="73" t="n">
        <v>2038</v>
      </c>
      <c r="C665" t="s">
        <v>262</v>
      </c>
      <c r="D665" t="s">
        <v>266</v>
      </c>
      <c r="E665" s="74" t="s">
        <v>360</v>
      </c>
      <c r="F665" s="75" t="s">
        <v>361</v>
      </c>
      <c r="G665" s="76" t="s">
        <v>263</v>
      </c>
      <c r="H665" s="77" t="s">
        <v>240</v>
      </c>
      <c r="I665" s="78" t="s">
        <v>304</v>
      </c>
      <c r="J665" s="79" t="str">
        <f>IFERROR(INDEX('Cost_Components'!$K$2:$K$28,MATCH(E665,'Cost_Components'!$A$2:$A$28,0)),"")</f>
      </c>
      <c r="K665" s="80" t="str">
        <f>IF(OR(L665="",Z665="",AA665="",AB665=""),"",IF(B665&lt;AA665,L665,IF(B665&gt;AB665,Z665,L665+(Z665-L665)*MIN(MAX((B665-AA665+1)/MAX(AB665-AA665+1,1),0),1))))</f>
      </c>
      <c r="L665" s="81" t="str">
        <f>IFERROR(INDEX('Cost_Components'!$S$2:$S$28,MATCH(E665,'Cost_Components'!$A$2:$A$28,0)),"")</f>
      </c>
      <c r="M665" s="82" t="str">
        <f>IFERROR(INDEX('Cost_Components'!$L$2:$L$28,MATCH(E665,'Cost_Components'!$A$2:$A$28,0)),"")</f>
      </c>
      <c r="N665" s="83" t="str">
        <f>IFERROR(INDEX('Cost_Components'!$P$2:$P$28,MATCH(E665,'Cost_Components'!$A$2:$A$28,0)),"")</f>
      </c>
      <c r="O665" s="84" t="str">
        <f>AF665*J665</f>
      </c>
      <c r="P665" s="85" t="str">
        <f>AG665*J665</f>
      </c>
      <c r="Q665" s="86" t="str">
        <f>P665*L665*M665*N665</f>
      </c>
      <c r="R665" s="87" t="str">
        <f>O665*K665*M665*N665</f>
      </c>
      <c r="S665" s="88" t="str">
        <f>R665-Q665</f>
      </c>
      <c r="T665" s="34" t="str">
        <f>IFERROR(INDEX('Cost_Components'!$R$2:$R$28,MATCH(E665,'Cost_Components'!$A$2:$A$28,0)),"")</f>
      </c>
      <c r="U665" s="89" t="str">
        <f>IFERROR(INDEX('Cost_Components'!$Q$2:$Q$28,MATCH(E665,'Cost_Components'!$A$2:$A$28,0)),"")</f>
      </c>
      <c r="V665" s="90" t="str">
        <f>1/(1+'Calculation_Assumptions'!$B$5)^(B665-'Calculation_Assumptions'!$B$2)</f>
      </c>
      <c r="W665" s="91" t="str">
        <f>Q665*V665</f>
      </c>
      <c r="X665" s="92" t="str">
        <f>R665*V665</f>
      </c>
      <c r="Y665" s="93" t="str">
        <f>S665*V665</f>
      </c>
      <c r="Z665" s="94" t="str">
        <f>IFERROR(INDEX('Cost_Components'!$T$2:$T$28,MATCH(E665,'Cost_Components'!$A$2:$A$28,0)),"")</f>
      </c>
      <c r="AA665" s="95" t="str">
        <f>IFERROR(INDEX('Cost_Components'!$U$2:$U$28,MATCH(E665,'Cost_Components'!$A$2:$A$28,0)),"")</f>
      </c>
      <c r="AB665" s="96" t="str">
        <f>IFERROR(INDEX('Cost_Components'!$V$2:$V$28,MATCH(E665,'Cost_Components'!$A$2:$A$28,0)),"")</f>
      </c>
      <c r="AC665" s="97" t="str">
        <f>IFERROR(INDEX('Cost_Components'!$M$2:$M$28,MATCH(E665,'Cost_Components'!$A$2:$A$28,0)),"")</f>
      </c>
      <c r="AD665" s="98" t="str">
        <f>IFERROR(INDEX('Cost_Components'!$N$2:$N$28,MATCH(E665,'Cost_Components'!$A$2:$A$28,0)),"")</f>
      </c>
      <c r="AE665" s="34" t="str">
        <f>IFERROR(INDEX('Cost_Components'!$O$2:$O$28,MATCH(E665,'Cost_Components'!$A$2:$A$28,0)),"")</f>
      </c>
      <c r="AF665" s="99" t="n">
        <v>20467528.2401636</v>
      </c>
      <c r="AG665" s="100" t="n">
        <v>20375030.6756504</v>
      </c>
      <c r="AH665" s="101" t="str">
        <f>IF(H665="shared-count-once",COUNTIFS($A$2:$A$1405,A665,$B$2:$B$1405,B665,$E$2:$E$1405,E665),1)</f>
      </c>
      <c r="AI665" s="102" t="n">
        <v>311532999.13163</v>
      </c>
      <c r="AJ665" s="103" t="str">
        <f>IF(AI665=0,"",Q665/AI665)</f>
      </c>
      <c r="AK665" s="104" t="str">
        <f>IF(AI665=0,"",R665/AI665)</f>
      </c>
      <c r="AL665" s="105" t="str">
        <f>IF(AI665=0,"",S665/AI665)</f>
      </c>
      <c r="AM665" s="106" t="str">
        <f>IF(AI665=0,"",Y665/AI665)</f>
      </c>
    </row>
    <row r="666">
      <c r="A666" t="s">
        <v>262</v>
      </c>
      <c r="B666" s="73" t="n">
        <v>2039</v>
      </c>
      <c r="C666" t="s">
        <v>262</v>
      </c>
      <c r="D666" t="s">
        <v>266</v>
      </c>
      <c r="E666" s="74" t="s">
        <v>360</v>
      </c>
      <c r="F666" s="75" t="s">
        <v>361</v>
      </c>
      <c r="G666" s="76" t="s">
        <v>263</v>
      </c>
      <c r="H666" s="77" t="s">
        <v>240</v>
      </c>
      <c r="I666" s="78" t="s">
        <v>304</v>
      </c>
      <c r="J666" s="79" t="str">
        <f>IFERROR(INDEX('Cost_Components'!$K$2:$K$28,MATCH(E666,'Cost_Components'!$A$2:$A$28,0)),"")</f>
      </c>
      <c r="K666" s="80" t="str">
        <f>IF(OR(L666="",Z666="",AA666="",AB666=""),"",IF(B666&lt;AA666,L666,IF(B666&gt;AB666,Z666,L666+(Z666-L666)*MIN(MAX((B666-AA666+1)/MAX(AB666-AA666+1,1),0),1))))</f>
      </c>
      <c r="L666" s="81" t="str">
        <f>IFERROR(INDEX('Cost_Components'!$S$2:$S$28,MATCH(E666,'Cost_Components'!$A$2:$A$28,0)),"")</f>
      </c>
      <c r="M666" s="82" t="str">
        <f>IFERROR(INDEX('Cost_Components'!$L$2:$L$28,MATCH(E666,'Cost_Components'!$A$2:$A$28,0)),"")</f>
      </c>
      <c r="N666" s="83" t="str">
        <f>IFERROR(INDEX('Cost_Components'!$P$2:$P$28,MATCH(E666,'Cost_Components'!$A$2:$A$28,0)),"")</f>
      </c>
      <c r="O666" s="84" t="str">
        <f>AF666*J666</f>
      </c>
      <c r="P666" s="85" t="str">
        <f>AG666*J666</f>
      </c>
      <c r="Q666" s="86" t="str">
        <f>P666*L666*M666*N666</f>
      </c>
      <c r="R666" s="87" t="str">
        <f>O666*K666*M666*N666</f>
      </c>
      <c r="S666" s="88" t="str">
        <f>R666-Q666</f>
      </c>
      <c r="T666" s="34" t="str">
        <f>IFERROR(INDEX('Cost_Components'!$R$2:$R$28,MATCH(E666,'Cost_Components'!$A$2:$A$28,0)),"")</f>
      </c>
      <c r="U666" s="89" t="str">
        <f>IFERROR(INDEX('Cost_Components'!$Q$2:$Q$28,MATCH(E666,'Cost_Components'!$A$2:$A$28,0)),"")</f>
      </c>
      <c r="V666" s="90" t="str">
        <f>1/(1+'Calculation_Assumptions'!$B$5)^(B666-'Calculation_Assumptions'!$B$2)</f>
      </c>
      <c r="W666" s="91" t="str">
        <f>Q666*V666</f>
      </c>
      <c r="X666" s="92" t="str">
        <f>R666*V666</f>
      </c>
      <c r="Y666" s="93" t="str">
        <f>S666*V666</f>
      </c>
      <c r="Z666" s="94" t="str">
        <f>IFERROR(INDEX('Cost_Components'!$T$2:$T$28,MATCH(E666,'Cost_Components'!$A$2:$A$28,0)),"")</f>
      </c>
      <c r="AA666" s="95" t="str">
        <f>IFERROR(INDEX('Cost_Components'!$U$2:$U$28,MATCH(E666,'Cost_Components'!$A$2:$A$28,0)),"")</f>
      </c>
      <c r="AB666" s="96" t="str">
        <f>IFERROR(INDEX('Cost_Components'!$V$2:$V$28,MATCH(E666,'Cost_Components'!$A$2:$A$28,0)),"")</f>
      </c>
      <c r="AC666" s="97" t="str">
        <f>IFERROR(INDEX('Cost_Components'!$M$2:$M$28,MATCH(E666,'Cost_Components'!$A$2:$A$28,0)),"")</f>
      </c>
      <c r="AD666" s="98" t="str">
        <f>IFERROR(INDEX('Cost_Components'!$N$2:$N$28,MATCH(E666,'Cost_Components'!$A$2:$A$28,0)),"")</f>
      </c>
      <c r="AE666" s="34" t="str">
        <f>IFERROR(INDEX('Cost_Components'!$O$2:$O$28,MATCH(E666,'Cost_Components'!$A$2:$A$28,0)),"")</f>
      </c>
      <c r="AF666" s="99" t="n">
        <v>20901062.2370832</v>
      </c>
      <c r="AG666" s="100" t="n">
        <v>20795232.2002214</v>
      </c>
      <c r="AH666" s="101" t="str">
        <f>IF(H666="shared-count-once",COUNTIFS($A$2:$A$1405,A666,$B$2:$B$1405,B666,$E$2:$E$1405,E666),1)</f>
      </c>
      <c r="AI666" s="102" t="n">
        <v>312936391.858479</v>
      </c>
      <c r="AJ666" s="103" t="str">
        <f>IF(AI666=0,"",Q666/AI666)</f>
      </c>
      <c r="AK666" s="104" t="str">
        <f>IF(AI666=0,"",R666/AI666)</f>
      </c>
      <c r="AL666" s="105" t="str">
        <f>IF(AI666=0,"",S666/AI666)</f>
      </c>
      <c r="AM666" s="106" t="str">
        <f>IF(AI666=0,"",Y666/AI666)</f>
      </c>
    </row>
    <row r="667">
      <c r="A667" t="s">
        <v>262</v>
      </c>
      <c r="B667" s="73" t="n">
        <v>2040</v>
      </c>
      <c r="C667" t="s">
        <v>262</v>
      </c>
      <c r="D667" t="s">
        <v>266</v>
      </c>
      <c r="E667" s="74" t="s">
        <v>360</v>
      </c>
      <c r="F667" s="75" t="s">
        <v>361</v>
      </c>
      <c r="G667" s="76" t="s">
        <v>263</v>
      </c>
      <c r="H667" s="77" t="s">
        <v>240</v>
      </c>
      <c r="I667" s="78" t="s">
        <v>304</v>
      </c>
      <c r="J667" s="79" t="str">
        <f>IFERROR(INDEX('Cost_Components'!$K$2:$K$28,MATCH(E667,'Cost_Components'!$A$2:$A$28,0)),"")</f>
      </c>
      <c r="K667" s="80" t="str">
        <f>IF(OR(L667="",Z667="",AA667="",AB667=""),"",IF(B667&lt;AA667,L667,IF(B667&gt;AB667,Z667,L667+(Z667-L667)*MIN(MAX((B667-AA667+1)/MAX(AB667-AA667+1,1),0),1))))</f>
      </c>
      <c r="L667" s="81" t="str">
        <f>IFERROR(INDEX('Cost_Components'!$S$2:$S$28,MATCH(E667,'Cost_Components'!$A$2:$A$28,0)),"")</f>
      </c>
      <c r="M667" s="82" t="str">
        <f>IFERROR(INDEX('Cost_Components'!$L$2:$L$28,MATCH(E667,'Cost_Components'!$A$2:$A$28,0)),"")</f>
      </c>
      <c r="N667" s="83" t="str">
        <f>IFERROR(INDEX('Cost_Components'!$P$2:$P$28,MATCH(E667,'Cost_Components'!$A$2:$A$28,0)),"")</f>
      </c>
      <c r="O667" s="84" t="str">
        <f>AF667*J667</f>
      </c>
      <c r="P667" s="85" t="str">
        <f>AG667*J667</f>
      </c>
      <c r="Q667" s="86" t="str">
        <f>P667*L667*M667*N667</f>
      </c>
      <c r="R667" s="87" t="str">
        <f>O667*K667*M667*N667</f>
      </c>
      <c r="S667" s="88" t="str">
        <f>R667-Q667</f>
      </c>
      <c r="T667" s="34" t="str">
        <f>IFERROR(INDEX('Cost_Components'!$R$2:$R$28,MATCH(E667,'Cost_Components'!$A$2:$A$28,0)),"")</f>
      </c>
      <c r="U667" s="89" t="str">
        <f>IFERROR(INDEX('Cost_Components'!$Q$2:$Q$28,MATCH(E667,'Cost_Components'!$A$2:$A$28,0)),"")</f>
      </c>
      <c r="V667" s="90" t="str">
        <f>1/(1+'Calculation_Assumptions'!$B$5)^(B667-'Calculation_Assumptions'!$B$2)</f>
      </c>
      <c r="W667" s="91" t="str">
        <f>Q667*V667</f>
      </c>
      <c r="X667" s="92" t="str">
        <f>R667*V667</f>
      </c>
      <c r="Y667" s="93" t="str">
        <f>S667*V667</f>
      </c>
      <c r="Z667" s="94" t="str">
        <f>IFERROR(INDEX('Cost_Components'!$T$2:$T$28,MATCH(E667,'Cost_Components'!$A$2:$A$28,0)),"")</f>
      </c>
      <c r="AA667" s="95" t="str">
        <f>IFERROR(INDEX('Cost_Components'!$U$2:$U$28,MATCH(E667,'Cost_Components'!$A$2:$A$28,0)),"")</f>
      </c>
      <c r="AB667" s="96" t="str">
        <f>IFERROR(INDEX('Cost_Components'!$V$2:$V$28,MATCH(E667,'Cost_Components'!$A$2:$A$28,0)),"")</f>
      </c>
      <c r="AC667" s="97" t="str">
        <f>IFERROR(INDEX('Cost_Components'!$M$2:$M$28,MATCH(E667,'Cost_Components'!$A$2:$A$28,0)),"")</f>
      </c>
      <c r="AD667" s="98" t="str">
        <f>IFERROR(INDEX('Cost_Components'!$N$2:$N$28,MATCH(E667,'Cost_Components'!$A$2:$A$28,0)),"")</f>
      </c>
      <c r="AE667" s="34" t="str">
        <f>IFERROR(INDEX('Cost_Components'!$O$2:$O$28,MATCH(E667,'Cost_Components'!$A$2:$A$28,0)),"")</f>
      </c>
      <c r="AF667" s="99" t="n">
        <v>21330997.1316571</v>
      </c>
      <c r="AG667" s="100" t="n">
        <v>21210933.1763601</v>
      </c>
      <c r="AH667" s="101" t="str">
        <f>IF(H667="shared-count-once",COUNTIFS($A$2:$A$1405,A667,$B$2:$B$1405,B667,$E$2:$E$1405,E667),1)</f>
      </c>
      <c r="AI667" s="102" t="n">
        <v>314265537.410829</v>
      </c>
      <c r="AJ667" s="103" t="str">
        <f>IF(AI667=0,"",Q667/AI667)</f>
      </c>
      <c r="AK667" s="104" t="str">
        <f>IF(AI667=0,"",R667/AI667)</f>
      </c>
      <c r="AL667" s="105" t="str">
        <f>IF(AI667=0,"",S667/AI667)</f>
      </c>
      <c r="AM667" s="106" t="str">
        <f>IF(AI667=0,"",Y667/AI667)</f>
      </c>
    </row>
    <row r="668">
      <c r="A668" t="s">
        <v>262</v>
      </c>
      <c r="B668" s="73" t="n">
        <v>2041</v>
      </c>
      <c r="C668" t="s">
        <v>262</v>
      </c>
      <c r="D668" t="s">
        <v>266</v>
      </c>
      <c r="E668" s="74" t="s">
        <v>360</v>
      </c>
      <c r="F668" s="75" t="s">
        <v>361</v>
      </c>
      <c r="G668" s="76" t="s">
        <v>263</v>
      </c>
      <c r="H668" s="77" t="s">
        <v>240</v>
      </c>
      <c r="I668" s="78" t="s">
        <v>304</v>
      </c>
      <c r="J668" s="79" t="str">
        <f>IFERROR(INDEX('Cost_Components'!$K$2:$K$28,MATCH(E668,'Cost_Components'!$A$2:$A$28,0)),"")</f>
      </c>
      <c r="K668" s="80" t="str">
        <f>IF(OR(L668="",Z668="",AA668="",AB668=""),"",IF(B668&lt;AA668,L668,IF(B668&gt;AB668,Z668,L668+(Z668-L668)*MIN(MAX((B668-AA668+1)/MAX(AB668-AA668+1,1),0),1))))</f>
      </c>
      <c r="L668" s="81" t="str">
        <f>IFERROR(INDEX('Cost_Components'!$S$2:$S$28,MATCH(E668,'Cost_Components'!$A$2:$A$28,0)),"")</f>
      </c>
      <c r="M668" s="82" t="str">
        <f>IFERROR(INDEX('Cost_Components'!$L$2:$L$28,MATCH(E668,'Cost_Components'!$A$2:$A$28,0)),"")</f>
      </c>
      <c r="N668" s="83" t="str">
        <f>IFERROR(INDEX('Cost_Components'!$P$2:$P$28,MATCH(E668,'Cost_Components'!$A$2:$A$28,0)),"")</f>
      </c>
      <c r="O668" s="84" t="str">
        <f>AF668*J668</f>
      </c>
      <c r="P668" s="85" t="str">
        <f>AG668*J668</f>
      </c>
      <c r="Q668" s="86" t="str">
        <f>P668*L668*M668*N668</f>
      </c>
      <c r="R668" s="87" t="str">
        <f>O668*K668*M668*N668</f>
      </c>
      <c r="S668" s="88" t="str">
        <f>R668-Q668</f>
      </c>
      <c r="T668" s="34" t="str">
        <f>IFERROR(INDEX('Cost_Components'!$R$2:$R$28,MATCH(E668,'Cost_Components'!$A$2:$A$28,0)),"")</f>
      </c>
      <c r="U668" s="89" t="str">
        <f>IFERROR(INDEX('Cost_Components'!$Q$2:$Q$28,MATCH(E668,'Cost_Components'!$A$2:$A$28,0)),"")</f>
      </c>
      <c r="V668" s="90" t="str">
        <f>1/(1+'Calculation_Assumptions'!$B$5)^(B668-'Calculation_Assumptions'!$B$2)</f>
      </c>
      <c r="W668" s="91" t="str">
        <f>Q668*V668</f>
      </c>
      <c r="X668" s="92" t="str">
        <f>R668*V668</f>
      </c>
      <c r="Y668" s="93" t="str">
        <f>S668*V668</f>
      </c>
      <c r="Z668" s="94" t="str">
        <f>IFERROR(INDEX('Cost_Components'!$T$2:$T$28,MATCH(E668,'Cost_Components'!$A$2:$A$28,0)),"")</f>
      </c>
      <c r="AA668" s="95" t="str">
        <f>IFERROR(INDEX('Cost_Components'!$U$2:$U$28,MATCH(E668,'Cost_Components'!$A$2:$A$28,0)),"")</f>
      </c>
      <c r="AB668" s="96" t="str">
        <f>IFERROR(INDEX('Cost_Components'!$V$2:$V$28,MATCH(E668,'Cost_Components'!$A$2:$A$28,0)),"")</f>
      </c>
      <c r="AC668" s="97" t="str">
        <f>IFERROR(INDEX('Cost_Components'!$M$2:$M$28,MATCH(E668,'Cost_Components'!$A$2:$A$28,0)),"")</f>
      </c>
      <c r="AD668" s="98" t="str">
        <f>IFERROR(INDEX('Cost_Components'!$N$2:$N$28,MATCH(E668,'Cost_Components'!$A$2:$A$28,0)),"")</f>
      </c>
      <c r="AE668" s="34" t="str">
        <f>IFERROR(INDEX('Cost_Components'!$O$2:$O$28,MATCH(E668,'Cost_Components'!$A$2:$A$28,0)),"")</f>
      </c>
      <c r="AF668" s="99" t="n">
        <v>21761260.2473882</v>
      </c>
      <c r="AG668" s="100" t="n">
        <v>21626067.3217193</v>
      </c>
      <c r="AH668" s="101" t="str">
        <f>IF(H668="shared-count-once",COUNTIFS($A$2:$A$1405,A668,$B$2:$B$1405,B668,$E$2:$E$1405,E668),1)</f>
      </c>
      <c r="AI668" s="102" t="n">
        <v>315525215.312548</v>
      </c>
      <c r="AJ668" s="103" t="str">
        <f>IF(AI668=0,"",Q668/AI668)</f>
      </c>
      <c r="AK668" s="104" t="str">
        <f>IF(AI668=0,"",R668/AI668)</f>
      </c>
      <c r="AL668" s="105" t="str">
        <f>IF(AI668=0,"",S668/AI668)</f>
      </c>
      <c r="AM668" s="106" t="str">
        <f>IF(AI668=0,"",Y668/AI668)</f>
      </c>
    </row>
    <row r="669">
      <c r="A669" t="s">
        <v>262</v>
      </c>
      <c r="B669" s="73" t="n">
        <v>2042</v>
      </c>
      <c r="C669" t="s">
        <v>262</v>
      </c>
      <c r="D669" t="s">
        <v>266</v>
      </c>
      <c r="E669" s="74" t="s">
        <v>360</v>
      </c>
      <c r="F669" s="75" t="s">
        <v>361</v>
      </c>
      <c r="G669" s="76" t="s">
        <v>263</v>
      </c>
      <c r="H669" s="77" t="s">
        <v>240</v>
      </c>
      <c r="I669" s="78" t="s">
        <v>304</v>
      </c>
      <c r="J669" s="79" t="str">
        <f>IFERROR(INDEX('Cost_Components'!$K$2:$K$28,MATCH(E669,'Cost_Components'!$A$2:$A$28,0)),"")</f>
      </c>
      <c r="K669" s="80" t="str">
        <f>IF(OR(L669="",Z669="",AA669="",AB669=""),"",IF(B669&lt;AA669,L669,IF(B669&gt;AB669,Z669,L669+(Z669-L669)*MIN(MAX((B669-AA669+1)/MAX(AB669-AA669+1,1),0),1))))</f>
      </c>
      <c r="L669" s="81" t="str">
        <f>IFERROR(INDEX('Cost_Components'!$S$2:$S$28,MATCH(E669,'Cost_Components'!$A$2:$A$28,0)),"")</f>
      </c>
      <c r="M669" s="82" t="str">
        <f>IFERROR(INDEX('Cost_Components'!$L$2:$L$28,MATCH(E669,'Cost_Components'!$A$2:$A$28,0)),"")</f>
      </c>
      <c r="N669" s="83" t="str">
        <f>IFERROR(INDEX('Cost_Components'!$P$2:$P$28,MATCH(E669,'Cost_Components'!$A$2:$A$28,0)),"")</f>
      </c>
      <c r="O669" s="84" t="str">
        <f>AF669*J669</f>
      </c>
      <c r="P669" s="85" t="str">
        <f>AG669*J669</f>
      </c>
      <c r="Q669" s="86" t="str">
        <f>P669*L669*M669*N669</f>
      </c>
      <c r="R669" s="87" t="str">
        <f>O669*K669*M669*N669</f>
      </c>
      <c r="S669" s="88" t="str">
        <f>R669-Q669</f>
      </c>
      <c r="T669" s="34" t="str">
        <f>IFERROR(INDEX('Cost_Components'!$R$2:$R$28,MATCH(E669,'Cost_Components'!$A$2:$A$28,0)),"")</f>
      </c>
      <c r="U669" s="89" t="str">
        <f>IFERROR(INDEX('Cost_Components'!$Q$2:$Q$28,MATCH(E669,'Cost_Components'!$A$2:$A$28,0)),"")</f>
      </c>
      <c r="V669" s="90" t="str">
        <f>1/(1+'Calculation_Assumptions'!$B$5)^(B669-'Calculation_Assumptions'!$B$2)</f>
      </c>
      <c r="W669" s="91" t="str">
        <f>Q669*V669</f>
      </c>
      <c r="X669" s="92" t="str">
        <f>R669*V669</f>
      </c>
      <c r="Y669" s="93" t="str">
        <f>S669*V669</f>
      </c>
      <c r="Z669" s="94" t="str">
        <f>IFERROR(INDEX('Cost_Components'!$T$2:$T$28,MATCH(E669,'Cost_Components'!$A$2:$A$28,0)),"")</f>
      </c>
      <c r="AA669" s="95" t="str">
        <f>IFERROR(INDEX('Cost_Components'!$U$2:$U$28,MATCH(E669,'Cost_Components'!$A$2:$A$28,0)),"")</f>
      </c>
      <c r="AB669" s="96" t="str">
        <f>IFERROR(INDEX('Cost_Components'!$V$2:$V$28,MATCH(E669,'Cost_Components'!$A$2:$A$28,0)),"")</f>
      </c>
      <c r="AC669" s="97" t="str">
        <f>IFERROR(INDEX('Cost_Components'!$M$2:$M$28,MATCH(E669,'Cost_Components'!$A$2:$A$28,0)),"")</f>
      </c>
      <c r="AD669" s="98" t="str">
        <f>IFERROR(INDEX('Cost_Components'!$N$2:$N$28,MATCH(E669,'Cost_Components'!$A$2:$A$28,0)),"")</f>
      </c>
      <c r="AE669" s="34" t="str">
        <f>IFERROR(INDEX('Cost_Components'!$O$2:$O$28,MATCH(E669,'Cost_Components'!$A$2:$A$28,0)),"")</f>
      </c>
      <c r="AF669" s="99" t="n">
        <v>22189317.2949819</v>
      </c>
      <c r="AG669" s="100" t="n">
        <v>22038113.882347</v>
      </c>
      <c r="AH669" s="101" t="str">
        <f>IF(H669="shared-count-once",COUNTIFS($A$2:$A$1405,A669,$B$2:$B$1405,B669,$E$2:$E$1405,E669),1)</f>
      </c>
      <c r="AI669" s="102" t="n">
        <v>316707694.211882</v>
      </c>
      <c r="AJ669" s="103" t="str">
        <f>IF(AI669=0,"",Q669/AI669)</f>
      </c>
      <c r="AK669" s="104" t="str">
        <f>IF(AI669=0,"",R669/AI669)</f>
      </c>
      <c r="AL669" s="105" t="str">
        <f>IF(AI669=0,"",S669/AI669)</f>
      </c>
      <c r="AM669" s="106" t="str">
        <f>IF(AI669=0,"",Y669/AI669)</f>
      </c>
    </row>
    <row r="670">
      <c r="A670" t="s">
        <v>262</v>
      </c>
      <c r="B670" s="73" t="n">
        <v>2043</v>
      </c>
      <c r="C670" t="s">
        <v>262</v>
      </c>
      <c r="D670" t="s">
        <v>266</v>
      </c>
      <c r="E670" s="74" t="s">
        <v>360</v>
      </c>
      <c r="F670" s="75" t="s">
        <v>361</v>
      </c>
      <c r="G670" s="76" t="s">
        <v>263</v>
      </c>
      <c r="H670" s="77" t="s">
        <v>240</v>
      </c>
      <c r="I670" s="78" t="s">
        <v>304</v>
      </c>
      <c r="J670" s="79" t="str">
        <f>IFERROR(INDEX('Cost_Components'!$K$2:$K$28,MATCH(E670,'Cost_Components'!$A$2:$A$28,0)),"")</f>
      </c>
      <c r="K670" s="80" t="str">
        <f>IF(OR(L670="",Z670="",AA670="",AB670=""),"",IF(B670&lt;AA670,L670,IF(B670&gt;AB670,Z670,L670+(Z670-L670)*MIN(MAX((B670-AA670+1)/MAX(AB670-AA670+1,1),0),1))))</f>
      </c>
      <c r="L670" s="81" t="str">
        <f>IFERROR(INDEX('Cost_Components'!$S$2:$S$28,MATCH(E670,'Cost_Components'!$A$2:$A$28,0)),"")</f>
      </c>
      <c r="M670" s="82" t="str">
        <f>IFERROR(INDEX('Cost_Components'!$L$2:$L$28,MATCH(E670,'Cost_Components'!$A$2:$A$28,0)),"")</f>
      </c>
      <c r="N670" s="83" t="str">
        <f>IFERROR(INDEX('Cost_Components'!$P$2:$P$28,MATCH(E670,'Cost_Components'!$A$2:$A$28,0)),"")</f>
      </c>
      <c r="O670" s="84" t="str">
        <f>AF670*J670</f>
      </c>
      <c r="P670" s="85" t="str">
        <f>AG670*J670</f>
      </c>
      <c r="Q670" s="86" t="str">
        <f>P670*L670*M670*N670</f>
      </c>
      <c r="R670" s="87" t="str">
        <f>O670*K670*M670*N670</f>
      </c>
      <c r="S670" s="88" t="str">
        <f>R670-Q670</f>
      </c>
      <c r="T670" s="34" t="str">
        <f>IFERROR(INDEX('Cost_Components'!$R$2:$R$28,MATCH(E670,'Cost_Components'!$A$2:$A$28,0)),"")</f>
      </c>
      <c r="U670" s="89" t="str">
        <f>IFERROR(INDEX('Cost_Components'!$Q$2:$Q$28,MATCH(E670,'Cost_Components'!$A$2:$A$28,0)),"")</f>
      </c>
      <c r="V670" s="90" t="str">
        <f>1/(1+'Calculation_Assumptions'!$B$5)^(B670-'Calculation_Assumptions'!$B$2)</f>
      </c>
      <c r="W670" s="91" t="str">
        <f>Q670*V670</f>
      </c>
      <c r="X670" s="92" t="str">
        <f>R670*V670</f>
      </c>
      <c r="Y670" s="93" t="str">
        <f>S670*V670</f>
      </c>
      <c r="Z670" s="94" t="str">
        <f>IFERROR(INDEX('Cost_Components'!$T$2:$T$28,MATCH(E670,'Cost_Components'!$A$2:$A$28,0)),"")</f>
      </c>
      <c r="AA670" s="95" t="str">
        <f>IFERROR(INDEX('Cost_Components'!$U$2:$U$28,MATCH(E670,'Cost_Components'!$A$2:$A$28,0)),"")</f>
      </c>
      <c r="AB670" s="96" t="str">
        <f>IFERROR(INDEX('Cost_Components'!$V$2:$V$28,MATCH(E670,'Cost_Components'!$A$2:$A$28,0)),"")</f>
      </c>
      <c r="AC670" s="97" t="str">
        <f>IFERROR(INDEX('Cost_Components'!$M$2:$M$28,MATCH(E670,'Cost_Components'!$A$2:$A$28,0)),"")</f>
      </c>
      <c r="AD670" s="98" t="str">
        <f>IFERROR(INDEX('Cost_Components'!$N$2:$N$28,MATCH(E670,'Cost_Components'!$A$2:$A$28,0)),"")</f>
      </c>
      <c r="AE670" s="34" t="str">
        <f>IFERROR(INDEX('Cost_Components'!$O$2:$O$28,MATCH(E670,'Cost_Components'!$A$2:$A$28,0)),"")</f>
      </c>
      <c r="AF670" s="99" t="n">
        <v>22610419.3068787</v>
      </c>
      <c r="AG670" s="100" t="n">
        <v>22442345.2151134</v>
      </c>
      <c r="AH670" s="101" t="str">
        <f>IF(H670="shared-count-once",COUNTIFS($A$2:$A$1405,A670,$B$2:$B$1405,B670,$E$2:$E$1405,E670),1)</f>
      </c>
      <c r="AI670" s="102" t="n">
        <v>317814114.067152</v>
      </c>
      <c r="AJ670" s="103" t="str">
        <f>IF(AI670=0,"",Q670/AI670)</f>
      </c>
      <c r="AK670" s="104" t="str">
        <f>IF(AI670=0,"",R670/AI670)</f>
      </c>
      <c r="AL670" s="105" t="str">
        <f>IF(AI670=0,"",S670/AI670)</f>
      </c>
      <c r="AM670" s="106" t="str">
        <f>IF(AI670=0,"",Y670/AI670)</f>
      </c>
    </row>
    <row r="671">
      <c r="A671" t="s">
        <v>262</v>
      </c>
      <c r="B671" s="73" t="n">
        <v>2044</v>
      </c>
      <c r="C671" t="s">
        <v>262</v>
      </c>
      <c r="D671" t="s">
        <v>266</v>
      </c>
      <c r="E671" s="74" t="s">
        <v>360</v>
      </c>
      <c r="F671" s="75" t="s">
        <v>361</v>
      </c>
      <c r="G671" s="76" t="s">
        <v>263</v>
      </c>
      <c r="H671" s="77" t="s">
        <v>240</v>
      </c>
      <c r="I671" s="78" t="s">
        <v>304</v>
      </c>
      <c r="J671" s="79" t="str">
        <f>IFERROR(INDEX('Cost_Components'!$K$2:$K$28,MATCH(E671,'Cost_Components'!$A$2:$A$28,0)),"")</f>
      </c>
      <c r="K671" s="80" t="str">
        <f>IF(OR(L671="",Z671="",AA671="",AB671=""),"",IF(B671&lt;AA671,L671,IF(B671&gt;AB671,Z671,L671+(Z671-L671)*MIN(MAX((B671-AA671+1)/MAX(AB671-AA671+1,1),0),1))))</f>
      </c>
      <c r="L671" s="81" t="str">
        <f>IFERROR(INDEX('Cost_Components'!$S$2:$S$28,MATCH(E671,'Cost_Components'!$A$2:$A$28,0)),"")</f>
      </c>
      <c r="M671" s="82" t="str">
        <f>IFERROR(INDEX('Cost_Components'!$L$2:$L$28,MATCH(E671,'Cost_Components'!$A$2:$A$28,0)),"")</f>
      </c>
      <c r="N671" s="83" t="str">
        <f>IFERROR(INDEX('Cost_Components'!$P$2:$P$28,MATCH(E671,'Cost_Components'!$A$2:$A$28,0)),"")</f>
      </c>
      <c r="O671" s="84" t="str">
        <f>AF671*J671</f>
      </c>
      <c r="P671" s="85" t="str">
        <f>AG671*J671</f>
      </c>
      <c r="Q671" s="86" t="str">
        <f>P671*L671*M671*N671</f>
      </c>
      <c r="R671" s="87" t="str">
        <f>O671*K671*M671*N671</f>
      </c>
      <c r="S671" s="88" t="str">
        <f>R671-Q671</f>
      </c>
      <c r="T671" s="34" t="str">
        <f>IFERROR(INDEX('Cost_Components'!$R$2:$R$28,MATCH(E671,'Cost_Components'!$A$2:$A$28,0)),"")</f>
      </c>
      <c r="U671" s="89" t="str">
        <f>IFERROR(INDEX('Cost_Components'!$Q$2:$Q$28,MATCH(E671,'Cost_Components'!$A$2:$A$28,0)),"")</f>
      </c>
      <c r="V671" s="90" t="str">
        <f>1/(1+'Calculation_Assumptions'!$B$5)^(B671-'Calculation_Assumptions'!$B$2)</f>
      </c>
      <c r="W671" s="91" t="str">
        <f>Q671*V671</f>
      </c>
      <c r="X671" s="92" t="str">
        <f>R671*V671</f>
      </c>
      <c r="Y671" s="93" t="str">
        <f>S671*V671</f>
      </c>
      <c r="Z671" s="94" t="str">
        <f>IFERROR(INDEX('Cost_Components'!$T$2:$T$28,MATCH(E671,'Cost_Components'!$A$2:$A$28,0)),"")</f>
      </c>
      <c r="AA671" s="95" t="str">
        <f>IFERROR(INDEX('Cost_Components'!$U$2:$U$28,MATCH(E671,'Cost_Components'!$A$2:$A$28,0)),"")</f>
      </c>
      <c r="AB671" s="96" t="str">
        <f>IFERROR(INDEX('Cost_Components'!$V$2:$V$28,MATCH(E671,'Cost_Components'!$A$2:$A$28,0)),"")</f>
      </c>
      <c r="AC671" s="97" t="str">
        <f>IFERROR(INDEX('Cost_Components'!$M$2:$M$28,MATCH(E671,'Cost_Components'!$A$2:$A$28,0)),"")</f>
      </c>
      <c r="AD671" s="98" t="str">
        <f>IFERROR(INDEX('Cost_Components'!$N$2:$N$28,MATCH(E671,'Cost_Components'!$A$2:$A$28,0)),"")</f>
      </c>
      <c r="AE671" s="34" t="str">
        <f>IFERROR(INDEX('Cost_Components'!$O$2:$O$28,MATCH(E671,'Cost_Components'!$A$2:$A$28,0)),"")</f>
      </c>
      <c r="AF671" s="99" t="n">
        <v>23024524.9786632</v>
      </c>
      <c r="AG671" s="100" t="n">
        <v>22838735.1887833</v>
      </c>
      <c r="AH671" s="101" t="str">
        <f>IF(H671="shared-count-once",COUNTIFS($A$2:$A$1405,A671,$B$2:$B$1405,B671,$E$2:$E$1405,E671),1)</f>
      </c>
      <c r="AI671" s="102" t="n">
        <v>318840890.732156</v>
      </c>
      <c r="AJ671" s="103" t="str">
        <f>IF(AI671=0,"",Q671/AI671)</f>
      </c>
      <c r="AK671" s="104" t="str">
        <f>IF(AI671=0,"",R671/AI671)</f>
      </c>
      <c r="AL671" s="105" t="str">
        <f>IF(AI671=0,"",S671/AI671)</f>
      </c>
      <c r="AM671" s="106" t="str">
        <f>IF(AI671=0,"",Y671/AI671)</f>
      </c>
    </row>
    <row r="672">
      <c r="A672" t="s">
        <v>262</v>
      </c>
      <c r="B672" s="73" t="n">
        <v>2045</v>
      </c>
      <c r="C672" t="s">
        <v>262</v>
      </c>
      <c r="D672" t="s">
        <v>266</v>
      </c>
      <c r="E672" s="74" t="s">
        <v>360</v>
      </c>
      <c r="F672" s="75" t="s">
        <v>361</v>
      </c>
      <c r="G672" s="76" t="s">
        <v>263</v>
      </c>
      <c r="H672" s="77" t="s">
        <v>240</v>
      </c>
      <c r="I672" s="78" t="s">
        <v>304</v>
      </c>
      <c r="J672" s="79" t="str">
        <f>IFERROR(INDEX('Cost_Components'!$K$2:$K$28,MATCH(E672,'Cost_Components'!$A$2:$A$28,0)),"")</f>
      </c>
      <c r="K672" s="80" t="str">
        <f>IF(OR(L672="",Z672="",AA672="",AB672=""),"",IF(B672&lt;AA672,L672,IF(B672&gt;AB672,Z672,L672+(Z672-L672)*MIN(MAX((B672-AA672+1)/MAX(AB672-AA672+1,1),0),1))))</f>
      </c>
      <c r="L672" s="81" t="str">
        <f>IFERROR(INDEX('Cost_Components'!$S$2:$S$28,MATCH(E672,'Cost_Components'!$A$2:$A$28,0)),"")</f>
      </c>
      <c r="M672" s="82" t="str">
        <f>IFERROR(INDEX('Cost_Components'!$L$2:$L$28,MATCH(E672,'Cost_Components'!$A$2:$A$28,0)),"")</f>
      </c>
      <c r="N672" s="83" t="str">
        <f>IFERROR(INDEX('Cost_Components'!$P$2:$P$28,MATCH(E672,'Cost_Components'!$A$2:$A$28,0)),"")</f>
      </c>
      <c r="O672" s="84" t="str">
        <f>AF672*J672</f>
      </c>
      <c r="P672" s="85" t="str">
        <f>AG672*J672</f>
      </c>
      <c r="Q672" s="86" t="str">
        <f>P672*L672*M672*N672</f>
      </c>
      <c r="R672" s="87" t="str">
        <f>O672*K672*M672*N672</f>
      </c>
      <c r="S672" s="88" t="str">
        <f>R672-Q672</f>
      </c>
      <c r="T672" s="34" t="str">
        <f>IFERROR(INDEX('Cost_Components'!$R$2:$R$28,MATCH(E672,'Cost_Components'!$A$2:$A$28,0)),"")</f>
      </c>
      <c r="U672" s="89" t="str">
        <f>IFERROR(INDEX('Cost_Components'!$Q$2:$Q$28,MATCH(E672,'Cost_Components'!$A$2:$A$28,0)),"")</f>
      </c>
      <c r="V672" s="90" t="str">
        <f>1/(1+'Calculation_Assumptions'!$B$5)^(B672-'Calculation_Assumptions'!$B$2)</f>
      </c>
      <c r="W672" s="91" t="str">
        <f>Q672*V672</f>
      </c>
      <c r="X672" s="92" t="str">
        <f>R672*V672</f>
      </c>
      <c r="Y672" s="93" t="str">
        <f>S672*V672</f>
      </c>
      <c r="Z672" s="94" t="str">
        <f>IFERROR(INDEX('Cost_Components'!$T$2:$T$28,MATCH(E672,'Cost_Components'!$A$2:$A$28,0)),"")</f>
      </c>
      <c r="AA672" s="95" t="str">
        <f>IFERROR(INDEX('Cost_Components'!$U$2:$U$28,MATCH(E672,'Cost_Components'!$A$2:$A$28,0)),"")</f>
      </c>
      <c r="AB672" s="96" t="str">
        <f>IFERROR(INDEX('Cost_Components'!$V$2:$V$28,MATCH(E672,'Cost_Components'!$A$2:$A$28,0)),"")</f>
      </c>
      <c r="AC672" s="97" t="str">
        <f>IFERROR(INDEX('Cost_Components'!$M$2:$M$28,MATCH(E672,'Cost_Components'!$A$2:$A$28,0)),"")</f>
      </c>
      <c r="AD672" s="98" t="str">
        <f>IFERROR(INDEX('Cost_Components'!$N$2:$N$28,MATCH(E672,'Cost_Components'!$A$2:$A$28,0)),"")</f>
      </c>
      <c r="AE672" s="34" t="str">
        <f>IFERROR(INDEX('Cost_Components'!$O$2:$O$28,MATCH(E672,'Cost_Components'!$A$2:$A$28,0)),"")</f>
      </c>
      <c r="AF672" s="99" t="n">
        <v>23430809.6684048</v>
      </c>
      <c r="AG672" s="100" t="n">
        <v>23226470.3426801</v>
      </c>
      <c r="AH672" s="101" t="str">
        <f>IF(H672="shared-count-once",COUNTIFS($A$2:$A$1405,A672,$B$2:$B$1405,B672,$E$2:$E$1405,E672),1)</f>
      </c>
      <c r="AI672" s="102" t="n">
        <v>319784682.33108</v>
      </c>
      <c r="AJ672" s="103" t="str">
        <f>IF(AI672=0,"",Q672/AI672)</f>
      </c>
      <c r="AK672" s="104" t="str">
        <f>IF(AI672=0,"",R672/AI672)</f>
      </c>
      <c r="AL672" s="105" t="str">
        <f>IF(AI672=0,"",S672/AI672)</f>
      </c>
      <c r="AM672" s="106" t="str">
        <f>IF(AI672=0,"",Y672/AI672)</f>
      </c>
    </row>
    <row r="673">
      <c r="A673" t="s">
        <v>262</v>
      </c>
      <c r="B673" s="73" t="n">
        <v>2046</v>
      </c>
      <c r="C673" t="s">
        <v>262</v>
      </c>
      <c r="D673" t="s">
        <v>266</v>
      </c>
      <c r="E673" s="74" t="s">
        <v>360</v>
      </c>
      <c r="F673" s="75" t="s">
        <v>361</v>
      </c>
      <c r="G673" s="76" t="s">
        <v>263</v>
      </c>
      <c r="H673" s="77" t="s">
        <v>240</v>
      </c>
      <c r="I673" s="78" t="s">
        <v>304</v>
      </c>
      <c r="J673" s="79" t="str">
        <f>IFERROR(INDEX('Cost_Components'!$K$2:$K$28,MATCH(E673,'Cost_Components'!$A$2:$A$28,0)),"")</f>
      </c>
      <c r="K673" s="80" t="str">
        <f>IF(OR(L673="",Z673="",AA673="",AB673=""),"",IF(B673&lt;AA673,L673,IF(B673&gt;AB673,Z673,L673+(Z673-L673)*MIN(MAX((B673-AA673+1)/MAX(AB673-AA673+1,1),0),1))))</f>
      </c>
      <c r="L673" s="81" t="str">
        <f>IFERROR(INDEX('Cost_Components'!$S$2:$S$28,MATCH(E673,'Cost_Components'!$A$2:$A$28,0)),"")</f>
      </c>
      <c r="M673" s="82" t="str">
        <f>IFERROR(INDEX('Cost_Components'!$L$2:$L$28,MATCH(E673,'Cost_Components'!$A$2:$A$28,0)),"")</f>
      </c>
      <c r="N673" s="83" t="str">
        <f>IFERROR(INDEX('Cost_Components'!$P$2:$P$28,MATCH(E673,'Cost_Components'!$A$2:$A$28,0)),"")</f>
      </c>
      <c r="O673" s="84" t="str">
        <f>AF673*J673</f>
      </c>
      <c r="P673" s="85" t="str">
        <f>AG673*J673</f>
      </c>
      <c r="Q673" s="86" t="str">
        <f>P673*L673*M673*N673</f>
      </c>
      <c r="R673" s="87" t="str">
        <f>O673*K673*M673*N673</f>
      </c>
      <c r="S673" s="88" t="str">
        <f>R673-Q673</f>
      </c>
      <c r="T673" s="34" t="str">
        <f>IFERROR(INDEX('Cost_Components'!$R$2:$R$28,MATCH(E673,'Cost_Components'!$A$2:$A$28,0)),"")</f>
      </c>
      <c r="U673" s="89" t="str">
        <f>IFERROR(INDEX('Cost_Components'!$Q$2:$Q$28,MATCH(E673,'Cost_Components'!$A$2:$A$28,0)),"")</f>
      </c>
      <c r="V673" s="90" t="str">
        <f>1/(1+'Calculation_Assumptions'!$B$5)^(B673-'Calculation_Assumptions'!$B$2)</f>
      </c>
      <c r="W673" s="91" t="str">
        <f>Q673*V673</f>
      </c>
      <c r="X673" s="92" t="str">
        <f>R673*V673</f>
      </c>
      <c r="Y673" s="93" t="str">
        <f>S673*V673</f>
      </c>
      <c r="Z673" s="94" t="str">
        <f>IFERROR(INDEX('Cost_Components'!$T$2:$T$28,MATCH(E673,'Cost_Components'!$A$2:$A$28,0)),"")</f>
      </c>
      <c r="AA673" s="95" t="str">
        <f>IFERROR(INDEX('Cost_Components'!$U$2:$U$28,MATCH(E673,'Cost_Components'!$A$2:$A$28,0)),"")</f>
      </c>
      <c r="AB673" s="96" t="str">
        <f>IFERROR(INDEX('Cost_Components'!$V$2:$V$28,MATCH(E673,'Cost_Components'!$A$2:$A$28,0)),"")</f>
      </c>
      <c r="AC673" s="97" t="str">
        <f>IFERROR(INDEX('Cost_Components'!$M$2:$M$28,MATCH(E673,'Cost_Components'!$A$2:$A$28,0)),"")</f>
      </c>
      <c r="AD673" s="98" t="str">
        <f>IFERROR(INDEX('Cost_Components'!$N$2:$N$28,MATCH(E673,'Cost_Components'!$A$2:$A$28,0)),"")</f>
      </c>
      <c r="AE673" s="34" t="str">
        <f>IFERROR(INDEX('Cost_Components'!$O$2:$O$28,MATCH(E673,'Cost_Components'!$A$2:$A$28,0)),"")</f>
      </c>
      <c r="AF673" s="99" t="n">
        <v>23833089.3722202</v>
      </c>
      <c r="AG673" s="100" t="n">
        <v>23609385.5366324</v>
      </c>
      <c r="AH673" s="101" t="str">
        <f>IF(H673="shared-count-once",COUNTIFS($A$2:$A$1405,A673,$B$2:$B$1405,B673,$E$2:$E$1405,E673),1)</f>
      </c>
      <c r="AI673" s="102" t="n">
        <v>320645615.981408</v>
      </c>
      <c r="AJ673" s="103" t="str">
        <f>IF(AI673=0,"",Q673/AI673)</f>
      </c>
      <c r="AK673" s="104" t="str">
        <f>IF(AI673=0,"",R673/AI673)</f>
      </c>
      <c r="AL673" s="105" t="str">
        <f>IF(AI673=0,"",S673/AI673)</f>
      </c>
      <c r="AM673" s="106" t="str">
        <f>IF(AI673=0,"",Y673/AI673)</f>
      </c>
    </row>
    <row r="674">
      <c r="A674" t="s">
        <v>262</v>
      </c>
      <c r="B674" s="73" t="n">
        <v>2047</v>
      </c>
      <c r="C674" t="s">
        <v>262</v>
      </c>
      <c r="D674" t="s">
        <v>266</v>
      </c>
      <c r="E674" s="74" t="s">
        <v>360</v>
      </c>
      <c r="F674" s="75" t="s">
        <v>361</v>
      </c>
      <c r="G674" s="76" t="s">
        <v>263</v>
      </c>
      <c r="H674" s="77" t="s">
        <v>240</v>
      </c>
      <c r="I674" s="78" t="s">
        <v>304</v>
      </c>
      <c r="J674" s="79" t="str">
        <f>IFERROR(INDEX('Cost_Components'!$K$2:$K$28,MATCH(E674,'Cost_Components'!$A$2:$A$28,0)),"")</f>
      </c>
      <c r="K674" s="80" t="str">
        <f>IF(OR(L674="",Z674="",AA674="",AB674=""),"",IF(B674&lt;AA674,L674,IF(B674&gt;AB674,Z674,L674+(Z674-L674)*MIN(MAX((B674-AA674+1)/MAX(AB674-AA674+1,1),0),1))))</f>
      </c>
      <c r="L674" s="81" t="str">
        <f>IFERROR(INDEX('Cost_Components'!$S$2:$S$28,MATCH(E674,'Cost_Components'!$A$2:$A$28,0)),"")</f>
      </c>
      <c r="M674" s="82" t="str">
        <f>IFERROR(INDEX('Cost_Components'!$L$2:$L$28,MATCH(E674,'Cost_Components'!$A$2:$A$28,0)),"")</f>
      </c>
      <c r="N674" s="83" t="str">
        <f>IFERROR(INDEX('Cost_Components'!$P$2:$P$28,MATCH(E674,'Cost_Components'!$A$2:$A$28,0)),"")</f>
      </c>
      <c r="O674" s="84" t="str">
        <f>AF674*J674</f>
      </c>
      <c r="P674" s="85" t="str">
        <f>AG674*J674</f>
      </c>
      <c r="Q674" s="86" t="str">
        <f>P674*L674*M674*N674</f>
      </c>
      <c r="R674" s="87" t="str">
        <f>O674*K674*M674*N674</f>
      </c>
      <c r="S674" s="88" t="str">
        <f>R674-Q674</f>
      </c>
      <c r="T674" s="34" t="str">
        <f>IFERROR(INDEX('Cost_Components'!$R$2:$R$28,MATCH(E674,'Cost_Components'!$A$2:$A$28,0)),"")</f>
      </c>
      <c r="U674" s="89" t="str">
        <f>IFERROR(INDEX('Cost_Components'!$Q$2:$Q$28,MATCH(E674,'Cost_Components'!$A$2:$A$28,0)),"")</f>
      </c>
      <c r="V674" s="90" t="str">
        <f>1/(1+'Calculation_Assumptions'!$B$5)^(B674-'Calculation_Assumptions'!$B$2)</f>
      </c>
      <c r="W674" s="91" t="str">
        <f>Q674*V674</f>
      </c>
      <c r="X674" s="92" t="str">
        <f>R674*V674</f>
      </c>
      <c r="Y674" s="93" t="str">
        <f>S674*V674</f>
      </c>
      <c r="Z674" s="94" t="str">
        <f>IFERROR(INDEX('Cost_Components'!$T$2:$T$28,MATCH(E674,'Cost_Components'!$A$2:$A$28,0)),"")</f>
      </c>
      <c r="AA674" s="95" t="str">
        <f>IFERROR(INDEX('Cost_Components'!$U$2:$U$28,MATCH(E674,'Cost_Components'!$A$2:$A$28,0)),"")</f>
      </c>
      <c r="AB674" s="96" t="str">
        <f>IFERROR(INDEX('Cost_Components'!$V$2:$V$28,MATCH(E674,'Cost_Components'!$A$2:$A$28,0)),"")</f>
      </c>
      <c r="AC674" s="97" t="str">
        <f>IFERROR(INDEX('Cost_Components'!$M$2:$M$28,MATCH(E674,'Cost_Components'!$A$2:$A$28,0)),"")</f>
      </c>
      <c r="AD674" s="98" t="str">
        <f>IFERROR(INDEX('Cost_Components'!$N$2:$N$28,MATCH(E674,'Cost_Components'!$A$2:$A$28,0)),"")</f>
      </c>
      <c r="AE674" s="34" t="str">
        <f>IFERROR(INDEX('Cost_Components'!$O$2:$O$28,MATCH(E674,'Cost_Components'!$A$2:$A$28,0)),"")</f>
      </c>
      <c r="AF674" s="99" t="n">
        <v>24223690.8047475</v>
      </c>
      <c r="AG674" s="100" t="n">
        <v>23979833.4638523</v>
      </c>
      <c r="AH674" s="101" t="str">
        <f>IF(H674="shared-count-once",COUNTIFS($A$2:$A$1405,A674,$B$2:$B$1405,B674,$E$2:$E$1405,E674),1)</f>
      </c>
      <c r="AI674" s="102" t="n">
        <v>321429520.522875</v>
      </c>
      <c r="AJ674" s="103" t="str">
        <f>IF(AI674=0,"",Q674/AI674)</f>
      </c>
      <c r="AK674" s="104" t="str">
        <f>IF(AI674=0,"",R674/AI674)</f>
      </c>
      <c r="AL674" s="105" t="str">
        <f>IF(AI674=0,"",S674/AI674)</f>
      </c>
      <c r="AM674" s="106" t="str">
        <f>IF(AI674=0,"",Y674/AI674)</f>
      </c>
    </row>
    <row r="675">
      <c r="A675" t="s">
        <v>262</v>
      </c>
      <c r="B675" s="73" t="n">
        <v>2048</v>
      </c>
      <c r="C675" t="s">
        <v>262</v>
      </c>
      <c r="D675" t="s">
        <v>266</v>
      </c>
      <c r="E675" s="74" t="s">
        <v>360</v>
      </c>
      <c r="F675" s="75" t="s">
        <v>361</v>
      </c>
      <c r="G675" s="76" t="s">
        <v>263</v>
      </c>
      <c r="H675" s="77" t="s">
        <v>240</v>
      </c>
      <c r="I675" s="78" t="s">
        <v>304</v>
      </c>
      <c r="J675" s="79" t="str">
        <f>IFERROR(INDEX('Cost_Components'!$K$2:$K$28,MATCH(E675,'Cost_Components'!$A$2:$A$28,0)),"")</f>
      </c>
      <c r="K675" s="80" t="str">
        <f>IF(OR(L675="",Z675="",AA675="",AB675=""),"",IF(B675&lt;AA675,L675,IF(B675&gt;AB675,Z675,L675+(Z675-L675)*MIN(MAX((B675-AA675+1)/MAX(AB675-AA675+1,1),0),1))))</f>
      </c>
      <c r="L675" s="81" t="str">
        <f>IFERROR(INDEX('Cost_Components'!$S$2:$S$28,MATCH(E675,'Cost_Components'!$A$2:$A$28,0)),"")</f>
      </c>
      <c r="M675" s="82" t="str">
        <f>IFERROR(INDEX('Cost_Components'!$L$2:$L$28,MATCH(E675,'Cost_Components'!$A$2:$A$28,0)),"")</f>
      </c>
      <c r="N675" s="83" t="str">
        <f>IFERROR(INDEX('Cost_Components'!$P$2:$P$28,MATCH(E675,'Cost_Components'!$A$2:$A$28,0)),"")</f>
      </c>
      <c r="O675" s="84" t="str">
        <f>AF675*J675</f>
      </c>
      <c r="P675" s="85" t="str">
        <f>AG675*J675</f>
      </c>
      <c r="Q675" s="86" t="str">
        <f>P675*L675*M675*N675</f>
      </c>
      <c r="R675" s="87" t="str">
        <f>O675*K675*M675*N675</f>
      </c>
      <c r="S675" s="88" t="str">
        <f>R675-Q675</f>
      </c>
      <c r="T675" s="34" t="str">
        <f>IFERROR(INDEX('Cost_Components'!$R$2:$R$28,MATCH(E675,'Cost_Components'!$A$2:$A$28,0)),"")</f>
      </c>
      <c r="U675" s="89" t="str">
        <f>IFERROR(INDEX('Cost_Components'!$Q$2:$Q$28,MATCH(E675,'Cost_Components'!$A$2:$A$28,0)),"")</f>
      </c>
      <c r="V675" s="90" t="str">
        <f>1/(1+'Calculation_Assumptions'!$B$5)^(B675-'Calculation_Assumptions'!$B$2)</f>
      </c>
      <c r="W675" s="91" t="str">
        <f>Q675*V675</f>
      </c>
      <c r="X675" s="92" t="str">
        <f>R675*V675</f>
      </c>
      <c r="Y675" s="93" t="str">
        <f>S675*V675</f>
      </c>
      <c r="Z675" s="94" t="str">
        <f>IFERROR(INDEX('Cost_Components'!$T$2:$T$28,MATCH(E675,'Cost_Components'!$A$2:$A$28,0)),"")</f>
      </c>
      <c r="AA675" s="95" t="str">
        <f>IFERROR(INDEX('Cost_Components'!$U$2:$U$28,MATCH(E675,'Cost_Components'!$A$2:$A$28,0)),"")</f>
      </c>
      <c r="AB675" s="96" t="str">
        <f>IFERROR(INDEX('Cost_Components'!$V$2:$V$28,MATCH(E675,'Cost_Components'!$A$2:$A$28,0)),"")</f>
      </c>
      <c r="AC675" s="97" t="str">
        <f>IFERROR(INDEX('Cost_Components'!$M$2:$M$28,MATCH(E675,'Cost_Components'!$A$2:$A$28,0)),"")</f>
      </c>
      <c r="AD675" s="98" t="str">
        <f>IFERROR(INDEX('Cost_Components'!$N$2:$N$28,MATCH(E675,'Cost_Components'!$A$2:$A$28,0)),"")</f>
      </c>
      <c r="AE675" s="34" t="str">
        <f>IFERROR(INDEX('Cost_Components'!$O$2:$O$28,MATCH(E675,'Cost_Components'!$A$2:$A$28,0)),"")</f>
      </c>
      <c r="AF675" s="99" t="n">
        <v>24603439.1451621</v>
      </c>
      <c r="AG675" s="100" t="n">
        <v>24338676.5063209</v>
      </c>
      <c r="AH675" s="101" t="str">
        <f>IF(H675="shared-count-once",COUNTIFS($A$2:$A$1405,A675,$B$2:$B$1405,B675,$E$2:$E$1405,E675),1)</f>
      </c>
      <c r="AI675" s="102" t="n">
        <v>322136832.260161</v>
      </c>
      <c r="AJ675" s="103" t="str">
        <f>IF(AI675=0,"",Q675/AI675)</f>
      </c>
      <c r="AK675" s="104" t="str">
        <f>IF(AI675=0,"",R675/AI675)</f>
      </c>
      <c r="AL675" s="105" t="str">
        <f>IF(AI675=0,"",S675/AI675)</f>
      </c>
      <c r="AM675" s="106" t="str">
        <f>IF(AI675=0,"",Y675/AI675)</f>
      </c>
    </row>
    <row r="676">
      <c r="A676" t="s">
        <v>262</v>
      </c>
      <c r="B676" s="73" t="n">
        <v>2049</v>
      </c>
      <c r="C676" t="s">
        <v>262</v>
      </c>
      <c r="D676" t="s">
        <v>266</v>
      </c>
      <c r="E676" s="74" t="s">
        <v>360</v>
      </c>
      <c r="F676" s="75" t="s">
        <v>361</v>
      </c>
      <c r="G676" s="76" t="s">
        <v>263</v>
      </c>
      <c r="H676" s="77" t="s">
        <v>240</v>
      </c>
      <c r="I676" s="78" t="s">
        <v>304</v>
      </c>
      <c r="J676" s="79" t="str">
        <f>IFERROR(INDEX('Cost_Components'!$K$2:$K$28,MATCH(E676,'Cost_Components'!$A$2:$A$28,0)),"")</f>
      </c>
      <c r="K676" s="80" t="str">
        <f>IF(OR(L676="",Z676="",AA676="",AB676=""),"",IF(B676&lt;AA676,L676,IF(B676&gt;AB676,Z676,L676+(Z676-L676)*MIN(MAX((B676-AA676+1)/MAX(AB676-AA676+1,1),0),1))))</f>
      </c>
      <c r="L676" s="81" t="str">
        <f>IFERROR(INDEX('Cost_Components'!$S$2:$S$28,MATCH(E676,'Cost_Components'!$A$2:$A$28,0)),"")</f>
      </c>
      <c r="M676" s="82" t="str">
        <f>IFERROR(INDEX('Cost_Components'!$L$2:$L$28,MATCH(E676,'Cost_Components'!$A$2:$A$28,0)),"")</f>
      </c>
      <c r="N676" s="83" t="str">
        <f>IFERROR(INDEX('Cost_Components'!$P$2:$P$28,MATCH(E676,'Cost_Components'!$A$2:$A$28,0)),"")</f>
      </c>
      <c r="O676" s="84" t="str">
        <f>AF676*J676</f>
      </c>
      <c r="P676" s="85" t="str">
        <f>AG676*J676</f>
      </c>
      <c r="Q676" s="86" t="str">
        <f>P676*L676*M676*N676</f>
      </c>
      <c r="R676" s="87" t="str">
        <f>O676*K676*M676*N676</f>
      </c>
      <c r="S676" s="88" t="str">
        <f>R676-Q676</f>
      </c>
      <c r="T676" s="34" t="str">
        <f>IFERROR(INDEX('Cost_Components'!$R$2:$R$28,MATCH(E676,'Cost_Components'!$A$2:$A$28,0)),"")</f>
      </c>
      <c r="U676" s="89" t="str">
        <f>IFERROR(INDEX('Cost_Components'!$Q$2:$Q$28,MATCH(E676,'Cost_Components'!$A$2:$A$28,0)),"")</f>
      </c>
      <c r="V676" s="90" t="str">
        <f>1/(1+'Calculation_Assumptions'!$B$5)^(B676-'Calculation_Assumptions'!$B$2)</f>
      </c>
      <c r="W676" s="91" t="str">
        <f>Q676*V676</f>
      </c>
      <c r="X676" s="92" t="str">
        <f>R676*V676</f>
      </c>
      <c r="Y676" s="93" t="str">
        <f>S676*V676</f>
      </c>
      <c r="Z676" s="94" t="str">
        <f>IFERROR(INDEX('Cost_Components'!$T$2:$T$28,MATCH(E676,'Cost_Components'!$A$2:$A$28,0)),"")</f>
      </c>
      <c r="AA676" s="95" t="str">
        <f>IFERROR(INDEX('Cost_Components'!$U$2:$U$28,MATCH(E676,'Cost_Components'!$A$2:$A$28,0)),"")</f>
      </c>
      <c r="AB676" s="96" t="str">
        <f>IFERROR(INDEX('Cost_Components'!$V$2:$V$28,MATCH(E676,'Cost_Components'!$A$2:$A$28,0)),"")</f>
      </c>
      <c r="AC676" s="97" t="str">
        <f>IFERROR(INDEX('Cost_Components'!$M$2:$M$28,MATCH(E676,'Cost_Components'!$A$2:$A$28,0)),"")</f>
      </c>
      <c r="AD676" s="98" t="str">
        <f>IFERROR(INDEX('Cost_Components'!$N$2:$N$28,MATCH(E676,'Cost_Components'!$A$2:$A$28,0)),"")</f>
      </c>
      <c r="AE676" s="34" t="str">
        <f>IFERROR(INDEX('Cost_Components'!$O$2:$O$28,MATCH(E676,'Cost_Components'!$A$2:$A$28,0)),"")</f>
      </c>
      <c r="AF676" s="99" t="n">
        <v>24975313.4756882</v>
      </c>
      <c r="AG676" s="100" t="n">
        <v>24688908.7388375</v>
      </c>
      <c r="AH676" s="101" t="str">
        <f>IF(H676="shared-count-once",COUNTIFS($A$2:$A$1405,A676,$B$2:$B$1405,B676,$E$2:$E$1405,E676),1)</f>
      </c>
      <c r="AI676" s="102" t="n">
        <v>322765819.752681</v>
      </c>
      <c r="AJ676" s="103" t="str">
        <f>IF(AI676=0,"",Q676/AI676)</f>
      </c>
      <c r="AK676" s="104" t="str">
        <f>IF(AI676=0,"",R676/AI676)</f>
      </c>
      <c r="AL676" s="105" t="str">
        <f>IF(AI676=0,"",S676/AI676)</f>
      </c>
      <c r="AM676" s="106" t="str">
        <f>IF(AI676=0,"",Y676/AI676)</f>
      </c>
    </row>
    <row r="677">
      <c r="A677" t="s">
        <v>262</v>
      </c>
      <c r="B677" s="73" t="n">
        <v>2050</v>
      </c>
      <c r="C677" t="s">
        <v>262</v>
      </c>
      <c r="D677" t="s">
        <v>266</v>
      </c>
      <c r="E677" s="74" t="s">
        <v>360</v>
      </c>
      <c r="F677" s="75" t="s">
        <v>361</v>
      </c>
      <c r="G677" s="76" t="s">
        <v>263</v>
      </c>
      <c r="H677" s="77" t="s">
        <v>240</v>
      </c>
      <c r="I677" s="78" t="s">
        <v>304</v>
      </c>
      <c r="J677" s="79" t="str">
        <f>IFERROR(INDEX('Cost_Components'!$K$2:$K$28,MATCH(E677,'Cost_Components'!$A$2:$A$28,0)),"")</f>
      </c>
      <c r="K677" s="80" t="str">
        <f>IF(OR(L677="",Z677="",AA677="",AB677=""),"",IF(B677&lt;AA677,L677,IF(B677&gt;AB677,Z677,L677+(Z677-L677)*MIN(MAX((B677-AA677+1)/MAX(AB677-AA677+1,1),0),1))))</f>
      </c>
      <c r="L677" s="81" t="str">
        <f>IFERROR(INDEX('Cost_Components'!$S$2:$S$28,MATCH(E677,'Cost_Components'!$A$2:$A$28,0)),"")</f>
      </c>
      <c r="M677" s="82" t="str">
        <f>IFERROR(INDEX('Cost_Components'!$L$2:$L$28,MATCH(E677,'Cost_Components'!$A$2:$A$28,0)),"")</f>
      </c>
      <c r="N677" s="83" t="str">
        <f>IFERROR(INDEX('Cost_Components'!$P$2:$P$28,MATCH(E677,'Cost_Components'!$A$2:$A$28,0)),"")</f>
      </c>
      <c r="O677" s="84" t="str">
        <f>AF677*J677</f>
      </c>
      <c r="P677" s="85" t="str">
        <f>AG677*J677</f>
      </c>
      <c r="Q677" s="86" t="str">
        <f>P677*L677*M677*N677</f>
      </c>
      <c r="R677" s="87" t="str">
        <f>O677*K677*M677*N677</f>
      </c>
      <c r="S677" s="88" t="str">
        <f>R677-Q677</f>
      </c>
      <c r="T677" s="34" t="str">
        <f>IFERROR(INDEX('Cost_Components'!$R$2:$R$28,MATCH(E677,'Cost_Components'!$A$2:$A$28,0)),"")</f>
      </c>
      <c r="U677" s="89" t="str">
        <f>IFERROR(INDEX('Cost_Components'!$Q$2:$Q$28,MATCH(E677,'Cost_Components'!$A$2:$A$28,0)),"")</f>
      </c>
      <c r="V677" s="90" t="str">
        <f>1/(1+'Calculation_Assumptions'!$B$5)^(B677-'Calculation_Assumptions'!$B$2)</f>
      </c>
      <c r="W677" s="91" t="str">
        <f>Q677*V677</f>
      </c>
      <c r="X677" s="92" t="str">
        <f>R677*V677</f>
      </c>
      <c r="Y677" s="93" t="str">
        <f>S677*V677</f>
      </c>
      <c r="Z677" s="94" t="str">
        <f>IFERROR(INDEX('Cost_Components'!$T$2:$T$28,MATCH(E677,'Cost_Components'!$A$2:$A$28,0)),"")</f>
      </c>
      <c r="AA677" s="95" t="str">
        <f>IFERROR(INDEX('Cost_Components'!$U$2:$U$28,MATCH(E677,'Cost_Components'!$A$2:$A$28,0)),"")</f>
      </c>
      <c r="AB677" s="96" t="str">
        <f>IFERROR(INDEX('Cost_Components'!$V$2:$V$28,MATCH(E677,'Cost_Components'!$A$2:$A$28,0)),"")</f>
      </c>
      <c r="AC677" s="97" t="str">
        <f>IFERROR(INDEX('Cost_Components'!$M$2:$M$28,MATCH(E677,'Cost_Components'!$A$2:$A$28,0)),"")</f>
      </c>
      <c r="AD677" s="98" t="str">
        <f>IFERROR(INDEX('Cost_Components'!$N$2:$N$28,MATCH(E677,'Cost_Components'!$A$2:$A$28,0)),"")</f>
      </c>
      <c r="AE677" s="34" t="str">
        <f>IFERROR(INDEX('Cost_Components'!$O$2:$O$28,MATCH(E677,'Cost_Components'!$A$2:$A$28,0)),"")</f>
      </c>
      <c r="AF677" s="99" t="n">
        <v>25339167.8025934</v>
      </c>
      <c r="AG677" s="100" t="n">
        <v>25030420.5714067</v>
      </c>
      <c r="AH677" s="101" t="str">
        <f>IF(H677="shared-count-once",COUNTIFS($A$2:$A$1405,A677,$B$2:$B$1405,B677,$E$2:$E$1405,E677),1)</f>
      </c>
      <c r="AI677" s="102" t="n">
        <v>323312042.563285</v>
      </c>
      <c r="AJ677" s="103" t="str">
        <f>IF(AI677=0,"",Q677/AI677)</f>
      </c>
      <c r="AK677" s="104" t="str">
        <f>IF(AI677=0,"",R677/AI677)</f>
      </c>
      <c r="AL677" s="105" t="str">
        <f>IF(AI677=0,"",S677/AI677)</f>
      </c>
      <c r="AM677" s="106" t="str">
        <f>IF(AI677=0,"",Y677/AI677)</f>
      </c>
    </row>
    <row r="678">
      <c r="A678" t="s">
        <v>262</v>
      </c>
      <c r="B678" s="73" t="n">
        <v>2025</v>
      </c>
      <c r="C678" t="s">
        <v>262</v>
      </c>
      <c r="D678" t="s">
        <v>266</v>
      </c>
      <c r="E678" s="74" t="s">
        <v>357</v>
      </c>
      <c r="F678" s="75" t="s">
        <v>358</v>
      </c>
      <c r="G678" s="76" t="s">
        <v>263</v>
      </c>
      <c r="H678" s="77" t="s">
        <v>240</v>
      </c>
      <c r="I678" s="78" t="s">
        <v>304</v>
      </c>
      <c r="J678" s="79" t="str">
        <f>IFERROR(INDEX('Cost_Components'!$K$2:$K$28,MATCH(E678,'Cost_Components'!$A$2:$A$28,0)),"")</f>
      </c>
      <c r="K678" s="80" t="str">
        <f>IF(OR(L678="",Z678="",AA678="",AB678=""),"",IF(B678&lt;AA678,L678,IF(B678&gt;AB678,Z678,L678+(Z678-L678)*MIN(MAX((B678-AA678+1)/MAX(AB678-AA678+1,1),0),1))))</f>
      </c>
      <c r="L678" s="81" t="str">
        <f>IFERROR(INDEX('Cost_Components'!$S$2:$S$28,MATCH(E678,'Cost_Components'!$A$2:$A$28,0)),"")</f>
      </c>
      <c r="M678" s="82" t="str">
        <f>IFERROR(INDEX('Cost_Components'!$L$2:$L$28,MATCH(E678,'Cost_Components'!$A$2:$A$28,0)),"")</f>
      </c>
      <c r="N678" s="83" t="str">
        <f>IFERROR(INDEX('Cost_Components'!$P$2:$P$28,MATCH(E678,'Cost_Components'!$A$2:$A$28,0)),"")</f>
      </c>
      <c r="O678" s="84" t="str">
        <f>AF678*J678</f>
      </c>
      <c r="P678" s="85" t="str">
        <f>AG678*J678</f>
      </c>
      <c r="Q678" s="86" t="str">
        <f>P678*L678*M678*N678</f>
      </c>
      <c r="R678" s="87" t="str">
        <f>O678*K678*M678*N678</f>
      </c>
      <c r="S678" s="88" t="str">
        <f>R678-Q678</f>
      </c>
      <c r="T678" s="34" t="str">
        <f>IFERROR(INDEX('Cost_Components'!$R$2:$R$28,MATCH(E678,'Cost_Components'!$A$2:$A$28,0)),"")</f>
      </c>
      <c r="U678" s="89" t="str">
        <f>IFERROR(INDEX('Cost_Components'!$Q$2:$Q$28,MATCH(E678,'Cost_Components'!$A$2:$A$28,0)),"")</f>
      </c>
      <c r="V678" s="90" t="str">
        <f>1/(1+'Calculation_Assumptions'!$B$5)^(B678-'Calculation_Assumptions'!$B$2)</f>
      </c>
      <c r="W678" s="91" t="str">
        <f>Q678*V678</f>
      </c>
      <c r="X678" s="92" t="str">
        <f>R678*V678</f>
      </c>
      <c r="Y678" s="93" t="str">
        <f>S678*V678</f>
      </c>
      <c r="Z678" s="94" t="str">
        <f>IFERROR(INDEX('Cost_Components'!$T$2:$T$28,MATCH(E678,'Cost_Components'!$A$2:$A$28,0)),"")</f>
      </c>
      <c r="AA678" s="95" t="str">
        <f>IFERROR(INDEX('Cost_Components'!$U$2:$U$28,MATCH(E678,'Cost_Components'!$A$2:$A$28,0)),"")</f>
      </c>
      <c r="AB678" s="96" t="str">
        <f>IFERROR(INDEX('Cost_Components'!$V$2:$V$28,MATCH(E678,'Cost_Components'!$A$2:$A$28,0)),"")</f>
      </c>
      <c r="AC678" s="97" t="str">
        <f>IFERROR(INDEX('Cost_Components'!$M$2:$M$28,MATCH(E678,'Cost_Components'!$A$2:$A$28,0)),"")</f>
      </c>
      <c r="AD678" s="98" t="str">
        <f>IFERROR(INDEX('Cost_Components'!$N$2:$N$28,MATCH(E678,'Cost_Components'!$A$2:$A$28,0)),"")</f>
      </c>
      <c r="AE678" s="34" t="str">
        <f>IFERROR(INDEX('Cost_Components'!$O$2:$O$28,MATCH(E678,'Cost_Components'!$A$2:$A$28,0)),"")</f>
      </c>
      <c r="AF678" s="99" t="n">
        <v>14643260.1838269</v>
      </c>
      <c r="AG678" s="100" t="n">
        <v>14642365.4776425</v>
      </c>
      <c r="AH678" s="101" t="str">
        <f>IF(H678="shared-count-once",COUNTIFS($A$2:$A$1405,A678,$B$2:$B$1405,B678,$E$2:$E$1405,E678),1)</f>
      </c>
      <c r="AI678" s="102" t="n">
        <v>288391907.644456</v>
      </c>
      <c r="AJ678" s="103" t="str">
        <f>IF(AI678=0,"",Q678/AI678)</f>
      </c>
      <c r="AK678" s="104" t="str">
        <f>IF(AI678=0,"",R678/AI678)</f>
      </c>
      <c r="AL678" s="105" t="str">
        <f>IF(AI678=0,"",S678/AI678)</f>
      </c>
      <c r="AM678" s="106" t="str">
        <f>IF(AI678=0,"",Y678/AI678)</f>
      </c>
    </row>
    <row r="679">
      <c r="A679" t="s">
        <v>262</v>
      </c>
      <c r="B679" s="73" t="n">
        <v>2026</v>
      </c>
      <c r="C679" t="s">
        <v>262</v>
      </c>
      <c r="D679" t="s">
        <v>266</v>
      </c>
      <c r="E679" s="74" t="s">
        <v>357</v>
      </c>
      <c r="F679" s="75" t="s">
        <v>358</v>
      </c>
      <c r="G679" s="76" t="s">
        <v>263</v>
      </c>
      <c r="H679" s="77" t="s">
        <v>240</v>
      </c>
      <c r="I679" s="78" t="s">
        <v>304</v>
      </c>
      <c r="J679" s="79" t="str">
        <f>IFERROR(INDEX('Cost_Components'!$K$2:$K$28,MATCH(E679,'Cost_Components'!$A$2:$A$28,0)),"")</f>
      </c>
      <c r="K679" s="80" t="str">
        <f>IF(OR(L679="",Z679="",AA679="",AB679=""),"",IF(B679&lt;AA679,L679,IF(B679&gt;AB679,Z679,L679+(Z679-L679)*MIN(MAX((B679-AA679+1)/MAX(AB679-AA679+1,1),0),1))))</f>
      </c>
      <c r="L679" s="81" t="str">
        <f>IFERROR(INDEX('Cost_Components'!$S$2:$S$28,MATCH(E679,'Cost_Components'!$A$2:$A$28,0)),"")</f>
      </c>
      <c r="M679" s="82" t="str">
        <f>IFERROR(INDEX('Cost_Components'!$L$2:$L$28,MATCH(E679,'Cost_Components'!$A$2:$A$28,0)),"")</f>
      </c>
      <c r="N679" s="83" t="str">
        <f>IFERROR(INDEX('Cost_Components'!$P$2:$P$28,MATCH(E679,'Cost_Components'!$A$2:$A$28,0)),"")</f>
      </c>
      <c r="O679" s="84" t="str">
        <f>AF679*J679</f>
      </c>
      <c r="P679" s="85" t="str">
        <f>AG679*J679</f>
      </c>
      <c r="Q679" s="86" t="str">
        <f>P679*L679*M679*N679</f>
      </c>
      <c r="R679" s="87" t="str">
        <f>O679*K679*M679*N679</f>
      </c>
      <c r="S679" s="88" t="str">
        <f>R679-Q679</f>
      </c>
      <c r="T679" s="34" t="str">
        <f>IFERROR(INDEX('Cost_Components'!$R$2:$R$28,MATCH(E679,'Cost_Components'!$A$2:$A$28,0)),"")</f>
      </c>
      <c r="U679" s="89" t="str">
        <f>IFERROR(INDEX('Cost_Components'!$Q$2:$Q$28,MATCH(E679,'Cost_Components'!$A$2:$A$28,0)),"")</f>
      </c>
      <c r="V679" s="90" t="str">
        <f>1/(1+'Calculation_Assumptions'!$B$5)^(B679-'Calculation_Assumptions'!$B$2)</f>
      </c>
      <c r="W679" s="91" t="str">
        <f>Q679*V679</f>
      </c>
      <c r="X679" s="92" t="str">
        <f>R679*V679</f>
      </c>
      <c r="Y679" s="93" t="str">
        <f>S679*V679</f>
      </c>
      <c r="Z679" s="94" t="str">
        <f>IFERROR(INDEX('Cost_Components'!$T$2:$T$28,MATCH(E679,'Cost_Components'!$A$2:$A$28,0)),"")</f>
      </c>
      <c r="AA679" s="95" t="str">
        <f>IFERROR(INDEX('Cost_Components'!$U$2:$U$28,MATCH(E679,'Cost_Components'!$A$2:$A$28,0)),"")</f>
      </c>
      <c r="AB679" s="96" t="str">
        <f>IFERROR(INDEX('Cost_Components'!$V$2:$V$28,MATCH(E679,'Cost_Components'!$A$2:$A$28,0)),"")</f>
      </c>
      <c r="AC679" s="97" t="str">
        <f>IFERROR(INDEX('Cost_Components'!$M$2:$M$28,MATCH(E679,'Cost_Components'!$A$2:$A$28,0)),"")</f>
      </c>
      <c r="AD679" s="98" t="str">
        <f>IFERROR(INDEX('Cost_Components'!$N$2:$N$28,MATCH(E679,'Cost_Components'!$A$2:$A$28,0)),"")</f>
      </c>
      <c r="AE679" s="34" t="str">
        <f>IFERROR(INDEX('Cost_Components'!$O$2:$O$28,MATCH(E679,'Cost_Components'!$A$2:$A$28,0)),"")</f>
      </c>
      <c r="AF679" s="99" t="n">
        <v>15114690.5616753</v>
      </c>
      <c r="AG679" s="100" t="n">
        <v>15112026.0745914</v>
      </c>
      <c r="AH679" s="101" t="str">
        <f>IF(H679="shared-count-once",COUNTIFS($A$2:$A$1405,A679,$B$2:$B$1405,B679,$E$2:$E$1405,E679),1)</f>
      </c>
      <c r="AI679" s="102" t="n">
        <v>290472130.233437</v>
      </c>
      <c r="AJ679" s="103" t="str">
        <f>IF(AI679=0,"",Q679/AI679)</f>
      </c>
      <c r="AK679" s="104" t="str">
        <f>IF(AI679=0,"",R679/AI679)</f>
      </c>
      <c r="AL679" s="105" t="str">
        <f>IF(AI679=0,"",S679/AI679)</f>
      </c>
      <c r="AM679" s="106" t="str">
        <f>IF(AI679=0,"",Y679/AI679)</f>
      </c>
    </row>
    <row r="680">
      <c r="A680" t="s">
        <v>262</v>
      </c>
      <c r="B680" s="73" t="n">
        <v>2027</v>
      </c>
      <c r="C680" t="s">
        <v>262</v>
      </c>
      <c r="D680" t="s">
        <v>266</v>
      </c>
      <c r="E680" s="74" t="s">
        <v>357</v>
      </c>
      <c r="F680" s="75" t="s">
        <v>358</v>
      </c>
      <c r="G680" s="76" t="s">
        <v>263</v>
      </c>
      <c r="H680" s="77" t="s">
        <v>240</v>
      </c>
      <c r="I680" s="78" t="s">
        <v>304</v>
      </c>
      <c r="J680" s="79" t="str">
        <f>IFERROR(INDEX('Cost_Components'!$K$2:$K$28,MATCH(E680,'Cost_Components'!$A$2:$A$28,0)),"")</f>
      </c>
      <c r="K680" s="80" t="str">
        <f>IF(OR(L680="",Z680="",AA680="",AB680=""),"",IF(B680&lt;AA680,L680,IF(B680&gt;AB680,Z680,L680+(Z680-L680)*MIN(MAX((B680-AA680+1)/MAX(AB680-AA680+1,1),0),1))))</f>
      </c>
      <c r="L680" s="81" t="str">
        <f>IFERROR(INDEX('Cost_Components'!$S$2:$S$28,MATCH(E680,'Cost_Components'!$A$2:$A$28,0)),"")</f>
      </c>
      <c r="M680" s="82" t="str">
        <f>IFERROR(INDEX('Cost_Components'!$L$2:$L$28,MATCH(E680,'Cost_Components'!$A$2:$A$28,0)),"")</f>
      </c>
      <c r="N680" s="83" t="str">
        <f>IFERROR(INDEX('Cost_Components'!$P$2:$P$28,MATCH(E680,'Cost_Components'!$A$2:$A$28,0)),"")</f>
      </c>
      <c r="O680" s="84" t="str">
        <f>AF680*J680</f>
      </c>
      <c r="P680" s="85" t="str">
        <f>AG680*J680</f>
      </c>
      <c r="Q680" s="86" t="str">
        <f>P680*L680*M680*N680</f>
      </c>
      <c r="R680" s="87" t="str">
        <f>O680*K680*M680*N680</f>
      </c>
      <c r="S680" s="88" t="str">
        <f>R680-Q680</f>
      </c>
      <c r="T680" s="34" t="str">
        <f>IFERROR(INDEX('Cost_Components'!$R$2:$R$28,MATCH(E680,'Cost_Components'!$A$2:$A$28,0)),"")</f>
      </c>
      <c r="U680" s="89" t="str">
        <f>IFERROR(INDEX('Cost_Components'!$Q$2:$Q$28,MATCH(E680,'Cost_Components'!$A$2:$A$28,0)),"")</f>
      </c>
      <c r="V680" s="90" t="str">
        <f>1/(1+'Calculation_Assumptions'!$B$5)^(B680-'Calculation_Assumptions'!$B$2)</f>
      </c>
      <c r="W680" s="91" t="str">
        <f>Q680*V680</f>
      </c>
      <c r="X680" s="92" t="str">
        <f>R680*V680</f>
      </c>
      <c r="Y680" s="93" t="str">
        <f>S680*V680</f>
      </c>
      <c r="Z680" s="94" t="str">
        <f>IFERROR(INDEX('Cost_Components'!$T$2:$T$28,MATCH(E680,'Cost_Components'!$A$2:$A$28,0)),"")</f>
      </c>
      <c r="AA680" s="95" t="str">
        <f>IFERROR(INDEX('Cost_Components'!$U$2:$U$28,MATCH(E680,'Cost_Components'!$A$2:$A$28,0)),"")</f>
      </c>
      <c r="AB680" s="96" t="str">
        <f>IFERROR(INDEX('Cost_Components'!$V$2:$V$28,MATCH(E680,'Cost_Components'!$A$2:$A$28,0)),"")</f>
      </c>
      <c r="AC680" s="97" t="str">
        <f>IFERROR(INDEX('Cost_Components'!$M$2:$M$28,MATCH(E680,'Cost_Components'!$A$2:$A$28,0)),"")</f>
      </c>
      <c r="AD680" s="98" t="str">
        <f>IFERROR(INDEX('Cost_Components'!$N$2:$N$28,MATCH(E680,'Cost_Components'!$A$2:$A$28,0)),"")</f>
      </c>
      <c r="AE680" s="34" t="str">
        <f>IFERROR(INDEX('Cost_Components'!$O$2:$O$28,MATCH(E680,'Cost_Components'!$A$2:$A$28,0)),"")</f>
      </c>
      <c r="AF680" s="99" t="n">
        <v>15593403.4756949</v>
      </c>
      <c r="AG680" s="100" t="n">
        <v>15588102.2486016</v>
      </c>
      <c r="AH680" s="101" t="str">
        <f>IF(H680="shared-count-once",COUNTIFS($A$2:$A$1405,A680,$B$2:$B$1405,B680,$E$2:$E$1405,E680),1)</f>
      </c>
      <c r="AI680" s="102" t="n">
        <v>292505080.826208</v>
      </c>
      <c r="AJ680" s="103" t="str">
        <f>IF(AI680=0,"",Q680/AI680)</f>
      </c>
      <c r="AK680" s="104" t="str">
        <f>IF(AI680=0,"",R680/AI680)</f>
      </c>
      <c r="AL680" s="105" t="str">
        <f>IF(AI680=0,"",S680/AI680)</f>
      </c>
      <c r="AM680" s="106" t="str">
        <f>IF(AI680=0,"",Y680/AI680)</f>
      </c>
    </row>
    <row r="681">
      <c r="A681" t="s">
        <v>262</v>
      </c>
      <c r="B681" s="73" t="n">
        <v>2028</v>
      </c>
      <c r="C681" t="s">
        <v>262</v>
      </c>
      <c r="D681" t="s">
        <v>266</v>
      </c>
      <c r="E681" s="74" t="s">
        <v>357</v>
      </c>
      <c r="F681" s="75" t="s">
        <v>358</v>
      </c>
      <c r="G681" s="76" t="s">
        <v>263</v>
      </c>
      <c r="H681" s="77" t="s">
        <v>240</v>
      </c>
      <c r="I681" s="78" t="s">
        <v>304</v>
      </c>
      <c r="J681" s="79" t="str">
        <f>IFERROR(INDEX('Cost_Components'!$K$2:$K$28,MATCH(E681,'Cost_Components'!$A$2:$A$28,0)),"")</f>
      </c>
      <c r="K681" s="80" t="str">
        <f>IF(OR(L681="",Z681="",AA681="",AB681=""),"",IF(B681&lt;AA681,L681,IF(B681&gt;AB681,Z681,L681+(Z681-L681)*MIN(MAX((B681-AA681+1)/MAX(AB681-AA681+1,1),0),1))))</f>
      </c>
      <c r="L681" s="81" t="str">
        <f>IFERROR(INDEX('Cost_Components'!$S$2:$S$28,MATCH(E681,'Cost_Components'!$A$2:$A$28,0)),"")</f>
      </c>
      <c r="M681" s="82" t="str">
        <f>IFERROR(INDEX('Cost_Components'!$L$2:$L$28,MATCH(E681,'Cost_Components'!$A$2:$A$28,0)),"")</f>
      </c>
      <c r="N681" s="83" t="str">
        <f>IFERROR(INDEX('Cost_Components'!$P$2:$P$28,MATCH(E681,'Cost_Components'!$A$2:$A$28,0)),"")</f>
      </c>
      <c r="O681" s="84" t="str">
        <f>AF681*J681</f>
      </c>
      <c r="P681" s="85" t="str">
        <f>AG681*J681</f>
      </c>
      <c r="Q681" s="86" t="str">
        <f>P681*L681*M681*N681</f>
      </c>
      <c r="R681" s="87" t="str">
        <f>O681*K681*M681*N681</f>
      </c>
      <c r="S681" s="88" t="str">
        <f>R681-Q681</f>
      </c>
      <c r="T681" s="34" t="str">
        <f>IFERROR(INDEX('Cost_Components'!$R$2:$R$28,MATCH(E681,'Cost_Components'!$A$2:$A$28,0)),"")</f>
      </c>
      <c r="U681" s="89" t="str">
        <f>IFERROR(INDEX('Cost_Components'!$Q$2:$Q$28,MATCH(E681,'Cost_Components'!$A$2:$A$28,0)),"")</f>
      </c>
      <c r="V681" s="90" t="str">
        <f>1/(1+'Calculation_Assumptions'!$B$5)^(B681-'Calculation_Assumptions'!$B$2)</f>
      </c>
      <c r="W681" s="91" t="str">
        <f>Q681*V681</f>
      </c>
      <c r="X681" s="92" t="str">
        <f>R681*V681</f>
      </c>
      <c r="Y681" s="93" t="str">
        <f>S681*V681</f>
      </c>
      <c r="Z681" s="94" t="str">
        <f>IFERROR(INDEX('Cost_Components'!$T$2:$T$28,MATCH(E681,'Cost_Components'!$A$2:$A$28,0)),"")</f>
      </c>
      <c r="AA681" s="95" t="str">
        <f>IFERROR(INDEX('Cost_Components'!$U$2:$U$28,MATCH(E681,'Cost_Components'!$A$2:$A$28,0)),"")</f>
      </c>
      <c r="AB681" s="96" t="str">
        <f>IFERROR(INDEX('Cost_Components'!$V$2:$V$28,MATCH(E681,'Cost_Components'!$A$2:$A$28,0)),"")</f>
      </c>
      <c r="AC681" s="97" t="str">
        <f>IFERROR(INDEX('Cost_Components'!$M$2:$M$28,MATCH(E681,'Cost_Components'!$A$2:$A$28,0)),"")</f>
      </c>
      <c r="AD681" s="98" t="str">
        <f>IFERROR(INDEX('Cost_Components'!$N$2:$N$28,MATCH(E681,'Cost_Components'!$A$2:$A$28,0)),"")</f>
      </c>
      <c r="AE681" s="34" t="str">
        <f>IFERROR(INDEX('Cost_Components'!$O$2:$O$28,MATCH(E681,'Cost_Components'!$A$2:$A$28,0)),"")</f>
      </c>
      <c r="AF681" s="99" t="n">
        <v>16044125.6058206</v>
      </c>
      <c r="AG681" s="100" t="n">
        <v>16035324.2757678</v>
      </c>
      <c r="AH681" s="101" t="str">
        <f>IF(H681="shared-count-once",COUNTIFS($A$2:$A$1405,A681,$B$2:$B$1405,B681,$E$2:$E$1405,E681),1)</f>
      </c>
      <c r="AI681" s="102" t="n">
        <v>294484707.921554</v>
      </c>
      <c r="AJ681" s="103" t="str">
        <f>IF(AI681=0,"",Q681/AI681)</f>
      </c>
      <c r="AK681" s="104" t="str">
        <f>IF(AI681=0,"",R681/AI681)</f>
      </c>
      <c r="AL681" s="105" t="str">
        <f>IF(AI681=0,"",S681/AI681)</f>
      </c>
      <c r="AM681" s="106" t="str">
        <f>IF(AI681=0,"",Y681/AI681)</f>
      </c>
    </row>
    <row r="682">
      <c r="A682" t="s">
        <v>262</v>
      </c>
      <c r="B682" s="73" t="n">
        <v>2029</v>
      </c>
      <c r="C682" t="s">
        <v>262</v>
      </c>
      <c r="D682" t="s">
        <v>266</v>
      </c>
      <c r="E682" s="74" t="s">
        <v>357</v>
      </c>
      <c r="F682" s="75" t="s">
        <v>358</v>
      </c>
      <c r="G682" s="76" t="s">
        <v>263</v>
      </c>
      <c r="H682" s="77" t="s">
        <v>240</v>
      </c>
      <c r="I682" s="78" t="s">
        <v>304</v>
      </c>
      <c r="J682" s="79" t="str">
        <f>IFERROR(INDEX('Cost_Components'!$K$2:$K$28,MATCH(E682,'Cost_Components'!$A$2:$A$28,0)),"")</f>
      </c>
      <c r="K682" s="80" t="str">
        <f>IF(OR(L682="",Z682="",AA682="",AB682=""),"",IF(B682&lt;AA682,L682,IF(B682&gt;AB682,Z682,L682+(Z682-L682)*MIN(MAX((B682-AA682+1)/MAX(AB682-AA682+1,1),0),1))))</f>
      </c>
      <c r="L682" s="81" t="str">
        <f>IFERROR(INDEX('Cost_Components'!$S$2:$S$28,MATCH(E682,'Cost_Components'!$A$2:$A$28,0)),"")</f>
      </c>
      <c r="M682" s="82" t="str">
        <f>IFERROR(INDEX('Cost_Components'!$L$2:$L$28,MATCH(E682,'Cost_Components'!$A$2:$A$28,0)),"")</f>
      </c>
      <c r="N682" s="83" t="str">
        <f>IFERROR(INDEX('Cost_Components'!$P$2:$P$28,MATCH(E682,'Cost_Components'!$A$2:$A$28,0)),"")</f>
      </c>
      <c r="O682" s="84" t="str">
        <f>AF682*J682</f>
      </c>
      <c r="P682" s="85" t="str">
        <f>AG682*J682</f>
      </c>
      <c r="Q682" s="86" t="str">
        <f>P682*L682*M682*N682</f>
      </c>
      <c r="R682" s="87" t="str">
        <f>O682*K682*M682*N682</f>
      </c>
      <c r="S682" s="88" t="str">
        <f>R682-Q682</f>
      </c>
      <c r="T682" s="34" t="str">
        <f>IFERROR(INDEX('Cost_Components'!$R$2:$R$28,MATCH(E682,'Cost_Components'!$A$2:$A$28,0)),"")</f>
      </c>
      <c r="U682" s="89" t="str">
        <f>IFERROR(INDEX('Cost_Components'!$Q$2:$Q$28,MATCH(E682,'Cost_Components'!$A$2:$A$28,0)),"")</f>
      </c>
      <c r="V682" s="90" t="str">
        <f>1/(1+'Calculation_Assumptions'!$B$5)^(B682-'Calculation_Assumptions'!$B$2)</f>
      </c>
      <c r="W682" s="91" t="str">
        <f>Q682*V682</f>
      </c>
      <c r="X682" s="92" t="str">
        <f>R682*V682</f>
      </c>
      <c r="Y682" s="93" t="str">
        <f>S682*V682</f>
      </c>
      <c r="Z682" s="94" t="str">
        <f>IFERROR(INDEX('Cost_Components'!$T$2:$T$28,MATCH(E682,'Cost_Components'!$A$2:$A$28,0)),"")</f>
      </c>
      <c r="AA682" s="95" t="str">
        <f>IFERROR(INDEX('Cost_Components'!$U$2:$U$28,MATCH(E682,'Cost_Components'!$A$2:$A$28,0)),"")</f>
      </c>
      <c r="AB682" s="96" t="str">
        <f>IFERROR(INDEX('Cost_Components'!$V$2:$V$28,MATCH(E682,'Cost_Components'!$A$2:$A$28,0)),"")</f>
      </c>
      <c r="AC682" s="97" t="str">
        <f>IFERROR(INDEX('Cost_Components'!$M$2:$M$28,MATCH(E682,'Cost_Components'!$A$2:$A$28,0)),"")</f>
      </c>
      <c r="AD682" s="98" t="str">
        <f>IFERROR(INDEX('Cost_Components'!$N$2:$N$28,MATCH(E682,'Cost_Components'!$A$2:$A$28,0)),"")</f>
      </c>
      <c r="AE682" s="34" t="str">
        <f>IFERROR(INDEX('Cost_Components'!$O$2:$O$28,MATCH(E682,'Cost_Components'!$A$2:$A$28,0)),"")</f>
      </c>
      <c r="AF682" s="99" t="n">
        <v>16495359.6862063</v>
      </c>
      <c r="AG682" s="100" t="n">
        <v>16482186.2025616</v>
      </c>
      <c r="AH682" s="101" t="str">
        <f>IF(H682="shared-count-once",COUNTIFS($A$2:$A$1405,A682,$B$2:$B$1405,B682,$E$2:$E$1405,E682),1)</f>
      </c>
      <c r="AI682" s="102" t="n">
        <v>296414030.31143</v>
      </c>
      <c r="AJ682" s="103" t="str">
        <f>IF(AI682=0,"",Q682/AI682)</f>
      </c>
      <c r="AK682" s="104" t="str">
        <f>IF(AI682=0,"",R682/AI682)</f>
      </c>
      <c r="AL682" s="105" t="str">
        <f>IF(AI682=0,"",S682/AI682)</f>
      </c>
      <c r="AM682" s="106" t="str">
        <f>IF(AI682=0,"",Y682/AI682)</f>
      </c>
    </row>
    <row r="683">
      <c r="A683" t="s">
        <v>262</v>
      </c>
      <c r="B683" s="73" t="n">
        <v>2030</v>
      </c>
      <c r="C683" t="s">
        <v>262</v>
      </c>
      <c r="D683" t="s">
        <v>266</v>
      </c>
      <c r="E683" s="74" t="s">
        <v>357</v>
      </c>
      <c r="F683" s="75" t="s">
        <v>358</v>
      </c>
      <c r="G683" s="76" t="s">
        <v>263</v>
      </c>
      <c r="H683" s="77" t="s">
        <v>240</v>
      </c>
      <c r="I683" s="78" t="s">
        <v>304</v>
      </c>
      <c r="J683" s="79" t="str">
        <f>IFERROR(INDEX('Cost_Components'!$K$2:$K$28,MATCH(E683,'Cost_Components'!$A$2:$A$28,0)),"")</f>
      </c>
      <c r="K683" s="80" t="str">
        <f>IF(OR(L683="",Z683="",AA683="",AB683=""),"",IF(B683&lt;AA683,L683,IF(B683&gt;AB683,Z683,L683+(Z683-L683)*MIN(MAX((B683-AA683+1)/MAX(AB683-AA683+1,1),0),1))))</f>
      </c>
      <c r="L683" s="81" t="str">
        <f>IFERROR(INDEX('Cost_Components'!$S$2:$S$28,MATCH(E683,'Cost_Components'!$A$2:$A$28,0)),"")</f>
      </c>
      <c r="M683" s="82" t="str">
        <f>IFERROR(INDEX('Cost_Components'!$L$2:$L$28,MATCH(E683,'Cost_Components'!$A$2:$A$28,0)),"")</f>
      </c>
      <c r="N683" s="83" t="str">
        <f>IFERROR(INDEX('Cost_Components'!$P$2:$P$28,MATCH(E683,'Cost_Components'!$A$2:$A$28,0)),"")</f>
      </c>
      <c r="O683" s="84" t="str">
        <f>AF683*J683</f>
      </c>
      <c r="P683" s="85" t="str">
        <f>AG683*J683</f>
      </c>
      <c r="Q683" s="86" t="str">
        <f>P683*L683*M683*N683</f>
      </c>
      <c r="R683" s="87" t="str">
        <f>O683*K683*M683*N683</f>
      </c>
      <c r="S683" s="88" t="str">
        <f>R683-Q683</f>
      </c>
      <c r="T683" s="34" t="str">
        <f>IFERROR(INDEX('Cost_Components'!$R$2:$R$28,MATCH(E683,'Cost_Components'!$A$2:$A$28,0)),"")</f>
      </c>
      <c r="U683" s="89" t="str">
        <f>IFERROR(INDEX('Cost_Components'!$Q$2:$Q$28,MATCH(E683,'Cost_Components'!$A$2:$A$28,0)),"")</f>
      </c>
      <c r="V683" s="90" t="str">
        <f>1/(1+'Calculation_Assumptions'!$B$5)^(B683-'Calculation_Assumptions'!$B$2)</f>
      </c>
      <c r="W683" s="91" t="str">
        <f>Q683*V683</f>
      </c>
      <c r="X683" s="92" t="str">
        <f>R683*V683</f>
      </c>
      <c r="Y683" s="93" t="str">
        <f>S683*V683</f>
      </c>
      <c r="Z683" s="94" t="str">
        <f>IFERROR(INDEX('Cost_Components'!$T$2:$T$28,MATCH(E683,'Cost_Components'!$A$2:$A$28,0)),"")</f>
      </c>
      <c r="AA683" s="95" t="str">
        <f>IFERROR(INDEX('Cost_Components'!$U$2:$U$28,MATCH(E683,'Cost_Components'!$A$2:$A$28,0)),"")</f>
      </c>
      <c r="AB683" s="96" t="str">
        <f>IFERROR(INDEX('Cost_Components'!$V$2:$V$28,MATCH(E683,'Cost_Components'!$A$2:$A$28,0)),"")</f>
      </c>
      <c r="AC683" s="97" t="str">
        <f>IFERROR(INDEX('Cost_Components'!$M$2:$M$28,MATCH(E683,'Cost_Components'!$A$2:$A$28,0)),"")</f>
      </c>
      <c r="AD683" s="98" t="str">
        <f>IFERROR(INDEX('Cost_Components'!$N$2:$N$28,MATCH(E683,'Cost_Components'!$A$2:$A$28,0)),"")</f>
      </c>
      <c r="AE683" s="34" t="str">
        <f>IFERROR(INDEX('Cost_Components'!$O$2:$O$28,MATCH(E683,'Cost_Components'!$A$2:$A$28,0)),"")</f>
      </c>
      <c r="AF683" s="99" t="n">
        <v>16946158.3504091</v>
      </c>
      <c r="AG683" s="100" t="n">
        <v>16927732.456255</v>
      </c>
      <c r="AH683" s="101" t="str">
        <f>IF(H683="shared-count-once",COUNTIFS($A$2:$A$1405,A683,$B$2:$B$1405,B683,$E$2:$E$1405,E683),1)</f>
      </c>
      <c r="AI683" s="102" t="n">
        <v>298289404.664994</v>
      </c>
      <c r="AJ683" s="103" t="str">
        <f>IF(AI683=0,"",Q683/AI683)</f>
      </c>
      <c r="AK683" s="104" t="str">
        <f>IF(AI683=0,"",R683/AI683)</f>
      </c>
      <c r="AL683" s="105" t="str">
        <f>IF(AI683=0,"",S683/AI683)</f>
      </c>
      <c r="AM683" s="106" t="str">
        <f>IF(AI683=0,"",Y683/AI683)</f>
      </c>
    </row>
    <row r="684">
      <c r="A684" t="s">
        <v>262</v>
      </c>
      <c r="B684" s="73" t="n">
        <v>2031</v>
      </c>
      <c r="C684" t="s">
        <v>262</v>
      </c>
      <c r="D684" t="s">
        <v>266</v>
      </c>
      <c r="E684" s="74" t="s">
        <v>357</v>
      </c>
      <c r="F684" s="75" t="s">
        <v>358</v>
      </c>
      <c r="G684" s="76" t="s">
        <v>263</v>
      </c>
      <c r="H684" s="77" t="s">
        <v>240</v>
      </c>
      <c r="I684" s="78" t="s">
        <v>304</v>
      </c>
      <c r="J684" s="79" t="str">
        <f>IFERROR(INDEX('Cost_Components'!$K$2:$K$28,MATCH(E684,'Cost_Components'!$A$2:$A$28,0)),"")</f>
      </c>
      <c r="K684" s="80" t="str">
        <f>IF(OR(L684="",Z684="",AA684="",AB684=""),"",IF(B684&lt;AA684,L684,IF(B684&gt;AB684,Z684,L684+(Z684-L684)*MIN(MAX((B684-AA684+1)/MAX(AB684-AA684+1,1),0),1))))</f>
      </c>
      <c r="L684" s="81" t="str">
        <f>IFERROR(INDEX('Cost_Components'!$S$2:$S$28,MATCH(E684,'Cost_Components'!$A$2:$A$28,0)),"")</f>
      </c>
      <c r="M684" s="82" t="str">
        <f>IFERROR(INDEX('Cost_Components'!$L$2:$L$28,MATCH(E684,'Cost_Components'!$A$2:$A$28,0)),"")</f>
      </c>
      <c r="N684" s="83" t="str">
        <f>IFERROR(INDEX('Cost_Components'!$P$2:$P$28,MATCH(E684,'Cost_Components'!$A$2:$A$28,0)),"")</f>
      </c>
      <c r="O684" s="84" t="str">
        <f>AF684*J684</f>
      </c>
      <c r="P684" s="85" t="str">
        <f>AG684*J684</f>
      </c>
      <c r="Q684" s="86" t="str">
        <f>P684*L684*M684*N684</f>
      </c>
      <c r="R684" s="87" t="str">
        <f>O684*K684*M684*N684</f>
      </c>
      <c r="S684" s="88" t="str">
        <f>R684-Q684</f>
      </c>
      <c r="T684" s="34" t="str">
        <f>IFERROR(INDEX('Cost_Components'!$R$2:$R$28,MATCH(E684,'Cost_Components'!$A$2:$A$28,0)),"")</f>
      </c>
      <c r="U684" s="89" t="str">
        <f>IFERROR(INDEX('Cost_Components'!$Q$2:$Q$28,MATCH(E684,'Cost_Components'!$A$2:$A$28,0)),"")</f>
      </c>
      <c r="V684" s="90" t="str">
        <f>1/(1+'Calculation_Assumptions'!$B$5)^(B684-'Calculation_Assumptions'!$B$2)</f>
      </c>
      <c r="W684" s="91" t="str">
        <f>Q684*V684</f>
      </c>
      <c r="X684" s="92" t="str">
        <f>R684*V684</f>
      </c>
      <c r="Y684" s="93" t="str">
        <f>S684*V684</f>
      </c>
      <c r="Z684" s="94" t="str">
        <f>IFERROR(INDEX('Cost_Components'!$T$2:$T$28,MATCH(E684,'Cost_Components'!$A$2:$A$28,0)),"")</f>
      </c>
      <c r="AA684" s="95" t="str">
        <f>IFERROR(INDEX('Cost_Components'!$U$2:$U$28,MATCH(E684,'Cost_Components'!$A$2:$A$28,0)),"")</f>
      </c>
      <c r="AB684" s="96" t="str">
        <f>IFERROR(INDEX('Cost_Components'!$V$2:$V$28,MATCH(E684,'Cost_Components'!$A$2:$A$28,0)),"")</f>
      </c>
      <c r="AC684" s="97" t="str">
        <f>IFERROR(INDEX('Cost_Components'!$M$2:$M$28,MATCH(E684,'Cost_Components'!$A$2:$A$28,0)),"")</f>
      </c>
      <c r="AD684" s="98" t="str">
        <f>IFERROR(INDEX('Cost_Components'!$N$2:$N$28,MATCH(E684,'Cost_Components'!$A$2:$A$28,0)),"")</f>
      </c>
      <c r="AE684" s="34" t="str">
        <f>IFERROR(INDEX('Cost_Components'!$O$2:$O$28,MATCH(E684,'Cost_Components'!$A$2:$A$28,0)),"")</f>
      </c>
      <c r="AF684" s="99" t="n">
        <v>17398987.7058517</v>
      </c>
      <c r="AG684" s="100" t="n">
        <v>17374429.7443926</v>
      </c>
      <c r="AH684" s="101" t="str">
        <f>IF(H684="shared-count-once",COUNTIFS($A$2:$A$1405,A684,$B$2:$B$1405,B684,$E$2:$E$1405,E684),1)</f>
      </c>
      <c r="AI684" s="102" t="n">
        <v>300119636.925519</v>
      </c>
      <c r="AJ684" s="103" t="str">
        <f>IF(AI684=0,"",Q684/AI684)</f>
      </c>
      <c r="AK684" s="104" t="str">
        <f>IF(AI684=0,"",R684/AI684)</f>
      </c>
      <c r="AL684" s="105" t="str">
        <f>IF(AI684=0,"",S684/AI684)</f>
      </c>
      <c r="AM684" s="106" t="str">
        <f>IF(AI684=0,"",Y684/AI684)</f>
      </c>
    </row>
    <row r="685">
      <c r="A685" t="s">
        <v>262</v>
      </c>
      <c r="B685" s="73" t="n">
        <v>2032</v>
      </c>
      <c r="C685" t="s">
        <v>262</v>
      </c>
      <c r="D685" t="s">
        <v>266</v>
      </c>
      <c r="E685" s="74" t="s">
        <v>357</v>
      </c>
      <c r="F685" s="75" t="s">
        <v>358</v>
      </c>
      <c r="G685" s="76" t="s">
        <v>263</v>
      </c>
      <c r="H685" s="77" t="s">
        <v>240</v>
      </c>
      <c r="I685" s="78" t="s">
        <v>304</v>
      </c>
      <c r="J685" s="79" t="str">
        <f>IFERROR(INDEX('Cost_Components'!$K$2:$K$28,MATCH(E685,'Cost_Components'!$A$2:$A$28,0)),"")</f>
      </c>
      <c r="K685" s="80" t="str">
        <f>IF(OR(L685="",Z685="",AA685="",AB685=""),"",IF(B685&lt;AA685,L685,IF(B685&gt;AB685,Z685,L685+(Z685-L685)*MIN(MAX((B685-AA685+1)/MAX(AB685-AA685+1,1),0),1))))</f>
      </c>
      <c r="L685" s="81" t="str">
        <f>IFERROR(INDEX('Cost_Components'!$S$2:$S$28,MATCH(E685,'Cost_Components'!$A$2:$A$28,0)),"")</f>
      </c>
      <c r="M685" s="82" t="str">
        <f>IFERROR(INDEX('Cost_Components'!$L$2:$L$28,MATCH(E685,'Cost_Components'!$A$2:$A$28,0)),"")</f>
      </c>
      <c r="N685" s="83" t="str">
        <f>IFERROR(INDEX('Cost_Components'!$P$2:$P$28,MATCH(E685,'Cost_Components'!$A$2:$A$28,0)),"")</f>
      </c>
      <c r="O685" s="84" t="str">
        <f>AF685*J685</f>
      </c>
      <c r="P685" s="85" t="str">
        <f>AG685*J685</f>
      </c>
      <c r="Q685" s="86" t="str">
        <f>P685*L685*M685*N685</f>
      </c>
      <c r="R685" s="87" t="str">
        <f>O685*K685*M685*N685</f>
      </c>
      <c r="S685" s="88" t="str">
        <f>R685-Q685</f>
      </c>
      <c r="T685" s="34" t="str">
        <f>IFERROR(INDEX('Cost_Components'!$R$2:$R$28,MATCH(E685,'Cost_Components'!$A$2:$A$28,0)),"")</f>
      </c>
      <c r="U685" s="89" t="str">
        <f>IFERROR(INDEX('Cost_Components'!$Q$2:$Q$28,MATCH(E685,'Cost_Components'!$A$2:$A$28,0)),"")</f>
      </c>
      <c r="V685" s="90" t="str">
        <f>1/(1+'Calculation_Assumptions'!$B$5)^(B685-'Calculation_Assumptions'!$B$2)</f>
      </c>
      <c r="W685" s="91" t="str">
        <f>Q685*V685</f>
      </c>
      <c r="X685" s="92" t="str">
        <f>R685*V685</f>
      </c>
      <c r="Y685" s="93" t="str">
        <f>S685*V685</f>
      </c>
      <c r="Z685" s="94" t="str">
        <f>IFERROR(INDEX('Cost_Components'!$T$2:$T$28,MATCH(E685,'Cost_Components'!$A$2:$A$28,0)),"")</f>
      </c>
      <c r="AA685" s="95" t="str">
        <f>IFERROR(INDEX('Cost_Components'!$U$2:$U$28,MATCH(E685,'Cost_Components'!$A$2:$A$28,0)),"")</f>
      </c>
      <c r="AB685" s="96" t="str">
        <f>IFERROR(INDEX('Cost_Components'!$V$2:$V$28,MATCH(E685,'Cost_Components'!$A$2:$A$28,0)),"")</f>
      </c>
      <c r="AC685" s="97" t="str">
        <f>IFERROR(INDEX('Cost_Components'!$M$2:$M$28,MATCH(E685,'Cost_Components'!$A$2:$A$28,0)),"")</f>
      </c>
      <c r="AD685" s="98" t="str">
        <f>IFERROR(INDEX('Cost_Components'!$N$2:$N$28,MATCH(E685,'Cost_Components'!$A$2:$A$28,0)),"")</f>
      </c>
      <c r="AE685" s="34" t="str">
        <f>IFERROR(INDEX('Cost_Components'!$O$2:$O$28,MATCH(E685,'Cost_Components'!$A$2:$A$28,0)),"")</f>
      </c>
      <c r="AF685" s="99" t="n">
        <v>17854203.8547924</v>
      </c>
      <c r="AG685" s="100" t="n">
        <v>17822626.340663</v>
      </c>
      <c r="AH685" s="101" t="str">
        <f>IF(H685="shared-count-once",COUNTIFS($A$2:$A$1405,A685,$B$2:$B$1405,B685,$E$2:$E$1405,E685),1)</f>
      </c>
      <c r="AI685" s="102" t="n">
        <v>301904628.083541</v>
      </c>
      <c r="AJ685" s="103" t="str">
        <f>IF(AI685=0,"",Q685/AI685)</f>
      </c>
      <c r="AK685" s="104" t="str">
        <f>IF(AI685=0,"",R685/AI685)</f>
      </c>
      <c r="AL685" s="105" t="str">
        <f>IF(AI685=0,"",S685/AI685)</f>
      </c>
      <c r="AM685" s="106" t="str">
        <f>IF(AI685=0,"",Y685/AI685)</f>
      </c>
    </row>
    <row r="686">
      <c r="A686" t="s">
        <v>262</v>
      </c>
      <c r="B686" s="73" t="n">
        <v>2033</v>
      </c>
      <c r="C686" t="s">
        <v>262</v>
      </c>
      <c r="D686" t="s">
        <v>266</v>
      </c>
      <c r="E686" s="74" t="s">
        <v>357</v>
      </c>
      <c r="F686" s="75" t="s">
        <v>358</v>
      </c>
      <c r="G686" s="76" t="s">
        <v>263</v>
      </c>
      <c r="H686" s="77" t="s">
        <v>240</v>
      </c>
      <c r="I686" s="78" t="s">
        <v>304</v>
      </c>
      <c r="J686" s="79" t="str">
        <f>IFERROR(INDEX('Cost_Components'!$K$2:$K$28,MATCH(E686,'Cost_Components'!$A$2:$A$28,0)),"")</f>
      </c>
      <c r="K686" s="80" t="str">
        <f>IF(OR(L686="",Z686="",AA686="",AB686=""),"",IF(B686&lt;AA686,L686,IF(B686&gt;AB686,Z686,L686+(Z686-L686)*MIN(MAX((B686-AA686+1)/MAX(AB686-AA686+1,1),0),1))))</f>
      </c>
      <c r="L686" s="81" t="str">
        <f>IFERROR(INDEX('Cost_Components'!$S$2:$S$28,MATCH(E686,'Cost_Components'!$A$2:$A$28,0)),"")</f>
      </c>
      <c r="M686" s="82" t="str">
        <f>IFERROR(INDEX('Cost_Components'!$L$2:$L$28,MATCH(E686,'Cost_Components'!$A$2:$A$28,0)),"")</f>
      </c>
      <c r="N686" s="83" t="str">
        <f>IFERROR(INDEX('Cost_Components'!$P$2:$P$28,MATCH(E686,'Cost_Components'!$A$2:$A$28,0)),"")</f>
      </c>
      <c r="O686" s="84" t="str">
        <f>AF686*J686</f>
      </c>
      <c r="P686" s="85" t="str">
        <f>AG686*J686</f>
      </c>
      <c r="Q686" s="86" t="str">
        <f>P686*L686*M686*N686</f>
      </c>
      <c r="R686" s="87" t="str">
        <f>O686*K686*M686*N686</f>
      </c>
      <c r="S686" s="88" t="str">
        <f>R686-Q686</f>
      </c>
      <c r="T686" s="34" t="str">
        <f>IFERROR(INDEX('Cost_Components'!$R$2:$R$28,MATCH(E686,'Cost_Components'!$A$2:$A$28,0)),"")</f>
      </c>
      <c r="U686" s="89" t="str">
        <f>IFERROR(INDEX('Cost_Components'!$Q$2:$Q$28,MATCH(E686,'Cost_Components'!$A$2:$A$28,0)),"")</f>
      </c>
      <c r="V686" s="90" t="str">
        <f>1/(1+'Calculation_Assumptions'!$B$5)^(B686-'Calculation_Assumptions'!$B$2)</f>
      </c>
      <c r="W686" s="91" t="str">
        <f>Q686*V686</f>
      </c>
      <c r="X686" s="92" t="str">
        <f>R686*V686</f>
      </c>
      <c r="Y686" s="93" t="str">
        <f>S686*V686</f>
      </c>
      <c r="Z686" s="94" t="str">
        <f>IFERROR(INDEX('Cost_Components'!$T$2:$T$28,MATCH(E686,'Cost_Components'!$A$2:$A$28,0)),"")</f>
      </c>
      <c r="AA686" s="95" t="str">
        <f>IFERROR(INDEX('Cost_Components'!$U$2:$U$28,MATCH(E686,'Cost_Components'!$A$2:$A$28,0)),"")</f>
      </c>
      <c r="AB686" s="96" t="str">
        <f>IFERROR(INDEX('Cost_Components'!$V$2:$V$28,MATCH(E686,'Cost_Components'!$A$2:$A$28,0)),"")</f>
      </c>
      <c r="AC686" s="97" t="str">
        <f>IFERROR(INDEX('Cost_Components'!$M$2:$M$28,MATCH(E686,'Cost_Components'!$A$2:$A$28,0)),"")</f>
      </c>
      <c r="AD686" s="98" t="str">
        <f>IFERROR(INDEX('Cost_Components'!$N$2:$N$28,MATCH(E686,'Cost_Components'!$A$2:$A$28,0)),"")</f>
      </c>
      <c r="AE686" s="34" t="str">
        <f>IFERROR(INDEX('Cost_Components'!$O$2:$O$28,MATCH(E686,'Cost_Components'!$A$2:$A$28,0)),"")</f>
      </c>
      <c r="AF686" s="99" t="n">
        <v>18289280.860198</v>
      </c>
      <c r="AG686" s="100" t="n">
        <v>18249802.0286649</v>
      </c>
      <c r="AH686" s="101" t="str">
        <f>IF(H686="shared-count-once",COUNTIFS($A$2:$A$1405,A686,$B$2:$B$1405,B686,$E$2:$E$1405,E686),1)</f>
      </c>
      <c r="AI686" s="102" t="n">
        <v>303644277.16916</v>
      </c>
      <c r="AJ686" s="103" t="str">
        <f>IF(AI686=0,"",Q686/AI686)</f>
      </c>
      <c r="AK686" s="104" t="str">
        <f>IF(AI686=0,"",R686/AI686)</f>
      </c>
      <c r="AL686" s="105" t="str">
        <f>IF(AI686=0,"",S686/AI686)</f>
      </c>
      <c r="AM686" s="106" t="str">
        <f>IF(AI686=0,"",Y686/AI686)</f>
      </c>
    </row>
    <row r="687">
      <c r="A687" t="s">
        <v>262</v>
      </c>
      <c r="B687" s="73" t="n">
        <v>2034</v>
      </c>
      <c r="C687" t="s">
        <v>262</v>
      </c>
      <c r="D687" t="s">
        <v>266</v>
      </c>
      <c r="E687" s="74" t="s">
        <v>357</v>
      </c>
      <c r="F687" s="75" t="s">
        <v>358</v>
      </c>
      <c r="G687" s="76" t="s">
        <v>263</v>
      </c>
      <c r="H687" s="77" t="s">
        <v>240</v>
      </c>
      <c r="I687" s="78" t="s">
        <v>304</v>
      </c>
      <c r="J687" s="79" t="str">
        <f>IFERROR(INDEX('Cost_Components'!$K$2:$K$28,MATCH(E687,'Cost_Components'!$A$2:$A$28,0)),"")</f>
      </c>
      <c r="K687" s="80" t="str">
        <f>IF(OR(L687="",Z687="",AA687="",AB687=""),"",IF(B687&lt;AA687,L687,IF(B687&gt;AB687,Z687,L687+(Z687-L687)*MIN(MAX((B687-AA687+1)/MAX(AB687-AA687+1,1),0),1))))</f>
      </c>
      <c r="L687" s="81" t="str">
        <f>IFERROR(INDEX('Cost_Components'!$S$2:$S$28,MATCH(E687,'Cost_Components'!$A$2:$A$28,0)),"")</f>
      </c>
      <c r="M687" s="82" t="str">
        <f>IFERROR(INDEX('Cost_Components'!$L$2:$L$28,MATCH(E687,'Cost_Components'!$A$2:$A$28,0)),"")</f>
      </c>
      <c r="N687" s="83" t="str">
        <f>IFERROR(INDEX('Cost_Components'!$P$2:$P$28,MATCH(E687,'Cost_Components'!$A$2:$A$28,0)),"")</f>
      </c>
      <c r="O687" s="84" t="str">
        <f>AF687*J687</f>
      </c>
      <c r="P687" s="85" t="str">
        <f>AG687*J687</f>
      </c>
      <c r="Q687" s="86" t="str">
        <f>P687*L687*M687*N687</f>
      </c>
      <c r="R687" s="87" t="str">
        <f>O687*K687*M687*N687</f>
      </c>
      <c r="S687" s="88" t="str">
        <f>R687-Q687</f>
      </c>
      <c r="T687" s="34" t="str">
        <f>IFERROR(INDEX('Cost_Components'!$R$2:$R$28,MATCH(E687,'Cost_Components'!$A$2:$A$28,0)),"")</f>
      </c>
      <c r="U687" s="89" t="str">
        <f>IFERROR(INDEX('Cost_Components'!$Q$2:$Q$28,MATCH(E687,'Cost_Components'!$A$2:$A$28,0)),"")</f>
      </c>
      <c r="V687" s="90" t="str">
        <f>1/(1+'Calculation_Assumptions'!$B$5)^(B687-'Calculation_Assumptions'!$B$2)</f>
      </c>
      <c r="W687" s="91" t="str">
        <f>Q687*V687</f>
      </c>
      <c r="X687" s="92" t="str">
        <f>R687*V687</f>
      </c>
      <c r="Y687" s="93" t="str">
        <f>S687*V687</f>
      </c>
      <c r="Z687" s="94" t="str">
        <f>IFERROR(INDEX('Cost_Components'!$T$2:$T$28,MATCH(E687,'Cost_Components'!$A$2:$A$28,0)),"")</f>
      </c>
      <c r="AA687" s="95" t="str">
        <f>IFERROR(INDEX('Cost_Components'!$U$2:$U$28,MATCH(E687,'Cost_Components'!$A$2:$A$28,0)),"")</f>
      </c>
      <c r="AB687" s="96" t="str">
        <f>IFERROR(INDEX('Cost_Components'!$V$2:$V$28,MATCH(E687,'Cost_Components'!$A$2:$A$28,0)),"")</f>
      </c>
      <c r="AC687" s="97" t="str">
        <f>IFERROR(INDEX('Cost_Components'!$M$2:$M$28,MATCH(E687,'Cost_Components'!$A$2:$A$28,0)),"")</f>
      </c>
      <c r="AD687" s="98" t="str">
        <f>IFERROR(INDEX('Cost_Components'!$N$2:$N$28,MATCH(E687,'Cost_Components'!$A$2:$A$28,0)),"")</f>
      </c>
      <c r="AE687" s="34" t="str">
        <f>IFERROR(INDEX('Cost_Components'!$O$2:$O$28,MATCH(E687,'Cost_Components'!$A$2:$A$28,0)),"")</f>
      </c>
      <c r="AF687" s="99" t="n">
        <v>18724711.7187771</v>
      </c>
      <c r="AG687" s="100" t="n">
        <v>18676437.5832843</v>
      </c>
      <c r="AH687" s="101" t="str">
        <f>IF(H687="shared-count-once",COUNTIFS($A$2:$A$1405,A687,$B$2:$B$1405,B687,$E$2:$E$1405,E687),1)</f>
      </c>
      <c r="AI687" s="102" t="n">
        <v>305332541.184984</v>
      </c>
      <c r="AJ687" s="103" t="str">
        <f>IF(AI687=0,"",Q687/AI687)</f>
      </c>
      <c r="AK687" s="104" t="str">
        <f>IF(AI687=0,"",R687/AI687)</f>
      </c>
      <c r="AL687" s="105" t="str">
        <f>IF(AI687=0,"",S687/AI687)</f>
      </c>
      <c r="AM687" s="106" t="str">
        <f>IF(AI687=0,"",Y687/AI687)</f>
      </c>
    </row>
    <row r="688">
      <c r="A688" t="s">
        <v>262</v>
      </c>
      <c r="B688" s="73" t="n">
        <v>2035</v>
      </c>
      <c r="C688" t="s">
        <v>262</v>
      </c>
      <c r="D688" t="s">
        <v>266</v>
      </c>
      <c r="E688" s="74" t="s">
        <v>357</v>
      </c>
      <c r="F688" s="75" t="s">
        <v>358</v>
      </c>
      <c r="G688" s="76" t="s">
        <v>263</v>
      </c>
      <c r="H688" s="77" t="s">
        <v>240</v>
      </c>
      <c r="I688" s="78" t="s">
        <v>304</v>
      </c>
      <c r="J688" s="79" t="str">
        <f>IFERROR(INDEX('Cost_Components'!$K$2:$K$28,MATCH(E688,'Cost_Components'!$A$2:$A$28,0)),"")</f>
      </c>
      <c r="K688" s="80" t="str">
        <f>IF(OR(L688="",Z688="",AA688="",AB688=""),"",IF(B688&lt;AA688,L688,IF(B688&gt;AB688,Z688,L688+(Z688-L688)*MIN(MAX((B688-AA688+1)/MAX(AB688-AA688+1,1),0),1))))</f>
      </c>
      <c r="L688" s="81" t="str">
        <f>IFERROR(INDEX('Cost_Components'!$S$2:$S$28,MATCH(E688,'Cost_Components'!$A$2:$A$28,0)),"")</f>
      </c>
      <c r="M688" s="82" t="str">
        <f>IFERROR(INDEX('Cost_Components'!$L$2:$L$28,MATCH(E688,'Cost_Components'!$A$2:$A$28,0)),"")</f>
      </c>
      <c r="N688" s="83" t="str">
        <f>IFERROR(INDEX('Cost_Components'!$P$2:$P$28,MATCH(E688,'Cost_Components'!$A$2:$A$28,0)),"")</f>
      </c>
      <c r="O688" s="84" t="str">
        <f>AF688*J688</f>
      </c>
      <c r="P688" s="85" t="str">
        <f>AG688*J688</f>
      </c>
      <c r="Q688" s="86" t="str">
        <f>P688*L688*M688*N688</f>
      </c>
      <c r="R688" s="87" t="str">
        <f>O688*K688*M688*N688</f>
      </c>
      <c r="S688" s="88" t="str">
        <f>R688-Q688</f>
      </c>
      <c r="T688" s="34" t="str">
        <f>IFERROR(INDEX('Cost_Components'!$R$2:$R$28,MATCH(E688,'Cost_Components'!$A$2:$A$28,0)),"")</f>
      </c>
      <c r="U688" s="89" t="str">
        <f>IFERROR(INDEX('Cost_Components'!$Q$2:$Q$28,MATCH(E688,'Cost_Components'!$A$2:$A$28,0)),"")</f>
      </c>
      <c r="V688" s="90" t="str">
        <f>1/(1+'Calculation_Assumptions'!$B$5)^(B688-'Calculation_Assumptions'!$B$2)</f>
      </c>
      <c r="W688" s="91" t="str">
        <f>Q688*V688</f>
      </c>
      <c r="X688" s="92" t="str">
        <f>R688*V688</f>
      </c>
      <c r="Y688" s="93" t="str">
        <f>S688*V688</f>
      </c>
      <c r="Z688" s="94" t="str">
        <f>IFERROR(INDEX('Cost_Components'!$T$2:$T$28,MATCH(E688,'Cost_Components'!$A$2:$A$28,0)),"")</f>
      </c>
      <c r="AA688" s="95" t="str">
        <f>IFERROR(INDEX('Cost_Components'!$U$2:$U$28,MATCH(E688,'Cost_Components'!$A$2:$A$28,0)),"")</f>
      </c>
      <c r="AB688" s="96" t="str">
        <f>IFERROR(INDEX('Cost_Components'!$V$2:$V$28,MATCH(E688,'Cost_Components'!$A$2:$A$28,0)),"")</f>
      </c>
      <c r="AC688" s="97" t="str">
        <f>IFERROR(INDEX('Cost_Components'!$M$2:$M$28,MATCH(E688,'Cost_Components'!$A$2:$A$28,0)),"")</f>
      </c>
      <c r="AD688" s="98" t="str">
        <f>IFERROR(INDEX('Cost_Components'!$N$2:$N$28,MATCH(E688,'Cost_Components'!$A$2:$A$28,0)),"")</f>
      </c>
      <c r="AE688" s="34" t="str">
        <f>IFERROR(INDEX('Cost_Components'!$O$2:$O$28,MATCH(E688,'Cost_Components'!$A$2:$A$28,0)),"")</f>
      </c>
      <c r="AF688" s="99" t="n">
        <v>19159884.2919779</v>
      </c>
      <c r="AG688" s="100" t="n">
        <v>19101916.5677958</v>
      </c>
      <c r="AH688" s="101" t="str">
        <f>IF(H688="shared-count-once",COUNTIFS($A$2:$A$1405,A688,$B$2:$B$1405,B688,$E$2:$E$1405,E688),1)</f>
      </c>
      <c r="AI688" s="102" t="n">
        <v>306964650.16712</v>
      </c>
      <c r="AJ688" s="103" t="str">
        <f>IF(AI688=0,"",Q688/AI688)</f>
      </c>
      <c r="AK688" s="104" t="str">
        <f>IF(AI688=0,"",R688/AI688)</f>
      </c>
      <c r="AL688" s="105" t="str">
        <f>IF(AI688=0,"",S688/AI688)</f>
      </c>
      <c r="AM688" s="106" t="str">
        <f>IF(AI688=0,"",Y688/AI688)</f>
      </c>
    </row>
    <row r="689">
      <c r="A689" t="s">
        <v>262</v>
      </c>
      <c r="B689" s="73" t="n">
        <v>2036</v>
      </c>
      <c r="C689" t="s">
        <v>262</v>
      </c>
      <c r="D689" t="s">
        <v>266</v>
      </c>
      <c r="E689" s="74" t="s">
        <v>357</v>
      </c>
      <c r="F689" s="75" t="s">
        <v>358</v>
      </c>
      <c r="G689" s="76" t="s">
        <v>263</v>
      </c>
      <c r="H689" s="77" t="s">
        <v>240</v>
      </c>
      <c r="I689" s="78" t="s">
        <v>304</v>
      </c>
      <c r="J689" s="79" t="str">
        <f>IFERROR(INDEX('Cost_Components'!$K$2:$K$28,MATCH(E689,'Cost_Components'!$A$2:$A$28,0)),"")</f>
      </c>
      <c r="K689" s="80" t="str">
        <f>IF(OR(L689="",Z689="",AA689="",AB689=""),"",IF(B689&lt;AA689,L689,IF(B689&gt;AB689,Z689,L689+(Z689-L689)*MIN(MAX((B689-AA689+1)/MAX(AB689-AA689+1,1),0),1))))</f>
      </c>
      <c r="L689" s="81" t="str">
        <f>IFERROR(INDEX('Cost_Components'!$S$2:$S$28,MATCH(E689,'Cost_Components'!$A$2:$A$28,0)),"")</f>
      </c>
      <c r="M689" s="82" t="str">
        <f>IFERROR(INDEX('Cost_Components'!$L$2:$L$28,MATCH(E689,'Cost_Components'!$A$2:$A$28,0)),"")</f>
      </c>
      <c r="N689" s="83" t="str">
        <f>IFERROR(INDEX('Cost_Components'!$P$2:$P$28,MATCH(E689,'Cost_Components'!$A$2:$A$28,0)),"")</f>
      </c>
      <c r="O689" s="84" t="str">
        <f>AF689*J689</f>
      </c>
      <c r="P689" s="85" t="str">
        <f>AG689*J689</f>
      </c>
      <c r="Q689" s="86" t="str">
        <f>P689*L689*M689*N689</f>
      </c>
      <c r="R689" s="87" t="str">
        <f>O689*K689*M689*N689</f>
      </c>
      <c r="S689" s="88" t="str">
        <f>R689-Q689</f>
      </c>
      <c r="T689" s="34" t="str">
        <f>IFERROR(INDEX('Cost_Components'!$R$2:$R$28,MATCH(E689,'Cost_Components'!$A$2:$A$28,0)),"")</f>
      </c>
      <c r="U689" s="89" t="str">
        <f>IFERROR(INDEX('Cost_Components'!$Q$2:$Q$28,MATCH(E689,'Cost_Components'!$A$2:$A$28,0)),"")</f>
      </c>
      <c r="V689" s="90" t="str">
        <f>1/(1+'Calculation_Assumptions'!$B$5)^(B689-'Calculation_Assumptions'!$B$2)</f>
      </c>
      <c r="W689" s="91" t="str">
        <f>Q689*V689</f>
      </c>
      <c r="X689" s="92" t="str">
        <f>R689*V689</f>
      </c>
      <c r="Y689" s="93" t="str">
        <f>S689*V689</f>
      </c>
      <c r="Z689" s="94" t="str">
        <f>IFERROR(INDEX('Cost_Components'!$T$2:$T$28,MATCH(E689,'Cost_Components'!$A$2:$A$28,0)),"")</f>
      </c>
      <c r="AA689" s="95" t="str">
        <f>IFERROR(INDEX('Cost_Components'!$U$2:$U$28,MATCH(E689,'Cost_Components'!$A$2:$A$28,0)),"")</f>
      </c>
      <c r="AB689" s="96" t="str">
        <f>IFERROR(INDEX('Cost_Components'!$V$2:$V$28,MATCH(E689,'Cost_Components'!$A$2:$A$28,0)),"")</f>
      </c>
      <c r="AC689" s="97" t="str">
        <f>IFERROR(INDEX('Cost_Components'!$M$2:$M$28,MATCH(E689,'Cost_Components'!$A$2:$A$28,0)),"")</f>
      </c>
      <c r="AD689" s="98" t="str">
        <f>IFERROR(INDEX('Cost_Components'!$N$2:$N$28,MATCH(E689,'Cost_Components'!$A$2:$A$28,0)),"")</f>
      </c>
      <c r="AE689" s="34" t="str">
        <f>IFERROR(INDEX('Cost_Components'!$O$2:$O$28,MATCH(E689,'Cost_Components'!$A$2:$A$28,0)),"")</f>
      </c>
      <c r="AF689" s="99" t="n">
        <v>19595374.2275055</v>
      </c>
      <c r="AG689" s="100" t="n">
        <v>19526805.7427516</v>
      </c>
      <c r="AH689" s="101" t="str">
        <f>IF(H689="shared-count-once",COUNTIFS($A$2:$A$1405,A689,$B$2:$B$1405,B689,$E$2:$E$1405,E689),1)</f>
      </c>
      <c r="AI689" s="102" t="n">
        <v>308542769.756622</v>
      </c>
      <c r="AJ689" s="103" t="str">
        <f>IF(AI689=0,"",Q689/AI689)</f>
      </c>
      <c r="AK689" s="104" t="str">
        <f>IF(AI689=0,"",R689/AI689)</f>
      </c>
      <c r="AL689" s="105" t="str">
        <f>IF(AI689=0,"",S689/AI689)</f>
      </c>
      <c r="AM689" s="106" t="str">
        <f>IF(AI689=0,"",Y689/AI689)</f>
      </c>
    </row>
    <row r="690">
      <c r="A690" t="s">
        <v>262</v>
      </c>
      <c r="B690" s="73" t="n">
        <v>2037</v>
      </c>
      <c r="C690" t="s">
        <v>262</v>
      </c>
      <c r="D690" t="s">
        <v>266</v>
      </c>
      <c r="E690" s="74" t="s">
        <v>357</v>
      </c>
      <c r="F690" s="75" t="s">
        <v>358</v>
      </c>
      <c r="G690" s="76" t="s">
        <v>263</v>
      </c>
      <c r="H690" s="77" t="s">
        <v>240</v>
      </c>
      <c r="I690" s="78" t="s">
        <v>304</v>
      </c>
      <c r="J690" s="79" t="str">
        <f>IFERROR(INDEX('Cost_Components'!$K$2:$K$28,MATCH(E690,'Cost_Components'!$A$2:$A$28,0)),"")</f>
      </c>
      <c r="K690" s="80" t="str">
        <f>IF(OR(L690="",Z690="",AA690="",AB690=""),"",IF(B690&lt;AA690,L690,IF(B690&gt;AB690,Z690,L690+(Z690-L690)*MIN(MAX((B690-AA690+1)/MAX(AB690-AA690+1,1),0),1))))</f>
      </c>
      <c r="L690" s="81" t="str">
        <f>IFERROR(INDEX('Cost_Components'!$S$2:$S$28,MATCH(E690,'Cost_Components'!$A$2:$A$28,0)),"")</f>
      </c>
      <c r="M690" s="82" t="str">
        <f>IFERROR(INDEX('Cost_Components'!$L$2:$L$28,MATCH(E690,'Cost_Components'!$A$2:$A$28,0)),"")</f>
      </c>
      <c r="N690" s="83" t="str">
        <f>IFERROR(INDEX('Cost_Components'!$P$2:$P$28,MATCH(E690,'Cost_Components'!$A$2:$A$28,0)),"")</f>
      </c>
      <c r="O690" s="84" t="str">
        <f>AF690*J690</f>
      </c>
      <c r="P690" s="85" t="str">
        <f>AG690*J690</f>
      </c>
      <c r="Q690" s="86" t="str">
        <f>P690*L690*M690*N690</f>
      </c>
      <c r="R690" s="87" t="str">
        <f>O690*K690*M690*N690</f>
      </c>
      <c r="S690" s="88" t="str">
        <f>R690-Q690</f>
      </c>
      <c r="T690" s="34" t="str">
        <f>IFERROR(INDEX('Cost_Components'!$R$2:$R$28,MATCH(E690,'Cost_Components'!$A$2:$A$28,0)),"")</f>
      </c>
      <c r="U690" s="89" t="str">
        <f>IFERROR(INDEX('Cost_Components'!$Q$2:$Q$28,MATCH(E690,'Cost_Components'!$A$2:$A$28,0)),"")</f>
      </c>
      <c r="V690" s="90" t="str">
        <f>1/(1+'Calculation_Assumptions'!$B$5)^(B690-'Calculation_Assumptions'!$B$2)</f>
      </c>
      <c r="W690" s="91" t="str">
        <f>Q690*V690</f>
      </c>
      <c r="X690" s="92" t="str">
        <f>R690*V690</f>
      </c>
      <c r="Y690" s="93" t="str">
        <f>S690*V690</f>
      </c>
      <c r="Z690" s="94" t="str">
        <f>IFERROR(INDEX('Cost_Components'!$T$2:$T$28,MATCH(E690,'Cost_Components'!$A$2:$A$28,0)),"")</f>
      </c>
      <c r="AA690" s="95" t="str">
        <f>IFERROR(INDEX('Cost_Components'!$U$2:$U$28,MATCH(E690,'Cost_Components'!$A$2:$A$28,0)),"")</f>
      </c>
      <c r="AB690" s="96" t="str">
        <f>IFERROR(INDEX('Cost_Components'!$V$2:$V$28,MATCH(E690,'Cost_Components'!$A$2:$A$28,0)),"")</f>
      </c>
      <c r="AC690" s="97" t="str">
        <f>IFERROR(INDEX('Cost_Components'!$M$2:$M$28,MATCH(E690,'Cost_Components'!$A$2:$A$28,0)),"")</f>
      </c>
      <c r="AD690" s="98" t="str">
        <f>IFERROR(INDEX('Cost_Components'!$N$2:$N$28,MATCH(E690,'Cost_Components'!$A$2:$A$28,0)),"")</f>
      </c>
      <c r="AE690" s="34" t="str">
        <f>IFERROR(INDEX('Cost_Components'!$O$2:$O$28,MATCH(E690,'Cost_Components'!$A$2:$A$28,0)),"")</f>
      </c>
      <c r="AF690" s="99" t="n">
        <v>20031572.1488762</v>
      </c>
      <c r="AG690" s="100" t="n">
        <v>19951492.7245041</v>
      </c>
      <c r="AH690" s="101" t="str">
        <f>IF(H690="shared-count-once",COUNTIFS($A$2:$A$1405,A690,$B$2:$B$1405,B690,$E$2:$E$1405,E690),1)</f>
      </c>
      <c r="AI690" s="102" t="n">
        <v>310068287.63643</v>
      </c>
      <c r="AJ690" s="103" t="str">
        <f>IF(AI690=0,"",Q690/AI690)</f>
      </c>
      <c r="AK690" s="104" t="str">
        <f>IF(AI690=0,"",R690/AI690)</f>
      </c>
      <c r="AL690" s="105" t="str">
        <f>IF(AI690=0,"",S690/AI690)</f>
      </c>
      <c r="AM690" s="106" t="str">
        <f>IF(AI690=0,"",Y690/AI690)</f>
      </c>
    </row>
    <row r="691">
      <c r="A691" t="s">
        <v>262</v>
      </c>
      <c r="B691" s="73" t="n">
        <v>2038</v>
      </c>
      <c r="C691" t="s">
        <v>262</v>
      </c>
      <c r="D691" t="s">
        <v>266</v>
      </c>
      <c r="E691" s="74" t="s">
        <v>357</v>
      </c>
      <c r="F691" s="75" t="s">
        <v>358</v>
      </c>
      <c r="G691" s="76" t="s">
        <v>263</v>
      </c>
      <c r="H691" s="77" t="s">
        <v>240</v>
      </c>
      <c r="I691" s="78" t="s">
        <v>304</v>
      </c>
      <c r="J691" s="79" t="str">
        <f>IFERROR(INDEX('Cost_Components'!$K$2:$K$28,MATCH(E691,'Cost_Components'!$A$2:$A$28,0)),"")</f>
      </c>
      <c r="K691" s="80" t="str">
        <f>IF(OR(L691="",Z691="",AA691="",AB691=""),"",IF(B691&lt;AA691,L691,IF(B691&gt;AB691,Z691,L691+(Z691-L691)*MIN(MAX((B691-AA691+1)/MAX(AB691-AA691+1,1),0),1))))</f>
      </c>
      <c r="L691" s="81" t="str">
        <f>IFERROR(INDEX('Cost_Components'!$S$2:$S$28,MATCH(E691,'Cost_Components'!$A$2:$A$28,0)),"")</f>
      </c>
      <c r="M691" s="82" t="str">
        <f>IFERROR(INDEX('Cost_Components'!$L$2:$L$28,MATCH(E691,'Cost_Components'!$A$2:$A$28,0)),"")</f>
      </c>
      <c r="N691" s="83" t="str">
        <f>IFERROR(INDEX('Cost_Components'!$P$2:$P$28,MATCH(E691,'Cost_Components'!$A$2:$A$28,0)),"")</f>
      </c>
      <c r="O691" s="84" t="str">
        <f>AF691*J691</f>
      </c>
      <c r="P691" s="85" t="str">
        <f>AG691*J691</f>
      </c>
      <c r="Q691" s="86" t="str">
        <f>P691*L691*M691*N691</f>
      </c>
      <c r="R691" s="87" t="str">
        <f>O691*K691*M691*N691</f>
      </c>
      <c r="S691" s="88" t="str">
        <f>R691-Q691</f>
      </c>
      <c r="T691" s="34" t="str">
        <f>IFERROR(INDEX('Cost_Components'!$R$2:$R$28,MATCH(E691,'Cost_Components'!$A$2:$A$28,0)),"")</f>
      </c>
      <c r="U691" s="89" t="str">
        <f>IFERROR(INDEX('Cost_Components'!$Q$2:$Q$28,MATCH(E691,'Cost_Components'!$A$2:$A$28,0)),"")</f>
      </c>
      <c r="V691" s="90" t="str">
        <f>1/(1+'Calculation_Assumptions'!$B$5)^(B691-'Calculation_Assumptions'!$B$2)</f>
      </c>
      <c r="W691" s="91" t="str">
        <f>Q691*V691</f>
      </c>
      <c r="X691" s="92" t="str">
        <f>R691*V691</f>
      </c>
      <c r="Y691" s="93" t="str">
        <f>S691*V691</f>
      </c>
      <c r="Z691" s="94" t="str">
        <f>IFERROR(INDEX('Cost_Components'!$T$2:$T$28,MATCH(E691,'Cost_Components'!$A$2:$A$28,0)),"")</f>
      </c>
      <c r="AA691" s="95" t="str">
        <f>IFERROR(INDEX('Cost_Components'!$U$2:$U$28,MATCH(E691,'Cost_Components'!$A$2:$A$28,0)),"")</f>
      </c>
      <c r="AB691" s="96" t="str">
        <f>IFERROR(INDEX('Cost_Components'!$V$2:$V$28,MATCH(E691,'Cost_Components'!$A$2:$A$28,0)),"")</f>
      </c>
      <c r="AC691" s="97" t="str">
        <f>IFERROR(INDEX('Cost_Components'!$M$2:$M$28,MATCH(E691,'Cost_Components'!$A$2:$A$28,0)),"")</f>
      </c>
      <c r="AD691" s="98" t="str">
        <f>IFERROR(INDEX('Cost_Components'!$N$2:$N$28,MATCH(E691,'Cost_Components'!$A$2:$A$28,0)),"")</f>
      </c>
      <c r="AE691" s="34" t="str">
        <f>IFERROR(INDEX('Cost_Components'!$O$2:$O$28,MATCH(E691,'Cost_Components'!$A$2:$A$28,0)),"")</f>
      </c>
      <c r="AF691" s="99" t="n">
        <v>20467528.2401636</v>
      </c>
      <c r="AG691" s="100" t="n">
        <v>20375030.6756504</v>
      </c>
      <c r="AH691" s="101" t="str">
        <f>IF(H691="shared-count-once",COUNTIFS($A$2:$A$1405,A691,$B$2:$B$1405,B691,$E$2:$E$1405,E691),1)</f>
      </c>
      <c r="AI691" s="102" t="n">
        <v>311532999.13163</v>
      </c>
      <c r="AJ691" s="103" t="str">
        <f>IF(AI691=0,"",Q691/AI691)</f>
      </c>
      <c r="AK691" s="104" t="str">
        <f>IF(AI691=0,"",R691/AI691)</f>
      </c>
      <c r="AL691" s="105" t="str">
        <f>IF(AI691=0,"",S691/AI691)</f>
      </c>
      <c r="AM691" s="106" t="str">
        <f>IF(AI691=0,"",Y691/AI691)</f>
      </c>
    </row>
    <row r="692">
      <c r="A692" t="s">
        <v>262</v>
      </c>
      <c r="B692" s="73" t="n">
        <v>2039</v>
      </c>
      <c r="C692" t="s">
        <v>262</v>
      </c>
      <c r="D692" t="s">
        <v>266</v>
      </c>
      <c r="E692" s="74" t="s">
        <v>357</v>
      </c>
      <c r="F692" s="75" t="s">
        <v>358</v>
      </c>
      <c r="G692" s="76" t="s">
        <v>263</v>
      </c>
      <c r="H692" s="77" t="s">
        <v>240</v>
      </c>
      <c r="I692" s="78" t="s">
        <v>304</v>
      </c>
      <c r="J692" s="79" t="str">
        <f>IFERROR(INDEX('Cost_Components'!$K$2:$K$28,MATCH(E692,'Cost_Components'!$A$2:$A$28,0)),"")</f>
      </c>
      <c r="K692" s="80" t="str">
        <f>IF(OR(L692="",Z692="",AA692="",AB692=""),"",IF(B692&lt;AA692,L692,IF(B692&gt;AB692,Z692,L692+(Z692-L692)*MIN(MAX((B692-AA692+1)/MAX(AB692-AA692+1,1),0),1))))</f>
      </c>
      <c r="L692" s="81" t="str">
        <f>IFERROR(INDEX('Cost_Components'!$S$2:$S$28,MATCH(E692,'Cost_Components'!$A$2:$A$28,0)),"")</f>
      </c>
      <c r="M692" s="82" t="str">
        <f>IFERROR(INDEX('Cost_Components'!$L$2:$L$28,MATCH(E692,'Cost_Components'!$A$2:$A$28,0)),"")</f>
      </c>
      <c r="N692" s="83" t="str">
        <f>IFERROR(INDEX('Cost_Components'!$P$2:$P$28,MATCH(E692,'Cost_Components'!$A$2:$A$28,0)),"")</f>
      </c>
      <c r="O692" s="84" t="str">
        <f>AF692*J692</f>
      </c>
      <c r="P692" s="85" t="str">
        <f>AG692*J692</f>
      </c>
      <c r="Q692" s="86" t="str">
        <f>P692*L692*M692*N692</f>
      </c>
      <c r="R692" s="87" t="str">
        <f>O692*K692*M692*N692</f>
      </c>
      <c r="S692" s="88" t="str">
        <f>R692-Q692</f>
      </c>
      <c r="T692" s="34" t="str">
        <f>IFERROR(INDEX('Cost_Components'!$R$2:$R$28,MATCH(E692,'Cost_Components'!$A$2:$A$28,0)),"")</f>
      </c>
      <c r="U692" s="89" t="str">
        <f>IFERROR(INDEX('Cost_Components'!$Q$2:$Q$28,MATCH(E692,'Cost_Components'!$A$2:$A$28,0)),"")</f>
      </c>
      <c r="V692" s="90" t="str">
        <f>1/(1+'Calculation_Assumptions'!$B$5)^(B692-'Calculation_Assumptions'!$B$2)</f>
      </c>
      <c r="W692" s="91" t="str">
        <f>Q692*V692</f>
      </c>
      <c r="X692" s="92" t="str">
        <f>R692*V692</f>
      </c>
      <c r="Y692" s="93" t="str">
        <f>S692*V692</f>
      </c>
      <c r="Z692" s="94" t="str">
        <f>IFERROR(INDEX('Cost_Components'!$T$2:$T$28,MATCH(E692,'Cost_Components'!$A$2:$A$28,0)),"")</f>
      </c>
      <c r="AA692" s="95" t="str">
        <f>IFERROR(INDEX('Cost_Components'!$U$2:$U$28,MATCH(E692,'Cost_Components'!$A$2:$A$28,0)),"")</f>
      </c>
      <c r="AB692" s="96" t="str">
        <f>IFERROR(INDEX('Cost_Components'!$V$2:$V$28,MATCH(E692,'Cost_Components'!$A$2:$A$28,0)),"")</f>
      </c>
      <c r="AC692" s="97" t="str">
        <f>IFERROR(INDEX('Cost_Components'!$M$2:$M$28,MATCH(E692,'Cost_Components'!$A$2:$A$28,0)),"")</f>
      </c>
      <c r="AD692" s="98" t="str">
        <f>IFERROR(INDEX('Cost_Components'!$N$2:$N$28,MATCH(E692,'Cost_Components'!$A$2:$A$28,0)),"")</f>
      </c>
      <c r="AE692" s="34" t="str">
        <f>IFERROR(INDEX('Cost_Components'!$O$2:$O$28,MATCH(E692,'Cost_Components'!$A$2:$A$28,0)),"")</f>
      </c>
      <c r="AF692" s="99" t="n">
        <v>20901062.2370832</v>
      </c>
      <c r="AG692" s="100" t="n">
        <v>20795232.2002214</v>
      </c>
      <c r="AH692" s="101" t="str">
        <f>IF(H692="shared-count-once",COUNTIFS($A$2:$A$1405,A692,$B$2:$B$1405,B692,$E$2:$E$1405,E692),1)</f>
      </c>
      <c r="AI692" s="102" t="n">
        <v>312936391.858479</v>
      </c>
      <c r="AJ692" s="103" t="str">
        <f>IF(AI692=0,"",Q692/AI692)</f>
      </c>
      <c r="AK692" s="104" t="str">
        <f>IF(AI692=0,"",R692/AI692)</f>
      </c>
      <c r="AL692" s="105" t="str">
        <f>IF(AI692=0,"",S692/AI692)</f>
      </c>
      <c r="AM692" s="106" t="str">
        <f>IF(AI692=0,"",Y692/AI692)</f>
      </c>
    </row>
    <row r="693">
      <c r="A693" t="s">
        <v>262</v>
      </c>
      <c r="B693" s="73" t="n">
        <v>2040</v>
      </c>
      <c r="C693" t="s">
        <v>262</v>
      </c>
      <c r="D693" t="s">
        <v>266</v>
      </c>
      <c r="E693" s="74" t="s">
        <v>357</v>
      </c>
      <c r="F693" s="75" t="s">
        <v>358</v>
      </c>
      <c r="G693" s="76" t="s">
        <v>263</v>
      </c>
      <c r="H693" s="77" t="s">
        <v>240</v>
      </c>
      <c r="I693" s="78" t="s">
        <v>304</v>
      </c>
      <c r="J693" s="79" t="str">
        <f>IFERROR(INDEX('Cost_Components'!$K$2:$K$28,MATCH(E693,'Cost_Components'!$A$2:$A$28,0)),"")</f>
      </c>
      <c r="K693" s="80" t="str">
        <f>IF(OR(L693="",Z693="",AA693="",AB693=""),"",IF(B693&lt;AA693,L693,IF(B693&gt;AB693,Z693,L693+(Z693-L693)*MIN(MAX((B693-AA693+1)/MAX(AB693-AA693+1,1),0),1))))</f>
      </c>
      <c r="L693" s="81" t="str">
        <f>IFERROR(INDEX('Cost_Components'!$S$2:$S$28,MATCH(E693,'Cost_Components'!$A$2:$A$28,0)),"")</f>
      </c>
      <c r="M693" s="82" t="str">
        <f>IFERROR(INDEX('Cost_Components'!$L$2:$L$28,MATCH(E693,'Cost_Components'!$A$2:$A$28,0)),"")</f>
      </c>
      <c r="N693" s="83" t="str">
        <f>IFERROR(INDEX('Cost_Components'!$P$2:$P$28,MATCH(E693,'Cost_Components'!$A$2:$A$28,0)),"")</f>
      </c>
      <c r="O693" s="84" t="str">
        <f>AF693*J693</f>
      </c>
      <c r="P693" s="85" t="str">
        <f>AG693*J693</f>
      </c>
      <c r="Q693" s="86" t="str">
        <f>P693*L693*M693*N693</f>
      </c>
      <c r="R693" s="87" t="str">
        <f>O693*K693*M693*N693</f>
      </c>
      <c r="S693" s="88" t="str">
        <f>R693-Q693</f>
      </c>
      <c r="T693" s="34" t="str">
        <f>IFERROR(INDEX('Cost_Components'!$R$2:$R$28,MATCH(E693,'Cost_Components'!$A$2:$A$28,0)),"")</f>
      </c>
      <c r="U693" s="89" t="str">
        <f>IFERROR(INDEX('Cost_Components'!$Q$2:$Q$28,MATCH(E693,'Cost_Components'!$A$2:$A$28,0)),"")</f>
      </c>
      <c r="V693" s="90" t="str">
        <f>1/(1+'Calculation_Assumptions'!$B$5)^(B693-'Calculation_Assumptions'!$B$2)</f>
      </c>
      <c r="W693" s="91" t="str">
        <f>Q693*V693</f>
      </c>
      <c r="X693" s="92" t="str">
        <f>R693*V693</f>
      </c>
      <c r="Y693" s="93" t="str">
        <f>S693*V693</f>
      </c>
      <c r="Z693" s="94" t="str">
        <f>IFERROR(INDEX('Cost_Components'!$T$2:$T$28,MATCH(E693,'Cost_Components'!$A$2:$A$28,0)),"")</f>
      </c>
      <c r="AA693" s="95" t="str">
        <f>IFERROR(INDEX('Cost_Components'!$U$2:$U$28,MATCH(E693,'Cost_Components'!$A$2:$A$28,0)),"")</f>
      </c>
      <c r="AB693" s="96" t="str">
        <f>IFERROR(INDEX('Cost_Components'!$V$2:$V$28,MATCH(E693,'Cost_Components'!$A$2:$A$28,0)),"")</f>
      </c>
      <c r="AC693" s="97" t="str">
        <f>IFERROR(INDEX('Cost_Components'!$M$2:$M$28,MATCH(E693,'Cost_Components'!$A$2:$A$28,0)),"")</f>
      </c>
      <c r="AD693" s="98" t="str">
        <f>IFERROR(INDEX('Cost_Components'!$N$2:$N$28,MATCH(E693,'Cost_Components'!$A$2:$A$28,0)),"")</f>
      </c>
      <c r="AE693" s="34" t="str">
        <f>IFERROR(INDEX('Cost_Components'!$O$2:$O$28,MATCH(E693,'Cost_Components'!$A$2:$A$28,0)),"")</f>
      </c>
      <c r="AF693" s="99" t="n">
        <v>21330997.1316571</v>
      </c>
      <c r="AG693" s="100" t="n">
        <v>21210933.1763601</v>
      </c>
      <c r="AH693" s="101" t="str">
        <f>IF(H693="shared-count-once",COUNTIFS($A$2:$A$1405,A693,$B$2:$B$1405,B693,$E$2:$E$1405,E693),1)</f>
      </c>
      <c r="AI693" s="102" t="n">
        <v>314265537.410829</v>
      </c>
      <c r="AJ693" s="103" t="str">
        <f>IF(AI693=0,"",Q693/AI693)</f>
      </c>
      <c r="AK693" s="104" t="str">
        <f>IF(AI693=0,"",R693/AI693)</f>
      </c>
      <c r="AL693" s="105" t="str">
        <f>IF(AI693=0,"",S693/AI693)</f>
      </c>
      <c r="AM693" s="106" t="str">
        <f>IF(AI693=0,"",Y693/AI693)</f>
      </c>
    </row>
    <row r="694">
      <c r="A694" t="s">
        <v>262</v>
      </c>
      <c r="B694" s="73" t="n">
        <v>2041</v>
      </c>
      <c r="C694" t="s">
        <v>262</v>
      </c>
      <c r="D694" t="s">
        <v>266</v>
      </c>
      <c r="E694" s="74" t="s">
        <v>357</v>
      </c>
      <c r="F694" s="75" t="s">
        <v>358</v>
      </c>
      <c r="G694" s="76" t="s">
        <v>263</v>
      </c>
      <c r="H694" s="77" t="s">
        <v>240</v>
      </c>
      <c r="I694" s="78" t="s">
        <v>304</v>
      </c>
      <c r="J694" s="79" t="str">
        <f>IFERROR(INDEX('Cost_Components'!$K$2:$K$28,MATCH(E694,'Cost_Components'!$A$2:$A$28,0)),"")</f>
      </c>
      <c r="K694" s="80" t="str">
        <f>IF(OR(L694="",Z694="",AA694="",AB694=""),"",IF(B694&lt;AA694,L694,IF(B694&gt;AB694,Z694,L694+(Z694-L694)*MIN(MAX((B694-AA694+1)/MAX(AB694-AA694+1,1),0),1))))</f>
      </c>
      <c r="L694" s="81" t="str">
        <f>IFERROR(INDEX('Cost_Components'!$S$2:$S$28,MATCH(E694,'Cost_Components'!$A$2:$A$28,0)),"")</f>
      </c>
      <c r="M694" s="82" t="str">
        <f>IFERROR(INDEX('Cost_Components'!$L$2:$L$28,MATCH(E694,'Cost_Components'!$A$2:$A$28,0)),"")</f>
      </c>
      <c r="N694" s="83" t="str">
        <f>IFERROR(INDEX('Cost_Components'!$P$2:$P$28,MATCH(E694,'Cost_Components'!$A$2:$A$28,0)),"")</f>
      </c>
      <c r="O694" s="84" t="str">
        <f>AF694*J694</f>
      </c>
      <c r="P694" s="85" t="str">
        <f>AG694*J694</f>
      </c>
      <c r="Q694" s="86" t="str">
        <f>P694*L694*M694*N694</f>
      </c>
      <c r="R694" s="87" t="str">
        <f>O694*K694*M694*N694</f>
      </c>
      <c r="S694" s="88" t="str">
        <f>R694-Q694</f>
      </c>
      <c r="T694" s="34" t="str">
        <f>IFERROR(INDEX('Cost_Components'!$R$2:$R$28,MATCH(E694,'Cost_Components'!$A$2:$A$28,0)),"")</f>
      </c>
      <c r="U694" s="89" t="str">
        <f>IFERROR(INDEX('Cost_Components'!$Q$2:$Q$28,MATCH(E694,'Cost_Components'!$A$2:$A$28,0)),"")</f>
      </c>
      <c r="V694" s="90" t="str">
        <f>1/(1+'Calculation_Assumptions'!$B$5)^(B694-'Calculation_Assumptions'!$B$2)</f>
      </c>
      <c r="W694" s="91" t="str">
        <f>Q694*V694</f>
      </c>
      <c r="X694" s="92" t="str">
        <f>R694*V694</f>
      </c>
      <c r="Y694" s="93" t="str">
        <f>S694*V694</f>
      </c>
      <c r="Z694" s="94" t="str">
        <f>IFERROR(INDEX('Cost_Components'!$T$2:$T$28,MATCH(E694,'Cost_Components'!$A$2:$A$28,0)),"")</f>
      </c>
      <c r="AA694" s="95" t="str">
        <f>IFERROR(INDEX('Cost_Components'!$U$2:$U$28,MATCH(E694,'Cost_Components'!$A$2:$A$28,0)),"")</f>
      </c>
      <c r="AB694" s="96" t="str">
        <f>IFERROR(INDEX('Cost_Components'!$V$2:$V$28,MATCH(E694,'Cost_Components'!$A$2:$A$28,0)),"")</f>
      </c>
      <c r="AC694" s="97" t="str">
        <f>IFERROR(INDEX('Cost_Components'!$M$2:$M$28,MATCH(E694,'Cost_Components'!$A$2:$A$28,0)),"")</f>
      </c>
      <c r="AD694" s="98" t="str">
        <f>IFERROR(INDEX('Cost_Components'!$N$2:$N$28,MATCH(E694,'Cost_Components'!$A$2:$A$28,0)),"")</f>
      </c>
      <c r="AE694" s="34" t="str">
        <f>IFERROR(INDEX('Cost_Components'!$O$2:$O$28,MATCH(E694,'Cost_Components'!$A$2:$A$28,0)),"")</f>
      </c>
      <c r="AF694" s="99" t="n">
        <v>21761260.2473882</v>
      </c>
      <c r="AG694" s="100" t="n">
        <v>21626067.3217193</v>
      </c>
      <c r="AH694" s="101" t="str">
        <f>IF(H694="shared-count-once",COUNTIFS($A$2:$A$1405,A694,$B$2:$B$1405,B694,$E$2:$E$1405,E694),1)</f>
      </c>
      <c r="AI694" s="102" t="n">
        <v>315525215.312548</v>
      </c>
      <c r="AJ694" s="103" t="str">
        <f>IF(AI694=0,"",Q694/AI694)</f>
      </c>
      <c r="AK694" s="104" t="str">
        <f>IF(AI694=0,"",R694/AI694)</f>
      </c>
      <c r="AL694" s="105" t="str">
        <f>IF(AI694=0,"",S694/AI694)</f>
      </c>
      <c r="AM694" s="106" t="str">
        <f>IF(AI694=0,"",Y694/AI694)</f>
      </c>
    </row>
    <row r="695">
      <c r="A695" t="s">
        <v>262</v>
      </c>
      <c r="B695" s="73" t="n">
        <v>2042</v>
      </c>
      <c r="C695" t="s">
        <v>262</v>
      </c>
      <c r="D695" t="s">
        <v>266</v>
      </c>
      <c r="E695" s="74" t="s">
        <v>357</v>
      </c>
      <c r="F695" s="75" t="s">
        <v>358</v>
      </c>
      <c r="G695" s="76" t="s">
        <v>263</v>
      </c>
      <c r="H695" s="77" t="s">
        <v>240</v>
      </c>
      <c r="I695" s="78" t="s">
        <v>304</v>
      </c>
      <c r="J695" s="79" t="str">
        <f>IFERROR(INDEX('Cost_Components'!$K$2:$K$28,MATCH(E695,'Cost_Components'!$A$2:$A$28,0)),"")</f>
      </c>
      <c r="K695" s="80" t="str">
        <f>IF(OR(L695="",Z695="",AA695="",AB695=""),"",IF(B695&lt;AA695,L695,IF(B695&gt;AB695,Z695,L695+(Z695-L695)*MIN(MAX((B695-AA695+1)/MAX(AB695-AA695+1,1),0),1))))</f>
      </c>
      <c r="L695" s="81" t="str">
        <f>IFERROR(INDEX('Cost_Components'!$S$2:$S$28,MATCH(E695,'Cost_Components'!$A$2:$A$28,0)),"")</f>
      </c>
      <c r="M695" s="82" t="str">
        <f>IFERROR(INDEX('Cost_Components'!$L$2:$L$28,MATCH(E695,'Cost_Components'!$A$2:$A$28,0)),"")</f>
      </c>
      <c r="N695" s="83" t="str">
        <f>IFERROR(INDEX('Cost_Components'!$P$2:$P$28,MATCH(E695,'Cost_Components'!$A$2:$A$28,0)),"")</f>
      </c>
      <c r="O695" s="84" t="str">
        <f>AF695*J695</f>
      </c>
      <c r="P695" s="85" t="str">
        <f>AG695*J695</f>
      </c>
      <c r="Q695" s="86" t="str">
        <f>P695*L695*M695*N695</f>
      </c>
      <c r="R695" s="87" t="str">
        <f>O695*K695*M695*N695</f>
      </c>
      <c r="S695" s="88" t="str">
        <f>R695-Q695</f>
      </c>
      <c r="T695" s="34" t="str">
        <f>IFERROR(INDEX('Cost_Components'!$R$2:$R$28,MATCH(E695,'Cost_Components'!$A$2:$A$28,0)),"")</f>
      </c>
      <c r="U695" s="89" t="str">
        <f>IFERROR(INDEX('Cost_Components'!$Q$2:$Q$28,MATCH(E695,'Cost_Components'!$A$2:$A$28,0)),"")</f>
      </c>
      <c r="V695" s="90" t="str">
        <f>1/(1+'Calculation_Assumptions'!$B$5)^(B695-'Calculation_Assumptions'!$B$2)</f>
      </c>
      <c r="W695" s="91" t="str">
        <f>Q695*V695</f>
      </c>
      <c r="X695" s="92" t="str">
        <f>R695*V695</f>
      </c>
      <c r="Y695" s="93" t="str">
        <f>S695*V695</f>
      </c>
      <c r="Z695" s="94" t="str">
        <f>IFERROR(INDEX('Cost_Components'!$T$2:$T$28,MATCH(E695,'Cost_Components'!$A$2:$A$28,0)),"")</f>
      </c>
      <c r="AA695" s="95" t="str">
        <f>IFERROR(INDEX('Cost_Components'!$U$2:$U$28,MATCH(E695,'Cost_Components'!$A$2:$A$28,0)),"")</f>
      </c>
      <c r="AB695" s="96" t="str">
        <f>IFERROR(INDEX('Cost_Components'!$V$2:$V$28,MATCH(E695,'Cost_Components'!$A$2:$A$28,0)),"")</f>
      </c>
      <c r="AC695" s="97" t="str">
        <f>IFERROR(INDEX('Cost_Components'!$M$2:$M$28,MATCH(E695,'Cost_Components'!$A$2:$A$28,0)),"")</f>
      </c>
      <c r="AD695" s="98" t="str">
        <f>IFERROR(INDEX('Cost_Components'!$N$2:$N$28,MATCH(E695,'Cost_Components'!$A$2:$A$28,0)),"")</f>
      </c>
      <c r="AE695" s="34" t="str">
        <f>IFERROR(INDEX('Cost_Components'!$O$2:$O$28,MATCH(E695,'Cost_Components'!$A$2:$A$28,0)),"")</f>
      </c>
      <c r="AF695" s="99" t="n">
        <v>22189317.2949819</v>
      </c>
      <c r="AG695" s="100" t="n">
        <v>22038113.882347</v>
      </c>
      <c r="AH695" s="101" t="str">
        <f>IF(H695="shared-count-once",COUNTIFS($A$2:$A$1405,A695,$B$2:$B$1405,B695,$E$2:$E$1405,E695),1)</f>
      </c>
      <c r="AI695" s="102" t="n">
        <v>316707694.211882</v>
      </c>
      <c r="AJ695" s="103" t="str">
        <f>IF(AI695=0,"",Q695/AI695)</f>
      </c>
      <c r="AK695" s="104" t="str">
        <f>IF(AI695=0,"",R695/AI695)</f>
      </c>
      <c r="AL695" s="105" t="str">
        <f>IF(AI695=0,"",S695/AI695)</f>
      </c>
      <c r="AM695" s="106" t="str">
        <f>IF(AI695=0,"",Y695/AI695)</f>
      </c>
    </row>
    <row r="696">
      <c r="A696" t="s">
        <v>262</v>
      </c>
      <c r="B696" s="73" t="n">
        <v>2043</v>
      </c>
      <c r="C696" t="s">
        <v>262</v>
      </c>
      <c r="D696" t="s">
        <v>266</v>
      </c>
      <c r="E696" s="74" t="s">
        <v>357</v>
      </c>
      <c r="F696" s="75" t="s">
        <v>358</v>
      </c>
      <c r="G696" s="76" t="s">
        <v>263</v>
      </c>
      <c r="H696" s="77" t="s">
        <v>240</v>
      </c>
      <c r="I696" s="78" t="s">
        <v>304</v>
      </c>
      <c r="J696" s="79" t="str">
        <f>IFERROR(INDEX('Cost_Components'!$K$2:$K$28,MATCH(E696,'Cost_Components'!$A$2:$A$28,0)),"")</f>
      </c>
      <c r="K696" s="80" t="str">
        <f>IF(OR(L696="",Z696="",AA696="",AB696=""),"",IF(B696&lt;AA696,L696,IF(B696&gt;AB696,Z696,L696+(Z696-L696)*MIN(MAX((B696-AA696+1)/MAX(AB696-AA696+1,1),0),1))))</f>
      </c>
      <c r="L696" s="81" t="str">
        <f>IFERROR(INDEX('Cost_Components'!$S$2:$S$28,MATCH(E696,'Cost_Components'!$A$2:$A$28,0)),"")</f>
      </c>
      <c r="M696" s="82" t="str">
        <f>IFERROR(INDEX('Cost_Components'!$L$2:$L$28,MATCH(E696,'Cost_Components'!$A$2:$A$28,0)),"")</f>
      </c>
      <c r="N696" s="83" t="str">
        <f>IFERROR(INDEX('Cost_Components'!$P$2:$P$28,MATCH(E696,'Cost_Components'!$A$2:$A$28,0)),"")</f>
      </c>
      <c r="O696" s="84" t="str">
        <f>AF696*J696</f>
      </c>
      <c r="P696" s="85" t="str">
        <f>AG696*J696</f>
      </c>
      <c r="Q696" s="86" t="str">
        <f>P696*L696*M696*N696</f>
      </c>
      <c r="R696" s="87" t="str">
        <f>O696*K696*M696*N696</f>
      </c>
      <c r="S696" s="88" t="str">
        <f>R696-Q696</f>
      </c>
      <c r="T696" s="34" t="str">
        <f>IFERROR(INDEX('Cost_Components'!$R$2:$R$28,MATCH(E696,'Cost_Components'!$A$2:$A$28,0)),"")</f>
      </c>
      <c r="U696" s="89" t="str">
        <f>IFERROR(INDEX('Cost_Components'!$Q$2:$Q$28,MATCH(E696,'Cost_Components'!$A$2:$A$28,0)),"")</f>
      </c>
      <c r="V696" s="90" t="str">
        <f>1/(1+'Calculation_Assumptions'!$B$5)^(B696-'Calculation_Assumptions'!$B$2)</f>
      </c>
      <c r="W696" s="91" t="str">
        <f>Q696*V696</f>
      </c>
      <c r="X696" s="92" t="str">
        <f>R696*V696</f>
      </c>
      <c r="Y696" s="93" t="str">
        <f>S696*V696</f>
      </c>
      <c r="Z696" s="94" t="str">
        <f>IFERROR(INDEX('Cost_Components'!$T$2:$T$28,MATCH(E696,'Cost_Components'!$A$2:$A$28,0)),"")</f>
      </c>
      <c r="AA696" s="95" t="str">
        <f>IFERROR(INDEX('Cost_Components'!$U$2:$U$28,MATCH(E696,'Cost_Components'!$A$2:$A$28,0)),"")</f>
      </c>
      <c r="AB696" s="96" t="str">
        <f>IFERROR(INDEX('Cost_Components'!$V$2:$V$28,MATCH(E696,'Cost_Components'!$A$2:$A$28,0)),"")</f>
      </c>
      <c r="AC696" s="97" t="str">
        <f>IFERROR(INDEX('Cost_Components'!$M$2:$M$28,MATCH(E696,'Cost_Components'!$A$2:$A$28,0)),"")</f>
      </c>
      <c r="AD696" s="98" t="str">
        <f>IFERROR(INDEX('Cost_Components'!$N$2:$N$28,MATCH(E696,'Cost_Components'!$A$2:$A$28,0)),"")</f>
      </c>
      <c r="AE696" s="34" t="str">
        <f>IFERROR(INDEX('Cost_Components'!$O$2:$O$28,MATCH(E696,'Cost_Components'!$A$2:$A$28,0)),"")</f>
      </c>
      <c r="AF696" s="99" t="n">
        <v>22610419.3068787</v>
      </c>
      <c r="AG696" s="100" t="n">
        <v>22442345.2151134</v>
      </c>
      <c r="AH696" s="101" t="str">
        <f>IF(H696="shared-count-once",COUNTIFS($A$2:$A$1405,A696,$B$2:$B$1405,B696,$E$2:$E$1405,E696),1)</f>
      </c>
      <c r="AI696" s="102" t="n">
        <v>317814114.067152</v>
      </c>
      <c r="AJ696" s="103" t="str">
        <f>IF(AI696=0,"",Q696/AI696)</f>
      </c>
      <c r="AK696" s="104" t="str">
        <f>IF(AI696=0,"",R696/AI696)</f>
      </c>
      <c r="AL696" s="105" t="str">
        <f>IF(AI696=0,"",S696/AI696)</f>
      </c>
      <c r="AM696" s="106" t="str">
        <f>IF(AI696=0,"",Y696/AI696)</f>
      </c>
    </row>
    <row r="697">
      <c r="A697" t="s">
        <v>262</v>
      </c>
      <c r="B697" s="73" t="n">
        <v>2044</v>
      </c>
      <c r="C697" t="s">
        <v>262</v>
      </c>
      <c r="D697" t="s">
        <v>266</v>
      </c>
      <c r="E697" s="74" t="s">
        <v>357</v>
      </c>
      <c r="F697" s="75" t="s">
        <v>358</v>
      </c>
      <c r="G697" s="76" t="s">
        <v>263</v>
      </c>
      <c r="H697" s="77" t="s">
        <v>240</v>
      </c>
      <c r="I697" s="78" t="s">
        <v>304</v>
      </c>
      <c r="J697" s="79" t="str">
        <f>IFERROR(INDEX('Cost_Components'!$K$2:$K$28,MATCH(E697,'Cost_Components'!$A$2:$A$28,0)),"")</f>
      </c>
      <c r="K697" s="80" t="str">
        <f>IF(OR(L697="",Z697="",AA697="",AB697=""),"",IF(B697&lt;AA697,L697,IF(B697&gt;AB697,Z697,L697+(Z697-L697)*MIN(MAX((B697-AA697+1)/MAX(AB697-AA697+1,1),0),1))))</f>
      </c>
      <c r="L697" s="81" t="str">
        <f>IFERROR(INDEX('Cost_Components'!$S$2:$S$28,MATCH(E697,'Cost_Components'!$A$2:$A$28,0)),"")</f>
      </c>
      <c r="M697" s="82" t="str">
        <f>IFERROR(INDEX('Cost_Components'!$L$2:$L$28,MATCH(E697,'Cost_Components'!$A$2:$A$28,0)),"")</f>
      </c>
      <c r="N697" s="83" t="str">
        <f>IFERROR(INDEX('Cost_Components'!$P$2:$P$28,MATCH(E697,'Cost_Components'!$A$2:$A$28,0)),"")</f>
      </c>
      <c r="O697" s="84" t="str">
        <f>AF697*J697</f>
      </c>
      <c r="P697" s="85" t="str">
        <f>AG697*J697</f>
      </c>
      <c r="Q697" s="86" t="str">
        <f>P697*L697*M697*N697</f>
      </c>
      <c r="R697" s="87" t="str">
        <f>O697*K697*M697*N697</f>
      </c>
      <c r="S697" s="88" t="str">
        <f>R697-Q697</f>
      </c>
      <c r="T697" s="34" t="str">
        <f>IFERROR(INDEX('Cost_Components'!$R$2:$R$28,MATCH(E697,'Cost_Components'!$A$2:$A$28,0)),"")</f>
      </c>
      <c r="U697" s="89" t="str">
        <f>IFERROR(INDEX('Cost_Components'!$Q$2:$Q$28,MATCH(E697,'Cost_Components'!$A$2:$A$28,0)),"")</f>
      </c>
      <c r="V697" s="90" t="str">
        <f>1/(1+'Calculation_Assumptions'!$B$5)^(B697-'Calculation_Assumptions'!$B$2)</f>
      </c>
      <c r="W697" s="91" t="str">
        <f>Q697*V697</f>
      </c>
      <c r="X697" s="92" t="str">
        <f>R697*V697</f>
      </c>
      <c r="Y697" s="93" t="str">
        <f>S697*V697</f>
      </c>
      <c r="Z697" s="94" t="str">
        <f>IFERROR(INDEX('Cost_Components'!$T$2:$T$28,MATCH(E697,'Cost_Components'!$A$2:$A$28,0)),"")</f>
      </c>
      <c r="AA697" s="95" t="str">
        <f>IFERROR(INDEX('Cost_Components'!$U$2:$U$28,MATCH(E697,'Cost_Components'!$A$2:$A$28,0)),"")</f>
      </c>
      <c r="AB697" s="96" t="str">
        <f>IFERROR(INDEX('Cost_Components'!$V$2:$V$28,MATCH(E697,'Cost_Components'!$A$2:$A$28,0)),"")</f>
      </c>
      <c r="AC697" s="97" t="str">
        <f>IFERROR(INDEX('Cost_Components'!$M$2:$M$28,MATCH(E697,'Cost_Components'!$A$2:$A$28,0)),"")</f>
      </c>
      <c r="AD697" s="98" t="str">
        <f>IFERROR(INDEX('Cost_Components'!$N$2:$N$28,MATCH(E697,'Cost_Components'!$A$2:$A$28,0)),"")</f>
      </c>
      <c r="AE697" s="34" t="str">
        <f>IFERROR(INDEX('Cost_Components'!$O$2:$O$28,MATCH(E697,'Cost_Components'!$A$2:$A$28,0)),"")</f>
      </c>
      <c r="AF697" s="99" t="n">
        <v>23024524.9786632</v>
      </c>
      <c r="AG697" s="100" t="n">
        <v>22838735.1887833</v>
      </c>
      <c r="AH697" s="101" t="str">
        <f>IF(H697="shared-count-once",COUNTIFS($A$2:$A$1405,A697,$B$2:$B$1405,B697,$E$2:$E$1405,E697),1)</f>
      </c>
      <c r="AI697" s="102" t="n">
        <v>318840890.732156</v>
      </c>
      <c r="AJ697" s="103" t="str">
        <f>IF(AI697=0,"",Q697/AI697)</f>
      </c>
      <c r="AK697" s="104" t="str">
        <f>IF(AI697=0,"",R697/AI697)</f>
      </c>
      <c r="AL697" s="105" t="str">
        <f>IF(AI697=0,"",S697/AI697)</f>
      </c>
      <c r="AM697" s="106" t="str">
        <f>IF(AI697=0,"",Y697/AI697)</f>
      </c>
    </row>
    <row r="698">
      <c r="A698" t="s">
        <v>262</v>
      </c>
      <c r="B698" s="73" t="n">
        <v>2045</v>
      </c>
      <c r="C698" t="s">
        <v>262</v>
      </c>
      <c r="D698" t="s">
        <v>266</v>
      </c>
      <c r="E698" s="74" t="s">
        <v>357</v>
      </c>
      <c r="F698" s="75" t="s">
        <v>358</v>
      </c>
      <c r="G698" s="76" t="s">
        <v>263</v>
      </c>
      <c r="H698" s="77" t="s">
        <v>240</v>
      </c>
      <c r="I698" s="78" t="s">
        <v>304</v>
      </c>
      <c r="J698" s="79" t="str">
        <f>IFERROR(INDEX('Cost_Components'!$K$2:$K$28,MATCH(E698,'Cost_Components'!$A$2:$A$28,0)),"")</f>
      </c>
      <c r="K698" s="80" t="str">
        <f>IF(OR(L698="",Z698="",AA698="",AB698=""),"",IF(B698&lt;AA698,L698,IF(B698&gt;AB698,Z698,L698+(Z698-L698)*MIN(MAX((B698-AA698+1)/MAX(AB698-AA698+1,1),0),1))))</f>
      </c>
      <c r="L698" s="81" t="str">
        <f>IFERROR(INDEX('Cost_Components'!$S$2:$S$28,MATCH(E698,'Cost_Components'!$A$2:$A$28,0)),"")</f>
      </c>
      <c r="M698" s="82" t="str">
        <f>IFERROR(INDEX('Cost_Components'!$L$2:$L$28,MATCH(E698,'Cost_Components'!$A$2:$A$28,0)),"")</f>
      </c>
      <c r="N698" s="83" t="str">
        <f>IFERROR(INDEX('Cost_Components'!$P$2:$P$28,MATCH(E698,'Cost_Components'!$A$2:$A$28,0)),"")</f>
      </c>
      <c r="O698" s="84" t="str">
        <f>AF698*J698</f>
      </c>
      <c r="P698" s="85" t="str">
        <f>AG698*J698</f>
      </c>
      <c r="Q698" s="86" t="str">
        <f>P698*L698*M698*N698</f>
      </c>
      <c r="R698" s="87" t="str">
        <f>O698*K698*M698*N698</f>
      </c>
      <c r="S698" s="88" t="str">
        <f>R698-Q698</f>
      </c>
      <c r="T698" s="34" t="str">
        <f>IFERROR(INDEX('Cost_Components'!$R$2:$R$28,MATCH(E698,'Cost_Components'!$A$2:$A$28,0)),"")</f>
      </c>
      <c r="U698" s="89" t="str">
        <f>IFERROR(INDEX('Cost_Components'!$Q$2:$Q$28,MATCH(E698,'Cost_Components'!$A$2:$A$28,0)),"")</f>
      </c>
      <c r="V698" s="90" t="str">
        <f>1/(1+'Calculation_Assumptions'!$B$5)^(B698-'Calculation_Assumptions'!$B$2)</f>
      </c>
      <c r="W698" s="91" t="str">
        <f>Q698*V698</f>
      </c>
      <c r="X698" s="92" t="str">
        <f>R698*V698</f>
      </c>
      <c r="Y698" s="93" t="str">
        <f>S698*V698</f>
      </c>
      <c r="Z698" s="94" t="str">
        <f>IFERROR(INDEX('Cost_Components'!$T$2:$T$28,MATCH(E698,'Cost_Components'!$A$2:$A$28,0)),"")</f>
      </c>
      <c r="AA698" s="95" t="str">
        <f>IFERROR(INDEX('Cost_Components'!$U$2:$U$28,MATCH(E698,'Cost_Components'!$A$2:$A$28,0)),"")</f>
      </c>
      <c r="AB698" s="96" t="str">
        <f>IFERROR(INDEX('Cost_Components'!$V$2:$V$28,MATCH(E698,'Cost_Components'!$A$2:$A$28,0)),"")</f>
      </c>
      <c r="AC698" s="97" t="str">
        <f>IFERROR(INDEX('Cost_Components'!$M$2:$M$28,MATCH(E698,'Cost_Components'!$A$2:$A$28,0)),"")</f>
      </c>
      <c r="AD698" s="98" t="str">
        <f>IFERROR(INDEX('Cost_Components'!$N$2:$N$28,MATCH(E698,'Cost_Components'!$A$2:$A$28,0)),"")</f>
      </c>
      <c r="AE698" s="34" t="str">
        <f>IFERROR(INDEX('Cost_Components'!$O$2:$O$28,MATCH(E698,'Cost_Components'!$A$2:$A$28,0)),"")</f>
      </c>
      <c r="AF698" s="99" t="n">
        <v>23430809.6684048</v>
      </c>
      <c r="AG698" s="100" t="n">
        <v>23226470.3426801</v>
      </c>
      <c r="AH698" s="101" t="str">
        <f>IF(H698="shared-count-once",COUNTIFS($A$2:$A$1405,A698,$B$2:$B$1405,B698,$E$2:$E$1405,E698),1)</f>
      </c>
      <c r="AI698" s="102" t="n">
        <v>319784682.33108</v>
      </c>
      <c r="AJ698" s="103" t="str">
        <f>IF(AI698=0,"",Q698/AI698)</f>
      </c>
      <c r="AK698" s="104" t="str">
        <f>IF(AI698=0,"",R698/AI698)</f>
      </c>
      <c r="AL698" s="105" t="str">
        <f>IF(AI698=0,"",S698/AI698)</f>
      </c>
      <c r="AM698" s="106" t="str">
        <f>IF(AI698=0,"",Y698/AI698)</f>
      </c>
    </row>
    <row r="699">
      <c r="A699" t="s">
        <v>262</v>
      </c>
      <c r="B699" s="73" t="n">
        <v>2046</v>
      </c>
      <c r="C699" t="s">
        <v>262</v>
      </c>
      <c r="D699" t="s">
        <v>266</v>
      </c>
      <c r="E699" s="74" t="s">
        <v>357</v>
      </c>
      <c r="F699" s="75" t="s">
        <v>358</v>
      </c>
      <c r="G699" s="76" t="s">
        <v>263</v>
      </c>
      <c r="H699" s="77" t="s">
        <v>240</v>
      </c>
      <c r="I699" s="78" t="s">
        <v>304</v>
      </c>
      <c r="J699" s="79" t="str">
        <f>IFERROR(INDEX('Cost_Components'!$K$2:$K$28,MATCH(E699,'Cost_Components'!$A$2:$A$28,0)),"")</f>
      </c>
      <c r="K699" s="80" t="str">
        <f>IF(OR(L699="",Z699="",AA699="",AB699=""),"",IF(B699&lt;AA699,L699,IF(B699&gt;AB699,Z699,L699+(Z699-L699)*MIN(MAX((B699-AA699+1)/MAX(AB699-AA699+1,1),0),1))))</f>
      </c>
      <c r="L699" s="81" t="str">
        <f>IFERROR(INDEX('Cost_Components'!$S$2:$S$28,MATCH(E699,'Cost_Components'!$A$2:$A$28,0)),"")</f>
      </c>
      <c r="M699" s="82" t="str">
        <f>IFERROR(INDEX('Cost_Components'!$L$2:$L$28,MATCH(E699,'Cost_Components'!$A$2:$A$28,0)),"")</f>
      </c>
      <c r="N699" s="83" t="str">
        <f>IFERROR(INDEX('Cost_Components'!$P$2:$P$28,MATCH(E699,'Cost_Components'!$A$2:$A$28,0)),"")</f>
      </c>
      <c r="O699" s="84" t="str">
        <f>AF699*J699</f>
      </c>
      <c r="P699" s="85" t="str">
        <f>AG699*J699</f>
      </c>
      <c r="Q699" s="86" t="str">
        <f>P699*L699*M699*N699</f>
      </c>
      <c r="R699" s="87" t="str">
        <f>O699*K699*M699*N699</f>
      </c>
      <c r="S699" s="88" t="str">
        <f>R699-Q699</f>
      </c>
      <c r="T699" s="34" t="str">
        <f>IFERROR(INDEX('Cost_Components'!$R$2:$R$28,MATCH(E699,'Cost_Components'!$A$2:$A$28,0)),"")</f>
      </c>
      <c r="U699" s="89" t="str">
        <f>IFERROR(INDEX('Cost_Components'!$Q$2:$Q$28,MATCH(E699,'Cost_Components'!$A$2:$A$28,0)),"")</f>
      </c>
      <c r="V699" s="90" t="str">
        <f>1/(1+'Calculation_Assumptions'!$B$5)^(B699-'Calculation_Assumptions'!$B$2)</f>
      </c>
      <c r="W699" s="91" t="str">
        <f>Q699*V699</f>
      </c>
      <c r="X699" s="92" t="str">
        <f>R699*V699</f>
      </c>
      <c r="Y699" s="93" t="str">
        <f>S699*V699</f>
      </c>
      <c r="Z699" s="94" t="str">
        <f>IFERROR(INDEX('Cost_Components'!$T$2:$T$28,MATCH(E699,'Cost_Components'!$A$2:$A$28,0)),"")</f>
      </c>
      <c r="AA699" s="95" t="str">
        <f>IFERROR(INDEX('Cost_Components'!$U$2:$U$28,MATCH(E699,'Cost_Components'!$A$2:$A$28,0)),"")</f>
      </c>
      <c r="AB699" s="96" t="str">
        <f>IFERROR(INDEX('Cost_Components'!$V$2:$V$28,MATCH(E699,'Cost_Components'!$A$2:$A$28,0)),"")</f>
      </c>
      <c r="AC699" s="97" t="str">
        <f>IFERROR(INDEX('Cost_Components'!$M$2:$M$28,MATCH(E699,'Cost_Components'!$A$2:$A$28,0)),"")</f>
      </c>
      <c r="AD699" s="98" t="str">
        <f>IFERROR(INDEX('Cost_Components'!$N$2:$N$28,MATCH(E699,'Cost_Components'!$A$2:$A$28,0)),"")</f>
      </c>
      <c r="AE699" s="34" t="str">
        <f>IFERROR(INDEX('Cost_Components'!$O$2:$O$28,MATCH(E699,'Cost_Components'!$A$2:$A$28,0)),"")</f>
      </c>
      <c r="AF699" s="99" t="n">
        <v>23833089.3722202</v>
      </c>
      <c r="AG699" s="100" t="n">
        <v>23609385.5366324</v>
      </c>
      <c r="AH699" s="101" t="str">
        <f>IF(H699="shared-count-once",COUNTIFS($A$2:$A$1405,A699,$B$2:$B$1405,B699,$E$2:$E$1405,E699),1)</f>
      </c>
      <c r="AI699" s="102" t="n">
        <v>320645615.981408</v>
      </c>
      <c r="AJ699" s="103" t="str">
        <f>IF(AI699=0,"",Q699/AI699)</f>
      </c>
      <c r="AK699" s="104" t="str">
        <f>IF(AI699=0,"",R699/AI699)</f>
      </c>
      <c r="AL699" s="105" t="str">
        <f>IF(AI699=0,"",S699/AI699)</f>
      </c>
      <c r="AM699" s="106" t="str">
        <f>IF(AI699=0,"",Y699/AI699)</f>
      </c>
    </row>
    <row r="700">
      <c r="A700" t="s">
        <v>262</v>
      </c>
      <c r="B700" s="73" t="n">
        <v>2047</v>
      </c>
      <c r="C700" t="s">
        <v>262</v>
      </c>
      <c r="D700" t="s">
        <v>266</v>
      </c>
      <c r="E700" s="74" t="s">
        <v>357</v>
      </c>
      <c r="F700" s="75" t="s">
        <v>358</v>
      </c>
      <c r="G700" s="76" t="s">
        <v>263</v>
      </c>
      <c r="H700" s="77" t="s">
        <v>240</v>
      </c>
      <c r="I700" s="78" t="s">
        <v>304</v>
      </c>
      <c r="J700" s="79" t="str">
        <f>IFERROR(INDEX('Cost_Components'!$K$2:$K$28,MATCH(E700,'Cost_Components'!$A$2:$A$28,0)),"")</f>
      </c>
      <c r="K700" s="80" t="str">
        <f>IF(OR(L700="",Z700="",AA700="",AB700=""),"",IF(B700&lt;AA700,L700,IF(B700&gt;AB700,Z700,L700+(Z700-L700)*MIN(MAX((B700-AA700+1)/MAX(AB700-AA700+1,1),0),1))))</f>
      </c>
      <c r="L700" s="81" t="str">
        <f>IFERROR(INDEX('Cost_Components'!$S$2:$S$28,MATCH(E700,'Cost_Components'!$A$2:$A$28,0)),"")</f>
      </c>
      <c r="M700" s="82" t="str">
        <f>IFERROR(INDEX('Cost_Components'!$L$2:$L$28,MATCH(E700,'Cost_Components'!$A$2:$A$28,0)),"")</f>
      </c>
      <c r="N700" s="83" t="str">
        <f>IFERROR(INDEX('Cost_Components'!$P$2:$P$28,MATCH(E700,'Cost_Components'!$A$2:$A$28,0)),"")</f>
      </c>
      <c r="O700" s="84" t="str">
        <f>AF700*J700</f>
      </c>
      <c r="P700" s="85" t="str">
        <f>AG700*J700</f>
      </c>
      <c r="Q700" s="86" t="str">
        <f>P700*L700*M700*N700</f>
      </c>
      <c r="R700" s="87" t="str">
        <f>O700*K700*M700*N700</f>
      </c>
      <c r="S700" s="88" t="str">
        <f>R700-Q700</f>
      </c>
      <c r="T700" s="34" t="str">
        <f>IFERROR(INDEX('Cost_Components'!$R$2:$R$28,MATCH(E700,'Cost_Components'!$A$2:$A$28,0)),"")</f>
      </c>
      <c r="U700" s="89" t="str">
        <f>IFERROR(INDEX('Cost_Components'!$Q$2:$Q$28,MATCH(E700,'Cost_Components'!$A$2:$A$28,0)),"")</f>
      </c>
      <c r="V700" s="90" t="str">
        <f>1/(1+'Calculation_Assumptions'!$B$5)^(B700-'Calculation_Assumptions'!$B$2)</f>
      </c>
      <c r="W700" s="91" t="str">
        <f>Q700*V700</f>
      </c>
      <c r="X700" s="92" t="str">
        <f>R700*V700</f>
      </c>
      <c r="Y700" s="93" t="str">
        <f>S700*V700</f>
      </c>
      <c r="Z700" s="94" t="str">
        <f>IFERROR(INDEX('Cost_Components'!$T$2:$T$28,MATCH(E700,'Cost_Components'!$A$2:$A$28,0)),"")</f>
      </c>
      <c r="AA700" s="95" t="str">
        <f>IFERROR(INDEX('Cost_Components'!$U$2:$U$28,MATCH(E700,'Cost_Components'!$A$2:$A$28,0)),"")</f>
      </c>
      <c r="AB700" s="96" t="str">
        <f>IFERROR(INDEX('Cost_Components'!$V$2:$V$28,MATCH(E700,'Cost_Components'!$A$2:$A$28,0)),"")</f>
      </c>
      <c r="AC700" s="97" t="str">
        <f>IFERROR(INDEX('Cost_Components'!$M$2:$M$28,MATCH(E700,'Cost_Components'!$A$2:$A$28,0)),"")</f>
      </c>
      <c r="AD700" s="98" t="str">
        <f>IFERROR(INDEX('Cost_Components'!$N$2:$N$28,MATCH(E700,'Cost_Components'!$A$2:$A$28,0)),"")</f>
      </c>
      <c r="AE700" s="34" t="str">
        <f>IFERROR(INDEX('Cost_Components'!$O$2:$O$28,MATCH(E700,'Cost_Components'!$A$2:$A$28,0)),"")</f>
      </c>
      <c r="AF700" s="99" t="n">
        <v>24223690.8047475</v>
      </c>
      <c r="AG700" s="100" t="n">
        <v>23979833.4638523</v>
      </c>
      <c r="AH700" s="101" t="str">
        <f>IF(H700="shared-count-once",COUNTIFS($A$2:$A$1405,A700,$B$2:$B$1405,B700,$E$2:$E$1405,E700),1)</f>
      </c>
      <c r="AI700" s="102" t="n">
        <v>321429520.522875</v>
      </c>
      <c r="AJ700" s="103" t="str">
        <f>IF(AI700=0,"",Q700/AI700)</f>
      </c>
      <c r="AK700" s="104" t="str">
        <f>IF(AI700=0,"",R700/AI700)</f>
      </c>
      <c r="AL700" s="105" t="str">
        <f>IF(AI700=0,"",S700/AI700)</f>
      </c>
      <c r="AM700" s="106" t="str">
        <f>IF(AI700=0,"",Y700/AI700)</f>
      </c>
    </row>
    <row r="701">
      <c r="A701" t="s">
        <v>262</v>
      </c>
      <c r="B701" s="73" t="n">
        <v>2048</v>
      </c>
      <c r="C701" t="s">
        <v>262</v>
      </c>
      <c r="D701" t="s">
        <v>266</v>
      </c>
      <c r="E701" s="74" t="s">
        <v>357</v>
      </c>
      <c r="F701" s="75" t="s">
        <v>358</v>
      </c>
      <c r="G701" s="76" t="s">
        <v>263</v>
      </c>
      <c r="H701" s="77" t="s">
        <v>240</v>
      </c>
      <c r="I701" s="78" t="s">
        <v>304</v>
      </c>
      <c r="J701" s="79" t="str">
        <f>IFERROR(INDEX('Cost_Components'!$K$2:$K$28,MATCH(E701,'Cost_Components'!$A$2:$A$28,0)),"")</f>
      </c>
      <c r="K701" s="80" t="str">
        <f>IF(OR(L701="",Z701="",AA701="",AB701=""),"",IF(B701&lt;AA701,L701,IF(B701&gt;AB701,Z701,L701+(Z701-L701)*MIN(MAX((B701-AA701+1)/MAX(AB701-AA701+1,1),0),1))))</f>
      </c>
      <c r="L701" s="81" t="str">
        <f>IFERROR(INDEX('Cost_Components'!$S$2:$S$28,MATCH(E701,'Cost_Components'!$A$2:$A$28,0)),"")</f>
      </c>
      <c r="M701" s="82" t="str">
        <f>IFERROR(INDEX('Cost_Components'!$L$2:$L$28,MATCH(E701,'Cost_Components'!$A$2:$A$28,0)),"")</f>
      </c>
      <c r="N701" s="83" t="str">
        <f>IFERROR(INDEX('Cost_Components'!$P$2:$P$28,MATCH(E701,'Cost_Components'!$A$2:$A$28,0)),"")</f>
      </c>
      <c r="O701" s="84" t="str">
        <f>AF701*J701</f>
      </c>
      <c r="P701" s="85" t="str">
        <f>AG701*J701</f>
      </c>
      <c r="Q701" s="86" t="str">
        <f>P701*L701*M701*N701</f>
      </c>
      <c r="R701" s="87" t="str">
        <f>O701*K701*M701*N701</f>
      </c>
      <c r="S701" s="88" t="str">
        <f>R701-Q701</f>
      </c>
      <c r="T701" s="34" t="str">
        <f>IFERROR(INDEX('Cost_Components'!$R$2:$R$28,MATCH(E701,'Cost_Components'!$A$2:$A$28,0)),"")</f>
      </c>
      <c r="U701" s="89" t="str">
        <f>IFERROR(INDEX('Cost_Components'!$Q$2:$Q$28,MATCH(E701,'Cost_Components'!$A$2:$A$28,0)),"")</f>
      </c>
      <c r="V701" s="90" t="str">
        <f>1/(1+'Calculation_Assumptions'!$B$5)^(B701-'Calculation_Assumptions'!$B$2)</f>
      </c>
      <c r="W701" s="91" t="str">
        <f>Q701*V701</f>
      </c>
      <c r="X701" s="92" t="str">
        <f>R701*V701</f>
      </c>
      <c r="Y701" s="93" t="str">
        <f>S701*V701</f>
      </c>
      <c r="Z701" s="94" t="str">
        <f>IFERROR(INDEX('Cost_Components'!$T$2:$T$28,MATCH(E701,'Cost_Components'!$A$2:$A$28,0)),"")</f>
      </c>
      <c r="AA701" s="95" t="str">
        <f>IFERROR(INDEX('Cost_Components'!$U$2:$U$28,MATCH(E701,'Cost_Components'!$A$2:$A$28,0)),"")</f>
      </c>
      <c r="AB701" s="96" t="str">
        <f>IFERROR(INDEX('Cost_Components'!$V$2:$V$28,MATCH(E701,'Cost_Components'!$A$2:$A$28,0)),"")</f>
      </c>
      <c r="AC701" s="97" t="str">
        <f>IFERROR(INDEX('Cost_Components'!$M$2:$M$28,MATCH(E701,'Cost_Components'!$A$2:$A$28,0)),"")</f>
      </c>
      <c r="AD701" s="98" t="str">
        <f>IFERROR(INDEX('Cost_Components'!$N$2:$N$28,MATCH(E701,'Cost_Components'!$A$2:$A$28,0)),"")</f>
      </c>
      <c r="AE701" s="34" t="str">
        <f>IFERROR(INDEX('Cost_Components'!$O$2:$O$28,MATCH(E701,'Cost_Components'!$A$2:$A$28,0)),"")</f>
      </c>
      <c r="AF701" s="99" t="n">
        <v>24603439.1451621</v>
      </c>
      <c r="AG701" s="100" t="n">
        <v>24338676.5063209</v>
      </c>
      <c r="AH701" s="101" t="str">
        <f>IF(H701="shared-count-once",COUNTIFS($A$2:$A$1405,A701,$B$2:$B$1405,B701,$E$2:$E$1405,E701),1)</f>
      </c>
      <c r="AI701" s="102" t="n">
        <v>322136832.260161</v>
      </c>
      <c r="AJ701" s="103" t="str">
        <f>IF(AI701=0,"",Q701/AI701)</f>
      </c>
      <c r="AK701" s="104" t="str">
        <f>IF(AI701=0,"",R701/AI701)</f>
      </c>
      <c r="AL701" s="105" t="str">
        <f>IF(AI701=0,"",S701/AI701)</f>
      </c>
      <c r="AM701" s="106" t="str">
        <f>IF(AI701=0,"",Y701/AI701)</f>
      </c>
    </row>
    <row r="702">
      <c r="A702" t="s">
        <v>262</v>
      </c>
      <c r="B702" s="73" t="n">
        <v>2049</v>
      </c>
      <c r="C702" t="s">
        <v>262</v>
      </c>
      <c r="D702" t="s">
        <v>266</v>
      </c>
      <c r="E702" s="74" t="s">
        <v>357</v>
      </c>
      <c r="F702" s="75" t="s">
        <v>358</v>
      </c>
      <c r="G702" s="76" t="s">
        <v>263</v>
      </c>
      <c r="H702" s="77" t="s">
        <v>240</v>
      </c>
      <c r="I702" s="78" t="s">
        <v>304</v>
      </c>
      <c r="J702" s="79" t="str">
        <f>IFERROR(INDEX('Cost_Components'!$K$2:$K$28,MATCH(E702,'Cost_Components'!$A$2:$A$28,0)),"")</f>
      </c>
      <c r="K702" s="80" t="str">
        <f>IF(OR(L702="",Z702="",AA702="",AB702=""),"",IF(B702&lt;AA702,L702,IF(B702&gt;AB702,Z702,L702+(Z702-L702)*MIN(MAX((B702-AA702+1)/MAX(AB702-AA702+1,1),0),1))))</f>
      </c>
      <c r="L702" s="81" t="str">
        <f>IFERROR(INDEX('Cost_Components'!$S$2:$S$28,MATCH(E702,'Cost_Components'!$A$2:$A$28,0)),"")</f>
      </c>
      <c r="M702" s="82" t="str">
        <f>IFERROR(INDEX('Cost_Components'!$L$2:$L$28,MATCH(E702,'Cost_Components'!$A$2:$A$28,0)),"")</f>
      </c>
      <c r="N702" s="83" t="str">
        <f>IFERROR(INDEX('Cost_Components'!$P$2:$P$28,MATCH(E702,'Cost_Components'!$A$2:$A$28,0)),"")</f>
      </c>
      <c r="O702" s="84" t="str">
        <f>AF702*J702</f>
      </c>
      <c r="P702" s="85" t="str">
        <f>AG702*J702</f>
      </c>
      <c r="Q702" s="86" t="str">
        <f>P702*L702*M702*N702</f>
      </c>
      <c r="R702" s="87" t="str">
        <f>O702*K702*M702*N702</f>
      </c>
      <c r="S702" s="88" t="str">
        <f>R702-Q702</f>
      </c>
      <c r="T702" s="34" t="str">
        <f>IFERROR(INDEX('Cost_Components'!$R$2:$R$28,MATCH(E702,'Cost_Components'!$A$2:$A$28,0)),"")</f>
      </c>
      <c r="U702" s="89" t="str">
        <f>IFERROR(INDEX('Cost_Components'!$Q$2:$Q$28,MATCH(E702,'Cost_Components'!$A$2:$A$28,0)),"")</f>
      </c>
      <c r="V702" s="90" t="str">
        <f>1/(1+'Calculation_Assumptions'!$B$5)^(B702-'Calculation_Assumptions'!$B$2)</f>
      </c>
      <c r="W702" s="91" t="str">
        <f>Q702*V702</f>
      </c>
      <c r="X702" s="92" t="str">
        <f>R702*V702</f>
      </c>
      <c r="Y702" s="93" t="str">
        <f>S702*V702</f>
      </c>
      <c r="Z702" s="94" t="str">
        <f>IFERROR(INDEX('Cost_Components'!$T$2:$T$28,MATCH(E702,'Cost_Components'!$A$2:$A$28,0)),"")</f>
      </c>
      <c r="AA702" s="95" t="str">
        <f>IFERROR(INDEX('Cost_Components'!$U$2:$U$28,MATCH(E702,'Cost_Components'!$A$2:$A$28,0)),"")</f>
      </c>
      <c r="AB702" s="96" t="str">
        <f>IFERROR(INDEX('Cost_Components'!$V$2:$V$28,MATCH(E702,'Cost_Components'!$A$2:$A$28,0)),"")</f>
      </c>
      <c r="AC702" s="97" t="str">
        <f>IFERROR(INDEX('Cost_Components'!$M$2:$M$28,MATCH(E702,'Cost_Components'!$A$2:$A$28,0)),"")</f>
      </c>
      <c r="AD702" s="98" t="str">
        <f>IFERROR(INDEX('Cost_Components'!$N$2:$N$28,MATCH(E702,'Cost_Components'!$A$2:$A$28,0)),"")</f>
      </c>
      <c r="AE702" s="34" t="str">
        <f>IFERROR(INDEX('Cost_Components'!$O$2:$O$28,MATCH(E702,'Cost_Components'!$A$2:$A$28,0)),"")</f>
      </c>
      <c r="AF702" s="99" t="n">
        <v>24975313.4756882</v>
      </c>
      <c r="AG702" s="100" t="n">
        <v>24688908.7388375</v>
      </c>
      <c r="AH702" s="101" t="str">
        <f>IF(H702="shared-count-once",COUNTIFS($A$2:$A$1405,A702,$B$2:$B$1405,B702,$E$2:$E$1405,E702),1)</f>
      </c>
      <c r="AI702" s="102" t="n">
        <v>322765819.752681</v>
      </c>
      <c r="AJ702" s="103" t="str">
        <f>IF(AI702=0,"",Q702/AI702)</f>
      </c>
      <c r="AK702" s="104" t="str">
        <f>IF(AI702=0,"",R702/AI702)</f>
      </c>
      <c r="AL702" s="105" t="str">
        <f>IF(AI702=0,"",S702/AI702)</f>
      </c>
      <c r="AM702" s="106" t="str">
        <f>IF(AI702=0,"",Y702/AI702)</f>
      </c>
    </row>
    <row r="703">
      <c r="A703" t="s">
        <v>262</v>
      </c>
      <c r="B703" s="73" t="n">
        <v>2050</v>
      </c>
      <c r="C703" t="s">
        <v>262</v>
      </c>
      <c r="D703" t="s">
        <v>266</v>
      </c>
      <c r="E703" s="74" t="s">
        <v>357</v>
      </c>
      <c r="F703" s="75" t="s">
        <v>358</v>
      </c>
      <c r="G703" s="76" t="s">
        <v>263</v>
      </c>
      <c r="H703" s="77" t="s">
        <v>240</v>
      </c>
      <c r="I703" s="78" t="s">
        <v>304</v>
      </c>
      <c r="J703" s="79" t="str">
        <f>IFERROR(INDEX('Cost_Components'!$K$2:$K$28,MATCH(E703,'Cost_Components'!$A$2:$A$28,0)),"")</f>
      </c>
      <c r="K703" s="80" t="str">
        <f>IF(OR(L703="",Z703="",AA703="",AB703=""),"",IF(B703&lt;AA703,L703,IF(B703&gt;AB703,Z703,L703+(Z703-L703)*MIN(MAX((B703-AA703+1)/MAX(AB703-AA703+1,1),0),1))))</f>
      </c>
      <c r="L703" s="81" t="str">
        <f>IFERROR(INDEX('Cost_Components'!$S$2:$S$28,MATCH(E703,'Cost_Components'!$A$2:$A$28,0)),"")</f>
      </c>
      <c r="M703" s="82" t="str">
        <f>IFERROR(INDEX('Cost_Components'!$L$2:$L$28,MATCH(E703,'Cost_Components'!$A$2:$A$28,0)),"")</f>
      </c>
      <c r="N703" s="83" t="str">
        <f>IFERROR(INDEX('Cost_Components'!$P$2:$P$28,MATCH(E703,'Cost_Components'!$A$2:$A$28,0)),"")</f>
      </c>
      <c r="O703" s="84" t="str">
        <f>AF703*J703</f>
      </c>
      <c r="P703" s="85" t="str">
        <f>AG703*J703</f>
      </c>
      <c r="Q703" s="86" t="str">
        <f>P703*L703*M703*N703</f>
      </c>
      <c r="R703" s="87" t="str">
        <f>O703*K703*M703*N703</f>
      </c>
      <c r="S703" s="88" t="str">
        <f>R703-Q703</f>
      </c>
      <c r="T703" s="34" t="str">
        <f>IFERROR(INDEX('Cost_Components'!$R$2:$R$28,MATCH(E703,'Cost_Components'!$A$2:$A$28,0)),"")</f>
      </c>
      <c r="U703" s="89" t="str">
        <f>IFERROR(INDEX('Cost_Components'!$Q$2:$Q$28,MATCH(E703,'Cost_Components'!$A$2:$A$28,0)),"")</f>
      </c>
      <c r="V703" s="90" t="str">
        <f>1/(1+'Calculation_Assumptions'!$B$5)^(B703-'Calculation_Assumptions'!$B$2)</f>
      </c>
      <c r="W703" s="91" t="str">
        <f>Q703*V703</f>
      </c>
      <c r="X703" s="92" t="str">
        <f>R703*V703</f>
      </c>
      <c r="Y703" s="93" t="str">
        <f>S703*V703</f>
      </c>
      <c r="Z703" s="94" t="str">
        <f>IFERROR(INDEX('Cost_Components'!$T$2:$T$28,MATCH(E703,'Cost_Components'!$A$2:$A$28,0)),"")</f>
      </c>
      <c r="AA703" s="95" t="str">
        <f>IFERROR(INDEX('Cost_Components'!$U$2:$U$28,MATCH(E703,'Cost_Components'!$A$2:$A$28,0)),"")</f>
      </c>
      <c r="AB703" s="96" t="str">
        <f>IFERROR(INDEX('Cost_Components'!$V$2:$V$28,MATCH(E703,'Cost_Components'!$A$2:$A$28,0)),"")</f>
      </c>
      <c r="AC703" s="97" t="str">
        <f>IFERROR(INDEX('Cost_Components'!$M$2:$M$28,MATCH(E703,'Cost_Components'!$A$2:$A$28,0)),"")</f>
      </c>
      <c r="AD703" s="98" t="str">
        <f>IFERROR(INDEX('Cost_Components'!$N$2:$N$28,MATCH(E703,'Cost_Components'!$A$2:$A$28,0)),"")</f>
      </c>
      <c r="AE703" s="34" t="str">
        <f>IFERROR(INDEX('Cost_Components'!$O$2:$O$28,MATCH(E703,'Cost_Components'!$A$2:$A$28,0)),"")</f>
      </c>
      <c r="AF703" s="99" t="n">
        <v>25339167.8025934</v>
      </c>
      <c r="AG703" s="100" t="n">
        <v>25030420.5714067</v>
      </c>
      <c r="AH703" s="101" t="str">
        <f>IF(H703="shared-count-once",COUNTIFS($A$2:$A$1405,A703,$B$2:$B$1405,B703,$E$2:$E$1405,E703),1)</f>
      </c>
      <c r="AI703" s="102" t="n">
        <v>323312042.563285</v>
      </c>
      <c r="AJ703" s="103" t="str">
        <f>IF(AI703=0,"",Q703/AI703)</f>
      </c>
      <c r="AK703" s="104" t="str">
        <f>IF(AI703=0,"",R703/AI703)</f>
      </c>
      <c r="AL703" s="105" t="str">
        <f>IF(AI703=0,"",S703/AI703)</f>
      </c>
      <c r="AM703" s="106" t="str">
        <f>IF(AI703=0,"",Y703/AI703)</f>
      </c>
    </row>
    <row r="704">
      <c r="A704" t="s">
        <v>115</v>
      </c>
      <c r="B704" s="73" t="n">
        <v>2025</v>
      </c>
      <c r="C704" t="s">
        <v>207</v>
      </c>
      <c r="D704"/>
      <c r="E704" s="74" t="s">
        <v>297</v>
      </c>
      <c r="F704" s="75" t="s">
        <v>298</v>
      </c>
      <c r="G704" s="76" t="s">
        <v>216</v>
      </c>
      <c r="H704" s="77" t="s">
        <v>217</v>
      </c>
      <c r="I704" s="78" t="s">
        <v>115</v>
      </c>
      <c r="J704" s="79" t="str">
        <f>IFERROR(INDEX('Cost_Components'!$K$2:$K$28,MATCH(E704,'Cost_Components'!$A$2:$A$28,0)),"")</f>
      </c>
      <c r="K704" s="80" t="str">
        <f>IF(OR(L704="",Z704="",AA704="",AB704=""),"",IF(B704&lt;AA704,L704,IF(B704&gt;AB704,Z704,L704+(Z704-L704)*MIN(MAX((B704-AA704+1)/MAX(AB704-AA704+1,1),0),1))))</f>
      </c>
      <c r="L704" s="81" t="str">
        <f>IFERROR(INDEX('Cost_Components'!$S$2:$S$28,MATCH(E704,'Cost_Components'!$A$2:$A$28,0)),"")</f>
      </c>
      <c r="M704" s="82" t="str">
        <f>IFERROR(INDEX('Cost_Components'!$L$2:$L$28,MATCH(E704,'Cost_Components'!$A$2:$A$28,0)),"")</f>
      </c>
      <c r="N704" s="83" t="str">
        <f>IFERROR(INDEX('Cost_Components'!$P$2:$P$28,MATCH(E704,'Cost_Components'!$A$2:$A$28,0)),"")</f>
      </c>
      <c r="O704" s="84" t="str">
        <f>AF704*J704</f>
      </c>
      <c r="P704" s="85" t="str">
        <f>AG704*J704</f>
      </c>
      <c r="Q704" s="86" t="str">
        <f>P704*L704*M704*N704</f>
      </c>
      <c r="R704" s="87" t="str">
        <f>O704*K704*M704*N704</f>
      </c>
      <c r="S704" s="88" t="str">
        <f>R704-Q704</f>
      </c>
      <c r="T704" s="34" t="str">
        <f>IFERROR(INDEX('Cost_Components'!$R$2:$R$28,MATCH(E704,'Cost_Components'!$A$2:$A$28,0)),"")</f>
      </c>
      <c r="U704" s="89" t="str">
        <f>IFERROR(INDEX('Cost_Components'!$Q$2:$Q$28,MATCH(E704,'Cost_Components'!$A$2:$A$28,0)),"")</f>
      </c>
      <c r="V704" s="90" t="str">
        <f>1/(1+'Calculation_Assumptions'!$B$5)^(B704-'Calculation_Assumptions'!$B$2)</f>
      </c>
      <c r="W704" s="91" t="str">
        <f>Q704*V704</f>
      </c>
      <c r="X704" s="92" t="str">
        <f>R704*V704</f>
      </c>
      <c r="Y704" s="93" t="str">
        <f>S704*V704</f>
      </c>
      <c r="Z704" s="94" t="str">
        <f>IFERROR(INDEX('Cost_Components'!$T$2:$T$28,MATCH(E704,'Cost_Components'!$A$2:$A$28,0)),"")</f>
      </c>
      <c r="AA704" s="95" t="str">
        <f>IFERROR(INDEX('Cost_Components'!$U$2:$U$28,MATCH(E704,'Cost_Components'!$A$2:$A$28,0)),"")</f>
      </c>
      <c r="AB704" s="96" t="str">
        <f>IFERROR(INDEX('Cost_Components'!$V$2:$V$28,MATCH(E704,'Cost_Components'!$A$2:$A$28,0)),"")</f>
      </c>
      <c r="AC704" s="97" t="str">
        <f>IFERROR(INDEX('Cost_Components'!$M$2:$M$28,MATCH(E704,'Cost_Components'!$A$2:$A$28,0)),"")</f>
      </c>
      <c r="AD704" s="98" t="str">
        <f>IFERROR(INDEX('Cost_Components'!$N$2:$N$28,MATCH(E704,'Cost_Components'!$A$2:$A$28,0)),"")</f>
      </c>
      <c r="AE704" s="34" t="str">
        <f>IFERROR(INDEX('Cost_Components'!$O$2:$O$28,MATCH(E704,'Cost_Components'!$A$2:$A$28,0)),"")</f>
      </c>
      <c r="AF704" s="99" t="n">
        <v>155093185.780917</v>
      </c>
      <c r="AG704" s="100" t="n">
        <v>155093185.780917</v>
      </c>
      <c r="AH704" s="101" t="str">
        <f>IF(H704="shared-count-once",COUNTIFS($A$2:$A$1405,A704,$B$2:$B$1405,B704,$E$2:$E$1405,E704),1)</f>
      </c>
      <c r="AI704" s="102" t="n">
        <v>288391907.644456</v>
      </c>
      <c r="AJ704" s="103" t="str">
        <f>IF(AI704=0,"",Q704/AI704)</f>
      </c>
      <c r="AK704" s="104" t="str">
        <f>IF(AI704=0,"",R704/AI704)</f>
      </c>
      <c r="AL704" s="105" t="str">
        <f>IF(AI704=0,"",S704/AI704)</f>
      </c>
      <c r="AM704" s="106" t="str">
        <f>IF(AI704=0,"",Y704/AI704)</f>
      </c>
    </row>
    <row r="705">
      <c r="A705" t="s">
        <v>115</v>
      </c>
      <c r="B705" s="73" t="n">
        <v>2026</v>
      </c>
      <c r="C705" t="s">
        <v>207</v>
      </c>
      <c r="D705"/>
      <c r="E705" s="74" t="s">
        <v>297</v>
      </c>
      <c r="F705" s="75" t="s">
        <v>298</v>
      </c>
      <c r="G705" s="76" t="s">
        <v>216</v>
      </c>
      <c r="H705" s="77" t="s">
        <v>217</v>
      </c>
      <c r="I705" s="78" t="s">
        <v>115</v>
      </c>
      <c r="J705" s="79" t="str">
        <f>IFERROR(INDEX('Cost_Components'!$K$2:$K$28,MATCH(E705,'Cost_Components'!$A$2:$A$28,0)),"")</f>
      </c>
      <c r="K705" s="80" t="str">
        <f>IF(OR(L705="",Z705="",AA705="",AB705=""),"",IF(B705&lt;AA705,L705,IF(B705&gt;AB705,Z705,L705+(Z705-L705)*MIN(MAX((B705-AA705+1)/MAX(AB705-AA705+1,1),0),1))))</f>
      </c>
      <c r="L705" s="81" t="str">
        <f>IFERROR(INDEX('Cost_Components'!$S$2:$S$28,MATCH(E705,'Cost_Components'!$A$2:$A$28,0)),"")</f>
      </c>
      <c r="M705" s="82" t="str">
        <f>IFERROR(INDEX('Cost_Components'!$L$2:$L$28,MATCH(E705,'Cost_Components'!$A$2:$A$28,0)),"")</f>
      </c>
      <c r="N705" s="83" t="str">
        <f>IFERROR(INDEX('Cost_Components'!$P$2:$P$28,MATCH(E705,'Cost_Components'!$A$2:$A$28,0)),"")</f>
      </c>
      <c r="O705" s="84" t="str">
        <f>AF705*J705</f>
      </c>
      <c r="P705" s="85" t="str">
        <f>AG705*J705</f>
      </c>
      <c r="Q705" s="86" t="str">
        <f>P705*L705*M705*N705</f>
      </c>
      <c r="R705" s="87" t="str">
        <f>O705*K705*M705*N705</f>
      </c>
      <c r="S705" s="88" t="str">
        <f>R705-Q705</f>
      </c>
      <c r="T705" s="34" t="str">
        <f>IFERROR(INDEX('Cost_Components'!$R$2:$R$28,MATCH(E705,'Cost_Components'!$A$2:$A$28,0)),"")</f>
      </c>
      <c r="U705" s="89" t="str">
        <f>IFERROR(INDEX('Cost_Components'!$Q$2:$Q$28,MATCH(E705,'Cost_Components'!$A$2:$A$28,0)),"")</f>
      </c>
      <c r="V705" s="90" t="str">
        <f>1/(1+'Calculation_Assumptions'!$B$5)^(B705-'Calculation_Assumptions'!$B$2)</f>
      </c>
      <c r="W705" s="91" t="str">
        <f>Q705*V705</f>
      </c>
      <c r="X705" s="92" t="str">
        <f>R705*V705</f>
      </c>
      <c r="Y705" s="93" t="str">
        <f>S705*V705</f>
      </c>
      <c r="Z705" s="94" t="str">
        <f>IFERROR(INDEX('Cost_Components'!$T$2:$T$28,MATCH(E705,'Cost_Components'!$A$2:$A$28,0)),"")</f>
      </c>
      <c r="AA705" s="95" t="str">
        <f>IFERROR(INDEX('Cost_Components'!$U$2:$U$28,MATCH(E705,'Cost_Components'!$A$2:$A$28,0)),"")</f>
      </c>
      <c r="AB705" s="96" t="str">
        <f>IFERROR(INDEX('Cost_Components'!$V$2:$V$28,MATCH(E705,'Cost_Components'!$A$2:$A$28,0)),"")</f>
      </c>
      <c r="AC705" s="97" t="str">
        <f>IFERROR(INDEX('Cost_Components'!$M$2:$M$28,MATCH(E705,'Cost_Components'!$A$2:$A$28,0)),"")</f>
      </c>
      <c r="AD705" s="98" t="str">
        <f>IFERROR(INDEX('Cost_Components'!$N$2:$N$28,MATCH(E705,'Cost_Components'!$A$2:$A$28,0)),"")</f>
      </c>
      <c r="AE705" s="34" t="str">
        <f>IFERROR(INDEX('Cost_Components'!$O$2:$O$28,MATCH(E705,'Cost_Components'!$A$2:$A$28,0)),"")</f>
      </c>
      <c r="AF705" s="99" t="n">
        <v>157507607.159034</v>
      </c>
      <c r="AG705" s="100" t="n">
        <v>157503828.425009</v>
      </c>
      <c r="AH705" s="101" t="str">
        <f>IF(H705="shared-count-once",COUNTIFS($A$2:$A$1405,A705,$B$2:$B$1405,B705,$E$2:$E$1405,E705),1)</f>
      </c>
      <c r="AI705" s="102" t="n">
        <v>290472130.233437</v>
      </c>
      <c r="AJ705" s="103" t="str">
        <f>IF(AI705=0,"",Q705/AI705)</f>
      </c>
      <c r="AK705" s="104" t="str">
        <f>IF(AI705=0,"",R705/AI705)</f>
      </c>
      <c r="AL705" s="105" t="str">
        <f>IF(AI705=0,"",S705/AI705)</f>
      </c>
      <c r="AM705" s="106" t="str">
        <f>IF(AI705=0,"",Y705/AI705)</f>
      </c>
    </row>
    <row r="706">
      <c r="A706" t="s">
        <v>115</v>
      </c>
      <c r="B706" s="73" t="n">
        <v>2027</v>
      </c>
      <c r="C706" t="s">
        <v>207</v>
      </c>
      <c r="D706"/>
      <c r="E706" s="74" t="s">
        <v>297</v>
      </c>
      <c r="F706" s="75" t="s">
        <v>298</v>
      </c>
      <c r="G706" s="76" t="s">
        <v>216</v>
      </c>
      <c r="H706" s="77" t="s">
        <v>217</v>
      </c>
      <c r="I706" s="78" t="s">
        <v>115</v>
      </c>
      <c r="J706" s="79" t="str">
        <f>IFERROR(INDEX('Cost_Components'!$K$2:$K$28,MATCH(E706,'Cost_Components'!$A$2:$A$28,0)),"")</f>
      </c>
      <c r="K706" s="80" t="str">
        <f>IF(OR(L706="",Z706="",AA706="",AB706=""),"",IF(B706&lt;AA706,L706,IF(B706&gt;AB706,Z706,L706+(Z706-L706)*MIN(MAX((B706-AA706+1)/MAX(AB706-AA706+1,1),0),1))))</f>
      </c>
      <c r="L706" s="81" t="str">
        <f>IFERROR(INDEX('Cost_Components'!$S$2:$S$28,MATCH(E706,'Cost_Components'!$A$2:$A$28,0)),"")</f>
      </c>
      <c r="M706" s="82" t="str">
        <f>IFERROR(INDEX('Cost_Components'!$L$2:$L$28,MATCH(E706,'Cost_Components'!$A$2:$A$28,0)),"")</f>
      </c>
      <c r="N706" s="83" t="str">
        <f>IFERROR(INDEX('Cost_Components'!$P$2:$P$28,MATCH(E706,'Cost_Components'!$A$2:$A$28,0)),"")</f>
      </c>
      <c r="O706" s="84" t="str">
        <f>AF706*J706</f>
      </c>
      <c r="P706" s="85" t="str">
        <f>AG706*J706</f>
      </c>
      <c r="Q706" s="86" t="str">
        <f>P706*L706*M706*N706</f>
      </c>
      <c r="R706" s="87" t="str">
        <f>O706*K706*M706*N706</f>
      </c>
      <c r="S706" s="88" t="str">
        <f>R706-Q706</f>
      </c>
      <c r="T706" s="34" t="str">
        <f>IFERROR(INDEX('Cost_Components'!$R$2:$R$28,MATCH(E706,'Cost_Components'!$A$2:$A$28,0)),"")</f>
      </c>
      <c r="U706" s="89" t="str">
        <f>IFERROR(INDEX('Cost_Components'!$Q$2:$Q$28,MATCH(E706,'Cost_Components'!$A$2:$A$28,0)),"")</f>
      </c>
      <c r="V706" s="90" t="str">
        <f>1/(1+'Calculation_Assumptions'!$B$5)^(B706-'Calculation_Assumptions'!$B$2)</f>
      </c>
      <c r="W706" s="91" t="str">
        <f>Q706*V706</f>
      </c>
      <c r="X706" s="92" t="str">
        <f>R706*V706</f>
      </c>
      <c r="Y706" s="93" t="str">
        <f>S706*V706</f>
      </c>
      <c r="Z706" s="94" t="str">
        <f>IFERROR(INDEX('Cost_Components'!$T$2:$T$28,MATCH(E706,'Cost_Components'!$A$2:$A$28,0)),"")</f>
      </c>
      <c r="AA706" s="95" t="str">
        <f>IFERROR(INDEX('Cost_Components'!$U$2:$U$28,MATCH(E706,'Cost_Components'!$A$2:$A$28,0)),"")</f>
      </c>
      <c r="AB706" s="96" t="str">
        <f>IFERROR(INDEX('Cost_Components'!$V$2:$V$28,MATCH(E706,'Cost_Components'!$A$2:$A$28,0)),"")</f>
      </c>
      <c r="AC706" s="97" t="str">
        <f>IFERROR(INDEX('Cost_Components'!$M$2:$M$28,MATCH(E706,'Cost_Components'!$A$2:$A$28,0)),"")</f>
      </c>
      <c r="AD706" s="98" t="str">
        <f>IFERROR(INDEX('Cost_Components'!$N$2:$N$28,MATCH(E706,'Cost_Components'!$A$2:$A$28,0)),"")</f>
      </c>
      <c r="AE706" s="34" t="str">
        <f>IFERROR(INDEX('Cost_Components'!$O$2:$O$28,MATCH(E706,'Cost_Components'!$A$2:$A$28,0)),"")</f>
      </c>
      <c r="AF706" s="99" t="n">
        <v>159946852.034756</v>
      </c>
      <c r="AG706" s="100" t="n">
        <v>159957112.160817</v>
      </c>
      <c r="AH706" s="101" t="str">
        <f>IF(H706="shared-count-once",COUNTIFS($A$2:$A$1405,A706,$B$2:$B$1405,B706,$E$2:$E$1405,E706),1)</f>
      </c>
      <c r="AI706" s="102" t="n">
        <v>292505080.826208</v>
      </c>
      <c r="AJ706" s="103" t="str">
        <f>IF(AI706=0,"",Q706/AI706)</f>
      </c>
      <c r="AK706" s="104" t="str">
        <f>IF(AI706=0,"",R706/AI706)</f>
      </c>
      <c r="AL706" s="105" t="str">
        <f>IF(AI706=0,"",S706/AI706)</f>
      </c>
      <c r="AM706" s="106" t="str">
        <f>IF(AI706=0,"",Y706/AI706)</f>
      </c>
    </row>
    <row r="707">
      <c r="A707" t="s">
        <v>115</v>
      </c>
      <c r="B707" s="73" t="n">
        <v>2028</v>
      </c>
      <c r="C707" t="s">
        <v>207</v>
      </c>
      <c r="D707"/>
      <c r="E707" s="74" t="s">
        <v>297</v>
      </c>
      <c r="F707" s="75" t="s">
        <v>298</v>
      </c>
      <c r="G707" s="76" t="s">
        <v>216</v>
      </c>
      <c r="H707" s="77" t="s">
        <v>217</v>
      </c>
      <c r="I707" s="78" t="s">
        <v>115</v>
      </c>
      <c r="J707" s="79" t="str">
        <f>IFERROR(INDEX('Cost_Components'!$K$2:$K$28,MATCH(E707,'Cost_Components'!$A$2:$A$28,0)),"")</f>
      </c>
      <c r="K707" s="80" t="str">
        <f>IF(OR(L707="",Z707="",AA707="",AB707=""),"",IF(B707&lt;AA707,L707,IF(B707&gt;AB707,Z707,L707+(Z707-L707)*MIN(MAX((B707-AA707+1)/MAX(AB707-AA707+1,1),0),1))))</f>
      </c>
      <c r="L707" s="81" t="str">
        <f>IFERROR(INDEX('Cost_Components'!$S$2:$S$28,MATCH(E707,'Cost_Components'!$A$2:$A$28,0)),"")</f>
      </c>
      <c r="M707" s="82" t="str">
        <f>IFERROR(INDEX('Cost_Components'!$L$2:$L$28,MATCH(E707,'Cost_Components'!$A$2:$A$28,0)),"")</f>
      </c>
      <c r="N707" s="83" t="str">
        <f>IFERROR(INDEX('Cost_Components'!$P$2:$P$28,MATCH(E707,'Cost_Components'!$A$2:$A$28,0)),"")</f>
      </c>
      <c r="O707" s="84" t="str">
        <f>AF707*J707</f>
      </c>
      <c r="P707" s="85" t="str">
        <f>AG707*J707</f>
      </c>
      <c r="Q707" s="86" t="str">
        <f>P707*L707*M707*N707</f>
      </c>
      <c r="R707" s="87" t="str">
        <f>O707*K707*M707*N707</f>
      </c>
      <c r="S707" s="88" t="str">
        <f>R707-Q707</f>
      </c>
      <c r="T707" s="34" t="str">
        <f>IFERROR(INDEX('Cost_Components'!$R$2:$R$28,MATCH(E707,'Cost_Components'!$A$2:$A$28,0)),"")</f>
      </c>
      <c r="U707" s="89" t="str">
        <f>IFERROR(INDEX('Cost_Components'!$Q$2:$Q$28,MATCH(E707,'Cost_Components'!$A$2:$A$28,0)),"")</f>
      </c>
      <c r="V707" s="90" t="str">
        <f>1/(1+'Calculation_Assumptions'!$B$5)^(B707-'Calculation_Assumptions'!$B$2)</f>
      </c>
      <c r="W707" s="91" t="str">
        <f>Q707*V707</f>
      </c>
      <c r="X707" s="92" t="str">
        <f>R707*V707</f>
      </c>
      <c r="Y707" s="93" t="str">
        <f>S707*V707</f>
      </c>
      <c r="Z707" s="94" t="str">
        <f>IFERROR(INDEX('Cost_Components'!$T$2:$T$28,MATCH(E707,'Cost_Components'!$A$2:$A$28,0)),"")</f>
      </c>
      <c r="AA707" s="95" t="str">
        <f>IFERROR(INDEX('Cost_Components'!$U$2:$U$28,MATCH(E707,'Cost_Components'!$A$2:$A$28,0)),"")</f>
      </c>
      <c r="AB707" s="96" t="str">
        <f>IFERROR(INDEX('Cost_Components'!$V$2:$V$28,MATCH(E707,'Cost_Components'!$A$2:$A$28,0)),"")</f>
      </c>
      <c r="AC707" s="97" t="str">
        <f>IFERROR(INDEX('Cost_Components'!$M$2:$M$28,MATCH(E707,'Cost_Components'!$A$2:$A$28,0)),"")</f>
      </c>
      <c r="AD707" s="98" t="str">
        <f>IFERROR(INDEX('Cost_Components'!$N$2:$N$28,MATCH(E707,'Cost_Components'!$A$2:$A$28,0)),"")</f>
      </c>
      <c r="AE707" s="34" t="str">
        <f>IFERROR(INDEX('Cost_Components'!$O$2:$O$28,MATCH(E707,'Cost_Components'!$A$2:$A$28,0)),"")</f>
      </c>
      <c r="AF707" s="99" t="n">
        <v>162055899.873205</v>
      </c>
      <c r="AG707" s="100" t="n">
        <v>162204336.12618</v>
      </c>
      <c r="AH707" s="101" t="str">
        <f>IF(H707="shared-count-once",COUNTIFS($A$2:$A$1405,A707,$B$2:$B$1405,B707,$E$2:$E$1405,E707),1)</f>
      </c>
      <c r="AI707" s="102" t="n">
        <v>294484707.921554</v>
      </c>
      <c r="AJ707" s="103" t="str">
        <f>IF(AI707=0,"",Q707/AI707)</f>
      </c>
      <c r="AK707" s="104" t="str">
        <f>IF(AI707=0,"",R707/AI707)</f>
      </c>
      <c r="AL707" s="105" t="str">
        <f>IF(AI707=0,"",S707/AI707)</f>
      </c>
      <c r="AM707" s="106" t="str">
        <f>IF(AI707=0,"",Y707/AI707)</f>
      </c>
    </row>
    <row r="708">
      <c r="A708" t="s">
        <v>115</v>
      </c>
      <c r="B708" s="73" t="n">
        <v>2029</v>
      </c>
      <c r="C708" t="s">
        <v>207</v>
      </c>
      <c r="D708"/>
      <c r="E708" s="74" t="s">
        <v>297</v>
      </c>
      <c r="F708" s="75" t="s">
        <v>298</v>
      </c>
      <c r="G708" s="76" t="s">
        <v>216</v>
      </c>
      <c r="H708" s="77" t="s">
        <v>217</v>
      </c>
      <c r="I708" s="78" t="s">
        <v>115</v>
      </c>
      <c r="J708" s="79" t="str">
        <f>IFERROR(INDEX('Cost_Components'!$K$2:$K$28,MATCH(E708,'Cost_Components'!$A$2:$A$28,0)),"")</f>
      </c>
      <c r="K708" s="80" t="str">
        <f>IF(OR(L708="",Z708="",AA708="",AB708=""),"",IF(B708&lt;AA708,L708,IF(B708&gt;AB708,Z708,L708+(Z708-L708)*MIN(MAX((B708-AA708+1)/MAX(AB708-AA708+1,1),0),1))))</f>
      </c>
      <c r="L708" s="81" t="str">
        <f>IFERROR(INDEX('Cost_Components'!$S$2:$S$28,MATCH(E708,'Cost_Components'!$A$2:$A$28,0)),"")</f>
      </c>
      <c r="M708" s="82" t="str">
        <f>IFERROR(INDEX('Cost_Components'!$L$2:$L$28,MATCH(E708,'Cost_Components'!$A$2:$A$28,0)),"")</f>
      </c>
      <c r="N708" s="83" t="str">
        <f>IFERROR(INDEX('Cost_Components'!$P$2:$P$28,MATCH(E708,'Cost_Components'!$A$2:$A$28,0)),"")</f>
      </c>
      <c r="O708" s="84" t="str">
        <f>AF708*J708</f>
      </c>
      <c r="P708" s="85" t="str">
        <f>AG708*J708</f>
      </c>
      <c r="Q708" s="86" t="str">
        <f>P708*L708*M708*N708</f>
      </c>
      <c r="R708" s="87" t="str">
        <f>O708*K708*M708*N708</f>
      </c>
      <c r="S708" s="88" t="str">
        <f>R708-Q708</f>
      </c>
      <c r="T708" s="34" t="str">
        <f>IFERROR(INDEX('Cost_Components'!$R$2:$R$28,MATCH(E708,'Cost_Components'!$A$2:$A$28,0)),"")</f>
      </c>
      <c r="U708" s="89" t="str">
        <f>IFERROR(INDEX('Cost_Components'!$Q$2:$Q$28,MATCH(E708,'Cost_Components'!$A$2:$A$28,0)),"")</f>
      </c>
      <c r="V708" s="90" t="str">
        <f>1/(1+'Calculation_Assumptions'!$B$5)^(B708-'Calculation_Assumptions'!$B$2)</f>
      </c>
      <c r="W708" s="91" t="str">
        <f>Q708*V708</f>
      </c>
      <c r="X708" s="92" t="str">
        <f>R708*V708</f>
      </c>
      <c r="Y708" s="93" t="str">
        <f>S708*V708</f>
      </c>
      <c r="Z708" s="94" t="str">
        <f>IFERROR(INDEX('Cost_Components'!$T$2:$T$28,MATCH(E708,'Cost_Components'!$A$2:$A$28,0)),"")</f>
      </c>
      <c r="AA708" s="95" t="str">
        <f>IFERROR(INDEX('Cost_Components'!$U$2:$U$28,MATCH(E708,'Cost_Components'!$A$2:$A$28,0)),"")</f>
      </c>
      <c r="AB708" s="96" t="str">
        <f>IFERROR(INDEX('Cost_Components'!$V$2:$V$28,MATCH(E708,'Cost_Components'!$A$2:$A$28,0)),"")</f>
      </c>
      <c r="AC708" s="97" t="str">
        <f>IFERROR(INDEX('Cost_Components'!$M$2:$M$28,MATCH(E708,'Cost_Components'!$A$2:$A$28,0)),"")</f>
      </c>
      <c r="AD708" s="98" t="str">
        <f>IFERROR(INDEX('Cost_Components'!$N$2:$N$28,MATCH(E708,'Cost_Components'!$A$2:$A$28,0)),"")</f>
      </c>
      <c r="AE708" s="34" t="str">
        <f>IFERROR(INDEX('Cost_Components'!$O$2:$O$28,MATCH(E708,'Cost_Components'!$A$2:$A$28,0)),"")</f>
      </c>
      <c r="AF708" s="99" t="n">
        <v>164231390.808675</v>
      </c>
      <c r="AG708" s="100" t="n">
        <v>164354507.169368</v>
      </c>
      <c r="AH708" s="101" t="str">
        <f>IF(H708="shared-count-once",COUNTIFS($A$2:$A$1405,A708,$B$2:$B$1405,B708,$E$2:$E$1405,E708),1)</f>
      </c>
      <c r="AI708" s="102" t="n">
        <v>296414030.31143</v>
      </c>
      <c r="AJ708" s="103" t="str">
        <f>IF(AI708=0,"",Q708/AI708)</f>
      </c>
      <c r="AK708" s="104" t="str">
        <f>IF(AI708=0,"",R708/AI708)</f>
      </c>
      <c r="AL708" s="105" t="str">
        <f>IF(AI708=0,"",S708/AI708)</f>
      </c>
      <c r="AM708" s="106" t="str">
        <f>IF(AI708=0,"",Y708/AI708)</f>
      </c>
    </row>
    <row r="709">
      <c r="A709" t="s">
        <v>115</v>
      </c>
      <c r="B709" s="73" t="n">
        <v>2030</v>
      </c>
      <c r="C709" t="s">
        <v>207</v>
      </c>
      <c r="D709"/>
      <c r="E709" s="74" t="s">
        <v>297</v>
      </c>
      <c r="F709" s="75" t="s">
        <v>298</v>
      </c>
      <c r="G709" s="76" t="s">
        <v>216</v>
      </c>
      <c r="H709" s="77" t="s">
        <v>217</v>
      </c>
      <c r="I709" s="78" t="s">
        <v>115</v>
      </c>
      <c r="J709" s="79" t="str">
        <f>IFERROR(INDEX('Cost_Components'!$K$2:$K$28,MATCH(E709,'Cost_Components'!$A$2:$A$28,0)),"")</f>
      </c>
      <c r="K709" s="80" t="str">
        <f>IF(OR(L709="",Z709="",AA709="",AB709=""),"",IF(B709&lt;AA709,L709,IF(B709&gt;AB709,Z709,L709+(Z709-L709)*MIN(MAX((B709-AA709+1)/MAX(AB709-AA709+1,1),0),1))))</f>
      </c>
      <c r="L709" s="81" t="str">
        <f>IFERROR(INDEX('Cost_Components'!$S$2:$S$28,MATCH(E709,'Cost_Components'!$A$2:$A$28,0)),"")</f>
      </c>
      <c r="M709" s="82" t="str">
        <f>IFERROR(INDEX('Cost_Components'!$L$2:$L$28,MATCH(E709,'Cost_Components'!$A$2:$A$28,0)),"")</f>
      </c>
      <c r="N709" s="83" t="str">
        <f>IFERROR(INDEX('Cost_Components'!$P$2:$P$28,MATCH(E709,'Cost_Components'!$A$2:$A$28,0)),"")</f>
      </c>
      <c r="O709" s="84" t="str">
        <f>AF709*J709</f>
      </c>
      <c r="P709" s="85" t="str">
        <f>AG709*J709</f>
      </c>
      <c r="Q709" s="86" t="str">
        <f>P709*L709*M709*N709</f>
      </c>
      <c r="R709" s="87" t="str">
        <f>O709*K709*M709*N709</f>
      </c>
      <c r="S709" s="88" t="str">
        <f>R709-Q709</f>
      </c>
      <c r="T709" s="34" t="str">
        <f>IFERROR(INDEX('Cost_Components'!$R$2:$R$28,MATCH(E709,'Cost_Components'!$A$2:$A$28,0)),"")</f>
      </c>
      <c r="U709" s="89" t="str">
        <f>IFERROR(INDEX('Cost_Components'!$Q$2:$Q$28,MATCH(E709,'Cost_Components'!$A$2:$A$28,0)),"")</f>
      </c>
      <c r="V709" s="90" t="str">
        <f>1/(1+'Calculation_Assumptions'!$B$5)^(B709-'Calculation_Assumptions'!$B$2)</f>
      </c>
      <c r="W709" s="91" t="str">
        <f>Q709*V709</f>
      </c>
      <c r="X709" s="92" t="str">
        <f>R709*V709</f>
      </c>
      <c r="Y709" s="93" t="str">
        <f>S709*V709</f>
      </c>
      <c r="Z709" s="94" t="str">
        <f>IFERROR(INDEX('Cost_Components'!$T$2:$T$28,MATCH(E709,'Cost_Components'!$A$2:$A$28,0)),"")</f>
      </c>
      <c r="AA709" s="95" t="str">
        <f>IFERROR(INDEX('Cost_Components'!$U$2:$U$28,MATCH(E709,'Cost_Components'!$A$2:$A$28,0)),"")</f>
      </c>
      <c r="AB709" s="96" t="str">
        <f>IFERROR(INDEX('Cost_Components'!$V$2:$V$28,MATCH(E709,'Cost_Components'!$A$2:$A$28,0)),"")</f>
      </c>
      <c r="AC709" s="97" t="str">
        <f>IFERROR(INDEX('Cost_Components'!$M$2:$M$28,MATCH(E709,'Cost_Components'!$A$2:$A$28,0)),"")</f>
      </c>
      <c r="AD709" s="98" t="str">
        <f>IFERROR(INDEX('Cost_Components'!$N$2:$N$28,MATCH(E709,'Cost_Components'!$A$2:$A$28,0)),"")</f>
      </c>
      <c r="AE709" s="34" t="str">
        <f>IFERROR(INDEX('Cost_Components'!$O$2:$O$28,MATCH(E709,'Cost_Components'!$A$2:$A$28,0)),"")</f>
      </c>
      <c r="AF709" s="99" t="n">
        <v>166361485.477627</v>
      </c>
      <c r="AG709" s="100" t="n">
        <v>166415552.282846</v>
      </c>
      <c r="AH709" s="101" t="str">
        <f>IF(H709="shared-count-once",COUNTIFS($A$2:$A$1405,A709,$B$2:$B$1405,B709,$E$2:$E$1405,E709),1)</f>
      </c>
      <c r="AI709" s="102" t="n">
        <v>298289404.664994</v>
      </c>
      <c r="AJ709" s="103" t="str">
        <f>IF(AI709=0,"",Q709/AI709)</f>
      </c>
      <c r="AK709" s="104" t="str">
        <f>IF(AI709=0,"",R709/AI709)</f>
      </c>
      <c r="AL709" s="105" t="str">
        <f>IF(AI709=0,"",S709/AI709)</f>
      </c>
      <c r="AM709" s="106" t="str">
        <f>IF(AI709=0,"",Y709/AI709)</f>
      </c>
    </row>
    <row r="710">
      <c r="A710" t="s">
        <v>115</v>
      </c>
      <c r="B710" s="73" t="n">
        <v>2031</v>
      </c>
      <c r="C710" t="s">
        <v>207</v>
      </c>
      <c r="D710"/>
      <c r="E710" s="74" t="s">
        <v>297</v>
      </c>
      <c r="F710" s="75" t="s">
        <v>298</v>
      </c>
      <c r="G710" s="76" t="s">
        <v>216</v>
      </c>
      <c r="H710" s="77" t="s">
        <v>217</v>
      </c>
      <c r="I710" s="78" t="s">
        <v>115</v>
      </c>
      <c r="J710" s="79" t="str">
        <f>IFERROR(INDEX('Cost_Components'!$K$2:$K$28,MATCH(E710,'Cost_Components'!$A$2:$A$28,0)),"")</f>
      </c>
      <c r="K710" s="80" t="str">
        <f>IF(OR(L710="",Z710="",AA710="",AB710=""),"",IF(B710&lt;AA710,L710,IF(B710&gt;AB710,Z710,L710+(Z710-L710)*MIN(MAX((B710-AA710+1)/MAX(AB710-AA710+1,1),0),1))))</f>
      </c>
      <c r="L710" s="81" t="str">
        <f>IFERROR(INDEX('Cost_Components'!$S$2:$S$28,MATCH(E710,'Cost_Components'!$A$2:$A$28,0)),"")</f>
      </c>
      <c r="M710" s="82" t="str">
        <f>IFERROR(INDEX('Cost_Components'!$L$2:$L$28,MATCH(E710,'Cost_Components'!$A$2:$A$28,0)),"")</f>
      </c>
      <c r="N710" s="83" t="str">
        <f>IFERROR(INDEX('Cost_Components'!$P$2:$P$28,MATCH(E710,'Cost_Components'!$A$2:$A$28,0)),"")</f>
      </c>
      <c r="O710" s="84" t="str">
        <f>AF710*J710</f>
      </c>
      <c r="P710" s="85" t="str">
        <f>AG710*J710</f>
      </c>
      <c r="Q710" s="86" t="str">
        <f>P710*L710*M710*N710</f>
      </c>
      <c r="R710" s="87" t="str">
        <f>O710*K710*M710*N710</f>
      </c>
      <c r="S710" s="88" t="str">
        <f>R710-Q710</f>
      </c>
      <c r="T710" s="34" t="str">
        <f>IFERROR(INDEX('Cost_Components'!$R$2:$R$28,MATCH(E710,'Cost_Components'!$A$2:$A$28,0)),"")</f>
      </c>
      <c r="U710" s="89" t="str">
        <f>IFERROR(INDEX('Cost_Components'!$Q$2:$Q$28,MATCH(E710,'Cost_Components'!$A$2:$A$28,0)),"")</f>
      </c>
      <c r="V710" s="90" t="str">
        <f>1/(1+'Calculation_Assumptions'!$B$5)^(B710-'Calculation_Assumptions'!$B$2)</f>
      </c>
      <c r="W710" s="91" t="str">
        <f>Q710*V710</f>
      </c>
      <c r="X710" s="92" t="str">
        <f>R710*V710</f>
      </c>
      <c r="Y710" s="93" t="str">
        <f>S710*V710</f>
      </c>
      <c r="Z710" s="94" t="str">
        <f>IFERROR(INDEX('Cost_Components'!$T$2:$T$28,MATCH(E710,'Cost_Components'!$A$2:$A$28,0)),"")</f>
      </c>
      <c r="AA710" s="95" t="str">
        <f>IFERROR(INDEX('Cost_Components'!$U$2:$U$28,MATCH(E710,'Cost_Components'!$A$2:$A$28,0)),"")</f>
      </c>
      <c r="AB710" s="96" t="str">
        <f>IFERROR(INDEX('Cost_Components'!$V$2:$V$28,MATCH(E710,'Cost_Components'!$A$2:$A$28,0)),"")</f>
      </c>
      <c r="AC710" s="97" t="str">
        <f>IFERROR(INDEX('Cost_Components'!$M$2:$M$28,MATCH(E710,'Cost_Components'!$A$2:$A$28,0)),"")</f>
      </c>
      <c r="AD710" s="98" t="str">
        <f>IFERROR(INDEX('Cost_Components'!$N$2:$N$28,MATCH(E710,'Cost_Components'!$A$2:$A$28,0)),"")</f>
      </c>
      <c r="AE710" s="34" t="str">
        <f>IFERROR(INDEX('Cost_Components'!$O$2:$O$28,MATCH(E710,'Cost_Components'!$A$2:$A$28,0)),"")</f>
      </c>
      <c r="AF710" s="99" t="n">
        <v>168463933.285047</v>
      </c>
      <c r="AG710" s="100" t="n">
        <v>168461285.903885</v>
      </c>
      <c r="AH710" s="101" t="str">
        <f>IF(H710="shared-count-once",COUNTIFS($A$2:$A$1405,A710,$B$2:$B$1405,B710,$E$2:$E$1405,E710),1)</f>
      </c>
      <c r="AI710" s="102" t="n">
        <v>300119636.925519</v>
      </c>
      <c r="AJ710" s="103" t="str">
        <f>IF(AI710=0,"",Q710/AI710)</f>
      </c>
      <c r="AK710" s="104" t="str">
        <f>IF(AI710=0,"",R710/AI710)</f>
      </c>
      <c r="AL710" s="105" t="str">
        <f>IF(AI710=0,"",S710/AI710)</f>
      </c>
      <c r="AM710" s="106" t="str">
        <f>IF(AI710=0,"",Y710/AI710)</f>
      </c>
    </row>
    <row r="711">
      <c r="A711" t="s">
        <v>115</v>
      </c>
      <c r="B711" s="73" t="n">
        <v>2032</v>
      </c>
      <c r="C711" t="s">
        <v>207</v>
      </c>
      <c r="D711"/>
      <c r="E711" s="74" t="s">
        <v>297</v>
      </c>
      <c r="F711" s="75" t="s">
        <v>298</v>
      </c>
      <c r="G711" s="76" t="s">
        <v>216</v>
      </c>
      <c r="H711" s="77" t="s">
        <v>217</v>
      </c>
      <c r="I711" s="78" t="s">
        <v>115</v>
      </c>
      <c r="J711" s="79" t="str">
        <f>IFERROR(INDEX('Cost_Components'!$K$2:$K$28,MATCH(E711,'Cost_Components'!$A$2:$A$28,0)),"")</f>
      </c>
      <c r="K711" s="80" t="str">
        <f>IF(OR(L711="",Z711="",AA711="",AB711=""),"",IF(B711&lt;AA711,L711,IF(B711&gt;AB711,Z711,L711+(Z711-L711)*MIN(MAX((B711-AA711+1)/MAX(AB711-AA711+1,1),0),1))))</f>
      </c>
      <c r="L711" s="81" t="str">
        <f>IFERROR(INDEX('Cost_Components'!$S$2:$S$28,MATCH(E711,'Cost_Components'!$A$2:$A$28,0)),"")</f>
      </c>
      <c r="M711" s="82" t="str">
        <f>IFERROR(INDEX('Cost_Components'!$L$2:$L$28,MATCH(E711,'Cost_Components'!$A$2:$A$28,0)),"")</f>
      </c>
      <c r="N711" s="83" t="str">
        <f>IFERROR(INDEX('Cost_Components'!$P$2:$P$28,MATCH(E711,'Cost_Components'!$A$2:$A$28,0)),"")</f>
      </c>
      <c r="O711" s="84" t="str">
        <f>AF711*J711</f>
      </c>
      <c r="P711" s="85" t="str">
        <f>AG711*J711</f>
      </c>
      <c r="Q711" s="86" t="str">
        <f>P711*L711*M711*N711</f>
      </c>
      <c r="R711" s="87" t="str">
        <f>O711*K711*M711*N711</f>
      </c>
      <c r="S711" s="88" t="str">
        <f>R711-Q711</f>
      </c>
      <c r="T711" s="34" t="str">
        <f>IFERROR(INDEX('Cost_Components'!$R$2:$R$28,MATCH(E711,'Cost_Components'!$A$2:$A$28,0)),"")</f>
      </c>
      <c r="U711" s="89" t="str">
        <f>IFERROR(INDEX('Cost_Components'!$Q$2:$Q$28,MATCH(E711,'Cost_Components'!$A$2:$A$28,0)),"")</f>
      </c>
      <c r="V711" s="90" t="str">
        <f>1/(1+'Calculation_Assumptions'!$B$5)^(B711-'Calculation_Assumptions'!$B$2)</f>
      </c>
      <c r="W711" s="91" t="str">
        <f>Q711*V711</f>
      </c>
      <c r="X711" s="92" t="str">
        <f>R711*V711</f>
      </c>
      <c r="Y711" s="93" t="str">
        <f>S711*V711</f>
      </c>
      <c r="Z711" s="94" t="str">
        <f>IFERROR(INDEX('Cost_Components'!$T$2:$T$28,MATCH(E711,'Cost_Components'!$A$2:$A$28,0)),"")</f>
      </c>
      <c r="AA711" s="95" t="str">
        <f>IFERROR(INDEX('Cost_Components'!$U$2:$U$28,MATCH(E711,'Cost_Components'!$A$2:$A$28,0)),"")</f>
      </c>
      <c r="AB711" s="96" t="str">
        <f>IFERROR(INDEX('Cost_Components'!$V$2:$V$28,MATCH(E711,'Cost_Components'!$A$2:$A$28,0)),"")</f>
      </c>
      <c r="AC711" s="97" t="str">
        <f>IFERROR(INDEX('Cost_Components'!$M$2:$M$28,MATCH(E711,'Cost_Components'!$A$2:$A$28,0)),"")</f>
      </c>
      <c r="AD711" s="98" t="str">
        <f>IFERROR(INDEX('Cost_Components'!$N$2:$N$28,MATCH(E711,'Cost_Components'!$A$2:$A$28,0)),"")</f>
      </c>
      <c r="AE711" s="34" t="str">
        <f>IFERROR(INDEX('Cost_Components'!$O$2:$O$28,MATCH(E711,'Cost_Components'!$A$2:$A$28,0)),"")</f>
      </c>
      <c r="AF711" s="99" t="n">
        <v>170541621.968633</v>
      </c>
      <c r="AG711" s="100" t="n">
        <v>170476615.351264</v>
      </c>
      <c r="AH711" s="101" t="str">
        <f>IF(H711="shared-count-once",COUNTIFS($A$2:$A$1405,A711,$B$2:$B$1405,B711,$E$2:$E$1405,E711),1)</f>
      </c>
      <c r="AI711" s="102" t="n">
        <v>301904628.083541</v>
      </c>
      <c r="AJ711" s="103" t="str">
        <f>IF(AI711=0,"",Q711/AI711)</f>
      </c>
      <c r="AK711" s="104" t="str">
        <f>IF(AI711=0,"",R711/AI711)</f>
      </c>
      <c r="AL711" s="105" t="str">
        <f>IF(AI711=0,"",S711/AI711)</f>
      </c>
      <c r="AM711" s="106" t="str">
        <f>IF(AI711=0,"",Y711/AI711)</f>
      </c>
    </row>
    <row r="712">
      <c r="A712" t="s">
        <v>115</v>
      </c>
      <c r="B712" s="73" t="n">
        <v>2033</v>
      </c>
      <c r="C712" t="s">
        <v>207</v>
      </c>
      <c r="D712"/>
      <c r="E712" s="74" t="s">
        <v>297</v>
      </c>
      <c r="F712" s="75" t="s">
        <v>298</v>
      </c>
      <c r="G712" s="76" t="s">
        <v>216</v>
      </c>
      <c r="H712" s="77" t="s">
        <v>217</v>
      </c>
      <c r="I712" s="78" t="s">
        <v>115</v>
      </c>
      <c r="J712" s="79" t="str">
        <f>IFERROR(INDEX('Cost_Components'!$K$2:$K$28,MATCH(E712,'Cost_Components'!$A$2:$A$28,0)),"")</f>
      </c>
      <c r="K712" s="80" t="str">
        <f>IF(OR(L712="",Z712="",AA712="",AB712=""),"",IF(B712&lt;AA712,L712,IF(B712&gt;AB712,Z712,L712+(Z712-L712)*MIN(MAX((B712-AA712+1)/MAX(AB712-AA712+1,1),0),1))))</f>
      </c>
      <c r="L712" s="81" t="str">
        <f>IFERROR(INDEX('Cost_Components'!$S$2:$S$28,MATCH(E712,'Cost_Components'!$A$2:$A$28,0)),"")</f>
      </c>
      <c r="M712" s="82" t="str">
        <f>IFERROR(INDEX('Cost_Components'!$L$2:$L$28,MATCH(E712,'Cost_Components'!$A$2:$A$28,0)),"")</f>
      </c>
      <c r="N712" s="83" t="str">
        <f>IFERROR(INDEX('Cost_Components'!$P$2:$P$28,MATCH(E712,'Cost_Components'!$A$2:$A$28,0)),"")</f>
      </c>
      <c r="O712" s="84" t="str">
        <f>AF712*J712</f>
      </c>
      <c r="P712" s="85" t="str">
        <f>AG712*J712</f>
      </c>
      <c r="Q712" s="86" t="str">
        <f>P712*L712*M712*N712</f>
      </c>
      <c r="R712" s="87" t="str">
        <f>O712*K712*M712*N712</f>
      </c>
      <c r="S712" s="88" t="str">
        <f>R712-Q712</f>
      </c>
      <c r="T712" s="34" t="str">
        <f>IFERROR(INDEX('Cost_Components'!$R$2:$R$28,MATCH(E712,'Cost_Components'!$A$2:$A$28,0)),"")</f>
      </c>
      <c r="U712" s="89" t="str">
        <f>IFERROR(INDEX('Cost_Components'!$Q$2:$Q$28,MATCH(E712,'Cost_Components'!$A$2:$A$28,0)),"")</f>
      </c>
      <c r="V712" s="90" t="str">
        <f>1/(1+'Calculation_Assumptions'!$B$5)^(B712-'Calculation_Assumptions'!$B$2)</f>
      </c>
      <c r="W712" s="91" t="str">
        <f>Q712*V712</f>
      </c>
      <c r="X712" s="92" t="str">
        <f>R712*V712</f>
      </c>
      <c r="Y712" s="93" t="str">
        <f>S712*V712</f>
      </c>
      <c r="Z712" s="94" t="str">
        <f>IFERROR(INDEX('Cost_Components'!$T$2:$T$28,MATCH(E712,'Cost_Components'!$A$2:$A$28,0)),"")</f>
      </c>
      <c r="AA712" s="95" t="str">
        <f>IFERROR(INDEX('Cost_Components'!$U$2:$U$28,MATCH(E712,'Cost_Components'!$A$2:$A$28,0)),"")</f>
      </c>
      <c r="AB712" s="96" t="str">
        <f>IFERROR(INDEX('Cost_Components'!$V$2:$V$28,MATCH(E712,'Cost_Components'!$A$2:$A$28,0)),"")</f>
      </c>
      <c r="AC712" s="97" t="str">
        <f>IFERROR(INDEX('Cost_Components'!$M$2:$M$28,MATCH(E712,'Cost_Components'!$A$2:$A$28,0)),"")</f>
      </c>
      <c r="AD712" s="98" t="str">
        <f>IFERROR(INDEX('Cost_Components'!$N$2:$N$28,MATCH(E712,'Cost_Components'!$A$2:$A$28,0)),"")</f>
      </c>
      <c r="AE712" s="34" t="str">
        <f>IFERROR(INDEX('Cost_Components'!$O$2:$O$28,MATCH(E712,'Cost_Components'!$A$2:$A$28,0)),"")</f>
      </c>
      <c r="AF712" s="99" t="n">
        <v>172594694.040452</v>
      </c>
      <c r="AG712" s="100" t="n">
        <v>172461509.841257</v>
      </c>
      <c r="AH712" s="101" t="str">
        <f>IF(H712="shared-count-once",COUNTIFS($A$2:$A$1405,A712,$B$2:$B$1405,B712,$E$2:$E$1405,E712),1)</f>
      </c>
      <c r="AI712" s="102" t="n">
        <v>303644277.16916</v>
      </c>
      <c r="AJ712" s="103" t="str">
        <f>IF(AI712=0,"",Q712/AI712)</f>
      </c>
      <c r="AK712" s="104" t="str">
        <f>IF(AI712=0,"",R712/AI712)</f>
      </c>
      <c r="AL712" s="105" t="str">
        <f>IF(AI712=0,"",S712/AI712)</f>
      </c>
      <c r="AM712" s="106" t="str">
        <f>IF(AI712=0,"",Y712/AI712)</f>
      </c>
    </row>
    <row r="713">
      <c r="A713" t="s">
        <v>115</v>
      </c>
      <c r="B713" s="73" t="n">
        <v>2034</v>
      </c>
      <c r="C713" t="s">
        <v>207</v>
      </c>
      <c r="D713"/>
      <c r="E713" s="74" t="s">
        <v>297</v>
      </c>
      <c r="F713" s="75" t="s">
        <v>298</v>
      </c>
      <c r="G713" s="76" t="s">
        <v>216</v>
      </c>
      <c r="H713" s="77" t="s">
        <v>217</v>
      </c>
      <c r="I713" s="78" t="s">
        <v>115</v>
      </c>
      <c r="J713" s="79" t="str">
        <f>IFERROR(INDEX('Cost_Components'!$K$2:$K$28,MATCH(E713,'Cost_Components'!$A$2:$A$28,0)),"")</f>
      </c>
      <c r="K713" s="80" t="str">
        <f>IF(OR(L713="",Z713="",AA713="",AB713=""),"",IF(B713&lt;AA713,L713,IF(B713&gt;AB713,Z713,L713+(Z713-L713)*MIN(MAX((B713-AA713+1)/MAX(AB713-AA713+1,1),0),1))))</f>
      </c>
      <c r="L713" s="81" t="str">
        <f>IFERROR(INDEX('Cost_Components'!$S$2:$S$28,MATCH(E713,'Cost_Components'!$A$2:$A$28,0)),"")</f>
      </c>
      <c r="M713" s="82" t="str">
        <f>IFERROR(INDEX('Cost_Components'!$L$2:$L$28,MATCH(E713,'Cost_Components'!$A$2:$A$28,0)),"")</f>
      </c>
      <c r="N713" s="83" t="str">
        <f>IFERROR(INDEX('Cost_Components'!$P$2:$P$28,MATCH(E713,'Cost_Components'!$A$2:$A$28,0)),"")</f>
      </c>
      <c r="O713" s="84" t="str">
        <f>AF713*J713</f>
      </c>
      <c r="P713" s="85" t="str">
        <f>AG713*J713</f>
      </c>
      <c r="Q713" s="86" t="str">
        <f>P713*L713*M713*N713</f>
      </c>
      <c r="R713" s="87" t="str">
        <f>O713*K713*M713*N713</f>
      </c>
      <c r="S713" s="88" t="str">
        <f>R713-Q713</f>
      </c>
      <c r="T713" s="34" t="str">
        <f>IFERROR(INDEX('Cost_Components'!$R$2:$R$28,MATCH(E713,'Cost_Components'!$A$2:$A$28,0)),"")</f>
      </c>
      <c r="U713" s="89" t="str">
        <f>IFERROR(INDEX('Cost_Components'!$Q$2:$Q$28,MATCH(E713,'Cost_Components'!$A$2:$A$28,0)),"")</f>
      </c>
      <c r="V713" s="90" t="str">
        <f>1/(1+'Calculation_Assumptions'!$B$5)^(B713-'Calculation_Assumptions'!$B$2)</f>
      </c>
      <c r="W713" s="91" t="str">
        <f>Q713*V713</f>
      </c>
      <c r="X713" s="92" t="str">
        <f>R713*V713</f>
      </c>
      <c r="Y713" s="93" t="str">
        <f>S713*V713</f>
      </c>
      <c r="Z713" s="94" t="str">
        <f>IFERROR(INDEX('Cost_Components'!$T$2:$T$28,MATCH(E713,'Cost_Components'!$A$2:$A$28,0)),"")</f>
      </c>
      <c r="AA713" s="95" t="str">
        <f>IFERROR(INDEX('Cost_Components'!$U$2:$U$28,MATCH(E713,'Cost_Components'!$A$2:$A$28,0)),"")</f>
      </c>
      <c r="AB713" s="96" t="str">
        <f>IFERROR(INDEX('Cost_Components'!$V$2:$V$28,MATCH(E713,'Cost_Components'!$A$2:$A$28,0)),"")</f>
      </c>
      <c r="AC713" s="97" t="str">
        <f>IFERROR(INDEX('Cost_Components'!$M$2:$M$28,MATCH(E713,'Cost_Components'!$A$2:$A$28,0)),"")</f>
      </c>
      <c r="AD713" s="98" t="str">
        <f>IFERROR(INDEX('Cost_Components'!$N$2:$N$28,MATCH(E713,'Cost_Components'!$A$2:$A$28,0)),"")</f>
      </c>
      <c r="AE713" s="34" t="str">
        <f>IFERROR(INDEX('Cost_Components'!$O$2:$O$28,MATCH(E713,'Cost_Components'!$A$2:$A$28,0)),"")</f>
      </c>
      <c r="AF713" s="99" t="n">
        <v>174668779.678156</v>
      </c>
      <c r="AG713" s="100" t="n">
        <v>174461686.278167</v>
      </c>
      <c r="AH713" s="101" t="str">
        <f>IF(H713="shared-count-once",COUNTIFS($A$2:$A$1405,A713,$B$2:$B$1405,B713,$E$2:$E$1405,E713),1)</f>
      </c>
      <c r="AI713" s="102" t="n">
        <v>305332541.184984</v>
      </c>
      <c r="AJ713" s="103" t="str">
        <f>IF(AI713=0,"",Q713/AI713)</f>
      </c>
      <c r="AK713" s="104" t="str">
        <f>IF(AI713=0,"",R713/AI713)</f>
      </c>
      <c r="AL713" s="105" t="str">
        <f>IF(AI713=0,"",S713/AI713)</f>
      </c>
      <c r="AM713" s="106" t="str">
        <f>IF(AI713=0,"",Y713/AI713)</f>
      </c>
    </row>
    <row r="714">
      <c r="A714" t="s">
        <v>115</v>
      </c>
      <c r="B714" s="73" t="n">
        <v>2035</v>
      </c>
      <c r="C714" t="s">
        <v>207</v>
      </c>
      <c r="D714"/>
      <c r="E714" s="74" t="s">
        <v>297</v>
      </c>
      <c r="F714" s="75" t="s">
        <v>298</v>
      </c>
      <c r="G714" s="76" t="s">
        <v>216</v>
      </c>
      <c r="H714" s="77" t="s">
        <v>217</v>
      </c>
      <c r="I714" s="78" t="s">
        <v>115</v>
      </c>
      <c r="J714" s="79" t="str">
        <f>IFERROR(INDEX('Cost_Components'!$K$2:$K$28,MATCH(E714,'Cost_Components'!$A$2:$A$28,0)),"")</f>
      </c>
      <c r="K714" s="80" t="str">
        <f>IF(OR(L714="",Z714="",AA714="",AB714=""),"",IF(B714&lt;AA714,L714,IF(B714&gt;AB714,Z714,L714+(Z714-L714)*MIN(MAX((B714-AA714+1)/MAX(AB714-AA714+1,1),0),1))))</f>
      </c>
      <c r="L714" s="81" t="str">
        <f>IFERROR(INDEX('Cost_Components'!$S$2:$S$28,MATCH(E714,'Cost_Components'!$A$2:$A$28,0)),"")</f>
      </c>
      <c r="M714" s="82" t="str">
        <f>IFERROR(INDEX('Cost_Components'!$L$2:$L$28,MATCH(E714,'Cost_Components'!$A$2:$A$28,0)),"")</f>
      </c>
      <c r="N714" s="83" t="str">
        <f>IFERROR(INDEX('Cost_Components'!$P$2:$P$28,MATCH(E714,'Cost_Components'!$A$2:$A$28,0)),"")</f>
      </c>
      <c r="O714" s="84" t="str">
        <f>AF714*J714</f>
      </c>
      <c r="P714" s="85" t="str">
        <f>AG714*J714</f>
      </c>
      <c r="Q714" s="86" t="str">
        <f>P714*L714*M714*N714</f>
      </c>
      <c r="R714" s="87" t="str">
        <f>O714*K714*M714*N714</f>
      </c>
      <c r="S714" s="88" t="str">
        <f>R714-Q714</f>
      </c>
      <c r="T714" s="34" t="str">
        <f>IFERROR(INDEX('Cost_Components'!$R$2:$R$28,MATCH(E714,'Cost_Components'!$A$2:$A$28,0)),"")</f>
      </c>
      <c r="U714" s="89" t="str">
        <f>IFERROR(INDEX('Cost_Components'!$Q$2:$Q$28,MATCH(E714,'Cost_Components'!$A$2:$A$28,0)),"")</f>
      </c>
      <c r="V714" s="90" t="str">
        <f>1/(1+'Calculation_Assumptions'!$B$5)^(B714-'Calculation_Assumptions'!$B$2)</f>
      </c>
      <c r="W714" s="91" t="str">
        <f>Q714*V714</f>
      </c>
      <c r="X714" s="92" t="str">
        <f>R714*V714</f>
      </c>
      <c r="Y714" s="93" t="str">
        <f>S714*V714</f>
      </c>
      <c r="Z714" s="94" t="str">
        <f>IFERROR(INDEX('Cost_Components'!$T$2:$T$28,MATCH(E714,'Cost_Components'!$A$2:$A$28,0)),"")</f>
      </c>
      <c r="AA714" s="95" t="str">
        <f>IFERROR(INDEX('Cost_Components'!$U$2:$U$28,MATCH(E714,'Cost_Components'!$A$2:$A$28,0)),"")</f>
      </c>
      <c r="AB714" s="96" t="str">
        <f>IFERROR(INDEX('Cost_Components'!$V$2:$V$28,MATCH(E714,'Cost_Components'!$A$2:$A$28,0)),"")</f>
      </c>
      <c r="AC714" s="97" t="str">
        <f>IFERROR(INDEX('Cost_Components'!$M$2:$M$28,MATCH(E714,'Cost_Components'!$A$2:$A$28,0)),"")</f>
      </c>
      <c r="AD714" s="98" t="str">
        <f>IFERROR(INDEX('Cost_Components'!$N$2:$N$28,MATCH(E714,'Cost_Components'!$A$2:$A$28,0)),"")</f>
      </c>
      <c r="AE714" s="34" t="str">
        <f>IFERROR(INDEX('Cost_Components'!$O$2:$O$28,MATCH(E714,'Cost_Components'!$A$2:$A$28,0)),"")</f>
      </c>
      <c r="AF714" s="99" t="n">
        <v>176826584.171162</v>
      </c>
      <c r="AG714" s="100" t="n">
        <v>176538766.30208</v>
      </c>
      <c r="AH714" s="101" t="str">
        <f>IF(H714="shared-count-once",COUNTIFS($A$2:$A$1405,A714,$B$2:$B$1405,B714,$E$2:$E$1405,E714),1)</f>
      </c>
      <c r="AI714" s="102" t="n">
        <v>306964650.16712</v>
      </c>
      <c r="AJ714" s="103" t="str">
        <f>IF(AI714=0,"",Q714/AI714)</f>
      </c>
      <c r="AK714" s="104" t="str">
        <f>IF(AI714=0,"",R714/AI714)</f>
      </c>
      <c r="AL714" s="105" t="str">
        <f>IF(AI714=0,"",S714/AI714)</f>
      </c>
      <c r="AM714" s="106" t="str">
        <f>IF(AI714=0,"",Y714/AI714)</f>
      </c>
    </row>
    <row r="715">
      <c r="A715" t="s">
        <v>115</v>
      </c>
      <c r="B715" s="73" t="n">
        <v>2036</v>
      </c>
      <c r="C715" t="s">
        <v>207</v>
      </c>
      <c r="D715"/>
      <c r="E715" s="74" t="s">
        <v>297</v>
      </c>
      <c r="F715" s="75" t="s">
        <v>298</v>
      </c>
      <c r="G715" s="76" t="s">
        <v>216</v>
      </c>
      <c r="H715" s="77" t="s">
        <v>217</v>
      </c>
      <c r="I715" s="78" t="s">
        <v>115</v>
      </c>
      <c r="J715" s="79" t="str">
        <f>IFERROR(INDEX('Cost_Components'!$K$2:$K$28,MATCH(E715,'Cost_Components'!$A$2:$A$28,0)),"")</f>
      </c>
      <c r="K715" s="80" t="str">
        <f>IF(OR(L715="",Z715="",AA715="",AB715=""),"",IF(B715&lt;AA715,L715,IF(B715&gt;AB715,Z715,L715+(Z715-L715)*MIN(MAX((B715-AA715+1)/MAX(AB715-AA715+1,1),0),1))))</f>
      </c>
      <c r="L715" s="81" t="str">
        <f>IFERROR(INDEX('Cost_Components'!$S$2:$S$28,MATCH(E715,'Cost_Components'!$A$2:$A$28,0)),"")</f>
      </c>
      <c r="M715" s="82" t="str">
        <f>IFERROR(INDEX('Cost_Components'!$L$2:$L$28,MATCH(E715,'Cost_Components'!$A$2:$A$28,0)),"")</f>
      </c>
      <c r="N715" s="83" t="str">
        <f>IFERROR(INDEX('Cost_Components'!$P$2:$P$28,MATCH(E715,'Cost_Components'!$A$2:$A$28,0)),"")</f>
      </c>
      <c r="O715" s="84" t="str">
        <f>AF715*J715</f>
      </c>
      <c r="P715" s="85" t="str">
        <f>AG715*J715</f>
      </c>
      <c r="Q715" s="86" t="str">
        <f>P715*L715*M715*N715</f>
      </c>
      <c r="R715" s="87" t="str">
        <f>O715*K715*M715*N715</f>
      </c>
      <c r="S715" s="88" t="str">
        <f>R715-Q715</f>
      </c>
      <c r="T715" s="34" t="str">
        <f>IFERROR(INDEX('Cost_Components'!$R$2:$R$28,MATCH(E715,'Cost_Components'!$A$2:$A$28,0)),"")</f>
      </c>
      <c r="U715" s="89" t="str">
        <f>IFERROR(INDEX('Cost_Components'!$Q$2:$Q$28,MATCH(E715,'Cost_Components'!$A$2:$A$28,0)),"")</f>
      </c>
      <c r="V715" s="90" t="str">
        <f>1/(1+'Calculation_Assumptions'!$B$5)^(B715-'Calculation_Assumptions'!$B$2)</f>
      </c>
      <c r="W715" s="91" t="str">
        <f>Q715*V715</f>
      </c>
      <c r="X715" s="92" t="str">
        <f>R715*V715</f>
      </c>
      <c r="Y715" s="93" t="str">
        <f>S715*V715</f>
      </c>
      <c r="Z715" s="94" t="str">
        <f>IFERROR(INDEX('Cost_Components'!$T$2:$T$28,MATCH(E715,'Cost_Components'!$A$2:$A$28,0)),"")</f>
      </c>
      <c r="AA715" s="95" t="str">
        <f>IFERROR(INDEX('Cost_Components'!$U$2:$U$28,MATCH(E715,'Cost_Components'!$A$2:$A$28,0)),"")</f>
      </c>
      <c r="AB715" s="96" t="str">
        <f>IFERROR(INDEX('Cost_Components'!$V$2:$V$28,MATCH(E715,'Cost_Components'!$A$2:$A$28,0)),"")</f>
      </c>
      <c r="AC715" s="97" t="str">
        <f>IFERROR(INDEX('Cost_Components'!$M$2:$M$28,MATCH(E715,'Cost_Components'!$A$2:$A$28,0)),"")</f>
      </c>
      <c r="AD715" s="98" t="str">
        <f>IFERROR(INDEX('Cost_Components'!$N$2:$N$28,MATCH(E715,'Cost_Components'!$A$2:$A$28,0)),"")</f>
      </c>
      <c r="AE715" s="34" t="str">
        <f>IFERROR(INDEX('Cost_Components'!$O$2:$O$28,MATCH(E715,'Cost_Components'!$A$2:$A$28,0)),"")</f>
      </c>
      <c r="AF715" s="99" t="n">
        <v>178998629.133496</v>
      </c>
      <c r="AG715" s="100" t="n">
        <v>178623659.570201</v>
      </c>
      <c r="AH715" s="101" t="str">
        <f>IF(H715="shared-count-once",COUNTIFS($A$2:$A$1405,A715,$B$2:$B$1405,B715,$E$2:$E$1405,E715),1)</f>
      </c>
      <c r="AI715" s="102" t="n">
        <v>308542769.756622</v>
      </c>
      <c r="AJ715" s="103" t="str">
        <f>IF(AI715=0,"",Q715/AI715)</f>
      </c>
      <c r="AK715" s="104" t="str">
        <f>IF(AI715=0,"",R715/AI715)</f>
      </c>
      <c r="AL715" s="105" t="str">
        <f>IF(AI715=0,"",S715/AI715)</f>
      </c>
      <c r="AM715" s="106" t="str">
        <f>IF(AI715=0,"",Y715/AI715)</f>
      </c>
    </row>
    <row r="716">
      <c r="A716" t="s">
        <v>115</v>
      </c>
      <c r="B716" s="73" t="n">
        <v>2037</v>
      </c>
      <c r="C716" t="s">
        <v>207</v>
      </c>
      <c r="D716"/>
      <c r="E716" s="74" t="s">
        <v>297</v>
      </c>
      <c r="F716" s="75" t="s">
        <v>298</v>
      </c>
      <c r="G716" s="76" t="s">
        <v>216</v>
      </c>
      <c r="H716" s="77" t="s">
        <v>217</v>
      </c>
      <c r="I716" s="78" t="s">
        <v>115</v>
      </c>
      <c r="J716" s="79" t="str">
        <f>IFERROR(INDEX('Cost_Components'!$K$2:$K$28,MATCH(E716,'Cost_Components'!$A$2:$A$28,0)),"")</f>
      </c>
      <c r="K716" s="80" t="str">
        <f>IF(OR(L716="",Z716="",AA716="",AB716=""),"",IF(B716&lt;AA716,L716,IF(B716&gt;AB716,Z716,L716+(Z716-L716)*MIN(MAX((B716-AA716+1)/MAX(AB716-AA716+1,1),0),1))))</f>
      </c>
      <c r="L716" s="81" t="str">
        <f>IFERROR(INDEX('Cost_Components'!$S$2:$S$28,MATCH(E716,'Cost_Components'!$A$2:$A$28,0)),"")</f>
      </c>
      <c r="M716" s="82" t="str">
        <f>IFERROR(INDEX('Cost_Components'!$L$2:$L$28,MATCH(E716,'Cost_Components'!$A$2:$A$28,0)),"")</f>
      </c>
      <c r="N716" s="83" t="str">
        <f>IFERROR(INDEX('Cost_Components'!$P$2:$P$28,MATCH(E716,'Cost_Components'!$A$2:$A$28,0)),"")</f>
      </c>
      <c r="O716" s="84" t="str">
        <f>AF716*J716</f>
      </c>
      <c r="P716" s="85" t="str">
        <f>AG716*J716</f>
      </c>
      <c r="Q716" s="86" t="str">
        <f>P716*L716*M716*N716</f>
      </c>
      <c r="R716" s="87" t="str">
        <f>O716*K716*M716*N716</f>
      </c>
      <c r="S716" s="88" t="str">
        <f>R716-Q716</f>
      </c>
      <c r="T716" s="34" t="str">
        <f>IFERROR(INDEX('Cost_Components'!$R$2:$R$28,MATCH(E716,'Cost_Components'!$A$2:$A$28,0)),"")</f>
      </c>
      <c r="U716" s="89" t="str">
        <f>IFERROR(INDEX('Cost_Components'!$Q$2:$Q$28,MATCH(E716,'Cost_Components'!$A$2:$A$28,0)),"")</f>
      </c>
      <c r="V716" s="90" t="str">
        <f>1/(1+'Calculation_Assumptions'!$B$5)^(B716-'Calculation_Assumptions'!$B$2)</f>
      </c>
      <c r="W716" s="91" t="str">
        <f>Q716*V716</f>
      </c>
      <c r="X716" s="92" t="str">
        <f>R716*V716</f>
      </c>
      <c r="Y716" s="93" t="str">
        <f>S716*V716</f>
      </c>
      <c r="Z716" s="94" t="str">
        <f>IFERROR(INDEX('Cost_Components'!$T$2:$T$28,MATCH(E716,'Cost_Components'!$A$2:$A$28,0)),"")</f>
      </c>
      <c r="AA716" s="95" t="str">
        <f>IFERROR(INDEX('Cost_Components'!$U$2:$U$28,MATCH(E716,'Cost_Components'!$A$2:$A$28,0)),"")</f>
      </c>
      <c r="AB716" s="96" t="str">
        <f>IFERROR(INDEX('Cost_Components'!$V$2:$V$28,MATCH(E716,'Cost_Components'!$A$2:$A$28,0)),"")</f>
      </c>
      <c r="AC716" s="97" t="str">
        <f>IFERROR(INDEX('Cost_Components'!$M$2:$M$28,MATCH(E716,'Cost_Components'!$A$2:$A$28,0)),"")</f>
      </c>
      <c r="AD716" s="98" t="str">
        <f>IFERROR(INDEX('Cost_Components'!$N$2:$N$28,MATCH(E716,'Cost_Components'!$A$2:$A$28,0)),"")</f>
      </c>
      <c r="AE716" s="34" t="str">
        <f>IFERROR(INDEX('Cost_Components'!$O$2:$O$28,MATCH(E716,'Cost_Components'!$A$2:$A$28,0)),"")</f>
      </c>
      <c r="AF716" s="99" t="n">
        <v>181206730.992024</v>
      </c>
      <c r="AG716" s="100" t="n">
        <v>180737927.453992</v>
      </c>
      <c r="AH716" s="101" t="str">
        <f>IF(H716="shared-count-once",COUNTIFS($A$2:$A$1405,A716,$B$2:$B$1405,B716,$E$2:$E$1405,E716),1)</f>
      </c>
      <c r="AI716" s="102" t="n">
        <v>310068287.63643</v>
      </c>
      <c r="AJ716" s="103" t="str">
        <f>IF(AI716=0,"",Q716/AI716)</f>
      </c>
      <c r="AK716" s="104" t="str">
        <f>IF(AI716=0,"",R716/AI716)</f>
      </c>
      <c r="AL716" s="105" t="str">
        <f>IF(AI716=0,"",S716/AI716)</f>
      </c>
      <c r="AM716" s="106" t="str">
        <f>IF(AI716=0,"",Y716/AI716)</f>
      </c>
    </row>
    <row r="717">
      <c r="A717" t="s">
        <v>115</v>
      </c>
      <c r="B717" s="73" t="n">
        <v>2038</v>
      </c>
      <c r="C717" t="s">
        <v>207</v>
      </c>
      <c r="D717"/>
      <c r="E717" s="74" t="s">
        <v>297</v>
      </c>
      <c r="F717" s="75" t="s">
        <v>298</v>
      </c>
      <c r="G717" s="76" t="s">
        <v>216</v>
      </c>
      <c r="H717" s="77" t="s">
        <v>217</v>
      </c>
      <c r="I717" s="78" t="s">
        <v>115</v>
      </c>
      <c r="J717" s="79" t="str">
        <f>IFERROR(INDEX('Cost_Components'!$K$2:$K$28,MATCH(E717,'Cost_Components'!$A$2:$A$28,0)),"")</f>
      </c>
      <c r="K717" s="80" t="str">
        <f>IF(OR(L717="",Z717="",AA717="",AB717=""),"",IF(B717&lt;AA717,L717,IF(B717&gt;AB717,Z717,L717+(Z717-L717)*MIN(MAX((B717-AA717+1)/MAX(AB717-AA717+1,1),0),1))))</f>
      </c>
      <c r="L717" s="81" t="str">
        <f>IFERROR(INDEX('Cost_Components'!$S$2:$S$28,MATCH(E717,'Cost_Components'!$A$2:$A$28,0)),"")</f>
      </c>
      <c r="M717" s="82" t="str">
        <f>IFERROR(INDEX('Cost_Components'!$L$2:$L$28,MATCH(E717,'Cost_Components'!$A$2:$A$28,0)),"")</f>
      </c>
      <c r="N717" s="83" t="str">
        <f>IFERROR(INDEX('Cost_Components'!$P$2:$P$28,MATCH(E717,'Cost_Components'!$A$2:$A$28,0)),"")</f>
      </c>
      <c r="O717" s="84" t="str">
        <f>AF717*J717</f>
      </c>
      <c r="P717" s="85" t="str">
        <f>AG717*J717</f>
      </c>
      <c r="Q717" s="86" t="str">
        <f>P717*L717*M717*N717</f>
      </c>
      <c r="R717" s="87" t="str">
        <f>O717*K717*M717*N717</f>
      </c>
      <c r="S717" s="88" t="str">
        <f>R717-Q717</f>
      </c>
      <c r="T717" s="34" t="str">
        <f>IFERROR(INDEX('Cost_Components'!$R$2:$R$28,MATCH(E717,'Cost_Components'!$A$2:$A$28,0)),"")</f>
      </c>
      <c r="U717" s="89" t="str">
        <f>IFERROR(INDEX('Cost_Components'!$Q$2:$Q$28,MATCH(E717,'Cost_Components'!$A$2:$A$28,0)),"")</f>
      </c>
      <c r="V717" s="90" t="str">
        <f>1/(1+'Calculation_Assumptions'!$B$5)^(B717-'Calculation_Assumptions'!$B$2)</f>
      </c>
      <c r="W717" s="91" t="str">
        <f>Q717*V717</f>
      </c>
      <c r="X717" s="92" t="str">
        <f>R717*V717</f>
      </c>
      <c r="Y717" s="93" t="str">
        <f>S717*V717</f>
      </c>
      <c r="Z717" s="94" t="str">
        <f>IFERROR(INDEX('Cost_Components'!$T$2:$T$28,MATCH(E717,'Cost_Components'!$A$2:$A$28,0)),"")</f>
      </c>
      <c r="AA717" s="95" t="str">
        <f>IFERROR(INDEX('Cost_Components'!$U$2:$U$28,MATCH(E717,'Cost_Components'!$A$2:$A$28,0)),"")</f>
      </c>
      <c r="AB717" s="96" t="str">
        <f>IFERROR(INDEX('Cost_Components'!$V$2:$V$28,MATCH(E717,'Cost_Components'!$A$2:$A$28,0)),"")</f>
      </c>
      <c r="AC717" s="97" t="str">
        <f>IFERROR(INDEX('Cost_Components'!$M$2:$M$28,MATCH(E717,'Cost_Components'!$A$2:$A$28,0)),"")</f>
      </c>
      <c r="AD717" s="98" t="str">
        <f>IFERROR(INDEX('Cost_Components'!$N$2:$N$28,MATCH(E717,'Cost_Components'!$A$2:$A$28,0)),"")</f>
      </c>
      <c r="AE717" s="34" t="str">
        <f>IFERROR(INDEX('Cost_Components'!$O$2:$O$28,MATCH(E717,'Cost_Components'!$A$2:$A$28,0)),"")</f>
      </c>
      <c r="AF717" s="99" t="n">
        <v>183340446.626795</v>
      </c>
      <c r="AG717" s="100" t="n">
        <v>182803771.129387</v>
      </c>
      <c r="AH717" s="101" t="str">
        <f>IF(H717="shared-count-once",COUNTIFS($A$2:$A$1405,A717,$B$2:$B$1405,B717,$E$2:$E$1405,E717),1)</f>
      </c>
      <c r="AI717" s="102" t="n">
        <v>311532999.13163</v>
      </c>
      <c r="AJ717" s="103" t="str">
        <f>IF(AI717=0,"",Q717/AI717)</f>
      </c>
      <c r="AK717" s="104" t="str">
        <f>IF(AI717=0,"",R717/AI717)</f>
      </c>
      <c r="AL717" s="105" t="str">
        <f>IF(AI717=0,"",S717/AI717)</f>
      </c>
      <c r="AM717" s="106" t="str">
        <f>IF(AI717=0,"",Y717/AI717)</f>
      </c>
    </row>
    <row r="718">
      <c r="A718" t="s">
        <v>115</v>
      </c>
      <c r="B718" s="73" t="n">
        <v>2039</v>
      </c>
      <c r="C718" t="s">
        <v>207</v>
      </c>
      <c r="D718"/>
      <c r="E718" s="74" t="s">
        <v>297</v>
      </c>
      <c r="F718" s="75" t="s">
        <v>298</v>
      </c>
      <c r="G718" s="76" t="s">
        <v>216</v>
      </c>
      <c r="H718" s="77" t="s">
        <v>217</v>
      </c>
      <c r="I718" s="78" t="s">
        <v>115</v>
      </c>
      <c r="J718" s="79" t="str">
        <f>IFERROR(INDEX('Cost_Components'!$K$2:$K$28,MATCH(E718,'Cost_Components'!$A$2:$A$28,0)),"")</f>
      </c>
      <c r="K718" s="80" t="str">
        <f>IF(OR(L718="",Z718="",AA718="",AB718=""),"",IF(B718&lt;AA718,L718,IF(B718&gt;AB718,Z718,L718+(Z718-L718)*MIN(MAX((B718-AA718+1)/MAX(AB718-AA718+1,1),0),1))))</f>
      </c>
      <c r="L718" s="81" t="str">
        <f>IFERROR(INDEX('Cost_Components'!$S$2:$S$28,MATCH(E718,'Cost_Components'!$A$2:$A$28,0)),"")</f>
      </c>
      <c r="M718" s="82" t="str">
        <f>IFERROR(INDEX('Cost_Components'!$L$2:$L$28,MATCH(E718,'Cost_Components'!$A$2:$A$28,0)),"")</f>
      </c>
      <c r="N718" s="83" t="str">
        <f>IFERROR(INDEX('Cost_Components'!$P$2:$P$28,MATCH(E718,'Cost_Components'!$A$2:$A$28,0)),"")</f>
      </c>
      <c r="O718" s="84" t="str">
        <f>AF718*J718</f>
      </c>
      <c r="P718" s="85" t="str">
        <f>AG718*J718</f>
      </c>
      <c r="Q718" s="86" t="str">
        <f>P718*L718*M718*N718</f>
      </c>
      <c r="R718" s="87" t="str">
        <f>O718*K718*M718*N718</f>
      </c>
      <c r="S718" s="88" t="str">
        <f>R718-Q718</f>
      </c>
      <c r="T718" s="34" t="str">
        <f>IFERROR(INDEX('Cost_Components'!$R$2:$R$28,MATCH(E718,'Cost_Components'!$A$2:$A$28,0)),"")</f>
      </c>
      <c r="U718" s="89" t="str">
        <f>IFERROR(INDEX('Cost_Components'!$Q$2:$Q$28,MATCH(E718,'Cost_Components'!$A$2:$A$28,0)),"")</f>
      </c>
      <c r="V718" s="90" t="str">
        <f>1/(1+'Calculation_Assumptions'!$B$5)^(B718-'Calculation_Assumptions'!$B$2)</f>
      </c>
      <c r="W718" s="91" t="str">
        <f>Q718*V718</f>
      </c>
      <c r="X718" s="92" t="str">
        <f>R718*V718</f>
      </c>
      <c r="Y718" s="93" t="str">
        <f>S718*V718</f>
      </c>
      <c r="Z718" s="94" t="str">
        <f>IFERROR(INDEX('Cost_Components'!$T$2:$T$28,MATCH(E718,'Cost_Components'!$A$2:$A$28,0)),"")</f>
      </c>
      <c r="AA718" s="95" t="str">
        <f>IFERROR(INDEX('Cost_Components'!$U$2:$U$28,MATCH(E718,'Cost_Components'!$A$2:$A$28,0)),"")</f>
      </c>
      <c r="AB718" s="96" t="str">
        <f>IFERROR(INDEX('Cost_Components'!$V$2:$V$28,MATCH(E718,'Cost_Components'!$A$2:$A$28,0)),"")</f>
      </c>
      <c r="AC718" s="97" t="str">
        <f>IFERROR(INDEX('Cost_Components'!$M$2:$M$28,MATCH(E718,'Cost_Components'!$A$2:$A$28,0)),"")</f>
      </c>
      <c r="AD718" s="98" t="str">
        <f>IFERROR(INDEX('Cost_Components'!$N$2:$N$28,MATCH(E718,'Cost_Components'!$A$2:$A$28,0)),"")</f>
      </c>
      <c r="AE718" s="34" t="str">
        <f>IFERROR(INDEX('Cost_Components'!$O$2:$O$28,MATCH(E718,'Cost_Components'!$A$2:$A$28,0)),"")</f>
      </c>
      <c r="AF718" s="99" t="n">
        <v>185469316.047479</v>
      </c>
      <c r="AG718" s="100" t="n">
        <v>184832385.454252</v>
      </c>
      <c r="AH718" s="101" t="str">
        <f>IF(H718="shared-count-once",COUNTIFS($A$2:$A$1405,A718,$B$2:$B$1405,B718,$E$2:$E$1405,E718),1)</f>
      </c>
      <c r="AI718" s="102" t="n">
        <v>312936391.858479</v>
      </c>
      <c r="AJ718" s="103" t="str">
        <f>IF(AI718=0,"",Q718/AI718)</f>
      </c>
      <c r="AK718" s="104" t="str">
        <f>IF(AI718=0,"",R718/AI718)</f>
      </c>
      <c r="AL718" s="105" t="str">
        <f>IF(AI718=0,"",S718/AI718)</f>
      </c>
      <c r="AM718" s="106" t="str">
        <f>IF(AI718=0,"",Y718/AI718)</f>
      </c>
    </row>
    <row r="719">
      <c r="A719" t="s">
        <v>115</v>
      </c>
      <c r="B719" s="73" t="n">
        <v>2040</v>
      </c>
      <c r="C719" t="s">
        <v>207</v>
      </c>
      <c r="D719"/>
      <c r="E719" s="74" t="s">
        <v>297</v>
      </c>
      <c r="F719" s="75" t="s">
        <v>298</v>
      </c>
      <c r="G719" s="76" t="s">
        <v>216</v>
      </c>
      <c r="H719" s="77" t="s">
        <v>217</v>
      </c>
      <c r="I719" s="78" t="s">
        <v>115</v>
      </c>
      <c r="J719" s="79" t="str">
        <f>IFERROR(INDEX('Cost_Components'!$K$2:$K$28,MATCH(E719,'Cost_Components'!$A$2:$A$28,0)),"")</f>
      </c>
      <c r="K719" s="80" t="str">
        <f>IF(OR(L719="",Z719="",AA719="",AB719=""),"",IF(B719&lt;AA719,L719,IF(B719&gt;AB719,Z719,L719+(Z719-L719)*MIN(MAX((B719-AA719+1)/MAX(AB719-AA719+1,1),0),1))))</f>
      </c>
      <c r="L719" s="81" t="str">
        <f>IFERROR(INDEX('Cost_Components'!$S$2:$S$28,MATCH(E719,'Cost_Components'!$A$2:$A$28,0)),"")</f>
      </c>
      <c r="M719" s="82" t="str">
        <f>IFERROR(INDEX('Cost_Components'!$L$2:$L$28,MATCH(E719,'Cost_Components'!$A$2:$A$28,0)),"")</f>
      </c>
      <c r="N719" s="83" t="str">
        <f>IFERROR(INDEX('Cost_Components'!$P$2:$P$28,MATCH(E719,'Cost_Components'!$A$2:$A$28,0)),"")</f>
      </c>
      <c r="O719" s="84" t="str">
        <f>AF719*J719</f>
      </c>
      <c r="P719" s="85" t="str">
        <f>AG719*J719</f>
      </c>
      <c r="Q719" s="86" t="str">
        <f>P719*L719*M719*N719</f>
      </c>
      <c r="R719" s="87" t="str">
        <f>O719*K719*M719*N719</f>
      </c>
      <c r="S719" s="88" t="str">
        <f>R719-Q719</f>
      </c>
      <c r="T719" s="34" t="str">
        <f>IFERROR(INDEX('Cost_Components'!$R$2:$R$28,MATCH(E719,'Cost_Components'!$A$2:$A$28,0)),"")</f>
      </c>
      <c r="U719" s="89" t="str">
        <f>IFERROR(INDEX('Cost_Components'!$Q$2:$Q$28,MATCH(E719,'Cost_Components'!$A$2:$A$28,0)),"")</f>
      </c>
      <c r="V719" s="90" t="str">
        <f>1/(1+'Calculation_Assumptions'!$B$5)^(B719-'Calculation_Assumptions'!$B$2)</f>
      </c>
      <c r="W719" s="91" t="str">
        <f>Q719*V719</f>
      </c>
      <c r="X719" s="92" t="str">
        <f>R719*V719</f>
      </c>
      <c r="Y719" s="93" t="str">
        <f>S719*V719</f>
      </c>
      <c r="Z719" s="94" t="str">
        <f>IFERROR(INDEX('Cost_Components'!$T$2:$T$28,MATCH(E719,'Cost_Components'!$A$2:$A$28,0)),"")</f>
      </c>
      <c r="AA719" s="95" t="str">
        <f>IFERROR(INDEX('Cost_Components'!$U$2:$U$28,MATCH(E719,'Cost_Components'!$A$2:$A$28,0)),"")</f>
      </c>
      <c r="AB719" s="96" t="str">
        <f>IFERROR(INDEX('Cost_Components'!$V$2:$V$28,MATCH(E719,'Cost_Components'!$A$2:$A$28,0)),"")</f>
      </c>
      <c r="AC719" s="97" t="str">
        <f>IFERROR(INDEX('Cost_Components'!$M$2:$M$28,MATCH(E719,'Cost_Components'!$A$2:$A$28,0)),"")</f>
      </c>
      <c r="AD719" s="98" t="str">
        <f>IFERROR(INDEX('Cost_Components'!$N$2:$N$28,MATCH(E719,'Cost_Components'!$A$2:$A$28,0)),"")</f>
      </c>
      <c r="AE719" s="34" t="str">
        <f>IFERROR(INDEX('Cost_Components'!$O$2:$O$28,MATCH(E719,'Cost_Components'!$A$2:$A$28,0)),"")</f>
      </c>
      <c r="AF719" s="99" t="n">
        <v>187619713.246315</v>
      </c>
      <c r="AG719" s="100" t="n">
        <v>186873471.103366</v>
      </c>
      <c r="AH719" s="101" t="str">
        <f>IF(H719="shared-count-once",COUNTIFS($A$2:$A$1405,A719,$B$2:$B$1405,B719,$E$2:$E$1405,E719),1)</f>
      </c>
      <c r="AI719" s="102" t="n">
        <v>314265537.410829</v>
      </c>
      <c r="AJ719" s="103" t="str">
        <f>IF(AI719=0,"",Q719/AI719)</f>
      </c>
      <c r="AK719" s="104" t="str">
        <f>IF(AI719=0,"",R719/AI719)</f>
      </c>
      <c r="AL719" s="105" t="str">
        <f>IF(AI719=0,"",S719/AI719)</f>
      </c>
      <c r="AM719" s="106" t="str">
        <f>IF(AI719=0,"",Y719/AI719)</f>
      </c>
    </row>
    <row r="720">
      <c r="A720" t="s">
        <v>115</v>
      </c>
      <c r="B720" s="73" t="n">
        <v>2041</v>
      </c>
      <c r="C720" t="s">
        <v>207</v>
      </c>
      <c r="D720"/>
      <c r="E720" s="74" t="s">
        <v>297</v>
      </c>
      <c r="F720" s="75" t="s">
        <v>298</v>
      </c>
      <c r="G720" s="76" t="s">
        <v>216</v>
      </c>
      <c r="H720" s="77" t="s">
        <v>217</v>
      </c>
      <c r="I720" s="78" t="s">
        <v>115</v>
      </c>
      <c r="J720" s="79" t="str">
        <f>IFERROR(INDEX('Cost_Components'!$K$2:$K$28,MATCH(E720,'Cost_Components'!$A$2:$A$28,0)),"")</f>
      </c>
      <c r="K720" s="80" t="str">
        <f>IF(OR(L720="",Z720="",AA720="",AB720=""),"",IF(B720&lt;AA720,L720,IF(B720&gt;AB720,Z720,L720+(Z720-L720)*MIN(MAX((B720-AA720+1)/MAX(AB720-AA720+1,1),0),1))))</f>
      </c>
      <c r="L720" s="81" t="str">
        <f>IFERROR(INDEX('Cost_Components'!$S$2:$S$28,MATCH(E720,'Cost_Components'!$A$2:$A$28,0)),"")</f>
      </c>
      <c r="M720" s="82" t="str">
        <f>IFERROR(INDEX('Cost_Components'!$L$2:$L$28,MATCH(E720,'Cost_Components'!$A$2:$A$28,0)),"")</f>
      </c>
      <c r="N720" s="83" t="str">
        <f>IFERROR(INDEX('Cost_Components'!$P$2:$P$28,MATCH(E720,'Cost_Components'!$A$2:$A$28,0)),"")</f>
      </c>
      <c r="O720" s="84" t="str">
        <f>AF720*J720</f>
      </c>
      <c r="P720" s="85" t="str">
        <f>AG720*J720</f>
      </c>
      <c r="Q720" s="86" t="str">
        <f>P720*L720*M720*N720</f>
      </c>
      <c r="R720" s="87" t="str">
        <f>O720*K720*M720*N720</f>
      </c>
      <c r="S720" s="88" t="str">
        <f>R720-Q720</f>
      </c>
      <c r="T720" s="34" t="str">
        <f>IFERROR(INDEX('Cost_Components'!$R$2:$R$28,MATCH(E720,'Cost_Components'!$A$2:$A$28,0)),"")</f>
      </c>
      <c r="U720" s="89" t="str">
        <f>IFERROR(INDEX('Cost_Components'!$Q$2:$Q$28,MATCH(E720,'Cost_Components'!$A$2:$A$28,0)),"")</f>
      </c>
      <c r="V720" s="90" t="str">
        <f>1/(1+'Calculation_Assumptions'!$B$5)^(B720-'Calculation_Assumptions'!$B$2)</f>
      </c>
      <c r="W720" s="91" t="str">
        <f>Q720*V720</f>
      </c>
      <c r="X720" s="92" t="str">
        <f>R720*V720</f>
      </c>
      <c r="Y720" s="93" t="str">
        <f>S720*V720</f>
      </c>
      <c r="Z720" s="94" t="str">
        <f>IFERROR(INDEX('Cost_Components'!$T$2:$T$28,MATCH(E720,'Cost_Components'!$A$2:$A$28,0)),"")</f>
      </c>
      <c r="AA720" s="95" t="str">
        <f>IFERROR(INDEX('Cost_Components'!$U$2:$U$28,MATCH(E720,'Cost_Components'!$A$2:$A$28,0)),"")</f>
      </c>
      <c r="AB720" s="96" t="str">
        <f>IFERROR(INDEX('Cost_Components'!$V$2:$V$28,MATCH(E720,'Cost_Components'!$A$2:$A$28,0)),"")</f>
      </c>
      <c r="AC720" s="97" t="str">
        <f>IFERROR(INDEX('Cost_Components'!$M$2:$M$28,MATCH(E720,'Cost_Components'!$A$2:$A$28,0)),"")</f>
      </c>
      <c r="AD720" s="98" t="str">
        <f>IFERROR(INDEX('Cost_Components'!$N$2:$N$28,MATCH(E720,'Cost_Components'!$A$2:$A$28,0)),"")</f>
      </c>
      <c r="AE720" s="34" t="str">
        <f>IFERROR(INDEX('Cost_Components'!$O$2:$O$28,MATCH(E720,'Cost_Components'!$A$2:$A$28,0)),"")</f>
      </c>
      <c r="AF720" s="99" t="n">
        <v>189854717.220676</v>
      </c>
      <c r="AG720" s="100" t="n">
        <v>188934400.22828</v>
      </c>
      <c r="AH720" s="101" t="str">
        <f>IF(H720="shared-count-once",COUNTIFS($A$2:$A$1405,A720,$B$2:$B$1405,B720,$E$2:$E$1405,E720),1)</f>
      </c>
      <c r="AI720" s="102" t="n">
        <v>315525215.312548</v>
      </c>
      <c r="AJ720" s="103" t="str">
        <f>IF(AI720=0,"",Q720/AI720)</f>
      </c>
      <c r="AK720" s="104" t="str">
        <f>IF(AI720=0,"",R720/AI720)</f>
      </c>
      <c r="AL720" s="105" t="str">
        <f>IF(AI720=0,"",S720/AI720)</f>
      </c>
      <c r="AM720" s="106" t="str">
        <f>IF(AI720=0,"",Y720/AI720)</f>
      </c>
    </row>
    <row r="721">
      <c r="A721" t="s">
        <v>115</v>
      </c>
      <c r="B721" s="73" t="n">
        <v>2042</v>
      </c>
      <c r="C721" t="s">
        <v>207</v>
      </c>
      <c r="D721"/>
      <c r="E721" s="74" t="s">
        <v>297</v>
      </c>
      <c r="F721" s="75" t="s">
        <v>298</v>
      </c>
      <c r="G721" s="76" t="s">
        <v>216</v>
      </c>
      <c r="H721" s="77" t="s">
        <v>217</v>
      </c>
      <c r="I721" s="78" t="s">
        <v>115</v>
      </c>
      <c r="J721" s="79" t="str">
        <f>IFERROR(INDEX('Cost_Components'!$K$2:$K$28,MATCH(E721,'Cost_Components'!$A$2:$A$28,0)),"")</f>
      </c>
      <c r="K721" s="80" t="str">
        <f>IF(OR(L721="",Z721="",AA721="",AB721=""),"",IF(B721&lt;AA721,L721,IF(B721&gt;AB721,Z721,L721+(Z721-L721)*MIN(MAX((B721-AA721+1)/MAX(AB721-AA721+1,1),0),1))))</f>
      </c>
      <c r="L721" s="81" t="str">
        <f>IFERROR(INDEX('Cost_Components'!$S$2:$S$28,MATCH(E721,'Cost_Components'!$A$2:$A$28,0)),"")</f>
      </c>
      <c r="M721" s="82" t="str">
        <f>IFERROR(INDEX('Cost_Components'!$L$2:$L$28,MATCH(E721,'Cost_Components'!$A$2:$A$28,0)),"")</f>
      </c>
      <c r="N721" s="83" t="str">
        <f>IFERROR(INDEX('Cost_Components'!$P$2:$P$28,MATCH(E721,'Cost_Components'!$A$2:$A$28,0)),"")</f>
      </c>
      <c r="O721" s="84" t="str">
        <f>AF721*J721</f>
      </c>
      <c r="P721" s="85" t="str">
        <f>AG721*J721</f>
      </c>
      <c r="Q721" s="86" t="str">
        <f>P721*L721*M721*N721</f>
      </c>
      <c r="R721" s="87" t="str">
        <f>O721*K721*M721*N721</f>
      </c>
      <c r="S721" s="88" t="str">
        <f>R721-Q721</f>
      </c>
      <c r="T721" s="34" t="str">
        <f>IFERROR(INDEX('Cost_Components'!$R$2:$R$28,MATCH(E721,'Cost_Components'!$A$2:$A$28,0)),"")</f>
      </c>
      <c r="U721" s="89" t="str">
        <f>IFERROR(INDEX('Cost_Components'!$Q$2:$Q$28,MATCH(E721,'Cost_Components'!$A$2:$A$28,0)),"")</f>
      </c>
      <c r="V721" s="90" t="str">
        <f>1/(1+'Calculation_Assumptions'!$B$5)^(B721-'Calculation_Assumptions'!$B$2)</f>
      </c>
      <c r="W721" s="91" t="str">
        <f>Q721*V721</f>
      </c>
      <c r="X721" s="92" t="str">
        <f>R721*V721</f>
      </c>
      <c r="Y721" s="93" t="str">
        <f>S721*V721</f>
      </c>
      <c r="Z721" s="94" t="str">
        <f>IFERROR(INDEX('Cost_Components'!$T$2:$T$28,MATCH(E721,'Cost_Components'!$A$2:$A$28,0)),"")</f>
      </c>
      <c r="AA721" s="95" t="str">
        <f>IFERROR(INDEX('Cost_Components'!$U$2:$U$28,MATCH(E721,'Cost_Components'!$A$2:$A$28,0)),"")</f>
      </c>
      <c r="AB721" s="96" t="str">
        <f>IFERROR(INDEX('Cost_Components'!$V$2:$V$28,MATCH(E721,'Cost_Components'!$A$2:$A$28,0)),"")</f>
      </c>
      <c r="AC721" s="97" t="str">
        <f>IFERROR(INDEX('Cost_Components'!$M$2:$M$28,MATCH(E721,'Cost_Components'!$A$2:$A$28,0)),"")</f>
      </c>
      <c r="AD721" s="98" t="str">
        <f>IFERROR(INDEX('Cost_Components'!$N$2:$N$28,MATCH(E721,'Cost_Components'!$A$2:$A$28,0)),"")</f>
      </c>
      <c r="AE721" s="34" t="str">
        <f>IFERROR(INDEX('Cost_Components'!$O$2:$O$28,MATCH(E721,'Cost_Components'!$A$2:$A$28,0)),"")</f>
      </c>
      <c r="AF721" s="99" t="n">
        <v>192069062.656668</v>
      </c>
      <c r="AG721" s="100" t="n">
        <v>191020494.904652</v>
      </c>
      <c r="AH721" s="101" t="str">
        <f>IF(H721="shared-count-once",COUNTIFS($A$2:$A$1405,A721,$B$2:$B$1405,B721,$E$2:$E$1405,E721),1)</f>
      </c>
      <c r="AI721" s="102" t="n">
        <v>316707694.211882</v>
      </c>
      <c r="AJ721" s="103" t="str">
        <f>IF(AI721=0,"",Q721/AI721)</f>
      </c>
      <c r="AK721" s="104" t="str">
        <f>IF(AI721=0,"",R721/AI721)</f>
      </c>
      <c r="AL721" s="105" t="str">
        <f>IF(AI721=0,"",S721/AI721)</f>
      </c>
      <c r="AM721" s="106" t="str">
        <f>IF(AI721=0,"",Y721/AI721)</f>
      </c>
    </row>
    <row r="722">
      <c r="A722" t="s">
        <v>115</v>
      </c>
      <c r="B722" s="73" t="n">
        <v>2043</v>
      </c>
      <c r="C722" t="s">
        <v>207</v>
      </c>
      <c r="D722"/>
      <c r="E722" s="74" t="s">
        <v>297</v>
      </c>
      <c r="F722" s="75" t="s">
        <v>298</v>
      </c>
      <c r="G722" s="76" t="s">
        <v>216</v>
      </c>
      <c r="H722" s="77" t="s">
        <v>217</v>
      </c>
      <c r="I722" s="78" t="s">
        <v>115</v>
      </c>
      <c r="J722" s="79" t="str">
        <f>IFERROR(INDEX('Cost_Components'!$K$2:$K$28,MATCH(E722,'Cost_Components'!$A$2:$A$28,0)),"")</f>
      </c>
      <c r="K722" s="80" t="str">
        <f>IF(OR(L722="",Z722="",AA722="",AB722=""),"",IF(B722&lt;AA722,L722,IF(B722&gt;AB722,Z722,L722+(Z722-L722)*MIN(MAX((B722-AA722+1)/MAX(AB722-AA722+1,1),0),1))))</f>
      </c>
      <c r="L722" s="81" t="str">
        <f>IFERROR(INDEX('Cost_Components'!$S$2:$S$28,MATCH(E722,'Cost_Components'!$A$2:$A$28,0)),"")</f>
      </c>
      <c r="M722" s="82" t="str">
        <f>IFERROR(INDEX('Cost_Components'!$L$2:$L$28,MATCH(E722,'Cost_Components'!$A$2:$A$28,0)),"")</f>
      </c>
      <c r="N722" s="83" t="str">
        <f>IFERROR(INDEX('Cost_Components'!$P$2:$P$28,MATCH(E722,'Cost_Components'!$A$2:$A$28,0)),"")</f>
      </c>
      <c r="O722" s="84" t="str">
        <f>AF722*J722</f>
      </c>
      <c r="P722" s="85" t="str">
        <f>AG722*J722</f>
      </c>
      <c r="Q722" s="86" t="str">
        <f>P722*L722*M722*N722</f>
      </c>
      <c r="R722" s="87" t="str">
        <f>O722*K722*M722*N722</f>
      </c>
      <c r="S722" s="88" t="str">
        <f>R722-Q722</f>
      </c>
      <c r="T722" s="34" t="str">
        <f>IFERROR(INDEX('Cost_Components'!$R$2:$R$28,MATCH(E722,'Cost_Components'!$A$2:$A$28,0)),"")</f>
      </c>
      <c r="U722" s="89" t="str">
        <f>IFERROR(INDEX('Cost_Components'!$Q$2:$Q$28,MATCH(E722,'Cost_Components'!$A$2:$A$28,0)),"")</f>
      </c>
      <c r="V722" s="90" t="str">
        <f>1/(1+'Calculation_Assumptions'!$B$5)^(B722-'Calculation_Assumptions'!$B$2)</f>
      </c>
      <c r="W722" s="91" t="str">
        <f>Q722*V722</f>
      </c>
      <c r="X722" s="92" t="str">
        <f>R722*V722</f>
      </c>
      <c r="Y722" s="93" t="str">
        <f>S722*V722</f>
      </c>
      <c r="Z722" s="94" t="str">
        <f>IFERROR(INDEX('Cost_Components'!$T$2:$T$28,MATCH(E722,'Cost_Components'!$A$2:$A$28,0)),"")</f>
      </c>
      <c r="AA722" s="95" t="str">
        <f>IFERROR(INDEX('Cost_Components'!$U$2:$U$28,MATCH(E722,'Cost_Components'!$A$2:$A$28,0)),"")</f>
      </c>
      <c r="AB722" s="96" t="str">
        <f>IFERROR(INDEX('Cost_Components'!$V$2:$V$28,MATCH(E722,'Cost_Components'!$A$2:$A$28,0)),"")</f>
      </c>
      <c r="AC722" s="97" t="str">
        <f>IFERROR(INDEX('Cost_Components'!$M$2:$M$28,MATCH(E722,'Cost_Components'!$A$2:$A$28,0)),"")</f>
      </c>
      <c r="AD722" s="98" t="str">
        <f>IFERROR(INDEX('Cost_Components'!$N$2:$N$28,MATCH(E722,'Cost_Components'!$A$2:$A$28,0)),"")</f>
      </c>
      <c r="AE722" s="34" t="str">
        <f>IFERROR(INDEX('Cost_Components'!$O$2:$O$28,MATCH(E722,'Cost_Components'!$A$2:$A$28,0)),"")</f>
      </c>
      <c r="AF722" s="99" t="n">
        <v>194121349.5013</v>
      </c>
      <c r="AG722" s="100" t="n">
        <v>192936206.600428</v>
      </c>
      <c r="AH722" s="101" t="str">
        <f>IF(H722="shared-count-once",COUNTIFS($A$2:$A$1405,A722,$B$2:$B$1405,B722,$E$2:$E$1405,E722),1)</f>
      </c>
      <c r="AI722" s="102" t="n">
        <v>317814114.067152</v>
      </c>
      <c r="AJ722" s="103" t="str">
        <f>IF(AI722=0,"",Q722/AI722)</f>
      </c>
      <c r="AK722" s="104" t="str">
        <f>IF(AI722=0,"",R722/AI722)</f>
      </c>
      <c r="AL722" s="105" t="str">
        <f>IF(AI722=0,"",S722/AI722)</f>
      </c>
      <c r="AM722" s="106" t="str">
        <f>IF(AI722=0,"",Y722/AI722)</f>
      </c>
    </row>
    <row r="723">
      <c r="A723" t="s">
        <v>115</v>
      </c>
      <c r="B723" s="73" t="n">
        <v>2044</v>
      </c>
      <c r="C723" t="s">
        <v>207</v>
      </c>
      <c r="D723"/>
      <c r="E723" s="74" t="s">
        <v>297</v>
      </c>
      <c r="F723" s="75" t="s">
        <v>298</v>
      </c>
      <c r="G723" s="76" t="s">
        <v>216</v>
      </c>
      <c r="H723" s="77" t="s">
        <v>217</v>
      </c>
      <c r="I723" s="78" t="s">
        <v>115</v>
      </c>
      <c r="J723" s="79" t="str">
        <f>IFERROR(INDEX('Cost_Components'!$K$2:$K$28,MATCH(E723,'Cost_Components'!$A$2:$A$28,0)),"")</f>
      </c>
      <c r="K723" s="80" t="str">
        <f>IF(OR(L723="",Z723="",AA723="",AB723=""),"",IF(B723&lt;AA723,L723,IF(B723&gt;AB723,Z723,L723+(Z723-L723)*MIN(MAX((B723-AA723+1)/MAX(AB723-AA723+1,1),0),1))))</f>
      </c>
      <c r="L723" s="81" t="str">
        <f>IFERROR(INDEX('Cost_Components'!$S$2:$S$28,MATCH(E723,'Cost_Components'!$A$2:$A$28,0)),"")</f>
      </c>
      <c r="M723" s="82" t="str">
        <f>IFERROR(INDEX('Cost_Components'!$L$2:$L$28,MATCH(E723,'Cost_Components'!$A$2:$A$28,0)),"")</f>
      </c>
      <c r="N723" s="83" t="str">
        <f>IFERROR(INDEX('Cost_Components'!$P$2:$P$28,MATCH(E723,'Cost_Components'!$A$2:$A$28,0)),"")</f>
      </c>
      <c r="O723" s="84" t="str">
        <f>AF723*J723</f>
      </c>
      <c r="P723" s="85" t="str">
        <f>AG723*J723</f>
      </c>
      <c r="Q723" s="86" t="str">
        <f>P723*L723*M723*N723</f>
      </c>
      <c r="R723" s="87" t="str">
        <f>O723*K723*M723*N723</f>
      </c>
      <c r="S723" s="88" t="str">
        <f>R723-Q723</f>
      </c>
      <c r="T723" s="34" t="str">
        <f>IFERROR(INDEX('Cost_Components'!$R$2:$R$28,MATCH(E723,'Cost_Components'!$A$2:$A$28,0)),"")</f>
      </c>
      <c r="U723" s="89" t="str">
        <f>IFERROR(INDEX('Cost_Components'!$Q$2:$Q$28,MATCH(E723,'Cost_Components'!$A$2:$A$28,0)),"")</f>
      </c>
      <c r="V723" s="90" t="str">
        <f>1/(1+'Calculation_Assumptions'!$B$5)^(B723-'Calculation_Assumptions'!$B$2)</f>
      </c>
      <c r="W723" s="91" t="str">
        <f>Q723*V723</f>
      </c>
      <c r="X723" s="92" t="str">
        <f>R723*V723</f>
      </c>
      <c r="Y723" s="93" t="str">
        <f>S723*V723</f>
      </c>
      <c r="Z723" s="94" t="str">
        <f>IFERROR(INDEX('Cost_Components'!$T$2:$T$28,MATCH(E723,'Cost_Components'!$A$2:$A$28,0)),"")</f>
      </c>
      <c r="AA723" s="95" t="str">
        <f>IFERROR(INDEX('Cost_Components'!$U$2:$U$28,MATCH(E723,'Cost_Components'!$A$2:$A$28,0)),"")</f>
      </c>
      <c r="AB723" s="96" t="str">
        <f>IFERROR(INDEX('Cost_Components'!$V$2:$V$28,MATCH(E723,'Cost_Components'!$A$2:$A$28,0)),"")</f>
      </c>
      <c r="AC723" s="97" t="str">
        <f>IFERROR(INDEX('Cost_Components'!$M$2:$M$28,MATCH(E723,'Cost_Components'!$A$2:$A$28,0)),"")</f>
      </c>
      <c r="AD723" s="98" t="str">
        <f>IFERROR(INDEX('Cost_Components'!$N$2:$N$28,MATCH(E723,'Cost_Components'!$A$2:$A$28,0)),"")</f>
      </c>
      <c r="AE723" s="34" t="str">
        <f>IFERROR(INDEX('Cost_Components'!$O$2:$O$28,MATCH(E723,'Cost_Components'!$A$2:$A$28,0)),"")</f>
      </c>
      <c r="AF723" s="99" t="n">
        <v>196071198.930584</v>
      </c>
      <c r="AG723" s="100" t="n">
        <v>194740839.86655</v>
      </c>
      <c r="AH723" s="101" t="str">
        <f>IF(H723="shared-count-once",COUNTIFS($A$2:$A$1405,A723,$B$2:$B$1405,B723,$E$2:$E$1405,E723),1)</f>
      </c>
      <c r="AI723" s="102" t="n">
        <v>318840890.732156</v>
      </c>
      <c r="AJ723" s="103" t="str">
        <f>IF(AI723=0,"",Q723/AI723)</f>
      </c>
      <c r="AK723" s="104" t="str">
        <f>IF(AI723=0,"",R723/AI723)</f>
      </c>
      <c r="AL723" s="105" t="str">
        <f>IF(AI723=0,"",S723/AI723)</f>
      </c>
      <c r="AM723" s="106" t="str">
        <f>IF(AI723=0,"",Y723/AI723)</f>
      </c>
    </row>
    <row r="724">
      <c r="A724" t="s">
        <v>115</v>
      </c>
      <c r="B724" s="73" t="n">
        <v>2045</v>
      </c>
      <c r="C724" t="s">
        <v>207</v>
      </c>
      <c r="D724"/>
      <c r="E724" s="74" t="s">
        <v>297</v>
      </c>
      <c r="F724" s="75" t="s">
        <v>298</v>
      </c>
      <c r="G724" s="76" t="s">
        <v>216</v>
      </c>
      <c r="H724" s="77" t="s">
        <v>217</v>
      </c>
      <c r="I724" s="78" t="s">
        <v>115</v>
      </c>
      <c r="J724" s="79" t="str">
        <f>IFERROR(INDEX('Cost_Components'!$K$2:$K$28,MATCH(E724,'Cost_Components'!$A$2:$A$28,0)),"")</f>
      </c>
      <c r="K724" s="80" t="str">
        <f>IF(OR(L724="",Z724="",AA724="",AB724=""),"",IF(B724&lt;AA724,L724,IF(B724&gt;AB724,Z724,L724+(Z724-L724)*MIN(MAX((B724-AA724+1)/MAX(AB724-AA724+1,1),0),1))))</f>
      </c>
      <c r="L724" s="81" t="str">
        <f>IFERROR(INDEX('Cost_Components'!$S$2:$S$28,MATCH(E724,'Cost_Components'!$A$2:$A$28,0)),"")</f>
      </c>
      <c r="M724" s="82" t="str">
        <f>IFERROR(INDEX('Cost_Components'!$L$2:$L$28,MATCH(E724,'Cost_Components'!$A$2:$A$28,0)),"")</f>
      </c>
      <c r="N724" s="83" t="str">
        <f>IFERROR(INDEX('Cost_Components'!$P$2:$P$28,MATCH(E724,'Cost_Components'!$A$2:$A$28,0)),"")</f>
      </c>
      <c r="O724" s="84" t="str">
        <f>AF724*J724</f>
      </c>
      <c r="P724" s="85" t="str">
        <f>AG724*J724</f>
      </c>
      <c r="Q724" s="86" t="str">
        <f>P724*L724*M724*N724</f>
      </c>
      <c r="R724" s="87" t="str">
        <f>O724*K724*M724*N724</f>
      </c>
      <c r="S724" s="88" t="str">
        <f>R724-Q724</f>
      </c>
      <c r="T724" s="34" t="str">
        <f>IFERROR(INDEX('Cost_Components'!$R$2:$R$28,MATCH(E724,'Cost_Components'!$A$2:$A$28,0)),"")</f>
      </c>
      <c r="U724" s="89" t="str">
        <f>IFERROR(INDEX('Cost_Components'!$Q$2:$Q$28,MATCH(E724,'Cost_Components'!$A$2:$A$28,0)),"")</f>
      </c>
      <c r="V724" s="90" t="str">
        <f>1/(1+'Calculation_Assumptions'!$B$5)^(B724-'Calculation_Assumptions'!$B$2)</f>
      </c>
      <c r="W724" s="91" t="str">
        <f>Q724*V724</f>
      </c>
      <c r="X724" s="92" t="str">
        <f>R724*V724</f>
      </c>
      <c r="Y724" s="93" t="str">
        <f>S724*V724</f>
      </c>
      <c r="Z724" s="94" t="str">
        <f>IFERROR(INDEX('Cost_Components'!$T$2:$T$28,MATCH(E724,'Cost_Components'!$A$2:$A$28,0)),"")</f>
      </c>
      <c r="AA724" s="95" t="str">
        <f>IFERROR(INDEX('Cost_Components'!$U$2:$U$28,MATCH(E724,'Cost_Components'!$A$2:$A$28,0)),"")</f>
      </c>
      <c r="AB724" s="96" t="str">
        <f>IFERROR(INDEX('Cost_Components'!$V$2:$V$28,MATCH(E724,'Cost_Components'!$A$2:$A$28,0)),"")</f>
      </c>
      <c r="AC724" s="97" t="str">
        <f>IFERROR(INDEX('Cost_Components'!$M$2:$M$28,MATCH(E724,'Cost_Components'!$A$2:$A$28,0)),"")</f>
      </c>
      <c r="AD724" s="98" t="str">
        <f>IFERROR(INDEX('Cost_Components'!$N$2:$N$28,MATCH(E724,'Cost_Components'!$A$2:$A$28,0)),"")</f>
      </c>
      <c r="AE724" s="34" t="str">
        <f>IFERROR(INDEX('Cost_Components'!$O$2:$O$28,MATCH(E724,'Cost_Components'!$A$2:$A$28,0)),"")</f>
      </c>
      <c r="AF724" s="99" t="n">
        <v>197898126.319816</v>
      </c>
      <c r="AG724" s="100" t="n">
        <v>196414899.064498</v>
      </c>
      <c r="AH724" s="101" t="str">
        <f>IF(H724="shared-count-once",COUNTIFS($A$2:$A$1405,A724,$B$2:$B$1405,B724,$E$2:$E$1405,E724),1)</f>
      </c>
      <c r="AI724" s="102" t="n">
        <v>319784682.33108</v>
      </c>
      <c r="AJ724" s="103" t="str">
        <f>IF(AI724=0,"",Q724/AI724)</f>
      </c>
      <c r="AK724" s="104" t="str">
        <f>IF(AI724=0,"",R724/AI724)</f>
      </c>
      <c r="AL724" s="105" t="str">
        <f>IF(AI724=0,"",S724/AI724)</f>
      </c>
      <c r="AM724" s="106" t="str">
        <f>IF(AI724=0,"",Y724/AI724)</f>
      </c>
    </row>
    <row r="725">
      <c r="A725" t="s">
        <v>115</v>
      </c>
      <c r="B725" s="73" t="n">
        <v>2046</v>
      </c>
      <c r="C725" t="s">
        <v>207</v>
      </c>
      <c r="D725"/>
      <c r="E725" s="74" t="s">
        <v>297</v>
      </c>
      <c r="F725" s="75" t="s">
        <v>298</v>
      </c>
      <c r="G725" s="76" t="s">
        <v>216</v>
      </c>
      <c r="H725" s="77" t="s">
        <v>217</v>
      </c>
      <c r="I725" s="78" t="s">
        <v>115</v>
      </c>
      <c r="J725" s="79" t="str">
        <f>IFERROR(INDEX('Cost_Components'!$K$2:$K$28,MATCH(E725,'Cost_Components'!$A$2:$A$28,0)),"")</f>
      </c>
      <c r="K725" s="80" t="str">
        <f>IF(OR(L725="",Z725="",AA725="",AB725=""),"",IF(B725&lt;AA725,L725,IF(B725&gt;AB725,Z725,L725+(Z725-L725)*MIN(MAX((B725-AA725+1)/MAX(AB725-AA725+1,1),0),1))))</f>
      </c>
      <c r="L725" s="81" t="str">
        <f>IFERROR(INDEX('Cost_Components'!$S$2:$S$28,MATCH(E725,'Cost_Components'!$A$2:$A$28,0)),"")</f>
      </c>
      <c r="M725" s="82" t="str">
        <f>IFERROR(INDEX('Cost_Components'!$L$2:$L$28,MATCH(E725,'Cost_Components'!$A$2:$A$28,0)),"")</f>
      </c>
      <c r="N725" s="83" t="str">
        <f>IFERROR(INDEX('Cost_Components'!$P$2:$P$28,MATCH(E725,'Cost_Components'!$A$2:$A$28,0)),"")</f>
      </c>
      <c r="O725" s="84" t="str">
        <f>AF725*J725</f>
      </c>
      <c r="P725" s="85" t="str">
        <f>AG725*J725</f>
      </c>
      <c r="Q725" s="86" t="str">
        <f>P725*L725*M725*N725</f>
      </c>
      <c r="R725" s="87" t="str">
        <f>O725*K725*M725*N725</f>
      </c>
      <c r="S725" s="88" t="str">
        <f>R725-Q725</f>
      </c>
      <c r="T725" s="34" t="str">
        <f>IFERROR(INDEX('Cost_Components'!$R$2:$R$28,MATCH(E725,'Cost_Components'!$A$2:$A$28,0)),"")</f>
      </c>
      <c r="U725" s="89" t="str">
        <f>IFERROR(INDEX('Cost_Components'!$Q$2:$Q$28,MATCH(E725,'Cost_Components'!$A$2:$A$28,0)),"")</f>
      </c>
      <c r="V725" s="90" t="str">
        <f>1/(1+'Calculation_Assumptions'!$B$5)^(B725-'Calculation_Assumptions'!$B$2)</f>
      </c>
      <c r="W725" s="91" t="str">
        <f>Q725*V725</f>
      </c>
      <c r="X725" s="92" t="str">
        <f>R725*V725</f>
      </c>
      <c r="Y725" s="93" t="str">
        <f>S725*V725</f>
      </c>
      <c r="Z725" s="94" t="str">
        <f>IFERROR(INDEX('Cost_Components'!$T$2:$T$28,MATCH(E725,'Cost_Components'!$A$2:$A$28,0)),"")</f>
      </c>
      <c r="AA725" s="95" t="str">
        <f>IFERROR(INDEX('Cost_Components'!$U$2:$U$28,MATCH(E725,'Cost_Components'!$A$2:$A$28,0)),"")</f>
      </c>
      <c r="AB725" s="96" t="str">
        <f>IFERROR(INDEX('Cost_Components'!$V$2:$V$28,MATCH(E725,'Cost_Components'!$A$2:$A$28,0)),"")</f>
      </c>
      <c r="AC725" s="97" t="str">
        <f>IFERROR(INDEX('Cost_Components'!$M$2:$M$28,MATCH(E725,'Cost_Components'!$A$2:$A$28,0)),"")</f>
      </c>
      <c r="AD725" s="98" t="str">
        <f>IFERROR(INDEX('Cost_Components'!$N$2:$N$28,MATCH(E725,'Cost_Components'!$A$2:$A$28,0)),"")</f>
      </c>
      <c r="AE725" s="34" t="str">
        <f>IFERROR(INDEX('Cost_Components'!$O$2:$O$28,MATCH(E725,'Cost_Components'!$A$2:$A$28,0)),"")</f>
      </c>
      <c r="AF725" s="99" t="n">
        <v>199626913.937916</v>
      </c>
      <c r="AG725" s="100" t="n">
        <v>197983069.14574</v>
      </c>
      <c r="AH725" s="101" t="str">
        <f>IF(H725="shared-count-once",COUNTIFS($A$2:$A$1405,A725,$B$2:$B$1405,B725,$E$2:$E$1405,E725),1)</f>
      </c>
      <c r="AI725" s="102" t="n">
        <v>320645615.981408</v>
      </c>
      <c r="AJ725" s="103" t="str">
        <f>IF(AI725=0,"",Q725/AI725)</f>
      </c>
      <c r="AK725" s="104" t="str">
        <f>IF(AI725=0,"",R725/AI725)</f>
      </c>
      <c r="AL725" s="105" t="str">
        <f>IF(AI725=0,"",S725/AI725)</f>
      </c>
      <c r="AM725" s="106" t="str">
        <f>IF(AI725=0,"",Y725/AI725)</f>
      </c>
    </row>
    <row r="726">
      <c r="A726" t="s">
        <v>115</v>
      </c>
      <c r="B726" s="73" t="n">
        <v>2047</v>
      </c>
      <c r="C726" t="s">
        <v>207</v>
      </c>
      <c r="D726"/>
      <c r="E726" s="74" t="s">
        <v>297</v>
      </c>
      <c r="F726" s="75" t="s">
        <v>298</v>
      </c>
      <c r="G726" s="76" t="s">
        <v>216</v>
      </c>
      <c r="H726" s="77" t="s">
        <v>217</v>
      </c>
      <c r="I726" s="78" t="s">
        <v>115</v>
      </c>
      <c r="J726" s="79" t="str">
        <f>IFERROR(INDEX('Cost_Components'!$K$2:$K$28,MATCH(E726,'Cost_Components'!$A$2:$A$28,0)),"")</f>
      </c>
      <c r="K726" s="80" t="str">
        <f>IF(OR(L726="",Z726="",AA726="",AB726=""),"",IF(B726&lt;AA726,L726,IF(B726&gt;AB726,Z726,L726+(Z726-L726)*MIN(MAX((B726-AA726+1)/MAX(AB726-AA726+1,1),0),1))))</f>
      </c>
      <c r="L726" s="81" t="str">
        <f>IFERROR(INDEX('Cost_Components'!$S$2:$S$28,MATCH(E726,'Cost_Components'!$A$2:$A$28,0)),"")</f>
      </c>
      <c r="M726" s="82" t="str">
        <f>IFERROR(INDEX('Cost_Components'!$L$2:$L$28,MATCH(E726,'Cost_Components'!$A$2:$A$28,0)),"")</f>
      </c>
      <c r="N726" s="83" t="str">
        <f>IFERROR(INDEX('Cost_Components'!$P$2:$P$28,MATCH(E726,'Cost_Components'!$A$2:$A$28,0)),"")</f>
      </c>
      <c r="O726" s="84" t="str">
        <f>AF726*J726</f>
      </c>
      <c r="P726" s="85" t="str">
        <f>AG726*J726</f>
      </c>
      <c r="Q726" s="86" t="str">
        <f>P726*L726*M726*N726</f>
      </c>
      <c r="R726" s="87" t="str">
        <f>O726*K726*M726*N726</f>
      </c>
      <c r="S726" s="88" t="str">
        <f>R726-Q726</f>
      </c>
      <c r="T726" s="34" t="str">
        <f>IFERROR(INDEX('Cost_Components'!$R$2:$R$28,MATCH(E726,'Cost_Components'!$A$2:$A$28,0)),"")</f>
      </c>
      <c r="U726" s="89" t="str">
        <f>IFERROR(INDEX('Cost_Components'!$Q$2:$Q$28,MATCH(E726,'Cost_Components'!$A$2:$A$28,0)),"")</f>
      </c>
      <c r="V726" s="90" t="str">
        <f>1/(1+'Calculation_Assumptions'!$B$5)^(B726-'Calculation_Assumptions'!$B$2)</f>
      </c>
      <c r="W726" s="91" t="str">
        <f>Q726*V726</f>
      </c>
      <c r="X726" s="92" t="str">
        <f>R726*V726</f>
      </c>
      <c r="Y726" s="93" t="str">
        <f>S726*V726</f>
      </c>
      <c r="Z726" s="94" t="str">
        <f>IFERROR(INDEX('Cost_Components'!$T$2:$T$28,MATCH(E726,'Cost_Components'!$A$2:$A$28,0)),"")</f>
      </c>
      <c r="AA726" s="95" t="str">
        <f>IFERROR(INDEX('Cost_Components'!$U$2:$U$28,MATCH(E726,'Cost_Components'!$A$2:$A$28,0)),"")</f>
      </c>
      <c r="AB726" s="96" t="str">
        <f>IFERROR(INDEX('Cost_Components'!$V$2:$V$28,MATCH(E726,'Cost_Components'!$A$2:$A$28,0)),"")</f>
      </c>
      <c r="AC726" s="97" t="str">
        <f>IFERROR(INDEX('Cost_Components'!$M$2:$M$28,MATCH(E726,'Cost_Components'!$A$2:$A$28,0)),"")</f>
      </c>
      <c r="AD726" s="98" t="str">
        <f>IFERROR(INDEX('Cost_Components'!$N$2:$N$28,MATCH(E726,'Cost_Components'!$A$2:$A$28,0)),"")</f>
      </c>
      <c r="AE726" s="34" t="str">
        <f>IFERROR(INDEX('Cost_Components'!$O$2:$O$28,MATCH(E726,'Cost_Components'!$A$2:$A$28,0)),"")</f>
      </c>
      <c r="AF726" s="99" t="n">
        <v>201043674.767837</v>
      </c>
      <c r="AG726" s="100" t="n">
        <v>199231676.533879</v>
      </c>
      <c r="AH726" s="101" t="str">
        <f>IF(H726="shared-count-once",COUNTIFS($A$2:$A$1405,A726,$B$2:$B$1405,B726,$E$2:$E$1405,E726),1)</f>
      </c>
      <c r="AI726" s="102" t="n">
        <v>321429520.522875</v>
      </c>
      <c r="AJ726" s="103" t="str">
        <f>IF(AI726=0,"",Q726/AI726)</f>
      </c>
      <c r="AK726" s="104" t="str">
        <f>IF(AI726=0,"",R726/AI726)</f>
      </c>
      <c r="AL726" s="105" t="str">
        <f>IF(AI726=0,"",S726/AI726)</f>
      </c>
      <c r="AM726" s="106" t="str">
        <f>IF(AI726=0,"",Y726/AI726)</f>
      </c>
    </row>
    <row r="727">
      <c r="A727" t="s">
        <v>115</v>
      </c>
      <c r="B727" s="73" t="n">
        <v>2048</v>
      </c>
      <c r="C727" t="s">
        <v>207</v>
      </c>
      <c r="D727"/>
      <c r="E727" s="74" t="s">
        <v>297</v>
      </c>
      <c r="F727" s="75" t="s">
        <v>298</v>
      </c>
      <c r="G727" s="76" t="s">
        <v>216</v>
      </c>
      <c r="H727" s="77" t="s">
        <v>217</v>
      </c>
      <c r="I727" s="78" t="s">
        <v>115</v>
      </c>
      <c r="J727" s="79" t="str">
        <f>IFERROR(INDEX('Cost_Components'!$K$2:$K$28,MATCH(E727,'Cost_Components'!$A$2:$A$28,0)),"")</f>
      </c>
      <c r="K727" s="80" t="str">
        <f>IF(OR(L727="",Z727="",AA727="",AB727=""),"",IF(B727&lt;AA727,L727,IF(B727&gt;AB727,Z727,L727+(Z727-L727)*MIN(MAX((B727-AA727+1)/MAX(AB727-AA727+1,1),0),1))))</f>
      </c>
      <c r="L727" s="81" t="str">
        <f>IFERROR(INDEX('Cost_Components'!$S$2:$S$28,MATCH(E727,'Cost_Components'!$A$2:$A$28,0)),"")</f>
      </c>
      <c r="M727" s="82" t="str">
        <f>IFERROR(INDEX('Cost_Components'!$L$2:$L$28,MATCH(E727,'Cost_Components'!$A$2:$A$28,0)),"")</f>
      </c>
      <c r="N727" s="83" t="str">
        <f>IFERROR(INDEX('Cost_Components'!$P$2:$P$28,MATCH(E727,'Cost_Components'!$A$2:$A$28,0)),"")</f>
      </c>
      <c r="O727" s="84" t="str">
        <f>AF727*J727</f>
      </c>
      <c r="P727" s="85" t="str">
        <f>AG727*J727</f>
      </c>
      <c r="Q727" s="86" t="str">
        <f>P727*L727*M727*N727</f>
      </c>
      <c r="R727" s="87" t="str">
        <f>O727*K727*M727*N727</f>
      </c>
      <c r="S727" s="88" t="str">
        <f>R727-Q727</f>
      </c>
      <c r="T727" s="34" t="str">
        <f>IFERROR(INDEX('Cost_Components'!$R$2:$R$28,MATCH(E727,'Cost_Components'!$A$2:$A$28,0)),"")</f>
      </c>
      <c r="U727" s="89" t="str">
        <f>IFERROR(INDEX('Cost_Components'!$Q$2:$Q$28,MATCH(E727,'Cost_Components'!$A$2:$A$28,0)),"")</f>
      </c>
      <c r="V727" s="90" t="str">
        <f>1/(1+'Calculation_Assumptions'!$B$5)^(B727-'Calculation_Assumptions'!$B$2)</f>
      </c>
      <c r="W727" s="91" t="str">
        <f>Q727*V727</f>
      </c>
      <c r="X727" s="92" t="str">
        <f>R727*V727</f>
      </c>
      <c r="Y727" s="93" t="str">
        <f>S727*V727</f>
      </c>
      <c r="Z727" s="94" t="str">
        <f>IFERROR(INDEX('Cost_Components'!$T$2:$T$28,MATCH(E727,'Cost_Components'!$A$2:$A$28,0)),"")</f>
      </c>
      <c r="AA727" s="95" t="str">
        <f>IFERROR(INDEX('Cost_Components'!$U$2:$U$28,MATCH(E727,'Cost_Components'!$A$2:$A$28,0)),"")</f>
      </c>
      <c r="AB727" s="96" t="str">
        <f>IFERROR(INDEX('Cost_Components'!$V$2:$V$28,MATCH(E727,'Cost_Components'!$A$2:$A$28,0)),"")</f>
      </c>
      <c r="AC727" s="97" t="str">
        <f>IFERROR(INDEX('Cost_Components'!$M$2:$M$28,MATCH(E727,'Cost_Components'!$A$2:$A$28,0)),"")</f>
      </c>
      <c r="AD727" s="98" t="str">
        <f>IFERROR(INDEX('Cost_Components'!$N$2:$N$28,MATCH(E727,'Cost_Components'!$A$2:$A$28,0)),"")</f>
      </c>
      <c r="AE727" s="34" t="str">
        <f>IFERROR(INDEX('Cost_Components'!$O$2:$O$28,MATCH(E727,'Cost_Components'!$A$2:$A$28,0)),"")</f>
      </c>
      <c r="AF727" s="99" t="n">
        <v>202371293.965482</v>
      </c>
      <c r="AG727" s="100" t="n">
        <v>200384086.462219</v>
      </c>
      <c r="AH727" s="101" t="str">
        <f>IF(H727="shared-count-once",COUNTIFS($A$2:$A$1405,A727,$B$2:$B$1405,B727,$E$2:$E$1405,E727),1)</f>
      </c>
      <c r="AI727" s="102" t="n">
        <v>322136832.260161</v>
      </c>
      <c r="AJ727" s="103" t="str">
        <f>IF(AI727=0,"",Q727/AI727)</f>
      </c>
      <c r="AK727" s="104" t="str">
        <f>IF(AI727=0,"",R727/AI727)</f>
      </c>
      <c r="AL727" s="105" t="str">
        <f>IF(AI727=0,"",S727/AI727)</f>
      </c>
      <c r="AM727" s="106" t="str">
        <f>IF(AI727=0,"",Y727/AI727)</f>
      </c>
    </row>
    <row r="728">
      <c r="A728" t="s">
        <v>115</v>
      </c>
      <c r="B728" s="73" t="n">
        <v>2049</v>
      </c>
      <c r="C728" t="s">
        <v>207</v>
      </c>
      <c r="D728"/>
      <c r="E728" s="74" t="s">
        <v>297</v>
      </c>
      <c r="F728" s="75" t="s">
        <v>298</v>
      </c>
      <c r="G728" s="76" t="s">
        <v>216</v>
      </c>
      <c r="H728" s="77" t="s">
        <v>217</v>
      </c>
      <c r="I728" s="78" t="s">
        <v>115</v>
      </c>
      <c r="J728" s="79" t="str">
        <f>IFERROR(INDEX('Cost_Components'!$K$2:$K$28,MATCH(E728,'Cost_Components'!$A$2:$A$28,0)),"")</f>
      </c>
      <c r="K728" s="80" t="str">
        <f>IF(OR(L728="",Z728="",AA728="",AB728=""),"",IF(B728&lt;AA728,L728,IF(B728&gt;AB728,Z728,L728+(Z728-L728)*MIN(MAX((B728-AA728+1)/MAX(AB728-AA728+1,1),0),1))))</f>
      </c>
      <c r="L728" s="81" t="str">
        <f>IFERROR(INDEX('Cost_Components'!$S$2:$S$28,MATCH(E728,'Cost_Components'!$A$2:$A$28,0)),"")</f>
      </c>
      <c r="M728" s="82" t="str">
        <f>IFERROR(INDEX('Cost_Components'!$L$2:$L$28,MATCH(E728,'Cost_Components'!$A$2:$A$28,0)),"")</f>
      </c>
      <c r="N728" s="83" t="str">
        <f>IFERROR(INDEX('Cost_Components'!$P$2:$P$28,MATCH(E728,'Cost_Components'!$A$2:$A$28,0)),"")</f>
      </c>
      <c r="O728" s="84" t="str">
        <f>AF728*J728</f>
      </c>
      <c r="P728" s="85" t="str">
        <f>AG728*J728</f>
      </c>
      <c r="Q728" s="86" t="str">
        <f>P728*L728*M728*N728</f>
      </c>
      <c r="R728" s="87" t="str">
        <f>O728*K728*M728*N728</f>
      </c>
      <c r="S728" s="88" t="str">
        <f>R728-Q728</f>
      </c>
      <c r="T728" s="34" t="str">
        <f>IFERROR(INDEX('Cost_Components'!$R$2:$R$28,MATCH(E728,'Cost_Components'!$A$2:$A$28,0)),"")</f>
      </c>
      <c r="U728" s="89" t="str">
        <f>IFERROR(INDEX('Cost_Components'!$Q$2:$Q$28,MATCH(E728,'Cost_Components'!$A$2:$A$28,0)),"")</f>
      </c>
      <c r="V728" s="90" t="str">
        <f>1/(1+'Calculation_Assumptions'!$B$5)^(B728-'Calculation_Assumptions'!$B$2)</f>
      </c>
      <c r="W728" s="91" t="str">
        <f>Q728*V728</f>
      </c>
      <c r="X728" s="92" t="str">
        <f>R728*V728</f>
      </c>
      <c r="Y728" s="93" t="str">
        <f>S728*V728</f>
      </c>
      <c r="Z728" s="94" t="str">
        <f>IFERROR(INDEX('Cost_Components'!$T$2:$T$28,MATCH(E728,'Cost_Components'!$A$2:$A$28,0)),"")</f>
      </c>
      <c r="AA728" s="95" t="str">
        <f>IFERROR(INDEX('Cost_Components'!$U$2:$U$28,MATCH(E728,'Cost_Components'!$A$2:$A$28,0)),"")</f>
      </c>
      <c r="AB728" s="96" t="str">
        <f>IFERROR(INDEX('Cost_Components'!$V$2:$V$28,MATCH(E728,'Cost_Components'!$A$2:$A$28,0)),"")</f>
      </c>
      <c r="AC728" s="97" t="str">
        <f>IFERROR(INDEX('Cost_Components'!$M$2:$M$28,MATCH(E728,'Cost_Components'!$A$2:$A$28,0)),"")</f>
      </c>
      <c r="AD728" s="98" t="str">
        <f>IFERROR(INDEX('Cost_Components'!$N$2:$N$28,MATCH(E728,'Cost_Components'!$A$2:$A$28,0)),"")</f>
      </c>
      <c r="AE728" s="34" t="str">
        <f>IFERROR(INDEX('Cost_Components'!$O$2:$O$28,MATCH(E728,'Cost_Components'!$A$2:$A$28,0)),"")</f>
      </c>
      <c r="AF728" s="99" t="n">
        <v>203648774.54861</v>
      </c>
      <c r="AG728" s="100" t="n">
        <v>201479711.500819</v>
      </c>
      <c r="AH728" s="101" t="str">
        <f>IF(H728="shared-count-once",COUNTIFS($A$2:$A$1405,A728,$B$2:$B$1405,B728,$E$2:$E$1405,E728),1)</f>
      </c>
      <c r="AI728" s="102" t="n">
        <v>322765819.752681</v>
      </c>
      <c r="AJ728" s="103" t="str">
        <f>IF(AI728=0,"",Q728/AI728)</f>
      </c>
      <c r="AK728" s="104" t="str">
        <f>IF(AI728=0,"",R728/AI728)</f>
      </c>
      <c r="AL728" s="105" t="str">
        <f>IF(AI728=0,"",S728/AI728)</f>
      </c>
      <c r="AM728" s="106" t="str">
        <f>IF(AI728=0,"",Y728/AI728)</f>
      </c>
    </row>
    <row r="729">
      <c r="A729" t="s">
        <v>115</v>
      </c>
      <c r="B729" s="73" t="n">
        <v>2050</v>
      </c>
      <c r="C729" t="s">
        <v>207</v>
      </c>
      <c r="D729"/>
      <c r="E729" s="74" t="s">
        <v>297</v>
      </c>
      <c r="F729" s="75" t="s">
        <v>298</v>
      </c>
      <c r="G729" s="76" t="s">
        <v>216</v>
      </c>
      <c r="H729" s="77" t="s">
        <v>217</v>
      </c>
      <c r="I729" s="78" t="s">
        <v>115</v>
      </c>
      <c r="J729" s="79" t="str">
        <f>IFERROR(INDEX('Cost_Components'!$K$2:$K$28,MATCH(E729,'Cost_Components'!$A$2:$A$28,0)),"")</f>
      </c>
      <c r="K729" s="80" t="str">
        <f>IF(OR(L729="",Z729="",AA729="",AB729=""),"",IF(B729&lt;AA729,L729,IF(B729&gt;AB729,Z729,L729+(Z729-L729)*MIN(MAX((B729-AA729+1)/MAX(AB729-AA729+1,1),0),1))))</f>
      </c>
      <c r="L729" s="81" t="str">
        <f>IFERROR(INDEX('Cost_Components'!$S$2:$S$28,MATCH(E729,'Cost_Components'!$A$2:$A$28,0)),"")</f>
      </c>
      <c r="M729" s="82" t="str">
        <f>IFERROR(INDEX('Cost_Components'!$L$2:$L$28,MATCH(E729,'Cost_Components'!$A$2:$A$28,0)),"")</f>
      </c>
      <c r="N729" s="83" t="str">
        <f>IFERROR(INDEX('Cost_Components'!$P$2:$P$28,MATCH(E729,'Cost_Components'!$A$2:$A$28,0)),"")</f>
      </c>
      <c r="O729" s="84" t="str">
        <f>AF729*J729</f>
      </c>
      <c r="P729" s="85" t="str">
        <f>AG729*J729</f>
      </c>
      <c r="Q729" s="86" t="str">
        <f>P729*L729*M729*N729</f>
      </c>
      <c r="R729" s="87" t="str">
        <f>O729*K729*M729*N729</f>
      </c>
      <c r="S729" s="88" t="str">
        <f>R729-Q729</f>
      </c>
      <c r="T729" s="34" t="str">
        <f>IFERROR(INDEX('Cost_Components'!$R$2:$R$28,MATCH(E729,'Cost_Components'!$A$2:$A$28,0)),"")</f>
      </c>
      <c r="U729" s="89" t="str">
        <f>IFERROR(INDEX('Cost_Components'!$Q$2:$Q$28,MATCH(E729,'Cost_Components'!$A$2:$A$28,0)),"")</f>
      </c>
      <c r="V729" s="90" t="str">
        <f>1/(1+'Calculation_Assumptions'!$B$5)^(B729-'Calculation_Assumptions'!$B$2)</f>
      </c>
      <c r="W729" s="91" t="str">
        <f>Q729*V729</f>
      </c>
      <c r="X729" s="92" t="str">
        <f>R729*V729</f>
      </c>
      <c r="Y729" s="93" t="str">
        <f>S729*V729</f>
      </c>
      <c r="Z729" s="94" t="str">
        <f>IFERROR(INDEX('Cost_Components'!$T$2:$T$28,MATCH(E729,'Cost_Components'!$A$2:$A$28,0)),"")</f>
      </c>
      <c r="AA729" s="95" t="str">
        <f>IFERROR(INDEX('Cost_Components'!$U$2:$U$28,MATCH(E729,'Cost_Components'!$A$2:$A$28,0)),"")</f>
      </c>
      <c r="AB729" s="96" t="str">
        <f>IFERROR(INDEX('Cost_Components'!$V$2:$V$28,MATCH(E729,'Cost_Components'!$A$2:$A$28,0)),"")</f>
      </c>
      <c r="AC729" s="97" t="str">
        <f>IFERROR(INDEX('Cost_Components'!$M$2:$M$28,MATCH(E729,'Cost_Components'!$A$2:$A$28,0)),"")</f>
      </c>
      <c r="AD729" s="98" t="str">
        <f>IFERROR(INDEX('Cost_Components'!$N$2:$N$28,MATCH(E729,'Cost_Components'!$A$2:$A$28,0)),"")</f>
      </c>
      <c r="AE729" s="34" t="str">
        <f>IFERROR(INDEX('Cost_Components'!$O$2:$O$28,MATCH(E729,'Cost_Components'!$A$2:$A$28,0)),"")</f>
      </c>
      <c r="AF729" s="99" t="n">
        <v>204833867.885901</v>
      </c>
      <c r="AG729" s="100" t="n">
        <v>202479799.760483</v>
      </c>
      <c r="AH729" s="101" t="str">
        <f>IF(H729="shared-count-once",COUNTIFS($A$2:$A$1405,A729,$B$2:$B$1405,B729,$E$2:$E$1405,E729),1)</f>
      </c>
      <c r="AI729" s="102" t="n">
        <v>323312042.563285</v>
      </c>
      <c r="AJ729" s="103" t="str">
        <f>IF(AI729=0,"",Q729/AI729)</f>
      </c>
      <c r="AK729" s="104" t="str">
        <f>IF(AI729=0,"",R729/AI729)</f>
      </c>
      <c r="AL729" s="105" t="str">
        <f>IF(AI729=0,"",S729/AI729)</f>
      </c>
      <c r="AM729" s="106" t="str">
        <f>IF(AI729=0,"",Y729/AI729)</f>
      </c>
    </row>
    <row r="730">
      <c r="A730" t="s">
        <v>115</v>
      </c>
      <c r="B730" s="73" t="n">
        <v>2025</v>
      </c>
      <c r="C730" t="s">
        <v>207</v>
      </c>
      <c r="D730"/>
      <c r="E730" s="74" t="s">
        <v>290</v>
      </c>
      <c r="F730" s="75" t="s">
        <v>291</v>
      </c>
      <c r="G730" s="76" t="s">
        <v>216</v>
      </c>
      <c r="H730" s="77" t="s">
        <v>217</v>
      </c>
      <c r="I730" s="78" t="s">
        <v>115</v>
      </c>
      <c r="J730" s="79" t="str">
        <f>IFERROR(INDEX('Cost_Components'!$K$2:$K$28,MATCH(E730,'Cost_Components'!$A$2:$A$28,0)),"")</f>
      </c>
      <c r="K730" s="80" t="str">
        <f>IF(OR(L730="",Z730="",AA730="",AB730=""),"",IF(B730&lt;AA730,L730,IF(B730&gt;AB730,Z730,L730+(Z730-L730)*MIN(MAX((B730-AA730+1)/MAX(AB730-AA730+1,1),0),1))))</f>
      </c>
      <c r="L730" s="81" t="str">
        <f>IFERROR(INDEX('Cost_Components'!$S$2:$S$28,MATCH(E730,'Cost_Components'!$A$2:$A$28,0)),"")</f>
      </c>
      <c r="M730" s="82" t="str">
        <f>IFERROR(INDEX('Cost_Components'!$L$2:$L$28,MATCH(E730,'Cost_Components'!$A$2:$A$28,0)),"")</f>
      </c>
      <c r="N730" s="83" t="str">
        <f>IFERROR(INDEX('Cost_Components'!$P$2:$P$28,MATCH(E730,'Cost_Components'!$A$2:$A$28,0)),"")</f>
      </c>
      <c r="O730" s="84" t="str">
        <f>AF730*J730</f>
      </c>
      <c r="P730" s="85" t="str">
        <f>AG730*J730</f>
      </c>
      <c r="Q730" s="86" t="str">
        <f>P730*L730*M730*N730</f>
      </c>
      <c r="R730" s="87" t="str">
        <f>O730*K730*M730*N730</f>
      </c>
      <c r="S730" s="88" t="str">
        <f>R730-Q730</f>
      </c>
      <c r="T730" s="34" t="str">
        <f>IFERROR(INDEX('Cost_Components'!$R$2:$R$28,MATCH(E730,'Cost_Components'!$A$2:$A$28,0)),"")</f>
      </c>
      <c r="U730" s="89" t="str">
        <f>IFERROR(INDEX('Cost_Components'!$Q$2:$Q$28,MATCH(E730,'Cost_Components'!$A$2:$A$28,0)),"")</f>
      </c>
      <c r="V730" s="90" t="str">
        <f>1/(1+'Calculation_Assumptions'!$B$5)^(B730-'Calculation_Assumptions'!$B$2)</f>
      </c>
      <c r="W730" s="91" t="str">
        <f>Q730*V730</f>
      </c>
      <c r="X730" s="92" t="str">
        <f>R730*V730</f>
      </c>
      <c r="Y730" s="93" t="str">
        <f>S730*V730</f>
      </c>
      <c r="Z730" s="94" t="str">
        <f>IFERROR(INDEX('Cost_Components'!$T$2:$T$28,MATCH(E730,'Cost_Components'!$A$2:$A$28,0)),"")</f>
      </c>
      <c r="AA730" s="95" t="str">
        <f>IFERROR(INDEX('Cost_Components'!$U$2:$U$28,MATCH(E730,'Cost_Components'!$A$2:$A$28,0)),"")</f>
      </c>
      <c r="AB730" s="96" t="str">
        <f>IFERROR(INDEX('Cost_Components'!$V$2:$V$28,MATCH(E730,'Cost_Components'!$A$2:$A$28,0)),"")</f>
      </c>
      <c r="AC730" s="97" t="str">
        <f>IFERROR(INDEX('Cost_Components'!$M$2:$M$28,MATCH(E730,'Cost_Components'!$A$2:$A$28,0)),"")</f>
      </c>
      <c r="AD730" s="98" t="str">
        <f>IFERROR(INDEX('Cost_Components'!$N$2:$N$28,MATCH(E730,'Cost_Components'!$A$2:$A$28,0)),"")</f>
      </c>
      <c r="AE730" s="34" t="str">
        <f>IFERROR(INDEX('Cost_Components'!$O$2:$O$28,MATCH(E730,'Cost_Components'!$A$2:$A$28,0)),"")</f>
      </c>
      <c r="AF730" s="99" t="n">
        <v>155093185.780917</v>
      </c>
      <c r="AG730" s="100" t="n">
        <v>155093185.780917</v>
      </c>
      <c r="AH730" s="101" t="str">
        <f>IF(H730="shared-count-once",COUNTIFS($A$2:$A$1405,A730,$B$2:$B$1405,B730,$E$2:$E$1405,E730),1)</f>
      </c>
      <c r="AI730" s="102" t="n">
        <v>288391907.644456</v>
      </c>
      <c r="AJ730" s="103" t="str">
        <f>IF(AI730=0,"",Q730/AI730)</f>
      </c>
      <c r="AK730" s="104" t="str">
        <f>IF(AI730=0,"",R730/AI730)</f>
      </c>
      <c r="AL730" s="105" t="str">
        <f>IF(AI730=0,"",S730/AI730)</f>
      </c>
      <c r="AM730" s="106" t="str">
        <f>IF(AI730=0,"",Y730/AI730)</f>
      </c>
    </row>
    <row r="731">
      <c r="A731" t="s">
        <v>115</v>
      </c>
      <c r="B731" s="73" t="n">
        <v>2026</v>
      </c>
      <c r="C731" t="s">
        <v>207</v>
      </c>
      <c r="D731"/>
      <c r="E731" s="74" t="s">
        <v>290</v>
      </c>
      <c r="F731" s="75" t="s">
        <v>291</v>
      </c>
      <c r="G731" s="76" t="s">
        <v>216</v>
      </c>
      <c r="H731" s="77" t="s">
        <v>217</v>
      </c>
      <c r="I731" s="78" t="s">
        <v>115</v>
      </c>
      <c r="J731" s="79" t="str">
        <f>IFERROR(INDEX('Cost_Components'!$K$2:$K$28,MATCH(E731,'Cost_Components'!$A$2:$A$28,0)),"")</f>
      </c>
      <c r="K731" s="80" t="str">
        <f>IF(OR(L731="",Z731="",AA731="",AB731=""),"",IF(B731&lt;AA731,L731,IF(B731&gt;AB731,Z731,L731+(Z731-L731)*MIN(MAX((B731-AA731+1)/MAX(AB731-AA731+1,1),0),1))))</f>
      </c>
      <c r="L731" s="81" t="str">
        <f>IFERROR(INDEX('Cost_Components'!$S$2:$S$28,MATCH(E731,'Cost_Components'!$A$2:$A$28,0)),"")</f>
      </c>
      <c r="M731" s="82" t="str">
        <f>IFERROR(INDEX('Cost_Components'!$L$2:$L$28,MATCH(E731,'Cost_Components'!$A$2:$A$28,0)),"")</f>
      </c>
      <c r="N731" s="83" t="str">
        <f>IFERROR(INDEX('Cost_Components'!$P$2:$P$28,MATCH(E731,'Cost_Components'!$A$2:$A$28,0)),"")</f>
      </c>
      <c r="O731" s="84" t="str">
        <f>AF731*J731</f>
      </c>
      <c r="P731" s="85" t="str">
        <f>AG731*J731</f>
      </c>
      <c r="Q731" s="86" t="str">
        <f>P731*L731*M731*N731</f>
      </c>
      <c r="R731" s="87" t="str">
        <f>O731*K731*M731*N731</f>
      </c>
      <c r="S731" s="88" t="str">
        <f>R731-Q731</f>
      </c>
      <c r="T731" s="34" t="str">
        <f>IFERROR(INDEX('Cost_Components'!$R$2:$R$28,MATCH(E731,'Cost_Components'!$A$2:$A$28,0)),"")</f>
      </c>
      <c r="U731" s="89" t="str">
        <f>IFERROR(INDEX('Cost_Components'!$Q$2:$Q$28,MATCH(E731,'Cost_Components'!$A$2:$A$28,0)),"")</f>
      </c>
      <c r="V731" s="90" t="str">
        <f>1/(1+'Calculation_Assumptions'!$B$5)^(B731-'Calculation_Assumptions'!$B$2)</f>
      </c>
      <c r="W731" s="91" t="str">
        <f>Q731*V731</f>
      </c>
      <c r="X731" s="92" t="str">
        <f>R731*V731</f>
      </c>
      <c r="Y731" s="93" t="str">
        <f>S731*V731</f>
      </c>
      <c r="Z731" s="94" t="str">
        <f>IFERROR(INDEX('Cost_Components'!$T$2:$T$28,MATCH(E731,'Cost_Components'!$A$2:$A$28,0)),"")</f>
      </c>
      <c r="AA731" s="95" t="str">
        <f>IFERROR(INDEX('Cost_Components'!$U$2:$U$28,MATCH(E731,'Cost_Components'!$A$2:$A$28,0)),"")</f>
      </c>
      <c r="AB731" s="96" t="str">
        <f>IFERROR(INDEX('Cost_Components'!$V$2:$V$28,MATCH(E731,'Cost_Components'!$A$2:$A$28,0)),"")</f>
      </c>
      <c r="AC731" s="97" t="str">
        <f>IFERROR(INDEX('Cost_Components'!$M$2:$M$28,MATCH(E731,'Cost_Components'!$A$2:$A$28,0)),"")</f>
      </c>
      <c r="AD731" s="98" t="str">
        <f>IFERROR(INDEX('Cost_Components'!$N$2:$N$28,MATCH(E731,'Cost_Components'!$A$2:$A$28,0)),"")</f>
      </c>
      <c r="AE731" s="34" t="str">
        <f>IFERROR(INDEX('Cost_Components'!$O$2:$O$28,MATCH(E731,'Cost_Components'!$A$2:$A$28,0)),"")</f>
      </c>
      <c r="AF731" s="99" t="n">
        <v>157507607.159034</v>
      </c>
      <c r="AG731" s="100" t="n">
        <v>157503828.425009</v>
      </c>
      <c r="AH731" s="101" t="str">
        <f>IF(H731="shared-count-once",COUNTIFS($A$2:$A$1405,A731,$B$2:$B$1405,B731,$E$2:$E$1405,E731),1)</f>
      </c>
      <c r="AI731" s="102" t="n">
        <v>290472130.233437</v>
      </c>
      <c r="AJ731" s="103" t="str">
        <f>IF(AI731=0,"",Q731/AI731)</f>
      </c>
      <c r="AK731" s="104" t="str">
        <f>IF(AI731=0,"",R731/AI731)</f>
      </c>
      <c r="AL731" s="105" t="str">
        <f>IF(AI731=0,"",S731/AI731)</f>
      </c>
      <c r="AM731" s="106" t="str">
        <f>IF(AI731=0,"",Y731/AI731)</f>
      </c>
    </row>
    <row r="732">
      <c r="A732" t="s">
        <v>115</v>
      </c>
      <c r="B732" s="73" t="n">
        <v>2027</v>
      </c>
      <c r="C732" t="s">
        <v>207</v>
      </c>
      <c r="D732"/>
      <c r="E732" s="74" t="s">
        <v>290</v>
      </c>
      <c r="F732" s="75" t="s">
        <v>291</v>
      </c>
      <c r="G732" s="76" t="s">
        <v>216</v>
      </c>
      <c r="H732" s="77" t="s">
        <v>217</v>
      </c>
      <c r="I732" s="78" t="s">
        <v>115</v>
      </c>
      <c r="J732" s="79" t="str">
        <f>IFERROR(INDEX('Cost_Components'!$K$2:$K$28,MATCH(E732,'Cost_Components'!$A$2:$A$28,0)),"")</f>
      </c>
      <c r="K732" s="80" t="str">
        <f>IF(OR(L732="",Z732="",AA732="",AB732=""),"",IF(B732&lt;AA732,L732,IF(B732&gt;AB732,Z732,L732+(Z732-L732)*MIN(MAX((B732-AA732+1)/MAX(AB732-AA732+1,1),0),1))))</f>
      </c>
      <c r="L732" s="81" t="str">
        <f>IFERROR(INDEX('Cost_Components'!$S$2:$S$28,MATCH(E732,'Cost_Components'!$A$2:$A$28,0)),"")</f>
      </c>
      <c r="M732" s="82" t="str">
        <f>IFERROR(INDEX('Cost_Components'!$L$2:$L$28,MATCH(E732,'Cost_Components'!$A$2:$A$28,0)),"")</f>
      </c>
      <c r="N732" s="83" t="str">
        <f>IFERROR(INDEX('Cost_Components'!$P$2:$P$28,MATCH(E732,'Cost_Components'!$A$2:$A$28,0)),"")</f>
      </c>
      <c r="O732" s="84" t="str">
        <f>AF732*J732</f>
      </c>
      <c r="P732" s="85" t="str">
        <f>AG732*J732</f>
      </c>
      <c r="Q732" s="86" t="str">
        <f>P732*L732*M732*N732</f>
      </c>
      <c r="R732" s="87" t="str">
        <f>O732*K732*M732*N732</f>
      </c>
      <c r="S732" s="88" t="str">
        <f>R732-Q732</f>
      </c>
      <c r="T732" s="34" t="str">
        <f>IFERROR(INDEX('Cost_Components'!$R$2:$R$28,MATCH(E732,'Cost_Components'!$A$2:$A$28,0)),"")</f>
      </c>
      <c r="U732" s="89" t="str">
        <f>IFERROR(INDEX('Cost_Components'!$Q$2:$Q$28,MATCH(E732,'Cost_Components'!$A$2:$A$28,0)),"")</f>
      </c>
      <c r="V732" s="90" t="str">
        <f>1/(1+'Calculation_Assumptions'!$B$5)^(B732-'Calculation_Assumptions'!$B$2)</f>
      </c>
      <c r="W732" s="91" t="str">
        <f>Q732*V732</f>
      </c>
      <c r="X732" s="92" t="str">
        <f>R732*V732</f>
      </c>
      <c r="Y732" s="93" t="str">
        <f>S732*V732</f>
      </c>
      <c r="Z732" s="94" t="str">
        <f>IFERROR(INDEX('Cost_Components'!$T$2:$T$28,MATCH(E732,'Cost_Components'!$A$2:$A$28,0)),"")</f>
      </c>
      <c r="AA732" s="95" t="str">
        <f>IFERROR(INDEX('Cost_Components'!$U$2:$U$28,MATCH(E732,'Cost_Components'!$A$2:$A$28,0)),"")</f>
      </c>
      <c r="AB732" s="96" t="str">
        <f>IFERROR(INDEX('Cost_Components'!$V$2:$V$28,MATCH(E732,'Cost_Components'!$A$2:$A$28,0)),"")</f>
      </c>
      <c r="AC732" s="97" t="str">
        <f>IFERROR(INDEX('Cost_Components'!$M$2:$M$28,MATCH(E732,'Cost_Components'!$A$2:$A$28,0)),"")</f>
      </c>
      <c r="AD732" s="98" t="str">
        <f>IFERROR(INDEX('Cost_Components'!$N$2:$N$28,MATCH(E732,'Cost_Components'!$A$2:$A$28,0)),"")</f>
      </c>
      <c r="AE732" s="34" t="str">
        <f>IFERROR(INDEX('Cost_Components'!$O$2:$O$28,MATCH(E732,'Cost_Components'!$A$2:$A$28,0)),"")</f>
      </c>
      <c r="AF732" s="99" t="n">
        <v>159946852.034756</v>
      </c>
      <c r="AG732" s="100" t="n">
        <v>159957112.160817</v>
      </c>
      <c r="AH732" s="101" t="str">
        <f>IF(H732="shared-count-once",COUNTIFS($A$2:$A$1405,A732,$B$2:$B$1405,B732,$E$2:$E$1405,E732),1)</f>
      </c>
      <c r="AI732" s="102" t="n">
        <v>292505080.826208</v>
      </c>
      <c r="AJ732" s="103" t="str">
        <f>IF(AI732=0,"",Q732/AI732)</f>
      </c>
      <c r="AK732" s="104" t="str">
        <f>IF(AI732=0,"",R732/AI732)</f>
      </c>
      <c r="AL732" s="105" t="str">
        <f>IF(AI732=0,"",S732/AI732)</f>
      </c>
      <c r="AM732" s="106" t="str">
        <f>IF(AI732=0,"",Y732/AI732)</f>
      </c>
    </row>
    <row r="733">
      <c r="A733" t="s">
        <v>115</v>
      </c>
      <c r="B733" s="73" t="n">
        <v>2028</v>
      </c>
      <c r="C733" t="s">
        <v>207</v>
      </c>
      <c r="D733"/>
      <c r="E733" s="74" t="s">
        <v>290</v>
      </c>
      <c r="F733" s="75" t="s">
        <v>291</v>
      </c>
      <c r="G733" s="76" t="s">
        <v>216</v>
      </c>
      <c r="H733" s="77" t="s">
        <v>217</v>
      </c>
      <c r="I733" s="78" t="s">
        <v>115</v>
      </c>
      <c r="J733" s="79" t="str">
        <f>IFERROR(INDEX('Cost_Components'!$K$2:$K$28,MATCH(E733,'Cost_Components'!$A$2:$A$28,0)),"")</f>
      </c>
      <c r="K733" s="80" t="str">
        <f>IF(OR(L733="",Z733="",AA733="",AB733=""),"",IF(B733&lt;AA733,L733,IF(B733&gt;AB733,Z733,L733+(Z733-L733)*MIN(MAX((B733-AA733+1)/MAX(AB733-AA733+1,1),0),1))))</f>
      </c>
      <c r="L733" s="81" t="str">
        <f>IFERROR(INDEX('Cost_Components'!$S$2:$S$28,MATCH(E733,'Cost_Components'!$A$2:$A$28,0)),"")</f>
      </c>
      <c r="M733" s="82" t="str">
        <f>IFERROR(INDEX('Cost_Components'!$L$2:$L$28,MATCH(E733,'Cost_Components'!$A$2:$A$28,0)),"")</f>
      </c>
      <c r="N733" s="83" t="str">
        <f>IFERROR(INDEX('Cost_Components'!$P$2:$P$28,MATCH(E733,'Cost_Components'!$A$2:$A$28,0)),"")</f>
      </c>
      <c r="O733" s="84" t="str">
        <f>AF733*J733</f>
      </c>
      <c r="P733" s="85" t="str">
        <f>AG733*J733</f>
      </c>
      <c r="Q733" s="86" t="str">
        <f>P733*L733*M733*N733</f>
      </c>
      <c r="R733" s="87" t="str">
        <f>O733*K733*M733*N733</f>
      </c>
      <c r="S733" s="88" t="str">
        <f>R733-Q733</f>
      </c>
      <c r="T733" s="34" t="str">
        <f>IFERROR(INDEX('Cost_Components'!$R$2:$R$28,MATCH(E733,'Cost_Components'!$A$2:$A$28,0)),"")</f>
      </c>
      <c r="U733" s="89" t="str">
        <f>IFERROR(INDEX('Cost_Components'!$Q$2:$Q$28,MATCH(E733,'Cost_Components'!$A$2:$A$28,0)),"")</f>
      </c>
      <c r="V733" s="90" t="str">
        <f>1/(1+'Calculation_Assumptions'!$B$5)^(B733-'Calculation_Assumptions'!$B$2)</f>
      </c>
      <c r="W733" s="91" t="str">
        <f>Q733*V733</f>
      </c>
      <c r="X733" s="92" t="str">
        <f>R733*V733</f>
      </c>
      <c r="Y733" s="93" t="str">
        <f>S733*V733</f>
      </c>
      <c r="Z733" s="94" t="str">
        <f>IFERROR(INDEX('Cost_Components'!$T$2:$T$28,MATCH(E733,'Cost_Components'!$A$2:$A$28,0)),"")</f>
      </c>
      <c r="AA733" s="95" t="str">
        <f>IFERROR(INDEX('Cost_Components'!$U$2:$U$28,MATCH(E733,'Cost_Components'!$A$2:$A$28,0)),"")</f>
      </c>
      <c r="AB733" s="96" t="str">
        <f>IFERROR(INDEX('Cost_Components'!$V$2:$V$28,MATCH(E733,'Cost_Components'!$A$2:$A$28,0)),"")</f>
      </c>
      <c r="AC733" s="97" t="str">
        <f>IFERROR(INDEX('Cost_Components'!$M$2:$M$28,MATCH(E733,'Cost_Components'!$A$2:$A$28,0)),"")</f>
      </c>
      <c r="AD733" s="98" t="str">
        <f>IFERROR(INDEX('Cost_Components'!$N$2:$N$28,MATCH(E733,'Cost_Components'!$A$2:$A$28,0)),"")</f>
      </c>
      <c r="AE733" s="34" t="str">
        <f>IFERROR(INDEX('Cost_Components'!$O$2:$O$28,MATCH(E733,'Cost_Components'!$A$2:$A$28,0)),"")</f>
      </c>
      <c r="AF733" s="99" t="n">
        <v>162055899.873205</v>
      </c>
      <c r="AG733" s="100" t="n">
        <v>162204336.12618</v>
      </c>
      <c r="AH733" s="101" t="str">
        <f>IF(H733="shared-count-once",COUNTIFS($A$2:$A$1405,A733,$B$2:$B$1405,B733,$E$2:$E$1405,E733),1)</f>
      </c>
      <c r="AI733" s="102" t="n">
        <v>294484707.921554</v>
      </c>
      <c r="AJ733" s="103" t="str">
        <f>IF(AI733=0,"",Q733/AI733)</f>
      </c>
      <c r="AK733" s="104" t="str">
        <f>IF(AI733=0,"",R733/AI733)</f>
      </c>
      <c r="AL733" s="105" t="str">
        <f>IF(AI733=0,"",S733/AI733)</f>
      </c>
      <c r="AM733" s="106" t="str">
        <f>IF(AI733=0,"",Y733/AI733)</f>
      </c>
    </row>
    <row r="734">
      <c r="A734" t="s">
        <v>115</v>
      </c>
      <c r="B734" s="73" t="n">
        <v>2029</v>
      </c>
      <c r="C734" t="s">
        <v>207</v>
      </c>
      <c r="D734"/>
      <c r="E734" s="74" t="s">
        <v>290</v>
      </c>
      <c r="F734" s="75" t="s">
        <v>291</v>
      </c>
      <c r="G734" s="76" t="s">
        <v>216</v>
      </c>
      <c r="H734" s="77" t="s">
        <v>217</v>
      </c>
      <c r="I734" s="78" t="s">
        <v>115</v>
      </c>
      <c r="J734" s="79" t="str">
        <f>IFERROR(INDEX('Cost_Components'!$K$2:$K$28,MATCH(E734,'Cost_Components'!$A$2:$A$28,0)),"")</f>
      </c>
      <c r="K734" s="80" t="str">
        <f>IF(OR(L734="",Z734="",AA734="",AB734=""),"",IF(B734&lt;AA734,L734,IF(B734&gt;AB734,Z734,L734+(Z734-L734)*MIN(MAX((B734-AA734+1)/MAX(AB734-AA734+1,1),0),1))))</f>
      </c>
      <c r="L734" s="81" t="str">
        <f>IFERROR(INDEX('Cost_Components'!$S$2:$S$28,MATCH(E734,'Cost_Components'!$A$2:$A$28,0)),"")</f>
      </c>
      <c r="M734" s="82" t="str">
        <f>IFERROR(INDEX('Cost_Components'!$L$2:$L$28,MATCH(E734,'Cost_Components'!$A$2:$A$28,0)),"")</f>
      </c>
      <c r="N734" s="83" t="str">
        <f>IFERROR(INDEX('Cost_Components'!$P$2:$P$28,MATCH(E734,'Cost_Components'!$A$2:$A$28,0)),"")</f>
      </c>
      <c r="O734" s="84" t="str">
        <f>AF734*J734</f>
      </c>
      <c r="P734" s="85" t="str">
        <f>AG734*J734</f>
      </c>
      <c r="Q734" s="86" t="str">
        <f>P734*L734*M734*N734</f>
      </c>
      <c r="R734" s="87" t="str">
        <f>O734*K734*M734*N734</f>
      </c>
      <c r="S734" s="88" t="str">
        <f>R734-Q734</f>
      </c>
      <c r="T734" s="34" t="str">
        <f>IFERROR(INDEX('Cost_Components'!$R$2:$R$28,MATCH(E734,'Cost_Components'!$A$2:$A$28,0)),"")</f>
      </c>
      <c r="U734" s="89" t="str">
        <f>IFERROR(INDEX('Cost_Components'!$Q$2:$Q$28,MATCH(E734,'Cost_Components'!$A$2:$A$28,0)),"")</f>
      </c>
      <c r="V734" s="90" t="str">
        <f>1/(1+'Calculation_Assumptions'!$B$5)^(B734-'Calculation_Assumptions'!$B$2)</f>
      </c>
      <c r="W734" s="91" t="str">
        <f>Q734*V734</f>
      </c>
      <c r="X734" s="92" t="str">
        <f>R734*V734</f>
      </c>
      <c r="Y734" s="93" t="str">
        <f>S734*V734</f>
      </c>
      <c r="Z734" s="94" t="str">
        <f>IFERROR(INDEX('Cost_Components'!$T$2:$T$28,MATCH(E734,'Cost_Components'!$A$2:$A$28,0)),"")</f>
      </c>
      <c r="AA734" s="95" t="str">
        <f>IFERROR(INDEX('Cost_Components'!$U$2:$U$28,MATCH(E734,'Cost_Components'!$A$2:$A$28,0)),"")</f>
      </c>
      <c r="AB734" s="96" t="str">
        <f>IFERROR(INDEX('Cost_Components'!$V$2:$V$28,MATCH(E734,'Cost_Components'!$A$2:$A$28,0)),"")</f>
      </c>
      <c r="AC734" s="97" t="str">
        <f>IFERROR(INDEX('Cost_Components'!$M$2:$M$28,MATCH(E734,'Cost_Components'!$A$2:$A$28,0)),"")</f>
      </c>
      <c r="AD734" s="98" t="str">
        <f>IFERROR(INDEX('Cost_Components'!$N$2:$N$28,MATCH(E734,'Cost_Components'!$A$2:$A$28,0)),"")</f>
      </c>
      <c r="AE734" s="34" t="str">
        <f>IFERROR(INDEX('Cost_Components'!$O$2:$O$28,MATCH(E734,'Cost_Components'!$A$2:$A$28,0)),"")</f>
      </c>
      <c r="AF734" s="99" t="n">
        <v>164231390.808675</v>
      </c>
      <c r="AG734" s="100" t="n">
        <v>164354507.169368</v>
      </c>
      <c r="AH734" s="101" t="str">
        <f>IF(H734="shared-count-once",COUNTIFS($A$2:$A$1405,A734,$B$2:$B$1405,B734,$E$2:$E$1405,E734),1)</f>
      </c>
      <c r="AI734" s="102" t="n">
        <v>296414030.31143</v>
      </c>
      <c r="AJ734" s="103" t="str">
        <f>IF(AI734=0,"",Q734/AI734)</f>
      </c>
      <c r="AK734" s="104" t="str">
        <f>IF(AI734=0,"",R734/AI734)</f>
      </c>
      <c r="AL734" s="105" t="str">
        <f>IF(AI734=0,"",S734/AI734)</f>
      </c>
      <c r="AM734" s="106" t="str">
        <f>IF(AI734=0,"",Y734/AI734)</f>
      </c>
    </row>
    <row r="735">
      <c r="A735" t="s">
        <v>115</v>
      </c>
      <c r="B735" s="73" t="n">
        <v>2030</v>
      </c>
      <c r="C735" t="s">
        <v>207</v>
      </c>
      <c r="D735"/>
      <c r="E735" s="74" t="s">
        <v>290</v>
      </c>
      <c r="F735" s="75" t="s">
        <v>291</v>
      </c>
      <c r="G735" s="76" t="s">
        <v>216</v>
      </c>
      <c r="H735" s="77" t="s">
        <v>217</v>
      </c>
      <c r="I735" s="78" t="s">
        <v>115</v>
      </c>
      <c r="J735" s="79" t="str">
        <f>IFERROR(INDEX('Cost_Components'!$K$2:$K$28,MATCH(E735,'Cost_Components'!$A$2:$A$28,0)),"")</f>
      </c>
      <c r="K735" s="80" t="str">
        <f>IF(OR(L735="",Z735="",AA735="",AB735=""),"",IF(B735&lt;AA735,L735,IF(B735&gt;AB735,Z735,L735+(Z735-L735)*MIN(MAX((B735-AA735+1)/MAX(AB735-AA735+1,1),0),1))))</f>
      </c>
      <c r="L735" s="81" t="str">
        <f>IFERROR(INDEX('Cost_Components'!$S$2:$S$28,MATCH(E735,'Cost_Components'!$A$2:$A$28,0)),"")</f>
      </c>
      <c r="M735" s="82" t="str">
        <f>IFERROR(INDEX('Cost_Components'!$L$2:$L$28,MATCH(E735,'Cost_Components'!$A$2:$A$28,0)),"")</f>
      </c>
      <c r="N735" s="83" t="str">
        <f>IFERROR(INDEX('Cost_Components'!$P$2:$P$28,MATCH(E735,'Cost_Components'!$A$2:$A$28,0)),"")</f>
      </c>
      <c r="O735" s="84" t="str">
        <f>AF735*J735</f>
      </c>
      <c r="P735" s="85" t="str">
        <f>AG735*J735</f>
      </c>
      <c r="Q735" s="86" t="str">
        <f>P735*L735*M735*N735</f>
      </c>
      <c r="R735" s="87" t="str">
        <f>O735*K735*M735*N735</f>
      </c>
      <c r="S735" s="88" t="str">
        <f>R735-Q735</f>
      </c>
      <c r="T735" s="34" t="str">
        <f>IFERROR(INDEX('Cost_Components'!$R$2:$R$28,MATCH(E735,'Cost_Components'!$A$2:$A$28,0)),"")</f>
      </c>
      <c r="U735" s="89" t="str">
        <f>IFERROR(INDEX('Cost_Components'!$Q$2:$Q$28,MATCH(E735,'Cost_Components'!$A$2:$A$28,0)),"")</f>
      </c>
      <c r="V735" s="90" t="str">
        <f>1/(1+'Calculation_Assumptions'!$B$5)^(B735-'Calculation_Assumptions'!$B$2)</f>
      </c>
      <c r="W735" s="91" t="str">
        <f>Q735*V735</f>
      </c>
      <c r="X735" s="92" t="str">
        <f>R735*V735</f>
      </c>
      <c r="Y735" s="93" t="str">
        <f>S735*V735</f>
      </c>
      <c r="Z735" s="94" t="str">
        <f>IFERROR(INDEX('Cost_Components'!$T$2:$T$28,MATCH(E735,'Cost_Components'!$A$2:$A$28,0)),"")</f>
      </c>
      <c r="AA735" s="95" t="str">
        <f>IFERROR(INDEX('Cost_Components'!$U$2:$U$28,MATCH(E735,'Cost_Components'!$A$2:$A$28,0)),"")</f>
      </c>
      <c r="AB735" s="96" t="str">
        <f>IFERROR(INDEX('Cost_Components'!$V$2:$V$28,MATCH(E735,'Cost_Components'!$A$2:$A$28,0)),"")</f>
      </c>
      <c r="AC735" s="97" t="str">
        <f>IFERROR(INDEX('Cost_Components'!$M$2:$M$28,MATCH(E735,'Cost_Components'!$A$2:$A$28,0)),"")</f>
      </c>
      <c r="AD735" s="98" t="str">
        <f>IFERROR(INDEX('Cost_Components'!$N$2:$N$28,MATCH(E735,'Cost_Components'!$A$2:$A$28,0)),"")</f>
      </c>
      <c r="AE735" s="34" t="str">
        <f>IFERROR(INDEX('Cost_Components'!$O$2:$O$28,MATCH(E735,'Cost_Components'!$A$2:$A$28,0)),"")</f>
      </c>
      <c r="AF735" s="99" t="n">
        <v>166361485.477627</v>
      </c>
      <c r="AG735" s="100" t="n">
        <v>166415552.282846</v>
      </c>
      <c r="AH735" s="101" t="str">
        <f>IF(H735="shared-count-once",COUNTIFS($A$2:$A$1405,A735,$B$2:$B$1405,B735,$E$2:$E$1405,E735),1)</f>
      </c>
      <c r="AI735" s="102" t="n">
        <v>298289404.664994</v>
      </c>
      <c r="AJ735" s="103" t="str">
        <f>IF(AI735=0,"",Q735/AI735)</f>
      </c>
      <c r="AK735" s="104" t="str">
        <f>IF(AI735=0,"",R735/AI735)</f>
      </c>
      <c r="AL735" s="105" t="str">
        <f>IF(AI735=0,"",S735/AI735)</f>
      </c>
      <c r="AM735" s="106" t="str">
        <f>IF(AI735=0,"",Y735/AI735)</f>
      </c>
    </row>
    <row r="736">
      <c r="A736" t="s">
        <v>115</v>
      </c>
      <c r="B736" s="73" t="n">
        <v>2031</v>
      </c>
      <c r="C736" t="s">
        <v>207</v>
      </c>
      <c r="D736"/>
      <c r="E736" s="74" t="s">
        <v>290</v>
      </c>
      <c r="F736" s="75" t="s">
        <v>291</v>
      </c>
      <c r="G736" s="76" t="s">
        <v>216</v>
      </c>
      <c r="H736" s="77" t="s">
        <v>217</v>
      </c>
      <c r="I736" s="78" t="s">
        <v>115</v>
      </c>
      <c r="J736" s="79" t="str">
        <f>IFERROR(INDEX('Cost_Components'!$K$2:$K$28,MATCH(E736,'Cost_Components'!$A$2:$A$28,0)),"")</f>
      </c>
      <c r="K736" s="80" t="str">
        <f>IF(OR(L736="",Z736="",AA736="",AB736=""),"",IF(B736&lt;AA736,L736,IF(B736&gt;AB736,Z736,L736+(Z736-L736)*MIN(MAX((B736-AA736+1)/MAX(AB736-AA736+1,1),0),1))))</f>
      </c>
      <c r="L736" s="81" t="str">
        <f>IFERROR(INDEX('Cost_Components'!$S$2:$S$28,MATCH(E736,'Cost_Components'!$A$2:$A$28,0)),"")</f>
      </c>
      <c r="M736" s="82" t="str">
        <f>IFERROR(INDEX('Cost_Components'!$L$2:$L$28,MATCH(E736,'Cost_Components'!$A$2:$A$28,0)),"")</f>
      </c>
      <c r="N736" s="83" t="str">
        <f>IFERROR(INDEX('Cost_Components'!$P$2:$P$28,MATCH(E736,'Cost_Components'!$A$2:$A$28,0)),"")</f>
      </c>
      <c r="O736" s="84" t="str">
        <f>AF736*J736</f>
      </c>
      <c r="P736" s="85" t="str">
        <f>AG736*J736</f>
      </c>
      <c r="Q736" s="86" t="str">
        <f>P736*L736*M736*N736</f>
      </c>
      <c r="R736" s="87" t="str">
        <f>O736*K736*M736*N736</f>
      </c>
      <c r="S736" s="88" t="str">
        <f>R736-Q736</f>
      </c>
      <c r="T736" s="34" t="str">
        <f>IFERROR(INDEX('Cost_Components'!$R$2:$R$28,MATCH(E736,'Cost_Components'!$A$2:$A$28,0)),"")</f>
      </c>
      <c r="U736" s="89" t="str">
        <f>IFERROR(INDEX('Cost_Components'!$Q$2:$Q$28,MATCH(E736,'Cost_Components'!$A$2:$A$28,0)),"")</f>
      </c>
      <c r="V736" s="90" t="str">
        <f>1/(1+'Calculation_Assumptions'!$B$5)^(B736-'Calculation_Assumptions'!$B$2)</f>
      </c>
      <c r="W736" s="91" t="str">
        <f>Q736*V736</f>
      </c>
      <c r="X736" s="92" t="str">
        <f>R736*V736</f>
      </c>
      <c r="Y736" s="93" t="str">
        <f>S736*V736</f>
      </c>
      <c r="Z736" s="94" t="str">
        <f>IFERROR(INDEX('Cost_Components'!$T$2:$T$28,MATCH(E736,'Cost_Components'!$A$2:$A$28,0)),"")</f>
      </c>
      <c r="AA736" s="95" t="str">
        <f>IFERROR(INDEX('Cost_Components'!$U$2:$U$28,MATCH(E736,'Cost_Components'!$A$2:$A$28,0)),"")</f>
      </c>
      <c r="AB736" s="96" t="str">
        <f>IFERROR(INDEX('Cost_Components'!$V$2:$V$28,MATCH(E736,'Cost_Components'!$A$2:$A$28,0)),"")</f>
      </c>
      <c r="AC736" s="97" t="str">
        <f>IFERROR(INDEX('Cost_Components'!$M$2:$M$28,MATCH(E736,'Cost_Components'!$A$2:$A$28,0)),"")</f>
      </c>
      <c r="AD736" s="98" t="str">
        <f>IFERROR(INDEX('Cost_Components'!$N$2:$N$28,MATCH(E736,'Cost_Components'!$A$2:$A$28,0)),"")</f>
      </c>
      <c r="AE736" s="34" t="str">
        <f>IFERROR(INDEX('Cost_Components'!$O$2:$O$28,MATCH(E736,'Cost_Components'!$A$2:$A$28,0)),"")</f>
      </c>
      <c r="AF736" s="99" t="n">
        <v>168463933.285047</v>
      </c>
      <c r="AG736" s="100" t="n">
        <v>168461285.903885</v>
      </c>
      <c r="AH736" s="101" t="str">
        <f>IF(H736="shared-count-once",COUNTIFS($A$2:$A$1405,A736,$B$2:$B$1405,B736,$E$2:$E$1405,E736),1)</f>
      </c>
      <c r="AI736" s="102" t="n">
        <v>300119636.925519</v>
      </c>
      <c r="AJ736" s="103" t="str">
        <f>IF(AI736=0,"",Q736/AI736)</f>
      </c>
      <c r="AK736" s="104" t="str">
        <f>IF(AI736=0,"",R736/AI736)</f>
      </c>
      <c r="AL736" s="105" t="str">
        <f>IF(AI736=0,"",S736/AI736)</f>
      </c>
      <c r="AM736" s="106" t="str">
        <f>IF(AI736=0,"",Y736/AI736)</f>
      </c>
    </row>
    <row r="737">
      <c r="A737" t="s">
        <v>115</v>
      </c>
      <c r="B737" s="73" t="n">
        <v>2032</v>
      </c>
      <c r="C737" t="s">
        <v>207</v>
      </c>
      <c r="D737"/>
      <c r="E737" s="74" t="s">
        <v>290</v>
      </c>
      <c r="F737" s="75" t="s">
        <v>291</v>
      </c>
      <c r="G737" s="76" t="s">
        <v>216</v>
      </c>
      <c r="H737" s="77" t="s">
        <v>217</v>
      </c>
      <c r="I737" s="78" t="s">
        <v>115</v>
      </c>
      <c r="J737" s="79" t="str">
        <f>IFERROR(INDEX('Cost_Components'!$K$2:$K$28,MATCH(E737,'Cost_Components'!$A$2:$A$28,0)),"")</f>
      </c>
      <c r="K737" s="80" t="str">
        <f>IF(OR(L737="",Z737="",AA737="",AB737=""),"",IF(B737&lt;AA737,L737,IF(B737&gt;AB737,Z737,L737+(Z737-L737)*MIN(MAX((B737-AA737+1)/MAX(AB737-AA737+1,1),0),1))))</f>
      </c>
      <c r="L737" s="81" t="str">
        <f>IFERROR(INDEX('Cost_Components'!$S$2:$S$28,MATCH(E737,'Cost_Components'!$A$2:$A$28,0)),"")</f>
      </c>
      <c r="M737" s="82" t="str">
        <f>IFERROR(INDEX('Cost_Components'!$L$2:$L$28,MATCH(E737,'Cost_Components'!$A$2:$A$28,0)),"")</f>
      </c>
      <c r="N737" s="83" t="str">
        <f>IFERROR(INDEX('Cost_Components'!$P$2:$P$28,MATCH(E737,'Cost_Components'!$A$2:$A$28,0)),"")</f>
      </c>
      <c r="O737" s="84" t="str">
        <f>AF737*J737</f>
      </c>
      <c r="P737" s="85" t="str">
        <f>AG737*J737</f>
      </c>
      <c r="Q737" s="86" t="str">
        <f>P737*L737*M737*N737</f>
      </c>
      <c r="R737" s="87" t="str">
        <f>O737*K737*M737*N737</f>
      </c>
      <c r="S737" s="88" t="str">
        <f>R737-Q737</f>
      </c>
      <c r="T737" s="34" t="str">
        <f>IFERROR(INDEX('Cost_Components'!$R$2:$R$28,MATCH(E737,'Cost_Components'!$A$2:$A$28,0)),"")</f>
      </c>
      <c r="U737" s="89" t="str">
        <f>IFERROR(INDEX('Cost_Components'!$Q$2:$Q$28,MATCH(E737,'Cost_Components'!$A$2:$A$28,0)),"")</f>
      </c>
      <c r="V737" s="90" t="str">
        <f>1/(1+'Calculation_Assumptions'!$B$5)^(B737-'Calculation_Assumptions'!$B$2)</f>
      </c>
      <c r="W737" s="91" t="str">
        <f>Q737*V737</f>
      </c>
      <c r="X737" s="92" t="str">
        <f>R737*V737</f>
      </c>
      <c r="Y737" s="93" t="str">
        <f>S737*V737</f>
      </c>
      <c r="Z737" s="94" t="str">
        <f>IFERROR(INDEX('Cost_Components'!$T$2:$T$28,MATCH(E737,'Cost_Components'!$A$2:$A$28,0)),"")</f>
      </c>
      <c r="AA737" s="95" t="str">
        <f>IFERROR(INDEX('Cost_Components'!$U$2:$U$28,MATCH(E737,'Cost_Components'!$A$2:$A$28,0)),"")</f>
      </c>
      <c r="AB737" s="96" t="str">
        <f>IFERROR(INDEX('Cost_Components'!$V$2:$V$28,MATCH(E737,'Cost_Components'!$A$2:$A$28,0)),"")</f>
      </c>
      <c r="AC737" s="97" t="str">
        <f>IFERROR(INDEX('Cost_Components'!$M$2:$M$28,MATCH(E737,'Cost_Components'!$A$2:$A$28,0)),"")</f>
      </c>
      <c r="AD737" s="98" t="str">
        <f>IFERROR(INDEX('Cost_Components'!$N$2:$N$28,MATCH(E737,'Cost_Components'!$A$2:$A$28,0)),"")</f>
      </c>
      <c r="AE737" s="34" t="str">
        <f>IFERROR(INDEX('Cost_Components'!$O$2:$O$28,MATCH(E737,'Cost_Components'!$A$2:$A$28,0)),"")</f>
      </c>
      <c r="AF737" s="99" t="n">
        <v>170541621.968633</v>
      </c>
      <c r="AG737" s="100" t="n">
        <v>170476615.351264</v>
      </c>
      <c r="AH737" s="101" t="str">
        <f>IF(H737="shared-count-once",COUNTIFS($A$2:$A$1405,A737,$B$2:$B$1405,B737,$E$2:$E$1405,E737),1)</f>
      </c>
      <c r="AI737" s="102" t="n">
        <v>301904628.083541</v>
      </c>
      <c r="AJ737" s="103" t="str">
        <f>IF(AI737=0,"",Q737/AI737)</f>
      </c>
      <c r="AK737" s="104" t="str">
        <f>IF(AI737=0,"",R737/AI737)</f>
      </c>
      <c r="AL737" s="105" t="str">
        <f>IF(AI737=0,"",S737/AI737)</f>
      </c>
      <c r="AM737" s="106" t="str">
        <f>IF(AI737=0,"",Y737/AI737)</f>
      </c>
    </row>
    <row r="738">
      <c r="A738" t="s">
        <v>115</v>
      </c>
      <c r="B738" s="73" t="n">
        <v>2033</v>
      </c>
      <c r="C738" t="s">
        <v>207</v>
      </c>
      <c r="D738"/>
      <c r="E738" s="74" t="s">
        <v>290</v>
      </c>
      <c r="F738" s="75" t="s">
        <v>291</v>
      </c>
      <c r="G738" s="76" t="s">
        <v>216</v>
      </c>
      <c r="H738" s="77" t="s">
        <v>217</v>
      </c>
      <c r="I738" s="78" t="s">
        <v>115</v>
      </c>
      <c r="J738" s="79" t="str">
        <f>IFERROR(INDEX('Cost_Components'!$K$2:$K$28,MATCH(E738,'Cost_Components'!$A$2:$A$28,0)),"")</f>
      </c>
      <c r="K738" s="80" t="str">
        <f>IF(OR(L738="",Z738="",AA738="",AB738=""),"",IF(B738&lt;AA738,L738,IF(B738&gt;AB738,Z738,L738+(Z738-L738)*MIN(MAX((B738-AA738+1)/MAX(AB738-AA738+1,1),0),1))))</f>
      </c>
      <c r="L738" s="81" t="str">
        <f>IFERROR(INDEX('Cost_Components'!$S$2:$S$28,MATCH(E738,'Cost_Components'!$A$2:$A$28,0)),"")</f>
      </c>
      <c r="M738" s="82" t="str">
        <f>IFERROR(INDEX('Cost_Components'!$L$2:$L$28,MATCH(E738,'Cost_Components'!$A$2:$A$28,0)),"")</f>
      </c>
      <c r="N738" s="83" t="str">
        <f>IFERROR(INDEX('Cost_Components'!$P$2:$P$28,MATCH(E738,'Cost_Components'!$A$2:$A$28,0)),"")</f>
      </c>
      <c r="O738" s="84" t="str">
        <f>AF738*J738</f>
      </c>
      <c r="P738" s="85" t="str">
        <f>AG738*J738</f>
      </c>
      <c r="Q738" s="86" t="str">
        <f>P738*L738*M738*N738</f>
      </c>
      <c r="R738" s="87" t="str">
        <f>O738*K738*M738*N738</f>
      </c>
      <c r="S738" s="88" t="str">
        <f>R738-Q738</f>
      </c>
      <c r="T738" s="34" t="str">
        <f>IFERROR(INDEX('Cost_Components'!$R$2:$R$28,MATCH(E738,'Cost_Components'!$A$2:$A$28,0)),"")</f>
      </c>
      <c r="U738" s="89" t="str">
        <f>IFERROR(INDEX('Cost_Components'!$Q$2:$Q$28,MATCH(E738,'Cost_Components'!$A$2:$A$28,0)),"")</f>
      </c>
      <c r="V738" s="90" t="str">
        <f>1/(1+'Calculation_Assumptions'!$B$5)^(B738-'Calculation_Assumptions'!$B$2)</f>
      </c>
      <c r="W738" s="91" t="str">
        <f>Q738*V738</f>
      </c>
      <c r="X738" s="92" t="str">
        <f>R738*V738</f>
      </c>
      <c r="Y738" s="93" t="str">
        <f>S738*V738</f>
      </c>
      <c r="Z738" s="94" t="str">
        <f>IFERROR(INDEX('Cost_Components'!$T$2:$T$28,MATCH(E738,'Cost_Components'!$A$2:$A$28,0)),"")</f>
      </c>
      <c r="AA738" s="95" t="str">
        <f>IFERROR(INDEX('Cost_Components'!$U$2:$U$28,MATCH(E738,'Cost_Components'!$A$2:$A$28,0)),"")</f>
      </c>
      <c r="AB738" s="96" t="str">
        <f>IFERROR(INDEX('Cost_Components'!$V$2:$V$28,MATCH(E738,'Cost_Components'!$A$2:$A$28,0)),"")</f>
      </c>
      <c r="AC738" s="97" t="str">
        <f>IFERROR(INDEX('Cost_Components'!$M$2:$M$28,MATCH(E738,'Cost_Components'!$A$2:$A$28,0)),"")</f>
      </c>
      <c r="AD738" s="98" t="str">
        <f>IFERROR(INDEX('Cost_Components'!$N$2:$N$28,MATCH(E738,'Cost_Components'!$A$2:$A$28,0)),"")</f>
      </c>
      <c r="AE738" s="34" t="str">
        <f>IFERROR(INDEX('Cost_Components'!$O$2:$O$28,MATCH(E738,'Cost_Components'!$A$2:$A$28,0)),"")</f>
      </c>
      <c r="AF738" s="99" t="n">
        <v>172594694.040452</v>
      </c>
      <c r="AG738" s="100" t="n">
        <v>172461509.841257</v>
      </c>
      <c r="AH738" s="101" t="str">
        <f>IF(H738="shared-count-once",COUNTIFS($A$2:$A$1405,A738,$B$2:$B$1405,B738,$E$2:$E$1405,E738),1)</f>
      </c>
      <c r="AI738" s="102" t="n">
        <v>303644277.16916</v>
      </c>
      <c r="AJ738" s="103" t="str">
        <f>IF(AI738=0,"",Q738/AI738)</f>
      </c>
      <c r="AK738" s="104" t="str">
        <f>IF(AI738=0,"",R738/AI738)</f>
      </c>
      <c r="AL738" s="105" t="str">
        <f>IF(AI738=0,"",S738/AI738)</f>
      </c>
      <c r="AM738" s="106" t="str">
        <f>IF(AI738=0,"",Y738/AI738)</f>
      </c>
    </row>
    <row r="739">
      <c r="A739" t="s">
        <v>115</v>
      </c>
      <c r="B739" s="73" t="n">
        <v>2034</v>
      </c>
      <c r="C739" t="s">
        <v>207</v>
      </c>
      <c r="D739"/>
      <c r="E739" s="74" t="s">
        <v>290</v>
      </c>
      <c r="F739" s="75" t="s">
        <v>291</v>
      </c>
      <c r="G739" s="76" t="s">
        <v>216</v>
      </c>
      <c r="H739" s="77" t="s">
        <v>217</v>
      </c>
      <c r="I739" s="78" t="s">
        <v>115</v>
      </c>
      <c r="J739" s="79" t="str">
        <f>IFERROR(INDEX('Cost_Components'!$K$2:$K$28,MATCH(E739,'Cost_Components'!$A$2:$A$28,0)),"")</f>
      </c>
      <c r="K739" s="80" t="str">
        <f>IF(OR(L739="",Z739="",AA739="",AB739=""),"",IF(B739&lt;AA739,L739,IF(B739&gt;AB739,Z739,L739+(Z739-L739)*MIN(MAX((B739-AA739+1)/MAX(AB739-AA739+1,1),0),1))))</f>
      </c>
      <c r="L739" s="81" t="str">
        <f>IFERROR(INDEX('Cost_Components'!$S$2:$S$28,MATCH(E739,'Cost_Components'!$A$2:$A$28,0)),"")</f>
      </c>
      <c r="M739" s="82" t="str">
        <f>IFERROR(INDEX('Cost_Components'!$L$2:$L$28,MATCH(E739,'Cost_Components'!$A$2:$A$28,0)),"")</f>
      </c>
      <c r="N739" s="83" t="str">
        <f>IFERROR(INDEX('Cost_Components'!$P$2:$P$28,MATCH(E739,'Cost_Components'!$A$2:$A$28,0)),"")</f>
      </c>
      <c r="O739" s="84" t="str">
        <f>AF739*J739</f>
      </c>
      <c r="P739" s="85" t="str">
        <f>AG739*J739</f>
      </c>
      <c r="Q739" s="86" t="str">
        <f>P739*L739*M739*N739</f>
      </c>
      <c r="R739" s="87" t="str">
        <f>O739*K739*M739*N739</f>
      </c>
      <c r="S739" s="88" t="str">
        <f>R739-Q739</f>
      </c>
      <c r="T739" s="34" t="str">
        <f>IFERROR(INDEX('Cost_Components'!$R$2:$R$28,MATCH(E739,'Cost_Components'!$A$2:$A$28,0)),"")</f>
      </c>
      <c r="U739" s="89" t="str">
        <f>IFERROR(INDEX('Cost_Components'!$Q$2:$Q$28,MATCH(E739,'Cost_Components'!$A$2:$A$28,0)),"")</f>
      </c>
      <c r="V739" s="90" t="str">
        <f>1/(1+'Calculation_Assumptions'!$B$5)^(B739-'Calculation_Assumptions'!$B$2)</f>
      </c>
      <c r="W739" s="91" t="str">
        <f>Q739*V739</f>
      </c>
      <c r="X739" s="92" t="str">
        <f>R739*V739</f>
      </c>
      <c r="Y739" s="93" t="str">
        <f>S739*V739</f>
      </c>
      <c r="Z739" s="94" t="str">
        <f>IFERROR(INDEX('Cost_Components'!$T$2:$T$28,MATCH(E739,'Cost_Components'!$A$2:$A$28,0)),"")</f>
      </c>
      <c r="AA739" s="95" t="str">
        <f>IFERROR(INDEX('Cost_Components'!$U$2:$U$28,MATCH(E739,'Cost_Components'!$A$2:$A$28,0)),"")</f>
      </c>
      <c r="AB739" s="96" t="str">
        <f>IFERROR(INDEX('Cost_Components'!$V$2:$V$28,MATCH(E739,'Cost_Components'!$A$2:$A$28,0)),"")</f>
      </c>
      <c r="AC739" s="97" t="str">
        <f>IFERROR(INDEX('Cost_Components'!$M$2:$M$28,MATCH(E739,'Cost_Components'!$A$2:$A$28,0)),"")</f>
      </c>
      <c r="AD739" s="98" t="str">
        <f>IFERROR(INDEX('Cost_Components'!$N$2:$N$28,MATCH(E739,'Cost_Components'!$A$2:$A$28,0)),"")</f>
      </c>
      <c r="AE739" s="34" t="str">
        <f>IFERROR(INDEX('Cost_Components'!$O$2:$O$28,MATCH(E739,'Cost_Components'!$A$2:$A$28,0)),"")</f>
      </c>
      <c r="AF739" s="99" t="n">
        <v>174668779.678156</v>
      </c>
      <c r="AG739" s="100" t="n">
        <v>174461686.278167</v>
      </c>
      <c r="AH739" s="101" t="str">
        <f>IF(H739="shared-count-once",COUNTIFS($A$2:$A$1405,A739,$B$2:$B$1405,B739,$E$2:$E$1405,E739),1)</f>
      </c>
      <c r="AI739" s="102" t="n">
        <v>305332541.184984</v>
      </c>
      <c r="AJ739" s="103" t="str">
        <f>IF(AI739=0,"",Q739/AI739)</f>
      </c>
      <c r="AK739" s="104" t="str">
        <f>IF(AI739=0,"",R739/AI739)</f>
      </c>
      <c r="AL739" s="105" t="str">
        <f>IF(AI739=0,"",S739/AI739)</f>
      </c>
      <c r="AM739" s="106" t="str">
        <f>IF(AI739=0,"",Y739/AI739)</f>
      </c>
    </row>
    <row r="740">
      <c r="A740" t="s">
        <v>115</v>
      </c>
      <c r="B740" s="73" t="n">
        <v>2035</v>
      </c>
      <c r="C740" t="s">
        <v>207</v>
      </c>
      <c r="D740"/>
      <c r="E740" s="74" t="s">
        <v>290</v>
      </c>
      <c r="F740" s="75" t="s">
        <v>291</v>
      </c>
      <c r="G740" s="76" t="s">
        <v>216</v>
      </c>
      <c r="H740" s="77" t="s">
        <v>217</v>
      </c>
      <c r="I740" s="78" t="s">
        <v>115</v>
      </c>
      <c r="J740" s="79" t="str">
        <f>IFERROR(INDEX('Cost_Components'!$K$2:$K$28,MATCH(E740,'Cost_Components'!$A$2:$A$28,0)),"")</f>
      </c>
      <c r="K740" s="80" t="str">
        <f>IF(OR(L740="",Z740="",AA740="",AB740=""),"",IF(B740&lt;AA740,L740,IF(B740&gt;AB740,Z740,L740+(Z740-L740)*MIN(MAX((B740-AA740+1)/MAX(AB740-AA740+1,1),0),1))))</f>
      </c>
      <c r="L740" s="81" t="str">
        <f>IFERROR(INDEX('Cost_Components'!$S$2:$S$28,MATCH(E740,'Cost_Components'!$A$2:$A$28,0)),"")</f>
      </c>
      <c r="M740" s="82" t="str">
        <f>IFERROR(INDEX('Cost_Components'!$L$2:$L$28,MATCH(E740,'Cost_Components'!$A$2:$A$28,0)),"")</f>
      </c>
      <c r="N740" s="83" t="str">
        <f>IFERROR(INDEX('Cost_Components'!$P$2:$P$28,MATCH(E740,'Cost_Components'!$A$2:$A$28,0)),"")</f>
      </c>
      <c r="O740" s="84" t="str">
        <f>AF740*J740</f>
      </c>
      <c r="P740" s="85" t="str">
        <f>AG740*J740</f>
      </c>
      <c r="Q740" s="86" t="str">
        <f>P740*L740*M740*N740</f>
      </c>
      <c r="R740" s="87" t="str">
        <f>O740*K740*M740*N740</f>
      </c>
      <c r="S740" s="88" t="str">
        <f>R740-Q740</f>
      </c>
      <c r="T740" s="34" t="str">
        <f>IFERROR(INDEX('Cost_Components'!$R$2:$R$28,MATCH(E740,'Cost_Components'!$A$2:$A$28,0)),"")</f>
      </c>
      <c r="U740" s="89" t="str">
        <f>IFERROR(INDEX('Cost_Components'!$Q$2:$Q$28,MATCH(E740,'Cost_Components'!$A$2:$A$28,0)),"")</f>
      </c>
      <c r="V740" s="90" t="str">
        <f>1/(1+'Calculation_Assumptions'!$B$5)^(B740-'Calculation_Assumptions'!$B$2)</f>
      </c>
      <c r="W740" s="91" t="str">
        <f>Q740*V740</f>
      </c>
      <c r="X740" s="92" t="str">
        <f>R740*V740</f>
      </c>
      <c r="Y740" s="93" t="str">
        <f>S740*V740</f>
      </c>
      <c r="Z740" s="94" t="str">
        <f>IFERROR(INDEX('Cost_Components'!$T$2:$T$28,MATCH(E740,'Cost_Components'!$A$2:$A$28,0)),"")</f>
      </c>
      <c r="AA740" s="95" t="str">
        <f>IFERROR(INDEX('Cost_Components'!$U$2:$U$28,MATCH(E740,'Cost_Components'!$A$2:$A$28,0)),"")</f>
      </c>
      <c r="AB740" s="96" t="str">
        <f>IFERROR(INDEX('Cost_Components'!$V$2:$V$28,MATCH(E740,'Cost_Components'!$A$2:$A$28,0)),"")</f>
      </c>
      <c r="AC740" s="97" t="str">
        <f>IFERROR(INDEX('Cost_Components'!$M$2:$M$28,MATCH(E740,'Cost_Components'!$A$2:$A$28,0)),"")</f>
      </c>
      <c r="AD740" s="98" t="str">
        <f>IFERROR(INDEX('Cost_Components'!$N$2:$N$28,MATCH(E740,'Cost_Components'!$A$2:$A$28,0)),"")</f>
      </c>
      <c r="AE740" s="34" t="str">
        <f>IFERROR(INDEX('Cost_Components'!$O$2:$O$28,MATCH(E740,'Cost_Components'!$A$2:$A$28,0)),"")</f>
      </c>
      <c r="AF740" s="99" t="n">
        <v>176826584.171162</v>
      </c>
      <c r="AG740" s="100" t="n">
        <v>176538766.30208</v>
      </c>
      <c r="AH740" s="101" t="str">
        <f>IF(H740="shared-count-once",COUNTIFS($A$2:$A$1405,A740,$B$2:$B$1405,B740,$E$2:$E$1405,E740),1)</f>
      </c>
      <c r="AI740" s="102" t="n">
        <v>306964650.16712</v>
      </c>
      <c r="AJ740" s="103" t="str">
        <f>IF(AI740=0,"",Q740/AI740)</f>
      </c>
      <c r="AK740" s="104" t="str">
        <f>IF(AI740=0,"",R740/AI740)</f>
      </c>
      <c r="AL740" s="105" t="str">
        <f>IF(AI740=0,"",S740/AI740)</f>
      </c>
      <c r="AM740" s="106" t="str">
        <f>IF(AI740=0,"",Y740/AI740)</f>
      </c>
    </row>
    <row r="741">
      <c r="A741" t="s">
        <v>115</v>
      </c>
      <c r="B741" s="73" t="n">
        <v>2036</v>
      </c>
      <c r="C741" t="s">
        <v>207</v>
      </c>
      <c r="D741"/>
      <c r="E741" s="74" t="s">
        <v>290</v>
      </c>
      <c r="F741" s="75" t="s">
        <v>291</v>
      </c>
      <c r="G741" s="76" t="s">
        <v>216</v>
      </c>
      <c r="H741" s="77" t="s">
        <v>217</v>
      </c>
      <c r="I741" s="78" t="s">
        <v>115</v>
      </c>
      <c r="J741" s="79" t="str">
        <f>IFERROR(INDEX('Cost_Components'!$K$2:$K$28,MATCH(E741,'Cost_Components'!$A$2:$A$28,0)),"")</f>
      </c>
      <c r="K741" s="80" t="str">
        <f>IF(OR(L741="",Z741="",AA741="",AB741=""),"",IF(B741&lt;AA741,L741,IF(B741&gt;AB741,Z741,L741+(Z741-L741)*MIN(MAX((B741-AA741+1)/MAX(AB741-AA741+1,1),0),1))))</f>
      </c>
      <c r="L741" s="81" t="str">
        <f>IFERROR(INDEX('Cost_Components'!$S$2:$S$28,MATCH(E741,'Cost_Components'!$A$2:$A$28,0)),"")</f>
      </c>
      <c r="M741" s="82" t="str">
        <f>IFERROR(INDEX('Cost_Components'!$L$2:$L$28,MATCH(E741,'Cost_Components'!$A$2:$A$28,0)),"")</f>
      </c>
      <c r="N741" s="83" t="str">
        <f>IFERROR(INDEX('Cost_Components'!$P$2:$P$28,MATCH(E741,'Cost_Components'!$A$2:$A$28,0)),"")</f>
      </c>
      <c r="O741" s="84" t="str">
        <f>AF741*J741</f>
      </c>
      <c r="P741" s="85" t="str">
        <f>AG741*J741</f>
      </c>
      <c r="Q741" s="86" t="str">
        <f>P741*L741*M741*N741</f>
      </c>
      <c r="R741" s="87" t="str">
        <f>O741*K741*M741*N741</f>
      </c>
      <c r="S741" s="88" t="str">
        <f>R741-Q741</f>
      </c>
      <c r="T741" s="34" t="str">
        <f>IFERROR(INDEX('Cost_Components'!$R$2:$R$28,MATCH(E741,'Cost_Components'!$A$2:$A$28,0)),"")</f>
      </c>
      <c r="U741" s="89" t="str">
        <f>IFERROR(INDEX('Cost_Components'!$Q$2:$Q$28,MATCH(E741,'Cost_Components'!$A$2:$A$28,0)),"")</f>
      </c>
      <c r="V741" s="90" t="str">
        <f>1/(1+'Calculation_Assumptions'!$B$5)^(B741-'Calculation_Assumptions'!$B$2)</f>
      </c>
      <c r="W741" s="91" t="str">
        <f>Q741*V741</f>
      </c>
      <c r="X741" s="92" t="str">
        <f>R741*V741</f>
      </c>
      <c r="Y741" s="93" t="str">
        <f>S741*V741</f>
      </c>
      <c r="Z741" s="94" t="str">
        <f>IFERROR(INDEX('Cost_Components'!$T$2:$T$28,MATCH(E741,'Cost_Components'!$A$2:$A$28,0)),"")</f>
      </c>
      <c r="AA741" s="95" t="str">
        <f>IFERROR(INDEX('Cost_Components'!$U$2:$U$28,MATCH(E741,'Cost_Components'!$A$2:$A$28,0)),"")</f>
      </c>
      <c r="AB741" s="96" t="str">
        <f>IFERROR(INDEX('Cost_Components'!$V$2:$V$28,MATCH(E741,'Cost_Components'!$A$2:$A$28,0)),"")</f>
      </c>
      <c r="AC741" s="97" t="str">
        <f>IFERROR(INDEX('Cost_Components'!$M$2:$M$28,MATCH(E741,'Cost_Components'!$A$2:$A$28,0)),"")</f>
      </c>
      <c r="AD741" s="98" t="str">
        <f>IFERROR(INDEX('Cost_Components'!$N$2:$N$28,MATCH(E741,'Cost_Components'!$A$2:$A$28,0)),"")</f>
      </c>
      <c r="AE741" s="34" t="str">
        <f>IFERROR(INDEX('Cost_Components'!$O$2:$O$28,MATCH(E741,'Cost_Components'!$A$2:$A$28,0)),"")</f>
      </c>
      <c r="AF741" s="99" t="n">
        <v>178998629.133496</v>
      </c>
      <c r="AG741" s="100" t="n">
        <v>178623659.570201</v>
      </c>
      <c r="AH741" s="101" t="str">
        <f>IF(H741="shared-count-once",COUNTIFS($A$2:$A$1405,A741,$B$2:$B$1405,B741,$E$2:$E$1405,E741),1)</f>
      </c>
      <c r="AI741" s="102" t="n">
        <v>308542769.756622</v>
      </c>
      <c r="AJ741" s="103" t="str">
        <f>IF(AI741=0,"",Q741/AI741)</f>
      </c>
      <c r="AK741" s="104" t="str">
        <f>IF(AI741=0,"",R741/AI741)</f>
      </c>
      <c r="AL741" s="105" t="str">
        <f>IF(AI741=0,"",S741/AI741)</f>
      </c>
      <c r="AM741" s="106" t="str">
        <f>IF(AI741=0,"",Y741/AI741)</f>
      </c>
    </row>
    <row r="742">
      <c r="A742" t="s">
        <v>115</v>
      </c>
      <c r="B742" s="73" t="n">
        <v>2037</v>
      </c>
      <c r="C742" t="s">
        <v>207</v>
      </c>
      <c r="D742"/>
      <c r="E742" s="74" t="s">
        <v>290</v>
      </c>
      <c r="F742" s="75" t="s">
        <v>291</v>
      </c>
      <c r="G742" s="76" t="s">
        <v>216</v>
      </c>
      <c r="H742" s="77" t="s">
        <v>217</v>
      </c>
      <c r="I742" s="78" t="s">
        <v>115</v>
      </c>
      <c r="J742" s="79" t="str">
        <f>IFERROR(INDEX('Cost_Components'!$K$2:$K$28,MATCH(E742,'Cost_Components'!$A$2:$A$28,0)),"")</f>
      </c>
      <c r="K742" s="80" t="str">
        <f>IF(OR(L742="",Z742="",AA742="",AB742=""),"",IF(B742&lt;AA742,L742,IF(B742&gt;AB742,Z742,L742+(Z742-L742)*MIN(MAX((B742-AA742+1)/MAX(AB742-AA742+1,1),0),1))))</f>
      </c>
      <c r="L742" s="81" t="str">
        <f>IFERROR(INDEX('Cost_Components'!$S$2:$S$28,MATCH(E742,'Cost_Components'!$A$2:$A$28,0)),"")</f>
      </c>
      <c r="M742" s="82" t="str">
        <f>IFERROR(INDEX('Cost_Components'!$L$2:$L$28,MATCH(E742,'Cost_Components'!$A$2:$A$28,0)),"")</f>
      </c>
      <c r="N742" s="83" t="str">
        <f>IFERROR(INDEX('Cost_Components'!$P$2:$P$28,MATCH(E742,'Cost_Components'!$A$2:$A$28,0)),"")</f>
      </c>
      <c r="O742" s="84" t="str">
        <f>AF742*J742</f>
      </c>
      <c r="P742" s="85" t="str">
        <f>AG742*J742</f>
      </c>
      <c r="Q742" s="86" t="str">
        <f>P742*L742*M742*N742</f>
      </c>
      <c r="R742" s="87" t="str">
        <f>O742*K742*M742*N742</f>
      </c>
      <c r="S742" s="88" t="str">
        <f>R742-Q742</f>
      </c>
      <c r="T742" s="34" t="str">
        <f>IFERROR(INDEX('Cost_Components'!$R$2:$R$28,MATCH(E742,'Cost_Components'!$A$2:$A$28,0)),"")</f>
      </c>
      <c r="U742" s="89" t="str">
        <f>IFERROR(INDEX('Cost_Components'!$Q$2:$Q$28,MATCH(E742,'Cost_Components'!$A$2:$A$28,0)),"")</f>
      </c>
      <c r="V742" s="90" t="str">
        <f>1/(1+'Calculation_Assumptions'!$B$5)^(B742-'Calculation_Assumptions'!$B$2)</f>
      </c>
      <c r="W742" s="91" t="str">
        <f>Q742*V742</f>
      </c>
      <c r="X742" s="92" t="str">
        <f>R742*V742</f>
      </c>
      <c r="Y742" s="93" t="str">
        <f>S742*V742</f>
      </c>
      <c r="Z742" s="94" t="str">
        <f>IFERROR(INDEX('Cost_Components'!$T$2:$T$28,MATCH(E742,'Cost_Components'!$A$2:$A$28,0)),"")</f>
      </c>
      <c r="AA742" s="95" t="str">
        <f>IFERROR(INDEX('Cost_Components'!$U$2:$U$28,MATCH(E742,'Cost_Components'!$A$2:$A$28,0)),"")</f>
      </c>
      <c r="AB742" s="96" t="str">
        <f>IFERROR(INDEX('Cost_Components'!$V$2:$V$28,MATCH(E742,'Cost_Components'!$A$2:$A$28,0)),"")</f>
      </c>
      <c r="AC742" s="97" t="str">
        <f>IFERROR(INDEX('Cost_Components'!$M$2:$M$28,MATCH(E742,'Cost_Components'!$A$2:$A$28,0)),"")</f>
      </c>
      <c r="AD742" s="98" t="str">
        <f>IFERROR(INDEX('Cost_Components'!$N$2:$N$28,MATCH(E742,'Cost_Components'!$A$2:$A$28,0)),"")</f>
      </c>
      <c r="AE742" s="34" t="str">
        <f>IFERROR(INDEX('Cost_Components'!$O$2:$O$28,MATCH(E742,'Cost_Components'!$A$2:$A$28,0)),"")</f>
      </c>
      <c r="AF742" s="99" t="n">
        <v>181206730.992024</v>
      </c>
      <c r="AG742" s="100" t="n">
        <v>180737927.453992</v>
      </c>
      <c r="AH742" s="101" t="str">
        <f>IF(H742="shared-count-once",COUNTIFS($A$2:$A$1405,A742,$B$2:$B$1405,B742,$E$2:$E$1405,E742),1)</f>
      </c>
      <c r="AI742" s="102" t="n">
        <v>310068287.63643</v>
      </c>
      <c r="AJ742" s="103" t="str">
        <f>IF(AI742=0,"",Q742/AI742)</f>
      </c>
      <c r="AK742" s="104" t="str">
        <f>IF(AI742=0,"",R742/AI742)</f>
      </c>
      <c r="AL742" s="105" t="str">
        <f>IF(AI742=0,"",S742/AI742)</f>
      </c>
      <c r="AM742" s="106" t="str">
        <f>IF(AI742=0,"",Y742/AI742)</f>
      </c>
    </row>
    <row r="743">
      <c r="A743" t="s">
        <v>115</v>
      </c>
      <c r="B743" s="73" t="n">
        <v>2038</v>
      </c>
      <c r="C743" t="s">
        <v>207</v>
      </c>
      <c r="D743"/>
      <c r="E743" s="74" t="s">
        <v>290</v>
      </c>
      <c r="F743" s="75" t="s">
        <v>291</v>
      </c>
      <c r="G743" s="76" t="s">
        <v>216</v>
      </c>
      <c r="H743" s="77" t="s">
        <v>217</v>
      </c>
      <c r="I743" s="78" t="s">
        <v>115</v>
      </c>
      <c r="J743" s="79" t="str">
        <f>IFERROR(INDEX('Cost_Components'!$K$2:$K$28,MATCH(E743,'Cost_Components'!$A$2:$A$28,0)),"")</f>
      </c>
      <c r="K743" s="80" t="str">
        <f>IF(OR(L743="",Z743="",AA743="",AB743=""),"",IF(B743&lt;AA743,L743,IF(B743&gt;AB743,Z743,L743+(Z743-L743)*MIN(MAX((B743-AA743+1)/MAX(AB743-AA743+1,1),0),1))))</f>
      </c>
      <c r="L743" s="81" t="str">
        <f>IFERROR(INDEX('Cost_Components'!$S$2:$S$28,MATCH(E743,'Cost_Components'!$A$2:$A$28,0)),"")</f>
      </c>
      <c r="M743" s="82" t="str">
        <f>IFERROR(INDEX('Cost_Components'!$L$2:$L$28,MATCH(E743,'Cost_Components'!$A$2:$A$28,0)),"")</f>
      </c>
      <c r="N743" s="83" t="str">
        <f>IFERROR(INDEX('Cost_Components'!$P$2:$P$28,MATCH(E743,'Cost_Components'!$A$2:$A$28,0)),"")</f>
      </c>
      <c r="O743" s="84" t="str">
        <f>AF743*J743</f>
      </c>
      <c r="P743" s="85" t="str">
        <f>AG743*J743</f>
      </c>
      <c r="Q743" s="86" t="str">
        <f>P743*L743*M743*N743</f>
      </c>
      <c r="R743" s="87" t="str">
        <f>O743*K743*M743*N743</f>
      </c>
      <c r="S743" s="88" t="str">
        <f>R743-Q743</f>
      </c>
      <c r="T743" s="34" t="str">
        <f>IFERROR(INDEX('Cost_Components'!$R$2:$R$28,MATCH(E743,'Cost_Components'!$A$2:$A$28,0)),"")</f>
      </c>
      <c r="U743" s="89" t="str">
        <f>IFERROR(INDEX('Cost_Components'!$Q$2:$Q$28,MATCH(E743,'Cost_Components'!$A$2:$A$28,0)),"")</f>
      </c>
      <c r="V743" s="90" t="str">
        <f>1/(1+'Calculation_Assumptions'!$B$5)^(B743-'Calculation_Assumptions'!$B$2)</f>
      </c>
      <c r="W743" s="91" t="str">
        <f>Q743*V743</f>
      </c>
      <c r="X743" s="92" t="str">
        <f>R743*V743</f>
      </c>
      <c r="Y743" s="93" t="str">
        <f>S743*V743</f>
      </c>
      <c r="Z743" s="94" t="str">
        <f>IFERROR(INDEX('Cost_Components'!$T$2:$T$28,MATCH(E743,'Cost_Components'!$A$2:$A$28,0)),"")</f>
      </c>
      <c r="AA743" s="95" t="str">
        <f>IFERROR(INDEX('Cost_Components'!$U$2:$U$28,MATCH(E743,'Cost_Components'!$A$2:$A$28,0)),"")</f>
      </c>
      <c r="AB743" s="96" t="str">
        <f>IFERROR(INDEX('Cost_Components'!$V$2:$V$28,MATCH(E743,'Cost_Components'!$A$2:$A$28,0)),"")</f>
      </c>
      <c r="AC743" s="97" t="str">
        <f>IFERROR(INDEX('Cost_Components'!$M$2:$M$28,MATCH(E743,'Cost_Components'!$A$2:$A$28,0)),"")</f>
      </c>
      <c r="AD743" s="98" t="str">
        <f>IFERROR(INDEX('Cost_Components'!$N$2:$N$28,MATCH(E743,'Cost_Components'!$A$2:$A$28,0)),"")</f>
      </c>
      <c r="AE743" s="34" t="str">
        <f>IFERROR(INDEX('Cost_Components'!$O$2:$O$28,MATCH(E743,'Cost_Components'!$A$2:$A$28,0)),"")</f>
      </c>
      <c r="AF743" s="99" t="n">
        <v>183340446.626795</v>
      </c>
      <c r="AG743" s="100" t="n">
        <v>182803771.129387</v>
      </c>
      <c r="AH743" s="101" t="str">
        <f>IF(H743="shared-count-once",COUNTIFS($A$2:$A$1405,A743,$B$2:$B$1405,B743,$E$2:$E$1405,E743),1)</f>
      </c>
      <c r="AI743" s="102" t="n">
        <v>311532999.13163</v>
      </c>
      <c r="AJ743" s="103" t="str">
        <f>IF(AI743=0,"",Q743/AI743)</f>
      </c>
      <c r="AK743" s="104" t="str">
        <f>IF(AI743=0,"",R743/AI743)</f>
      </c>
      <c r="AL743" s="105" t="str">
        <f>IF(AI743=0,"",S743/AI743)</f>
      </c>
      <c r="AM743" s="106" t="str">
        <f>IF(AI743=0,"",Y743/AI743)</f>
      </c>
    </row>
    <row r="744">
      <c r="A744" t="s">
        <v>115</v>
      </c>
      <c r="B744" s="73" t="n">
        <v>2039</v>
      </c>
      <c r="C744" t="s">
        <v>207</v>
      </c>
      <c r="D744"/>
      <c r="E744" s="74" t="s">
        <v>290</v>
      </c>
      <c r="F744" s="75" t="s">
        <v>291</v>
      </c>
      <c r="G744" s="76" t="s">
        <v>216</v>
      </c>
      <c r="H744" s="77" t="s">
        <v>217</v>
      </c>
      <c r="I744" s="78" t="s">
        <v>115</v>
      </c>
      <c r="J744" s="79" t="str">
        <f>IFERROR(INDEX('Cost_Components'!$K$2:$K$28,MATCH(E744,'Cost_Components'!$A$2:$A$28,0)),"")</f>
      </c>
      <c r="K744" s="80" t="str">
        <f>IF(OR(L744="",Z744="",AA744="",AB744=""),"",IF(B744&lt;AA744,L744,IF(B744&gt;AB744,Z744,L744+(Z744-L744)*MIN(MAX((B744-AA744+1)/MAX(AB744-AA744+1,1),0),1))))</f>
      </c>
      <c r="L744" s="81" t="str">
        <f>IFERROR(INDEX('Cost_Components'!$S$2:$S$28,MATCH(E744,'Cost_Components'!$A$2:$A$28,0)),"")</f>
      </c>
      <c r="M744" s="82" t="str">
        <f>IFERROR(INDEX('Cost_Components'!$L$2:$L$28,MATCH(E744,'Cost_Components'!$A$2:$A$28,0)),"")</f>
      </c>
      <c r="N744" s="83" t="str">
        <f>IFERROR(INDEX('Cost_Components'!$P$2:$P$28,MATCH(E744,'Cost_Components'!$A$2:$A$28,0)),"")</f>
      </c>
      <c r="O744" s="84" t="str">
        <f>AF744*J744</f>
      </c>
      <c r="P744" s="85" t="str">
        <f>AG744*J744</f>
      </c>
      <c r="Q744" s="86" t="str">
        <f>P744*L744*M744*N744</f>
      </c>
      <c r="R744" s="87" t="str">
        <f>O744*K744*M744*N744</f>
      </c>
      <c r="S744" s="88" t="str">
        <f>R744-Q744</f>
      </c>
      <c r="T744" s="34" t="str">
        <f>IFERROR(INDEX('Cost_Components'!$R$2:$R$28,MATCH(E744,'Cost_Components'!$A$2:$A$28,0)),"")</f>
      </c>
      <c r="U744" s="89" t="str">
        <f>IFERROR(INDEX('Cost_Components'!$Q$2:$Q$28,MATCH(E744,'Cost_Components'!$A$2:$A$28,0)),"")</f>
      </c>
      <c r="V744" s="90" t="str">
        <f>1/(1+'Calculation_Assumptions'!$B$5)^(B744-'Calculation_Assumptions'!$B$2)</f>
      </c>
      <c r="W744" s="91" t="str">
        <f>Q744*V744</f>
      </c>
      <c r="X744" s="92" t="str">
        <f>R744*V744</f>
      </c>
      <c r="Y744" s="93" t="str">
        <f>S744*V744</f>
      </c>
      <c r="Z744" s="94" t="str">
        <f>IFERROR(INDEX('Cost_Components'!$T$2:$T$28,MATCH(E744,'Cost_Components'!$A$2:$A$28,0)),"")</f>
      </c>
      <c r="AA744" s="95" t="str">
        <f>IFERROR(INDEX('Cost_Components'!$U$2:$U$28,MATCH(E744,'Cost_Components'!$A$2:$A$28,0)),"")</f>
      </c>
      <c r="AB744" s="96" t="str">
        <f>IFERROR(INDEX('Cost_Components'!$V$2:$V$28,MATCH(E744,'Cost_Components'!$A$2:$A$28,0)),"")</f>
      </c>
      <c r="AC744" s="97" t="str">
        <f>IFERROR(INDEX('Cost_Components'!$M$2:$M$28,MATCH(E744,'Cost_Components'!$A$2:$A$28,0)),"")</f>
      </c>
      <c r="AD744" s="98" t="str">
        <f>IFERROR(INDEX('Cost_Components'!$N$2:$N$28,MATCH(E744,'Cost_Components'!$A$2:$A$28,0)),"")</f>
      </c>
      <c r="AE744" s="34" t="str">
        <f>IFERROR(INDEX('Cost_Components'!$O$2:$O$28,MATCH(E744,'Cost_Components'!$A$2:$A$28,0)),"")</f>
      </c>
      <c r="AF744" s="99" t="n">
        <v>185469316.047479</v>
      </c>
      <c r="AG744" s="100" t="n">
        <v>184832385.454252</v>
      </c>
      <c r="AH744" s="101" t="str">
        <f>IF(H744="shared-count-once",COUNTIFS($A$2:$A$1405,A744,$B$2:$B$1405,B744,$E$2:$E$1405,E744),1)</f>
      </c>
      <c r="AI744" s="102" t="n">
        <v>312936391.858479</v>
      </c>
      <c r="AJ744" s="103" t="str">
        <f>IF(AI744=0,"",Q744/AI744)</f>
      </c>
      <c r="AK744" s="104" t="str">
        <f>IF(AI744=0,"",R744/AI744)</f>
      </c>
      <c r="AL744" s="105" t="str">
        <f>IF(AI744=0,"",S744/AI744)</f>
      </c>
      <c r="AM744" s="106" t="str">
        <f>IF(AI744=0,"",Y744/AI744)</f>
      </c>
    </row>
    <row r="745">
      <c r="A745" t="s">
        <v>115</v>
      </c>
      <c r="B745" s="73" t="n">
        <v>2040</v>
      </c>
      <c r="C745" t="s">
        <v>207</v>
      </c>
      <c r="D745"/>
      <c r="E745" s="74" t="s">
        <v>290</v>
      </c>
      <c r="F745" s="75" t="s">
        <v>291</v>
      </c>
      <c r="G745" s="76" t="s">
        <v>216</v>
      </c>
      <c r="H745" s="77" t="s">
        <v>217</v>
      </c>
      <c r="I745" s="78" t="s">
        <v>115</v>
      </c>
      <c r="J745" s="79" t="str">
        <f>IFERROR(INDEX('Cost_Components'!$K$2:$K$28,MATCH(E745,'Cost_Components'!$A$2:$A$28,0)),"")</f>
      </c>
      <c r="K745" s="80" t="str">
        <f>IF(OR(L745="",Z745="",AA745="",AB745=""),"",IF(B745&lt;AA745,L745,IF(B745&gt;AB745,Z745,L745+(Z745-L745)*MIN(MAX((B745-AA745+1)/MAX(AB745-AA745+1,1),0),1))))</f>
      </c>
      <c r="L745" s="81" t="str">
        <f>IFERROR(INDEX('Cost_Components'!$S$2:$S$28,MATCH(E745,'Cost_Components'!$A$2:$A$28,0)),"")</f>
      </c>
      <c r="M745" s="82" t="str">
        <f>IFERROR(INDEX('Cost_Components'!$L$2:$L$28,MATCH(E745,'Cost_Components'!$A$2:$A$28,0)),"")</f>
      </c>
      <c r="N745" s="83" t="str">
        <f>IFERROR(INDEX('Cost_Components'!$P$2:$P$28,MATCH(E745,'Cost_Components'!$A$2:$A$28,0)),"")</f>
      </c>
      <c r="O745" s="84" t="str">
        <f>AF745*J745</f>
      </c>
      <c r="P745" s="85" t="str">
        <f>AG745*J745</f>
      </c>
      <c r="Q745" s="86" t="str">
        <f>P745*L745*M745*N745</f>
      </c>
      <c r="R745" s="87" t="str">
        <f>O745*K745*M745*N745</f>
      </c>
      <c r="S745" s="88" t="str">
        <f>R745-Q745</f>
      </c>
      <c r="T745" s="34" t="str">
        <f>IFERROR(INDEX('Cost_Components'!$R$2:$R$28,MATCH(E745,'Cost_Components'!$A$2:$A$28,0)),"")</f>
      </c>
      <c r="U745" s="89" t="str">
        <f>IFERROR(INDEX('Cost_Components'!$Q$2:$Q$28,MATCH(E745,'Cost_Components'!$A$2:$A$28,0)),"")</f>
      </c>
      <c r="V745" s="90" t="str">
        <f>1/(1+'Calculation_Assumptions'!$B$5)^(B745-'Calculation_Assumptions'!$B$2)</f>
      </c>
      <c r="W745" s="91" t="str">
        <f>Q745*V745</f>
      </c>
      <c r="X745" s="92" t="str">
        <f>R745*V745</f>
      </c>
      <c r="Y745" s="93" t="str">
        <f>S745*V745</f>
      </c>
      <c r="Z745" s="94" t="str">
        <f>IFERROR(INDEX('Cost_Components'!$T$2:$T$28,MATCH(E745,'Cost_Components'!$A$2:$A$28,0)),"")</f>
      </c>
      <c r="AA745" s="95" t="str">
        <f>IFERROR(INDEX('Cost_Components'!$U$2:$U$28,MATCH(E745,'Cost_Components'!$A$2:$A$28,0)),"")</f>
      </c>
      <c r="AB745" s="96" t="str">
        <f>IFERROR(INDEX('Cost_Components'!$V$2:$V$28,MATCH(E745,'Cost_Components'!$A$2:$A$28,0)),"")</f>
      </c>
      <c r="AC745" s="97" t="str">
        <f>IFERROR(INDEX('Cost_Components'!$M$2:$M$28,MATCH(E745,'Cost_Components'!$A$2:$A$28,0)),"")</f>
      </c>
      <c r="AD745" s="98" t="str">
        <f>IFERROR(INDEX('Cost_Components'!$N$2:$N$28,MATCH(E745,'Cost_Components'!$A$2:$A$28,0)),"")</f>
      </c>
      <c r="AE745" s="34" t="str">
        <f>IFERROR(INDEX('Cost_Components'!$O$2:$O$28,MATCH(E745,'Cost_Components'!$A$2:$A$28,0)),"")</f>
      </c>
      <c r="AF745" s="99" t="n">
        <v>187619713.246315</v>
      </c>
      <c r="AG745" s="100" t="n">
        <v>186873471.103366</v>
      </c>
      <c r="AH745" s="101" t="str">
        <f>IF(H745="shared-count-once",COUNTIFS($A$2:$A$1405,A745,$B$2:$B$1405,B745,$E$2:$E$1405,E745),1)</f>
      </c>
      <c r="AI745" s="102" t="n">
        <v>314265537.410829</v>
      </c>
      <c r="AJ745" s="103" t="str">
        <f>IF(AI745=0,"",Q745/AI745)</f>
      </c>
      <c r="AK745" s="104" t="str">
        <f>IF(AI745=0,"",R745/AI745)</f>
      </c>
      <c r="AL745" s="105" t="str">
        <f>IF(AI745=0,"",S745/AI745)</f>
      </c>
      <c r="AM745" s="106" t="str">
        <f>IF(AI745=0,"",Y745/AI745)</f>
      </c>
    </row>
    <row r="746">
      <c r="A746" t="s">
        <v>115</v>
      </c>
      <c r="B746" s="73" t="n">
        <v>2041</v>
      </c>
      <c r="C746" t="s">
        <v>207</v>
      </c>
      <c r="D746"/>
      <c r="E746" s="74" t="s">
        <v>290</v>
      </c>
      <c r="F746" s="75" t="s">
        <v>291</v>
      </c>
      <c r="G746" s="76" t="s">
        <v>216</v>
      </c>
      <c r="H746" s="77" t="s">
        <v>217</v>
      </c>
      <c r="I746" s="78" t="s">
        <v>115</v>
      </c>
      <c r="J746" s="79" t="str">
        <f>IFERROR(INDEX('Cost_Components'!$K$2:$K$28,MATCH(E746,'Cost_Components'!$A$2:$A$28,0)),"")</f>
      </c>
      <c r="K746" s="80" t="str">
        <f>IF(OR(L746="",Z746="",AA746="",AB746=""),"",IF(B746&lt;AA746,L746,IF(B746&gt;AB746,Z746,L746+(Z746-L746)*MIN(MAX((B746-AA746+1)/MAX(AB746-AA746+1,1),0),1))))</f>
      </c>
      <c r="L746" s="81" t="str">
        <f>IFERROR(INDEX('Cost_Components'!$S$2:$S$28,MATCH(E746,'Cost_Components'!$A$2:$A$28,0)),"")</f>
      </c>
      <c r="M746" s="82" t="str">
        <f>IFERROR(INDEX('Cost_Components'!$L$2:$L$28,MATCH(E746,'Cost_Components'!$A$2:$A$28,0)),"")</f>
      </c>
      <c r="N746" s="83" t="str">
        <f>IFERROR(INDEX('Cost_Components'!$P$2:$P$28,MATCH(E746,'Cost_Components'!$A$2:$A$28,0)),"")</f>
      </c>
      <c r="O746" s="84" t="str">
        <f>AF746*J746</f>
      </c>
      <c r="P746" s="85" t="str">
        <f>AG746*J746</f>
      </c>
      <c r="Q746" s="86" t="str">
        <f>P746*L746*M746*N746</f>
      </c>
      <c r="R746" s="87" t="str">
        <f>O746*K746*M746*N746</f>
      </c>
      <c r="S746" s="88" t="str">
        <f>R746-Q746</f>
      </c>
      <c r="T746" s="34" t="str">
        <f>IFERROR(INDEX('Cost_Components'!$R$2:$R$28,MATCH(E746,'Cost_Components'!$A$2:$A$28,0)),"")</f>
      </c>
      <c r="U746" s="89" t="str">
        <f>IFERROR(INDEX('Cost_Components'!$Q$2:$Q$28,MATCH(E746,'Cost_Components'!$A$2:$A$28,0)),"")</f>
      </c>
      <c r="V746" s="90" t="str">
        <f>1/(1+'Calculation_Assumptions'!$B$5)^(B746-'Calculation_Assumptions'!$B$2)</f>
      </c>
      <c r="W746" s="91" t="str">
        <f>Q746*V746</f>
      </c>
      <c r="X746" s="92" t="str">
        <f>R746*V746</f>
      </c>
      <c r="Y746" s="93" t="str">
        <f>S746*V746</f>
      </c>
      <c r="Z746" s="94" t="str">
        <f>IFERROR(INDEX('Cost_Components'!$T$2:$T$28,MATCH(E746,'Cost_Components'!$A$2:$A$28,0)),"")</f>
      </c>
      <c r="AA746" s="95" t="str">
        <f>IFERROR(INDEX('Cost_Components'!$U$2:$U$28,MATCH(E746,'Cost_Components'!$A$2:$A$28,0)),"")</f>
      </c>
      <c r="AB746" s="96" t="str">
        <f>IFERROR(INDEX('Cost_Components'!$V$2:$V$28,MATCH(E746,'Cost_Components'!$A$2:$A$28,0)),"")</f>
      </c>
      <c r="AC746" s="97" t="str">
        <f>IFERROR(INDEX('Cost_Components'!$M$2:$M$28,MATCH(E746,'Cost_Components'!$A$2:$A$28,0)),"")</f>
      </c>
      <c r="AD746" s="98" t="str">
        <f>IFERROR(INDEX('Cost_Components'!$N$2:$N$28,MATCH(E746,'Cost_Components'!$A$2:$A$28,0)),"")</f>
      </c>
      <c r="AE746" s="34" t="str">
        <f>IFERROR(INDEX('Cost_Components'!$O$2:$O$28,MATCH(E746,'Cost_Components'!$A$2:$A$28,0)),"")</f>
      </c>
      <c r="AF746" s="99" t="n">
        <v>189854717.220676</v>
      </c>
      <c r="AG746" s="100" t="n">
        <v>188934400.22828</v>
      </c>
      <c r="AH746" s="101" t="str">
        <f>IF(H746="shared-count-once",COUNTIFS($A$2:$A$1405,A746,$B$2:$B$1405,B746,$E$2:$E$1405,E746),1)</f>
      </c>
      <c r="AI746" s="102" t="n">
        <v>315525215.312548</v>
      </c>
      <c r="AJ746" s="103" t="str">
        <f>IF(AI746=0,"",Q746/AI746)</f>
      </c>
      <c r="AK746" s="104" t="str">
        <f>IF(AI746=0,"",R746/AI746)</f>
      </c>
      <c r="AL746" s="105" t="str">
        <f>IF(AI746=0,"",S746/AI746)</f>
      </c>
      <c r="AM746" s="106" t="str">
        <f>IF(AI746=0,"",Y746/AI746)</f>
      </c>
    </row>
    <row r="747">
      <c r="A747" t="s">
        <v>115</v>
      </c>
      <c r="B747" s="73" t="n">
        <v>2042</v>
      </c>
      <c r="C747" t="s">
        <v>207</v>
      </c>
      <c r="D747"/>
      <c r="E747" s="74" t="s">
        <v>290</v>
      </c>
      <c r="F747" s="75" t="s">
        <v>291</v>
      </c>
      <c r="G747" s="76" t="s">
        <v>216</v>
      </c>
      <c r="H747" s="77" t="s">
        <v>217</v>
      </c>
      <c r="I747" s="78" t="s">
        <v>115</v>
      </c>
      <c r="J747" s="79" t="str">
        <f>IFERROR(INDEX('Cost_Components'!$K$2:$K$28,MATCH(E747,'Cost_Components'!$A$2:$A$28,0)),"")</f>
      </c>
      <c r="K747" s="80" t="str">
        <f>IF(OR(L747="",Z747="",AA747="",AB747=""),"",IF(B747&lt;AA747,L747,IF(B747&gt;AB747,Z747,L747+(Z747-L747)*MIN(MAX((B747-AA747+1)/MAX(AB747-AA747+1,1),0),1))))</f>
      </c>
      <c r="L747" s="81" t="str">
        <f>IFERROR(INDEX('Cost_Components'!$S$2:$S$28,MATCH(E747,'Cost_Components'!$A$2:$A$28,0)),"")</f>
      </c>
      <c r="M747" s="82" t="str">
        <f>IFERROR(INDEX('Cost_Components'!$L$2:$L$28,MATCH(E747,'Cost_Components'!$A$2:$A$28,0)),"")</f>
      </c>
      <c r="N747" s="83" t="str">
        <f>IFERROR(INDEX('Cost_Components'!$P$2:$P$28,MATCH(E747,'Cost_Components'!$A$2:$A$28,0)),"")</f>
      </c>
      <c r="O747" s="84" t="str">
        <f>AF747*J747</f>
      </c>
      <c r="P747" s="85" t="str">
        <f>AG747*J747</f>
      </c>
      <c r="Q747" s="86" t="str">
        <f>P747*L747*M747*N747</f>
      </c>
      <c r="R747" s="87" t="str">
        <f>O747*K747*M747*N747</f>
      </c>
      <c r="S747" s="88" t="str">
        <f>R747-Q747</f>
      </c>
      <c r="T747" s="34" t="str">
        <f>IFERROR(INDEX('Cost_Components'!$R$2:$R$28,MATCH(E747,'Cost_Components'!$A$2:$A$28,0)),"")</f>
      </c>
      <c r="U747" s="89" t="str">
        <f>IFERROR(INDEX('Cost_Components'!$Q$2:$Q$28,MATCH(E747,'Cost_Components'!$A$2:$A$28,0)),"")</f>
      </c>
      <c r="V747" s="90" t="str">
        <f>1/(1+'Calculation_Assumptions'!$B$5)^(B747-'Calculation_Assumptions'!$B$2)</f>
      </c>
      <c r="W747" s="91" t="str">
        <f>Q747*V747</f>
      </c>
      <c r="X747" s="92" t="str">
        <f>R747*V747</f>
      </c>
      <c r="Y747" s="93" t="str">
        <f>S747*V747</f>
      </c>
      <c r="Z747" s="94" t="str">
        <f>IFERROR(INDEX('Cost_Components'!$T$2:$T$28,MATCH(E747,'Cost_Components'!$A$2:$A$28,0)),"")</f>
      </c>
      <c r="AA747" s="95" t="str">
        <f>IFERROR(INDEX('Cost_Components'!$U$2:$U$28,MATCH(E747,'Cost_Components'!$A$2:$A$28,0)),"")</f>
      </c>
      <c r="AB747" s="96" t="str">
        <f>IFERROR(INDEX('Cost_Components'!$V$2:$V$28,MATCH(E747,'Cost_Components'!$A$2:$A$28,0)),"")</f>
      </c>
      <c r="AC747" s="97" t="str">
        <f>IFERROR(INDEX('Cost_Components'!$M$2:$M$28,MATCH(E747,'Cost_Components'!$A$2:$A$28,0)),"")</f>
      </c>
      <c r="AD747" s="98" t="str">
        <f>IFERROR(INDEX('Cost_Components'!$N$2:$N$28,MATCH(E747,'Cost_Components'!$A$2:$A$28,0)),"")</f>
      </c>
      <c r="AE747" s="34" t="str">
        <f>IFERROR(INDEX('Cost_Components'!$O$2:$O$28,MATCH(E747,'Cost_Components'!$A$2:$A$28,0)),"")</f>
      </c>
      <c r="AF747" s="99" t="n">
        <v>192069062.656668</v>
      </c>
      <c r="AG747" s="100" t="n">
        <v>191020494.904652</v>
      </c>
      <c r="AH747" s="101" t="str">
        <f>IF(H747="shared-count-once",COUNTIFS($A$2:$A$1405,A747,$B$2:$B$1405,B747,$E$2:$E$1405,E747),1)</f>
      </c>
      <c r="AI747" s="102" t="n">
        <v>316707694.211882</v>
      </c>
      <c r="AJ747" s="103" t="str">
        <f>IF(AI747=0,"",Q747/AI747)</f>
      </c>
      <c r="AK747" s="104" t="str">
        <f>IF(AI747=0,"",R747/AI747)</f>
      </c>
      <c r="AL747" s="105" t="str">
        <f>IF(AI747=0,"",S747/AI747)</f>
      </c>
      <c r="AM747" s="106" t="str">
        <f>IF(AI747=0,"",Y747/AI747)</f>
      </c>
    </row>
    <row r="748">
      <c r="A748" t="s">
        <v>115</v>
      </c>
      <c r="B748" s="73" t="n">
        <v>2043</v>
      </c>
      <c r="C748" t="s">
        <v>207</v>
      </c>
      <c r="D748"/>
      <c r="E748" s="74" t="s">
        <v>290</v>
      </c>
      <c r="F748" s="75" t="s">
        <v>291</v>
      </c>
      <c r="G748" s="76" t="s">
        <v>216</v>
      </c>
      <c r="H748" s="77" t="s">
        <v>217</v>
      </c>
      <c r="I748" s="78" t="s">
        <v>115</v>
      </c>
      <c r="J748" s="79" t="str">
        <f>IFERROR(INDEX('Cost_Components'!$K$2:$K$28,MATCH(E748,'Cost_Components'!$A$2:$A$28,0)),"")</f>
      </c>
      <c r="K748" s="80" t="str">
        <f>IF(OR(L748="",Z748="",AA748="",AB748=""),"",IF(B748&lt;AA748,L748,IF(B748&gt;AB748,Z748,L748+(Z748-L748)*MIN(MAX((B748-AA748+1)/MAX(AB748-AA748+1,1),0),1))))</f>
      </c>
      <c r="L748" s="81" t="str">
        <f>IFERROR(INDEX('Cost_Components'!$S$2:$S$28,MATCH(E748,'Cost_Components'!$A$2:$A$28,0)),"")</f>
      </c>
      <c r="M748" s="82" t="str">
        <f>IFERROR(INDEX('Cost_Components'!$L$2:$L$28,MATCH(E748,'Cost_Components'!$A$2:$A$28,0)),"")</f>
      </c>
      <c r="N748" s="83" t="str">
        <f>IFERROR(INDEX('Cost_Components'!$P$2:$P$28,MATCH(E748,'Cost_Components'!$A$2:$A$28,0)),"")</f>
      </c>
      <c r="O748" s="84" t="str">
        <f>AF748*J748</f>
      </c>
      <c r="P748" s="85" t="str">
        <f>AG748*J748</f>
      </c>
      <c r="Q748" s="86" t="str">
        <f>P748*L748*M748*N748</f>
      </c>
      <c r="R748" s="87" t="str">
        <f>O748*K748*M748*N748</f>
      </c>
      <c r="S748" s="88" t="str">
        <f>R748-Q748</f>
      </c>
      <c r="T748" s="34" t="str">
        <f>IFERROR(INDEX('Cost_Components'!$R$2:$R$28,MATCH(E748,'Cost_Components'!$A$2:$A$28,0)),"")</f>
      </c>
      <c r="U748" s="89" t="str">
        <f>IFERROR(INDEX('Cost_Components'!$Q$2:$Q$28,MATCH(E748,'Cost_Components'!$A$2:$A$28,0)),"")</f>
      </c>
      <c r="V748" s="90" t="str">
        <f>1/(1+'Calculation_Assumptions'!$B$5)^(B748-'Calculation_Assumptions'!$B$2)</f>
      </c>
      <c r="W748" s="91" t="str">
        <f>Q748*V748</f>
      </c>
      <c r="X748" s="92" t="str">
        <f>R748*V748</f>
      </c>
      <c r="Y748" s="93" t="str">
        <f>S748*V748</f>
      </c>
      <c r="Z748" s="94" t="str">
        <f>IFERROR(INDEX('Cost_Components'!$T$2:$T$28,MATCH(E748,'Cost_Components'!$A$2:$A$28,0)),"")</f>
      </c>
      <c r="AA748" s="95" t="str">
        <f>IFERROR(INDEX('Cost_Components'!$U$2:$U$28,MATCH(E748,'Cost_Components'!$A$2:$A$28,0)),"")</f>
      </c>
      <c r="AB748" s="96" t="str">
        <f>IFERROR(INDEX('Cost_Components'!$V$2:$V$28,MATCH(E748,'Cost_Components'!$A$2:$A$28,0)),"")</f>
      </c>
      <c r="AC748" s="97" t="str">
        <f>IFERROR(INDEX('Cost_Components'!$M$2:$M$28,MATCH(E748,'Cost_Components'!$A$2:$A$28,0)),"")</f>
      </c>
      <c r="AD748" s="98" t="str">
        <f>IFERROR(INDEX('Cost_Components'!$N$2:$N$28,MATCH(E748,'Cost_Components'!$A$2:$A$28,0)),"")</f>
      </c>
      <c r="AE748" s="34" t="str">
        <f>IFERROR(INDEX('Cost_Components'!$O$2:$O$28,MATCH(E748,'Cost_Components'!$A$2:$A$28,0)),"")</f>
      </c>
      <c r="AF748" s="99" t="n">
        <v>194121349.5013</v>
      </c>
      <c r="AG748" s="100" t="n">
        <v>192936206.600428</v>
      </c>
      <c r="AH748" s="101" t="str">
        <f>IF(H748="shared-count-once",COUNTIFS($A$2:$A$1405,A748,$B$2:$B$1405,B748,$E$2:$E$1405,E748),1)</f>
      </c>
      <c r="AI748" s="102" t="n">
        <v>317814114.067152</v>
      </c>
      <c r="AJ748" s="103" t="str">
        <f>IF(AI748=0,"",Q748/AI748)</f>
      </c>
      <c r="AK748" s="104" t="str">
        <f>IF(AI748=0,"",R748/AI748)</f>
      </c>
      <c r="AL748" s="105" t="str">
        <f>IF(AI748=0,"",S748/AI748)</f>
      </c>
      <c r="AM748" s="106" t="str">
        <f>IF(AI748=0,"",Y748/AI748)</f>
      </c>
    </row>
    <row r="749">
      <c r="A749" t="s">
        <v>115</v>
      </c>
      <c r="B749" s="73" t="n">
        <v>2044</v>
      </c>
      <c r="C749" t="s">
        <v>207</v>
      </c>
      <c r="D749"/>
      <c r="E749" s="74" t="s">
        <v>290</v>
      </c>
      <c r="F749" s="75" t="s">
        <v>291</v>
      </c>
      <c r="G749" s="76" t="s">
        <v>216</v>
      </c>
      <c r="H749" s="77" t="s">
        <v>217</v>
      </c>
      <c r="I749" s="78" t="s">
        <v>115</v>
      </c>
      <c r="J749" s="79" t="str">
        <f>IFERROR(INDEX('Cost_Components'!$K$2:$K$28,MATCH(E749,'Cost_Components'!$A$2:$A$28,0)),"")</f>
      </c>
      <c r="K749" s="80" t="str">
        <f>IF(OR(L749="",Z749="",AA749="",AB749=""),"",IF(B749&lt;AA749,L749,IF(B749&gt;AB749,Z749,L749+(Z749-L749)*MIN(MAX((B749-AA749+1)/MAX(AB749-AA749+1,1),0),1))))</f>
      </c>
      <c r="L749" s="81" t="str">
        <f>IFERROR(INDEX('Cost_Components'!$S$2:$S$28,MATCH(E749,'Cost_Components'!$A$2:$A$28,0)),"")</f>
      </c>
      <c r="M749" s="82" t="str">
        <f>IFERROR(INDEX('Cost_Components'!$L$2:$L$28,MATCH(E749,'Cost_Components'!$A$2:$A$28,0)),"")</f>
      </c>
      <c r="N749" s="83" t="str">
        <f>IFERROR(INDEX('Cost_Components'!$P$2:$P$28,MATCH(E749,'Cost_Components'!$A$2:$A$28,0)),"")</f>
      </c>
      <c r="O749" s="84" t="str">
        <f>AF749*J749</f>
      </c>
      <c r="P749" s="85" t="str">
        <f>AG749*J749</f>
      </c>
      <c r="Q749" s="86" t="str">
        <f>P749*L749*M749*N749</f>
      </c>
      <c r="R749" s="87" t="str">
        <f>O749*K749*M749*N749</f>
      </c>
      <c r="S749" s="88" t="str">
        <f>R749-Q749</f>
      </c>
      <c r="T749" s="34" t="str">
        <f>IFERROR(INDEX('Cost_Components'!$R$2:$R$28,MATCH(E749,'Cost_Components'!$A$2:$A$28,0)),"")</f>
      </c>
      <c r="U749" s="89" t="str">
        <f>IFERROR(INDEX('Cost_Components'!$Q$2:$Q$28,MATCH(E749,'Cost_Components'!$A$2:$A$28,0)),"")</f>
      </c>
      <c r="V749" s="90" t="str">
        <f>1/(1+'Calculation_Assumptions'!$B$5)^(B749-'Calculation_Assumptions'!$B$2)</f>
      </c>
      <c r="W749" s="91" t="str">
        <f>Q749*V749</f>
      </c>
      <c r="X749" s="92" t="str">
        <f>R749*V749</f>
      </c>
      <c r="Y749" s="93" t="str">
        <f>S749*V749</f>
      </c>
      <c r="Z749" s="94" t="str">
        <f>IFERROR(INDEX('Cost_Components'!$T$2:$T$28,MATCH(E749,'Cost_Components'!$A$2:$A$28,0)),"")</f>
      </c>
      <c r="AA749" s="95" t="str">
        <f>IFERROR(INDEX('Cost_Components'!$U$2:$U$28,MATCH(E749,'Cost_Components'!$A$2:$A$28,0)),"")</f>
      </c>
      <c r="AB749" s="96" t="str">
        <f>IFERROR(INDEX('Cost_Components'!$V$2:$V$28,MATCH(E749,'Cost_Components'!$A$2:$A$28,0)),"")</f>
      </c>
      <c r="AC749" s="97" t="str">
        <f>IFERROR(INDEX('Cost_Components'!$M$2:$M$28,MATCH(E749,'Cost_Components'!$A$2:$A$28,0)),"")</f>
      </c>
      <c r="AD749" s="98" t="str">
        <f>IFERROR(INDEX('Cost_Components'!$N$2:$N$28,MATCH(E749,'Cost_Components'!$A$2:$A$28,0)),"")</f>
      </c>
      <c r="AE749" s="34" t="str">
        <f>IFERROR(INDEX('Cost_Components'!$O$2:$O$28,MATCH(E749,'Cost_Components'!$A$2:$A$28,0)),"")</f>
      </c>
      <c r="AF749" s="99" t="n">
        <v>196071198.930584</v>
      </c>
      <c r="AG749" s="100" t="n">
        <v>194740839.86655</v>
      </c>
      <c r="AH749" s="101" t="str">
        <f>IF(H749="shared-count-once",COUNTIFS($A$2:$A$1405,A749,$B$2:$B$1405,B749,$E$2:$E$1405,E749),1)</f>
      </c>
      <c r="AI749" s="102" t="n">
        <v>318840890.732156</v>
      </c>
      <c r="AJ749" s="103" t="str">
        <f>IF(AI749=0,"",Q749/AI749)</f>
      </c>
      <c r="AK749" s="104" t="str">
        <f>IF(AI749=0,"",R749/AI749)</f>
      </c>
      <c r="AL749" s="105" t="str">
        <f>IF(AI749=0,"",S749/AI749)</f>
      </c>
      <c r="AM749" s="106" t="str">
        <f>IF(AI749=0,"",Y749/AI749)</f>
      </c>
    </row>
    <row r="750">
      <c r="A750" t="s">
        <v>115</v>
      </c>
      <c r="B750" s="73" t="n">
        <v>2045</v>
      </c>
      <c r="C750" t="s">
        <v>207</v>
      </c>
      <c r="D750"/>
      <c r="E750" s="74" t="s">
        <v>290</v>
      </c>
      <c r="F750" s="75" t="s">
        <v>291</v>
      </c>
      <c r="G750" s="76" t="s">
        <v>216</v>
      </c>
      <c r="H750" s="77" t="s">
        <v>217</v>
      </c>
      <c r="I750" s="78" t="s">
        <v>115</v>
      </c>
      <c r="J750" s="79" t="str">
        <f>IFERROR(INDEX('Cost_Components'!$K$2:$K$28,MATCH(E750,'Cost_Components'!$A$2:$A$28,0)),"")</f>
      </c>
      <c r="K750" s="80" t="str">
        <f>IF(OR(L750="",Z750="",AA750="",AB750=""),"",IF(B750&lt;AA750,L750,IF(B750&gt;AB750,Z750,L750+(Z750-L750)*MIN(MAX((B750-AA750+1)/MAX(AB750-AA750+1,1),0),1))))</f>
      </c>
      <c r="L750" s="81" t="str">
        <f>IFERROR(INDEX('Cost_Components'!$S$2:$S$28,MATCH(E750,'Cost_Components'!$A$2:$A$28,0)),"")</f>
      </c>
      <c r="M750" s="82" t="str">
        <f>IFERROR(INDEX('Cost_Components'!$L$2:$L$28,MATCH(E750,'Cost_Components'!$A$2:$A$28,0)),"")</f>
      </c>
      <c r="N750" s="83" t="str">
        <f>IFERROR(INDEX('Cost_Components'!$P$2:$P$28,MATCH(E750,'Cost_Components'!$A$2:$A$28,0)),"")</f>
      </c>
      <c r="O750" s="84" t="str">
        <f>AF750*J750</f>
      </c>
      <c r="P750" s="85" t="str">
        <f>AG750*J750</f>
      </c>
      <c r="Q750" s="86" t="str">
        <f>P750*L750*M750*N750</f>
      </c>
      <c r="R750" s="87" t="str">
        <f>O750*K750*M750*N750</f>
      </c>
      <c r="S750" s="88" t="str">
        <f>R750-Q750</f>
      </c>
      <c r="T750" s="34" t="str">
        <f>IFERROR(INDEX('Cost_Components'!$R$2:$R$28,MATCH(E750,'Cost_Components'!$A$2:$A$28,0)),"")</f>
      </c>
      <c r="U750" s="89" t="str">
        <f>IFERROR(INDEX('Cost_Components'!$Q$2:$Q$28,MATCH(E750,'Cost_Components'!$A$2:$A$28,0)),"")</f>
      </c>
      <c r="V750" s="90" t="str">
        <f>1/(1+'Calculation_Assumptions'!$B$5)^(B750-'Calculation_Assumptions'!$B$2)</f>
      </c>
      <c r="W750" s="91" t="str">
        <f>Q750*V750</f>
      </c>
      <c r="X750" s="92" t="str">
        <f>R750*V750</f>
      </c>
      <c r="Y750" s="93" t="str">
        <f>S750*V750</f>
      </c>
      <c r="Z750" s="94" t="str">
        <f>IFERROR(INDEX('Cost_Components'!$T$2:$T$28,MATCH(E750,'Cost_Components'!$A$2:$A$28,0)),"")</f>
      </c>
      <c r="AA750" s="95" t="str">
        <f>IFERROR(INDEX('Cost_Components'!$U$2:$U$28,MATCH(E750,'Cost_Components'!$A$2:$A$28,0)),"")</f>
      </c>
      <c r="AB750" s="96" t="str">
        <f>IFERROR(INDEX('Cost_Components'!$V$2:$V$28,MATCH(E750,'Cost_Components'!$A$2:$A$28,0)),"")</f>
      </c>
      <c r="AC750" s="97" t="str">
        <f>IFERROR(INDEX('Cost_Components'!$M$2:$M$28,MATCH(E750,'Cost_Components'!$A$2:$A$28,0)),"")</f>
      </c>
      <c r="AD750" s="98" t="str">
        <f>IFERROR(INDEX('Cost_Components'!$N$2:$N$28,MATCH(E750,'Cost_Components'!$A$2:$A$28,0)),"")</f>
      </c>
      <c r="AE750" s="34" t="str">
        <f>IFERROR(INDEX('Cost_Components'!$O$2:$O$28,MATCH(E750,'Cost_Components'!$A$2:$A$28,0)),"")</f>
      </c>
      <c r="AF750" s="99" t="n">
        <v>197898126.319816</v>
      </c>
      <c r="AG750" s="100" t="n">
        <v>196414899.064498</v>
      </c>
      <c r="AH750" s="101" t="str">
        <f>IF(H750="shared-count-once",COUNTIFS($A$2:$A$1405,A750,$B$2:$B$1405,B750,$E$2:$E$1405,E750),1)</f>
      </c>
      <c r="AI750" s="102" t="n">
        <v>319784682.33108</v>
      </c>
      <c r="AJ750" s="103" t="str">
        <f>IF(AI750=0,"",Q750/AI750)</f>
      </c>
      <c r="AK750" s="104" t="str">
        <f>IF(AI750=0,"",R750/AI750)</f>
      </c>
      <c r="AL750" s="105" t="str">
        <f>IF(AI750=0,"",S750/AI750)</f>
      </c>
      <c r="AM750" s="106" t="str">
        <f>IF(AI750=0,"",Y750/AI750)</f>
      </c>
    </row>
    <row r="751">
      <c r="A751" t="s">
        <v>115</v>
      </c>
      <c r="B751" s="73" t="n">
        <v>2046</v>
      </c>
      <c r="C751" t="s">
        <v>207</v>
      </c>
      <c r="D751"/>
      <c r="E751" s="74" t="s">
        <v>290</v>
      </c>
      <c r="F751" s="75" t="s">
        <v>291</v>
      </c>
      <c r="G751" s="76" t="s">
        <v>216</v>
      </c>
      <c r="H751" s="77" t="s">
        <v>217</v>
      </c>
      <c r="I751" s="78" t="s">
        <v>115</v>
      </c>
      <c r="J751" s="79" t="str">
        <f>IFERROR(INDEX('Cost_Components'!$K$2:$K$28,MATCH(E751,'Cost_Components'!$A$2:$A$28,0)),"")</f>
      </c>
      <c r="K751" s="80" t="str">
        <f>IF(OR(L751="",Z751="",AA751="",AB751=""),"",IF(B751&lt;AA751,L751,IF(B751&gt;AB751,Z751,L751+(Z751-L751)*MIN(MAX((B751-AA751+1)/MAX(AB751-AA751+1,1),0),1))))</f>
      </c>
      <c r="L751" s="81" t="str">
        <f>IFERROR(INDEX('Cost_Components'!$S$2:$S$28,MATCH(E751,'Cost_Components'!$A$2:$A$28,0)),"")</f>
      </c>
      <c r="M751" s="82" t="str">
        <f>IFERROR(INDEX('Cost_Components'!$L$2:$L$28,MATCH(E751,'Cost_Components'!$A$2:$A$28,0)),"")</f>
      </c>
      <c r="N751" s="83" t="str">
        <f>IFERROR(INDEX('Cost_Components'!$P$2:$P$28,MATCH(E751,'Cost_Components'!$A$2:$A$28,0)),"")</f>
      </c>
      <c r="O751" s="84" t="str">
        <f>AF751*J751</f>
      </c>
      <c r="P751" s="85" t="str">
        <f>AG751*J751</f>
      </c>
      <c r="Q751" s="86" t="str">
        <f>P751*L751*M751*N751</f>
      </c>
      <c r="R751" s="87" t="str">
        <f>O751*K751*M751*N751</f>
      </c>
      <c r="S751" s="88" t="str">
        <f>R751-Q751</f>
      </c>
      <c r="T751" s="34" t="str">
        <f>IFERROR(INDEX('Cost_Components'!$R$2:$R$28,MATCH(E751,'Cost_Components'!$A$2:$A$28,0)),"")</f>
      </c>
      <c r="U751" s="89" t="str">
        <f>IFERROR(INDEX('Cost_Components'!$Q$2:$Q$28,MATCH(E751,'Cost_Components'!$A$2:$A$28,0)),"")</f>
      </c>
      <c r="V751" s="90" t="str">
        <f>1/(1+'Calculation_Assumptions'!$B$5)^(B751-'Calculation_Assumptions'!$B$2)</f>
      </c>
      <c r="W751" s="91" t="str">
        <f>Q751*V751</f>
      </c>
      <c r="X751" s="92" t="str">
        <f>R751*V751</f>
      </c>
      <c r="Y751" s="93" t="str">
        <f>S751*V751</f>
      </c>
      <c r="Z751" s="94" t="str">
        <f>IFERROR(INDEX('Cost_Components'!$T$2:$T$28,MATCH(E751,'Cost_Components'!$A$2:$A$28,0)),"")</f>
      </c>
      <c r="AA751" s="95" t="str">
        <f>IFERROR(INDEX('Cost_Components'!$U$2:$U$28,MATCH(E751,'Cost_Components'!$A$2:$A$28,0)),"")</f>
      </c>
      <c r="AB751" s="96" t="str">
        <f>IFERROR(INDEX('Cost_Components'!$V$2:$V$28,MATCH(E751,'Cost_Components'!$A$2:$A$28,0)),"")</f>
      </c>
      <c r="AC751" s="97" t="str">
        <f>IFERROR(INDEX('Cost_Components'!$M$2:$M$28,MATCH(E751,'Cost_Components'!$A$2:$A$28,0)),"")</f>
      </c>
      <c r="AD751" s="98" t="str">
        <f>IFERROR(INDEX('Cost_Components'!$N$2:$N$28,MATCH(E751,'Cost_Components'!$A$2:$A$28,0)),"")</f>
      </c>
      <c r="AE751" s="34" t="str">
        <f>IFERROR(INDEX('Cost_Components'!$O$2:$O$28,MATCH(E751,'Cost_Components'!$A$2:$A$28,0)),"")</f>
      </c>
      <c r="AF751" s="99" t="n">
        <v>199626913.937916</v>
      </c>
      <c r="AG751" s="100" t="n">
        <v>197983069.14574</v>
      </c>
      <c r="AH751" s="101" t="str">
        <f>IF(H751="shared-count-once",COUNTIFS($A$2:$A$1405,A751,$B$2:$B$1405,B751,$E$2:$E$1405,E751),1)</f>
      </c>
      <c r="AI751" s="102" t="n">
        <v>320645615.981408</v>
      </c>
      <c r="AJ751" s="103" t="str">
        <f>IF(AI751=0,"",Q751/AI751)</f>
      </c>
      <c r="AK751" s="104" t="str">
        <f>IF(AI751=0,"",R751/AI751)</f>
      </c>
      <c r="AL751" s="105" t="str">
        <f>IF(AI751=0,"",S751/AI751)</f>
      </c>
      <c r="AM751" s="106" t="str">
        <f>IF(AI751=0,"",Y751/AI751)</f>
      </c>
    </row>
    <row r="752">
      <c r="A752" t="s">
        <v>115</v>
      </c>
      <c r="B752" s="73" t="n">
        <v>2047</v>
      </c>
      <c r="C752" t="s">
        <v>207</v>
      </c>
      <c r="D752"/>
      <c r="E752" s="74" t="s">
        <v>290</v>
      </c>
      <c r="F752" s="75" t="s">
        <v>291</v>
      </c>
      <c r="G752" s="76" t="s">
        <v>216</v>
      </c>
      <c r="H752" s="77" t="s">
        <v>217</v>
      </c>
      <c r="I752" s="78" t="s">
        <v>115</v>
      </c>
      <c r="J752" s="79" t="str">
        <f>IFERROR(INDEX('Cost_Components'!$K$2:$K$28,MATCH(E752,'Cost_Components'!$A$2:$A$28,0)),"")</f>
      </c>
      <c r="K752" s="80" t="str">
        <f>IF(OR(L752="",Z752="",AA752="",AB752=""),"",IF(B752&lt;AA752,L752,IF(B752&gt;AB752,Z752,L752+(Z752-L752)*MIN(MAX((B752-AA752+1)/MAX(AB752-AA752+1,1),0),1))))</f>
      </c>
      <c r="L752" s="81" t="str">
        <f>IFERROR(INDEX('Cost_Components'!$S$2:$S$28,MATCH(E752,'Cost_Components'!$A$2:$A$28,0)),"")</f>
      </c>
      <c r="M752" s="82" t="str">
        <f>IFERROR(INDEX('Cost_Components'!$L$2:$L$28,MATCH(E752,'Cost_Components'!$A$2:$A$28,0)),"")</f>
      </c>
      <c r="N752" s="83" t="str">
        <f>IFERROR(INDEX('Cost_Components'!$P$2:$P$28,MATCH(E752,'Cost_Components'!$A$2:$A$28,0)),"")</f>
      </c>
      <c r="O752" s="84" t="str">
        <f>AF752*J752</f>
      </c>
      <c r="P752" s="85" t="str">
        <f>AG752*J752</f>
      </c>
      <c r="Q752" s="86" t="str">
        <f>P752*L752*M752*N752</f>
      </c>
      <c r="R752" s="87" t="str">
        <f>O752*K752*M752*N752</f>
      </c>
      <c r="S752" s="88" t="str">
        <f>R752-Q752</f>
      </c>
      <c r="T752" s="34" t="str">
        <f>IFERROR(INDEX('Cost_Components'!$R$2:$R$28,MATCH(E752,'Cost_Components'!$A$2:$A$28,0)),"")</f>
      </c>
      <c r="U752" s="89" t="str">
        <f>IFERROR(INDEX('Cost_Components'!$Q$2:$Q$28,MATCH(E752,'Cost_Components'!$A$2:$A$28,0)),"")</f>
      </c>
      <c r="V752" s="90" t="str">
        <f>1/(1+'Calculation_Assumptions'!$B$5)^(B752-'Calculation_Assumptions'!$B$2)</f>
      </c>
      <c r="W752" s="91" t="str">
        <f>Q752*V752</f>
      </c>
      <c r="X752" s="92" t="str">
        <f>R752*V752</f>
      </c>
      <c r="Y752" s="93" t="str">
        <f>S752*V752</f>
      </c>
      <c r="Z752" s="94" t="str">
        <f>IFERROR(INDEX('Cost_Components'!$T$2:$T$28,MATCH(E752,'Cost_Components'!$A$2:$A$28,0)),"")</f>
      </c>
      <c r="AA752" s="95" t="str">
        <f>IFERROR(INDEX('Cost_Components'!$U$2:$U$28,MATCH(E752,'Cost_Components'!$A$2:$A$28,0)),"")</f>
      </c>
      <c r="AB752" s="96" t="str">
        <f>IFERROR(INDEX('Cost_Components'!$V$2:$V$28,MATCH(E752,'Cost_Components'!$A$2:$A$28,0)),"")</f>
      </c>
      <c r="AC752" s="97" t="str">
        <f>IFERROR(INDEX('Cost_Components'!$M$2:$M$28,MATCH(E752,'Cost_Components'!$A$2:$A$28,0)),"")</f>
      </c>
      <c r="AD752" s="98" t="str">
        <f>IFERROR(INDEX('Cost_Components'!$N$2:$N$28,MATCH(E752,'Cost_Components'!$A$2:$A$28,0)),"")</f>
      </c>
      <c r="AE752" s="34" t="str">
        <f>IFERROR(INDEX('Cost_Components'!$O$2:$O$28,MATCH(E752,'Cost_Components'!$A$2:$A$28,0)),"")</f>
      </c>
      <c r="AF752" s="99" t="n">
        <v>201043674.767837</v>
      </c>
      <c r="AG752" s="100" t="n">
        <v>199231676.533879</v>
      </c>
      <c r="AH752" s="101" t="str">
        <f>IF(H752="shared-count-once",COUNTIFS($A$2:$A$1405,A752,$B$2:$B$1405,B752,$E$2:$E$1405,E752),1)</f>
      </c>
      <c r="AI752" s="102" t="n">
        <v>321429520.522875</v>
      </c>
      <c r="AJ752" s="103" t="str">
        <f>IF(AI752=0,"",Q752/AI752)</f>
      </c>
      <c r="AK752" s="104" t="str">
        <f>IF(AI752=0,"",R752/AI752)</f>
      </c>
      <c r="AL752" s="105" t="str">
        <f>IF(AI752=0,"",S752/AI752)</f>
      </c>
      <c r="AM752" s="106" t="str">
        <f>IF(AI752=0,"",Y752/AI752)</f>
      </c>
    </row>
    <row r="753">
      <c r="A753" t="s">
        <v>115</v>
      </c>
      <c r="B753" s="73" t="n">
        <v>2048</v>
      </c>
      <c r="C753" t="s">
        <v>207</v>
      </c>
      <c r="D753"/>
      <c r="E753" s="74" t="s">
        <v>290</v>
      </c>
      <c r="F753" s="75" t="s">
        <v>291</v>
      </c>
      <c r="G753" s="76" t="s">
        <v>216</v>
      </c>
      <c r="H753" s="77" t="s">
        <v>217</v>
      </c>
      <c r="I753" s="78" t="s">
        <v>115</v>
      </c>
      <c r="J753" s="79" t="str">
        <f>IFERROR(INDEX('Cost_Components'!$K$2:$K$28,MATCH(E753,'Cost_Components'!$A$2:$A$28,0)),"")</f>
      </c>
      <c r="K753" s="80" t="str">
        <f>IF(OR(L753="",Z753="",AA753="",AB753=""),"",IF(B753&lt;AA753,L753,IF(B753&gt;AB753,Z753,L753+(Z753-L753)*MIN(MAX((B753-AA753+1)/MAX(AB753-AA753+1,1),0),1))))</f>
      </c>
      <c r="L753" s="81" t="str">
        <f>IFERROR(INDEX('Cost_Components'!$S$2:$S$28,MATCH(E753,'Cost_Components'!$A$2:$A$28,0)),"")</f>
      </c>
      <c r="M753" s="82" t="str">
        <f>IFERROR(INDEX('Cost_Components'!$L$2:$L$28,MATCH(E753,'Cost_Components'!$A$2:$A$28,0)),"")</f>
      </c>
      <c r="N753" s="83" t="str">
        <f>IFERROR(INDEX('Cost_Components'!$P$2:$P$28,MATCH(E753,'Cost_Components'!$A$2:$A$28,0)),"")</f>
      </c>
      <c r="O753" s="84" t="str">
        <f>AF753*J753</f>
      </c>
      <c r="P753" s="85" t="str">
        <f>AG753*J753</f>
      </c>
      <c r="Q753" s="86" t="str">
        <f>P753*L753*M753*N753</f>
      </c>
      <c r="R753" s="87" t="str">
        <f>O753*K753*M753*N753</f>
      </c>
      <c r="S753" s="88" t="str">
        <f>R753-Q753</f>
      </c>
      <c r="T753" s="34" t="str">
        <f>IFERROR(INDEX('Cost_Components'!$R$2:$R$28,MATCH(E753,'Cost_Components'!$A$2:$A$28,0)),"")</f>
      </c>
      <c r="U753" s="89" t="str">
        <f>IFERROR(INDEX('Cost_Components'!$Q$2:$Q$28,MATCH(E753,'Cost_Components'!$A$2:$A$28,0)),"")</f>
      </c>
      <c r="V753" s="90" t="str">
        <f>1/(1+'Calculation_Assumptions'!$B$5)^(B753-'Calculation_Assumptions'!$B$2)</f>
      </c>
      <c r="W753" s="91" t="str">
        <f>Q753*V753</f>
      </c>
      <c r="X753" s="92" t="str">
        <f>R753*V753</f>
      </c>
      <c r="Y753" s="93" t="str">
        <f>S753*V753</f>
      </c>
      <c r="Z753" s="94" t="str">
        <f>IFERROR(INDEX('Cost_Components'!$T$2:$T$28,MATCH(E753,'Cost_Components'!$A$2:$A$28,0)),"")</f>
      </c>
      <c r="AA753" s="95" t="str">
        <f>IFERROR(INDEX('Cost_Components'!$U$2:$U$28,MATCH(E753,'Cost_Components'!$A$2:$A$28,0)),"")</f>
      </c>
      <c r="AB753" s="96" t="str">
        <f>IFERROR(INDEX('Cost_Components'!$V$2:$V$28,MATCH(E753,'Cost_Components'!$A$2:$A$28,0)),"")</f>
      </c>
      <c r="AC753" s="97" t="str">
        <f>IFERROR(INDEX('Cost_Components'!$M$2:$M$28,MATCH(E753,'Cost_Components'!$A$2:$A$28,0)),"")</f>
      </c>
      <c r="AD753" s="98" t="str">
        <f>IFERROR(INDEX('Cost_Components'!$N$2:$N$28,MATCH(E753,'Cost_Components'!$A$2:$A$28,0)),"")</f>
      </c>
      <c r="AE753" s="34" t="str">
        <f>IFERROR(INDEX('Cost_Components'!$O$2:$O$28,MATCH(E753,'Cost_Components'!$A$2:$A$28,0)),"")</f>
      </c>
      <c r="AF753" s="99" t="n">
        <v>202371293.965482</v>
      </c>
      <c r="AG753" s="100" t="n">
        <v>200384086.462219</v>
      </c>
      <c r="AH753" s="101" t="str">
        <f>IF(H753="shared-count-once",COUNTIFS($A$2:$A$1405,A753,$B$2:$B$1405,B753,$E$2:$E$1405,E753),1)</f>
      </c>
      <c r="AI753" s="102" t="n">
        <v>322136832.260161</v>
      </c>
      <c r="AJ753" s="103" t="str">
        <f>IF(AI753=0,"",Q753/AI753)</f>
      </c>
      <c r="AK753" s="104" t="str">
        <f>IF(AI753=0,"",R753/AI753)</f>
      </c>
      <c r="AL753" s="105" t="str">
        <f>IF(AI753=0,"",S753/AI753)</f>
      </c>
      <c r="AM753" s="106" t="str">
        <f>IF(AI753=0,"",Y753/AI753)</f>
      </c>
    </row>
    <row r="754">
      <c r="A754" t="s">
        <v>115</v>
      </c>
      <c r="B754" s="73" t="n">
        <v>2049</v>
      </c>
      <c r="C754" t="s">
        <v>207</v>
      </c>
      <c r="D754"/>
      <c r="E754" s="74" t="s">
        <v>290</v>
      </c>
      <c r="F754" s="75" t="s">
        <v>291</v>
      </c>
      <c r="G754" s="76" t="s">
        <v>216</v>
      </c>
      <c r="H754" s="77" t="s">
        <v>217</v>
      </c>
      <c r="I754" s="78" t="s">
        <v>115</v>
      </c>
      <c r="J754" s="79" t="str">
        <f>IFERROR(INDEX('Cost_Components'!$K$2:$K$28,MATCH(E754,'Cost_Components'!$A$2:$A$28,0)),"")</f>
      </c>
      <c r="K754" s="80" t="str">
        <f>IF(OR(L754="",Z754="",AA754="",AB754=""),"",IF(B754&lt;AA754,L754,IF(B754&gt;AB754,Z754,L754+(Z754-L754)*MIN(MAX((B754-AA754+1)/MAX(AB754-AA754+1,1),0),1))))</f>
      </c>
      <c r="L754" s="81" t="str">
        <f>IFERROR(INDEX('Cost_Components'!$S$2:$S$28,MATCH(E754,'Cost_Components'!$A$2:$A$28,0)),"")</f>
      </c>
      <c r="M754" s="82" t="str">
        <f>IFERROR(INDEX('Cost_Components'!$L$2:$L$28,MATCH(E754,'Cost_Components'!$A$2:$A$28,0)),"")</f>
      </c>
      <c r="N754" s="83" t="str">
        <f>IFERROR(INDEX('Cost_Components'!$P$2:$P$28,MATCH(E754,'Cost_Components'!$A$2:$A$28,0)),"")</f>
      </c>
      <c r="O754" s="84" t="str">
        <f>AF754*J754</f>
      </c>
      <c r="P754" s="85" t="str">
        <f>AG754*J754</f>
      </c>
      <c r="Q754" s="86" t="str">
        <f>P754*L754*M754*N754</f>
      </c>
      <c r="R754" s="87" t="str">
        <f>O754*K754*M754*N754</f>
      </c>
      <c r="S754" s="88" t="str">
        <f>R754-Q754</f>
      </c>
      <c r="T754" s="34" t="str">
        <f>IFERROR(INDEX('Cost_Components'!$R$2:$R$28,MATCH(E754,'Cost_Components'!$A$2:$A$28,0)),"")</f>
      </c>
      <c r="U754" s="89" t="str">
        <f>IFERROR(INDEX('Cost_Components'!$Q$2:$Q$28,MATCH(E754,'Cost_Components'!$A$2:$A$28,0)),"")</f>
      </c>
      <c r="V754" s="90" t="str">
        <f>1/(1+'Calculation_Assumptions'!$B$5)^(B754-'Calculation_Assumptions'!$B$2)</f>
      </c>
      <c r="W754" s="91" t="str">
        <f>Q754*V754</f>
      </c>
      <c r="X754" s="92" t="str">
        <f>R754*V754</f>
      </c>
      <c r="Y754" s="93" t="str">
        <f>S754*V754</f>
      </c>
      <c r="Z754" s="94" t="str">
        <f>IFERROR(INDEX('Cost_Components'!$T$2:$T$28,MATCH(E754,'Cost_Components'!$A$2:$A$28,0)),"")</f>
      </c>
      <c r="AA754" s="95" t="str">
        <f>IFERROR(INDEX('Cost_Components'!$U$2:$U$28,MATCH(E754,'Cost_Components'!$A$2:$A$28,0)),"")</f>
      </c>
      <c r="AB754" s="96" t="str">
        <f>IFERROR(INDEX('Cost_Components'!$V$2:$V$28,MATCH(E754,'Cost_Components'!$A$2:$A$28,0)),"")</f>
      </c>
      <c r="AC754" s="97" t="str">
        <f>IFERROR(INDEX('Cost_Components'!$M$2:$M$28,MATCH(E754,'Cost_Components'!$A$2:$A$28,0)),"")</f>
      </c>
      <c r="AD754" s="98" t="str">
        <f>IFERROR(INDEX('Cost_Components'!$N$2:$N$28,MATCH(E754,'Cost_Components'!$A$2:$A$28,0)),"")</f>
      </c>
      <c r="AE754" s="34" t="str">
        <f>IFERROR(INDEX('Cost_Components'!$O$2:$O$28,MATCH(E754,'Cost_Components'!$A$2:$A$28,0)),"")</f>
      </c>
      <c r="AF754" s="99" t="n">
        <v>203648774.54861</v>
      </c>
      <c r="AG754" s="100" t="n">
        <v>201479711.500819</v>
      </c>
      <c r="AH754" s="101" t="str">
        <f>IF(H754="shared-count-once",COUNTIFS($A$2:$A$1405,A754,$B$2:$B$1405,B754,$E$2:$E$1405,E754),1)</f>
      </c>
      <c r="AI754" s="102" t="n">
        <v>322765819.752681</v>
      </c>
      <c r="AJ754" s="103" t="str">
        <f>IF(AI754=0,"",Q754/AI754)</f>
      </c>
      <c r="AK754" s="104" t="str">
        <f>IF(AI754=0,"",R754/AI754)</f>
      </c>
      <c r="AL754" s="105" t="str">
        <f>IF(AI754=0,"",S754/AI754)</f>
      </c>
      <c r="AM754" s="106" t="str">
        <f>IF(AI754=0,"",Y754/AI754)</f>
      </c>
    </row>
    <row r="755">
      <c r="A755" t="s">
        <v>115</v>
      </c>
      <c r="B755" s="73" t="n">
        <v>2050</v>
      </c>
      <c r="C755" t="s">
        <v>207</v>
      </c>
      <c r="D755"/>
      <c r="E755" s="74" t="s">
        <v>290</v>
      </c>
      <c r="F755" s="75" t="s">
        <v>291</v>
      </c>
      <c r="G755" s="76" t="s">
        <v>216</v>
      </c>
      <c r="H755" s="77" t="s">
        <v>217</v>
      </c>
      <c r="I755" s="78" t="s">
        <v>115</v>
      </c>
      <c r="J755" s="79" t="str">
        <f>IFERROR(INDEX('Cost_Components'!$K$2:$K$28,MATCH(E755,'Cost_Components'!$A$2:$A$28,0)),"")</f>
      </c>
      <c r="K755" s="80" t="str">
        <f>IF(OR(L755="",Z755="",AA755="",AB755=""),"",IF(B755&lt;AA755,L755,IF(B755&gt;AB755,Z755,L755+(Z755-L755)*MIN(MAX((B755-AA755+1)/MAX(AB755-AA755+1,1),0),1))))</f>
      </c>
      <c r="L755" s="81" t="str">
        <f>IFERROR(INDEX('Cost_Components'!$S$2:$S$28,MATCH(E755,'Cost_Components'!$A$2:$A$28,0)),"")</f>
      </c>
      <c r="M755" s="82" t="str">
        <f>IFERROR(INDEX('Cost_Components'!$L$2:$L$28,MATCH(E755,'Cost_Components'!$A$2:$A$28,0)),"")</f>
      </c>
      <c r="N755" s="83" t="str">
        <f>IFERROR(INDEX('Cost_Components'!$P$2:$P$28,MATCH(E755,'Cost_Components'!$A$2:$A$28,0)),"")</f>
      </c>
      <c r="O755" s="84" t="str">
        <f>AF755*J755</f>
      </c>
      <c r="P755" s="85" t="str">
        <f>AG755*J755</f>
      </c>
      <c r="Q755" s="86" t="str">
        <f>P755*L755*M755*N755</f>
      </c>
      <c r="R755" s="87" t="str">
        <f>O755*K755*M755*N755</f>
      </c>
      <c r="S755" s="88" t="str">
        <f>R755-Q755</f>
      </c>
      <c r="T755" s="34" t="str">
        <f>IFERROR(INDEX('Cost_Components'!$R$2:$R$28,MATCH(E755,'Cost_Components'!$A$2:$A$28,0)),"")</f>
      </c>
      <c r="U755" s="89" t="str">
        <f>IFERROR(INDEX('Cost_Components'!$Q$2:$Q$28,MATCH(E755,'Cost_Components'!$A$2:$A$28,0)),"")</f>
      </c>
      <c r="V755" s="90" t="str">
        <f>1/(1+'Calculation_Assumptions'!$B$5)^(B755-'Calculation_Assumptions'!$B$2)</f>
      </c>
      <c r="W755" s="91" t="str">
        <f>Q755*V755</f>
      </c>
      <c r="X755" s="92" t="str">
        <f>R755*V755</f>
      </c>
      <c r="Y755" s="93" t="str">
        <f>S755*V755</f>
      </c>
      <c r="Z755" s="94" t="str">
        <f>IFERROR(INDEX('Cost_Components'!$T$2:$T$28,MATCH(E755,'Cost_Components'!$A$2:$A$28,0)),"")</f>
      </c>
      <c r="AA755" s="95" t="str">
        <f>IFERROR(INDEX('Cost_Components'!$U$2:$U$28,MATCH(E755,'Cost_Components'!$A$2:$A$28,0)),"")</f>
      </c>
      <c r="AB755" s="96" t="str">
        <f>IFERROR(INDEX('Cost_Components'!$V$2:$V$28,MATCH(E755,'Cost_Components'!$A$2:$A$28,0)),"")</f>
      </c>
      <c r="AC755" s="97" t="str">
        <f>IFERROR(INDEX('Cost_Components'!$M$2:$M$28,MATCH(E755,'Cost_Components'!$A$2:$A$28,0)),"")</f>
      </c>
      <c r="AD755" s="98" t="str">
        <f>IFERROR(INDEX('Cost_Components'!$N$2:$N$28,MATCH(E755,'Cost_Components'!$A$2:$A$28,0)),"")</f>
      </c>
      <c r="AE755" s="34" t="str">
        <f>IFERROR(INDEX('Cost_Components'!$O$2:$O$28,MATCH(E755,'Cost_Components'!$A$2:$A$28,0)),"")</f>
      </c>
      <c r="AF755" s="99" t="n">
        <v>204833867.885901</v>
      </c>
      <c r="AG755" s="100" t="n">
        <v>202479799.760483</v>
      </c>
      <c r="AH755" s="101" t="str">
        <f>IF(H755="shared-count-once",COUNTIFS($A$2:$A$1405,A755,$B$2:$B$1405,B755,$E$2:$E$1405,E755),1)</f>
      </c>
      <c r="AI755" s="102" t="n">
        <v>323312042.563285</v>
      </c>
      <c r="AJ755" s="103" t="str">
        <f>IF(AI755=0,"",Q755/AI755)</f>
      </c>
      <c r="AK755" s="104" t="str">
        <f>IF(AI755=0,"",R755/AI755)</f>
      </c>
      <c r="AL755" s="105" t="str">
        <f>IF(AI755=0,"",S755/AI755)</f>
      </c>
      <c r="AM755" s="106" t="str">
        <f>IF(AI755=0,"",Y755/AI755)</f>
      </c>
    </row>
    <row r="756">
      <c r="A756" t="s">
        <v>115</v>
      </c>
      <c r="B756" s="73" t="n">
        <v>2025</v>
      </c>
      <c r="C756" t="s">
        <v>231</v>
      </c>
      <c r="D756" t="s">
        <v>235</v>
      </c>
      <c r="E756" s="74" t="s">
        <v>300</v>
      </c>
      <c r="F756" s="75" t="s">
        <v>301</v>
      </c>
      <c r="G756" s="76" t="s">
        <v>232</v>
      </c>
      <c r="H756" s="77" t="s">
        <v>240</v>
      </c>
      <c r="I756" s="78" t="s">
        <v>304</v>
      </c>
      <c r="J756" s="79" t="str">
        <f>IFERROR(INDEX('Cost_Components'!$K$2:$K$28,MATCH(E756,'Cost_Components'!$A$2:$A$28,0)),"")</f>
      </c>
      <c r="K756" s="80" t="str">
        <f>IF(OR(L756="",Z756="",AA756="",AB756=""),"",IF(B756&lt;AA756,L756,IF(B756&gt;AB756,Z756,L756+(Z756-L756)*MIN(MAX((B756-AA756+1)/MAX(AB756-AA756+1,1),0),1))))</f>
      </c>
      <c r="L756" s="81" t="str">
        <f>IFERROR(INDEX('Cost_Components'!$S$2:$S$28,MATCH(E756,'Cost_Components'!$A$2:$A$28,0)),"")</f>
      </c>
      <c r="M756" s="82" t="str">
        <f>IFERROR(INDEX('Cost_Components'!$L$2:$L$28,MATCH(E756,'Cost_Components'!$A$2:$A$28,0)),"")</f>
      </c>
      <c r="N756" s="83" t="str">
        <f>IFERROR(INDEX('Cost_Components'!$P$2:$P$28,MATCH(E756,'Cost_Components'!$A$2:$A$28,0)),"")</f>
      </c>
      <c r="O756" s="84" t="str">
        <f>AF756*J756</f>
      </c>
      <c r="P756" s="85" t="str">
        <f>AG756*J756</f>
      </c>
      <c r="Q756" s="86" t="str">
        <f>P756*L756*M756*N756</f>
      </c>
      <c r="R756" s="87" t="str">
        <f>O756*K756*M756*N756</f>
      </c>
      <c r="S756" s="88" t="str">
        <f>R756-Q756</f>
      </c>
      <c r="T756" s="34" t="str">
        <f>IFERROR(INDEX('Cost_Components'!$R$2:$R$28,MATCH(E756,'Cost_Components'!$A$2:$A$28,0)),"")</f>
      </c>
      <c r="U756" s="89" t="str">
        <f>IFERROR(INDEX('Cost_Components'!$Q$2:$Q$28,MATCH(E756,'Cost_Components'!$A$2:$A$28,0)),"")</f>
      </c>
      <c r="V756" s="90" t="str">
        <f>1/(1+'Calculation_Assumptions'!$B$5)^(B756-'Calculation_Assumptions'!$B$2)</f>
      </c>
      <c r="W756" s="91" t="str">
        <f>Q756*V756</f>
      </c>
      <c r="X756" s="92" t="str">
        <f>R756*V756</f>
      </c>
      <c r="Y756" s="93" t="str">
        <f>S756*V756</f>
      </c>
      <c r="Z756" s="94" t="str">
        <f>IFERROR(INDEX('Cost_Components'!$T$2:$T$28,MATCH(E756,'Cost_Components'!$A$2:$A$28,0)),"")</f>
      </c>
      <c r="AA756" s="95" t="str">
        <f>IFERROR(INDEX('Cost_Components'!$U$2:$U$28,MATCH(E756,'Cost_Components'!$A$2:$A$28,0)),"")</f>
      </c>
      <c r="AB756" s="96" t="str">
        <f>IFERROR(INDEX('Cost_Components'!$V$2:$V$28,MATCH(E756,'Cost_Components'!$A$2:$A$28,0)),"")</f>
      </c>
      <c r="AC756" s="97" t="str">
        <f>IFERROR(INDEX('Cost_Components'!$M$2:$M$28,MATCH(E756,'Cost_Components'!$A$2:$A$28,0)),"")</f>
      </c>
      <c r="AD756" s="98" t="str">
        <f>IFERROR(INDEX('Cost_Components'!$N$2:$N$28,MATCH(E756,'Cost_Components'!$A$2:$A$28,0)),"")</f>
      </c>
      <c r="AE756" s="34" t="str">
        <f>IFERROR(INDEX('Cost_Components'!$O$2:$O$28,MATCH(E756,'Cost_Components'!$A$2:$A$28,0)),"")</f>
      </c>
      <c r="AF756" s="99" t="n">
        <v>49728.3908181116</v>
      </c>
      <c r="AG756" s="100" t="n">
        <v>49646.0736825411</v>
      </c>
      <c r="AH756" s="101" t="str">
        <f>IF(H756="shared-count-once",COUNTIFS($A$2:$A$1405,A756,$B$2:$B$1405,B756,$E$2:$E$1405,E756),1)</f>
      </c>
      <c r="AI756" s="102" t="n">
        <v>288391907.644456</v>
      </c>
      <c r="AJ756" s="103" t="str">
        <f>IF(AI756=0,"",Q756/AI756)</f>
      </c>
      <c r="AK756" s="104" t="str">
        <f>IF(AI756=0,"",R756/AI756)</f>
      </c>
      <c r="AL756" s="105" t="str">
        <f>IF(AI756=0,"",S756/AI756)</f>
      </c>
      <c r="AM756" s="106" t="str">
        <f>IF(AI756=0,"",Y756/AI756)</f>
      </c>
    </row>
    <row r="757">
      <c r="A757" t="s">
        <v>115</v>
      </c>
      <c r="B757" s="73" t="n">
        <v>2026</v>
      </c>
      <c r="C757" t="s">
        <v>231</v>
      </c>
      <c r="D757" t="s">
        <v>235</v>
      </c>
      <c r="E757" s="74" t="s">
        <v>300</v>
      </c>
      <c r="F757" s="75" t="s">
        <v>301</v>
      </c>
      <c r="G757" s="76" t="s">
        <v>232</v>
      </c>
      <c r="H757" s="77" t="s">
        <v>240</v>
      </c>
      <c r="I757" s="78" t="s">
        <v>304</v>
      </c>
      <c r="J757" s="79" t="str">
        <f>IFERROR(INDEX('Cost_Components'!$K$2:$K$28,MATCH(E757,'Cost_Components'!$A$2:$A$28,0)),"")</f>
      </c>
      <c r="K757" s="80" t="str">
        <f>IF(OR(L757="",Z757="",AA757="",AB757=""),"",IF(B757&lt;AA757,L757,IF(B757&gt;AB757,Z757,L757+(Z757-L757)*MIN(MAX((B757-AA757+1)/MAX(AB757-AA757+1,1),0),1))))</f>
      </c>
      <c r="L757" s="81" t="str">
        <f>IFERROR(INDEX('Cost_Components'!$S$2:$S$28,MATCH(E757,'Cost_Components'!$A$2:$A$28,0)),"")</f>
      </c>
      <c r="M757" s="82" t="str">
        <f>IFERROR(INDEX('Cost_Components'!$L$2:$L$28,MATCH(E757,'Cost_Components'!$A$2:$A$28,0)),"")</f>
      </c>
      <c r="N757" s="83" t="str">
        <f>IFERROR(INDEX('Cost_Components'!$P$2:$P$28,MATCH(E757,'Cost_Components'!$A$2:$A$28,0)),"")</f>
      </c>
      <c r="O757" s="84" t="str">
        <f>AF757*J757</f>
      </c>
      <c r="P757" s="85" t="str">
        <f>AG757*J757</f>
      </c>
      <c r="Q757" s="86" t="str">
        <f>P757*L757*M757*N757</f>
      </c>
      <c r="R757" s="87" t="str">
        <f>O757*K757*M757*N757</f>
      </c>
      <c r="S757" s="88" t="str">
        <f>R757-Q757</f>
      </c>
      <c r="T757" s="34" t="str">
        <f>IFERROR(INDEX('Cost_Components'!$R$2:$R$28,MATCH(E757,'Cost_Components'!$A$2:$A$28,0)),"")</f>
      </c>
      <c r="U757" s="89" t="str">
        <f>IFERROR(INDEX('Cost_Components'!$Q$2:$Q$28,MATCH(E757,'Cost_Components'!$A$2:$A$28,0)),"")</f>
      </c>
      <c r="V757" s="90" t="str">
        <f>1/(1+'Calculation_Assumptions'!$B$5)^(B757-'Calculation_Assumptions'!$B$2)</f>
      </c>
      <c r="W757" s="91" t="str">
        <f>Q757*V757</f>
      </c>
      <c r="X757" s="92" t="str">
        <f>R757*V757</f>
      </c>
      <c r="Y757" s="93" t="str">
        <f>S757*V757</f>
      </c>
      <c r="Z757" s="94" t="str">
        <f>IFERROR(INDEX('Cost_Components'!$T$2:$T$28,MATCH(E757,'Cost_Components'!$A$2:$A$28,0)),"")</f>
      </c>
      <c r="AA757" s="95" t="str">
        <f>IFERROR(INDEX('Cost_Components'!$U$2:$U$28,MATCH(E757,'Cost_Components'!$A$2:$A$28,0)),"")</f>
      </c>
      <c r="AB757" s="96" t="str">
        <f>IFERROR(INDEX('Cost_Components'!$V$2:$V$28,MATCH(E757,'Cost_Components'!$A$2:$A$28,0)),"")</f>
      </c>
      <c r="AC757" s="97" t="str">
        <f>IFERROR(INDEX('Cost_Components'!$M$2:$M$28,MATCH(E757,'Cost_Components'!$A$2:$A$28,0)),"")</f>
      </c>
      <c r="AD757" s="98" t="str">
        <f>IFERROR(INDEX('Cost_Components'!$N$2:$N$28,MATCH(E757,'Cost_Components'!$A$2:$A$28,0)),"")</f>
      </c>
      <c r="AE757" s="34" t="str">
        <f>IFERROR(INDEX('Cost_Components'!$O$2:$O$28,MATCH(E757,'Cost_Components'!$A$2:$A$28,0)),"")</f>
      </c>
      <c r="AF757" s="99" t="n">
        <v>50854.540242073</v>
      </c>
      <c r="AG757" s="100" t="n">
        <v>50623.2414043094</v>
      </c>
      <c r="AH757" s="101" t="str">
        <f>IF(H757="shared-count-once",COUNTIFS($A$2:$A$1405,A757,$B$2:$B$1405,B757,$E$2:$E$1405,E757),1)</f>
      </c>
      <c r="AI757" s="102" t="n">
        <v>290472130.233437</v>
      </c>
      <c r="AJ757" s="103" t="str">
        <f>IF(AI757=0,"",Q757/AI757)</f>
      </c>
      <c r="AK757" s="104" t="str">
        <f>IF(AI757=0,"",R757/AI757)</f>
      </c>
      <c r="AL757" s="105" t="str">
        <f>IF(AI757=0,"",S757/AI757)</f>
      </c>
      <c r="AM757" s="106" t="str">
        <f>IF(AI757=0,"",Y757/AI757)</f>
      </c>
    </row>
    <row r="758">
      <c r="A758" t="s">
        <v>115</v>
      </c>
      <c r="B758" s="73" t="n">
        <v>2027</v>
      </c>
      <c r="C758" t="s">
        <v>231</v>
      </c>
      <c r="D758" t="s">
        <v>235</v>
      </c>
      <c r="E758" s="74" t="s">
        <v>300</v>
      </c>
      <c r="F758" s="75" t="s">
        <v>301</v>
      </c>
      <c r="G758" s="76" t="s">
        <v>232</v>
      </c>
      <c r="H758" s="77" t="s">
        <v>240</v>
      </c>
      <c r="I758" s="78" t="s">
        <v>304</v>
      </c>
      <c r="J758" s="79" t="str">
        <f>IFERROR(INDEX('Cost_Components'!$K$2:$K$28,MATCH(E758,'Cost_Components'!$A$2:$A$28,0)),"")</f>
      </c>
      <c r="K758" s="80" t="str">
        <f>IF(OR(L758="",Z758="",AA758="",AB758=""),"",IF(B758&lt;AA758,L758,IF(B758&gt;AB758,Z758,L758+(Z758-L758)*MIN(MAX((B758-AA758+1)/MAX(AB758-AA758+1,1),0),1))))</f>
      </c>
      <c r="L758" s="81" t="str">
        <f>IFERROR(INDEX('Cost_Components'!$S$2:$S$28,MATCH(E758,'Cost_Components'!$A$2:$A$28,0)),"")</f>
      </c>
      <c r="M758" s="82" t="str">
        <f>IFERROR(INDEX('Cost_Components'!$L$2:$L$28,MATCH(E758,'Cost_Components'!$A$2:$A$28,0)),"")</f>
      </c>
      <c r="N758" s="83" t="str">
        <f>IFERROR(INDEX('Cost_Components'!$P$2:$P$28,MATCH(E758,'Cost_Components'!$A$2:$A$28,0)),"")</f>
      </c>
      <c r="O758" s="84" t="str">
        <f>AF758*J758</f>
      </c>
      <c r="P758" s="85" t="str">
        <f>AG758*J758</f>
      </c>
      <c r="Q758" s="86" t="str">
        <f>P758*L758*M758*N758</f>
      </c>
      <c r="R758" s="87" t="str">
        <f>O758*K758*M758*N758</f>
      </c>
      <c r="S758" s="88" t="str">
        <f>R758-Q758</f>
      </c>
      <c r="T758" s="34" t="str">
        <f>IFERROR(INDEX('Cost_Components'!$R$2:$R$28,MATCH(E758,'Cost_Components'!$A$2:$A$28,0)),"")</f>
      </c>
      <c r="U758" s="89" t="str">
        <f>IFERROR(INDEX('Cost_Components'!$Q$2:$Q$28,MATCH(E758,'Cost_Components'!$A$2:$A$28,0)),"")</f>
      </c>
      <c r="V758" s="90" t="str">
        <f>1/(1+'Calculation_Assumptions'!$B$5)^(B758-'Calculation_Assumptions'!$B$2)</f>
      </c>
      <c r="W758" s="91" t="str">
        <f>Q758*V758</f>
      </c>
      <c r="X758" s="92" t="str">
        <f>R758*V758</f>
      </c>
      <c r="Y758" s="93" t="str">
        <f>S758*V758</f>
      </c>
      <c r="Z758" s="94" t="str">
        <f>IFERROR(INDEX('Cost_Components'!$T$2:$T$28,MATCH(E758,'Cost_Components'!$A$2:$A$28,0)),"")</f>
      </c>
      <c r="AA758" s="95" t="str">
        <f>IFERROR(INDEX('Cost_Components'!$U$2:$U$28,MATCH(E758,'Cost_Components'!$A$2:$A$28,0)),"")</f>
      </c>
      <c r="AB758" s="96" t="str">
        <f>IFERROR(INDEX('Cost_Components'!$V$2:$V$28,MATCH(E758,'Cost_Components'!$A$2:$A$28,0)),"")</f>
      </c>
      <c r="AC758" s="97" t="str">
        <f>IFERROR(INDEX('Cost_Components'!$M$2:$M$28,MATCH(E758,'Cost_Components'!$A$2:$A$28,0)),"")</f>
      </c>
      <c r="AD758" s="98" t="str">
        <f>IFERROR(INDEX('Cost_Components'!$N$2:$N$28,MATCH(E758,'Cost_Components'!$A$2:$A$28,0)),"")</f>
      </c>
      <c r="AE758" s="34" t="str">
        <f>IFERROR(INDEX('Cost_Components'!$O$2:$O$28,MATCH(E758,'Cost_Components'!$A$2:$A$28,0)),"")</f>
      </c>
      <c r="AF758" s="99" t="n">
        <v>52103.6181770863</v>
      </c>
      <c r="AG758" s="100" t="n">
        <v>51666.345335847</v>
      </c>
      <c r="AH758" s="101" t="str">
        <f>IF(H758="shared-count-once",COUNTIFS($A$2:$A$1405,A758,$B$2:$B$1405,B758,$E$2:$E$1405,E758),1)</f>
      </c>
      <c r="AI758" s="102" t="n">
        <v>292505080.826208</v>
      </c>
      <c r="AJ758" s="103" t="str">
        <f>IF(AI758=0,"",Q758/AI758)</f>
      </c>
      <c r="AK758" s="104" t="str">
        <f>IF(AI758=0,"",R758/AI758)</f>
      </c>
      <c r="AL758" s="105" t="str">
        <f>IF(AI758=0,"",S758/AI758)</f>
      </c>
      <c r="AM758" s="106" t="str">
        <f>IF(AI758=0,"",Y758/AI758)</f>
      </c>
    </row>
    <row r="759">
      <c r="A759" t="s">
        <v>115</v>
      </c>
      <c r="B759" s="73" t="n">
        <v>2028</v>
      </c>
      <c r="C759" t="s">
        <v>231</v>
      </c>
      <c r="D759" t="s">
        <v>235</v>
      </c>
      <c r="E759" s="74" t="s">
        <v>300</v>
      </c>
      <c r="F759" s="75" t="s">
        <v>301</v>
      </c>
      <c r="G759" s="76" t="s">
        <v>232</v>
      </c>
      <c r="H759" s="77" t="s">
        <v>240</v>
      </c>
      <c r="I759" s="78" t="s">
        <v>304</v>
      </c>
      <c r="J759" s="79" t="str">
        <f>IFERROR(INDEX('Cost_Components'!$K$2:$K$28,MATCH(E759,'Cost_Components'!$A$2:$A$28,0)),"")</f>
      </c>
      <c r="K759" s="80" t="str">
        <f>IF(OR(L759="",Z759="",AA759="",AB759=""),"",IF(B759&lt;AA759,L759,IF(B759&gt;AB759,Z759,L759+(Z759-L759)*MIN(MAX((B759-AA759+1)/MAX(AB759-AA759+1,1),0),1))))</f>
      </c>
      <c r="L759" s="81" t="str">
        <f>IFERROR(INDEX('Cost_Components'!$S$2:$S$28,MATCH(E759,'Cost_Components'!$A$2:$A$28,0)),"")</f>
      </c>
      <c r="M759" s="82" t="str">
        <f>IFERROR(INDEX('Cost_Components'!$L$2:$L$28,MATCH(E759,'Cost_Components'!$A$2:$A$28,0)),"")</f>
      </c>
      <c r="N759" s="83" t="str">
        <f>IFERROR(INDEX('Cost_Components'!$P$2:$P$28,MATCH(E759,'Cost_Components'!$A$2:$A$28,0)),"")</f>
      </c>
      <c r="O759" s="84" t="str">
        <f>AF759*J759</f>
      </c>
      <c r="P759" s="85" t="str">
        <f>AG759*J759</f>
      </c>
      <c r="Q759" s="86" t="str">
        <f>P759*L759*M759*N759</f>
      </c>
      <c r="R759" s="87" t="str">
        <f>O759*K759*M759*N759</f>
      </c>
      <c r="S759" s="88" t="str">
        <f>R759-Q759</f>
      </c>
      <c r="T759" s="34" t="str">
        <f>IFERROR(INDEX('Cost_Components'!$R$2:$R$28,MATCH(E759,'Cost_Components'!$A$2:$A$28,0)),"")</f>
      </c>
      <c r="U759" s="89" t="str">
        <f>IFERROR(INDEX('Cost_Components'!$Q$2:$Q$28,MATCH(E759,'Cost_Components'!$A$2:$A$28,0)),"")</f>
      </c>
      <c r="V759" s="90" t="str">
        <f>1/(1+'Calculation_Assumptions'!$B$5)^(B759-'Calculation_Assumptions'!$B$2)</f>
      </c>
      <c r="W759" s="91" t="str">
        <f>Q759*V759</f>
      </c>
      <c r="X759" s="92" t="str">
        <f>R759*V759</f>
      </c>
      <c r="Y759" s="93" t="str">
        <f>S759*V759</f>
      </c>
      <c r="Z759" s="94" t="str">
        <f>IFERROR(INDEX('Cost_Components'!$T$2:$T$28,MATCH(E759,'Cost_Components'!$A$2:$A$28,0)),"")</f>
      </c>
      <c r="AA759" s="95" t="str">
        <f>IFERROR(INDEX('Cost_Components'!$U$2:$U$28,MATCH(E759,'Cost_Components'!$A$2:$A$28,0)),"")</f>
      </c>
      <c r="AB759" s="96" t="str">
        <f>IFERROR(INDEX('Cost_Components'!$V$2:$V$28,MATCH(E759,'Cost_Components'!$A$2:$A$28,0)),"")</f>
      </c>
      <c r="AC759" s="97" t="str">
        <f>IFERROR(INDEX('Cost_Components'!$M$2:$M$28,MATCH(E759,'Cost_Components'!$A$2:$A$28,0)),"")</f>
      </c>
      <c r="AD759" s="98" t="str">
        <f>IFERROR(INDEX('Cost_Components'!$N$2:$N$28,MATCH(E759,'Cost_Components'!$A$2:$A$28,0)),"")</f>
      </c>
      <c r="AE759" s="34" t="str">
        <f>IFERROR(INDEX('Cost_Components'!$O$2:$O$28,MATCH(E759,'Cost_Components'!$A$2:$A$28,0)),"")</f>
      </c>
      <c r="AF759" s="99" t="n">
        <v>53615.120641228</v>
      </c>
      <c r="AG759" s="100" t="n">
        <v>52920.5284526905</v>
      </c>
      <c r="AH759" s="101" t="str">
        <f>IF(H759="shared-count-once",COUNTIFS($A$2:$A$1405,A759,$B$2:$B$1405,B759,$E$2:$E$1405,E759),1)</f>
      </c>
      <c r="AI759" s="102" t="n">
        <v>294484707.921554</v>
      </c>
      <c r="AJ759" s="103" t="str">
        <f>IF(AI759=0,"",Q759/AI759)</f>
      </c>
      <c r="AK759" s="104" t="str">
        <f>IF(AI759=0,"",R759/AI759)</f>
      </c>
      <c r="AL759" s="105" t="str">
        <f>IF(AI759=0,"",S759/AI759)</f>
      </c>
      <c r="AM759" s="106" t="str">
        <f>IF(AI759=0,"",Y759/AI759)</f>
      </c>
    </row>
    <row r="760">
      <c r="A760" t="s">
        <v>115</v>
      </c>
      <c r="B760" s="73" t="n">
        <v>2029</v>
      </c>
      <c r="C760" t="s">
        <v>231</v>
      </c>
      <c r="D760" t="s">
        <v>235</v>
      </c>
      <c r="E760" s="74" t="s">
        <v>300</v>
      </c>
      <c r="F760" s="75" t="s">
        <v>301</v>
      </c>
      <c r="G760" s="76" t="s">
        <v>232</v>
      </c>
      <c r="H760" s="77" t="s">
        <v>240</v>
      </c>
      <c r="I760" s="78" t="s">
        <v>304</v>
      </c>
      <c r="J760" s="79" t="str">
        <f>IFERROR(INDEX('Cost_Components'!$K$2:$K$28,MATCH(E760,'Cost_Components'!$A$2:$A$28,0)),"")</f>
      </c>
      <c r="K760" s="80" t="str">
        <f>IF(OR(L760="",Z760="",AA760="",AB760=""),"",IF(B760&lt;AA760,L760,IF(B760&gt;AB760,Z760,L760+(Z760-L760)*MIN(MAX((B760-AA760+1)/MAX(AB760-AA760+1,1),0),1))))</f>
      </c>
      <c r="L760" s="81" t="str">
        <f>IFERROR(INDEX('Cost_Components'!$S$2:$S$28,MATCH(E760,'Cost_Components'!$A$2:$A$28,0)),"")</f>
      </c>
      <c r="M760" s="82" t="str">
        <f>IFERROR(INDEX('Cost_Components'!$L$2:$L$28,MATCH(E760,'Cost_Components'!$A$2:$A$28,0)),"")</f>
      </c>
      <c r="N760" s="83" t="str">
        <f>IFERROR(INDEX('Cost_Components'!$P$2:$P$28,MATCH(E760,'Cost_Components'!$A$2:$A$28,0)),"")</f>
      </c>
      <c r="O760" s="84" t="str">
        <f>AF760*J760</f>
      </c>
      <c r="P760" s="85" t="str">
        <f>AG760*J760</f>
      </c>
      <c r="Q760" s="86" t="str">
        <f>P760*L760*M760*N760</f>
      </c>
      <c r="R760" s="87" t="str">
        <f>O760*K760*M760*N760</f>
      </c>
      <c r="S760" s="88" t="str">
        <f>R760-Q760</f>
      </c>
      <c r="T760" s="34" t="str">
        <f>IFERROR(INDEX('Cost_Components'!$R$2:$R$28,MATCH(E760,'Cost_Components'!$A$2:$A$28,0)),"")</f>
      </c>
      <c r="U760" s="89" t="str">
        <f>IFERROR(INDEX('Cost_Components'!$Q$2:$Q$28,MATCH(E760,'Cost_Components'!$A$2:$A$28,0)),"")</f>
      </c>
      <c r="V760" s="90" t="str">
        <f>1/(1+'Calculation_Assumptions'!$B$5)^(B760-'Calculation_Assumptions'!$B$2)</f>
      </c>
      <c r="W760" s="91" t="str">
        <f>Q760*V760</f>
      </c>
      <c r="X760" s="92" t="str">
        <f>R760*V760</f>
      </c>
      <c r="Y760" s="93" t="str">
        <f>S760*V760</f>
      </c>
      <c r="Z760" s="94" t="str">
        <f>IFERROR(INDEX('Cost_Components'!$T$2:$T$28,MATCH(E760,'Cost_Components'!$A$2:$A$28,0)),"")</f>
      </c>
      <c r="AA760" s="95" t="str">
        <f>IFERROR(INDEX('Cost_Components'!$U$2:$U$28,MATCH(E760,'Cost_Components'!$A$2:$A$28,0)),"")</f>
      </c>
      <c r="AB760" s="96" t="str">
        <f>IFERROR(INDEX('Cost_Components'!$V$2:$V$28,MATCH(E760,'Cost_Components'!$A$2:$A$28,0)),"")</f>
      </c>
      <c r="AC760" s="97" t="str">
        <f>IFERROR(INDEX('Cost_Components'!$M$2:$M$28,MATCH(E760,'Cost_Components'!$A$2:$A$28,0)),"")</f>
      </c>
      <c r="AD760" s="98" t="str">
        <f>IFERROR(INDEX('Cost_Components'!$N$2:$N$28,MATCH(E760,'Cost_Components'!$A$2:$A$28,0)),"")</f>
      </c>
      <c r="AE760" s="34" t="str">
        <f>IFERROR(INDEX('Cost_Components'!$O$2:$O$28,MATCH(E760,'Cost_Components'!$A$2:$A$28,0)),"")</f>
      </c>
      <c r="AF760" s="99" t="n">
        <v>55189.5623445833</v>
      </c>
      <c r="AG760" s="100" t="n">
        <v>54189.7838504534</v>
      </c>
      <c r="AH760" s="101" t="str">
        <f>IF(H760="shared-count-once",COUNTIFS($A$2:$A$1405,A760,$B$2:$B$1405,B760,$E$2:$E$1405,E760),1)</f>
      </c>
      <c r="AI760" s="102" t="n">
        <v>296414030.31143</v>
      </c>
      <c r="AJ760" s="103" t="str">
        <f>IF(AI760=0,"",Q760/AI760)</f>
      </c>
      <c r="AK760" s="104" t="str">
        <f>IF(AI760=0,"",R760/AI760)</f>
      </c>
      <c r="AL760" s="105" t="str">
        <f>IF(AI760=0,"",S760/AI760)</f>
      </c>
      <c r="AM760" s="106" t="str">
        <f>IF(AI760=0,"",Y760/AI760)</f>
      </c>
    </row>
    <row r="761">
      <c r="A761" t="s">
        <v>115</v>
      </c>
      <c r="B761" s="73" t="n">
        <v>2030</v>
      </c>
      <c r="C761" t="s">
        <v>231</v>
      </c>
      <c r="D761" t="s">
        <v>235</v>
      </c>
      <c r="E761" s="74" t="s">
        <v>300</v>
      </c>
      <c r="F761" s="75" t="s">
        <v>301</v>
      </c>
      <c r="G761" s="76" t="s">
        <v>232</v>
      </c>
      <c r="H761" s="77" t="s">
        <v>240</v>
      </c>
      <c r="I761" s="78" t="s">
        <v>304</v>
      </c>
      <c r="J761" s="79" t="str">
        <f>IFERROR(INDEX('Cost_Components'!$K$2:$K$28,MATCH(E761,'Cost_Components'!$A$2:$A$28,0)),"")</f>
      </c>
      <c r="K761" s="80" t="str">
        <f>IF(OR(L761="",Z761="",AA761="",AB761=""),"",IF(B761&lt;AA761,L761,IF(B761&gt;AB761,Z761,L761+(Z761-L761)*MIN(MAX((B761-AA761+1)/MAX(AB761-AA761+1,1),0),1))))</f>
      </c>
      <c r="L761" s="81" t="str">
        <f>IFERROR(INDEX('Cost_Components'!$S$2:$S$28,MATCH(E761,'Cost_Components'!$A$2:$A$28,0)),"")</f>
      </c>
      <c r="M761" s="82" t="str">
        <f>IFERROR(INDEX('Cost_Components'!$L$2:$L$28,MATCH(E761,'Cost_Components'!$A$2:$A$28,0)),"")</f>
      </c>
      <c r="N761" s="83" t="str">
        <f>IFERROR(INDEX('Cost_Components'!$P$2:$P$28,MATCH(E761,'Cost_Components'!$A$2:$A$28,0)),"")</f>
      </c>
      <c r="O761" s="84" t="str">
        <f>AF761*J761</f>
      </c>
      <c r="P761" s="85" t="str">
        <f>AG761*J761</f>
      </c>
      <c r="Q761" s="86" t="str">
        <f>P761*L761*M761*N761</f>
      </c>
      <c r="R761" s="87" t="str">
        <f>O761*K761*M761*N761</f>
      </c>
      <c r="S761" s="88" t="str">
        <f>R761-Q761</f>
      </c>
      <c r="T761" s="34" t="str">
        <f>IFERROR(INDEX('Cost_Components'!$R$2:$R$28,MATCH(E761,'Cost_Components'!$A$2:$A$28,0)),"")</f>
      </c>
      <c r="U761" s="89" t="str">
        <f>IFERROR(INDEX('Cost_Components'!$Q$2:$Q$28,MATCH(E761,'Cost_Components'!$A$2:$A$28,0)),"")</f>
      </c>
      <c r="V761" s="90" t="str">
        <f>1/(1+'Calculation_Assumptions'!$B$5)^(B761-'Calculation_Assumptions'!$B$2)</f>
      </c>
      <c r="W761" s="91" t="str">
        <f>Q761*V761</f>
      </c>
      <c r="X761" s="92" t="str">
        <f>R761*V761</f>
      </c>
      <c r="Y761" s="93" t="str">
        <f>S761*V761</f>
      </c>
      <c r="Z761" s="94" t="str">
        <f>IFERROR(INDEX('Cost_Components'!$T$2:$T$28,MATCH(E761,'Cost_Components'!$A$2:$A$28,0)),"")</f>
      </c>
      <c r="AA761" s="95" t="str">
        <f>IFERROR(INDEX('Cost_Components'!$U$2:$U$28,MATCH(E761,'Cost_Components'!$A$2:$A$28,0)),"")</f>
      </c>
      <c r="AB761" s="96" t="str">
        <f>IFERROR(INDEX('Cost_Components'!$V$2:$V$28,MATCH(E761,'Cost_Components'!$A$2:$A$28,0)),"")</f>
      </c>
      <c r="AC761" s="97" t="str">
        <f>IFERROR(INDEX('Cost_Components'!$M$2:$M$28,MATCH(E761,'Cost_Components'!$A$2:$A$28,0)),"")</f>
      </c>
      <c r="AD761" s="98" t="str">
        <f>IFERROR(INDEX('Cost_Components'!$N$2:$N$28,MATCH(E761,'Cost_Components'!$A$2:$A$28,0)),"")</f>
      </c>
      <c r="AE761" s="34" t="str">
        <f>IFERROR(INDEX('Cost_Components'!$O$2:$O$28,MATCH(E761,'Cost_Components'!$A$2:$A$28,0)),"")</f>
      </c>
      <c r="AF761" s="99" t="n">
        <v>56852.8307893954</v>
      </c>
      <c r="AG761" s="100" t="n">
        <v>55504.0813735045</v>
      </c>
      <c r="AH761" s="101" t="str">
        <f>IF(H761="shared-count-once",COUNTIFS($A$2:$A$1405,A761,$B$2:$B$1405,B761,$E$2:$E$1405,E761),1)</f>
      </c>
      <c r="AI761" s="102" t="n">
        <v>298289404.664994</v>
      </c>
      <c r="AJ761" s="103" t="str">
        <f>IF(AI761=0,"",Q761/AI761)</f>
      </c>
      <c r="AK761" s="104" t="str">
        <f>IF(AI761=0,"",R761/AI761)</f>
      </c>
      <c r="AL761" s="105" t="str">
        <f>IF(AI761=0,"",S761/AI761)</f>
      </c>
      <c r="AM761" s="106" t="str">
        <f>IF(AI761=0,"",Y761/AI761)</f>
      </c>
    </row>
    <row r="762">
      <c r="A762" t="s">
        <v>115</v>
      </c>
      <c r="B762" s="73" t="n">
        <v>2031</v>
      </c>
      <c r="C762" t="s">
        <v>231</v>
      </c>
      <c r="D762" t="s">
        <v>235</v>
      </c>
      <c r="E762" s="74" t="s">
        <v>300</v>
      </c>
      <c r="F762" s="75" t="s">
        <v>301</v>
      </c>
      <c r="G762" s="76" t="s">
        <v>232</v>
      </c>
      <c r="H762" s="77" t="s">
        <v>240</v>
      </c>
      <c r="I762" s="78" t="s">
        <v>304</v>
      </c>
      <c r="J762" s="79" t="str">
        <f>IFERROR(INDEX('Cost_Components'!$K$2:$K$28,MATCH(E762,'Cost_Components'!$A$2:$A$28,0)),"")</f>
      </c>
      <c r="K762" s="80" t="str">
        <f>IF(OR(L762="",Z762="",AA762="",AB762=""),"",IF(B762&lt;AA762,L762,IF(B762&gt;AB762,Z762,L762+(Z762-L762)*MIN(MAX((B762-AA762+1)/MAX(AB762-AA762+1,1),0),1))))</f>
      </c>
      <c r="L762" s="81" t="str">
        <f>IFERROR(INDEX('Cost_Components'!$S$2:$S$28,MATCH(E762,'Cost_Components'!$A$2:$A$28,0)),"")</f>
      </c>
      <c r="M762" s="82" t="str">
        <f>IFERROR(INDEX('Cost_Components'!$L$2:$L$28,MATCH(E762,'Cost_Components'!$A$2:$A$28,0)),"")</f>
      </c>
      <c r="N762" s="83" t="str">
        <f>IFERROR(INDEX('Cost_Components'!$P$2:$P$28,MATCH(E762,'Cost_Components'!$A$2:$A$28,0)),"")</f>
      </c>
      <c r="O762" s="84" t="str">
        <f>AF762*J762</f>
      </c>
      <c r="P762" s="85" t="str">
        <f>AG762*J762</f>
      </c>
      <c r="Q762" s="86" t="str">
        <f>P762*L762*M762*N762</f>
      </c>
      <c r="R762" s="87" t="str">
        <f>O762*K762*M762*N762</f>
      </c>
      <c r="S762" s="88" t="str">
        <f>R762-Q762</f>
      </c>
      <c r="T762" s="34" t="str">
        <f>IFERROR(INDEX('Cost_Components'!$R$2:$R$28,MATCH(E762,'Cost_Components'!$A$2:$A$28,0)),"")</f>
      </c>
      <c r="U762" s="89" t="str">
        <f>IFERROR(INDEX('Cost_Components'!$Q$2:$Q$28,MATCH(E762,'Cost_Components'!$A$2:$A$28,0)),"")</f>
      </c>
      <c r="V762" s="90" t="str">
        <f>1/(1+'Calculation_Assumptions'!$B$5)^(B762-'Calculation_Assumptions'!$B$2)</f>
      </c>
      <c r="W762" s="91" t="str">
        <f>Q762*V762</f>
      </c>
      <c r="X762" s="92" t="str">
        <f>R762*V762</f>
      </c>
      <c r="Y762" s="93" t="str">
        <f>S762*V762</f>
      </c>
      <c r="Z762" s="94" t="str">
        <f>IFERROR(INDEX('Cost_Components'!$T$2:$T$28,MATCH(E762,'Cost_Components'!$A$2:$A$28,0)),"")</f>
      </c>
      <c r="AA762" s="95" t="str">
        <f>IFERROR(INDEX('Cost_Components'!$U$2:$U$28,MATCH(E762,'Cost_Components'!$A$2:$A$28,0)),"")</f>
      </c>
      <c r="AB762" s="96" t="str">
        <f>IFERROR(INDEX('Cost_Components'!$V$2:$V$28,MATCH(E762,'Cost_Components'!$A$2:$A$28,0)),"")</f>
      </c>
      <c r="AC762" s="97" t="str">
        <f>IFERROR(INDEX('Cost_Components'!$M$2:$M$28,MATCH(E762,'Cost_Components'!$A$2:$A$28,0)),"")</f>
      </c>
      <c r="AD762" s="98" t="str">
        <f>IFERROR(INDEX('Cost_Components'!$N$2:$N$28,MATCH(E762,'Cost_Components'!$A$2:$A$28,0)),"")</f>
      </c>
      <c r="AE762" s="34" t="str">
        <f>IFERROR(INDEX('Cost_Components'!$O$2:$O$28,MATCH(E762,'Cost_Components'!$A$2:$A$28,0)),"")</f>
      </c>
      <c r="AF762" s="99" t="n">
        <v>58578.2103542379</v>
      </c>
      <c r="AG762" s="100" t="n">
        <v>56837.9039242273</v>
      </c>
      <c r="AH762" s="101" t="str">
        <f>IF(H762="shared-count-once",COUNTIFS($A$2:$A$1405,A762,$B$2:$B$1405,B762,$E$2:$E$1405,E762),1)</f>
      </c>
      <c r="AI762" s="102" t="n">
        <v>300119636.925519</v>
      </c>
      <c r="AJ762" s="103" t="str">
        <f>IF(AI762=0,"",Q762/AI762)</f>
      </c>
      <c r="AK762" s="104" t="str">
        <f>IF(AI762=0,"",R762/AI762)</f>
      </c>
      <c r="AL762" s="105" t="str">
        <f>IF(AI762=0,"",S762/AI762)</f>
      </c>
      <c r="AM762" s="106" t="str">
        <f>IF(AI762=0,"",Y762/AI762)</f>
      </c>
    </row>
    <row r="763">
      <c r="A763" t="s">
        <v>115</v>
      </c>
      <c r="B763" s="73" t="n">
        <v>2032</v>
      </c>
      <c r="C763" t="s">
        <v>231</v>
      </c>
      <c r="D763" t="s">
        <v>235</v>
      </c>
      <c r="E763" s="74" t="s">
        <v>300</v>
      </c>
      <c r="F763" s="75" t="s">
        <v>301</v>
      </c>
      <c r="G763" s="76" t="s">
        <v>232</v>
      </c>
      <c r="H763" s="77" t="s">
        <v>240</v>
      </c>
      <c r="I763" s="78" t="s">
        <v>304</v>
      </c>
      <c r="J763" s="79" t="str">
        <f>IFERROR(INDEX('Cost_Components'!$K$2:$K$28,MATCH(E763,'Cost_Components'!$A$2:$A$28,0)),"")</f>
      </c>
      <c r="K763" s="80" t="str">
        <f>IF(OR(L763="",Z763="",AA763="",AB763=""),"",IF(B763&lt;AA763,L763,IF(B763&gt;AB763,Z763,L763+(Z763-L763)*MIN(MAX((B763-AA763+1)/MAX(AB763-AA763+1,1),0),1))))</f>
      </c>
      <c r="L763" s="81" t="str">
        <f>IFERROR(INDEX('Cost_Components'!$S$2:$S$28,MATCH(E763,'Cost_Components'!$A$2:$A$28,0)),"")</f>
      </c>
      <c r="M763" s="82" t="str">
        <f>IFERROR(INDEX('Cost_Components'!$L$2:$L$28,MATCH(E763,'Cost_Components'!$A$2:$A$28,0)),"")</f>
      </c>
      <c r="N763" s="83" t="str">
        <f>IFERROR(INDEX('Cost_Components'!$P$2:$P$28,MATCH(E763,'Cost_Components'!$A$2:$A$28,0)),"")</f>
      </c>
      <c r="O763" s="84" t="str">
        <f>AF763*J763</f>
      </c>
      <c r="P763" s="85" t="str">
        <f>AG763*J763</f>
      </c>
      <c r="Q763" s="86" t="str">
        <f>P763*L763*M763*N763</f>
      </c>
      <c r="R763" s="87" t="str">
        <f>O763*K763*M763*N763</f>
      </c>
      <c r="S763" s="88" t="str">
        <f>R763-Q763</f>
      </c>
      <c r="T763" s="34" t="str">
        <f>IFERROR(INDEX('Cost_Components'!$R$2:$R$28,MATCH(E763,'Cost_Components'!$A$2:$A$28,0)),"")</f>
      </c>
      <c r="U763" s="89" t="str">
        <f>IFERROR(INDEX('Cost_Components'!$Q$2:$Q$28,MATCH(E763,'Cost_Components'!$A$2:$A$28,0)),"")</f>
      </c>
      <c r="V763" s="90" t="str">
        <f>1/(1+'Calculation_Assumptions'!$B$5)^(B763-'Calculation_Assumptions'!$B$2)</f>
      </c>
      <c r="W763" s="91" t="str">
        <f>Q763*V763</f>
      </c>
      <c r="X763" s="92" t="str">
        <f>R763*V763</f>
      </c>
      <c r="Y763" s="93" t="str">
        <f>S763*V763</f>
      </c>
      <c r="Z763" s="94" t="str">
        <f>IFERROR(INDEX('Cost_Components'!$T$2:$T$28,MATCH(E763,'Cost_Components'!$A$2:$A$28,0)),"")</f>
      </c>
      <c r="AA763" s="95" t="str">
        <f>IFERROR(INDEX('Cost_Components'!$U$2:$U$28,MATCH(E763,'Cost_Components'!$A$2:$A$28,0)),"")</f>
      </c>
      <c r="AB763" s="96" t="str">
        <f>IFERROR(INDEX('Cost_Components'!$V$2:$V$28,MATCH(E763,'Cost_Components'!$A$2:$A$28,0)),"")</f>
      </c>
      <c r="AC763" s="97" t="str">
        <f>IFERROR(INDEX('Cost_Components'!$M$2:$M$28,MATCH(E763,'Cost_Components'!$A$2:$A$28,0)),"")</f>
      </c>
      <c r="AD763" s="98" t="str">
        <f>IFERROR(INDEX('Cost_Components'!$N$2:$N$28,MATCH(E763,'Cost_Components'!$A$2:$A$28,0)),"")</f>
      </c>
      <c r="AE763" s="34" t="str">
        <f>IFERROR(INDEX('Cost_Components'!$O$2:$O$28,MATCH(E763,'Cost_Components'!$A$2:$A$28,0)),"")</f>
      </c>
      <c r="AF763" s="99" t="n">
        <v>60356.5612523156</v>
      </c>
      <c r="AG763" s="100" t="n">
        <v>58184.138164367</v>
      </c>
      <c r="AH763" s="101" t="str">
        <f>IF(H763="shared-count-once",COUNTIFS($A$2:$A$1405,A763,$B$2:$B$1405,B763,$E$2:$E$1405,E763),1)</f>
      </c>
      <c r="AI763" s="102" t="n">
        <v>301904628.083541</v>
      </c>
      <c r="AJ763" s="103" t="str">
        <f>IF(AI763=0,"",Q763/AI763)</f>
      </c>
      <c r="AK763" s="104" t="str">
        <f>IF(AI763=0,"",R763/AI763)</f>
      </c>
      <c r="AL763" s="105" t="str">
        <f>IF(AI763=0,"",S763/AI763)</f>
      </c>
      <c r="AM763" s="106" t="str">
        <f>IF(AI763=0,"",Y763/AI763)</f>
      </c>
    </row>
    <row r="764">
      <c r="A764" t="s">
        <v>115</v>
      </c>
      <c r="B764" s="73" t="n">
        <v>2033</v>
      </c>
      <c r="C764" t="s">
        <v>231</v>
      </c>
      <c r="D764" t="s">
        <v>235</v>
      </c>
      <c r="E764" s="74" t="s">
        <v>300</v>
      </c>
      <c r="F764" s="75" t="s">
        <v>301</v>
      </c>
      <c r="G764" s="76" t="s">
        <v>232</v>
      </c>
      <c r="H764" s="77" t="s">
        <v>240</v>
      </c>
      <c r="I764" s="78" t="s">
        <v>304</v>
      </c>
      <c r="J764" s="79" t="str">
        <f>IFERROR(INDEX('Cost_Components'!$K$2:$K$28,MATCH(E764,'Cost_Components'!$A$2:$A$28,0)),"")</f>
      </c>
      <c r="K764" s="80" t="str">
        <f>IF(OR(L764="",Z764="",AA764="",AB764=""),"",IF(B764&lt;AA764,L764,IF(B764&gt;AB764,Z764,L764+(Z764-L764)*MIN(MAX((B764-AA764+1)/MAX(AB764-AA764+1,1),0),1))))</f>
      </c>
      <c r="L764" s="81" t="str">
        <f>IFERROR(INDEX('Cost_Components'!$S$2:$S$28,MATCH(E764,'Cost_Components'!$A$2:$A$28,0)),"")</f>
      </c>
      <c r="M764" s="82" t="str">
        <f>IFERROR(INDEX('Cost_Components'!$L$2:$L$28,MATCH(E764,'Cost_Components'!$A$2:$A$28,0)),"")</f>
      </c>
      <c r="N764" s="83" t="str">
        <f>IFERROR(INDEX('Cost_Components'!$P$2:$P$28,MATCH(E764,'Cost_Components'!$A$2:$A$28,0)),"")</f>
      </c>
      <c r="O764" s="84" t="str">
        <f>AF764*J764</f>
      </c>
      <c r="P764" s="85" t="str">
        <f>AG764*J764</f>
      </c>
      <c r="Q764" s="86" t="str">
        <f>P764*L764*M764*N764</f>
      </c>
      <c r="R764" s="87" t="str">
        <f>O764*K764*M764*N764</f>
      </c>
      <c r="S764" s="88" t="str">
        <f>R764-Q764</f>
      </c>
      <c r="T764" s="34" t="str">
        <f>IFERROR(INDEX('Cost_Components'!$R$2:$R$28,MATCH(E764,'Cost_Components'!$A$2:$A$28,0)),"")</f>
      </c>
      <c r="U764" s="89" t="str">
        <f>IFERROR(INDEX('Cost_Components'!$Q$2:$Q$28,MATCH(E764,'Cost_Components'!$A$2:$A$28,0)),"")</f>
      </c>
      <c r="V764" s="90" t="str">
        <f>1/(1+'Calculation_Assumptions'!$B$5)^(B764-'Calculation_Assumptions'!$B$2)</f>
      </c>
      <c r="W764" s="91" t="str">
        <f>Q764*V764</f>
      </c>
      <c r="X764" s="92" t="str">
        <f>R764*V764</f>
      </c>
      <c r="Y764" s="93" t="str">
        <f>S764*V764</f>
      </c>
      <c r="Z764" s="94" t="str">
        <f>IFERROR(INDEX('Cost_Components'!$T$2:$T$28,MATCH(E764,'Cost_Components'!$A$2:$A$28,0)),"")</f>
      </c>
      <c r="AA764" s="95" t="str">
        <f>IFERROR(INDEX('Cost_Components'!$U$2:$U$28,MATCH(E764,'Cost_Components'!$A$2:$A$28,0)),"")</f>
      </c>
      <c r="AB764" s="96" t="str">
        <f>IFERROR(INDEX('Cost_Components'!$V$2:$V$28,MATCH(E764,'Cost_Components'!$A$2:$A$28,0)),"")</f>
      </c>
      <c r="AC764" s="97" t="str">
        <f>IFERROR(INDEX('Cost_Components'!$M$2:$M$28,MATCH(E764,'Cost_Components'!$A$2:$A$28,0)),"")</f>
      </c>
      <c r="AD764" s="98" t="str">
        <f>IFERROR(INDEX('Cost_Components'!$N$2:$N$28,MATCH(E764,'Cost_Components'!$A$2:$A$28,0)),"")</f>
      </c>
      <c r="AE764" s="34" t="str">
        <f>IFERROR(INDEX('Cost_Components'!$O$2:$O$28,MATCH(E764,'Cost_Components'!$A$2:$A$28,0)),"")</f>
      </c>
      <c r="AF764" s="99" t="n">
        <v>62173.6250773267</v>
      </c>
      <c r="AG764" s="100" t="n">
        <v>59529.0075542335</v>
      </c>
      <c r="AH764" s="101" t="str">
        <f>IF(H764="shared-count-once",COUNTIFS($A$2:$A$1405,A764,$B$2:$B$1405,B764,$E$2:$E$1405,E764),1)</f>
      </c>
      <c r="AI764" s="102" t="n">
        <v>303644277.16916</v>
      </c>
      <c r="AJ764" s="103" t="str">
        <f>IF(AI764=0,"",Q764/AI764)</f>
      </c>
      <c r="AK764" s="104" t="str">
        <f>IF(AI764=0,"",R764/AI764)</f>
      </c>
      <c r="AL764" s="105" t="str">
        <f>IF(AI764=0,"",S764/AI764)</f>
      </c>
      <c r="AM764" s="106" t="str">
        <f>IF(AI764=0,"",Y764/AI764)</f>
      </c>
    </row>
    <row r="765">
      <c r="A765" t="s">
        <v>115</v>
      </c>
      <c r="B765" s="73" t="n">
        <v>2034</v>
      </c>
      <c r="C765" t="s">
        <v>231</v>
      </c>
      <c r="D765" t="s">
        <v>235</v>
      </c>
      <c r="E765" s="74" t="s">
        <v>300</v>
      </c>
      <c r="F765" s="75" t="s">
        <v>301</v>
      </c>
      <c r="G765" s="76" t="s">
        <v>232</v>
      </c>
      <c r="H765" s="77" t="s">
        <v>240</v>
      </c>
      <c r="I765" s="78" t="s">
        <v>304</v>
      </c>
      <c r="J765" s="79" t="str">
        <f>IFERROR(INDEX('Cost_Components'!$K$2:$K$28,MATCH(E765,'Cost_Components'!$A$2:$A$28,0)),"")</f>
      </c>
      <c r="K765" s="80" t="str">
        <f>IF(OR(L765="",Z765="",AA765="",AB765=""),"",IF(B765&lt;AA765,L765,IF(B765&gt;AB765,Z765,L765+(Z765-L765)*MIN(MAX((B765-AA765+1)/MAX(AB765-AA765+1,1),0),1))))</f>
      </c>
      <c r="L765" s="81" t="str">
        <f>IFERROR(INDEX('Cost_Components'!$S$2:$S$28,MATCH(E765,'Cost_Components'!$A$2:$A$28,0)),"")</f>
      </c>
      <c r="M765" s="82" t="str">
        <f>IFERROR(INDEX('Cost_Components'!$L$2:$L$28,MATCH(E765,'Cost_Components'!$A$2:$A$28,0)),"")</f>
      </c>
      <c r="N765" s="83" t="str">
        <f>IFERROR(INDEX('Cost_Components'!$P$2:$P$28,MATCH(E765,'Cost_Components'!$A$2:$A$28,0)),"")</f>
      </c>
      <c r="O765" s="84" t="str">
        <f>AF765*J765</f>
      </c>
      <c r="P765" s="85" t="str">
        <f>AG765*J765</f>
      </c>
      <c r="Q765" s="86" t="str">
        <f>P765*L765*M765*N765</f>
      </c>
      <c r="R765" s="87" t="str">
        <f>O765*K765*M765*N765</f>
      </c>
      <c r="S765" s="88" t="str">
        <f>R765-Q765</f>
      </c>
      <c r="T765" s="34" t="str">
        <f>IFERROR(INDEX('Cost_Components'!$R$2:$R$28,MATCH(E765,'Cost_Components'!$A$2:$A$28,0)),"")</f>
      </c>
      <c r="U765" s="89" t="str">
        <f>IFERROR(INDEX('Cost_Components'!$Q$2:$Q$28,MATCH(E765,'Cost_Components'!$A$2:$A$28,0)),"")</f>
      </c>
      <c r="V765" s="90" t="str">
        <f>1/(1+'Calculation_Assumptions'!$B$5)^(B765-'Calculation_Assumptions'!$B$2)</f>
      </c>
      <c r="W765" s="91" t="str">
        <f>Q765*V765</f>
      </c>
      <c r="X765" s="92" t="str">
        <f>R765*V765</f>
      </c>
      <c r="Y765" s="93" t="str">
        <f>S765*V765</f>
      </c>
      <c r="Z765" s="94" t="str">
        <f>IFERROR(INDEX('Cost_Components'!$T$2:$T$28,MATCH(E765,'Cost_Components'!$A$2:$A$28,0)),"")</f>
      </c>
      <c r="AA765" s="95" t="str">
        <f>IFERROR(INDEX('Cost_Components'!$U$2:$U$28,MATCH(E765,'Cost_Components'!$A$2:$A$28,0)),"")</f>
      </c>
      <c r="AB765" s="96" t="str">
        <f>IFERROR(INDEX('Cost_Components'!$V$2:$V$28,MATCH(E765,'Cost_Components'!$A$2:$A$28,0)),"")</f>
      </c>
      <c r="AC765" s="97" t="str">
        <f>IFERROR(INDEX('Cost_Components'!$M$2:$M$28,MATCH(E765,'Cost_Components'!$A$2:$A$28,0)),"")</f>
      </c>
      <c r="AD765" s="98" t="str">
        <f>IFERROR(INDEX('Cost_Components'!$N$2:$N$28,MATCH(E765,'Cost_Components'!$A$2:$A$28,0)),"")</f>
      </c>
      <c r="AE765" s="34" t="str">
        <f>IFERROR(INDEX('Cost_Components'!$O$2:$O$28,MATCH(E765,'Cost_Components'!$A$2:$A$28,0)),"")</f>
      </c>
      <c r="AF765" s="99" t="n">
        <v>64024.6453026753</v>
      </c>
      <c r="AG765" s="100" t="n">
        <v>60869.9479724213</v>
      </c>
      <c r="AH765" s="101" t="str">
        <f>IF(H765="shared-count-once",COUNTIFS($A$2:$A$1405,A765,$B$2:$B$1405,B765,$E$2:$E$1405,E765),1)</f>
      </c>
      <c r="AI765" s="102" t="n">
        <v>305332541.184984</v>
      </c>
      <c r="AJ765" s="103" t="str">
        <f>IF(AI765=0,"",Q765/AI765)</f>
      </c>
      <c r="AK765" s="104" t="str">
        <f>IF(AI765=0,"",R765/AI765)</f>
      </c>
      <c r="AL765" s="105" t="str">
        <f>IF(AI765=0,"",S765/AI765)</f>
      </c>
      <c r="AM765" s="106" t="str">
        <f>IF(AI765=0,"",Y765/AI765)</f>
      </c>
    </row>
    <row r="766">
      <c r="A766" t="s">
        <v>115</v>
      </c>
      <c r="B766" s="73" t="n">
        <v>2035</v>
      </c>
      <c r="C766" t="s">
        <v>231</v>
      </c>
      <c r="D766" t="s">
        <v>235</v>
      </c>
      <c r="E766" s="74" t="s">
        <v>300</v>
      </c>
      <c r="F766" s="75" t="s">
        <v>301</v>
      </c>
      <c r="G766" s="76" t="s">
        <v>232</v>
      </c>
      <c r="H766" s="77" t="s">
        <v>240</v>
      </c>
      <c r="I766" s="78" t="s">
        <v>304</v>
      </c>
      <c r="J766" s="79" t="str">
        <f>IFERROR(INDEX('Cost_Components'!$K$2:$K$28,MATCH(E766,'Cost_Components'!$A$2:$A$28,0)),"")</f>
      </c>
      <c r="K766" s="80" t="str">
        <f>IF(OR(L766="",Z766="",AA766="",AB766=""),"",IF(B766&lt;AA766,L766,IF(B766&gt;AB766,Z766,L766+(Z766-L766)*MIN(MAX((B766-AA766+1)/MAX(AB766-AA766+1,1),0),1))))</f>
      </c>
      <c r="L766" s="81" t="str">
        <f>IFERROR(INDEX('Cost_Components'!$S$2:$S$28,MATCH(E766,'Cost_Components'!$A$2:$A$28,0)),"")</f>
      </c>
      <c r="M766" s="82" t="str">
        <f>IFERROR(INDEX('Cost_Components'!$L$2:$L$28,MATCH(E766,'Cost_Components'!$A$2:$A$28,0)),"")</f>
      </c>
      <c r="N766" s="83" t="str">
        <f>IFERROR(INDEX('Cost_Components'!$P$2:$P$28,MATCH(E766,'Cost_Components'!$A$2:$A$28,0)),"")</f>
      </c>
      <c r="O766" s="84" t="str">
        <f>AF766*J766</f>
      </c>
      <c r="P766" s="85" t="str">
        <f>AG766*J766</f>
      </c>
      <c r="Q766" s="86" t="str">
        <f>P766*L766*M766*N766</f>
      </c>
      <c r="R766" s="87" t="str">
        <f>O766*K766*M766*N766</f>
      </c>
      <c r="S766" s="88" t="str">
        <f>R766-Q766</f>
      </c>
      <c r="T766" s="34" t="str">
        <f>IFERROR(INDEX('Cost_Components'!$R$2:$R$28,MATCH(E766,'Cost_Components'!$A$2:$A$28,0)),"")</f>
      </c>
      <c r="U766" s="89" t="str">
        <f>IFERROR(INDEX('Cost_Components'!$Q$2:$Q$28,MATCH(E766,'Cost_Components'!$A$2:$A$28,0)),"")</f>
      </c>
      <c r="V766" s="90" t="str">
        <f>1/(1+'Calculation_Assumptions'!$B$5)^(B766-'Calculation_Assumptions'!$B$2)</f>
      </c>
      <c r="W766" s="91" t="str">
        <f>Q766*V766</f>
      </c>
      <c r="X766" s="92" t="str">
        <f>R766*V766</f>
      </c>
      <c r="Y766" s="93" t="str">
        <f>S766*V766</f>
      </c>
      <c r="Z766" s="94" t="str">
        <f>IFERROR(INDEX('Cost_Components'!$T$2:$T$28,MATCH(E766,'Cost_Components'!$A$2:$A$28,0)),"")</f>
      </c>
      <c r="AA766" s="95" t="str">
        <f>IFERROR(INDEX('Cost_Components'!$U$2:$U$28,MATCH(E766,'Cost_Components'!$A$2:$A$28,0)),"")</f>
      </c>
      <c r="AB766" s="96" t="str">
        <f>IFERROR(INDEX('Cost_Components'!$V$2:$V$28,MATCH(E766,'Cost_Components'!$A$2:$A$28,0)),"")</f>
      </c>
      <c r="AC766" s="97" t="str">
        <f>IFERROR(INDEX('Cost_Components'!$M$2:$M$28,MATCH(E766,'Cost_Components'!$A$2:$A$28,0)),"")</f>
      </c>
      <c r="AD766" s="98" t="str">
        <f>IFERROR(INDEX('Cost_Components'!$N$2:$N$28,MATCH(E766,'Cost_Components'!$A$2:$A$28,0)),"")</f>
      </c>
      <c r="AE766" s="34" t="str">
        <f>IFERROR(INDEX('Cost_Components'!$O$2:$O$28,MATCH(E766,'Cost_Components'!$A$2:$A$28,0)),"")</f>
      </c>
      <c r="AF766" s="99" t="n">
        <v>66000.4130257291</v>
      </c>
      <c r="AG766" s="100" t="n">
        <v>62296.0999877222</v>
      </c>
      <c r="AH766" s="101" t="str">
        <f>IF(H766="shared-count-once",COUNTIFS($A$2:$A$1405,A766,$B$2:$B$1405,B766,$E$2:$E$1405,E766),1)</f>
      </c>
      <c r="AI766" s="102" t="n">
        <v>306964650.16712</v>
      </c>
      <c r="AJ766" s="103" t="str">
        <f>IF(AI766=0,"",Q766/AI766)</f>
      </c>
      <c r="AK766" s="104" t="str">
        <f>IF(AI766=0,"",R766/AI766)</f>
      </c>
      <c r="AL766" s="105" t="str">
        <f>IF(AI766=0,"",S766/AI766)</f>
      </c>
      <c r="AM766" s="106" t="str">
        <f>IF(AI766=0,"",Y766/AI766)</f>
      </c>
    </row>
    <row r="767">
      <c r="A767" t="s">
        <v>115</v>
      </c>
      <c r="B767" s="73" t="n">
        <v>2036</v>
      </c>
      <c r="C767" t="s">
        <v>231</v>
      </c>
      <c r="D767" t="s">
        <v>235</v>
      </c>
      <c r="E767" s="74" t="s">
        <v>300</v>
      </c>
      <c r="F767" s="75" t="s">
        <v>301</v>
      </c>
      <c r="G767" s="76" t="s">
        <v>232</v>
      </c>
      <c r="H767" s="77" t="s">
        <v>240</v>
      </c>
      <c r="I767" s="78" t="s">
        <v>304</v>
      </c>
      <c r="J767" s="79" t="str">
        <f>IFERROR(INDEX('Cost_Components'!$K$2:$K$28,MATCH(E767,'Cost_Components'!$A$2:$A$28,0)),"")</f>
      </c>
      <c r="K767" s="80" t="str">
        <f>IF(OR(L767="",Z767="",AA767="",AB767=""),"",IF(B767&lt;AA767,L767,IF(B767&gt;AB767,Z767,L767+(Z767-L767)*MIN(MAX((B767-AA767+1)/MAX(AB767-AA767+1,1),0),1))))</f>
      </c>
      <c r="L767" s="81" t="str">
        <f>IFERROR(INDEX('Cost_Components'!$S$2:$S$28,MATCH(E767,'Cost_Components'!$A$2:$A$28,0)),"")</f>
      </c>
      <c r="M767" s="82" t="str">
        <f>IFERROR(INDEX('Cost_Components'!$L$2:$L$28,MATCH(E767,'Cost_Components'!$A$2:$A$28,0)),"")</f>
      </c>
      <c r="N767" s="83" t="str">
        <f>IFERROR(INDEX('Cost_Components'!$P$2:$P$28,MATCH(E767,'Cost_Components'!$A$2:$A$28,0)),"")</f>
      </c>
      <c r="O767" s="84" t="str">
        <f>AF767*J767</f>
      </c>
      <c r="P767" s="85" t="str">
        <f>AG767*J767</f>
      </c>
      <c r="Q767" s="86" t="str">
        <f>P767*L767*M767*N767</f>
      </c>
      <c r="R767" s="87" t="str">
        <f>O767*K767*M767*N767</f>
      </c>
      <c r="S767" s="88" t="str">
        <f>R767-Q767</f>
      </c>
      <c r="T767" s="34" t="str">
        <f>IFERROR(INDEX('Cost_Components'!$R$2:$R$28,MATCH(E767,'Cost_Components'!$A$2:$A$28,0)),"")</f>
      </c>
      <c r="U767" s="89" t="str">
        <f>IFERROR(INDEX('Cost_Components'!$Q$2:$Q$28,MATCH(E767,'Cost_Components'!$A$2:$A$28,0)),"")</f>
      </c>
      <c r="V767" s="90" t="str">
        <f>1/(1+'Calculation_Assumptions'!$B$5)^(B767-'Calculation_Assumptions'!$B$2)</f>
      </c>
      <c r="W767" s="91" t="str">
        <f>Q767*V767</f>
      </c>
      <c r="X767" s="92" t="str">
        <f>R767*V767</f>
      </c>
      <c r="Y767" s="93" t="str">
        <f>S767*V767</f>
      </c>
      <c r="Z767" s="94" t="str">
        <f>IFERROR(INDEX('Cost_Components'!$T$2:$T$28,MATCH(E767,'Cost_Components'!$A$2:$A$28,0)),"")</f>
      </c>
      <c r="AA767" s="95" t="str">
        <f>IFERROR(INDEX('Cost_Components'!$U$2:$U$28,MATCH(E767,'Cost_Components'!$A$2:$A$28,0)),"")</f>
      </c>
      <c r="AB767" s="96" t="str">
        <f>IFERROR(INDEX('Cost_Components'!$V$2:$V$28,MATCH(E767,'Cost_Components'!$A$2:$A$28,0)),"")</f>
      </c>
      <c r="AC767" s="97" t="str">
        <f>IFERROR(INDEX('Cost_Components'!$M$2:$M$28,MATCH(E767,'Cost_Components'!$A$2:$A$28,0)),"")</f>
      </c>
      <c r="AD767" s="98" t="str">
        <f>IFERROR(INDEX('Cost_Components'!$N$2:$N$28,MATCH(E767,'Cost_Components'!$A$2:$A$28,0)),"")</f>
      </c>
      <c r="AE767" s="34" t="str">
        <f>IFERROR(INDEX('Cost_Components'!$O$2:$O$28,MATCH(E767,'Cost_Components'!$A$2:$A$28,0)),"")</f>
      </c>
      <c r="AF767" s="99" t="n">
        <v>68073.4070359348</v>
      </c>
      <c r="AG767" s="100" t="n">
        <v>63780.0928059116</v>
      </c>
      <c r="AH767" s="101" t="str">
        <f>IF(H767="shared-count-once",COUNTIFS($A$2:$A$1405,A767,$B$2:$B$1405,B767,$E$2:$E$1405,E767),1)</f>
      </c>
      <c r="AI767" s="102" t="n">
        <v>308542769.756622</v>
      </c>
      <c r="AJ767" s="103" t="str">
        <f>IF(AI767=0,"",Q767/AI767)</f>
      </c>
      <c r="AK767" s="104" t="str">
        <f>IF(AI767=0,"",R767/AI767)</f>
      </c>
      <c r="AL767" s="105" t="str">
        <f>IF(AI767=0,"",S767/AI767)</f>
      </c>
      <c r="AM767" s="106" t="str">
        <f>IF(AI767=0,"",Y767/AI767)</f>
      </c>
    </row>
    <row r="768">
      <c r="A768" t="s">
        <v>115</v>
      </c>
      <c r="B768" s="73" t="n">
        <v>2037</v>
      </c>
      <c r="C768" t="s">
        <v>231</v>
      </c>
      <c r="D768" t="s">
        <v>235</v>
      </c>
      <c r="E768" s="74" t="s">
        <v>300</v>
      </c>
      <c r="F768" s="75" t="s">
        <v>301</v>
      </c>
      <c r="G768" s="76" t="s">
        <v>232</v>
      </c>
      <c r="H768" s="77" t="s">
        <v>240</v>
      </c>
      <c r="I768" s="78" t="s">
        <v>304</v>
      </c>
      <c r="J768" s="79" t="str">
        <f>IFERROR(INDEX('Cost_Components'!$K$2:$K$28,MATCH(E768,'Cost_Components'!$A$2:$A$28,0)),"")</f>
      </c>
      <c r="K768" s="80" t="str">
        <f>IF(OR(L768="",Z768="",AA768="",AB768=""),"",IF(B768&lt;AA768,L768,IF(B768&gt;AB768,Z768,L768+(Z768-L768)*MIN(MAX((B768-AA768+1)/MAX(AB768-AA768+1,1),0),1))))</f>
      </c>
      <c r="L768" s="81" t="str">
        <f>IFERROR(INDEX('Cost_Components'!$S$2:$S$28,MATCH(E768,'Cost_Components'!$A$2:$A$28,0)),"")</f>
      </c>
      <c r="M768" s="82" t="str">
        <f>IFERROR(INDEX('Cost_Components'!$L$2:$L$28,MATCH(E768,'Cost_Components'!$A$2:$A$28,0)),"")</f>
      </c>
      <c r="N768" s="83" t="str">
        <f>IFERROR(INDEX('Cost_Components'!$P$2:$P$28,MATCH(E768,'Cost_Components'!$A$2:$A$28,0)),"")</f>
      </c>
      <c r="O768" s="84" t="str">
        <f>AF768*J768</f>
      </c>
      <c r="P768" s="85" t="str">
        <f>AG768*J768</f>
      </c>
      <c r="Q768" s="86" t="str">
        <f>P768*L768*M768*N768</f>
      </c>
      <c r="R768" s="87" t="str">
        <f>O768*K768*M768*N768</f>
      </c>
      <c r="S768" s="88" t="str">
        <f>R768-Q768</f>
      </c>
      <c r="T768" s="34" t="str">
        <f>IFERROR(INDEX('Cost_Components'!$R$2:$R$28,MATCH(E768,'Cost_Components'!$A$2:$A$28,0)),"")</f>
      </c>
      <c r="U768" s="89" t="str">
        <f>IFERROR(INDEX('Cost_Components'!$Q$2:$Q$28,MATCH(E768,'Cost_Components'!$A$2:$A$28,0)),"")</f>
      </c>
      <c r="V768" s="90" t="str">
        <f>1/(1+'Calculation_Assumptions'!$B$5)^(B768-'Calculation_Assumptions'!$B$2)</f>
      </c>
      <c r="W768" s="91" t="str">
        <f>Q768*V768</f>
      </c>
      <c r="X768" s="92" t="str">
        <f>R768*V768</f>
      </c>
      <c r="Y768" s="93" t="str">
        <f>S768*V768</f>
      </c>
      <c r="Z768" s="94" t="str">
        <f>IFERROR(INDEX('Cost_Components'!$T$2:$T$28,MATCH(E768,'Cost_Components'!$A$2:$A$28,0)),"")</f>
      </c>
      <c r="AA768" s="95" t="str">
        <f>IFERROR(INDEX('Cost_Components'!$U$2:$U$28,MATCH(E768,'Cost_Components'!$A$2:$A$28,0)),"")</f>
      </c>
      <c r="AB768" s="96" t="str">
        <f>IFERROR(INDEX('Cost_Components'!$V$2:$V$28,MATCH(E768,'Cost_Components'!$A$2:$A$28,0)),"")</f>
      </c>
      <c r="AC768" s="97" t="str">
        <f>IFERROR(INDEX('Cost_Components'!$M$2:$M$28,MATCH(E768,'Cost_Components'!$A$2:$A$28,0)),"")</f>
      </c>
      <c r="AD768" s="98" t="str">
        <f>IFERROR(INDEX('Cost_Components'!$N$2:$N$28,MATCH(E768,'Cost_Components'!$A$2:$A$28,0)),"")</f>
      </c>
      <c r="AE768" s="34" t="str">
        <f>IFERROR(INDEX('Cost_Components'!$O$2:$O$28,MATCH(E768,'Cost_Components'!$A$2:$A$28,0)),"")</f>
      </c>
      <c r="AF768" s="99" t="n">
        <v>70229.0956054054</v>
      </c>
      <c r="AG768" s="100" t="n">
        <v>65307.8884191044</v>
      </c>
      <c r="AH768" s="101" t="str">
        <f>IF(H768="shared-count-once",COUNTIFS($A$2:$A$1405,A768,$B$2:$B$1405,B768,$E$2:$E$1405,E768),1)</f>
      </c>
      <c r="AI768" s="102" t="n">
        <v>310068287.63643</v>
      </c>
      <c r="AJ768" s="103" t="str">
        <f>IF(AI768=0,"",Q768/AI768)</f>
      </c>
      <c r="AK768" s="104" t="str">
        <f>IF(AI768=0,"",R768/AI768)</f>
      </c>
      <c r="AL768" s="105" t="str">
        <f>IF(AI768=0,"",S768/AI768)</f>
      </c>
      <c r="AM768" s="106" t="str">
        <f>IF(AI768=0,"",Y768/AI768)</f>
      </c>
    </row>
    <row r="769">
      <c r="A769" t="s">
        <v>115</v>
      </c>
      <c r="B769" s="73" t="n">
        <v>2038</v>
      </c>
      <c r="C769" t="s">
        <v>231</v>
      </c>
      <c r="D769" t="s">
        <v>235</v>
      </c>
      <c r="E769" s="74" t="s">
        <v>300</v>
      </c>
      <c r="F769" s="75" t="s">
        <v>301</v>
      </c>
      <c r="G769" s="76" t="s">
        <v>232</v>
      </c>
      <c r="H769" s="77" t="s">
        <v>240</v>
      </c>
      <c r="I769" s="78" t="s">
        <v>304</v>
      </c>
      <c r="J769" s="79" t="str">
        <f>IFERROR(INDEX('Cost_Components'!$K$2:$K$28,MATCH(E769,'Cost_Components'!$A$2:$A$28,0)),"")</f>
      </c>
      <c r="K769" s="80" t="str">
        <f>IF(OR(L769="",Z769="",AA769="",AB769=""),"",IF(B769&lt;AA769,L769,IF(B769&gt;AB769,Z769,L769+(Z769-L769)*MIN(MAX((B769-AA769+1)/MAX(AB769-AA769+1,1),0),1))))</f>
      </c>
      <c r="L769" s="81" t="str">
        <f>IFERROR(INDEX('Cost_Components'!$S$2:$S$28,MATCH(E769,'Cost_Components'!$A$2:$A$28,0)),"")</f>
      </c>
      <c r="M769" s="82" t="str">
        <f>IFERROR(INDEX('Cost_Components'!$L$2:$L$28,MATCH(E769,'Cost_Components'!$A$2:$A$28,0)),"")</f>
      </c>
      <c r="N769" s="83" t="str">
        <f>IFERROR(INDEX('Cost_Components'!$P$2:$P$28,MATCH(E769,'Cost_Components'!$A$2:$A$28,0)),"")</f>
      </c>
      <c r="O769" s="84" t="str">
        <f>AF769*J769</f>
      </c>
      <c r="P769" s="85" t="str">
        <f>AG769*J769</f>
      </c>
      <c r="Q769" s="86" t="str">
        <f>P769*L769*M769*N769</f>
      </c>
      <c r="R769" s="87" t="str">
        <f>O769*K769*M769*N769</f>
      </c>
      <c r="S769" s="88" t="str">
        <f>R769-Q769</f>
      </c>
      <c r="T769" s="34" t="str">
        <f>IFERROR(INDEX('Cost_Components'!$R$2:$R$28,MATCH(E769,'Cost_Components'!$A$2:$A$28,0)),"")</f>
      </c>
      <c r="U769" s="89" t="str">
        <f>IFERROR(INDEX('Cost_Components'!$Q$2:$Q$28,MATCH(E769,'Cost_Components'!$A$2:$A$28,0)),"")</f>
      </c>
      <c r="V769" s="90" t="str">
        <f>1/(1+'Calculation_Assumptions'!$B$5)^(B769-'Calculation_Assumptions'!$B$2)</f>
      </c>
      <c r="W769" s="91" t="str">
        <f>Q769*V769</f>
      </c>
      <c r="X769" s="92" t="str">
        <f>R769*V769</f>
      </c>
      <c r="Y769" s="93" t="str">
        <f>S769*V769</f>
      </c>
      <c r="Z769" s="94" t="str">
        <f>IFERROR(INDEX('Cost_Components'!$T$2:$T$28,MATCH(E769,'Cost_Components'!$A$2:$A$28,0)),"")</f>
      </c>
      <c r="AA769" s="95" t="str">
        <f>IFERROR(INDEX('Cost_Components'!$U$2:$U$28,MATCH(E769,'Cost_Components'!$A$2:$A$28,0)),"")</f>
      </c>
      <c r="AB769" s="96" t="str">
        <f>IFERROR(INDEX('Cost_Components'!$V$2:$V$28,MATCH(E769,'Cost_Components'!$A$2:$A$28,0)),"")</f>
      </c>
      <c r="AC769" s="97" t="str">
        <f>IFERROR(INDEX('Cost_Components'!$M$2:$M$28,MATCH(E769,'Cost_Components'!$A$2:$A$28,0)),"")</f>
      </c>
      <c r="AD769" s="98" t="str">
        <f>IFERROR(INDEX('Cost_Components'!$N$2:$N$28,MATCH(E769,'Cost_Components'!$A$2:$A$28,0)),"")</f>
      </c>
      <c r="AE769" s="34" t="str">
        <f>IFERROR(INDEX('Cost_Components'!$O$2:$O$28,MATCH(E769,'Cost_Components'!$A$2:$A$28,0)),"")</f>
      </c>
      <c r="AF769" s="99" t="n">
        <v>72514.8811874079</v>
      </c>
      <c r="AG769" s="100" t="n">
        <v>66926.6134244148</v>
      </c>
      <c r="AH769" s="101" t="str">
        <f>IF(H769="shared-count-once",COUNTIFS($A$2:$A$1405,A769,$B$2:$B$1405,B769,$E$2:$E$1405,E769),1)</f>
      </c>
      <c r="AI769" s="102" t="n">
        <v>311532999.13163</v>
      </c>
      <c r="AJ769" s="103" t="str">
        <f>IF(AI769=0,"",Q769/AI769)</f>
      </c>
      <c r="AK769" s="104" t="str">
        <f>IF(AI769=0,"",R769/AI769)</f>
      </c>
      <c r="AL769" s="105" t="str">
        <f>IF(AI769=0,"",S769/AI769)</f>
      </c>
      <c r="AM769" s="106" t="str">
        <f>IF(AI769=0,"",Y769/AI769)</f>
      </c>
    </row>
    <row r="770">
      <c r="A770" t="s">
        <v>115</v>
      </c>
      <c r="B770" s="73" t="n">
        <v>2039</v>
      </c>
      <c r="C770" t="s">
        <v>231</v>
      </c>
      <c r="D770" t="s">
        <v>235</v>
      </c>
      <c r="E770" s="74" t="s">
        <v>300</v>
      </c>
      <c r="F770" s="75" t="s">
        <v>301</v>
      </c>
      <c r="G770" s="76" t="s">
        <v>232</v>
      </c>
      <c r="H770" s="77" t="s">
        <v>240</v>
      </c>
      <c r="I770" s="78" t="s">
        <v>304</v>
      </c>
      <c r="J770" s="79" t="str">
        <f>IFERROR(INDEX('Cost_Components'!$K$2:$K$28,MATCH(E770,'Cost_Components'!$A$2:$A$28,0)),"")</f>
      </c>
      <c r="K770" s="80" t="str">
        <f>IF(OR(L770="",Z770="",AA770="",AB770=""),"",IF(B770&lt;AA770,L770,IF(B770&gt;AB770,Z770,L770+(Z770-L770)*MIN(MAX((B770-AA770+1)/MAX(AB770-AA770+1,1),0),1))))</f>
      </c>
      <c r="L770" s="81" t="str">
        <f>IFERROR(INDEX('Cost_Components'!$S$2:$S$28,MATCH(E770,'Cost_Components'!$A$2:$A$28,0)),"")</f>
      </c>
      <c r="M770" s="82" t="str">
        <f>IFERROR(INDEX('Cost_Components'!$L$2:$L$28,MATCH(E770,'Cost_Components'!$A$2:$A$28,0)),"")</f>
      </c>
      <c r="N770" s="83" t="str">
        <f>IFERROR(INDEX('Cost_Components'!$P$2:$P$28,MATCH(E770,'Cost_Components'!$A$2:$A$28,0)),"")</f>
      </c>
      <c r="O770" s="84" t="str">
        <f>AF770*J770</f>
      </c>
      <c r="P770" s="85" t="str">
        <f>AG770*J770</f>
      </c>
      <c r="Q770" s="86" t="str">
        <f>P770*L770*M770*N770</f>
      </c>
      <c r="R770" s="87" t="str">
        <f>O770*K770*M770*N770</f>
      </c>
      <c r="S770" s="88" t="str">
        <f>R770-Q770</f>
      </c>
      <c r="T770" s="34" t="str">
        <f>IFERROR(INDEX('Cost_Components'!$R$2:$R$28,MATCH(E770,'Cost_Components'!$A$2:$A$28,0)),"")</f>
      </c>
      <c r="U770" s="89" t="str">
        <f>IFERROR(INDEX('Cost_Components'!$Q$2:$Q$28,MATCH(E770,'Cost_Components'!$A$2:$A$28,0)),"")</f>
      </c>
      <c r="V770" s="90" t="str">
        <f>1/(1+'Calculation_Assumptions'!$B$5)^(B770-'Calculation_Assumptions'!$B$2)</f>
      </c>
      <c r="W770" s="91" t="str">
        <f>Q770*V770</f>
      </c>
      <c r="X770" s="92" t="str">
        <f>R770*V770</f>
      </c>
      <c r="Y770" s="93" t="str">
        <f>S770*V770</f>
      </c>
      <c r="Z770" s="94" t="str">
        <f>IFERROR(INDEX('Cost_Components'!$T$2:$T$28,MATCH(E770,'Cost_Components'!$A$2:$A$28,0)),"")</f>
      </c>
      <c r="AA770" s="95" t="str">
        <f>IFERROR(INDEX('Cost_Components'!$U$2:$U$28,MATCH(E770,'Cost_Components'!$A$2:$A$28,0)),"")</f>
      </c>
      <c r="AB770" s="96" t="str">
        <f>IFERROR(INDEX('Cost_Components'!$V$2:$V$28,MATCH(E770,'Cost_Components'!$A$2:$A$28,0)),"")</f>
      </c>
      <c r="AC770" s="97" t="str">
        <f>IFERROR(INDEX('Cost_Components'!$M$2:$M$28,MATCH(E770,'Cost_Components'!$A$2:$A$28,0)),"")</f>
      </c>
      <c r="AD770" s="98" t="str">
        <f>IFERROR(INDEX('Cost_Components'!$N$2:$N$28,MATCH(E770,'Cost_Components'!$A$2:$A$28,0)),"")</f>
      </c>
      <c r="AE770" s="34" t="str">
        <f>IFERROR(INDEX('Cost_Components'!$O$2:$O$28,MATCH(E770,'Cost_Components'!$A$2:$A$28,0)),"")</f>
      </c>
      <c r="AF770" s="99" t="n">
        <v>74852.6195848458</v>
      </c>
      <c r="AG770" s="100" t="n">
        <v>68558.2072754876</v>
      </c>
      <c r="AH770" s="101" t="str">
        <f>IF(H770="shared-count-once",COUNTIFS($A$2:$A$1405,A770,$B$2:$B$1405,B770,$E$2:$E$1405,E770),1)</f>
      </c>
      <c r="AI770" s="102" t="n">
        <v>312936391.858479</v>
      </c>
      <c r="AJ770" s="103" t="str">
        <f>IF(AI770=0,"",Q770/AI770)</f>
      </c>
      <c r="AK770" s="104" t="str">
        <f>IF(AI770=0,"",R770/AI770)</f>
      </c>
      <c r="AL770" s="105" t="str">
        <f>IF(AI770=0,"",S770/AI770)</f>
      </c>
      <c r="AM770" s="106" t="str">
        <f>IF(AI770=0,"",Y770/AI770)</f>
      </c>
    </row>
    <row r="771">
      <c r="A771" t="s">
        <v>115</v>
      </c>
      <c r="B771" s="73" t="n">
        <v>2040</v>
      </c>
      <c r="C771" t="s">
        <v>231</v>
      </c>
      <c r="D771" t="s">
        <v>235</v>
      </c>
      <c r="E771" s="74" t="s">
        <v>300</v>
      </c>
      <c r="F771" s="75" t="s">
        <v>301</v>
      </c>
      <c r="G771" s="76" t="s">
        <v>232</v>
      </c>
      <c r="H771" s="77" t="s">
        <v>240</v>
      </c>
      <c r="I771" s="78" t="s">
        <v>304</v>
      </c>
      <c r="J771" s="79" t="str">
        <f>IFERROR(INDEX('Cost_Components'!$K$2:$K$28,MATCH(E771,'Cost_Components'!$A$2:$A$28,0)),"")</f>
      </c>
      <c r="K771" s="80" t="str">
        <f>IF(OR(L771="",Z771="",AA771="",AB771=""),"",IF(B771&lt;AA771,L771,IF(B771&gt;AB771,Z771,L771+(Z771-L771)*MIN(MAX((B771-AA771+1)/MAX(AB771-AA771+1,1),0),1))))</f>
      </c>
      <c r="L771" s="81" t="str">
        <f>IFERROR(INDEX('Cost_Components'!$S$2:$S$28,MATCH(E771,'Cost_Components'!$A$2:$A$28,0)),"")</f>
      </c>
      <c r="M771" s="82" t="str">
        <f>IFERROR(INDEX('Cost_Components'!$L$2:$L$28,MATCH(E771,'Cost_Components'!$A$2:$A$28,0)),"")</f>
      </c>
      <c r="N771" s="83" t="str">
        <f>IFERROR(INDEX('Cost_Components'!$P$2:$P$28,MATCH(E771,'Cost_Components'!$A$2:$A$28,0)),"")</f>
      </c>
      <c r="O771" s="84" t="str">
        <f>AF771*J771</f>
      </c>
      <c r="P771" s="85" t="str">
        <f>AG771*J771</f>
      </c>
      <c r="Q771" s="86" t="str">
        <f>P771*L771*M771*N771</f>
      </c>
      <c r="R771" s="87" t="str">
        <f>O771*K771*M771*N771</f>
      </c>
      <c r="S771" s="88" t="str">
        <f>R771-Q771</f>
      </c>
      <c r="T771" s="34" t="str">
        <f>IFERROR(INDEX('Cost_Components'!$R$2:$R$28,MATCH(E771,'Cost_Components'!$A$2:$A$28,0)),"")</f>
      </c>
      <c r="U771" s="89" t="str">
        <f>IFERROR(INDEX('Cost_Components'!$Q$2:$Q$28,MATCH(E771,'Cost_Components'!$A$2:$A$28,0)),"")</f>
      </c>
      <c r="V771" s="90" t="str">
        <f>1/(1+'Calculation_Assumptions'!$B$5)^(B771-'Calculation_Assumptions'!$B$2)</f>
      </c>
      <c r="W771" s="91" t="str">
        <f>Q771*V771</f>
      </c>
      <c r="X771" s="92" t="str">
        <f>R771*V771</f>
      </c>
      <c r="Y771" s="93" t="str">
        <f>S771*V771</f>
      </c>
      <c r="Z771" s="94" t="str">
        <f>IFERROR(INDEX('Cost_Components'!$T$2:$T$28,MATCH(E771,'Cost_Components'!$A$2:$A$28,0)),"")</f>
      </c>
      <c r="AA771" s="95" t="str">
        <f>IFERROR(INDEX('Cost_Components'!$U$2:$U$28,MATCH(E771,'Cost_Components'!$A$2:$A$28,0)),"")</f>
      </c>
      <c r="AB771" s="96" t="str">
        <f>IFERROR(INDEX('Cost_Components'!$V$2:$V$28,MATCH(E771,'Cost_Components'!$A$2:$A$28,0)),"")</f>
      </c>
      <c r="AC771" s="97" t="str">
        <f>IFERROR(INDEX('Cost_Components'!$M$2:$M$28,MATCH(E771,'Cost_Components'!$A$2:$A$28,0)),"")</f>
      </c>
      <c r="AD771" s="98" t="str">
        <f>IFERROR(INDEX('Cost_Components'!$N$2:$N$28,MATCH(E771,'Cost_Components'!$A$2:$A$28,0)),"")</f>
      </c>
      <c r="AE771" s="34" t="str">
        <f>IFERROR(INDEX('Cost_Components'!$O$2:$O$28,MATCH(E771,'Cost_Components'!$A$2:$A$28,0)),"")</f>
      </c>
      <c r="AF771" s="99" t="n">
        <v>77295.9657879221</v>
      </c>
      <c r="AG771" s="100" t="n">
        <v>70254.6031501659</v>
      </c>
      <c r="AH771" s="101" t="str">
        <f>IF(H771="shared-count-once",COUNTIFS($A$2:$A$1405,A771,$B$2:$B$1405,B771,$E$2:$E$1405,E771),1)</f>
      </c>
      <c r="AI771" s="102" t="n">
        <v>314265537.410829</v>
      </c>
      <c r="AJ771" s="103" t="str">
        <f>IF(AI771=0,"",Q771/AI771)</f>
      </c>
      <c r="AK771" s="104" t="str">
        <f>IF(AI771=0,"",R771/AI771)</f>
      </c>
      <c r="AL771" s="105" t="str">
        <f>IF(AI771=0,"",S771/AI771)</f>
      </c>
      <c r="AM771" s="106" t="str">
        <f>IF(AI771=0,"",Y771/AI771)</f>
      </c>
    </row>
    <row r="772">
      <c r="A772" t="s">
        <v>115</v>
      </c>
      <c r="B772" s="73" t="n">
        <v>2041</v>
      </c>
      <c r="C772" t="s">
        <v>231</v>
      </c>
      <c r="D772" t="s">
        <v>235</v>
      </c>
      <c r="E772" s="74" t="s">
        <v>300</v>
      </c>
      <c r="F772" s="75" t="s">
        <v>301</v>
      </c>
      <c r="G772" s="76" t="s">
        <v>232</v>
      </c>
      <c r="H772" s="77" t="s">
        <v>240</v>
      </c>
      <c r="I772" s="78" t="s">
        <v>304</v>
      </c>
      <c r="J772" s="79" t="str">
        <f>IFERROR(INDEX('Cost_Components'!$K$2:$K$28,MATCH(E772,'Cost_Components'!$A$2:$A$28,0)),"")</f>
      </c>
      <c r="K772" s="80" t="str">
        <f>IF(OR(L772="",Z772="",AA772="",AB772=""),"",IF(B772&lt;AA772,L772,IF(B772&gt;AB772,Z772,L772+(Z772-L772)*MIN(MAX((B772-AA772+1)/MAX(AB772-AA772+1,1),0),1))))</f>
      </c>
      <c r="L772" s="81" t="str">
        <f>IFERROR(INDEX('Cost_Components'!$S$2:$S$28,MATCH(E772,'Cost_Components'!$A$2:$A$28,0)),"")</f>
      </c>
      <c r="M772" s="82" t="str">
        <f>IFERROR(INDEX('Cost_Components'!$L$2:$L$28,MATCH(E772,'Cost_Components'!$A$2:$A$28,0)),"")</f>
      </c>
      <c r="N772" s="83" t="str">
        <f>IFERROR(INDEX('Cost_Components'!$P$2:$P$28,MATCH(E772,'Cost_Components'!$A$2:$A$28,0)),"")</f>
      </c>
      <c r="O772" s="84" t="str">
        <f>AF772*J772</f>
      </c>
      <c r="P772" s="85" t="str">
        <f>AG772*J772</f>
      </c>
      <c r="Q772" s="86" t="str">
        <f>P772*L772*M772*N772</f>
      </c>
      <c r="R772" s="87" t="str">
        <f>O772*K772*M772*N772</f>
      </c>
      <c r="S772" s="88" t="str">
        <f>R772-Q772</f>
      </c>
      <c r="T772" s="34" t="str">
        <f>IFERROR(INDEX('Cost_Components'!$R$2:$R$28,MATCH(E772,'Cost_Components'!$A$2:$A$28,0)),"")</f>
      </c>
      <c r="U772" s="89" t="str">
        <f>IFERROR(INDEX('Cost_Components'!$Q$2:$Q$28,MATCH(E772,'Cost_Components'!$A$2:$A$28,0)),"")</f>
      </c>
      <c r="V772" s="90" t="str">
        <f>1/(1+'Calculation_Assumptions'!$B$5)^(B772-'Calculation_Assumptions'!$B$2)</f>
      </c>
      <c r="W772" s="91" t="str">
        <f>Q772*V772</f>
      </c>
      <c r="X772" s="92" t="str">
        <f>R772*V772</f>
      </c>
      <c r="Y772" s="93" t="str">
        <f>S772*V772</f>
      </c>
      <c r="Z772" s="94" t="str">
        <f>IFERROR(INDEX('Cost_Components'!$T$2:$T$28,MATCH(E772,'Cost_Components'!$A$2:$A$28,0)),"")</f>
      </c>
      <c r="AA772" s="95" t="str">
        <f>IFERROR(INDEX('Cost_Components'!$U$2:$U$28,MATCH(E772,'Cost_Components'!$A$2:$A$28,0)),"")</f>
      </c>
      <c r="AB772" s="96" t="str">
        <f>IFERROR(INDEX('Cost_Components'!$V$2:$V$28,MATCH(E772,'Cost_Components'!$A$2:$A$28,0)),"")</f>
      </c>
      <c r="AC772" s="97" t="str">
        <f>IFERROR(INDEX('Cost_Components'!$M$2:$M$28,MATCH(E772,'Cost_Components'!$A$2:$A$28,0)),"")</f>
      </c>
      <c r="AD772" s="98" t="str">
        <f>IFERROR(INDEX('Cost_Components'!$N$2:$N$28,MATCH(E772,'Cost_Components'!$A$2:$A$28,0)),"")</f>
      </c>
      <c r="AE772" s="34" t="str">
        <f>IFERROR(INDEX('Cost_Components'!$O$2:$O$28,MATCH(E772,'Cost_Components'!$A$2:$A$28,0)),"")</f>
      </c>
      <c r="AF772" s="99" t="n">
        <v>79835.6269934309</v>
      </c>
      <c r="AG772" s="100" t="n">
        <v>72006.8532674084</v>
      </c>
      <c r="AH772" s="101" t="str">
        <f>IF(H772="shared-count-once",COUNTIFS($A$2:$A$1405,A772,$B$2:$B$1405,B772,$E$2:$E$1405,E772),1)</f>
      </c>
      <c r="AI772" s="102" t="n">
        <v>315525215.312548</v>
      </c>
      <c r="AJ772" s="103" t="str">
        <f>IF(AI772=0,"",Q772/AI772)</f>
      </c>
      <c r="AK772" s="104" t="str">
        <f>IF(AI772=0,"",R772/AI772)</f>
      </c>
      <c r="AL772" s="105" t="str">
        <f>IF(AI772=0,"",S772/AI772)</f>
      </c>
      <c r="AM772" s="106" t="str">
        <f>IF(AI772=0,"",Y772/AI772)</f>
      </c>
    </row>
    <row r="773">
      <c r="A773" t="s">
        <v>115</v>
      </c>
      <c r="B773" s="73" t="n">
        <v>2042</v>
      </c>
      <c r="C773" t="s">
        <v>231</v>
      </c>
      <c r="D773" t="s">
        <v>235</v>
      </c>
      <c r="E773" s="74" t="s">
        <v>300</v>
      </c>
      <c r="F773" s="75" t="s">
        <v>301</v>
      </c>
      <c r="G773" s="76" t="s">
        <v>232</v>
      </c>
      <c r="H773" s="77" t="s">
        <v>240</v>
      </c>
      <c r="I773" s="78" t="s">
        <v>304</v>
      </c>
      <c r="J773" s="79" t="str">
        <f>IFERROR(INDEX('Cost_Components'!$K$2:$K$28,MATCH(E773,'Cost_Components'!$A$2:$A$28,0)),"")</f>
      </c>
      <c r="K773" s="80" t="str">
        <f>IF(OR(L773="",Z773="",AA773="",AB773=""),"",IF(B773&lt;AA773,L773,IF(B773&gt;AB773,Z773,L773+(Z773-L773)*MIN(MAX((B773-AA773+1)/MAX(AB773-AA773+1,1),0),1))))</f>
      </c>
      <c r="L773" s="81" t="str">
        <f>IFERROR(INDEX('Cost_Components'!$S$2:$S$28,MATCH(E773,'Cost_Components'!$A$2:$A$28,0)),"")</f>
      </c>
      <c r="M773" s="82" t="str">
        <f>IFERROR(INDEX('Cost_Components'!$L$2:$L$28,MATCH(E773,'Cost_Components'!$A$2:$A$28,0)),"")</f>
      </c>
      <c r="N773" s="83" t="str">
        <f>IFERROR(INDEX('Cost_Components'!$P$2:$P$28,MATCH(E773,'Cost_Components'!$A$2:$A$28,0)),"")</f>
      </c>
      <c r="O773" s="84" t="str">
        <f>AF773*J773</f>
      </c>
      <c r="P773" s="85" t="str">
        <f>AG773*J773</f>
      </c>
      <c r="Q773" s="86" t="str">
        <f>P773*L773*M773*N773</f>
      </c>
      <c r="R773" s="87" t="str">
        <f>O773*K773*M773*N773</f>
      </c>
      <c r="S773" s="88" t="str">
        <f>R773-Q773</f>
      </c>
      <c r="T773" s="34" t="str">
        <f>IFERROR(INDEX('Cost_Components'!$R$2:$R$28,MATCH(E773,'Cost_Components'!$A$2:$A$28,0)),"")</f>
      </c>
      <c r="U773" s="89" t="str">
        <f>IFERROR(INDEX('Cost_Components'!$Q$2:$Q$28,MATCH(E773,'Cost_Components'!$A$2:$A$28,0)),"")</f>
      </c>
      <c r="V773" s="90" t="str">
        <f>1/(1+'Calculation_Assumptions'!$B$5)^(B773-'Calculation_Assumptions'!$B$2)</f>
      </c>
      <c r="W773" s="91" t="str">
        <f>Q773*V773</f>
      </c>
      <c r="X773" s="92" t="str">
        <f>R773*V773</f>
      </c>
      <c r="Y773" s="93" t="str">
        <f>S773*V773</f>
      </c>
      <c r="Z773" s="94" t="str">
        <f>IFERROR(INDEX('Cost_Components'!$T$2:$T$28,MATCH(E773,'Cost_Components'!$A$2:$A$28,0)),"")</f>
      </c>
      <c r="AA773" s="95" t="str">
        <f>IFERROR(INDEX('Cost_Components'!$U$2:$U$28,MATCH(E773,'Cost_Components'!$A$2:$A$28,0)),"")</f>
      </c>
      <c r="AB773" s="96" t="str">
        <f>IFERROR(INDEX('Cost_Components'!$V$2:$V$28,MATCH(E773,'Cost_Components'!$A$2:$A$28,0)),"")</f>
      </c>
      <c r="AC773" s="97" t="str">
        <f>IFERROR(INDEX('Cost_Components'!$M$2:$M$28,MATCH(E773,'Cost_Components'!$A$2:$A$28,0)),"")</f>
      </c>
      <c r="AD773" s="98" t="str">
        <f>IFERROR(INDEX('Cost_Components'!$N$2:$N$28,MATCH(E773,'Cost_Components'!$A$2:$A$28,0)),"")</f>
      </c>
      <c r="AE773" s="34" t="str">
        <f>IFERROR(INDEX('Cost_Components'!$O$2:$O$28,MATCH(E773,'Cost_Components'!$A$2:$A$28,0)),"")</f>
      </c>
      <c r="AF773" s="99" t="n">
        <v>82442.674786458</v>
      </c>
      <c r="AG773" s="100" t="n">
        <v>73786.7404927178</v>
      </c>
      <c r="AH773" s="101" t="str">
        <f>IF(H773="shared-count-once",COUNTIFS($A$2:$A$1405,A773,$B$2:$B$1405,B773,$E$2:$E$1405,E773),1)</f>
      </c>
      <c r="AI773" s="102" t="n">
        <v>316707694.211882</v>
      </c>
      <c r="AJ773" s="103" t="str">
        <f>IF(AI773=0,"",Q773/AI773)</f>
      </c>
      <c r="AK773" s="104" t="str">
        <f>IF(AI773=0,"",R773/AI773)</f>
      </c>
      <c r="AL773" s="105" t="str">
        <f>IF(AI773=0,"",S773/AI773)</f>
      </c>
      <c r="AM773" s="106" t="str">
        <f>IF(AI773=0,"",Y773/AI773)</f>
      </c>
    </row>
    <row r="774">
      <c r="A774" t="s">
        <v>115</v>
      </c>
      <c r="B774" s="73" t="n">
        <v>2043</v>
      </c>
      <c r="C774" t="s">
        <v>231</v>
      </c>
      <c r="D774" t="s">
        <v>235</v>
      </c>
      <c r="E774" s="74" t="s">
        <v>300</v>
      </c>
      <c r="F774" s="75" t="s">
        <v>301</v>
      </c>
      <c r="G774" s="76" t="s">
        <v>232</v>
      </c>
      <c r="H774" s="77" t="s">
        <v>240</v>
      </c>
      <c r="I774" s="78" t="s">
        <v>304</v>
      </c>
      <c r="J774" s="79" t="str">
        <f>IFERROR(INDEX('Cost_Components'!$K$2:$K$28,MATCH(E774,'Cost_Components'!$A$2:$A$28,0)),"")</f>
      </c>
      <c r="K774" s="80" t="str">
        <f>IF(OR(L774="",Z774="",AA774="",AB774=""),"",IF(B774&lt;AA774,L774,IF(B774&gt;AB774,Z774,L774+(Z774-L774)*MIN(MAX((B774-AA774+1)/MAX(AB774-AA774+1,1),0),1))))</f>
      </c>
      <c r="L774" s="81" t="str">
        <f>IFERROR(INDEX('Cost_Components'!$S$2:$S$28,MATCH(E774,'Cost_Components'!$A$2:$A$28,0)),"")</f>
      </c>
      <c r="M774" s="82" t="str">
        <f>IFERROR(INDEX('Cost_Components'!$L$2:$L$28,MATCH(E774,'Cost_Components'!$A$2:$A$28,0)),"")</f>
      </c>
      <c r="N774" s="83" t="str">
        <f>IFERROR(INDEX('Cost_Components'!$P$2:$P$28,MATCH(E774,'Cost_Components'!$A$2:$A$28,0)),"")</f>
      </c>
      <c r="O774" s="84" t="str">
        <f>AF774*J774</f>
      </c>
      <c r="P774" s="85" t="str">
        <f>AG774*J774</f>
      </c>
      <c r="Q774" s="86" t="str">
        <f>P774*L774*M774*N774</f>
      </c>
      <c r="R774" s="87" t="str">
        <f>O774*K774*M774*N774</f>
      </c>
      <c r="S774" s="88" t="str">
        <f>R774-Q774</f>
      </c>
      <c r="T774" s="34" t="str">
        <f>IFERROR(INDEX('Cost_Components'!$R$2:$R$28,MATCH(E774,'Cost_Components'!$A$2:$A$28,0)),"")</f>
      </c>
      <c r="U774" s="89" t="str">
        <f>IFERROR(INDEX('Cost_Components'!$Q$2:$Q$28,MATCH(E774,'Cost_Components'!$A$2:$A$28,0)),"")</f>
      </c>
      <c r="V774" s="90" t="str">
        <f>1/(1+'Calculation_Assumptions'!$B$5)^(B774-'Calculation_Assumptions'!$B$2)</f>
      </c>
      <c r="W774" s="91" t="str">
        <f>Q774*V774</f>
      </c>
      <c r="X774" s="92" t="str">
        <f>R774*V774</f>
      </c>
      <c r="Y774" s="93" t="str">
        <f>S774*V774</f>
      </c>
      <c r="Z774" s="94" t="str">
        <f>IFERROR(INDEX('Cost_Components'!$T$2:$T$28,MATCH(E774,'Cost_Components'!$A$2:$A$28,0)),"")</f>
      </c>
      <c r="AA774" s="95" t="str">
        <f>IFERROR(INDEX('Cost_Components'!$U$2:$U$28,MATCH(E774,'Cost_Components'!$A$2:$A$28,0)),"")</f>
      </c>
      <c r="AB774" s="96" t="str">
        <f>IFERROR(INDEX('Cost_Components'!$V$2:$V$28,MATCH(E774,'Cost_Components'!$A$2:$A$28,0)),"")</f>
      </c>
      <c r="AC774" s="97" t="str">
        <f>IFERROR(INDEX('Cost_Components'!$M$2:$M$28,MATCH(E774,'Cost_Components'!$A$2:$A$28,0)),"")</f>
      </c>
      <c r="AD774" s="98" t="str">
        <f>IFERROR(INDEX('Cost_Components'!$N$2:$N$28,MATCH(E774,'Cost_Components'!$A$2:$A$28,0)),"")</f>
      </c>
      <c r="AE774" s="34" t="str">
        <f>IFERROR(INDEX('Cost_Components'!$O$2:$O$28,MATCH(E774,'Cost_Components'!$A$2:$A$28,0)),"")</f>
      </c>
      <c r="AF774" s="99" t="n">
        <v>85252.0468893433</v>
      </c>
      <c r="AG774" s="100" t="n">
        <v>75728.5671980408</v>
      </c>
      <c r="AH774" s="101" t="str">
        <f>IF(H774="shared-count-once",COUNTIFS($A$2:$A$1405,A774,$B$2:$B$1405,B774,$E$2:$E$1405,E774),1)</f>
      </c>
      <c r="AI774" s="102" t="n">
        <v>317814114.067152</v>
      </c>
      <c r="AJ774" s="103" t="str">
        <f>IF(AI774=0,"",Q774/AI774)</f>
      </c>
      <c r="AK774" s="104" t="str">
        <f>IF(AI774=0,"",R774/AI774)</f>
      </c>
      <c r="AL774" s="105" t="str">
        <f>IF(AI774=0,"",S774/AI774)</f>
      </c>
      <c r="AM774" s="106" t="str">
        <f>IF(AI774=0,"",Y774/AI774)</f>
      </c>
    </row>
    <row r="775">
      <c r="A775" t="s">
        <v>115</v>
      </c>
      <c r="B775" s="73" t="n">
        <v>2044</v>
      </c>
      <c r="C775" t="s">
        <v>231</v>
      </c>
      <c r="D775" t="s">
        <v>235</v>
      </c>
      <c r="E775" s="74" t="s">
        <v>300</v>
      </c>
      <c r="F775" s="75" t="s">
        <v>301</v>
      </c>
      <c r="G775" s="76" t="s">
        <v>232</v>
      </c>
      <c r="H775" s="77" t="s">
        <v>240</v>
      </c>
      <c r="I775" s="78" t="s">
        <v>304</v>
      </c>
      <c r="J775" s="79" t="str">
        <f>IFERROR(INDEX('Cost_Components'!$K$2:$K$28,MATCH(E775,'Cost_Components'!$A$2:$A$28,0)),"")</f>
      </c>
      <c r="K775" s="80" t="str">
        <f>IF(OR(L775="",Z775="",AA775="",AB775=""),"",IF(B775&lt;AA775,L775,IF(B775&gt;AB775,Z775,L775+(Z775-L775)*MIN(MAX((B775-AA775+1)/MAX(AB775-AA775+1,1),0),1))))</f>
      </c>
      <c r="L775" s="81" t="str">
        <f>IFERROR(INDEX('Cost_Components'!$S$2:$S$28,MATCH(E775,'Cost_Components'!$A$2:$A$28,0)),"")</f>
      </c>
      <c r="M775" s="82" t="str">
        <f>IFERROR(INDEX('Cost_Components'!$L$2:$L$28,MATCH(E775,'Cost_Components'!$A$2:$A$28,0)),"")</f>
      </c>
      <c r="N775" s="83" t="str">
        <f>IFERROR(INDEX('Cost_Components'!$P$2:$P$28,MATCH(E775,'Cost_Components'!$A$2:$A$28,0)),"")</f>
      </c>
      <c r="O775" s="84" t="str">
        <f>AF775*J775</f>
      </c>
      <c r="P775" s="85" t="str">
        <f>AG775*J775</f>
      </c>
      <c r="Q775" s="86" t="str">
        <f>P775*L775*M775*N775</f>
      </c>
      <c r="R775" s="87" t="str">
        <f>O775*K775*M775*N775</f>
      </c>
      <c r="S775" s="88" t="str">
        <f>R775-Q775</f>
      </c>
      <c r="T775" s="34" t="str">
        <f>IFERROR(INDEX('Cost_Components'!$R$2:$R$28,MATCH(E775,'Cost_Components'!$A$2:$A$28,0)),"")</f>
      </c>
      <c r="U775" s="89" t="str">
        <f>IFERROR(INDEX('Cost_Components'!$Q$2:$Q$28,MATCH(E775,'Cost_Components'!$A$2:$A$28,0)),"")</f>
      </c>
      <c r="V775" s="90" t="str">
        <f>1/(1+'Calculation_Assumptions'!$B$5)^(B775-'Calculation_Assumptions'!$B$2)</f>
      </c>
      <c r="W775" s="91" t="str">
        <f>Q775*V775</f>
      </c>
      <c r="X775" s="92" t="str">
        <f>R775*V775</f>
      </c>
      <c r="Y775" s="93" t="str">
        <f>S775*V775</f>
      </c>
      <c r="Z775" s="94" t="str">
        <f>IFERROR(INDEX('Cost_Components'!$T$2:$T$28,MATCH(E775,'Cost_Components'!$A$2:$A$28,0)),"")</f>
      </c>
      <c r="AA775" s="95" t="str">
        <f>IFERROR(INDEX('Cost_Components'!$U$2:$U$28,MATCH(E775,'Cost_Components'!$A$2:$A$28,0)),"")</f>
      </c>
      <c r="AB775" s="96" t="str">
        <f>IFERROR(INDEX('Cost_Components'!$V$2:$V$28,MATCH(E775,'Cost_Components'!$A$2:$A$28,0)),"")</f>
      </c>
      <c r="AC775" s="97" t="str">
        <f>IFERROR(INDEX('Cost_Components'!$M$2:$M$28,MATCH(E775,'Cost_Components'!$A$2:$A$28,0)),"")</f>
      </c>
      <c r="AD775" s="98" t="str">
        <f>IFERROR(INDEX('Cost_Components'!$N$2:$N$28,MATCH(E775,'Cost_Components'!$A$2:$A$28,0)),"")</f>
      </c>
      <c r="AE775" s="34" t="str">
        <f>IFERROR(INDEX('Cost_Components'!$O$2:$O$28,MATCH(E775,'Cost_Components'!$A$2:$A$28,0)),"")</f>
      </c>
      <c r="AF775" s="99" t="n">
        <v>88086.0287183206</v>
      </c>
      <c r="AG775" s="100" t="n">
        <v>77654.0306217917</v>
      </c>
      <c r="AH775" s="101" t="str">
        <f>IF(H775="shared-count-once",COUNTIFS($A$2:$A$1405,A775,$B$2:$B$1405,B775,$E$2:$E$1405,E775),1)</f>
      </c>
      <c r="AI775" s="102" t="n">
        <v>318840890.732156</v>
      </c>
      <c r="AJ775" s="103" t="str">
        <f>IF(AI775=0,"",Q775/AI775)</f>
      </c>
      <c r="AK775" s="104" t="str">
        <f>IF(AI775=0,"",R775/AI775)</f>
      </c>
      <c r="AL775" s="105" t="str">
        <f>IF(AI775=0,"",S775/AI775)</f>
      </c>
      <c r="AM775" s="106" t="str">
        <f>IF(AI775=0,"",Y775/AI775)</f>
      </c>
    </row>
    <row r="776">
      <c r="A776" t="s">
        <v>115</v>
      </c>
      <c r="B776" s="73" t="n">
        <v>2045</v>
      </c>
      <c r="C776" t="s">
        <v>231</v>
      </c>
      <c r="D776" t="s">
        <v>235</v>
      </c>
      <c r="E776" s="74" t="s">
        <v>300</v>
      </c>
      <c r="F776" s="75" t="s">
        <v>301</v>
      </c>
      <c r="G776" s="76" t="s">
        <v>232</v>
      </c>
      <c r="H776" s="77" t="s">
        <v>240</v>
      </c>
      <c r="I776" s="78" t="s">
        <v>304</v>
      </c>
      <c r="J776" s="79" t="str">
        <f>IFERROR(INDEX('Cost_Components'!$K$2:$K$28,MATCH(E776,'Cost_Components'!$A$2:$A$28,0)),"")</f>
      </c>
      <c r="K776" s="80" t="str">
        <f>IF(OR(L776="",Z776="",AA776="",AB776=""),"",IF(B776&lt;AA776,L776,IF(B776&gt;AB776,Z776,L776+(Z776-L776)*MIN(MAX((B776-AA776+1)/MAX(AB776-AA776+1,1),0),1))))</f>
      </c>
      <c r="L776" s="81" t="str">
        <f>IFERROR(INDEX('Cost_Components'!$S$2:$S$28,MATCH(E776,'Cost_Components'!$A$2:$A$28,0)),"")</f>
      </c>
      <c r="M776" s="82" t="str">
        <f>IFERROR(INDEX('Cost_Components'!$L$2:$L$28,MATCH(E776,'Cost_Components'!$A$2:$A$28,0)),"")</f>
      </c>
      <c r="N776" s="83" t="str">
        <f>IFERROR(INDEX('Cost_Components'!$P$2:$P$28,MATCH(E776,'Cost_Components'!$A$2:$A$28,0)),"")</f>
      </c>
      <c r="O776" s="84" t="str">
        <f>AF776*J776</f>
      </c>
      <c r="P776" s="85" t="str">
        <f>AG776*J776</f>
      </c>
      <c r="Q776" s="86" t="str">
        <f>P776*L776*M776*N776</f>
      </c>
      <c r="R776" s="87" t="str">
        <f>O776*K776*M776*N776</f>
      </c>
      <c r="S776" s="88" t="str">
        <f>R776-Q776</f>
      </c>
      <c r="T776" s="34" t="str">
        <f>IFERROR(INDEX('Cost_Components'!$R$2:$R$28,MATCH(E776,'Cost_Components'!$A$2:$A$28,0)),"")</f>
      </c>
      <c r="U776" s="89" t="str">
        <f>IFERROR(INDEX('Cost_Components'!$Q$2:$Q$28,MATCH(E776,'Cost_Components'!$A$2:$A$28,0)),"")</f>
      </c>
      <c r="V776" s="90" t="str">
        <f>1/(1+'Calculation_Assumptions'!$B$5)^(B776-'Calculation_Assumptions'!$B$2)</f>
      </c>
      <c r="W776" s="91" t="str">
        <f>Q776*V776</f>
      </c>
      <c r="X776" s="92" t="str">
        <f>R776*V776</f>
      </c>
      <c r="Y776" s="93" t="str">
        <f>S776*V776</f>
      </c>
      <c r="Z776" s="94" t="str">
        <f>IFERROR(INDEX('Cost_Components'!$T$2:$T$28,MATCH(E776,'Cost_Components'!$A$2:$A$28,0)),"")</f>
      </c>
      <c r="AA776" s="95" t="str">
        <f>IFERROR(INDEX('Cost_Components'!$U$2:$U$28,MATCH(E776,'Cost_Components'!$A$2:$A$28,0)),"")</f>
      </c>
      <c r="AB776" s="96" t="str">
        <f>IFERROR(INDEX('Cost_Components'!$V$2:$V$28,MATCH(E776,'Cost_Components'!$A$2:$A$28,0)),"")</f>
      </c>
      <c r="AC776" s="97" t="str">
        <f>IFERROR(INDEX('Cost_Components'!$M$2:$M$28,MATCH(E776,'Cost_Components'!$A$2:$A$28,0)),"")</f>
      </c>
      <c r="AD776" s="98" t="str">
        <f>IFERROR(INDEX('Cost_Components'!$N$2:$N$28,MATCH(E776,'Cost_Components'!$A$2:$A$28,0)),"")</f>
      </c>
      <c r="AE776" s="34" t="str">
        <f>IFERROR(INDEX('Cost_Components'!$O$2:$O$28,MATCH(E776,'Cost_Components'!$A$2:$A$28,0)),"")</f>
      </c>
      <c r="AF776" s="99" t="n">
        <v>90970.2488268972</v>
      </c>
      <c r="AG776" s="100" t="n">
        <v>79587.8593765936</v>
      </c>
      <c r="AH776" s="101" t="str">
        <f>IF(H776="shared-count-once",COUNTIFS($A$2:$A$1405,A776,$B$2:$B$1405,B776,$E$2:$E$1405,E776),1)</f>
      </c>
      <c r="AI776" s="102" t="n">
        <v>319784682.33108</v>
      </c>
      <c r="AJ776" s="103" t="str">
        <f>IF(AI776=0,"",Q776/AI776)</f>
      </c>
      <c r="AK776" s="104" t="str">
        <f>IF(AI776=0,"",R776/AI776)</f>
      </c>
      <c r="AL776" s="105" t="str">
        <f>IF(AI776=0,"",S776/AI776)</f>
      </c>
      <c r="AM776" s="106" t="str">
        <f>IF(AI776=0,"",Y776/AI776)</f>
      </c>
    </row>
    <row r="777">
      <c r="A777" t="s">
        <v>115</v>
      </c>
      <c r="B777" s="73" t="n">
        <v>2046</v>
      </c>
      <c r="C777" t="s">
        <v>231</v>
      </c>
      <c r="D777" t="s">
        <v>235</v>
      </c>
      <c r="E777" s="74" t="s">
        <v>300</v>
      </c>
      <c r="F777" s="75" t="s">
        <v>301</v>
      </c>
      <c r="G777" s="76" t="s">
        <v>232</v>
      </c>
      <c r="H777" s="77" t="s">
        <v>240</v>
      </c>
      <c r="I777" s="78" t="s">
        <v>304</v>
      </c>
      <c r="J777" s="79" t="str">
        <f>IFERROR(INDEX('Cost_Components'!$K$2:$K$28,MATCH(E777,'Cost_Components'!$A$2:$A$28,0)),"")</f>
      </c>
      <c r="K777" s="80" t="str">
        <f>IF(OR(L777="",Z777="",AA777="",AB777=""),"",IF(B777&lt;AA777,L777,IF(B777&gt;AB777,Z777,L777+(Z777-L777)*MIN(MAX((B777-AA777+1)/MAX(AB777-AA777+1,1),0),1))))</f>
      </c>
      <c r="L777" s="81" t="str">
        <f>IFERROR(INDEX('Cost_Components'!$S$2:$S$28,MATCH(E777,'Cost_Components'!$A$2:$A$28,0)),"")</f>
      </c>
      <c r="M777" s="82" t="str">
        <f>IFERROR(INDEX('Cost_Components'!$L$2:$L$28,MATCH(E777,'Cost_Components'!$A$2:$A$28,0)),"")</f>
      </c>
      <c r="N777" s="83" t="str">
        <f>IFERROR(INDEX('Cost_Components'!$P$2:$P$28,MATCH(E777,'Cost_Components'!$A$2:$A$28,0)),"")</f>
      </c>
      <c r="O777" s="84" t="str">
        <f>AF777*J777</f>
      </c>
      <c r="P777" s="85" t="str">
        <f>AG777*J777</f>
      </c>
      <c r="Q777" s="86" t="str">
        <f>P777*L777*M777*N777</f>
      </c>
      <c r="R777" s="87" t="str">
        <f>O777*K777*M777*N777</f>
      </c>
      <c r="S777" s="88" t="str">
        <f>R777-Q777</f>
      </c>
      <c r="T777" s="34" t="str">
        <f>IFERROR(INDEX('Cost_Components'!$R$2:$R$28,MATCH(E777,'Cost_Components'!$A$2:$A$28,0)),"")</f>
      </c>
      <c r="U777" s="89" t="str">
        <f>IFERROR(INDEX('Cost_Components'!$Q$2:$Q$28,MATCH(E777,'Cost_Components'!$A$2:$A$28,0)),"")</f>
      </c>
      <c r="V777" s="90" t="str">
        <f>1/(1+'Calculation_Assumptions'!$B$5)^(B777-'Calculation_Assumptions'!$B$2)</f>
      </c>
      <c r="W777" s="91" t="str">
        <f>Q777*V777</f>
      </c>
      <c r="X777" s="92" t="str">
        <f>R777*V777</f>
      </c>
      <c r="Y777" s="93" t="str">
        <f>S777*V777</f>
      </c>
      <c r="Z777" s="94" t="str">
        <f>IFERROR(INDEX('Cost_Components'!$T$2:$T$28,MATCH(E777,'Cost_Components'!$A$2:$A$28,0)),"")</f>
      </c>
      <c r="AA777" s="95" t="str">
        <f>IFERROR(INDEX('Cost_Components'!$U$2:$U$28,MATCH(E777,'Cost_Components'!$A$2:$A$28,0)),"")</f>
      </c>
      <c r="AB777" s="96" t="str">
        <f>IFERROR(INDEX('Cost_Components'!$V$2:$V$28,MATCH(E777,'Cost_Components'!$A$2:$A$28,0)),"")</f>
      </c>
      <c r="AC777" s="97" t="str">
        <f>IFERROR(INDEX('Cost_Components'!$M$2:$M$28,MATCH(E777,'Cost_Components'!$A$2:$A$28,0)),"")</f>
      </c>
      <c r="AD777" s="98" t="str">
        <f>IFERROR(INDEX('Cost_Components'!$N$2:$N$28,MATCH(E777,'Cost_Components'!$A$2:$A$28,0)),"")</f>
      </c>
      <c r="AE777" s="34" t="str">
        <f>IFERROR(INDEX('Cost_Components'!$O$2:$O$28,MATCH(E777,'Cost_Components'!$A$2:$A$28,0)),"")</f>
      </c>
      <c r="AF777" s="99" t="n">
        <v>93809.2995542956</v>
      </c>
      <c r="AG777" s="100" t="n">
        <v>81435.6674100374</v>
      </c>
      <c r="AH777" s="101" t="str">
        <f>IF(H777="shared-count-once",COUNTIFS($A$2:$A$1405,A777,$B$2:$B$1405,B777,$E$2:$E$1405,E777),1)</f>
      </c>
      <c r="AI777" s="102" t="n">
        <v>320645615.981408</v>
      </c>
      <c r="AJ777" s="103" t="str">
        <f>IF(AI777=0,"",Q777/AI777)</f>
      </c>
      <c r="AK777" s="104" t="str">
        <f>IF(AI777=0,"",R777/AI777)</f>
      </c>
      <c r="AL777" s="105" t="str">
        <f>IF(AI777=0,"",S777/AI777)</f>
      </c>
      <c r="AM777" s="106" t="str">
        <f>IF(AI777=0,"",Y777/AI777)</f>
      </c>
    </row>
    <row r="778">
      <c r="A778" t="s">
        <v>115</v>
      </c>
      <c r="B778" s="73" t="n">
        <v>2047</v>
      </c>
      <c r="C778" t="s">
        <v>231</v>
      </c>
      <c r="D778" t="s">
        <v>235</v>
      </c>
      <c r="E778" s="74" t="s">
        <v>300</v>
      </c>
      <c r="F778" s="75" t="s">
        <v>301</v>
      </c>
      <c r="G778" s="76" t="s">
        <v>232</v>
      </c>
      <c r="H778" s="77" t="s">
        <v>240</v>
      </c>
      <c r="I778" s="78" t="s">
        <v>304</v>
      </c>
      <c r="J778" s="79" t="str">
        <f>IFERROR(INDEX('Cost_Components'!$K$2:$K$28,MATCH(E778,'Cost_Components'!$A$2:$A$28,0)),"")</f>
      </c>
      <c r="K778" s="80" t="str">
        <f>IF(OR(L778="",Z778="",AA778="",AB778=""),"",IF(B778&lt;AA778,L778,IF(B778&gt;AB778,Z778,L778+(Z778-L778)*MIN(MAX((B778-AA778+1)/MAX(AB778-AA778+1,1),0),1))))</f>
      </c>
      <c r="L778" s="81" t="str">
        <f>IFERROR(INDEX('Cost_Components'!$S$2:$S$28,MATCH(E778,'Cost_Components'!$A$2:$A$28,0)),"")</f>
      </c>
      <c r="M778" s="82" t="str">
        <f>IFERROR(INDEX('Cost_Components'!$L$2:$L$28,MATCH(E778,'Cost_Components'!$A$2:$A$28,0)),"")</f>
      </c>
      <c r="N778" s="83" t="str">
        <f>IFERROR(INDEX('Cost_Components'!$P$2:$P$28,MATCH(E778,'Cost_Components'!$A$2:$A$28,0)),"")</f>
      </c>
      <c r="O778" s="84" t="str">
        <f>AF778*J778</f>
      </c>
      <c r="P778" s="85" t="str">
        <f>AG778*J778</f>
      </c>
      <c r="Q778" s="86" t="str">
        <f>P778*L778*M778*N778</f>
      </c>
      <c r="R778" s="87" t="str">
        <f>O778*K778*M778*N778</f>
      </c>
      <c r="S778" s="88" t="str">
        <f>R778-Q778</f>
      </c>
      <c r="T778" s="34" t="str">
        <f>IFERROR(INDEX('Cost_Components'!$R$2:$R$28,MATCH(E778,'Cost_Components'!$A$2:$A$28,0)),"")</f>
      </c>
      <c r="U778" s="89" t="str">
        <f>IFERROR(INDEX('Cost_Components'!$Q$2:$Q$28,MATCH(E778,'Cost_Components'!$A$2:$A$28,0)),"")</f>
      </c>
      <c r="V778" s="90" t="str">
        <f>1/(1+'Calculation_Assumptions'!$B$5)^(B778-'Calculation_Assumptions'!$B$2)</f>
      </c>
      <c r="W778" s="91" t="str">
        <f>Q778*V778</f>
      </c>
      <c r="X778" s="92" t="str">
        <f>R778*V778</f>
      </c>
      <c r="Y778" s="93" t="str">
        <f>S778*V778</f>
      </c>
      <c r="Z778" s="94" t="str">
        <f>IFERROR(INDEX('Cost_Components'!$T$2:$T$28,MATCH(E778,'Cost_Components'!$A$2:$A$28,0)),"")</f>
      </c>
      <c r="AA778" s="95" t="str">
        <f>IFERROR(INDEX('Cost_Components'!$U$2:$U$28,MATCH(E778,'Cost_Components'!$A$2:$A$28,0)),"")</f>
      </c>
      <c r="AB778" s="96" t="str">
        <f>IFERROR(INDEX('Cost_Components'!$V$2:$V$28,MATCH(E778,'Cost_Components'!$A$2:$A$28,0)),"")</f>
      </c>
      <c r="AC778" s="97" t="str">
        <f>IFERROR(INDEX('Cost_Components'!$M$2:$M$28,MATCH(E778,'Cost_Components'!$A$2:$A$28,0)),"")</f>
      </c>
      <c r="AD778" s="98" t="str">
        <f>IFERROR(INDEX('Cost_Components'!$N$2:$N$28,MATCH(E778,'Cost_Components'!$A$2:$A$28,0)),"")</f>
      </c>
      <c r="AE778" s="34" t="str">
        <f>IFERROR(INDEX('Cost_Components'!$O$2:$O$28,MATCH(E778,'Cost_Components'!$A$2:$A$28,0)),"")</f>
      </c>
      <c r="AF778" s="99" t="n">
        <v>96326.1559242775</v>
      </c>
      <c r="AG778" s="100" t="n">
        <v>82923.8188135419</v>
      </c>
      <c r="AH778" s="101" t="str">
        <f>IF(H778="shared-count-once",COUNTIFS($A$2:$A$1405,A778,$B$2:$B$1405,B778,$E$2:$E$1405,E778),1)</f>
      </c>
      <c r="AI778" s="102" t="n">
        <v>321429520.522875</v>
      </c>
      <c r="AJ778" s="103" t="str">
        <f>IF(AI778=0,"",Q778/AI778)</f>
      </c>
      <c r="AK778" s="104" t="str">
        <f>IF(AI778=0,"",R778/AI778)</f>
      </c>
      <c r="AL778" s="105" t="str">
        <f>IF(AI778=0,"",S778/AI778)</f>
      </c>
      <c r="AM778" s="106" t="str">
        <f>IF(AI778=0,"",Y778/AI778)</f>
      </c>
    </row>
    <row r="779">
      <c r="A779" t="s">
        <v>115</v>
      </c>
      <c r="B779" s="73" t="n">
        <v>2048</v>
      </c>
      <c r="C779" t="s">
        <v>231</v>
      </c>
      <c r="D779" t="s">
        <v>235</v>
      </c>
      <c r="E779" s="74" t="s">
        <v>300</v>
      </c>
      <c r="F779" s="75" t="s">
        <v>301</v>
      </c>
      <c r="G779" s="76" t="s">
        <v>232</v>
      </c>
      <c r="H779" s="77" t="s">
        <v>240</v>
      </c>
      <c r="I779" s="78" t="s">
        <v>304</v>
      </c>
      <c r="J779" s="79" t="str">
        <f>IFERROR(INDEX('Cost_Components'!$K$2:$K$28,MATCH(E779,'Cost_Components'!$A$2:$A$28,0)),"")</f>
      </c>
      <c r="K779" s="80" t="str">
        <f>IF(OR(L779="",Z779="",AA779="",AB779=""),"",IF(B779&lt;AA779,L779,IF(B779&gt;AB779,Z779,L779+(Z779-L779)*MIN(MAX((B779-AA779+1)/MAX(AB779-AA779+1,1),0),1))))</f>
      </c>
      <c r="L779" s="81" t="str">
        <f>IFERROR(INDEX('Cost_Components'!$S$2:$S$28,MATCH(E779,'Cost_Components'!$A$2:$A$28,0)),"")</f>
      </c>
      <c r="M779" s="82" t="str">
        <f>IFERROR(INDEX('Cost_Components'!$L$2:$L$28,MATCH(E779,'Cost_Components'!$A$2:$A$28,0)),"")</f>
      </c>
      <c r="N779" s="83" t="str">
        <f>IFERROR(INDEX('Cost_Components'!$P$2:$P$28,MATCH(E779,'Cost_Components'!$A$2:$A$28,0)),"")</f>
      </c>
      <c r="O779" s="84" t="str">
        <f>AF779*J779</f>
      </c>
      <c r="P779" s="85" t="str">
        <f>AG779*J779</f>
      </c>
      <c r="Q779" s="86" t="str">
        <f>P779*L779*M779*N779</f>
      </c>
      <c r="R779" s="87" t="str">
        <f>O779*K779*M779*N779</f>
      </c>
      <c r="S779" s="88" t="str">
        <f>R779-Q779</f>
      </c>
      <c r="T779" s="34" t="str">
        <f>IFERROR(INDEX('Cost_Components'!$R$2:$R$28,MATCH(E779,'Cost_Components'!$A$2:$A$28,0)),"")</f>
      </c>
      <c r="U779" s="89" t="str">
        <f>IFERROR(INDEX('Cost_Components'!$Q$2:$Q$28,MATCH(E779,'Cost_Components'!$A$2:$A$28,0)),"")</f>
      </c>
      <c r="V779" s="90" t="str">
        <f>1/(1+'Calculation_Assumptions'!$B$5)^(B779-'Calculation_Assumptions'!$B$2)</f>
      </c>
      <c r="W779" s="91" t="str">
        <f>Q779*V779</f>
      </c>
      <c r="X779" s="92" t="str">
        <f>R779*V779</f>
      </c>
      <c r="Y779" s="93" t="str">
        <f>S779*V779</f>
      </c>
      <c r="Z779" s="94" t="str">
        <f>IFERROR(INDEX('Cost_Components'!$T$2:$T$28,MATCH(E779,'Cost_Components'!$A$2:$A$28,0)),"")</f>
      </c>
      <c r="AA779" s="95" t="str">
        <f>IFERROR(INDEX('Cost_Components'!$U$2:$U$28,MATCH(E779,'Cost_Components'!$A$2:$A$28,0)),"")</f>
      </c>
      <c r="AB779" s="96" t="str">
        <f>IFERROR(INDEX('Cost_Components'!$V$2:$V$28,MATCH(E779,'Cost_Components'!$A$2:$A$28,0)),"")</f>
      </c>
      <c r="AC779" s="97" t="str">
        <f>IFERROR(INDEX('Cost_Components'!$M$2:$M$28,MATCH(E779,'Cost_Components'!$A$2:$A$28,0)),"")</f>
      </c>
      <c r="AD779" s="98" t="str">
        <f>IFERROR(INDEX('Cost_Components'!$N$2:$N$28,MATCH(E779,'Cost_Components'!$A$2:$A$28,0)),"")</f>
      </c>
      <c r="AE779" s="34" t="str">
        <f>IFERROR(INDEX('Cost_Components'!$O$2:$O$28,MATCH(E779,'Cost_Components'!$A$2:$A$28,0)),"")</f>
      </c>
      <c r="AF779" s="99" t="n">
        <v>98982.1323344221</v>
      </c>
      <c r="AG779" s="100" t="n">
        <v>84516.6972419767</v>
      </c>
      <c r="AH779" s="101" t="str">
        <f>IF(H779="shared-count-once",COUNTIFS($A$2:$A$1405,A779,$B$2:$B$1405,B779,$E$2:$E$1405,E779),1)</f>
      </c>
      <c r="AI779" s="102" t="n">
        <v>322136832.260161</v>
      </c>
      <c r="AJ779" s="103" t="str">
        <f>IF(AI779=0,"",Q779/AI779)</f>
      </c>
      <c r="AK779" s="104" t="str">
        <f>IF(AI779=0,"",R779/AI779)</f>
      </c>
      <c r="AL779" s="105" t="str">
        <f>IF(AI779=0,"",S779/AI779)</f>
      </c>
      <c r="AM779" s="106" t="str">
        <f>IF(AI779=0,"",Y779/AI779)</f>
      </c>
    </row>
    <row r="780">
      <c r="A780" t="s">
        <v>115</v>
      </c>
      <c r="B780" s="73" t="n">
        <v>2049</v>
      </c>
      <c r="C780" t="s">
        <v>231</v>
      </c>
      <c r="D780" t="s">
        <v>235</v>
      </c>
      <c r="E780" s="74" t="s">
        <v>300</v>
      </c>
      <c r="F780" s="75" t="s">
        <v>301</v>
      </c>
      <c r="G780" s="76" t="s">
        <v>232</v>
      </c>
      <c r="H780" s="77" t="s">
        <v>240</v>
      </c>
      <c r="I780" s="78" t="s">
        <v>304</v>
      </c>
      <c r="J780" s="79" t="str">
        <f>IFERROR(INDEX('Cost_Components'!$K$2:$K$28,MATCH(E780,'Cost_Components'!$A$2:$A$28,0)),"")</f>
      </c>
      <c r="K780" s="80" t="str">
        <f>IF(OR(L780="",Z780="",AA780="",AB780=""),"",IF(B780&lt;AA780,L780,IF(B780&gt;AB780,Z780,L780+(Z780-L780)*MIN(MAX((B780-AA780+1)/MAX(AB780-AA780+1,1),0),1))))</f>
      </c>
      <c r="L780" s="81" t="str">
        <f>IFERROR(INDEX('Cost_Components'!$S$2:$S$28,MATCH(E780,'Cost_Components'!$A$2:$A$28,0)),"")</f>
      </c>
      <c r="M780" s="82" t="str">
        <f>IFERROR(INDEX('Cost_Components'!$L$2:$L$28,MATCH(E780,'Cost_Components'!$A$2:$A$28,0)),"")</f>
      </c>
      <c r="N780" s="83" t="str">
        <f>IFERROR(INDEX('Cost_Components'!$P$2:$P$28,MATCH(E780,'Cost_Components'!$A$2:$A$28,0)),"")</f>
      </c>
      <c r="O780" s="84" t="str">
        <f>AF780*J780</f>
      </c>
      <c r="P780" s="85" t="str">
        <f>AG780*J780</f>
      </c>
      <c r="Q780" s="86" t="str">
        <f>P780*L780*M780*N780</f>
      </c>
      <c r="R780" s="87" t="str">
        <f>O780*K780*M780*N780</f>
      </c>
      <c r="S780" s="88" t="str">
        <f>R780-Q780</f>
      </c>
      <c r="T780" s="34" t="str">
        <f>IFERROR(INDEX('Cost_Components'!$R$2:$R$28,MATCH(E780,'Cost_Components'!$A$2:$A$28,0)),"")</f>
      </c>
      <c r="U780" s="89" t="str">
        <f>IFERROR(INDEX('Cost_Components'!$Q$2:$Q$28,MATCH(E780,'Cost_Components'!$A$2:$A$28,0)),"")</f>
      </c>
      <c r="V780" s="90" t="str">
        <f>1/(1+'Calculation_Assumptions'!$B$5)^(B780-'Calculation_Assumptions'!$B$2)</f>
      </c>
      <c r="W780" s="91" t="str">
        <f>Q780*V780</f>
      </c>
      <c r="X780" s="92" t="str">
        <f>R780*V780</f>
      </c>
      <c r="Y780" s="93" t="str">
        <f>S780*V780</f>
      </c>
      <c r="Z780" s="94" t="str">
        <f>IFERROR(INDEX('Cost_Components'!$T$2:$T$28,MATCH(E780,'Cost_Components'!$A$2:$A$28,0)),"")</f>
      </c>
      <c r="AA780" s="95" t="str">
        <f>IFERROR(INDEX('Cost_Components'!$U$2:$U$28,MATCH(E780,'Cost_Components'!$A$2:$A$28,0)),"")</f>
      </c>
      <c r="AB780" s="96" t="str">
        <f>IFERROR(INDEX('Cost_Components'!$V$2:$V$28,MATCH(E780,'Cost_Components'!$A$2:$A$28,0)),"")</f>
      </c>
      <c r="AC780" s="97" t="str">
        <f>IFERROR(INDEX('Cost_Components'!$M$2:$M$28,MATCH(E780,'Cost_Components'!$A$2:$A$28,0)),"")</f>
      </c>
      <c r="AD780" s="98" t="str">
        <f>IFERROR(INDEX('Cost_Components'!$N$2:$N$28,MATCH(E780,'Cost_Components'!$A$2:$A$28,0)),"")</f>
      </c>
      <c r="AE780" s="34" t="str">
        <f>IFERROR(INDEX('Cost_Components'!$O$2:$O$28,MATCH(E780,'Cost_Components'!$A$2:$A$28,0)),"")</f>
      </c>
      <c r="AF780" s="99" t="n">
        <v>101672.55872779</v>
      </c>
      <c r="AG780" s="100" t="n">
        <v>86111.7736866395</v>
      </c>
      <c r="AH780" s="101" t="str">
        <f>IF(H780="shared-count-once",COUNTIFS($A$2:$A$1405,A780,$B$2:$B$1405,B780,$E$2:$E$1405,E780),1)</f>
      </c>
      <c r="AI780" s="102" t="n">
        <v>322765819.752681</v>
      </c>
      <c r="AJ780" s="103" t="str">
        <f>IF(AI780=0,"",Q780/AI780)</f>
      </c>
      <c r="AK780" s="104" t="str">
        <f>IF(AI780=0,"",R780/AI780)</f>
      </c>
      <c r="AL780" s="105" t="str">
        <f>IF(AI780=0,"",S780/AI780)</f>
      </c>
      <c r="AM780" s="106" t="str">
        <f>IF(AI780=0,"",Y780/AI780)</f>
      </c>
    </row>
    <row r="781">
      <c r="A781" t="s">
        <v>115</v>
      </c>
      <c r="B781" s="73" t="n">
        <v>2050</v>
      </c>
      <c r="C781" t="s">
        <v>231</v>
      </c>
      <c r="D781" t="s">
        <v>235</v>
      </c>
      <c r="E781" s="74" t="s">
        <v>300</v>
      </c>
      <c r="F781" s="75" t="s">
        <v>301</v>
      </c>
      <c r="G781" s="76" t="s">
        <v>232</v>
      </c>
      <c r="H781" s="77" t="s">
        <v>240</v>
      </c>
      <c r="I781" s="78" t="s">
        <v>304</v>
      </c>
      <c r="J781" s="79" t="str">
        <f>IFERROR(INDEX('Cost_Components'!$K$2:$K$28,MATCH(E781,'Cost_Components'!$A$2:$A$28,0)),"")</f>
      </c>
      <c r="K781" s="80" t="str">
        <f>IF(OR(L781="",Z781="",AA781="",AB781=""),"",IF(B781&lt;AA781,L781,IF(B781&gt;AB781,Z781,L781+(Z781-L781)*MIN(MAX((B781-AA781+1)/MAX(AB781-AA781+1,1),0),1))))</f>
      </c>
      <c r="L781" s="81" t="str">
        <f>IFERROR(INDEX('Cost_Components'!$S$2:$S$28,MATCH(E781,'Cost_Components'!$A$2:$A$28,0)),"")</f>
      </c>
      <c r="M781" s="82" t="str">
        <f>IFERROR(INDEX('Cost_Components'!$L$2:$L$28,MATCH(E781,'Cost_Components'!$A$2:$A$28,0)),"")</f>
      </c>
      <c r="N781" s="83" t="str">
        <f>IFERROR(INDEX('Cost_Components'!$P$2:$P$28,MATCH(E781,'Cost_Components'!$A$2:$A$28,0)),"")</f>
      </c>
      <c r="O781" s="84" t="str">
        <f>AF781*J781</f>
      </c>
      <c r="P781" s="85" t="str">
        <f>AG781*J781</f>
      </c>
      <c r="Q781" s="86" t="str">
        <f>P781*L781*M781*N781</f>
      </c>
      <c r="R781" s="87" t="str">
        <f>O781*K781*M781*N781</f>
      </c>
      <c r="S781" s="88" t="str">
        <f>R781-Q781</f>
      </c>
      <c r="T781" s="34" t="str">
        <f>IFERROR(INDEX('Cost_Components'!$R$2:$R$28,MATCH(E781,'Cost_Components'!$A$2:$A$28,0)),"")</f>
      </c>
      <c r="U781" s="89" t="str">
        <f>IFERROR(INDEX('Cost_Components'!$Q$2:$Q$28,MATCH(E781,'Cost_Components'!$A$2:$A$28,0)),"")</f>
      </c>
      <c r="V781" s="90" t="str">
        <f>1/(1+'Calculation_Assumptions'!$B$5)^(B781-'Calculation_Assumptions'!$B$2)</f>
      </c>
      <c r="W781" s="91" t="str">
        <f>Q781*V781</f>
      </c>
      <c r="X781" s="92" t="str">
        <f>R781*V781</f>
      </c>
      <c r="Y781" s="93" t="str">
        <f>S781*V781</f>
      </c>
      <c r="Z781" s="94" t="str">
        <f>IFERROR(INDEX('Cost_Components'!$T$2:$T$28,MATCH(E781,'Cost_Components'!$A$2:$A$28,0)),"")</f>
      </c>
      <c r="AA781" s="95" t="str">
        <f>IFERROR(INDEX('Cost_Components'!$U$2:$U$28,MATCH(E781,'Cost_Components'!$A$2:$A$28,0)),"")</f>
      </c>
      <c r="AB781" s="96" t="str">
        <f>IFERROR(INDEX('Cost_Components'!$V$2:$V$28,MATCH(E781,'Cost_Components'!$A$2:$A$28,0)),"")</f>
      </c>
      <c r="AC781" s="97" t="str">
        <f>IFERROR(INDEX('Cost_Components'!$M$2:$M$28,MATCH(E781,'Cost_Components'!$A$2:$A$28,0)),"")</f>
      </c>
      <c r="AD781" s="98" t="str">
        <f>IFERROR(INDEX('Cost_Components'!$N$2:$N$28,MATCH(E781,'Cost_Components'!$A$2:$A$28,0)),"")</f>
      </c>
      <c r="AE781" s="34" t="str">
        <f>IFERROR(INDEX('Cost_Components'!$O$2:$O$28,MATCH(E781,'Cost_Components'!$A$2:$A$28,0)),"")</f>
      </c>
      <c r="AF781" s="99" t="n">
        <v>104378.070104652</v>
      </c>
      <c r="AG781" s="100" t="n">
        <v>87691.3612354579</v>
      </c>
      <c r="AH781" s="101" t="str">
        <f>IF(H781="shared-count-once",COUNTIFS($A$2:$A$1405,A781,$B$2:$B$1405,B781,$E$2:$E$1405,E781),1)</f>
      </c>
      <c r="AI781" s="102" t="n">
        <v>323312042.563285</v>
      </c>
      <c r="AJ781" s="103" t="str">
        <f>IF(AI781=0,"",Q781/AI781)</f>
      </c>
      <c r="AK781" s="104" t="str">
        <f>IF(AI781=0,"",R781/AI781)</f>
      </c>
      <c r="AL781" s="105" t="str">
        <f>IF(AI781=0,"",S781/AI781)</f>
      </c>
      <c r="AM781" s="106" t="str">
        <f>IF(AI781=0,"",Y781/AI781)</f>
      </c>
    </row>
    <row r="782">
      <c r="A782" t="s">
        <v>115</v>
      </c>
      <c r="B782" s="73" t="n">
        <v>2025</v>
      </c>
      <c r="C782" t="s">
        <v>231</v>
      </c>
      <c r="D782" t="s">
        <v>211</v>
      </c>
      <c r="E782" s="74" t="s">
        <v>305</v>
      </c>
      <c r="F782" s="75" t="s">
        <v>306</v>
      </c>
      <c r="G782" s="76" t="s">
        <v>241</v>
      </c>
      <c r="H782" s="77" t="s">
        <v>240</v>
      </c>
      <c r="I782" s="78" t="s">
        <v>304</v>
      </c>
      <c r="J782" s="79" t="str">
        <f>IFERROR(INDEX('Cost_Components'!$K$2:$K$28,MATCH(E782,'Cost_Components'!$A$2:$A$28,0)),"")</f>
      </c>
      <c r="K782" s="80" t="str">
        <f>IF(OR(L782="",Z782="",AA782="",AB782=""),"",IF(B782&lt;AA782,L782,IF(B782&gt;AB782,Z782,L782+(Z782-L782)*MIN(MAX((B782-AA782+1)/MAX(AB782-AA782+1,1),0),1))))</f>
      </c>
      <c r="L782" s="81" t="str">
        <f>IFERROR(INDEX('Cost_Components'!$S$2:$S$28,MATCH(E782,'Cost_Components'!$A$2:$A$28,0)),"")</f>
      </c>
      <c r="M782" s="82" t="str">
        <f>IFERROR(INDEX('Cost_Components'!$L$2:$L$28,MATCH(E782,'Cost_Components'!$A$2:$A$28,0)),"")</f>
      </c>
      <c r="N782" s="83" t="str">
        <f>IFERROR(INDEX('Cost_Components'!$P$2:$P$28,MATCH(E782,'Cost_Components'!$A$2:$A$28,0)),"")</f>
      </c>
      <c r="O782" s="84" t="str">
        <f>AF782*J782</f>
      </c>
      <c r="P782" s="85" t="str">
        <f>AG782*J782</f>
      </c>
      <c r="Q782" s="86" t="str">
        <f>P782*L782*M782*N782</f>
      </c>
      <c r="R782" s="87" t="str">
        <f>O782*K782*M782*N782</f>
      </c>
      <c r="S782" s="88" t="str">
        <f>R782-Q782</f>
      </c>
      <c r="T782" s="34" t="str">
        <f>IFERROR(INDEX('Cost_Components'!$R$2:$R$28,MATCH(E782,'Cost_Components'!$A$2:$A$28,0)),"")</f>
      </c>
      <c r="U782" s="89" t="str">
        <f>IFERROR(INDEX('Cost_Components'!$Q$2:$Q$28,MATCH(E782,'Cost_Components'!$A$2:$A$28,0)),"")</f>
      </c>
      <c r="V782" s="90" t="str">
        <f>1/(1+'Calculation_Assumptions'!$B$5)^(B782-'Calculation_Assumptions'!$B$2)</f>
      </c>
      <c r="W782" s="91" t="str">
        <f>Q782*V782</f>
      </c>
      <c r="X782" s="92" t="str">
        <f>R782*V782</f>
      </c>
      <c r="Y782" s="93" t="str">
        <f>S782*V782</f>
      </c>
      <c r="Z782" s="94" t="str">
        <f>IFERROR(INDEX('Cost_Components'!$T$2:$T$28,MATCH(E782,'Cost_Components'!$A$2:$A$28,0)),"")</f>
      </c>
      <c r="AA782" s="95" t="str">
        <f>IFERROR(INDEX('Cost_Components'!$U$2:$U$28,MATCH(E782,'Cost_Components'!$A$2:$A$28,0)),"")</f>
      </c>
      <c r="AB782" s="96" t="str">
        <f>IFERROR(INDEX('Cost_Components'!$V$2:$V$28,MATCH(E782,'Cost_Components'!$A$2:$A$28,0)),"")</f>
      </c>
      <c r="AC782" s="97" t="str">
        <f>IFERROR(INDEX('Cost_Components'!$M$2:$M$28,MATCH(E782,'Cost_Components'!$A$2:$A$28,0)),"")</f>
      </c>
      <c r="AD782" s="98" t="str">
        <f>IFERROR(INDEX('Cost_Components'!$N$2:$N$28,MATCH(E782,'Cost_Components'!$A$2:$A$28,0)),"")</f>
      </c>
      <c r="AE782" s="34" t="str">
        <f>IFERROR(INDEX('Cost_Components'!$O$2:$O$28,MATCH(E782,'Cost_Components'!$A$2:$A$28,0)),"")</f>
      </c>
      <c r="AF782" s="99" t="n">
        <v>466165.717147024</v>
      </c>
      <c r="AG782" s="100" t="n">
        <v>466615.367804332</v>
      </c>
      <c r="AH782" s="101" t="str">
        <f>IF(H782="shared-count-once",COUNTIFS($A$2:$A$1405,A782,$B$2:$B$1405,B782,$E$2:$E$1405,E782),1)</f>
      </c>
      <c r="AI782" s="102" t="n">
        <v>288391907.644456</v>
      </c>
      <c r="AJ782" s="103" t="str">
        <f>IF(AI782=0,"",Q782/AI782)</f>
      </c>
      <c r="AK782" s="104" t="str">
        <f>IF(AI782=0,"",R782/AI782)</f>
      </c>
      <c r="AL782" s="105" t="str">
        <f>IF(AI782=0,"",S782/AI782)</f>
      </c>
      <c r="AM782" s="106" t="str">
        <f>IF(AI782=0,"",Y782/AI782)</f>
      </c>
    </row>
    <row r="783">
      <c r="A783" t="s">
        <v>115</v>
      </c>
      <c r="B783" s="73" t="n">
        <v>2026</v>
      </c>
      <c r="C783" t="s">
        <v>231</v>
      </c>
      <c r="D783" t="s">
        <v>211</v>
      </c>
      <c r="E783" s="74" t="s">
        <v>305</v>
      </c>
      <c r="F783" s="75" t="s">
        <v>306</v>
      </c>
      <c r="G783" s="76" t="s">
        <v>241</v>
      </c>
      <c r="H783" s="77" t="s">
        <v>240</v>
      </c>
      <c r="I783" s="78" t="s">
        <v>304</v>
      </c>
      <c r="J783" s="79" t="str">
        <f>IFERROR(INDEX('Cost_Components'!$K$2:$K$28,MATCH(E783,'Cost_Components'!$A$2:$A$28,0)),"")</f>
      </c>
      <c r="K783" s="80" t="str">
        <f>IF(OR(L783="",Z783="",AA783="",AB783=""),"",IF(B783&lt;AA783,L783,IF(B783&gt;AB783,Z783,L783+(Z783-L783)*MIN(MAX((B783-AA783+1)/MAX(AB783-AA783+1,1),0),1))))</f>
      </c>
      <c r="L783" s="81" t="str">
        <f>IFERROR(INDEX('Cost_Components'!$S$2:$S$28,MATCH(E783,'Cost_Components'!$A$2:$A$28,0)),"")</f>
      </c>
      <c r="M783" s="82" t="str">
        <f>IFERROR(INDEX('Cost_Components'!$L$2:$L$28,MATCH(E783,'Cost_Components'!$A$2:$A$28,0)),"")</f>
      </c>
      <c r="N783" s="83" t="str">
        <f>IFERROR(INDEX('Cost_Components'!$P$2:$P$28,MATCH(E783,'Cost_Components'!$A$2:$A$28,0)),"")</f>
      </c>
      <c r="O783" s="84" t="str">
        <f>AF783*J783</f>
      </c>
      <c r="P783" s="85" t="str">
        <f>AG783*J783</f>
      </c>
      <c r="Q783" s="86" t="str">
        <f>P783*L783*M783*N783</f>
      </c>
      <c r="R783" s="87" t="str">
        <f>O783*K783*M783*N783</f>
      </c>
      <c r="S783" s="88" t="str">
        <f>R783-Q783</f>
      </c>
      <c r="T783" s="34" t="str">
        <f>IFERROR(INDEX('Cost_Components'!$R$2:$R$28,MATCH(E783,'Cost_Components'!$A$2:$A$28,0)),"")</f>
      </c>
      <c r="U783" s="89" t="str">
        <f>IFERROR(INDEX('Cost_Components'!$Q$2:$Q$28,MATCH(E783,'Cost_Components'!$A$2:$A$28,0)),"")</f>
      </c>
      <c r="V783" s="90" t="str">
        <f>1/(1+'Calculation_Assumptions'!$B$5)^(B783-'Calculation_Assumptions'!$B$2)</f>
      </c>
      <c r="W783" s="91" t="str">
        <f>Q783*V783</f>
      </c>
      <c r="X783" s="92" t="str">
        <f>R783*V783</f>
      </c>
      <c r="Y783" s="93" t="str">
        <f>S783*V783</f>
      </c>
      <c r="Z783" s="94" t="str">
        <f>IFERROR(INDEX('Cost_Components'!$T$2:$T$28,MATCH(E783,'Cost_Components'!$A$2:$A$28,0)),"")</f>
      </c>
      <c r="AA783" s="95" t="str">
        <f>IFERROR(INDEX('Cost_Components'!$U$2:$U$28,MATCH(E783,'Cost_Components'!$A$2:$A$28,0)),"")</f>
      </c>
      <c r="AB783" s="96" t="str">
        <f>IFERROR(INDEX('Cost_Components'!$V$2:$V$28,MATCH(E783,'Cost_Components'!$A$2:$A$28,0)),"")</f>
      </c>
      <c r="AC783" s="97" t="str">
        <f>IFERROR(INDEX('Cost_Components'!$M$2:$M$28,MATCH(E783,'Cost_Components'!$A$2:$A$28,0)),"")</f>
      </c>
      <c r="AD783" s="98" t="str">
        <f>IFERROR(INDEX('Cost_Components'!$N$2:$N$28,MATCH(E783,'Cost_Components'!$A$2:$A$28,0)),"")</f>
      </c>
      <c r="AE783" s="34" t="str">
        <f>IFERROR(INDEX('Cost_Components'!$O$2:$O$28,MATCH(E783,'Cost_Components'!$A$2:$A$28,0)),"")</f>
      </c>
      <c r="AF783" s="99" t="n">
        <v>479365.635220214</v>
      </c>
      <c r="AG783" s="100" t="n">
        <v>480680.107975924</v>
      </c>
      <c r="AH783" s="101" t="str">
        <f>IF(H783="shared-count-once",COUNTIFS($A$2:$A$1405,A783,$B$2:$B$1405,B783,$E$2:$E$1405,E783),1)</f>
      </c>
      <c r="AI783" s="102" t="n">
        <v>290472130.233437</v>
      </c>
      <c r="AJ783" s="103" t="str">
        <f>IF(AI783=0,"",Q783/AI783)</f>
      </c>
      <c r="AK783" s="104" t="str">
        <f>IF(AI783=0,"",R783/AI783)</f>
      </c>
      <c r="AL783" s="105" t="str">
        <f>IF(AI783=0,"",S783/AI783)</f>
      </c>
      <c r="AM783" s="106" t="str">
        <f>IF(AI783=0,"",Y783/AI783)</f>
      </c>
    </row>
    <row r="784">
      <c r="A784" t="s">
        <v>115</v>
      </c>
      <c r="B784" s="73" t="n">
        <v>2027</v>
      </c>
      <c r="C784" t="s">
        <v>231</v>
      </c>
      <c r="D784" t="s">
        <v>211</v>
      </c>
      <c r="E784" s="74" t="s">
        <v>305</v>
      </c>
      <c r="F784" s="75" t="s">
        <v>306</v>
      </c>
      <c r="G784" s="76" t="s">
        <v>241</v>
      </c>
      <c r="H784" s="77" t="s">
        <v>240</v>
      </c>
      <c r="I784" s="78" t="s">
        <v>304</v>
      </c>
      <c r="J784" s="79" t="str">
        <f>IFERROR(INDEX('Cost_Components'!$K$2:$K$28,MATCH(E784,'Cost_Components'!$A$2:$A$28,0)),"")</f>
      </c>
      <c r="K784" s="80" t="str">
        <f>IF(OR(L784="",Z784="",AA784="",AB784=""),"",IF(B784&lt;AA784,L784,IF(B784&gt;AB784,Z784,L784+(Z784-L784)*MIN(MAX((B784-AA784+1)/MAX(AB784-AA784+1,1),0),1))))</f>
      </c>
      <c r="L784" s="81" t="str">
        <f>IFERROR(INDEX('Cost_Components'!$S$2:$S$28,MATCH(E784,'Cost_Components'!$A$2:$A$28,0)),"")</f>
      </c>
      <c r="M784" s="82" t="str">
        <f>IFERROR(INDEX('Cost_Components'!$L$2:$L$28,MATCH(E784,'Cost_Components'!$A$2:$A$28,0)),"")</f>
      </c>
      <c r="N784" s="83" t="str">
        <f>IFERROR(INDEX('Cost_Components'!$P$2:$P$28,MATCH(E784,'Cost_Components'!$A$2:$A$28,0)),"")</f>
      </c>
      <c r="O784" s="84" t="str">
        <f>AF784*J784</f>
      </c>
      <c r="P784" s="85" t="str">
        <f>AG784*J784</f>
      </c>
      <c r="Q784" s="86" t="str">
        <f>P784*L784*M784*N784</f>
      </c>
      <c r="R784" s="87" t="str">
        <f>O784*K784*M784*N784</f>
      </c>
      <c r="S784" s="88" t="str">
        <f>R784-Q784</f>
      </c>
      <c r="T784" s="34" t="str">
        <f>IFERROR(INDEX('Cost_Components'!$R$2:$R$28,MATCH(E784,'Cost_Components'!$A$2:$A$28,0)),"")</f>
      </c>
      <c r="U784" s="89" t="str">
        <f>IFERROR(INDEX('Cost_Components'!$Q$2:$Q$28,MATCH(E784,'Cost_Components'!$A$2:$A$28,0)),"")</f>
      </c>
      <c r="V784" s="90" t="str">
        <f>1/(1+'Calculation_Assumptions'!$B$5)^(B784-'Calculation_Assumptions'!$B$2)</f>
      </c>
      <c r="W784" s="91" t="str">
        <f>Q784*V784</f>
      </c>
      <c r="X784" s="92" t="str">
        <f>R784*V784</f>
      </c>
      <c r="Y784" s="93" t="str">
        <f>S784*V784</f>
      </c>
      <c r="Z784" s="94" t="str">
        <f>IFERROR(INDEX('Cost_Components'!$T$2:$T$28,MATCH(E784,'Cost_Components'!$A$2:$A$28,0)),"")</f>
      </c>
      <c r="AA784" s="95" t="str">
        <f>IFERROR(INDEX('Cost_Components'!$U$2:$U$28,MATCH(E784,'Cost_Components'!$A$2:$A$28,0)),"")</f>
      </c>
      <c r="AB784" s="96" t="str">
        <f>IFERROR(INDEX('Cost_Components'!$V$2:$V$28,MATCH(E784,'Cost_Components'!$A$2:$A$28,0)),"")</f>
      </c>
      <c r="AC784" s="97" t="str">
        <f>IFERROR(INDEX('Cost_Components'!$M$2:$M$28,MATCH(E784,'Cost_Components'!$A$2:$A$28,0)),"")</f>
      </c>
      <c r="AD784" s="98" t="str">
        <f>IFERROR(INDEX('Cost_Components'!$N$2:$N$28,MATCH(E784,'Cost_Components'!$A$2:$A$28,0)),"")</f>
      </c>
      <c r="AE784" s="34" t="str">
        <f>IFERROR(INDEX('Cost_Components'!$O$2:$O$28,MATCH(E784,'Cost_Components'!$A$2:$A$28,0)),"")</f>
      </c>
      <c r="AF784" s="99" t="n">
        <v>492971.809288779</v>
      </c>
      <c r="AG784" s="100" t="n">
        <v>495525.495109072</v>
      </c>
      <c r="AH784" s="101" t="str">
        <f>IF(H784="shared-count-once",COUNTIFS($A$2:$A$1405,A784,$B$2:$B$1405,B784,$E$2:$E$1405,E784),1)</f>
      </c>
      <c r="AI784" s="102" t="n">
        <v>292505080.826208</v>
      </c>
      <c r="AJ784" s="103" t="str">
        <f>IF(AI784=0,"",Q784/AI784)</f>
      </c>
      <c r="AK784" s="104" t="str">
        <f>IF(AI784=0,"",R784/AI784)</f>
      </c>
      <c r="AL784" s="105" t="str">
        <f>IF(AI784=0,"",S784/AI784)</f>
      </c>
      <c r="AM784" s="106" t="str">
        <f>IF(AI784=0,"",Y784/AI784)</f>
      </c>
    </row>
    <row r="785">
      <c r="A785" t="s">
        <v>115</v>
      </c>
      <c r="B785" s="73" t="n">
        <v>2028</v>
      </c>
      <c r="C785" t="s">
        <v>231</v>
      </c>
      <c r="D785" t="s">
        <v>211</v>
      </c>
      <c r="E785" s="74" t="s">
        <v>305</v>
      </c>
      <c r="F785" s="75" t="s">
        <v>306</v>
      </c>
      <c r="G785" s="76" t="s">
        <v>241</v>
      </c>
      <c r="H785" s="77" t="s">
        <v>240</v>
      </c>
      <c r="I785" s="78" t="s">
        <v>304</v>
      </c>
      <c r="J785" s="79" t="str">
        <f>IFERROR(INDEX('Cost_Components'!$K$2:$K$28,MATCH(E785,'Cost_Components'!$A$2:$A$28,0)),"")</f>
      </c>
      <c r="K785" s="80" t="str">
        <f>IF(OR(L785="",Z785="",AA785="",AB785=""),"",IF(B785&lt;AA785,L785,IF(B785&gt;AB785,Z785,L785+(Z785-L785)*MIN(MAX((B785-AA785+1)/MAX(AB785-AA785+1,1),0),1))))</f>
      </c>
      <c r="L785" s="81" t="str">
        <f>IFERROR(INDEX('Cost_Components'!$S$2:$S$28,MATCH(E785,'Cost_Components'!$A$2:$A$28,0)),"")</f>
      </c>
      <c r="M785" s="82" t="str">
        <f>IFERROR(INDEX('Cost_Components'!$L$2:$L$28,MATCH(E785,'Cost_Components'!$A$2:$A$28,0)),"")</f>
      </c>
      <c r="N785" s="83" t="str">
        <f>IFERROR(INDEX('Cost_Components'!$P$2:$P$28,MATCH(E785,'Cost_Components'!$A$2:$A$28,0)),"")</f>
      </c>
      <c r="O785" s="84" t="str">
        <f>AF785*J785</f>
      </c>
      <c r="P785" s="85" t="str">
        <f>AG785*J785</f>
      </c>
      <c r="Q785" s="86" t="str">
        <f>P785*L785*M785*N785</f>
      </c>
      <c r="R785" s="87" t="str">
        <f>O785*K785*M785*N785</f>
      </c>
      <c r="S785" s="88" t="str">
        <f>R785-Q785</f>
      </c>
      <c r="T785" s="34" t="str">
        <f>IFERROR(INDEX('Cost_Components'!$R$2:$R$28,MATCH(E785,'Cost_Components'!$A$2:$A$28,0)),"")</f>
      </c>
      <c r="U785" s="89" t="str">
        <f>IFERROR(INDEX('Cost_Components'!$Q$2:$Q$28,MATCH(E785,'Cost_Components'!$A$2:$A$28,0)),"")</f>
      </c>
      <c r="V785" s="90" t="str">
        <f>1/(1+'Calculation_Assumptions'!$B$5)^(B785-'Calculation_Assumptions'!$B$2)</f>
      </c>
      <c r="W785" s="91" t="str">
        <f>Q785*V785</f>
      </c>
      <c r="X785" s="92" t="str">
        <f>R785*V785</f>
      </c>
      <c r="Y785" s="93" t="str">
        <f>S785*V785</f>
      </c>
      <c r="Z785" s="94" t="str">
        <f>IFERROR(INDEX('Cost_Components'!$T$2:$T$28,MATCH(E785,'Cost_Components'!$A$2:$A$28,0)),"")</f>
      </c>
      <c r="AA785" s="95" t="str">
        <f>IFERROR(INDEX('Cost_Components'!$U$2:$U$28,MATCH(E785,'Cost_Components'!$A$2:$A$28,0)),"")</f>
      </c>
      <c r="AB785" s="96" t="str">
        <f>IFERROR(INDEX('Cost_Components'!$V$2:$V$28,MATCH(E785,'Cost_Components'!$A$2:$A$28,0)),"")</f>
      </c>
      <c r="AC785" s="97" t="str">
        <f>IFERROR(INDEX('Cost_Components'!$M$2:$M$28,MATCH(E785,'Cost_Components'!$A$2:$A$28,0)),"")</f>
      </c>
      <c r="AD785" s="98" t="str">
        <f>IFERROR(INDEX('Cost_Components'!$N$2:$N$28,MATCH(E785,'Cost_Components'!$A$2:$A$28,0)),"")</f>
      </c>
      <c r="AE785" s="34" t="str">
        <f>IFERROR(INDEX('Cost_Components'!$O$2:$O$28,MATCH(E785,'Cost_Components'!$A$2:$A$28,0)),"")</f>
      </c>
      <c r="AF785" s="99" t="n">
        <v>507600.04597378</v>
      </c>
      <c r="AG785" s="100" t="n">
        <v>511757.944966786</v>
      </c>
      <c r="AH785" s="101" t="str">
        <f>IF(H785="shared-count-once",COUNTIFS($A$2:$A$1405,A785,$B$2:$B$1405,B785,$E$2:$E$1405,E785),1)</f>
      </c>
      <c r="AI785" s="102" t="n">
        <v>294484707.921554</v>
      </c>
      <c r="AJ785" s="103" t="str">
        <f>IF(AI785=0,"",Q785/AI785)</f>
      </c>
      <c r="AK785" s="104" t="str">
        <f>IF(AI785=0,"",R785/AI785)</f>
      </c>
      <c r="AL785" s="105" t="str">
        <f>IF(AI785=0,"",S785/AI785)</f>
      </c>
      <c r="AM785" s="106" t="str">
        <f>IF(AI785=0,"",Y785/AI785)</f>
      </c>
    </row>
    <row r="786">
      <c r="A786" t="s">
        <v>115</v>
      </c>
      <c r="B786" s="73" t="n">
        <v>2029</v>
      </c>
      <c r="C786" t="s">
        <v>231</v>
      </c>
      <c r="D786" t="s">
        <v>211</v>
      </c>
      <c r="E786" s="74" t="s">
        <v>305</v>
      </c>
      <c r="F786" s="75" t="s">
        <v>306</v>
      </c>
      <c r="G786" s="76" t="s">
        <v>241</v>
      </c>
      <c r="H786" s="77" t="s">
        <v>240</v>
      </c>
      <c r="I786" s="78" t="s">
        <v>304</v>
      </c>
      <c r="J786" s="79" t="str">
        <f>IFERROR(INDEX('Cost_Components'!$K$2:$K$28,MATCH(E786,'Cost_Components'!$A$2:$A$28,0)),"")</f>
      </c>
      <c r="K786" s="80" t="str">
        <f>IF(OR(L786="",Z786="",AA786="",AB786=""),"",IF(B786&lt;AA786,L786,IF(B786&gt;AB786,Z786,L786+(Z786-L786)*MIN(MAX((B786-AA786+1)/MAX(AB786-AA786+1,1),0),1))))</f>
      </c>
      <c r="L786" s="81" t="str">
        <f>IFERROR(INDEX('Cost_Components'!$S$2:$S$28,MATCH(E786,'Cost_Components'!$A$2:$A$28,0)),"")</f>
      </c>
      <c r="M786" s="82" t="str">
        <f>IFERROR(INDEX('Cost_Components'!$L$2:$L$28,MATCH(E786,'Cost_Components'!$A$2:$A$28,0)),"")</f>
      </c>
      <c r="N786" s="83" t="str">
        <f>IFERROR(INDEX('Cost_Components'!$P$2:$P$28,MATCH(E786,'Cost_Components'!$A$2:$A$28,0)),"")</f>
      </c>
      <c r="O786" s="84" t="str">
        <f>AF786*J786</f>
      </c>
      <c r="P786" s="85" t="str">
        <f>AG786*J786</f>
      </c>
      <c r="Q786" s="86" t="str">
        <f>P786*L786*M786*N786</f>
      </c>
      <c r="R786" s="87" t="str">
        <f>O786*K786*M786*N786</f>
      </c>
      <c r="S786" s="88" t="str">
        <f>R786-Q786</f>
      </c>
      <c r="T786" s="34" t="str">
        <f>IFERROR(INDEX('Cost_Components'!$R$2:$R$28,MATCH(E786,'Cost_Components'!$A$2:$A$28,0)),"")</f>
      </c>
      <c r="U786" s="89" t="str">
        <f>IFERROR(INDEX('Cost_Components'!$Q$2:$Q$28,MATCH(E786,'Cost_Components'!$A$2:$A$28,0)),"")</f>
      </c>
      <c r="V786" s="90" t="str">
        <f>1/(1+'Calculation_Assumptions'!$B$5)^(B786-'Calculation_Assumptions'!$B$2)</f>
      </c>
      <c r="W786" s="91" t="str">
        <f>Q786*V786</f>
      </c>
      <c r="X786" s="92" t="str">
        <f>R786*V786</f>
      </c>
      <c r="Y786" s="93" t="str">
        <f>S786*V786</f>
      </c>
      <c r="Z786" s="94" t="str">
        <f>IFERROR(INDEX('Cost_Components'!$T$2:$T$28,MATCH(E786,'Cost_Components'!$A$2:$A$28,0)),"")</f>
      </c>
      <c r="AA786" s="95" t="str">
        <f>IFERROR(INDEX('Cost_Components'!$U$2:$U$28,MATCH(E786,'Cost_Components'!$A$2:$A$28,0)),"")</f>
      </c>
      <c r="AB786" s="96" t="str">
        <f>IFERROR(INDEX('Cost_Components'!$V$2:$V$28,MATCH(E786,'Cost_Components'!$A$2:$A$28,0)),"")</f>
      </c>
      <c r="AC786" s="97" t="str">
        <f>IFERROR(INDEX('Cost_Components'!$M$2:$M$28,MATCH(E786,'Cost_Components'!$A$2:$A$28,0)),"")</f>
      </c>
      <c r="AD786" s="98" t="str">
        <f>IFERROR(INDEX('Cost_Components'!$N$2:$N$28,MATCH(E786,'Cost_Components'!$A$2:$A$28,0)),"")</f>
      </c>
      <c r="AE786" s="34" t="str">
        <f>IFERROR(INDEX('Cost_Components'!$O$2:$O$28,MATCH(E786,'Cost_Components'!$A$2:$A$28,0)),"")</f>
      </c>
      <c r="AF786" s="99" t="n">
        <v>522423.935629474</v>
      </c>
      <c r="AG786" s="100" t="n">
        <v>528492.632346164</v>
      </c>
      <c r="AH786" s="101" t="str">
        <f>IF(H786="shared-count-once",COUNTIFS($A$2:$A$1405,A786,$B$2:$B$1405,B786,$E$2:$E$1405,E786),1)</f>
      </c>
      <c r="AI786" s="102" t="n">
        <v>296414030.31143</v>
      </c>
      <c r="AJ786" s="103" t="str">
        <f>IF(AI786=0,"",Q786/AI786)</f>
      </c>
      <c r="AK786" s="104" t="str">
        <f>IF(AI786=0,"",R786/AI786)</f>
      </c>
      <c r="AL786" s="105" t="str">
        <f>IF(AI786=0,"",S786/AI786)</f>
      </c>
      <c r="AM786" s="106" t="str">
        <f>IF(AI786=0,"",Y786/AI786)</f>
      </c>
    </row>
    <row r="787">
      <c r="A787" t="s">
        <v>115</v>
      </c>
      <c r="B787" s="73" t="n">
        <v>2030</v>
      </c>
      <c r="C787" t="s">
        <v>231</v>
      </c>
      <c r="D787" t="s">
        <v>211</v>
      </c>
      <c r="E787" s="74" t="s">
        <v>305</v>
      </c>
      <c r="F787" s="75" t="s">
        <v>306</v>
      </c>
      <c r="G787" s="76" t="s">
        <v>241</v>
      </c>
      <c r="H787" s="77" t="s">
        <v>240</v>
      </c>
      <c r="I787" s="78" t="s">
        <v>304</v>
      </c>
      <c r="J787" s="79" t="str">
        <f>IFERROR(INDEX('Cost_Components'!$K$2:$K$28,MATCH(E787,'Cost_Components'!$A$2:$A$28,0)),"")</f>
      </c>
      <c r="K787" s="80" t="str">
        <f>IF(OR(L787="",Z787="",AA787="",AB787=""),"",IF(B787&lt;AA787,L787,IF(B787&gt;AB787,Z787,L787+(Z787-L787)*MIN(MAX((B787-AA787+1)/MAX(AB787-AA787+1,1),0),1))))</f>
      </c>
      <c r="L787" s="81" t="str">
        <f>IFERROR(INDEX('Cost_Components'!$S$2:$S$28,MATCH(E787,'Cost_Components'!$A$2:$A$28,0)),"")</f>
      </c>
      <c r="M787" s="82" t="str">
        <f>IFERROR(INDEX('Cost_Components'!$L$2:$L$28,MATCH(E787,'Cost_Components'!$A$2:$A$28,0)),"")</f>
      </c>
      <c r="N787" s="83" t="str">
        <f>IFERROR(INDEX('Cost_Components'!$P$2:$P$28,MATCH(E787,'Cost_Components'!$A$2:$A$28,0)),"")</f>
      </c>
      <c r="O787" s="84" t="str">
        <f>AF787*J787</f>
      </c>
      <c r="P787" s="85" t="str">
        <f>AG787*J787</f>
      </c>
      <c r="Q787" s="86" t="str">
        <f>P787*L787*M787*N787</f>
      </c>
      <c r="R787" s="87" t="str">
        <f>O787*K787*M787*N787</f>
      </c>
      <c r="S787" s="88" t="str">
        <f>R787-Q787</f>
      </c>
      <c r="T787" s="34" t="str">
        <f>IFERROR(INDEX('Cost_Components'!$R$2:$R$28,MATCH(E787,'Cost_Components'!$A$2:$A$28,0)),"")</f>
      </c>
      <c r="U787" s="89" t="str">
        <f>IFERROR(INDEX('Cost_Components'!$Q$2:$Q$28,MATCH(E787,'Cost_Components'!$A$2:$A$28,0)),"")</f>
      </c>
      <c r="V787" s="90" t="str">
        <f>1/(1+'Calculation_Assumptions'!$B$5)^(B787-'Calculation_Assumptions'!$B$2)</f>
      </c>
      <c r="W787" s="91" t="str">
        <f>Q787*V787</f>
      </c>
      <c r="X787" s="92" t="str">
        <f>R787*V787</f>
      </c>
      <c r="Y787" s="93" t="str">
        <f>S787*V787</f>
      </c>
      <c r="Z787" s="94" t="str">
        <f>IFERROR(INDEX('Cost_Components'!$T$2:$T$28,MATCH(E787,'Cost_Components'!$A$2:$A$28,0)),"")</f>
      </c>
      <c r="AA787" s="95" t="str">
        <f>IFERROR(INDEX('Cost_Components'!$U$2:$U$28,MATCH(E787,'Cost_Components'!$A$2:$A$28,0)),"")</f>
      </c>
      <c r="AB787" s="96" t="str">
        <f>IFERROR(INDEX('Cost_Components'!$V$2:$V$28,MATCH(E787,'Cost_Components'!$A$2:$A$28,0)),"")</f>
      </c>
      <c r="AC787" s="97" t="str">
        <f>IFERROR(INDEX('Cost_Components'!$M$2:$M$28,MATCH(E787,'Cost_Components'!$A$2:$A$28,0)),"")</f>
      </c>
      <c r="AD787" s="98" t="str">
        <f>IFERROR(INDEX('Cost_Components'!$N$2:$N$28,MATCH(E787,'Cost_Components'!$A$2:$A$28,0)),"")</f>
      </c>
      <c r="AE787" s="34" t="str">
        <f>IFERROR(INDEX('Cost_Components'!$O$2:$O$28,MATCH(E787,'Cost_Components'!$A$2:$A$28,0)),"")</f>
      </c>
      <c r="AF787" s="99" t="n">
        <v>537652.307721466</v>
      </c>
      <c r="AG787" s="100" t="n">
        <v>545906.857108032</v>
      </c>
      <c r="AH787" s="101" t="str">
        <f>IF(H787="shared-count-once",COUNTIFS($A$2:$A$1405,A787,$B$2:$B$1405,B787,$E$2:$E$1405,E787),1)</f>
      </c>
      <c r="AI787" s="102" t="n">
        <v>298289404.664994</v>
      </c>
      <c r="AJ787" s="103" t="str">
        <f>IF(AI787=0,"",Q787/AI787)</f>
      </c>
      <c r="AK787" s="104" t="str">
        <f>IF(AI787=0,"",R787/AI787)</f>
      </c>
      <c r="AL787" s="105" t="str">
        <f>IF(AI787=0,"",S787/AI787)</f>
      </c>
      <c r="AM787" s="106" t="str">
        <f>IF(AI787=0,"",Y787/AI787)</f>
      </c>
    </row>
    <row r="788">
      <c r="A788" t="s">
        <v>115</v>
      </c>
      <c r="B788" s="73" t="n">
        <v>2031</v>
      </c>
      <c r="C788" t="s">
        <v>231</v>
      </c>
      <c r="D788" t="s">
        <v>211</v>
      </c>
      <c r="E788" s="74" t="s">
        <v>305</v>
      </c>
      <c r="F788" s="75" t="s">
        <v>306</v>
      </c>
      <c r="G788" s="76" t="s">
        <v>241</v>
      </c>
      <c r="H788" s="77" t="s">
        <v>240</v>
      </c>
      <c r="I788" s="78" t="s">
        <v>304</v>
      </c>
      <c r="J788" s="79" t="str">
        <f>IFERROR(INDEX('Cost_Components'!$K$2:$K$28,MATCH(E788,'Cost_Components'!$A$2:$A$28,0)),"")</f>
      </c>
      <c r="K788" s="80" t="str">
        <f>IF(OR(L788="",Z788="",AA788="",AB788=""),"",IF(B788&lt;AA788,L788,IF(B788&gt;AB788,Z788,L788+(Z788-L788)*MIN(MAX((B788-AA788+1)/MAX(AB788-AA788+1,1),0),1))))</f>
      </c>
      <c r="L788" s="81" t="str">
        <f>IFERROR(INDEX('Cost_Components'!$S$2:$S$28,MATCH(E788,'Cost_Components'!$A$2:$A$28,0)),"")</f>
      </c>
      <c r="M788" s="82" t="str">
        <f>IFERROR(INDEX('Cost_Components'!$L$2:$L$28,MATCH(E788,'Cost_Components'!$A$2:$A$28,0)),"")</f>
      </c>
      <c r="N788" s="83" t="str">
        <f>IFERROR(INDEX('Cost_Components'!$P$2:$P$28,MATCH(E788,'Cost_Components'!$A$2:$A$28,0)),"")</f>
      </c>
      <c r="O788" s="84" t="str">
        <f>AF788*J788</f>
      </c>
      <c r="P788" s="85" t="str">
        <f>AG788*J788</f>
      </c>
      <c r="Q788" s="86" t="str">
        <f>P788*L788*M788*N788</f>
      </c>
      <c r="R788" s="87" t="str">
        <f>O788*K788*M788*N788</f>
      </c>
      <c r="S788" s="88" t="str">
        <f>R788-Q788</f>
      </c>
      <c r="T788" s="34" t="str">
        <f>IFERROR(INDEX('Cost_Components'!$R$2:$R$28,MATCH(E788,'Cost_Components'!$A$2:$A$28,0)),"")</f>
      </c>
      <c r="U788" s="89" t="str">
        <f>IFERROR(INDEX('Cost_Components'!$Q$2:$Q$28,MATCH(E788,'Cost_Components'!$A$2:$A$28,0)),"")</f>
      </c>
      <c r="V788" s="90" t="str">
        <f>1/(1+'Calculation_Assumptions'!$B$5)^(B788-'Calculation_Assumptions'!$B$2)</f>
      </c>
      <c r="W788" s="91" t="str">
        <f>Q788*V788</f>
      </c>
      <c r="X788" s="92" t="str">
        <f>R788*V788</f>
      </c>
      <c r="Y788" s="93" t="str">
        <f>S788*V788</f>
      </c>
      <c r="Z788" s="94" t="str">
        <f>IFERROR(INDEX('Cost_Components'!$T$2:$T$28,MATCH(E788,'Cost_Components'!$A$2:$A$28,0)),"")</f>
      </c>
      <c r="AA788" s="95" t="str">
        <f>IFERROR(INDEX('Cost_Components'!$U$2:$U$28,MATCH(E788,'Cost_Components'!$A$2:$A$28,0)),"")</f>
      </c>
      <c r="AB788" s="96" t="str">
        <f>IFERROR(INDEX('Cost_Components'!$V$2:$V$28,MATCH(E788,'Cost_Components'!$A$2:$A$28,0)),"")</f>
      </c>
      <c r="AC788" s="97" t="str">
        <f>IFERROR(INDEX('Cost_Components'!$M$2:$M$28,MATCH(E788,'Cost_Components'!$A$2:$A$28,0)),"")</f>
      </c>
      <c r="AD788" s="98" t="str">
        <f>IFERROR(INDEX('Cost_Components'!$N$2:$N$28,MATCH(E788,'Cost_Components'!$A$2:$A$28,0)),"")</f>
      </c>
      <c r="AE788" s="34" t="str">
        <f>IFERROR(INDEX('Cost_Components'!$O$2:$O$28,MATCH(E788,'Cost_Components'!$A$2:$A$28,0)),"")</f>
      </c>
      <c r="AF788" s="99" t="n">
        <v>553180.415985558</v>
      </c>
      <c r="AG788" s="100" t="n">
        <v>563879.229326682</v>
      </c>
      <c r="AH788" s="101" t="str">
        <f>IF(H788="shared-count-once",COUNTIFS($A$2:$A$1405,A788,$B$2:$B$1405,B788,$E$2:$E$1405,E788),1)</f>
      </c>
      <c r="AI788" s="102" t="n">
        <v>300119636.925519</v>
      </c>
      <c r="AJ788" s="103" t="str">
        <f>IF(AI788=0,"",Q788/AI788)</f>
      </c>
      <c r="AK788" s="104" t="str">
        <f>IF(AI788=0,"",R788/AI788)</f>
      </c>
      <c r="AL788" s="105" t="str">
        <f>IF(AI788=0,"",S788/AI788)</f>
      </c>
      <c r="AM788" s="106" t="str">
        <f>IF(AI788=0,"",Y788/AI788)</f>
      </c>
    </row>
    <row r="789">
      <c r="A789" t="s">
        <v>115</v>
      </c>
      <c r="B789" s="73" t="n">
        <v>2032</v>
      </c>
      <c r="C789" t="s">
        <v>231</v>
      </c>
      <c r="D789" t="s">
        <v>211</v>
      </c>
      <c r="E789" s="74" t="s">
        <v>305</v>
      </c>
      <c r="F789" s="75" t="s">
        <v>306</v>
      </c>
      <c r="G789" s="76" t="s">
        <v>241</v>
      </c>
      <c r="H789" s="77" t="s">
        <v>240</v>
      </c>
      <c r="I789" s="78" t="s">
        <v>304</v>
      </c>
      <c r="J789" s="79" t="str">
        <f>IFERROR(INDEX('Cost_Components'!$K$2:$K$28,MATCH(E789,'Cost_Components'!$A$2:$A$28,0)),"")</f>
      </c>
      <c r="K789" s="80" t="str">
        <f>IF(OR(L789="",Z789="",AA789="",AB789=""),"",IF(B789&lt;AA789,L789,IF(B789&gt;AB789,Z789,L789+(Z789-L789)*MIN(MAX((B789-AA789+1)/MAX(AB789-AA789+1,1),0),1))))</f>
      </c>
      <c r="L789" s="81" t="str">
        <f>IFERROR(INDEX('Cost_Components'!$S$2:$S$28,MATCH(E789,'Cost_Components'!$A$2:$A$28,0)),"")</f>
      </c>
      <c r="M789" s="82" t="str">
        <f>IFERROR(INDEX('Cost_Components'!$L$2:$L$28,MATCH(E789,'Cost_Components'!$A$2:$A$28,0)),"")</f>
      </c>
      <c r="N789" s="83" t="str">
        <f>IFERROR(INDEX('Cost_Components'!$P$2:$P$28,MATCH(E789,'Cost_Components'!$A$2:$A$28,0)),"")</f>
      </c>
      <c r="O789" s="84" t="str">
        <f>AF789*J789</f>
      </c>
      <c r="P789" s="85" t="str">
        <f>AG789*J789</f>
      </c>
      <c r="Q789" s="86" t="str">
        <f>P789*L789*M789*N789</f>
      </c>
      <c r="R789" s="87" t="str">
        <f>O789*K789*M789*N789</f>
      </c>
      <c r="S789" s="88" t="str">
        <f>R789-Q789</f>
      </c>
      <c r="T789" s="34" t="str">
        <f>IFERROR(INDEX('Cost_Components'!$R$2:$R$28,MATCH(E789,'Cost_Components'!$A$2:$A$28,0)),"")</f>
      </c>
      <c r="U789" s="89" t="str">
        <f>IFERROR(INDEX('Cost_Components'!$Q$2:$Q$28,MATCH(E789,'Cost_Components'!$A$2:$A$28,0)),"")</f>
      </c>
      <c r="V789" s="90" t="str">
        <f>1/(1+'Calculation_Assumptions'!$B$5)^(B789-'Calculation_Assumptions'!$B$2)</f>
      </c>
      <c r="W789" s="91" t="str">
        <f>Q789*V789</f>
      </c>
      <c r="X789" s="92" t="str">
        <f>R789*V789</f>
      </c>
      <c r="Y789" s="93" t="str">
        <f>S789*V789</f>
      </c>
      <c r="Z789" s="94" t="str">
        <f>IFERROR(INDEX('Cost_Components'!$T$2:$T$28,MATCH(E789,'Cost_Components'!$A$2:$A$28,0)),"")</f>
      </c>
      <c r="AA789" s="95" t="str">
        <f>IFERROR(INDEX('Cost_Components'!$U$2:$U$28,MATCH(E789,'Cost_Components'!$A$2:$A$28,0)),"")</f>
      </c>
      <c r="AB789" s="96" t="str">
        <f>IFERROR(INDEX('Cost_Components'!$V$2:$V$28,MATCH(E789,'Cost_Components'!$A$2:$A$28,0)),"")</f>
      </c>
      <c r="AC789" s="97" t="str">
        <f>IFERROR(INDEX('Cost_Components'!$M$2:$M$28,MATCH(E789,'Cost_Components'!$A$2:$A$28,0)),"")</f>
      </c>
      <c r="AD789" s="98" t="str">
        <f>IFERROR(INDEX('Cost_Components'!$N$2:$N$28,MATCH(E789,'Cost_Components'!$A$2:$A$28,0)),"")</f>
      </c>
      <c r="AE789" s="34" t="str">
        <f>IFERROR(INDEX('Cost_Components'!$O$2:$O$28,MATCH(E789,'Cost_Components'!$A$2:$A$28,0)),"")</f>
      </c>
      <c r="AF789" s="99" t="n">
        <v>568900.167278365</v>
      </c>
      <c r="AG789" s="100" t="n">
        <v>582280.067120564</v>
      </c>
      <c r="AH789" s="101" t="str">
        <f>IF(H789="shared-count-once",COUNTIFS($A$2:$A$1405,A789,$B$2:$B$1405,B789,$E$2:$E$1405,E789),1)</f>
      </c>
      <c r="AI789" s="102" t="n">
        <v>301904628.083541</v>
      </c>
      <c r="AJ789" s="103" t="str">
        <f>IF(AI789=0,"",Q789/AI789)</f>
      </c>
      <c r="AK789" s="104" t="str">
        <f>IF(AI789=0,"",R789/AI789)</f>
      </c>
      <c r="AL789" s="105" t="str">
        <f>IF(AI789=0,"",S789/AI789)</f>
      </c>
      <c r="AM789" s="106" t="str">
        <f>IF(AI789=0,"",Y789/AI789)</f>
      </c>
    </row>
    <row r="790">
      <c r="A790" t="s">
        <v>115</v>
      </c>
      <c r="B790" s="73" t="n">
        <v>2033</v>
      </c>
      <c r="C790" t="s">
        <v>231</v>
      </c>
      <c r="D790" t="s">
        <v>211</v>
      </c>
      <c r="E790" s="74" t="s">
        <v>305</v>
      </c>
      <c r="F790" s="75" t="s">
        <v>306</v>
      </c>
      <c r="G790" s="76" t="s">
        <v>241</v>
      </c>
      <c r="H790" s="77" t="s">
        <v>240</v>
      </c>
      <c r="I790" s="78" t="s">
        <v>304</v>
      </c>
      <c r="J790" s="79" t="str">
        <f>IFERROR(INDEX('Cost_Components'!$K$2:$K$28,MATCH(E790,'Cost_Components'!$A$2:$A$28,0)),"")</f>
      </c>
      <c r="K790" s="80" t="str">
        <f>IF(OR(L790="",Z790="",AA790="",AB790=""),"",IF(B790&lt;AA790,L790,IF(B790&gt;AB790,Z790,L790+(Z790-L790)*MIN(MAX((B790-AA790+1)/MAX(AB790-AA790+1,1),0),1))))</f>
      </c>
      <c r="L790" s="81" t="str">
        <f>IFERROR(INDEX('Cost_Components'!$S$2:$S$28,MATCH(E790,'Cost_Components'!$A$2:$A$28,0)),"")</f>
      </c>
      <c r="M790" s="82" t="str">
        <f>IFERROR(INDEX('Cost_Components'!$L$2:$L$28,MATCH(E790,'Cost_Components'!$A$2:$A$28,0)),"")</f>
      </c>
      <c r="N790" s="83" t="str">
        <f>IFERROR(INDEX('Cost_Components'!$P$2:$P$28,MATCH(E790,'Cost_Components'!$A$2:$A$28,0)),"")</f>
      </c>
      <c r="O790" s="84" t="str">
        <f>AF790*J790</f>
      </c>
      <c r="P790" s="85" t="str">
        <f>AG790*J790</f>
      </c>
      <c r="Q790" s="86" t="str">
        <f>P790*L790*M790*N790</f>
      </c>
      <c r="R790" s="87" t="str">
        <f>O790*K790*M790*N790</f>
      </c>
      <c r="S790" s="88" t="str">
        <f>R790-Q790</f>
      </c>
      <c r="T790" s="34" t="str">
        <f>IFERROR(INDEX('Cost_Components'!$R$2:$R$28,MATCH(E790,'Cost_Components'!$A$2:$A$28,0)),"")</f>
      </c>
      <c r="U790" s="89" t="str">
        <f>IFERROR(INDEX('Cost_Components'!$Q$2:$Q$28,MATCH(E790,'Cost_Components'!$A$2:$A$28,0)),"")</f>
      </c>
      <c r="V790" s="90" t="str">
        <f>1/(1+'Calculation_Assumptions'!$B$5)^(B790-'Calculation_Assumptions'!$B$2)</f>
      </c>
      <c r="W790" s="91" t="str">
        <f>Q790*V790</f>
      </c>
      <c r="X790" s="92" t="str">
        <f>R790*V790</f>
      </c>
      <c r="Y790" s="93" t="str">
        <f>S790*V790</f>
      </c>
      <c r="Z790" s="94" t="str">
        <f>IFERROR(INDEX('Cost_Components'!$T$2:$T$28,MATCH(E790,'Cost_Components'!$A$2:$A$28,0)),"")</f>
      </c>
      <c r="AA790" s="95" t="str">
        <f>IFERROR(INDEX('Cost_Components'!$U$2:$U$28,MATCH(E790,'Cost_Components'!$A$2:$A$28,0)),"")</f>
      </c>
      <c r="AB790" s="96" t="str">
        <f>IFERROR(INDEX('Cost_Components'!$V$2:$V$28,MATCH(E790,'Cost_Components'!$A$2:$A$28,0)),"")</f>
      </c>
      <c r="AC790" s="97" t="str">
        <f>IFERROR(INDEX('Cost_Components'!$M$2:$M$28,MATCH(E790,'Cost_Components'!$A$2:$A$28,0)),"")</f>
      </c>
      <c r="AD790" s="98" t="str">
        <f>IFERROR(INDEX('Cost_Components'!$N$2:$N$28,MATCH(E790,'Cost_Components'!$A$2:$A$28,0)),"")</f>
      </c>
      <c r="AE790" s="34" t="str">
        <f>IFERROR(INDEX('Cost_Components'!$O$2:$O$28,MATCH(E790,'Cost_Components'!$A$2:$A$28,0)),"")</f>
      </c>
      <c r="AF790" s="99" t="n">
        <v>585549.297886282</v>
      </c>
      <c r="AG790" s="100" t="n">
        <v>601867.652982191</v>
      </c>
      <c r="AH790" s="101" t="str">
        <f>IF(H790="shared-count-once",COUNTIFS($A$2:$A$1405,A790,$B$2:$B$1405,B790,$E$2:$E$1405,E790),1)</f>
      </c>
      <c r="AI790" s="102" t="n">
        <v>303644277.16916</v>
      </c>
      <c r="AJ790" s="103" t="str">
        <f>IF(AI790=0,"",Q790/AI790)</f>
      </c>
      <c r="AK790" s="104" t="str">
        <f>IF(AI790=0,"",R790/AI790)</f>
      </c>
      <c r="AL790" s="105" t="str">
        <f>IF(AI790=0,"",S790/AI790)</f>
      </c>
      <c r="AM790" s="106" t="str">
        <f>IF(AI790=0,"",Y790/AI790)</f>
      </c>
    </row>
    <row r="791">
      <c r="A791" t="s">
        <v>115</v>
      </c>
      <c r="B791" s="73" t="n">
        <v>2034</v>
      </c>
      <c r="C791" t="s">
        <v>231</v>
      </c>
      <c r="D791" t="s">
        <v>211</v>
      </c>
      <c r="E791" s="74" t="s">
        <v>305</v>
      </c>
      <c r="F791" s="75" t="s">
        <v>306</v>
      </c>
      <c r="G791" s="76" t="s">
        <v>241</v>
      </c>
      <c r="H791" s="77" t="s">
        <v>240</v>
      </c>
      <c r="I791" s="78" t="s">
        <v>304</v>
      </c>
      <c r="J791" s="79" t="str">
        <f>IFERROR(INDEX('Cost_Components'!$K$2:$K$28,MATCH(E791,'Cost_Components'!$A$2:$A$28,0)),"")</f>
      </c>
      <c r="K791" s="80" t="str">
        <f>IF(OR(L791="",Z791="",AA791="",AB791=""),"",IF(B791&lt;AA791,L791,IF(B791&gt;AB791,Z791,L791+(Z791-L791)*MIN(MAX((B791-AA791+1)/MAX(AB791-AA791+1,1),0),1))))</f>
      </c>
      <c r="L791" s="81" t="str">
        <f>IFERROR(INDEX('Cost_Components'!$S$2:$S$28,MATCH(E791,'Cost_Components'!$A$2:$A$28,0)),"")</f>
      </c>
      <c r="M791" s="82" t="str">
        <f>IFERROR(INDEX('Cost_Components'!$L$2:$L$28,MATCH(E791,'Cost_Components'!$A$2:$A$28,0)),"")</f>
      </c>
      <c r="N791" s="83" t="str">
        <f>IFERROR(INDEX('Cost_Components'!$P$2:$P$28,MATCH(E791,'Cost_Components'!$A$2:$A$28,0)),"")</f>
      </c>
      <c r="O791" s="84" t="str">
        <f>AF791*J791</f>
      </c>
      <c r="P791" s="85" t="str">
        <f>AG791*J791</f>
      </c>
      <c r="Q791" s="86" t="str">
        <f>P791*L791*M791*N791</f>
      </c>
      <c r="R791" s="87" t="str">
        <f>O791*K791*M791*N791</f>
      </c>
      <c r="S791" s="88" t="str">
        <f>R791-Q791</f>
      </c>
      <c r="T791" s="34" t="str">
        <f>IFERROR(INDEX('Cost_Components'!$R$2:$R$28,MATCH(E791,'Cost_Components'!$A$2:$A$28,0)),"")</f>
      </c>
      <c r="U791" s="89" t="str">
        <f>IFERROR(INDEX('Cost_Components'!$Q$2:$Q$28,MATCH(E791,'Cost_Components'!$A$2:$A$28,0)),"")</f>
      </c>
      <c r="V791" s="90" t="str">
        <f>1/(1+'Calculation_Assumptions'!$B$5)^(B791-'Calculation_Assumptions'!$B$2)</f>
      </c>
      <c r="W791" s="91" t="str">
        <f>Q791*V791</f>
      </c>
      <c r="X791" s="92" t="str">
        <f>R791*V791</f>
      </c>
      <c r="Y791" s="93" t="str">
        <f>S791*V791</f>
      </c>
      <c r="Z791" s="94" t="str">
        <f>IFERROR(INDEX('Cost_Components'!$T$2:$T$28,MATCH(E791,'Cost_Components'!$A$2:$A$28,0)),"")</f>
      </c>
      <c r="AA791" s="95" t="str">
        <f>IFERROR(INDEX('Cost_Components'!$U$2:$U$28,MATCH(E791,'Cost_Components'!$A$2:$A$28,0)),"")</f>
      </c>
      <c r="AB791" s="96" t="str">
        <f>IFERROR(INDEX('Cost_Components'!$V$2:$V$28,MATCH(E791,'Cost_Components'!$A$2:$A$28,0)),"")</f>
      </c>
      <c r="AC791" s="97" t="str">
        <f>IFERROR(INDEX('Cost_Components'!$M$2:$M$28,MATCH(E791,'Cost_Components'!$A$2:$A$28,0)),"")</f>
      </c>
      <c r="AD791" s="98" t="str">
        <f>IFERROR(INDEX('Cost_Components'!$N$2:$N$28,MATCH(E791,'Cost_Components'!$A$2:$A$28,0)),"")</f>
      </c>
      <c r="AE791" s="34" t="str">
        <f>IFERROR(INDEX('Cost_Components'!$O$2:$O$28,MATCH(E791,'Cost_Components'!$A$2:$A$28,0)),"")</f>
      </c>
      <c r="AF791" s="99" t="n">
        <v>602229.236649596</v>
      </c>
      <c r="AG791" s="100" t="n">
        <v>621697.676188474</v>
      </c>
      <c r="AH791" s="101" t="str">
        <f>IF(H791="shared-count-once",COUNTIFS($A$2:$A$1405,A791,$B$2:$B$1405,B791,$E$2:$E$1405,E791),1)</f>
      </c>
      <c r="AI791" s="102" t="n">
        <v>305332541.184984</v>
      </c>
      <c r="AJ791" s="103" t="str">
        <f>IF(AI791=0,"",Q791/AI791)</f>
      </c>
      <c r="AK791" s="104" t="str">
        <f>IF(AI791=0,"",R791/AI791)</f>
      </c>
      <c r="AL791" s="105" t="str">
        <f>IF(AI791=0,"",S791/AI791)</f>
      </c>
      <c r="AM791" s="106" t="str">
        <f>IF(AI791=0,"",Y791/AI791)</f>
      </c>
    </row>
    <row r="792">
      <c r="A792" t="s">
        <v>115</v>
      </c>
      <c r="B792" s="73" t="n">
        <v>2035</v>
      </c>
      <c r="C792" t="s">
        <v>231</v>
      </c>
      <c r="D792" t="s">
        <v>211</v>
      </c>
      <c r="E792" s="74" t="s">
        <v>305</v>
      </c>
      <c r="F792" s="75" t="s">
        <v>306</v>
      </c>
      <c r="G792" s="76" t="s">
        <v>241</v>
      </c>
      <c r="H792" s="77" t="s">
        <v>240</v>
      </c>
      <c r="I792" s="78" t="s">
        <v>304</v>
      </c>
      <c r="J792" s="79" t="str">
        <f>IFERROR(INDEX('Cost_Components'!$K$2:$K$28,MATCH(E792,'Cost_Components'!$A$2:$A$28,0)),"")</f>
      </c>
      <c r="K792" s="80" t="str">
        <f>IF(OR(L792="",Z792="",AA792="",AB792=""),"",IF(B792&lt;AA792,L792,IF(B792&gt;AB792,Z792,L792+(Z792-L792)*MIN(MAX((B792-AA792+1)/MAX(AB792-AA792+1,1),0),1))))</f>
      </c>
      <c r="L792" s="81" t="str">
        <f>IFERROR(INDEX('Cost_Components'!$S$2:$S$28,MATCH(E792,'Cost_Components'!$A$2:$A$28,0)),"")</f>
      </c>
      <c r="M792" s="82" t="str">
        <f>IFERROR(INDEX('Cost_Components'!$L$2:$L$28,MATCH(E792,'Cost_Components'!$A$2:$A$28,0)),"")</f>
      </c>
      <c r="N792" s="83" t="str">
        <f>IFERROR(INDEX('Cost_Components'!$P$2:$P$28,MATCH(E792,'Cost_Components'!$A$2:$A$28,0)),"")</f>
      </c>
      <c r="O792" s="84" t="str">
        <f>AF792*J792</f>
      </c>
      <c r="P792" s="85" t="str">
        <f>AG792*J792</f>
      </c>
      <c r="Q792" s="86" t="str">
        <f>P792*L792*M792*N792</f>
      </c>
      <c r="R792" s="87" t="str">
        <f>O792*K792*M792*N792</f>
      </c>
      <c r="S792" s="88" t="str">
        <f>R792-Q792</f>
      </c>
      <c r="T792" s="34" t="str">
        <f>IFERROR(INDEX('Cost_Components'!$R$2:$R$28,MATCH(E792,'Cost_Components'!$A$2:$A$28,0)),"")</f>
      </c>
      <c r="U792" s="89" t="str">
        <f>IFERROR(INDEX('Cost_Components'!$Q$2:$Q$28,MATCH(E792,'Cost_Components'!$A$2:$A$28,0)),"")</f>
      </c>
      <c r="V792" s="90" t="str">
        <f>1/(1+'Calculation_Assumptions'!$B$5)^(B792-'Calculation_Assumptions'!$B$2)</f>
      </c>
      <c r="W792" s="91" t="str">
        <f>Q792*V792</f>
      </c>
      <c r="X792" s="92" t="str">
        <f>R792*V792</f>
      </c>
      <c r="Y792" s="93" t="str">
        <f>S792*V792</f>
      </c>
      <c r="Z792" s="94" t="str">
        <f>IFERROR(INDEX('Cost_Components'!$T$2:$T$28,MATCH(E792,'Cost_Components'!$A$2:$A$28,0)),"")</f>
      </c>
      <c r="AA792" s="95" t="str">
        <f>IFERROR(INDEX('Cost_Components'!$U$2:$U$28,MATCH(E792,'Cost_Components'!$A$2:$A$28,0)),"")</f>
      </c>
      <c r="AB792" s="96" t="str">
        <f>IFERROR(INDEX('Cost_Components'!$V$2:$V$28,MATCH(E792,'Cost_Components'!$A$2:$A$28,0)),"")</f>
      </c>
      <c r="AC792" s="97" t="str">
        <f>IFERROR(INDEX('Cost_Components'!$M$2:$M$28,MATCH(E792,'Cost_Components'!$A$2:$A$28,0)),"")</f>
      </c>
      <c r="AD792" s="98" t="str">
        <f>IFERROR(INDEX('Cost_Components'!$N$2:$N$28,MATCH(E792,'Cost_Components'!$A$2:$A$28,0)),"")</f>
      </c>
      <c r="AE792" s="34" t="str">
        <f>IFERROR(INDEX('Cost_Components'!$O$2:$O$28,MATCH(E792,'Cost_Components'!$A$2:$A$28,0)),"")</f>
      </c>
      <c r="AF792" s="99" t="n">
        <v>619196.819701439</v>
      </c>
      <c r="AG792" s="100" t="n">
        <v>642011.956035518</v>
      </c>
      <c r="AH792" s="101" t="str">
        <f>IF(H792="shared-count-once",COUNTIFS($A$2:$A$1405,A792,$B$2:$B$1405,B792,$E$2:$E$1405,E792),1)</f>
      </c>
      <c r="AI792" s="102" t="n">
        <v>306964650.16712</v>
      </c>
      <c r="AJ792" s="103" t="str">
        <f>IF(AI792=0,"",Q792/AI792)</f>
      </c>
      <c r="AK792" s="104" t="str">
        <f>IF(AI792=0,"",R792/AI792)</f>
      </c>
      <c r="AL792" s="105" t="str">
        <f>IF(AI792=0,"",S792/AI792)</f>
      </c>
      <c r="AM792" s="106" t="str">
        <f>IF(AI792=0,"",Y792/AI792)</f>
      </c>
    </row>
    <row r="793">
      <c r="A793" t="s">
        <v>115</v>
      </c>
      <c r="B793" s="73" t="n">
        <v>2036</v>
      </c>
      <c r="C793" t="s">
        <v>231</v>
      </c>
      <c r="D793" t="s">
        <v>211</v>
      </c>
      <c r="E793" s="74" t="s">
        <v>305</v>
      </c>
      <c r="F793" s="75" t="s">
        <v>306</v>
      </c>
      <c r="G793" s="76" t="s">
        <v>241</v>
      </c>
      <c r="H793" s="77" t="s">
        <v>240</v>
      </c>
      <c r="I793" s="78" t="s">
        <v>304</v>
      </c>
      <c r="J793" s="79" t="str">
        <f>IFERROR(INDEX('Cost_Components'!$K$2:$K$28,MATCH(E793,'Cost_Components'!$A$2:$A$28,0)),"")</f>
      </c>
      <c r="K793" s="80" t="str">
        <f>IF(OR(L793="",Z793="",AA793="",AB793=""),"",IF(B793&lt;AA793,L793,IF(B793&gt;AB793,Z793,L793+(Z793-L793)*MIN(MAX((B793-AA793+1)/MAX(AB793-AA793+1,1),0),1))))</f>
      </c>
      <c r="L793" s="81" t="str">
        <f>IFERROR(INDEX('Cost_Components'!$S$2:$S$28,MATCH(E793,'Cost_Components'!$A$2:$A$28,0)),"")</f>
      </c>
      <c r="M793" s="82" t="str">
        <f>IFERROR(INDEX('Cost_Components'!$L$2:$L$28,MATCH(E793,'Cost_Components'!$A$2:$A$28,0)),"")</f>
      </c>
      <c r="N793" s="83" t="str">
        <f>IFERROR(INDEX('Cost_Components'!$P$2:$P$28,MATCH(E793,'Cost_Components'!$A$2:$A$28,0)),"")</f>
      </c>
      <c r="O793" s="84" t="str">
        <f>AF793*J793</f>
      </c>
      <c r="P793" s="85" t="str">
        <f>AG793*J793</f>
      </c>
      <c r="Q793" s="86" t="str">
        <f>P793*L793*M793*N793</f>
      </c>
      <c r="R793" s="87" t="str">
        <f>O793*K793*M793*N793</f>
      </c>
      <c r="S793" s="88" t="str">
        <f>R793-Q793</f>
      </c>
      <c r="T793" s="34" t="str">
        <f>IFERROR(INDEX('Cost_Components'!$R$2:$R$28,MATCH(E793,'Cost_Components'!$A$2:$A$28,0)),"")</f>
      </c>
      <c r="U793" s="89" t="str">
        <f>IFERROR(INDEX('Cost_Components'!$Q$2:$Q$28,MATCH(E793,'Cost_Components'!$A$2:$A$28,0)),"")</f>
      </c>
      <c r="V793" s="90" t="str">
        <f>1/(1+'Calculation_Assumptions'!$B$5)^(B793-'Calculation_Assumptions'!$B$2)</f>
      </c>
      <c r="W793" s="91" t="str">
        <f>Q793*V793</f>
      </c>
      <c r="X793" s="92" t="str">
        <f>R793*V793</f>
      </c>
      <c r="Y793" s="93" t="str">
        <f>S793*V793</f>
      </c>
      <c r="Z793" s="94" t="str">
        <f>IFERROR(INDEX('Cost_Components'!$T$2:$T$28,MATCH(E793,'Cost_Components'!$A$2:$A$28,0)),"")</f>
      </c>
      <c r="AA793" s="95" t="str">
        <f>IFERROR(INDEX('Cost_Components'!$U$2:$U$28,MATCH(E793,'Cost_Components'!$A$2:$A$28,0)),"")</f>
      </c>
      <c r="AB793" s="96" t="str">
        <f>IFERROR(INDEX('Cost_Components'!$V$2:$V$28,MATCH(E793,'Cost_Components'!$A$2:$A$28,0)),"")</f>
      </c>
      <c r="AC793" s="97" t="str">
        <f>IFERROR(INDEX('Cost_Components'!$M$2:$M$28,MATCH(E793,'Cost_Components'!$A$2:$A$28,0)),"")</f>
      </c>
      <c r="AD793" s="98" t="str">
        <f>IFERROR(INDEX('Cost_Components'!$N$2:$N$28,MATCH(E793,'Cost_Components'!$A$2:$A$28,0)),"")</f>
      </c>
      <c r="AE793" s="34" t="str">
        <f>IFERROR(INDEX('Cost_Components'!$O$2:$O$28,MATCH(E793,'Cost_Components'!$A$2:$A$28,0)),"")</f>
      </c>
      <c r="AF793" s="99" t="n">
        <v>636344.763933897</v>
      </c>
      <c r="AG793" s="100" t="n">
        <v>662692.487751515</v>
      </c>
      <c r="AH793" s="101" t="str">
        <f>IF(H793="shared-count-once",COUNTIFS($A$2:$A$1405,A793,$B$2:$B$1405,B793,$E$2:$E$1405,E793),1)</f>
      </c>
      <c r="AI793" s="102" t="n">
        <v>308542769.756622</v>
      </c>
      <c r="AJ793" s="103" t="str">
        <f>IF(AI793=0,"",Q793/AI793)</f>
      </c>
      <c r="AK793" s="104" t="str">
        <f>IF(AI793=0,"",R793/AI793)</f>
      </c>
      <c r="AL793" s="105" t="str">
        <f>IF(AI793=0,"",S793/AI793)</f>
      </c>
      <c r="AM793" s="106" t="str">
        <f>IF(AI793=0,"",Y793/AI793)</f>
      </c>
    </row>
    <row r="794">
      <c r="A794" t="s">
        <v>115</v>
      </c>
      <c r="B794" s="73" t="n">
        <v>2037</v>
      </c>
      <c r="C794" t="s">
        <v>231</v>
      </c>
      <c r="D794" t="s">
        <v>211</v>
      </c>
      <c r="E794" s="74" t="s">
        <v>305</v>
      </c>
      <c r="F794" s="75" t="s">
        <v>306</v>
      </c>
      <c r="G794" s="76" t="s">
        <v>241</v>
      </c>
      <c r="H794" s="77" t="s">
        <v>240</v>
      </c>
      <c r="I794" s="78" t="s">
        <v>304</v>
      </c>
      <c r="J794" s="79" t="str">
        <f>IFERROR(INDEX('Cost_Components'!$K$2:$K$28,MATCH(E794,'Cost_Components'!$A$2:$A$28,0)),"")</f>
      </c>
      <c r="K794" s="80" t="str">
        <f>IF(OR(L794="",Z794="",AA794="",AB794=""),"",IF(B794&lt;AA794,L794,IF(B794&gt;AB794,Z794,L794+(Z794-L794)*MIN(MAX((B794-AA794+1)/MAX(AB794-AA794+1,1),0),1))))</f>
      </c>
      <c r="L794" s="81" t="str">
        <f>IFERROR(INDEX('Cost_Components'!$S$2:$S$28,MATCH(E794,'Cost_Components'!$A$2:$A$28,0)),"")</f>
      </c>
      <c r="M794" s="82" t="str">
        <f>IFERROR(INDEX('Cost_Components'!$L$2:$L$28,MATCH(E794,'Cost_Components'!$A$2:$A$28,0)),"")</f>
      </c>
      <c r="N794" s="83" t="str">
        <f>IFERROR(INDEX('Cost_Components'!$P$2:$P$28,MATCH(E794,'Cost_Components'!$A$2:$A$28,0)),"")</f>
      </c>
      <c r="O794" s="84" t="str">
        <f>AF794*J794</f>
      </c>
      <c r="P794" s="85" t="str">
        <f>AG794*J794</f>
      </c>
      <c r="Q794" s="86" t="str">
        <f>P794*L794*M794*N794</f>
      </c>
      <c r="R794" s="87" t="str">
        <f>O794*K794*M794*N794</f>
      </c>
      <c r="S794" s="88" t="str">
        <f>R794-Q794</f>
      </c>
      <c r="T794" s="34" t="str">
        <f>IFERROR(INDEX('Cost_Components'!$R$2:$R$28,MATCH(E794,'Cost_Components'!$A$2:$A$28,0)),"")</f>
      </c>
      <c r="U794" s="89" t="str">
        <f>IFERROR(INDEX('Cost_Components'!$Q$2:$Q$28,MATCH(E794,'Cost_Components'!$A$2:$A$28,0)),"")</f>
      </c>
      <c r="V794" s="90" t="str">
        <f>1/(1+'Calculation_Assumptions'!$B$5)^(B794-'Calculation_Assumptions'!$B$2)</f>
      </c>
      <c r="W794" s="91" t="str">
        <f>Q794*V794</f>
      </c>
      <c r="X794" s="92" t="str">
        <f>R794*V794</f>
      </c>
      <c r="Y794" s="93" t="str">
        <f>S794*V794</f>
      </c>
      <c r="Z794" s="94" t="str">
        <f>IFERROR(INDEX('Cost_Components'!$T$2:$T$28,MATCH(E794,'Cost_Components'!$A$2:$A$28,0)),"")</f>
      </c>
      <c r="AA794" s="95" t="str">
        <f>IFERROR(INDEX('Cost_Components'!$U$2:$U$28,MATCH(E794,'Cost_Components'!$A$2:$A$28,0)),"")</f>
      </c>
      <c r="AB794" s="96" t="str">
        <f>IFERROR(INDEX('Cost_Components'!$V$2:$V$28,MATCH(E794,'Cost_Components'!$A$2:$A$28,0)),"")</f>
      </c>
      <c r="AC794" s="97" t="str">
        <f>IFERROR(INDEX('Cost_Components'!$M$2:$M$28,MATCH(E794,'Cost_Components'!$A$2:$A$28,0)),"")</f>
      </c>
      <c r="AD794" s="98" t="str">
        <f>IFERROR(INDEX('Cost_Components'!$N$2:$N$28,MATCH(E794,'Cost_Components'!$A$2:$A$28,0)),"")</f>
      </c>
      <c r="AE794" s="34" t="str">
        <f>IFERROR(INDEX('Cost_Components'!$O$2:$O$28,MATCH(E794,'Cost_Components'!$A$2:$A$28,0)),"")</f>
      </c>
      <c r="AF794" s="99" t="n">
        <v>653560.230893286</v>
      </c>
      <c r="AG794" s="100" t="n">
        <v>683611.256860751</v>
      </c>
      <c r="AH794" s="101" t="str">
        <f>IF(H794="shared-count-once",COUNTIFS($A$2:$A$1405,A794,$B$2:$B$1405,B794,$E$2:$E$1405,E794),1)</f>
      </c>
      <c r="AI794" s="102" t="n">
        <v>310068287.63643</v>
      </c>
      <c r="AJ794" s="103" t="str">
        <f>IF(AI794=0,"",Q794/AI794)</f>
      </c>
      <c r="AK794" s="104" t="str">
        <f>IF(AI794=0,"",R794/AI794)</f>
      </c>
      <c r="AL794" s="105" t="str">
        <f>IF(AI794=0,"",S794/AI794)</f>
      </c>
      <c r="AM794" s="106" t="str">
        <f>IF(AI794=0,"",Y794/AI794)</f>
      </c>
    </row>
    <row r="795">
      <c r="A795" t="s">
        <v>115</v>
      </c>
      <c r="B795" s="73" t="n">
        <v>2038</v>
      </c>
      <c r="C795" t="s">
        <v>231</v>
      </c>
      <c r="D795" t="s">
        <v>211</v>
      </c>
      <c r="E795" s="74" t="s">
        <v>305</v>
      </c>
      <c r="F795" s="75" t="s">
        <v>306</v>
      </c>
      <c r="G795" s="76" t="s">
        <v>241</v>
      </c>
      <c r="H795" s="77" t="s">
        <v>240</v>
      </c>
      <c r="I795" s="78" t="s">
        <v>304</v>
      </c>
      <c r="J795" s="79" t="str">
        <f>IFERROR(INDEX('Cost_Components'!$K$2:$K$28,MATCH(E795,'Cost_Components'!$A$2:$A$28,0)),"")</f>
      </c>
      <c r="K795" s="80" t="str">
        <f>IF(OR(L795="",Z795="",AA795="",AB795=""),"",IF(B795&lt;AA795,L795,IF(B795&gt;AB795,Z795,L795+(Z795-L795)*MIN(MAX((B795-AA795+1)/MAX(AB795-AA795+1,1),0),1))))</f>
      </c>
      <c r="L795" s="81" t="str">
        <f>IFERROR(INDEX('Cost_Components'!$S$2:$S$28,MATCH(E795,'Cost_Components'!$A$2:$A$28,0)),"")</f>
      </c>
      <c r="M795" s="82" t="str">
        <f>IFERROR(INDEX('Cost_Components'!$L$2:$L$28,MATCH(E795,'Cost_Components'!$A$2:$A$28,0)),"")</f>
      </c>
      <c r="N795" s="83" t="str">
        <f>IFERROR(INDEX('Cost_Components'!$P$2:$P$28,MATCH(E795,'Cost_Components'!$A$2:$A$28,0)),"")</f>
      </c>
      <c r="O795" s="84" t="str">
        <f>AF795*J795</f>
      </c>
      <c r="P795" s="85" t="str">
        <f>AG795*J795</f>
      </c>
      <c r="Q795" s="86" t="str">
        <f>P795*L795*M795*N795</f>
      </c>
      <c r="R795" s="87" t="str">
        <f>O795*K795*M795*N795</f>
      </c>
      <c r="S795" s="88" t="str">
        <f>R795-Q795</f>
      </c>
      <c r="T795" s="34" t="str">
        <f>IFERROR(INDEX('Cost_Components'!$R$2:$R$28,MATCH(E795,'Cost_Components'!$A$2:$A$28,0)),"")</f>
      </c>
      <c r="U795" s="89" t="str">
        <f>IFERROR(INDEX('Cost_Components'!$Q$2:$Q$28,MATCH(E795,'Cost_Components'!$A$2:$A$28,0)),"")</f>
      </c>
      <c r="V795" s="90" t="str">
        <f>1/(1+'Calculation_Assumptions'!$B$5)^(B795-'Calculation_Assumptions'!$B$2)</f>
      </c>
      <c r="W795" s="91" t="str">
        <f>Q795*V795</f>
      </c>
      <c r="X795" s="92" t="str">
        <f>R795*V795</f>
      </c>
      <c r="Y795" s="93" t="str">
        <f>S795*V795</f>
      </c>
      <c r="Z795" s="94" t="str">
        <f>IFERROR(INDEX('Cost_Components'!$T$2:$T$28,MATCH(E795,'Cost_Components'!$A$2:$A$28,0)),"")</f>
      </c>
      <c r="AA795" s="95" t="str">
        <f>IFERROR(INDEX('Cost_Components'!$U$2:$U$28,MATCH(E795,'Cost_Components'!$A$2:$A$28,0)),"")</f>
      </c>
      <c r="AB795" s="96" t="str">
        <f>IFERROR(INDEX('Cost_Components'!$V$2:$V$28,MATCH(E795,'Cost_Components'!$A$2:$A$28,0)),"")</f>
      </c>
      <c r="AC795" s="97" t="str">
        <f>IFERROR(INDEX('Cost_Components'!$M$2:$M$28,MATCH(E795,'Cost_Components'!$A$2:$A$28,0)),"")</f>
      </c>
      <c r="AD795" s="98" t="str">
        <f>IFERROR(INDEX('Cost_Components'!$N$2:$N$28,MATCH(E795,'Cost_Components'!$A$2:$A$28,0)),"")</f>
      </c>
      <c r="AE795" s="34" t="str">
        <f>IFERROR(INDEX('Cost_Components'!$O$2:$O$28,MATCH(E795,'Cost_Components'!$A$2:$A$28,0)),"")</f>
      </c>
      <c r="AF795" s="99" t="n">
        <v>671514.218951095</v>
      </c>
      <c r="AG795" s="100" t="n">
        <v>705552.745987036</v>
      </c>
      <c r="AH795" s="101" t="str">
        <f>IF(H795="shared-count-once",COUNTIFS($A$2:$A$1405,A795,$B$2:$B$1405,B795,$E$2:$E$1405,E795),1)</f>
      </c>
      <c r="AI795" s="102" t="n">
        <v>311532999.13163</v>
      </c>
      <c r="AJ795" s="103" t="str">
        <f>IF(AI795=0,"",Q795/AI795)</f>
      </c>
      <c r="AK795" s="104" t="str">
        <f>IF(AI795=0,"",R795/AI795)</f>
      </c>
      <c r="AL795" s="105" t="str">
        <f>IF(AI795=0,"",S795/AI795)</f>
      </c>
      <c r="AM795" s="106" t="str">
        <f>IF(AI795=0,"",Y795/AI795)</f>
      </c>
    </row>
    <row r="796">
      <c r="A796" t="s">
        <v>115</v>
      </c>
      <c r="B796" s="73" t="n">
        <v>2039</v>
      </c>
      <c r="C796" t="s">
        <v>231</v>
      </c>
      <c r="D796" t="s">
        <v>211</v>
      </c>
      <c r="E796" s="74" t="s">
        <v>305</v>
      </c>
      <c r="F796" s="75" t="s">
        <v>306</v>
      </c>
      <c r="G796" s="76" t="s">
        <v>241</v>
      </c>
      <c r="H796" s="77" t="s">
        <v>240</v>
      </c>
      <c r="I796" s="78" t="s">
        <v>304</v>
      </c>
      <c r="J796" s="79" t="str">
        <f>IFERROR(INDEX('Cost_Components'!$K$2:$K$28,MATCH(E796,'Cost_Components'!$A$2:$A$28,0)),"")</f>
      </c>
      <c r="K796" s="80" t="str">
        <f>IF(OR(L796="",Z796="",AA796="",AB796=""),"",IF(B796&lt;AA796,L796,IF(B796&gt;AB796,Z796,L796+(Z796-L796)*MIN(MAX((B796-AA796+1)/MAX(AB796-AA796+1,1),0),1))))</f>
      </c>
      <c r="L796" s="81" t="str">
        <f>IFERROR(INDEX('Cost_Components'!$S$2:$S$28,MATCH(E796,'Cost_Components'!$A$2:$A$28,0)),"")</f>
      </c>
      <c r="M796" s="82" t="str">
        <f>IFERROR(INDEX('Cost_Components'!$L$2:$L$28,MATCH(E796,'Cost_Components'!$A$2:$A$28,0)),"")</f>
      </c>
      <c r="N796" s="83" t="str">
        <f>IFERROR(INDEX('Cost_Components'!$P$2:$P$28,MATCH(E796,'Cost_Components'!$A$2:$A$28,0)),"")</f>
      </c>
      <c r="O796" s="84" t="str">
        <f>AF796*J796</f>
      </c>
      <c r="P796" s="85" t="str">
        <f>AG796*J796</f>
      </c>
      <c r="Q796" s="86" t="str">
        <f>P796*L796*M796*N796</f>
      </c>
      <c r="R796" s="87" t="str">
        <f>O796*K796*M796*N796</f>
      </c>
      <c r="S796" s="88" t="str">
        <f>R796-Q796</f>
      </c>
      <c r="T796" s="34" t="str">
        <f>IFERROR(INDEX('Cost_Components'!$R$2:$R$28,MATCH(E796,'Cost_Components'!$A$2:$A$28,0)),"")</f>
      </c>
      <c r="U796" s="89" t="str">
        <f>IFERROR(INDEX('Cost_Components'!$Q$2:$Q$28,MATCH(E796,'Cost_Components'!$A$2:$A$28,0)),"")</f>
      </c>
      <c r="V796" s="90" t="str">
        <f>1/(1+'Calculation_Assumptions'!$B$5)^(B796-'Calculation_Assumptions'!$B$2)</f>
      </c>
      <c r="W796" s="91" t="str">
        <f>Q796*V796</f>
      </c>
      <c r="X796" s="92" t="str">
        <f>R796*V796</f>
      </c>
      <c r="Y796" s="93" t="str">
        <f>S796*V796</f>
      </c>
      <c r="Z796" s="94" t="str">
        <f>IFERROR(INDEX('Cost_Components'!$T$2:$T$28,MATCH(E796,'Cost_Components'!$A$2:$A$28,0)),"")</f>
      </c>
      <c r="AA796" s="95" t="str">
        <f>IFERROR(INDEX('Cost_Components'!$U$2:$U$28,MATCH(E796,'Cost_Components'!$A$2:$A$28,0)),"")</f>
      </c>
      <c r="AB796" s="96" t="str">
        <f>IFERROR(INDEX('Cost_Components'!$V$2:$V$28,MATCH(E796,'Cost_Components'!$A$2:$A$28,0)),"")</f>
      </c>
      <c r="AC796" s="97" t="str">
        <f>IFERROR(INDEX('Cost_Components'!$M$2:$M$28,MATCH(E796,'Cost_Components'!$A$2:$A$28,0)),"")</f>
      </c>
      <c r="AD796" s="98" t="str">
        <f>IFERROR(INDEX('Cost_Components'!$N$2:$N$28,MATCH(E796,'Cost_Components'!$A$2:$A$28,0)),"")</f>
      </c>
      <c r="AE796" s="34" t="str">
        <f>IFERROR(INDEX('Cost_Components'!$O$2:$O$28,MATCH(E796,'Cost_Components'!$A$2:$A$28,0)),"")</f>
      </c>
      <c r="AF796" s="99" t="n">
        <v>689335.454236415</v>
      </c>
      <c r="AG796" s="100" t="n">
        <v>727508.510586841</v>
      </c>
      <c r="AH796" s="101" t="str">
        <f>IF(H796="shared-count-once",COUNTIFS($A$2:$A$1405,A796,$B$2:$B$1405,B796,$E$2:$E$1405,E796),1)</f>
      </c>
      <c r="AI796" s="102" t="n">
        <v>312936391.858479</v>
      </c>
      <c r="AJ796" s="103" t="str">
        <f>IF(AI796=0,"",Q796/AI796)</f>
      </c>
      <c r="AK796" s="104" t="str">
        <f>IF(AI796=0,"",R796/AI796)</f>
      </c>
      <c r="AL796" s="105" t="str">
        <f>IF(AI796=0,"",S796/AI796)</f>
      </c>
      <c r="AM796" s="106" t="str">
        <f>IF(AI796=0,"",Y796/AI796)</f>
      </c>
    </row>
    <row r="797">
      <c r="A797" t="s">
        <v>115</v>
      </c>
      <c r="B797" s="73" t="n">
        <v>2040</v>
      </c>
      <c r="C797" t="s">
        <v>231</v>
      </c>
      <c r="D797" t="s">
        <v>211</v>
      </c>
      <c r="E797" s="74" t="s">
        <v>305</v>
      </c>
      <c r="F797" s="75" t="s">
        <v>306</v>
      </c>
      <c r="G797" s="76" t="s">
        <v>241</v>
      </c>
      <c r="H797" s="77" t="s">
        <v>240</v>
      </c>
      <c r="I797" s="78" t="s">
        <v>304</v>
      </c>
      <c r="J797" s="79" t="str">
        <f>IFERROR(INDEX('Cost_Components'!$K$2:$K$28,MATCH(E797,'Cost_Components'!$A$2:$A$28,0)),"")</f>
      </c>
      <c r="K797" s="80" t="str">
        <f>IF(OR(L797="",Z797="",AA797="",AB797=""),"",IF(B797&lt;AA797,L797,IF(B797&gt;AB797,Z797,L797+(Z797-L797)*MIN(MAX((B797-AA797+1)/MAX(AB797-AA797+1,1),0),1))))</f>
      </c>
      <c r="L797" s="81" t="str">
        <f>IFERROR(INDEX('Cost_Components'!$S$2:$S$28,MATCH(E797,'Cost_Components'!$A$2:$A$28,0)),"")</f>
      </c>
      <c r="M797" s="82" t="str">
        <f>IFERROR(INDEX('Cost_Components'!$L$2:$L$28,MATCH(E797,'Cost_Components'!$A$2:$A$28,0)),"")</f>
      </c>
      <c r="N797" s="83" t="str">
        <f>IFERROR(INDEX('Cost_Components'!$P$2:$P$28,MATCH(E797,'Cost_Components'!$A$2:$A$28,0)),"")</f>
      </c>
      <c r="O797" s="84" t="str">
        <f>AF797*J797</f>
      </c>
      <c r="P797" s="85" t="str">
        <f>AG797*J797</f>
      </c>
      <c r="Q797" s="86" t="str">
        <f>P797*L797*M797*N797</f>
      </c>
      <c r="R797" s="87" t="str">
        <f>O797*K797*M797*N797</f>
      </c>
      <c r="S797" s="88" t="str">
        <f>R797-Q797</f>
      </c>
      <c r="T797" s="34" t="str">
        <f>IFERROR(INDEX('Cost_Components'!$R$2:$R$28,MATCH(E797,'Cost_Components'!$A$2:$A$28,0)),"")</f>
      </c>
      <c r="U797" s="89" t="str">
        <f>IFERROR(INDEX('Cost_Components'!$Q$2:$Q$28,MATCH(E797,'Cost_Components'!$A$2:$A$28,0)),"")</f>
      </c>
      <c r="V797" s="90" t="str">
        <f>1/(1+'Calculation_Assumptions'!$B$5)^(B797-'Calculation_Assumptions'!$B$2)</f>
      </c>
      <c r="W797" s="91" t="str">
        <f>Q797*V797</f>
      </c>
      <c r="X797" s="92" t="str">
        <f>R797*V797</f>
      </c>
      <c r="Y797" s="93" t="str">
        <f>S797*V797</f>
      </c>
      <c r="Z797" s="94" t="str">
        <f>IFERROR(INDEX('Cost_Components'!$T$2:$T$28,MATCH(E797,'Cost_Components'!$A$2:$A$28,0)),"")</f>
      </c>
      <c r="AA797" s="95" t="str">
        <f>IFERROR(INDEX('Cost_Components'!$U$2:$U$28,MATCH(E797,'Cost_Components'!$A$2:$A$28,0)),"")</f>
      </c>
      <c r="AB797" s="96" t="str">
        <f>IFERROR(INDEX('Cost_Components'!$V$2:$V$28,MATCH(E797,'Cost_Components'!$A$2:$A$28,0)),"")</f>
      </c>
      <c r="AC797" s="97" t="str">
        <f>IFERROR(INDEX('Cost_Components'!$M$2:$M$28,MATCH(E797,'Cost_Components'!$A$2:$A$28,0)),"")</f>
      </c>
      <c r="AD797" s="98" t="str">
        <f>IFERROR(INDEX('Cost_Components'!$N$2:$N$28,MATCH(E797,'Cost_Components'!$A$2:$A$28,0)),"")</f>
      </c>
      <c r="AE797" s="34" t="str">
        <f>IFERROR(INDEX('Cost_Components'!$O$2:$O$28,MATCH(E797,'Cost_Components'!$A$2:$A$28,0)),"")</f>
      </c>
      <c r="AF797" s="99" t="n">
        <v>707211.402089671</v>
      </c>
      <c r="AG797" s="100" t="n">
        <v>749690.959694229</v>
      </c>
      <c r="AH797" s="101" t="str">
        <f>IF(H797="shared-count-once",COUNTIFS($A$2:$A$1405,A797,$B$2:$B$1405,B797,$E$2:$E$1405,E797),1)</f>
      </c>
      <c r="AI797" s="102" t="n">
        <v>314265537.410829</v>
      </c>
      <c r="AJ797" s="103" t="str">
        <f>IF(AI797=0,"",Q797/AI797)</f>
      </c>
      <c r="AK797" s="104" t="str">
        <f>IF(AI797=0,"",R797/AI797)</f>
      </c>
      <c r="AL797" s="105" t="str">
        <f>IF(AI797=0,"",S797/AI797)</f>
      </c>
      <c r="AM797" s="106" t="str">
        <f>IF(AI797=0,"",Y797/AI797)</f>
      </c>
    </row>
    <row r="798">
      <c r="A798" t="s">
        <v>115</v>
      </c>
      <c r="B798" s="73" t="n">
        <v>2041</v>
      </c>
      <c r="C798" t="s">
        <v>231</v>
      </c>
      <c r="D798" t="s">
        <v>211</v>
      </c>
      <c r="E798" s="74" t="s">
        <v>305</v>
      </c>
      <c r="F798" s="75" t="s">
        <v>306</v>
      </c>
      <c r="G798" s="76" t="s">
        <v>241</v>
      </c>
      <c r="H798" s="77" t="s">
        <v>240</v>
      </c>
      <c r="I798" s="78" t="s">
        <v>304</v>
      </c>
      <c r="J798" s="79" t="str">
        <f>IFERROR(INDEX('Cost_Components'!$K$2:$K$28,MATCH(E798,'Cost_Components'!$A$2:$A$28,0)),"")</f>
      </c>
      <c r="K798" s="80" t="str">
        <f>IF(OR(L798="",Z798="",AA798="",AB798=""),"",IF(B798&lt;AA798,L798,IF(B798&gt;AB798,Z798,L798+(Z798-L798)*MIN(MAX((B798-AA798+1)/MAX(AB798-AA798+1,1),0),1))))</f>
      </c>
      <c r="L798" s="81" t="str">
        <f>IFERROR(INDEX('Cost_Components'!$S$2:$S$28,MATCH(E798,'Cost_Components'!$A$2:$A$28,0)),"")</f>
      </c>
      <c r="M798" s="82" t="str">
        <f>IFERROR(INDEX('Cost_Components'!$L$2:$L$28,MATCH(E798,'Cost_Components'!$A$2:$A$28,0)),"")</f>
      </c>
      <c r="N798" s="83" t="str">
        <f>IFERROR(INDEX('Cost_Components'!$P$2:$P$28,MATCH(E798,'Cost_Components'!$A$2:$A$28,0)),"")</f>
      </c>
      <c r="O798" s="84" t="str">
        <f>AF798*J798</f>
      </c>
      <c r="P798" s="85" t="str">
        <f>AG798*J798</f>
      </c>
      <c r="Q798" s="86" t="str">
        <f>P798*L798*M798*N798</f>
      </c>
      <c r="R798" s="87" t="str">
        <f>O798*K798*M798*N798</f>
      </c>
      <c r="S798" s="88" t="str">
        <f>R798-Q798</f>
      </c>
      <c r="T798" s="34" t="str">
        <f>IFERROR(INDEX('Cost_Components'!$R$2:$R$28,MATCH(E798,'Cost_Components'!$A$2:$A$28,0)),"")</f>
      </c>
      <c r="U798" s="89" t="str">
        <f>IFERROR(INDEX('Cost_Components'!$Q$2:$Q$28,MATCH(E798,'Cost_Components'!$A$2:$A$28,0)),"")</f>
      </c>
      <c r="V798" s="90" t="str">
        <f>1/(1+'Calculation_Assumptions'!$B$5)^(B798-'Calculation_Assumptions'!$B$2)</f>
      </c>
      <c r="W798" s="91" t="str">
        <f>Q798*V798</f>
      </c>
      <c r="X798" s="92" t="str">
        <f>R798*V798</f>
      </c>
      <c r="Y798" s="93" t="str">
        <f>S798*V798</f>
      </c>
      <c r="Z798" s="94" t="str">
        <f>IFERROR(INDEX('Cost_Components'!$T$2:$T$28,MATCH(E798,'Cost_Components'!$A$2:$A$28,0)),"")</f>
      </c>
      <c r="AA798" s="95" t="str">
        <f>IFERROR(INDEX('Cost_Components'!$U$2:$U$28,MATCH(E798,'Cost_Components'!$A$2:$A$28,0)),"")</f>
      </c>
      <c r="AB798" s="96" t="str">
        <f>IFERROR(INDEX('Cost_Components'!$V$2:$V$28,MATCH(E798,'Cost_Components'!$A$2:$A$28,0)),"")</f>
      </c>
      <c r="AC798" s="97" t="str">
        <f>IFERROR(INDEX('Cost_Components'!$M$2:$M$28,MATCH(E798,'Cost_Components'!$A$2:$A$28,0)),"")</f>
      </c>
      <c r="AD798" s="98" t="str">
        <f>IFERROR(INDEX('Cost_Components'!$N$2:$N$28,MATCH(E798,'Cost_Components'!$A$2:$A$28,0)),"")</f>
      </c>
      <c r="AE798" s="34" t="str">
        <f>IFERROR(INDEX('Cost_Components'!$O$2:$O$28,MATCH(E798,'Cost_Components'!$A$2:$A$28,0)),"")</f>
      </c>
      <c r="AF798" s="99" t="n">
        <v>725015.441569016</v>
      </c>
      <c r="AG798" s="100" t="n">
        <v>771955.54786036</v>
      </c>
      <c r="AH798" s="101" t="str">
        <f>IF(H798="shared-count-once",COUNTIFS($A$2:$A$1405,A798,$B$2:$B$1405,B798,$E$2:$E$1405,E798),1)</f>
      </c>
      <c r="AI798" s="102" t="n">
        <v>315525215.312548</v>
      </c>
      <c r="AJ798" s="103" t="str">
        <f>IF(AI798=0,"",Q798/AI798)</f>
      </c>
      <c r="AK798" s="104" t="str">
        <f>IF(AI798=0,"",R798/AI798)</f>
      </c>
      <c r="AL798" s="105" t="str">
        <f>IF(AI798=0,"",S798/AI798)</f>
      </c>
      <c r="AM798" s="106" t="str">
        <f>IF(AI798=0,"",Y798/AI798)</f>
      </c>
    </row>
    <row r="799">
      <c r="A799" t="s">
        <v>115</v>
      </c>
      <c r="B799" s="73" t="n">
        <v>2042</v>
      </c>
      <c r="C799" t="s">
        <v>231</v>
      </c>
      <c r="D799" t="s">
        <v>211</v>
      </c>
      <c r="E799" s="74" t="s">
        <v>305</v>
      </c>
      <c r="F799" s="75" t="s">
        <v>306</v>
      </c>
      <c r="G799" s="76" t="s">
        <v>241</v>
      </c>
      <c r="H799" s="77" t="s">
        <v>240</v>
      </c>
      <c r="I799" s="78" t="s">
        <v>304</v>
      </c>
      <c r="J799" s="79" t="str">
        <f>IFERROR(INDEX('Cost_Components'!$K$2:$K$28,MATCH(E799,'Cost_Components'!$A$2:$A$28,0)),"")</f>
      </c>
      <c r="K799" s="80" t="str">
        <f>IF(OR(L799="",Z799="",AA799="",AB799=""),"",IF(B799&lt;AA799,L799,IF(B799&gt;AB799,Z799,L799+(Z799-L799)*MIN(MAX((B799-AA799+1)/MAX(AB799-AA799+1,1),0),1))))</f>
      </c>
      <c r="L799" s="81" t="str">
        <f>IFERROR(INDEX('Cost_Components'!$S$2:$S$28,MATCH(E799,'Cost_Components'!$A$2:$A$28,0)),"")</f>
      </c>
      <c r="M799" s="82" t="str">
        <f>IFERROR(INDEX('Cost_Components'!$L$2:$L$28,MATCH(E799,'Cost_Components'!$A$2:$A$28,0)),"")</f>
      </c>
      <c r="N799" s="83" t="str">
        <f>IFERROR(INDEX('Cost_Components'!$P$2:$P$28,MATCH(E799,'Cost_Components'!$A$2:$A$28,0)),"")</f>
      </c>
      <c r="O799" s="84" t="str">
        <f>AF799*J799</f>
      </c>
      <c r="P799" s="85" t="str">
        <f>AG799*J799</f>
      </c>
      <c r="Q799" s="86" t="str">
        <f>P799*L799*M799*N799</f>
      </c>
      <c r="R799" s="87" t="str">
        <f>O799*K799*M799*N799</f>
      </c>
      <c r="S799" s="88" t="str">
        <f>R799-Q799</f>
      </c>
      <c r="T799" s="34" t="str">
        <f>IFERROR(INDEX('Cost_Components'!$R$2:$R$28,MATCH(E799,'Cost_Components'!$A$2:$A$28,0)),"")</f>
      </c>
      <c r="U799" s="89" t="str">
        <f>IFERROR(INDEX('Cost_Components'!$Q$2:$Q$28,MATCH(E799,'Cost_Components'!$A$2:$A$28,0)),"")</f>
      </c>
      <c r="V799" s="90" t="str">
        <f>1/(1+'Calculation_Assumptions'!$B$5)^(B799-'Calculation_Assumptions'!$B$2)</f>
      </c>
      <c r="W799" s="91" t="str">
        <f>Q799*V799</f>
      </c>
      <c r="X799" s="92" t="str">
        <f>R799*V799</f>
      </c>
      <c r="Y799" s="93" t="str">
        <f>S799*V799</f>
      </c>
      <c r="Z799" s="94" t="str">
        <f>IFERROR(INDEX('Cost_Components'!$T$2:$T$28,MATCH(E799,'Cost_Components'!$A$2:$A$28,0)),"")</f>
      </c>
      <c r="AA799" s="95" t="str">
        <f>IFERROR(INDEX('Cost_Components'!$U$2:$U$28,MATCH(E799,'Cost_Components'!$A$2:$A$28,0)),"")</f>
      </c>
      <c r="AB799" s="96" t="str">
        <f>IFERROR(INDEX('Cost_Components'!$V$2:$V$28,MATCH(E799,'Cost_Components'!$A$2:$A$28,0)),"")</f>
      </c>
      <c r="AC799" s="97" t="str">
        <f>IFERROR(INDEX('Cost_Components'!$M$2:$M$28,MATCH(E799,'Cost_Components'!$A$2:$A$28,0)),"")</f>
      </c>
      <c r="AD799" s="98" t="str">
        <f>IFERROR(INDEX('Cost_Components'!$N$2:$N$28,MATCH(E799,'Cost_Components'!$A$2:$A$28,0)),"")</f>
      </c>
      <c r="AE799" s="34" t="str">
        <f>IFERROR(INDEX('Cost_Components'!$O$2:$O$28,MATCH(E799,'Cost_Components'!$A$2:$A$28,0)),"")</f>
      </c>
      <c r="AF799" s="99" t="n">
        <v>742684.552163285</v>
      </c>
      <c r="AG799" s="100" t="n">
        <v>794235.637039034</v>
      </c>
      <c r="AH799" s="101" t="str">
        <f>IF(H799="shared-count-once",COUNTIFS($A$2:$A$1405,A799,$B$2:$B$1405,B799,$E$2:$E$1405,E799),1)</f>
      </c>
      <c r="AI799" s="102" t="n">
        <v>316707694.211882</v>
      </c>
      <c r="AJ799" s="103" t="str">
        <f>IF(AI799=0,"",Q799/AI799)</f>
      </c>
      <c r="AK799" s="104" t="str">
        <f>IF(AI799=0,"",R799/AI799)</f>
      </c>
      <c r="AL799" s="105" t="str">
        <f>IF(AI799=0,"",S799/AI799)</f>
      </c>
      <c r="AM799" s="106" t="str">
        <f>IF(AI799=0,"",Y799/AI799)</f>
      </c>
    </row>
    <row r="800">
      <c r="A800" t="s">
        <v>115</v>
      </c>
      <c r="B800" s="73" t="n">
        <v>2043</v>
      </c>
      <c r="C800" t="s">
        <v>231</v>
      </c>
      <c r="D800" t="s">
        <v>211</v>
      </c>
      <c r="E800" s="74" t="s">
        <v>305</v>
      </c>
      <c r="F800" s="75" t="s">
        <v>306</v>
      </c>
      <c r="G800" s="76" t="s">
        <v>241</v>
      </c>
      <c r="H800" s="77" t="s">
        <v>240</v>
      </c>
      <c r="I800" s="78" t="s">
        <v>304</v>
      </c>
      <c r="J800" s="79" t="str">
        <f>IFERROR(INDEX('Cost_Components'!$K$2:$K$28,MATCH(E800,'Cost_Components'!$A$2:$A$28,0)),"")</f>
      </c>
      <c r="K800" s="80" t="str">
        <f>IF(OR(L800="",Z800="",AA800="",AB800=""),"",IF(B800&lt;AA800,L800,IF(B800&gt;AB800,Z800,L800+(Z800-L800)*MIN(MAX((B800-AA800+1)/MAX(AB800-AA800+1,1),0),1))))</f>
      </c>
      <c r="L800" s="81" t="str">
        <f>IFERROR(INDEX('Cost_Components'!$S$2:$S$28,MATCH(E800,'Cost_Components'!$A$2:$A$28,0)),"")</f>
      </c>
      <c r="M800" s="82" t="str">
        <f>IFERROR(INDEX('Cost_Components'!$L$2:$L$28,MATCH(E800,'Cost_Components'!$A$2:$A$28,0)),"")</f>
      </c>
      <c r="N800" s="83" t="str">
        <f>IFERROR(INDEX('Cost_Components'!$P$2:$P$28,MATCH(E800,'Cost_Components'!$A$2:$A$28,0)),"")</f>
      </c>
      <c r="O800" s="84" t="str">
        <f>AF800*J800</f>
      </c>
      <c r="P800" s="85" t="str">
        <f>AG800*J800</f>
      </c>
      <c r="Q800" s="86" t="str">
        <f>P800*L800*M800*N800</f>
      </c>
      <c r="R800" s="87" t="str">
        <f>O800*K800*M800*N800</f>
      </c>
      <c r="S800" s="88" t="str">
        <f>R800-Q800</f>
      </c>
      <c r="T800" s="34" t="str">
        <f>IFERROR(INDEX('Cost_Components'!$R$2:$R$28,MATCH(E800,'Cost_Components'!$A$2:$A$28,0)),"")</f>
      </c>
      <c r="U800" s="89" t="str">
        <f>IFERROR(INDEX('Cost_Components'!$Q$2:$Q$28,MATCH(E800,'Cost_Components'!$A$2:$A$28,0)),"")</f>
      </c>
      <c r="V800" s="90" t="str">
        <f>1/(1+'Calculation_Assumptions'!$B$5)^(B800-'Calculation_Assumptions'!$B$2)</f>
      </c>
      <c r="W800" s="91" t="str">
        <f>Q800*V800</f>
      </c>
      <c r="X800" s="92" t="str">
        <f>R800*V800</f>
      </c>
      <c r="Y800" s="93" t="str">
        <f>S800*V800</f>
      </c>
      <c r="Z800" s="94" t="str">
        <f>IFERROR(INDEX('Cost_Components'!$T$2:$T$28,MATCH(E800,'Cost_Components'!$A$2:$A$28,0)),"")</f>
      </c>
      <c r="AA800" s="95" t="str">
        <f>IFERROR(INDEX('Cost_Components'!$U$2:$U$28,MATCH(E800,'Cost_Components'!$A$2:$A$28,0)),"")</f>
      </c>
      <c r="AB800" s="96" t="str">
        <f>IFERROR(INDEX('Cost_Components'!$V$2:$V$28,MATCH(E800,'Cost_Components'!$A$2:$A$28,0)),"")</f>
      </c>
      <c r="AC800" s="97" t="str">
        <f>IFERROR(INDEX('Cost_Components'!$M$2:$M$28,MATCH(E800,'Cost_Components'!$A$2:$A$28,0)),"")</f>
      </c>
      <c r="AD800" s="98" t="str">
        <f>IFERROR(INDEX('Cost_Components'!$N$2:$N$28,MATCH(E800,'Cost_Components'!$A$2:$A$28,0)),"")</f>
      </c>
      <c r="AE800" s="34" t="str">
        <f>IFERROR(INDEX('Cost_Components'!$O$2:$O$28,MATCH(E800,'Cost_Components'!$A$2:$A$28,0)),"")</f>
      </c>
      <c r="AF800" s="99" t="n">
        <v>760785.105418811</v>
      </c>
      <c r="AG800" s="100" t="n">
        <v>817240.619153243</v>
      </c>
      <c r="AH800" s="101" t="str">
        <f>IF(H800="shared-count-once",COUNTIFS($A$2:$A$1405,A800,$B$2:$B$1405,B800,$E$2:$E$1405,E800),1)</f>
      </c>
      <c r="AI800" s="102" t="n">
        <v>317814114.067152</v>
      </c>
      <c r="AJ800" s="103" t="str">
        <f>IF(AI800=0,"",Q800/AI800)</f>
      </c>
      <c r="AK800" s="104" t="str">
        <f>IF(AI800=0,"",R800/AI800)</f>
      </c>
      <c r="AL800" s="105" t="str">
        <f>IF(AI800=0,"",S800/AI800)</f>
      </c>
      <c r="AM800" s="106" t="str">
        <f>IF(AI800=0,"",Y800/AI800)</f>
      </c>
    </row>
    <row r="801">
      <c r="A801" t="s">
        <v>115</v>
      </c>
      <c r="B801" s="73" t="n">
        <v>2044</v>
      </c>
      <c r="C801" t="s">
        <v>231</v>
      </c>
      <c r="D801" t="s">
        <v>211</v>
      </c>
      <c r="E801" s="74" t="s">
        <v>305</v>
      </c>
      <c r="F801" s="75" t="s">
        <v>306</v>
      </c>
      <c r="G801" s="76" t="s">
        <v>241</v>
      </c>
      <c r="H801" s="77" t="s">
        <v>240</v>
      </c>
      <c r="I801" s="78" t="s">
        <v>304</v>
      </c>
      <c r="J801" s="79" t="str">
        <f>IFERROR(INDEX('Cost_Components'!$K$2:$K$28,MATCH(E801,'Cost_Components'!$A$2:$A$28,0)),"")</f>
      </c>
      <c r="K801" s="80" t="str">
        <f>IF(OR(L801="",Z801="",AA801="",AB801=""),"",IF(B801&lt;AA801,L801,IF(B801&gt;AB801,Z801,L801+(Z801-L801)*MIN(MAX((B801-AA801+1)/MAX(AB801-AA801+1,1),0),1))))</f>
      </c>
      <c r="L801" s="81" t="str">
        <f>IFERROR(INDEX('Cost_Components'!$S$2:$S$28,MATCH(E801,'Cost_Components'!$A$2:$A$28,0)),"")</f>
      </c>
      <c r="M801" s="82" t="str">
        <f>IFERROR(INDEX('Cost_Components'!$L$2:$L$28,MATCH(E801,'Cost_Components'!$A$2:$A$28,0)),"")</f>
      </c>
      <c r="N801" s="83" t="str">
        <f>IFERROR(INDEX('Cost_Components'!$P$2:$P$28,MATCH(E801,'Cost_Components'!$A$2:$A$28,0)),"")</f>
      </c>
      <c r="O801" s="84" t="str">
        <f>AF801*J801</f>
      </c>
      <c r="P801" s="85" t="str">
        <f>AG801*J801</f>
      </c>
      <c r="Q801" s="86" t="str">
        <f>P801*L801*M801*N801</f>
      </c>
      <c r="R801" s="87" t="str">
        <f>O801*K801*M801*N801</f>
      </c>
      <c r="S801" s="88" t="str">
        <f>R801-Q801</f>
      </c>
      <c r="T801" s="34" t="str">
        <f>IFERROR(INDEX('Cost_Components'!$R$2:$R$28,MATCH(E801,'Cost_Components'!$A$2:$A$28,0)),"")</f>
      </c>
      <c r="U801" s="89" t="str">
        <f>IFERROR(INDEX('Cost_Components'!$Q$2:$Q$28,MATCH(E801,'Cost_Components'!$A$2:$A$28,0)),"")</f>
      </c>
      <c r="V801" s="90" t="str">
        <f>1/(1+'Calculation_Assumptions'!$B$5)^(B801-'Calculation_Assumptions'!$B$2)</f>
      </c>
      <c r="W801" s="91" t="str">
        <f>Q801*V801</f>
      </c>
      <c r="X801" s="92" t="str">
        <f>R801*V801</f>
      </c>
      <c r="Y801" s="93" t="str">
        <f>S801*V801</f>
      </c>
      <c r="Z801" s="94" t="str">
        <f>IFERROR(INDEX('Cost_Components'!$T$2:$T$28,MATCH(E801,'Cost_Components'!$A$2:$A$28,0)),"")</f>
      </c>
      <c r="AA801" s="95" t="str">
        <f>IFERROR(INDEX('Cost_Components'!$U$2:$U$28,MATCH(E801,'Cost_Components'!$A$2:$A$28,0)),"")</f>
      </c>
      <c r="AB801" s="96" t="str">
        <f>IFERROR(INDEX('Cost_Components'!$V$2:$V$28,MATCH(E801,'Cost_Components'!$A$2:$A$28,0)),"")</f>
      </c>
      <c r="AC801" s="97" t="str">
        <f>IFERROR(INDEX('Cost_Components'!$M$2:$M$28,MATCH(E801,'Cost_Components'!$A$2:$A$28,0)),"")</f>
      </c>
      <c r="AD801" s="98" t="str">
        <f>IFERROR(INDEX('Cost_Components'!$N$2:$N$28,MATCH(E801,'Cost_Components'!$A$2:$A$28,0)),"")</f>
      </c>
      <c r="AE801" s="34" t="str">
        <f>IFERROR(INDEX('Cost_Components'!$O$2:$O$28,MATCH(E801,'Cost_Components'!$A$2:$A$28,0)),"")</f>
      </c>
      <c r="AF801" s="99" t="n">
        <v>778520.885041636</v>
      </c>
      <c r="AG801" s="100" t="n">
        <v>840004.115385512</v>
      </c>
      <c r="AH801" s="101" t="str">
        <f>IF(H801="shared-count-once",COUNTIFS($A$2:$A$1405,A801,$B$2:$B$1405,B801,$E$2:$E$1405,E801),1)</f>
      </c>
      <c r="AI801" s="102" t="n">
        <v>318840890.732156</v>
      </c>
      <c r="AJ801" s="103" t="str">
        <f>IF(AI801=0,"",Q801/AI801)</f>
      </c>
      <c r="AK801" s="104" t="str">
        <f>IF(AI801=0,"",R801/AI801)</f>
      </c>
      <c r="AL801" s="105" t="str">
        <f>IF(AI801=0,"",S801/AI801)</f>
      </c>
      <c r="AM801" s="106" t="str">
        <f>IF(AI801=0,"",Y801/AI801)</f>
      </c>
    </row>
    <row r="802">
      <c r="A802" t="s">
        <v>115</v>
      </c>
      <c r="B802" s="73" t="n">
        <v>2045</v>
      </c>
      <c r="C802" t="s">
        <v>231</v>
      </c>
      <c r="D802" t="s">
        <v>211</v>
      </c>
      <c r="E802" s="74" t="s">
        <v>305</v>
      </c>
      <c r="F802" s="75" t="s">
        <v>306</v>
      </c>
      <c r="G802" s="76" t="s">
        <v>241</v>
      </c>
      <c r="H802" s="77" t="s">
        <v>240</v>
      </c>
      <c r="I802" s="78" t="s">
        <v>304</v>
      </c>
      <c r="J802" s="79" t="str">
        <f>IFERROR(INDEX('Cost_Components'!$K$2:$K$28,MATCH(E802,'Cost_Components'!$A$2:$A$28,0)),"")</f>
      </c>
      <c r="K802" s="80" t="str">
        <f>IF(OR(L802="",Z802="",AA802="",AB802=""),"",IF(B802&lt;AA802,L802,IF(B802&gt;AB802,Z802,L802+(Z802-L802)*MIN(MAX((B802-AA802+1)/MAX(AB802-AA802+1,1),0),1))))</f>
      </c>
      <c r="L802" s="81" t="str">
        <f>IFERROR(INDEX('Cost_Components'!$S$2:$S$28,MATCH(E802,'Cost_Components'!$A$2:$A$28,0)),"")</f>
      </c>
      <c r="M802" s="82" t="str">
        <f>IFERROR(INDEX('Cost_Components'!$L$2:$L$28,MATCH(E802,'Cost_Components'!$A$2:$A$28,0)),"")</f>
      </c>
      <c r="N802" s="83" t="str">
        <f>IFERROR(INDEX('Cost_Components'!$P$2:$P$28,MATCH(E802,'Cost_Components'!$A$2:$A$28,0)),"")</f>
      </c>
      <c r="O802" s="84" t="str">
        <f>AF802*J802</f>
      </c>
      <c r="P802" s="85" t="str">
        <f>AG802*J802</f>
      </c>
      <c r="Q802" s="86" t="str">
        <f>P802*L802*M802*N802</f>
      </c>
      <c r="R802" s="87" t="str">
        <f>O802*K802*M802*N802</f>
      </c>
      <c r="S802" s="88" t="str">
        <f>R802-Q802</f>
      </c>
      <c r="T802" s="34" t="str">
        <f>IFERROR(INDEX('Cost_Components'!$R$2:$R$28,MATCH(E802,'Cost_Components'!$A$2:$A$28,0)),"")</f>
      </c>
      <c r="U802" s="89" t="str">
        <f>IFERROR(INDEX('Cost_Components'!$Q$2:$Q$28,MATCH(E802,'Cost_Components'!$A$2:$A$28,0)),"")</f>
      </c>
      <c r="V802" s="90" t="str">
        <f>1/(1+'Calculation_Assumptions'!$B$5)^(B802-'Calculation_Assumptions'!$B$2)</f>
      </c>
      <c r="W802" s="91" t="str">
        <f>Q802*V802</f>
      </c>
      <c r="X802" s="92" t="str">
        <f>R802*V802</f>
      </c>
      <c r="Y802" s="93" t="str">
        <f>S802*V802</f>
      </c>
      <c r="Z802" s="94" t="str">
        <f>IFERROR(INDEX('Cost_Components'!$T$2:$T$28,MATCH(E802,'Cost_Components'!$A$2:$A$28,0)),"")</f>
      </c>
      <c r="AA802" s="95" t="str">
        <f>IFERROR(INDEX('Cost_Components'!$U$2:$U$28,MATCH(E802,'Cost_Components'!$A$2:$A$28,0)),"")</f>
      </c>
      <c r="AB802" s="96" t="str">
        <f>IFERROR(INDEX('Cost_Components'!$V$2:$V$28,MATCH(E802,'Cost_Components'!$A$2:$A$28,0)),"")</f>
      </c>
      <c r="AC802" s="97" t="str">
        <f>IFERROR(INDEX('Cost_Components'!$M$2:$M$28,MATCH(E802,'Cost_Components'!$A$2:$A$28,0)),"")</f>
      </c>
      <c r="AD802" s="98" t="str">
        <f>IFERROR(INDEX('Cost_Components'!$N$2:$N$28,MATCH(E802,'Cost_Components'!$A$2:$A$28,0)),"")</f>
      </c>
      <c r="AE802" s="34" t="str">
        <f>IFERROR(INDEX('Cost_Components'!$O$2:$O$28,MATCH(E802,'Cost_Components'!$A$2:$A$28,0)),"")</f>
      </c>
      <c r="AF802" s="99" t="n">
        <v>795985.633146707</v>
      </c>
      <c r="AG802" s="100" t="n">
        <v>862610.261507911</v>
      </c>
      <c r="AH802" s="101" t="str">
        <f>IF(H802="shared-count-once",COUNTIFS($A$2:$A$1405,A802,$B$2:$B$1405,B802,$E$2:$E$1405,E802),1)</f>
      </c>
      <c r="AI802" s="102" t="n">
        <v>319784682.33108</v>
      </c>
      <c r="AJ802" s="103" t="str">
        <f>IF(AI802=0,"",Q802/AI802)</f>
      </c>
      <c r="AK802" s="104" t="str">
        <f>IF(AI802=0,"",R802/AI802)</f>
      </c>
      <c r="AL802" s="105" t="str">
        <f>IF(AI802=0,"",S802/AI802)</f>
      </c>
      <c r="AM802" s="106" t="str">
        <f>IF(AI802=0,"",Y802/AI802)</f>
      </c>
    </row>
    <row r="803">
      <c r="A803" t="s">
        <v>115</v>
      </c>
      <c r="B803" s="73" t="n">
        <v>2046</v>
      </c>
      <c r="C803" t="s">
        <v>231</v>
      </c>
      <c r="D803" t="s">
        <v>211</v>
      </c>
      <c r="E803" s="74" t="s">
        <v>305</v>
      </c>
      <c r="F803" s="75" t="s">
        <v>306</v>
      </c>
      <c r="G803" s="76" t="s">
        <v>241</v>
      </c>
      <c r="H803" s="77" t="s">
        <v>240</v>
      </c>
      <c r="I803" s="78" t="s">
        <v>304</v>
      </c>
      <c r="J803" s="79" t="str">
        <f>IFERROR(INDEX('Cost_Components'!$K$2:$K$28,MATCH(E803,'Cost_Components'!$A$2:$A$28,0)),"")</f>
      </c>
      <c r="K803" s="80" t="str">
        <f>IF(OR(L803="",Z803="",AA803="",AB803=""),"",IF(B803&lt;AA803,L803,IF(B803&gt;AB803,Z803,L803+(Z803-L803)*MIN(MAX((B803-AA803+1)/MAX(AB803-AA803+1,1),0),1))))</f>
      </c>
      <c r="L803" s="81" t="str">
        <f>IFERROR(INDEX('Cost_Components'!$S$2:$S$28,MATCH(E803,'Cost_Components'!$A$2:$A$28,0)),"")</f>
      </c>
      <c r="M803" s="82" t="str">
        <f>IFERROR(INDEX('Cost_Components'!$L$2:$L$28,MATCH(E803,'Cost_Components'!$A$2:$A$28,0)),"")</f>
      </c>
      <c r="N803" s="83" t="str">
        <f>IFERROR(INDEX('Cost_Components'!$P$2:$P$28,MATCH(E803,'Cost_Components'!$A$2:$A$28,0)),"")</f>
      </c>
      <c r="O803" s="84" t="str">
        <f>AF803*J803</f>
      </c>
      <c r="P803" s="85" t="str">
        <f>AG803*J803</f>
      </c>
      <c r="Q803" s="86" t="str">
        <f>P803*L803*M803*N803</f>
      </c>
      <c r="R803" s="87" t="str">
        <f>O803*K803*M803*N803</f>
      </c>
      <c r="S803" s="88" t="str">
        <f>R803-Q803</f>
      </c>
      <c r="T803" s="34" t="str">
        <f>IFERROR(INDEX('Cost_Components'!$R$2:$R$28,MATCH(E803,'Cost_Components'!$A$2:$A$28,0)),"")</f>
      </c>
      <c r="U803" s="89" t="str">
        <f>IFERROR(INDEX('Cost_Components'!$Q$2:$Q$28,MATCH(E803,'Cost_Components'!$A$2:$A$28,0)),"")</f>
      </c>
      <c r="V803" s="90" t="str">
        <f>1/(1+'Calculation_Assumptions'!$B$5)^(B803-'Calculation_Assumptions'!$B$2)</f>
      </c>
      <c r="W803" s="91" t="str">
        <f>Q803*V803</f>
      </c>
      <c r="X803" s="92" t="str">
        <f>R803*V803</f>
      </c>
      <c r="Y803" s="93" t="str">
        <f>S803*V803</f>
      </c>
      <c r="Z803" s="94" t="str">
        <f>IFERROR(INDEX('Cost_Components'!$T$2:$T$28,MATCH(E803,'Cost_Components'!$A$2:$A$28,0)),"")</f>
      </c>
      <c r="AA803" s="95" t="str">
        <f>IFERROR(INDEX('Cost_Components'!$U$2:$U$28,MATCH(E803,'Cost_Components'!$A$2:$A$28,0)),"")</f>
      </c>
      <c r="AB803" s="96" t="str">
        <f>IFERROR(INDEX('Cost_Components'!$V$2:$V$28,MATCH(E803,'Cost_Components'!$A$2:$A$28,0)),"")</f>
      </c>
      <c r="AC803" s="97" t="str">
        <f>IFERROR(INDEX('Cost_Components'!$M$2:$M$28,MATCH(E803,'Cost_Components'!$A$2:$A$28,0)),"")</f>
      </c>
      <c r="AD803" s="98" t="str">
        <f>IFERROR(INDEX('Cost_Components'!$N$2:$N$28,MATCH(E803,'Cost_Components'!$A$2:$A$28,0)),"")</f>
      </c>
      <c r="AE803" s="34" t="str">
        <f>IFERROR(INDEX('Cost_Components'!$O$2:$O$28,MATCH(E803,'Cost_Components'!$A$2:$A$28,0)),"")</f>
      </c>
      <c r="AF803" s="99" t="n">
        <v>813053.393982479</v>
      </c>
      <c r="AG803" s="100" t="n">
        <v>884924.024595172</v>
      </c>
      <c r="AH803" s="101" t="str">
        <f>IF(H803="shared-count-once",COUNTIFS($A$2:$A$1405,A803,$B$2:$B$1405,B803,$E$2:$E$1405,E803),1)</f>
      </c>
      <c r="AI803" s="102" t="n">
        <v>320645615.981408</v>
      </c>
      <c r="AJ803" s="103" t="str">
        <f>IF(AI803=0,"",Q803/AI803)</f>
      </c>
      <c r="AK803" s="104" t="str">
        <f>IF(AI803=0,"",R803/AI803)</f>
      </c>
      <c r="AL803" s="105" t="str">
        <f>IF(AI803=0,"",S803/AI803)</f>
      </c>
      <c r="AM803" s="106" t="str">
        <f>IF(AI803=0,"",Y803/AI803)</f>
      </c>
    </row>
    <row r="804">
      <c r="A804" t="s">
        <v>115</v>
      </c>
      <c r="B804" s="73" t="n">
        <v>2047</v>
      </c>
      <c r="C804" t="s">
        <v>231</v>
      </c>
      <c r="D804" t="s">
        <v>211</v>
      </c>
      <c r="E804" s="74" t="s">
        <v>305</v>
      </c>
      <c r="F804" s="75" t="s">
        <v>306</v>
      </c>
      <c r="G804" s="76" t="s">
        <v>241</v>
      </c>
      <c r="H804" s="77" t="s">
        <v>240</v>
      </c>
      <c r="I804" s="78" t="s">
        <v>304</v>
      </c>
      <c r="J804" s="79" t="str">
        <f>IFERROR(INDEX('Cost_Components'!$K$2:$K$28,MATCH(E804,'Cost_Components'!$A$2:$A$28,0)),"")</f>
      </c>
      <c r="K804" s="80" t="str">
        <f>IF(OR(L804="",Z804="",AA804="",AB804=""),"",IF(B804&lt;AA804,L804,IF(B804&gt;AB804,Z804,L804+(Z804-L804)*MIN(MAX((B804-AA804+1)/MAX(AB804-AA804+1,1),0),1))))</f>
      </c>
      <c r="L804" s="81" t="str">
        <f>IFERROR(INDEX('Cost_Components'!$S$2:$S$28,MATCH(E804,'Cost_Components'!$A$2:$A$28,0)),"")</f>
      </c>
      <c r="M804" s="82" t="str">
        <f>IFERROR(INDEX('Cost_Components'!$L$2:$L$28,MATCH(E804,'Cost_Components'!$A$2:$A$28,0)),"")</f>
      </c>
      <c r="N804" s="83" t="str">
        <f>IFERROR(INDEX('Cost_Components'!$P$2:$P$28,MATCH(E804,'Cost_Components'!$A$2:$A$28,0)),"")</f>
      </c>
      <c r="O804" s="84" t="str">
        <f>AF804*J804</f>
      </c>
      <c r="P804" s="85" t="str">
        <f>AG804*J804</f>
      </c>
      <c r="Q804" s="86" t="str">
        <f>P804*L804*M804*N804</f>
      </c>
      <c r="R804" s="87" t="str">
        <f>O804*K804*M804*N804</f>
      </c>
      <c r="S804" s="88" t="str">
        <f>R804-Q804</f>
      </c>
      <c r="T804" s="34" t="str">
        <f>IFERROR(INDEX('Cost_Components'!$R$2:$R$28,MATCH(E804,'Cost_Components'!$A$2:$A$28,0)),"")</f>
      </c>
      <c r="U804" s="89" t="str">
        <f>IFERROR(INDEX('Cost_Components'!$Q$2:$Q$28,MATCH(E804,'Cost_Components'!$A$2:$A$28,0)),"")</f>
      </c>
      <c r="V804" s="90" t="str">
        <f>1/(1+'Calculation_Assumptions'!$B$5)^(B804-'Calculation_Assumptions'!$B$2)</f>
      </c>
      <c r="W804" s="91" t="str">
        <f>Q804*V804</f>
      </c>
      <c r="X804" s="92" t="str">
        <f>R804*V804</f>
      </c>
      <c r="Y804" s="93" t="str">
        <f>S804*V804</f>
      </c>
      <c r="Z804" s="94" t="str">
        <f>IFERROR(INDEX('Cost_Components'!$T$2:$T$28,MATCH(E804,'Cost_Components'!$A$2:$A$28,0)),"")</f>
      </c>
      <c r="AA804" s="95" t="str">
        <f>IFERROR(INDEX('Cost_Components'!$U$2:$U$28,MATCH(E804,'Cost_Components'!$A$2:$A$28,0)),"")</f>
      </c>
      <c r="AB804" s="96" t="str">
        <f>IFERROR(INDEX('Cost_Components'!$V$2:$V$28,MATCH(E804,'Cost_Components'!$A$2:$A$28,0)),"")</f>
      </c>
      <c r="AC804" s="97" t="str">
        <f>IFERROR(INDEX('Cost_Components'!$M$2:$M$28,MATCH(E804,'Cost_Components'!$A$2:$A$28,0)),"")</f>
      </c>
      <c r="AD804" s="98" t="str">
        <f>IFERROR(INDEX('Cost_Components'!$N$2:$N$28,MATCH(E804,'Cost_Components'!$A$2:$A$28,0)),"")</f>
      </c>
      <c r="AE804" s="34" t="str">
        <f>IFERROR(INDEX('Cost_Components'!$O$2:$O$28,MATCH(E804,'Cost_Components'!$A$2:$A$28,0)),"")</f>
      </c>
      <c r="AF804" s="99" t="n">
        <v>829783.206286405</v>
      </c>
      <c r="AG804" s="100" t="n">
        <v>907050.931801593</v>
      </c>
      <c r="AH804" s="101" t="str">
        <f>IF(H804="shared-count-once",COUNTIFS($A$2:$A$1405,A804,$B$2:$B$1405,B804,$E$2:$E$1405,E804),1)</f>
      </c>
      <c r="AI804" s="102" t="n">
        <v>321429520.522875</v>
      </c>
      <c r="AJ804" s="103" t="str">
        <f>IF(AI804=0,"",Q804/AI804)</f>
      </c>
      <c r="AK804" s="104" t="str">
        <f>IF(AI804=0,"",R804/AI804)</f>
      </c>
      <c r="AL804" s="105" t="str">
        <f>IF(AI804=0,"",S804/AI804)</f>
      </c>
      <c r="AM804" s="106" t="str">
        <f>IF(AI804=0,"",Y804/AI804)</f>
      </c>
    </row>
    <row r="805">
      <c r="A805" t="s">
        <v>115</v>
      </c>
      <c r="B805" s="73" t="n">
        <v>2048</v>
      </c>
      <c r="C805" t="s">
        <v>231</v>
      </c>
      <c r="D805" t="s">
        <v>211</v>
      </c>
      <c r="E805" s="74" t="s">
        <v>305</v>
      </c>
      <c r="F805" s="75" t="s">
        <v>306</v>
      </c>
      <c r="G805" s="76" t="s">
        <v>241</v>
      </c>
      <c r="H805" s="77" t="s">
        <v>240</v>
      </c>
      <c r="I805" s="78" t="s">
        <v>304</v>
      </c>
      <c r="J805" s="79" t="str">
        <f>IFERROR(INDEX('Cost_Components'!$K$2:$K$28,MATCH(E805,'Cost_Components'!$A$2:$A$28,0)),"")</f>
      </c>
      <c r="K805" s="80" t="str">
        <f>IF(OR(L805="",Z805="",AA805="",AB805=""),"",IF(B805&lt;AA805,L805,IF(B805&gt;AB805,Z805,L805+(Z805-L805)*MIN(MAX((B805-AA805+1)/MAX(AB805-AA805+1,1),0),1))))</f>
      </c>
      <c r="L805" s="81" t="str">
        <f>IFERROR(INDEX('Cost_Components'!$S$2:$S$28,MATCH(E805,'Cost_Components'!$A$2:$A$28,0)),"")</f>
      </c>
      <c r="M805" s="82" t="str">
        <f>IFERROR(INDEX('Cost_Components'!$L$2:$L$28,MATCH(E805,'Cost_Components'!$A$2:$A$28,0)),"")</f>
      </c>
      <c r="N805" s="83" t="str">
        <f>IFERROR(INDEX('Cost_Components'!$P$2:$P$28,MATCH(E805,'Cost_Components'!$A$2:$A$28,0)),"")</f>
      </c>
      <c r="O805" s="84" t="str">
        <f>AF805*J805</f>
      </c>
      <c r="P805" s="85" t="str">
        <f>AG805*J805</f>
      </c>
      <c r="Q805" s="86" t="str">
        <f>P805*L805*M805*N805</f>
      </c>
      <c r="R805" s="87" t="str">
        <f>O805*K805*M805*N805</f>
      </c>
      <c r="S805" s="88" t="str">
        <f>R805-Q805</f>
      </c>
      <c r="T805" s="34" t="str">
        <f>IFERROR(INDEX('Cost_Components'!$R$2:$R$28,MATCH(E805,'Cost_Components'!$A$2:$A$28,0)),"")</f>
      </c>
      <c r="U805" s="89" t="str">
        <f>IFERROR(INDEX('Cost_Components'!$Q$2:$Q$28,MATCH(E805,'Cost_Components'!$A$2:$A$28,0)),"")</f>
      </c>
      <c r="V805" s="90" t="str">
        <f>1/(1+'Calculation_Assumptions'!$B$5)^(B805-'Calculation_Assumptions'!$B$2)</f>
      </c>
      <c r="W805" s="91" t="str">
        <f>Q805*V805</f>
      </c>
      <c r="X805" s="92" t="str">
        <f>R805*V805</f>
      </c>
      <c r="Y805" s="93" t="str">
        <f>S805*V805</f>
      </c>
      <c r="Z805" s="94" t="str">
        <f>IFERROR(INDEX('Cost_Components'!$T$2:$T$28,MATCH(E805,'Cost_Components'!$A$2:$A$28,0)),"")</f>
      </c>
      <c r="AA805" s="95" t="str">
        <f>IFERROR(INDEX('Cost_Components'!$U$2:$U$28,MATCH(E805,'Cost_Components'!$A$2:$A$28,0)),"")</f>
      </c>
      <c r="AB805" s="96" t="str">
        <f>IFERROR(INDEX('Cost_Components'!$V$2:$V$28,MATCH(E805,'Cost_Components'!$A$2:$A$28,0)),"")</f>
      </c>
      <c r="AC805" s="97" t="str">
        <f>IFERROR(INDEX('Cost_Components'!$M$2:$M$28,MATCH(E805,'Cost_Components'!$A$2:$A$28,0)),"")</f>
      </c>
      <c r="AD805" s="98" t="str">
        <f>IFERROR(INDEX('Cost_Components'!$N$2:$N$28,MATCH(E805,'Cost_Components'!$A$2:$A$28,0)),"")</f>
      </c>
      <c r="AE805" s="34" t="str">
        <f>IFERROR(INDEX('Cost_Components'!$O$2:$O$28,MATCH(E805,'Cost_Components'!$A$2:$A$28,0)),"")</f>
      </c>
      <c r="AF805" s="99" t="n">
        <v>846925.501426773</v>
      </c>
      <c r="AG805" s="100" t="n">
        <v>929922.545249254</v>
      </c>
      <c r="AH805" s="101" t="str">
        <f>IF(H805="shared-count-once",COUNTIFS($A$2:$A$1405,A805,$B$2:$B$1405,B805,$E$2:$E$1405,E805),1)</f>
      </c>
      <c r="AI805" s="102" t="n">
        <v>322136832.260161</v>
      </c>
      <c r="AJ805" s="103" t="str">
        <f>IF(AI805=0,"",Q805/AI805)</f>
      </c>
      <c r="AK805" s="104" t="str">
        <f>IF(AI805=0,"",R805/AI805)</f>
      </c>
      <c r="AL805" s="105" t="str">
        <f>IF(AI805=0,"",S805/AI805)</f>
      </c>
      <c r="AM805" s="106" t="str">
        <f>IF(AI805=0,"",Y805/AI805)</f>
      </c>
    </row>
    <row r="806">
      <c r="A806" t="s">
        <v>115</v>
      </c>
      <c r="B806" s="73" t="n">
        <v>2049</v>
      </c>
      <c r="C806" t="s">
        <v>231</v>
      </c>
      <c r="D806" t="s">
        <v>211</v>
      </c>
      <c r="E806" s="74" t="s">
        <v>305</v>
      </c>
      <c r="F806" s="75" t="s">
        <v>306</v>
      </c>
      <c r="G806" s="76" t="s">
        <v>241</v>
      </c>
      <c r="H806" s="77" t="s">
        <v>240</v>
      </c>
      <c r="I806" s="78" t="s">
        <v>304</v>
      </c>
      <c r="J806" s="79" t="str">
        <f>IFERROR(INDEX('Cost_Components'!$K$2:$K$28,MATCH(E806,'Cost_Components'!$A$2:$A$28,0)),"")</f>
      </c>
      <c r="K806" s="80" t="str">
        <f>IF(OR(L806="",Z806="",AA806="",AB806=""),"",IF(B806&lt;AA806,L806,IF(B806&gt;AB806,Z806,L806+(Z806-L806)*MIN(MAX((B806-AA806+1)/MAX(AB806-AA806+1,1),0),1))))</f>
      </c>
      <c r="L806" s="81" t="str">
        <f>IFERROR(INDEX('Cost_Components'!$S$2:$S$28,MATCH(E806,'Cost_Components'!$A$2:$A$28,0)),"")</f>
      </c>
      <c r="M806" s="82" t="str">
        <f>IFERROR(INDEX('Cost_Components'!$L$2:$L$28,MATCH(E806,'Cost_Components'!$A$2:$A$28,0)),"")</f>
      </c>
      <c r="N806" s="83" t="str">
        <f>IFERROR(INDEX('Cost_Components'!$P$2:$P$28,MATCH(E806,'Cost_Components'!$A$2:$A$28,0)),"")</f>
      </c>
      <c r="O806" s="84" t="str">
        <f>AF806*J806</f>
      </c>
      <c r="P806" s="85" t="str">
        <f>AG806*J806</f>
      </c>
      <c r="Q806" s="86" t="str">
        <f>P806*L806*M806*N806</f>
      </c>
      <c r="R806" s="87" t="str">
        <f>O806*K806*M806*N806</f>
      </c>
      <c r="S806" s="88" t="str">
        <f>R806-Q806</f>
      </c>
      <c r="T806" s="34" t="str">
        <f>IFERROR(INDEX('Cost_Components'!$R$2:$R$28,MATCH(E806,'Cost_Components'!$A$2:$A$28,0)),"")</f>
      </c>
      <c r="U806" s="89" t="str">
        <f>IFERROR(INDEX('Cost_Components'!$Q$2:$Q$28,MATCH(E806,'Cost_Components'!$A$2:$A$28,0)),"")</f>
      </c>
      <c r="V806" s="90" t="str">
        <f>1/(1+'Calculation_Assumptions'!$B$5)^(B806-'Calculation_Assumptions'!$B$2)</f>
      </c>
      <c r="W806" s="91" t="str">
        <f>Q806*V806</f>
      </c>
      <c r="X806" s="92" t="str">
        <f>R806*V806</f>
      </c>
      <c r="Y806" s="93" t="str">
        <f>S806*V806</f>
      </c>
      <c r="Z806" s="94" t="str">
        <f>IFERROR(INDEX('Cost_Components'!$T$2:$T$28,MATCH(E806,'Cost_Components'!$A$2:$A$28,0)),"")</f>
      </c>
      <c r="AA806" s="95" t="str">
        <f>IFERROR(INDEX('Cost_Components'!$U$2:$U$28,MATCH(E806,'Cost_Components'!$A$2:$A$28,0)),"")</f>
      </c>
      <c r="AB806" s="96" t="str">
        <f>IFERROR(INDEX('Cost_Components'!$V$2:$V$28,MATCH(E806,'Cost_Components'!$A$2:$A$28,0)),"")</f>
      </c>
      <c r="AC806" s="97" t="str">
        <f>IFERROR(INDEX('Cost_Components'!$M$2:$M$28,MATCH(E806,'Cost_Components'!$A$2:$A$28,0)),"")</f>
      </c>
      <c r="AD806" s="98" t="str">
        <f>IFERROR(INDEX('Cost_Components'!$N$2:$N$28,MATCH(E806,'Cost_Components'!$A$2:$A$28,0)),"")</f>
      </c>
      <c r="AE806" s="34" t="str">
        <f>IFERROR(INDEX('Cost_Components'!$O$2:$O$28,MATCH(E806,'Cost_Components'!$A$2:$A$28,0)),"")</f>
      </c>
      <c r="AF806" s="99" t="n">
        <v>863518.284934946</v>
      </c>
      <c r="AG806" s="100" t="n">
        <v>952329.698087726</v>
      </c>
      <c r="AH806" s="101" t="str">
        <f>IF(H806="shared-count-once",COUNTIFS($A$2:$A$1405,A806,$B$2:$B$1405,B806,$E$2:$E$1405,E806),1)</f>
      </c>
      <c r="AI806" s="102" t="n">
        <v>322765819.752681</v>
      </c>
      <c r="AJ806" s="103" t="str">
        <f>IF(AI806=0,"",Q806/AI806)</f>
      </c>
      <c r="AK806" s="104" t="str">
        <f>IF(AI806=0,"",R806/AI806)</f>
      </c>
      <c r="AL806" s="105" t="str">
        <f>IF(AI806=0,"",S806/AI806)</f>
      </c>
      <c r="AM806" s="106" t="str">
        <f>IF(AI806=0,"",Y806/AI806)</f>
      </c>
    </row>
    <row r="807">
      <c r="A807" t="s">
        <v>115</v>
      </c>
      <c r="B807" s="73" t="n">
        <v>2050</v>
      </c>
      <c r="C807" t="s">
        <v>231</v>
      </c>
      <c r="D807" t="s">
        <v>211</v>
      </c>
      <c r="E807" s="74" t="s">
        <v>305</v>
      </c>
      <c r="F807" s="75" t="s">
        <v>306</v>
      </c>
      <c r="G807" s="76" t="s">
        <v>241</v>
      </c>
      <c r="H807" s="77" t="s">
        <v>240</v>
      </c>
      <c r="I807" s="78" t="s">
        <v>304</v>
      </c>
      <c r="J807" s="79" t="str">
        <f>IFERROR(INDEX('Cost_Components'!$K$2:$K$28,MATCH(E807,'Cost_Components'!$A$2:$A$28,0)),"")</f>
      </c>
      <c r="K807" s="80" t="str">
        <f>IF(OR(L807="",Z807="",AA807="",AB807=""),"",IF(B807&lt;AA807,L807,IF(B807&gt;AB807,Z807,L807+(Z807-L807)*MIN(MAX((B807-AA807+1)/MAX(AB807-AA807+1,1),0),1))))</f>
      </c>
      <c r="L807" s="81" t="str">
        <f>IFERROR(INDEX('Cost_Components'!$S$2:$S$28,MATCH(E807,'Cost_Components'!$A$2:$A$28,0)),"")</f>
      </c>
      <c r="M807" s="82" t="str">
        <f>IFERROR(INDEX('Cost_Components'!$L$2:$L$28,MATCH(E807,'Cost_Components'!$A$2:$A$28,0)),"")</f>
      </c>
      <c r="N807" s="83" t="str">
        <f>IFERROR(INDEX('Cost_Components'!$P$2:$P$28,MATCH(E807,'Cost_Components'!$A$2:$A$28,0)),"")</f>
      </c>
      <c r="O807" s="84" t="str">
        <f>AF807*J807</f>
      </c>
      <c r="P807" s="85" t="str">
        <f>AG807*J807</f>
      </c>
      <c r="Q807" s="86" t="str">
        <f>P807*L807*M807*N807</f>
      </c>
      <c r="R807" s="87" t="str">
        <f>O807*K807*M807*N807</f>
      </c>
      <c r="S807" s="88" t="str">
        <f>R807-Q807</f>
      </c>
      <c r="T807" s="34" t="str">
        <f>IFERROR(INDEX('Cost_Components'!$R$2:$R$28,MATCH(E807,'Cost_Components'!$A$2:$A$28,0)),"")</f>
      </c>
      <c r="U807" s="89" t="str">
        <f>IFERROR(INDEX('Cost_Components'!$Q$2:$Q$28,MATCH(E807,'Cost_Components'!$A$2:$A$28,0)),"")</f>
      </c>
      <c r="V807" s="90" t="str">
        <f>1/(1+'Calculation_Assumptions'!$B$5)^(B807-'Calculation_Assumptions'!$B$2)</f>
      </c>
      <c r="W807" s="91" t="str">
        <f>Q807*V807</f>
      </c>
      <c r="X807" s="92" t="str">
        <f>R807*V807</f>
      </c>
      <c r="Y807" s="93" t="str">
        <f>S807*V807</f>
      </c>
      <c r="Z807" s="94" t="str">
        <f>IFERROR(INDEX('Cost_Components'!$T$2:$T$28,MATCH(E807,'Cost_Components'!$A$2:$A$28,0)),"")</f>
      </c>
      <c r="AA807" s="95" t="str">
        <f>IFERROR(INDEX('Cost_Components'!$U$2:$U$28,MATCH(E807,'Cost_Components'!$A$2:$A$28,0)),"")</f>
      </c>
      <c r="AB807" s="96" t="str">
        <f>IFERROR(INDEX('Cost_Components'!$V$2:$V$28,MATCH(E807,'Cost_Components'!$A$2:$A$28,0)),"")</f>
      </c>
      <c r="AC807" s="97" t="str">
        <f>IFERROR(INDEX('Cost_Components'!$M$2:$M$28,MATCH(E807,'Cost_Components'!$A$2:$A$28,0)),"")</f>
      </c>
      <c r="AD807" s="98" t="str">
        <f>IFERROR(INDEX('Cost_Components'!$N$2:$N$28,MATCH(E807,'Cost_Components'!$A$2:$A$28,0)),"")</f>
      </c>
      <c r="AE807" s="34" t="str">
        <f>IFERROR(INDEX('Cost_Components'!$O$2:$O$28,MATCH(E807,'Cost_Components'!$A$2:$A$28,0)),"")</f>
      </c>
      <c r="AF807" s="99" t="n">
        <v>879235.778622948</v>
      </c>
      <c r="AG807" s="100" t="n">
        <v>973821.137530839</v>
      </c>
      <c r="AH807" s="101" t="str">
        <f>IF(H807="shared-count-once",COUNTIFS($A$2:$A$1405,A807,$B$2:$B$1405,B807,$E$2:$E$1405,E807),1)</f>
      </c>
      <c r="AI807" s="102" t="n">
        <v>323312042.563285</v>
      </c>
      <c r="AJ807" s="103" t="str">
        <f>IF(AI807=0,"",Q807/AI807)</f>
      </c>
      <c r="AK807" s="104" t="str">
        <f>IF(AI807=0,"",R807/AI807)</f>
      </c>
      <c r="AL807" s="105" t="str">
        <f>IF(AI807=0,"",S807/AI807)</f>
      </c>
      <c r="AM807" s="106" t="str">
        <f>IF(AI807=0,"",Y807/AI807)</f>
      </c>
    </row>
    <row r="808">
      <c r="A808" t="s">
        <v>115</v>
      </c>
      <c r="B808" s="73" t="n">
        <v>2025</v>
      </c>
      <c r="C808" t="s">
        <v>231</v>
      </c>
      <c r="D808" t="s">
        <v>225</v>
      </c>
      <c r="E808" s="74" t="s">
        <v>307</v>
      </c>
      <c r="F808" s="75" t="s">
        <v>308</v>
      </c>
      <c r="G808" s="76" t="s">
        <v>243</v>
      </c>
      <c r="H808" s="77" t="s">
        <v>240</v>
      </c>
      <c r="I808" s="78" t="s">
        <v>304</v>
      </c>
      <c r="J808" s="79" t="str">
        <f>IFERROR(INDEX('Cost_Components'!$K$2:$K$28,MATCH(E808,'Cost_Components'!$A$2:$A$28,0)),"")</f>
      </c>
      <c r="K808" s="80" t="str">
        <f>IF(OR(L808="",Z808="",AA808="",AB808=""),"",IF(B808&lt;AA808,L808,IF(B808&gt;AB808,Z808,L808+(Z808-L808)*MIN(MAX((B808-AA808+1)/MAX(AB808-AA808+1,1),0),1))))</f>
      </c>
      <c r="L808" s="81" t="str">
        <f>IFERROR(INDEX('Cost_Components'!$S$2:$S$28,MATCH(E808,'Cost_Components'!$A$2:$A$28,0)),"")</f>
      </c>
      <c r="M808" s="82" t="str">
        <f>IFERROR(INDEX('Cost_Components'!$L$2:$L$28,MATCH(E808,'Cost_Components'!$A$2:$A$28,0)),"")</f>
      </c>
      <c r="N808" s="83" t="str">
        <f>IFERROR(INDEX('Cost_Components'!$P$2:$P$28,MATCH(E808,'Cost_Components'!$A$2:$A$28,0)),"")</f>
      </c>
      <c r="O808" s="84" t="str">
        <f>AF808*J808</f>
      </c>
      <c r="P808" s="85" t="str">
        <f>AG808*J808</f>
      </c>
      <c r="Q808" s="86" t="str">
        <f>P808*L808*M808*N808</f>
      </c>
      <c r="R808" s="87" t="str">
        <f>O808*K808*M808*N808</f>
      </c>
      <c r="S808" s="88" t="str">
        <f>R808-Q808</f>
      </c>
      <c r="T808" s="34" t="str">
        <f>IFERROR(INDEX('Cost_Components'!$R$2:$R$28,MATCH(E808,'Cost_Components'!$A$2:$A$28,0)),"")</f>
      </c>
      <c r="U808" s="89" t="str">
        <f>IFERROR(INDEX('Cost_Components'!$Q$2:$Q$28,MATCH(E808,'Cost_Components'!$A$2:$A$28,0)),"")</f>
      </c>
      <c r="V808" s="90" t="str">
        <f>1/(1+'Calculation_Assumptions'!$B$5)^(B808-'Calculation_Assumptions'!$B$2)</f>
      </c>
      <c r="W808" s="91" t="str">
        <f>Q808*V808</f>
      </c>
      <c r="X808" s="92" t="str">
        <f>R808*V808</f>
      </c>
      <c r="Y808" s="93" t="str">
        <f>S808*V808</f>
      </c>
      <c r="Z808" s="94" t="str">
        <f>IFERROR(INDEX('Cost_Components'!$T$2:$T$28,MATCH(E808,'Cost_Components'!$A$2:$A$28,0)),"")</f>
      </c>
      <c r="AA808" s="95" t="str">
        <f>IFERROR(INDEX('Cost_Components'!$U$2:$U$28,MATCH(E808,'Cost_Components'!$A$2:$A$28,0)),"")</f>
      </c>
      <c r="AB808" s="96" t="str">
        <f>IFERROR(INDEX('Cost_Components'!$V$2:$V$28,MATCH(E808,'Cost_Components'!$A$2:$A$28,0)),"")</f>
      </c>
      <c r="AC808" s="97" t="str">
        <f>IFERROR(INDEX('Cost_Components'!$M$2:$M$28,MATCH(E808,'Cost_Components'!$A$2:$A$28,0)),"")</f>
      </c>
      <c r="AD808" s="98" t="str">
        <f>IFERROR(INDEX('Cost_Components'!$N$2:$N$28,MATCH(E808,'Cost_Components'!$A$2:$A$28,0)),"")</f>
      </c>
      <c r="AE808" s="34" t="str">
        <f>IFERROR(INDEX('Cost_Components'!$O$2:$O$28,MATCH(E808,'Cost_Components'!$A$2:$A$28,0)),"")</f>
      </c>
      <c r="AF808" s="99" t="n">
        <v>5186089.75912111</v>
      </c>
      <c r="AG808" s="100" t="n">
        <v>5189652.73871082</v>
      </c>
      <c r="AH808" s="101" t="str">
        <f>IF(H808="shared-count-once",COUNTIFS($A$2:$A$1405,A808,$B$2:$B$1405,B808,$E$2:$E$1405,E808),1)</f>
      </c>
      <c r="AI808" s="102" t="n">
        <v>288391907.644456</v>
      </c>
      <c r="AJ808" s="103" t="str">
        <f>IF(AI808=0,"",Q808/AI808)</f>
      </c>
      <c r="AK808" s="104" t="str">
        <f>IF(AI808=0,"",R808/AI808)</f>
      </c>
      <c r="AL808" s="105" t="str">
        <f>IF(AI808=0,"",S808/AI808)</f>
      </c>
      <c r="AM808" s="106" t="str">
        <f>IF(AI808=0,"",Y808/AI808)</f>
      </c>
    </row>
    <row r="809">
      <c r="A809" t="s">
        <v>115</v>
      </c>
      <c r="B809" s="73" t="n">
        <v>2026</v>
      </c>
      <c r="C809" t="s">
        <v>231</v>
      </c>
      <c r="D809" t="s">
        <v>225</v>
      </c>
      <c r="E809" s="74" t="s">
        <v>307</v>
      </c>
      <c r="F809" s="75" t="s">
        <v>308</v>
      </c>
      <c r="G809" s="76" t="s">
        <v>243</v>
      </c>
      <c r="H809" s="77" t="s">
        <v>240</v>
      </c>
      <c r="I809" s="78" t="s">
        <v>304</v>
      </c>
      <c r="J809" s="79" t="str">
        <f>IFERROR(INDEX('Cost_Components'!$K$2:$K$28,MATCH(E809,'Cost_Components'!$A$2:$A$28,0)),"")</f>
      </c>
      <c r="K809" s="80" t="str">
        <f>IF(OR(L809="",Z809="",AA809="",AB809=""),"",IF(B809&lt;AA809,L809,IF(B809&gt;AB809,Z809,L809+(Z809-L809)*MIN(MAX((B809-AA809+1)/MAX(AB809-AA809+1,1),0),1))))</f>
      </c>
      <c r="L809" s="81" t="str">
        <f>IFERROR(INDEX('Cost_Components'!$S$2:$S$28,MATCH(E809,'Cost_Components'!$A$2:$A$28,0)),"")</f>
      </c>
      <c r="M809" s="82" t="str">
        <f>IFERROR(INDEX('Cost_Components'!$L$2:$L$28,MATCH(E809,'Cost_Components'!$A$2:$A$28,0)),"")</f>
      </c>
      <c r="N809" s="83" t="str">
        <f>IFERROR(INDEX('Cost_Components'!$P$2:$P$28,MATCH(E809,'Cost_Components'!$A$2:$A$28,0)),"")</f>
      </c>
      <c r="O809" s="84" t="str">
        <f>AF809*J809</f>
      </c>
      <c r="P809" s="85" t="str">
        <f>AG809*J809</f>
      </c>
      <c r="Q809" s="86" t="str">
        <f>P809*L809*M809*N809</f>
      </c>
      <c r="R809" s="87" t="str">
        <f>O809*K809*M809*N809</f>
      </c>
      <c r="S809" s="88" t="str">
        <f>R809-Q809</f>
      </c>
      <c r="T809" s="34" t="str">
        <f>IFERROR(INDEX('Cost_Components'!$R$2:$R$28,MATCH(E809,'Cost_Components'!$A$2:$A$28,0)),"")</f>
      </c>
      <c r="U809" s="89" t="str">
        <f>IFERROR(INDEX('Cost_Components'!$Q$2:$Q$28,MATCH(E809,'Cost_Components'!$A$2:$A$28,0)),"")</f>
      </c>
      <c r="V809" s="90" t="str">
        <f>1/(1+'Calculation_Assumptions'!$B$5)^(B809-'Calculation_Assumptions'!$B$2)</f>
      </c>
      <c r="W809" s="91" t="str">
        <f>Q809*V809</f>
      </c>
      <c r="X809" s="92" t="str">
        <f>R809*V809</f>
      </c>
      <c r="Y809" s="93" t="str">
        <f>S809*V809</f>
      </c>
      <c r="Z809" s="94" t="str">
        <f>IFERROR(INDEX('Cost_Components'!$T$2:$T$28,MATCH(E809,'Cost_Components'!$A$2:$A$28,0)),"")</f>
      </c>
      <c r="AA809" s="95" t="str">
        <f>IFERROR(INDEX('Cost_Components'!$U$2:$U$28,MATCH(E809,'Cost_Components'!$A$2:$A$28,0)),"")</f>
      </c>
      <c r="AB809" s="96" t="str">
        <f>IFERROR(INDEX('Cost_Components'!$V$2:$V$28,MATCH(E809,'Cost_Components'!$A$2:$A$28,0)),"")</f>
      </c>
      <c r="AC809" s="97" t="str">
        <f>IFERROR(INDEX('Cost_Components'!$M$2:$M$28,MATCH(E809,'Cost_Components'!$A$2:$A$28,0)),"")</f>
      </c>
      <c r="AD809" s="98" t="str">
        <f>IFERROR(INDEX('Cost_Components'!$N$2:$N$28,MATCH(E809,'Cost_Components'!$A$2:$A$28,0)),"")</f>
      </c>
      <c r="AE809" s="34" t="str">
        <f>IFERROR(INDEX('Cost_Components'!$O$2:$O$28,MATCH(E809,'Cost_Components'!$A$2:$A$28,0)),"")</f>
      </c>
      <c r="AF809" s="99" t="n">
        <v>5321027.73146346</v>
      </c>
      <c r="AG809" s="100" t="n">
        <v>5331606.63176609</v>
      </c>
      <c r="AH809" s="101" t="str">
        <f>IF(H809="shared-count-once",COUNTIFS($A$2:$A$1405,A809,$B$2:$B$1405,B809,$E$2:$E$1405,E809),1)</f>
      </c>
      <c r="AI809" s="102" t="n">
        <v>290472130.233437</v>
      </c>
      <c r="AJ809" s="103" t="str">
        <f>IF(AI809=0,"",Q809/AI809)</f>
      </c>
      <c r="AK809" s="104" t="str">
        <f>IF(AI809=0,"",R809/AI809)</f>
      </c>
      <c r="AL809" s="105" t="str">
        <f>IF(AI809=0,"",S809/AI809)</f>
      </c>
      <c r="AM809" s="106" t="str">
        <f>IF(AI809=0,"",Y809/AI809)</f>
      </c>
    </row>
    <row r="810">
      <c r="A810" t="s">
        <v>115</v>
      </c>
      <c r="B810" s="73" t="n">
        <v>2027</v>
      </c>
      <c r="C810" t="s">
        <v>231</v>
      </c>
      <c r="D810" t="s">
        <v>225</v>
      </c>
      <c r="E810" s="74" t="s">
        <v>307</v>
      </c>
      <c r="F810" s="75" t="s">
        <v>308</v>
      </c>
      <c r="G810" s="76" t="s">
        <v>243</v>
      </c>
      <c r="H810" s="77" t="s">
        <v>240</v>
      </c>
      <c r="I810" s="78" t="s">
        <v>304</v>
      </c>
      <c r="J810" s="79" t="str">
        <f>IFERROR(INDEX('Cost_Components'!$K$2:$K$28,MATCH(E810,'Cost_Components'!$A$2:$A$28,0)),"")</f>
      </c>
      <c r="K810" s="80" t="str">
        <f>IF(OR(L810="",Z810="",AA810="",AB810=""),"",IF(B810&lt;AA810,L810,IF(B810&gt;AB810,Z810,L810+(Z810-L810)*MIN(MAX((B810-AA810+1)/MAX(AB810-AA810+1,1),0),1))))</f>
      </c>
      <c r="L810" s="81" t="str">
        <f>IFERROR(INDEX('Cost_Components'!$S$2:$S$28,MATCH(E810,'Cost_Components'!$A$2:$A$28,0)),"")</f>
      </c>
      <c r="M810" s="82" t="str">
        <f>IFERROR(INDEX('Cost_Components'!$L$2:$L$28,MATCH(E810,'Cost_Components'!$A$2:$A$28,0)),"")</f>
      </c>
      <c r="N810" s="83" t="str">
        <f>IFERROR(INDEX('Cost_Components'!$P$2:$P$28,MATCH(E810,'Cost_Components'!$A$2:$A$28,0)),"")</f>
      </c>
      <c r="O810" s="84" t="str">
        <f>AF810*J810</f>
      </c>
      <c r="P810" s="85" t="str">
        <f>AG810*J810</f>
      </c>
      <c r="Q810" s="86" t="str">
        <f>P810*L810*M810*N810</f>
      </c>
      <c r="R810" s="87" t="str">
        <f>O810*K810*M810*N810</f>
      </c>
      <c r="S810" s="88" t="str">
        <f>R810-Q810</f>
      </c>
      <c r="T810" s="34" t="str">
        <f>IFERROR(INDEX('Cost_Components'!$R$2:$R$28,MATCH(E810,'Cost_Components'!$A$2:$A$28,0)),"")</f>
      </c>
      <c r="U810" s="89" t="str">
        <f>IFERROR(INDEX('Cost_Components'!$Q$2:$Q$28,MATCH(E810,'Cost_Components'!$A$2:$A$28,0)),"")</f>
      </c>
      <c r="V810" s="90" t="str">
        <f>1/(1+'Calculation_Assumptions'!$B$5)^(B810-'Calculation_Assumptions'!$B$2)</f>
      </c>
      <c r="W810" s="91" t="str">
        <f>Q810*V810</f>
      </c>
      <c r="X810" s="92" t="str">
        <f>R810*V810</f>
      </c>
      <c r="Y810" s="93" t="str">
        <f>S810*V810</f>
      </c>
      <c r="Z810" s="94" t="str">
        <f>IFERROR(INDEX('Cost_Components'!$T$2:$T$28,MATCH(E810,'Cost_Components'!$A$2:$A$28,0)),"")</f>
      </c>
      <c r="AA810" s="95" t="str">
        <f>IFERROR(INDEX('Cost_Components'!$U$2:$U$28,MATCH(E810,'Cost_Components'!$A$2:$A$28,0)),"")</f>
      </c>
      <c r="AB810" s="96" t="str">
        <f>IFERROR(INDEX('Cost_Components'!$V$2:$V$28,MATCH(E810,'Cost_Components'!$A$2:$A$28,0)),"")</f>
      </c>
      <c r="AC810" s="97" t="str">
        <f>IFERROR(INDEX('Cost_Components'!$M$2:$M$28,MATCH(E810,'Cost_Components'!$A$2:$A$28,0)),"")</f>
      </c>
      <c r="AD810" s="98" t="str">
        <f>IFERROR(INDEX('Cost_Components'!$N$2:$N$28,MATCH(E810,'Cost_Components'!$A$2:$A$28,0)),"")</f>
      </c>
      <c r="AE810" s="34" t="str">
        <f>IFERROR(INDEX('Cost_Components'!$O$2:$O$28,MATCH(E810,'Cost_Components'!$A$2:$A$28,0)),"")</f>
      </c>
      <c r="AF810" s="99" t="n">
        <v>5455517.26343794</v>
      </c>
      <c r="AG810" s="100" t="n">
        <v>5476440.69085974</v>
      </c>
      <c r="AH810" s="101" t="str">
        <f>IF(H810="shared-count-once",COUNTIFS($A$2:$A$1405,A810,$B$2:$B$1405,B810,$E$2:$E$1405,E810),1)</f>
      </c>
      <c r="AI810" s="102" t="n">
        <v>292505080.826208</v>
      </c>
      <c r="AJ810" s="103" t="str">
        <f>IF(AI810=0,"",Q810/AI810)</f>
      </c>
      <c r="AK810" s="104" t="str">
        <f>IF(AI810=0,"",R810/AI810)</f>
      </c>
      <c r="AL810" s="105" t="str">
        <f>IF(AI810=0,"",S810/AI810)</f>
      </c>
      <c r="AM810" s="106" t="str">
        <f>IF(AI810=0,"",Y810/AI810)</f>
      </c>
    </row>
    <row r="811">
      <c r="A811" t="s">
        <v>115</v>
      </c>
      <c r="B811" s="73" t="n">
        <v>2028</v>
      </c>
      <c r="C811" t="s">
        <v>231</v>
      </c>
      <c r="D811" t="s">
        <v>225</v>
      </c>
      <c r="E811" s="74" t="s">
        <v>307</v>
      </c>
      <c r="F811" s="75" t="s">
        <v>308</v>
      </c>
      <c r="G811" s="76" t="s">
        <v>243</v>
      </c>
      <c r="H811" s="77" t="s">
        <v>240</v>
      </c>
      <c r="I811" s="78" t="s">
        <v>304</v>
      </c>
      <c r="J811" s="79" t="str">
        <f>IFERROR(INDEX('Cost_Components'!$K$2:$K$28,MATCH(E811,'Cost_Components'!$A$2:$A$28,0)),"")</f>
      </c>
      <c r="K811" s="80" t="str">
        <f>IF(OR(L811="",Z811="",AA811="",AB811=""),"",IF(B811&lt;AA811,L811,IF(B811&gt;AB811,Z811,L811+(Z811-L811)*MIN(MAX((B811-AA811+1)/MAX(AB811-AA811+1,1),0),1))))</f>
      </c>
      <c r="L811" s="81" t="str">
        <f>IFERROR(INDEX('Cost_Components'!$S$2:$S$28,MATCH(E811,'Cost_Components'!$A$2:$A$28,0)),"")</f>
      </c>
      <c r="M811" s="82" t="str">
        <f>IFERROR(INDEX('Cost_Components'!$L$2:$L$28,MATCH(E811,'Cost_Components'!$A$2:$A$28,0)),"")</f>
      </c>
      <c r="N811" s="83" t="str">
        <f>IFERROR(INDEX('Cost_Components'!$P$2:$P$28,MATCH(E811,'Cost_Components'!$A$2:$A$28,0)),"")</f>
      </c>
      <c r="O811" s="84" t="str">
        <f>AF811*J811</f>
      </c>
      <c r="P811" s="85" t="str">
        <f>AG811*J811</f>
      </c>
      <c r="Q811" s="86" t="str">
        <f>P811*L811*M811*N811</f>
      </c>
      <c r="R811" s="87" t="str">
        <f>O811*K811*M811*N811</f>
      </c>
      <c r="S811" s="88" t="str">
        <f>R811-Q811</f>
      </c>
      <c r="T811" s="34" t="str">
        <f>IFERROR(INDEX('Cost_Components'!$R$2:$R$28,MATCH(E811,'Cost_Components'!$A$2:$A$28,0)),"")</f>
      </c>
      <c r="U811" s="89" t="str">
        <f>IFERROR(INDEX('Cost_Components'!$Q$2:$Q$28,MATCH(E811,'Cost_Components'!$A$2:$A$28,0)),"")</f>
      </c>
      <c r="V811" s="90" t="str">
        <f>1/(1+'Calculation_Assumptions'!$B$5)^(B811-'Calculation_Assumptions'!$B$2)</f>
      </c>
      <c r="W811" s="91" t="str">
        <f>Q811*V811</f>
      </c>
      <c r="X811" s="92" t="str">
        <f>R811*V811</f>
      </c>
      <c r="Y811" s="93" t="str">
        <f>S811*V811</f>
      </c>
      <c r="Z811" s="94" t="str">
        <f>IFERROR(INDEX('Cost_Components'!$T$2:$T$28,MATCH(E811,'Cost_Components'!$A$2:$A$28,0)),"")</f>
      </c>
      <c r="AA811" s="95" t="str">
        <f>IFERROR(INDEX('Cost_Components'!$U$2:$U$28,MATCH(E811,'Cost_Components'!$A$2:$A$28,0)),"")</f>
      </c>
      <c r="AB811" s="96" t="str">
        <f>IFERROR(INDEX('Cost_Components'!$V$2:$V$28,MATCH(E811,'Cost_Components'!$A$2:$A$28,0)),"")</f>
      </c>
      <c r="AC811" s="97" t="str">
        <f>IFERROR(INDEX('Cost_Components'!$M$2:$M$28,MATCH(E811,'Cost_Components'!$A$2:$A$28,0)),"")</f>
      </c>
      <c r="AD811" s="98" t="str">
        <f>IFERROR(INDEX('Cost_Components'!$N$2:$N$28,MATCH(E811,'Cost_Components'!$A$2:$A$28,0)),"")</f>
      </c>
      <c r="AE811" s="34" t="str">
        <f>IFERROR(INDEX('Cost_Components'!$O$2:$O$28,MATCH(E811,'Cost_Components'!$A$2:$A$28,0)),"")</f>
      </c>
      <c r="AF811" s="99" t="n">
        <v>5586668.15661908</v>
      </c>
      <c r="AG811" s="100" t="n">
        <v>5621302.83286355</v>
      </c>
      <c r="AH811" s="101" t="str">
        <f>IF(H811="shared-count-once",COUNTIFS($A$2:$A$1405,A811,$B$2:$B$1405,B811,$E$2:$E$1405,E811),1)</f>
      </c>
      <c r="AI811" s="102" t="n">
        <v>294484707.921554</v>
      </c>
      <c r="AJ811" s="103" t="str">
        <f>IF(AI811=0,"",Q811/AI811)</f>
      </c>
      <c r="AK811" s="104" t="str">
        <f>IF(AI811=0,"",R811/AI811)</f>
      </c>
      <c r="AL811" s="105" t="str">
        <f>IF(AI811=0,"",S811/AI811)</f>
      </c>
      <c r="AM811" s="106" t="str">
        <f>IF(AI811=0,"",Y811/AI811)</f>
      </c>
    </row>
    <row r="812">
      <c r="A812" t="s">
        <v>115</v>
      </c>
      <c r="B812" s="73" t="n">
        <v>2029</v>
      </c>
      <c r="C812" t="s">
        <v>231</v>
      </c>
      <c r="D812" t="s">
        <v>225</v>
      </c>
      <c r="E812" s="74" t="s">
        <v>307</v>
      </c>
      <c r="F812" s="75" t="s">
        <v>308</v>
      </c>
      <c r="G812" s="76" t="s">
        <v>243</v>
      </c>
      <c r="H812" s="77" t="s">
        <v>240</v>
      </c>
      <c r="I812" s="78" t="s">
        <v>304</v>
      </c>
      <c r="J812" s="79" t="str">
        <f>IFERROR(INDEX('Cost_Components'!$K$2:$K$28,MATCH(E812,'Cost_Components'!$A$2:$A$28,0)),"")</f>
      </c>
      <c r="K812" s="80" t="str">
        <f>IF(OR(L812="",Z812="",AA812="",AB812=""),"",IF(B812&lt;AA812,L812,IF(B812&gt;AB812,Z812,L812+(Z812-L812)*MIN(MAX((B812-AA812+1)/MAX(AB812-AA812+1,1),0),1))))</f>
      </c>
      <c r="L812" s="81" t="str">
        <f>IFERROR(INDEX('Cost_Components'!$S$2:$S$28,MATCH(E812,'Cost_Components'!$A$2:$A$28,0)),"")</f>
      </c>
      <c r="M812" s="82" t="str">
        <f>IFERROR(INDEX('Cost_Components'!$L$2:$L$28,MATCH(E812,'Cost_Components'!$A$2:$A$28,0)),"")</f>
      </c>
      <c r="N812" s="83" t="str">
        <f>IFERROR(INDEX('Cost_Components'!$P$2:$P$28,MATCH(E812,'Cost_Components'!$A$2:$A$28,0)),"")</f>
      </c>
      <c r="O812" s="84" t="str">
        <f>AF812*J812</f>
      </c>
      <c r="P812" s="85" t="str">
        <f>AG812*J812</f>
      </c>
      <c r="Q812" s="86" t="str">
        <f>P812*L812*M812*N812</f>
      </c>
      <c r="R812" s="87" t="str">
        <f>O812*K812*M812*N812</f>
      </c>
      <c r="S812" s="88" t="str">
        <f>R812-Q812</f>
      </c>
      <c r="T812" s="34" t="str">
        <f>IFERROR(INDEX('Cost_Components'!$R$2:$R$28,MATCH(E812,'Cost_Components'!$A$2:$A$28,0)),"")</f>
      </c>
      <c r="U812" s="89" t="str">
        <f>IFERROR(INDEX('Cost_Components'!$Q$2:$Q$28,MATCH(E812,'Cost_Components'!$A$2:$A$28,0)),"")</f>
      </c>
      <c r="V812" s="90" t="str">
        <f>1/(1+'Calculation_Assumptions'!$B$5)^(B812-'Calculation_Assumptions'!$B$2)</f>
      </c>
      <c r="W812" s="91" t="str">
        <f>Q812*V812</f>
      </c>
      <c r="X812" s="92" t="str">
        <f>R812*V812</f>
      </c>
      <c r="Y812" s="93" t="str">
        <f>S812*V812</f>
      </c>
      <c r="Z812" s="94" t="str">
        <f>IFERROR(INDEX('Cost_Components'!$T$2:$T$28,MATCH(E812,'Cost_Components'!$A$2:$A$28,0)),"")</f>
      </c>
      <c r="AA812" s="95" t="str">
        <f>IFERROR(INDEX('Cost_Components'!$U$2:$U$28,MATCH(E812,'Cost_Components'!$A$2:$A$28,0)),"")</f>
      </c>
      <c r="AB812" s="96" t="str">
        <f>IFERROR(INDEX('Cost_Components'!$V$2:$V$28,MATCH(E812,'Cost_Components'!$A$2:$A$28,0)),"")</f>
      </c>
      <c r="AC812" s="97" t="str">
        <f>IFERROR(INDEX('Cost_Components'!$M$2:$M$28,MATCH(E812,'Cost_Components'!$A$2:$A$28,0)),"")</f>
      </c>
      <c r="AD812" s="98" t="str">
        <f>IFERROR(INDEX('Cost_Components'!$N$2:$N$28,MATCH(E812,'Cost_Components'!$A$2:$A$28,0)),"")</f>
      </c>
      <c r="AE812" s="34" t="str">
        <f>IFERROR(INDEX('Cost_Components'!$O$2:$O$28,MATCH(E812,'Cost_Components'!$A$2:$A$28,0)),"")</f>
      </c>
      <c r="AF812" s="99" t="n">
        <v>5715522.99359021</v>
      </c>
      <c r="AG812" s="100" t="n">
        <v>5766968.1668583</v>
      </c>
      <c r="AH812" s="101" t="str">
        <f>IF(H812="shared-count-once",COUNTIFS($A$2:$A$1405,A812,$B$2:$B$1405,B812,$E$2:$E$1405,E812),1)</f>
      </c>
      <c r="AI812" s="102" t="n">
        <v>296414030.31143</v>
      </c>
      <c r="AJ812" s="103" t="str">
        <f>IF(AI812=0,"",Q812/AI812)</f>
      </c>
      <c r="AK812" s="104" t="str">
        <f>IF(AI812=0,"",R812/AI812)</f>
      </c>
      <c r="AL812" s="105" t="str">
        <f>IF(AI812=0,"",S812/AI812)</f>
      </c>
      <c r="AM812" s="106" t="str">
        <f>IF(AI812=0,"",Y812/AI812)</f>
      </c>
    </row>
    <row r="813">
      <c r="A813" t="s">
        <v>115</v>
      </c>
      <c r="B813" s="73" t="n">
        <v>2030</v>
      </c>
      <c r="C813" t="s">
        <v>231</v>
      </c>
      <c r="D813" t="s">
        <v>225</v>
      </c>
      <c r="E813" s="74" t="s">
        <v>307</v>
      </c>
      <c r="F813" s="75" t="s">
        <v>308</v>
      </c>
      <c r="G813" s="76" t="s">
        <v>243</v>
      </c>
      <c r="H813" s="77" t="s">
        <v>240</v>
      </c>
      <c r="I813" s="78" t="s">
        <v>304</v>
      </c>
      <c r="J813" s="79" t="str">
        <f>IFERROR(INDEX('Cost_Components'!$K$2:$K$28,MATCH(E813,'Cost_Components'!$A$2:$A$28,0)),"")</f>
      </c>
      <c r="K813" s="80" t="str">
        <f>IF(OR(L813="",Z813="",AA813="",AB813=""),"",IF(B813&lt;AA813,L813,IF(B813&gt;AB813,Z813,L813+(Z813-L813)*MIN(MAX((B813-AA813+1)/MAX(AB813-AA813+1,1),0),1))))</f>
      </c>
      <c r="L813" s="81" t="str">
        <f>IFERROR(INDEX('Cost_Components'!$S$2:$S$28,MATCH(E813,'Cost_Components'!$A$2:$A$28,0)),"")</f>
      </c>
      <c r="M813" s="82" t="str">
        <f>IFERROR(INDEX('Cost_Components'!$L$2:$L$28,MATCH(E813,'Cost_Components'!$A$2:$A$28,0)),"")</f>
      </c>
      <c r="N813" s="83" t="str">
        <f>IFERROR(INDEX('Cost_Components'!$P$2:$P$28,MATCH(E813,'Cost_Components'!$A$2:$A$28,0)),"")</f>
      </c>
      <c r="O813" s="84" t="str">
        <f>AF813*J813</f>
      </c>
      <c r="P813" s="85" t="str">
        <f>AG813*J813</f>
      </c>
      <c r="Q813" s="86" t="str">
        <f>P813*L813*M813*N813</f>
      </c>
      <c r="R813" s="87" t="str">
        <f>O813*K813*M813*N813</f>
      </c>
      <c r="S813" s="88" t="str">
        <f>R813-Q813</f>
      </c>
      <c r="T813" s="34" t="str">
        <f>IFERROR(INDEX('Cost_Components'!$R$2:$R$28,MATCH(E813,'Cost_Components'!$A$2:$A$28,0)),"")</f>
      </c>
      <c r="U813" s="89" t="str">
        <f>IFERROR(INDEX('Cost_Components'!$Q$2:$Q$28,MATCH(E813,'Cost_Components'!$A$2:$A$28,0)),"")</f>
      </c>
      <c r="V813" s="90" t="str">
        <f>1/(1+'Calculation_Assumptions'!$B$5)^(B813-'Calculation_Assumptions'!$B$2)</f>
      </c>
      <c r="W813" s="91" t="str">
        <f>Q813*V813</f>
      </c>
      <c r="X813" s="92" t="str">
        <f>R813*V813</f>
      </c>
      <c r="Y813" s="93" t="str">
        <f>S813*V813</f>
      </c>
      <c r="Z813" s="94" t="str">
        <f>IFERROR(INDEX('Cost_Components'!$T$2:$T$28,MATCH(E813,'Cost_Components'!$A$2:$A$28,0)),"")</f>
      </c>
      <c r="AA813" s="95" t="str">
        <f>IFERROR(INDEX('Cost_Components'!$U$2:$U$28,MATCH(E813,'Cost_Components'!$A$2:$A$28,0)),"")</f>
      </c>
      <c r="AB813" s="96" t="str">
        <f>IFERROR(INDEX('Cost_Components'!$V$2:$V$28,MATCH(E813,'Cost_Components'!$A$2:$A$28,0)),"")</f>
      </c>
      <c r="AC813" s="97" t="str">
        <f>IFERROR(INDEX('Cost_Components'!$M$2:$M$28,MATCH(E813,'Cost_Components'!$A$2:$A$28,0)),"")</f>
      </c>
      <c r="AD813" s="98" t="str">
        <f>IFERROR(INDEX('Cost_Components'!$N$2:$N$28,MATCH(E813,'Cost_Components'!$A$2:$A$28,0)),"")</f>
      </c>
      <c r="AE813" s="34" t="str">
        <f>IFERROR(INDEX('Cost_Components'!$O$2:$O$28,MATCH(E813,'Cost_Components'!$A$2:$A$28,0)),"")</f>
      </c>
      <c r="AF813" s="99" t="n">
        <v>5842325.53107864</v>
      </c>
      <c r="AG813" s="100" t="n">
        <v>5913493.5628833</v>
      </c>
      <c r="AH813" s="101" t="str">
        <f>IF(H813="shared-count-once",COUNTIFS($A$2:$A$1405,A813,$B$2:$B$1405,B813,$E$2:$E$1405,E813),1)</f>
      </c>
      <c r="AI813" s="102" t="n">
        <v>298289404.664994</v>
      </c>
      <c r="AJ813" s="103" t="str">
        <f>IF(AI813=0,"",Q813/AI813)</f>
      </c>
      <c r="AK813" s="104" t="str">
        <f>IF(AI813=0,"",R813/AI813)</f>
      </c>
      <c r="AL813" s="105" t="str">
        <f>IF(AI813=0,"",S813/AI813)</f>
      </c>
      <c r="AM813" s="106" t="str">
        <f>IF(AI813=0,"",Y813/AI813)</f>
      </c>
    </row>
    <row r="814">
      <c r="A814" t="s">
        <v>115</v>
      </c>
      <c r="B814" s="73" t="n">
        <v>2031</v>
      </c>
      <c r="C814" t="s">
        <v>231</v>
      </c>
      <c r="D814" t="s">
        <v>225</v>
      </c>
      <c r="E814" s="74" t="s">
        <v>307</v>
      </c>
      <c r="F814" s="75" t="s">
        <v>308</v>
      </c>
      <c r="G814" s="76" t="s">
        <v>243</v>
      </c>
      <c r="H814" s="77" t="s">
        <v>240</v>
      </c>
      <c r="I814" s="78" t="s">
        <v>304</v>
      </c>
      <c r="J814" s="79" t="str">
        <f>IFERROR(INDEX('Cost_Components'!$K$2:$K$28,MATCH(E814,'Cost_Components'!$A$2:$A$28,0)),"")</f>
      </c>
      <c r="K814" s="80" t="str">
        <f>IF(OR(L814="",Z814="",AA814="",AB814=""),"",IF(B814&lt;AA814,L814,IF(B814&gt;AB814,Z814,L814+(Z814-L814)*MIN(MAX((B814-AA814+1)/MAX(AB814-AA814+1,1),0),1))))</f>
      </c>
      <c r="L814" s="81" t="str">
        <f>IFERROR(INDEX('Cost_Components'!$S$2:$S$28,MATCH(E814,'Cost_Components'!$A$2:$A$28,0)),"")</f>
      </c>
      <c r="M814" s="82" t="str">
        <f>IFERROR(INDEX('Cost_Components'!$L$2:$L$28,MATCH(E814,'Cost_Components'!$A$2:$A$28,0)),"")</f>
      </c>
      <c r="N814" s="83" t="str">
        <f>IFERROR(INDEX('Cost_Components'!$P$2:$P$28,MATCH(E814,'Cost_Components'!$A$2:$A$28,0)),"")</f>
      </c>
      <c r="O814" s="84" t="str">
        <f>AF814*J814</f>
      </c>
      <c r="P814" s="85" t="str">
        <f>AG814*J814</f>
      </c>
      <c r="Q814" s="86" t="str">
        <f>P814*L814*M814*N814</f>
      </c>
      <c r="R814" s="87" t="str">
        <f>O814*K814*M814*N814</f>
      </c>
      <c r="S814" s="88" t="str">
        <f>R814-Q814</f>
      </c>
      <c r="T814" s="34" t="str">
        <f>IFERROR(INDEX('Cost_Components'!$R$2:$R$28,MATCH(E814,'Cost_Components'!$A$2:$A$28,0)),"")</f>
      </c>
      <c r="U814" s="89" t="str">
        <f>IFERROR(INDEX('Cost_Components'!$Q$2:$Q$28,MATCH(E814,'Cost_Components'!$A$2:$A$28,0)),"")</f>
      </c>
      <c r="V814" s="90" t="str">
        <f>1/(1+'Calculation_Assumptions'!$B$5)^(B814-'Calculation_Assumptions'!$B$2)</f>
      </c>
      <c r="W814" s="91" t="str">
        <f>Q814*V814</f>
      </c>
      <c r="X814" s="92" t="str">
        <f>R814*V814</f>
      </c>
      <c r="Y814" s="93" t="str">
        <f>S814*V814</f>
      </c>
      <c r="Z814" s="94" t="str">
        <f>IFERROR(INDEX('Cost_Components'!$T$2:$T$28,MATCH(E814,'Cost_Components'!$A$2:$A$28,0)),"")</f>
      </c>
      <c r="AA814" s="95" t="str">
        <f>IFERROR(INDEX('Cost_Components'!$U$2:$U$28,MATCH(E814,'Cost_Components'!$A$2:$A$28,0)),"")</f>
      </c>
      <c r="AB814" s="96" t="str">
        <f>IFERROR(INDEX('Cost_Components'!$V$2:$V$28,MATCH(E814,'Cost_Components'!$A$2:$A$28,0)),"")</f>
      </c>
      <c r="AC814" s="97" t="str">
        <f>IFERROR(INDEX('Cost_Components'!$M$2:$M$28,MATCH(E814,'Cost_Components'!$A$2:$A$28,0)),"")</f>
      </c>
      <c r="AD814" s="98" t="str">
        <f>IFERROR(INDEX('Cost_Components'!$N$2:$N$28,MATCH(E814,'Cost_Components'!$A$2:$A$28,0)),"")</f>
      </c>
      <c r="AE814" s="34" t="str">
        <f>IFERROR(INDEX('Cost_Components'!$O$2:$O$28,MATCH(E814,'Cost_Components'!$A$2:$A$28,0)),"")</f>
      </c>
      <c r="AF814" s="99" t="n">
        <v>5967190.1001152</v>
      </c>
      <c r="AG814" s="100" t="n">
        <v>6060891.79023451</v>
      </c>
      <c r="AH814" s="101" t="str">
        <f>IF(H814="shared-count-once",COUNTIFS($A$2:$A$1405,A814,$B$2:$B$1405,B814,$E$2:$E$1405,E814),1)</f>
      </c>
      <c r="AI814" s="102" t="n">
        <v>300119636.925519</v>
      </c>
      <c r="AJ814" s="103" t="str">
        <f>IF(AI814=0,"",Q814/AI814)</f>
      </c>
      <c r="AK814" s="104" t="str">
        <f>IF(AI814=0,"",R814/AI814)</f>
      </c>
      <c r="AL814" s="105" t="str">
        <f>IF(AI814=0,"",S814/AI814)</f>
      </c>
      <c r="AM814" s="106" t="str">
        <f>IF(AI814=0,"",Y814/AI814)</f>
      </c>
    </row>
    <row r="815">
      <c r="A815" t="s">
        <v>115</v>
      </c>
      <c r="B815" s="73" t="n">
        <v>2032</v>
      </c>
      <c r="C815" t="s">
        <v>231</v>
      </c>
      <c r="D815" t="s">
        <v>225</v>
      </c>
      <c r="E815" s="74" t="s">
        <v>307</v>
      </c>
      <c r="F815" s="75" t="s">
        <v>308</v>
      </c>
      <c r="G815" s="76" t="s">
        <v>243</v>
      </c>
      <c r="H815" s="77" t="s">
        <v>240</v>
      </c>
      <c r="I815" s="78" t="s">
        <v>304</v>
      </c>
      <c r="J815" s="79" t="str">
        <f>IFERROR(INDEX('Cost_Components'!$K$2:$K$28,MATCH(E815,'Cost_Components'!$A$2:$A$28,0)),"")</f>
      </c>
      <c r="K815" s="80" t="str">
        <f>IF(OR(L815="",Z815="",AA815="",AB815=""),"",IF(B815&lt;AA815,L815,IF(B815&gt;AB815,Z815,L815+(Z815-L815)*MIN(MAX((B815-AA815+1)/MAX(AB815-AA815+1,1),0),1))))</f>
      </c>
      <c r="L815" s="81" t="str">
        <f>IFERROR(INDEX('Cost_Components'!$S$2:$S$28,MATCH(E815,'Cost_Components'!$A$2:$A$28,0)),"")</f>
      </c>
      <c r="M815" s="82" t="str">
        <f>IFERROR(INDEX('Cost_Components'!$L$2:$L$28,MATCH(E815,'Cost_Components'!$A$2:$A$28,0)),"")</f>
      </c>
      <c r="N815" s="83" t="str">
        <f>IFERROR(INDEX('Cost_Components'!$P$2:$P$28,MATCH(E815,'Cost_Components'!$A$2:$A$28,0)),"")</f>
      </c>
      <c r="O815" s="84" t="str">
        <f>AF815*J815</f>
      </c>
      <c r="P815" s="85" t="str">
        <f>AG815*J815</f>
      </c>
      <c r="Q815" s="86" t="str">
        <f>P815*L815*M815*N815</f>
      </c>
      <c r="R815" s="87" t="str">
        <f>O815*K815*M815*N815</f>
      </c>
      <c r="S815" s="88" t="str">
        <f>R815-Q815</f>
      </c>
      <c r="T815" s="34" t="str">
        <f>IFERROR(INDEX('Cost_Components'!$R$2:$R$28,MATCH(E815,'Cost_Components'!$A$2:$A$28,0)),"")</f>
      </c>
      <c r="U815" s="89" t="str">
        <f>IFERROR(INDEX('Cost_Components'!$Q$2:$Q$28,MATCH(E815,'Cost_Components'!$A$2:$A$28,0)),"")</f>
      </c>
      <c r="V815" s="90" t="str">
        <f>1/(1+'Calculation_Assumptions'!$B$5)^(B815-'Calculation_Assumptions'!$B$2)</f>
      </c>
      <c r="W815" s="91" t="str">
        <f>Q815*V815</f>
      </c>
      <c r="X815" s="92" t="str">
        <f>R815*V815</f>
      </c>
      <c r="Y815" s="93" t="str">
        <f>S815*V815</f>
      </c>
      <c r="Z815" s="94" t="str">
        <f>IFERROR(INDEX('Cost_Components'!$T$2:$T$28,MATCH(E815,'Cost_Components'!$A$2:$A$28,0)),"")</f>
      </c>
      <c r="AA815" s="95" t="str">
        <f>IFERROR(INDEX('Cost_Components'!$U$2:$U$28,MATCH(E815,'Cost_Components'!$A$2:$A$28,0)),"")</f>
      </c>
      <c r="AB815" s="96" t="str">
        <f>IFERROR(INDEX('Cost_Components'!$V$2:$V$28,MATCH(E815,'Cost_Components'!$A$2:$A$28,0)),"")</f>
      </c>
      <c r="AC815" s="97" t="str">
        <f>IFERROR(INDEX('Cost_Components'!$M$2:$M$28,MATCH(E815,'Cost_Components'!$A$2:$A$28,0)),"")</f>
      </c>
      <c r="AD815" s="98" t="str">
        <f>IFERROR(INDEX('Cost_Components'!$N$2:$N$28,MATCH(E815,'Cost_Components'!$A$2:$A$28,0)),"")</f>
      </c>
      <c r="AE815" s="34" t="str">
        <f>IFERROR(INDEX('Cost_Components'!$O$2:$O$28,MATCH(E815,'Cost_Components'!$A$2:$A$28,0)),"")</f>
      </c>
      <c r="AF815" s="99" t="n">
        <v>6090374.26795053</v>
      </c>
      <c r="AG815" s="100" t="n">
        <v>6209343.98320199</v>
      </c>
      <c r="AH815" s="101" t="str">
        <f>IF(H815="shared-count-once",COUNTIFS($A$2:$A$1405,A815,$B$2:$B$1405,B815,$E$2:$E$1405,E815),1)</f>
      </c>
      <c r="AI815" s="102" t="n">
        <v>301904628.083541</v>
      </c>
      <c r="AJ815" s="103" t="str">
        <f>IF(AI815=0,"",Q815/AI815)</f>
      </c>
      <c r="AK815" s="104" t="str">
        <f>IF(AI815=0,"",R815/AI815)</f>
      </c>
      <c r="AL815" s="105" t="str">
        <f>IF(AI815=0,"",S815/AI815)</f>
      </c>
      <c r="AM815" s="106" t="str">
        <f>IF(AI815=0,"",Y815/AI815)</f>
      </c>
    </row>
    <row r="816">
      <c r="A816" t="s">
        <v>115</v>
      </c>
      <c r="B816" s="73" t="n">
        <v>2033</v>
      </c>
      <c r="C816" t="s">
        <v>231</v>
      </c>
      <c r="D816" t="s">
        <v>225</v>
      </c>
      <c r="E816" s="74" t="s">
        <v>307</v>
      </c>
      <c r="F816" s="75" t="s">
        <v>308</v>
      </c>
      <c r="G816" s="76" t="s">
        <v>243</v>
      </c>
      <c r="H816" s="77" t="s">
        <v>240</v>
      </c>
      <c r="I816" s="78" t="s">
        <v>304</v>
      </c>
      <c r="J816" s="79" t="str">
        <f>IFERROR(INDEX('Cost_Components'!$K$2:$K$28,MATCH(E816,'Cost_Components'!$A$2:$A$28,0)),"")</f>
      </c>
      <c r="K816" s="80" t="str">
        <f>IF(OR(L816="",Z816="",AA816="",AB816=""),"",IF(B816&lt;AA816,L816,IF(B816&gt;AB816,Z816,L816+(Z816-L816)*MIN(MAX((B816-AA816+1)/MAX(AB816-AA816+1,1),0),1))))</f>
      </c>
      <c r="L816" s="81" t="str">
        <f>IFERROR(INDEX('Cost_Components'!$S$2:$S$28,MATCH(E816,'Cost_Components'!$A$2:$A$28,0)),"")</f>
      </c>
      <c r="M816" s="82" t="str">
        <f>IFERROR(INDEX('Cost_Components'!$L$2:$L$28,MATCH(E816,'Cost_Components'!$A$2:$A$28,0)),"")</f>
      </c>
      <c r="N816" s="83" t="str">
        <f>IFERROR(INDEX('Cost_Components'!$P$2:$P$28,MATCH(E816,'Cost_Components'!$A$2:$A$28,0)),"")</f>
      </c>
      <c r="O816" s="84" t="str">
        <f>AF816*J816</f>
      </c>
      <c r="P816" s="85" t="str">
        <f>AG816*J816</f>
      </c>
      <c r="Q816" s="86" t="str">
        <f>P816*L816*M816*N816</f>
      </c>
      <c r="R816" s="87" t="str">
        <f>O816*K816*M816*N816</f>
      </c>
      <c r="S816" s="88" t="str">
        <f>R816-Q816</f>
      </c>
      <c r="T816" s="34" t="str">
        <f>IFERROR(INDEX('Cost_Components'!$R$2:$R$28,MATCH(E816,'Cost_Components'!$A$2:$A$28,0)),"")</f>
      </c>
      <c r="U816" s="89" t="str">
        <f>IFERROR(INDEX('Cost_Components'!$Q$2:$Q$28,MATCH(E816,'Cost_Components'!$A$2:$A$28,0)),"")</f>
      </c>
      <c r="V816" s="90" t="str">
        <f>1/(1+'Calculation_Assumptions'!$B$5)^(B816-'Calculation_Assumptions'!$B$2)</f>
      </c>
      <c r="W816" s="91" t="str">
        <f>Q816*V816</f>
      </c>
      <c r="X816" s="92" t="str">
        <f>R816*V816</f>
      </c>
      <c r="Y816" s="93" t="str">
        <f>S816*V816</f>
      </c>
      <c r="Z816" s="94" t="str">
        <f>IFERROR(INDEX('Cost_Components'!$T$2:$T$28,MATCH(E816,'Cost_Components'!$A$2:$A$28,0)),"")</f>
      </c>
      <c r="AA816" s="95" t="str">
        <f>IFERROR(INDEX('Cost_Components'!$U$2:$U$28,MATCH(E816,'Cost_Components'!$A$2:$A$28,0)),"")</f>
      </c>
      <c r="AB816" s="96" t="str">
        <f>IFERROR(INDEX('Cost_Components'!$V$2:$V$28,MATCH(E816,'Cost_Components'!$A$2:$A$28,0)),"")</f>
      </c>
      <c r="AC816" s="97" t="str">
        <f>IFERROR(INDEX('Cost_Components'!$M$2:$M$28,MATCH(E816,'Cost_Components'!$A$2:$A$28,0)),"")</f>
      </c>
      <c r="AD816" s="98" t="str">
        <f>IFERROR(INDEX('Cost_Components'!$N$2:$N$28,MATCH(E816,'Cost_Components'!$A$2:$A$28,0)),"")</f>
      </c>
      <c r="AE816" s="34" t="str">
        <f>IFERROR(INDEX('Cost_Components'!$O$2:$O$28,MATCH(E816,'Cost_Components'!$A$2:$A$28,0)),"")</f>
      </c>
      <c r="AF816" s="99" t="n">
        <v>6211178.61496272</v>
      </c>
      <c r="AG816" s="100" t="n">
        <v>6358304.48888944</v>
      </c>
      <c r="AH816" s="101" t="str">
        <f>IF(H816="shared-count-once",COUNTIFS($A$2:$A$1405,A816,$B$2:$B$1405,B816,$E$2:$E$1405,E816),1)</f>
      </c>
      <c r="AI816" s="102" t="n">
        <v>303644277.16916</v>
      </c>
      <c r="AJ816" s="103" t="str">
        <f>IF(AI816=0,"",Q816/AI816)</f>
      </c>
      <c r="AK816" s="104" t="str">
        <f>IF(AI816=0,"",R816/AI816)</f>
      </c>
      <c r="AL816" s="105" t="str">
        <f>IF(AI816=0,"",S816/AI816)</f>
      </c>
      <c r="AM816" s="106" t="str">
        <f>IF(AI816=0,"",Y816/AI816)</f>
      </c>
    </row>
    <row r="817">
      <c r="A817" t="s">
        <v>115</v>
      </c>
      <c r="B817" s="73" t="n">
        <v>2034</v>
      </c>
      <c r="C817" t="s">
        <v>231</v>
      </c>
      <c r="D817" t="s">
        <v>225</v>
      </c>
      <c r="E817" s="74" t="s">
        <v>307</v>
      </c>
      <c r="F817" s="75" t="s">
        <v>308</v>
      </c>
      <c r="G817" s="76" t="s">
        <v>243</v>
      </c>
      <c r="H817" s="77" t="s">
        <v>240</v>
      </c>
      <c r="I817" s="78" t="s">
        <v>304</v>
      </c>
      <c r="J817" s="79" t="str">
        <f>IFERROR(INDEX('Cost_Components'!$K$2:$K$28,MATCH(E817,'Cost_Components'!$A$2:$A$28,0)),"")</f>
      </c>
      <c r="K817" s="80" t="str">
        <f>IF(OR(L817="",Z817="",AA817="",AB817=""),"",IF(B817&lt;AA817,L817,IF(B817&gt;AB817,Z817,L817+(Z817-L817)*MIN(MAX((B817-AA817+1)/MAX(AB817-AA817+1,1),0),1))))</f>
      </c>
      <c r="L817" s="81" t="str">
        <f>IFERROR(INDEX('Cost_Components'!$S$2:$S$28,MATCH(E817,'Cost_Components'!$A$2:$A$28,0)),"")</f>
      </c>
      <c r="M817" s="82" t="str">
        <f>IFERROR(INDEX('Cost_Components'!$L$2:$L$28,MATCH(E817,'Cost_Components'!$A$2:$A$28,0)),"")</f>
      </c>
      <c r="N817" s="83" t="str">
        <f>IFERROR(INDEX('Cost_Components'!$P$2:$P$28,MATCH(E817,'Cost_Components'!$A$2:$A$28,0)),"")</f>
      </c>
      <c r="O817" s="84" t="str">
        <f>AF817*J817</f>
      </c>
      <c r="P817" s="85" t="str">
        <f>AG817*J817</f>
      </c>
      <c r="Q817" s="86" t="str">
        <f>P817*L817*M817*N817</f>
      </c>
      <c r="R817" s="87" t="str">
        <f>O817*K817*M817*N817</f>
      </c>
      <c r="S817" s="88" t="str">
        <f>R817-Q817</f>
      </c>
      <c r="T817" s="34" t="str">
        <f>IFERROR(INDEX('Cost_Components'!$R$2:$R$28,MATCH(E817,'Cost_Components'!$A$2:$A$28,0)),"")</f>
      </c>
      <c r="U817" s="89" t="str">
        <f>IFERROR(INDEX('Cost_Components'!$Q$2:$Q$28,MATCH(E817,'Cost_Components'!$A$2:$A$28,0)),"")</f>
      </c>
      <c r="V817" s="90" t="str">
        <f>1/(1+'Calculation_Assumptions'!$B$5)^(B817-'Calculation_Assumptions'!$B$2)</f>
      </c>
      <c r="W817" s="91" t="str">
        <f>Q817*V817</f>
      </c>
      <c r="X817" s="92" t="str">
        <f>R817*V817</f>
      </c>
      <c r="Y817" s="93" t="str">
        <f>S817*V817</f>
      </c>
      <c r="Z817" s="94" t="str">
        <f>IFERROR(INDEX('Cost_Components'!$T$2:$T$28,MATCH(E817,'Cost_Components'!$A$2:$A$28,0)),"")</f>
      </c>
      <c r="AA817" s="95" t="str">
        <f>IFERROR(INDEX('Cost_Components'!$U$2:$U$28,MATCH(E817,'Cost_Components'!$A$2:$A$28,0)),"")</f>
      </c>
      <c r="AB817" s="96" t="str">
        <f>IFERROR(INDEX('Cost_Components'!$V$2:$V$28,MATCH(E817,'Cost_Components'!$A$2:$A$28,0)),"")</f>
      </c>
      <c r="AC817" s="97" t="str">
        <f>IFERROR(INDEX('Cost_Components'!$M$2:$M$28,MATCH(E817,'Cost_Components'!$A$2:$A$28,0)),"")</f>
      </c>
      <c r="AD817" s="98" t="str">
        <f>IFERROR(INDEX('Cost_Components'!$N$2:$N$28,MATCH(E817,'Cost_Components'!$A$2:$A$28,0)),"")</f>
      </c>
      <c r="AE817" s="34" t="str">
        <f>IFERROR(INDEX('Cost_Components'!$O$2:$O$28,MATCH(E817,'Cost_Components'!$A$2:$A$28,0)),"")</f>
      </c>
      <c r="AF817" s="99" t="n">
        <v>6329656.79523089</v>
      </c>
      <c r="AG817" s="100" t="n">
        <v>6507440.80823556</v>
      </c>
      <c r="AH817" s="101" t="str">
        <f>IF(H817="shared-count-once",COUNTIFS($A$2:$A$1405,A817,$B$2:$B$1405,B817,$E$2:$E$1405,E817),1)</f>
      </c>
      <c r="AI817" s="102" t="n">
        <v>305332541.184984</v>
      </c>
      <c r="AJ817" s="103" t="str">
        <f>IF(AI817=0,"",Q817/AI817)</f>
      </c>
      <c r="AK817" s="104" t="str">
        <f>IF(AI817=0,"",R817/AI817)</f>
      </c>
      <c r="AL817" s="105" t="str">
        <f>IF(AI817=0,"",S817/AI817)</f>
      </c>
      <c r="AM817" s="106" t="str">
        <f>IF(AI817=0,"",Y817/AI817)</f>
      </c>
    </row>
    <row r="818">
      <c r="A818" t="s">
        <v>115</v>
      </c>
      <c r="B818" s="73" t="n">
        <v>2035</v>
      </c>
      <c r="C818" t="s">
        <v>231</v>
      </c>
      <c r="D818" t="s">
        <v>225</v>
      </c>
      <c r="E818" s="74" t="s">
        <v>307</v>
      </c>
      <c r="F818" s="75" t="s">
        <v>308</v>
      </c>
      <c r="G818" s="76" t="s">
        <v>243</v>
      </c>
      <c r="H818" s="77" t="s">
        <v>240</v>
      </c>
      <c r="I818" s="78" t="s">
        <v>304</v>
      </c>
      <c r="J818" s="79" t="str">
        <f>IFERROR(INDEX('Cost_Components'!$K$2:$K$28,MATCH(E818,'Cost_Components'!$A$2:$A$28,0)),"")</f>
      </c>
      <c r="K818" s="80" t="str">
        <f>IF(OR(L818="",Z818="",AA818="",AB818=""),"",IF(B818&lt;AA818,L818,IF(B818&gt;AB818,Z818,L818+(Z818-L818)*MIN(MAX((B818-AA818+1)/MAX(AB818-AA818+1,1),0),1))))</f>
      </c>
      <c r="L818" s="81" t="str">
        <f>IFERROR(INDEX('Cost_Components'!$S$2:$S$28,MATCH(E818,'Cost_Components'!$A$2:$A$28,0)),"")</f>
      </c>
      <c r="M818" s="82" t="str">
        <f>IFERROR(INDEX('Cost_Components'!$L$2:$L$28,MATCH(E818,'Cost_Components'!$A$2:$A$28,0)),"")</f>
      </c>
      <c r="N818" s="83" t="str">
        <f>IFERROR(INDEX('Cost_Components'!$P$2:$P$28,MATCH(E818,'Cost_Components'!$A$2:$A$28,0)),"")</f>
      </c>
      <c r="O818" s="84" t="str">
        <f>AF818*J818</f>
      </c>
      <c r="P818" s="85" t="str">
        <f>AG818*J818</f>
      </c>
      <c r="Q818" s="86" t="str">
        <f>P818*L818*M818*N818</f>
      </c>
      <c r="R818" s="87" t="str">
        <f>O818*K818*M818*N818</f>
      </c>
      <c r="S818" s="88" t="str">
        <f>R818-Q818</f>
      </c>
      <c r="T818" s="34" t="str">
        <f>IFERROR(INDEX('Cost_Components'!$R$2:$R$28,MATCH(E818,'Cost_Components'!$A$2:$A$28,0)),"")</f>
      </c>
      <c r="U818" s="89" t="str">
        <f>IFERROR(INDEX('Cost_Components'!$Q$2:$Q$28,MATCH(E818,'Cost_Components'!$A$2:$A$28,0)),"")</f>
      </c>
      <c r="V818" s="90" t="str">
        <f>1/(1+'Calculation_Assumptions'!$B$5)^(B818-'Calculation_Assumptions'!$B$2)</f>
      </c>
      <c r="W818" s="91" t="str">
        <f>Q818*V818</f>
      </c>
      <c r="X818" s="92" t="str">
        <f>R818*V818</f>
      </c>
      <c r="Y818" s="93" t="str">
        <f>S818*V818</f>
      </c>
      <c r="Z818" s="94" t="str">
        <f>IFERROR(INDEX('Cost_Components'!$T$2:$T$28,MATCH(E818,'Cost_Components'!$A$2:$A$28,0)),"")</f>
      </c>
      <c r="AA818" s="95" t="str">
        <f>IFERROR(INDEX('Cost_Components'!$U$2:$U$28,MATCH(E818,'Cost_Components'!$A$2:$A$28,0)),"")</f>
      </c>
      <c r="AB818" s="96" t="str">
        <f>IFERROR(INDEX('Cost_Components'!$V$2:$V$28,MATCH(E818,'Cost_Components'!$A$2:$A$28,0)),"")</f>
      </c>
      <c r="AC818" s="97" t="str">
        <f>IFERROR(INDEX('Cost_Components'!$M$2:$M$28,MATCH(E818,'Cost_Components'!$A$2:$A$28,0)),"")</f>
      </c>
      <c r="AD818" s="98" t="str">
        <f>IFERROR(INDEX('Cost_Components'!$N$2:$N$28,MATCH(E818,'Cost_Components'!$A$2:$A$28,0)),"")</f>
      </c>
      <c r="AE818" s="34" t="str">
        <f>IFERROR(INDEX('Cost_Components'!$O$2:$O$28,MATCH(E818,'Cost_Components'!$A$2:$A$28,0)),"")</f>
      </c>
      <c r="AF818" s="99" t="n">
        <v>6445874.27640071</v>
      </c>
      <c r="AG818" s="100" t="n">
        <v>6656625.86824922</v>
      </c>
      <c r="AH818" s="101" t="str">
        <f>IF(H818="shared-count-once",COUNTIFS($A$2:$A$1405,A818,$B$2:$B$1405,B818,$E$2:$E$1405,E818),1)</f>
      </c>
      <c r="AI818" s="102" t="n">
        <v>306964650.16712</v>
      </c>
      <c r="AJ818" s="103" t="str">
        <f>IF(AI818=0,"",Q818/AI818)</f>
      </c>
      <c r="AK818" s="104" t="str">
        <f>IF(AI818=0,"",R818/AI818)</f>
      </c>
      <c r="AL818" s="105" t="str">
        <f>IF(AI818=0,"",S818/AI818)</f>
      </c>
      <c r="AM818" s="106" t="str">
        <f>IF(AI818=0,"",Y818/AI818)</f>
      </c>
    </row>
    <row r="819">
      <c r="A819" t="s">
        <v>115</v>
      </c>
      <c r="B819" s="73" t="n">
        <v>2036</v>
      </c>
      <c r="C819" t="s">
        <v>231</v>
      </c>
      <c r="D819" t="s">
        <v>225</v>
      </c>
      <c r="E819" s="74" t="s">
        <v>307</v>
      </c>
      <c r="F819" s="75" t="s">
        <v>308</v>
      </c>
      <c r="G819" s="76" t="s">
        <v>243</v>
      </c>
      <c r="H819" s="77" t="s">
        <v>240</v>
      </c>
      <c r="I819" s="78" t="s">
        <v>304</v>
      </c>
      <c r="J819" s="79" t="str">
        <f>IFERROR(INDEX('Cost_Components'!$K$2:$K$28,MATCH(E819,'Cost_Components'!$A$2:$A$28,0)),"")</f>
      </c>
      <c r="K819" s="80" t="str">
        <f>IF(OR(L819="",Z819="",AA819="",AB819=""),"",IF(B819&lt;AA819,L819,IF(B819&gt;AB819,Z819,L819+(Z819-L819)*MIN(MAX((B819-AA819+1)/MAX(AB819-AA819+1,1),0),1))))</f>
      </c>
      <c r="L819" s="81" t="str">
        <f>IFERROR(INDEX('Cost_Components'!$S$2:$S$28,MATCH(E819,'Cost_Components'!$A$2:$A$28,0)),"")</f>
      </c>
      <c r="M819" s="82" t="str">
        <f>IFERROR(INDEX('Cost_Components'!$L$2:$L$28,MATCH(E819,'Cost_Components'!$A$2:$A$28,0)),"")</f>
      </c>
      <c r="N819" s="83" t="str">
        <f>IFERROR(INDEX('Cost_Components'!$P$2:$P$28,MATCH(E819,'Cost_Components'!$A$2:$A$28,0)),"")</f>
      </c>
      <c r="O819" s="84" t="str">
        <f>AF819*J819</f>
      </c>
      <c r="P819" s="85" t="str">
        <f>AG819*J819</f>
      </c>
      <c r="Q819" s="86" t="str">
        <f>P819*L819*M819*N819</f>
      </c>
      <c r="R819" s="87" t="str">
        <f>O819*K819*M819*N819</f>
      </c>
      <c r="S819" s="88" t="str">
        <f>R819-Q819</f>
      </c>
      <c r="T819" s="34" t="str">
        <f>IFERROR(INDEX('Cost_Components'!$R$2:$R$28,MATCH(E819,'Cost_Components'!$A$2:$A$28,0)),"")</f>
      </c>
      <c r="U819" s="89" t="str">
        <f>IFERROR(INDEX('Cost_Components'!$Q$2:$Q$28,MATCH(E819,'Cost_Components'!$A$2:$A$28,0)),"")</f>
      </c>
      <c r="V819" s="90" t="str">
        <f>1/(1+'Calculation_Assumptions'!$B$5)^(B819-'Calculation_Assumptions'!$B$2)</f>
      </c>
      <c r="W819" s="91" t="str">
        <f>Q819*V819</f>
      </c>
      <c r="X819" s="92" t="str">
        <f>R819*V819</f>
      </c>
      <c r="Y819" s="93" t="str">
        <f>S819*V819</f>
      </c>
      <c r="Z819" s="94" t="str">
        <f>IFERROR(INDEX('Cost_Components'!$T$2:$T$28,MATCH(E819,'Cost_Components'!$A$2:$A$28,0)),"")</f>
      </c>
      <c r="AA819" s="95" t="str">
        <f>IFERROR(INDEX('Cost_Components'!$U$2:$U$28,MATCH(E819,'Cost_Components'!$A$2:$A$28,0)),"")</f>
      </c>
      <c r="AB819" s="96" t="str">
        <f>IFERROR(INDEX('Cost_Components'!$V$2:$V$28,MATCH(E819,'Cost_Components'!$A$2:$A$28,0)),"")</f>
      </c>
      <c r="AC819" s="97" t="str">
        <f>IFERROR(INDEX('Cost_Components'!$M$2:$M$28,MATCH(E819,'Cost_Components'!$A$2:$A$28,0)),"")</f>
      </c>
      <c r="AD819" s="98" t="str">
        <f>IFERROR(INDEX('Cost_Components'!$N$2:$N$28,MATCH(E819,'Cost_Components'!$A$2:$A$28,0)),"")</f>
      </c>
      <c r="AE819" s="34" t="str">
        <f>IFERROR(INDEX('Cost_Components'!$O$2:$O$28,MATCH(E819,'Cost_Components'!$A$2:$A$28,0)),"")</f>
      </c>
      <c r="AF819" s="99" t="n">
        <v>6559871.35775374</v>
      </c>
      <c r="AG819" s="100" t="n">
        <v>6805905.87886533</v>
      </c>
      <c r="AH819" s="101" t="str">
        <f>IF(H819="shared-count-once",COUNTIFS($A$2:$A$1405,A819,$B$2:$B$1405,B819,$E$2:$E$1405,E819),1)</f>
      </c>
      <c r="AI819" s="102" t="n">
        <v>308542769.756622</v>
      </c>
      <c r="AJ819" s="103" t="str">
        <f>IF(AI819=0,"",Q819/AI819)</f>
      </c>
      <c r="AK819" s="104" t="str">
        <f>IF(AI819=0,"",R819/AI819)</f>
      </c>
      <c r="AL819" s="105" t="str">
        <f>IF(AI819=0,"",S819/AI819)</f>
      </c>
      <c r="AM819" s="106" t="str">
        <f>IF(AI819=0,"",Y819/AI819)</f>
      </c>
    </row>
    <row r="820">
      <c r="A820" t="s">
        <v>115</v>
      </c>
      <c r="B820" s="73" t="n">
        <v>2037</v>
      </c>
      <c r="C820" t="s">
        <v>231</v>
      </c>
      <c r="D820" t="s">
        <v>225</v>
      </c>
      <c r="E820" s="74" t="s">
        <v>307</v>
      </c>
      <c r="F820" s="75" t="s">
        <v>308</v>
      </c>
      <c r="G820" s="76" t="s">
        <v>243</v>
      </c>
      <c r="H820" s="77" t="s">
        <v>240</v>
      </c>
      <c r="I820" s="78" t="s">
        <v>304</v>
      </c>
      <c r="J820" s="79" t="str">
        <f>IFERROR(INDEX('Cost_Components'!$K$2:$K$28,MATCH(E820,'Cost_Components'!$A$2:$A$28,0)),"")</f>
      </c>
      <c r="K820" s="80" t="str">
        <f>IF(OR(L820="",Z820="",AA820="",AB820=""),"",IF(B820&lt;AA820,L820,IF(B820&gt;AB820,Z820,L820+(Z820-L820)*MIN(MAX((B820-AA820+1)/MAX(AB820-AA820+1,1),0),1))))</f>
      </c>
      <c r="L820" s="81" t="str">
        <f>IFERROR(INDEX('Cost_Components'!$S$2:$S$28,MATCH(E820,'Cost_Components'!$A$2:$A$28,0)),"")</f>
      </c>
      <c r="M820" s="82" t="str">
        <f>IFERROR(INDEX('Cost_Components'!$L$2:$L$28,MATCH(E820,'Cost_Components'!$A$2:$A$28,0)),"")</f>
      </c>
      <c r="N820" s="83" t="str">
        <f>IFERROR(INDEX('Cost_Components'!$P$2:$P$28,MATCH(E820,'Cost_Components'!$A$2:$A$28,0)),"")</f>
      </c>
      <c r="O820" s="84" t="str">
        <f>AF820*J820</f>
      </c>
      <c r="P820" s="85" t="str">
        <f>AG820*J820</f>
      </c>
      <c r="Q820" s="86" t="str">
        <f>P820*L820*M820*N820</f>
      </c>
      <c r="R820" s="87" t="str">
        <f>O820*K820*M820*N820</f>
      </c>
      <c r="S820" s="88" t="str">
        <f>R820-Q820</f>
      </c>
      <c r="T820" s="34" t="str">
        <f>IFERROR(INDEX('Cost_Components'!$R$2:$R$28,MATCH(E820,'Cost_Components'!$A$2:$A$28,0)),"")</f>
      </c>
      <c r="U820" s="89" t="str">
        <f>IFERROR(INDEX('Cost_Components'!$Q$2:$Q$28,MATCH(E820,'Cost_Components'!$A$2:$A$28,0)),"")</f>
      </c>
      <c r="V820" s="90" t="str">
        <f>1/(1+'Calculation_Assumptions'!$B$5)^(B820-'Calculation_Assumptions'!$B$2)</f>
      </c>
      <c r="W820" s="91" t="str">
        <f>Q820*V820</f>
      </c>
      <c r="X820" s="92" t="str">
        <f>R820*V820</f>
      </c>
      <c r="Y820" s="93" t="str">
        <f>S820*V820</f>
      </c>
      <c r="Z820" s="94" t="str">
        <f>IFERROR(INDEX('Cost_Components'!$T$2:$T$28,MATCH(E820,'Cost_Components'!$A$2:$A$28,0)),"")</f>
      </c>
      <c r="AA820" s="95" t="str">
        <f>IFERROR(INDEX('Cost_Components'!$U$2:$U$28,MATCH(E820,'Cost_Components'!$A$2:$A$28,0)),"")</f>
      </c>
      <c r="AB820" s="96" t="str">
        <f>IFERROR(INDEX('Cost_Components'!$V$2:$V$28,MATCH(E820,'Cost_Components'!$A$2:$A$28,0)),"")</f>
      </c>
      <c r="AC820" s="97" t="str">
        <f>IFERROR(INDEX('Cost_Components'!$M$2:$M$28,MATCH(E820,'Cost_Components'!$A$2:$A$28,0)),"")</f>
      </c>
      <c r="AD820" s="98" t="str">
        <f>IFERROR(INDEX('Cost_Components'!$N$2:$N$28,MATCH(E820,'Cost_Components'!$A$2:$A$28,0)),"")</f>
      </c>
      <c r="AE820" s="34" t="str">
        <f>IFERROR(INDEX('Cost_Components'!$O$2:$O$28,MATCH(E820,'Cost_Components'!$A$2:$A$28,0)),"")</f>
      </c>
      <c r="AF820" s="99" t="n">
        <v>6671801.48675842</v>
      </c>
      <c r="AG820" s="100" t="n">
        <v>6955395.70671767</v>
      </c>
      <c r="AH820" s="101" t="str">
        <f>IF(H820="shared-count-once",COUNTIFS($A$2:$A$1405,A820,$B$2:$B$1405,B820,$E$2:$E$1405,E820),1)</f>
      </c>
      <c r="AI820" s="102" t="n">
        <v>310068287.63643</v>
      </c>
      <c r="AJ820" s="103" t="str">
        <f>IF(AI820=0,"",Q820/AI820)</f>
      </c>
      <c r="AK820" s="104" t="str">
        <f>IF(AI820=0,"",R820/AI820)</f>
      </c>
      <c r="AL820" s="105" t="str">
        <f>IF(AI820=0,"",S820/AI820)</f>
      </c>
      <c r="AM820" s="106" t="str">
        <f>IF(AI820=0,"",Y820/AI820)</f>
      </c>
    </row>
    <row r="821">
      <c r="A821" t="s">
        <v>115</v>
      </c>
      <c r="B821" s="73" t="n">
        <v>2038</v>
      </c>
      <c r="C821" t="s">
        <v>231</v>
      </c>
      <c r="D821" t="s">
        <v>225</v>
      </c>
      <c r="E821" s="74" t="s">
        <v>307</v>
      </c>
      <c r="F821" s="75" t="s">
        <v>308</v>
      </c>
      <c r="G821" s="76" t="s">
        <v>243</v>
      </c>
      <c r="H821" s="77" t="s">
        <v>240</v>
      </c>
      <c r="I821" s="78" t="s">
        <v>304</v>
      </c>
      <c r="J821" s="79" t="str">
        <f>IFERROR(INDEX('Cost_Components'!$K$2:$K$28,MATCH(E821,'Cost_Components'!$A$2:$A$28,0)),"")</f>
      </c>
      <c r="K821" s="80" t="str">
        <f>IF(OR(L821="",Z821="",AA821="",AB821=""),"",IF(B821&lt;AA821,L821,IF(B821&gt;AB821,Z821,L821+(Z821-L821)*MIN(MAX((B821-AA821+1)/MAX(AB821-AA821+1,1),0),1))))</f>
      </c>
      <c r="L821" s="81" t="str">
        <f>IFERROR(INDEX('Cost_Components'!$S$2:$S$28,MATCH(E821,'Cost_Components'!$A$2:$A$28,0)),"")</f>
      </c>
      <c r="M821" s="82" t="str">
        <f>IFERROR(INDEX('Cost_Components'!$L$2:$L$28,MATCH(E821,'Cost_Components'!$A$2:$A$28,0)),"")</f>
      </c>
      <c r="N821" s="83" t="str">
        <f>IFERROR(INDEX('Cost_Components'!$P$2:$P$28,MATCH(E821,'Cost_Components'!$A$2:$A$28,0)),"")</f>
      </c>
      <c r="O821" s="84" t="str">
        <f>AF821*J821</f>
      </c>
      <c r="P821" s="85" t="str">
        <f>AG821*J821</f>
      </c>
      <c r="Q821" s="86" t="str">
        <f>P821*L821*M821*N821</f>
      </c>
      <c r="R821" s="87" t="str">
        <f>O821*K821*M821*N821</f>
      </c>
      <c r="S821" s="88" t="str">
        <f>R821-Q821</f>
      </c>
      <c r="T821" s="34" t="str">
        <f>IFERROR(INDEX('Cost_Components'!$R$2:$R$28,MATCH(E821,'Cost_Components'!$A$2:$A$28,0)),"")</f>
      </c>
      <c r="U821" s="89" t="str">
        <f>IFERROR(INDEX('Cost_Components'!$Q$2:$Q$28,MATCH(E821,'Cost_Components'!$A$2:$A$28,0)),"")</f>
      </c>
      <c r="V821" s="90" t="str">
        <f>1/(1+'Calculation_Assumptions'!$B$5)^(B821-'Calculation_Assumptions'!$B$2)</f>
      </c>
      <c r="W821" s="91" t="str">
        <f>Q821*V821</f>
      </c>
      <c r="X821" s="92" t="str">
        <f>R821*V821</f>
      </c>
      <c r="Y821" s="93" t="str">
        <f>S821*V821</f>
      </c>
      <c r="Z821" s="94" t="str">
        <f>IFERROR(INDEX('Cost_Components'!$T$2:$T$28,MATCH(E821,'Cost_Components'!$A$2:$A$28,0)),"")</f>
      </c>
      <c r="AA821" s="95" t="str">
        <f>IFERROR(INDEX('Cost_Components'!$U$2:$U$28,MATCH(E821,'Cost_Components'!$A$2:$A$28,0)),"")</f>
      </c>
      <c r="AB821" s="96" t="str">
        <f>IFERROR(INDEX('Cost_Components'!$V$2:$V$28,MATCH(E821,'Cost_Components'!$A$2:$A$28,0)),"")</f>
      </c>
      <c r="AC821" s="97" t="str">
        <f>IFERROR(INDEX('Cost_Components'!$M$2:$M$28,MATCH(E821,'Cost_Components'!$A$2:$A$28,0)),"")</f>
      </c>
      <c r="AD821" s="98" t="str">
        <f>IFERROR(INDEX('Cost_Components'!$N$2:$N$28,MATCH(E821,'Cost_Components'!$A$2:$A$28,0)),"")</f>
      </c>
      <c r="AE821" s="34" t="str">
        <f>IFERROR(INDEX('Cost_Components'!$O$2:$O$28,MATCH(E821,'Cost_Components'!$A$2:$A$28,0)),"")</f>
      </c>
      <c r="AF821" s="99" t="n">
        <v>6783634.88526299</v>
      </c>
      <c r="AG821" s="100" t="n">
        <v>7107479.82856744</v>
      </c>
      <c r="AH821" s="101" t="str">
        <f>IF(H821="shared-count-once",COUNTIFS($A$2:$A$1405,A821,$B$2:$B$1405,B821,$E$2:$E$1405,E821),1)</f>
      </c>
      <c r="AI821" s="102" t="n">
        <v>311532999.13163</v>
      </c>
      <c r="AJ821" s="103" t="str">
        <f>IF(AI821=0,"",Q821/AI821)</f>
      </c>
      <c r="AK821" s="104" t="str">
        <f>IF(AI821=0,"",R821/AI821)</f>
      </c>
      <c r="AL821" s="105" t="str">
        <f>IF(AI821=0,"",S821/AI821)</f>
      </c>
      <c r="AM821" s="106" t="str">
        <f>IF(AI821=0,"",Y821/AI821)</f>
      </c>
    </row>
    <row r="822">
      <c r="A822" t="s">
        <v>115</v>
      </c>
      <c r="B822" s="73" t="n">
        <v>2039</v>
      </c>
      <c r="C822" t="s">
        <v>231</v>
      </c>
      <c r="D822" t="s">
        <v>225</v>
      </c>
      <c r="E822" s="74" t="s">
        <v>307</v>
      </c>
      <c r="F822" s="75" t="s">
        <v>308</v>
      </c>
      <c r="G822" s="76" t="s">
        <v>243</v>
      </c>
      <c r="H822" s="77" t="s">
        <v>240</v>
      </c>
      <c r="I822" s="78" t="s">
        <v>304</v>
      </c>
      <c r="J822" s="79" t="str">
        <f>IFERROR(INDEX('Cost_Components'!$K$2:$K$28,MATCH(E822,'Cost_Components'!$A$2:$A$28,0)),"")</f>
      </c>
      <c r="K822" s="80" t="str">
        <f>IF(OR(L822="",Z822="",AA822="",AB822=""),"",IF(B822&lt;AA822,L822,IF(B822&gt;AB822,Z822,L822+(Z822-L822)*MIN(MAX((B822-AA822+1)/MAX(AB822-AA822+1,1),0),1))))</f>
      </c>
      <c r="L822" s="81" t="str">
        <f>IFERROR(INDEX('Cost_Components'!$S$2:$S$28,MATCH(E822,'Cost_Components'!$A$2:$A$28,0)),"")</f>
      </c>
      <c r="M822" s="82" t="str">
        <f>IFERROR(INDEX('Cost_Components'!$L$2:$L$28,MATCH(E822,'Cost_Components'!$A$2:$A$28,0)),"")</f>
      </c>
      <c r="N822" s="83" t="str">
        <f>IFERROR(INDEX('Cost_Components'!$P$2:$P$28,MATCH(E822,'Cost_Components'!$A$2:$A$28,0)),"")</f>
      </c>
      <c r="O822" s="84" t="str">
        <f>AF822*J822</f>
      </c>
      <c r="P822" s="85" t="str">
        <f>AG822*J822</f>
      </c>
      <c r="Q822" s="86" t="str">
        <f>P822*L822*M822*N822</f>
      </c>
      <c r="R822" s="87" t="str">
        <f>O822*K822*M822*N822</f>
      </c>
      <c r="S822" s="88" t="str">
        <f>R822-Q822</f>
      </c>
      <c r="T822" s="34" t="str">
        <f>IFERROR(INDEX('Cost_Components'!$R$2:$R$28,MATCH(E822,'Cost_Components'!$A$2:$A$28,0)),"")</f>
      </c>
      <c r="U822" s="89" t="str">
        <f>IFERROR(INDEX('Cost_Components'!$Q$2:$Q$28,MATCH(E822,'Cost_Components'!$A$2:$A$28,0)),"")</f>
      </c>
      <c r="V822" s="90" t="str">
        <f>1/(1+'Calculation_Assumptions'!$B$5)^(B822-'Calculation_Assumptions'!$B$2)</f>
      </c>
      <c r="W822" s="91" t="str">
        <f>Q822*V822</f>
      </c>
      <c r="X822" s="92" t="str">
        <f>R822*V822</f>
      </c>
      <c r="Y822" s="93" t="str">
        <f>S822*V822</f>
      </c>
      <c r="Z822" s="94" t="str">
        <f>IFERROR(INDEX('Cost_Components'!$T$2:$T$28,MATCH(E822,'Cost_Components'!$A$2:$A$28,0)),"")</f>
      </c>
      <c r="AA822" s="95" t="str">
        <f>IFERROR(INDEX('Cost_Components'!$U$2:$U$28,MATCH(E822,'Cost_Components'!$A$2:$A$28,0)),"")</f>
      </c>
      <c r="AB822" s="96" t="str">
        <f>IFERROR(INDEX('Cost_Components'!$V$2:$V$28,MATCH(E822,'Cost_Components'!$A$2:$A$28,0)),"")</f>
      </c>
      <c r="AC822" s="97" t="str">
        <f>IFERROR(INDEX('Cost_Components'!$M$2:$M$28,MATCH(E822,'Cost_Components'!$A$2:$A$28,0)),"")</f>
      </c>
      <c r="AD822" s="98" t="str">
        <f>IFERROR(INDEX('Cost_Components'!$N$2:$N$28,MATCH(E822,'Cost_Components'!$A$2:$A$28,0)),"")</f>
      </c>
      <c r="AE822" s="34" t="str">
        <f>IFERROR(INDEX('Cost_Components'!$O$2:$O$28,MATCH(E822,'Cost_Components'!$A$2:$A$28,0)),"")</f>
      </c>
      <c r="AF822" s="99" t="n">
        <v>6892299.86631974</v>
      </c>
      <c r="AG822" s="100" t="n">
        <v>7258472.95735979</v>
      </c>
      <c r="AH822" s="101" t="str">
        <f>IF(H822="shared-count-once",COUNTIFS($A$2:$A$1405,A822,$B$2:$B$1405,B822,$E$2:$E$1405,E822),1)</f>
      </c>
      <c r="AI822" s="102" t="n">
        <v>312936391.858479</v>
      </c>
      <c r="AJ822" s="103" t="str">
        <f>IF(AI822=0,"",Q822/AI822)</f>
      </c>
      <c r="AK822" s="104" t="str">
        <f>IF(AI822=0,"",R822/AI822)</f>
      </c>
      <c r="AL822" s="105" t="str">
        <f>IF(AI822=0,"",S822/AI822)</f>
      </c>
      <c r="AM822" s="106" t="str">
        <f>IF(AI822=0,"",Y822/AI822)</f>
      </c>
    </row>
    <row r="823">
      <c r="A823" t="s">
        <v>115</v>
      </c>
      <c r="B823" s="73" t="n">
        <v>2040</v>
      </c>
      <c r="C823" t="s">
        <v>231</v>
      </c>
      <c r="D823" t="s">
        <v>225</v>
      </c>
      <c r="E823" s="74" t="s">
        <v>307</v>
      </c>
      <c r="F823" s="75" t="s">
        <v>308</v>
      </c>
      <c r="G823" s="76" t="s">
        <v>243</v>
      </c>
      <c r="H823" s="77" t="s">
        <v>240</v>
      </c>
      <c r="I823" s="78" t="s">
        <v>304</v>
      </c>
      <c r="J823" s="79" t="str">
        <f>IFERROR(INDEX('Cost_Components'!$K$2:$K$28,MATCH(E823,'Cost_Components'!$A$2:$A$28,0)),"")</f>
      </c>
      <c r="K823" s="80" t="str">
        <f>IF(OR(L823="",Z823="",AA823="",AB823=""),"",IF(B823&lt;AA823,L823,IF(B823&gt;AB823,Z823,L823+(Z823-L823)*MIN(MAX((B823-AA823+1)/MAX(AB823-AA823+1,1),0),1))))</f>
      </c>
      <c r="L823" s="81" t="str">
        <f>IFERROR(INDEX('Cost_Components'!$S$2:$S$28,MATCH(E823,'Cost_Components'!$A$2:$A$28,0)),"")</f>
      </c>
      <c r="M823" s="82" t="str">
        <f>IFERROR(INDEX('Cost_Components'!$L$2:$L$28,MATCH(E823,'Cost_Components'!$A$2:$A$28,0)),"")</f>
      </c>
      <c r="N823" s="83" t="str">
        <f>IFERROR(INDEX('Cost_Components'!$P$2:$P$28,MATCH(E823,'Cost_Components'!$A$2:$A$28,0)),"")</f>
      </c>
      <c r="O823" s="84" t="str">
        <f>AF823*J823</f>
      </c>
      <c r="P823" s="85" t="str">
        <f>AG823*J823</f>
      </c>
      <c r="Q823" s="86" t="str">
        <f>P823*L823*M823*N823</f>
      </c>
      <c r="R823" s="87" t="str">
        <f>O823*K823*M823*N823</f>
      </c>
      <c r="S823" s="88" t="str">
        <f>R823-Q823</f>
      </c>
      <c r="T823" s="34" t="str">
        <f>IFERROR(INDEX('Cost_Components'!$R$2:$R$28,MATCH(E823,'Cost_Components'!$A$2:$A$28,0)),"")</f>
      </c>
      <c r="U823" s="89" t="str">
        <f>IFERROR(INDEX('Cost_Components'!$Q$2:$Q$28,MATCH(E823,'Cost_Components'!$A$2:$A$28,0)),"")</f>
      </c>
      <c r="V823" s="90" t="str">
        <f>1/(1+'Calculation_Assumptions'!$B$5)^(B823-'Calculation_Assumptions'!$B$2)</f>
      </c>
      <c r="W823" s="91" t="str">
        <f>Q823*V823</f>
      </c>
      <c r="X823" s="92" t="str">
        <f>R823*V823</f>
      </c>
      <c r="Y823" s="93" t="str">
        <f>S823*V823</f>
      </c>
      <c r="Z823" s="94" t="str">
        <f>IFERROR(INDEX('Cost_Components'!$T$2:$T$28,MATCH(E823,'Cost_Components'!$A$2:$A$28,0)),"")</f>
      </c>
      <c r="AA823" s="95" t="str">
        <f>IFERROR(INDEX('Cost_Components'!$U$2:$U$28,MATCH(E823,'Cost_Components'!$A$2:$A$28,0)),"")</f>
      </c>
      <c r="AB823" s="96" t="str">
        <f>IFERROR(INDEX('Cost_Components'!$V$2:$V$28,MATCH(E823,'Cost_Components'!$A$2:$A$28,0)),"")</f>
      </c>
      <c r="AC823" s="97" t="str">
        <f>IFERROR(INDEX('Cost_Components'!$M$2:$M$28,MATCH(E823,'Cost_Components'!$A$2:$A$28,0)),"")</f>
      </c>
      <c r="AD823" s="98" t="str">
        <f>IFERROR(INDEX('Cost_Components'!$N$2:$N$28,MATCH(E823,'Cost_Components'!$A$2:$A$28,0)),"")</f>
      </c>
      <c r="AE823" s="34" t="str">
        <f>IFERROR(INDEX('Cost_Components'!$O$2:$O$28,MATCH(E823,'Cost_Components'!$A$2:$A$28,0)),"")</f>
      </c>
      <c r="AF823" s="99" t="n">
        <v>6997313.35717309</v>
      </c>
      <c r="AG823" s="100" t="n">
        <v>7407686.47207674</v>
      </c>
      <c r="AH823" s="101" t="str">
        <f>IF(H823="shared-count-once",COUNTIFS($A$2:$A$1405,A823,$B$2:$B$1405,B823,$E$2:$E$1405,E823),1)</f>
      </c>
      <c r="AI823" s="102" t="n">
        <v>314265537.410829</v>
      </c>
      <c r="AJ823" s="103" t="str">
        <f>IF(AI823=0,"",Q823/AI823)</f>
      </c>
      <c r="AK823" s="104" t="str">
        <f>IF(AI823=0,"",R823/AI823)</f>
      </c>
      <c r="AL823" s="105" t="str">
        <f>IF(AI823=0,"",S823/AI823)</f>
      </c>
      <c r="AM823" s="106" t="str">
        <f>IF(AI823=0,"",Y823/AI823)</f>
      </c>
    </row>
    <row r="824">
      <c r="A824" t="s">
        <v>115</v>
      </c>
      <c r="B824" s="73" t="n">
        <v>2041</v>
      </c>
      <c r="C824" t="s">
        <v>231</v>
      </c>
      <c r="D824" t="s">
        <v>225</v>
      </c>
      <c r="E824" s="74" t="s">
        <v>307</v>
      </c>
      <c r="F824" s="75" t="s">
        <v>308</v>
      </c>
      <c r="G824" s="76" t="s">
        <v>243</v>
      </c>
      <c r="H824" s="77" t="s">
        <v>240</v>
      </c>
      <c r="I824" s="78" t="s">
        <v>304</v>
      </c>
      <c r="J824" s="79" t="str">
        <f>IFERROR(INDEX('Cost_Components'!$K$2:$K$28,MATCH(E824,'Cost_Components'!$A$2:$A$28,0)),"")</f>
      </c>
      <c r="K824" s="80" t="str">
        <f>IF(OR(L824="",Z824="",AA824="",AB824=""),"",IF(B824&lt;AA824,L824,IF(B824&gt;AB824,Z824,L824+(Z824-L824)*MIN(MAX((B824-AA824+1)/MAX(AB824-AA824+1,1),0),1))))</f>
      </c>
      <c r="L824" s="81" t="str">
        <f>IFERROR(INDEX('Cost_Components'!$S$2:$S$28,MATCH(E824,'Cost_Components'!$A$2:$A$28,0)),"")</f>
      </c>
      <c r="M824" s="82" t="str">
        <f>IFERROR(INDEX('Cost_Components'!$L$2:$L$28,MATCH(E824,'Cost_Components'!$A$2:$A$28,0)),"")</f>
      </c>
      <c r="N824" s="83" t="str">
        <f>IFERROR(INDEX('Cost_Components'!$P$2:$P$28,MATCH(E824,'Cost_Components'!$A$2:$A$28,0)),"")</f>
      </c>
      <c r="O824" s="84" t="str">
        <f>AF824*J824</f>
      </c>
      <c r="P824" s="85" t="str">
        <f>AG824*J824</f>
      </c>
      <c r="Q824" s="86" t="str">
        <f>P824*L824*M824*N824</f>
      </c>
      <c r="R824" s="87" t="str">
        <f>O824*K824*M824*N824</f>
      </c>
      <c r="S824" s="88" t="str">
        <f>R824-Q824</f>
      </c>
      <c r="T824" s="34" t="str">
        <f>IFERROR(INDEX('Cost_Components'!$R$2:$R$28,MATCH(E824,'Cost_Components'!$A$2:$A$28,0)),"")</f>
      </c>
      <c r="U824" s="89" t="str">
        <f>IFERROR(INDEX('Cost_Components'!$Q$2:$Q$28,MATCH(E824,'Cost_Components'!$A$2:$A$28,0)),"")</f>
      </c>
      <c r="V824" s="90" t="str">
        <f>1/(1+'Calculation_Assumptions'!$B$5)^(B824-'Calculation_Assumptions'!$B$2)</f>
      </c>
      <c r="W824" s="91" t="str">
        <f>Q824*V824</f>
      </c>
      <c r="X824" s="92" t="str">
        <f>R824*V824</f>
      </c>
      <c r="Y824" s="93" t="str">
        <f>S824*V824</f>
      </c>
      <c r="Z824" s="94" t="str">
        <f>IFERROR(INDEX('Cost_Components'!$T$2:$T$28,MATCH(E824,'Cost_Components'!$A$2:$A$28,0)),"")</f>
      </c>
      <c r="AA824" s="95" t="str">
        <f>IFERROR(INDEX('Cost_Components'!$U$2:$U$28,MATCH(E824,'Cost_Components'!$A$2:$A$28,0)),"")</f>
      </c>
      <c r="AB824" s="96" t="str">
        <f>IFERROR(INDEX('Cost_Components'!$V$2:$V$28,MATCH(E824,'Cost_Components'!$A$2:$A$28,0)),"")</f>
      </c>
      <c r="AC824" s="97" t="str">
        <f>IFERROR(INDEX('Cost_Components'!$M$2:$M$28,MATCH(E824,'Cost_Components'!$A$2:$A$28,0)),"")</f>
      </c>
      <c r="AD824" s="98" t="str">
        <f>IFERROR(INDEX('Cost_Components'!$N$2:$N$28,MATCH(E824,'Cost_Components'!$A$2:$A$28,0)),"")</f>
      </c>
      <c r="AE824" s="34" t="str">
        <f>IFERROR(INDEX('Cost_Components'!$O$2:$O$28,MATCH(E824,'Cost_Components'!$A$2:$A$28,0)),"")</f>
      </c>
      <c r="AF824" s="99" t="n">
        <v>7099682.03940244</v>
      </c>
      <c r="AG824" s="100" t="n">
        <v>7556224.04727773</v>
      </c>
      <c r="AH824" s="101" t="str">
        <f>IF(H824="shared-count-once",COUNTIFS($A$2:$A$1405,A824,$B$2:$B$1405,B824,$E$2:$E$1405,E824),1)</f>
      </c>
      <c r="AI824" s="102" t="n">
        <v>315525215.312548</v>
      </c>
      <c r="AJ824" s="103" t="str">
        <f>IF(AI824=0,"",Q824/AI824)</f>
      </c>
      <c r="AK824" s="104" t="str">
        <f>IF(AI824=0,"",R824/AI824)</f>
      </c>
      <c r="AL824" s="105" t="str">
        <f>IF(AI824=0,"",S824/AI824)</f>
      </c>
      <c r="AM824" s="106" t="str">
        <f>IF(AI824=0,"",Y824/AI824)</f>
      </c>
    </row>
    <row r="825">
      <c r="A825" t="s">
        <v>115</v>
      </c>
      <c r="B825" s="73" t="n">
        <v>2042</v>
      </c>
      <c r="C825" t="s">
        <v>231</v>
      </c>
      <c r="D825" t="s">
        <v>225</v>
      </c>
      <c r="E825" s="74" t="s">
        <v>307</v>
      </c>
      <c r="F825" s="75" t="s">
        <v>308</v>
      </c>
      <c r="G825" s="76" t="s">
        <v>243</v>
      </c>
      <c r="H825" s="77" t="s">
        <v>240</v>
      </c>
      <c r="I825" s="78" t="s">
        <v>304</v>
      </c>
      <c r="J825" s="79" t="str">
        <f>IFERROR(INDEX('Cost_Components'!$K$2:$K$28,MATCH(E825,'Cost_Components'!$A$2:$A$28,0)),"")</f>
      </c>
      <c r="K825" s="80" t="str">
        <f>IF(OR(L825="",Z825="",AA825="",AB825=""),"",IF(B825&lt;AA825,L825,IF(B825&gt;AB825,Z825,L825+(Z825-L825)*MIN(MAX((B825-AA825+1)/MAX(AB825-AA825+1,1),0),1))))</f>
      </c>
      <c r="L825" s="81" t="str">
        <f>IFERROR(INDEX('Cost_Components'!$S$2:$S$28,MATCH(E825,'Cost_Components'!$A$2:$A$28,0)),"")</f>
      </c>
      <c r="M825" s="82" t="str">
        <f>IFERROR(INDEX('Cost_Components'!$L$2:$L$28,MATCH(E825,'Cost_Components'!$A$2:$A$28,0)),"")</f>
      </c>
      <c r="N825" s="83" t="str">
        <f>IFERROR(INDEX('Cost_Components'!$P$2:$P$28,MATCH(E825,'Cost_Components'!$A$2:$A$28,0)),"")</f>
      </c>
      <c r="O825" s="84" t="str">
        <f>AF825*J825</f>
      </c>
      <c r="P825" s="85" t="str">
        <f>AG825*J825</f>
      </c>
      <c r="Q825" s="86" t="str">
        <f>P825*L825*M825*N825</f>
      </c>
      <c r="R825" s="87" t="str">
        <f>O825*K825*M825*N825</f>
      </c>
      <c r="S825" s="88" t="str">
        <f>R825-Q825</f>
      </c>
      <c r="T825" s="34" t="str">
        <f>IFERROR(INDEX('Cost_Components'!$R$2:$R$28,MATCH(E825,'Cost_Components'!$A$2:$A$28,0)),"")</f>
      </c>
      <c r="U825" s="89" t="str">
        <f>IFERROR(INDEX('Cost_Components'!$Q$2:$Q$28,MATCH(E825,'Cost_Components'!$A$2:$A$28,0)),"")</f>
      </c>
      <c r="V825" s="90" t="str">
        <f>1/(1+'Calculation_Assumptions'!$B$5)^(B825-'Calculation_Assumptions'!$B$2)</f>
      </c>
      <c r="W825" s="91" t="str">
        <f>Q825*V825</f>
      </c>
      <c r="X825" s="92" t="str">
        <f>R825*V825</f>
      </c>
      <c r="Y825" s="93" t="str">
        <f>S825*V825</f>
      </c>
      <c r="Z825" s="94" t="str">
        <f>IFERROR(INDEX('Cost_Components'!$T$2:$T$28,MATCH(E825,'Cost_Components'!$A$2:$A$28,0)),"")</f>
      </c>
      <c r="AA825" s="95" t="str">
        <f>IFERROR(INDEX('Cost_Components'!$U$2:$U$28,MATCH(E825,'Cost_Components'!$A$2:$A$28,0)),"")</f>
      </c>
      <c r="AB825" s="96" t="str">
        <f>IFERROR(INDEX('Cost_Components'!$V$2:$V$28,MATCH(E825,'Cost_Components'!$A$2:$A$28,0)),"")</f>
      </c>
      <c r="AC825" s="97" t="str">
        <f>IFERROR(INDEX('Cost_Components'!$M$2:$M$28,MATCH(E825,'Cost_Components'!$A$2:$A$28,0)),"")</f>
      </c>
      <c r="AD825" s="98" t="str">
        <f>IFERROR(INDEX('Cost_Components'!$N$2:$N$28,MATCH(E825,'Cost_Components'!$A$2:$A$28,0)),"")</f>
      </c>
      <c r="AE825" s="34" t="str">
        <f>IFERROR(INDEX('Cost_Components'!$O$2:$O$28,MATCH(E825,'Cost_Components'!$A$2:$A$28,0)),"")</f>
      </c>
      <c r="AF825" s="99" t="n">
        <v>7199023.04790538</v>
      </c>
      <c r="AG825" s="100" t="n">
        <v>7703733.26630892</v>
      </c>
      <c r="AH825" s="101" t="str">
        <f>IF(H825="shared-count-once",COUNTIFS($A$2:$A$1405,A825,$B$2:$B$1405,B825,$E$2:$E$1405,E825),1)</f>
      </c>
      <c r="AI825" s="102" t="n">
        <v>316707694.211882</v>
      </c>
      <c r="AJ825" s="103" t="str">
        <f>IF(AI825=0,"",Q825/AI825)</f>
      </c>
      <c r="AK825" s="104" t="str">
        <f>IF(AI825=0,"",R825/AI825)</f>
      </c>
      <c r="AL825" s="105" t="str">
        <f>IF(AI825=0,"",S825/AI825)</f>
      </c>
      <c r="AM825" s="106" t="str">
        <f>IF(AI825=0,"",Y825/AI825)</f>
      </c>
    </row>
    <row r="826">
      <c r="A826" t="s">
        <v>115</v>
      </c>
      <c r="B826" s="73" t="n">
        <v>2043</v>
      </c>
      <c r="C826" t="s">
        <v>231</v>
      </c>
      <c r="D826" t="s">
        <v>225</v>
      </c>
      <c r="E826" s="74" t="s">
        <v>307</v>
      </c>
      <c r="F826" s="75" t="s">
        <v>308</v>
      </c>
      <c r="G826" s="76" t="s">
        <v>243</v>
      </c>
      <c r="H826" s="77" t="s">
        <v>240</v>
      </c>
      <c r="I826" s="78" t="s">
        <v>304</v>
      </c>
      <c r="J826" s="79" t="str">
        <f>IFERROR(INDEX('Cost_Components'!$K$2:$K$28,MATCH(E826,'Cost_Components'!$A$2:$A$28,0)),"")</f>
      </c>
      <c r="K826" s="80" t="str">
        <f>IF(OR(L826="",Z826="",AA826="",AB826=""),"",IF(B826&lt;AA826,L826,IF(B826&gt;AB826,Z826,L826+(Z826-L826)*MIN(MAX((B826-AA826+1)/MAX(AB826-AA826+1,1),0),1))))</f>
      </c>
      <c r="L826" s="81" t="str">
        <f>IFERROR(INDEX('Cost_Components'!$S$2:$S$28,MATCH(E826,'Cost_Components'!$A$2:$A$28,0)),"")</f>
      </c>
      <c r="M826" s="82" t="str">
        <f>IFERROR(INDEX('Cost_Components'!$L$2:$L$28,MATCH(E826,'Cost_Components'!$A$2:$A$28,0)),"")</f>
      </c>
      <c r="N826" s="83" t="str">
        <f>IFERROR(INDEX('Cost_Components'!$P$2:$P$28,MATCH(E826,'Cost_Components'!$A$2:$A$28,0)),"")</f>
      </c>
      <c r="O826" s="84" t="str">
        <f>AF826*J826</f>
      </c>
      <c r="P826" s="85" t="str">
        <f>AG826*J826</f>
      </c>
      <c r="Q826" s="86" t="str">
        <f>P826*L826*M826*N826</f>
      </c>
      <c r="R826" s="87" t="str">
        <f>O826*K826*M826*N826</f>
      </c>
      <c r="S826" s="88" t="str">
        <f>R826-Q826</f>
      </c>
      <c r="T826" s="34" t="str">
        <f>IFERROR(INDEX('Cost_Components'!$R$2:$R$28,MATCH(E826,'Cost_Components'!$A$2:$A$28,0)),"")</f>
      </c>
      <c r="U826" s="89" t="str">
        <f>IFERROR(INDEX('Cost_Components'!$Q$2:$Q$28,MATCH(E826,'Cost_Components'!$A$2:$A$28,0)),"")</f>
      </c>
      <c r="V826" s="90" t="str">
        <f>1/(1+'Calculation_Assumptions'!$B$5)^(B826-'Calculation_Assumptions'!$B$2)</f>
      </c>
      <c r="W826" s="91" t="str">
        <f>Q826*V826</f>
      </c>
      <c r="X826" s="92" t="str">
        <f>R826*V826</f>
      </c>
      <c r="Y826" s="93" t="str">
        <f>S826*V826</f>
      </c>
      <c r="Z826" s="94" t="str">
        <f>IFERROR(INDEX('Cost_Components'!$T$2:$T$28,MATCH(E826,'Cost_Components'!$A$2:$A$28,0)),"")</f>
      </c>
      <c r="AA826" s="95" t="str">
        <f>IFERROR(INDEX('Cost_Components'!$U$2:$U$28,MATCH(E826,'Cost_Components'!$A$2:$A$28,0)),"")</f>
      </c>
      <c r="AB826" s="96" t="str">
        <f>IFERROR(INDEX('Cost_Components'!$V$2:$V$28,MATCH(E826,'Cost_Components'!$A$2:$A$28,0)),"")</f>
      </c>
      <c r="AC826" s="97" t="str">
        <f>IFERROR(INDEX('Cost_Components'!$M$2:$M$28,MATCH(E826,'Cost_Components'!$A$2:$A$28,0)),"")</f>
      </c>
      <c r="AD826" s="98" t="str">
        <f>IFERROR(INDEX('Cost_Components'!$N$2:$N$28,MATCH(E826,'Cost_Components'!$A$2:$A$28,0)),"")</f>
      </c>
      <c r="AE826" s="34" t="str">
        <f>IFERROR(INDEX('Cost_Components'!$O$2:$O$28,MATCH(E826,'Cost_Components'!$A$2:$A$28,0)),"")</f>
      </c>
      <c r="AF826" s="99" t="n">
        <v>7296589.42810081</v>
      </c>
      <c r="AG826" s="100" t="n">
        <v>7851923.45314655</v>
      </c>
      <c r="AH826" s="101" t="str">
        <f>IF(H826="shared-count-once",COUNTIFS($A$2:$A$1405,A826,$B$2:$B$1405,B826,$E$2:$E$1405,E826),1)</f>
      </c>
      <c r="AI826" s="102" t="n">
        <v>317814114.067152</v>
      </c>
      <c r="AJ826" s="103" t="str">
        <f>IF(AI826=0,"",Q826/AI826)</f>
      </c>
      <c r="AK826" s="104" t="str">
        <f>IF(AI826=0,"",R826/AI826)</f>
      </c>
      <c r="AL826" s="105" t="str">
        <f>IF(AI826=0,"",S826/AI826)</f>
      </c>
      <c r="AM826" s="106" t="str">
        <f>IF(AI826=0,"",Y826/AI826)</f>
      </c>
    </row>
    <row r="827">
      <c r="A827" t="s">
        <v>115</v>
      </c>
      <c r="B827" s="73" t="n">
        <v>2044</v>
      </c>
      <c r="C827" t="s">
        <v>231</v>
      </c>
      <c r="D827" t="s">
        <v>225</v>
      </c>
      <c r="E827" s="74" t="s">
        <v>307</v>
      </c>
      <c r="F827" s="75" t="s">
        <v>308</v>
      </c>
      <c r="G827" s="76" t="s">
        <v>243</v>
      </c>
      <c r="H827" s="77" t="s">
        <v>240</v>
      </c>
      <c r="I827" s="78" t="s">
        <v>304</v>
      </c>
      <c r="J827" s="79" t="str">
        <f>IFERROR(INDEX('Cost_Components'!$K$2:$K$28,MATCH(E827,'Cost_Components'!$A$2:$A$28,0)),"")</f>
      </c>
      <c r="K827" s="80" t="str">
        <f>IF(OR(L827="",Z827="",AA827="",AB827=""),"",IF(B827&lt;AA827,L827,IF(B827&gt;AB827,Z827,L827+(Z827-L827)*MIN(MAX((B827-AA827+1)/MAX(AB827-AA827+1,1),0),1))))</f>
      </c>
      <c r="L827" s="81" t="str">
        <f>IFERROR(INDEX('Cost_Components'!$S$2:$S$28,MATCH(E827,'Cost_Components'!$A$2:$A$28,0)),"")</f>
      </c>
      <c r="M827" s="82" t="str">
        <f>IFERROR(INDEX('Cost_Components'!$L$2:$L$28,MATCH(E827,'Cost_Components'!$A$2:$A$28,0)),"")</f>
      </c>
      <c r="N827" s="83" t="str">
        <f>IFERROR(INDEX('Cost_Components'!$P$2:$P$28,MATCH(E827,'Cost_Components'!$A$2:$A$28,0)),"")</f>
      </c>
      <c r="O827" s="84" t="str">
        <f>AF827*J827</f>
      </c>
      <c r="P827" s="85" t="str">
        <f>AG827*J827</f>
      </c>
      <c r="Q827" s="86" t="str">
        <f>P827*L827*M827*N827</f>
      </c>
      <c r="R827" s="87" t="str">
        <f>O827*K827*M827*N827</f>
      </c>
      <c r="S827" s="88" t="str">
        <f>R827-Q827</f>
      </c>
      <c r="T827" s="34" t="str">
        <f>IFERROR(INDEX('Cost_Components'!$R$2:$R$28,MATCH(E827,'Cost_Components'!$A$2:$A$28,0)),"")</f>
      </c>
      <c r="U827" s="89" t="str">
        <f>IFERROR(INDEX('Cost_Components'!$Q$2:$Q$28,MATCH(E827,'Cost_Components'!$A$2:$A$28,0)),"")</f>
      </c>
      <c r="V827" s="90" t="str">
        <f>1/(1+'Calculation_Assumptions'!$B$5)^(B827-'Calculation_Assumptions'!$B$2)</f>
      </c>
      <c r="W827" s="91" t="str">
        <f>Q827*V827</f>
      </c>
      <c r="X827" s="92" t="str">
        <f>R827*V827</f>
      </c>
      <c r="Y827" s="93" t="str">
        <f>S827*V827</f>
      </c>
      <c r="Z827" s="94" t="str">
        <f>IFERROR(INDEX('Cost_Components'!$T$2:$T$28,MATCH(E827,'Cost_Components'!$A$2:$A$28,0)),"")</f>
      </c>
      <c r="AA827" s="95" t="str">
        <f>IFERROR(INDEX('Cost_Components'!$U$2:$U$28,MATCH(E827,'Cost_Components'!$A$2:$A$28,0)),"")</f>
      </c>
      <c r="AB827" s="96" t="str">
        <f>IFERROR(INDEX('Cost_Components'!$V$2:$V$28,MATCH(E827,'Cost_Components'!$A$2:$A$28,0)),"")</f>
      </c>
      <c r="AC827" s="97" t="str">
        <f>IFERROR(INDEX('Cost_Components'!$M$2:$M$28,MATCH(E827,'Cost_Components'!$A$2:$A$28,0)),"")</f>
      </c>
      <c r="AD827" s="98" t="str">
        <f>IFERROR(INDEX('Cost_Components'!$N$2:$N$28,MATCH(E827,'Cost_Components'!$A$2:$A$28,0)),"")</f>
      </c>
      <c r="AE827" s="34" t="str">
        <f>IFERROR(INDEX('Cost_Components'!$O$2:$O$28,MATCH(E827,'Cost_Components'!$A$2:$A$28,0)),"")</f>
      </c>
      <c r="AF827" s="99" t="n">
        <v>7389559.48365776</v>
      </c>
      <c r="AG827" s="100" t="n">
        <v>7997283.33339417</v>
      </c>
      <c r="AH827" s="101" t="str">
        <f>IF(H827="shared-count-once",COUNTIFS($A$2:$A$1405,A827,$B$2:$B$1405,B827,$E$2:$E$1405,E827),1)</f>
      </c>
      <c r="AI827" s="102" t="n">
        <v>318840890.732156</v>
      </c>
      <c r="AJ827" s="103" t="str">
        <f>IF(AI827=0,"",Q827/AI827)</f>
      </c>
      <c r="AK827" s="104" t="str">
        <f>IF(AI827=0,"",R827/AI827)</f>
      </c>
      <c r="AL827" s="105" t="str">
        <f>IF(AI827=0,"",S827/AI827)</f>
      </c>
      <c r="AM827" s="106" t="str">
        <f>IF(AI827=0,"",Y827/AI827)</f>
      </c>
    </row>
    <row r="828">
      <c r="A828" t="s">
        <v>115</v>
      </c>
      <c r="B828" s="73" t="n">
        <v>2045</v>
      </c>
      <c r="C828" t="s">
        <v>231</v>
      </c>
      <c r="D828" t="s">
        <v>225</v>
      </c>
      <c r="E828" s="74" t="s">
        <v>307</v>
      </c>
      <c r="F828" s="75" t="s">
        <v>308</v>
      </c>
      <c r="G828" s="76" t="s">
        <v>243</v>
      </c>
      <c r="H828" s="77" t="s">
        <v>240</v>
      </c>
      <c r="I828" s="78" t="s">
        <v>304</v>
      </c>
      <c r="J828" s="79" t="str">
        <f>IFERROR(INDEX('Cost_Components'!$K$2:$K$28,MATCH(E828,'Cost_Components'!$A$2:$A$28,0)),"")</f>
      </c>
      <c r="K828" s="80" t="str">
        <f>IF(OR(L828="",Z828="",AA828="",AB828=""),"",IF(B828&lt;AA828,L828,IF(B828&gt;AB828,Z828,L828+(Z828-L828)*MIN(MAX((B828-AA828+1)/MAX(AB828-AA828+1,1),0),1))))</f>
      </c>
      <c r="L828" s="81" t="str">
        <f>IFERROR(INDEX('Cost_Components'!$S$2:$S$28,MATCH(E828,'Cost_Components'!$A$2:$A$28,0)),"")</f>
      </c>
      <c r="M828" s="82" t="str">
        <f>IFERROR(INDEX('Cost_Components'!$L$2:$L$28,MATCH(E828,'Cost_Components'!$A$2:$A$28,0)),"")</f>
      </c>
      <c r="N828" s="83" t="str">
        <f>IFERROR(INDEX('Cost_Components'!$P$2:$P$28,MATCH(E828,'Cost_Components'!$A$2:$A$28,0)),"")</f>
      </c>
      <c r="O828" s="84" t="str">
        <f>AF828*J828</f>
      </c>
      <c r="P828" s="85" t="str">
        <f>AG828*J828</f>
      </c>
      <c r="Q828" s="86" t="str">
        <f>P828*L828*M828*N828</f>
      </c>
      <c r="R828" s="87" t="str">
        <f>O828*K828*M828*N828</f>
      </c>
      <c r="S828" s="88" t="str">
        <f>R828-Q828</f>
      </c>
      <c r="T828" s="34" t="str">
        <f>IFERROR(INDEX('Cost_Components'!$R$2:$R$28,MATCH(E828,'Cost_Components'!$A$2:$A$28,0)),"")</f>
      </c>
      <c r="U828" s="89" t="str">
        <f>IFERROR(INDEX('Cost_Components'!$Q$2:$Q$28,MATCH(E828,'Cost_Components'!$A$2:$A$28,0)),"")</f>
      </c>
      <c r="V828" s="90" t="str">
        <f>1/(1+'Calculation_Assumptions'!$B$5)^(B828-'Calculation_Assumptions'!$B$2)</f>
      </c>
      <c r="W828" s="91" t="str">
        <f>Q828*V828</f>
      </c>
      <c r="X828" s="92" t="str">
        <f>R828*V828</f>
      </c>
      <c r="Y828" s="93" t="str">
        <f>S828*V828</f>
      </c>
      <c r="Z828" s="94" t="str">
        <f>IFERROR(INDEX('Cost_Components'!$T$2:$T$28,MATCH(E828,'Cost_Components'!$A$2:$A$28,0)),"")</f>
      </c>
      <c r="AA828" s="95" t="str">
        <f>IFERROR(INDEX('Cost_Components'!$U$2:$U$28,MATCH(E828,'Cost_Components'!$A$2:$A$28,0)),"")</f>
      </c>
      <c r="AB828" s="96" t="str">
        <f>IFERROR(INDEX('Cost_Components'!$V$2:$V$28,MATCH(E828,'Cost_Components'!$A$2:$A$28,0)),"")</f>
      </c>
      <c r="AC828" s="97" t="str">
        <f>IFERROR(INDEX('Cost_Components'!$M$2:$M$28,MATCH(E828,'Cost_Components'!$A$2:$A$28,0)),"")</f>
      </c>
      <c r="AD828" s="98" t="str">
        <f>IFERROR(INDEX('Cost_Components'!$N$2:$N$28,MATCH(E828,'Cost_Components'!$A$2:$A$28,0)),"")</f>
      </c>
      <c r="AE828" s="34" t="str">
        <f>IFERROR(INDEX('Cost_Components'!$O$2:$O$28,MATCH(E828,'Cost_Components'!$A$2:$A$28,0)),"")</f>
      </c>
      <c r="AF828" s="99" t="n">
        <v>7477633.17806167</v>
      </c>
      <c r="AG828" s="100" t="n">
        <v>8139288.8940327</v>
      </c>
      <c r="AH828" s="101" t="str">
        <f>IF(H828="shared-count-once",COUNTIFS($A$2:$A$1405,A828,$B$2:$B$1405,B828,$E$2:$E$1405,E828),1)</f>
      </c>
      <c r="AI828" s="102" t="n">
        <v>319784682.33108</v>
      </c>
      <c r="AJ828" s="103" t="str">
        <f>IF(AI828=0,"",Q828/AI828)</f>
      </c>
      <c r="AK828" s="104" t="str">
        <f>IF(AI828=0,"",R828/AI828)</f>
      </c>
      <c r="AL828" s="105" t="str">
        <f>IF(AI828=0,"",S828/AI828)</f>
      </c>
      <c r="AM828" s="106" t="str">
        <f>IF(AI828=0,"",Y828/AI828)</f>
      </c>
    </row>
    <row r="829">
      <c r="A829" t="s">
        <v>115</v>
      </c>
      <c r="B829" s="73" t="n">
        <v>2046</v>
      </c>
      <c r="C829" t="s">
        <v>231</v>
      </c>
      <c r="D829" t="s">
        <v>225</v>
      </c>
      <c r="E829" s="74" t="s">
        <v>307</v>
      </c>
      <c r="F829" s="75" t="s">
        <v>308</v>
      </c>
      <c r="G829" s="76" t="s">
        <v>243</v>
      </c>
      <c r="H829" s="77" t="s">
        <v>240</v>
      </c>
      <c r="I829" s="78" t="s">
        <v>304</v>
      </c>
      <c r="J829" s="79" t="str">
        <f>IFERROR(INDEX('Cost_Components'!$K$2:$K$28,MATCH(E829,'Cost_Components'!$A$2:$A$28,0)),"")</f>
      </c>
      <c r="K829" s="80" t="str">
        <f>IF(OR(L829="",Z829="",AA829="",AB829=""),"",IF(B829&lt;AA829,L829,IF(B829&gt;AB829,Z829,L829+(Z829-L829)*MIN(MAX((B829-AA829+1)/MAX(AB829-AA829+1,1),0),1))))</f>
      </c>
      <c r="L829" s="81" t="str">
        <f>IFERROR(INDEX('Cost_Components'!$S$2:$S$28,MATCH(E829,'Cost_Components'!$A$2:$A$28,0)),"")</f>
      </c>
      <c r="M829" s="82" t="str">
        <f>IFERROR(INDEX('Cost_Components'!$L$2:$L$28,MATCH(E829,'Cost_Components'!$A$2:$A$28,0)),"")</f>
      </c>
      <c r="N829" s="83" t="str">
        <f>IFERROR(INDEX('Cost_Components'!$P$2:$P$28,MATCH(E829,'Cost_Components'!$A$2:$A$28,0)),"")</f>
      </c>
      <c r="O829" s="84" t="str">
        <f>AF829*J829</f>
      </c>
      <c r="P829" s="85" t="str">
        <f>AG829*J829</f>
      </c>
      <c r="Q829" s="86" t="str">
        <f>P829*L829*M829*N829</f>
      </c>
      <c r="R829" s="87" t="str">
        <f>O829*K829*M829*N829</f>
      </c>
      <c r="S829" s="88" t="str">
        <f>R829-Q829</f>
      </c>
      <c r="T829" s="34" t="str">
        <f>IFERROR(INDEX('Cost_Components'!$R$2:$R$28,MATCH(E829,'Cost_Components'!$A$2:$A$28,0)),"")</f>
      </c>
      <c r="U829" s="89" t="str">
        <f>IFERROR(INDEX('Cost_Components'!$Q$2:$Q$28,MATCH(E829,'Cost_Components'!$A$2:$A$28,0)),"")</f>
      </c>
      <c r="V829" s="90" t="str">
        <f>1/(1+'Calculation_Assumptions'!$B$5)^(B829-'Calculation_Assumptions'!$B$2)</f>
      </c>
      <c r="W829" s="91" t="str">
        <f>Q829*V829</f>
      </c>
      <c r="X829" s="92" t="str">
        <f>R829*V829</f>
      </c>
      <c r="Y829" s="93" t="str">
        <f>S829*V829</f>
      </c>
      <c r="Z829" s="94" t="str">
        <f>IFERROR(INDEX('Cost_Components'!$T$2:$T$28,MATCH(E829,'Cost_Components'!$A$2:$A$28,0)),"")</f>
      </c>
      <c r="AA829" s="95" t="str">
        <f>IFERROR(INDEX('Cost_Components'!$U$2:$U$28,MATCH(E829,'Cost_Components'!$A$2:$A$28,0)),"")</f>
      </c>
      <c r="AB829" s="96" t="str">
        <f>IFERROR(INDEX('Cost_Components'!$V$2:$V$28,MATCH(E829,'Cost_Components'!$A$2:$A$28,0)),"")</f>
      </c>
      <c r="AC829" s="97" t="str">
        <f>IFERROR(INDEX('Cost_Components'!$M$2:$M$28,MATCH(E829,'Cost_Components'!$A$2:$A$28,0)),"")</f>
      </c>
      <c r="AD829" s="98" t="str">
        <f>IFERROR(INDEX('Cost_Components'!$N$2:$N$28,MATCH(E829,'Cost_Components'!$A$2:$A$28,0)),"")</f>
      </c>
      <c r="AE829" s="34" t="str">
        <f>IFERROR(INDEX('Cost_Components'!$O$2:$O$28,MATCH(E829,'Cost_Components'!$A$2:$A$28,0)),"")</f>
      </c>
      <c r="AF829" s="99" t="n">
        <v>7561771.21272926</v>
      </c>
      <c r="AG829" s="100" t="n">
        <v>8279175.53814566</v>
      </c>
      <c r="AH829" s="101" t="str">
        <f>IF(H829="shared-count-once",COUNTIFS($A$2:$A$1405,A829,$B$2:$B$1405,B829,$E$2:$E$1405,E829),1)</f>
      </c>
      <c r="AI829" s="102" t="n">
        <v>320645615.981408</v>
      </c>
      <c r="AJ829" s="103" t="str">
        <f>IF(AI829=0,"",Q829/AI829)</f>
      </c>
      <c r="AK829" s="104" t="str">
        <f>IF(AI829=0,"",R829/AI829)</f>
      </c>
      <c r="AL829" s="105" t="str">
        <f>IF(AI829=0,"",S829/AI829)</f>
      </c>
      <c r="AM829" s="106" t="str">
        <f>IF(AI829=0,"",Y829/AI829)</f>
      </c>
    </row>
    <row r="830">
      <c r="A830" t="s">
        <v>115</v>
      </c>
      <c r="B830" s="73" t="n">
        <v>2047</v>
      </c>
      <c r="C830" t="s">
        <v>231</v>
      </c>
      <c r="D830" t="s">
        <v>225</v>
      </c>
      <c r="E830" s="74" t="s">
        <v>307</v>
      </c>
      <c r="F830" s="75" t="s">
        <v>308</v>
      </c>
      <c r="G830" s="76" t="s">
        <v>243</v>
      </c>
      <c r="H830" s="77" t="s">
        <v>240</v>
      </c>
      <c r="I830" s="78" t="s">
        <v>304</v>
      </c>
      <c r="J830" s="79" t="str">
        <f>IFERROR(INDEX('Cost_Components'!$K$2:$K$28,MATCH(E830,'Cost_Components'!$A$2:$A$28,0)),"")</f>
      </c>
      <c r="K830" s="80" t="str">
        <f>IF(OR(L830="",Z830="",AA830="",AB830=""),"",IF(B830&lt;AA830,L830,IF(B830&gt;AB830,Z830,L830+(Z830-L830)*MIN(MAX((B830-AA830+1)/MAX(AB830-AA830+1,1),0),1))))</f>
      </c>
      <c r="L830" s="81" t="str">
        <f>IFERROR(INDEX('Cost_Components'!$S$2:$S$28,MATCH(E830,'Cost_Components'!$A$2:$A$28,0)),"")</f>
      </c>
      <c r="M830" s="82" t="str">
        <f>IFERROR(INDEX('Cost_Components'!$L$2:$L$28,MATCH(E830,'Cost_Components'!$A$2:$A$28,0)),"")</f>
      </c>
      <c r="N830" s="83" t="str">
        <f>IFERROR(INDEX('Cost_Components'!$P$2:$P$28,MATCH(E830,'Cost_Components'!$A$2:$A$28,0)),"")</f>
      </c>
      <c r="O830" s="84" t="str">
        <f>AF830*J830</f>
      </c>
      <c r="P830" s="85" t="str">
        <f>AG830*J830</f>
      </c>
      <c r="Q830" s="86" t="str">
        <f>P830*L830*M830*N830</f>
      </c>
      <c r="R830" s="87" t="str">
        <f>O830*K830*M830*N830</f>
      </c>
      <c r="S830" s="88" t="str">
        <f>R830-Q830</f>
      </c>
      <c r="T830" s="34" t="str">
        <f>IFERROR(INDEX('Cost_Components'!$R$2:$R$28,MATCH(E830,'Cost_Components'!$A$2:$A$28,0)),"")</f>
      </c>
      <c r="U830" s="89" t="str">
        <f>IFERROR(INDEX('Cost_Components'!$Q$2:$Q$28,MATCH(E830,'Cost_Components'!$A$2:$A$28,0)),"")</f>
      </c>
      <c r="V830" s="90" t="str">
        <f>1/(1+'Calculation_Assumptions'!$B$5)^(B830-'Calculation_Assumptions'!$B$2)</f>
      </c>
      <c r="W830" s="91" t="str">
        <f>Q830*V830</f>
      </c>
      <c r="X830" s="92" t="str">
        <f>R830*V830</f>
      </c>
      <c r="Y830" s="93" t="str">
        <f>S830*V830</f>
      </c>
      <c r="Z830" s="94" t="str">
        <f>IFERROR(INDEX('Cost_Components'!$T$2:$T$28,MATCH(E830,'Cost_Components'!$A$2:$A$28,0)),"")</f>
      </c>
      <c r="AA830" s="95" t="str">
        <f>IFERROR(INDEX('Cost_Components'!$U$2:$U$28,MATCH(E830,'Cost_Components'!$A$2:$A$28,0)),"")</f>
      </c>
      <c r="AB830" s="96" t="str">
        <f>IFERROR(INDEX('Cost_Components'!$V$2:$V$28,MATCH(E830,'Cost_Components'!$A$2:$A$28,0)),"")</f>
      </c>
      <c r="AC830" s="97" t="str">
        <f>IFERROR(INDEX('Cost_Components'!$M$2:$M$28,MATCH(E830,'Cost_Components'!$A$2:$A$28,0)),"")</f>
      </c>
      <c r="AD830" s="98" t="str">
        <f>IFERROR(INDEX('Cost_Components'!$N$2:$N$28,MATCH(E830,'Cost_Components'!$A$2:$A$28,0)),"")</f>
      </c>
      <c r="AE830" s="34" t="str">
        <f>IFERROR(INDEX('Cost_Components'!$O$2:$O$28,MATCH(E830,'Cost_Components'!$A$2:$A$28,0)),"")</f>
      </c>
      <c r="AF830" s="99" t="n">
        <v>7640564.75738635</v>
      </c>
      <c r="AG830" s="100" t="n">
        <v>8415519.4499265</v>
      </c>
      <c r="AH830" s="101" t="str">
        <f>IF(H830="shared-count-once",COUNTIFS($A$2:$A$1405,A830,$B$2:$B$1405,B830,$E$2:$E$1405,E830),1)</f>
      </c>
      <c r="AI830" s="102" t="n">
        <v>321429520.522875</v>
      </c>
      <c r="AJ830" s="103" t="str">
        <f>IF(AI830=0,"",Q830/AI830)</f>
      </c>
      <c r="AK830" s="104" t="str">
        <f>IF(AI830=0,"",R830/AI830)</f>
      </c>
      <c r="AL830" s="105" t="str">
        <f>IF(AI830=0,"",S830/AI830)</f>
      </c>
      <c r="AM830" s="106" t="str">
        <f>IF(AI830=0,"",Y830/AI830)</f>
      </c>
    </row>
    <row r="831">
      <c r="A831" t="s">
        <v>115</v>
      </c>
      <c r="B831" s="73" t="n">
        <v>2048</v>
      </c>
      <c r="C831" t="s">
        <v>231</v>
      </c>
      <c r="D831" t="s">
        <v>225</v>
      </c>
      <c r="E831" s="74" t="s">
        <v>307</v>
      </c>
      <c r="F831" s="75" t="s">
        <v>308</v>
      </c>
      <c r="G831" s="76" t="s">
        <v>243</v>
      </c>
      <c r="H831" s="77" t="s">
        <v>240</v>
      </c>
      <c r="I831" s="78" t="s">
        <v>304</v>
      </c>
      <c r="J831" s="79" t="str">
        <f>IFERROR(INDEX('Cost_Components'!$K$2:$K$28,MATCH(E831,'Cost_Components'!$A$2:$A$28,0)),"")</f>
      </c>
      <c r="K831" s="80" t="str">
        <f>IF(OR(L831="",Z831="",AA831="",AB831=""),"",IF(B831&lt;AA831,L831,IF(B831&gt;AB831,Z831,L831+(Z831-L831)*MIN(MAX((B831-AA831+1)/MAX(AB831-AA831+1,1),0),1))))</f>
      </c>
      <c r="L831" s="81" t="str">
        <f>IFERROR(INDEX('Cost_Components'!$S$2:$S$28,MATCH(E831,'Cost_Components'!$A$2:$A$28,0)),"")</f>
      </c>
      <c r="M831" s="82" t="str">
        <f>IFERROR(INDEX('Cost_Components'!$L$2:$L$28,MATCH(E831,'Cost_Components'!$A$2:$A$28,0)),"")</f>
      </c>
      <c r="N831" s="83" t="str">
        <f>IFERROR(INDEX('Cost_Components'!$P$2:$P$28,MATCH(E831,'Cost_Components'!$A$2:$A$28,0)),"")</f>
      </c>
      <c r="O831" s="84" t="str">
        <f>AF831*J831</f>
      </c>
      <c r="P831" s="85" t="str">
        <f>AG831*J831</f>
      </c>
      <c r="Q831" s="86" t="str">
        <f>P831*L831*M831*N831</f>
      </c>
      <c r="R831" s="87" t="str">
        <f>O831*K831*M831*N831</f>
      </c>
      <c r="S831" s="88" t="str">
        <f>R831-Q831</f>
      </c>
      <c r="T831" s="34" t="str">
        <f>IFERROR(INDEX('Cost_Components'!$R$2:$R$28,MATCH(E831,'Cost_Components'!$A$2:$A$28,0)),"")</f>
      </c>
      <c r="U831" s="89" t="str">
        <f>IFERROR(INDEX('Cost_Components'!$Q$2:$Q$28,MATCH(E831,'Cost_Components'!$A$2:$A$28,0)),"")</f>
      </c>
      <c r="V831" s="90" t="str">
        <f>1/(1+'Calculation_Assumptions'!$B$5)^(B831-'Calculation_Assumptions'!$B$2)</f>
      </c>
      <c r="W831" s="91" t="str">
        <f>Q831*V831</f>
      </c>
      <c r="X831" s="92" t="str">
        <f>R831*V831</f>
      </c>
      <c r="Y831" s="93" t="str">
        <f>S831*V831</f>
      </c>
      <c r="Z831" s="94" t="str">
        <f>IFERROR(INDEX('Cost_Components'!$T$2:$T$28,MATCH(E831,'Cost_Components'!$A$2:$A$28,0)),"")</f>
      </c>
      <c r="AA831" s="95" t="str">
        <f>IFERROR(INDEX('Cost_Components'!$U$2:$U$28,MATCH(E831,'Cost_Components'!$A$2:$A$28,0)),"")</f>
      </c>
      <c r="AB831" s="96" t="str">
        <f>IFERROR(INDEX('Cost_Components'!$V$2:$V$28,MATCH(E831,'Cost_Components'!$A$2:$A$28,0)),"")</f>
      </c>
      <c r="AC831" s="97" t="str">
        <f>IFERROR(INDEX('Cost_Components'!$M$2:$M$28,MATCH(E831,'Cost_Components'!$A$2:$A$28,0)),"")</f>
      </c>
      <c r="AD831" s="98" t="str">
        <f>IFERROR(INDEX('Cost_Components'!$N$2:$N$28,MATCH(E831,'Cost_Components'!$A$2:$A$28,0)),"")</f>
      </c>
      <c r="AE831" s="34" t="str">
        <f>IFERROR(INDEX('Cost_Components'!$O$2:$O$28,MATCH(E831,'Cost_Components'!$A$2:$A$28,0)),"")</f>
      </c>
      <c r="AF831" s="99" t="n">
        <v>7716470.39575204</v>
      </c>
      <c r="AG831" s="100" t="n">
        <v>8550999.4763113</v>
      </c>
      <c r="AH831" s="101" t="str">
        <f>IF(H831="shared-count-once",COUNTIFS($A$2:$A$1405,A831,$B$2:$B$1405,B831,$E$2:$E$1405,E831),1)</f>
      </c>
      <c r="AI831" s="102" t="n">
        <v>322136832.260161</v>
      </c>
      <c r="AJ831" s="103" t="str">
        <f>IF(AI831=0,"",Q831/AI831)</f>
      </c>
      <c r="AK831" s="104" t="str">
        <f>IF(AI831=0,"",R831/AI831)</f>
      </c>
      <c r="AL831" s="105" t="str">
        <f>IF(AI831=0,"",S831/AI831)</f>
      </c>
      <c r="AM831" s="106" t="str">
        <f>IF(AI831=0,"",Y831/AI831)</f>
      </c>
    </row>
    <row r="832">
      <c r="A832" t="s">
        <v>115</v>
      </c>
      <c r="B832" s="73" t="n">
        <v>2049</v>
      </c>
      <c r="C832" t="s">
        <v>231</v>
      </c>
      <c r="D832" t="s">
        <v>225</v>
      </c>
      <c r="E832" s="74" t="s">
        <v>307</v>
      </c>
      <c r="F832" s="75" t="s">
        <v>308</v>
      </c>
      <c r="G832" s="76" t="s">
        <v>243</v>
      </c>
      <c r="H832" s="77" t="s">
        <v>240</v>
      </c>
      <c r="I832" s="78" t="s">
        <v>304</v>
      </c>
      <c r="J832" s="79" t="str">
        <f>IFERROR(INDEX('Cost_Components'!$K$2:$K$28,MATCH(E832,'Cost_Components'!$A$2:$A$28,0)),"")</f>
      </c>
      <c r="K832" s="80" t="str">
        <f>IF(OR(L832="",Z832="",AA832="",AB832=""),"",IF(B832&lt;AA832,L832,IF(B832&gt;AB832,Z832,L832+(Z832-L832)*MIN(MAX((B832-AA832+1)/MAX(AB832-AA832+1,1),0),1))))</f>
      </c>
      <c r="L832" s="81" t="str">
        <f>IFERROR(INDEX('Cost_Components'!$S$2:$S$28,MATCH(E832,'Cost_Components'!$A$2:$A$28,0)),"")</f>
      </c>
      <c r="M832" s="82" t="str">
        <f>IFERROR(INDEX('Cost_Components'!$L$2:$L$28,MATCH(E832,'Cost_Components'!$A$2:$A$28,0)),"")</f>
      </c>
      <c r="N832" s="83" t="str">
        <f>IFERROR(INDEX('Cost_Components'!$P$2:$P$28,MATCH(E832,'Cost_Components'!$A$2:$A$28,0)),"")</f>
      </c>
      <c r="O832" s="84" t="str">
        <f>AF832*J832</f>
      </c>
      <c r="P832" s="85" t="str">
        <f>AG832*J832</f>
      </c>
      <c r="Q832" s="86" t="str">
        <f>P832*L832*M832*N832</f>
      </c>
      <c r="R832" s="87" t="str">
        <f>O832*K832*M832*N832</f>
      </c>
      <c r="S832" s="88" t="str">
        <f>R832-Q832</f>
      </c>
      <c r="T832" s="34" t="str">
        <f>IFERROR(INDEX('Cost_Components'!$R$2:$R$28,MATCH(E832,'Cost_Components'!$A$2:$A$28,0)),"")</f>
      </c>
      <c r="U832" s="89" t="str">
        <f>IFERROR(INDEX('Cost_Components'!$Q$2:$Q$28,MATCH(E832,'Cost_Components'!$A$2:$A$28,0)),"")</f>
      </c>
      <c r="V832" s="90" t="str">
        <f>1/(1+'Calculation_Assumptions'!$B$5)^(B832-'Calculation_Assumptions'!$B$2)</f>
      </c>
      <c r="W832" s="91" t="str">
        <f>Q832*V832</f>
      </c>
      <c r="X832" s="92" t="str">
        <f>R832*V832</f>
      </c>
      <c r="Y832" s="93" t="str">
        <f>S832*V832</f>
      </c>
      <c r="Z832" s="94" t="str">
        <f>IFERROR(INDEX('Cost_Components'!$T$2:$T$28,MATCH(E832,'Cost_Components'!$A$2:$A$28,0)),"")</f>
      </c>
      <c r="AA832" s="95" t="str">
        <f>IFERROR(INDEX('Cost_Components'!$U$2:$U$28,MATCH(E832,'Cost_Components'!$A$2:$A$28,0)),"")</f>
      </c>
      <c r="AB832" s="96" t="str">
        <f>IFERROR(INDEX('Cost_Components'!$V$2:$V$28,MATCH(E832,'Cost_Components'!$A$2:$A$28,0)),"")</f>
      </c>
      <c r="AC832" s="97" t="str">
        <f>IFERROR(INDEX('Cost_Components'!$M$2:$M$28,MATCH(E832,'Cost_Components'!$A$2:$A$28,0)),"")</f>
      </c>
      <c r="AD832" s="98" t="str">
        <f>IFERROR(INDEX('Cost_Components'!$N$2:$N$28,MATCH(E832,'Cost_Components'!$A$2:$A$28,0)),"")</f>
      </c>
      <c r="AE832" s="34" t="str">
        <f>IFERROR(INDEX('Cost_Components'!$O$2:$O$28,MATCH(E832,'Cost_Components'!$A$2:$A$28,0)),"")</f>
      </c>
      <c r="AF832" s="99" t="n">
        <v>7787587.51887678</v>
      </c>
      <c r="AG832" s="100" t="n">
        <v>8683125.86723851</v>
      </c>
      <c r="AH832" s="101" t="str">
        <f>IF(H832="shared-count-once",COUNTIFS($A$2:$A$1405,A832,$B$2:$B$1405,B832,$E$2:$E$1405,E832),1)</f>
      </c>
      <c r="AI832" s="102" t="n">
        <v>322765819.752681</v>
      </c>
      <c r="AJ832" s="103" t="str">
        <f>IF(AI832=0,"",Q832/AI832)</f>
      </c>
      <c r="AK832" s="104" t="str">
        <f>IF(AI832=0,"",R832/AI832)</f>
      </c>
      <c r="AL832" s="105" t="str">
        <f>IF(AI832=0,"",S832/AI832)</f>
      </c>
      <c r="AM832" s="106" t="str">
        <f>IF(AI832=0,"",Y832/AI832)</f>
      </c>
    </row>
    <row r="833">
      <c r="A833" t="s">
        <v>115</v>
      </c>
      <c r="B833" s="73" t="n">
        <v>2050</v>
      </c>
      <c r="C833" t="s">
        <v>231</v>
      </c>
      <c r="D833" t="s">
        <v>225</v>
      </c>
      <c r="E833" s="74" t="s">
        <v>307</v>
      </c>
      <c r="F833" s="75" t="s">
        <v>308</v>
      </c>
      <c r="G833" s="76" t="s">
        <v>243</v>
      </c>
      <c r="H833" s="77" t="s">
        <v>240</v>
      </c>
      <c r="I833" s="78" t="s">
        <v>304</v>
      </c>
      <c r="J833" s="79" t="str">
        <f>IFERROR(INDEX('Cost_Components'!$K$2:$K$28,MATCH(E833,'Cost_Components'!$A$2:$A$28,0)),"")</f>
      </c>
      <c r="K833" s="80" t="str">
        <f>IF(OR(L833="",Z833="",AA833="",AB833=""),"",IF(B833&lt;AA833,L833,IF(B833&gt;AB833,Z833,L833+(Z833-L833)*MIN(MAX((B833-AA833+1)/MAX(AB833-AA833+1,1),0),1))))</f>
      </c>
      <c r="L833" s="81" t="str">
        <f>IFERROR(INDEX('Cost_Components'!$S$2:$S$28,MATCH(E833,'Cost_Components'!$A$2:$A$28,0)),"")</f>
      </c>
      <c r="M833" s="82" t="str">
        <f>IFERROR(INDEX('Cost_Components'!$L$2:$L$28,MATCH(E833,'Cost_Components'!$A$2:$A$28,0)),"")</f>
      </c>
      <c r="N833" s="83" t="str">
        <f>IFERROR(INDEX('Cost_Components'!$P$2:$P$28,MATCH(E833,'Cost_Components'!$A$2:$A$28,0)),"")</f>
      </c>
      <c r="O833" s="84" t="str">
        <f>AF833*J833</f>
      </c>
      <c r="P833" s="85" t="str">
        <f>AG833*J833</f>
      </c>
      <c r="Q833" s="86" t="str">
        <f>P833*L833*M833*N833</f>
      </c>
      <c r="R833" s="87" t="str">
        <f>O833*K833*M833*N833</f>
      </c>
      <c r="S833" s="88" t="str">
        <f>R833-Q833</f>
      </c>
      <c r="T833" s="34" t="str">
        <f>IFERROR(INDEX('Cost_Components'!$R$2:$R$28,MATCH(E833,'Cost_Components'!$A$2:$A$28,0)),"")</f>
      </c>
      <c r="U833" s="89" t="str">
        <f>IFERROR(INDEX('Cost_Components'!$Q$2:$Q$28,MATCH(E833,'Cost_Components'!$A$2:$A$28,0)),"")</f>
      </c>
      <c r="V833" s="90" t="str">
        <f>1/(1+'Calculation_Assumptions'!$B$5)^(B833-'Calculation_Assumptions'!$B$2)</f>
      </c>
      <c r="W833" s="91" t="str">
        <f>Q833*V833</f>
      </c>
      <c r="X833" s="92" t="str">
        <f>R833*V833</f>
      </c>
      <c r="Y833" s="93" t="str">
        <f>S833*V833</f>
      </c>
      <c r="Z833" s="94" t="str">
        <f>IFERROR(INDEX('Cost_Components'!$T$2:$T$28,MATCH(E833,'Cost_Components'!$A$2:$A$28,0)),"")</f>
      </c>
      <c r="AA833" s="95" t="str">
        <f>IFERROR(INDEX('Cost_Components'!$U$2:$U$28,MATCH(E833,'Cost_Components'!$A$2:$A$28,0)),"")</f>
      </c>
      <c r="AB833" s="96" t="str">
        <f>IFERROR(INDEX('Cost_Components'!$V$2:$V$28,MATCH(E833,'Cost_Components'!$A$2:$A$28,0)),"")</f>
      </c>
      <c r="AC833" s="97" t="str">
        <f>IFERROR(INDEX('Cost_Components'!$M$2:$M$28,MATCH(E833,'Cost_Components'!$A$2:$A$28,0)),"")</f>
      </c>
      <c r="AD833" s="98" t="str">
        <f>IFERROR(INDEX('Cost_Components'!$N$2:$N$28,MATCH(E833,'Cost_Components'!$A$2:$A$28,0)),"")</f>
      </c>
      <c r="AE833" s="34" t="str">
        <f>IFERROR(INDEX('Cost_Components'!$O$2:$O$28,MATCH(E833,'Cost_Components'!$A$2:$A$28,0)),"")</f>
      </c>
      <c r="AF833" s="99" t="n">
        <v>7853360.66091772</v>
      </c>
      <c r="AG833" s="100" t="n">
        <v>8811108.4479971</v>
      </c>
      <c r="AH833" s="101" t="str">
        <f>IF(H833="shared-count-once",COUNTIFS($A$2:$A$1405,A833,$B$2:$B$1405,B833,$E$2:$E$1405,E833),1)</f>
      </c>
      <c r="AI833" s="102" t="n">
        <v>323312042.563285</v>
      </c>
      <c r="AJ833" s="103" t="str">
        <f>IF(AI833=0,"",Q833/AI833)</f>
      </c>
      <c r="AK833" s="104" t="str">
        <f>IF(AI833=0,"",R833/AI833)</f>
      </c>
      <c r="AL833" s="105" t="str">
        <f>IF(AI833=0,"",S833/AI833)</f>
      </c>
      <c r="AM833" s="106" t="str">
        <f>IF(AI833=0,"",Y833/AI833)</f>
      </c>
    </row>
    <row r="834">
      <c r="A834" t="s">
        <v>115</v>
      </c>
      <c r="B834" s="73" t="n">
        <v>2025</v>
      </c>
      <c r="C834" t="s">
        <v>245</v>
      </c>
      <c r="D834" t="s">
        <v>235</v>
      </c>
      <c r="E834" s="74" t="s">
        <v>309</v>
      </c>
      <c r="F834" s="75" t="s">
        <v>310</v>
      </c>
      <c r="G834" s="76" t="s">
        <v>246</v>
      </c>
      <c r="H834" s="77" t="s">
        <v>240</v>
      </c>
      <c r="I834" s="78" t="s">
        <v>304</v>
      </c>
      <c r="J834" s="79" t="str">
        <f>IFERROR(INDEX('Cost_Components'!$K$2:$K$28,MATCH(E834,'Cost_Components'!$A$2:$A$28,0)),"")</f>
      </c>
      <c r="K834" s="80" t="str">
        <f>IF(OR(L834="",Z834="",AA834="",AB834=""),"",IF(B834&lt;AA834,L834,IF(B834&gt;AB834,Z834,L834+(Z834-L834)*MIN(MAX((B834-AA834+1)/MAX(AB834-AA834+1,1),0),1))))</f>
      </c>
      <c r="L834" s="81" t="str">
        <f>IFERROR(INDEX('Cost_Components'!$S$2:$S$28,MATCH(E834,'Cost_Components'!$A$2:$A$28,0)),"")</f>
      </c>
      <c r="M834" s="82" t="str">
        <f>IFERROR(INDEX('Cost_Components'!$L$2:$L$28,MATCH(E834,'Cost_Components'!$A$2:$A$28,0)),"")</f>
      </c>
      <c r="N834" s="83" t="str">
        <f>IFERROR(INDEX('Cost_Components'!$P$2:$P$28,MATCH(E834,'Cost_Components'!$A$2:$A$28,0)),"")</f>
      </c>
      <c r="O834" s="84" t="str">
        <f>AF834*J834</f>
      </c>
      <c r="P834" s="85" t="str">
        <f>AG834*J834</f>
      </c>
      <c r="Q834" s="86" t="str">
        <f>P834*L834*M834*N834</f>
      </c>
      <c r="R834" s="87" t="str">
        <f>O834*K834*M834*N834</f>
      </c>
      <c r="S834" s="88" t="str">
        <f>R834-Q834</f>
      </c>
      <c r="T834" s="34" t="str">
        <f>IFERROR(INDEX('Cost_Components'!$R$2:$R$28,MATCH(E834,'Cost_Components'!$A$2:$A$28,0)),"")</f>
      </c>
      <c r="U834" s="89" t="str">
        <f>IFERROR(INDEX('Cost_Components'!$Q$2:$Q$28,MATCH(E834,'Cost_Components'!$A$2:$A$28,0)),"")</f>
      </c>
      <c r="V834" s="90" t="str">
        <f>1/(1+'Calculation_Assumptions'!$B$5)^(B834-'Calculation_Assumptions'!$B$2)</f>
      </c>
      <c r="W834" s="91" t="str">
        <f>Q834*V834</f>
      </c>
      <c r="X834" s="92" t="str">
        <f>R834*V834</f>
      </c>
      <c r="Y834" s="93" t="str">
        <f>S834*V834</f>
      </c>
      <c r="Z834" s="94" t="str">
        <f>IFERROR(INDEX('Cost_Components'!$T$2:$T$28,MATCH(E834,'Cost_Components'!$A$2:$A$28,0)),"")</f>
      </c>
      <c r="AA834" s="95" t="str">
        <f>IFERROR(INDEX('Cost_Components'!$U$2:$U$28,MATCH(E834,'Cost_Components'!$A$2:$A$28,0)),"")</f>
      </c>
      <c r="AB834" s="96" t="str">
        <f>IFERROR(INDEX('Cost_Components'!$V$2:$V$28,MATCH(E834,'Cost_Components'!$A$2:$A$28,0)),"")</f>
      </c>
      <c r="AC834" s="97" t="str">
        <f>IFERROR(INDEX('Cost_Components'!$M$2:$M$28,MATCH(E834,'Cost_Components'!$A$2:$A$28,0)),"")</f>
      </c>
      <c r="AD834" s="98" t="str">
        <f>IFERROR(INDEX('Cost_Components'!$N$2:$N$28,MATCH(E834,'Cost_Components'!$A$2:$A$28,0)),"")</f>
      </c>
      <c r="AE834" s="34" t="str">
        <f>IFERROR(INDEX('Cost_Components'!$O$2:$O$28,MATCH(E834,'Cost_Components'!$A$2:$A$28,0)),"")</f>
      </c>
      <c r="AF834" s="99" t="n">
        <v>72410.0126071927</v>
      </c>
      <c r="AG834" s="100" t="n">
        <v>72327.6954716223</v>
      </c>
      <c r="AH834" s="101" t="str">
        <f>IF(H834="shared-count-once",COUNTIFS($A$2:$A$1405,A834,$B$2:$B$1405,B834,$E$2:$E$1405,E834),1)</f>
      </c>
      <c r="AI834" s="102" t="n">
        <v>288391907.644456</v>
      </c>
      <c r="AJ834" s="103" t="str">
        <f>IF(AI834=0,"",Q834/AI834)</f>
      </c>
      <c r="AK834" s="104" t="str">
        <f>IF(AI834=0,"",R834/AI834)</f>
      </c>
      <c r="AL834" s="105" t="str">
        <f>IF(AI834=0,"",S834/AI834)</f>
      </c>
      <c r="AM834" s="106" t="str">
        <f>IF(AI834=0,"",Y834/AI834)</f>
      </c>
    </row>
    <row r="835">
      <c r="A835" t="s">
        <v>115</v>
      </c>
      <c r="B835" s="73" t="n">
        <v>2026</v>
      </c>
      <c r="C835" t="s">
        <v>245</v>
      </c>
      <c r="D835" t="s">
        <v>235</v>
      </c>
      <c r="E835" s="74" t="s">
        <v>309</v>
      </c>
      <c r="F835" s="75" t="s">
        <v>310</v>
      </c>
      <c r="G835" s="76" t="s">
        <v>246</v>
      </c>
      <c r="H835" s="77" t="s">
        <v>240</v>
      </c>
      <c r="I835" s="78" t="s">
        <v>304</v>
      </c>
      <c r="J835" s="79" t="str">
        <f>IFERROR(INDEX('Cost_Components'!$K$2:$K$28,MATCH(E835,'Cost_Components'!$A$2:$A$28,0)),"")</f>
      </c>
      <c r="K835" s="80" t="str">
        <f>IF(OR(L835="",Z835="",AA835="",AB835=""),"",IF(B835&lt;AA835,L835,IF(B835&gt;AB835,Z835,L835+(Z835-L835)*MIN(MAX((B835-AA835+1)/MAX(AB835-AA835+1,1),0),1))))</f>
      </c>
      <c r="L835" s="81" t="str">
        <f>IFERROR(INDEX('Cost_Components'!$S$2:$S$28,MATCH(E835,'Cost_Components'!$A$2:$A$28,0)),"")</f>
      </c>
      <c r="M835" s="82" t="str">
        <f>IFERROR(INDEX('Cost_Components'!$L$2:$L$28,MATCH(E835,'Cost_Components'!$A$2:$A$28,0)),"")</f>
      </c>
      <c r="N835" s="83" t="str">
        <f>IFERROR(INDEX('Cost_Components'!$P$2:$P$28,MATCH(E835,'Cost_Components'!$A$2:$A$28,0)),"")</f>
      </c>
      <c r="O835" s="84" t="str">
        <f>AF835*J835</f>
      </c>
      <c r="P835" s="85" t="str">
        <f>AG835*J835</f>
      </c>
      <c r="Q835" s="86" t="str">
        <f>P835*L835*M835*N835</f>
      </c>
      <c r="R835" s="87" t="str">
        <f>O835*K835*M835*N835</f>
      </c>
      <c r="S835" s="88" t="str">
        <f>R835-Q835</f>
      </c>
      <c r="T835" s="34" t="str">
        <f>IFERROR(INDEX('Cost_Components'!$R$2:$R$28,MATCH(E835,'Cost_Components'!$A$2:$A$28,0)),"")</f>
      </c>
      <c r="U835" s="89" t="str">
        <f>IFERROR(INDEX('Cost_Components'!$Q$2:$Q$28,MATCH(E835,'Cost_Components'!$A$2:$A$28,0)),"")</f>
      </c>
      <c r="V835" s="90" t="str">
        <f>1/(1+'Calculation_Assumptions'!$B$5)^(B835-'Calculation_Assumptions'!$B$2)</f>
      </c>
      <c r="W835" s="91" t="str">
        <f>Q835*V835</f>
      </c>
      <c r="X835" s="92" t="str">
        <f>R835*V835</f>
      </c>
      <c r="Y835" s="93" t="str">
        <f>S835*V835</f>
      </c>
      <c r="Z835" s="94" t="str">
        <f>IFERROR(INDEX('Cost_Components'!$T$2:$T$28,MATCH(E835,'Cost_Components'!$A$2:$A$28,0)),"")</f>
      </c>
      <c r="AA835" s="95" t="str">
        <f>IFERROR(INDEX('Cost_Components'!$U$2:$U$28,MATCH(E835,'Cost_Components'!$A$2:$A$28,0)),"")</f>
      </c>
      <c r="AB835" s="96" t="str">
        <f>IFERROR(INDEX('Cost_Components'!$V$2:$V$28,MATCH(E835,'Cost_Components'!$A$2:$A$28,0)),"")</f>
      </c>
      <c r="AC835" s="97" t="str">
        <f>IFERROR(INDEX('Cost_Components'!$M$2:$M$28,MATCH(E835,'Cost_Components'!$A$2:$A$28,0)),"")</f>
      </c>
      <c r="AD835" s="98" t="str">
        <f>IFERROR(INDEX('Cost_Components'!$N$2:$N$28,MATCH(E835,'Cost_Components'!$A$2:$A$28,0)),"")</f>
      </c>
      <c r="AE835" s="34" t="str">
        <f>IFERROR(INDEX('Cost_Components'!$O$2:$O$28,MATCH(E835,'Cost_Components'!$A$2:$A$28,0)),"")</f>
      </c>
      <c r="AF835" s="99" t="n">
        <v>73030.5928600547</v>
      </c>
      <c r="AG835" s="100" t="n">
        <v>72799.2940063161</v>
      </c>
      <c r="AH835" s="101" t="str">
        <f>IF(H835="shared-count-once",COUNTIFS($A$2:$A$1405,A835,$B$2:$B$1405,B835,$E$2:$E$1405,E835),1)</f>
      </c>
      <c r="AI835" s="102" t="n">
        <v>290472130.233437</v>
      </c>
      <c r="AJ835" s="103" t="str">
        <f>IF(AI835=0,"",Q835/AI835)</f>
      </c>
      <c r="AK835" s="104" t="str">
        <f>IF(AI835=0,"",R835/AI835)</f>
      </c>
      <c r="AL835" s="105" t="str">
        <f>IF(AI835=0,"",S835/AI835)</f>
      </c>
      <c r="AM835" s="106" t="str">
        <f>IF(AI835=0,"",Y835/AI835)</f>
      </c>
    </row>
    <row r="836">
      <c r="A836" t="s">
        <v>115</v>
      </c>
      <c r="B836" s="73" t="n">
        <v>2027</v>
      </c>
      <c r="C836" t="s">
        <v>245</v>
      </c>
      <c r="D836" t="s">
        <v>235</v>
      </c>
      <c r="E836" s="74" t="s">
        <v>309</v>
      </c>
      <c r="F836" s="75" t="s">
        <v>310</v>
      </c>
      <c r="G836" s="76" t="s">
        <v>246</v>
      </c>
      <c r="H836" s="77" t="s">
        <v>240</v>
      </c>
      <c r="I836" s="78" t="s">
        <v>304</v>
      </c>
      <c r="J836" s="79" t="str">
        <f>IFERROR(INDEX('Cost_Components'!$K$2:$K$28,MATCH(E836,'Cost_Components'!$A$2:$A$28,0)),"")</f>
      </c>
      <c r="K836" s="80" t="str">
        <f>IF(OR(L836="",Z836="",AA836="",AB836=""),"",IF(B836&lt;AA836,L836,IF(B836&gt;AB836,Z836,L836+(Z836-L836)*MIN(MAX((B836-AA836+1)/MAX(AB836-AA836+1,1),0),1))))</f>
      </c>
      <c r="L836" s="81" t="str">
        <f>IFERROR(INDEX('Cost_Components'!$S$2:$S$28,MATCH(E836,'Cost_Components'!$A$2:$A$28,0)),"")</f>
      </c>
      <c r="M836" s="82" t="str">
        <f>IFERROR(INDEX('Cost_Components'!$L$2:$L$28,MATCH(E836,'Cost_Components'!$A$2:$A$28,0)),"")</f>
      </c>
      <c r="N836" s="83" t="str">
        <f>IFERROR(INDEX('Cost_Components'!$P$2:$P$28,MATCH(E836,'Cost_Components'!$A$2:$A$28,0)),"")</f>
      </c>
      <c r="O836" s="84" t="str">
        <f>AF836*J836</f>
      </c>
      <c r="P836" s="85" t="str">
        <f>AG836*J836</f>
      </c>
      <c r="Q836" s="86" t="str">
        <f>P836*L836*M836*N836</f>
      </c>
      <c r="R836" s="87" t="str">
        <f>O836*K836*M836*N836</f>
      </c>
      <c r="S836" s="88" t="str">
        <f>R836-Q836</f>
      </c>
      <c r="T836" s="34" t="str">
        <f>IFERROR(INDEX('Cost_Components'!$R$2:$R$28,MATCH(E836,'Cost_Components'!$A$2:$A$28,0)),"")</f>
      </c>
      <c r="U836" s="89" t="str">
        <f>IFERROR(INDEX('Cost_Components'!$Q$2:$Q$28,MATCH(E836,'Cost_Components'!$A$2:$A$28,0)),"")</f>
      </c>
      <c r="V836" s="90" t="str">
        <f>1/(1+'Calculation_Assumptions'!$B$5)^(B836-'Calculation_Assumptions'!$B$2)</f>
      </c>
      <c r="W836" s="91" t="str">
        <f>Q836*V836</f>
      </c>
      <c r="X836" s="92" t="str">
        <f>R836*V836</f>
      </c>
      <c r="Y836" s="93" t="str">
        <f>S836*V836</f>
      </c>
      <c r="Z836" s="94" t="str">
        <f>IFERROR(INDEX('Cost_Components'!$T$2:$T$28,MATCH(E836,'Cost_Components'!$A$2:$A$28,0)),"")</f>
      </c>
      <c r="AA836" s="95" t="str">
        <f>IFERROR(INDEX('Cost_Components'!$U$2:$U$28,MATCH(E836,'Cost_Components'!$A$2:$A$28,0)),"")</f>
      </c>
      <c r="AB836" s="96" t="str">
        <f>IFERROR(INDEX('Cost_Components'!$V$2:$V$28,MATCH(E836,'Cost_Components'!$A$2:$A$28,0)),"")</f>
      </c>
      <c r="AC836" s="97" t="str">
        <f>IFERROR(INDEX('Cost_Components'!$M$2:$M$28,MATCH(E836,'Cost_Components'!$A$2:$A$28,0)),"")</f>
      </c>
      <c r="AD836" s="98" t="str">
        <f>IFERROR(INDEX('Cost_Components'!$N$2:$N$28,MATCH(E836,'Cost_Components'!$A$2:$A$28,0)),"")</f>
      </c>
      <c r="AE836" s="34" t="str">
        <f>IFERROR(INDEX('Cost_Components'!$O$2:$O$28,MATCH(E836,'Cost_Components'!$A$2:$A$28,0)),"")</f>
      </c>
      <c r="AF836" s="99" t="n">
        <v>73738.2532170868</v>
      </c>
      <c r="AG836" s="100" t="n">
        <v>73300.9803491612</v>
      </c>
      <c r="AH836" s="101" t="str">
        <f>IF(H836="shared-count-once",COUNTIFS($A$2:$A$1405,A836,$B$2:$B$1405,B836,$E$2:$E$1405,E836),1)</f>
      </c>
      <c r="AI836" s="102" t="n">
        <v>292505080.826208</v>
      </c>
      <c r="AJ836" s="103" t="str">
        <f>IF(AI836=0,"",Q836/AI836)</f>
      </c>
      <c r="AK836" s="104" t="str">
        <f>IF(AI836=0,"",R836/AI836)</f>
      </c>
      <c r="AL836" s="105" t="str">
        <f>IF(AI836=0,"",S836/AI836)</f>
      </c>
      <c r="AM836" s="106" t="str">
        <f>IF(AI836=0,"",Y836/AI836)</f>
      </c>
    </row>
    <row r="837">
      <c r="A837" t="s">
        <v>115</v>
      </c>
      <c r="B837" s="73" t="n">
        <v>2028</v>
      </c>
      <c r="C837" t="s">
        <v>245</v>
      </c>
      <c r="D837" t="s">
        <v>235</v>
      </c>
      <c r="E837" s="74" t="s">
        <v>309</v>
      </c>
      <c r="F837" s="75" t="s">
        <v>310</v>
      </c>
      <c r="G837" s="76" t="s">
        <v>246</v>
      </c>
      <c r="H837" s="77" t="s">
        <v>240</v>
      </c>
      <c r="I837" s="78" t="s">
        <v>304</v>
      </c>
      <c r="J837" s="79" t="str">
        <f>IFERROR(INDEX('Cost_Components'!$K$2:$K$28,MATCH(E837,'Cost_Components'!$A$2:$A$28,0)),"")</f>
      </c>
      <c r="K837" s="80" t="str">
        <f>IF(OR(L837="",Z837="",AA837="",AB837=""),"",IF(B837&lt;AA837,L837,IF(B837&gt;AB837,Z837,L837+(Z837-L837)*MIN(MAX((B837-AA837+1)/MAX(AB837-AA837+1,1),0),1))))</f>
      </c>
      <c r="L837" s="81" t="str">
        <f>IFERROR(INDEX('Cost_Components'!$S$2:$S$28,MATCH(E837,'Cost_Components'!$A$2:$A$28,0)),"")</f>
      </c>
      <c r="M837" s="82" t="str">
        <f>IFERROR(INDEX('Cost_Components'!$L$2:$L$28,MATCH(E837,'Cost_Components'!$A$2:$A$28,0)),"")</f>
      </c>
      <c r="N837" s="83" t="str">
        <f>IFERROR(INDEX('Cost_Components'!$P$2:$P$28,MATCH(E837,'Cost_Components'!$A$2:$A$28,0)),"")</f>
      </c>
      <c r="O837" s="84" t="str">
        <f>AF837*J837</f>
      </c>
      <c r="P837" s="85" t="str">
        <f>AG837*J837</f>
      </c>
      <c r="Q837" s="86" t="str">
        <f>P837*L837*M837*N837</f>
      </c>
      <c r="R837" s="87" t="str">
        <f>O837*K837*M837*N837</f>
      </c>
      <c r="S837" s="88" t="str">
        <f>R837-Q837</f>
      </c>
      <c r="T837" s="34" t="str">
        <f>IFERROR(INDEX('Cost_Components'!$R$2:$R$28,MATCH(E837,'Cost_Components'!$A$2:$A$28,0)),"")</f>
      </c>
      <c r="U837" s="89" t="str">
        <f>IFERROR(INDEX('Cost_Components'!$Q$2:$Q$28,MATCH(E837,'Cost_Components'!$A$2:$A$28,0)),"")</f>
      </c>
      <c r="V837" s="90" t="str">
        <f>1/(1+'Calculation_Assumptions'!$B$5)^(B837-'Calculation_Assumptions'!$B$2)</f>
      </c>
      <c r="W837" s="91" t="str">
        <f>Q837*V837</f>
      </c>
      <c r="X837" s="92" t="str">
        <f>R837*V837</f>
      </c>
      <c r="Y837" s="93" t="str">
        <f>S837*V837</f>
      </c>
      <c r="Z837" s="94" t="str">
        <f>IFERROR(INDEX('Cost_Components'!$T$2:$T$28,MATCH(E837,'Cost_Components'!$A$2:$A$28,0)),"")</f>
      </c>
      <c r="AA837" s="95" t="str">
        <f>IFERROR(INDEX('Cost_Components'!$U$2:$U$28,MATCH(E837,'Cost_Components'!$A$2:$A$28,0)),"")</f>
      </c>
      <c r="AB837" s="96" t="str">
        <f>IFERROR(INDEX('Cost_Components'!$V$2:$V$28,MATCH(E837,'Cost_Components'!$A$2:$A$28,0)),"")</f>
      </c>
      <c r="AC837" s="97" t="str">
        <f>IFERROR(INDEX('Cost_Components'!$M$2:$M$28,MATCH(E837,'Cost_Components'!$A$2:$A$28,0)),"")</f>
      </c>
      <c r="AD837" s="98" t="str">
        <f>IFERROR(INDEX('Cost_Components'!$N$2:$N$28,MATCH(E837,'Cost_Components'!$A$2:$A$28,0)),"")</f>
      </c>
      <c r="AE837" s="34" t="str">
        <f>IFERROR(INDEX('Cost_Components'!$O$2:$O$28,MATCH(E837,'Cost_Components'!$A$2:$A$28,0)),"")</f>
      </c>
      <c r="AF837" s="99" t="n">
        <v>74684.4130598137</v>
      </c>
      <c r="AG837" s="100" t="n">
        <v>73989.8208522703</v>
      </c>
      <c r="AH837" s="101" t="str">
        <f>IF(H837="shared-count-once",COUNTIFS($A$2:$A$1405,A837,$B$2:$B$1405,B837,$E$2:$E$1405,E837),1)</f>
      </c>
      <c r="AI837" s="102" t="n">
        <v>294484707.921554</v>
      </c>
      <c r="AJ837" s="103" t="str">
        <f>IF(AI837=0,"",Q837/AI837)</f>
      </c>
      <c r="AK837" s="104" t="str">
        <f>IF(AI837=0,"",R837/AI837)</f>
      </c>
      <c r="AL837" s="105" t="str">
        <f>IF(AI837=0,"",S837/AI837)</f>
      </c>
      <c r="AM837" s="106" t="str">
        <f>IF(AI837=0,"",Y837/AI837)</f>
      </c>
    </row>
    <row r="838">
      <c r="A838" t="s">
        <v>115</v>
      </c>
      <c r="B838" s="73" t="n">
        <v>2029</v>
      </c>
      <c r="C838" t="s">
        <v>245</v>
      </c>
      <c r="D838" t="s">
        <v>235</v>
      </c>
      <c r="E838" s="74" t="s">
        <v>309</v>
      </c>
      <c r="F838" s="75" t="s">
        <v>310</v>
      </c>
      <c r="G838" s="76" t="s">
        <v>246</v>
      </c>
      <c r="H838" s="77" t="s">
        <v>240</v>
      </c>
      <c r="I838" s="78" t="s">
        <v>304</v>
      </c>
      <c r="J838" s="79" t="str">
        <f>IFERROR(INDEX('Cost_Components'!$K$2:$K$28,MATCH(E838,'Cost_Components'!$A$2:$A$28,0)),"")</f>
      </c>
      <c r="K838" s="80" t="str">
        <f>IF(OR(L838="",Z838="",AA838="",AB838=""),"",IF(B838&lt;AA838,L838,IF(B838&gt;AB838,Z838,L838+(Z838-L838)*MIN(MAX((B838-AA838+1)/MAX(AB838-AA838+1,1),0),1))))</f>
      </c>
      <c r="L838" s="81" t="str">
        <f>IFERROR(INDEX('Cost_Components'!$S$2:$S$28,MATCH(E838,'Cost_Components'!$A$2:$A$28,0)),"")</f>
      </c>
      <c r="M838" s="82" t="str">
        <f>IFERROR(INDEX('Cost_Components'!$L$2:$L$28,MATCH(E838,'Cost_Components'!$A$2:$A$28,0)),"")</f>
      </c>
      <c r="N838" s="83" t="str">
        <f>IFERROR(INDEX('Cost_Components'!$P$2:$P$28,MATCH(E838,'Cost_Components'!$A$2:$A$28,0)),"")</f>
      </c>
      <c r="O838" s="84" t="str">
        <f>AF838*J838</f>
      </c>
      <c r="P838" s="85" t="str">
        <f>AG838*J838</f>
      </c>
      <c r="Q838" s="86" t="str">
        <f>P838*L838*M838*N838</f>
      </c>
      <c r="R838" s="87" t="str">
        <f>O838*K838*M838*N838</f>
      </c>
      <c r="S838" s="88" t="str">
        <f>R838-Q838</f>
      </c>
      <c r="T838" s="34" t="str">
        <f>IFERROR(INDEX('Cost_Components'!$R$2:$R$28,MATCH(E838,'Cost_Components'!$A$2:$A$28,0)),"")</f>
      </c>
      <c r="U838" s="89" t="str">
        <f>IFERROR(INDEX('Cost_Components'!$Q$2:$Q$28,MATCH(E838,'Cost_Components'!$A$2:$A$28,0)),"")</f>
      </c>
      <c r="V838" s="90" t="str">
        <f>1/(1+'Calculation_Assumptions'!$B$5)^(B838-'Calculation_Assumptions'!$B$2)</f>
      </c>
      <c r="W838" s="91" t="str">
        <f>Q838*V838</f>
      </c>
      <c r="X838" s="92" t="str">
        <f>R838*V838</f>
      </c>
      <c r="Y838" s="93" t="str">
        <f>S838*V838</f>
      </c>
      <c r="Z838" s="94" t="str">
        <f>IFERROR(INDEX('Cost_Components'!$T$2:$T$28,MATCH(E838,'Cost_Components'!$A$2:$A$28,0)),"")</f>
      </c>
      <c r="AA838" s="95" t="str">
        <f>IFERROR(INDEX('Cost_Components'!$U$2:$U$28,MATCH(E838,'Cost_Components'!$A$2:$A$28,0)),"")</f>
      </c>
      <c r="AB838" s="96" t="str">
        <f>IFERROR(INDEX('Cost_Components'!$V$2:$V$28,MATCH(E838,'Cost_Components'!$A$2:$A$28,0)),"")</f>
      </c>
      <c r="AC838" s="97" t="str">
        <f>IFERROR(INDEX('Cost_Components'!$M$2:$M$28,MATCH(E838,'Cost_Components'!$A$2:$A$28,0)),"")</f>
      </c>
      <c r="AD838" s="98" t="str">
        <f>IFERROR(INDEX('Cost_Components'!$N$2:$N$28,MATCH(E838,'Cost_Components'!$A$2:$A$28,0)),"")</f>
      </c>
      <c r="AE838" s="34" t="str">
        <f>IFERROR(INDEX('Cost_Components'!$O$2:$O$28,MATCH(E838,'Cost_Components'!$A$2:$A$28,0)),"")</f>
      </c>
      <c r="AF838" s="99" t="n">
        <v>75696.4268377528</v>
      </c>
      <c r="AG838" s="100" t="n">
        <v>74696.6483167967</v>
      </c>
      <c r="AH838" s="101" t="str">
        <f>IF(H838="shared-count-once",COUNTIFS($A$2:$A$1405,A838,$B$2:$B$1405,B838,$E$2:$E$1405,E838),1)</f>
      </c>
      <c r="AI838" s="102" t="n">
        <v>296414030.31143</v>
      </c>
      <c r="AJ838" s="103" t="str">
        <f>IF(AI838=0,"",Q838/AI838)</f>
      </c>
      <c r="AK838" s="104" t="str">
        <f>IF(AI838=0,"",R838/AI838)</f>
      </c>
      <c r="AL838" s="105" t="str">
        <f>IF(AI838=0,"",S838/AI838)</f>
      </c>
      <c r="AM838" s="106" t="str">
        <f>IF(AI838=0,"",Y838/AI838)</f>
      </c>
    </row>
    <row r="839">
      <c r="A839" t="s">
        <v>115</v>
      </c>
      <c r="B839" s="73" t="n">
        <v>2030</v>
      </c>
      <c r="C839" t="s">
        <v>245</v>
      </c>
      <c r="D839" t="s">
        <v>235</v>
      </c>
      <c r="E839" s="74" t="s">
        <v>309</v>
      </c>
      <c r="F839" s="75" t="s">
        <v>310</v>
      </c>
      <c r="G839" s="76" t="s">
        <v>246</v>
      </c>
      <c r="H839" s="77" t="s">
        <v>240</v>
      </c>
      <c r="I839" s="78" t="s">
        <v>304</v>
      </c>
      <c r="J839" s="79" t="str">
        <f>IFERROR(INDEX('Cost_Components'!$K$2:$K$28,MATCH(E839,'Cost_Components'!$A$2:$A$28,0)),"")</f>
      </c>
      <c r="K839" s="80" t="str">
        <f>IF(OR(L839="",Z839="",AA839="",AB839=""),"",IF(B839&lt;AA839,L839,IF(B839&gt;AB839,Z839,L839+(Z839-L839)*MIN(MAX((B839-AA839+1)/MAX(AB839-AA839+1,1),0),1))))</f>
      </c>
      <c r="L839" s="81" t="str">
        <f>IFERROR(INDEX('Cost_Components'!$S$2:$S$28,MATCH(E839,'Cost_Components'!$A$2:$A$28,0)),"")</f>
      </c>
      <c r="M839" s="82" t="str">
        <f>IFERROR(INDEX('Cost_Components'!$L$2:$L$28,MATCH(E839,'Cost_Components'!$A$2:$A$28,0)),"")</f>
      </c>
      <c r="N839" s="83" t="str">
        <f>IFERROR(INDEX('Cost_Components'!$P$2:$P$28,MATCH(E839,'Cost_Components'!$A$2:$A$28,0)),"")</f>
      </c>
      <c r="O839" s="84" t="str">
        <f>AF839*J839</f>
      </c>
      <c r="P839" s="85" t="str">
        <f>AG839*J839</f>
      </c>
      <c r="Q839" s="86" t="str">
        <f>P839*L839*M839*N839</f>
      </c>
      <c r="R839" s="87" t="str">
        <f>O839*K839*M839*N839</f>
      </c>
      <c r="S839" s="88" t="str">
        <f>R839-Q839</f>
      </c>
      <c r="T839" s="34" t="str">
        <f>IFERROR(INDEX('Cost_Components'!$R$2:$R$28,MATCH(E839,'Cost_Components'!$A$2:$A$28,0)),"")</f>
      </c>
      <c r="U839" s="89" t="str">
        <f>IFERROR(INDEX('Cost_Components'!$Q$2:$Q$28,MATCH(E839,'Cost_Components'!$A$2:$A$28,0)),"")</f>
      </c>
      <c r="V839" s="90" t="str">
        <f>1/(1+'Calculation_Assumptions'!$B$5)^(B839-'Calculation_Assumptions'!$B$2)</f>
      </c>
      <c r="W839" s="91" t="str">
        <f>Q839*V839</f>
      </c>
      <c r="X839" s="92" t="str">
        <f>R839*V839</f>
      </c>
      <c r="Y839" s="93" t="str">
        <f>S839*V839</f>
      </c>
      <c r="Z839" s="94" t="str">
        <f>IFERROR(INDEX('Cost_Components'!$T$2:$T$28,MATCH(E839,'Cost_Components'!$A$2:$A$28,0)),"")</f>
      </c>
      <c r="AA839" s="95" t="str">
        <f>IFERROR(INDEX('Cost_Components'!$U$2:$U$28,MATCH(E839,'Cost_Components'!$A$2:$A$28,0)),"")</f>
      </c>
      <c r="AB839" s="96" t="str">
        <f>IFERROR(INDEX('Cost_Components'!$V$2:$V$28,MATCH(E839,'Cost_Components'!$A$2:$A$28,0)),"")</f>
      </c>
      <c r="AC839" s="97" t="str">
        <f>IFERROR(INDEX('Cost_Components'!$M$2:$M$28,MATCH(E839,'Cost_Components'!$A$2:$A$28,0)),"")</f>
      </c>
      <c r="AD839" s="98" t="str">
        <f>IFERROR(INDEX('Cost_Components'!$N$2:$N$28,MATCH(E839,'Cost_Components'!$A$2:$A$28,0)),"")</f>
      </c>
      <c r="AE839" s="34" t="str">
        <f>IFERROR(INDEX('Cost_Components'!$O$2:$O$28,MATCH(E839,'Cost_Components'!$A$2:$A$28,0)),"")</f>
      </c>
      <c r="AF839" s="99" t="n">
        <v>76805.2508759187</v>
      </c>
      <c r="AG839" s="100" t="n">
        <v>75456.5014260613</v>
      </c>
      <c r="AH839" s="101" t="str">
        <f>IF(H839="shared-count-once",COUNTIFS($A$2:$A$1405,A839,$B$2:$B$1405,B839,$E$2:$E$1405,E839),1)</f>
      </c>
      <c r="AI839" s="102" t="n">
        <v>298289404.664994</v>
      </c>
      <c r="AJ839" s="103" t="str">
        <f>IF(AI839=0,"",Q839/AI839)</f>
      </c>
      <c r="AK839" s="104" t="str">
        <f>IF(AI839=0,"",R839/AI839)</f>
      </c>
      <c r="AL839" s="105" t="str">
        <f>IF(AI839=0,"",S839/AI839)</f>
      </c>
      <c r="AM839" s="106" t="str">
        <f>IF(AI839=0,"",Y839/AI839)</f>
      </c>
    </row>
    <row r="840">
      <c r="A840" t="s">
        <v>115</v>
      </c>
      <c r="B840" s="73" t="n">
        <v>2031</v>
      </c>
      <c r="C840" t="s">
        <v>245</v>
      </c>
      <c r="D840" t="s">
        <v>235</v>
      </c>
      <c r="E840" s="74" t="s">
        <v>309</v>
      </c>
      <c r="F840" s="75" t="s">
        <v>310</v>
      </c>
      <c r="G840" s="76" t="s">
        <v>246</v>
      </c>
      <c r="H840" s="77" t="s">
        <v>240</v>
      </c>
      <c r="I840" s="78" t="s">
        <v>304</v>
      </c>
      <c r="J840" s="79" t="str">
        <f>IFERROR(INDEX('Cost_Components'!$K$2:$K$28,MATCH(E840,'Cost_Components'!$A$2:$A$28,0)),"")</f>
      </c>
      <c r="K840" s="80" t="str">
        <f>IF(OR(L840="",Z840="",AA840="",AB840=""),"",IF(B840&lt;AA840,L840,IF(B840&gt;AB840,Z840,L840+(Z840-L840)*MIN(MAX((B840-AA840+1)/MAX(AB840-AA840+1,1),0),1))))</f>
      </c>
      <c r="L840" s="81" t="str">
        <f>IFERROR(INDEX('Cost_Components'!$S$2:$S$28,MATCH(E840,'Cost_Components'!$A$2:$A$28,0)),"")</f>
      </c>
      <c r="M840" s="82" t="str">
        <f>IFERROR(INDEX('Cost_Components'!$L$2:$L$28,MATCH(E840,'Cost_Components'!$A$2:$A$28,0)),"")</f>
      </c>
      <c r="N840" s="83" t="str">
        <f>IFERROR(INDEX('Cost_Components'!$P$2:$P$28,MATCH(E840,'Cost_Components'!$A$2:$A$28,0)),"")</f>
      </c>
      <c r="O840" s="84" t="str">
        <f>AF840*J840</f>
      </c>
      <c r="P840" s="85" t="str">
        <f>AG840*J840</f>
      </c>
      <c r="Q840" s="86" t="str">
        <f>P840*L840*M840*N840</f>
      </c>
      <c r="R840" s="87" t="str">
        <f>O840*K840*M840*N840</f>
      </c>
      <c r="S840" s="88" t="str">
        <f>R840-Q840</f>
      </c>
      <c r="T840" s="34" t="str">
        <f>IFERROR(INDEX('Cost_Components'!$R$2:$R$28,MATCH(E840,'Cost_Components'!$A$2:$A$28,0)),"")</f>
      </c>
      <c r="U840" s="89" t="str">
        <f>IFERROR(INDEX('Cost_Components'!$Q$2:$Q$28,MATCH(E840,'Cost_Components'!$A$2:$A$28,0)),"")</f>
      </c>
      <c r="V840" s="90" t="str">
        <f>1/(1+'Calculation_Assumptions'!$B$5)^(B840-'Calculation_Assumptions'!$B$2)</f>
      </c>
      <c r="W840" s="91" t="str">
        <f>Q840*V840</f>
      </c>
      <c r="X840" s="92" t="str">
        <f>R840*V840</f>
      </c>
      <c r="Y840" s="93" t="str">
        <f>S840*V840</f>
      </c>
      <c r="Z840" s="94" t="str">
        <f>IFERROR(INDEX('Cost_Components'!$T$2:$T$28,MATCH(E840,'Cost_Components'!$A$2:$A$28,0)),"")</f>
      </c>
      <c r="AA840" s="95" t="str">
        <f>IFERROR(INDEX('Cost_Components'!$U$2:$U$28,MATCH(E840,'Cost_Components'!$A$2:$A$28,0)),"")</f>
      </c>
      <c r="AB840" s="96" t="str">
        <f>IFERROR(INDEX('Cost_Components'!$V$2:$V$28,MATCH(E840,'Cost_Components'!$A$2:$A$28,0)),"")</f>
      </c>
      <c r="AC840" s="97" t="str">
        <f>IFERROR(INDEX('Cost_Components'!$M$2:$M$28,MATCH(E840,'Cost_Components'!$A$2:$A$28,0)),"")</f>
      </c>
      <c r="AD840" s="98" t="str">
        <f>IFERROR(INDEX('Cost_Components'!$N$2:$N$28,MATCH(E840,'Cost_Components'!$A$2:$A$28,0)),"")</f>
      </c>
      <c r="AE840" s="34" t="str">
        <f>IFERROR(INDEX('Cost_Components'!$O$2:$O$28,MATCH(E840,'Cost_Components'!$A$2:$A$28,0)),"")</f>
      </c>
      <c r="AF840" s="99" t="n">
        <v>77980.828787614</v>
      </c>
      <c r="AG840" s="100" t="n">
        <v>76240.522317663</v>
      </c>
      <c r="AH840" s="101" t="str">
        <f>IF(H840="shared-count-once",COUNTIFS($A$2:$A$1405,A840,$B$2:$B$1405,B840,$E$2:$E$1405,E840),1)</f>
      </c>
      <c r="AI840" s="102" t="n">
        <v>300119636.925519</v>
      </c>
      <c r="AJ840" s="103" t="str">
        <f>IF(AI840=0,"",Q840/AI840)</f>
      </c>
      <c r="AK840" s="104" t="str">
        <f>IF(AI840=0,"",R840/AI840)</f>
      </c>
      <c r="AL840" s="105" t="str">
        <f>IF(AI840=0,"",S840/AI840)</f>
      </c>
      <c r="AM840" s="106" t="str">
        <f>IF(AI840=0,"",Y840/AI840)</f>
      </c>
    </row>
    <row r="841">
      <c r="A841" t="s">
        <v>115</v>
      </c>
      <c r="B841" s="73" t="n">
        <v>2032</v>
      </c>
      <c r="C841" t="s">
        <v>245</v>
      </c>
      <c r="D841" t="s">
        <v>235</v>
      </c>
      <c r="E841" s="74" t="s">
        <v>309</v>
      </c>
      <c r="F841" s="75" t="s">
        <v>310</v>
      </c>
      <c r="G841" s="76" t="s">
        <v>246</v>
      </c>
      <c r="H841" s="77" t="s">
        <v>240</v>
      </c>
      <c r="I841" s="78" t="s">
        <v>304</v>
      </c>
      <c r="J841" s="79" t="str">
        <f>IFERROR(INDEX('Cost_Components'!$K$2:$K$28,MATCH(E841,'Cost_Components'!$A$2:$A$28,0)),"")</f>
      </c>
      <c r="K841" s="80" t="str">
        <f>IF(OR(L841="",Z841="",AA841="",AB841=""),"",IF(B841&lt;AA841,L841,IF(B841&gt;AB841,Z841,L841+(Z841-L841)*MIN(MAX((B841-AA841+1)/MAX(AB841-AA841+1,1),0),1))))</f>
      </c>
      <c r="L841" s="81" t="str">
        <f>IFERROR(INDEX('Cost_Components'!$S$2:$S$28,MATCH(E841,'Cost_Components'!$A$2:$A$28,0)),"")</f>
      </c>
      <c r="M841" s="82" t="str">
        <f>IFERROR(INDEX('Cost_Components'!$L$2:$L$28,MATCH(E841,'Cost_Components'!$A$2:$A$28,0)),"")</f>
      </c>
      <c r="N841" s="83" t="str">
        <f>IFERROR(INDEX('Cost_Components'!$P$2:$P$28,MATCH(E841,'Cost_Components'!$A$2:$A$28,0)),"")</f>
      </c>
      <c r="O841" s="84" t="str">
        <f>AF841*J841</f>
      </c>
      <c r="P841" s="85" t="str">
        <f>AG841*J841</f>
      </c>
      <c r="Q841" s="86" t="str">
        <f>P841*L841*M841*N841</f>
      </c>
      <c r="R841" s="87" t="str">
        <f>O841*K841*M841*N841</f>
      </c>
      <c r="S841" s="88" t="str">
        <f>R841-Q841</f>
      </c>
      <c r="T841" s="34" t="str">
        <f>IFERROR(INDEX('Cost_Components'!$R$2:$R$28,MATCH(E841,'Cost_Components'!$A$2:$A$28,0)),"")</f>
      </c>
      <c r="U841" s="89" t="str">
        <f>IFERROR(INDEX('Cost_Components'!$Q$2:$Q$28,MATCH(E841,'Cost_Components'!$A$2:$A$28,0)),"")</f>
      </c>
      <c r="V841" s="90" t="str">
        <f>1/(1+'Calculation_Assumptions'!$B$5)^(B841-'Calculation_Assumptions'!$B$2)</f>
      </c>
      <c r="W841" s="91" t="str">
        <f>Q841*V841</f>
      </c>
      <c r="X841" s="92" t="str">
        <f>R841*V841</f>
      </c>
      <c r="Y841" s="93" t="str">
        <f>S841*V841</f>
      </c>
      <c r="Z841" s="94" t="str">
        <f>IFERROR(INDEX('Cost_Components'!$T$2:$T$28,MATCH(E841,'Cost_Components'!$A$2:$A$28,0)),"")</f>
      </c>
      <c r="AA841" s="95" t="str">
        <f>IFERROR(INDEX('Cost_Components'!$U$2:$U$28,MATCH(E841,'Cost_Components'!$A$2:$A$28,0)),"")</f>
      </c>
      <c r="AB841" s="96" t="str">
        <f>IFERROR(INDEX('Cost_Components'!$V$2:$V$28,MATCH(E841,'Cost_Components'!$A$2:$A$28,0)),"")</f>
      </c>
      <c r="AC841" s="97" t="str">
        <f>IFERROR(INDEX('Cost_Components'!$M$2:$M$28,MATCH(E841,'Cost_Components'!$A$2:$A$28,0)),"")</f>
      </c>
      <c r="AD841" s="98" t="str">
        <f>IFERROR(INDEX('Cost_Components'!$N$2:$N$28,MATCH(E841,'Cost_Components'!$A$2:$A$28,0)),"")</f>
      </c>
      <c r="AE841" s="34" t="str">
        <f>IFERROR(INDEX('Cost_Components'!$O$2:$O$28,MATCH(E841,'Cost_Components'!$A$2:$A$28,0)),"")</f>
      </c>
      <c r="AF841" s="99" t="n">
        <v>79214.6022770249</v>
      </c>
      <c r="AG841" s="100" t="n">
        <v>77042.1791607519</v>
      </c>
      <c r="AH841" s="101" t="str">
        <f>IF(H841="shared-count-once",COUNTIFS($A$2:$A$1405,A841,$B$2:$B$1405,B841,$E$2:$E$1405,E841),1)</f>
      </c>
      <c r="AI841" s="102" t="n">
        <v>301904628.083541</v>
      </c>
      <c r="AJ841" s="103" t="str">
        <f>IF(AI841=0,"",Q841/AI841)</f>
      </c>
      <c r="AK841" s="104" t="str">
        <f>IF(AI841=0,"",R841/AI841)</f>
      </c>
      <c r="AL841" s="105" t="str">
        <f>IF(AI841=0,"",S841/AI841)</f>
      </c>
      <c r="AM841" s="106" t="str">
        <f>IF(AI841=0,"",Y841/AI841)</f>
      </c>
    </row>
    <row r="842">
      <c r="A842" t="s">
        <v>115</v>
      </c>
      <c r="B842" s="73" t="n">
        <v>2033</v>
      </c>
      <c r="C842" t="s">
        <v>245</v>
      </c>
      <c r="D842" t="s">
        <v>235</v>
      </c>
      <c r="E842" s="74" t="s">
        <v>309</v>
      </c>
      <c r="F842" s="75" t="s">
        <v>310</v>
      </c>
      <c r="G842" s="76" t="s">
        <v>246</v>
      </c>
      <c r="H842" s="77" t="s">
        <v>240</v>
      </c>
      <c r="I842" s="78" t="s">
        <v>304</v>
      </c>
      <c r="J842" s="79" t="str">
        <f>IFERROR(INDEX('Cost_Components'!$K$2:$K$28,MATCH(E842,'Cost_Components'!$A$2:$A$28,0)),"")</f>
      </c>
      <c r="K842" s="80" t="str">
        <f>IF(OR(L842="",Z842="",AA842="",AB842=""),"",IF(B842&lt;AA842,L842,IF(B842&gt;AB842,Z842,L842+(Z842-L842)*MIN(MAX((B842-AA842+1)/MAX(AB842-AA842+1,1),0),1))))</f>
      </c>
      <c r="L842" s="81" t="str">
        <f>IFERROR(INDEX('Cost_Components'!$S$2:$S$28,MATCH(E842,'Cost_Components'!$A$2:$A$28,0)),"")</f>
      </c>
      <c r="M842" s="82" t="str">
        <f>IFERROR(INDEX('Cost_Components'!$L$2:$L$28,MATCH(E842,'Cost_Components'!$A$2:$A$28,0)),"")</f>
      </c>
      <c r="N842" s="83" t="str">
        <f>IFERROR(INDEX('Cost_Components'!$P$2:$P$28,MATCH(E842,'Cost_Components'!$A$2:$A$28,0)),"")</f>
      </c>
      <c r="O842" s="84" t="str">
        <f>AF842*J842</f>
      </c>
      <c r="P842" s="85" t="str">
        <f>AG842*J842</f>
      </c>
      <c r="Q842" s="86" t="str">
        <f>P842*L842*M842*N842</f>
      </c>
      <c r="R842" s="87" t="str">
        <f>O842*K842*M842*N842</f>
      </c>
      <c r="S842" s="88" t="str">
        <f>R842-Q842</f>
      </c>
      <c r="T842" s="34" t="str">
        <f>IFERROR(INDEX('Cost_Components'!$R$2:$R$28,MATCH(E842,'Cost_Components'!$A$2:$A$28,0)),"")</f>
      </c>
      <c r="U842" s="89" t="str">
        <f>IFERROR(INDEX('Cost_Components'!$Q$2:$Q$28,MATCH(E842,'Cost_Components'!$A$2:$A$28,0)),"")</f>
      </c>
      <c r="V842" s="90" t="str">
        <f>1/(1+'Calculation_Assumptions'!$B$5)^(B842-'Calculation_Assumptions'!$B$2)</f>
      </c>
      <c r="W842" s="91" t="str">
        <f>Q842*V842</f>
      </c>
      <c r="X842" s="92" t="str">
        <f>R842*V842</f>
      </c>
      <c r="Y842" s="93" t="str">
        <f>S842*V842</f>
      </c>
      <c r="Z842" s="94" t="str">
        <f>IFERROR(INDEX('Cost_Components'!$T$2:$T$28,MATCH(E842,'Cost_Components'!$A$2:$A$28,0)),"")</f>
      </c>
      <c r="AA842" s="95" t="str">
        <f>IFERROR(INDEX('Cost_Components'!$U$2:$U$28,MATCH(E842,'Cost_Components'!$A$2:$A$28,0)),"")</f>
      </c>
      <c r="AB842" s="96" t="str">
        <f>IFERROR(INDEX('Cost_Components'!$V$2:$V$28,MATCH(E842,'Cost_Components'!$A$2:$A$28,0)),"")</f>
      </c>
      <c r="AC842" s="97" t="str">
        <f>IFERROR(INDEX('Cost_Components'!$M$2:$M$28,MATCH(E842,'Cost_Components'!$A$2:$A$28,0)),"")</f>
      </c>
      <c r="AD842" s="98" t="str">
        <f>IFERROR(INDEX('Cost_Components'!$N$2:$N$28,MATCH(E842,'Cost_Components'!$A$2:$A$28,0)),"")</f>
      </c>
      <c r="AE842" s="34" t="str">
        <f>IFERROR(INDEX('Cost_Components'!$O$2:$O$28,MATCH(E842,'Cost_Components'!$A$2:$A$28,0)),"")</f>
      </c>
      <c r="AF842" s="99" t="n">
        <v>80651.4083599116</v>
      </c>
      <c r="AG842" s="100" t="n">
        <v>78006.7908067766</v>
      </c>
      <c r="AH842" s="101" t="str">
        <f>IF(H842="shared-count-once",COUNTIFS($A$2:$A$1405,A842,$B$2:$B$1405,B842,$E$2:$E$1405,E842),1)</f>
      </c>
      <c r="AI842" s="102" t="n">
        <v>303644277.16916</v>
      </c>
      <c r="AJ842" s="103" t="str">
        <f>IF(AI842=0,"",Q842/AI842)</f>
      </c>
      <c r="AK842" s="104" t="str">
        <f>IF(AI842=0,"",R842/AI842)</f>
      </c>
      <c r="AL842" s="105" t="str">
        <f>IF(AI842=0,"",S842/AI842)</f>
      </c>
      <c r="AM842" s="106" t="str">
        <f>IF(AI842=0,"",Y842/AI842)</f>
      </c>
    </row>
    <row r="843">
      <c r="A843" t="s">
        <v>115</v>
      </c>
      <c r="B843" s="73" t="n">
        <v>2034</v>
      </c>
      <c r="C843" t="s">
        <v>245</v>
      </c>
      <c r="D843" t="s">
        <v>235</v>
      </c>
      <c r="E843" s="74" t="s">
        <v>309</v>
      </c>
      <c r="F843" s="75" t="s">
        <v>310</v>
      </c>
      <c r="G843" s="76" t="s">
        <v>246</v>
      </c>
      <c r="H843" s="77" t="s">
        <v>240</v>
      </c>
      <c r="I843" s="78" t="s">
        <v>304</v>
      </c>
      <c r="J843" s="79" t="str">
        <f>IFERROR(INDEX('Cost_Components'!$K$2:$K$28,MATCH(E843,'Cost_Components'!$A$2:$A$28,0)),"")</f>
      </c>
      <c r="K843" s="80" t="str">
        <f>IF(OR(L843="",Z843="",AA843="",AB843=""),"",IF(B843&lt;AA843,L843,IF(B843&gt;AB843,Z843,L843+(Z843-L843)*MIN(MAX((B843-AA843+1)/MAX(AB843-AA843+1,1),0),1))))</f>
      </c>
      <c r="L843" s="81" t="str">
        <f>IFERROR(INDEX('Cost_Components'!$S$2:$S$28,MATCH(E843,'Cost_Components'!$A$2:$A$28,0)),"")</f>
      </c>
      <c r="M843" s="82" t="str">
        <f>IFERROR(INDEX('Cost_Components'!$L$2:$L$28,MATCH(E843,'Cost_Components'!$A$2:$A$28,0)),"")</f>
      </c>
      <c r="N843" s="83" t="str">
        <f>IFERROR(INDEX('Cost_Components'!$P$2:$P$28,MATCH(E843,'Cost_Components'!$A$2:$A$28,0)),"")</f>
      </c>
      <c r="O843" s="84" t="str">
        <f>AF843*J843</f>
      </c>
      <c r="P843" s="85" t="str">
        <f>AG843*J843</f>
      </c>
      <c r="Q843" s="86" t="str">
        <f>P843*L843*M843*N843</f>
      </c>
      <c r="R843" s="87" t="str">
        <f>O843*K843*M843*N843</f>
      </c>
      <c r="S843" s="88" t="str">
        <f>R843-Q843</f>
      </c>
      <c r="T843" s="34" t="str">
        <f>IFERROR(INDEX('Cost_Components'!$R$2:$R$28,MATCH(E843,'Cost_Components'!$A$2:$A$28,0)),"")</f>
      </c>
      <c r="U843" s="89" t="str">
        <f>IFERROR(INDEX('Cost_Components'!$Q$2:$Q$28,MATCH(E843,'Cost_Components'!$A$2:$A$28,0)),"")</f>
      </c>
      <c r="V843" s="90" t="str">
        <f>1/(1+'Calculation_Assumptions'!$B$5)^(B843-'Calculation_Assumptions'!$B$2)</f>
      </c>
      <c r="W843" s="91" t="str">
        <f>Q843*V843</f>
      </c>
      <c r="X843" s="92" t="str">
        <f>R843*V843</f>
      </c>
      <c r="Y843" s="93" t="str">
        <f>S843*V843</f>
      </c>
      <c r="Z843" s="94" t="str">
        <f>IFERROR(INDEX('Cost_Components'!$T$2:$T$28,MATCH(E843,'Cost_Components'!$A$2:$A$28,0)),"")</f>
      </c>
      <c r="AA843" s="95" t="str">
        <f>IFERROR(INDEX('Cost_Components'!$U$2:$U$28,MATCH(E843,'Cost_Components'!$A$2:$A$28,0)),"")</f>
      </c>
      <c r="AB843" s="96" t="str">
        <f>IFERROR(INDEX('Cost_Components'!$V$2:$V$28,MATCH(E843,'Cost_Components'!$A$2:$A$28,0)),"")</f>
      </c>
      <c r="AC843" s="97" t="str">
        <f>IFERROR(INDEX('Cost_Components'!$M$2:$M$28,MATCH(E843,'Cost_Components'!$A$2:$A$28,0)),"")</f>
      </c>
      <c r="AD843" s="98" t="str">
        <f>IFERROR(INDEX('Cost_Components'!$N$2:$N$28,MATCH(E843,'Cost_Components'!$A$2:$A$28,0)),"")</f>
      </c>
      <c r="AE843" s="34" t="str">
        <f>IFERROR(INDEX('Cost_Components'!$O$2:$O$28,MATCH(E843,'Cost_Components'!$A$2:$A$28,0)),"")</f>
      </c>
      <c r="AF843" s="99" t="n">
        <v>82108.7697574905</v>
      </c>
      <c r="AG843" s="100" t="n">
        <v>78954.0723961238</v>
      </c>
      <c r="AH843" s="101" t="str">
        <f>IF(H843="shared-count-once",COUNTIFS($A$2:$A$1405,A843,$B$2:$B$1405,B843,$E$2:$E$1405,E843),1)</f>
      </c>
      <c r="AI843" s="102" t="n">
        <v>305332541.184984</v>
      </c>
      <c r="AJ843" s="103" t="str">
        <f>IF(AI843=0,"",Q843/AI843)</f>
      </c>
      <c r="AK843" s="104" t="str">
        <f>IF(AI843=0,"",R843/AI843)</f>
      </c>
      <c r="AL843" s="105" t="str">
        <f>IF(AI843=0,"",S843/AI843)</f>
      </c>
      <c r="AM843" s="106" t="str">
        <f>IF(AI843=0,"",Y843/AI843)</f>
      </c>
    </row>
    <row r="844">
      <c r="A844" t="s">
        <v>115</v>
      </c>
      <c r="B844" s="73" t="n">
        <v>2035</v>
      </c>
      <c r="C844" t="s">
        <v>245</v>
      </c>
      <c r="D844" t="s">
        <v>235</v>
      </c>
      <c r="E844" s="74" t="s">
        <v>309</v>
      </c>
      <c r="F844" s="75" t="s">
        <v>310</v>
      </c>
      <c r="G844" s="76" t="s">
        <v>246</v>
      </c>
      <c r="H844" s="77" t="s">
        <v>240</v>
      </c>
      <c r="I844" s="78" t="s">
        <v>304</v>
      </c>
      <c r="J844" s="79" t="str">
        <f>IFERROR(INDEX('Cost_Components'!$K$2:$K$28,MATCH(E844,'Cost_Components'!$A$2:$A$28,0)),"")</f>
      </c>
      <c r="K844" s="80" t="str">
        <f>IF(OR(L844="",Z844="",AA844="",AB844=""),"",IF(B844&lt;AA844,L844,IF(B844&gt;AB844,Z844,L844+(Z844-L844)*MIN(MAX((B844-AA844+1)/MAX(AB844-AA844+1,1),0),1))))</f>
      </c>
      <c r="L844" s="81" t="str">
        <f>IFERROR(INDEX('Cost_Components'!$S$2:$S$28,MATCH(E844,'Cost_Components'!$A$2:$A$28,0)),"")</f>
      </c>
      <c r="M844" s="82" t="str">
        <f>IFERROR(INDEX('Cost_Components'!$L$2:$L$28,MATCH(E844,'Cost_Components'!$A$2:$A$28,0)),"")</f>
      </c>
      <c r="N844" s="83" t="str">
        <f>IFERROR(INDEX('Cost_Components'!$P$2:$P$28,MATCH(E844,'Cost_Components'!$A$2:$A$28,0)),"")</f>
      </c>
      <c r="O844" s="84" t="str">
        <f>AF844*J844</f>
      </c>
      <c r="P844" s="85" t="str">
        <f>AG844*J844</f>
      </c>
      <c r="Q844" s="86" t="str">
        <f>P844*L844*M844*N844</f>
      </c>
      <c r="R844" s="87" t="str">
        <f>O844*K844*M844*N844</f>
      </c>
      <c r="S844" s="88" t="str">
        <f>R844-Q844</f>
      </c>
      <c r="T844" s="34" t="str">
        <f>IFERROR(INDEX('Cost_Components'!$R$2:$R$28,MATCH(E844,'Cost_Components'!$A$2:$A$28,0)),"")</f>
      </c>
      <c r="U844" s="89" t="str">
        <f>IFERROR(INDEX('Cost_Components'!$Q$2:$Q$28,MATCH(E844,'Cost_Components'!$A$2:$A$28,0)),"")</f>
      </c>
      <c r="V844" s="90" t="str">
        <f>1/(1+'Calculation_Assumptions'!$B$5)^(B844-'Calculation_Assumptions'!$B$2)</f>
      </c>
      <c r="W844" s="91" t="str">
        <f>Q844*V844</f>
      </c>
      <c r="X844" s="92" t="str">
        <f>R844*V844</f>
      </c>
      <c r="Y844" s="93" t="str">
        <f>S844*V844</f>
      </c>
      <c r="Z844" s="94" t="str">
        <f>IFERROR(INDEX('Cost_Components'!$T$2:$T$28,MATCH(E844,'Cost_Components'!$A$2:$A$28,0)),"")</f>
      </c>
      <c r="AA844" s="95" t="str">
        <f>IFERROR(INDEX('Cost_Components'!$U$2:$U$28,MATCH(E844,'Cost_Components'!$A$2:$A$28,0)),"")</f>
      </c>
      <c r="AB844" s="96" t="str">
        <f>IFERROR(INDEX('Cost_Components'!$V$2:$V$28,MATCH(E844,'Cost_Components'!$A$2:$A$28,0)),"")</f>
      </c>
      <c r="AC844" s="97" t="str">
        <f>IFERROR(INDEX('Cost_Components'!$M$2:$M$28,MATCH(E844,'Cost_Components'!$A$2:$A$28,0)),"")</f>
      </c>
      <c r="AD844" s="98" t="str">
        <f>IFERROR(INDEX('Cost_Components'!$N$2:$N$28,MATCH(E844,'Cost_Components'!$A$2:$A$28,0)),"")</f>
      </c>
      <c r="AE844" s="34" t="str">
        <f>IFERROR(INDEX('Cost_Components'!$O$2:$O$28,MATCH(E844,'Cost_Components'!$A$2:$A$28,0)),"")</f>
      </c>
      <c r="AF844" s="99" t="n">
        <v>83667.2270313032</v>
      </c>
      <c r="AG844" s="100" t="n">
        <v>79962.913962193</v>
      </c>
      <c r="AH844" s="101" t="str">
        <f>IF(H844="shared-count-once",COUNTIFS($A$2:$A$1405,A844,$B$2:$B$1405,B844,$E$2:$E$1405,E844),1)</f>
      </c>
      <c r="AI844" s="102" t="n">
        <v>306964650.16712</v>
      </c>
      <c r="AJ844" s="103" t="str">
        <f>IF(AI844=0,"",Q844/AI844)</f>
      </c>
      <c r="AK844" s="104" t="str">
        <f>IF(AI844=0,"",R844/AI844)</f>
      </c>
      <c r="AL844" s="105" t="str">
        <f>IF(AI844=0,"",S844/AI844)</f>
      </c>
      <c r="AM844" s="106" t="str">
        <f>IF(AI844=0,"",Y844/AI844)</f>
      </c>
    </row>
    <row r="845">
      <c r="A845" t="s">
        <v>115</v>
      </c>
      <c r="B845" s="73" t="n">
        <v>2036</v>
      </c>
      <c r="C845" t="s">
        <v>245</v>
      </c>
      <c r="D845" t="s">
        <v>235</v>
      </c>
      <c r="E845" s="74" t="s">
        <v>309</v>
      </c>
      <c r="F845" s="75" t="s">
        <v>310</v>
      </c>
      <c r="G845" s="76" t="s">
        <v>246</v>
      </c>
      <c r="H845" s="77" t="s">
        <v>240</v>
      </c>
      <c r="I845" s="78" t="s">
        <v>304</v>
      </c>
      <c r="J845" s="79" t="str">
        <f>IFERROR(INDEX('Cost_Components'!$K$2:$K$28,MATCH(E845,'Cost_Components'!$A$2:$A$28,0)),"")</f>
      </c>
      <c r="K845" s="80" t="str">
        <f>IF(OR(L845="",Z845="",AA845="",AB845=""),"",IF(B845&lt;AA845,L845,IF(B845&gt;AB845,Z845,L845+(Z845-L845)*MIN(MAX((B845-AA845+1)/MAX(AB845-AA845+1,1),0),1))))</f>
      </c>
      <c r="L845" s="81" t="str">
        <f>IFERROR(INDEX('Cost_Components'!$S$2:$S$28,MATCH(E845,'Cost_Components'!$A$2:$A$28,0)),"")</f>
      </c>
      <c r="M845" s="82" t="str">
        <f>IFERROR(INDEX('Cost_Components'!$L$2:$L$28,MATCH(E845,'Cost_Components'!$A$2:$A$28,0)),"")</f>
      </c>
      <c r="N845" s="83" t="str">
        <f>IFERROR(INDEX('Cost_Components'!$P$2:$P$28,MATCH(E845,'Cost_Components'!$A$2:$A$28,0)),"")</f>
      </c>
      <c r="O845" s="84" t="str">
        <f>AF845*J845</f>
      </c>
      <c r="P845" s="85" t="str">
        <f>AG845*J845</f>
      </c>
      <c r="Q845" s="86" t="str">
        <f>P845*L845*M845*N845</f>
      </c>
      <c r="R845" s="87" t="str">
        <f>O845*K845*M845*N845</f>
      </c>
      <c r="S845" s="88" t="str">
        <f>R845-Q845</f>
      </c>
      <c r="T845" s="34" t="str">
        <f>IFERROR(INDEX('Cost_Components'!$R$2:$R$28,MATCH(E845,'Cost_Components'!$A$2:$A$28,0)),"")</f>
      </c>
      <c r="U845" s="89" t="str">
        <f>IFERROR(INDEX('Cost_Components'!$Q$2:$Q$28,MATCH(E845,'Cost_Components'!$A$2:$A$28,0)),"")</f>
      </c>
      <c r="V845" s="90" t="str">
        <f>1/(1+'Calculation_Assumptions'!$B$5)^(B845-'Calculation_Assumptions'!$B$2)</f>
      </c>
      <c r="W845" s="91" t="str">
        <f>Q845*V845</f>
      </c>
      <c r="X845" s="92" t="str">
        <f>R845*V845</f>
      </c>
      <c r="Y845" s="93" t="str">
        <f>S845*V845</f>
      </c>
      <c r="Z845" s="94" t="str">
        <f>IFERROR(INDEX('Cost_Components'!$T$2:$T$28,MATCH(E845,'Cost_Components'!$A$2:$A$28,0)),"")</f>
      </c>
      <c r="AA845" s="95" t="str">
        <f>IFERROR(INDEX('Cost_Components'!$U$2:$U$28,MATCH(E845,'Cost_Components'!$A$2:$A$28,0)),"")</f>
      </c>
      <c r="AB845" s="96" t="str">
        <f>IFERROR(INDEX('Cost_Components'!$V$2:$V$28,MATCH(E845,'Cost_Components'!$A$2:$A$28,0)),"")</f>
      </c>
      <c r="AC845" s="97" t="str">
        <f>IFERROR(INDEX('Cost_Components'!$M$2:$M$28,MATCH(E845,'Cost_Components'!$A$2:$A$28,0)),"")</f>
      </c>
      <c r="AD845" s="98" t="str">
        <f>IFERROR(INDEX('Cost_Components'!$N$2:$N$28,MATCH(E845,'Cost_Components'!$A$2:$A$28,0)),"")</f>
      </c>
      <c r="AE845" s="34" t="str">
        <f>IFERROR(INDEX('Cost_Components'!$O$2:$O$28,MATCH(E845,'Cost_Components'!$A$2:$A$28,0)),"")</f>
      </c>
      <c r="AF845" s="99" t="n">
        <v>85309.5917917743</v>
      </c>
      <c r="AG845" s="100" t="n">
        <v>81016.2775319528</v>
      </c>
      <c r="AH845" s="101" t="str">
        <f>IF(H845="shared-count-once",COUNTIFS($A$2:$A$1405,A845,$B$2:$B$1405,B845,$E$2:$E$1405,E845),1)</f>
      </c>
      <c r="AI845" s="102" t="n">
        <v>308542769.756622</v>
      </c>
      <c r="AJ845" s="103" t="str">
        <f>IF(AI845=0,"",Q845/AI845)</f>
      </c>
      <c r="AK845" s="104" t="str">
        <f>IF(AI845=0,"",R845/AI845)</f>
      </c>
      <c r="AL845" s="105" t="str">
        <f>IF(AI845=0,"",S845/AI845)</f>
      </c>
      <c r="AM845" s="106" t="str">
        <f>IF(AI845=0,"",Y845/AI845)</f>
      </c>
    </row>
    <row r="846">
      <c r="A846" t="s">
        <v>115</v>
      </c>
      <c r="B846" s="73" t="n">
        <v>2037</v>
      </c>
      <c r="C846" t="s">
        <v>245</v>
      </c>
      <c r="D846" t="s">
        <v>235</v>
      </c>
      <c r="E846" s="74" t="s">
        <v>309</v>
      </c>
      <c r="F846" s="75" t="s">
        <v>310</v>
      </c>
      <c r="G846" s="76" t="s">
        <v>246</v>
      </c>
      <c r="H846" s="77" t="s">
        <v>240</v>
      </c>
      <c r="I846" s="78" t="s">
        <v>304</v>
      </c>
      <c r="J846" s="79" t="str">
        <f>IFERROR(INDEX('Cost_Components'!$K$2:$K$28,MATCH(E846,'Cost_Components'!$A$2:$A$28,0)),"")</f>
      </c>
      <c r="K846" s="80" t="str">
        <f>IF(OR(L846="",Z846="",AA846="",AB846=""),"",IF(B846&lt;AA846,L846,IF(B846&gt;AB846,Z846,L846+(Z846-L846)*MIN(MAX((B846-AA846+1)/MAX(AB846-AA846+1,1),0),1))))</f>
      </c>
      <c r="L846" s="81" t="str">
        <f>IFERROR(INDEX('Cost_Components'!$S$2:$S$28,MATCH(E846,'Cost_Components'!$A$2:$A$28,0)),"")</f>
      </c>
      <c r="M846" s="82" t="str">
        <f>IFERROR(INDEX('Cost_Components'!$L$2:$L$28,MATCH(E846,'Cost_Components'!$A$2:$A$28,0)),"")</f>
      </c>
      <c r="N846" s="83" t="str">
        <f>IFERROR(INDEX('Cost_Components'!$P$2:$P$28,MATCH(E846,'Cost_Components'!$A$2:$A$28,0)),"")</f>
      </c>
      <c r="O846" s="84" t="str">
        <f>AF846*J846</f>
      </c>
      <c r="P846" s="85" t="str">
        <f>AG846*J846</f>
      </c>
      <c r="Q846" s="86" t="str">
        <f>P846*L846*M846*N846</f>
      </c>
      <c r="R846" s="87" t="str">
        <f>O846*K846*M846*N846</f>
      </c>
      <c r="S846" s="88" t="str">
        <f>R846-Q846</f>
      </c>
      <c r="T846" s="34" t="str">
        <f>IFERROR(INDEX('Cost_Components'!$R$2:$R$28,MATCH(E846,'Cost_Components'!$A$2:$A$28,0)),"")</f>
      </c>
      <c r="U846" s="89" t="str">
        <f>IFERROR(INDEX('Cost_Components'!$Q$2:$Q$28,MATCH(E846,'Cost_Components'!$A$2:$A$28,0)),"")</f>
      </c>
      <c r="V846" s="90" t="str">
        <f>1/(1+'Calculation_Assumptions'!$B$5)^(B846-'Calculation_Assumptions'!$B$2)</f>
      </c>
      <c r="W846" s="91" t="str">
        <f>Q846*V846</f>
      </c>
      <c r="X846" s="92" t="str">
        <f>R846*V846</f>
      </c>
      <c r="Y846" s="93" t="str">
        <f>S846*V846</f>
      </c>
      <c r="Z846" s="94" t="str">
        <f>IFERROR(INDEX('Cost_Components'!$T$2:$T$28,MATCH(E846,'Cost_Components'!$A$2:$A$28,0)),"")</f>
      </c>
      <c r="AA846" s="95" t="str">
        <f>IFERROR(INDEX('Cost_Components'!$U$2:$U$28,MATCH(E846,'Cost_Components'!$A$2:$A$28,0)),"")</f>
      </c>
      <c r="AB846" s="96" t="str">
        <f>IFERROR(INDEX('Cost_Components'!$V$2:$V$28,MATCH(E846,'Cost_Components'!$A$2:$A$28,0)),"")</f>
      </c>
      <c r="AC846" s="97" t="str">
        <f>IFERROR(INDEX('Cost_Components'!$M$2:$M$28,MATCH(E846,'Cost_Components'!$A$2:$A$28,0)),"")</f>
      </c>
      <c r="AD846" s="98" t="str">
        <f>IFERROR(INDEX('Cost_Components'!$N$2:$N$28,MATCH(E846,'Cost_Components'!$A$2:$A$28,0)),"")</f>
      </c>
      <c r="AE846" s="34" t="str">
        <f>IFERROR(INDEX('Cost_Components'!$O$2:$O$28,MATCH(E846,'Cost_Components'!$A$2:$A$28,0)),"")</f>
      </c>
      <c r="AF846" s="99" t="n">
        <v>87020.5593354818</v>
      </c>
      <c r="AG846" s="100" t="n">
        <v>82099.3521227692</v>
      </c>
      <c r="AH846" s="101" t="str">
        <f>IF(H846="shared-count-once",COUNTIFS($A$2:$A$1405,A846,$B$2:$B$1405,B846,$E$2:$E$1405,E846),1)</f>
      </c>
      <c r="AI846" s="102" t="n">
        <v>310068287.63643</v>
      </c>
      <c r="AJ846" s="103" t="str">
        <f>IF(AI846=0,"",Q846/AI846)</f>
      </c>
      <c r="AK846" s="104" t="str">
        <f>IF(AI846=0,"",R846/AI846)</f>
      </c>
      <c r="AL846" s="105" t="str">
        <f>IF(AI846=0,"",S846/AI846)</f>
      </c>
      <c r="AM846" s="106" t="str">
        <f>IF(AI846=0,"",Y846/AI846)</f>
      </c>
    </row>
    <row r="847">
      <c r="A847" t="s">
        <v>115</v>
      </c>
      <c r="B847" s="73" t="n">
        <v>2038</v>
      </c>
      <c r="C847" t="s">
        <v>245</v>
      </c>
      <c r="D847" t="s">
        <v>235</v>
      </c>
      <c r="E847" s="74" t="s">
        <v>309</v>
      </c>
      <c r="F847" s="75" t="s">
        <v>310</v>
      </c>
      <c r="G847" s="76" t="s">
        <v>246</v>
      </c>
      <c r="H847" s="77" t="s">
        <v>240</v>
      </c>
      <c r="I847" s="78" t="s">
        <v>304</v>
      </c>
      <c r="J847" s="79" t="str">
        <f>IFERROR(INDEX('Cost_Components'!$K$2:$K$28,MATCH(E847,'Cost_Components'!$A$2:$A$28,0)),"")</f>
      </c>
      <c r="K847" s="80" t="str">
        <f>IF(OR(L847="",Z847="",AA847="",AB847=""),"",IF(B847&lt;AA847,L847,IF(B847&gt;AB847,Z847,L847+(Z847-L847)*MIN(MAX((B847-AA847+1)/MAX(AB847-AA847+1,1),0),1))))</f>
      </c>
      <c r="L847" s="81" t="str">
        <f>IFERROR(INDEX('Cost_Components'!$S$2:$S$28,MATCH(E847,'Cost_Components'!$A$2:$A$28,0)),"")</f>
      </c>
      <c r="M847" s="82" t="str">
        <f>IFERROR(INDEX('Cost_Components'!$L$2:$L$28,MATCH(E847,'Cost_Components'!$A$2:$A$28,0)),"")</f>
      </c>
      <c r="N847" s="83" t="str">
        <f>IFERROR(INDEX('Cost_Components'!$P$2:$P$28,MATCH(E847,'Cost_Components'!$A$2:$A$28,0)),"")</f>
      </c>
      <c r="O847" s="84" t="str">
        <f>AF847*J847</f>
      </c>
      <c r="P847" s="85" t="str">
        <f>AG847*J847</f>
      </c>
      <c r="Q847" s="86" t="str">
        <f>P847*L847*M847*N847</f>
      </c>
      <c r="R847" s="87" t="str">
        <f>O847*K847*M847*N847</f>
      </c>
      <c r="S847" s="88" t="str">
        <f>R847-Q847</f>
      </c>
      <c r="T847" s="34" t="str">
        <f>IFERROR(INDEX('Cost_Components'!$R$2:$R$28,MATCH(E847,'Cost_Components'!$A$2:$A$28,0)),"")</f>
      </c>
      <c r="U847" s="89" t="str">
        <f>IFERROR(INDEX('Cost_Components'!$Q$2:$Q$28,MATCH(E847,'Cost_Components'!$A$2:$A$28,0)),"")</f>
      </c>
      <c r="V847" s="90" t="str">
        <f>1/(1+'Calculation_Assumptions'!$B$5)^(B847-'Calculation_Assumptions'!$B$2)</f>
      </c>
      <c r="W847" s="91" t="str">
        <f>Q847*V847</f>
      </c>
      <c r="X847" s="92" t="str">
        <f>R847*V847</f>
      </c>
      <c r="Y847" s="93" t="str">
        <f>S847*V847</f>
      </c>
      <c r="Z847" s="94" t="str">
        <f>IFERROR(INDEX('Cost_Components'!$T$2:$T$28,MATCH(E847,'Cost_Components'!$A$2:$A$28,0)),"")</f>
      </c>
      <c r="AA847" s="95" t="str">
        <f>IFERROR(INDEX('Cost_Components'!$U$2:$U$28,MATCH(E847,'Cost_Components'!$A$2:$A$28,0)),"")</f>
      </c>
      <c r="AB847" s="96" t="str">
        <f>IFERROR(INDEX('Cost_Components'!$V$2:$V$28,MATCH(E847,'Cost_Components'!$A$2:$A$28,0)),"")</f>
      </c>
      <c r="AC847" s="97" t="str">
        <f>IFERROR(INDEX('Cost_Components'!$M$2:$M$28,MATCH(E847,'Cost_Components'!$A$2:$A$28,0)),"")</f>
      </c>
      <c r="AD847" s="98" t="str">
        <f>IFERROR(INDEX('Cost_Components'!$N$2:$N$28,MATCH(E847,'Cost_Components'!$A$2:$A$28,0)),"")</f>
      </c>
      <c r="AE847" s="34" t="str">
        <f>IFERROR(INDEX('Cost_Components'!$O$2:$O$28,MATCH(E847,'Cost_Components'!$A$2:$A$28,0)),"")</f>
      </c>
      <c r="AF847" s="99" t="n">
        <v>88865.5685134164</v>
      </c>
      <c r="AG847" s="100" t="n">
        <v>83277.3007265886</v>
      </c>
      <c r="AH847" s="101" t="str">
        <f>IF(H847="shared-count-once",COUNTIFS($A$2:$A$1405,A847,$B$2:$B$1405,B847,$E$2:$E$1405,E847),1)</f>
      </c>
      <c r="AI847" s="102" t="n">
        <v>311532999.13163</v>
      </c>
      <c r="AJ847" s="103" t="str">
        <f>IF(AI847=0,"",Q847/AI847)</f>
      </c>
      <c r="AK847" s="104" t="str">
        <f>IF(AI847=0,"",R847/AI847)</f>
      </c>
      <c r="AL847" s="105" t="str">
        <f>IF(AI847=0,"",S847/AI847)</f>
      </c>
      <c r="AM847" s="106" t="str">
        <f>IF(AI847=0,"",Y847/AI847)</f>
      </c>
    </row>
    <row r="848">
      <c r="A848" t="s">
        <v>115</v>
      </c>
      <c r="B848" s="73" t="n">
        <v>2039</v>
      </c>
      <c r="C848" t="s">
        <v>245</v>
      </c>
      <c r="D848" t="s">
        <v>235</v>
      </c>
      <c r="E848" s="74" t="s">
        <v>309</v>
      </c>
      <c r="F848" s="75" t="s">
        <v>310</v>
      </c>
      <c r="G848" s="76" t="s">
        <v>246</v>
      </c>
      <c r="H848" s="77" t="s">
        <v>240</v>
      </c>
      <c r="I848" s="78" t="s">
        <v>304</v>
      </c>
      <c r="J848" s="79" t="str">
        <f>IFERROR(INDEX('Cost_Components'!$K$2:$K$28,MATCH(E848,'Cost_Components'!$A$2:$A$28,0)),"")</f>
      </c>
      <c r="K848" s="80" t="str">
        <f>IF(OR(L848="",Z848="",AA848="",AB848=""),"",IF(B848&lt;AA848,L848,IF(B848&gt;AB848,Z848,L848+(Z848-L848)*MIN(MAX((B848-AA848+1)/MAX(AB848-AA848+1,1),0),1))))</f>
      </c>
      <c r="L848" s="81" t="str">
        <f>IFERROR(INDEX('Cost_Components'!$S$2:$S$28,MATCH(E848,'Cost_Components'!$A$2:$A$28,0)),"")</f>
      </c>
      <c r="M848" s="82" t="str">
        <f>IFERROR(INDEX('Cost_Components'!$L$2:$L$28,MATCH(E848,'Cost_Components'!$A$2:$A$28,0)),"")</f>
      </c>
      <c r="N848" s="83" t="str">
        <f>IFERROR(INDEX('Cost_Components'!$P$2:$P$28,MATCH(E848,'Cost_Components'!$A$2:$A$28,0)),"")</f>
      </c>
      <c r="O848" s="84" t="str">
        <f>AF848*J848</f>
      </c>
      <c r="P848" s="85" t="str">
        <f>AG848*J848</f>
      </c>
      <c r="Q848" s="86" t="str">
        <f>P848*L848*M848*N848</f>
      </c>
      <c r="R848" s="87" t="str">
        <f>O848*K848*M848*N848</f>
      </c>
      <c r="S848" s="88" t="str">
        <f>R848-Q848</f>
      </c>
      <c r="T848" s="34" t="str">
        <f>IFERROR(INDEX('Cost_Components'!$R$2:$R$28,MATCH(E848,'Cost_Components'!$A$2:$A$28,0)),"")</f>
      </c>
      <c r="U848" s="89" t="str">
        <f>IFERROR(INDEX('Cost_Components'!$Q$2:$Q$28,MATCH(E848,'Cost_Components'!$A$2:$A$28,0)),"")</f>
      </c>
      <c r="V848" s="90" t="str">
        <f>1/(1+'Calculation_Assumptions'!$B$5)^(B848-'Calculation_Assumptions'!$B$2)</f>
      </c>
      <c r="W848" s="91" t="str">
        <f>Q848*V848</f>
      </c>
      <c r="X848" s="92" t="str">
        <f>R848*V848</f>
      </c>
      <c r="Y848" s="93" t="str">
        <f>S848*V848</f>
      </c>
      <c r="Z848" s="94" t="str">
        <f>IFERROR(INDEX('Cost_Components'!$T$2:$T$28,MATCH(E848,'Cost_Components'!$A$2:$A$28,0)),"")</f>
      </c>
      <c r="AA848" s="95" t="str">
        <f>IFERROR(INDEX('Cost_Components'!$U$2:$U$28,MATCH(E848,'Cost_Components'!$A$2:$A$28,0)),"")</f>
      </c>
      <c r="AB848" s="96" t="str">
        <f>IFERROR(INDEX('Cost_Components'!$V$2:$V$28,MATCH(E848,'Cost_Components'!$A$2:$A$28,0)),"")</f>
      </c>
      <c r="AC848" s="97" t="str">
        <f>IFERROR(INDEX('Cost_Components'!$M$2:$M$28,MATCH(E848,'Cost_Components'!$A$2:$A$28,0)),"")</f>
      </c>
      <c r="AD848" s="98" t="str">
        <f>IFERROR(INDEX('Cost_Components'!$N$2:$N$28,MATCH(E848,'Cost_Components'!$A$2:$A$28,0)),"")</f>
      </c>
      <c r="AE848" s="34" t="str">
        <f>IFERROR(INDEX('Cost_Components'!$O$2:$O$28,MATCH(E848,'Cost_Components'!$A$2:$A$28,0)),"")</f>
      </c>
      <c r="AF848" s="99" t="n">
        <v>90762.9698393476</v>
      </c>
      <c r="AG848" s="100" t="n">
        <v>84468.5575097877</v>
      </c>
      <c r="AH848" s="101" t="str">
        <f>IF(H848="shared-count-once",COUNTIFS($A$2:$A$1405,A848,$B$2:$B$1405,B848,$E$2:$E$1405,E848),1)</f>
      </c>
      <c r="AI848" s="102" t="n">
        <v>312936391.858479</v>
      </c>
      <c r="AJ848" s="103" t="str">
        <f>IF(AI848=0,"",Q848/AI848)</f>
      </c>
      <c r="AK848" s="104" t="str">
        <f>IF(AI848=0,"",R848/AI848)</f>
      </c>
      <c r="AL848" s="105" t="str">
        <f>IF(AI848=0,"",S848/AI848)</f>
      </c>
      <c r="AM848" s="106" t="str">
        <f>IF(AI848=0,"",Y848/AI848)</f>
      </c>
    </row>
    <row r="849">
      <c r="A849" t="s">
        <v>115</v>
      </c>
      <c r="B849" s="73" t="n">
        <v>2040</v>
      </c>
      <c r="C849" t="s">
        <v>245</v>
      </c>
      <c r="D849" t="s">
        <v>235</v>
      </c>
      <c r="E849" s="74" t="s">
        <v>309</v>
      </c>
      <c r="F849" s="75" t="s">
        <v>310</v>
      </c>
      <c r="G849" s="76" t="s">
        <v>246</v>
      </c>
      <c r="H849" s="77" t="s">
        <v>240</v>
      </c>
      <c r="I849" s="78" t="s">
        <v>304</v>
      </c>
      <c r="J849" s="79" t="str">
        <f>IFERROR(INDEX('Cost_Components'!$K$2:$K$28,MATCH(E849,'Cost_Components'!$A$2:$A$28,0)),"")</f>
      </c>
      <c r="K849" s="80" t="str">
        <f>IF(OR(L849="",Z849="",AA849="",AB849=""),"",IF(B849&lt;AA849,L849,IF(B849&gt;AB849,Z849,L849+(Z849-L849)*MIN(MAX((B849-AA849+1)/MAX(AB849-AA849+1,1),0),1))))</f>
      </c>
      <c r="L849" s="81" t="str">
        <f>IFERROR(INDEX('Cost_Components'!$S$2:$S$28,MATCH(E849,'Cost_Components'!$A$2:$A$28,0)),"")</f>
      </c>
      <c r="M849" s="82" t="str">
        <f>IFERROR(INDEX('Cost_Components'!$L$2:$L$28,MATCH(E849,'Cost_Components'!$A$2:$A$28,0)),"")</f>
      </c>
      <c r="N849" s="83" t="str">
        <f>IFERROR(INDEX('Cost_Components'!$P$2:$P$28,MATCH(E849,'Cost_Components'!$A$2:$A$28,0)),"")</f>
      </c>
      <c r="O849" s="84" t="str">
        <f>AF849*J849</f>
      </c>
      <c r="P849" s="85" t="str">
        <f>AG849*J849</f>
      </c>
      <c r="Q849" s="86" t="str">
        <f>P849*L849*M849*N849</f>
      </c>
      <c r="R849" s="87" t="str">
        <f>O849*K849*M849*N849</f>
      </c>
      <c r="S849" s="88" t="str">
        <f>R849-Q849</f>
      </c>
      <c r="T849" s="34" t="str">
        <f>IFERROR(INDEX('Cost_Components'!$R$2:$R$28,MATCH(E849,'Cost_Components'!$A$2:$A$28,0)),"")</f>
      </c>
      <c r="U849" s="89" t="str">
        <f>IFERROR(INDEX('Cost_Components'!$Q$2:$Q$28,MATCH(E849,'Cost_Components'!$A$2:$A$28,0)),"")</f>
      </c>
      <c r="V849" s="90" t="str">
        <f>1/(1+'Calculation_Assumptions'!$B$5)^(B849-'Calculation_Assumptions'!$B$2)</f>
      </c>
      <c r="W849" s="91" t="str">
        <f>Q849*V849</f>
      </c>
      <c r="X849" s="92" t="str">
        <f>R849*V849</f>
      </c>
      <c r="Y849" s="93" t="str">
        <f>S849*V849</f>
      </c>
      <c r="Z849" s="94" t="str">
        <f>IFERROR(INDEX('Cost_Components'!$T$2:$T$28,MATCH(E849,'Cost_Components'!$A$2:$A$28,0)),"")</f>
      </c>
      <c r="AA849" s="95" t="str">
        <f>IFERROR(INDEX('Cost_Components'!$U$2:$U$28,MATCH(E849,'Cost_Components'!$A$2:$A$28,0)),"")</f>
      </c>
      <c r="AB849" s="96" t="str">
        <f>IFERROR(INDEX('Cost_Components'!$V$2:$V$28,MATCH(E849,'Cost_Components'!$A$2:$A$28,0)),"")</f>
      </c>
      <c r="AC849" s="97" t="str">
        <f>IFERROR(INDEX('Cost_Components'!$M$2:$M$28,MATCH(E849,'Cost_Components'!$A$2:$A$28,0)),"")</f>
      </c>
      <c r="AD849" s="98" t="str">
        <f>IFERROR(INDEX('Cost_Components'!$N$2:$N$28,MATCH(E849,'Cost_Components'!$A$2:$A$28,0)),"")</f>
      </c>
      <c r="AE849" s="34" t="str">
        <f>IFERROR(INDEX('Cost_Components'!$O$2:$O$28,MATCH(E849,'Cost_Components'!$A$2:$A$28,0)),"")</f>
      </c>
      <c r="AF849" s="99" t="n">
        <v>92762.3414230184</v>
      </c>
      <c r="AG849" s="100" t="n">
        <v>85720.9787664016</v>
      </c>
      <c r="AH849" s="101" t="str">
        <f>IF(H849="shared-count-once",COUNTIFS($A$2:$A$1405,A849,$B$2:$B$1405,B849,$E$2:$E$1405,E849),1)</f>
      </c>
      <c r="AI849" s="102" t="n">
        <v>314265537.410829</v>
      </c>
      <c r="AJ849" s="103" t="str">
        <f>IF(AI849=0,"",Q849/AI849)</f>
      </c>
      <c r="AK849" s="104" t="str">
        <f>IF(AI849=0,"",R849/AI849)</f>
      </c>
      <c r="AL849" s="105" t="str">
        <f>IF(AI849=0,"",S849/AI849)</f>
      </c>
      <c r="AM849" s="106" t="str">
        <f>IF(AI849=0,"",Y849/AI849)</f>
      </c>
    </row>
    <row r="850">
      <c r="A850" t="s">
        <v>115</v>
      </c>
      <c r="B850" s="73" t="n">
        <v>2041</v>
      </c>
      <c r="C850" t="s">
        <v>245</v>
      </c>
      <c r="D850" t="s">
        <v>235</v>
      </c>
      <c r="E850" s="74" t="s">
        <v>309</v>
      </c>
      <c r="F850" s="75" t="s">
        <v>310</v>
      </c>
      <c r="G850" s="76" t="s">
        <v>246</v>
      </c>
      <c r="H850" s="77" t="s">
        <v>240</v>
      </c>
      <c r="I850" s="78" t="s">
        <v>304</v>
      </c>
      <c r="J850" s="79" t="str">
        <f>IFERROR(INDEX('Cost_Components'!$K$2:$K$28,MATCH(E850,'Cost_Components'!$A$2:$A$28,0)),"")</f>
      </c>
      <c r="K850" s="80" t="str">
        <f>IF(OR(L850="",Z850="",AA850="",AB850=""),"",IF(B850&lt;AA850,L850,IF(B850&gt;AB850,Z850,L850+(Z850-L850)*MIN(MAX((B850-AA850+1)/MAX(AB850-AA850+1,1),0),1))))</f>
      </c>
      <c r="L850" s="81" t="str">
        <f>IFERROR(INDEX('Cost_Components'!$S$2:$S$28,MATCH(E850,'Cost_Components'!$A$2:$A$28,0)),"")</f>
      </c>
      <c r="M850" s="82" t="str">
        <f>IFERROR(INDEX('Cost_Components'!$L$2:$L$28,MATCH(E850,'Cost_Components'!$A$2:$A$28,0)),"")</f>
      </c>
      <c r="N850" s="83" t="str">
        <f>IFERROR(INDEX('Cost_Components'!$P$2:$P$28,MATCH(E850,'Cost_Components'!$A$2:$A$28,0)),"")</f>
      </c>
      <c r="O850" s="84" t="str">
        <f>AF850*J850</f>
      </c>
      <c r="P850" s="85" t="str">
        <f>AG850*J850</f>
      </c>
      <c r="Q850" s="86" t="str">
        <f>P850*L850*M850*N850</f>
      </c>
      <c r="R850" s="87" t="str">
        <f>O850*K850*M850*N850</f>
      </c>
      <c r="S850" s="88" t="str">
        <f>R850-Q850</f>
      </c>
      <c r="T850" s="34" t="str">
        <f>IFERROR(INDEX('Cost_Components'!$R$2:$R$28,MATCH(E850,'Cost_Components'!$A$2:$A$28,0)),"")</f>
      </c>
      <c r="U850" s="89" t="str">
        <f>IFERROR(INDEX('Cost_Components'!$Q$2:$Q$28,MATCH(E850,'Cost_Components'!$A$2:$A$28,0)),"")</f>
      </c>
      <c r="V850" s="90" t="str">
        <f>1/(1+'Calculation_Assumptions'!$B$5)^(B850-'Calculation_Assumptions'!$B$2)</f>
      </c>
      <c r="W850" s="91" t="str">
        <f>Q850*V850</f>
      </c>
      <c r="X850" s="92" t="str">
        <f>R850*V850</f>
      </c>
      <c r="Y850" s="93" t="str">
        <f>S850*V850</f>
      </c>
      <c r="Z850" s="94" t="str">
        <f>IFERROR(INDEX('Cost_Components'!$T$2:$T$28,MATCH(E850,'Cost_Components'!$A$2:$A$28,0)),"")</f>
      </c>
      <c r="AA850" s="95" t="str">
        <f>IFERROR(INDEX('Cost_Components'!$U$2:$U$28,MATCH(E850,'Cost_Components'!$A$2:$A$28,0)),"")</f>
      </c>
      <c r="AB850" s="96" t="str">
        <f>IFERROR(INDEX('Cost_Components'!$V$2:$V$28,MATCH(E850,'Cost_Components'!$A$2:$A$28,0)),"")</f>
      </c>
      <c r="AC850" s="97" t="str">
        <f>IFERROR(INDEX('Cost_Components'!$M$2:$M$28,MATCH(E850,'Cost_Components'!$A$2:$A$28,0)),"")</f>
      </c>
      <c r="AD850" s="98" t="str">
        <f>IFERROR(INDEX('Cost_Components'!$N$2:$N$28,MATCH(E850,'Cost_Components'!$A$2:$A$28,0)),"")</f>
      </c>
      <c r="AE850" s="34" t="str">
        <f>IFERROR(INDEX('Cost_Components'!$O$2:$O$28,MATCH(E850,'Cost_Components'!$A$2:$A$28,0)),"")</f>
      </c>
      <c r="AF850" s="99" t="n">
        <v>94845.3400018267</v>
      </c>
      <c r="AG850" s="100" t="n">
        <v>87016.5662575381</v>
      </c>
      <c r="AH850" s="101" t="str">
        <f>IF(H850="shared-count-once",COUNTIFS($A$2:$A$1405,A850,$B$2:$B$1405,B850,$E$2:$E$1405,E850),1)</f>
      </c>
      <c r="AI850" s="102" t="n">
        <v>315525215.312548</v>
      </c>
      <c r="AJ850" s="103" t="str">
        <f>IF(AI850=0,"",Q850/AI850)</f>
      </c>
      <c r="AK850" s="104" t="str">
        <f>IF(AI850=0,"",R850/AI850)</f>
      </c>
      <c r="AL850" s="105" t="str">
        <f>IF(AI850=0,"",S850/AI850)</f>
      </c>
      <c r="AM850" s="106" t="str">
        <f>IF(AI850=0,"",Y850/AI850)</f>
      </c>
    </row>
    <row r="851">
      <c r="A851" t="s">
        <v>115</v>
      </c>
      <c r="B851" s="73" t="n">
        <v>2042</v>
      </c>
      <c r="C851" t="s">
        <v>245</v>
      </c>
      <c r="D851" t="s">
        <v>235</v>
      </c>
      <c r="E851" s="74" t="s">
        <v>309</v>
      </c>
      <c r="F851" s="75" t="s">
        <v>310</v>
      </c>
      <c r="G851" s="76" t="s">
        <v>246</v>
      </c>
      <c r="H851" s="77" t="s">
        <v>240</v>
      </c>
      <c r="I851" s="78" t="s">
        <v>304</v>
      </c>
      <c r="J851" s="79" t="str">
        <f>IFERROR(INDEX('Cost_Components'!$K$2:$K$28,MATCH(E851,'Cost_Components'!$A$2:$A$28,0)),"")</f>
      </c>
      <c r="K851" s="80" t="str">
        <f>IF(OR(L851="",Z851="",AA851="",AB851=""),"",IF(B851&lt;AA851,L851,IF(B851&gt;AB851,Z851,L851+(Z851-L851)*MIN(MAX((B851-AA851+1)/MAX(AB851-AA851+1,1),0),1))))</f>
      </c>
      <c r="L851" s="81" t="str">
        <f>IFERROR(INDEX('Cost_Components'!$S$2:$S$28,MATCH(E851,'Cost_Components'!$A$2:$A$28,0)),"")</f>
      </c>
      <c r="M851" s="82" t="str">
        <f>IFERROR(INDEX('Cost_Components'!$L$2:$L$28,MATCH(E851,'Cost_Components'!$A$2:$A$28,0)),"")</f>
      </c>
      <c r="N851" s="83" t="str">
        <f>IFERROR(INDEX('Cost_Components'!$P$2:$P$28,MATCH(E851,'Cost_Components'!$A$2:$A$28,0)),"")</f>
      </c>
      <c r="O851" s="84" t="str">
        <f>AF851*J851</f>
      </c>
      <c r="P851" s="85" t="str">
        <f>AG851*J851</f>
      </c>
      <c r="Q851" s="86" t="str">
        <f>P851*L851*M851*N851</f>
      </c>
      <c r="R851" s="87" t="str">
        <f>O851*K851*M851*N851</f>
      </c>
      <c r="S851" s="88" t="str">
        <f>R851-Q851</f>
      </c>
      <c r="T851" s="34" t="str">
        <f>IFERROR(INDEX('Cost_Components'!$R$2:$R$28,MATCH(E851,'Cost_Components'!$A$2:$A$28,0)),"")</f>
      </c>
      <c r="U851" s="89" t="str">
        <f>IFERROR(INDEX('Cost_Components'!$Q$2:$Q$28,MATCH(E851,'Cost_Components'!$A$2:$A$28,0)),"")</f>
      </c>
      <c r="V851" s="90" t="str">
        <f>1/(1+'Calculation_Assumptions'!$B$5)^(B851-'Calculation_Assumptions'!$B$2)</f>
      </c>
      <c r="W851" s="91" t="str">
        <f>Q851*V851</f>
      </c>
      <c r="X851" s="92" t="str">
        <f>R851*V851</f>
      </c>
      <c r="Y851" s="93" t="str">
        <f>S851*V851</f>
      </c>
      <c r="Z851" s="94" t="str">
        <f>IFERROR(INDEX('Cost_Components'!$T$2:$T$28,MATCH(E851,'Cost_Components'!$A$2:$A$28,0)),"")</f>
      </c>
      <c r="AA851" s="95" t="str">
        <f>IFERROR(INDEX('Cost_Components'!$U$2:$U$28,MATCH(E851,'Cost_Components'!$A$2:$A$28,0)),"")</f>
      </c>
      <c r="AB851" s="96" t="str">
        <f>IFERROR(INDEX('Cost_Components'!$V$2:$V$28,MATCH(E851,'Cost_Components'!$A$2:$A$28,0)),"")</f>
      </c>
      <c r="AC851" s="97" t="str">
        <f>IFERROR(INDEX('Cost_Components'!$M$2:$M$28,MATCH(E851,'Cost_Components'!$A$2:$A$28,0)),"")</f>
      </c>
      <c r="AD851" s="98" t="str">
        <f>IFERROR(INDEX('Cost_Components'!$N$2:$N$28,MATCH(E851,'Cost_Components'!$A$2:$A$28,0)),"")</f>
      </c>
      <c r="AE851" s="34" t="str">
        <f>IFERROR(INDEX('Cost_Components'!$O$2:$O$28,MATCH(E851,'Cost_Components'!$A$2:$A$28,0)),"")</f>
      </c>
      <c r="AF851" s="99" t="n">
        <v>97004.6761730423</v>
      </c>
      <c r="AG851" s="100" t="n">
        <v>88348.741861778</v>
      </c>
      <c r="AH851" s="101" t="str">
        <f>IF(H851="shared-count-once",COUNTIFS($A$2:$A$1405,A851,$B$2:$B$1405,B851,$E$2:$E$1405,E851),1)</f>
      </c>
      <c r="AI851" s="102" t="n">
        <v>316707694.211882</v>
      </c>
      <c r="AJ851" s="103" t="str">
        <f>IF(AI851=0,"",Q851/AI851)</f>
      </c>
      <c r="AK851" s="104" t="str">
        <f>IF(AI851=0,"",R851/AI851)</f>
      </c>
      <c r="AL851" s="105" t="str">
        <f>IF(AI851=0,"",S851/AI851)</f>
      </c>
      <c r="AM851" s="106" t="str">
        <f>IF(AI851=0,"",Y851/AI851)</f>
      </c>
    </row>
    <row r="852">
      <c r="A852" t="s">
        <v>115</v>
      </c>
      <c r="B852" s="73" t="n">
        <v>2043</v>
      </c>
      <c r="C852" t="s">
        <v>245</v>
      </c>
      <c r="D852" t="s">
        <v>235</v>
      </c>
      <c r="E852" s="74" t="s">
        <v>309</v>
      </c>
      <c r="F852" s="75" t="s">
        <v>310</v>
      </c>
      <c r="G852" s="76" t="s">
        <v>246</v>
      </c>
      <c r="H852" s="77" t="s">
        <v>240</v>
      </c>
      <c r="I852" s="78" t="s">
        <v>304</v>
      </c>
      <c r="J852" s="79" t="str">
        <f>IFERROR(INDEX('Cost_Components'!$K$2:$K$28,MATCH(E852,'Cost_Components'!$A$2:$A$28,0)),"")</f>
      </c>
      <c r="K852" s="80" t="str">
        <f>IF(OR(L852="",Z852="",AA852="",AB852=""),"",IF(B852&lt;AA852,L852,IF(B852&gt;AB852,Z852,L852+(Z852-L852)*MIN(MAX((B852-AA852+1)/MAX(AB852-AA852+1,1),0),1))))</f>
      </c>
      <c r="L852" s="81" t="str">
        <f>IFERROR(INDEX('Cost_Components'!$S$2:$S$28,MATCH(E852,'Cost_Components'!$A$2:$A$28,0)),"")</f>
      </c>
      <c r="M852" s="82" t="str">
        <f>IFERROR(INDEX('Cost_Components'!$L$2:$L$28,MATCH(E852,'Cost_Components'!$A$2:$A$28,0)),"")</f>
      </c>
      <c r="N852" s="83" t="str">
        <f>IFERROR(INDEX('Cost_Components'!$P$2:$P$28,MATCH(E852,'Cost_Components'!$A$2:$A$28,0)),"")</f>
      </c>
      <c r="O852" s="84" t="str">
        <f>AF852*J852</f>
      </c>
      <c r="P852" s="85" t="str">
        <f>AG852*J852</f>
      </c>
      <c r="Q852" s="86" t="str">
        <f>P852*L852*M852*N852</f>
      </c>
      <c r="R852" s="87" t="str">
        <f>O852*K852*M852*N852</f>
      </c>
      <c r="S852" s="88" t="str">
        <f>R852-Q852</f>
      </c>
      <c r="T852" s="34" t="str">
        <f>IFERROR(INDEX('Cost_Components'!$R$2:$R$28,MATCH(E852,'Cost_Components'!$A$2:$A$28,0)),"")</f>
      </c>
      <c r="U852" s="89" t="str">
        <f>IFERROR(INDEX('Cost_Components'!$Q$2:$Q$28,MATCH(E852,'Cost_Components'!$A$2:$A$28,0)),"")</f>
      </c>
      <c r="V852" s="90" t="str">
        <f>1/(1+'Calculation_Assumptions'!$B$5)^(B852-'Calculation_Assumptions'!$B$2)</f>
      </c>
      <c r="W852" s="91" t="str">
        <f>Q852*V852</f>
      </c>
      <c r="X852" s="92" t="str">
        <f>R852*V852</f>
      </c>
      <c r="Y852" s="93" t="str">
        <f>S852*V852</f>
      </c>
      <c r="Z852" s="94" t="str">
        <f>IFERROR(INDEX('Cost_Components'!$T$2:$T$28,MATCH(E852,'Cost_Components'!$A$2:$A$28,0)),"")</f>
      </c>
      <c r="AA852" s="95" t="str">
        <f>IFERROR(INDEX('Cost_Components'!$U$2:$U$28,MATCH(E852,'Cost_Components'!$A$2:$A$28,0)),"")</f>
      </c>
      <c r="AB852" s="96" t="str">
        <f>IFERROR(INDEX('Cost_Components'!$V$2:$V$28,MATCH(E852,'Cost_Components'!$A$2:$A$28,0)),"")</f>
      </c>
      <c r="AC852" s="97" t="str">
        <f>IFERROR(INDEX('Cost_Components'!$M$2:$M$28,MATCH(E852,'Cost_Components'!$A$2:$A$28,0)),"")</f>
      </c>
      <c r="AD852" s="98" t="str">
        <f>IFERROR(INDEX('Cost_Components'!$N$2:$N$28,MATCH(E852,'Cost_Components'!$A$2:$A$28,0)),"")</f>
      </c>
      <c r="AE852" s="34" t="str">
        <f>IFERROR(INDEX('Cost_Components'!$O$2:$O$28,MATCH(E852,'Cost_Components'!$A$2:$A$28,0)),"")</f>
      </c>
      <c r="AF852" s="99" t="n">
        <v>99282.549092967</v>
      </c>
      <c r="AG852" s="100" t="n">
        <v>89759.0693837948</v>
      </c>
      <c r="AH852" s="101" t="str">
        <f>IF(H852="shared-count-once",COUNTIFS($A$2:$A$1405,A852,$B$2:$B$1405,B852,$E$2:$E$1405,E852),1)</f>
      </c>
      <c r="AI852" s="102" t="n">
        <v>317814114.067152</v>
      </c>
      <c r="AJ852" s="103" t="str">
        <f>IF(AI852=0,"",Q852/AI852)</f>
      </c>
      <c r="AK852" s="104" t="str">
        <f>IF(AI852=0,"",R852/AI852)</f>
      </c>
      <c r="AL852" s="105" t="str">
        <f>IF(AI852=0,"",S852/AI852)</f>
      </c>
      <c r="AM852" s="106" t="str">
        <f>IF(AI852=0,"",Y852/AI852)</f>
      </c>
    </row>
    <row r="853">
      <c r="A853" t="s">
        <v>115</v>
      </c>
      <c r="B853" s="73" t="n">
        <v>2044</v>
      </c>
      <c r="C853" t="s">
        <v>245</v>
      </c>
      <c r="D853" t="s">
        <v>235</v>
      </c>
      <c r="E853" s="74" t="s">
        <v>309</v>
      </c>
      <c r="F853" s="75" t="s">
        <v>310</v>
      </c>
      <c r="G853" s="76" t="s">
        <v>246</v>
      </c>
      <c r="H853" s="77" t="s">
        <v>240</v>
      </c>
      <c r="I853" s="78" t="s">
        <v>304</v>
      </c>
      <c r="J853" s="79" t="str">
        <f>IFERROR(INDEX('Cost_Components'!$K$2:$K$28,MATCH(E853,'Cost_Components'!$A$2:$A$28,0)),"")</f>
      </c>
      <c r="K853" s="80" t="str">
        <f>IF(OR(L853="",Z853="",AA853="",AB853=""),"",IF(B853&lt;AA853,L853,IF(B853&gt;AB853,Z853,L853+(Z853-L853)*MIN(MAX((B853-AA853+1)/MAX(AB853-AA853+1,1),0),1))))</f>
      </c>
      <c r="L853" s="81" t="str">
        <f>IFERROR(INDEX('Cost_Components'!$S$2:$S$28,MATCH(E853,'Cost_Components'!$A$2:$A$28,0)),"")</f>
      </c>
      <c r="M853" s="82" t="str">
        <f>IFERROR(INDEX('Cost_Components'!$L$2:$L$28,MATCH(E853,'Cost_Components'!$A$2:$A$28,0)),"")</f>
      </c>
      <c r="N853" s="83" t="str">
        <f>IFERROR(INDEX('Cost_Components'!$P$2:$P$28,MATCH(E853,'Cost_Components'!$A$2:$A$28,0)),"")</f>
      </c>
      <c r="O853" s="84" t="str">
        <f>AF853*J853</f>
      </c>
      <c r="P853" s="85" t="str">
        <f>AG853*J853</f>
      </c>
      <c r="Q853" s="86" t="str">
        <f>P853*L853*M853*N853</f>
      </c>
      <c r="R853" s="87" t="str">
        <f>O853*K853*M853*N853</f>
      </c>
      <c r="S853" s="88" t="str">
        <f>R853-Q853</f>
      </c>
      <c r="T853" s="34" t="str">
        <f>IFERROR(INDEX('Cost_Components'!$R$2:$R$28,MATCH(E853,'Cost_Components'!$A$2:$A$28,0)),"")</f>
      </c>
      <c r="U853" s="89" t="str">
        <f>IFERROR(INDEX('Cost_Components'!$Q$2:$Q$28,MATCH(E853,'Cost_Components'!$A$2:$A$28,0)),"")</f>
      </c>
      <c r="V853" s="90" t="str">
        <f>1/(1+'Calculation_Assumptions'!$B$5)^(B853-'Calculation_Assumptions'!$B$2)</f>
      </c>
      <c r="W853" s="91" t="str">
        <f>Q853*V853</f>
      </c>
      <c r="X853" s="92" t="str">
        <f>R853*V853</f>
      </c>
      <c r="Y853" s="93" t="str">
        <f>S853*V853</f>
      </c>
      <c r="Z853" s="94" t="str">
        <f>IFERROR(INDEX('Cost_Components'!$T$2:$T$28,MATCH(E853,'Cost_Components'!$A$2:$A$28,0)),"")</f>
      </c>
      <c r="AA853" s="95" t="str">
        <f>IFERROR(INDEX('Cost_Components'!$U$2:$U$28,MATCH(E853,'Cost_Components'!$A$2:$A$28,0)),"")</f>
      </c>
      <c r="AB853" s="96" t="str">
        <f>IFERROR(INDEX('Cost_Components'!$V$2:$V$28,MATCH(E853,'Cost_Components'!$A$2:$A$28,0)),"")</f>
      </c>
      <c r="AC853" s="97" t="str">
        <f>IFERROR(INDEX('Cost_Components'!$M$2:$M$28,MATCH(E853,'Cost_Components'!$A$2:$A$28,0)),"")</f>
      </c>
      <c r="AD853" s="98" t="str">
        <f>IFERROR(INDEX('Cost_Components'!$N$2:$N$28,MATCH(E853,'Cost_Components'!$A$2:$A$28,0)),"")</f>
      </c>
      <c r="AE853" s="34" t="str">
        <f>IFERROR(INDEX('Cost_Components'!$O$2:$O$28,MATCH(E853,'Cost_Components'!$A$2:$A$28,0)),"")</f>
      </c>
      <c r="AF853" s="99" t="n">
        <v>101616.024154894</v>
      </c>
      <c r="AG853" s="100" t="n">
        <v>91184.0260401795</v>
      </c>
      <c r="AH853" s="101" t="str">
        <f>IF(H853="shared-count-once",COUNTIFS($A$2:$A$1405,A853,$B$2:$B$1405,B853,$E$2:$E$1405,E853),1)</f>
      </c>
      <c r="AI853" s="102" t="n">
        <v>318840890.732156</v>
      </c>
      <c r="AJ853" s="103" t="str">
        <f>IF(AI853=0,"",Q853/AI853)</f>
      </c>
      <c r="AK853" s="104" t="str">
        <f>IF(AI853=0,"",R853/AI853)</f>
      </c>
      <c r="AL853" s="105" t="str">
        <f>IF(AI853=0,"",S853/AI853)</f>
      </c>
      <c r="AM853" s="106" t="str">
        <f>IF(AI853=0,"",Y853/AI853)</f>
      </c>
    </row>
    <row r="854">
      <c r="A854" t="s">
        <v>115</v>
      </c>
      <c r="B854" s="73" t="n">
        <v>2045</v>
      </c>
      <c r="C854" t="s">
        <v>245</v>
      </c>
      <c r="D854" t="s">
        <v>235</v>
      </c>
      <c r="E854" s="74" t="s">
        <v>309</v>
      </c>
      <c r="F854" s="75" t="s">
        <v>310</v>
      </c>
      <c r="G854" s="76" t="s">
        <v>246</v>
      </c>
      <c r="H854" s="77" t="s">
        <v>240</v>
      </c>
      <c r="I854" s="78" t="s">
        <v>304</v>
      </c>
      <c r="J854" s="79" t="str">
        <f>IFERROR(INDEX('Cost_Components'!$K$2:$K$28,MATCH(E854,'Cost_Components'!$A$2:$A$28,0)),"")</f>
      </c>
      <c r="K854" s="80" t="str">
        <f>IF(OR(L854="",Z854="",AA854="",AB854=""),"",IF(B854&lt;AA854,L854,IF(B854&gt;AB854,Z854,L854+(Z854-L854)*MIN(MAX((B854-AA854+1)/MAX(AB854-AA854+1,1),0),1))))</f>
      </c>
      <c r="L854" s="81" t="str">
        <f>IFERROR(INDEX('Cost_Components'!$S$2:$S$28,MATCH(E854,'Cost_Components'!$A$2:$A$28,0)),"")</f>
      </c>
      <c r="M854" s="82" t="str">
        <f>IFERROR(INDEX('Cost_Components'!$L$2:$L$28,MATCH(E854,'Cost_Components'!$A$2:$A$28,0)),"")</f>
      </c>
      <c r="N854" s="83" t="str">
        <f>IFERROR(INDEX('Cost_Components'!$P$2:$P$28,MATCH(E854,'Cost_Components'!$A$2:$A$28,0)),"")</f>
      </c>
      <c r="O854" s="84" t="str">
        <f>AF854*J854</f>
      </c>
      <c r="P854" s="85" t="str">
        <f>AG854*J854</f>
      </c>
      <c r="Q854" s="86" t="str">
        <f>P854*L854*M854*N854</f>
      </c>
      <c r="R854" s="87" t="str">
        <f>O854*K854*M854*N854</f>
      </c>
      <c r="S854" s="88" t="str">
        <f>R854-Q854</f>
      </c>
      <c r="T854" s="34" t="str">
        <f>IFERROR(INDEX('Cost_Components'!$R$2:$R$28,MATCH(E854,'Cost_Components'!$A$2:$A$28,0)),"")</f>
      </c>
      <c r="U854" s="89" t="str">
        <f>IFERROR(INDEX('Cost_Components'!$Q$2:$Q$28,MATCH(E854,'Cost_Components'!$A$2:$A$28,0)),"")</f>
      </c>
      <c r="V854" s="90" t="str">
        <f>1/(1+'Calculation_Assumptions'!$B$5)^(B854-'Calculation_Assumptions'!$B$2)</f>
      </c>
      <c r="W854" s="91" t="str">
        <f>Q854*V854</f>
      </c>
      <c r="X854" s="92" t="str">
        <f>R854*V854</f>
      </c>
      <c r="Y854" s="93" t="str">
        <f>S854*V854</f>
      </c>
      <c r="Z854" s="94" t="str">
        <f>IFERROR(INDEX('Cost_Components'!$T$2:$T$28,MATCH(E854,'Cost_Components'!$A$2:$A$28,0)),"")</f>
      </c>
      <c r="AA854" s="95" t="str">
        <f>IFERROR(INDEX('Cost_Components'!$U$2:$U$28,MATCH(E854,'Cost_Components'!$A$2:$A$28,0)),"")</f>
      </c>
      <c r="AB854" s="96" t="str">
        <f>IFERROR(INDEX('Cost_Components'!$V$2:$V$28,MATCH(E854,'Cost_Components'!$A$2:$A$28,0)),"")</f>
      </c>
      <c r="AC854" s="97" t="str">
        <f>IFERROR(INDEX('Cost_Components'!$M$2:$M$28,MATCH(E854,'Cost_Components'!$A$2:$A$28,0)),"")</f>
      </c>
      <c r="AD854" s="98" t="str">
        <f>IFERROR(INDEX('Cost_Components'!$N$2:$N$28,MATCH(E854,'Cost_Components'!$A$2:$A$28,0)),"")</f>
      </c>
      <c r="AE854" s="34" t="str">
        <f>IFERROR(INDEX('Cost_Components'!$O$2:$O$28,MATCH(E854,'Cost_Components'!$A$2:$A$28,0)),"")</f>
      </c>
      <c r="AF854" s="99" t="n">
        <v>104029.816863635</v>
      </c>
      <c r="AG854" s="100" t="n">
        <v>92647.4273948623</v>
      </c>
      <c r="AH854" s="101" t="str">
        <f>IF(H854="shared-count-once",COUNTIFS($A$2:$A$1405,A854,$B$2:$B$1405,B854,$E$2:$E$1405,E854),1)</f>
      </c>
      <c r="AI854" s="102" t="n">
        <v>319784682.33108</v>
      </c>
      <c r="AJ854" s="103" t="str">
        <f>IF(AI854=0,"",Q854/AI854)</f>
      </c>
      <c r="AK854" s="104" t="str">
        <f>IF(AI854=0,"",R854/AI854)</f>
      </c>
      <c r="AL854" s="105" t="str">
        <f>IF(AI854=0,"",S854/AI854)</f>
      </c>
      <c r="AM854" s="106" t="str">
        <f>IF(AI854=0,"",Y854/AI854)</f>
      </c>
    </row>
    <row r="855">
      <c r="A855" t="s">
        <v>115</v>
      </c>
      <c r="B855" s="73" t="n">
        <v>2046</v>
      </c>
      <c r="C855" t="s">
        <v>245</v>
      </c>
      <c r="D855" t="s">
        <v>235</v>
      </c>
      <c r="E855" s="74" t="s">
        <v>309</v>
      </c>
      <c r="F855" s="75" t="s">
        <v>310</v>
      </c>
      <c r="G855" s="76" t="s">
        <v>246</v>
      </c>
      <c r="H855" s="77" t="s">
        <v>240</v>
      </c>
      <c r="I855" s="78" t="s">
        <v>304</v>
      </c>
      <c r="J855" s="79" t="str">
        <f>IFERROR(INDEX('Cost_Components'!$K$2:$K$28,MATCH(E855,'Cost_Components'!$A$2:$A$28,0)),"")</f>
      </c>
      <c r="K855" s="80" t="str">
        <f>IF(OR(L855="",Z855="",AA855="",AB855=""),"",IF(B855&lt;AA855,L855,IF(B855&gt;AB855,Z855,L855+(Z855-L855)*MIN(MAX((B855-AA855+1)/MAX(AB855-AA855+1,1),0),1))))</f>
      </c>
      <c r="L855" s="81" t="str">
        <f>IFERROR(INDEX('Cost_Components'!$S$2:$S$28,MATCH(E855,'Cost_Components'!$A$2:$A$28,0)),"")</f>
      </c>
      <c r="M855" s="82" t="str">
        <f>IFERROR(INDEX('Cost_Components'!$L$2:$L$28,MATCH(E855,'Cost_Components'!$A$2:$A$28,0)),"")</f>
      </c>
      <c r="N855" s="83" t="str">
        <f>IFERROR(INDEX('Cost_Components'!$P$2:$P$28,MATCH(E855,'Cost_Components'!$A$2:$A$28,0)),"")</f>
      </c>
      <c r="O855" s="84" t="str">
        <f>AF855*J855</f>
      </c>
      <c r="P855" s="85" t="str">
        <f>AG855*J855</f>
      </c>
      <c r="Q855" s="86" t="str">
        <f>P855*L855*M855*N855</f>
      </c>
      <c r="R855" s="87" t="str">
        <f>O855*K855*M855*N855</f>
      </c>
      <c r="S855" s="88" t="str">
        <f>R855-Q855</f>
      </c>
      <c r="T855" s="34" t="str">
        <f>IFERROR(INDEX('Cost_Components'!$R$2:$R$28,MATCH(E855,'Cost_Components'!$A$2:$A$28,0)),"")</f>
      </c>
      <c r="U855" s="89" t="str">
        <f>IFERROR(INDEX('Cost_Components'!$Q$2:$Q$28,MATCH(E855,'Cost_Components'!$A$2:$A$28,0)),"")</f>
      </c>
      <c r="V855" s="90" t="str">
        <f>1/(1+'Calculation_Assumptions'!$B$5)^(B855-'Calculation_Assumptions'!$B$2)</f>
      </c>
      <c r="W855" s="91" t="str">
        <f>Q855*V855</f>
      </c>
      <c r="X855" s="92" t="str">
        <f>R855*V855</f>
      </c>
      <c r="Y855" s="93" t="str">
        <f>S855*V855</f>
      </c>
      <c r="Z855" s="94" t="str">
        <f>IFERROR(INDEX('Cost_Components'!$T$2:$T$28,MATCH(E855,'Cost_Components'!$A$2:$A$28,0)),"")</f>
      </c>
      <c r="AA855" s="95" t="str">
        <f>IFERROR(INDEX('Cost_Components'!$U$2:$U$28,MATCH(E855,'Cost_Components'!$A$2:$A$28,0)),"")</f>
      </c>
      <c r="AB855" s="96" t="str">
        <f>IFERROR(INDEX('Cost_Components'!$V$2:$V$28,MATCH(E855,'Cost_Components'!$A$2:$A$28,0)),"")</f>
      </c>
      <c r="AC855" s="97" t="str">
        <f>IFERROR(INDEX('Cost_Components'!$M$2:$M$28,MATCH(E855,'Cost_Components'!$A$2:$A$28,0)),"")</f>
      </c>
      <c r="AD855" s="98" t="str">
        <f>IFERROR(INDEX('Cost_Components'!$N$2:$N$28,MATCH(E855,'Cost_Components'!$A$2:$A$28,0)),"")</f>
      </c>
      <c r="AE855" s="34" t="str">
        <f>IFERROR(INDEX('Cost_Components'!$O$2:$O$28,MATCH(E855,'Cost_Components'!$A$2:$A$28,0)),"")</f>
      </c>
      <c r="AF855" s="99" t="n">
        <v>106500.74715375</v>
      </c>
      <c r="AG855" s="100" t="n">
        <v>94127.1149904586</v>
      </c>
      <c r="AH855" s="101" t="str">
        <f>IF(H855="shared-count-once",COUNTIFS($A$2:$A$1405,A855,$B$2:$B$1405,B855,$E$2:$E$1405,E855),1)</f>
      </c>
      <c r="AI855" s="102" t="n">
        <v>320645615.981408</v>
      </c>
      <c r="AJ855" s="103" t="str">
        <f>IF(AI855=0,"",Q855/AI855)</f>
      </c>
      <c r="AK855" s="104" t="str">
        <f>IF(AI855=0,"",R855/AI855)</f>
      </c>
      <c r="AL855" s="105" t="str">
        <f>IF(AI855=0,"",S855/AI855)</f>
      </c>
      <c r="AM855" s="106" t="str">
        <f>IF(AI855=0,"",Y855/AI855)</f>
      </c>
    </row>
    <row r="856">
      <c r="A856" t="s">
        <v>115</v>
      </c>
      <c r="B856" s="73" t="n">
        <v>2047</v>
      </c>
      <c r="C856" t="s">
        <v>245</v>
      </c>
      <c r="D856" t="s">
        <v>235</v>
      </c>
      <c r="E856" s="74" t="s">
        <v>309</v>
      </c>
      <c r="F856" s="75" t="s">
        <v>310</v>
      </c>
      <c r="G856" s="76" t="s">
        <v>246</v>
      </c>
      <c r="H856" s="77" t="s">
        <v>240</v>
      </c>
      <c r="I856" s="78" t="s">
        <v>304</v>
      </c>
      <c r="J856" s="79" t="str">
        <f>IFERROR(INDEX('Cost_Components'!$K$2:$K$28,MATCH(E856,'Cost_Components'!$A$2:$A$28,0)),"")</f>
      </c>
      <c r="K856" s="80" t="str">
        <f>IF(OR(L856="",Z856="",AA856="",AB856=""),"",IF(B856&lt;AA856,L856,IF(B856&gt;AB856,Z856,L856+(Z856-L856)*MIN(MAX((B856-AA856+1)/MAX(AB856-AA856+1,1),0),1))))</f>
      </c>
      <c r="L856" s="81" t="str">
        <f>IFERROR(INDEX('Cost_Components'!$S$2:$S$28,MATCH(E856,'Cost_Components'!$A$2:$A$28,0)),"")</f>
      </c>
      <c r="M856" s="82" t="str">
        <f>IFERROR(INDEX('Cost_Components'!$L$2:$L$28,MATCH(E856,'Cost_Components'!$A$2:$A$28,0)),"")</f>
      </c>
      <c r="N856" s="83" t="str">
        <f>IFERROR(INDEX('Cost_Components'!$P$2:$P$28,MATCH(E856,'Cost_Components'!$A$2:$A$28,0)),"")</f>
      </c>
      <c r="O856" s="84" t="str">
        <f>AF856*J856</f>
      </c>
      <c r="P856" s="85" t="str">
        <f>AG856*J856</f>
      </c>
      <c r="Q856" s="86" t="str">
        <f>P856*L856*M856*N856</f>
      </c>
      <c r="R856" s="87" t="str">
        <f>O856*K856*M856*N856</f>
      </c>
      <c r="S856" s="88" t="str">
        <f>R856-Q856</f>
      </c>
      <c r="T856" s="34" t="str">
        <f>IFERROR(INDEX('Cost_Components'!$R$2:$R$28,MATCH(E856,'Cost_Components'!$A$2:$A$28,0)),"")</f>
      </c>
      <c r="U856" s="89" t="str">
        <f>IFERROR(INDEX('Cost_Components'!$Q$2:$Q$28,MATCH(E856,'Cost_Components'!$A$2:$A$28,0)),"")</f>
      </c>
      <c r="V856" s="90" t="str">
        <f>1/(1+'Calculation_Assumptions'!$B$5)^(B856-'Calculation_Assumptions'!$B$2)</f>
      </c>
      <c r="W856" s="91" t="str">
        <f>Q856*V856</f>
      </c>
      <c r="X856" s="92" t="str">
        <f>R856*V856</f>
      </c>
      <c r="Y856" s="93" t="str">
        <f>S856*V856</f>
      </c>
      <c r="Z856" s="94" t="str">
        <f>IFERROR(INDEX('Cost_Components'!$T$2:$T$28,MATCH(E856,'Cost_Components'!$A$2:$A$28,0)),"")</f>
      </c>
      <c r="AA856" s="95" t="str">
        <f>IFERROR(INDEX('Cost_Components'!$U$2:$U$28,MATCH(E856,'Cost_Components'!$A$2:$A$28,0)),"")</f>
      </c>
      <c r="AB856" s="96" t="str">
        <f>IFERROR(INDEX('Cost_Components'!$V$2:$V$28,MATCH(E856,'Cost_Components'!$A$2:$A$28,0)),"")</f>
      </c>
      <c r="AC856" s="97" t="str">
        <f>IFERROR(INDEX('Cost_Components'!$M$2:$M$28,MATCH(E856,'Cost_Components'!$A$2:$A$28,0)),"")</f>
      </c>
      <c r="AD856" s="98" t="str">
        <f>IFERROR(INDEX('Cost_Components'!$N$2:$N$28,MATCH(E856,'Cost_Components'!$A$2:$A$28,0)),"")</f>
      </c>
      <c r="AE856" s="34" t="str">
        <f>IFERROR(INDEX('Cost_Components'!$O$2:$O$28,MATCH(E856,'Cost_Components'!$A$2:$A$28,0)),"")</f>
      </c>
      <c r="AF856" s="99" t="n">
        <v>109022.735079558</v>
      </c>
      <c r="AG856" s="100" t="n">
        <v>95620.3979490639</v>
      </c>
      <c r="AH856" s="101" t="str">
        <f>IF(H856="shared-count-once",COUNTIFS($A$2:$A$1405,A856,$B$2:$B$1405,B856,$E$2:$E$1405,E856),1)</f>
      </c>
      <c r="AI856" s="102" t="n">
        <v>321429520.522875</v>
      </c>
      <c r="AJ856" s="103" t="str">
        <f>IF(AI856=0,"",Q856/AI856)</f>
      </c>
      <c r="AK856" s="104" t="str">
        <f>IF(AI856=0,"",R856/AI856)</f>
      </c>
      <c r="AL856" s="105" t="str">
        <f>IF(AI856=0,"",S856/AI856)</f>
      </c>
      <c r="AM856" s="106" t="str">
        <f>IF(AI856=0,"",Y856/AI856)</f>
      </c>
    </row>
    <row r="857">
      <c r="A857" t="s">
        <v>115</v>
      </c>
      <c r="B857" s="73" t="n">
        <v>2048</v>
      </c>
      <c r="C857" t="s">
        <v>245</v>
      </c>
      <c r="D857" t="s">
        <v>235</v>
      </c>
      <c r="E857" s="74" t="s">
        <v>309</v>
      </c>
      <c r="F857" s="75" t="s">
        <v>310</v>
      </c>
      <c r="G857" s="76" t="s">
        <v>246</v>
      </c>
      <c r="H857" s="77" t="s">
        <v>240</v>
      </c>
      <c r="I857" s="78" t="s">
        <v>304</v>
      </c>
      <c r="J857" s="79" t="str">
        <f>IFERROR(INDEX('Cost_Components'!$K$2:$K$28,MATCH(E857,'Cost_Components'!$A$2:$A$28,0)),"")</f>
      </c>
      <c r="K857" s="80" t="str">
        <f>IF(OR(L857="",Z857="",AA857="",AB857=""),"",IF(B857&lt;AA857,L857,IF(B857&gt;AB857,Z857,L857+(Z857-L857)*MIN(MAX((B857-AA857+1)/MAX(AB857-AA857+1,1),0),1))))</f>
      </c>
      <c r="L857" s="81" t="str">
        <f>IFERROR(INDEX('Cost_Components'!$S$2:$S$28,MATCH(E857,'Cost_Components'!$A$2:$A$28,0)),"")</f>
      </c>
      <c r="M857" s="82" t="str">
        <f>IFERROR(INDEX('Cost_Components'!$L$2:$L$28,MATCH(E857,'Cost_Components'!$A$2:$A$28,0)),"")</f>
      </c>
      <c r="N857" s="83" t="str">
        <f>IFERROR(INDEX('Cost_Components'!$P$2:$P$28,MATCH(E857,'Cost_Components'!$A$2:$A$28,0)),"")</f>
      </c>
      <c r="O857" s="84" t="str">
        <f>AF857*J857</f>
      </c>
      <c r="P857" s="85" t="str">
        <f>AG857*J857</f>
      </c>
      <c r="Q857" s="86" t="str">
        <f>P857*L857*M857*N857</f>
      </c>
      <c r="R857" s="87" t="str">
        <f>O857*K857*M857*N857</f>
      </c>
      <c r="S857" s="88" t="str">
        <f>R857-Q857</f>
      </c>
      <c r="T857" s="34" t="str">
        <f>IFERROR(INDEX('Cost_Components'!$R$2:$R$28,MATCH(E857,'Cost_Components'!$A$2:$A$28,0)),"")</f>
      </c>
      <c r="U857" s="89" t="str">
        <f>IFERROR(INDEX('Cost_Components'!$Q$2:$Q$28,MATCH(E857,'Cost_Components'!$A$2:$A$28,0)),"")</f>
      </c>
      <c r="V857" s="90" t="str">
        <f>1/(1+'Calculation_Assumptions'!$B$5)^(B857-'Calculation_Assumptions'!$B$2)</f>
      </c>
      <c r="W857" s="91" t="str">
        <f>Q857*V857</f>
      </c>
      <c r="X857" s="92" t="str">
        <f>R857*V857</f>
      </c>
      <c r="Y857" s="93" t="str">
        <f>S857*V857</f>
      </c>
      <c r="Z857" s="94" t="str">
        <f>IFERROR(INDEX('Cost_Components'!$T$2:$T$28,MATCH(E857,'Cost_Components'!$A$2:$A$28,0)),"")</f>
      </c>
      <c r="AA857" s="95" t="str">
        <f>IFERROR(INDEX('Cost_Components'!$U$2:$U$28,MATCH(E857,'Cost_Components'!$A$2:$A$28,0)),"")</f>
      </c>
      <c r="AB857" s="96" t="str">
        <f>IFERROR(INDEX('Cost_Components'!$V$2:$V$28,MATCH(E857,'Cost_Components'!$A$2:$A$28,0)),"")</f>
      </c>
      <c r="AC857" s="97" t="str">
        <f>IFERROR(INDEX('Cost_Components'!$M$2:$M$28,MATCH(E857,'Cost_Components'!$A$2:$A$28,0)),"")</f>
      </c>
      <c r="AD857" s="98" t="str">
        <f>IFERROR(INDEX('Cost_Components'!$N$2:$N$28,MATCH(E857,'Cost_Components'!$A$2:$A$28,0)),"")</f>
      </c>
      <c r="AE857" s="34" t="str">
        <f>IFERROR(INDEX('Cost_Components'!$O$2:$O$28,MATCH(E857,'Cost_Components'!$A$2:$A$28,0)),"")</f>
      </c>
      <c r="AF857" s="99" t="n">
        <v>111687.062596794</v>
      </c>
      <c r="AG857" s="100" t="n">
        <v>97221.6274838856</v>
      </c>
      <c r="AH857" s="101" t="str">
        <f>IF(H857="shared-count-once",COUNTIFS($A$2:$A$1405,A857,$B$2:$B$1405,B857,$E$2:$E$1405,E857),1)</f>
      </c>
      <c r="AI857" s="102" t="n">
        <v>322136832.260161</v>
      </c>
      <c r="AJ857" s="103" t="str">
        <f>IF(AI857=0,"",Q857/AI857)</f>
      </c>
      <c r="AK857" s="104" t="str">
        <f>IF(AI857=0,"",R857/AI857)</f>
      </c>
      <c r="AL857" s="105" t="str">
        <f>IF(AI857=0,"",S857/AI857)</f>
      </c>
      <c r="AM857" s="106" t="str">
        <f>IF(AI857=0,"",Y857/AI857)</f>
      </c>
    </row>
    <row r="858">
      <c r="A858" t="s">
        <v>115</v>
      </c>
      <c r="B858" s="73" t="n">
        <v>2049</v>
      </c>
      <c r="C858" t="s">
        <v>245</v>
      </c>
      <c r="D858" t="s">
        <v>235</v>
      </c>
      <c r="E858" s="74" t="s">
        <v>309</v>
      </c>
      <c r="F858" s="75" t="s">
        <v>310</v>
      </c>
      <c r="G858" s="76" t="s">
        <v>246</v>
      </c>
      <c r="H858" s="77" t="s">
        <v>240</v>
      </c>
      <c r="I858" s="78" t="s">
        <v>304</v>
      </c>
      <c r="J858" s="79" t="str">
        <f>IFERROR(INDEX('Cost_Components'!$K$2:$K$28,MATCH(E858,'Cost_Components'!$A$2:$A$28,0)),"")</f>
      </c>
      <c r="K858" s="80" t="str">
        <f>IF(OR(L858="",Z858="",AA858="",AB858=""),"",IF(B858&lt;AA858,L858,IF(B858&gt;AB858,Z858,L858+(Z858-L858)*MIN(MAX((B858-AA858+1)/MAX(AB858-AA858+1,1),0),1))))</f>
      </c>
      <c r="L858" s="81" t="str">
        <f>IFERROR(INDEX('Cost_Components'!$S$2:$S$28,MATCH(E858,'Cost_Components'!$A$2:$A$28,0)),"")</f>
      </c>
      <c r="M858" s="82" t="str">
        <f>IFERROR(INDEX('Cost_Components'!$L$2:$L$28,MATCH(E858,'Cost_Components'!$A$2:$A$28,0)),"")</f>
      </c>
      <c r="N858" s="83" t="str">
        <f>IFERROR(INDEX('Cost_Components'!$P$2:$P$28,MATCH(E858,'Cost_Components'!$A$2:$A$28,0)),"")</f>
      </c>
      <c r="O858" s="84" t="str">
        <f>AF858*J858</f>
      </c>
      <c r="P858" s="85" t="str">
        <f>AG858*J858</f>
      </c>
      <c r="Q858" s="86" t="str">
        <f>P858*L858*M858*N858</f>
      </c>
      <c r="R858" s="87" t="str">
        <f>O858*K858*M858*N858</f>
      </c>
      <c r="S858" s="88" t="str">
        <f>R858-Q858</f>
      </c>
      <c r="T858" s="34" t="str">
        <f>IFERROR(INDEX('Cost_Components'!$R$2:$R$28,MATCH(E858,'Cost_Components'!$A$2:$A$28,0)),"")</f>
      </c>
      <c r="U858" s="89" t="str">
        <f>IFERROR(INDEX('Cost_Components'!$Q$2:$Q$28,MATCH(E858,'Cost_Components'!$A$2:$A$28,0)),"")</f>
      </c>
      <c r="V858" s="90" t="str">
        <f>1/(1+'Calculation_Assumptions'!$B$5)^(B858-'Calculation_Assumptions'!$B$2)</f>
      </c>
      <c r="W858" s="91" t="str">
        <f>Q858*V858</f>
      </c>
      <c r="X858" s="92" t="str">
        <f>R858*V858</f>
      </c>
      <c r="Y858" s="93" t="str">
        <f>S858*V858</f>
      </c>
      <c r="Z858" s="94" t="str">
        <f>IFERROR(INDEX('Cost_Components'!$T$2:$T$28,MATCH(E858,'Cost_Components'!$A$2:$A$28,0)),"")</f>
      </c>
      <c r="AA858" s="95" t="str">
        <f>IFERROR(INDEX('Cost_Components'!$U$2:$U$28,MATCH(E858,'Cost_Components'!$A$2:$A$28,0)),"")</f>
      </c>
      <c r="AB858" s="96" t="str">
        <f>IFERROR(INDEX('Cost_Components'!$V$2:$V$28,MATCH(E858,'Cost_Components'!$A$2:$A$28,0)),"")</f>
      </c>
      <c r="AC858" s="97" t="str">
        <f>IFERROR(INDEX('Cost_Components'!$M$2:$M$28,MATCH(E858,'Cost_Components'!$A$2:$A$28,0)),"")</f>
      </c>
      <c r="AD858" s="98" t="str">
        <f>IFERROR(INDEX('Cost_Components'!$N$2:$N$28,MATCH(E858,'Cost_Components'!$A$2:$A$28,0)),"")</f>
      </c>
      <c r="AE858" s="34" t="str">
        <f>IFERROR(INDEX('Cost_Components'!$O$2:$O$28,MATCH(E858,'Cost_Components'!$A$2:$A$28,0)),"")</f>
      </c>
      <c r="AF858" s="99" t="n">
        <v>114385.013208197</v>
      </c>
      <c r="AG858" s="100" t="n">
        <v>98824.2281459214</v>
      </c>
      <c r="AH858" s="101" t="str">
        <f>IF(H858="shared-count-once",COUNTIFS($A$2:$A$1405,A858,$B$2:$B$1405,B858,$E$2:$E$1405,E858),1)</f>
      </c>
      <c r="AI858" s="102" t="n">
        <v>322765819.752681</v>
      </c>
      <c r="AJ858" s="103" t="str">
        <f>IF(AI858=0,"",Q858/AI858)</f>
      </c>
      <c r="AK858" s="104" t="str">
        <f>IF(AI858=0,"",R858/AI858)</f>
      </c>
      <c r="AL858" s="105" t="str">
        <f>IF(AI858=0,"",S858/AI858)</f>
      </c>
      <c r="AM858" s="106" t="str">
        <f>IF(AI858=0,"",Y858/AI858)</f>
      </c>
    </row>
    <row r="859">
      <c r="A859" t="s">
        <v>115</v>
      </c>
      <c r="B859" s="73" t="n">
        <v>2050</v>
      </c>
      <c r="C859" t="s">
        <v>245</v>
      </c>
      <c r="D859" t="s">
        <v>235</v>
      </c>
      <c r="E859" s="74" t="s">
        <v>309</v>
      </c>
      <c r="F859" s="75" t="s">
        <v>310</v>
      </c>
      <c r="G859" s="76" t="s">
        <v>246</v>
      </c>
      <c r="H859" s="77" t="s">
        <v>240</v>
      </c>
      <c r="I859" s="78" t="s">
        <v>304</v>
      </c>
      <c r="J859" s="79" t="str">
        <f>IFERROR(INDEX('Cost_Components'!$K$2:$K$28,MATCH(E859,'Cost_Components'!$A$2:$A$28,0)),"")</f>
      </c>
      <c r="K859" s="80" t="str">
        <f>IF(OR(L859="",Z859="",AA859="",AB859=""),"",IF(B859&lt;AA859,L859,IF(B859&gt;AB859,Z859,L859+(Z859-L859)*MIN(MAX((B859-AA859+1)/MAX(AB859-AA859+1,1),0),1))))</f>
      </c>
      <c r="L859" s="81" t="str">
        <f>IFERROR(INDEX('Cost_Components'!$S$2:$S$28,MATCH(E859,'Cost_Components'!$A$2:$A$28,0)),"")</f>
      </c>
      <c r="M859" s="82" t="str">
        <f>IFERROR(INDEX('Cost_Components'!$L$2:$L$28,MATCH(E859,'Cost_Components'!$A$2:$A$28,0)),"")</f>
      </c>
      <c r="N859" s="83" t="str">
        <f>IFERROR(INDEX('Cost_Components'!$P$2:$P$28,MATCH(E859,'Cost_Components'!$A$2:$A$28,0)),"")</f>
      </c>
      <c r="O859" s="84" t="str">
        <f>AF859*J859</f>
      </c>
      <c r="P859" s="85" t="str">
        <f>AG859*J859</f>
      </c>
      <c r="Q859" s="86" t="str">
        <f>P859*L859*M859*N859</f>
      </c>
      <c r="R859" s="87" t="str">
        <f>O859*K859*M859*N859</f>
      </c>
      <c r="S859" s="88" t="str">
        <f>R859-Q859</f>
      </c>
      <c r="T859" s="34" t="str">
        <f>IFERROR(INDEX('Cost_Components'!$R$2:$R$28,MATCH(E859,'Cost_Components'!$A$2:$A$28,0)),"")</f>
      </c>
      <c r="U859" s="89" t="str">
        <f>IFERROR(INDEX('Cost_Components'!$Q$2:$Q$28,MATCH(E859,'Cost_Components'!$A$2:$A$28,0)),"")</f>
      </c>
      <c r="V859" s="90" t="str">
        <f>1/(1+'Calculation_Assumptions'!$B$5)^(B859-'Calculation_Assumptions'!$B$2)</f>
      </c>
      <c r="W859" s="91" t="str">
        <f>Q859*V859</f>
      </c>
      <c r="X859" s="92" t="str">
        <f>R859*V859</f>
      </c>
      <c r="Y859" s="93" t="str">
        <f>S859*V859</f>
      </c>
      <c r="Z859" s="94" t="str">
        <f>IFERROR(INDEX('Cost_Components'!$T$2:$T$28,MATCH(E859,'Cost_Components'!$A$2:$A$28,0)),"")</f>
      </c>
      <c r="AA859" s="95" t="str">
        <f>IFERROR(INDEX('Cost_Components'!$U$2:$U$28,MATCH(E859,'Cost_Components'!$A$2:$A$28,0)),"")</f>
      </c>
      <c r="AB859" s="96" t="str">
        <f>IFERROR(INDEX('Cost_Components'!$V$2:$V$28,MATCH(E859,'Cost_Components'!$A$2:$A$28,0)),"")</f>
      </c>
      <c r="AC859" s="97" t="str">
        <f>IFERROR(INDEX('Cost_Components'!$M$2:$M$28,MATCH(E859,'Cost_Components'!$A$2:$A$28,0)),"")</f>
      </c>
      <c r="AD859" s="98" t="str">
        <f>IFERROR(INDEX('Cost_Components'!$N$2:$N$28,MATCH(E859,'Cost_Components'!$A$2:$A$28,0)),"")</f>
      </c>
      <c r="AE859" s="34" t="str">
        <f>IFERROR(INDEX('Cost_Components'!$O$2:$O$28,MATCH(E859,'Cost_Components'!$A$2:$A$28,0)),"")</f>
      </c>
      <c r="AF859" s="99" t="n">
        <v>117097.126343537</v>
      </c>
      <c r="AG859" s="100" t="n">
        <v>100410.417452596</v>
      </c>
      <c r="AH859" s="101" t="str">
        <f>IF(H859="shared-count-once",COUNTIFS($A$2:$A$1405,A859,$B$2:$B$1405,B859,$E$2:$E$1405,E859),1)</f>
      </c>
      <c r="AI859" s="102" t="n">
        <v>323312042.563285</v>
      </c>
      <c r="AJ859" s="103" t="str">
        <f>IF(AI859=0,"",Q859/AI859)</f>
      </c>
      <c r="AK859" s="104" t="str">
        <f>IF(AI859=0,"",R859/AI859)</f>
      </c>
      <c r="AL859" s="105" t="str">
        <f>IF(AI859=0,"",S859/AI859)</f>
      </c>
      <c r="AM859" s="106" t="str">
        <f>IF(AI859=0,"",Y859/AI859)</f>
      </c>
    </row>
    <row r="860">
      <c r="A860" t="s">
        <v>115</v>
      </c>
      <c r="B860" s="73" t="n">
        <v>2025</v>
      </c>
      <c r="C860" t="s">
        <v>245</v>
      </c>
      <c r="D860" t="s">
        <v>235</v>
      </c>
      <c r="E860" s="74" t="s">
        <v>312</v>
      </c>
      <c r="F860" s="75" t="s">
        <v>313</v>
      </c>
      <c r="G860" s="76" t="s">
        <v>246</v>
      </c>
      <c r="H860" s="77" t="s">
        <v>240</v>
      </c>
      <c r="I860" s="78" t="s">
        <v>304</v>
      </c>
      <c r="J860" s="79" t="str">
        <f>IFERROR(INDEX('Cost_Components'!$K$2:$K$28,MATCH(E860,'Cost_Components'!$A$2:$A$28,0)),"")</f>
      </c>
      <c r="K860" s="80" t="str">
        <f>IF(OR(L860="",Z860="",AA860="",AB860=""),"",IF(B860&lt;AA860,L860,IF(B860&gt;AB860,Z860,L860+(Z860-L860)*MIN(MAX((B860-AA860+1)/MAX(AB860-AA860+1,1),0),1))))</f>
      </c>
      <c r="L860" s="81" t="str">
        <f>IFERROR(INDEX('Cost_Components'!$S$2:$S$28,MATCH(E860,'Cost_Components'!$A$2:$A$28,0)),"")</f>
      </c>
      <c r="M860" s="82" t="str">
        <f>IFERROR(INDEX('Cost_Components'!$L$2:$L$28,MATCH(E860,'Cost_Components'!$A$2:$A$28,0)),"")</f>
      </c>
      <c r="N860" s="83" t="str">
        <f>IFERROR(INDEX('Cost_Components'!$P$2:$P$28,MATCH(E860,'Cost_Components'!$A$2:$A$28,0)),"")</f>
      </c>
      <c r="O860" s="84" t="str">
        <f>AF860*J860</f>
      </c>
      <c r="P860" s="85" t="str">
        <f>AG860*J860</f>
      </c>
      <c r="Q860" s="86" t="str">
        <f>P860*L860*M860*N860</f>
      </c>
      <c r="R860" s="87" t="str">
        <f>O860*K860*M860*N860</f>
      </c>
      <c r="S860" s="88" t="str">
        <f>R860-Q860</f>
      </c>
      <c r="T860" s="34" t="str">
        <f>IFERROR(INDEX('Cost_Components'!$R$2:$R$28,MATCH(E860,'Cost_Components'!$A$2:$A$28,0)),"")</f>
      </c>
      <c r="U860" s="89" t="str">
        <f>IFERROR(INDEX('Cost_Components'!$Q$2:$Q$28,MATCH(E860,'Cost_Components'!$A$2:$A$28,0)),"")</f>
      </c>
      <c r="V860" s="90" t="str">
        <f>1/(1+'Calculation_Assumptions'!$B$5)^(B860-'Calculation_Assumptions'!$B$2)</f>
      </c>
      <c r="W860" s="91" t="str">
        <f>Q860*V860</f>
      </c>
      <c r="X860" s="92" t="str">
        <f>R860*V860</f>
      </c>
      <c r="Y860" s="93" t="str">
        <f>S860*V860</f>
      </c>
      <c r="Z860" s="94" t="str">
        <f>IFERROR(INDEX('Cost_Components'!$T$2:$T$28,MATCH(E860,'Cost_Components'!$A$2:$A$28,0)),"")</f>
      </c>
      <c r="AA860" s="95" t="str">
        <f>IFERROR(INDEX('Cost_Components'!$U$2:$U$28,MATCH(E860,'Cost_Components'!$A$2:$A$28,0)),"")</f>
      </c>
      <c r="AB860" s="96" t="str">
        <f>IFERROR(INDEX('Cost_Components'!$V$2:$V$28,MATCH(E860,'Cost_Components'!$A$2:$A$28,0)),"")</f>
      </c>
      <c r="AC860" s="97" t="str">
        <f>IFERROR(INDEX('Cost_Components'!$M$2:$M$28,MATCH(E860,'Cost_Components'!$A$2:$A$28,0)),"")</f>
      </c>
      <c r="AD860" s="98" t="str">
        <f>IFERROR(INDEX('Cost_Components'!$N$2:$N$28,MATCH(E860,'Cost_Components'!$A$2:$A$28,0)),"")</f>
      </c>
      <c r="AE860" s="34" t="str">
        <f>IFERROR(INDEX('Cost_Components'!$O$2:$O$28,MATCH(E860,'Cost_Components'!$A$2:$A$28,0)),"")</f>
      </c>
      <c r="AF860" s="99" t="n">
        <v>72410.0126071927</v>
      </c>
      <c r="AG860" s="100" t="n">
        <v>72327.6954716223</v>
      </c>
      <c r="AH860" s="101" t="str">
        <f>IF(H860="shared-count-once",COUNTIFS($A$2:$A$1405,A860,$B$2:$B$1405,B860,$E$2:$E$1405,E860),1)</f>
      </c>
      <c r="AI860" s="102" t="n">
        <v>288391907.644456</v>
      </c>
      <c r="AJ860" s="103" t="str">
        <f>IF(AI860=0,"",Q860/AI860)</f>
      </c>
      <c r="AK860" s="104" t="str">
        <f>IF(AI860=0,"",R860/AI860)</f>
      </c>
      <c r="AL860" s="105" t="str">
        <f>IF(AI860=0,"",S860/AI860)</f>
      </c>
      <c r="AM860" s="106" t="str">
        <f>IF(AI860=0,"",Y860/AI860)</f>
      </c>
    </row>
    <row r="861">
      <c r="A861" t="s">
        <v>115</v>
      </c>
      <c r="B861" s="73" t="n">
        <v>2026</v>
      </c>
      <c r="C861" t="s">
        <v>245</v>
      </c>
      <c r="D861" t="s">
        <v>235</v>
      </c>
      <c r="E861" s="74" t="s">
        <v>312</v>
      </c>
      <c r="F861" s="75" t="s">
        <v>313</v>
      </c>
      <c r="G861" s="76" t="s">
        <v>246</v>
      </c>
      <c r="H861" s="77" t="s">
        <v>240</v>
      </c>
      <c r="I861" s="78" t="s">
        <v>304</v>
      </c>
      <c r="J861" s="79" t="str">
        <f>IFERROR(INDEX('Cost_Components'!$K$2:$K$28,MATCH(E861,'Cost_Components'!$A$2:$A$28,0)),"")</f>
      </c>
      <c r="K861" s="80" t="str">
        <f>IF(OR(L861="",Z861="",AA861="",AB861=""),"",IF(B861&lt;AA861,L861,IF(B861&gt;AB861,Z861,L861+(Z861-L861)*MIN(MAX((B861-AA861+1)/MAX(AB861-AA861+1,1),0),1))))</f>
      </c>
      <c r="L861" s="81" t="str">
        <f>IFERROR(INDEX('Cost_Components'!$S$2:$S$28,MATCH(E861,'Cost_Components'!$A$2:$A$28,0)),"")</f>
      </c>
      <c r="M861" s="82" t="str">
        <f>IFERROR(INDEX('Cost_Components'!$L$2:$L$28,MATCH(E861,'Cost_Components'!$A$2:$A$28,0)),"")</f>
      </c>
      <c r="N861" s="83" t="str">
        <f>IFERROR(INDEX('Cost_Components'!$P$2:$P$28,MATCH(E861,'Cost_Components'!$A$2:$A$28,0)),"")</f>
      </c>
      <c r="O861" s="84" t="str">
        <f>AF861*J861</f>
      </c>
      <c r="P861" s="85" t="str">
        <f>AG861*J861</f>
      </c>
      <c r="Q861" s="86" t="str">
        <f>P861*L861*M861*N861</f>
      </c>
      <c r="R861" s="87" t="str">
        <f>O861*K861*M861*N861</f>
      </c>
      <c r="S861" s="88" t="str">
        <f>R861-Q861</f>
      </c>
      <c r="T861" s="34" t="str">
        <f>IFERROR(INDEX('Cost_Components'!$R$2:$R$28,MATCH(E861,'Cost_Components'!$A$2:$A$28,0)),"")</f>
      </c>
      <c r="U861" s="89" t="str">
        <f>IFERROR(INDEX('Cost_Components'!$Q$2:$Q$28,MATCH(E861,'Cost_Components'!$A$2:$A$28,0)),"")</f>
      </c>
      <c r="V861" s="90" t="str">
        <f>1/(1+'Calculation_Assumptions'!$B$5)^(B861-'Calculation_Assumptions'!$B$2)</f>
      </c>
      <c r="W861" s="91" t="str">
        <f>Q861*V861</f>
      </c>
      <c r="X861" s="92" t="str">
        <f>R861*V861</f>
      </c>
      <c r="Y861" s="93" t="str">
        <f>S861*V861</f>
      </c>
      <c r="Z861" s="94" t="str">
        <f>IFERROR(INDEX('Cost_Components'!$T$2:$T$28,MATCH(E861,'Cost_Components'!$A$2:$A$28,0)),"")</f>
      </c>
      <c r="AA861" s="95" t="str">
        <f>IFERROR(INDEX('Cost_Components'!$U$2:$U$28,MATCH(E861,'Cost_Components'!$A$2:$A$28,0)),"")</f>
      </c>
      <c r="AB861" s="96" t="str">
        <f>IFERROR(INDEX('Cost_Components'!$V$2:$V$28,MATCH(E861,'Cost_Components'!$A$2:$A$28,0)),"")</f>
      </c>
      <c r="AC861" s="97" t="str">
        <f>IFERROR(INDEX('Cost_Components'!$M$2:$M$28,MATCH(E861,'Cost_Components'!$A$2:$A$28,0)),"")</f>
      </c>
      <c r="AD861" s="98" t="str">
        <f>IFERROR(INDEX('Cost_Components'!$N$2:$N$28,MATCH(E861,'Cost_Components'!$A$2:$A$28,0)),"")</f>
      </c>
      <c r="AE861" s="34" t="str">
        <f>IFERROR(INDEX('Cost_Components'!$O$2:$O$28,MATCH(E861,'Cost_Components'!$A$2:$A$28,0)),"")</f>
      </c>
      <c r="AF861" s="99" t="n">
        <v>73030.5928600547</v>
      </c>
      <c r="AG861" s="100" t="n">
        <v>72799.2940063161</v>
      </c>
      <c r="AH861" s="101" t="str">
        <f>IF(H861="shared-count-once",COUNTIFS($A$2:$A$1405,A861,$B$2:$B$1405,B861,$E$2:$E$1405,E861),1)</f>
      </c>
      <c r="AI861" s="102" t="n">
        <v>290472130.233437</v>
      </c>
      <c r="AJ861" s="103" t="str">
        <f>IF(AI861=0,"",Q861/AI861)</f>
      </c>
      <c r="AK861" s="104" t="str">
        <f>IF(AI861=0,"",R861/AI861)</f>
      </c>
      <c r="AL861" s="105" t="str">
        <f>IF(AI861=0,"",S861/AI861)</f>
      </c>
      <c r="AM861" s="106" t="str">
        <f>IF(AI861=0,"",Y861/AI861)</f>
      </c>
    </row>
    <row r="862">
      <c r="A862" t="s">
        <v>115</v>
      </c>
      <c r="B862" s="73" t="n">
        <v>2027</v>
      </c>
      <c r="C862" t="s">
        <v>245</v>
      </c>
      <c r="D862" t="s">
        <v>235</v>
      </c>
      <c r="E862" s="74" t="s">
        <v>312</v>
      </c>
      <c r="F862" s="75" t="s">
        <v>313</v>
      </c>
      <c r="G862" s="76" t="s">
        <v>246</v>
      </c>
      <c r="H862" s="77" t="s">
        <v>240</v>
      </c>
      <c r="I862" s="78" t="s">
        <v>304</v>
      </c>
      <c r="J862" s="79" t="str">
        <f>IFERROR(INDEX('Cost_Components'!$K$2:$K$28,MATCH(E862,'Cost_Components'!$A$2:$A$28,0)),"")</f>
      </c>
      <c r="K862" s="80" t="str">
        <f>IF(OR(L862="",Z862="",AA862="",AB862=""),"",IF(B862&lt;AA862,L862,IF(B862&gt;AB862,Z862,L862+(Z862-L862)*MIN(MAX((B862-AA862+1)/MAX(AB862-AA862+1,1),0),1))))</f>
      </c>
      <c r="L862" s="81" t="str">
        <f>IFERROR(INDEX('Cost_Components'!$S$2:$S$28,MATCH(E862,'Cost_Components'!$A$2:$A$28,0)),"")</f>
      </c>
      <c r="M862" s="82" t="str">
        <f>IFERROR(INDEX('Cost_Components'!$L$2:$L$28,MATCH(E862,'Cost_Components'!$A$2:$A$28,0)),"")</f>
      </c>
      <c r="N862" s="83" t="str">
        <f>IFERROR(INDEX('Cost_Components'!$P$2:$P$28,MATCH(E862,'Cost_Components'!$A$2:$A$28,0)),"")</f>
      </c>
      <c r="O862" s="84" t="str">
        <f>AF862*J862</f>
      </c>
      <c r="P862" s="85" t="str">
        <f>AG862*J862</f>
      </c>
      <c r="Q862" s="86" t="str">
        <f>P862*L862*M862*N862</f>
      </c>
      <c r="R862" s="87" t="str">
        <f>O862*K862*M862*N862</f>
      </c>
      <c r="S862" s="88" t="str">
        <f>R862-Q862</f>
      </c>
      <c r="T862" s="34" t="str">
        <f>IFERROR(INDEX('Cost_Components'!$R$2:$R$28,MATCH(E862,'Cost_Components'!$A$2:$A$28,0)),"")</f>
      </c>
      <c r="U862" s="89" t="str">
        <f>IFERROR(INDEX('Cost_Components'!$Q$2:$Q$28,MATCH(E862,'Cost_Components'!$A$2:$A$28,0)),"")</f>
      </c>
      <c r="V862" s="90" t="str">
        <f>1/(1+'Calculation_Assumptions'!$B$5)^(B862-'Calculation_Assumptions'!$B$2)</f>
      </c>
      <c r="W862" s="91" t="str">
        <f>Q862*V862</f>
      </c>
      <c r="X862" s="92" t="str">
        <f>R862*V862</f>
      </c>
      <c r="Y862" s="93" t="str">
        <f>S862*V862</f>
      </c>
      <c r="Z862" s="94" t="str">
        <f>IFERROR(INDEX('Cost_Components'!$T$2:$T$28,MATCH(E862,'Cost_Components'!$A$2:$A$28,0)),"")</f>
      </c>
      <c r="AA862" s="95" t="str">
        <f>IFERROR(INDEX('Cost_Components'!$U$2:$U$28,MATCH(E862,'Cost_Components'!$A$2:$A$28,0)),"")</f>
      </c>
      <c r="AB862" s="96" t="str">
        <f>IFERROR(INDEX('Cost_Components'!$V$2:$V$28,MATCH(E862,'Cost_Components'!$A$2:$A$28,0)),"")</f>
      </c>
      <c r="AC862" s="97" t="str">
        <f>IFERROR(INDEX('Cost_Components'!$M$2:$M$28,MATCH(E862,'Cost_Components'!$A$2:$A$28,0)),"")</f>
      </c>
      <c r="AD862" s="98" t="str">
        <f>IFERROR(INDEX('Cost_Components'!$N$2:$N$28,MATCH(E862,'Cost_Components'!$A$2:$A$28,0)),"")</f>
      </c>
      <c r="AE862" s="34" t="str">
        <f>IFERROR(INDEX('Cost_Components'!$O$2:$O$28,MATCH(E862,'Cost_Components'!$A$2:$A$28,0)),"")</f>
      </c>
      <c r="AF862" s="99" t="n">
        <v>73738.2532170868</v>
      </c>
      <c r="AG862" s="100" t="n">
        <v>73300.9803491612</v>
      </c>
      <c r="AH862" s="101" t="str">
        <f>IF(H862="shared-count-once",COUNTIFS($A$2:$A$1405,A862,$B$2:$B$1405,B862,$E$2:$E$1405,E862),1)</f>
      </c>
      <c r="AI862" s="102" t="n">
        <v>292505080.826208</v>
      </c>
      <c r="AJ862" s="103" t="str">
        <f>IF(AI862=0,"",Q862/AI862)</f>
      </c>
      <c r="AK862" s="104" t="str">
        <f>IF(AI862=0,"",R862/AI862)</f>
      </c>
      <c r="AL862" s="105" t="str">
        <f>IF(AI862=0,"",S862/AI862)</f>
      </c>
      <c r="AM862" s="106" t="str">
        <f>IF(AI862=0,"",Y862/AI862)</f>
      </c>
    </row>
    <row r="863">
      <c r="A863" t="s">
        <v>115</v>
      </c>
      <c r="B863" s="73" t="n">
        <v>2028</v>
      </c>
      <c r="C863" t="s">
        <v>245</v>
      </c>
      <c r="D863" t="s">
        <v>235</v>
      </c>
      <c r="E863" s="74" t="s">
        <v>312</v>
      </c>
      <c r="F863" s="75" t="s">
        <v>313</v>
      </c>
      <c r="G863" s="76" t="s">
        <v>246</v>
      </c>
      <c r="H863" s="77" t="s">
        <v>240</v>
      </c>
      <c r="I863" s="78" t="s">
        <v>304</v>
      </c>
      <c r="J863" s="79" t="str">
        <f>IFERROR(INDEX('Cost_Components'!$K$2:$K$28,MATCH(E863,'Cost_Components'!$A$2:$A$28,0)),"")</f>
      </c>
      <c r="K863" s="80" t="str">
        <f>IF(OR(L863="",Z863="",AA863="",AB863=""),"",IF(B863&lt;AA863,L863,IF(B863&gt;AB863,Z863,L863+(Z863-L863)*MIN(MAX((B863-AA863+1)/MAX(AB863-AA863+1,1),0),1))))</f>
      </c>
      <c r="L863" s="81" t="str">
        <f>IFERROR(INDEX('Cost_Components'!$S$2:$S$28,MATCH(E863,'Cost_Components'!$A$2:$A$28,0)),"")</f>
      </c>
      <c r="M863" s="82" t="str">
        <f>IFERROR(INDEX('Cost_Components'!$L$2:$L$28,MATCH(E863,'Cost_Components'!$A$2:$A$28,0)),"")</f>
      </c>
      <c r="N863" s="83" t="str">
        <f>IFERROR(INDEX('Cost_Components'!$P$2:$P$28,MATCH(E863,'Cost_Components'!$A$2:$A$28,0)),"")</f>
      </c>
      <c r="O863" s="84" t="str">
        <f>AF863*J863</f>
      </c>
      <c r="P863" s="85" t="str">
        <f>AG863*J863</f>
      </c>
      <c r="Q863" s="86" t="str">
        <f>P863*L863*M863*N863</f>
      </c>
      <c r="R863" s="87" t="str">
        <f>O863*K863*M863*N863</f>
      </c>
      <c r="S863" s="88" t="str">
        <f>R863-Q863</f>
      </c>
      <c r="T863" s="34" t="str">
        <f>IFERROR(INDEX('Cost_Components'!$R$2:$R$28,MATCH(E863,'Cost_Components'!$A$2:$A$28,0)),"")</f>
      </c>
      <c r="U863" s="89" t="str">
        <f>IFERROR(INDEX('Cost_Components'!$Q$2:$Q$28,MATCH(E863,'Cost_Components'!$A$2:$A$28,0)),"")</f>
      </c>
      <c r="V863" s="90" t="str">
        <f>1/(1+'Calculation_Assumptions'!$B$5)^(B863-'Calculation_Assumptions'!$B$2)</f>
      </c>
      <c r="W863" s="91" t="str">
        <f>Q863*V863</f>
      </c>
      <c r="X863" s="92" t="str">
        <f>R863*V863</f>
      </c>
      <c r="Y863" s="93" t="str">
        <f>S863*V863</f>
      </c>
      <c r="Z863" s="94" t="str">
        <f>IFERROR(INDEX('Cost_Components'!$T$2:$T$28,MATCH(E863,'Cost_Components'!$A$2:$A$28,0)),"")</f>
      </c>
      <c r="AA863" s="95" t="str">
        <f>IFERROR(INDEX('Cost_Components'!$U$2:$U$28,MATCH(E863,'Cost_Components'!$A$2:$A$28,0)),"")</f>
      </c>
      <c r="AB863" s="96" t="str">
        <f>IFERROR(INDEX('Cost_Components'!$V$2:$V$28,MATCH(E863,'Cost_Components'!$A$2:$A$28,0)),"")</f>
      </c>
      <c r="AC863" s="97" t="str">
        <f>IFERROR(INDEX('Cost_Components'!$M$2:$M$28,MATCH(E863,'Cost_Components'!$A$2:$A$28,0)),"")</f>
      </c>
      <c r="AD863" s="98" t="str">
        <f>IFERROR(INDEX('Cost_Components'!$N$2:$N$28,MATCH(E863,'Cost_Components'!$A$2:$A$28,0)),"")</f>
      </c>
      <c r="AE863" s="34" t="str">
        <f>IFERROR(INDEX('Cost_Components'!$O$2:$O$28,MATCH(E863,'Cost_Components'!$A$2:$A$28,0)),"")</f>
      </c>
      <c r="AF863" s="99" t="n">
        <v>74684.4130598137</v>
      </c>
      <c r="AG863" s="100" t="n">
        <v>73989.8208522703</v>
      </c>
      <c r="AH863" s="101" t="str">
        <f>IF(H863="shared-count-once",COUNTIFS($A$2:$A$1405,A863,$B$2:$B$1405,B863,$E$2:$E$1405,E863),1)</f>
      </c>
      <c r="AI863" s="102" t="n">
        <v>294484707.921554</v>
      </c>
      <c r="AJ863" s="103" t="str">
        <f>IF(AI863=0,"",Q863/AI863)</f>
      </c>
      <c r="AK863" s="104" t="str">
        <f>IF(AI863=0,"",R863/AI863)</f>
      </c>
      <c r="AL863" s="105" t="str">
        <f>IF(AI863=0,"",S863/AI863)</f>
      </c>
      <c r="AM863" s="106" t="str">
        <f>IF(AI863=0,"",Y863/AI863)</f>
      </c>
    </row>
    <row r="864">
      <c r="A864" t="s">
        <v>115</v>
      </c>
      <c r="B864" s="73" t="n">
        <v>2029</v>
      </c>
      <c r="C864" t="s">
        <v>245</v>
      </c>
      <c r="D864" t="s">
        <v>235</v>
      </c>
      <c r="E864" s="74" t="s">
        <v>312</v>
      </c>
      <c r="F864" s="75" t="s">
        <v>313</v>
      </c>
      <c r="G864" s="76" t="s">
        <v>246</v>
      </c>
      <c r="H864" s="77" t="s">
        <v>240</v>
      </c>
      <c r="I864" s="78" t="s">
        <v>304</v>
      </c>
      <c r="J864" s="79" t="str">
        <f>IFERROR(INDEX('Cost_Components'!$K$2:$K$28,MATCH(E864,'Cost_Components'!$A$2:$A$28,0)),"")</f>
      </c>
      <c r="K864" s="80" t="str">
        <f>IF(OR(L864="",Z864="",AA864="",AB864=""),"",IF(B864&lt;AA864,L864,IF(B864&gt;AB864,Z864,L864+(Z864-L864)*MIN(MAX((B864-AA864+1)/MAX(AB864-AA864+1,1),0),1))))</f>
      </c>
      <c r="L864" s="81" t="str">
        <f>IFERROR(INDEX('Cost_Components'!$S$2:$S$28,MATCH(E864,'Cost_Components'!$A$2:$A$28,0)),"")</f>
      </c>
      <c r="M864" s="82" t="str">
        <f>IFERROR(INDEX('Cost_Components'!$L$2:$L$28,MATCH(E864,'Cost_Components'!$A$2:$A$28,0)),"")</f>
      </c>
      <c r="N864" s="83" t="str">
        <f>IFERROR(INDEX('Cost_Components'!$P$2:$P$28,MATCH(E864,'Cost_Components'!$A$2:$A$28,0)),"")</f>
      </c>
      <c r="O864" s="84" t="str">
        <f>AF864*J864</f>
      </c>
      <c r="P864" s="85" t="str">
        <f>AG864*J864</f>
      </c>
      <c r="Q864" s="86" t="str">
        <f>P864*L864*M864*N864</f>
      </c>
      <c r="R864" s="87" t="str">
        <f>O864*K864*M864*N864</f>
      </c>
      <c r="S864" s="88" t="str">
        <f>R864-Q864</f>
      </c>
      <c r="T864" s="34" t="str">
        <f>IFERROR(INDEX('Cost_Components'!$R$2:$R$28,MATCH(E864,'Cost_Components'!$A$2:$A$28,0)),"")</f>
      </c>
      <c r="U864" s="89" t="str">
        <f>IFERROR(INDEX('Cost_Components'!$Q$2:$Q$28,MATCH(E864,'Cost_Components'!$A$2:$A$28,0)),"")</f>
      </c>
      <c r="V864" s="90" t="str">
        <f>1/(1+'Calculation_Assumptions'!$B$5)^(B864-'Calculation_Assumptions'!$B$2)</f>
      </c>
      <c r="W864" s="91" t="str">
        <f>Q864*V864</f>
      </c>
      <c r="X864" s="92" t="str">
        <f>R864*V864</f>
      </c>
      <c r="Y864" s="93" t="str">
        <f>S864*V864</f>
      </c>
      <c r="Z864" s="94" t="str">
        <f>IFERROR(INDEX('Cost_Components'!$T$2:$T$28,MATCH(E864,'Cost_Components'!$A$2:$A$28,0)),"")</f>
      </c>
      <c r="AA864" s="95" t="str">
        <f>IFERROR(INDEX('Cost_Components'!$U$2:$U$28,MATCH(E864,'Cost_Components'!$A$2:$A$28,0)),"")</f>
      </c>
      <c r="AB864" s="96" t="str">
        <f>IFERROR(INDEX('Cost_Components'!$V$2:$V$28,MATCH(E864,'Cost_Components'!$A$2:$A$28,0)),"")</f>
      </c>
      <c r="AC864" s="97" t="str">
        <f>IFERROR(INDEX('Cost_Components'!$M$2:$M$28,MATCH(E864,'Cost_Components'!$A$2:$A$28,0)),"")</f>
      </c>
      <c r="AD864" s="98" t="str">
        <f>IFERROR(INDEX('Cost_Components'!$N$2:$N$28,MATCH(E864,'Cost_Components'!$A$2:$A$28,0)),"")</f>
      </c>
      <c r="AE864" s="34" t="str">
        <f>IFERROR(INDEX('Cost_Components'!$O$2:$O$28,MATCH(E864,'Cost_Components'!$A$2:$A$28,0)),"")</f>
      </c>
      <c r="AF864" s="99" t="n">
        <v>75696.4268377528</v>
      </c>
      <c r="AG864" s="100" t="n">
        <v>74696.6483167967</v>
      </c>
      <c r="AH864" s="101" t="str">
        <f>IF(H864="shared-count-once",COUNTIFS($A$2:$A$1405,A864,$B$2:$B$1405,B864,$E$2:$E$1405,E864),1)</f>
      </c>
      <c r="AI864" s="102" t="n">
        <v>296414030.31143</v>
      </c>
      <c r="AJ864" s="103" t="str">
        <f>IF(AI864=0,"",Q864/AI864)</f>
      </c>
      <c r="AK864" s="104" t="str">
        <f>IF(AI864=0,"",R864/AI864)</f>
      </c>
      <c r="AL864" s="105" t="str">
        <f>IF(AI864=0,"",S864/AI864)</f>
      </c>
      <c r="AM864" s="106" t="str">
        <f>IF(AI864=0,"",Y864/AI864)</f>
      </c>
    </row>
    <row r="865">
      <c r="A865" t="s">
        <v>115</v>
      </c>
      <c r="B865" s="73" t="n">
        <v>2030</v>
      </c>
      <c r="C865" t="s">
        <v>245</v>
      </c>
      <c r="D865" t="s">
        <v>235</v>
      </c>
      <c r="E865" s="74" t="s">
        <v>312</v>
      </c>
      <c r="F865" s="75" t="s">
        <v>313</v>
      </c>
      <c r="G865" s="76" t="s">
        <v>246</v>
      </c>
      <c r="H865" s="77" t="s">
        <v>240</v>
      </c>
      <c r="I865" s="78" t="s">
        <v>304</v>
      </c>
      <c r="J865" s="79" t="str">
        <f>IFERROR(INDEX('Cost_Components'!$K$2:$K$28,MATCH(E865,'Cost_Components'!$A$2:$A$28,0)),"")</f>
      </c>
      <c r="K865" s="80" t="str">
        <f>IF(OR(L865="",Z865="",AA865="",AB865=""),"",IF(B865&lt;AA865,L865,IF(B865&gt;AB865,Z865,L865+(Z865-L865)*MIN(MAX((B865-AA865+1)/MAX(AB865-AA865+1,1),0),1))))</f>
      </c>
      <c r="L865" s="81" t="str">
        <f>IFERROR(INDEX('Cost_Components'!$S$2:$S$28,MATCH(E865,'Cost_Components'!$A$2:$A$28,0)),"")</f>
      </c>
      <c r="M865" s="82" t="str">
        <f>IFERROR(INDEX('Cost_Components'!$L$2:$L$28,MATCH(E865,'Cost_Components'!$A$2:$A$28,0)),"")</f>
      </c>
      <c r="N865" s="83" t="str">
        <f>IFERROR(INDEX('Cost_Components'!$P$2:$P$28,MATCH(E865,'Cost_Components'!$A$2:$A$28,0)),"")</f>
      </c>
      <c r="O865" s="84" t="str">
        <f>AF865*J865</f>
      </c>
      <c r="P865" s="85" t="str">
        <f>AG865*J865</f>
      </c>
      <c r="Q865" s="86" t="str">
        <f>P865*L865*M865*N865</f>
      </c>
      <c r="R865" s="87" t="str">
        <f>O865*K865*M865*N865</f>
      </c>
      <c r="S865" s="88" t="str">
        <f>R865-Q865</f>
      </c>
      <c r="T865" s="34" t="str">
        <f>IFERROR(INDEX('Cost_Components'!$R$2:$R$28,MATCH(E865,'Cost_Components'!$A$2:$A$28,0)),"")</f>
      </c>
      <c r="U865" s="89" t="str">
        <f>IFERROR(INDEX('Cost_Components'!$Q$2:$Q$28,MATCH(E865,'Cost_Components'!$A$2:$A$28,0)),"")</f>
      </c>
      <c r="V865" s="90" t="str">
        <f>1/(1+'Calculation_Assumptions'!$B$5)^(B865-'Calculation_Assumptions'!$B$2)</f>
      </c>
      <c r="W865" s="91" t="str">
        <f>Q865*V865</f>
      </c>
      <c r="X865" s="92" t="str">
        <f>R865*V865</f>
      </c>
      <c r="Y865" s="93" t="str">
        <f>S865*V865</f>
      </c>
      <c r="Z865" s="94" t="str">
        <f>IFERROR(INDEX('Cost_Components'!$T$2:$T$28,MATCH(E865,'Cost_Components'!$A$2:$A$28,0)),"")</f>
      </c>
      <c r="AA865" s="95" t="str">
        <f>IFERROR(INDEX('Cost_Components'!$U$2:$U$28,MATCH(E865,'Cost_Components'!$A$2:$A$28,0)),"")</f>
      </c>
      <c r="AB865" s="96" t="str">
        <f>IFERROR(INDEX('Cost_Components'!$V$2:$V$28,MATCH(E865,'Cost_Components'!$A$2:$A$28,0)),"")</f>
      </c>
      <c r="AC865" s="97" t="str">
        <f>IFERROR(INDEX('Cost_Components'!$M$2:$M$28,MATCH(E865,'Cost_Components'!$A$2:$A$28,0)),"")</f>
      </c>
      <c r="AD865" s="98" t="str">
        <f>IFERROR(INDEX('Cost_Components'!$N$2:$N$28,MATCH(E865,'Cost_Components'!$A$2:$A$28,0)),"")</f>
      </c>
      <c r="AE865" s="34" t="str">
        <f>IFERROR(INDEX('Cost_Components'!$O$2:$O$28,MATCH(E865,'Cost_Components'!$A$2:$A$28,0)),"")</f>
      </c>
      <c r="AF865" s="99" t="n">
        <v>76805.2508759187</v>
      </c>
      <c r="AG865" s="100" t="n">
        <v>75456.5014260613</v>
      </c>
      <c r="AH865" s="101" t="str">
        <f>IF(H865="shared-count-once",COUNTIFS($A$2:$A$1405,A865,$B$2:$B$1405,B865,$E$2:$E$1405,E865),1)</f>
      </c>
      <c r="AI865" s="102" t="n">
        <v>298289404.664994</v>
      </c>
      <c r="AJ865" s="103" t="str">
        <f>IF(AI865=0,"",Q865/AI865)</f>
      </c>
      <c r="AK865" s="104" t="str">
        <f>IF(AI865=0,"",R865/AI865)</f>
      </c>
      <c r="AL865" s="105" t="str">
        <f>IF(AI865=0,"",S865/AI865)</f>
      </c>
      <c r="AM865" s="106" t="str">
        <f>IF(AI865=0,"",Y865/AI865)</f>
      </c>
    </row>
    <row r="866">
      <c r="A866" t="s">
        <v>115</v>
      </c>
      <c r="B866" s="73" t="n">
        <v>2031</v>
      </c>
      <c r="C866" t="s">
        <v>245</v>
      </c>
      <c r="D866" t="s">
        <v>235</v>
      </c>
      <c r="E866" s="74" t="s">
        <v>312</v>
      </c>
      <c r="F866" s="75" t="s">
        <v>313</v>
      </c>
      <c r="G866" s="76" t="s">
        <v>246</v>
      </c>
      <c r="H866" s="77" t="s">
        <v>240</v>
      </c>
      <c r="I866" s="78" t="s">
        <v>304</v>
      </c>
      <c r="J866" s="79" t="str">
        <f>IFERROR(INDEX('Cost_Components'!$K$2:$K$28,MATCH(E866,'Cost_Components'!$A$2:$A$28,0)),"")</f>
      </c>
      <c r="K866" s="80" t="str">
        <f>IF(OR(L866="",Z866="",AA866="",AB866=""),"",IF(B866&lt;AA866,L866,IF(B866&gt;AB866,Z866,L866+(Z866-L866)*MIN(MAX((B866-AA866+1)/MAX(AB866-AA866+1,1),0),1))))</f>
      </c>
      <c r="L866" s="81" t="str">
        <f>IFERROR(INDEX('Cost_Components'!$S$2:$S$28,MATCH(E866,'Cost_Components'!$A$2:$A$28,0)),"")</f>
      </c>
      <c r="M866" s="82" t="str">
        <f>IFERROR(INDEX('Cost_Components'!$L$2:$L$28,MATCH(E866,'Cost_Components'!$A$2:$A$28,0)),"")</f>
      </c>
      <c r="N866" s="83" t="str">
        <f>IFERROR(INDEX('Cost_Components'!$P$2:$P$28,MATCH(E866,'Cost_Components'!$A$2:$A$28,0)),"")</f>
      </c>
      <c r="O866" s="84" t="str">
        <f>AF866*J866</f>
      </c>
      <c r="P866" s="85" t="str">
        <f>AG866*J866</f>
      </c>
      <c r="Q866" s="86" t="str">
        <f>P866*L866*M866*N866</f>
      </c>
      <c r="R866" s="87" t="str">
        <f>O866*K866*M866*N866</f>
      </c>
      <c r="S866" s="88" t="str">
        <f>R866-Q866</f>
      </c>
      <c r="T866" s="34" t="str">
        <f>IFERROR(INDEX('Cost_Components'!$R$2:$R$28,MATCH(E866,'Cost_Components'!$A$2:$A$28,0)),"")</f>
      </c>
      <c r="U866" s="89" t="str">
        <f>IFERROR(INDEX('Cost_Components'!$Q$2:$Q$28,MATCH(E866,'Cost_Components'!$A$2:$A$28,0)),"")</f>
      </c>
      <c r="V866" s="90" t="str">
        <f>1/(1+'Calculation_Assumptions'!$B$5)^(B866-'Calculation_Assumptions'!$B$2)</f>
      </c>
      <c r="W866" s="91" t="str">
        <f>Q866*V866</f>
      </c>
      <c r="X866" s="92" t="str">
        <f>R866*V866</f>
      </c>
      <c r="Y866" s="93" t="str">
        <f>S866*V866</f>
      </c>
      <c r="Z866" s="94" t="str">
        <f>IFERROR(INDEX('Cost_Components'!$T$2:$T$28,MATCH(E866,'Cost_Components'!$A$2:$A$28,0)),"")</f>
      </c>
      <c r="AA866" s="95" t="str">
        <f>IFERROR(INDEX('Cost_Components'!$U$2:$U$28,MATCH(E866,'Cost_Components'!$A$2:$A$28,0)),"")</f>
      </c>
      <c r="AB866" s="96" t="str">
        <f>IFERROR(INDEX('Cost_Components'!$V$2:$V$28,MATCH(E866,'Cost_Components'!$A$2:$A$28,0)),"")</f>
      </c>
      <c r="AC866" s="97" t="str">
        <f>IFERROR(INDEX('Cost_Components'!$M$2:$M$28,MATCH(E866,'Cost_Components'!$A$2:$A$28,0)),"")</f>
      </c>
      <c r="AD866" s="98" t="str">
        <f>IFERROR(INDEX('Cost_Components'!$N$2:$N$28,MATCH(E866,'Cost_Components'!$A$2:$A$28,0)),"")</f>
      </c>
      <c r="AE866" s="34" t="str">
        <f>IFERROR(INDEX('Cost_Components'!$O$2:$O$28,MATCH(E866,'Cost_Components'!$A$2:$A$28,0)),"")</f>
      </c>
      <c r="AF866" s="99" t="n">
        <v>77980.828787614</v>
      </c>
      <c r="AG866" s="100" t="n">
        <v>76240.522317663</v>
      </c>
      <c r="AH866" s="101" t="str">
        <f>IF(H866="shared-count-once",COUNTIFS($A$2:$A$1405,A866,$B$2:$B$1405,B866,$E$2:$E$1405,E866),1)</f>
      </c>
      <c r="AI866" s="102" t="n">
        <v>300119636.925519</v>
      </c>
      <c r="AJ866" s="103" t="str">
        <f>IF(AI866=0,"",Q866/AI866)</f>
      </c>
      <c r="AK866" s="104" t="str">
        <f>IF(AI866=0,"",R866/AI866)</f>
      </c>
      <c r="AL866" s="105" t="str">
        <f>IF(AI866=0,"",S866/AI866)</f>
      </c>
      <c r="AM866" s="106" t="str">
        <f>IF(AI866=0,"",Y866/AI866)</f>
      </c>
    </row>
    <row r="867">
      <c r="A867" t="s">
        <v>115</v>
      </c>
      <c r="B867" s="73" t="n">
        <v>2032</v>
      </c>
      <c r="C867" t="s">
        <v>245</v>
      </c>
      <c r="D867" t="s">
        <v>235</v>
      </c>
      <c r="E867" s="74" t="s">
        <v>312</v>
      </c>
      <c r="F867" s="75" t="s">
        <v>313</v>
      </c>
      <c r="G867" s="76" t="s">
        <v>246</v>
      </c>
      <c r="H867" s="77" t="s">
        <v>240</v>
      </c>
      <c r="I867" s="78" t="s">
        <v>304</v>
      </c>
      <c r="J867" s="79" t="str">
        <f>IFERROR(INDEX('Cost_Components'!$K$2:$K$28,MATCH(E867,'Cost_Components'!$A$2:$A$28,0)),"")</f>
      </c>
      <c r="K867" s="80" t="str">
        <f>IF(OR(L867="",Z867="",AA867="",AB867=""),"",IF(B867&lt;AA867,L867,IF(B867&gt;AB867,Z867,L867+(Z867-L867)*MIN(MAX((B867-AA867+1)/MAX(AB867-AA867+1,1),0),1))))</f>
      </c>
      <c r="L867" s="81" t="str">
        <f>IFERROR(INDEX('Cost_Components'!$S$2:$S$28,MATCH(E867,'Cost_Components'!$A$2:$A$28,0)),"")</f>
      </c>
      <c r="M867" s="82" t="str">
        <f>IFERROR(INDEX('Cost_Components'!$L$2:$L$28,MATCH(E867,'Cost_Components'!$A$2:$A$28,0)),"")</f>
      </c>
      <c r="N867" s="83" t="str">
        <f>IFERROR(INDEX('Cost_Components'!$P$2:$P$28,MATCH(E867,'Cost_Components'!$A$2:$A$28,0)),"")</f>
      </c>
      <c r="O867" s="84" t="str">
        <f>AF867*J867</f>
      </c>
      <c r="P867" s="85" t="str">
        <f>AG867*J867</f>
      </c>
      <c r="Q867" s="86" t="str">
        <f>P867*L867*M867*N867</f>
      </c>
      <c r="R867" s="87" t="str">
        <f>O867*K867*M867*N867</f>
      </c>
      <c r="S867" s="88" t="str">
        <f>R867-Q867</f>
      </c>
      <c r="T867" s="34" t="str">
        <f>IFERROR(INDEX('Cost_Components'!$R$2:$R$28,MATCH(E867,'Cost_Components'!$A$2:$A$28,0)),"")</f>
      </c>
      <c r="U867" s="89" t="str">
        <f>IFERROR(INDEX('Cost_Components'!$Q$2:$Q$28,MATCH(E867,'Cost_Components'!$A$2:$A$28,0)),"")</f>
      </c>
      <c r="V867" s="90" t="str">
        <f>1/(1+'Calculation_Assumptions'!$B$5)^(B867-'Calculation_Assumptions'!$B$2)</f>
      </c>
      <c r="W867" s="91" t="str">
        <f>Q867*V867</f>
      </c>
      <c r="X867" s="92" t="str">
        <f>R867*V867</f>
      </c>
      <c r="Y867" s="93" t="str">
        <f>S867*V867</f>
      </c>
      <c r="Z867" s="94" t="str">
        <f>IFERROR(INDEX('Cost_Components'!$T$2:$T$28,MATCH(E867,'Cost_Components'!$A$2:$A$28,0)),"")</f>
      </c>
      <c r="AA867" s="95" t="str">
        <f>IFERROR(INDEX('Cost_Components'!$U$2:$U$28,MATCH(E867,'Cost_Components'!$A$2:$A$28,0)),"")</f>
      </c>
      <c r="AB867" s="96" t="str">
        <f>IFERROR(INDEX('Cost_Components'!$V$2:$V$28,MATCH(E867,'Cost_Components'!$A$2:$A$28,0)),"")</f>
      </c>
      <c r="AC867" s="97" t="str">
        <f>IFERROR(INDEX('Cost_Components'!$M$2:$M$28,MATCH(E867,'Cost_Components'!$A$2:$A$28,0)),"")</f>
      </c>
      <c r="AD867" s="98" t="str">
        <f>IFERROR(INDEX('Cost_Components'!$N$2:$N$28,MATCH(E867,'Cost_Components'!$A$2:$A$28,0)),"")</f>
      </c>
      <c r="AE867" s="34" t="str">
        <f>IFERROR(INDEX('Cost_Components'!$O$2:$O$28,MATCH(E867,'Cost_Components'!$A$2:$A$28,0)),"")</f>
      </c>
      <c r="AF867" s="99" t="n">
        <v>79214.6022770249</v>
      </c>
      <c r="AG867" s="100" t="n">
        <v>77042.1791607519</v>
      </c>
      <c r="AH867" s="101" t="str">
        <f>IF(H867="shared-count-once",COUNTIFS($A$2:$A$1405,A867,$B$2:$B$1405,B867,$E$2:$E$1405,E867),1)</f>
      </c>
      <c r="AI867" s="102" t="n">
        <v>301904628.083541</v>
      </c>
      <c r="AJ867" s="103" t="str">
        <f>IF(AI867=0,"",Q867/AI867)</f>
      </c>
      <c r="AK867" s="104" t="str">
        <f>IF(AI867=0,"",R867/AI867)</f>
      </c>
      <c r="AL867" s="105" t="str">
        <f>IF(AI867=0,"",S867/AI867)</f>
      </c>
      <c r="AM867" s="106" t="str">
        <f>IF(AI867=0,"",Y867/AI867)</f>
      </c>
    </row>
    <row r="868">
      <c r="A868" t="s">
        <v>115</v>
      </c>
      <c r="B868" s="73" t="n">
        <v>2033</v>
      </c>
      <c r="C868" t="s">
        <v>245</v>
      </c>
      <c r="D868" t="s">
        <v>235</v>
      </c>
      <c r="E868" s="74" t="s">
        <v>312</v>
      </c>
      <c r="F868" s="75" t="s">
        <v>313</v>
      </c>
      <c r="G868" s="76" t="s">
        <v>246</v>
      </c>
      <c r="H868" s="77" t="s">
        <v>240</v>
      </c>
      <c r="I868" s="78" t="s">
        <v>304</v>
      </c>
      <c r="J868" s="79" t="str">
        <f>IFERROR(INDEX('Cost_Components'!$K$2:$K$28,MATCH(E868,'Cost_Components'!$A$2:$A$28,0)),"")</f>
      </c>
      <c r="K868" s="80" t="str">
        <f>IF(OR(L868="",Z868="",AA868="",AB868=""),"",IF(B868&lt;AA868,L868,IF(B868&gt;AB868,Z868,L868+(Z868-L868)*MIN(MAX((B868-AA868+1)/MAX(AB868-AA868+1,1),0),1))))</f>
      </c>
      <c r="L868" s="81" t="str">
        <f>IFERROR(INDEX('Cost_Components'!$S$2:$S$28,MATCH(E868,'Cost_Components'!$A$2:$A$28,0)),"")</f>
      </c>
      <c r="M868" s="82" t="str">
        <f>IFERROR(INDEX('Cost_Components'!$L$2:$L$28,MATCH(E868,'Cost_Components'!$A$2:$A$28,0)),"")</f>
      </c>
      <c r="N868" s="83" t="str">
        <f>IFERROR(INDEX('Cost_Components'!$P$2:$P$28,MATCH(E868,'Cost_Components'!$A$2:$A$28,0)),"")</f>
      </c>
      <c r="O868" s="84" t="str">
        <f>AF868*J868</f>
      </c>
      <c r="P868" s="85" t="str">
        <f>AG868*J868</f>
      </c>
      <c r="Q868" s="86" t="str">
        <f>P868*L868*M868*N868</f>
      </c>
      <c r="R868" s="87" t="str">
        <f>O868*K868*M868*N868</f>
      </c>
      <c r="S868" s="88" t="str">
        <f>R868-Q868</f>
      </c>
      <c r="T868" s="34" t="str">
        <f>IFERROR(INDEX('Cost_Components'!$R$2:$R$28,MATCH(E868,'Cost_Components'!$A$2:$A$28,0)),"")</f>
      </c>
      <c r="U868" s="89" t="str">
        <f>IFERROR(INDEX('Cost_Components'!$Q$2:$Q$28,MATCH(E868,'Cost_Components'!$A$2:$A$28,0)),"")</f>
      </c>
      <c r="V868" s="90" t="str">
        <f>1/(1+'Calculation_Assumptions'!$B$5)^(B868-'Calculation_Assumptions'!$B$2)</f>
      </c>
      <c r="W868" s="91" t="str">
        <f>Q868*V868</f>
      </c>
      <c r="X868" s="92" t="str">
        <f>R868*V868</f>
      </c>
      <c r="Y868" s="93" t="str">
        <f>S868*V868</f>
      </c>
      <c r="Z868" s="94" t="str">
        <f>IFERROR(INDEX('Cost_Components'!$T$2:$T$28,MATCH(E868,'Cost_Components'!$A$2:$A$28,0)),"")</f>
      </c>
      <c r="AA868" s="95" t="str">
        <f>IFERROR(INDEX('Cost_Components'!$U$2:$U$28,MATCH(E868,'Cost_Components'!$A$2:$A$28,0)),"")</f>
      </c>
      <c r="AB868" s="96" t="str">
        <f>IFERROR(INDEX('Cost_Components'!$V$2:$V$28,MATCH(E868,'Cost_Components'!$A$2:$A$28,0)),"")</f>
      </c>
      <c r="AC868" s="97" t="str">
        <f>IFERROR(INDEX('Cost_Components'!$M$2:$M$28,MATCH(E868,'Cost_Components'!$A$2:$A$28,0)),"")</f>
      </c>
      <c r="AD868" s="98" t="str">
        <f>IFERROR(INDEX('Cost_Components'!$N$2:$N$28,MATCH(E868,'Cost_Components'!$A$2:$A$28,0)),"")</f>
      </c>
      <c r="AE868" s="34" t="str">
        <f>IFERROR(INDEX('Cost_Components'!$O$2:$O$28,MATCH(E868,'Cost_Components'!$A$2:$A$28,0)),"")</f>
      </c>
      <c r="AF868" s="99" t="n">
        <v>80651.4083599116</v>
      </c>
      <c r="AG868" s="100" t="n">
        <v>78006.7908067766</v>
      </c>
      <c r="AH868" s="101" t="str">
        <f>IF(H868="shared-count-once",COUNTIFS($A$2:$A$1405,A868,$B$2:$B$1405,B868,$E$2:$E$1405,E868),1)</f>
      </c>
      <c r="AI868" s="102" t="n">
        <v>303644277.16916</v>
      </c>
      <c r="AJ868" s="103" t="str">
        <f>IF(AI868=0,"",Q868/AI868)</f>
      </c>
      <c r="AK868" s="104" t="str">
        <f>IF(AI868=0,"",R868/AI868)</f>
      </c>
      <c r="AL868" s="105" t="str">
        <f>IF(AI868=0,"",S868/AI868)</f>
      </c>
      <c r="AM868" s="106" t="str">
        <f>IF(AI868=0,"",Y868/AI868)</f>
      </c>
    </row>
    <row r="869">
      <c r="A869" t="s">
        <v>115</v>
      </c>
      <c r="B869" s="73" t="n">
        <v>2034</v>
      </c>
      <c r="C869" t="s">
        <v>245</v>
      </c>
      <c r="D869" t="s">
        <v>235</v>
      </c>
      <c r="E869" s="74" t="s">
        <v>312</v>
      </c>
      <c r="F869" s="75" t="s">
        <v>313</v>
      </c>
      <c r="G869" s="76" t="s">
        <v>246</v>
      </c>
      <c r="H869" s="77" t="s">
        <v>240</v>
      </c>
      <c r="I869" s="78" t="s">
        <v>304</v>
      </c>
      <c r="J869" s="79" t="str">
        <f>IFERROR(INDEX('Cost_Components'!$K$2:$K$28,MATCH(E869,'Cost_Components'!$A$2:$A$28,0)),"")</f>
      </c>
      <c r="K869" s="80" t="str">
        <f>IF(OR(L869="",Z869="",AA869="",AB869=""),"",IF(B869&lt;AA869,L869,IF(B869&gt;AB869,Z869,L869+(Z869-L869)*MIN(MAX((B869-AA869+1)/MAX(AB869-AA869+1,1),0),1))))</f>
      </c>
      <c r="L869" s="81" t="str">
        <f>IFERROR(INDEX('Cost_Components'!$S$2:$S$28,MATCH(E869,'Cost_Components'!$A$2:$A$28,0)),"")</f>
      </c>
      <c r="M869" s="82" t="str">
        <f>IFERROR(INDEX('Cost_Components'!$L$2:$L$28,MATCH(E869,'Cost_Components'!$A$2:$A$28,0)),"")</f>
      </c>
      <c r="N869" s="83" t="str">
        <f>IFERROR(INDEX('Cost_Components'!$P$2:$P$28,MATCH(E869,'Cost_Components'!$A$2:$A$28,0)),"")</f>
      </c>
      <c r="O869" s="84" t="str">
        <f>AF869*J869</f>
      </c>
      <c r="P869" s="85" t="str">
        <f>AG869*J869</f>
      </c>
      <c r="Q869" s="86" t="str">
        <f>P869*L869*M869*N869</f>
      </c>
      <c r="R869" s="87" t="str">
        <f>O869*K869*M869*N869</f>
      </c>
      <c r="S869" s="88" t="str">
        <f>R869-Q869</f>
      </c>
      <c r="T869" s="34" t="str">
        <f>IFERROR(INDEX('Cost_Components'!$R$2:$R$28,MATCH(E869,'Cost_Components'!$A$2:$A$28,0)),"")</f>
      </c>
      <c r="U869" s="89" t="str">
        <f>IFERROR(INDEX('Cost_Components'!$Q$2:$Q$28,MATCH(E869,'Cost_Components'!$A$2:$A$28,0)),"")</f>
      </c>
      <c r="V869" s="90" t="str">
        <f>1/(1+'Calculation_Assumptions'!$B$5)^(B869-'Calculation_Assumptions'!$B$2)</f>
      </c>
      <c r="W869" s="91" t="str">
        <f>Q869*V869</f>
      </c>
      <c r="X869" s="92" t="str">
        <f>R869*V869</f>
      </c>
      <c r="Y869" s="93" t="str">
        <f>S869*V869</f>
      </c>
      <c r="Z869" s="94" t="str">
        <f>IFERROR(INDEX('Cost_Components'!$T$2:$T$28,MATCH(E869,'Cost_Components'!$A$2:$A$28,0)),"")</f>
      </c>
      <c r="AA869" s="95" t="str">
        <f>IFERROR(INDEX('Cost_Components'!$U$2:$U$28,MATCH(E869,'Cost_Components'!$A$2:$A$28,0)),"")</f>
      </c>
      <c r="AB869" s="96" t="str">
        <f>IFERROR(INDEX('Cost_Components'!$V$2:$V$28,MATCH(E869,'Cost_Components'!$A$2:$A$28,0)),"")</f>
      </c>
      <c r="AC869" s="97" t="str">
        <f>IFERROR(INDEX('Cost_Components'!$M$2:$M$28,MATCH(E869,'Cost_Components'!$A$2:$A$28,0)),"")</f>
      </c>
      <c r="AD869" s="98" t="str">
        <f>IFERROR(INDEX('Cost_Components'!$N$2:$N$28,MATCH(E869,'Cost_Components'!$A$2:$A$28,0)),"")</f>
      </c>
      <c r="AE869" s="34" t="str">
        <f>IFERROR(INDEX('Cost_Components'!$O$2:$O$28,MATCH(E869,'Cost_Components'!$A$2:$A$28,0)),"")</f>
      </c>
      <c r="AF869" s="99" t="n">
        <v>82108.7697574905</v>
      </c>
      <c r="AG869" s="100" t="n">
        <v>78954.0723961238</v>
      </c>
      <c r="AH869" s="101" t="str">
        <f>IF(H869="shared-count-once",COUNTIFS($A$2:$A$1405,A869,$B$2:$B$1405,B869,$E$2:$E$1405,E869),1)</f>
      </c>
      <c r="AI869" s="102" t="n">
        <v>305332541.184984</v>
      </c>
      <c r="AJ869" s="103" t="str">
        <f>IF(AI869=0,"",Q869/AI869)</f>
      </c>
      <c r="AK869" s="104" t="str">
        <f>IF(AI869=0,"",R869/AI869)</f>
      </c>
      <c r="AL869" s="105" t="str">
        <f>IF(AI869=0,"",S869/AI869)</f>
      </c>
      <c r="AM869" s="106" t="str">
        <f>IF(AI869=0,"",Y869/AI869)</f>
      </c>
    </row>
    <row r="870">
      <c r="A870" t="s">
        <v>115</v>
      </c>
      <c r="B870" s="73" t="n">
        <v>2035</v>
      </c>
      <c r="C870" t="s">
        <v>245</v>
      </c>
      <c r="D870" t="s">
        <v>235</v>
      </c>
      <c r="E870" s="74" t="s">
        <v>312</v>
      </c>
      <c r="F870" s="75" t="s">
        <v>313</v>
      </c>
      <c r="G870" s="76" t="s">
        <v>246</v>
      </c>
      <c r="H870" s="77" t="s">
        <v>240</v>
      </c>
      <c r="I870" s="78" t="s">
        <v>304</v>
      </c>
      <c r="J870" s="79" t="str">
        <f>IFERROR(INDEX('Cost_Components'!$K$2:$K$28,MATCH(E870,'Cost_Components'!$A$2:$A$28,0)),"")</f>
      </c>
      <c r="K870" s="80" t="str">
        <f>IF(OR(L870="",Z870="",AA870="",AB870=""),"",IF(B870&lt;AA870,L870,IF(B870&gt;AB870,Z870,L870+(Z870-L870)*MIN(MAX((B870-AA870+1)/MAX(AB870-AA870+1,1),0),1))))</f>
      </c>
      <c r="L870" s="81" t="str">
        <f>IFERROR(INDEX('Cost_Components'!$S$2:$S$28,MATCH(E870,'Cost_Components'!$A$2:$A$28,0)),"")</f>
      </c>
      <c r="M870" s="82" t="str">
        <f>IFERROR(INDEX('Cost_Components'!$L$2:$L$28,MATCH(E870,'Cost_Components'!$A$2:$A$28,0)),"")</f>
      </c>
      <c r="N870" s="83" t="str">
        <f>IFERROR(INDEX('Cost_Components'!$P$2:$P$28,MATCH(E870,'Cost_Components'!$A$2:$A$28,0)),"")</f>
      </c>
      <c r="O870" s="84" t="str">
        <f>AF870*J870</f>
      </c>
      <c r="P870" s="85" t="str">
        <f>AG870*J870</f>
      </c>
      <c r="Q870" s="86" t="str">
        <f>P870*L870*M870*N870</f>
      </c>
      <c r="R870" s="87" t="str">
        <f>O870*K870*M870*N870</f>
      </c>
      <c r="S870" s="88" t="str">
        <f>R870-Q870</f>
      </c>
      <c r="T870" s="34" t="str">
        <f>IFERROR(INDEX('Cost_Components'!$R$2:$R$28,MATCH(E870,'Cost_Components'!$A$2:$A$28,0)),"")</f>
      </c>
      <c r="U870" s="89" t="str">
        <f>IFERROR(INDEX('Cost_Components'!$Q$2:$Q$28,MATCH(E870,'Cost_Components'!$A$2:$A$28,0)),"")</f>
      </c>
      <c r="V870" s="90" t="str">
        <f>1/(1+'Calculation_Assumptions'!$B$5)^(B870-'Calculation_Assumptions'!$B$2)</f>
      </c>
      <c r="W870" s="91" t="str">
        <f>Q870*V870</f>
      </c>
      <c r="X870" s="92" t="str">
        <f>R870*V870</f>
      </c>
      <c r="Y870" s="93" t="str">
        <f>S870*V870</f>
      </c>
      <c r="Z870" s="94" t="str">
        <f>IFERROR(INDEX('Cost_Components'!$T$2:$T$28,MATCH(E870,'Cost_Components'!$A$2:$A$28,0)),"")</f>
      </c>
      <c r="AA870" s="95" t="str">
        <f>IFERROR(INDEX('Cost_Components'!$U$2:$U$28,MATCH(E870,'Cost_Components'!$A$2:$A$28,0)),"")</f>
      </c>
      <c r="AB870" s="96" t="str">
        <f>IFERROR(INDEX('Cost_Components'!$V$2:$V$28,MATCH(E870,'Cost_Components'!$A$2:$A$28,0)),"")</f>
      </c>
      <c r="AC870" s="97" t="str">
        <f>IFERROR(INDEX('Cost_Components'!$M$2:$M$28,MATCH(E870,'Cost_Components'!$A$2:$A$28,0)),"")</f>
      </c>
      <c r="AD870" s="98" t="str">
        <f>IFERROR(INDEX('Cost_Components'!$N$2:$N$28,MATCH(E870,'Cost_Components'!$A$2:$A$28,0)),"")</f>
      </c>
      <c r="AE870" s="34" t="str">
        <f>IFERROR(INDEX('Cost_Components'!$O$2:$O$28,MATCH(E870,'Cost_Components'!$A$2:$A$28,0)),"")</f>
      </c>
      <c r="AF870" s="99" t="n">
        <v>83667.2270313032</v>
      </c>
      <c r="AG870" s="100" t="n">
        <v>79962.913962193</v>
      </c>
      <c r="AH870" s="101" t="str">
        <f>IF(H870="shared-count-once",COUNTIFS($A$2:$A$1405,A870,$B$2:$B$1405,B870,$E$2:$E$1405,E870),1)</f>
      </c>
      <c r="AI870" s="102" t="n">
        <v>306964650.16712</v>
      </c>
      <c r="AJ870" s="103" t="str">
        <f>IF(AI870=0,"",Q870/AI870)</f>
      </c>
      <c r="AK870" s="104" t="str">
        <f>IF(AI870=0,"",R870/AI870)</f>
      </c>
      <c r="AL870" s="105" t="str">
        <f>IF(AI870=0,"",S870/AI870)</f>
      </c>
      <c r="AM870" s="106" t="str">
        <f>IF(AI870=0,"",Y870/AI870)</f>
      </c>
    </row>
    <row r="871">
      <c r="A871" t="s">
        <v>115</v>
      </c>
      <c r="B871" s="73" t="n">
        <v>2036</v>
      </c>
      <c r="C871" t="s">
        <v>245</v>
      </c>
      <c r="D871" t="s">
        <v>235</v>
      </c>
      <c r="E871" s="74" t="s">
        <v>312</v>
      </c>
      <c r="F871" s="75" t="s">
        <v>313</v>
      </c>
      <c r="G871" s="76" t="s">
        <v>246</v>
      </c>
      <c r="H871" s="77" t="s">
        <v>240</v>
      </c>
      <c r="I871" s="78" t="s">
        <v>304</v>
      </c>
      <c r="J871" s="79" t="str">
        <f>IFERROR(INDEX('Cost_Components'!$K$2:$K$28,MATCH(E871,'Cost_Components'!$A$2:$A$28,0)),"")</f>
      </c>
      <c r="K871" s="80" t="str">
        <f>IF(OR(L871="",Z871="",AA871="",AB871=""),"",IF(B871&lt;AA871,L871,IF(B871&gt;AB871,Z871,L871+(Z871-L871)*MIN(MAX((B871-AA871+1)/MAX(AB871-AA871+1,1),0),1))))</f>
      </c>
      <c r="L871" s="81" t="str">
        <f>IFERROR(INDEX('Cost_Components'!$S$2:$S$28,MATCH(E871,'Cost_Components'!$A$2:$A$28,0)),"")</f>
      </c>
      <c r="M871" s="82" t="str">
        <f>IFERROR(INDEX('Cost_Components'!$L$2:$L$28,MATCH(E871,'Cost_Components'!$A$2:$A$28,0)),"")</f>
      </c>
      <c r="N871" s="83" t="str">
        <f>IFERROR(INDEX('Cost_Components'!$P$2:$P$28,MATCH(E871,'Cost_Components'!$A$2:$A$28,0)),"")</f>
      </c>
      <c r="O871" s="84" t="str">
        <f>AF871*J871</f>
      </c>
      <c r="P871" s="85" t="str">
        <f>AG871*J871</f>
      </c>
      <c r="Q871" s="86" t="str">
        <f>P871*L871*M871*N871</f>
      </c>
      <c r="R871" s="87" t="str">
        <f>O871*K871*M871*N871</f>
      </c>
      <c r="S871" s="88" t="str">
        <f>R871-Q871</f>
      </c>
      <c r="T871" s="34" t="str">
        <f>IFERROR(INDEX('Cost_Components'!$R$2:$R$28,MATCH(E871,'Cost_Components'!$A$2:$A$28,0)),"")</f>
      </c>
      <c r="U871" s="89" t="str">
        <f>IFERROR(INDEX('Cost_Components'!$Q$2:$Q$28,MATCH(E871,'Cost_Components'!$A$2:$A$28,0)),"")</f>
      </c>
      <c r="V871" s="90" t="str">
        <f>1/(1+'Calculation_Assumptions'!$B$5)^(B871-'Calculation_Assumptions'!$B$2)</f>
      </c>
      <c r="W871" s="91" t="str">
        <f>Q871*V871</f>
      </c>
      <c r="X871" s="92" t="str">
        <f>R871*V871</f>
      </c>
      <c r="Y871" s="93" t="str">
        <f>S871*V871</f>
      </c>
      <c r="Z871" s="94" t="str">
        <f>IFERROR(INDEX('Cost_Components'!$T$2:$T$28,MATCH(E871,'Cost_Components'!$A$2:$A$28,0)),"")</f>
      </c>
      <c r="AA871" s="95" t="str">
        <f>IFERROR(INDEX('Cost_Components'!$U$2:$U$28,MATCH(E871,'Cost_Components'!$A$2:$A$28,0)),"")</f>
      </c>
      <c r="AB871" s="96" t="str">
        <f>IFERROR(INDEX('Cost_Components'!$V$2:$V$28,MATCH(E871,'Cost_Components'!$A$2:$A$28,0)),"")</f>
      </c>
      <c r="AC871" s="97" t="str">
        <f>IFERROR(INDEX('Cost_Components'!$M$2:$M$28,MATCH(E871,'Cost_Components'!$A$2:$A$28,0)),"")</f>
      </c>
      <c r="AD871" s="98" t="str">
        <f>IFERROR(INDEX('Cost_Components'!$N$2:$N$28,MATCH(E871,'Cost_Components'!$A$2:$A$28,0)),"")</f>
      </c>
      <c r="AE871" s="34" t="str">
        <f>IFERROR(INDEX('Cost_Components'!$O$2:$O$28,MATCH(E871,'Cost_Components'!$A$2:$A$28,0)),"")</f>
      </c>
      <c r="AF871" s="99" t="n">
        <v>85309.5917917743</v>
      </c>
      <c r="AG871" s="100" t="n">
        <v>81016.2775319528</v>
      </c>
      <c r="AH871" s="101" t="str">
        <f>IF(H871="shared-count-once",COUNTIFS($A$2:$A$1405,A871,$B$2:$B$1405,B871,$E$2:$E$1405,E871),1)</f>
      </c>
      <c r="AI871" s="102" t="n">
        <v>308542769.756622</v>
      </c>
      <c r="AJ871" s="103" t="str">
        <f>IF(AI871=0,"",Q871/AI871)</f>
      </c>
      <c r="AK871" s="104" t="str">
        <f>IF(AI871=0,"",R871/AI871)</f>
      </c>
      <c r="AL871" s="105" t="str">
        <f>IF(AI871=0,"",S871/AI871)</f>
      </c>
      <c r="AM871" s="106" t="str">
        <f>IF(AI871=0,"",Y871/AI871)</f>
      </c>
    </row>
    <row r="872">
      <c r="A872" t="s">
        <v>115</v>
      </c>
      <c r="B872" s="73" t="n">
        <v>2037</v>
      </c>
      <c r="C872" t="s">
        <v>245</v>
      </c>
      <c r="D872" t="s">
        <v>235</v>
      </c>
      <c r="E872" s="74" t="s">
        <v>312</v>
      </c>
      <c r="F872" s="75" t="s">
        <v>313</v>
      </c>
      <c r="G872" s="76" t="s">
        <v>246</v>
      </c>
      <c r="H872" s="77" t="s">
        <v>240</v>
      </c>
      <c r="I872" s="78" t="s">
        <v>304</v>
      </c>
      <c r="J872" s="79" t="str">
        <f>IFERROR(INDEX('Cost_Components'!$K$2:$K$28,MATCH(E872,'Cost_Components'!$A$2:$A$28,0)),"")</f>
      </c>
      <c r="K872" s="80" t="str">
        <f>IF(OR(L872="",Z872="",AA872="",AB872=""),"",IF(B872&lt;AA872,L872,IF(B872&gt;AB872,Z872,L872+(Z872-L872)*MIN(MAX((B872-AA872+1)/MAX(AB872-AA872+1,1),0),1))))</f>
      </c>
      <c r="L872" s="81" t="str">
        <f>IFERROR(INDEX('Cost_Components'!$S$2:$S$28,MATCH(E872,'Cost_Components'!$A$2:$A$28,0)),"")</f>
      </c>
      <c r="M872" s="82" t="str">
        <f>IFERROR(INDEX('Cost_Components'!$L$2:$L$28,MATCH(E872,'Cost_Components'!$A$2:$A$28,0)),"")</f>
      </c>
      <c r="N872" s="83" t="str">
        <f>IFERROR(INDEX('Cost_Components'!$P$2:$P$28,MATCH(E872,'Cost_Components'!$A$2:$A$28,0)),"")</f>
      </c>
      <c r="O872" s="84" t="str">
        <f>AF872*J872</f>
      </c>
      <c r="P872" s="85" t="str">
        <f>AG872*J872</f>
      </c>
      <c r="Q872" s="86" t="str">
        <f>P872*L872*M872*N872</f>
      </c>
      <c r="R872" s="87" t="str">
        <f>O872*K872*M872*N872</f>
      </c>
      <c r="S872" s="88" t="str">
        <f>R872-Q872</f>
      </c>
      <c r="T872" s="34" t="str">
        <f>IFERROR(INDEX('Cost_Components'!$R$2:$R$28,MATCH(E872,'Cost_Components'!$A$2:$A$28,0)),"")</f>
      </c>
      <c r="U872" s="89" t="str">
        <f>IFERROR(INDEX('Cost_Components'!$Q$2:$Q$28,MATCH(E872,'Cost_Components'!$A$2:$A$28,0)),"")</f>
      </c>
      <c r="V872" s="90" t="str">
        <f>1/(1+'Calculation_Assumptions'!$B$5)^(B872-'Calculation_Assumptions'!$B$2)</f>
      </c>
      <c r="W872" s="91" t="str">
        <f>Q872*V872</f>
      </c>
      <c r="X872" s="92" t="str">
        <f>R872*V872</f>
      </c>
      <c r="Y872" s="93" t="str">
        <f>S872*V872</f>
      </c>
      <c r="Z872" s="94" t="str">
        <f>IFERROR(INDEX('Cost_Components'!$T$2:$T$28,MATCH(E872,'Cost_Components'!$A$2:$A$28,0)),"")</f>
      </c>
      <c r="AA872" s="95" t="str">
        <f>IFERROR(INDEX('Cost_Components'!$U$2:$U$28,MATCH(E872,'Cost_Components'!$A$2:$A$28,0)),"")</f>
      </c>
      <c r="AB872" s="96" t="str">
        <f>IFERROR(INDEX('Cost_Components'!$V$2:$V$28,MATCH(E872,'Cost_Components'!$A$2:$A$28,0)),"")</f>
      </c>
      <c r="AC872" s="97" t="str">
        <f>IFERROR(INDEX('Cost_Components'!$M$2:$M$28,MATCH(E872,'Cost_Components'!$A$2:$A$28,0)),"")</f>
      </c>
      <c r="AD872" s="98" t="str">
        <f>IFERROR(INDEX('Cost_Components'!$N$2:$N$28,MATCH(E872,'Cost_Components'!$A$2:$A$28,0)),"")</f>
      </c>
      <c r="AE872" s="34" t="str">
        <f>IFERROR(INDEX('Cost_Components'!$O$2:$O$28,MATCH(E872,'Cost_Components'!$A$2:$A$28,0)),"")</f>
      </c>
      <c r="AF872" s="99" t="n">
        <v>87020.5593354818</v>
      </c>
      <c r="AG872" s="100" t="n">
        <v>82099.3521227692</v>
      </c>
      <c r="AH872" s="101" t="str">
        <f>IF(H872="shared-count-once",COUNTIFS($A$2:$A$1405,A872,$B$2:$B$1405,B872,$E$2:$E$1405,E872),1)</f>
      </c>
      <c r="AI872" s="102" t="n">
        <v>310068287.63643</v>
      </c>
      <c r="AJ872" s="103" t="str">
        <f>IF(AI872=0,"",Q872/AI872)</f>
      </c>
      <c r="AK872" s="104" t="str">
        <f>IF(AI872=0,"",R872/AI872)</f>
      </c>
      <c r="AL872" s="105" t="str">
        <f>IF(AI872=0,"",S872/AI872)</f>
      </c>
      <c r="AM872" s="106" t="str">
        <f>IF(AI872=0,"",Y872/AI872)</f>
      </c>
    </row>
    <row r="873">
      <c r="A873" t="s">
        <v>115</v>
      </c>
      <c r="B873" s="73" t="n">
        <v>2038</v>
      </c>
      <c r="C873" t="s">
        <v>245</v>
      </c>
      <c r="D873" t="s">
        <v>235</v>
      </c>
      <c r="E873" s="74" t="s">
        <v>312</v>
      </c>
      <c r="F873" s="75" t="s">
        <v>313</v>
      </c>
      <c r="G873" s="76" t="s">
        <v>246</v>
      </c>
      <c r="H873" s="77" t="s">
        <v>240</v>
      </c>
      <c r="I873" s="78" t="s">
        <v>304</v>
      </c>
      <c r="J873" s="79" t="str">
        <f>IFERROR(INDEX('Cost_Components'!$K$2:$K$28,MATCH(E873,'Cost_Components'!$A$2:$A$28,0)),"")</f>
      </c>
      <c r="K873" s="80" t="str">
        <f>IF(OR(L873="",Z873="",AA873="",AB873=""),"",IF(B873&lt;AA873,L873,IF(B873&gt;AB873,Z873,L873+(Z873-L873)*MIN(MAX((B873-AA873+1)/MAX(AB873-AA873+1,1),0),1))))</f>
      </c>
      <c r="L873" s="81" t="str">
        <f>IFERROR(INDEX('Cost_Components'!$S$2:$S$28,MATCH(E873,'Cost_Components'!$A$2:$A$28,0)),"")</f>
      </c>
      <c r="M873" s="82" t="str">
        <f>IFERROR(INDEX('Cost_Components'!$L$2:$L$28,MATCH(E873,'Cost_Components'!$A$2:$A$28,0)),"")</f>
      </c>
      <c r="N873" s="83" t="str">
        <f>IFERROR(INDEX('Cost_Components'!$P$2:$P$28,MATCH(E873,'Cost_Components'!$A$2:$A$28,0)),"")</f>
      </c>
      <c r="O873" s="84" t="str">
        <f>AF873*J873</f>
      </c>
      <c r="P873" s="85" t="str">
        <f>AG873*J873</f>
      </c>
      <c r="Q873" s="86" t="str">
        <f>P873*L873*M873*N873</f>
      </c>
      <c r="R873" s="87" t="str">
        <f>O873*K873*M873*N873</f>
      </c>
      <c r="S873" s="88" t="str">
        <f>R873-Q873</f>
      </c>
      <c r="T873" s="34" t="str">
        <f>IFERROR(INDEX('Cost_Components'!$R$2:$R$28,MATCH(E873,'Cost_Components'!$A$2:$A$28,0)),"")</f>
      </c>
      <c r="U873" s="89" t="str">
        <f>IFERROR(INDEX('Cost_Components'!$Q$2:$Q$28,MATCH(E873,'Cost_Components'!$A$2:$A$28,0)),"")</f>
      </c>
      <c r="V873" s="90" t="str">
        <f>1/(1+'Calculation_Assumptions'!$B$5)^(B873-'Calculation_Assumptions'!$B$2)</f>
      </c>
      <c r="W873" s="91" t="str">
        <f>Q873*V873</f>
      </c>
      <c r="X873" s="92" t="str">
        <f>R873*V873</f>
      </c>
      <c r="Y873" s="93" t="str">
        <f>S873*V873</f>
      </c>
      <c r="Z873" s="94" t="str">
        <f>IFERROR(INDEX('Cost_Components'!$T$2:$T$28,MATCH(E873,'Cost_Components'!$A$2:$A$28,0)),"")</f>
      </c>
      <c r="AA873" s="95" t="str">
        <f>IFERROR(INDEX('Cost_Components'!$U$2:$U$28,MATCH(E873,'Cost_Components'!$A$2:$A$28,0)),"")</f>
      </c>
      <c r="AB873" s="96" t="str">
        <f>IFERROR(INDEX('Cost_Components'!$V$2:$V$28,MATCH(E873,'Cost_Components'!$A$2:$A$28,0)),"")</f>
      </c>
      <c r="AC873" s="97" t="str">
        <f>IFERROR(INDEX('Cost_Components'!$M$2:$M$28,MATCH(E873,'Cost_Components'!$A$2:$A$28,0)),"")</f>
      </c>
      <c r="AD873" s="98" t="str">
        <f>IFERROR(INDEX('Cost_Components'!$N$2:$N$28,MATCH(E873,'Cost_Components'!$A$2:$A$28,0)),"")</f>
      </c>
      <c r="AE873" s="34" t="str">
        <f>IFERROR(INDEX('Cost_Components'!$O$2:$O$28,MATCH(E873,'Cost_Components'!$A$2:$A$28,0)),"")</f>
      </c>
      <c r="AF873" s="99" t="n">
        <v>88865.5685134164</v>
      </c>
      <c r="AG873" s="100" t="n">
        <v>83277.3007265886</v>
      </c>
      <c r="AH873" s="101" t="str">
        <f>IF(H873="shared-count-once",COUNTIFS($A$2:$A$1405,A873,$B$2:$B$1405,B873,$E$2:$E$1405,E873),1)</f>
      </c>
      <c r="AI873" s="102" t="n">
        <v>311532999.13163</v>
      </c>
      <c r="AJ873" s="103" t="str">
        <f>IF(AI873=0,"",Q873/AI873)</f>
      </c>
      <c r="AK873" s="104" t="str">
        <f>IF(AI873=0,"",R873/AI873)</f>
      </c>
      <c r="AL873" s="105" t="str">
        <f>IF(AI873=0,"",S873/AI873)</f>
      </c>
      <c r="AM873" s="106" t="str">
        <f>IF(AI873=0,"",Y873/AI873)</f>
      </c>
    </row>
    <row r="874">
      <c r="A874" t="s">
        <v>115</v>
      </c>
      <c r="B874" s="73" t="n">
        <v>2039</v>
      </c>
      <c r="C874" t="s">
        <v>245</v>
      </c>
      <c r="D874" t="s">
        <v>235</v>
      </c>
      <c r="E874" s="74" t="s">
        <v>312</v>
      </c>
      <c r="F874" s="75" t="s">
        <v>313</v>
      </c>
      <c r="G874" s="76" t="s">
        <v>246</v>
      </c>
      <c r="H874" s="77" t="s">
        <v>240</v>
      </c>
      <c r="I874" s="78" t="s">
        <v>304</v>
      </c>
      <c r="J874" s="79" t="str">
        <f>IFERROR(INDEX('Cost_Components'!$K$2:$K$28,MATCH(E874,'Cost_Components'!$A$2:$A$28,0)),"")</f>
      </c>
      <c r="K874" s="80" t="str">
        <f>IF(OR(L874="",Z874="",AA874="",AB874=""),"",IF(B874&lt;AA874,L874,IF(B874&gt;AB874,Z874,L874+(Z874-L874)*MIN(MAX((B874-AA874+1)/MAX(AB874-AA874+1,1),0),1))))</f>
      </c>
      <c r="L874" s="81" t="str">
        <f>IFERROR(INDEX('Cost_Components'!$S$2:$S$28,MATCH(E874,'Cost_Components'!$A$2:$A$28,0)),"")</f>
      </c>
      <c r="M874" s="82" t="str">
        <f>IFERROR(INDEX('Cost_Components'!$L$2:$L$28,MATCH(E874,'Cost_Components'!$A$2:$A$28,0)),"")</f>
      </c>
      <c r="N874" s="83" t="str">
        <f>IFERROR(INDEX('Cost_Components'!$P$2:$P$28,MATCH(E874,'Cost_Components'!$A$2:$A$28,0)),"")</f>
      </c>
      <c r="O874" s="84" t="str">
        <f>AF874*J874</f>
      </c>
      <c r="P874" s="85" t="str">
        <f>AG874*J874</f>
      </c>
      <c r="Q874" s="86" t="str">
        <f>P874*L874*M874*N874</f>
      </c>
      <c r="R874" s="87" t="str">
        <f>O874*K874*M874*N874</f>
      </c>
      <c r="S874" s="88" t="str">
        <f>R874-Q874</f>
      </c>
      <c r="T874" s="34" t="str">
        <f>IFERROR(INDEX('Cost_Components'!$R$2:$R$28,MATCH(E874,'Cost_Components'!$A$2:$A$28,0)),"")</f>
      </c>
      <c r="U874" s="89" t="str">
        <f>IFERROR(INDEX('Cost_Components'!$Q$2:$Q$28,MATCH(E874,'Cost_Components'!$A$2:$A$28,0)),"")</f>
      </c>
      <c r="V874" s="90" t="str">
        <f>1/(1+'Calculation_Assumptions'!$B$5)^(B874-'Calculation_Assumptions'!$B$2)</f>
      </c>
      <c r="W874" s="91" t="str">
        <f>Q874*V874</f>
      </c>
      <c r="X874" s="92" t="str">
        <f>R874*V874</f>
      </c>
      <c r="Y874" s="93" t="str">
        <f>S874*V874</f>
      </c>
      <c r="Z874" s="94" t="str">
        <f>IFERROR(INDEX('Cost_Components'!$T$2:$T$28,MATCH(E874,'Cost_Components'!$A$2:$A$28,0)),"")</f>
      </c>
      <c r="AA874" s="95" t="str">
        <f>IFERROR(INDEX('Cost_Components'!$U$2:$U$28,MATCH(E874,'Cost_Components'!$A$2:$A$28,0)),"")</f>
      </c>
      <c r="AB874" s="96" t="str">
        <f>IFERROR(INDEX('Cost_Components'!$V$2:$V$28,MATCH(E874,'Cost_Components'!$A$2:$A$28,0)),"")</f>
      </c>
      <c r="AC874" s="97" t="str">
        <f>IFERROR(INDEX('Cost_Components'!$M$2:$M$28,MATCH(E874,'Cost_Components'!$A$2:$A$28,0)),"")</f>
      </c>
      <c r="AD874" s="98" t="str">
        <f>IFERROR(INDEX('Cost_Components'!$N$2:$N$28,MATCH(E874,'Cost_Components'!$A$2:$A$28,0)),"")</f>
      </c>
      <c r="AE874" s="34" t="str">
        <f>IFERROR(INDEX('Cost_Components'!$O$2:$O$28,MATCH(E874,'Cost_Components'!$A$2:$A$28,0)),"")</f>
      </c>
      <c r="AF874" s="99" t="n">
        <v>90762.9698393476</v>
      </c>
      <c r="AG874" s="100" t="n">
        <v>84468.5575097877</v>
      </c>
      <c r="AH874" s="101" t="str">
        <f>IF(H874="shared-count-once",COUNTIFS($A$2:$A$1405,A874,$B$2:$B$1405,B874,$E$2:$E$1405,E874),1)</f>
      </c>
      <c r="AI874" s="102" t="n">
        <v>312936391.858479</v>
      </c>
      <c r="AJ874" s="103" t="str">
        <f>IF(AI874=0,"",Q874/AI874)</f>
      </c>
      <c r="AK874" s="104" t="str">
        <f>IF(AI874=0,"",R874/AI874)</f>
      </c>
      <c r="AL874" s="105" t="str">
        <f>IF(AI874=0,"",S874/AI874)</f>
      </c>
      <c r="AM874" s="106" t="str">
        <f>IF(AI874=0,"",Y874/AI874)</f>
      </c>
    </row>
    <row r="875">
      <c r="A875" t="s">
        <v>115</v>
      </c>
      <c r="B875" s="73" t="n">
        <v>2040</v>
      </c>
      <c r="C875" t="s">
        <v>245</v>
      </c>
      <c r="D875" t="s">
        <v>235</v>
      </c>
      <c r="E875" s="74" t="s">
        <v>312</v>
      </c>
      <c r="F875" s="75" t="s">
        <v>313</v>
      </c>
      <c r="G875" s="76" t="s">
        <v>246</v>
      </c>
      <c r="H875" s="77" t="s">
        <v>240</v>
      </c>
      <c r="I875" s="78" t="s">
        <v>304</v>
      </c>
      <c r="J875" s="79" t="str">
        <f>IFERROR(INDEX('Cost_Components'!$K$2:$K$28,MATCH(E875,'Cost_Components'!$A$2:$A$28,0)),"")</f>
      </c>
      <c r="K875" s="80" t="str">
        <f>IF(OR(L875="",Z875="",AA875="",AB875=""),"",IF(B875&lt;AA875,L875,IF(B875&gt;AB875,Z875,L875+(Z875-L875)*MIN(MAX((B875-AA875+1)/MAX(AB875-AA875+1,1),0),1))))</f>
      </c>
      <c r="L875" s="81" t="str">
        <f>IFERROR(INDEX('Cost_Components'!$S$2:$S$28,MATCH(E875,'Cost_Components'!$A$2:$A$28,0)),"")</f>
      </c>
      <c r="M875" s="82" t="str">
        <f>IFERROR(INDEX('Cost_Components'!$L$2:$L$28,MATCH(E875,'Cost_Components'!$A$2:$A$28,0)),"")</f>
      </c>
      <c r="N875" s="83" t="str">
        <f>IFERROR(INDEX('Cost_Components'!$P$2:$P$28,MATCH(E875,'Cost_Components'!$A$2:$A$28,0)),"")</f>
      </c>
      <c r="O875" s="84" t="str">
        <f>AF875*J875</f>
      </c>
      <c r="P875" s="85" t="str">
        <f>AG875*J875</f>
      </c>
      <c r="Q875" s="86" t="str">
        <f>P875*L875*M875*N875</f>
      </c>
      <c r="R875" s="87" t="str">
        <f>O875*K875*M875*N875</f>
      </c>
      <c r="S875" s="88" t="str">
        <f>R875-Q875</f>
      </c>
      <c r="T875" s="34" t="str">
        <f>IFERROR(INDEX('Cost_Components'!$R$2:$R$28,MATCH(E875,'Cost_Components'!$A$2:$A$28,0)),"")</f>
      </c>
      <c r="U875" s="89" t="str">
        <f>IFERROR(INDEX('Cost_Components'!$Q$2:$Q$28,MATCH(E875,'Cost_Components'!$A$2:$A$28,0)),"")</f>
      </c>
      <c r="V875" s="90" t="str">
        <f>1/(1+'Calculation_Assumptions'!$B$5)^(B875-'Calculation_Assumptions'!$B$2)</f>
      </c>
      <c r="W875" s="91" t="str">
        <f>Q875*V875</f>
      </c>
      <c r="X875" s="92" t="str">
        <f>R875*V875</f>
      </c>
      <c r="Y875" s="93" t="str">
        <f>S875*V875</f>
      </c>
      <c r="Z875" s="94" t="str">
        <f>IFERROR(INDEX('Cost_Components'!$T$2:$T$28,MATCH(E875,'Cost_Components'!$A$2:$A$28,0)),"")</f>
      </c>
      <c r="AA875" s="95" t="str">
        <f>IFERROR(INDEX('Cost_Components'!$U$2:$U$28,MATCH(E875,'Cost_Components'!$A$2:$A$28,0)),"")</f>
      </c>
      <c r="AB875" s="96" t="str">
        <f>IFERROR(INDEX('Cost_Components'!$V$2:$V$28,MATCH(E875,'Cost_Components'!$A$2:$A$28,0)),"")</f>
      </c>
      <c r="AC875" s="97" t="str">
        <f>IFERROR(INDEX('Cost_Components'!$M$2:$M$28,MATCH(E875,'Cost_Components'!$A$2:$A$28,0)),"")</f>
      </c>
      <c r="AD875" s="98" t="str">
        <f>IFERROR(INDEX('Cost_Components'!$N$2:$N$28,MATCH(E875,'Cost_Components'!$A$2:$A$28,0)),"")</f>
      </c>
      <c r="AE875" s="34" t="str">
        <f>IFERROR(INDEX('Cost_Components'!$O$2:$O$28,MATCH(E875,'Cost_Components'!$A$2:$A$28,0)),"")</f>
      </c>
      <c r="AF875" s="99" t="n">
        <v>92762.3414230184</v>
      </c>
      <c r="AG875" s="100" t="n">
        <v>85720.9787664016</v>
      </c>
      <c r="AH875" s="101" t="str">
        <f>IF(H875="shared-count-once",COUNTIFS($A$2:$A$1405,A875,$B$2:$B$1405,B875,$E$2:$E$1405,E875),1)</f>
      </c>
      <c r="AI875" s="102" t="n">
        <v>314265537.410829</v>
      </c>
      <c r="AJ875" s="103" t="str">
        <f>IF(AI875=0,"",Q875/AI875)</f>
      </c>
      <c r="AK875" s="104" t="str">
        <f>IF(AI875=0,"",R875/AI875)</f>
      </c>
      <c r="AL875" s="105" t="str">
        <f>IF(AI875=0,"",S875/AI875)</f>
      </c>
      <c r="AM875" s="106" t="str">
        <f>IF(AI875=0,"",Y875/AI875)</f>
      </c>
    </row>
    <row r="876">
      <c r="A876" t="s">
        <v>115</v>
      </c>
      <c r="B876" s="73" t="n">
        <v>2041</v>
      </c>
      <c r="C876" t="s">
        <v>245</v>
      </c>
      <c r="D876" t="s">
        <v>235</v>
      </c>
      <c r="E876" s="74" t="s">
        <v>312</v>
      </c>
      <c r="F876" s="75" t="s">
        <v>313</v>
      </c>
      <c r="G876" s="76" t="s">
        <v>246</v>
      </c>
      <c r="H876" s="77" t="s">
        <v>240</v>
      </c>
      <c r="I876" s="78" t="s">
        <v>304</v>
      </c>
      <c r="J876" s="79" t="str">
        <f>IFERROR(INDEX('Cost_Components'!$K$2:$K$28,MATCH(E876,'Cost_Components'!$A$2:$A$28,0)),"")</f>
      </c>
      <c r="K876" s="80" t="str">
        <f>IF(OR(L876="",Z876="",AA876="",AB876=""),"",IF(B876&lt;AA876,L876,IF(B876&gt;AB876,Z876,L876+(Z876-L876)*MIN(MAX((B876-AA876+1)/MAX(AB876-AA876+1,1),0),1))))</f>
      </c>
      <c r="L876" s="81" t="str">
        <f>IFERROR(INDEX('Cost_Components'!$S$2:$S$28,MATCH(E876,'Cost_Components'!$A$2:$A$28,0)),"")</f>
      </c>
      <c r="M876" s="82" t="str">
        <f>IFERROR(INDEX('Cost_Components'!$L$2:$L$28,MATCH(E876,'Cost_Components'!$A$2:$A$28,0)),"")</f>
      </c>
      <c r="N876" s="83" t="str">
        <f>IFERROR(INDEX('Cost_Components'!$P$2:$P$28,MATCH(E876,'Cost_Components'!$A$2:$A$28,0)),"")</f>
      </c>
      <c r="O876" s="84" t="str">
        <f>AF876*J876</f>
      </c>
      <c r="P876" s="85" t="str">
        <f>AG876*J876</f>
      </c>
      <c r="Q876" s="86" t="str">
        <f>P876*L876*M876*N876</f>
      </c>
      <c r="R876" s="87" t="str">
        <f>O876*K876*M876*N876</f>
      </c>
      <c r="S876" s="88" t="str">
        <f>R876-Q876</f>
      </c>
      <c r="T876" s="34" t="str">
        <f>IFERROR(INDEX('Cost_Components'!$R$2:$R$28,MATCH(E876,'Cost_Components'!$A$2:$A$28,0)),"")</f>
      </c>
      <c r="U876" s="89" t="str">
        <f>IFERROR(INDEX('Cost_Components'!$Q$2:$Q$28,MATCH(E876,'Cost_Components'!$A$2:$A$28,0)),"")</f>
      </c>
      <c r="V876" s="90" t="str">
        <f>1/(1+'Calculation_Assumptions'!$B$5)^(B876-'Calculation_Assumptions'!$B$2)</f>
      </c>
      <c r="W876" s="91" t="str">
        <f>Q876*V876</f>
      </c>
      <c r="X876" s="92" t="str">
        <f>R876*V876</f>
      </c>
      <c r="Y876" s="93" t="str">
        <f>S876*V876</f>
      </c>
      <c r="Z876" s="94" t="str">
        <f>IFERROR(INDEX('Cost_Components'!$T$2:$T$28,MATCH(E876,'Cost_Components'!$A$2:$A$28,0)),"")</f>
      </c>
      <c r="AA876" s="95" t="str">
        <f>IFERROR(INDEX('Cost_Components'!$U$2:$U$28,MATCH(E876,'Cost_Components'!$A$2:$A$28,0)),"")</f>
      </c>
      <c r="AB876" s="96" t="str">
        <f>IFERROR(INDEX('Cost_Components'!$V$2:$V$28,MATCH(E876,'Cost_Components'!$A$2:$A$28,0)),"")</f>
      </c>
      <c r="AC876" s="97" t="str">
        <f>IFERROR(INDEX('Cost_Components'!$M$2:$M$28,MATCH(E876,'Cost_Components'!$A$2:$A$28,0)),"")</f>
      </c>
      <c r="AD876" s="98" t="str">
        <f>IFERROR(INDEX('Cost_Components'!$N$2:$N$28,MATCH(E876,'Cost_Components'!$A$2:$A$28,0)),"")</f>
      </c>
      <c r="AE876" s="34" t="str">
        <f>IFERROR(INDEX('Cost_Components'!$O$2:$O$28,MATCH(E876,'Cost_Components'!$A$2:$A$28,0)),"")</f>
      </c>
      <c r="AF876" s="99" t="n">
        <v>94845.3400018267</v>
      </c>
      <c r="AG876" s="100" t="n">
        <v>87016.5662575381</v>
      </c>
      <c r="AH876" s="101" t="str">
        <f>IF(H876="shared-count-once",COUNTIFS($A$2:$A$1405,A876,$B$2:$B$1405,B876,$E$2:$E$1405,E876),1)</f>
      </c>
      <c r="AI876" s="102" t="n">
        <v>315525215.312548</v>
      </c>
      <c r="AJ876" s="103" t="str">
        <f>IF(AI876=0,"",Q876/AI876)</f>
      </c>
      <c r="AK876" s="104" t="str">
        <f>IF(AI876=0,"",R876/AI876)</f>
      </c>
      <c r="AL876" s="105" t="str">
        <f>IF(AI876=0,"",S876/AI876)</f>
      </c>
      <c r="AM876" s="106" t="str">
        <f>IF(AI876=0,"",Y876/AI876)</f>
      </c>
    </row>
    <row r="877">
      <c r="A877" t="s">
        <v>115</v>
      </c>
      <c r="B877" s="73" t="n">
        <v>2042</v>
      </c>
      <c r="C877" t="s">
        <v>245</v>
      </c>
      <c r="D877" t="s">
        <v>235</v>
      </c>
      <c r="E877" s="74" t="s">
        <v>312</v>
      </c>
      <c r="F877" s="75" t="s">
        <v>313</v>
      </c>
      <c r="G877" s="76" t="s">
        <v>246</v>
      </c>
      <c r="H877" s="77" t="s">
        <v>240</v>
      </c>
      <c r="I877" s="78" t="s">
        <v>304</v>
      </c>
      <c r="J877" s="79" t="str">
        <f>IFERROR(INDEX('Cost_Components'!$K$2:$K$28,MATCH(E877,'Cost_Components'!$A$2:$A$28,0)),"")</f>
      </c>
      <c r="K877" s="80" t="str">
        <f>IF(OR(L877="",Z877="",AA877="",AB877=""),"",IF(B877&lt;AA877,L877,IF(B877&gt;AB877,Z877,L877+(Z877-L877)*MIN(MAX((B877-AA877+1)/MAX(AB877-AA877+1,1),0),1))))</f>
      </c>
      <c r="L877" s="81" t="str">
        <f>IFERROR(INDEX('Cost_Components'!$S$2:$S$28,MATCH(E877,'Cost_Components'!$A$2:$A$28,0)),"")</f>
      </c>
      <c r="M877" s="82" t="str">
        <f>IFERROR(INDEX('Cost_Components'!$L$2:$L$28,MATCH(E877,'Cost_Components'!$A$2:$A$28,0)),"")</f>
      </c>
      <c r="N877" s="83" t="str">
        <f>IFERROR(INDEX('Cost_Components'!$P$2:$P$28,MATCH(E877,'Cost_Components'!$A$2:$A$28,0)),"")</f>
      </c>
      <c r="O877" s="84" t="str">
        <f>AF877*J877</f>
      </c>
      <c r="P877" s="85" t="str">
        <f>AG877*J877</f>
      </c>
      <c r="Q877" s="86" t="str">
        <f>P877*L877*M877*N877</f>
      </c>
      <c r="R877" s="87" t="str">
        <f>O877*K877*M877*N877</f>
      </c>
      <c r="S877" s="88" t="str">
        <f>R877-Q877</f>
      </c>
      <c r="T877" s="34" t="str">
        <f>IFERROR(INDEX('Cost_Components'!$R$2:$R$28,MATCH(E877,'Cost_Components'!$A$2:$A$28,0)),"")</f>
      </c>
      <c r="U877" s="89" t="str">
        <f>IFERROR(INDEX('Cost_Components'!$Q$2:$Q$28,MATCH(E877,'Cost_Components'!$A$2:$A$28,0)),"")</f>
      </c>
      <c r="V877" s="90" t="str">
        <f>1/(1+'Calculation_Assumptions'!$B$5)^(B877-'Calculation_Assumptions'!$B$2)</f>
      </c>
      <c r="W877" s="91" t="str">
        <f>Q877*V877</f>
      </c>
      <c r="X877" s="92" t="str">
        <f>R877*V877</f>
      </c>
      <c r="Y877" s="93" t="str">
        <f>S877*V877</f>
      </c>
      <c r="Z877" s="94" t="str">
        <f>IFERROR(INDEX('Cost_Components'!$T$2:$T$28,MATCH(E877,'Cost_Components'!$A$2:$A$28,0)),"")</f>
      </c>
      <c r="AA877" s="95" t="str">
        <f>IFERROR(INDEX('Cost_Components'!$U$2:$U$28,MATCH(E877,'Cost_Components'!$A$2:$A$28,0)),"")</f>
      </c>
      <c r="AB877" s="96" t="str">
        <f>IFERROR(INDEX('Cost_Components'!$V$2:$V$28,MATCH(E877,'Cost_Components'!$A$2:$A$28,0)),"")</f>
      </c>
      <c r="AC877" s="97" t="str">
        <f>IFERROR(INDEX('Cost_Components'!$M$2:$M$28,MATCH(E877,'Cost_Components'!$A$2:$A$28,0)),"")</f>
      </c>
      <c r="AD877" s="98" t="str">
        <f>IFERROR(INDEX('Cost_Components'!$N$2:$N$28,MATCH(E877,'Cost_Components'!$A$2:$A$28,0)),"")</f>
      </c>
      <c r="AE877" s="34" t="str">
        <f>IFERROR(INDEX('Cost_Components'!$O$2:$O$28,MATCH(E877,'Cost_Components'!$A$2:$A$28,0)),"")</f>
      </c>
      <c r="AF877" s="99" t="n">
        <v>97004.6761730423</v>
      </c>
      <c r="AG877" s="100" t="n">
        <v>88348.741861778</v>
      </c>
      <c r="AH877" s="101" t="str">
        <f>IF(H877="shared-count-once",COUNTIFS($A$2:$A$1405,A877,$B$2:$B$1405,B877,$E$2:$E$1405,E877),1)</f>
      </c>
      <c r="AI877" s="102" t="n">
        <v>316707694.211882</v>
      </c>
      <c r="AJ877" s="103" t="str">
        <f>IF(AI877=0,"",Q877/AI877)</f>
      </c>
      <c r="AK877" s="104" t="str">
        <f>IF(AI877=0,"",R877/AI877)</f>
      </c>
      <c r="AL877" s="105" t="str">
        <f>IF(AI877=0,"",S877/AI877)</f>
      </c>
      <c r="AM877" s="106" t="str">
        <f>IF(AI877=0,"",Y877/AI877)</f>
      </c>
    </row>
    <row r="878">
      <c r="A878" t="s">
        <v>115</v>
      </c>
      <c r="B878" s="73" t="n">
        <v>2043</v>
      </c>
      <c r="C878" t="s">
        <v>245</v>
      </c>
      <c r="D878" t="s">
        <v>235</v>
      </c>
      <c r="E878" s="74" t="s">
        <v>312</v>
      </c>
      <c r="F878" s="75" t="s">
        <v>313</v>
      </c>
      <c r="G878" s="76" t="s">
        <v>246</v>
      </c>
      <c r="H878" s="77" t="s">
        <v>240</v>
      </c>
      <c r="I878" s="78" t="s">
        <v>304</v>
      </c>
      <c r="J878" s="79" t="str">
        <f>IFERROR(INDEX('Cost_Components'!$K$2:$K$28,MATCH(E878,'Cost_Components'!$A$2:$A$28,0)),"")</f>
      </c>
      <c r="K878" s="80" t="str">
        <f>IF(OR(L878="",Z878="",AA878="",AB878=""),"",IF(B878&lt;AA878,L878,IF(B878&gt;AB878,Z878,L878+(Z878-L878)*MIN(MAX((B878-AA878+1)/MAX(AB878-AA878+1,1),0),1))))</f>
      </c>
      <c r="L878" s="81" t="str">
        <f>IFERROR(INDEX('Cost_Components'!$S$2:$S$28,MATCH(E878,'Cost_Components'!$A$2:$A$28,0)),"")</f>
      </c>
      <c r="M878" s="82" t="str">
        <f>IFERROR(INDEX('Cost_Components'!$L$2:$L$28,MATCH(E878,'Cost_Components'!$A$2:$A$28,0)),"")</f>
      </c>
      <c r="N878" s="83" t="str">
        <f>IFERROR(INDEX('Cost_Components'!$P$2:$P$28,MATCH(E878,'Cost_Components'!$A$2:$A$28,0)),"")</f>
      </c>
      <c r="O878" s="84" t="str">
        <f>AF878*J878</f>
      </c>
      <c r="P878" s="85" t="str">
        <f>AG878*J878</f>
      </c>
      <c r="Q878" s="86" t="str">
        <f>P878*L878*M878*N878</f>
      </c>
      <c r="R878" s="87" t="str">
        <f>O878*K878*M878*N878</f>
      </c>
      <c r="S878" s="88" t="str">
        <f>R878-Q878</f>
      </c>
      <c r="T878" s="34" t="str">
        <f>IFERROR(INDEX('Cost_Components'!$R$2:$R$28,MATCH(E878,'Cost_Components'!$A$2:$A$28,0)),"")</f>
      </c>
      <c r="U878" s="89" t="str">
        <f>IFERROR(INDEX('Cost_Components'!$Q$2:$Q$28,MATCH(E878,'Cost_Components'!$A$2:$A$28,0)),"")</f>
      </c>
      <c r="V878" s="90" t="str">
        <f>1/(1+'Calculation_Assumptions'!$B$5)^(B878-'Calculation_Assumptions'!$B$2)</f>
      </c>
      <c r="W878" s="91" t="str">
        <f>Q878*V878</f>
      </c>
      <c r="X878" s="92" t="str">
        <f>R878*V878</f>
      </c>
      <c r="Y878" s="93" t="str">
        <f>S878*V878</f>
      </c>
      <c r="Z878" s="94" t="str">
        <f>IFERROR(INDEX('Cost_Components'!$T$2:$T$28,MATCH(E878,'Cost_Components'!$A$2:$A$28,0)),"")</f>
      </c>
      <c r="AA878" s="95" t="str">
        <f>IFERROR(INDEX('Cost_Components'!$U$2:$U$28,MATCH(E878,'Cost_Components'!$A$2:$A$28,0)),"")</f>
      </c>
      <c r="AB878" s="96" t="str">
        <f>IFERROR(INDEX('Cost_Components'!$V$2:$V$28,MATCH(E878,'Cost_Components'!$A$2:$A$28,0)),"")</f>
      </c>
      <c r="AC878" s="97" t="str">
        <f>IFERROR(INDEX('Cost_Components'!$M$2:$M$28,MATCH(E878,'Cost_Components'!$A$2:$A$28,0)),"")</f>
      </c>
      <c r="AD878" s="98" t="str">
        <f>IFERROR(INDEX('Cost_Components'!$N$2:$N$28,MATCH(E878,'Cost_Components'!$A$2:$A$28,0)),"")</f>
      </c>
      <c r="AE878" s="34" t="str">
        <f>IFERROR(INDEX('Cost_Components'!$O$2:$O$28,MATCH(E878,'Cost_Components'!$A$2:$A$28,0)),"")</f>
      </c>
      <c r="AF878" s="99" t="n">
        <v>99282.549092967</v>
      </c>
      <c r="AG878" s="100" t="n">
        <v>89759.0693837948</v>
      </c>
      <c r="AH878" s="101" t="str">
        <f>IF(H878="shared-count-once",COUNTIFS($A$2:$A$1405,A878,$B$2:$B$1405,B878,$E$2:$E$1405,E878),1)</f>
      </c>
      <c r="AI878" s="102" t="n">
        <v>317814114.067152</v>
      </c>
      <c r="AJ878" s="103" t="str">
        <f>IF(AI878=0,"",Q878/AI878)</f>
      </c>
      <c r="AK878" s="104" t="str">
        <f>IF(AI878=0,"",R878/AI878)</f>
      </c>
      <c r="AL878" s="105" t="str">
        <f>IF(AI878=0,"",S878/AI878)</f>
      </c>
      <c r="AM878" s="106" t="str">
        <f>IF(AI878=0,"",Y878/AI878)</f>
      </c>
    </row>
    <row r="879">
      <c r="A879" t="s">
        <v>115</v>
      </c>
      <c r="B879" s="73" t="n">
        <v>2044</v>
      </c>
      <c r="C879" t="s">
        <v>245</v>
      </c>
      <c r="D879" t="s">
        <v>235</v>
      </c>
      <c r="E879" s="74" t="s">
        <v>312</v>
      </c>
      <c r="F879" s="75" t="s">
        <v>313</v>
      </c>
      <c r="G879" s="76" t="s">
        <v>246</v>
      </c>
      <c r="H879" s="77" t="s">
        <v>240</v>
      </c>
      <c r="I879" s="78" t="s">
        <v>304</v>
      </c>
      <c r="J879" s="79" t="str">
        <f>IFERROR(INDEX('Cost_Components'!$K$2:$K$28,MATCH(E879,'Cost_Components'!$A$2:$A$28,0)),"")</f>
      </c>
      <c r="K879" s="80" t="str">
        <f>IF(OR(L879="",Z879="",AA879="",AB879=""),"",IF(B879&lt;AA879,L879,IF(B879&gt;AB879,Z879,L879+(Z879-L879)*MIN(MAX((B879-AA879+1)/MAX(AB879-AA879+1,1),0),1))))</f>
      </c>
      <c r="L879" s="81" t="str">
        <f>IFERROR(INDEX('Cost_Components'!$S$2:$S$28,MATCH(E879,'Cost_Components'!$A$2:$A$28,0)),"")</f>
      </c>
      <c r="M879" s="82" t="str">
        <f>IFERROR(INDEX('Cost_Components'!$L$2:$L$28,MATCH(E879,'Cost_Components'!$A$2:$A$28,0)),"")</f>
      </c>
      <c r="N879" s="83" t="str">
        <f>IFERROR(INDEX('Cost_Components'!$P$2:$P$28,MATCH(E879,'Cost_Components'!$A$2:$A$28,0)),"")</f>
      </c>
      <c r="O879" s="84" t="str">
        <f>AF879*J879</f>
      </c>
      <c r="P879" s="85" t="str">
        <f>AG879*J879</f>
      </c>
      <c r="Q879" s="86" t="str">
        <f>P879*L879*M879*N879</f>
      </c>
      <c r="R879" s="87" t="str">
        <f>O879*K879*M879*N879</f>
      </c>
      <c r="S879" s="88" t="str">
        <f>R879-Q879</f>
      </c>
      <c r="T879" s="34" t="str">
        <f>IFERROR(INDEX('Cost_Components'!$R$2:$R$28,MATCH(E879,'Cost_Components'!$A$2:$A$28,0)),"")</f>
      </c>
      <c r="U879" s="89" t="str">
        <f>IFERROR(INDEX('Cost_Components'!$Q$2:$Q$28,MATCH(E879,'Cost_Components'!$A$2:$A$28,0)),"")</f>
      </c>
      <c r="V879" s="90" t="str">
        <f>1/(1+'Calculation_Assumptions'!$B$5)^(B879-'Calculation_Assumptions'!$B$2)</f>
      </c>
      <c r="W879" s="91" t="str">
        <f>Q879*V879</f>
      </c>
      <c r="X879" s="92" t="str">
        <f>R879*V879</f>
      </c>
      <c r="Y879" s="93" t="str">
        <f>S879*V879</f>
      </c>
      <c r="Z879" s="94" t="str">
        <f>IFERROR(INDEX('Cost_Components'!$T$2:$T$28,MATCH(E879,'Cost_Components'!$A$2:$A$28,0)),"")</f>
      </c>
      <c r="AA879" s="95" t="str">
        <f>IFERROR(INDEX('Cost_Components'!$U$2:$U$28,MATCH(E879,'Cost_Components'!$A$2:$A$28,0)),"")</f>
      </c>
      <c r="AB879" s="96" t="str">
        <f>IFERROR(INDEX('Cost_Components'!$V$2:$V$28,MATCH(E879,'Cost_Components'!$A$2:$A$28,0)),"")</f>
      </c>
      <c r="AC879" s="97" t="str">
        <f>IFERROR(INDEX('Cost_Components'!$M$2:$M$28,MATCH(E879,'Cost_Components'!$A$2:$A$28,0)),"")</f>
      </c>
      <c r="AD879" s="98" t="str">
        <f>IFERROR(INDEX('Cost_Components'!$N$2:$N$28,MATCH(E879,'Cost_Components'!$A$2:$A$28,0)),"")</f>
      </c>
      <c r="AE879" s="34" t="str">
        <f>IFERROR(INDEX('Cost_Components'!$O$2:$O$28,MATCH(E879,'Cost_Components'!$A$2:$A$28,0)),"")</f>
      </c>
      <c r="AF879" s="99" t="n">
        <v>101616.024154894</v>
      </c>
      <c r="AG879" s="100" t="n">
        <v>91184.0260401795</v>
      </c>
      <c r="AH879" s="101" t="str">
        <f>IF(H879="shared-count-once",COUNTIFS($A$2:$A$1405,A879,$B$2:$B$1405,B879,$E$2:$E$1405,E879),1)</f>
      </c>
      <c r="AI879" s="102" t="n">
        <v>318840890.732156</v>
      </c>
      <c r="AJ879" s="103" t="str">
        <f>IF(AI879=0,"",Q879/AI879)</f>
      </c>
      <c r="AK879" s="104" t="str">
        <f>IF(AI879=0,"",R879/AI879)</f>
      </c>
      <c r="AL879" s="105" t="str">
        <f>IF(AI879=0,"",S879/AI879)</f>
      </c>
      <c r="AM879" s="106" t="str">
        <f>IF(AI879=0,"",Y879/AI879)</f>
      </c>
    </row>
    <row r="880">
      <c r="A880" t="s">
        <v>115</v>
      </c>
      <c r="B880" s="73" t="n">
        <v>2045</v>
      </c>
      <c r="C880" t="s">
        <v>245</v>
      </c>
      <c r="D880" t="s">
        <v>235</v>
      </c>
      <c r="E880" s="74" t="s">
        <v>312</v>
      </c>
      <c r="F880" s="75" t="s">
        <v>313</v>
      </c>
      <c r="G880" s="76" t="s">
        <v>246</v>
      </c>
      <c r="H880" s="77" t="s">
        <v>240</v>
      </c>
      <c r="I880" s="78" t="s">
        <v>304</v>
      </c>
      <c r="J880" s="79" t="str">
        <f>IFERROR(INDEX('Cost_Components'!$K$2:$K$28,MATCH(E880,'Cost_Components'!$A$2:$A$28,0)),"")</f>
      </c>
      <c r="K880" s="80" t="str">
        <f>IF(OR(L880="",Z880="",AA880="",AB880=""),"",IF(B880&lt;AA880,L880,IF(B880&gt;AB880,Z880,L880+(Z880-L880)*MIN(MAX((B880-AA880+1)/MAX(AB880-AA880+1,1),0),1))))</f>
      </c>
      <c r="L880" s="81" t="str">
        <f>IFERROR(INDEX('Cost_Components'!$S$2:$S$28,MATCH(E880,'Cost_Components'!$A$2:$A$28,0)),"")</f>
      </c>
      <c r="M880" s="82" t="str">
        <f>IFERROR(INDEX('Cost_Components'!$L$2:$L$28,MATCH(E880,'Cost_Components'!$A$2:$A$28,0)),"")</f>
      </c>
      <c r="N880" s="83" t="str">
        <f>IFERROR(INDEX('Cost_Components'!$P$2:$P$28,MATCH(E880,'Cost_Components'!$A$2:$A$28,0)),"")</f>
      </c>
      <c r="O880" s="84" t="str">
        <f>AF880*J880</f>
      </c>
      <c r="P880" s="85" t="str">
        <f>AG880*J880</f>
      </c>
      <c r="Q880" s="86" t="str">
        <f>P880*L880*M880*N880</f>
      </c>
      <c r="R880" s="87" t="str">
        <f>O880*K880*M880*N880</f>
      </c>
      <c r="S880" s="88" t="str">
        <f>R880-Q880</f>
      </c>
      <c r="T880" s="34" t="str">
        <f>IFERROR(INDEX('Cost_Components'!$R$2:$R$28,MATCH(E880,'Cost_Components'!$A$2:$A$28,0)),"")</f>
      </c>
      <c r="U880" s="89" t="str">
        <f>IFERROR(INDEX('Cost_Components'!$Q$2:$Q$28,MATCH(E880,'Cost_Components'!$A$2:$A$28,0)),"")</f>
      </c>
      <c r="V880" s="90" t="str">
        <f>1/(1+'Calculation_Assumptions'!$B$5)^(B880-'Calculation_Assumptions'!$B$2)</f>
      </c>
      <c r="W880" s="91" t="str">
        <f>Q880*V880</f>
      </c>
      <c r="X880" s="92" t="str">
        <f>R880*V880</f>
      </c>
      <c r="Y880" s="93" t="str">
        <f>S880*V880</f>
      </c>
      <c r="Z880" s="94" t="str">
        <f>IFERROR(INDEX('Cost_Components'!$T$2:$T$28,MATCH(E880,'Cost_Components'!$A$2:$A$28,0)),"")</f>
      </c>
      <c r="AA880" s="95" t="str">
        <f>IFERROR(INDEX('Cost_Components'!$U$2:$U$28,MATCH(E880,'Cost_Components'!$A$2:$A$28,0)),"")</f>
      </c>
      <c r="AB880" s="96" t="str">
        <f>IFERROR(INDEX('Cost_Components'!$V$2:$V$28,MATCH(E880,'Cost_Components'!$A$2:$A$28,0)),"")</f>
      </c>
      <c r="AC880" s="97" t="str">
        <f>IFERROR(INDEX('Cost_Components'!$M$2:$M$28,MATCH(E880,'Cost_Components'!$A$2:$A$28,0)),"")</f>
      </c>
      <c r="AD880" s="98" t="str">
        <f>IFERROR(INDEX('Cost_Components'!$N$2:$N$28,MATCH(E880,'Cost_Components'!$A$2:$A$28,0)),"")</f>
      </c>
      <c r="AE880" s="34" t="str">
        <f>IFERROR(INDEX('Cost_Components'!$O$2:$O$28,MATCH(E880,'Cost_Components'!$A$2:$A$28,0)),"")</f>
      </c>
      <c r="AF880" s="99" t="n">
        <v>104029.816863635</v>
      </c>
      <c r="AG880" s="100" t="n">
        <v>92647.4273948623</v>
      </c>
      <c r="AH880" s="101" t="str">
        <f>IF(H880="shared-count-once",COUNTIFS($A$2:$A$1405,A880,$B$2:$B$1405,B880,$E$2:$E$1405,E880),1)</f>
      </c>
      <c r="AI880" s="102" t="n">
        <v>319784682.33108</v>
      </c>
      <c r="AJ880" s="103" t="str">
        <f>IF(AI880=0,"",Q880/AI880)</f>
      </c>
      <c r="AK880" s="104" t="str">
        <f>IF(AI880=0,"",R880/AI880)</f>
      </c>
      <c r="AL880" s="105" t="str">
        <f>IF(AI880=0,"",S880/AI880)</f>
      </c>
      <c r="AM880" s="106" t="str">
        <f>IF(AI880=0,"",Y880/AI880)</f>
      </c>
    </row>
    <row r="881">
      <c r="A881" t="s">
        <v>115</v>
      </c>
      <c r="B881" s="73" t="n">
        <v>2046</v>
      </c>
      <c r="C881" t="s">
        <v>245</v>
      </c>
      <c r="D881" t="s">
        <v>235</v>
      </c>
      <c r="E881" s="74" t="s">
        <v>312</v>
      </c>
      <c r="F881" s="75" t="s">
        <v>313</v>
      </c>
      <c r="G881" s="76" t="s">
        <v>246</v>
      </c>
      <c r="H881" s="77" t="s">
        <v>240</v>
      </c>
      <c r="I881" s="78" t="s">
        <v>304</v>
      </c>
      <c r="J881" s="79" t="str">
        <f>IFERROR(INDEX('Cost_Components'!$K$2:$K$28,MATCH(E881,'Cost_Components'!$A$2:$A$28,0)),"")</f>
      </c>
      <c r="K881" s="80" t="str">
        <f>IF(OR(L881="",Z881="",AA881="",AB881=""),"",IF(B881&lt;AA881,L881,IF(B881&gt;AB881,Z881,L881+(Z881-L881)*MIN(MAX((B881-AA881+1)/MAX(AB881-AA881+1,1),0),1))))</f>
      </c>
      <c r="L881" s="81" t="str">
        <f>IFERROR(INDEX('Cost_Components'!$S$2:$S$28,MATCH(E881,'Cost_Components'!$A$2:$A$28,0)),"")</f>
      </c>
      <c r="M881" s="82" t="str">
        <f>IFERROR(INDEX('Cost_Components'!$L$2:$L$28,MATCH(E881,'Cost_Components'!$A$2:$A$28,0)),"")</f>
      </c>
      <c r="N881" s="83" t="str">
        <f>IFERROR(INDEX('Cost_Components'!$P$2:$P$28,MATCH(E881,'Cost_Components'!$A$2:$A$28,0)),"")</f>
      </c>
      <c r="O881" s="84" t="str">
        <f>AF881*J881</f>
      </c>
      <c r="P881" s="85" t="str">
        <f>AG881*J881</f>
      </c>
      <c r="Q881" s="86" t="str">
        <f>P881*L881*M881*N881</f>
      </c>
      <c r="R881" s="87" t="str">
        <f>O881*K881*M881*N881</f>
      </c>
      <c r="S881" s="88" t="str">
        <f>R881-Q881</f>
      </c>
      <c r="T881" s="34" t="str">
        <f>IFERROR(INDEX('Cost_Components'!$R$2:$R$28,MATCH(E881,'Cost_Components'!$A$2:$A$28,0)),"")</f>
      </c>
      <c r="U881" s="89" t="str">
        <f>IFERROR(INDEX('Cost_Components'!$Q$2:$Q$28,MATCH(E881,'Cost_Components'!$A$2:$A$28,0)),"")</f>
      </c>
      <c r="V881" s="90" t="str">
        <f>1/(1+'Calculation_Assumptions'!$B$5)^(B881-'Calculation_Assumptions'!$B$2)</f>
      </c>
      <c r="W881" s="91" t="str">
        <f>Q881*V881</f>
      </c>
      <c r="X881" s="92" t="str">
        <f>R881*V881</f>
      </c>
      <c r="Y881" s="93" t="str">
        <f>S881*V881</f>
      </c>
      <c r="Z881" s="94" t="str">
        <f>IFERROR(INDEX('Cost_Components'!$T$2:$T$28,MATCH(E881,'Cost_Components'!$A$2:$A$28,0)),"")</f>
      </c>
      <c r="AA881" s="95" t="str">
        <f>IFERROR(INDEX('Cost_Components'!$U$2:$U$28,MATCH(E881,'Cost_Components'!$A$2:$A$28,0)),"")</f>
      </c>
      <c r="AB881" s="96" t="str">
        <f>IFERROR(INDEX('Cost_Components'!$V$2:$V$28,MATCH(E881,'Cost_Components'!$A$2:$A$28,0)),"")</f>
      </c>
      <c r="AC881" s="97" t="str">
        <f>IFERROR(INDEX('Cost_Components'!$M$2:$M$28,MATCH(E881,'Cost_Components'!$A$2:$A$28,0)),"")</f>
      </c>
      <c r="AD881" s="98" t="str">
        <f>IFERROR(INDEX('Cost_Components'!$N$2:$N$28,MATCH(E881,'Cost_Components'!$A$2:$A$28,0)),"")</f>
      </c>
      <c r="AE881" s="34" t="str">
        <f>IFERROR(INDEX('Cost_Components'!$O$2:$O$28,MATCH(E881,'Cost_Components'!$A$2:$A$28,0)),"")</f>
      </c>
      <c r="AF881" s="99" t="n">
        <v>106500.74715375</v>
      </c>
      <c r="AG881" s="100" t="n">
        <v>94127.1149904586</v>
      </c>
      <c r="AH881" s="101" t="str">
        <f>IF(H881="shared-count-once",COUNTIFS($A$2:$A$1405,A881,$B$2:$B$1405,B881,$E$2:$E$1405,E881),1)</f>
      </c>
      <c r="AI881" s="102" t="n">
        <v>320645615.981408</v>
      </c>
      <c r="AJ881" s="103" t="str">
        <f>IF(AI881=0,"",Q881/AI881)</f>
      </c>
      <c r="AK881" s="104" t="str">
        <f>IF(AI881=0,"",R881/AI881)</f>
      </c>
      <c r="AL881" s="105" t="str">
        <f>IF(AI881=0,"",S881/AI881)</f>
      </c>
      <c r="AM881" s="106" t="str">
        <f>IF(AI881=0,"",Y881/AI881)</f>
      </c>
    </row>
    <row r="882">
      <c r="A882" t="s">
        <v>115</v>
      </c>
      <c r="B882" s="73" t="n">
        <v>2047</v>
      </c>
      <c r="C882" t="s">
        <v>245</v>
      </c>
      <c r="D882" t="s">
        <v>235</v>
      </c>
      <c r="E882" s="74" t="s">
        <v>312</v>
      </c>
      <c r="F882" s="75" t="s">
        <v>313</v>
      </c>
      <c r="G882" s="76" t="s">
        <v>246</v>
      </c>
      <c r="H882" s="77" t="s">
        <v>240</v>
      </c>
      <c r="I882" s="78" t="s">
        <v>304</v>
      </c>
      <c r="J882" s="79" t="str">
        <f>IFERROR(INDEX('Cost_Components'!$K$2:$K$28,MATCH(E882,'Cost_Components'!$A$2:$A$28,0)),"")</f>
      </c>
      <c r="K882" s="80" t="str">
        <f>IF(OR(L882="",Z882="",AA882="",AB882=""),"",IF(B882&lt;AA882,L882,IF(B882&gt;AB882,Z882,L882+(Z882-L882)*MIN(MAX((B882-AA882+1)/MAX(AB882-AA882+1,1),0),1))))</f>
      </c>
      <c r="L882" s="81" t="str">
        <f>IFERROR(INDEX('Cost_Components'!$S$2:$S$28,MATCH(E882,'Cost_Components'!$A$2:$A$28,0)),"")</f>
      </c>
      <c r="M882" s="82" t="str">
        <f>IFERROR(INDEX('Cost_Components'!$L$2:$L$28,MATCH(E882,'Cost_Components'!$A$2:$A$28,0)),"")</f>
      </c>
      <c r="N882" s="83" t="str">
        <f>IFERROR(INDEX('Cost_Components'!$P$2:$P$28,MATCH(E882,'Cost_Components'!$A$2:$A$28,0)),"")</f>
      </c>
      <c r="O882" s="84" t="str">
        <f>AF882*J882</f>
      </c>
      <c r="P882" s="85" t="str">
        <f>AG882*J882</f>
      </c>
      <c r="Q882" s="86" t="str">
        <f>P882*L882*M882*N882</f>
      </c>
      <c r="R882" s="87" t="str">
        <f>O882*K882*M882*N882</f>
      </c>
      <c r="S882" s="88" t="str">
        <f>R882-Q882</f>
      </c>
      <c r="T882" s="34" t="str">
        <f>IFERROR(INDEX('Cost_Components'!$R$2:$R$28,MATCH(E882,'Cost_Components'!$A$2:$A$28,0)),"")</f>
      </c>
      <c r="U882" s="89" t="str">
        <f>IFERROR(INDEX('Cost_Components'!$Q$2:$Q$28,MATCH(E882,'Cost_Components'!$A$2:$A$28,0)),"")</f>
      </c>
      <c r="V882" s="90" t="str">
        <f>1/(1+'Calculation_Assumptions'!$B$5)^(B882-'Calculation_Assumptions'!$B$2)</f>
      </c>
      <c r="W882" s="91" t="str">
        <f>Q882*V882</f>
      </c>
      <c r="X882" s="92" t="str">
        <f>R882*V882</f>
      </c>
      <c r="Y882" s="93" t="str">
        <f>S882*V882</f>
      </c>
      <c r="Z882" s="94" t="str">
        <f>IFERROR(INDEX('Cost_Components'!$T$2:$T$28,MATCH(E882,'Cost_Components'!$A$2:$A$28,0)),"")</f>
      </c>
      <c r="AA882" s="95" t="str">
        <f>IFERROR(INDEX('Cost_Components'!$U$2:$U$28,MATCH(E882,'Cost_Components'!$A$2:$A$28,0)),"")</f>
      </c>
      <c r="AB882" s="96" t="str">
        <f>IFERROR(INDEX('Cost_Components'!$V$2:$V$28,MATCH(E882,'Cost_Components'!$A$2:$A$28,0)),"")</f>
      </c>
      <c r="AC882" s="97" t="str">
        <f>IFERROR(INDEX('Cost_Components'!$M$2:$M$28,MATCH(E882,'Cost_Components'!$A$2:$A$28,0)),"")</f>
      </c>
      <c r="AD882" s="98" t="str">
        <f>IFERROR(INDEX('Cost_Components'!$N$2:$N$28,MATCH(E882,'Cost_Components'!$A$2:$A$28,0)),"")</f>
      </c>
      <c r="AE882" s="34" t="str">
        <f>IFERROR(INDEX('Cost_Components'!$O$2:$O$28,MATCH(E882,'Cost_Components'!$A$2:$A$28,0)),"")</f>
      </c>
      <c r="AF882" s="99" t="n">
        <v>109022.735079558</v>
      </c>
      <c r="AG882" s="100" t="n">
        <v>95620.3979490639</v>
      </c>
      <c r="AH882" s="101" t="str">
        <f>IF(H882="shared-count-once",COUNTIFS($A$2:$A$1405,A882,$B$2:$B$1405,B882,$E$2:$E$1405,E882),1)</f>
      </c>
      <c r="AI882" s="102" t="n">
        <v>321429520.522875</v>
      </c>
      <c r="AJ882" s="103" t="str">
        <f>IF(AI882=0,"",Q882/AI882)</f>
      </c>
      <c r="AK882" s="104" t="str">
        <f>IF(AI882=0,"",R882/AI882)</f>
      </c>
      <c r="AL882" s="105" t="str">
        <f>IF(AI882=0,"",S882/AI882)</f>
      </c>
      <c r="AM882" s="106" t="str">
        <f>IF(AI882=0,"",Y882/AI882)</f>
      </c>
    </row>
    <row r="883">
      <c r="A883" t="s">
        <v>115</v>
      </c>
      <c r="B883" s="73" t="n">
        <v>2048</v>
      </c>
      <c r="C883" t="s">
        <v>245</v>
      </c>
      <c r="D883" t="s">
        <v>235</v>
      </c>
      <c r="E883" s="74" t="s">
        <v>312</v>
      </c>
      <c r="F883" s="75" t="s">
        <v>313</v>
      </c>
      <c r="G883" s="76" t="s">
        <v>246</v>
      </c>
      <c r="H883" s="77" t="s">
        <v>240</v>
      </c>
      <c r="I883" s="78" t="s">
        <v>304</v>
      </c>
      <c r="J883" s="79" t="str">
        <f>IFERROR(INDEX('Cost_Components'!$K$2:$K$28,MATCH(E883,'Cost_Components'!$A$2:$A$28,0)),"")</f>
      </c>
      <c r="K883" s="80" t="str">
        <f>IF(OR(L883="",Z883="",AA883="",AB883=""),"",IF(B883&lt;AA883,L883,IF(B883&gt;AB883,Z883,L883+(Z883-L883)*MIN(MAX((B883-AA883+1)/MAX(AB883-AA883+1,1),0),1))))</f>
      </c>
      <c r="L883" s="81" t="str">
        <f>IFERROR(INDEX('Cost_Components'!$S$2:$S$28,MATCH(E883,'Cost_Components'!$A$2:$A$28,0)),"")</f>
      </c>
      <c r="M883" s="82" t="str">
        <f>IFERROR(INDEX('Cost_Components'!$L$2:$L$28,MATCH(E883,'Cost_Components'!$A$2:$A$28,0)),"")</f>
      </c>
      <c r="N883" s="83" t="str">
        <f>IFERROR(INDEX('Cost_Components'!$P$2:$P$28,MATCH(E883,'Cost_Components'!$A$2:$A$28,0)),"")</f>
      </c>
      <c r="O883" s="84" t="str">
        <f>AF883*J883</f>
      </c>
      <c r="P883" s="85" t="str">
        <f>AG883*J883</f>
      </c>
      <c r="Q883" s="86" t="str">
        <f>P883*L883*M883*N883</f>
      </c>
      <c r="R883" s="87" t="str">
        <f>O883*K883*M883*N883</f>
      </c>
      <c r="S883" s="88" t="str">
        <f>R883-Q883</f>
      </c>
      <c r="T883" s="34" t="str">
        <f>IFERROR(INDEX('Cost_Components'!$R$2:$R$28,MATCH(E883,'Cost_Components'!$A$2:$A$28,0)),"")</f>
      </c>
      <c r="U883" s="89" t="str">
        <f>IFERROR(INDEX('Cost_Components'!$Q$2:$Q$28,MATCH(E883,'Cost_Components'!$A$2:$A$28,0)),"")</f>
      </c>
      <c r="V883" s="90" t="str">
        <f>1/(1+'Calculation_Assumptions'!$B$5)^(B883-'Calculation_Assumptions'!$B$2)</f>
      </c>
      <c r="W883" s="91" t="str">
        <f>Q883*V883</f>
      </c>
      <c r="X883" s="92" t="str">
        <f>R883*V883</f>
      </c>
      <c r="Y883" s="93" t="str">
        <f>S883*V883</f>
      </c>
      <c r="Z883" s="94" t="str">
        <f>IFERROR(INDEX('Cost_Components'!$T$2:$T$28,MATCH(E883,'Cost_Components'!$A$2:$A$28,0)),"")</f>
      </c>
      <c r="AA883" s="95" t="str">
        <f>IFERROR(INDEX('Cost_Components'!$U$2:$U$28,MATCH(E883,'Cost_Components'!$A$2:$A$28,0)),"")</f>
      </c>
      <c r="AB883" s="96" t="str">
        <f>IFERROR(INDEX('Cost_Components'!$V$2:$V$28,MATCH(E883,'Cost_Components'!$A$2:$A$28,0)),"")</f>
      </c>
      <c r="AC883" s="97" t="str">
        <f>IFERROR(INDEX('Cost_Components'!$M$2:$M$28,MATCH(E883,'Cost_Components'!$A$2:$A$28,0)),"")</f>
      </c>
      <c r="AD883" s="98" t="str">
        <f>IFERROR(INDEX('Cost_Components'!$N$2:$N$28,MATCH(E883,'Cost_Components'!$A$2:$A$28,0)),"")</f>
      </c>
      <c r="AE883" s="34" t="str">
        <f>IFERROR(INDEX('Cost_Components'!$O$2:$O$28,MATCH(E883,'Cost_Components'!$A$2:$A$28,0)),"")</f>
      </c>
      <c r="AF883" s="99" t="n">
        <v>111687.062596794</v>
      </c>
      <c r="AG883" s="100" t="n">
        <v>97221.6274838856</v>
      </c>
      <c r="AH883" s="101" t="str">
        <f>IF(H883="shared-count-once",COUNTIFS($A$2:$A$1405,A883,$B$2:$B$1405,B883,$E$2:$E$1405,E883),1)</f>
      </c>
      <c r="AI883" s="102" t="n">
        <v>322136832.260161</v>
      </c>
      <c r="AJ883" s="103" t="str">
        <f>IF(AI883=0,"",Q883/AI883)</f>
      </c>
      <c r="AK883" s="104" t="str">
        <f>IF(AI883=0,"",R883/AI883)</f>
      </c>
      <c r="AL883" s="105" t="str">
        <f>IF(AI883=0,"",S883/AI883)</f>
      </c>
      <c r="AM883" s="106" t="str">
        <f>IF(AI883=0,"",Y883/AI883)</f>
      </c>
    </row>
    <row r="884">
      <c r="A884" t="s">
        <v>115</v>
      </c>
      <c r="B884" s="73" t="n">
        <v>2049</v>
      </c>
      <c r="C884" t="s">
        <v>245</v>
      </c>
      <c r="D884" t="s">
        <v>235</v>
      </c>
      <c r="E884" s="74" t="s">
        <v>312</v>
      </c>
      <c r="F884" s="75" t="s">
        <v>313</v>
      </c>
      <c r="G884" s="76" t="s">
        <v>246</v>
      </c>
      <c r="H884" s="77" t="s">
        <v>240</v>
      </c>
      <c r="I884" s="78" t="s">
        <v>304</v>
      </c>
      <c r="J884" s="79" t="str">
        <f>IFERROR(INDEX('Cost_Components'!$K$2:$K$28,MATCH(E884,'Cost_Components'!$A$2:$A$28,0)),"")</f>
      </c>
      <c r="K884" s="80" t="str">
        <f>IF(OR(L884="",Z884="",AA884="",AB884=""),"",IF(B884&lt;AA884,L884,IF(B884&gt;AB884,Z884,L884+(Z884-L884)*MIN(MAX((B884-AA884+1)/MAX(AB884-AA884+1,1),0),1))))</f>
      </c>
      <c r="L884" s="81" t="str">
        <f>IFERROR(INDEX('Cost_Components'!$S$2:$S$28,MATCH(E884,'Cost_Components'!$A$2:$A$28,0)),"")</f>
      </c>
      <c r="M884" s="82" t="str">
        <f>IFERROR(INDEX('Cost_Components'!$L$2:$L$28,MATCH(E884,'Cost_Components'!$A$2:$A$28,0)),"")</f>
      </c>
      <c r="N884" s="83" t="str">
        <f>IFERROR(INDEX('Cost_Components'!$P$2:$P$28,MATCH(E884,'Cost_Components'!$A$2:$A$28,0)),"")</f>
      </c>
      <c r="O884" s="84" t="str">
        <f>AF884*J884</f>
      </c>
      <c r="P884" s="85" t="str">
        <f>AG884*J884</f>
      </c>
      <c r="Q884" s="86" t="str">
        <f>P884*L884*M884*N884</f>
      </c>
      <c r="R884" s="87" t="str">
        <f>O884*K884*M884*N884</f>
      </c>
      <c r="S884" s="88" t="str">
        <f>R884-Q884</f>
      </c>
      <c r="T884" s="34" t="str">
        <f>IFERROR(INDEX('Cost_Components'!$R$2:$R$28,MATCH(E884,'Cost_Components'!$A$2:$A$28,0)),"")</f>
      </c>
      <c r="U884" s="89" t="str">
        <f>IFERROR(INDEX('Cost_Components'!$Q$2:$Q$28,MATCH(E884,'Cost_Components'!$A$2:$A$28,0)),"")</f>
      </c>
      <c r="V884" s="90" t="str">
        <f>1/(1+'Calculation_Assumptions'!$B$5)^(B884-'Calculation_Assumptions'!$B$2)</f>
      </c>
      <c r="W884" s="91" t="str">
        <f>Q884*V884</f>
      </c>
      <c r="X884" s="92" t="str">
        <f>R884*V884</f>
      </c>
      <c r="Y884" s="93" t="str">
        <f>S884*V884</f>
      </c>
      <c r="Z884" s="94" t="str">
        <f>IFERROR(INDEX('Cost_Components'!$T$2:$T$28,MATCH(E884,'Cost_Components'!$A$2:$A$28,0)),"")</f>
      </c>
      <c r="AA884" s="95" t="str">
        <f>IFERROR(INDEX('Cost_Components'!$U$2:$U$28,MATCH(E884,'Cost_Components'!$A$2:$A$28,0)),"")</f>
      </c>
      <c r="AB884" s="96" t="str">
        <f>IFERROR(INDEX('Cost_Components'!$V$2:$V$28,MATCH(E884,'Cost_Components'!$A$2:$A$28,0)),"")</f>
      </c>
      <c r="AC884" s="97" t="str">
        <f>IFERROR(INDEX('Cost_Components'!$M$2:$M$28,MATCH(E884,'Cost_Components'!$A$2:$A$28,0)),"")</f>
      </c>
      <c r="AD884" s="98" t="str">
        <f>IFERROR(INDEX('Cost_Components'!$N$2:$N$28,MATCH(E884,'Cost_Components'!$A$2:$A$28,0)),"")</f>
      </c>
      <c r="AE884" s="34" t="str">
        <f>IFERROR(INDEX('Cost_Components'!$O$2:$O$28,MATCH(E884,'Cost_Components'!$A$2:$A$28,0)),"")</f>
      </c>
      <c r="AF884" s="99" t="n">
        <v>114385.013208197</v>
      </c>
      <c r="AG884" s="100" t="n">
        <v>98824.2281459214</v>
      </c>
      <c r="AH884" s="101" t="str">
        <f>IF(H884="shared-count-once",COUNTIFS($A$2:$A$1405,A884,$B$2:$B$1405,B884,$E$2:$E$1405,E884),1)</f>
      </c>
      <c r="AI884" s="102" t="n">
        <v>322765819.752681</v>
      </c>
      <c r="AJ884" s="103" t="str">
        <f>IF(AI884=0,"",Q884/AI884)</f>
      </c>
      <c r="AK884" s="104" t="str">
        <f>IF(AI884=0,"",R884/AI884)</f>
      </c>
      <c r="AL884" s="105" t="str">
        <f>IF(AI884=0,"",S884/AI884)</f>
      </c>
      <c r="AM884" s="106" t="str">
        <f>IF(AI884=0,"",Y884/AI884)</f>
      </c>
    </row>
    <row r="885">
      <c r="A885" t="s">
        <v>115</v>
      </c>
      <c r="B885" s="73" t="n">
        <v>2050</v>
      </c>
      <c r="C885" t="s">
        <v>245</v>
      </c>
      <c r="D885" t="s">
        <v>235</v>
      </c>
      <c r="E885" s="74" t="s">
        <v>312</v>
      </c>
      <c r="F885" s="75" t="s">
        <v>313</v>
      </c>
      <c r="G885" s="76" t="s">
        <v>246</v>
      </c>
      <c r="H885" s="77" t="s">
        <v>240</v>
      </c>
      <c r="I885" s="78" t="s">
        <v>304</v>
      </c>
      <c r="J885" s="79" t="str">
        <f>IFERROR(INDEX('Cost_Components'!$K$2:$K$28,MATCH(E885,'Cost_Components'!$A$2:$A$28,0)),"")</f>
      </c>
      <c r="K885" s="80" t="str">
        <f>IF(OR(L885="",Z885="",AA885="",AB885=""),"",IF(B885&lt;AA885,L885,IF(B885&gt;AB885,Z885,L885+(Z885-L885)*MIN(MAX((B885-AA885+1)/MAX(AB885-AA885+1,1),0),1))))</f>
      </c>
      <c r="L885" s="81" t="str">
        <f>IFERROR(INDEX('Cost_Components'!$S$2:$S$28,MATCH(E885,'Cost_Components'!$A$2:$A$28,0)),"")</f>
      </c>
      <c r="M885" s="82" t="str">
        <f>IFERROR(INDEX('Cost_Components'!$L$2:$L$28,MATCH(E885,'Cost_Components'!$A$2:$A$28,0)),"")</f>
      </c>
      <c r="N885" s="83" t="str">
        <f>IFERROR(INDEX('Cost_Components'!$P$2:$P$28,MATCH(E885,'Cost_Components'!$A$2:$A$28,0)),"")</f>
      </c>
      <c r="O885" s="84" t="str">
        <f>AF885*J885</f>
      </c>
      <c r="P885" s="85" t="str">
        <f>AG885*J885</f>
      </c>
      <c r="Q885" s="86" t="str">
        <f>P885*L885*M885*N885</f>
      </c>
      <c r="R885" s="87" t="str">
        <f>O885*K885*M885*N885</f>
      </c>
      <c r="S885" s="88" t="str">
        <f>R885-Q885</f>
      </c>
      <c r="T885" s="34" t="str">
        <f>IFERROR(INDEX('Cost_Components'!$R$2:$R$28,MATCH(E885,'Cost_Components'!$A$2:$A$28,0)),"")</f>
      </c>
      <c r="U885" s="89" t="str">
        <f>IFERROR(INDEX('Cost_Components'!$Q$2:$Q$28,MATCH(E885,'Cost_Components'!$A$2:$A$28,0)),"")</f>
      </c>
      <c r="V885" s="90" t="str">
        <f>1/(1+'Calculation_Assumptions'!$B$5)^(B885-'Calculation_Assumptions'!$B$2)</f>
      </c>
      <c r="W885" s="91" t="str">
        <f>Q885*V885</f>
      </c>
      <c r="X885" s="92" t="str">
        <f>R885*V885</f>
      </c>
      <c r="Y885" s="93" t="str">
        <f>S885*V885</f>
      </c>
      <c r="Z885" s="94" t="str">
        <f>IFERROR(INDEX('Cost_Components'!$T$2:$T$28,MATCH(E885,'Cost_Components'!$A$2:$A$28,0)),"")</f>
      </c>
      <c r="AA885" s="95" t="str">
        <f>IFERROR(INDEX('Cost_Components'!$U$2:$U$28,MATCH(E885,'Cost_Components'!$A$2:$A$28,0)),"")</f>
      </c>
      <c r="AB885" s="96" t="str">
        <f>IFERROR(INDEX('Cost_Components'!$V$2:$V$28,MATCH(E885,'Cost_Components'!$A$2:$A$28,0)),"")</f>
      </c>
      <c r="AC885" s="97" t="str">
        <f>IFERROR(INDEX('Cost_Components'!$M$2:$M$28,MATCH(E885,'Cost_Components'!$A$2:$A$28,0)),"")</f>
      </c>
      <c r="AD885" s="98" t="str">
        <f>IFERROR(INDEX('Cost_Components'!$N$2:$N$28,MATCH(E885,'Cost_Components'!$A$2:$A$28,0)),"")</f>
      </c>
      <c r="AE885" s="34" t="str">
        <f>IFERROR(INDEX('Cost_Components'!$O$2:$O$28,MATCH(E885,'Cost_Components'!$A$2:$A$28,0)),"")</f>
      </c>
      <c r="AF885" s="99" t="n">
        <v>117097.126343537</v>
      </c>
      <c r="AG885" s="100" t="n">
        <v>100410.417452596</v>
      </c>
      <c r="AH885" s="101" t="str">
        <f>IF(H885="shared-count-once",COUNTIFS($A$2:$A$1405,A885,$B$2:$B$1405,B885,$E$2:$E$1405,E885),1)</f>
      </c>
      <c r="AI885" s="102" t="n">
        <v>323312042.563285</v>
      </c>
      <c r="AJ885" s="103" t="str">
        <f>IF(AI885=0,"",Q885/AI885)</f>
      </c>
      <c r="AK885" s="104" t="str">
        <f>IF(AI885=0,"",R885/AI885)</f>
      </c>
      <c r="AL885" s="105" t="str">
        <f>IF(AI885=0,"",S885/AI885)</f>
      </c>
      <c r="AM885" s="106" t="str">
        <f>IF(AI885=0,"",Y885/AI885)</f>
      </c>
    </row>
    <row r="886">
      <c r="A886" t="s">
        <v>115</v>
      </c>
      <c r="B886" s="73" t="n">
        <v>2025</v>
      </c>
      <c r="C886" t="s">
        <v>245</v>
      </c>
      <c r="D886" t="s">
        <v>235</v>
      </c>
      <c r="E886" s="74" t="s">
        <v>315</v>
      </c>
      <c r="F886" s="75" t="s">
        <v>316</v>
      </c>
      <c r="G886" s="76" t="s">
        <v>246</v>
      </c>
      <c r="H886" s="77" t="s">
        <v>240</v>
      </c>
      <c r="I886" s="78" t="s">
        <v>304</v>
      </c>
      <c r="J886" s="79" t="str">
        <f>IFERROR(INDEX('Cost_Components'!$K$2:$K$28,MATCH(E886,'Cost_Components'!$A$2:$A$28,0)),"")</f>
      </c>
      <c r="K886" s="80" t="str">
        <f>IF(OR(L886="",Z886="",AA886="",AB886=""),"",IF(B886&lt;AA886,L886,IF(B886&gt;AB886,Z886,L886+(Z886-L886)*MIN(MAX((B886-AA886+1)/MAX(AB886-AA886+1,1),0),1))))</f>
      </c>
      <c r="L886" s="81" t="str">
        <f>IFERROR(INDEX('Cost_Components'!$S$2:$S$28,MATCH(E886,'Cost_Components'!$A$2:$A$28,0)),"")</f>
      </c>
      <c r="M886" s="82" t="str">
        <f>IFERROR(INDEX('Cost_Components'!$L$2:$L$28,MATCH(E886,'Cost_Components'!$A$2:$A$28,0)),"")</f>
      </c>
      <c r="N886" s="83" t="str">
        <f>IFERROR(INDEX('Cost_Components'!$P$2:$P$28,MATCH(E886,'Cost_Components'!$A$2:$A$28,0)),"")</f>
      </c>
      <c r="O886" s="84" t="str">
        <f>AF886*J886</f>
      </c>
      <c r="P886" s="85" t="str">
        <f>AG886*J886</f>
      </c>
      <c r="Q886" s="86" t="str">
        <f>P886*L886*M886*N886</f>
      </c>
      <c r="R886" s="87" t="str">
        <f>O886*K886*M886*N886</f>
      </c>
      <c r="S886" s="88" t="str">
        <f>R886-Q886</f>
      </c>
      <c r="T886" s="34" t="str">
        <f>IFERROR(INDEX('Cost_Components'!$R$2:$R$28,MATCH(E886,'Cost_Components'!$A$2:$A$28,0)),"")</f>
      </c>
      <c r="U886" s="89" t="str">
        <f>IFERROR(INDEX('Cost_Components'!$Q$2:$Q$28,MATCH(E886,'Cost_Components'!$A$2:$A$28,0)),"")</f>
      </c>
      <c r="V886" s="90" t="str">
        <f>1/(1+'Calculation_Assumptions'!$B$5)^(B886-'Calculation_Assumptions'!$B$2)</f>
      </c>
      <c r="W886" s="91" t="str">
        <f>Q886*V886</f>
      </c>
      <c r="X886" s="92" t="str">
        <f>R886*V886</f>
      </c>
      <c r="Y886" s="93" t="str">
        <f>S886*V886</f>
      </c>
      <c r="Z886" s="94" t="str">
        <f>IFERROR(INDEX('Cost_Components'!$T$2:$T$28,MATCH(E886,'Cost_Components'!$A$2:$A$28,0)),"")</f>
      </c>
      <c r="AA886" s="95" t="str">
        <f>IFERROR(INDEX('Cost_Components'!$U$2:$U$28,MATCH(E886,'Cost_Components'!$A$2:$A$28,0)),"")</f>
      </c>
      <c r="AB886" s="96" t="str">
        <f>IFERROR(INDEX('Cost_Components'!$V$2:$V$28,MATCH(E886,'Cost_Components'!$A$2:$A$28,0)),"")</f>
      </c>
      <c r="AC886" s="97" t="str">
        <f>IFERROR(INDEX('Cost_Components'!$M$2:$M$28,MATCH(E886,'Cost_Components'!$A$2:$A$28,0)),"")</f>
      </c>
      <c r="AD886" s="98" t="str">
        <f>IFERROR(INDEX('Cost_Components'!$N$2:$N$28,MATCH(E886,'Cost_Components'!$A$2:$A$28,0)),"")</f>
      </c>
      <c r="AE886" s="34" t="str">
        <f>IFERROR(INDEX('Cost_Components'!$O$2:$O$28,MATCH(E886,'Cost_Components'!$A$2:$A$28,0)),"")</f>
      </c>
      <c r="AF886" s="99" t="n">
        <v>72410.0126071927</v>
      </c>
      <c r="AG886" s="100" t="n">
        <v>72327.6954716223</v>
      </c>
      <c r="AH886" s="101" t="str">
        <f>IF(H886="shared-count-once",COUNTIFS($A$2:$A$1405,A886,$B$2:$B$1405,B886,$E$2:$E$1405,E886),1)</f>
      </c>
      <c r="AI886" s="102" t="n">
        <v>288391907.644456</v>
      </c>
      <c r="AJ886" s="103" t="str">
        <f>IF(AI886=0,"",Q886/AI886)</f>
      </c>
      <c r="AK886" s="104" t="str">
        <f>IF(AI886=0,"",R886/AI886)</f>
      </c>
      <c r="AL886" s="105" t="str">
        <f>IF(AI886=0,"",S886/AI886)</f>
      </c>
      <c r="AM886" s="106" t="str">
        <f>IF(AI886=0,"",Y886/AI886)</f>
      </c>
    </row>
    <row r="887">
      <c r="A887" t="s">
        <v>115</v>
      </c>
      <c r="B887" s="73" t="n">
        <v>2026</v>
      </c>
      <c r="C887" t="s">
        <v>245</v>
      </c>
      <c r="D887" t="s">
        <v>235</v>
      </c>
      <c r="E887" s="74" t="s">
        <v>315</v>
      </c>
      <c r="F887" s="75" t="s">
        <v>316</v>
      </c>
      <c r="G887" s="76" t="s">
        <v>246</v>
      </c>
      <c r="H887" s="77" t="s">
        <v>240</v>
      </c>
      <c r="I887" s="78" t="s">
        <v>304</v>
      </c>
      <c r="J887" s="79" t="str">
        <f>IFERROR(INDEX('Cost_Components'!$K$2:$K$28,MATCH(E887,'Cost_Components'!$A$2:$A$28,0)),"")</f>
      </c>
      <c r="K887" s="80" t="str">
        <f>IF(OR(L887="",Z887="",AA887="",AB887=""),"",IF(B887&lt;AA887,L887,IF(B887&gt;AB887,Z887,L887+(Z887-L887)*MIN(MAX((B887-AA887+1)/MAX(AB887-AA887+1,1),0),1))))</f>
      </c>
      <c r="L887" s="81" t="str">
        <f>IFERROR(INDEX('Cost_Components'!$S$2:$S$28,MATCH(E887,'Cost_Components'!$A$2:$A$28,0)),"")</f>
      </c>
      <c r="M887" s="82" t="str">
        <f>IFERROR(INDEX('Cost_Components'!$L$2:$L$28,MATCH(E887,'Cost_Components'!$A$2:$A$28,0)),"")</f>
      </c>
      <c r="N887" s="83" t="str">
        <f>IFERROR(INDEX('Cost_Components'!$P$2:$P$28,MATCH(E887,'Cost_Components'!$A$2:$A$28,0)),"")</f>
      </c>
      <c r="O887" s="84" t="str">
        <f>AF887*J887</f>
      </c>
      <c r="P887" s="85" t="str">
        <f>AG887*J887</f>
      </c>
      <c r="Q887" s="86" t="str">
        <f>P887*L887*M887*N887</f>
      </c>
      <c r="R887" s="87" t="str">
        <f>O887*K887*M887*N887</f>
      </c>
      <c r="S887" s="88" t="str">
        <f>R887-Q887</f>
      </c>
      <c r="T887" s="34" t="str">
        <f>IFERROR(INDEX('Cost_Components'!$R$2:$R$28,MATCH(E887,'Cost_Components'!$A$2:$A$28,0)),"")</f>
      </c>
      <c r="U887" s="89" t="str">
        <f>IFERROR(INDEX('Cost_Components'!$Q$2:$Q$28,MATCH(E887,'Cost_Components'!$A$2:$A$28,0)),"")</f>
      </c>
      <c r="V887" s="90" t="str">
        <f>1/(1+'Calculation_Assumptions'!$B$5)^(B887-'Calculation_Assumptions'!$B$2)</f>
      </c>
      <c r="W887" s="91" t="str">
        <f>Q887*V887</f>
      </c>
      <c r="X887" s="92" t="str">
        <f>R887*V887</f>
      </c>
      <c r="Y887" s="93" t="str">
        <f>S887*V887</f>
      </c>
      <c r="Z887" s="94" t="str">
        <f>IFERROR(INDEX('Cost_Components'!$T$2:$T$28,MATCH(E887,'Cost_Components'!$A$2:$A$28,0)),"")</f>
      </c>
      <c r="AA887" s="95" t="str">
        <f>IFERROR(INDEX('Cost_Components'!$U$2:$U$28,MATCH(E887,'Cost_Components'!$A$2:$A$28,0)),"")</f>
      </c>
      <c r="AB887" s="96" t="str">
        <f>IFERROR(INDEX('Cost_Components'!$V$2:$V$28,MATCH(E887,'Cost_Components'!$A$2:$A$28,0)),"")</f>
      </c>
      <c r="AC887" s="97" t="str">
        <f>IFERROR(INDEX('Cost_Components'!$M$2:$M$28,MATCH(E887,'Cost_Components'!$A$2:$A$28,0)),"")</f>
      </c>
      <c r="AD887" s="98" t="str">
        <f>IFERROR(INDEX('Cost_Components'!$N$2:$N$28,MATCH(E887,'Cost_Components'!$A$2:$A$28,0)),"")</f>
      </c>
      <c r="AE887" s="34" t="str">
        <f>IFERROR(INDEX('Cost_Components'!$O$2:$O$28,MATCH(E887,'Cost_Components'!$A$2:$A$28,0)),"")</f>
      </c>
      <c r="AF887" s="99" t="n">
        <v>73030.5928600547</v>
      </c>
      <c r="AG887" s="100" t="n">
        <v>72799.2940063161</v>
      </c>
      <c r="AH887" s="101" t="str">
        <f>IF(H887="shared-count-once",COUNTIFS($A$2:$A$1405,A887,$B$2:$B$1405,B887,$E$2:$E$1405,E887),1)</f>
      </c>
      <c r="AI887" s="102" t="n">
        <v>290472130.233437</v>
      </c>
      <c r="AJ887" s="103" t="str">
        <f>IF(AI887=0,"",Q887/AI887)</f>
      </c>
      <c r="AK887" s="104" t="str">
        <f>IF(AI887=0,"",R887/AI887)</f>
      </c>
      <c r="AL887" s="105" t="str">
        <f>IF(AI887=0,"",S887/AI887)</f>
      </c>
      <c r="AM887" s="106" t="str">
        <f>IF(AI887=0,"",Y887/AI887)</f>
      </c>
    </row>
    <row r="888">
      <c r="A888" t="s">
        <v>115</v>
      </c>
      <c r="B888" s="73" t="n">
        <v>2027</v>
      </c>
      <c r="C888" t="s">
        <v>245</v>
      </c>
      <c r="D888" t="s">
        <v>235</v>
      </c>
      <c r="E888" s="74" t="s">
        <v>315</v>
      </c>
      <c r="F888" s="75" t="s">
        <v>316</v>
      </c>
      <c r="G888" s="76" t="s">
        <v>246</v>
      </c>
      <c r="H888" s="77" t="s">
        <v>240</v>
      </c>
      <c r="I888" s="78" t="s">
        <v>304</v>
      </c>
      <c r="J888" s="79" t="str">
        <f>IFERROR(INDEX('Cost_Components'!$K$2:$K$28,MATCH(E888,'Cost_Components'!$A$2:$A$28,0)),"")</f>
      </c>
      <c r="K888" s="80" t="str">
        <f>IF(OR(L888="",Z888="",AA888="",AB888=""),"",IF(B888&lt;AA888,L888,IF(B888&gt;AB888,Z888,L888+(Z888-L888)*MIN(MAX((B888-AA888+1)/MAX(AB888-AA888+1,1),0),1))))</f>
      </c>
      <c r="L888" s="81" t="str">
        <f>IFERROR(INDEX('Cost_Components'!$S$2:$S$28,MATCH(E888,'Cost_Components'!$A$2:$A$28,0)),"")</f>
      </c>
      <c r="M888" s="82" t="str">
        <f>IFERROR(INDEX('Cost_Components'!$L$2:$L$28,MATCH(E888,'Cost_Components'!$A$2:$A$28,0)),"")</f>
      </c>
      <c r="N888" s="83" t="str">
        <f>IFERROR(INDEX('Cost_Components'!$P$2:$P$28,MATCH(E888,'Cost_Components'!$A$2:$A$28,0)),"")</f>
      </c>
      <c r="O888" s="84" t="str">
        <f>AF888*J888</f>
      </c>
      <c r="P888" s="85" t="str">
        <f>AG888*J888</f>
      </c>
      <c r="Q888" s="86" t="str">
        <f>P888*L888*M888*N888</f>
      </c>
      <c r="R888" s="87" t="str">
        <f>O888*K888*M888*N888</f>
      </c>
      <c r="S888" s="88" t="str">
        <f>R888-Q888</f>
      </c>
      <c r="T888" s="34" t="str">
        <f>IFERROR(INDEX('Cost_Components'!$R$2:$R$28,MATCH(E888,'Cost_Components'!$A$2:$A$28,0)),"")</f>
      </c>
      <c r="U888" s="89" t="str">
        <f>IFERROR(INDEX('Cost_Components'!$Q$2:$Q$28,MATCH(E888,'Cost_Components'!$A$2:$A$28,0)),"")</f>
      </c>
      <c r="V888" s="90" t="str">
        <f>1/(1+'Calculation_Assumptions'!$B$5)^(B888-'Calculation_Assumptions'!$B$2)</f>
      </c>
      <c r="W888" s="91" t="str">
        <f>Q888*V888</f>
      </c>
      <c r="X888" s="92" t="str">
        <f>R888*V888</f>
      </c>
      <c r="Y888" s="93" t="str">
        <f>S888*V888</f>
      </c>
      <c r="Z888" s="94" t="str">
        <f>IFERROR(INDEX('Cost_Components'!$T$2:$T$28,MATCH(E888,'Cost_Components'!$A$2:$A$28,0)),"")</f>
      </c>
      <c r="AA888" s="95" t="str">
        <f>IFERROR(INDEX('Cost_Components'!$U$2:$U$28,MATCH(E888,'Cost_Components'!$A$2:$A$28,0)),"")</f>
      </c>
      <c r="AB888" s="96" t="str">
        <f>IFERROR(INDEX('Cost_Components'!$V$2:$V$28,MATCH(E888,'Cost_Components'!$A$2:$A$28,0)),"")</f>
      </c>
      <c r="AC888" s="97" t="str">
        <f>IFERROR(INDEX('Cost_Components'!$M$2:$M$28,MATCH(E888,'Cost_Components'!$A$2:$A$28,0)),"")</f>
      </c>
      <c r="AD888" s="98" t="str">
        <f>IFERROR(INDEX('Cost_Components'!$N$2:$N$28,MATCH(E888,'Cost_Components'!$A$2:$A$28,0)),"")</f>
      </c>
      <c r="AE888" s="34" t="str">
        <f>IFERROR(INDEX('Cost_Components'!$O$2:$O$28,MATCH(E888,'Cost_Components'!$A$2:$A$28,0)),"")</f>
      </c>
      <c r="AF888" s="99" t="n">
        <v>73738.2532170868</v>
      </c>
      <c r="AG888" s="100" t="n">
        <v>73300.9803491612</v>
      </c>
      <c r="AH888" s="101" t="str">
        <f>IF(H888="shared-count-once",COUNTIFS($A$2:$A$1405,A888,$B$2:$B$1405,B888,$E$2:$E$1405,E888),1)</f>
      </c>
      <c r="AI888" s="102" t="n">
        <v>292505080.826208</v>
      </c>
      <c r="AJ888" s="103" t="str">
        <f>IF(AI888=0,"",Q888/AI888)</f>
      </c>
      <c r="AK888" s="104" t="str">
        <f>IF(AI888=0,"",R888/AI888)</f>
      </c>
      <c r="AL888" s="105" t="str">
        <f>IF(AI888=0,"",S888/AI888)</f>
      </c>
      <c r="AM888" s="106" t="str">
        <f>IF(AI888=0,"",Y888/AI888)</f>
      </c>
    </row>
    <row r="889">
      <c r="A889" t="s">
        <v>115</v>
      </c>
      <c r="B889" s="73" t="n">
        <v>2028</v>
      </c>
      <c r="C889" t="s">
        <v>245</v>
      </c>
      <c r="D889" t="s">
        <v>235</v>
      </c>
      <c r="E889" s="74" t="s">
        <v>315</v>
      </c>
      <c r="F889" s="75" t="s">
        <v>316</v>
      </c>
      <c r="G889" s="76" t="s">
        <v>246</v>
      </c>
      <c r="H889" s="77" t="s">
        <v>240</v>
      </c>
      <c r="I889" s="78" t="s">
        <v>304</v>
      </c>
      <c r="J889" s="79" t="str">
        <f>IFERROR(INDEX('Cost_Components'!$K$2:$K$28,MATCH(E889,'Cost_Components'!$A$2:$A$28,0)),"")</f>
      </c>
      <c r="K889" s="80" t="str">
        <f>IF(OR(L889="",Z889="",AA889="",AB889=""),"",IF(B889&lt;AA889,L889,IF(B889&gt;AB889,Z889,L889+(Z889-L889)*MIN(MAX((B889-AA889+1)/MAX(AB889-AA889+1,1),0),1))))</f>
      </c>
      <c r="L889" s="81" t="str">
        <f>IFERROR(INDEX('Cost_Components'!$S$2:$S$28,MATCH(E889,'Cost_Components'!$A$2:$A$28,0)),"")</f>
      </c>
      <c r="M889" s="82" t="str">
        <f>IFERROR(INDEX('Cost_Components'!$L$2:$L$28,MATCH(E889,'Cost_Components'!$A$2:$A$28,0)),"")</f>
      </c>
      <c r="N889" s="83" t="str">
        <f>IFERROR(INDEX('Cost_Components'!$P$2:$P$28,MATCH(E889,'Cost_Components'!$A$2:$A$28,0)),"")</f>
      </c>
      <c r="O889" s="84" t="str">
        <f>AF889*J889</f>
      </c>
      <c r="P889" s="85" t="str">
        <f>AG889*J889</f>
      </c>
      <c r="Q889" s="86" t="str">
        <f>P889*L889*M889*N889</f>
      </c>
      <c r="R889" s="87" t="str">
        <f>O889*K889*M889*N889</f>
      </c>
      <c r="S889" s="88" t="str">
        <f>R889-Q889</f>
      </c>
      <c r="T889" s="34" t="str">
        <f>IFERROR(INDEX('Cost_Components'!$R$2:$R$28,MATCH(E889,'Cost_Components'!$A$2:$A$28,0)),"")</f>
      </c>
      <c r="U889" s="89" t="str">
        <f>IFERROR(INDEX('Cost_Components'!$Q$2:$Q$28,MATCH(E889,'Cost_Components'!$A$2:$A$28,0)),"")</f>
      </c>
      <c r="V889" s="90" t="str">
        <f>1/(1+'Calculation_Assumptions'!$B$5)^(B889-'Calculation_Assumptions'!$B$2)</f>
      </c>
      <c r="W889" s="91" t="str">
        <f>Q889*V889</f>
      </c>
      <c r="X889" s="92" t="str">
        <f>R889*V889</f>
      </c>
      <c r="Y889" s="93" t="str">
        <f>S889*V889</f>
      </c>
      <c r="Z889" s="94" t="str">
        <f>IFERROR(INDEX('Cost_Components'!$T$2:$T$28,MATCH(E889,'Cost_Components'!$A$2:$A$28,0)),"")</f>
      </c>
      <c r="AA889" s="95" t="str">
        <f>IFERROR(INDEX('Cost_Components'!$U$2:$U$28,MATCH(E889,'Cost_Components'!$A$2:$A$28,0)),"")</f>
      </c>
      <c r="AB889" s="96" t="str">
        <f>IFERROR(INDEX('Cost_Components'!$V$2:$V$28,MATCH(E889,'Cost_Components'!$A$2:$A$28,0)),"")</f>
      </c>
      <c r="AC889" s="97" t="str">
        <f>IFERROR(INDEX('Cost_Components'!$M$2:$M$28,MATCH(E889,'Cost_Components'!$A$2:$A$28,0)),"")</f>
      </c>
      <c r="AD889" s="98" t="str">
        <f>IFERROR(INDEX('Cost_Components'!$N$2:$N$28,MATCH(E889,'Cost_Components'!$A$2:$A$28,0)),"")</f>
      </c>
      <c r="AE889" s="34" t="str">
        <f>IFERROR(INDEX('Cost_Components'!$O$2:$O$28,MATCH(E889,'Cost_Components'!$A$2:$A$28,0)),"")</f>
      </c>
      <c r="AF889" s="99" t="n">
        <v>74684.4130598137</v>
      </c>
      <c r="AG889" s="100" t="n">
        <v>73989.8208522703</v>
      </c>
      <c r="AH889" s="101" t="str">
        <f>IF(H889="shared-count-once",COUNTIFS($A$2:$A$1405,A889,$B$2:$B$1405,B889,$E$2:$E$1405,E889),1)</f>
      </c>
      <c r="AI889" s="102" t="n">
        <v>294484707.921554</v>
      </c>
      <c r="AJ889" s="103" t="str">
        <f>IF(AI889=0,"",Q889/AI889)</f>
      </c>
      <c r="AK889" s="104" t="str">
        <f>IF(AI889=0,"",R889/AI889)</f>
      </c>
      <c r="AL889" s="105" t="str">
        <f>IF(AI889=0,"",S889/AI889)</f>
      </c>
      <c r="AM889" s="106" t="str">
        <f>IF(AI889=0,"",Y889/AI889)</f>
      </c>
    </row>
    <row r="890">
      <c r="A890" t="s">
        <v>115</v>
      </c>
      <c r="B890" s="73" t="n">
        <v>2029</v>
      </c>
      <c r="C890" t="s">
        <v>245</v>
      </c>
      <c r="D890" t="s">
        <v>235</v>
      </c>
      <c r="E890" s="74" t="s">
        <v>315</v>
      </c>
      <c r="F890" s="75" t="s">
        <v>316</v>
      </c>
      <c r="G890" s="76" t="s">
        <v>246</v>
      </c>
      <c r="H890" s="77" t="s">
        <v>240</v>
      </c>
      <c r="I890" s="78" t="s">
        <v>304</v>
      </c>
      <c r="J890" s="79" t="str">
        <f>IFERROR(INDEX('Cost_Components'!$K$2:$K$28,MATCH(E890,'Cost_Components'!$A$2:$A$28,0)),"")</f>
      </c>
      <c r="K890" s="80" t="str">
        <f>IF(OR(L890="",Z890="",AA890="",AB890=""),"",IF(B890&lt;AA890,L890,IF(B890&gt;AB890,Z890,L890+(Z890-L890)*MIN(MAX((B890-AA890+1)/MAX(AB890-AA890+1,1),0),1))))</f>
      </c>
      <c r="L890" s="81" t="str">
        <f>IFERROR(INDEX('Cost_Components'!$S$2:$S$28,MATCH(E890,'Cost_Components'!$A$2:$A$28,0)),"")</f>
      </c>
      <c r="M890" s="82" t="str">
        <f>IFERROR(INDEX('Cost_Components'!$L$2:$L$28,MATCH(E890,'Cost_Components'!$A$2:$A$28,0)),"")</f>
      </c>
      <c r="N890" s="83" t="str">
        <f>IFERROR(INDEX('Cost_Components'!$P$2:$P$28,MATCH(E890,'Cost_Components'!$A$2:$A$28,0)),"")</f>
      </c>
      <c r="O890" s="84" t="str">
        <f>AF890*J890</f>
      </c>
      <c r="P890" s="85" t="str">
        <f>AG890*J890</f>
      </c>
      <c r="Q890" s="86" t="str">
        <f>P890*L890*M890*N890</f>
      </c>
      <c r="R890" s="87" t="str">
        <f>O890*K890*M890*N890</f>
      </c>
      <c r="S890" s="88" t="str">
        <f>R890-Q890</f>
      </c>
      <c r="T890" s="34" t="str">
        <f>IFERROR(INDEX('Cost_Components'!$R$2:$R$28,MATCH(E890,'Cost_Components'!$A$2:$A$28,0)),"")</f>
      </c>
      <c r="U890" s="89" t="str">
        <f>IFERROR(INDEX('Cost_Components'!$Q$2:$Q$28,MATCH(E890,'Cost_Components'!$A$2:$A$28,0)),"")</f>
      </c>
      <c r="V890" s="90" t="str">
        <f>1/(1+'Calculation_Assumptions'!$B$5)^(B890-'Calculation_Assumptions'!$B$2)</f>
      </c>
      <c r="W890" s="91" t="str">
        <f>Q890*V890</f>
      </c>
      <c r="X890" s="92" t="str">
        <f>R890*V890</f>
      </c>
      <c r="Y890" s="93" t="str">
        <f>S890*V890</f>
      </c>
      <c r="Z890" s="94" t="str">
        <f>IFERROR(INDEX('Cost_Components'!$T$2:$T$28,MATCH(E890,'Cost_Components'!$A$2:$A$28,0)),"")</f>
      </c>
      <c r="AA890" s="95" t="str">
        <f>IFERROR(INDEX('Cost_Components'!$U$2:$U$28,MATCH(E890,'Cost_Components'!$A$2:$A$28,0)),"")</f>
      </c>
      <c r="AB890" s="96" t="str">
        <f>IFERROR(INDEX('Cost_Components'!$V$2:$V$28,MATCH(E890,'Cost_Components'!$A$2:$A$28,0)),"")</f>
      </c>
      <c r="AC890" s="97" t="str">
        <f>IFERROR(INDEX('Cost_Components'!$M$2:$M$28,MATCH(E890,'Cost_Components'!$A$2:$A$28,0)),"")</f>
      </c>
      <c r="AD890" s="98" t="str">
        <f>IFERROR(INDEX('Cost_Components'!$N$2:$N$28,MATCH(E890,'Cost_Components'!$A$2:$A$28,0)),"")</f>
      </c>
      <c r="AE890" s="34" t="str">
        <f>IFERROR(INDEX('Cost_Components'!$O$2:$O$28,MATCH(E890,'Cost_Components'!$A$2:$A$28,0)),"")</f>
      </c>
      <c r="AF890" s="99" t="n">
        <v>75696.4268377528</v>
      </c>
      <c r="AG890" s="100" t="n">
        <v>74696.6483167967</v>
      </c>
      <c r="AH890" s="101" t="str">
        <f>IF(H890="shared-count-once",COUNTIFS($A$2:$A$1405,A890,$B$2:$B$1405,B890,$E$2:$E$1405,E890),1)</f>
      </c>
      <c r="AI890" s="102" t="n">
        <v>296414030.31143</v>
      </c>
      <c r="AJ890" s="103" t="str">
        <f>IF(AI890=0,"",Q890/AI890)</f>
      </c>
      <c r="AK890" s="104" t="str">
        <f>IF(AI890=0,"",R890/AI890)</f>
      </c>
      <c r="AL890" s="105" t="str">
        <f>IF(AI890=0,"",S890/AI890)</f>
      </c>
      <c r="AM890" s="106" t="str">
        <f>IF(AI890=0,"",Y890/AI890)</f>
      </c>
    </row>
    <row r="891">
      <c r="A891" t="s">
        <v>115</v>
      </c>
      <c r="B891" s="73" t="n">
        <v>2030</v>
      </c>
      <c r="C891" t="s">
        <v>245</v>
      </c>
      <c r="D891" t="s">
        <v>235</v>
      </c>
      <c r="E891" s="74" t="s">
        <v>315</v>
      </c>
      <c r="F891" s="75" t="s">
        <v>316</v>
      </c>
      <c r="G891" s="76" t="s">
        <v>246</v>
      </c>
      <c r="H891" s="77" t="s">
        <v>240</v>
      </c>
      <c r="I891" s="78" t="s">
        <v>304</v>
      </c>
      <c r="J891" s="79" t="str">
        <f>IFERROR(INDEX('Cost_Components'!$K$2:$K$28,MATCH(E891,'Cost_Components'!$A$2:$A$28,0)),"")</f>
      </c>
      <c r="K891" s="80" t="str">
        <f>IF(OR(L891="",Z891="",AA891="",AB891=""),"",IF(B891&lt;AA891,L891,IF(B891&gt;AB891,Z891,L891+(Z891-L891)*MIN(MAX((B891-AA891+1)/MAX(AB891-AA891+1,1),0),1))))</f>
      </c>
      <c r="L891" s="81" t="str">
        <f>IFERROR(INDEX('Cost_Components'!$S$2:$S$28,MATCH(E891,'Cost_Components'!$A$2:$A$28,0)),"")</f>
      </c>
      <c r="M891" s="82" t="str">
        <f>IFERROR(INDEX('Cost_Components'!$L$2:$L$28,MATCH(E891,'Cost_Components'!$A$2:$A$28,0)),"")</f>
      </c>
      <c r="N891" s="83" t="str">
        <f>IFERROR(INDEX('Cost_Components'!$P$2:$P$28,MATCH(E891,'Cost_Components'!$A$2:$A$28,0)),"")</f>
      </c>
      <c r="O891" s="84" t="str">
        <f>AF891*J891</f>
      </c>
      <c r="P891" s="85" t="str">
        <f>AG891*J891</f>
      </c>
      <c r="Q891" s="86" t="str">
        <f>P891*L891*M891*N891</f>
      </c>
      <c r="R891" s="87" t="str">
        <f>O891*K891*M891*N891</f>
      </c>
      <c r="S891" s="88" t="str">
        <f>R891-Q891</f>
      </c>
      <c r="T891" s="34" t="str">
        <f>IFERROR(INDEX('Cost_Components'!$R$2:$R$28,MATCH(E891,'Cost_Components'!$A$2:$A$28,0)),"")</f>
      </c>
      <c r="U891" s="89" t="str">
        <f>IFERROR(INDEX('Cost_Components'!$Q$2:$Q$28,MATCH(E891,'Cost_Components'!$A$2:$A$28,0)),"")</f>
      </c>
      <c r="V891" s="90" t="str">
        <f>1/(1+'Calculation_Assumptions'!$B$5)^(B891-'Calculation_Assumptions'!$B$2)</f>
      </c>
      <c r="W891" s="91" t="str">
        <f>Q891*V891</f>
      </c>
      <c r="X891" s="92" t="str">
        <f>R891*V891</f>
      </c>
      <c r="Y891" s="93" t="str">
        <f>S891*V891</f>
      </c>
      <c r="Z891" s="94" t="str">
        <f>IFERROR(INDEX('Cost_Components'!$T$2:$T$28,MATCH(E891,'Cost_Components'!$A$2:$A$28,0)),"")</f>
      </c>
      <c r="AA891" s="95" t="str">
        <f>IFERROR(INDEX('Cost_Components'!$U$2:$U$28,MATCH(E891,'Cost_Components'!$A$2:$A$28,0)),"")</f>
      </c>
      <c r="AB891" s="96" t="str">
        <f>IFERROR(INDEX('Cost_Components'!$V$2:$V$28,MATCH(E891,'Cost_Components'!$A$2:$A$28,0)),"")</f>
      </c>
      <c r="AC891" s="97" t="str">
        <f>IFERROR(INDEX('Cost_Components'!$M$2:$M$28,MATCH(E891,'Cost_Components'!$A$2:$A$28,0)),"")</f>
      </c>
      <c r="AD891" s="98" t="str">
        <f>IFERROR(INDEX('Cost_Components'!$N$2:$N$28,MATCH(E891,'Cost_Components'!$A$2:$A$28,0)),"")</f>
      </c>
      <c r="AE891" s="34" t="str">
        <f>IFERROR(INDEX('Cost_Components'!$O$2:$O$28,MATCH(E891,'Cost_Components'!$A$2:$A$28,0)),"")</f>
      </c>
      <c r="AF891" s="99" t="n">
        <v>76805.2508759187</v>
      </c>
      <c r="AG891" s="100" t="n">
        <v>75456.5014260613</v>
      </c>
      <c r="AH891" s="101" t="str">
        <f>IF(H891="shared-count-once",COUNTIFS($A$2:$A$1405,A891,$B$2:$B$1405,B891,$E$2:$E$1405,E891),1)</f>
      </c>
      <c r="AI891" s="102" t="n">
        <v>298289404.664994</v>
      </c>
      <c r="AJ891" s="103" t="str">
        <f>IF(AI891=0,"",Q891/AI891)</f>
      </c>
      <c r="AK891" s="104" t="str">
        <f>IF(AI891=0,"",R891/AI891)</f>
      </c>
      <c r="AL891" s="105" t="str">
        <f>IF(AI891=0,"",S891/AI891)</f>
      </c>
      <c r="AM891" s="106" t="str">
        <f>IF(AI891=0,"",Y891/AI891)</f>
      </c>
    </row>
    <row r="892">
      <c r="A892" t="s">
        <v>115</v>
      </c>
      <c r="B892" s="73" t="n">
        <v>2031</v>
      </c>
      <c r="C892" t="s">
        <v>245</v>
      </c>
      <c r="D892" t="s">
        <v>235</v>
      </c>
      <c r="E892" s="74" t="s">
        <v>315</v>
      </c>
      <c r="F892" s="75" t="s">
        <v>316</v>
      </c>
      <c r="G892" s="76" t="s">
        <v>246</v>
      </c>
      <c r="H892" s="77" t="s">
        <v>240</v>
      </c>
      <c r="I892" s="78" t="s">
        <v>304</v>
      </c>
      <c r="J892" s="79" t="str">
        <f>IFERROR(INDEX('Cost_Components'!$K$2:$K$28,MATCH(E892,'Cost_Components'!$A$2:$A$28,0)),"")</f>
      </c>
      <c r="K892" s="80" t="str">
        <f>IF(OR(L892="",Z892="",AA892="",AB892=""),"",IF(B892&lt;AA892,L892,IF(B892&gt;AB892,Z892,L892+(Z892-L892)*MIN(MAX((B892-AA892+1)/MAX(AB892-AA892+1,1),0),1))))</f>
      </c>
      <c r="L892" s="81" t="str">
        <f>IFERROR(INDEX('Cost_Components'!$S$2:$S$28,MATCH(E892,'Cost_Components'!$A$2:$A$28,0)),"")</f>
      </c>
      <c r="M892" s="82" t="str">
        <f>IFERROR(INDEX('Cost_Components'!$L$2:$L$28,MATCH(E892,'Cost_Components'!$A$2:$A$28,0)),"")</f>
      </c>
      <c r="N892" s="83" t="str">
        <f>IFERROR(INDEX('Cost_Components'!$P$2:$P$28,MATCH(E892,'Cost_Components'!$A$2:$A$28,0)),"")</f>
      </c>
      <c r="O892" s="84" t="str">
        <f>AF892*J892</f>
      </c>
      <c r="P892" s="85" t="str">
        <f>AG892*J892</f>
      </c>
      <c r="Q892" s="86" t="str">
        <f>P892*L892*M892*N892</f>
      </c>
      <c r="R892" s="87" t="str">
        <f>O892*K892*M892*N892</f>
      </c>
      <c r="S892" s="88" t="str">
        <f>R892-Q892</f>
      </c>
      <c r="T892" s="34" t="str">
        <f>IFERROR(INDEX('Cost_Components'!$R$2:$R$28,MATCH(E892,'Cost_Components'!$A$2:$A$28,0)),"")</f>
      </c>
      <c r="U892" s="89" t="str">
        <f>IFERROR(INDEX('Cost_Components'!$Q$2:$Q$28,MATCH(E892,'Cost_Components'!$A$2:$A$28,0)),"")</f>
      </c>
      <c r="V892" s="90" t="str">
        <f>1/(1+'Calculation_Assumptions'!$B$5)^(B892-'Calculation_Assumptions'!$B$2)</f>
      </c>
      <c r="W892" s="91" t="str">
        <f>Q892*V892</f>
      </c>
      <c r="X892" s="92" t="str">
        <f>R892*V892</f>
      </c>
      <c r="Y892" s="93" t="str">
        <f>S892*V892</f>
      </c>
      <c r="Z892" s="94" t="str">
        <f>IFERROR(INDEX('Cost_Components'!$T$2:$T$28,MATCH(E892,'Cost_Components'!$A$2:$A$28,0)),"")</f>
      </c>
      <c r="AA892" s="95" t="str">
        <f>IFERROR(INDEX('Cost_Components'!$U$2:$U$28,MATCH(E892,'Cost_Components'!$A$2:$A$28,0)),"")</f>
      </c>
      <c r="AB892" s="96" t="str">
        <f>IFERROR(INDEX('Cost_Components'!$V$2:$V$28,MATCH(E892,'Cost_Components'!$A$2:$A$28,0)),"")</f>
      </c>
      <c r="AC892" s="97" t="str">
        <f>IFERROR(INDEX('Cost_Components'!$M$2:$M$28,MATCH(E892,'Cost_Components'!$A$2:$A$28,0)),"")</f>
      </c>
      <c r="AD892" s="98" t="str">
        <f>IFERROR(INDEX('Cost_Components'!$N$2:$N$28,MATCH(E892,'Cost_Components'!$A$2:$A$28,0)),"")</f>
      </c>
      <c r="AE892" s="34" t="str">
        <f>IFERROR(INDEX('Cost_Components'!$O$2:$O$28,MATCH(E892,'Cost_Components'!$A$2:$A$28,0)),"")</f>
      </c>
      <c r="AF892" s="99" t="n">
        <v>77980.828787614</v>
      </c>
      <c r="AG892" s="100" t="n">
        <v>76240.522317663</v>
      </c>
      <c r="AH892" s="101" t="str">
        <f>IF(H892="shared-count-once",COUNTIFS($A$2:$A$1405,A892,$B$2:$B$1405,B892,$E$2:$E$1405,E892),1)</f>
      </c>
      <c r="AI892" s="102" t="n">
        <v>300119636.925519</v>
      </c>
      <c r="AJ892" s="103" t="str">
        <f>IF(AI892=0,"",Q892/AI892)</f>
      </c>
      <c r="AK892" s="104" t="str">
        <f>IF(AI892=0,"",R892/AI892)</f>
      </c>
      <c r="AL892" s="105" t="str">
        <f>IF(AI892=0,"",S892/AI892)</f>
      </c>
      <c r="AM892" s="106" t="str">
        <f>IF(AI892=0,"",Y892/AI892)</f>
      </c>
    </row>
    <row r="893">
      <c r="A893" t="s">
        <v>115</v>
      </c>
      <c r="B893" s="73" t="n">
        <v>2032</v>
      </c>
      <c r="C893" t="s">
        <v>245</v>
      </c>
      <c r="D893" t="s">
        <v>235</v>
      </c>
      <c r="E893" s="74" t="s">
        <v>315</v>
      </c>
      <c r="F893" s="75" t="s">
        <v>316</v>
      </c>
      <c r="G893" s="76" t="s">
        <v>246</v>
      </c>
      <c r="H893" s="77" t="s">
        <v>240</v>
      </c>
      <c r="I893" s="78" t="s">
        <v>304</v>
      </c>
      <c r="J893" s="79" t="str">
        <f>IFERROR(INDEX('Cost_Components'!$K$2:$K$28,MATCH(E893,'Cost_Components'!$A$2:$A$28,0)),"")</f>
      </c>
      <c r="K893" s="80" t="str">
        <f>IF(OR(L893="",Z893="",AA893="",AB893=""),"",IF(B893&lt;AA893,L893,IF(B893&gt;AB893,Z893,L893+(Z893-L893)*MIN(MAX((B893-AA893+1)/MAX(AB893-AA893+1,1),0),1))))</f>
      </c>
      <c r="L893" s="81" t="str">
        <f>IFERROR(INDEX('Cost_Components'!$S$2:$S$28,MATCH(E893,'Cost_Components'!$A$2:$A$28,0)),"")</f>
      </c>
      <c r="M893" s="82" t="str">
        <f>IFERROR(INDEX('Cost_Components'!$L$2:$L$28,MATCH(E893,'Cost_Components'!$A$2:$A$28,0)),"")</f>
      </c>
      <c r="N893" s="83" t="str">
        <f>IFERROR(INDEX('Cost_Components'!$P$2:$P$28,MATCH(E893,'Cost_Components'!$A$2:$A$28,0)),"")</f>
      </c>
      <c r="O893" s="84" t="str">
        <f>AF893*J893</f>
      </c>
      <c r="P893" s="85" t="str">
        <f>AG893*J893</f>
      </c>
      <c r="Q893" s="86" t="str">
        <f>P893*L893*M893*N893</f>
      </c>
      <c r="R893" s="87" t="str">
        <f>O893*K893*M893*N893</f>
      </c>
      <c r="S893" s="88" t="str">
        <f>R893-Q893</f>
      </c>
      <c r="T893" s="34" t="str">
        <f>IFERROR(INDEX('Cost_Components'!$R$2:$R$28,MATCH(E893,'Cost_Components'!$A$2:$A$28,0)),"")</f>
      </c>
      <c r="U893" s="89" t="str">
        <f>IFERROR(INDEX('Cost_Components'!$Q$2:$Q$28,MATCH(E893,'Cost_Components'!$A$2:$A$28,0)),"")</f>
      </c>
      <c r="V893" s="90" t="str">
        <f>1/(1+'Calculation_Assumptions'!$B$5)^(B893-'Calculation_Assumptions'!$B$2)</f>
      </c>
      <c r="W893" s="91" t="str">
        <f>Q893*V893</f>
      </c>
      <c r="X893" s="92" t="str">
        <f>R893*V893</f>
      </c>
      <c r="Y893" s="93" t="str">
        <f>S893*V893</f>
      </c>
      <c r="Z893" s="94" t="str">
        <f>IFERROR(INDEX('Cost_Components'!$T$2:$T$28,MATCH(E893,'Cost_Components'!$A$2:$A$28,0)),"")</f>
      </c>
      <c r="AA893" s="95" t="str">
        <f>IFERROR(INDEX('Cost_Components'!$U$2:$U$28,MATCH(E893,'Cost_Components'!$A$2:$A$28,0)),"")</f>
      </c>
      <c r="AB893" s="96" t="str">
        <f>IFERROR(INDEX('Cost_Components'!$V$2:$V$28,MATCH(E893,'Cost_Components'!$A$2:$A$28,0)),"")</f>
      </c>
      <c r="AC893" s="97" t="str">
        <f>IFERROR(INDEX('Cost_Components'!$M$2:$M$28,MATCH(E893,'Cost_Components'!$A$2:$A$28,0)),"")</f>
      </c>
      <c r="AD893" s="98" t="str">
        <f>IFERROR(INDEX('Cost_Components'!$N$2:$N$28,MATCH(E893,'Cost_Components'!$A$2:$A$28,0)),"")</f>
      </c>
      <c r="AE893" s="34" t="str">
        <f>IFERROR(INDEX('Cost_Components'!$O$2:$O$28,MATCH(E893,'Cost_Components'!$A$2:$A$28,0)),"")</f>
      </c>
      <c r="AF893" s="99" t="n">
        <v>79214.6022770249</v>
      </c>
      <c r="AG893" s="100" t="n">
        <v>77042.1791607519</v>
      </c>
      <c r="AH893" s="101" t="str">
        <f>IF(H893="shared-count-once",COUNTIFS($A$2:$A$1405,A893,$B$2:$B$1405,B893,$E$2:$E$1405,E893),1)</f>
      </c>
      <c r="AI893" s="102" t="n">
        <v>301904628.083541</v>
      </c>
      <c r="AJ893" s="103" t="str">
        <f>IF(AI893=0,"",Q893/AI893)</f>
      </c>
      <c r="AK893" s="104" t="str">
        <f>IF(AI893=0,"",R893/AI893)</f>
      </c>
      <c r="AL893" s="105" t="str">
        <f>IF(AI893=0,"",S893/AI893)</f>
      </c>
      <c r="AM893" s="106" t="str">
        <f>IF(AI893=0,"",Y893/AI893)</f>
      </c>
    </row>
    <row r="894">
      <c r="A894" t="s">
        <v>115</v>
      </c>
      <c r="B894" s="73" t="n">
        <v>2033</v>
      </c>
      <c r="C894" t="s">
        <v>245</v>
      </c>
      <c r="D894" t="s">
        <v>235</v>
      </c>
      <c r="E894" s="74" t="s">
        <v>315</v>
      </c>
      <c r="F894" s="75" t="s">
        <v>316</v>
      </c>
      <c r="G894" s="76" t="s">
        <v>246</v>
      </c>
      <c r="H894" s="77" t="s">
        <v>240</v>
      </c>
      <c r="I894" s="78" t="s">
        <v>304</v>
      </c>
      <c r="J894" s="79" t="str">
        <f>IFERROR(INDEX('Cost_Components'!$K$2:$K$28,MATCH(E894,'Cost_Components'!$A$2:$A$28,0)),"")</f>
      </c>
      <c r="K894" s="80" t="str">
        <f>IF(OR(L894="",Z894="",AA894="",AB894=""),"",IF(B894&lt;AA894,L894,IF(B894&gt;AB894,Z894,L894+(Z894-L894)*MIN(MAX((B894-AA894+1)/MAX(AB894-AA894+1,1),0),1))))</f>
      </c>
      <c r="L894" s="81" t="str">
        <f>IFERROR(INDEX('Cost_Components'!$S$2:$S$28,MATCH(E894,'Cost_Components'!$A$2:$A$28,0)),"")</f>
      </c>
      <c r="M894" s="82" t="str">
        <f>IFERROR(INDEX('Cost_Components'!$L$2:$L$28,MATCH(E894,'Cost_Components'!$A$2:$A$28,0)),"")</f>
      </c>
      <c r="N894" s="83" t="str">
        <f>IFERROR(INDEX('Cost_Components'!$P$2:$P$28,MATCH(E894,'Cost_Components'!$A$2:$A$28,0)),"")</f>
      </c>
      <c r="O894" s="84" t="str">
        <f>AF894*J894</f>
      </c>
      <c r="P894" s="85" t="str">
        <f>AG894*J894</f>
      </c>
      <c r="Q894" s="86" t="str">
        <f>P894*L894*M894*N894</f>
      </c>
      <c r="R894" s="87" t="str">
        <f>O894*K894*M894*N894</f>
      </c>
      <c r="S894" s="88" t="str">
        <f>R894-Q894</f>
      </c>
      <c r="T894" s="34" t="str">
        <f>IFERROR(INDEX('Cost_Components'!$R$2:$R$28,MATCH(E894,'Cost_Components'!$A$2:$A$28,0)),"")</f>
      </c>
      <c r="U894" s="89" t="str">
        <f>IFERROR(INDEX('Cost_Components'!$Q$2:$Q$28,MATCH(E894,'Cost_Components'!$A$2:$A$28,0)),"")</f>
      </c>
      <c r="V894" s="90" t="str">
        <f>1/(1+'Calculation_Assumptions'!$B$5)^(B894-'Calculation_Assumptions'!$B$2)</f>
      </c>
      <c r="W894" s="91" t="str">
        <f>Q894*V894</f>
      </c>
      <c r="X894" s="92" t="str">
        <f>R894*V894</f>
      </c>
      <c r="Y894" s="93" t="str">
        <f>S894*V894</f>
      </c>
      <c r="Z894" s="94" t="str">
        <f>IFERROR(INDEX('Cost_Components'!$T$2:$T$28,MATCH(E894,'Cost_Components'!$A$2:$A$28,0)),"")</f>
      </c>
      <c r="AA894" s="95" t="str">
        <f>IFERROR(INDEX('Cost_Components'!$U$2:$U$28,MATCH(E894,'Cost_Components'!$A$2:$A$28,0)),"")</f>
      </c>
      <c r="AB894" s="96" t="str">
        <f>IFERROR(INDEX('Cost_Components'!$V$2:$V$28,MATCH(E894,'Cost_Components'!$A$2:$A$28,0)),"")</f>
      </c>
      <c r="AC894" s="97" t="str">
        <f>IFERROR(INDEX('Cost_Components'!$M$2:$M$28,MATCH(E894,'Cost_Components'!$A$2:$A$28,0)),"")</f>
      </c>
      <c r="AD894" s="98" t="str">
        <f>IFERROR(INDEX('Cost_Components'!$N$2:$N$28,MATCH(E894,'Cost_Components'!$A$2:$A$28,0)),"")</f>
      </c>
      <c r="AE894" s="34" t="str">
        <f>IFERROR(INDEX('Cost_Components'!$O$2:$O$28,MATCH(E894,'Cost_Components'!$A$2:$A$28,0)),"")</f>
      </c>
      <c r="AF894" s="99" t="n">
        <v>80651.4083599116</v>
      </c>
      <c r="AG894" s="100" t="n">
        <v>78006.7908067766</v>
      </c>
      <c r="AH894" s="101" t="str">
        <f>IF(H894="shared-count-once",COUNTIFS($A$2:$A$1405,A894,$B$2:$B$1405,B894,$E$2:$E$1405,E894),1)</f>
      </c>
      <c r="AI894" s="102" t="n">
        <v>303644277.16916</v>
      </c>
      <c r="AJ894" s="103" t="str">
        <f>IF(AI894=0,"",Q894/AI894)</f>
      </c>
      <c r="AK894" s="104" t="str">
        <f>IF(AI894=0,"",R894/AI894)</f>
      </c>
      <c r="AL894" s="105" t="str">
        <f>IF(AI894=0,"",S894/AI894)</f>
      </c>
      <c r="AM894" s="106" t="str">
        <f>IF(AI894=0,"",Y894/AI894)</f>
      </c>
    </row>
    <row r="895">
      <c r="A895" t="s">
        <v>115</v>
      </c>
      <c r="B895" s="73" t="n">
        <v>2034</v>
      </c>
      <c r="C895" t="s">
        <v>245</v>
      </c>
      <c r="D895" t="s">
        <v>235</v>
      </c>
      <c r="E895" s="74" t="s">
        <v>315</v>
      </c>
      <c r="F895" s="75" t="s">
        <v>316</v>
      </c>
      <c r="G895" s="76" t="s">
        <v>246</v>
      </c>
      <c r="H895" s="77" t="s">
        <v>240</v>
      </c>
      <c r="I895" s="78" t="s">
        <v>304</v>
      </c>
      <c r="J895" s="79" t="str">
        <f>IFERROR(INDEX('Cost_Components'!$K$2:$K$28,MATCH(E895,'Cost_Components'!$A$2:$A$28,0)),"")</f>
      </c>
      <c r="K895" s="80" t="str">
        <f>IF(OR(L895="",Z895="",AA895="",AB895=""),"",IF(B895&lt;AA895,L895,IF(B895&gt;AB895,Z895,L895+(Z895-L895)*MIN(MAX((B895-AA895+1)/MAX(AB895-AA895+1,1),0),1))))</f>
      </c>
      <c r="L895" s="81" t="str">
        <f>IFERROR(INDEX('Cost_Components'!$S$2:$S$28,MATCH(E895,'Cost_Components'!$A$2:$A$28,0)),"")</f>
      </c>
      <c r="M895" s="82" t="str">
        <f>IFERROR(INDEX('Cost_Components'!$L$2:$L$28,MATCH(E895,'Cost_Components'!$A$2:$A$28,0)),"")</f>
      </c>
      <c r="N895" s="83" t="str">
        <f>IFERROR(INDEX('Cost_Components'!$P$2:$P$28,MATCH(E895,'Cost_Components'!$A$2:$A$28,0)),"")</f>
      </c>
      <c r="O895" s="84" t="str">
        <f>AF895*J895</f>
      </c>
      <c r="P895" s="85" t="str">
        <f>AG895*J895</f>
      </c>
      <c r="Q895" s="86" t="str">
        <f>P895*L895*M895*N895</f>
      </c>
      <c r="R895" s="87" t="str">
        <f>O895*K895*M895*N895</f>
      </c>
      <c r="S895" s="88" t="str">
        <f>R895-Q895</f>
      </c>
      <c r="T895" s="34" t="str">
        <f>IFERROR(INDEX('Cost_Components'!$R$2:$R$28,MATCH(E895,'Cost_Components'!$A$2:$A$28,0)),"")</f>
      </c>
      <c r="U895" s="89" t="str">
        <f>IFERROR(INDEX('Cost_Components'!$Q$2:$Q$28,MATCH(E895,'Cost_Components'!$A$2:$A$28,0)),"")</f>
      </c>
      <c r="V895" s="90" t="str">
        <f>1/(1+'Calculation_Assumptions'!$B$5)^(B895-'Calculation_Assumptions'!$B$2)</f>
      </c>
      <c r="W895" s="91" t="str">
        <f>Q895*V895</f>
      </c>
      <c r="X895" s="92" t="str">
        <f>R895*V895</f>
      </c>
      <c r="Y895" s="93" t="str">
        <f>S895*V895</f>
      </c>
      <c r="Z895" s="94" t="str">
        <f>IFERROR(INDEX('Cost_Components'!$T$2:$T$28,MATCH(E895,'Cost_Components'!$A$2:$A$28,0)),"")</f>
      </c>
      <c r="AA895" s="95" t="str">
        <f>IFERROR(INDEX('Cost_Components'!$U$2:$U$28,MATCH(E895,'Cost_Components'!$A$2:$A$28,0)),"")</f>
      </c>
      <c r="AB895" s="96" t="str">
        <f>IFERROR(INDEX('Cost_Components'!$V$2:$V$28,MATCH(E895,'Cost_Components'!$A$2:$A$28,0)),"")</f>
      </c>
      <c r="AC895" s="97" t="str">
        <f>IFERROR(INDEX('Cost_Components'!$M$2:$M$28,MATCH(E895,'Cost_Components'!$A$2:$A$28,0)),"")</f>
      </c>
      <c r="AD895" s="98" t="str">
        <f>IFERROR(INDEX('Cost_Components'!$N$2:$N$28,MATCH(E895,'Cost_Components'!$A$2:$A$28,0)),"")</f>
      </c>
      <c r="AE895" s="34" t="str">
        <f>IFERROR(INDEX('Cost_Components'!$O$2:$O$28,MATCH(E895,'Cost_Components'!$A$2:$A$28,0)),"")</f>
      </c>
      <c r="AF895" s="99" t="n">
        <v>82108.7697574905</v>
      </c>
      <c r="AG895" s="100" t="n">
        <v>78954.0723961238</v>
      </c>
      <c r="AH895" s="101" t="str">
        <f>IF(H895="shared-count-once",COUNTIFS($A$2:$A$1405,A895,$B$2:$B$1405,B895,$E$2:$E$1405,E895),1)</f>
      </c>
      <c r="AI895" s="102" t="n">
        <v>305332541.184984</v>
      </c>
      <c r="AJ895" s="103" t="str">
        <f>IF(AI895=0,"",Q895/AI895)</f>
      </c>
      <c r="AK895" s="104" t="str">
        <f>IF(AI895=0,"",R895/AI895)</f>
      </c>
      <c r="AL895" s="105" t="str">
        <f>IF(AI895=0,"",S895/AI895)</f>
      </c>
      <c r="AM895" s="106" t="str">
        <f>IF(AI895=0,"",Y895/AI895)</f>
      </c>
    </row>
    <row r="896">
      <c r="A896" t="s">
        <v>115</v>
      </c>
      <c r="B896" s="73" t="n">
        <v>2035</v>
      </c>
      <c r="C896" t="s">
        <v>245</v>
      </c>
      <c r="D896" t="s">
        <v>235</v>
      </c>
      <c r="E896" s="74" t="s">
        <v>315</v>
      </c>
      <c r="F896" s="75" t="s">
        <v>316</v>
      </c>
      <c r="G896" s="76" t="s">
        <v>246</v>
      </c>
      <c r="H896" s="77" t="s">
        <v>240</v>
      </c>
      <c r="I896" s="78" t="s">
        <v>304</v>
      </c>
      <c r="J896" s="79" t="str">
        <f>IFERROR(INDEX('Cost_Components'!$K$2:$K$28,MATCH(E896,'Cost_Components'!$A$2:$A$28,0)),"")</f>
      </c>
      <c r="K896" s="80" t="str">
        <f>IF(OR(L896="",Z896="",AA896="",AB896=""),"",IF(B896&lt;AA896,L896,IF(B896&gt;AB896,Z896,L896+(Z896-L896)*MIN(MAX((B896-AA896+1)/MAX(AB896-AA896+1,1),0),1))))</f>
      </c>
      <c r="L896" s="81" t="str">
        <f>IFERROR(INDEX('Cost_Components'!$S$2:$S$28,MATCH(E896,'Cost_Components'!$A$2:$A$28,0)),"")</f>
      </c>
      <c r="M896" s="82" t="str">
        <f>IFERROR(INDEX('Cost_Components'!$L$2:$L$28,MATCH(E896,'Cost_Components'!$A$2:$A$28,0)),"")</f>
      </c>
      <c r="N896" s="83" t="str">
        <f>IFERROR(INDEX('Cost_Components'!$P$2:$P$28,MATCH(E896,'Cost_Components'!$A$2:$A$28,0)),"")</f>
      </c>
      <c r="O896" s="84" t="str">
        <f>AF896*J896</f>
      </c>
      <c r="P896" s="85" t="str">
        <f>AG896*J896</f>
      </c>
      <c r="Q896" s="86" t="str">
        <f>P896*L896*M896*N896</f>
      </c>
      <c r="R896" s="87" t="str">
        <f>O896*K896*M896*N896</f>
      </c>
      <c r="S896" s="88" t="str">
        <f>R896-Q896</f>
      </c>
      <c r="T896" s="34" t="str">
        <f>IFERROR(INDEX('Cost_Components'!$R$2:$R$28,MATCH(E896,'Cost_Components'!$A$2:$A$28,0)),"")</f>
      </c>
      <c r="U896" s="89" t="str">
        <f>IFERROR(INDEX('Cost_Components'!$Q$2:$Q$28,MATCH(E896,'Cost_Components'!$A$2:$A$28,0)),"")</f>
      </c>
      <c r="V896" s="90" t="str">
        <f>1/(1+'Calculation_Assumptions'!$B$5)^(B896-'Calculation_Assumptions'!$B$2)</f>
      </c>
      <c r="W896" s="91" t="str">
        <f>Q896*V896</f>
      </c>
      <c r="X896" s="92" t="str">
        <f>R896*V896</f>
      </c>
      <c r="Y896" s="93" t="str">
        <f>S896*V896</f>
      </c>
      <c r="Z896" s="94" t="str">
        <f>IFERROR(INDEX('Cost_Components'!$T$2:$T$28,MATCH(E896,'Cost_Components'!$A$2:$A$28,0)),"")</f>
      </c>
      <c r="AA896" s="95" t="str">
        <f>IFERROR(INDEX('Cost_Components'!$U$2:$U$28,MATCH(E896,'Cost_Components'!$A$2:$A$28,0)),"")</f>
      </c>
      <c r="AB896" s="96" t="str">
        <f>IFERROR(INDEX('Cost_Components'!$V$2:$V$28,MATCH(E896,'Cost_Components'!$A$2:$A$28,0)),"")</f>
      </c>
      <c r="AC896" s="97" t="str">
        <f>IFERROR(INDEX('Cost_Components'!$M$2:$M$28,MATCH(E896,'Cost_Components'!$A$2:$A$28,0)),"")</f>
      </c>
      <c r="AD896" s="98" t="str">
        <f>IFERROR(INDEX('Cost_Components'!$N$2:$N$28,MATCH(E896,'Cost_Components'!$A$2:$A$28,0)),"")</f>
      </c>
      <c r="AE896" s="34" t="str">
        <f>IFERROR(INDEX('Cost_Components'!$O$2:$O$28,MATCH(E896,'Cost_Components'!$A$2:$A$28,0)),"")</f>
      </c>
      <c r="AF896" s="99" t="n">
        <v>83667.2270313032</v>
      </c>
      <c r="AG896" s="100" t="n">
        <v>79962.913962193</v>
      </c>
      <c r="AH896" s="101" t="str">
        <f>IF(H896="shared-count-once",COUNTIFS($A$2:$A$1405,A896,$B$2:$B$1405,B896,$E$2:$E$1405,E896),1)</f>
      </c>
      <c r="AI896" s="102" t="n">
        <v>306964650.16712</v>
      </c>
      <c r="AJ896" s="103" t="str">
        <f>IF(AI896=0,"",Q896/AI896)</f>
      </c>
      <c r="AK896" s="104" t="str">
        <f>IF(AI896=0,"",R896/AI896)</f>
      </c>
      <c r="AL896" s="105" t="str">
        <f>IF(AI896=0,"",S896/AI896)</f>
      </c>
      <c r="AM896" s="106" t="str">
        <f>IF(AI896=0,"",Y896/AI896)</f>
      </c>
    </row>
    <row r="897">
      <c r="A897" t="s">
        <v>115</v>
      </c>
      <c r="B897" s="73" t="n">
        <v>2036</v>
      </c>
      <c r="C897" t="s">
        <v>245</v>
      </c>
      <c r="D897" t="s">
        <v>235</v>
      </c>
      <c r="E897" s="74" t="s">
        <v>315</v>
      </c>
      <c r="F897" s="75" t="s">
        <v>316</v>
      </c>
      <c r="G897" s="76" t="s">
        <v>246</v>
      </c>
      <c r="H897" s="77" t="s">
        <v>240</v>
      </c>
      <c r="I897" s="78" t="s">
        <v>304</v>
      </c>
      <c r="J897" s="79" t="str">
        <f>IFERROR(INDEX('Cost_Components'!$K$2:$K$28,MATCH(E897,'Cost_Components'!$A$2:$A$28,0)),"")</f>
      </c>
      <c r="K897" s="80" t="str">
        <f>IF(OR(L897="",Z897="",AA897="",AB897=""),"",IF(B897&lt;AA897,L897,IF(B897&gt;AB897,Z897,L897+(Z897-L897)*MIN(MAX((B897-AA897+1)/MAX(AB897-AA897+1,1),0),1))))</f>
      </c>
      <c r="L897" s="81" t="str">
        <f>IFERROR(INDEX('Cost_Components'!$S$2:$S$28,MATCH(E897,'Cost_Components'!$A$2:$A$28,0)),"")</f>
      </c>
      <c r="M897" s="82" t="str">
        <f>IFERROR(INDEX('Cost_Components'!$L$2:$L$28,MATCH(E897,'Cost_Components'!$A$2:$A$28,0)),"")</f>
      </c>
      <c r="N897" s="83" t="str">
        <f>IFERROR(INDEX('Cost_Components'!$P$2:$P$28,MATCH(E897,'Cost_Components'!$A$2:$A$28,0)),"")</f>
      </c>
      <c r="O897" s="84" t="str">
        <f>AF897*J897</f>
      </c>
      <c r="P897" s="85" t="str">
        <f>AG897*J897</f>
      </c>
      <c r="Q897" s="86" t="str">
        <f>P897*L897*M897*N897</f>
      </c>
      <c r="R897" s="87" t="str">
        <f>O897*K897*M897*N897</f>
      </c>
      <c r="S897" s="88" t="str">
        <f>R897-Q897</f>
      </c>
      <c r="T897" s="34" t="str">
        <f>IFERROR(INDEX('Cost_Components'!$R$2:$R$28,MATCH(E897,'Cost_Components'!$A$2:$A$28,0)),"")</f>
      </c>
      <c r="U897" s="89" t="str">
        <f>IFERROR(INDEX('Cost_Components'!$Q$2:$Q$28,MATCH(E897,'Cost_Components'!$A$2:$A$28,0)),"")</f>
      </c>
      <c r="V897" s="90" t="str">
        <f>1/(1+'Calculation_Assumptions'!$B$5)^(B897-'Calculation_Assumptions'!$B$2)</f>
      </c>
      <c r="W897" s="91" t="str">
        <f>Q897*V897</f>
      </c>
      <c r="X897" s="92" t="str">
        <f>R897*V897</f>
      </c>
      <c r="Y897" s="93" t="str">
        <f>S897*V897</f>
      </c>
      <c r="Z897" s="94" t="str">
        <f>IFERROR(INDEX('Cost_Components'!$T$2:$T$28,MATCH(E897,'Cost_Components'!$A$2:$A$28,0)),"")</f>
      </c>
      <c r="AA897" s="95" t="str">
        <f>IFERROR(INDEX('Cost_Components'!$U$2:$U$28,MATCH(E897,'Cost_Components'!$A$2:$A$28,0)),"")</f>
      </c>
      <c r="AB897" s="96" t="str">
        <f>IFERROR(INDEX('Cost_Components'!$V$2:$V$28,MATCH(E897,'Cost_Components'!$A$2:$A$28,0)),"")</f>
      </c>
      <c r="AC897" s="97" t="str">
        <f>IFERROR(INDEX('Cost_Components'!$M$2:$M$28,MATCH(E897,'Cost_Components'!$A$2:$A$28,0)),"")</f>
      </c>
      <c r="AD897" s="98" t="str">
        <f>IFERROR(INDEX('Cost_Components'!$N$2:$N$28,MATCH(E897,'Cost_Components'!$A$2:$A$28,0)),"")</f>
      </c>
      <c r="AE897" s="34" t="str">
        <f>IFERROR(INDEX('Cost_Components'!$O$2:$O$28,MATCH(E897,'Cost_Components'!$A$2:$A$28,0)),"")</f>
      </c>
      <c r="AF897" s="99" t="n">
        <v>85309.5917917743</v>
      </c>
      <c r="AG897" s="100" t="n">
        <v>81016.2775319528</v>
      </c>
      <c r="AH897" s="101" t="str">
        <f>IF(H897="shared-count-once",COUNTIFS($A$2:$A$1405,A897,$B$2:$B$1405,B897,$E$2:$E$1405,E897),1)</f>
      </c>
      <c r="AI897" s="102" t="n">
        <v>308542769.756622</v>
      </c>
      <c r="AJ897" s="103" t="str">
        <f>IF(AI897=0,"",Q897/AI897)</f>
      </c>
      <c r="AK897" s="104" t="str">
        <f>IF(AI897=0,"",R897/AI897)</f>
      </c>
      <c r="AL897" s="105" t="str">
        <f>IF(AI897=0,"",S897/AI897)</f>
      </c>
      <c r="AM897" s="106" t="str">
        <f>IF(AI897=0,"",Y897/AI897)</f>
      </c>
    </row>
    <row r="898">
      <c r="A898" t="s">
        <v>115</v>
      </c>
      <c r="B898" s="73" t="n">
        <v>2037</v>
      </c>
      <c r="C898" t="s">
        <v>245</v>
      </c>
      <c r="D898" t="s">
        <v>235</v>
      </c>
      <c r="E898" s="74" t="s">
        <v>315</v>
      </c>
      <c r="F898" s="75" t="s">
        <v>316</v>
      </c>
      <c r="G898" s="76" t="s">
        <v>246</v>
      </c>
      <c r="H898" s="77" t="s">
        <v>240</v>
      </c>
      <c r="I898" s="78" t="s">
        <v>304</v>
      </c>
      <c r="J898" s="79" t="str">
        <f>IFERROR(INDEX('Cost_Components'!$K$2:$K$28,MATCH(E898,'Cost_Components'!$A$2:$A$28,0)),"")</f>
      </c>
      <c r="K898" s="80" t="str">
        <f>IF(OR(L898="",Z898="",AA898="",AB898=""),"",IF(B898&lt;AA898,L898,IF(B898&gt;AB898,Z898,L898+(Z898-L898)*MIN(MAX((B898-AA898+1)/MAX(AB898-AA898+1,1),0),1))))</f>
      </c>
      <c r="L898" s="81" t="str">
        <f>IFERROR(INDEX('Cost_Components'!$S$2:$S$28,MATCH(E898,'Cost_Components'!$A$2:$A$28,0)),"")</f>
      </c>
      <c r="M898" s="82" t="str">
        <f>IFERROR(INDEX('Cost_Components'!$L$2:$L$28,MATCH(E898,'Cost_Components'!$A$2:$A$28,0)),"")</f>
      </c>
      <c r="N898" s="83" t="str">
        <f>IFERROR(INDEX('Cost_Components'!$P$2:$P$28,MATCH(E898,'Cost_Components'!$A$2:$A$28,0)),"")</f>
      </c>
      <c r="O898" s="84" t="str">
        <f>AF898*J898</f>
      </c>
      <c r="P898" s="85" t="str">
        <f>AG898*J898</f>
      </c>
      <c r="Q898" s="86" t="str">
        <f>P898*L898*M898*N898</f>
      </c>
      <c r="R898" s="87" t="str">
        <f>O898*K898*M898*N898</f>
      </c>
      <c r="S898" s="88" t="str">
        <f>R898-Q898</f>
      </c>
      <c r="T898" s="34" t="str">
        <f>IFERROR(INDEX('Cost_Components'!$R$2:$R$28,MATCH(E898,'Cost_Components'!$A$2:$A$28,0)),"")</f>
      </c>
      <c r="U898" s="89" t="str">
        <f>IFERROR(INDEX('Cost_Components'!$Q$2:$Q$28,MATCH(E898,'Cost_Components'!$A$2:$A$28,0)),"")</f>
      </c>
      <c r="V898" s="90" t="str">
        <f>1/(1+'Calculation_Assumptions'!$B$5)^(B898-'Calculation_Assumptions'!$B$2)</f>
      </c>
      <c r="W898" s="91" t="str">
        <f>Q898*V898</f>
      </c>
      <c r="X898" s="92" t="str">
        <f>R898*V898</f>
      </c>
      <c r="Y898" s="93" t="str">
        <f>S898*V898</f>
      </c>
      <c r="Z898" s="94" t="str">
        <f>IFERROR(INDEX('Cost_Components'!$T$2:$T$28,MATCH(E898,'Cost_Components'!$A$2:$A$28,0)),"")</f>
      </c>
      <c r="AA898" s="95" t="str">
        <f>IFERROR(INDEX('Cost_Components'!$U$2:$U$28,MATCH(E898,'Cost_Components'!$A$2:$A$28,0)),"")</f>
      </c>
      <c r="AB898" s="96" t="str">
        <f>IFERROR(INDEX('Cost_Components'!$V$2:$V$28,MATCH(E898,'Cost_Components'!$A$2:$A$28,0)),"")</f>
      </c>
      <c r="AC898" s="97" t="str">
        <f>IFERROR(INDEX('Cost_Components'!$M$2:$M$28,MATCH(E898,'Cost_Components'!$A$2:$A$28,0)),"")</f>
      </c>
      <c r="AD898" s="98" t="str">
        <f>IFERROR(INDEX('Cost_Components'!$N$2:$N$28,MATCH(E898,'Cost_Components'!$A$2:$A$28,0)),"")</f>
      </c>
      <c r="AE898" s="34" t="str">
        <f>IFERROR(INDEX('Cost_Components'!$O$2:$O$28,MATCH(E898,'Cost_Components'!$A$2:$A$28,0)),"")</f>
      </c>
      <c r="AF898" s="99" t="n">
        <v>87020.5593354818</v>
      </c>
      <c r="AG898" s="100" t="n">
        <v>82099.3521227692</v>
      </c>
      <c r="AH898" s="101" t="str">
        <f>IF(H898="shared-count-once",COUNTIFS($A$2:$A$1405,A898,$B$2:$B$1405,B898,$E$2:$E$1405,E898),1)</f>
      </c>
      <c r="AI898" s="102" t="n">
        <v>310068287.63643</v>
      </c>
      <c r="AJ898" s="103" t="str">
        <f>IF(AI898=0,"",Q898/AI898)</f>
      </c>
      <c r="AK898" s="104" t="str">
        <f>IF(AI898=0,"",R898/AI898)</f>
      </c>
      <c r="AL898" s="105" t="str">
        <f>IF(AI898=0,"",S898/AI898)</f>
      </c>
      <c r="AM898" s="106" t="str">
        <f>IF(AI898=0,"",Y898/AI898)</f>
      </c>
    </row>
    <row r="899">
      <c r="A899" t="s">
        <v>115</v>
      </c>
      <c r="B899" s="73" t="n">
        <v>2038</v>
      </c>
      <c r="C899" t="s">
        <v>245</v>
      </c>
      <c r="D899" t="s">
        <v>235</v>
      </c>
      <c r="E899" s="74" t="s">
        <v>315</v>
      </c>
      <c r="F899" s="75" t="s">
        <v>316</v>
      </c>
      <c r="G899" s="76" t="s">
        <v>246</v>
      </c>
      <c r="H899" s="77" t="s">
        <v>240</v>
      </c>
      <c r="I899" s="78" t="s">
        <v>304</v>
      </c>
      <c r="J899" s="79" t="str">
        <f>IFERROR(INDEX('Cost_Components'!$K$2:$K$28,MATCH(E899,'Cost_Components'!$A$2:$A$28,0)),"")</f>
      </c>
      <c r="K899" s="80" t="str">
        <f>IF(OR(L899="",Z899="",AA899="",AB899=""),"",IF(B899&lt;AA899,L899,IF(B899&gt;AB899,Z899,L899+(Z899-L899)*MIN(MAX((B899-AA899+1)/MAX(AB899-AA899+1,1),0),1))))</f>
      </c>
      <c r="L899" s="81" t="str">
        <f>IFERROR(INDEX('Cost_Components'!$S$2:$S$28,MATCH(E899,'Cost_Components'!$A$2:$A$28,0)),"")</f>
      </c>
      <c r="M899" s="82" t="str">
        <f>IFERROR(INDEX('Cost_Components'!$L$2:$L$28,MATCH(E899,'Cost_Components'!$A$2:$A$28,0)),"")</f>
      </c>
      <c r="N899" s="83" t="str">
        <f>IFERROR(INDEX('Cost_Components'!$P$2:$P$28,MATCH(E899,'Cost_Components'!$A$2:$A$28,0)),"")</f>
      </c>
      <c r="O899" s="84" t="str">
        <f>AF899*J899</f>
      </c>
      <c r="P899" s="85" t="str">
        <f>AG899*J899</f>
      </c>
      <c r="Q899" s="86" t="str">
        <f>P899*L899*M899*N899</f>
      </c>
      <c r="R899" s="87" t="str">
        <f>O899*K899*M899*N899</f>
      </c>
      <c r="S899" s="88" t="str">
        <f>R899-Q899</f>
      </c>
      <c r="T899" s="34" t="str">
        <f>IFERROR(INDEX('Cost_Components'!$R$2:$R$28,MATCH(E899,'Cost_Components'!$A$2:$A$28,0)),"")</f>
      </c>
      <c r="U899" s="89" t="str">
        <f>IFERROR(INDEX('Cost_Components'!$Q$2:$Q$28,MATCH(E899,'Cost_Components'!$A$2:$A$28,0)),"")</f>
      </c>
      <c r="V899" s="90" t="str">
        <f>1/(1+'Calculation_Assumptions'!$B$5)^(B899-'Calculation_Assumptions'!$B$2)</f>
      </c>
      <c r="W899" s="91" t="str">
        <f>Q899*V899</f>
      </c>
      <c r="X899" s="92" t="str">
        <f>R899*V899</f>
      </c>
      <c r="Y899" s="93" t="str">
        <f>S899*V899</f>
      </c>
      <c r="Z899" s="94" t="str">
        <f>IFERROR(INDEX('Cost_Components'!$T$2:$T$28,MATCH(E899,'Cost_Components'!$A$2:$A$28,0)),"")</f>
      </c>
      <c r="AA899" s="95" t="str">
        <f>IFERROR(INDEX('Cost_Components'!$U$2:$U$28,MATCH(E899,'Cost_Components'!$A$2:$A$28,0)),"")</f>
      </c>
      <c r="AB899" s="96" t="str">
        <f>IFERROR(INDEX('Cost_Components'!$V$2:$V$28,MATCH(E899,'Cost_Components'!$A$2:$A$28,0)),"")</f>
      </c>
      <c r="AC899" s="97" t="str">
        <f>IFERROR(INDEX('Cost_Components'!$M$2:$M$28,MATCH(E899,'Cost_Components'!$A$2:$A$28,0)),"")</f>
      </c>
      <c r="AD899" s="98" t="str">
        <f>IFERROR(INDEX('Cost_Components'!$N$2:$N$28,MATCH(E899,'Cost_Components'!$A$2:$A$28,0)),"")</f>
      </c>
      <c r="AE899" s="34" t="str">
        <f>IFERROR(INDEX('Cost_Components'!$O$2:$O$28,MATCH(E899,'Cost_Components'!$A$2:$A$28,0)),"")</f>
      </c>
      <c r="AF899" s="99" t="n">
        <v>88865.5685134164</v>
      </c>
      <c r="AG899" s="100" t="n">
        <v>83277.3007265886</v>
      </c>
      <c r="AH899" s="101" t="str">
        <f>IF(H899="shared-count-once",COUNTIFS($A$2:$A$1405,A899,$B$2:$B$1405,B899,$E$2:$E$1405,E899),1)</f>
      </c>
      <c r="AI899" s="102" t="n">
        <v>311532999.13163</v>
      </c>
      <c r="AJ899" s="103" t="str">
        <f>IF(AI899=0,"",Q899/AI899)</f>
      </c>
      <c r="AK899" s="104" t="str">
        <f>IF(AI899=0,"",R899/AI899)</f>
      </c>
      <c r="AL899" s="105" t="str">
        <f>IF(AI899=0,"",S899/AI899)</f>
      </c>
      <c r="AM899" s="106" t="str">
        <f>IF(AI899=0,"",Y899/AI899)</f>
      </c>
    </row>
    <row r="900">
      <c r="A900" t="s">
        <v>115</v>
      </c>
      <c r="B900" s="73" t="n">
        <v>2039</v>
      </c>
      <c r="C900" t="s">
        <v>245</v>
      </c>
      <c r="D900" t="s">
        <v>235</v>
      </c>
      <c r="E900" s="74" t="s">
        <v>315</v>
      </c>
      <c r="F900" s="75" t="s">
        <v>316</v>
      </c>
      <c r="G900" s="76" t="s">
        <v>246</v>
      </c>
      <c r="H900" s="77" t="s">
        <v>240</v>
      </c>
      <c r="I900" s="78" t="s">
        <v>304</v>
      </c>
      <c r="J900" s="79" t="str">
        <f>IFERROR(INDEX('Cost_Components'!$K$2:$K$28,MATCH(E900,'Cost_Components'!$A$2:$A$28,0)),"")</f>
      </c>
      <c r="K900" s="80" t="str">
        <f>IF(OR(L900="",Z900="",AA900="",AB900=""),"",IF(B900&lt;AA900,L900,IF(B900&gt;AB900,Z900,L900+(Z900-L900)*MIN(MAX((B900-AA900+1)/MAX(AB900-AA900+1,1),0),1))))</f>
      </c>
      <c r="L900" s="81" t="str">
        <f>IFERROR(INDEX('Cost_Components'!$S$2:$S$28,MATCH(E900,'Cost_Components'!$A$2:$A$28,0)),"")</f>
      </c>
      <c r="M900" s="82" t="str">
        <f>IFERROR(INDEX('Cost_Components'!$L$2:$L$28,MATCH(E900,'Cost_Components'!$A$2:$A$28,0)),"")</f>
      </c>
      <c r="N900" s="83" t="str">
        <f>IFERROR(INDEX('Cost_Components'!$P$2:$P$28,MATCH(E900,'Cost_Components'!$A$2:$A$28,0)),"")</f>
      </c>
      <c r="O900" s="84" t="str">
        <f>AF900*J900</f>
      </c>
      <c r="P900" s="85" t="str">
        <f>AG900*J900</f>
      </c>
      <c r="Q900" s="86" t="str">
        <f>P900*L900*M900*N900</f>
      </c>
      <c r="R900" s="87" t="str">
        <f>O900*K900*M900*N900</f>
      </c>
      <c r="S900" s="88" t="str">
        <f>R900-Q900</f>
      </c>
      <c r="T900" s="34" t="str">
        <f>IFERROR(INDEX('Cost_Components'!$R$2:$R$28,MATCH(E900,'Cost_Components'!$A$2:$A$28,0)),"")</f>
      </c>
      <c r="U900" s="89" t="str">
        <f>IFERROR(INDEX('Cost_Components'!$Q$2:$Q$28,MATCH(E900,'Cost_Components'!$A$2:$A$28,0)),"")</f>
      </c>
      <c r="V900" s="90" t="str">
        <f>1/(1+'Calculation_Assumptions'!$B$5)^(B900-'Calculation_Assumptions'!$B$2)</f>
      </c>
      <c r="W900" s="91" t="str">
        <f>Q900*V900</f>
      </c>
      <c r="X900" s="92" t="str">
        <f>R900*V900</f>
      </c>
      <c r="Y900" s="93" t="str">
        <f>S900*V900</f>
      </c>
      <c r="Z900" s="94" t="str">
        <f>IFERROR(INDEX('Cost_Components'!$T$2:$T$28,MATCH(E900,'Cost_Components'!$A$2:$A$28,0)),"")</f>
      </c>
      <c r="AA900" s="95" t="str">
        <f>IFERROR(INDEX('Cost_Components'!$U$2:$U$28,MATCH(E900,'Cost_Components'!$A$2:$A$28,0)),"")</f>
      </c>
      <c r="AB900" s="96" t="str">
        <f>IFERROR(INDEX('Cost_Components'!$V$2:$V$28,MATCH(E900,'Cost_Components'!$A$2:$A$28,0)),"")</f>
      </c>
      <c r="AC900" s="97" t="str">
        <f>IFERROR(INDEX('Cost_Components'!$M$2:$M$28,MATCH(E900,'Cost_Components'!$A$2:$A$28,0)),"")</f>
      </c>
      <c r="AD900" s="98" t="str">
        <f>IFERROR(INDEX('Cost_Components'!$N$2:$N$28,MATCH(E900,'Cost_Components'!$A$2:$A$28,0)),"")</f>
      </c>
      <c r="AE900" s="34" t="str">
        <f>IFERROR(INDEX('Cost_Components'!$O$2:$O$28,MATCH(E900,'Cost_Components'!$A$2:$A$28,0)),"")</f>
      </c>
      <c r="AF900" s="99" t="n">
        <v>90762.9698393476</v>
      </c>
      <c r="AG900" s="100" t="n">
        <v>84468.5575097877</v>
      </c>
      <c r="AH900" s="101" t="str">
        <f>IF(H900="shared-count-once",COUNTIFS($A$2:$A$1405,A900,$B$2:$B$1405,B900,$E$2:$E$1405,E900),1)</f>
      </c>
      <c r="AI900" s="102" t="n">
        <v>312936391.858479</v>
      </c>
      <c r="AJ900" s="103" t="str">
        <f>IF(AI900=0,"",Q900/AI900)</f>
      </c>
      <c r="AK900" s="104" t="str">
        <f>IF(AI900=0,"",R900/AI900)</f>
      </c>
      <c r="AL900" s="105" t="str">
        <f>IF(AI900=0,"",S900/AI900)</f>
      </c>
      <c r="AM900" s="106" t="str">
        <f>IF(AI900=0,"",Y900/AI900)</f>
      </c>
    </row>
    <row r="901">
      <c r="A901" t="s">
        <v>115</v>
      </c>
      <c r="B901" s="73" t="n">
        <v>2040</v>
      </c>
      <c r="C901" t="s">
        <v>245</v>
      </c>
      <c r="D901" t="s">
        <v>235</v>
      </c>
      <c r="E901" s="74" t="s">
        <v>315</v>
      </c>
      <c r="F901" s="75" t="s">
        <v>316</v>
      </c>
      <c r="G901" s="76" t="s">
        <v>246</v>
      </c>
      <c r="H901" s="77" t="s">
        <v>240</v>
      </c>
      <c r="I901" s="78" t="s">
        <v>304</v>
      </c>
      <c r="J901" s="79" t="str">
        <f>IFERROR(INDEX('Cost_Components'!$K$2:$K$28,MATCH(E901,'Cost_Components'!$A$2:$A$28,0)),"")</f>
      </c>
      <c r="K901" s="80" t="str">
        <f>IF(OR(L901="",Z901="",AA901="",AB901=""),"",IF(B901&lt;AA901,L901,IF(B901&gt;AB901,Z901,L901+(Z901-L901)*MIN(MAX((B901-AA901+1)/MAX(AB901-AA901+1,1),0),1))))</f>
      </c>
      <c r="L901" s="81" t="str">
        <f>IFERROR(INDEX('Cost_Components'!$S$2:$S$28,MATCH(E901,'Cost_Components'!$A$2:$A$28,0)),"")</f>
      </c>
      <c r="M901" s="82" t="str">
        <f>IFERROR(INDEX('Cost_Components'!$L$2:$L$28,MATCH(E901,'Cost_Components'!$A$2:$A$28,0)),"")</f>
      </c>
      <c r="N901" s="83" t="str">
        <f>IFERROR(INDEX('Cost_Components'!$P$2:$P$28,MATCH(E901,'Cost_Components'!$A$2:$A$28,0)),"")</f>
      </c>
      <c r="O901" s="84" t="str">
        <f>AF901*J901</f>
      </c>
      <c r="P901" s="85" t="str">
        <f>AG901*J901</f>
      </c>
      <c r="Q901" s="86" t="str">
        <f>P901*L901*M901*N901</f>
      </c>
      <c r="R901" s="87" t="str">
        <f>O901*K901*M901*N901</f>
      </c>
      <c r="S901" s="88" t="str">
        <f>R901-Q901</f>
      </c>
      <c r="T901" s="34" t="str">
        <f>IFERROR(INDEX('Cost_Components'!$R$2:$R$28,MATCH(E901,'Cost_Components'!$A$2:$A$28,0)),"")</f>
      </c>
      <c r="U901" s="89" t="str">
        <f>IFERROR(INDEX('Cost_Components'!$Q$2:$Q$28,MATCH(E901,'Cost_Components'!$A$2:$A$28,0)),"")</f>
      </c>
      <c r="V901" s="90" t="str">
        <f>1/(1+'Calculation_Assumptions'!$B$5)^(B901-'Calculation_Assumptions'!$B$2)</f>
      </c>
      <c r="W901" s="91" t="str">
        <f>Q901*V901</f>
      </c>
      <c r="X901" s="92" t="str">
        <f>R901*V901</f>
      </c>
      <c r="Y901" s="93" t="str">
        <f>S901*V901</f>
      </c>
      <c r="Z901" s="94" t="str">
        <f>IFERROR(INDEX('Cost_Components'!$T$2:$T$28,MATCH(E901,'Cost_Components'!$A$2:$A$28,0)),"")</f>
      </c>
      <c r="AA901" s="95" t="str">
        <f>IFERROR(INDEX('Cost_Components'!$U$2:$U$28,MATCH(E901,'Cost_Components'!$A$2:$A$28,0)),"")</f>
      </c>
      <c r="AB901" s="96" t="str">
        <f>IFERROR(INDEX('Cost_Components'!$V$2:$V$28,MATCH(E901,'Cost_Components'!$A$2:$A$28,0)),"")</f>
      </c>
      <c r="AC901" s="97" t="str">
        <f>IFERROR(INDEX('Cost_Components'!$M$2:$M$28,MATCH(E901,'Cost_Components'!$A$2:$A$28,0)),"")</f>
      </c>
      <c r="AD901" s="98" t="str">
        <f>IFERROR(INDEX('Cost_Components'!$N$2:$N$28,MATCH(E901,'Cost_Components'!$A$2:$A$28,0)),"")</f>
      </c>
      <c r="AE901" s="34" t="str">
        <f>IFERROR(INDEX('Cost_Components'!$O$2:$O$28,MATCH(E901,'Cost_Components'!$A$2:$A$28,0)),"")</f>
      </c>
      <c r="AF901" s="99" t="n">
        <v>92762.3414230184</v>
      </c>
      <c r="AG901" s="100" t="n">
        <v>85720.9787664016</v>
      </c>
      <c r="AH901" s="101" t="str">
        <f>IF(H901="shared-count-once",COUNTIFS($A$2:$A$1405,A901,$B$2:$B$1405,B901,$E$2:$E$1405,E901),1)</f>
      </c>
      <c r="AI901" s="102" t="n">
        <v>314265537.410829</v>
      </c>
      <c r="AJ901" s="103" t="str">
        <f>IF(AI901=0,"",Q901/AI901)</f>
      </c>
      <c r="AK901" s="104" t="str">
        <f>IF(AI901=0,"",R901/AI901)</f>
      </c>
      <c r="AL901" s="105" t="str">
        <f>IF(AI901=0,"",S901/AI901)</f>
      </c>
      <c r="AM901" s="106" t="str">
        <f>IF(AI901=0,"",Y901/AI901)</f>
      </c>
    </row>
    <row r="902">
      <c r="A902" t="s">
        <v>115</v>
      </c>
      <c r="B902" s="73" t="n">
        <v>2041</v>
      </c>
      <c r="C902" t="s">
        <v>245</v>
      </c>
      <c r="D902" t="s">
        <v>235</v>
      </c>
      <c r="E902" s="74" t="s">
        <v>315</v>
      </c>
      <c r="F902" s="75" t="s">
        <v>316</v>
      </c>
      <c r="G902" s="76" t="s">
        <v>246</v>
      </c>
      <c r="H902" s="77" t="s">
        <v>240</v>
      </c>
      <c r="I902" s="78" t="s">
        <v>304</v>
      </c>
      <c r="J902" s="79" t="str">
        <f>IFERROR(INDEX('Cost_Components'!$K$2:$K$28,MATCH(E902,'Cost_Components'!$A$2:$A$28,0)),"")</f>
      </c>
      <c r="K902" s="80" t="str">
        <f>IF(OR(L902="",Z902="",AA902="",AB902=""),"",IF(B902&lt;AA902,L902,IF(B902&gt;AB902,Z902,L902+(Z902-L902)*MIN(MAX((B902-AA902+1)/MAX(AB902-AA902+1,1),0),1))))</f>
      </c>
      <c r="L902" s="81" t="str">
        <f>IFERROR(INDEX('Cost_Components'!$S$2:$S$28,MATCH(E902,'Cost_Components'!$A$2:$A$28,0)),"")</f>
      </c>
      <c r="M902" s="82" t="str">
        <f>IFERROR(INDEX('Cost_Components'!$L$2:$L$28,MATCH(E902,'Cost_Components'!$A$2:$A$28,0)),"")</f>
      </c>
      <c r="N902" s="83" t="str">
        <f>IFERROR(INDEX('Cost_Components'!$P$2:$P$28,MATCH(E902,'Cost_Components'!$A$2:$A$28,0)),"")</f>
      </c>
      <c r="O902" s="84" t="str">
        <f>AF902*J902</f>
      </c>
      <c r="P902" s="85" t="str">
        <f>AG902*J902</f>
      </c>
      <c r="Q902" s="86" t="str">
        <f>P902*L902*M902*N902</f>
      </c>
      <c r="R902" s="87" t="str">
        <f>O902*K902*M902*N902</f>
      </c>
      <c r="S902" s="88" t="str">
        <f>R902-Q902</f>
      </c>
      <c r="T902" s="34" t="str">
        <f>IFERROR(INDEX('Cost_Components'!$R$2:$R$28,MATCH(E902,'Cost_Components'!$A$2:$A$28,0)),"")</f>
      </c>
      <c r="U902" s="89" t="str">
        <f>IFERROR(INDEX('Cost_Components'!$Q$2:$Q$28,MATCH(E902,'Cost_Components'!$A$2:$A$28,0)),"")</f>
      </c>
      <c r="V902" s="90" t="str">
        <f>1/(1+'Calculation_Assumptions'!$B$5)^(B902-'Calculation_Assumptions'!$B$2)</f>
      </c>
      <c r="W902" s="91" t="str">
        <f>Q902*V902</f>
      </c>
      <c r="X902" s="92" t="str">
        <f>R902*V902</f>
      </c>
      <c r="Y902" s="93" t="str">
        <f>S902*V902</f>
      </c>
      <c r="Z902" s="94" t="str">
        <f>IFERROR(INDEX('Cost_Components'!$T$2:$T$28,MATCH(E902,'Cost_Components'!$A$2:$A$28,0)),"")</f>
      </c>
      <c r="AA902" s="95" t="str">
        <f>IFERROR(INDEX('Cost_Components'!$U$2:$U$28,MATCH(E902,'Cost_Components'!$A$2:$A$28,0)),"")</f>
      </c>
      <c r="AB902" s="96" t="str">
        <f>IFERROR(INDEX('Cost_Components'!$V$2:$V$28,MATCH(E902,'Cost_Components'!$A$2:$A$28,0)),"")</f>
      </c>
      <c r="AC902" s="97" t="str">
        <f>IFERROR(INDEX('Cost_Components'!$M$2:$M$28,MATCH(E902,'Cost_Components'!$A$2:$A$28,0)),"")</f>
      </c>
      <c r="AD902" s="98" t="str">
        <f>IFERROR(INDEX('Cost_Components'!$N$2:$N$28,MATCH(E902,'Cost_Components'!$A$2:$A$28,0)),"")</f>
      </c>
      <c r="AE902" s="34" t="str">
        <f>IFERROR(INDEX('Cost_Components'!$O$2:$O$28,MATCH(E902,'Cost_Components'!$A$2:$A$28,0)),"")</f>
      </c>
      <c r="AF902" s="99" t="n">
        <v>94845.3400018267</v>
      </c>
      <c r="AG902" s="100" t="n">
        <v>87016.5662575381</v>
      </c>
      <c r="AH902" s="101" t="str">
        <f>IF(H902="shared-count-once",COUNTIFS($A$2:$A$1405,A902,$B$2:$B$1405,B902,$E$2:$E$1405,E902),1)</f>
      </c>
      <c r="AI902" s="102" t="n">
        <v>315525215.312548</v>
      </c>
      <c r="AJ902" s="103" t="str">
        <f>IF(AI902=0,"",Q902/AI902)</f>
      </c>
      <c r="AK902" s="104" t="str">
        <f>IF(AI902=0,"",R902/AI902)</f>
      </c>
      <c r="AL902" s="105" t="str">
        <f>IF(AI902=0,"",S902/AI902)</f>
      </c>
      <c r="AM902" s="106" t="str">
        <f>IF(AI902=0,"",Y902/AI902)</f>
      </c>
    </row>
    <row r="903">
      <c r="A903" t="s">
        <v>115</v>
      </c>
      <c r="B903" s="73" t="n">
        <v>2042</v>
      </c>
      <c r="C903" t="s">
        <v>245</v>
      </c>
      <c r="D903" t="s">
        <v>235</v>
      </c>
      <c r="E903" s="74" t="s">
        <v>315</v>
      </c>
      <c r="F903" s="75" t="s">
        <v>316</v>
      </c>
      <c r="G903" s="76" t="s">
        <v>246</v>
      </c>
      <c r="H903" s="77" t="s">
        <v>240</v>
      </c>
      <c r="I903" s="78" t="s">
        <v>304</v>
      </c>
      <c r="J903" s="79" t="str">
        <f>IFERROR(INDEX('Cost_Components'!$K$2:$K$28,MATCH(E903,'Cost_Components'!$A$2:$A$28,0)),"")</f>
      </c>
      <c r="K903" s="80" t="str">
        <f>IF(OR(L903="",Z903="",AA903="",AB903=""),"",IF(B903&lt;AA903,L903,IF(B903&gt;AB903,Z903,L903+(Z903-L903)*MIN(MAX((B903-AA903+1)/MAX(AB903-AA903+1,1),0),1))))</f>
      </c>
      <c r="L903" s="81" t="str">
        <f>IFERROR(INDEX('Cost_Components'!$S$2:$S$28,MATCH(E903,'Cost_Components'!$A$2:$A$28,0)),"")</f>
      </c>
      <c r="M903" s="82" t="str">
        <f>IFERROR(INDEX('Cost_Components'!$L$2:$L$28,MATCH(E903,'Cost_Components'!$A$2:$A$28,0)),"")</f>
      </c>
      <c r="N903" s="83" t="str">
        <f>IFERROR(INDEX('Cost_Components'!$P$2:$P$28,MATCH(E903,'Cost_Components'!$A$2:$A$28,0)),"")</f>
      </c>
      <c r="O903" s="84" t="str">
        <f>AF903*J903</f>
      </c>
      <c r="P903" s="85" t="str">
        <f>AG903*J903</f>
      </c>
      <c r="Q903" s="86" t="str">
        <f>P903*L903*M903*N903</f>
      </c>
      <c r="R903" s="87" t="str">
        <f>O903*K903*M903*N903</f>
      </c>
      <c r="S903" s="88" t="str">
        <f>R903-Q903</f>
      </c>
      <c r="T903" s="34" t="str">
        <f>IFERROR(INDEX('Cost_Components'!$R$2:$R$28,MATCH(E903,'Cost_Components'!$A$2:$A$28,0)),"")</f>
      </c>
      <c r="U903" s="89" t="str">
        <f>IFERROR(INDEX('Cost_Components'!$Q$2:$Q$28,MATCH(E903,'Cost_Components'!$A$2:$A$28,0)),"")</f>
      </c>
      <c r="V903" s="90" t="str">
        <f>1/(1+'Calculation_Assumptions'!$B$5)^(B903-'Calculation_Assumptions'!$B$2)</f>
      </c>
      <c r="W903" s="91" t="str">
        <f>Q903*V903</f>
      </c>
      <c r="X903" s="92" t="str">
        <f>R903*V903</f>
      </c>
      <c r="Y903" s="93" t="str">
        <f>S903*V903</f>
      </c>
      <c r="Z903" s="94" t="str">
        <f>IFERROR(INDEX('Cost_Components'!$T$2:$T$28,MATCH(E903,'Cost_Components'!$A$2:$A$28,0)),"")</f>
      </c>
      <c r="AA903" s="95" t="str">
        <f>IFERROR(INDEX('Cost_Components'!$U$2:$U$28,MATCH(E903,'Cost_Components'!$A$2:$A$28,0)),"")</f>
      </c>
      <c r="AB903" s="96" t="str">
        <f>IFERROR(INDEX('Cost_Components'!$V$2:$V$28,MATCH(E903,'Cost_Components'!$A$2:$A$28,0)),"")</f>
      </c>
      <c r="AC903" s="97" t="str">
        <f>IFERROR(INDEX('Cost_Components'!$M$2:$M$28,MATCH(E903,'Cost_Components'!$A$2:$A$28,0)),"")</f>
      </c>
      <c r="AD903" s="98" t="str">
        <f>IFERROR(INDEX('Cost_Components'!$N$2:$N$28,MATCH(E903,'Cost_Components'!$A$2:$A$28,0)),"")</f>
      </c>
      <c r="AE903" s="34" t="str">
        <f>IFERROR(INDEX('Cost_Components'!$O$2:$O$28,MATCH(E903,'Cost_Components'!$A$2:$A$28,0)),"")</f>
      </c>
      <c r="AF903" s="99" t="n">
        <v>97004.6761730423</v>
      </c>
      <c r="AG903" s="100" t="n">
        <v>88348.741861778</v>
      </c>
      <c r="AH903" s="101" t="str">
        <f>IF(H903="shared-count-once",COUNTIFS($A$2:$A$1405,A903,$B$2:$B$1405,B903,$E$2:$E$1405,E903),1)</f>
      </c>
      <c r="AI903" s="102" t="n">
        <v>316707694.211882</v>
      </c>
      <c r="AJ903" s="103" t="str">
        <f>IF(AI903=0,"",Q903/AI903)</f>
      </c>
      <c r="AK903" s="104" t="str">
        <f>IF(AI903=0,"",R903/AI903)</f>
      </c>
      <c r="AL903" s="105" t="str">
        <f>IF(AI903=0,"",S903/AI903)</f>
      </c>
      <c r="AM903" s="106" t="str">
        <f>IF(AI903=0,"",Y903/AI903)</f>
      </c>
    </row>
    <row r="904">
      <c r="A904" t="s">
        <v>115</v>
      </c>
      <c r="B904" s="73" t="n">
        <v>2043</v>
      </c>
      <c r="C904" t="s">
        <v>245</v>
      </c>
      <c r="D904" t="s">
        <v>235</v>
      </c>
      <c r="E904" s="74" t="s">
        <v>315</v>
      </c>
      <c r="F904" s="75" t="s">
        <v>316</v>
      </c>
      <c r="G904" s="76" t="s">
        <v>246</v>
      </c>
      <c r="H904" s="77" t="s">
        <v>240</v>
      </c>
      <c r="I904" s="78" t="s">
        <v>304</v>
      </c>
      <c r="J904" s="79" t="str">
        <f>IFERROR(INDEX('Cost_Components'!$K$2:$K$28,MATCH(E904,'Cost_Components'!$A$2:$A$28,0)),"")</f>
      </c>
      <c r="K904" s="80" t="str">
        <f>IF(OR(L904="",Z904="",AA904="",AB904=""),"",IF(B904&lt;AA904,L904,IF(B904&gt;AB904,Z904,L904+(Z904-L904)*MIN(MAX((B904-AA904+1)/MAX(AB904-AA904+1,1),0),1))))</f>
      </c>
      <c r="L904" s="81" t="str">
        <f>IFERROR(INDEX('Cost_Components'!$S$2:$S$28,MATCH(E904,'Cost_Components'!$A$2:$A$28,0)),"")</f>
      </c>
      <c r="M904" s="82" t="str">
        <f>IFERROR(INDEX('Cost_Components'!$L$2:$L$28,MATCH(E904,'Cost_Components'!$A$2:$A$28,0)),"")</f>
      </c>
      <c r="N904" s="83" t="str">
        <f>IFERROR(INDEX('Cost_Components'!$P$2:$P$28,MATCH(E904,'Cost_Components'!$A$2:$A$28,0)),"")</f>
      </c>
      <c r="O904" s="84" t="str">
        <f>AF904*J904</f>
      </c>
      <c r="P904" s="85" t="str">
        <f>AG904*J904</f>
      </c>
      <c r="Q904" s="86" t="str">
        <f>P904*L904*M904*N904</f>
      </c>
      <c r="R904" s="87" t="str">
        <f>O904*K904*M904*N904</f>
      </c>
      <c r="S904" s="88" t="str">
        <f>R904-Q904</f>
      </c>
      <c r="T904" s="34" t="str">
        <f>IFERROR(INDEX('Cost_Components'!$R$2:$R$28,MATCH(E904,'Cost_Components'!$A$2:$A$28,0)),"")</f>
      </c>
      <c r="U904" s="89" t="str">
        <f>IFERROR(INDEX('Cost_Components'!$Q$2:$Q$28,MATCH(E904,'Cost_Components'!$A$2:$A$28,0)),"")</f>
      </c>
      <c r="V904" s="90" t="str">
        <f>1/(1+'Calculation_Assumptions'!$B$5)^(B904-'Calculation_Assumptions'!$B$2)</f>
      </c>
      <c r="W904" s="91" t="str">
        <f>Q904*V904</f>
      </c>
      <c r="X904" s="92" t="str">
        <f>R904*V904</f>
      </c>
      <c r="Y904" s="93" t="str">
        <f>S904*V904</f>
      </c>
      <c r="Z904" s="94" t="str">
        <f>IFERROR(INDEX('Cost_Components'!$T$2:$T$28,MATCH(E904,'Cost_Components'!$A$2:$A$28,0)),"")</f>
      </c>
      <c r="AA904" s="95" t="str">
        <f>IFERROR(INDEX('Cost_Components'!$U$2:$U$28,MATCH(E904,'Cost_Components'!$A$2:$A$28,0)),"")</f>
      </c>
      <c r="AB904" s="96" t="str">
        <f>IFERROR(INDEX('Cost_Components'!$V$2:$V$28,MATCH(E904,'Cost_Components'!$A$2:$A$28,0)),"")</f>
      </c>
      <c r="AC904" s="97" t="str">
        <f>IFERROR(INDEX('Cost_Components'!$M$2:$M$28,MATCH(E904,'Cost_Components'!$A$2:$A$28,0)),"")</f>
      </c>
      <c r="AD904" s="98" t="str">
        <f>IFERROR(INDEX('Cost_Components'!$N$2:$N$28,MATCH(E904,'Cost_Components'!$A$2:$A$28,0)),"")</f>
      </c>
      <c r="AE904" s="34" t="str">
        <f>IFERROR(INDEX('Cost_Components'!$O$2:$O$28,MATCH(E904,'Cost_Components'!$A$2:$A$28,0)),"")</f>
      </c>
      <c r="AF904" s="99" t="n">
        <v>99282.549092967</v>
      </c>
      <c r="AG904" s="100" t="n">
        <v>89759.0693837948</v>
      </c>
      <c r="AH904" s="101" t="str">
        <f>IF(H904="shared-count-once",COUNTIFS($A$2:$A$1405,A904,$B$2:$B$1405,B904,$E$2:$E$1405,E904),1)</f>
      </c>
      <c r="AI904" s="102" t="n">
        <v>317814114.067152</v>
      </c>
      <c r="AJ904" s="103" t="str">
        <f>IF(AI904=0,"",Q904/AI904)</f>
      </c>
      <c r="AK904" s="104" t="str">
        <f>IF(AI904=0,"",R904/AI904)</f>
      </c>
      <c r="AL904" s="105" t="str">
        <f>IF(AI904=0,"",S904/AI904)</f>
      </c>
      <c r="AM904" s="106" t="str">
        <f>IF(AI904=0,"",Y904/AI904)</f>
      </c>
    </row>
    <row r="905">
      <c r="A905" t="s">
        <v>115</v>
      </c>
      <c r="B905" s="73" t="n">
        <v>2044</v>
      </c>
      <c r="C905" t="s">
        <v>245</v>
      </c>
      <c r="D905" t="s">
        <v>235</v>
      </c>
      <c r="E905" s="74" t="s">
        <v>315</v>
      </c>
      <c r="F905" s="75" t="s">
        <v>316</v>
      </c>
      <c r="G905" s="76" t="s">
        <v>246</v>
      </c>
      <c r="H905" s="77" t="s">
        <v>240</v>
      </c>
      <c r="I905" s="78" t="s">
        <v>304</v>
      </c>
      <c r="J905" s="79" t="str">
        <f>IFERROR(INDEX('Cost_Components'!$K$2:$K$28,MATCH(E905,'Cost_Components'!$A$2:$A$28,0)),"")</f>
      </c>
      <c r="K905" s="80" t="str">
        <f>IF(OR(L905="",Z905="",AA905="",AB905=""),"",IF(B905&lt;AA905,L905,IF(B905&gt;AB905,Z905,L905+(Z905-L905)*MIN(MAX((B905-AA905+1)/MAX(AB905-AA905+1,1),0),1))))</f>
      </c>
      <c r="L905" s="81" t="str">
        <f>IFERROR(INDEX('Cost_Components'!$S$2:$S$28,MATCH(E905,'Cost_Components'!$A$2:$A$28,0)),"")</f>
      </c>
      <c r="M905" s="82" t="str">
        <f>IFERROR(INDEX('Cost_Components'!$L$2:$L$28,MATCH(E905,'Cost_Components'!$A$2:$A$28,0)),"")</f>
      </c>
      <c r="N905" s="83" t="str">
        <f>IFERROR(INDEX('Cost_Components'!$P$2:$P$28,MATCH(E905,'Cost_Components'!$A$2:$A$28,0)),"")</f>
      </c>
      <c r="O905" s="84" t="str">
        <f>AF905*J905</f>
      </c>
      <c r="P905" s="85" t="str">
        <f>AG905*J905</f>
      </c>
      <c r="Q905" s="86" t="str">
        <f>P905*L905*M905*N905</f>
      </c>
      <c r="R905" s="87" t="str">
        <f>O905*K905*M905*N905</f>
      </c>
      <c r="S905" s="88" t="str">
        <f>R905-Q905</f>
      </c>
      <c r="T905" s="34" t="str">
        <f>IFERROR(INDEX('Cost_Components'!$R$2:$R$28,MATCH(E905,'Cost_Components'!$A$2:$A$28,0)),"")</f>
      </c>
      <c r="U905" s="89" t="str">
        <f>IFERROR(INDEX('Cost_Components'!$Q$2:$Q$28,MATCH(E905,'Cost_Components'!$A$2:$A$28,0)),"")</f>
      </c>
      <c r="V905" s="90" t="str">
        <f>1/(1+'Calculation_Assumptions'!$B$5)^(B905-'Calculation_Assumptions'!$B$2)</f>
      </c>
      <c r="W905" s="91" t="str">
        <f>Q905*V905</f>
      </c>
      <c r="X905" s="92" t="str">
        <f>R905*V905</f>
      </c>
      <c r="Y905" s="93" t="str">
        <f>S905*V905</f>
      </c>
      <c r="Z905" s="94" t="str">
        <f>IFERROR(INDEX('Cost_Components'!$T$2:$T$28,MATCH(E905,'Cost_Components'!$A$2:$A$28,0)),"")</f>
      </c>
      <c r="AA905" s="95" t="str">
        <f>IFERROR(INDEX('Cost_Components'!$U$2:$U$28,MATCH(E905,'Cost_Components'!$A$2:$A$28,0)),"")</f>
      </c>
      <c r="AB905" s="96" t="str">
        <f>IFERROR(INDEX('Cost_Components'!$V$2:$V$28,MATCH(E905,'Cost_Components'!$A$2:$A$28,0)),"")</f>
      </c>
      <c r="AC905" s="97" t="str">
        <f>IFERROR(INDEX('Cost_Components'!$M$2:$M$28,MATCH(E905,'Cost_Components'!$A$2:$A$28,0)),"")</f>
      </c>
      <c r="AD905" s="98" t="str">
        <f>IFERROR(INDEX('Cost_Components'!$N$2:$N$28,MATCH(E905,'Cost_Components'!$A$2:$A$28,0)),"")</f>
      </c>
      <c r="AE905" s="34" t="str">
        <f>IFERROR(INDEX('Cost_Components'!$O$2:$O$28,MATCH(E905,'Cost_Components'!$A$2:$A$28,0)),"")</f>
      </c>
      <c r="AF905" s="99" t="n">
        <v>101616.024154894</v>
      </c>
      <c r="AG905" s="100" t="n">
        <v>91184.0260401795</v>
      </c>
      <c r="AH905" s="101" t="str">
        <f>IF(H905="shared-count-once",COUNTIFS($A$2:$A$1405,A905,$B$2:$B$1405,B905,$E$2:$E$1405,E905),1)</f>
      </c>
      <c r="AI905" s="102" t="n">
        <v>318840890.732156</v>
      </c>
      <c r="AJ905" s="103" t="str">
        <f>IF(AI905=0,"",Q905/AI905)</f>
      </c>
      <c r="AK905" s="104" t="str">
        <f>IF(AI905=0,"",R905/AI905)</f>
      </c>
      <c r="AL905" s="105" t="str">
        <f>IF(AI905=0,"",S905/AI905)</f>
      </c>
      <c r="AM905" s="106" t="str">
        <f>IF(AI905=0,"",Y905/AI905)</f>
      </c>
    </row>
    <row r="906">
      <c r="A906" t="s">
        <v>115</v>
      </c>
      <c r="B906" s="73" t="n">
        <v>2045</v>
      </c>
      <c r="C906" t="s">
        <v>245</v>
      </c>
      <c r="D906" t="s">
        <v>235</v>
      </c>
      <c r="E906" s="74" t="s">
        <v>315</v>
      </c>
      <c r="F906" s="75" t="s">
        <v>316</v>
      </c>
      <c r="G906" s="76" t="s">
        <v>246</v>
      </c>
      <c r="H906" s="77" t="s">
        <v>240</v>
      </c>
      <c r="I906" s="78" t="s">
        <v>304</v>
      </c>
      <c r="J906" s="79" t="str">
        <f>IFERROR(INDEX('Cost_Components'!$K$2:$K$28,MATCH(E906,'Cost_Components'!$A$2:$A$28,0)),"")</f>
      </c>
      <c r="K906" s="80" t="str">
        <f>IF(OR(L906="",Z906="",AA906="",AB906=""),"",IF(B906&lt;AA906,L906,IF(B906&gt;AB906,Z906,L906+(Z906-L906)*MIN(MAX((B906-AA906+1)/MAX(AB906-AA906+1,1),0),1))))</f>
      </c>
      <c r="L906" s="81" t="str">
        <f>IFERROR(INDEX('Cost_Components'!$S$2:$S$28,MATCH(E906,'Cost_Components'!$A$2:$A$28,0)),"")</f>
      </c>
      <c r="M906" s="82" t="str">
        <f>IFERROR(INDEX('Cost_Components'!$L$2:$L$28,MATCH(E906,'Cost_Components'!$A$2:$A$28,0)),"")</f>
      </c>
      <c r="N906" s="83" t="str">
        <f>IFERROR(INDEX('Cost_Components'!$P$2:$P$28,MATCH(E906,'Cost_Components'!$A$2:$A$28,0)),"")</f>
      </c>
      <c r="O906" s="84" t="str">
        <f>AF906*J906</f>
      </c>
      <c r="P906" s="85" t="str">
        <f>AG906*J906</f>
      </c>
      <c r="Q906" s="86" t="str">
        <f>P906*L906*M906*N906</f>
      </c>
      <c r="R906" s="87" t="str">
        <f>O906*K906*M906*N906</f>
      </c>
      <c r="S906" s="88" t="str">
        <f>R906-Q906</f>
      </c>
      <c r="T906" s="34" t="str">
        <f>IFERROR(INDEX('Cost_Components'!$R$2:$R$28,MATCH(E906,'Cost_Components'!$A$2:$A$28,0)),"")</f>
      </c>
      <c r="U906" s="89" t="str">
        <f>IFERROR(INDEX('Cost_Components'!$Q$2:$Q$28,MATCH(E906,'Cost_Components'!$A$2:$A$28,0)),"")</f>
      </c>
      <c r="V906" s="90" t="str">
        <f>1/(1+'Calculation_Assumptions'!$B$5)^(B906-'Calculation_Assumptions'!$B$2)</f>
      </c>
      <c r="W906" s="91" t="str">
        <f>Q906*V906</f>
      </c>
      <c r="X906" s="92" t="str">
        <f>R906*V906</f>
      </c>
      <c r="Y906" s="93" t="str">
        <f>S906*V906</f>
      </c>
      <c r="Z906" s="94" t="str">
        <f>IFERROR(INDEX('Cost_Components'!$T$2:$T$28,MATCH(E906,'Cost_Components'!$A$2:$A$28,0)),"")</f>
      </c>
      <c r="AA906" s="95" t="str">
        <f>IFERROR(INDEX('Cost_Components'!$U$2:$U$28,MATCH(E906,'Cost_Components'!$A$2:$A$28,0)),"")</f>
      </c>
      <c r="AB906" s="96" t="str">
        <f>IFERROR(INDEX('Cost_Components'!$V$2:$V$28,MATCH(E906,'Cost_Components'!$A$2:$A$28,0)),"")</f>
      </c>
      <c r="AC906" s="97" t="str">
        <f>IFERROR(INDEX('Cost_Components'!$M$2:$M$28,MATCH(E906,'Cost_Components'!$A$2:$A$28,0)),"")</f>
      </c>
      <c r="AD906" s="98" t="str">
        <f>IFERROR(INDEX('Cost_Components'!$N$2:$N$28,MATCH(E906,'Cost_Components'!$A$2:$A$28,0)),"")</f>
      </c>
      <c r="AE906" s="34" t="str">
        <f>IFERROR(INDEX('Cost_Components'!$O$2:$O$28,MATCH(E906,'Cost_Components'!$A$2:$A$28,0)),"")</f>
      </c>
      <c r="AF906" s="99" t="n">
        <v>104029.816863635</v>
      </c>
      <c r="AG906" s="100" t="n">
        <v>92647.4273948623</v>
      </c>
      <c r="AH906" s="101" t="str">
        <f>IF(H906="shared-count-once",COUNTIFS($A$2:$A$1405,A906,$B$2:$B$1405,B906,$E$2:$E$1405,E906),1)</f>
      </c>
      <c r="AI906" s="102" t="n">
        <v>319784682.33108</v>
      </c>
      <c r="AJ906" s="103" t="str">
        <f>IF(AI906=0,"",Q906/AI906)</f>
      </c>
      <c r="AK906" s="104" t="str">
        <f>IF(AI906=0,"",R906/AI906)</f>
      </c>
      <c r="AL906" s="105" t="str">
        <f>IF(AI906=0,"",S906/AI906)</f>
      </c>
      <c r="AM906" s="106" t="str">
        <f>IF(AI906=0,"",Y906/AI906)</f>
      </c>
    </row>
    <row r="907">
      <c r="A907" t="s">
        <v>115</v>
      </c>
      <c r="B907" s="73" t="n">
        <v>2046</v>
      </c>
      <c r="C907" t="s">
        <v>245</v>
      </c>
      <c r="D907" t="s">
        <v>235</v>
      </c>
      <c r="E907" s="74" t="s">
        <v>315</v>
      </c>
      <c r="F907" s="75" t="s">
        <v>316</v>
      </c>
      <c r="G907" s="76" t="s">
        <v>246</v>
      </c>
      <c r="H907" s="77" t="s">
        <v>240</v>
      </c>
      <c r="I907" s="78" t="s">
        <v>304</v>
      </c>
      <c r="J907" s="79" t="str">
        <f>IFERROR(INDEX('Cost_Components'!$K$2:$K$28,MATCH(E907,'Cost_Components'!$A$2:$A$28,0)),"")</f>
      </c>
      <c r="K907" s="80" t="str">
        <f>IF(OR(L907="",Z907="",AA907="",AB907=""),"",IF(B907&lt;AA907,L907,IF(B907&gt;AB907,Z907,L907+(Z907-L907)*MIN(MAX((B907-AA907+1)/MAX(AB907-AA907+1,1),0),1))))</f>
      </c>
      <c r="L907" s="81" t="str">
        <f>IFERROR(INDEX('Cost_Components'!$S$2:$S$28,MATCH(E907,'Cost_Components'!$A$2:$A$28,0)),"")</f>
      </c>
      <c r="M907" s="82" t="str">
        <f>IFERROR(INDEX('Cost_Components'!$L$2:$L$28,MATCH(E907,'Cost_Components'!$A$2:$A$28,0)),"")</f>
      </c>
      <c r="N907" s="83" t="str">
        <f>IFERROR(INDEX('Cost_Components'!$P$2:$P$28,MATCH(E907,'Cost_Components'!$A$2:$A$28,0)),"")</f>
      </c>
      <c r="O907" s="84" t="str">
        <f>AF907*J907</f>
      </c>
      <c r="P907" s="85" t="str">
        <f>AG907*J907</f>
      </c>
      <c r="Q907" s="86" t="str">
        <f>P907*L907*M907*N907</f>
      </c>
      <c r="R907" s="87" t="str">
        <f>O907*K907*M907*N907</f>
      </c>
      <c r="S907" s="88" t="str">
        <f>R907-Q907</f>
      </c>
      <c r="T907" s="34" t="str">
        <f>IFERROR(INDEX('Cost_Components'!$R$2:$R$28,MATCH(E907,'Cost_Components'!$A$2:$A$28,0)),"")</f>
      </c>
      <c r="U907" s="89" t="str">
        <f>IFERROR(INDEX('Cost_Components'!$Q$2:$Q$28,MATCH(E907,'Cost_Components'!$A$2:$A$28,0)),"")</f>
      </c>
      <c r="V907" s="90" t="str">
        <f>1/(1+'Calculation_Assumptions'!$B$5)^(B907-'Calculation_Assumptions'!$B$2)</f>
      </c>
      <c r="W907" s="91" t="str">
        <f>Q907*V907</f>
      </c>
      <c r="X907" s="92" t="str">
        <f>R907*V907</f>
      </c>
      <c r="Y907" s="93" t="str">
        <f>S907*V907</f>
      </c>
      <c r="Z907" s="94" t="str">
        <f>IFERROR(INDEX('Cost_Components'!$T$2:$T$28,MATCH(E907,'Cost_Components'!$A$2:$A$28,0)),"")</f>
      </c>
      <c r="AA907" s="95" t="str">
        <f>IFERROR(INDEX('Cost_Components'!$U$2:$U$28,MATCH(E907,'Cost_Components'!$A$2:$A$28,0)),"")</f>
      </c>
      <c r="AB907" s="96" t="str">
        <f>IFERROR(INDEX('Cost_Components'!$V$2:$V$28,MATCH(E907,'Cost_Components'!$A$2:$A$28,0)),"")</f>
      </c>
      <c r="AC907" s="97" t="str">
        <f>IFERROR(INDEX('Cost_Components'!$M$2:$M$28,MATCH(E907,'Cost_Components'!$A$2:$A$28,0)),"")</f>
      </c>
      <c r="AD907" s="98" t="str">
        <f>IFERROR(INDEX('Cost_Components'!$N$2:$N$28,MATCH(E907,'Cost_Components'!$A$2:$A$28,0)),"")</f>
      </c>
      <c r="AE907" s="34" t="str">
        <f>IFERROR(INDEX('Cost_Components'!$O$2:$O$28,MATCH(E907,'Cost_Components'!$A$2:$A$28,0)),"")</f>
      </c>
      <c r="AF907" s="99" t="n">
        <v>106500.74715375</v>
      </c>
      <c r="AG907" s="100" t="n">
        <v>94127.1149904586</v>
      </c>
      <c r="AH907" s="101" t="str">
        <f>IF(H907="shared-count-once",COUNTIFS($A$2:$A$1405,A907,$B$2:$B$1405,B907,$E$2:$E$1405,E907),1)</f>
      </c>
      <c r="AI907" s="102" t="n">
        <v>320645615.981408</v>
      </c>
      <c r="AJ907" s="103" t="str">
        <f>IF(AI907=0,"",Q907/AI907)</f>
      </c>
      <c r="AK907" s="104" t="str">
        <f>IF(AI907=0,"",R907/AI907)</f>
      </c>
      <c r="AL907" s="105" t="str">
        <f>IF(AI907=0,"",S907/AI907)</f>
      </c>
      <c r="AM907" s="106" t="str">
        <f>IF(AI907=0,"",Y907/AI907)</f>
      </c>
    </row>
    <row r="908">
      <c r="A908" t="s">
        <v>115</v>
      </c>
      <c r="B908" s="73" t="n">
        <v>2047</v>
      </c>
      <c r="C908" t="s">
        <v>245</v>
      </c>
      <c r="D908" t="s">
        <v>235</v>
      </c>
      <c r="E908" s="74" t="s">
        <v>315</v>
      </c>
      <c r="F908" s="75" t="s">
        <v>316</v>
      </c>
      <c r="G908" s="76" t="s">
        <v>246</v>
      </c>
      <c r="H908" s="77" t="s">
        <v>240</v>
      </c>
      <c r="I908" s="78" t="s">
        <v>304</v>
      </c>
      <c r="J908" s="79" t="str">
        <f>IFERROR(INDEX('Cost_Components'!$K$2:$K$28,MATCH(E908,'Cost_Components'!$A$2:$A$28,0)),"")</f>
      </c>
      <c r="K908" s="80" t="str">
        <f>IF(OR(L908="",Z908="",AA908="",AB908=""),"",IF(B908&lt;AA908,L908,IF(B908&gt;AB908,Z908,L908+(Z908-L908)*MIN(MAX((B908-AA908+1)/MAX(AB908-AA908+1,1),0),1))))</f>
      </c>
      <c r="L908" s="81" t="str">
        <f>IFERROR(INDEX('Cost_Components'!$S$2:$S$28,MATCH(E908,'Cost_Components'!$A$2:$A$28,0)),"")</f>
      </c>
      <c r="M908" s="82" t="str">
        <f>IFERROR(INDEX('Cost_Components'!$L$2:$L$28,MATCH(E908,'Cost_Components'!$A$2:$A$28,0)),"")</f>
      </c>
      <c r="N908" s="83" t="str">
        <f>IFERROR(INDEX('Cost_Components'!$P$2:$P$28,MATCH(E908,'Cost_Components'!$A$2:$A$28,0)),"")</f>
      </c>
      <c r="O908" s="84" t="str">
        <f>AF908*J908</f>
      </c>
      <c r="P908" s="85" t="str">
        <f>AG908*J908</f>
      </c>
      <c r="Q908" s="86" t="str">
        <f>P908*L908*M908*N908</f>
      </c>
      <c r="R908" s="87" t="str">
        <f>O908*K908*M908*N908</f>
      </c>
      <c r="S908" s="88" t="str">
        <f>R908-Q908</f>
      </c>
      <c r="T908" s="34" t="str">
        <f>IFERROR(INDEX('Cost_Components'!$R$2:$R$28,MATCH(E908,'Cost_Components'!$A$2:$A$28,0)),"")</f>
      </c>
      <c r="U908" s="89" t="str">
        <f>IFERROR(INDEX('Cost_Components'!$Q$2:$Q$28,MATCH(E908,'Cost_Components'!$A$2:$A$28,0)),"")</f>
      </c>
      <c r="V908" s="90" t="str">
        <f>1/(1+'Calculation_Assumptions'!$B$5)^(B908-'Calculation_Assumptions'!$B$2)</f>
      </c>
      <c r="W908" s="91" t="str">
        <f>Q908*V908</f>
      </c>
      <c r="X908" s="92" t="str">
        <f>R908*V908</f>
      </c>
      <c r="Y908" s="93" t="str">
        <f>S908*V908</f>
      </c>
      <c r="Z908" s="94" t="str">
        <f>IFERROR(INDEX('Cost_Components'!$T$2:$T$28,MATCH(E908,'Cost_Components'!$A$2:$A$28,0)),"")</f>
      </c>
      <c r="AA908" s="95" t="str">
        <f>IFERROR(INDEX('Cost_Components'!$U$2:$U$28,MATCH(E908,'Cost_Components'!$A$2:$A$28,0)),"")</f>
      </c>
      <c r="AB908" s="96" t="str">
        <f>IFERROR(INDEX('Cost_Components'!$V$2:$V$28,MATCH(E908,'Cost_Components'!$A$2:$A$28,0)),"")</f>
      </c>
      <c r="AC908" s="97" t="str">
        <f>IFERROR(INDEX('Cost_Components'!$M$2:$M$28,MATCH(E908,'Cost_Components'!$A$2:$A$28,0)),"")</f>
      </c>
      <c r="AD908" s="98" t="str">
        <f>IFERROR(INDEX('Cost_Components'!$N$2:$N$28,MATCH(E908,'Cost_Components'!$A$2:$A$28,0)),"")</f>
      </c>
      <c r="AE908" s="34" t="str">
        <f>IFERROR(INDEX('Cost_Components'!$O$2:$O$28,MATCH(E908,'Cost_Components'!$A$2:$A$28,0)),"")</f>
      </c>
      <c r="AF908" s="99" t="n">
        <v>109022.735079558</v>
      </c>
      <c r="AG908" s="100" t="n">
        <v>95620.3979490639</v>
      </c>
      <c r="AH908" s="101" t="str">
        <f>IF(H908="shared-count-once",COUNTIFS($A$2:$A$1405,A908,$B$2:$B$1405,B908,$E$2:$E$1405,E908),1)</f>
      </c>
      <c r="AI908" s="102" t="n">
        <v>321429520.522875</v>
      </c>
      <c r="AJ908" s="103" t="str">
        <f>IF(AI908=0,"",Q908/AI908)</f>
      </c>
      <c r="AK908" s="104" t="str">
        <f>IF(AI908=0,"",R908/AI908)</f>
      </c>
      <c r="AL908" s="105" t="str">
        <f>IF(AI908=0,"",S908/AI908)</f>
      </c>
      <c r="AM908" s="106" t="str">
        <f>IF(AI908=0,"",Y908/AI908)</f>
      </c>
    </row>
    <row r="909">
      <c r="A909" t="s">
        <v>115</v>
      </c>
      <c r="B909" s="73" t="n">
        <v>2048</v>
      </c>
      <c r="C909" t="s">
        <v>245</v>
      </c>
      <c r="D909" t="s">
        <v>235</v>
      </c>
      <c r="E909" s="74" t="s">
        <v>315</v>
      </c>
      <c r="F909" s="75" t="s">
        <v>316</v>
      </c>
      <c r="G909" s="76" t="s">
        <v>246</v>
      </c>
      <c r="H909" s="77" t="s">
        <v>240</v>
      </c>
      <c r="I909" s="78" t="s">
        <v>304</v>
      </c>
      <c r="J909" s="79" t="str">
        <f>IFERROR(INDEX('Cost_Components'!$K$2:$K$28,MATCH(E909,'Cost_Components'!$A$2:$A$28,0)),"")</f>
      </c>
      <c r="K909" s="80" t="str">
        <f>IF(OR(L909="",Z909="",AA909="",AB909=""),"",IF(B909&lt;AA909,L909,IF(B909&gt;AB909,Z909,L909+(Z909-L909)*MIN(MAX((B909-AA909+1)/MAX(AB909-AA909+1,1),0),1))))</f>
      </c>
      <c r="L909" s="81" t="str">
        <f>IFERROR(INDEX('Cost_Components'!$S$2:$S$28,MATCH(E909,'Cost_Components'!$A$2:$A$28,0)),"")</f>
      </c>
      <c r="M909" s="82" t="str">
        <f>IFERROR(INDEX('Cost_Components'!$L$2:$L$28,MATCH(E909,'Cost_Components'!$A$2:$A$28,0)),"")</f>
      </c>
      <c r="N909" s="83" t="str">
        <f>IFERROR(INDEX('Cost_Components'!$P$2:$P$28,MATCH(E909,'Cost_Components'!$A$2:$A$28,0)),"")</f>
      </c>
      <c r="O909" s="84" t="str">
        <f>AF909*J909</f>
      </c>
      <c r="P909" s="85" t="str">
        <f>AG909*J909</f>
      </c>
      <c r="Q909" s="86" t="str">
        <f>P909*L909*M909*N909</f>
      </c>
      <c r="R909" s="87" t="str">
        <f>O909*K909*M909*N909</f>
      </c>
      <c r="S909" s="88" t="str">
        <f>R909-Q909</f>
      </c>
      <c r="T909" s="34" t="str">
        <f>IFERROR(INDEX('Cost_Components'!$R$2:$R$28,MATCH(E909,'Cost_Components'!$A$2:$A$28,0)),"")</f>
      </c>
      <c r="U909" s="89" t="str">
        <f>IFERROR(INDEX('Cost_Components'!$Q$2:$Q$28,MATCH(E909,'Cost_Components'!$A$2:$A$28,0)),"")</f>
      </c>
      <c r="V909" s="90" t="str">
        <f>1/(1+'Calculation_Assumptions'!$B$5)^(B909-'Calculation_Assumptions'!$B$2)</f>
      </c>
      <c r="W909" s="91" t="str">
        <f>Q909*V909</f>
      </c>
      <c r="X909" s="92" t="str">
        <f>R909*V909</f>
      </c>
      <c r="Y909" s="93" t="str">
        <f>S909*V909</f>
      </c>
      <c r="Z909" s="94" t="str">
        <f>IFERROR(INDEX('Cost_Components'!$T$2:$T$28,MATCH(E909,'Cost_Components'!$A$2:$A$28,0)),"")</f>
      </c>
      <c r="AA909" s="95" t="str">
        <f>IFERROR(INDEX('Cost_Components'!$U$2:$U$28,MATCH(E909,'Cost_Components'!$A$2:$A$28,0)),"")</f>
      </c>
      <c r="AB909" s="96" t="str">
        <f>IFERROR(INDEX('Cost_Components'!$V$2:$V$28,MATCH(E909,'Cost_Components'!$A$2:$A$28,0)),"")</f>
      </c>
      <c r="AC909" s="97" t="str">
        <f>IFERROR(INDEX('Cost_Components'!$M$2:$M$28,MATCH(E909,'Cost_Components'!$A$2:$A$28,0)),"")</f>
      </c>
      <c r="AD909" s="98" t="str">
        <f>IFERROR(INDEX('Cost_Components'!$N$2:$N$28,MATCH(E909,'Cost_Components'!$A$2:$A$28,0)),"")</f>
      </c>
      <c r="AE909" s="34" t="str">
        <f>IFERROR(INDEX('Cost_Components'!$O$2:$O$28,MATCH(E909,'Cost_Components'!$A$2:$A$28,0)),"")</f>
      </c>
      <c r="AF909" s="99" t="n">
        <v>111687.062596794</v>
      </c>
      <c r="AG909" s="100" t="n">
        <v>97221.6274838856</v>
      </c>
      <c r="AH909" s="101" t="str">
        <f>IF(H909="shared-count-once",COUNTIFS($A$2:$A$1405,A909,$B$2:$B$1405,B909,$E$2:$E$1405,E909),1)</f>
      </c>
      <c r="AI909" s="102" t="n">
        <v>322136832.260161</v>
      </c>
      <c r="AJ909" s="103" t="str">
        <f>IF(AI909=0,"",Q909/AI909)</f>
      </c>
      <c r="AK909" s="104" t="str">
        <f>IF(AI909=0,"",R909/AI909)</f>
      </c>
      <c r="AL909" s="105" t="str">
        <f>IF(AI909=0,"",S909/AI909)</f>
      </c>
      <c r="AM909" s="106" t="str">
        <f>IF(AI909=0,"",Y909/AI909)</f>
      </c>
    </row>
    <row r="910">
      <c r="A910" t="s">
        <v>115</v>
      </c>
      <c r="B910" s="73" t="n">
        <v>2049</v>
      </c>
      <c r="C910" t="s">
        <v>245</v>
      </c>
      <c r="D910" t="s">
        <v>235</v>
      </c>
      <c r="E910" s="74" t="s">
        <v>315</v>
      </c>
      <c r="F910" s="75" t="s">
        <v>316</v>
      </c>
      <c r="G910" s="76" t="s">
        <v>246</v>
      </c>
      <c r="H910" s="77" t="s">
        <v>240</v>
      </c>
      <c r="I910" s="78" t="s">
        <v>304</v>
      </c>
      <c r="J910" s="79" t="str">
        <f>IFERROR(INDEX('Cost_Components'!$K$2:$K$28,MATCH(E910,'Cost_Components'!$A$2:$A$28,0)),"")</f>
      </c>
      <c r="K910" s="80" t="str">
        <f>IF(OR(L910="",Z910="",AA910="",AB910=""),"",IF(B910&lt;AA910,L910,IF(B910&gt;AB910,Z910,L910+(Z910-L910)*MIN(MAX((B910-AA910+1)/MAX(AB910-AA910+1,1),0),1))))</f>
      </c>
      <c r="L910" s="81" t="str">
        <f>IFERROR(INDEX('Cost_Components'!$S$2:$S$28,MATCH(E910,'Cost_Components'!$A$2:$A$28,0)),"")</f>
      </c>
      <c r="M910" s="82" t="str">
        <f>IFERROR(INDEX('Cost_Components'!$L$2:$L$28,MATCH(E910,'Cost_Components'!$A$2:$A$28,0)),"")</f>
      </c>
      <c r="N910" s="83" t="str">
        <f>IFERROR(INDEX('Cost_Components'!$P$2:$P$28,MATCH(E910,'Cost_Components'!$A$2:$A$28,0)),"")</f>
      </c>
      <c r="O910" s="84" t="str">
        <f>AF910*J910</f>
      </c>
      <c r="P910" s="85" t="str">
        <f>AG910*J910</f>
      </c>
      <c r="Q910" s="86" t="str">
        <f>P910*L910*M910*N910</f>
      </c>
      <c r="R910" s="87" t="str">
        <f>O910*K910*M910*N910</f>
      </c>
      <c r="S910" s="88" t="str">
        <f>R910-Q910</f>
      </c>
      <c r="T910" s="34" t="str">
        <f>IFERROR(INDEX('Cost_Components'!$R$2:$R$28,MATCH(E910,'Cost_Components'!$A$2:$A$28,0)),"")</f>
      </c>
      <c r="U910" s="89" t="str">
        <f>IFERROR(INDEX('Cost_Components'!$Q$2:$Q$28,MATCH(E910,'Cost_Components'!$A$2:$A$28,0)),"")</f>
      </c>
      <c r="V910" s="90" t="str">
        <f>1/(1+'Calculation_Assumptions'!$B$5)^(B910-'Calculation_Assumptions'!$B$2)</f>
      </c>
      <c r="W910" s="91" t="str">
        <f>Q910*V910</f>
      </c>
      <c r="X910" s="92" t="str">
        <f>R910*V910</f>
      </c>
      <c r="Y910" s="93" t="str">
        <f>S910*V910</f>
      </c>
      <c r="Z910" s="94" t="str">
        <f>IFERROR(INDEX('Cost_Components'!$T$2:$T$28,MATCH(E910,'Cost_Components'!$A$2:$A$28,0)),"")</f>
      </c>
      <c r="AA910" s="95" t="str">
        <f>IFERROR(INDEX('Cost_Components'!$U$2:$U$28,MATCH(E910,'Cost_Components'!$A$2:$A$28,0)),"")</f>
      </c>
      <c r="AB910" s="96" t="str">
        <f>IFERROR(INDEX('Cost_Components'!$V$2:$V$28,MATCH(E910,'Cost_Components'!$A$2:$A$28,0)),"")</f>
      </c>
      <c r="AC910" s="97" t="str">
        <f>IFERROR(INDEX('Cost_Components'!$M$2:$M$28,MATCH(E910,'Cost_Components'!$A$2:$A$28,0)),"")</f>
      </c>
      <c r="AD910" s="98" t="str">
        <f>IFERROR(INDEX('Cost_Components'!$N$2:$N$28,MATCH(E910,'Cost_Components'!$A$2:$A$28,0)),"")</f>
      </c>
      <c r="AE910" s="34" t="str">
        <f>IFERROR(INDEX('Cost_Components'!$O$2:$O$28,MATCH(E910,'Cost_Components'!$A$2:$A$28,0)),"")</f>
      </c>
      <c r="AF910" s="99" t="n">
        <v>114385.013208197</v>
      </c>
      <c r="AG910" s="100" t="n">
        <v>98824.2281459214</v>
      </c>
      <c r="AH910" s="101" t="str">
        <f>IF(H910="shared-count-once",COUNTIFS($A$2:$A$1405,A910,$B$2:$B$1405,B910,$E$2:$E$1405,E910),1)</f>
      </c>
      <c r="AI910" s="102" t="n">
        <v>322765819.752681</v>
      </c>
      <c r="AJ910" s="103" t="str">
        <f>IF(AI910=0,"",Q910/AI910)</f>
      </c>
      <c r="AK910" s="104" t="str">
        <f>IF(AI910=0,"",R910/AI910)</f>
      </c>
      <c r="AL910" s="105" t="str">
        <f>IF(AI910=0,"",S910/AI910)</f>
      </c>
      <c r="AM910" s="106" t="str">
        <f>IF(AI910=0,"",Y910/AI910)</f>
      </c>
    </row>
    <row r="911">
      <c r="A911" t="s">
        <v>115</v>
      </c>
      <c r="B911" s="73" t="n">
        <v>2050</v>
      </c>
      <c r="C911" t="s">
        <v>245</v>
      </c>
      <c r="D911" t="s">
        <v>235</v>
      </c>
      <c r="E911" s="74" t="s">
        <v>315</v>
      </c>
      <c r="F911" s="75" t="s">
        <v>316</v>
      </c>
      <c r="G911" s="76" t="s">
        <v>246</v>
      </c>
      <c r="H911" s="77" t="s">
        <v>240</v>
      </c>
      <c r="I911" s="78" t="s">
        <v>304</v>
      </c>
      <c r="J911" s="79" t="str">
        <f>IFERROR(INDEX('Cost_Components'!$K$2:$K$28,MATCH(E911,'Cost_Components'!$A$2:$A$28,0)),"")</f>
      </c>
      <c r="K911" s="80" t="str">
        <f>IF(OR(L911="",Z911="",AA911="",AB911=""),"",IF(B911&lt;AA911,L911,IF(B911&gt;AB911,Z911,L911+(Z911-L911)*MIN(MAX((B911-AA911+1)/MAX(AB911-AA911+1,1),0),1))))</f>
      </c>
      <c r="L911" s="81" t="str">
        <f>IFERROR(INDEX('Cost_Components'!$S$2:$S$28,MATCH(E911,'Cost_Components'!$A$2:$A$28,0)),"")</f>
      </c>
      <c r="M911" s="82" t="str">
        <f>IFERROR(INDEX('Cost_Components'!$L$2:$L$28,MATCH(E911,'Cost_Components'!$A$2:$A$28,0)),"")</f>
      </c>
      <c r="N911" s="83" t="str">
        <f>IFERROR(INDEX('Cost_Components'!$P$2:$P$28,MATCH(E911,'Cost_Components'!$A$2:$A$28,0)),"")</f>
      </c>
      <c r="O911" s="84" t="str">
        <f>AF911*J911</f>
      </c>
      <c r="P911" s="85" t="str">
        <f>AG911*J911</f>
      </c>
      <c r="Q911" s="86" t="str">
        <f>P911*L911*M911*N911</f>
      </c>
      <c r="R911" s="87" t="str">
        <f>O911*K911*M911*N911</f>
      </c>
      <c r="S911" s="88" t="str">
        <f>R911-Q911</f>
      </c>
      <c r="T911" s="34" t="str">
        <f>IFERROR(INDEX('Cost_Components'!$R$2:$R$28,MATCH(E911,'Cost_Components'!$A$2:$A$28,0)),"")</f>
      </c>
      <c r="U911" s="89" t="str">
        <f>IFERROR(INDEX('Cost_Components'!$Q$2:$Q$28,MATCH(E911,'Cost_Components'!$A$2:$A$28,0)),"")</f>
      </c>
      <c r="V911" s="90" t="str">
        <f>1/(1+'Calculation_Assumptions'!$B$5)^(B911-'Calculation_Assumptions'!$B$2)</f>
      </c>
      <c r="W911" s="91" t="str">
        <f>Q911*V911</f>
      </c>
      <c r="X911" s="92" t="str">
        <f>R911*V911</f>
      </c>
      <c r="Y911" s="93" t="str">
        <f>S911*V911</f>
      </c>
      <c r="Z911" s="94" t="str">
        <f>IFERROR(INDEX('Cost_Components'!$T$2:$T$28,MATCH(E911,'Cost_Components'!$A$2:$A$28,0)),"")</f>
      </c>
      <c r="AA911" s="95" t="str">
        <f>IFERROR(INDEX('Cost_Components'!$U$2:$U$28,MATCH(E911,'Cost_Components'!$A$2:$A$28,0)),"")</f>
      </c>
      <c r="AB911" s="96" t="str">
        <f>IFERROR(INDEX('Cost_Components'!$V$2:$V$28,MATCH(E911,'Cost_Components'!$A$2:$A$28,0)),"")</f>
      </c>
      <c r="AC911" s="97" t="str">
        <f>IFERROR(INDEX('Cost_Components'!$M$2:$M$28,MATCH(E911,'Cost_Components'!$A$2:$A$28,0)),"")</f>
      </c>
      <c r="AD911" s="98" t="str">
        <f>IFERROR(INDEX('Cost_Components'!$N$2:$N$28,MATCH(E911,'Cost_Components'!$A$2:$A$28,0)),"")</f>
      </c>
      <c r="AE911" s="34" t="str">
        <f>IFERROR(INDEX('Cost_Components'!$O$2:$O$28,MATCH(E911,'Cost_Components'!$A$2:$A$28,0)),"")</f>
      </c>
      <c r="AF911" s="99" t="n">
        <v>117097.126343537</v>
      </c>
      <c r="AG911" s="100" t="n">
        <v>100410.417452596</v>
      </c>
      <c r="AH911" s="101" t="str">
        <f>IF(H911="shared-count-once",COUNTIFS($A$2:$A$1405,A911,$B$2:$B$1405,B911,$E$2:$E$1405,E911),1)</f>
      </c>
      <c r="AI911" s="102" t="n">
        <v>323312042.563285</v>
      </c>
      <c r="AJ911" s="103" t="str">
        <f>IF(AI911=0,"",Q911/AI911)</f>
      </c>
      <c r="AK911" s="104" t="str">
        <f>IF(AI911=0,"",R911/AI911)</f>
      </c>
      <c r="AL911" s="105" t="str">
        <f>IF(AI911=0,"",S911/AI911)</f>
      </c>
      <c r="AM911" s="106" t="str">
        <f>IF(AI911=0,"",Y911/AI911)</f>
      </c>
    </row>
    <row r="912">
      <c r="A912" t="s">
        <v>115</v>
      </c>
      <c r="B912" s="73" t="n">
        <v>2025</v>
      </c>
      <c r="C912" t="s">
        <v>245</v>
      </c>
      <c r="D912" t="s">
        <v>211</v>
      </c>
      <c r="E912" s="74" t="s">
        <v>318</v>
      </c>
      <c r="F912" s="75" t="s">
        <v>319</v>
      </c>
      <c r="G912" s="76" t="s">
        <v>248</v>
      </c>
      <c r="H912" s="77" t="s">
        <v>240</v>
      </c>
      <c r="I912" s="78" t="s">
        <v>304</v>
      </c>
      <c r="J912" s="79" t="str">
        <f>IFERROR(INDEX('Cost_Components'!$K$2:$K$28,MATCH(E912,'Cost_Components'!$A$2:$A$28,0)),"")</f>
      </c>
      <c r="K912" s="80" t="str">
        <f>IF(OR(L912="",Z912="",AA912="",AB912=""),"",IF(B912&lt;AA912,L912,IF(B912&gt;AB912,Z912,L912+(Z912-L912)*MIN(MAX((B912-AA912+1)/MAX(AB912-AA912+1,1),0),1))))</f>
      </c>
      <c r="L912" s="81" t="str">
        <f>IFERROR(INDEX('Cost_Components'!$S$2:$S$28,MATCH(E912,'Cost_Components'!$A$2:$A$28,0)),"")</f>
      </c>
      <c r="M912" s="82" t="str">
        <f>IFERROR(INDEX('Cost_Components'!$L$2:$L$28,MATCH(E912,'Cost_Components'!$A$2:$A$28,0)),"")</f>
      </c>
      <c r="N912" s="83" t="str">
        <f>IFERROR(INDEX('Cost_Components'!$P$2:$P$28,MATCH(E912,'Cost_Components'!$A$2:$A$28,0)),"")</f>
      </c>
      <c r="O912" s="84" t="str">
        <f>AF912*J912</f>
      </c>
      <c r="P912" s="85" t="str">
        <f>AG912*J912</f>
      </c>
      <c r="Q912" s="86" t="str">
        <f>P912*L912*M912*N912</f>
      </c>
      <c r="R912" s="87" t="str">
        <f>O912*K912*M912*N912</f>
      </c>
      <c r="S912" s="88" t="str">
        <f>R912-Q912</f>
      </c>
      <c r="T912" s="34" t="str">
        <f>IFERROR(INDEX('Cost_Components'!$R$2:$R$28,MATCH(E912,'Cost_Components'!$A$2:$A$28,0)),"")</f>
      </c>
      <c r="U912" s="89" t="str">
        <f>IFERROR(INDEX('Cost_Components'!$Q$2:$Q$28,MATCH(E912,'Cost_Components'!$A$2:$A$28,0)),"")</f>
      </c>
      <c r="V912" s="90" t="str">
        <f>1/(1+'Calculation_Assumptions'!$B$5)^(B912-'Calculation_Assumptions'!$B$2)</f>
      </c>
      <c r="W912" s="91" t="str">
        <f>Q912*V912</f>
      </c>
      <c r="X912" s="92" t="str">
        <f>R912*V912</f>
      </c>
      <c r="Y912" s="93" t="str">
        <f>S912*V912</f>
      </c>
      <c r="Z912" s="94" t="str">
        <f>IFERROR(INDEX('Cost_Components'!$T$2:$T$28,MATCH(E912,'Cost_Components'!$A$2:$A$28,0)),"")</f>
      </c>
      <c r="AA912" s="95" t="str">
        <f>IFERROR(INDEX('Cost_Components'!$U$2:$U$28,MATCH(E912,'Cost_Components'!$A$2:$A$28,0)),"")</f>
      </c>
      <c r="AB912" s="96" t="str">
        <f>IFERROR(INDEX('Cost_Components'!$V$2:$V$28,MATCH(E912,'Cost_Components'!$A$2:$A$28,0)),"")</f>
      </c>
      <c r="AC912" s="97" t="str">
        <f>IFERROR(INDEX('Cost_Components'!$M$2:$M$28,MATCH(E912,'Cost_Components'!$A$2:$A$28,0)),"")</f>
      </c>
      <c r="AD912" s="98" t="str">
        <f>IFERROR(INDEX('Cost_Components'!$N$2:$N$28,MATCH(E912,'Cost_Components'!$A$2:$A$28,0)),"")</f>
      </c>
      <c r="AE912" s="34" t="str">
        <f>IFERROR(INDEX('Cost_Components'!$O$2:$O$28,MATCH(E912,'Cost_Components'!$A$2:$A$28,0)),"")</f>
      </c>
      <c r="AF912" s="99" t="n">
        <v>466165.717147024</v>
      </c>
      <c r="AG912" s="100" t="n">
        <v>466615.367804332</v>
      </c>
      <c r="AH912" s="101" t="str">
        <f>IF(H912="shared-count-once",COUNTIFS($A$2:$A$1405,A912,$B$2:$B$1405,B912,$E$2:$E$1405,E912),1)</f>
      </c>
      <c r="AI912" s="102" t="n">
        <v>288391907.644456</v>
      </c>
      <c r="AJ912" s="103" t="str">
        <f>IF(AI912=0,"",Q912/AI912)</f>
      </c>
      <c r="AK912" s="104" t="str">
        <f>IF(AI912=0,"",R912/AI912)</f>
      </c>
      <c r="AL912" s="105" t="str">
        <f>IF(AI912=0,"",S912/AI912)</f>
      </c>
      <c r="AM912" s="106" t="str">
        <f>IF(AI912=0,"",Y912/AI912)</f>
      </c>
    </row>
    <row r="913">
      <c r="A913" t="s">
        <v>115</v>
      </c>
      <c r="B913" s="73" t="n">
        <v>2026</v>
      </c>
      <c r="C913" t="s">
        <v>245</v>
      </c>
      <c r="D913" t="s">
        <v>211</v>
      </c>
      <c r="E913" s="74" t="s">
        <v>318</v>
      </c>
      <c r="F913" s="75" t="s">
        <v>319</v>
      </c>
      <c r="G913" s="76" t="s">
        <v>248</v>
      </c>
      <c r="H913" s="77" t="s">
        <v>240</v>
      </c>
      <c r="I913" s="78" t="s">
        <v>304</v>
      </c>
      <c r="J913" s="79" t="str">
        <f>IFERROR(INDEX('Cost_Components'!$K$2:$K$28,MATCH(E913,'Cost_Components'!$A$2:$A$28,0)),"")</f>
      </c>
      <c r="K913" s="80" t="str">
        <f>IF(OR(L913="",Z913="",AA913="",AB913=""),"",IF(B913&lt;AA913,L913,IF(B913&gt;AB913,Z913,L913+(Z913-L913)*MIN(MAX((B913-AA913+1)/MAX(AB913-AA913+1,1),0),1))))</f>
      </c>
      <c r="L913" s="81" t="str">
        <f>IFERROR(INDEX('Cost_Components'!$S$2:$S$28,MATCH(E913,'Cost_Components'!$A$2:$A$28,0)),"")</f>
      </c>
      <c r="M913" s="82" t="str">
        <f>IFERROR(INDEX('Cost_Components'!$L$2:$L$28,MATCH(E913,'Cost_Components'!$A$2:$A$28,0)),"")</f>
      </c>
      <c r="N913" s="83" t="str">
        <f>IFERROR(INDEX('Cost_Components'!$P$2:$P$28,MATCH(E913,'Cost_Components'!$A$2:$A$28,0)),"")</f>
      </c>
      <c r="O913" s="84" t="str">
        <f>AF913*J913</f>
      </c>
      <c r="P913" s="85" t="str">
        <f>AG913*J913</f>
      </c>
      <c r="Q913" s="86" t="str">
        <f>P913*L913*M913*N913</f>
      </c>
      <c r="R913" s="87" t="str">
        <f>O913*K913*M913*N913</f>
      </c>
      <c r="S913" s="88" t="str">
        <f>R913-Q913</f>
      </c>
      <c r="T913" s="34" t="str">
        <f>IFERROR(INDEX('Cost_Components'!$R$2:$R$28,MATCH(E913,'Cost_Components'!$A$2:$A$28,0)),"")</f>
      </c>
      <c r="U913" s="89" t="str">
        <f>IFERROR(INDEX('Cost_Components'!$Q$2:$Q$28,MATCH(E913,'Cost_Components'!$A$2:$A$28,0)),"")</f>
      </c>
      <c r="V913" s="90" t="str">
        <f>1/(1+'Calculation_Assumptions'!$B$5)^(B913-'Calculation_Assumptions'!$B$2)</f>
      </c>
      <c r="W913" s="91" t="str">
        <f>Q913*V913</f>
      </c>
      <c r="X913" s="92" t="str">
        <f>R913*V913</f>
      </c>
      <c r="Y913" s="93" t="str">
        <f>S913*V913</f>
      </c>
      <c r="Z913" s="94" t="str">
        <f>IFERROR(INDEX('Cost_Components'!$T$2:$T$28,MATCH(E913,'Cost_Components'!$A$2:$A$28,0)),"")</f>
      </c>
      <c r="AA913" s="95" t="str">
        <f>IFERROR(INDEX('Cost_Components'!$U$2:$U$28,MATCH(E913,'Cost_Components'!$A$2:$A$28,0)),"")</f>
      </c>
      <c r="AB913" s="96" t="str">
        <f>IFERROR(INDEX('Cost_Components'!$V$2:$V$28,MATCH(E913,'Cost_Components'!$A$2:$A$28,0)),"")</f>
      </c>
      <c r="AC913" s="97" t="str">
        <f>IFERROR(INDEX('Cost_Components'!$M$2:$M$28,MATCH(E913,'Cost_Components'!$A$2:$A$28,0)),"")</f>
      </c>
      <c r="AD913" s="98" t="str">
        <f>IFERROR(INDEX('Cost_Components'!$N$2:$N$28,MATCH(E913,'Cost_Components'!$A$2:$A$28,0)),"")</f>
      </c>
      <c r="AE913" s="34" t="str">
        <f>IFERROR(INDEX('Cost_Components'!$O$2:$O$28,MATCH(E913,'Cost_Components'!$A$2:$A$28,0)),"")</f>
      </c>
      <c r="AF913" s="99" t="n">
        <v>479365.635220214</v>
      </c>
      <c r="AG913" s="100" t="n">
        <v>480680.107975924</v>
      </c>
      <c r="AH913" s="101" t="str">
        <f>IF(H913="shared-count-once",COUNTIFS($A$2:$A$1405,A913,$B$2:$B$1405,B913,$E$2:$E$1405,E913),1)</f>
      </c>
      <c r="AI913" s="102" t="n">
        <v>290472130.233437</v>
      </c>
      <c r="AJ913" s="103" t="str">
        <f>IF(AI913=0,"",Q913/AI913)</f>
      </c>
      <c r="AK913" s="104" t="str">
        <f>IF(AI913=0,"",R913/AI913)</f>
      </c>
      <c r="AL913" s="105" t="str">
        <f>IF(AI913=0,"",S913/AI913)</f>
      </c>
      <c r="AM913" s="106" t="str">
        <f>IF(AI913=0,"",Y913/AI913)</f>
      </c>
    </row>
    <row r="914">
      <c r="A914" t="s">
        <v>115</v>
      </c>
      <c r="B914" s="73" t="n">
        <v>2027</v>
      </c>
      <c r="C914" t="s">
        <v>245</v>
      </c>
      <c r="D914" t="s">
        <v>211</v>
      </c>
      <c r="E914" s="74" t="s">
        <v>318</v>
      </c>
      <c r="F914" s="75" t="s">
        <v>319</v>
      </c>
      <c r="G914" s="76" t="s">
        <v>248</v>
      </c>
      <c r="H914" s="77" t="s">
        <v>240</v>
      </c>
      <c r="I914" s="78" t="s">
        <v>304</v>
      </c>
      <c r="J914" s="79" t="str">
        <f>IFERROR(INDEX('Cost_Components'!$K$2:$K$28,MATCH(E914,'Cost_Components'!$A$2:$A$28,0)),"")</f>
      </c>
      <c r="K914" s="80" t="str">
        <f>IF(OR(L914="",Z914="",AA914="",AB914=""),"",IF(B914&lt;AA914,L914,IF(B914&gt;AB914,Z914,L914+(Z914-L914)*MIN(MAX((B914-AA914+1)/MAX(AB914-AA914+1,1),0),1))))</f>
      </c>
      <c r="L914" s="81" t="str">
        <f>IFERROR(INDEX('Cost_Components'!$S$2:$S$28,MATCH(E914,'Cost_Components'!$A$2:$A$28,0)),"")</f>
      </c>
      <c r="M914" s="82" t="str">
        <f>IFERROR(INDEX('Cost_Components'!$L$2:$L$28,MATCH(E914,'Cost_Components'!$A$2:$A$28,0)),"")</f>
      </c>
      <c r="N914" s="83" t="str">
        <f>IFERROR(INDEX('Cost_Components'!$P$2:$P$28,MATCH(E914,'Cost_Components'!$A$2:$A$28,0)),"")</f>
      </c>
      <c r="O914" s="84" t="str">
        <f>AF914*J914</f>
      </c>
      <c r="P914" s="85" t="str">
        <f>AG914*J914</f>
      </c>
      <c r="Q914" s="86" t="str">
        <f>P914*L914*M914*N914</f>
      </c>
      <c r="R914" s="87" t="str">
        <f>O914*K914*M914*N914</f>
      </c>
      <c r="S914" s="88" t="str">
        <f>R914-Q914</f>
      </c>
      <c r="T914" s="34" t="str">
        <f>IFERROR(INDEX('Cost_Components'!$R$2:$R$28,MATCH(E914,'Cost_Components'!$A$2:$A$28,0)),"")</f>
      </c>
      <c r="U914" s="89" t="str">
        <f>IFERROR(INDEX('Cost_Components'!$Q$2:$Q$28,MATCH(E914,'Cost_Components'!$A$2:$A$28,0)),"")</f>
      </c>
      <c r="V914" s="90" t="str">
        <f>1/(1+'Calculation_Assumptions'!$B$5)^(B914-'Calculation_Assumptions'!$B$2)</f>
      </c>
      <c r="W914" s="91" t="str">
        <f>Q914*V914</f>
      </c>
      <c r="X914" s="92" t="str">
        <f>R914*V914</f>
      </c>
      <c r="Y914" s="93" t="str">
        <f>S914*V914</f>
      </c>
      <c r="Z914" s="94" t="str">
        <f>IFERROR(INDEX('Cost_Components'!$T$2:$T$28,MATCH(E914,'Cost_Components'!$A$2:$A$28,0)),"")</f>
      </c>
      <c r="AA914" s="95" t="str">
        <f>IFERROR(INDEX('Cost_Components'!$U$2:$U$28,MATCH(E914,'Cost_Components'!$A$2:$A$28,0)),"")</f>
      </c>
      <c r="AB914" s="96" t="str">
        <f>IFERROR(INDEX('Cost_Components'!$V$2:$V$28,MATCH(E914,'Cost_Components'!$A$2:$A$28,0)),"")</f>
      </c>
      <c r="AC914" s="97" t="str">
        <f>IFERROR(INDEX('Cost_Components'!$M$2:$M$28,MATCH(E914,'Cost_Components'!$A$2:$A$28,0)),"")</f>
      </c>
      <c r="AD914" s="98" t="str">
        <f>IFERROR(INDEX('Cost_Components'!$N$2:$N$28,MATCH(E914,'Cost_Components'!$A$2:$A$28,0)),"")</f>
      </c>
      <c r="AE914" s="34" t="str">
        <f>IFERROR(INDEX('Cost_Components'!$O$2:$O$28,MATCH(E914,'Cost_Components'!$A$2:$A$28,0)),"")</f>
      </c>
      <c r="AF914" s="99" t="n">
        <v>492971.809288779</v>
      </c>
      <c r="AG914" s="100" t="n">
        <v>495525.495109072</v>
      </c>
      <c r="AH914" s="101" t="str">
        <f>IF(H914="shared-count-once",COUNTIFS($A$2:$A$1405,A914,$B$2:$B$1405,B914,$E$2:$E$1405,E914),1)</f>
      </c>
      <c r="AI914" s="102" t="n">
        <v>292505080.826208</v>
      </c>
      <c r="AJ914" s="103" t="str">
        <f>IF(AI914=0,"",Q914/AI914)</f>
      </c>
      <c r="AK914" s="104" t="str">
        <f>IF(AI914=0,"",R914/AI914)</f>
      </c>
      <c r="AL914" s="105" t="str">
        <f>IF(AI914=0,"",S914/AI914)</f>
      </c>
      <c r="AM914" s="106" t="str">
        <f>IF(AI914=0,"",Y914/AI914)</f>
      </c>
    </row>
    <row r="915">
      <c r="A915" t="s">
        <v>115</v>
      </c>
      <c r="B915" s="73" t="n">
        <v>2028</v>
      </c>
      <c r="C915" t="s">
        <v>245</v>
      </c>
      <c r="D915" t="s">
        <v>211</v>
      </c>
      <c r="E915" s="74" t="s">
        <v>318</v>
      </c>
      <c r="F915" s="75" t="s">
        <v>319</v>
      </c>
      <c r="G915" s="76" t="s">
        <v>248</v>
      </c>
      <c r="H915" s="77" t="s">
        <v>240</v>
      </c>
      <c r="I915" s="78" t="s">
        <v>304</v>
      </c>
      <c r="J915" s="79" t="str">
        <f>IFERROR(INDEX('Cost_Components'!$K$2:$K$28,MATCH(E915,'Cost_Components'!$A$2:$A$28,0)),"")</f>
      </c>
      <c r="K915" s="80" t="str">
        <f>IF(OR(L915="",Z915="",AA915="",AB915=""),"",IF(B915&lt;AA915,L915,IF(B915&gt;AB915,Z915,L915+(Z915-L915)*MIN(MAX((B915-AA915+1)/MAX(AB915-AA915+1,1),0),1))))</f>
      </c>
      <c r="L915" s="81" t="str">
        <f>IFERROR(INDEX('Cost_Components'!$S$2:$S$28,MATCH(E915,'Cost_Components'!$A$2:$A$28,0)),"")</f>
      </c>
      <c r="M915" s="82" t="str">
        <f>IFERROR(INDEX('Cost_Components'!$L$2:$L$28,MATCH(E915,'Cost_Components'!$A$2:$A$28,0)),"")</f>
      </c>
      <c r="N915" s="83" t="str">
        <f>IFERROR(INDEX('Cost_Components'!$P$2:$P$28,MATCH(E915,'Cost_Components'!$A$2:$A$28,0)),"")</f>
      </c>
      <c r="O915" s="84" t="str">
        <f>AF915*J915</f>
      </c>
      <c r="P915" s="85" t="str">
        <f>AG915*J915</f>
      </c>
      <c r="Q915" s="86" t="str">
        <f>P915*L915*M915*N915</f>
      </c>
      <c r="R915" s="87" t="str">
        <f>O915*K915*M915*N915</f>
      </c>
      <c r="S915" s="88" t="str">
        <f>R915-Q915</f>
      </c>
      <c r="T915" s="34" t="str">
        <f>IFERROR(INDEX('Cost_Components'!$R$2:$R$28,MATCH(E915,'Cost_Components'!$A$2:$A$28,0)),"")</f>
      </c>
      <c r="U915" s="89" t="str">
        <f>IFERROR(INDEX('Cost_Components'!$Q$2:$Q$28,MATCH(E915,'Cost_Components'!$A$2:$A$28,0)),"")</f>
      </c>
      <c r="V915" s="90" t="str">
        <f>1/(1+'Calculation_Assumptions'!$B$5)^(B915-'Calculation_Assumptions'!$B$2)</f>
      </c>
      <c r="W915" s="91" t="str">
        <f>Q915*V915</f>
      </c>
      <c r="X915" s="92" t="str">
        <f>R915*V915</f>
      </c>
      <c r="Y915" s="93" t="str">
        <f>S915*V915</f>
      </c>
      <c r="Z915" s="94" t="str">
        <f>IFERROR(INDEX('Cost_Components'!$T$2:$T$28,MATCH(E915,'Cost_Components'!$A$2:$A$28,0)),"")</f>
      </c>
      <c r="AA915" s="95" t="str">
        <f>IFERROR(INDEX('Cost_Components'!$U$2:$U$28,MATCH(E915,'Cost_Components'!$A$2:$A$28,0)),"")</f>
      </c>
      <c r="AB915" s="96" t="str">
        <f>IFERROR(INDEX('Cost_Components'!$V$2:$V$28,MATCH(E915,'Cost_Components'!$A$2:$A$28,0)),"")</f>
      </c>
      <c r="AC915" s="97" t="str">
        <f>IFERROR(INDEX('Cost_Components'!$M$2:$M$28,MATCH(E915,'Cost_Components'!$A$2:$A$28,0)),"")</f>
      </c>
      <c r="AD915" s="98" t="str">
        <f>IFERROR(INDEX('Cost_Components'!$N$2:$N$28,MATCH(E915,'Cost_Components'!$A$2:$A$28,0)),"")</f>
      </c>
      <c r="AE915" s="34" t="str">
        <f>IFERROR(INDEX('Cost_Components'!$O$2:$O$28,MATCH(E915,'Cost_Components'!$A$2:$A$28,0)),"")</f>
      </c>
      <c r="AF915" s="99" t="n">
        <v>507600.04597378</v>
      </c>
      <c r="AG915" s="100" t="n">
        <v>511757.944966786</v>
      </c>
      <c r="AH915" s="101" t="str">
        <f>IF(H915="shared-count-once",COUNTIFS($A$2:$A$1405,A915,$B$2:$B$1405,B915,$E$2:$E$1405,E915),1)</f>
      </c>
      <c r="AI915" s="102" t="n">
        <v>294484707.921554</v>
      </c>
      <c r="AJ915" s="103" t="str">
        <f>IF(AI915=0,"",Q915/AI915)</f>
      </c>
      <c r="AK915" s="104" t="str">
        <f>IF(AI915=0,"",R915/AI915)</f>
      </c>
      <c r="AL915" s="105" t="str">
        <f>IF(AI915=0,"",S915/AI915)</f>
      </c>
      <c r="AM915" s="106" t="str">
        <f>IF(AI915=0,"",Y915/AI915)</f>
      </c>
    </row>
    <row r="916">
      <c r="A916" t="s">
        <v>115</v>
      </c>
      <c r="B916" s="73" t="n">
        <v>2029</v>
      </c>
      <c r="C916" t="s">
        <v>245</v>
      </c>
      <c r="D916" t="s">
        <v>211</v>
      </c>
      <c r="E916" s="74" t="s">
        <v>318</v>
      </c>
      <c r="F916" s="75" t="s">
        <v>319</v>
      </c>
      <c r="G916" s="76" t="s">
        <v>248</v>
      </c>
      <c r="H916" s="77" t="s">
        <v>240</v>
      </c>
      <c r="I916" s="78" t="s">
        <v>304</v>
      </c>
      <c r="J916" s="79" t="str">
        <f>IFERROR(INDEX('Cost_Components'!$K$2:$K$28,MATCH(E916,'Cost_Components'!$A$2:$A$28,0)),"")</f>
      </c>
      <c r="K916" s="80" t="str">
        <f>IF(OR(L916="",Z916="",AA916="",AB916=""),"",IF(B916&lt;AA916,L916,IF(B916&gt;AB916,Z916,L916+(Z916-L916)*MIN(MAX((B916-AA916+1)/MAX(AB916-AA916+1,1),0),1))))</f>
      </c>
      <c r="L916" s="81" t="str">
        <f>IFERROR(INDEX('Cost_Components'!$S$2:$S$28,MATCH(E916,'Cost_Components'!$A$2:$A$28,0)),"")</f>
      </c>
      <c r="M916" s="82" t="str">
        <f>IFERROR(INDEX('Cost_Components'!$L$2:$L$28,MATCH(E916,'Cost_Components'!$A$2:$A$28,0)),"")</f>
      </c>
      <c r="N916" s="83" t="str">
        <f>IFERROR(INDEX('Cost_Components'!$P$2:$P$28,MATCH(E916,'Cost_Components'!$A$2:$A$28,0)),"")</f>
      </c>
      <c r="O916" s="84" t="str">
        <f>AF916*J916</f>
      </c>
      <c r="P916" s="85" t="str">
        <f>AG916*J916</f>
      </c>
      <c r="Q916" s="86" t="str">
        <f>P916*L916*M916*N916</f>
      </c>
      <c r="R916" s="87" t="str">
        <f>O916*K916*M916*N916</f>
      </c>
      <c r="S916" s="88" t="str">
        <f>R916-Q916</f>
      </c>
      <c r="T916" s="34" t="str">
        <f>IFERROR(INDEX('Cost_Components'!$R$2:$R$28,MATCH(E916,'Cost_Components'!$A$2:$A$28,0)),"")</f>
      </c>
      <c r="U916" s="89" t="str">
        <f>IFERROR(INDEX('Cost_Components'!$Q$2:$Q$28,MATCH(E916,'Cost_Components'!$A$2:$A$28,0)),"")</f>
      </c>
      <c r="V916" s="90" t="str">
        <f>1/(1+'Calculation_Assumptions'!$B$5)^(B916-'Calculation_Assumptions'!$B$2)</f>
      </c>
      <c r="W916" s="91" t="str">
        <f>Q916*V916</f>
      </c>
      <c r="X916" s="92" t="str">
        <f>R916*V916</f>
      </c>
      <c r="Y916" s="93" t="str">
        <f>S916*V916</f>
      </c>
      <c r="Z916" s="94" t="str">
        <f>IFERROR(INDEX('Cost_Components'!$T$2:$T$28,MATCH(E916,'Cost_Components'!$A$2:$A$28,0)),"")</f>
      </c>
      <c r="AA916" s="95" t="str">
        <f>IFERROR(INDEX('Cost_Components'!$U$2:$U$28,MATCH(E916,'Cost_Components'!$A$2:$A$28,0)),"")</f>
      </c>
      <c r="AB916" s="96" t="str">
        <f>IFERROR(INDEX('Cost_Components'!$V$2:$V$28,MATCH(E916,'Cost_Components'!$A$2:$A$28,0)),"")</f>
      </c>
      <c r="AC916" s="97" t="str">
        <f>IFERROR(INDEX('Cost_Components'!$M$2:$M$28,MATCH(E916,'Cost_Components'!$A$2:$A$28,0)),"")</f>
      </c>
      <c r="AD916" s="98" t="str">
        <f>IFERROR(INDEX('Cost_Components'!$N$2:$N$28,MATCH(E916,'Cost_Components'!$A$2:$A$28,0)),"")</f>
      </c>
      <c r="AE916" s="34" t="str">
        <f>IFERROR(INDEX('Cost_Components'!$O$2:$O$28,MATCH(E916,'Cost_Components'!$A$2:$A$28,0)),"")</f>
      </c>
      <c r="AF916" s="99" t="n">
        <v>522423.935629474</v>
      </c>
      <c r="AG916" s="100" t="n">
        <v>528492.632346164</v>
      </c>
      <c r="AH916" s="101" t="str">
        <f>IF(H916="shared-count-once",COUNTIFS($A$2:$A$1405,A916,$B$2:$B$1405,B916,$E$2:$E$1405,E916),1)</f>
      </c>
      <c r="AI916" s="102" t="n">
        <v>296414030.31143</v>
      </c>
      <c r="AJ916" s="103" t="str">
        <f>IF(AI916=0,"",Q916/AI916)</f>
      </c>
      <c r="AK916" s="104" t="str">
        <f>IF(AI916=0,"",R916/AI916)</f>
      </c>
      <c r="AL916" s="105" t="str">
        <f>IF(AI916=0,"",S916/AI916)</f>
      </c>
      <c r="AM916" s="106" t="str">
        <f>IF(AI916=0,"",Y916/AI916)</f>
      </c>
    </row>
    <row r="917">
      <c r="A917" t="s">
        <v>115</v>
      </c>
      <c r="B917" s="73" t="n">
        <v>2030</v>
      </c>
      <c r="C917" t="s">
        <v>245</v>
      </c>
      <c r="D917" t="s">
        <v>211</v>
      </c>
      <c r="E917" s="74" t="s">
        <v>318</v>
      </c>
      <c r="F917" s="75" t="s">
        <v>319</v>
      </c>
      <c r="G917" s="76" t="s">
        <v>248</v>
      </c>
      <c r="H917" s="77" t="s">
        <v>240</v>
      </c>
      <c r="I917" s="78" t="s">
        <v>304</v>
      </c>
      <c r="J917" s="79" t="str">
        <f>IFERROR(INDEX('Cost_Components'!$K$2:$K$28,MATCH(E917,'Cost_Components'!$A$2:$A$28,0)),"")</f>
      </c>
      <c r="K917" s="80" t="str">
        <f>IF(OR(L917="",Z917="",AA917="",AB917=""),"",IF(B917&lt;AA917,L917,IF(B917&gt;AB917,Z917,L917+(Z917-L917)*MIN(MAX((B917-AA917+1)/MAX(AB917-AA917+1,1),0),1))))</f>
      </c>
      <c r="L917" s="81" t="str">
        <f>IFERROR(INDEX('Cost_Components'!$S$2:$S$28,MATCH(E917,'Cost_Components'!$A$2:$A$28,0)),"")</f>
      </c>
      <c r="M917" s="82" t="str">
        <f>IFERROR(INDEX('Cost_Components'!$L$2:$L$28,MATCH(E917,'Cost_Components'!$A$2:$A$28,0)),"")</f>
      </c>
      <c r="N917" s="83" t="str">
        <f>IFERROR(INDEX('Cost_Components'!$P$2:$P$28,MATCH(E917,'Cost_Components'!$A$2:$A$28,0)),"")</f>
      </c>
      <c r="O917" s="84" t="str">
        <f>AF917*J917</f>
      </c>
      <c r="P917" s="85" t="str">
        <f>AG917*J917</f>
      </c>
      <c r="Q917" s="86" t="str">
        <f>P917*L917*M917*N917</f>
      </c>
      <c r="R917" s="87" t="str">
        <f>O917*K917*M917*N917</f>
      </c>
      <c r="S917" s="88" t="str">
        <f>R917-Q917</f>
      </c>
      <c r="T917" s="34" t="str">
        <f>IFERROR(INDEX('Cost_Components'!$R$2:$R$28,MATCH(E917,'Cost_Components'!$A$2:$A$28,0)),"")</f>
      </c>
      <c r="U917" s="89" t="str">
        <f>IFERROR(INDEX('Cost_Components'!$Q$2:$Q$28,MATCH(E917,'Cost_Components'!$A$2:$A$28,0)),"")</f>
      </c>
      <c r="V917" s="90" t="str">
        <f>1/(1+'Calculation_Assumptions'!$B$5)^(B917-'Calculation_Assumptions'!$B$2)</f>
      </c>
      <c r="W917" s="91" t="str">
        <f>Q917*V917</f>
      </c>
      <c r="X917" s="92" t="str">
        <f>R917*V917</f>
      </c>
      <c r="Y917" s="93" t="str">
        <f>S917*V917</f>
      </c>
      <c r="Z917" s="94" t="str">
        <f>IFERROR(INDEX('Cost_Components'!$T$2:$T$28,MATCH(E917,'Cost_Components'!$A$2:$A$28,0)),"")</f>
      </c>
      <c r="AA917" s="95" t="str">
        <f>IFERROR(INDEX('Cost_Components'!$U$2:$U$28,MATCH(E917,'Cost_Components'!$A$2:$A$28,0)),"")</f>
      </c>
      <c r="AB917" s="96" t="str">
        <f>IFERROR(INDEX('Cost_Components'!$V$2:$V$28,MATCH(E917,'Cost_Components'!$A$2:$A$28,0)),"")</f>
      </c>
      <c r="AC917" s="97" t="str">
        <f>IFERROR(INDEX('Cost_Components'!$M$2:$M$28,MATCH(E917,'Cost_Components'!$A$2:$A$28,0)),"")</f>
      </c>
      <c r="AD917" s="98" t="str">
        <f>IFERROR(INDEX('Cost_Components'!$N$2:$N$28,MATCH(E917,'Cost_Components'!$A$2:$A$28,0)),"")</f>
      </c>
      <c r="AE917" s="34" t="str">
        <f>IFERROR(INDEX('Cost_Components'!$O$2:$O$28,MATCH(E917,'Cost_Components'!$A$2:$A$28,0)),"")</f>
      </c>
      <c r="AF917" s="99" t="n">
        <v>537652.307721466</v>
      </c>
      <c r="AG917" s="100" t="n">
        <v>545906.857108032</v>
      </c>
      <c r="AH917" s="101" t="str">
        <f>IF(H917="shared-count-once",COUNTIFS($A$2:$A$1405,A917,$B$2:$B$1405,B917,$E$2:$E$1405,E917),1)</f>
      </c>
      <c r="AI917" s="102" t="n">
        <v>298289404.664994</v>
      </c>
      <c r="AJ917" s="103" t="str">
        <f>IF(AI917=0,"",Q917/AI917)</f>
      </c>
      <c r="AK917" s="104" t="str">
        <f>IF(AI917=0,"",R917/AI917)</f>
      </c>
      <c r="AL917" s="105" t="str">
        <f>IF(AI917=0,"",S917/AI917)</f>
      </c>
      <c r="AM917" s="106" t="str">
        <f>IF(AI917=0,"",Y917/AI917)</f>
      </c>
    </row>
    <row r="918">
      <c r="A918" t="s">
        <v>115</v>
      </c>
      <c r="B918" s="73" t="n">
        <v>2031</v>
      </c>
      <c r="C918" t="s">
        <v>245</v>
      </c>
      <c r="D918" t="s">
        <v>211</v>
      </c>
      <c r="E918" s="74" t="s">
        <v>318</v>
      </c>
      <c r="F918" s="75" t="s">
        <v>319</v>
      </c>
      <c r="G918" s="76" t="s">
        <v>248</v>
      </c>
      <c r="H918" s="77" t="s">
        <v>240</v>
      </c>
      <c r="I918" s="78" t="s">
        <v>304</v>
      </c>
      <c r="J918" s="79" t="str">
        <f>IFERROR(INDEX('Cost_Components'!$K$2:$K$28,MATCH(E918,'Cost_Components'!$A$2:$A$28,0)),"")</f>
      </c>
      <c r="K918" s="80" t="str">
        <f>IF(OR(L918="",Z918="",AA918="",AB918=""),"",IF(B918&lt;AA918,L918,IF(B918&gt;AB918,Z918,L918+(Z918-L918)*MIN(MAX((B918-AA918+1)/MAX(AB918-AA918+1,1),0),1))))</f>
      </c>
      <c r="L918" s="81" t="str">
        <f>IFERROR(INDEX('Cost_Components'!$S$2:$S$28,MATCH(E918,'Cost_Components'!$A$2:$A$28,0)),"")</f>
      </c>
      <c r="M918" s="82" t="str">
        <f>IFERROR(INDEX('Cost_Components'!$L$2:$L$28,MATCH(E918,'Cost_Components'!$A$2:$A$28,0)),"")</f>
      </c>
      <c r="N918" s="83" t="str">
        <f>IFERROR(INDEX('Cost_Components'!$P$2:$P$28,MATCH(E918,'Cost_Components'!$A$2:$A$28,0)),"")</f>
      </c>
      <c r="O918" s="84" t="str">
        <f>AF918*J918</f>
      </c>
      <c r="P918" s="85" t="str">
        <f>AG918*J918</f>
      </c>
      <c r="Q918" s="86" t="str">
        <f>P918*L918*M918*N918</f>
      </c>
      <c r="R918" s="87" t="str">
        <f>O918*K918*M918*N918</f>
      </c>
      <c r="S918" s="88" t="str">
        <f>R918-Q918</f>
      </c>
      <c r="T918" s="34" t="str">
        <f>IFERROR(INDEX('Cost_Components'!$R$2:$R$28,MATCH(E918,'Cost_Components'!$A$2:$A$28,0)),"")</f>
      </c>
      <c r="U918" s="89" t="str">
        <f>IFERROR(INDEX('Cost_Components'!$Q$2:$Q$28,MATCH(E918,'Cost_Components'!$A$2:$A$28,0)),"")</f>
      </c>
      <c r="V918" s="90" t="str">
        <f>1/(1+'Calculation_Assumptions'!$B$5)^(B918-'Calculation_Assumptions'!$B$2)</f>
      </c>
      <c r="W918" s="91" t="str">
        <f>Q918*V918</f>
      </c>
      <c r="X918" s="92" t="str">
        <f>R918*V918</f>
      </c>
      <c r="Y918" s="93" t="str">
        <f>S918*V918</f>
      </c>
      <c r="Z918" s="94" t="str">
        <f>IFERROR(INDEX('Cost_Components'!$T$2:$T$28,MATCH(E918,'Cost_Components'!$A$2:$A$28,0)),"")</f>
      </c>
      <c r="AA918" s="95" t="str">
        <f>IFERROR(INDEX('Cost_Components'!$U$2:$U$28,MATCH(E918,'Cost_Components'!$A$2:$A$28,0)),"")</f>
      </c>
      <c r="AB918" s="96" t="str">
        <f>IFERROR(INDEX('Cost_Components'!$V$2:$V$28,MATCH(E918,'Cost_Components'!$A$2:$A$28,0)),"")</f>
      </c>
      <c r="AC918" s="97" t="str">
        <f>IFERROR(INDEX('Cost_Components'!$M$2:$M$28,MATCH(E918,'Cost_Components'!$A$2:$A$28,0)),"")</f>
      </c>
      <c r="AD918" s="98" t="str">
        <f>IFERROR(INDEX('Cost_Components'!$N$2:$N$28,MATCH(E918,'Cost_Components'!$A$2:$A$28,0)),"")</f>
      </c>
      <c r="AE918" s="34" t="str">
        <f>IFERROR(INDEX('Cost_Components'!$O$2:$O$28,MATCH(E918,'Cost_Components'!$A$2:$A$28,0)),"")</f>
      </c>
      <c r="AF918" s="99" t="n">
        <v>553180.415985558</v>
      </c>
      <c r="AG918" s="100" t="n">
        <v>563879.229326682</v>
      </c>
      <c r="AH918" s="101" t="str">
        <f>IF(H918="shared-count-once",COUNTIFS($A$2:$A$1405,A918,$B$2:$B$1405,B918,$E$2:$E$1405,E918),1)</f>
      </c>
      <c r="AI918" s="102" t="n">
        <v>300119636.925519</v>
      </c>
      <c r="AJ918" s="103" t="str">
        <f>IF(AI918=0,"",Q918/AI918)</f>
      </c>
      <c r="AK918" s="104" t="str">
        <f>IF(AI918=0,"",R918/AI918)</f>
      </c>
      <c r="AL918" s="105" t="str">
        <f>IF(AI918=0,"",S918/AI918)</f>
      </c>
      <c r="AM918" s="106" t="str">
        <f>IF(AI918=0,"",Y918/AI918)</f>
      </c>
    </row>
    <row r="919">
      <c r="A919" t="s">
        <v>115</v>
      </c>
      <c r="B919" s="73" t="n">
        <v>2032</v>
      </c>
      <c r="C919" t="s">
        <v>245</v>
      </c>
      <c r="D919" t="s">
        <v>211</v>
      </c>
      <c r="E919" s="74" t="s">
        <v>318</v>
      </c>
      <c r="F919" s="75" t="s">
        <v>319</v>
      </c>
      <c r="G919" s="76" t="s">
        <v>248</v>
      </c>
      <c r="H919" s="77" t="s">
        <v>240</v>
      </c>
      <c r="I919" s="78" t="s">
        <v>304</v>
      </c>
      <c r="J919" s="79" t="str">
        <f>IFERROR(INDEX('Cost_Components'!$K$2:$K$28,MATCH(E919,'Cost_Components'!$A$2:$A$28,0)),"")</f>
      </c>
      <c r="K919" s="80" t="str">
        <f>IF(OR(L919="",Z919="",AA919="",AB919=""),"",IF(B919&lt;AA919,L919,IF(B919&gt;AB919,Z919,L919+(Z919-L919)*MIN(MAX((B919-AA919+1)/MAX(AB919-AA919+1,1),0),1))))</f>
      </c>
      <c r="L919" s="81" t="str">
        <f>IFERROR(INDEX('Cost_Components'!$S$2:$S$28,MATCH(E919,'Cost_Components'!$A$2:$A$28,0)),"")</f>
      </c>
      <c r="M919" s="82" t="str">
        <f>IFERROR(INDEX('Cost_Components'!$L$2:$L$28,MATCH(E919,'Cost_Components'!$A$2:$A$28,0)),"")</f>
      </c>
      <c r="N919" s="83" t="str">
        <f>IFERROR(INDEX('Cost_Components'!$P$2:$P$28,MATCH(E919,'Cost_Components'!$A$2:$A$28,0)),"")</f>
      </c>
      <c r="O919" s="84" t="str">
        <f>AF919*J919</f>
      </c>
      <c r="P919" s="85" t="str">
        <f>AG919*J919</f>
      </c>
      <c r="Q919" s="86" t="str">
        <f>P919*L919*M919*N919</f>
      </c>
      <c r="R919" s="87" t="str">
        <f>O919*K919*M919*N919</f>
      </c>
      <c r="S919" s="88" t="str">
        <f>R919-Q919</f>
      </c>
      <c r="T919" s="34" t="str">
        <f>IFERROR(INDEX('Cost_Components'!$R$2:$R$28,MATCH(E919,'Cost_Components'!$A$2:$A$28,0)),"")</f>
      </c>
      <c r="U919" s="89" t="str">
        <f>IFERROR(INDEX('Cost_Components'!$Q$2:$Q$28,MATCH(E919,'Cost_Components'!$A$2:$A$28,0)),"")</f>
      </c>
      <c r="V919" s="90" t="str">
        <f>1/(1+'Calculation_Assumptions'!$B$5)^(B919-'Calculation_Assumptions'!$B$2)</f>
      </c>
      <c r="W919" s="91" t="str">
        <f>Q919*V919</f>
      </c>
      <c r="X919" s="92" t="str">
        <f>R919*V919</f>
      </c>
      <c r="Y919" s="93" t="str">
        <f>S919*V919</f>
      </c>
      <c r="Z919" s="94" t="str">
        <f>IFERROR(INDEX('Cost_Components'!$T$2:$T$28,MATCH(E919,'Cost_Components'!$A$2:$A$28,0)),"")</f>
      </c>
      <c r="AA919" s="95" t="str">
        <f>IFERROR(INDEX('Cost_Components'!$U$2:$U$28,MATCH(E919,'Cost_Components'!$A$2:$A$28,0)),"")</f>
      </c>
      <c r="AB919" s="96" t="str">
        <f>IFERROR(INDEX('Cost_Components'!$V$2:$V$28,MATCH(E919,'Cost_Components'!$A$2:$A$28,0)),"")</f>
      </c>
      <c r="AC919" s="97" t="str">
        <f>IFERROR(INDEX('Cost_Components'!$M$2:$M$28,MATCH(E919,'Cost_Components'!$A$2:$A$28,0)),"")</f>
      </c>
      <c r="AD919" s="98" t="str">
        <f>IFERROR(INDEX('Cost_Components'!$N$2:$N$28,MATCH(E919,'Cost_Components'!$A$2:$A$28,0)),"")</f>
      </c>
      <c r="AE919" s="34" t="str">
        <f>IFERROR(INDEX('Cost_Components'!$O$2:$O$28,MATCH(E919,'Cost_Components'!$A$2:$A$28,0)),"")</f>
      </c>
      <c r="AF919" s="99" t="n">
        <v>568900.167278365</v>
      </c>
      <c r="AG919" s="100" t="n">
        <v>582280.067120564</v>
      </c>
      <c r="AH919" s="101" t="str">
        <f>IF(H919="shared-count-once",COUNTIFS($A$2:$A$1405,A919,$B$2:$B$1405,B919,$E$2:$E$1405,E919),1)</f>
      </c>
      <c r="AI919" s="102" t="n">
        <v>301904628.083541</v>
      </c>
      <c r="AJ919" s="103" t="str">
        <f>IF(AI919=0,"",Q919/AI919)</f>
      </c>
      <c r="AK919" s="104" t="str">
        <f>IF(AI919=0,"",R919/AI919)</f>
      </c>
      <c r="AL919" s="105" t="str">
        <f>IF(AI919=0,"",S919/AI919)</f>
      </c>
      <c r="AM919" s="106" t="str">
        <f>IF(AI919=0,"",Y919/AI919)</f>
      </c>
    </row>
    <row r="920">
      <c r="A920" t="s">
        <v>115</v>
      </c>
      <c r="B920" s="73" t="n">
        <v>2033</v>
      </c>
      <c r="C920" t="s">
        <v>245</v>
      </c>
      <c r="D920" t="s">
        <v>211</v>
      </c>
      <c r="E920" s="74" t="s">
        <v>318</v>
      </c>
      <c r="F920" s="75" t="s">
        <v>319</v>
      </c>
      <c r="G920" s="76" t="s">
        <v>248</v>
      </c>
      <c r="H920" s="77" t="s">
        <v>240</v>
      </c>
      <c r="I920" s="78" t="s">
        <v>304</v>
      </c>
      <c r="J920" s="79" t="str">
        <f>IFERROR(INDEX('Cost_Components'!$K$2:$K$28,MATCH(E920,'Cost_Components'!$A$2:$A$28,0)),"")</f>
      </c>
      <c r="K920" s="80" t="str">
        <f>IF(OR(L920="",Z920="",AA920="",AB920=""),"",IF(B920&lt;AA920,L920,IF(B920&gt;AB920,Z920,L920+(Z920-L920)*MIN(MAX((B920-AA920+1)/MAX(AB920-AA920+1,1),0),1))))</f>
      </c>
      <c r="L920" s="81" t="str">
        <f>IFERROR(INDEX('Cost_Components'!$S$2:$S$28,MATCH(E920,'Cost_Components'!$A$2:$A$28,0)),"")</f>
      </c>
      <c r="M920" s="82" t="str">
        <f>IFERROR(INDEX('Cost_Components'!$L$2:$L$28,MATCH(E920,'Cost_Components'!$A$2:$A$28,0)),"")</f>
      </c>
      <c r="N920" s="83" t="str">
        <f>IFERROR(INDEX('Cost_Components'!$P$2:$P$28,MATCH(E920,'Cost_Components'!$A$2:$A$28,0)),"")</f>
      </c>
      <c r="O920" s="84" t="str">
        <f>AF920*J920</f>
      </c>
      <c r="P920" s="85" t="str">
        <f>AG920*J920</f>
      </c>
      <c r="Q920" s="86" t="str">
        <f>P920*L920*M920*N920</f>
      </c>
      <c r="R920" s="87" t="str">
        <f>O920*K920*M920*N920</f>
      </c>
      <c r="S920" s="88" t="str">
        <f>R920-Q920</f>
      </c>
      <c r="T920" s="34" t="str">
        <f>IFERROR(INDEX('Cost_Components'!$R$2:$R$28,MATCH(E920,'Cost_Components'!$A$2:$A$28,0)),"")</f>
      </c>
      <c r="U920" s="89" t="str">
        <f>IFERROR(INDEX('Cost_Components'!$Q$2:$Q$28,MATCH(E920,'Cost_Components'!$A$2:$A$28,0)),"")</f>
      </c>
      <c r="V920" s="90" t="str">
        <f>1/(1+'Calculation_Assumptions'!$B$5)^(B920-'Calculation_Assumptions'!$B$2)</f>
      </c>
      <c r="W920" s="91" t="str">
        <f>Q920*V920</f>
      </c>
      <c r="X920" s="92" t="str">
        <f>R920*V920</f>
      </c>
      <c r="Y920" s="93" t="str">
        <f>S920*V920</f>
      </c>
      <c r="Z920" s="94" t="str">
        <f>IFERROR(INDEX('Cost_Components'!$T$2:$T$28,MATCH(E920,'Cost_Components'!$A$2:$A$28,0)),"")</f>
      </c>
      <c r="AA920" s="95" t="str">
        <f>IFERROR(INDEX('Cost_Components'!$U$2:$U$28,MATCH(E920,'Cost_Components'!$A$2:$A$28,0)),"")</f>
      </c>
      <c r="AB920" s="96" t="str">
        <f>IFERROR(INDEX('Cost_Components'!$V$2:$V$28,MATCH(E920,'Cost_Components'!$A$2:$A$28,0)),"")</f>
      </c>
      <c r="AC920" s="97" t="str">
        <f>IFERROR(INDEX('Cost_Components'!$M$2:$M$28,MATCH(E920,'Cost_Components'!$A$2:$A$28,0)),"")</f>
      </c>
      <c r="AD920" s="98" t="str">
        <f>IFERROR(INDEX('Cost_Components'!$N$2:$N$28,MATCH(E920,'Cost_Components'!$A$2:$A$28,0)),"")</f>
      </c>
      <c r="AE920" s="34" t="str">
        <f>IFERROR(INDEX('Cost_Components'!$O$2:$O$28,MATCH(E920,'Cost_Components'!$A$2:$A$28,0)),"")</f>
      </c>
      <c r="AF920" s="99" t="n">
        <v>585549.297886282</v>
      </c>
      <c r="AG920" s="100" t="n">
        <v>601867.652982191</v>
      </c>
      <c r="AH920" s="101" t="str">
        <f>IF(H920="shared-count-once",COUNTIFS($A$2:$A$1405,A920,$B$2:$B$1405,B920,$E$2:$E$1405,E920),1)</f>
      </c>
      <c r="AI920" s="102" t="n">
        <v>303644277.16916</v>
      </c>
      <c r="AJ920" s="103" t="str">
        <f>IF(AI920=0,"",Q920/AI920)</f>
      </c>
      <c r="AK920" s="104" t="str">
        <f>IF(AI920=0,"",R920/AI920)</f>
      </c>
      <c r="AL920" s="105" t="str">
        <f>IF(AI920=0,"",S920/AI920)</f>
      </c>
      <c r="AM920" s="106" t="str">
        <f>IF(AI920=0,"",Y920/AI920)</f>
      </c>
    </row>
    <row r="921">
      <c r="A921" t="s">
        <v>115</v>
      </c>
      <c r="B921" s="73" t="n">
        <v>2034</v>
      </c>
      <c r="C921" t="s">
        <v>245</v>
      </c>
      <c r="D921" t="s">
        <v>211</v>
      </c>
      <c r="E921" s="74" t="s">
        <v>318</v>
      </c>
      <c r="F921" s="75" t="s">
        <v>319</v>
      </c>
      <c r="G921" s="76" t="s">
        <v>248</v>
      </c>
      <c r="H921" s="77" t="s">
        <v>240</v>
      </c>
      <c r="I921" s="78" t="s">
        <v>304</v>
      </c>
      <c r="J921" s="79" t="str">
        <f>IFERROR(INDEX('Cost_Components'!$K$2:$K$28,MATCH(E921,'Cost_Components'!$A$2:$A$28,0)),"")</f>
      </c>
      <c r="K921" s="80" t="str">
        <f>IF(OR(L921="",Z921="",AA921="",AB921=""),"",IF(B921&lt;AA921,L921,IF(B921&gt;AB921,Z921,L921+(Z921-L921)*MIN(MAX((B921-AA921+1)/MAX(AB921-AA921+1,1),0),1))))</f>
      </c>
      <c r="L921" s="81" t="str">
        <f>IFERROR(INDEX('Cost_Components'!$S$2:$S$28,MATCH(E921,'Cost_Components'!$A$2:$A$28,0)),"")</f>
      </c>
      <c r="M921" s="82" t="str">
        <f>IFERROR(INDEX('Cost_Components'!$L$2:$L$28,MATCH(E921,'Cost_Components'!$A$2:$A$28,0)),"")</f>
      </c>
      <c r="N921" s="83" t="str">
        <f>IFERROR(INDEX('Cost_Components'!$P$2:$P$28,MATCH(E921,'Cost_Components'!$A$2:$A$28,0)),"")</f>
      </c>
      <c r="O921" s="84" t="str">
        <f>AF921*J921</f>
      </c>
      <c r="P921" s="85" t="str">
        <f>AG921*J921</f>
      </c>
      <c r="Q921" s="86" t="str">
        <f>P921*L921*M921*N921</f>
      </c>
      <c r="R921" s="87" t="str">
        <f>O921*K921*M921*N921</f>
      </c>
      <c r="S921" s="88" t="str">
        <f>R921-Q921</f>
      </c>
      <c r="T921" s="34" t="str">
        <f>IFERROR(INDEX('Cost_Components'!$R$2:$R$28,MATCH(E921,'Cost_Components'!$A$2:$A$28,0)),"")</f>
      </c>
      <c r="U921" s="89" t="str">
        <f>IFERROR(INDEX('Cost_Components'!$Q$2:$Q$28,MATCH(E921,'Cost_Components'!$A$2:$A$28,0)),"")</f>
      </c>
      <c r="V921" s="90" t="str">
        <f>1/(1+'Calculation_Assumptions'!$B$5)^(B921-'Calculation_Assumptions'!$B$2)</f>
      </c>
      <c r="W921" s="91" t="str">
        <f>Q921*V921</f>
      </c>
      <c r="X921" s="92" t="str">
        <f>R921*V921</f>
      </c>
      <c r="Y921" s="93" t="str">
        <f>S921*V921</f>
      </c>
      <c r="Z921" s="94" t="str">
        <f>IFERROR(INDEX('Cost_Components'!$T$2:$T$28,MATCH(E921,'Cost_Components'!$A$2:$A$28,0)),"")</f>
      </c>
      <c r="AA921" s="95" t="str">
        <f>IFERROR(INDEX('Cost_Components'!$U$2:$U$28,MATCH(E921,'Cost_Components'!$A$2:$A$28,0)),"")</f>
      </c>
      <c r="AB921" s="96" t="str">
        <f>IFERROR(INDEX('Cost_Components'!$V$2:$V$28,MATCH(E921,'Cost_Components'!$A$2:$A$28,0)),"")</f>
      </c>
      <c r="AC921" s="97" t="str">
        <f>IFERROR(INDEX('Cost_Components'!$M$2:$M$28,MATCH(E921,'Cost_Components'!$A$2:$A$28,0)),"")</f>
      </c>
      <c r="AD921" s="98" t="str">
        <f>IFERROR(INDEX('Cost_Components'!$N$2:$N$28,MATCH(E921,'Cost_Components'!$A$2:$A$28,0)),"")</f>
      </c>
      <c r="AE921" s="34" t="str">
        <f>IFERROR(INDEX('Cost_Components'!$O$2:$O$28,MATCH(E921,'Cost_Components'!$A$2:$A$28,0)),"")</f>
      </c>
      <c r="AF921" s="99" t="n">
        <v>602229.236649596</v>
      </c>
      <c r="AG921" s="100" t="n">
        <v>621697.676188474</v>
      </c>
      <c r="AH921" s="101" t="str">
        <f>IF(H921="shared-count-once",COUNTIFS($A$2:$A$1405,A921,$B$2:$B$1405,B921,$E$2:$E$1405,E921),1)</f>
      </c>
      <c r="AI921" s="102" t="n">
        <v>305332541.184984</v>
      </c>
      <c r="AJ921" s="103" t="str">
        <f>IF(AI921=0,"",Q921/AI921)</f>
      </c>
      <c r="AK921" s="104" t="str">
        <f>IF(AI921=0,"",R921/AI921)</f>
      </c>
      <c r="AL921" s="105" t="str">
        <f>IF(AI921=0,"",S921/AI921)</f>
      </c>
      <c r="AM921" s="106" t="str">
        <f>IF(AI921=0,"",Y921/AI921)</f>
      </c>
    </row>
    <row r="922">
      <c r="A922" t="s">
        <v>115</v>
      </c>
      <c r="B922" s="73" t="n">
        <v>2035</v>
      </c>
      <c r="C922" t="s">
        <v>245</v>
      </c>
      <c r="D922" t="s">
        <v>211</v>
      </c>
      <c r="E922" s="74" t="s">
        <v>318</v>
      </c>
      <c r="F922" s="75" t="s">
        <v>319</v>
      </c>
      <c r="G922" s="76" t="s">
        <v>248</v>
      </c>
      <c r="H922" s="77" t="s">
        <v>240</v>
      </c>
      <c r="I922" s="78" t="s">
        <v>304</v>
      </c>
      <c r="J922" s="79" t="str">
        <f>IFERROR(INDEX('Cost_Components'!$K$2:$K$28,MATCH(E922,'Cost_Components'!$A$2:$A$28,0)),"")</f>
      </c>
      <c r="K922" s="80" t="str">
        <f>IF(OR(L922="",Z922="",AA922="",AB922=""),"",IF(B922&lt;AA922,L922,IF(B922&gt;AB922,Z922,L922+(Z922-L922)*MIN(MAX((B922-AA922+1)/MAX(AB922-AA922+1,1),0),1))))</f>
      </c>
      <c r="L922" s="81" t="str">
        <f>IFERROR(INDEX('Cost_Components'!$S$2:$S$28,MATCH(E922,'Cost_Components'!$A$2:$A$28,0)),"")</f>
      </c>
      <c r="M922" s="82" t="str">
        <f>IFERROR(INDEX('Cost_Components'!$L$2:$L$28,MATCH(E922,'Cost_Components'!$A$2:$A$28,0)),"")</f>
      </c>
      <c r="N922" s="83" t="str">
        <f>IFERROR(INDEX('Cost_Components'!$P$2:$P$28,MATCH(E922,'Cost_Components'!$A$2:$A$28,0)),"")</f>
      </c>
      <c r="O922" s="84" t="str">
        <f>AF922*J922</f>
      </c>
      <c r="P922" s="85" t="str">
        <f>AG922*J922</f>
      </c>
      <c r="Q922" s="86" t="str">
        <f>P922*L922*M922*N922</f>
      </c>
      <c r="R922" s="87" t="str">
        <f>O922*K922*M922*N922</f>
      </c>
      <c r="S922" s="88" t="str">
        <f>R922-Q922</f>
      </c>
      <c r="T922" s="34" t="str">
        <f>IFERROR(INDEX('Cost_Components'!$R$2:$R$28,MATCH(E922,'Cost_Components'!$A$2:$A$28,0)),"")</f>
      </c>
      <c r="U922" s="89" t="str">
        <f>IFERROR(INDEX('Cost_Components'!$Q$2:$Q$28,MATCH(E922,'Cost_Components'!$A$2:$A$28,0)),"")</f>
      </c>
      <c r="V922" s="90" t="str">
        <f>1/(1+'Calculation_Assumptions'!$B$5)^(B922-'Calculation_Assumptions'!$B$2)</f>
      </c>
      <c r="W922" s="91" t="str">
        <f>Q922*V922</f>
      </c>
      <c r="X922" s="92" t="str">
        <f>R922*V922</f>
      </c>
      <c r="Y922" s="93" t="str">
        <f>S922*V922</f>
      </c>
      <c r="Z922" s="94" t="str">
        <f>IFERROR(INDEX('Cost_Components'!$T$2:$T$28,MATCH(E922,'Cost_Components'!$A$2:$A$28,0)),"")</f>
      </c>
      <c r="AA922" s="95" t="str">
        <f>IFERROR(INDEX('Cost_Components'!$U$2:$U$28,MATCH(E922,'Cost_Components'!$A$2:$A$28,0)),"")</f>
      </c>
      <c r="AB922" s="96" t="str">
        <f>IFERROR(INDEX('Cost_Components'!$V$2:$V$28,MATCH(E922,'Cost_Components'!$A$2:$A$28,0)),"")</f>
      </c>
      <c r="AC922" s="97" t="str">
        <f>IFERROR(INDEX('Cost_Components'!$M$2:$M$28,MATCH(E922,'Cost_Components'!$A$2:$A$28,0)),"")</f>
      </c>
      <c r="AD922" s="98" t="str">
        <f>IFERROR(INDEX('Cost_Components'!$N$2:$N$28,MATCH(E922,'Cost_Components'!$A$2:$A$28,0)),"")</f>
      </c>
      <c r="AE922" s="34" t="str">
        <f>IFERROR(INDEX('Cost_Components'!$O$2:$O$28,MATCH(E922,'Cost_Components'!$A$2:$A$28,0)),"")</f>
      </c>
      <c r="AF922" s="99" t="n">
        <v>619196.819701439</v>
      </c>
      <c r="AG922" s="100" t="n">
        <v>642011.956035518</v>
      </c>
      <c r="AH922" s="101" t="str">
        <f>IF(H922="shared-count-once",COUNTIFS($A$2:$A$1405,A922,$B$2:$B$1405,B922,$E$2:$E$1405,E922),1)</f>
      </c>
      <c r="AI922" s="102" t="n">
        <v>306964650.16712</v>
      </c>
      <c r="AJ922" s="103" t="str">
        <f>IF(AI922=0,"",Q922/AI922)</f>
      </c>
      <c r="AK922" s="104" t="str">
        <f>IF(AI922=0,"",R922/AI922)</f>
      </c>
      <c r="AL922" s="105" t="str">
        <f>IF(AI922=0,"",S922/AI922)</f>
      </c>
      <c r="AM922" s="106" t="str">
        <f>IF(AI922=0,"",Y922/AI922)</f>
      </c>
    </row>
    <row r="923">
      <c r="A923" t="s">
        <v>115</v>
      </c>
      <c r="B923" s="73" t="n">
        <v>2036</v>
      </c>
      <c r="C923" t="s">
        <v>245</v>
      </c>
      <c r="D923" t="s">
        <v>211</v>
      </c>
      <c r="E923" s="74" t="s">
        <v>318</v>
      </c>
      <c r="F923" s="75" t="s">
        <v>319</v>
      </c>
      <c r="G923" s="76" t="s">
        <v>248</v>
      </c>
      <c r="H923" s="77" t="s">
        <v>240</v>
      </c>
      <c r="I923" s="78" t="s">
        <v>304</v>
      </c>
      <c r="J923" s="79" t="str">
        <f>IFERROR(INDEX('Cost_Components'!$K$2:$K$28,MATCH(E923,'Cost_Components'!$A$2:$A$28,0)),"")</f>
      </c>
      <c r="K923" s="80" t="str">
        <f>IF(OR(L923="",Z923="",AA923="",AB923=""),"",IF(B923&lt;AA923,L923,IF(B923&gt;AB923,Z923,L923+(Z923-L923)*MIN(MAX((B923-AA923+1)/MAX(AB923-AA923+1,1),0),1))))</f>
      </c>
      <c r="L923" s="81" t="str">
        <f>IFERROR(INDEX('Cost_Components'!$S$2:$S$28,MATCH(E923,'Cost_Components'!$A$2:$A$28,0)),"")</f>
      </c>
      <c r="M923" s="82" t="str">
        <f>IFERROR(INDEX('Cost_Components'!$L$2:$L$28,MATCH(E923,'Cost_Components'!$A$2:$A$28,0)),"")</f>
      </c>
      <c r="N923" s="83" t="str">
        <f>IFERROR(INDEX('Cost_Components'!$P$2:$P$28,MATCH(E923,'Cost_Components'!$A$2:$A$28,0)),"")</f>
      </c>
      <c r="O923" s="84" t="str">
        <f>AF923*J923</f>
      </c>
      <c r="P923" s="85" t="str">
        <f>AG923*J923</f>
      </c>
      <c r="Q923" s="86" t="str">
        <f>P923*L923*M923*N923</f>
      </c>
      <c r="R923" s="87" t="str">
        <f>O923*K923*M923*N923</f>
      </c>
      <c r="S923" s="88" t="str">
        <f>R923-Q923</f>
      </c>
      <c r="T923" s="34" t="str">
        <f>IFERROR(INDEX('Cost_Components'!$R$2:$R$28,MATCH(E923,'Cost_Components'!$A$2:$A$28,0)),"")</f>
      </c>
      <c r="U923" s="89" t="str">
        <f>IFERROR(INDEX('Cost_Components'!$Q$2:$Q$28,MATCH(E923,'Cost_Components'!$A$2:$A$28,0)),"")</f>
      </c>
      <c r="V923" s="90" t="str">
        <f>1/(1+'Calculation_Assumptions'!$B$5)^(B923-'Calculation_Assumptions'!$B$2)</f>
      </c>
      <c r="W923" s="91" t="str">
        <f>Q923*V923</f>
      </c>
      <c r="X923" s="92" t="str">
        <f>R923*V923</f>
      </c>
      <c r="Y923" s="93" t="str">
        <f>S923*V923</f>
      </c>
      <c r="Z923" s="94" t="str">
        <f>IFERROR(INDEX('Cost_Components'!$T$2:$T$28,MATCH(E923,'Cost_Components'!$A$2:$A$28,0)),"")</f>
      </c>
      <c r="AA923" s="95" t="str">
        <f>IFERROR(INDEX('Cost_Components'!$U$2:$U$28,MATCH(E923,'Cost_Components'!$A$2:$A$28,0)),"")</f>
      </c>
      <c r="AB923" s="96" t="str">
        <f>IFERROR(INDEX('Cost_Components'!$V$2:$V$28,MATCH(E923,'Cost_Components'!$A$2:$A$28,0)),"")</f>
      </c>
      <c r="AC923" s="97" t="str">
        <f>IFERROR(INDEX('Cost_Components'!$M$2:$M$28,MATCH(E923,'Cost_Components'!$A$2:$A$28,0)),"")</f>
      </c>
      <c r="AD923" s="98" t="str">
        <f>IFERROR(INDEX('Cost_Components'!$N$2:$N$28,MATCH(E923,'Cost_Components'!$A$2:$A$28,0)),"")</f>
      </c>
      <c r="AE923" s="34" t="str">
        <f>IFERROR(INDEX('Cost_Components'!$O$2:$O$28,MATCH(E923,'Cost_Components'!$A$2:$A$28,0)),"")</f>
      </c>
      <c r="AF923" s="99" t="n">
        <v>636344.763933897</v>
      </c>
      <c r="AG923" s="100" t="n">
        <v>662692.487751515</v>
      </c>
      <c r="AH923" s="101" t="str">
        <f>IF(H923="shared-count-once",COUNTIFS($A$2:$A$1405,A923,$B$2:$B$1405,B923,$E$2:$E$1405,E923),1)</f>
      </c>
      <c r="AI923" s="102" t="n">
        <v>308542769.756622</v>
      </c>
      <c r="AJ923" s="103" t="str">
        <f>IF(AI923=0,"",Q923/AI923)</f>
      </c>
      <c r="AK923" s="104" t="str">
        <f>IF(AI923=0,"",R923/AI923)</f>
      </c>
      <c r="AL923" s="105" t="str">
        <f>IF(AI923=0,"",S923/AI923)</f>
      </c>
      <c r="AM923" s="106" t="str">
        <f>IF(AI923=0,"",Y923/AI923)</f>
      </c>
    </row>
    <row r="924">
      <c r="A924" t="s">
        <v>115</v>
      </c>
      <c r="B924" s="73" t="n">
        <v>2037</v>
      </c>
      <c r="C924" t="s">
        <v>245</v>
      </c>
      <c r="D924" t="s">
        <v>211</v>
      </c>
      <c r="E924" s="74" t="s">
        <v>318</v>
      </c>
      <c r="F924" s="75" t="s">
        <v>319</v>
      </c>
      <c r="G924" s="76" t="s">
        <v>248</v>
      </c>
      <c r="H924" s="77" t="s">
        <v>240</v>
      </c>
      <c r="I924" s="78" t="s">
        <v>304</v>
      </c>
      <c r="J924" s="79" t="str">
        <f>IFERROR(INDEX('Cost_Components'!$K$2:$K$28,MATCH(E924,'Cost_Components'!$A$2:$A$28,0)),"")</f>
      </c>
      <c r="K924" s="80" t="str">
        <f>IF(OR(L924="",Z924="",AA924="",AB924=""),"",IF(B924&lt;AA924,L924,IF(B924&gt;AB924,Z924,L924+(Z924-L924)*MIN(MAX((B924-AA924+1)/MAX(AB924-AA924+1,1),0),1))))</f>
      </c>
      <c r="L924" s="81" t="str">
        <f>IFERROR(INDEX('Cost_Components'!$S$2:$S$28,MATCH(E924,'Cost_Components'!$A$2:$A$28,0)),"")</f>
      </c>
      <c r="M924" s="82" t="str">
        <f>IFERROR(INDEX('Cost_Components'!$L$2:$L$28,MATCH(E924,'Cost_Components'!$A$2:$A$28,0)),"")</f>
      </c>
      <c r="N924" s="83" t="str">
        <f>IFERROR(INDEX('Cost_Components'!$P$2:$P$28,MATCH(E924,'Cost_Components'!$A$2:$A$28,0)),"")</f>
      </c>
      <c r="O924" s="84" t="str">
        <f>AF924*J924</f>
      </c>
      <c r="P924" s="85" t="str">
        <f>AG924*J924</f>
      </c>
      <c r="Q924" s="86" t="str">
        <f>P924*L924*M924*N924</f>
      </c>
      <c r="R924" s="87" t="str">
        <f>O924*K924*M924*N924</f>
      </c>
      <c r="S924" s="88" t="str">
        <f>R924-Q924</f>
      </c>
      <c r="T924" s="34" t="str">
        <f>IFERROR(INDEX('Cost_Components'!$R$2:$R$28,MATCH(E924,'Cost_Components'!$A$2:$A$28,0)),"")</f>
      </c>
      <c r="U924" s="89" t="str">
        <f>IFERROR(INDEX('Cost_Components'!$Q$2:$Q$28,MATCH(E924,'Cost_Components'!$A$2:$A$28,0)),"")</f>
      </c>
      <c r="V924" s="90" t="str">
        <f>1/(1+'Calculation_Assumptions'!$B$5)^(B924-'Calculation_Assumptions'!$B$2)</f>
      </c>
      <c r="W924" s="91" t="str">
        <f>Q924*V924</f>
      </c>
      <c r="X924" s="92" t="str">
        <f>R924*V924</f>
      </c>
      <c r="Y924" s="93" t="str">
        <f>S924*V924</f>
      </c>
      <c r="Z924" s="94" t="str">
        <f>IFERROR(INDEX('Cost_Components'!$T$2:$T$28,MATCH(E924,'Cost_Components'!$A$2:$A$28,0)),"")</f>
      </c>
      <c r="AA924" s="95" t="str">
        <f>IFERROR(INDEX('Cost_Components'!$U$2:$U$28,MATCH(E924,'Cost_Components'!$A$2:$A$28,0)),"")</f>
      </c>
      <c r="AB924" s="96" t="str">
        <f>IFERROR(INDEX('Cost_Components'!$V$2:$V$28,MATCH(E924,'Cost_Components'!$A$2:$A$28,0)),"")</f>
      </c>
      <c r="AC924" s="97" t="str">
        <f>IFERROR(INDEX('Cost_Components'!$M$2:$M$28,MATCH(E924,'Cost_Components'!$A$2:$A$28,0)),"")</f>
      </c>
      <c r="AD924" s="98" t="str">
        <f>IFERROR(INDEX('Cost_Components'!$N$2:$N$28,MATCH(E924,'Cost_Components'!$A$2:$A$28,0)),"")</f>
      </c>
      <c r="AE924" s="34" t="str">
        <f>IFERROR(INDEX('Cost_Components'!$O$2:$O$28,MATCH(E924,'Cost_Components'!$A$2:$A$28,0)),"")</f>
      </c>
      <c r="AF924" s="99" t="n">
        <v>653560.230893286</v>
      </c>
      <c r="AG924" s="100" t="n">
        <v>683611.256860751</v>
      </c>
      <c r="AH924" s="101" t="str">
        <f>IF(H924="shared-count-once",COUNTIFS($A$2:$A$1405,A924,$B$2:$B$1405,B924,$E$2:$E$1405,E924),1)</f>
      </c>
      <c r="AI924" s="102" t="n">
        <v>310068287.63643</v>
      </c>
      <c r="AJ924" s="103" t="str">
        <f>IF(AI924=0,"",Q924/AI924)</f>
      </c>
      <c r="AK924" s="104" t="str">
        <f>IF(AI924=0,"",R924/AI924)</f>
      </c>
      <c r="AL924" s="105" t="str">
        <f>IF(AI924=0,"",S924/AI924)</f>
      </c>
      <c r="AM924" s="106" t="str">
        <f>IF(AI924=0,"",Y924/AI924)</f>
      </c>
    </row>
    <row r="925">
      <c r="A925" t="s">
        <v>115</v>
      </c>
      <c r="B925" s="73" t="n">
        <v>2038</v>
      </c>
      <c r="C925" t="s">
        <v>245</v>
      </c>
      <c r="D925" t="s">
        <v>211</v>
      </c>
      <c r="E925" s="74" t="s">
        <v>318</v>
      </c>
      <c r="F925" s="75" t="s">
        <v>319</v>
      </c>
      <c r="G925" s="76" t="s">
        <v>248</v>
      </c>
      <c r="H925" s="77" t="s">
        <v>240</v>
      </c>
      <c r="I925" s="78" t="s">
        <v>304</v>
      </c>
      <c r="J925" s="79" t="str">
        <f>IFERROR(INDEX('Cost_Components'!$K$2:$K$28,MATCH(E925,'Cost_Components'!$A$2:$A$28,0)),"")</f>
      </c>
      <c r="K925" s="80" t="str">
        <f>IF(OR(L925="",Z925="",AA925="",AB925=""),"",IF(B925&lt;AA925,L925,IF(B925&gt;AB925,Z925,L925+(Z925-L925)*MIN(MAX((B925-AA925+1)/MAX(AB925-AA925+1,1),0),1))))</f>
      </c>
      <c r="L925" s="81" t="str">
        <f>IFERROR(INDEX('Cost_Components'!$S$2:$S$28,MATCH(E925,'Cost_Components'!$A$2:$A$28,0)),"")</f>
      </c>
      <c r="M925" s="82" t="str">
        <f>IFERROR(INDEX('Cost_Components'!$L$2:$L$28,MATCH(E925,'Cost_Components'!$A$2:$A$28,0)),"")</f>
      </c>
      <c r="N925" s="83" t="str">
        <f>IFERROR(INDEX('Cost_Components'!$P$2:$P$28,MATCH(E925,'Cost_Components'!$A$2:$A$28,0)),"")</f>
      </c>
      <c r="O925" s="84" t="str">
        <f>AF925*J925</f>
      </c>
      <c r="P925" s="85" t="str">
        <f>AG925*J925</f>
      </c>
      <c r="Q925" s="86" t="str">
        <f>P925*L925*M925*N925</f>
      </c>
      <c r="R925" s="87" t="str">
        <f>O925*K925*M925*N925</f>
      </c>
      <c r="S925" s="88" t="str">
        <f>R925-Q925</f>
      </c>
      <c r="T925" s="34" t="str">
        <f>IFERROR(INDEX('Cost_Components'!$R$2:$R$28,MATCH(E925,'Cost_Components'!$A$2:$A$28,0)),"")</f>
      </c>
      <c r="U925" s="89" t="str">
        <f>IFERROR(INDEX('Cost_Components'!$Q$2:$Q$28,MATCH(E925,'Cost_Components'!$A$2:$A$28,0)),"")</f>
      </c>
      <c r="V925" s="90" t="str">
        <f>1/(1+'Calculation_Assumptions'!$B$5)^(B925-'Calculation_Assumptions'!$B$2)</f>
      </c>
      <c r="W925" s="91" t="str">
        <f>Q925*V925</f>
      </c>
      <c r="X925" s="92" t="str">
        <f>R925*V925</f>
      </c>
      <c r="Y925" s="93" t="str">
        <f>S925*V925</f>
      </c>
      <c r="Z925" s="94" t="str">
        <f>IFERROR(INDEX('Cost_Components'!$T$2:$T$28,MATCH(E925,'Cost_Components'!$A$2:$A$28,0)),"")</f>
      </c>
      <c r="AA925" s="95" t="str">
        <f>IFERROR(INDEX('Cost_Components'!$U$2:$U$28,MATCH(E925,'Cost_Components'!$A$2:$A$28,0)),"")</f>
      </c>
      <c r="AB925" s="96" t="str">
        <f>IFERROR(INDEX('Cost_Components'!$V$2:$V$28,MATCH(E925,'Cost_Components'!$A$2:$A$28,0)),"")</f>
      </c>
      <c r="AC925" s="97" t="str">
        <f>IFERROR(INDEX('Cost_Components'!$M$2:$M$28,MATCH(E925,'Cost_Components'!$A$2:$A$28,0)),"")</f>
      </c>
      <c r="AD925" s="98" t="str">
        <f>IFERROR(INDEX('Cost_Components'!$N$2:$N$28,MATCH(E925,'Cost_Components'!$A$2:$A$28,0)),"")</f>
      </c>
      <c r="AE925" s="34" t="str">
        <f>IFERROR(INDEX('Cost_Components'!$O$2:$O$28,MATCH(E925,'Cost_Components'!$A$2:$A$28,0)),"")</f>
      </c>
      <c r="AF925" s="99" t="n">
        <v>671514.218951095</v>
      </c>
      <c r="AG925" s="100" t="n">
        <v>705552.745987036</v>
      </c>
      <c r="AH925" s="101" t="str">
        <f>IF(H925="shared-count-once",COUNTIFS($A$2:$A$1405,A925,$B$2:$B$1405,B925,$E$2:$E$1405,E925),1)</f>
      </c>
      <c r="AI925" s="102" t="n">
        <v>311532999.13163</v>
      </c>
      <c r="AJ925" s="103" t="str">
        <f>IF(AI925=0,"",Q925/AI925)</f>
      </c>
      <c r="AK925" s="104" t="str">
        <f>IF(AI925=0,"",R925/AI925)</f>
      </c>
      <c r="AL925" s="105" t="str">
        <f>IF(AI925=0,"",S925/AI925)</f>
      </c>
      <c r="AM925" s="106" t="str">
        <f>IF(AI925=0,"",Y925/AI925)</f>
      </c>
    </row>
    <row r="926">
      <c r="A926" t="s">
        <v>115</v>
      </c>
      <c r="B926" s="73" t="n">
        <v>2039</v>
      </c>
      <c r="C926" t="s">
        <v>245</v>
      </c>
      <c r="D926" t="s">
        <v>211</v>
      </c>
      <c r="E926" s="74" t="s">
        <v>318</v>
      </c>
      <c r="F926" s="75" t="s">
        <v>319</v>
      </c>
      <c r="G926" s="76" t="s">
        <v>248</v>
      </c>
      <c r="H926" s="77" t="s">
        <v>240</v>
      </c>
      <c r="I926" s="78" t="s">
        <v>304</v>
      </c>
      <c r="J926" s="79" t="str">
        <f>IFERROR(INDEX('Cost_Components'!$K$2:$K$28,MATCH(E926,'Cost_Components'!$A$2:$A$28,0)),"")</f>
      </c>
      <c r="K926" s="80" t="str">
        <f>IF(OR(L926="",Z926="",AA926="",AB926=""),"",IF(B926&lt;AA926,L926,IF(B926&gt;AB926,Z926,L926+(Z926-L926)*MIN(MAX((B926-AA926+1)/MAX(AB926-AA926+1,1),0),1))))</f>
      </c>
      <c r="L926" s="81" t="str">
        <f>IFERROR(INDEX('Cost_Components'!$S$2:$S$28,MATCH(E926,'Cost_Components'!$A$2:$A$28,0)),"")</f>
      </c>
      <c r="M926" s="82" t="str">
        <f>IFERROR(INDEX('Cost_Components'!$L$2:$L$28,MATCH(E926,'Cost_Components'!$A$2:$A$28,0)),"")</f>
      </c>
      <c r="N926" s="83" t="str">
        <f>IFERROR(INDEX('Cost_Components'!$P$2:$P$28,MATCH(E926,'Cost_Components'!$A$2:$A$28,0)),"")</f>
      </c>
      <c r="O926" s="84" t="str">
        <f>AF926*J926</f>
      </c>
      <c r="P926" s="85" t="str">
        <f>AG926*J926</f>
      </c>
      <c r="Q926" s="86" t="str">
        <f>P926*L926*M926*N926</f>
      </c>
      <c r="R926" s="87" t="str">
        <f>O926*K926*M926*N926</f>
      </c>
      <c r="S926" s="88" t="str">
        <f>R926-Q926</f>
      </c>
      <c r="T926" s="34" t="str">
        <f>IFERROR(INDEX('Cost_Components'!$R$2:$R$28,MATCH(E926,'Cost_Components'!$A$2:$A$28,0)),"")</f>
      </c>
      <c r="U926" s="89" t="str">
        <f>IFERROR(INDEX('Cost_Components'!$Q$2:$Q$28,MATCH(E926,'Cost_Components'!$A$2:$A$28,0)),"")</f>
      </c>
      <c r="V926" s="90" t="str">
        <f>1/(1+'Calculation_Assumptions'!$B$5)^(B926-'Calculation_Assumptions'!$B$2)</f>
      </c>
      <c r="W926" s="91" t="str">
        <f>Q926*V926</f>
      </c>
      <c r="X926" s="92" t="str">
        <f>R926*V926</f>
      </c>
      <c r="Y926" s="93" t="str">
        <f>S926*V926</f>
      </c>
      <c r="Z926" s="94" t="str">
        <f>IFERROR(INDEX('Cost_Components'!$T$2:$T$28,MATCH(E926,'Cost_Components'!$A$2:$A$28,0)),"")</f>
      </c>
      <c r="AA926" s="95" t="str">
        <f>IFERROR(INDEX('Cost_Components'!$U$2:$U$28,MATCH(E926,'Cost_Components'!$A$2:$A$28,0)),"")</f>
      </c>
      <c r="AB926" s="96" t="str">
        <f>IFERROR(INDEX('Cost_Components'!$V$2:$V$28,MATCH(E926,'Cost_Components'!$A$2:$A$28,0)),"")</f>
      </c>
      <c r="AC926" s="97" t="str">
        <f>IFERROR(INDEX('Cost_Components'!$M$2:$M$28,MATCH(E926,'Cost_Components'!$A$2:$A$28,0)),"")</f>
      </c>
      <c r="AD926" s="98" t="str">
        <f>IFERROR(INDEX('Cost_Components'!$N$2:$N$28,MATCH(E926,'Cost_Components'!$A$2:$A$28,0)),"")</f>
      </c>
      <c r="AE926" s="34" t="str">
        <f>IFERROR(INDEX('Cost_Components'!$O$2:$O$28,MATCH(E926,'Cost_Components'!$A$2:$A$28,0)),"")</f>
      </c>
      <c r="AF926" s="99" t="n">
        <v>689335.454236415</v>
      </c>
      <c r="AG926" s="100" t="n">
        <v>727508.510586841</v>
      </c>
      <c r="AH926" s="101" t="str">
        <f>IF(H926="shared-count-once",COUNTIFS($A$2:$A$1405,A926,$B$2:$B$1405,B926,$E$2:$E$1405,E926),1)</f>
      </c>
      <c r="AI926" s="102" t="n">
        <v>312936391.858479</v>
      </c>
      <c r="AJ926" s="103" t="str">
        <f>IF(AI926=0,"",Q926/AI926)</f>
      </c>
      <c r="AK926" s="104" t="str">
        <f>IF(AI926=0,"",R926/AI926)</f>
      </c>
      <c r="AL926" s="105" t="str">
        <f>IF(AI926=0,"",S926/AI926)</f>
      </c>
      <c r="AM926" s="106" t="str">
        <f>IF(AI926=0,"",Y926/AI926)</f>
      </c>
    </row>
    <row r="927">
      <c r="A927" t="s">
        <v>115</v>
      </c>
      <c r="B927" s="73" t="n">
        <v>2040</v>
      </c>
      <c r="C927" t="s">
        <v>245</v>
      </c>
      <c r="D927" t="s">
        <v>211</v>
      </c>
      <c r="E927" s="74" t="s">
        <v>318</v>
      </c>
      <c r="F927" s="75" t="s">
        <v>319</v>
      </c>
      <c r="G927" s="76" t="s">
        <v>248</v>
      </c>
      <c r="H927" s="77" t="s">
        <v>240</v>
      </c>
      <c r="I927" s="78" t="s">
        <v>304</v>
      </c>
      <c r="J927" s="79" t="str">
        <f>IFERROR(INDEX('Cost_Components'!$K$2:$K$28,MATCH(E927,'Cost_Components'!$A$2:$A$28,0)),"")</f>
      </c>
      <c r="K927" s="80" t="str">
        <f>IF(OR(L927="",Z927="",AA927="",AB927=""),"",IF(B927&lt;AA927,L927,IF(B927&gt;AB927,Z927,L927+(Z927-L927)*MIN(MAX((B927-AA927+1)/MAX(AB927-AA927+1,1),0),1))))</f>
      </c>
      <c r="L927" s="81" t="str">
        <f>IFERROR(INDEX('Cost_Components'!$S$2:$S$28,MATCH(E927,'Cost_Components'!$A$2:$A$28,0)),"")</f>
      </c>
      <c r="M927" s="82" t="str">
        <f>IFERROR(INDEX('Cost_Components'!$L$2:$L$28,MATCH(E927,'Cost_Components'!$A$2:$A$28,0)),"")</f>
      </c>
      <c r="N927" s="83" t="str">
        <f>IFERROR(INDEX('Cost_Components'!$P$2:$P$28,MATCH(E927,'Cost_Components'!$A$2:$A$28,0)),"")</f>
      </c>
      <c r="O927" s="84" t="str">
        <f>AF927*J927</f>
      </c>
      <c r="P927" s="85" t="str">
        <f>AG927*J927</f>
      </c>
      <c r="Q927" s="86" t="str">
        <f>P927*L927*M927*N927</f>
      </c>
      <c r="R927" s="87" t="str">
        <f>O927*K927*M927*N927</f>
      </c>
      <c r="S927" s="88" t="str">
        <f>R927-Q927</f>
      </c>
      <c r="T927" s="34" t="str">
        <f>IFERROR(INDEX('Cost_Components'!$R$2:$R$28,MATCH(E927,'Cost_Components'!$A$2:$A$28,0)),"")</f>
      </c>
      <c r="U927" s="89" t="str">
        <f>IFERROR(INDEX('Cost_Components'!$Q$2:$Q$28,MATCH(E927,'Cost_Components'!$A$2:$A$28,0)),"")</f>
      </c>
      <c r="V927" s="90" t="str">
        <f>1/(1+'Calculation_Assumptions'!$B$5)^(B927-'Calculation_Assumptions'!$B$2)</f>
      </c>
      <c r="W927" s="91" t="str">
        <f>Q927*V927</f>
      </c>
      <c r="X927" s="92" t="str">
        <f>R927*V927</f>
      </c>
      <c r="Y927" s="93" t="str">
        <f>S927*V927</f>
      </c>
      <c r="Z927" s="94" t="str">
        <f>IFERROR(INDEX('Cost_Components'!$T$2:$T$28,MATCH(E927,'Cost_Components'!$A$2:$A$28,0)),"")</f>
      </c>
      <c r="AA927" s="95" t="str">
        <f>IFERROR(INDEX('Cost_Components'!$U$2:$U$28,MATCH(E927,'Cost_Components'!$A$2:$A$28,0)),"")</f>
      </c>
      <c r="AB927" s="96" t="str">
        <f>IFERROR(INDEX('Cost_Components'!$V$2:$V$28,MATCH(E927,'Cost_Components'!$A$2:$A$28,0)),"")</f>
      </c>
      <c r="AC927" s="97" t="str">
        <f>IFERROR(INDEX('Cost_Components'!$M$2:$M$28,MATCH(E927,'Cost_Components'!$A$2:$A$28,0)),"")</f>
      </c>
      <c r="AD927" s="98" t="str">
        <f>IFERROR(INDEX('Cost_Components'!$N$2:$N$28,MATCH(E927,'Cost_Components'!$A$2:$A$28,0)),"")</f>
      </c>
      <c r="AE927" s="34" t="str">
        <f>IFERROR(INDEX('Cost_Components'!$O$2:$O$28,MATCH(E927,'Cost_Components'!$A$2:$A$28,0)),"")</f>
      </c>
      <c r="AF927" s="99" t="n">
        <v>707211.402089671</v>
      </c>
      <c r="AG927" s="100" t="n">
        <v>749690.959694229</v>
      </c>
      <c r="AH927" s="101" t="str">
        <f>IF(H927="shared-count-once",COUNTIFS($A$2:$A$1405,A927,$B$2:$B$1405,B927,$E$2:$E$1405,E927),1)</f>
      </c>
      <c r="AI927" s="102" t="n">
        <v>314265537.410829</v>
      </c>
      <c r="AJ927" s="103" t="str">
        <f>IF(AI927=0,"",Q927/AI927)</f>
      </c>
      <c r="AK927" s="104" t="str">
        <f>IF(AI927=0,"",R927/AI927)</f>
      </c>
      <c r="AL927" s="105" t="str">
        <f>IF(AI927=0,"",S927/AI927)</f>
      </c>
      <c r="AM927" s="106" t="str">
        <f>IF(AI927=0,"",Y927/AI927)</f>
      </c>
    </row>
    <row r="928">
      <c r="A928" t="s">
        <v>115</v>
      </c>
      <c r="B928" s="73" t="n">
        <v>2041</v>
      </c>
      <c r="C928" t="s">
        <v>245</v>
      </c>
      <c r="D928" t="s">
        <v>211</v>
      </c>
      <c r="E928" s="74" t="s">
        <v>318</v>
      </c>
      <c r="F928" s="75" t="s">
        <v>319</v>
      </c>
      <c r="G928" s="76" t="s">
        <v>248</v>
      </c>
      <c r="H928" s="77" t="s">
        <v>240</v>
      </c>
      <c r="I928" s="78" t="s">
        <v>304</v>
      </c>
      <c r="J928" s="79" t="str">
        <f>IFERROR(INDEX('Cost_Components'!$K$2:$K$28,MATCH(E928,'Cost_Components'!$A$2:$A$28,0)),"")</f>
      </c>
      <c r="K928" s="80" t="str">
        <f>IF(OR(L928="",Z928="",AA928="",AB928=""),"",IF(B928&lt;AA928,L928,IF(B928&gt;AB928,Z928,L928+(Z928-L928)*MIN(MAX((B928-AA928+1)/MAX(AB928-AA928+1,1),0),1))))</f>
      </c>
      <c r="L928" s="81" t="str">
        <f>IFERROR(INDEX('Cost_Components'!$S$2:$S$28,MATCH(E928,'Cost_Components'!$A$2:$A$28,0)),"")</f>
      </c>
      <c r="M928" s="82" t="str">
        <f>IFERROR(INDEX('Cost_Components'!$L$2:$L$28,MATCH(E928,'Cost_Components'!$A$2:$A$28,0)),"")</f>
      </c>
      <c r="N928" s="83" t="str">
        <f>IFERROR(INDEX('Cost_Components'!$P$2:$P$28,MATCH(E928,'Cost_Components'!$A$2:$A$28,0)),"")</f>
      </c>
      <c r="O928" s="84" t="str">
        <f>AF928*J928</f>
      </c>
      <c r="P928" s="85" t="str">
        <f>AG928*J928</f>
      </c>
      <c r="Q928" s="86" t="str">
        <f>P928*L928*M928*N928</f>
      </c>
      <c r="R928" s="87" t="str">
        <f>O928*K928*M928*N928</f>
      </c>
      <c r="S928" s="88" t="str">
        <f>R928-Q928</f>
      </c>
      <c r="T928" s="34" t="str">
        <f>IFERROR(INDEX('Cost_Components'!$R$2:$R$28,MATCH(E928,'Cost_Components'!$A$2:$A$28,0)),"")</f>
      </c>
      <c r="U928" s="89" t="str">
        <f>IFERROR(INDEX('Cost_Components'!$Q$2:$Q$28,MATCH(E928,'Cost_Components'!$A$2:$A$28,0)),"")</f>
      </c>
      <c r="V928" s="90" t="str">
        <f>1/(1+'Calculation_Assumptions'!$B$5)^(B928-'Calculation_Assumptions'!$B$2)</f>
      </c>
      <c r="W928" s="91" t="str">
        <f>Q928*V928</f>
      </c>
      <c r="X928" s="92" t="str">
        <f>R928*V928</f>
      </c>
      <c r="Y928" s="93" t="str">
        <f>S928*V928</f>
      </c>
      <c r="Z928" s="94" t="str">
        <f>IFERROR(INDEX('Cost_Components'!$T$2:$T$28,MATCH(E928,'Cost_Components'!$A$2:$A$28,0)),"")</f>
      </c>
      <c r="AA928" s="95" t="str">
        <f>IFERROR(INDEX('Cost_Components'!$U$2:$U$28,MATCH(E928,'Cost_Components'!$A$2:$A$28,0)),"")</f>
      </c>
      <c r="AB928" s="96" t="str">
        <f>IFERROR(INDEX('Cost_Components'!$V$2:$V$28,MATCH(E928,'Cost_Components'!$A$2:$A$28,0)),"")</f>
      </c>
      <c r="AC928" s="97" t="str">
        <f>IFERROR(INDEX('Cost_Components'!$M$2:$M$28,MATCH(E928,'Cost_Components'!$A$2:$A$28,0)),"")</f>
      </c>
      <c r="AD928" s="98" t="str">
        <f>IFERROR(INDEX('Cost_Components'!$N$2:$N$28,MATCH(E928,'Cost_Components'!$A$2:$A$28,0)),"")</f>
      </c>
      <c r="AE928" s="34" t="str">
        <f>IFERROR(INDEX('Cost_Components'!$O$2:$O$28,MATCH(E928,'Cost_Components'!$A$2:$A$28,0)),"")</f>
      </c>
      <c r="AF928" s="99" t="n">
        <v>725015.441569016</v>
      </c>
      <c r="AG928" s="100" t="n">
        <v>771955.54786036</v>
      </c>
      <c r="AH928" s="101" t="str">
        <f>IF(H928="shared-count-once",COUNTIFS($A$2:$A$1405,A928,$B$2:$B$1405,B928,$E$2:$E$1405,E928),1)</f>
      </c>
      <c r="AI928" s="102" t="n">
        <v>315525215.312548</v>
      </c>
      <c r="AJ928" s="103" t="str">
        <f>IF(AI928=0,"",Q928/AI928)</f>
      </c>
      <c r="AK928" s="104" t="str">
        <f>IF(AI928=0,"",R928/AI928)</f>
      </c>
      <c r="AL928" s="105" t="str">
        <f>IF(AI928=0,"",S928/AI928)</f>
      </c>
      <c r="AM928" s="106" t="str">
        <f>IF(AI928=0,"",Y928/AI928)</f>
      </c>
    </row>
    <row r="929">
      <c r="A929" t="s">
        <v>115</v>
      </c>
      <c r="B929" s="73" t="n">
        <v>2042</v>
      </c>
      <c r="C929" t="s">
        <v>245</v>
      </c>
      <c r="D929" t="s">
        <v>211</v>
      </c>
      <c r="E929" s="74" t="s">
        <v>318</v>
      </c>
      <c r="F929" s="75" t="s">
        <v>319</v>
      </c>
      <c r="G929" s="76" t="s">
        <v>248</v>
      </c>
      <c r="H929" s="77" t="s">
        <v>240</v>
      </c>
      <c r="I929" s="78" t="s">
        <v>304</v>
      </c>
      <c r="J929" s="79" t="str">
        <f>IFERROR(INDEX('Cost_Components'!$K$2:$K$28,MATCH(E929,'Cost_Components'!$A$2:$A$28,0)),"")</f>
      </c>
      <c r="K929" s="80" t="str">
        <f>IF(OR(L929="",Z929="",AA929="",AB929=""),"",IF(B929&lt;AA929,L929,IF(B929&gt;AB929,Z929,L929+(Z929-L929)*MIN(MAX((B929-AA929+1)/MAX(AB929-AA929+1,1),0),1))))</f>
      </c>
      <c r="L929" s="81" t="str">
        <f>IFERROR(INDEX('Cost_Components'!$S$2:$S$28,MATCH(E929,'Cost_Components'!$A$2:$A$28,0)),"")</f>
      </c>
      <c r="M929" s="82" t="str">
        <f>IFERROR(INDEX('Cost_Components'!$L$2:$L$28,MATCH(E929,'Cost_Components'!$A$2:$A$28,0)),"")</f>
      </c>
      <c r="N929" s="83" t="str">
        <f>IFERROR(INDEX('Cost_Components'!$P$2:$P$28,MATCH(E929,'Cost_Components'!$A$2:$A$28,0)),"")</f>
      </c>
      <c r="O929" s="84" t="str">
        <f>AF929*J929</f>
      </c>
      <c r="P929" s="85" t="str">
        <f>AG929*J929</f>
      </c>
      <c r="Q929" s="86" t="str">
        <f>P929*L929*M929*N929</f>
      </c>
      <c r="R929" s="87" t="str">
        <f>O929*K929*M929*N929</f>
      </c>
      <c r="S929" s="88" t="str">
        <f>R929-Q929</f>
      </c>
      <c r="T929" s="34" t="str">
        <f>IFERROR(INDEX('Cost_Components'!$R$2:$R$28,MATCH(E929,'Cost_Components'!$A$2:$A$28,0)),"")</f>
      </c>
      <c r="U929" s="89" t="str">
        <f>IFERROR(INDEX('Cost_Components'!$Q$2:$Q$28,MATCH(E929,'Cost_Components'!$A$2:$A$28,0)),"")</f>
      </c>
      <c r="V929" s="90" t="str">
        <f>1/(1+'Calculation_Assumptions'!$B$5)^(B929-'Calculation_Assumptions'!$B$2)</f>
      </c>
      <c r="W929" s="91" t="str">
        <f>Q929*V929</f>
      </c>
      <c r="X929" s="92" t="str">
        <f>R929*V929</f>
      </c>
      <c r="Y929" s="93" t="str">
        <f>S929*V929</f>
      </c>
      <c r="Z929" s="94" t="str">
        <f>IFERROR(INDEX('Cost_Components'!$T$2:$T$28,MATCH(E929,'Cost_Components'!$A$2:$A$28,0)),"")</f>
      </c>
      <c r="AA929" s="95" t="str">
        <f>IFERROR(INDEX('Cost_Components'!$U$2:$U$28,MATCH(E929,'Cost_Components'!$A$2:$A$28,0)),"")</f>
      </c>
      <c r="AB929" s="96" t="str">
        <f>IFERROR(INDEX('Cost_Components'!$V$2:$V$28,MATCH(E929,'Cost_Components'!$A$2:$A$28,0)),"")</f>
      </c>
      <c r="AC929" s="97" t="str">
        <f>IFERROR(INDEX('Cost_Components'!$M$2:$M$28,MATCH(E929,'Cost_Components'!$A$2:$A$28,0)),"")</f>
      </c>
      <c r="AD929" s="98" t="str">
        <f>IFERROR(INDEX('Cost_Components'!$N$2:$N$28,MATCH(E929,'Cost_Components'!$A$2:$A$28,0)),"")</f>
      </c>
      <c r="AE929" s="34" t="str">
        <f>IFERROR(INDEX('Cost_Components'!$O$2:$O$28,MATCH(E929,'Cost_Components'!$A$2:$A$28,0)),"")</f>
      </c>
      <c r="AF929" s="99" t="n">
        <v>742684.552163285</v>
      </c>
      <c r="AG929" s="100" t="n">
        <v>794235.637039034</v>
      </c>
      <c r="AH929" s="101" t="str">
        <f>IF(H929="shared-count-once",COUNTIFS($A$2:$A$1405,A929,$B$2:$B$1405,B929,$E$2:$E$1405,E929),1)</f>
      </c>
      <c r="AI929" s="102" t="n">
        <v>316707694.211882</v>
      </c>
      <c r="AJ929" s="103" t="str">
        <f>IF(AI929=0,"",Q929/AI929)</f>
      </c>
      <c r="AK929" s="104" t="str">
        <f>IF(AI929=0,"",R929/AI929)</f>
      </c>
      <c r="AL929" s="105" t="str">
        <f>IF(AI929=0,"",S929/AI929)</f>
      </c>
      <c r="AM929" s="106" t="str">
        <f>IF(AI929=0,"",Y929/AI929)</f>
      </c>
    </row>
    <row r="930">
      <c r="A930" t="s">
        <v>115</v>
      </c>
      <c r="B930" s="73" t="n">
        <v>2043</v>
      </c>
      <c r="C930" t="s">
        <v>245</v>
      </c>
      <c r="D930" t="s">
        <v>211</v>
      </c>
      <c r="E930" s="74" t="s">
        <v>318</v>
      </c>
      <c r="F930" s="75" t="s">
        <v>319</v>
      </c>
      <c r="G930" s="76" t="s">
        <v>248</v>
      </c>
      <c r="H930" s="77" t="s">
        <v>240</v>
      </c>
      <c r="I930" s="78" t="s">
        <v>304</v>
      </c>
      <c r="J930" s="79" t="str">
        <f>IFERROR(INDEX('Cost_Components'!$K$2:$K$28,MATCH(E930,'Cost_Components'!$A$2:$A$28,0)),"")</f>
      </c>
      <c r="K930" s="80" t="str">
        <f>IF(OR(L930="",Z930="",AA930="",AB930=""),"",IF(B930&lt;AA930,L930,IF(B930&gt;AB930,Z930,L930+(Z930-L930)*MIN(MAX((B930-AA930+1)/MAX(AB930-AA930+1,1),0),1))))</f>
      </c>
      <c r="L930" s="81" t="str">
        <f>IFERROR(INDEX('Cost_Components'!$S$2:$S$28,MATCH(E930,'Cost_Components'!$A$2:$A$28,0)),"")</f>
      </c>
      <c r="M930" s="82" t="str">
        <f>IFERROR(INDEX('Cost_Components'!$L$2:$L$28,MATCH(E930,'Cost_Components'!$A$2:$A$28,0)),"")</f>
      </c>
      <c r="N930" s="83" t="str">
        <f>IFERROR(INDEX('Cost_Components'!$P$2:$P$28,MATCH(E930,'Cost_Components'!$A$2:$A$28,0)),"")</f>
      </c>
      <c r="O930" s="84" t="str">
        <f>AF930*J930</f>
      </c>
      <c r="P930" s="85" t="str">
        <f>AG930*J930</f>
      </c>
      <c r="Q930" s="86" t="str">
        <f>P930*L930*M930*N930</f>
      </c>
      <c r="R930" s="87" t="str">
        <f>O930*K930*M930*N930</f>
      </c>
      <c r="S930" s="88" t="str">
        <f>R930-Q930</f>
      </c>
      <c r="T930" s="34" t="str">
        <f>IFERROR(INDEX('Cost_Components'!$R$2:$R$28,MATCH(E930,'Cost_Components'!$A$2:$A$28,0)),"")</f>
      </c>
      <c r="U930" s="89" t="str">
        <f>IFERROR(INDEX('Cost_Components'!$Q$2:$Q$28,MATCH(E930,'Cost_Components'!$A$2:$A$28,0)),"")</f>
      </c>
      <c r="V930" s="90" t="str">
        <f>1/(1+'Calculation_Assumptions'!$B$5)^(B930-'Calculation_Assumptions'!$B$2)</f>
      </c>
      <c r="W930" s="91" t="str">
        <f>Q930*V930</f>
      </c>
      <c r="X930" s="92" t="str">
        <f>R930*V930</f>
      </c>
      <c r="Y930" s="93" t="str">
        <f>S930*V930</f>
      </c>
      <c r="Z930" s="94" t="str">
        <f>IFERROR(INDEX('Cost_Components'!$T$2:$T$28,MATCH(E930,'Cost_Components'!$A$2:$A$28,0)),"")</f>
      </c>
      <c r="AA930" s="95" t="str">
        <f>IFERROR(INDEX('Cost_Components'!$U$2:$U$28,MATCH(E930,'Cost_Components'!$A$2:$A$28,0)),"")</f>
      </c>
      <c r="AB930" s="96" t="str">
        <f>IFERROR(INDEX('Cost_Components'!$V$2:$V$28,MATCH(E930,'Cost_Components'!$A$2:$A$28,0)),"")</f>
      </c>
      <c r="AC930" s="97" t="str">
        <f>IFERROR(INDEX('Cost_Components'!$M$2:$M$28,MATCH(E930,'Cost_Components'!$A$2:$A$28,0)),"")</f>
      </c>
      <c r="AD930" s="98" t="str">
        <f>IFERROR(INDEX('Cost_Components'!$N$2:$N$28,MATCH(E930,'Cost_Components'!$A$2:$A$28,0)),"")</f>
      </c>
      <c r="AE930" s="34" t="str">
        <f>IFERROR(INDEX('Cost_Components'!$O$2:$O$28,MATCH(E930,'Cost_Components'!$A$2:$A$28,0)),"")</f>
      </c>
      <c r="AF930" s="99" t="n">
        <v>760785.105418811</v>
      </c>
      <c r="AG930" s="100" t="n">
        <v>817240.619153243</v>
      </c>
      <c r="AH930" s="101" t="str">
        <f>IF(H930="shared-count-once",COUNTIFS($A$2:$A$1405,A930,$B$2:$B$1405,B930,$E$2:$E$1405,E930),1)</f>
      </c>
      <c r="AI930" s="102" t="n">
        <v>317814114.067152</v>
      </c>
      <c r="AJ930" s="103" t="str">
        <f>IF(AI930=0,"",Q930/AI930)</f>
      </c>
      <c r="AK930" s="104" t="str">
        <f>IF(AI930=0,"",R930/AI930)</f>
      </c>
      <c r="AL930" s="105" t="str">
        <f>IF(AI930=0,"",S930/AI930)</f>
      </c>
      <c r="AM930" s="106" t="str">
        <f>IF(AI930=0,"",Y930/AI930)</f>
      </c>
    </row>
    <row r="931">
      <c r="A931" t="s">
        <v>115</v>
      </c>
      <c r="B931" s="73" t="n">
        <v>2044</v>
      </c>
      <c r="C931" t="s">
        <v>245</v>
      </c>
      <c r="D931" t="s">
        <v>211</v>
      </c>
      <c r="E931" s="74" t="s">
        <v>318</v>
      </c>
      <c r="F931" s="75" t="s">
        <v>319</v>
      </c>
      <c r="G931" s="76" t="s">
        <v>248</v>
      </c>
      <c r="H931" s="77" t="s">
        <v>240</v>
      </c>
      <c r="I931" s="78" t="s">
        <v>304</v>
      </c>
      <c r="J931" s="79" t="str">
        <f>IFERROR(INDEX('Cost_Components'!$K$2:$K$28,MATCH(E931,'Cost_Components'!$A$2:$A$28,0)),"")</f>
      </c>
      <c r="K931" s="80" t="str">
        <f>IF(OR(L931="",Z931="",AA931="",AB931=""),"",IF(B931&lt;AA931,L931,IF(B931&gt;AB931,Z931,L931+(Z931-L931)*MIN(MAX((B931-AA931+1)/MAX(AB931-AA931+1,1),0),1))))</f>
      </c>
      <c r="L931" s="81" t="str">
        <f>IFERROR(INDEX('Cost_Components'!$S$2:$S$28,MATCH(E931,'Cost_Components'!$A$2:$A$28,0)),"")</f>
      </c>
      <c r="M931" s="82" t="str">
        <f>IFERROR(INDEX('Cost_Components'!$L$2:$L$28,MATCH(E931,'Cost_Components'!$A$2:$A$28,0)),"")</f>
      </c>
      <c r="N931" s="83" t="str">
        <f>IFERROR(INDEX('Cost_Components'!$P$2:$P$28,MATCH(E931,'Cost_Components'!$A$2:$A$28,0)),"")</f>
      </c>
      <c r="O931" s="84" t="str">
        <f>AF931*J931</f>
      </c>
      <c r="P931" s="85" t="str">
        <f>AG931*J931</f>
      </c>
      <c r="Q931" s="86" t="str">
        <f>P931*L931*M931*N931</f>
      </c>
      <c r="R931" s="87" t="str">
        <f>O931*K931*M931*N931</f>
      </c>
      <c r="S931" s="88" t="str">
        <f>R931-Q931</f>
      </c>
      <c r="T931" s="34" t="str">
        <f>IFERROR(INDEX('Cost_Components'!$R$2:$R$28,MATCH(E931,'Cost_Components'!$A$2:$A$28,0)),"")</f>
      </c>
      <c r="U931" s="89" t="str">
        <f>IFERROR(INDEX('Cost_Components'!$Q$2:$Q$28,MATCH(E931,'Cost_Components'!$A$2:$A$28,0)),"")</f>
      </c>
      <c r="V931" s="90" t="str">
        <f>1/(1+'Calculation_Assumptions'!$B$5)^(B931-'Calculation_Assumptions'!$B$2)</f>
      </c>
      <c r="W931" s="91" t="str">
        <f>Q931*V931</f>
      </c>
      <c r="X931" s="92" t="str">
        <f>R931*V931</f>
      </c>
      <c r="Y931" s="93" t="str">
        <f>S931*V931</f>
      </c>
      <c r="Z931" s="94" t="str">
        <f>IFERROR(INDEX('Cost_Components'!$T$2:$T$28,MATCH(E931,'Cost_Components'!$A$2:$A$28,0)),"")</f>
      </c>
      <c r="AA931" s="95" t="str">
        <f>IFERROR(INDEX('Cost_Components'!$U$2:$U$28,MATCH(E931,'Cost_Components'!$A$2:$A$28,0)),"")</f>
      </c>
      <c r="AB931" s="96" t="str">
        <f>IFERROR(INDEX('Cost_Components'!$V$2:$V$28,MATCH(E931,'Cost_Components'!$A$2:$A$28,0)),"")</f>
      </c>
      <c r="AC931" s="97" t="str">
        <f>IFERROR(INDEX('Cost_Components'!$M$2:$M$28,MATCH(E931,'Cost_Components'!$A$2:$A$28,0)),"")</f>
      </c>
      <c r="AD931" s="98" t="str">
        <f>IFERROR(INDEX('Cost_Components'!$N$2:$N$28,MATCH(E931,'Cost_Components'!$A$2:$A$28,0)),"")</f>
      </c>
      <c r="AE931" s="34" t="str">
        <f>IFERROR(INDEX('Cost_Components'!$O$2:$O$28,MATCH(E931,'Cost_Components'!$A$2:$A$28,0)),"")</f>
      </c>
      <c r="AF931" s="99" t="n">
        <v>778520.885041636</v>
      </c>
      <c r="AG931" s="100" t="n">
        <v>840004.115385512</v>
      </c>
      <c r="AH931" s="101" t="str">
        <f>IF(H931="shared-count-once",COUNTIFS($A$2:$A$1405,A931,$B$2:$B$1405,B931,$E$2:$E$1405,E931),1)</f>
      </c>
      <c r="AI931" s="102" t="n">
        <v>318840890.732156</v>
      </c>
      <c r="AJ931" s="103" t="str">
        <f>IF(AI931=0,"",Q931/AI931)</f>
      </c>
      <c r="AK931" s="104" t="str">
        <f>IF(AI931=0,"",R931/AI931)</f>
      </c>
      <c r="AL931" s="105" t="str">
        <f>IF(AI931=0,"",S931/AI931)</f>
      </c>
      <c r="AM931" s="106" t="str">
        <f>IF(AI931=0,"",Y931/AI931)</f>
      </c>
    </row>
    <row r="932">
      <c r="A932" t="s">
        <v>115</v>
      </c>
      <c r="B932" s="73" t="n">
        <v>2045</v>
      </c>
      <c r="C932" t="s">
        <v>245</v>
      </c>
      <c r="D932" t="s">
        <v>211</v>
      </c>
      <c r="E932" s="74" t="s">
        <v>318</v>
      </c>
      <c r="F932" s="75" t="s">
        <v>319</v>
      </c>
      <c r="G932" s="76" t="s">
        <v>248</v>
      </c>
      <c r="H932" s="77" t="s">
        <v>240</v>
      </c>
      <c r="I932" s="78" t="s">
        <v>304</v>
      </c>
      <c r="J932" s="79" t="str">
        <f>IFERROR(INDEX('Cost_Components'!$K$2:$K$28,MATCH(E932,'Cost_Components'!$A$2:$A$28,0)),"")</f>
      </c>
      <c r="K932" s="80" t="str">
        <f>IF(OR(L932="",Z932="",AA932="",AB932=""),"",IF(B932&lt;AA932,L932,IF(B932&gt;AB932,Z932,L932+(Z932-L932)*MIN(MAX((B932-AA932+1)/MAX(AB932-AA932+1,1),0),1))))</f>
      </c>
      <c r="L932" s="81" t="str">
        <f>IFERROR(INDEX('Cost_Components'!$S$2:$S$28,MATCH(E932,'Cost_Components'!$A$2:$A$28,0)),"")</f>
      </c>
      <c r="M932" s="82" t="str">
        <f>IFERROR(INDEX('Cost_Components'!$L$2:$L$28,MATCH(E932,'Cost_Components'!$A$2:$A$28,0)),"")</f>
      </c>
      <c r="N932" s="83" t="str">
        <f>IFERROR(INDEX('Cost_Components'!$P$2:$P$28,MATCH(E932,'Cost_Components'!$A$2:$A$28,0)),"")</f>
      </c>
      <c r="O932" s="84" t="str">
        <f>AF932*J932</f>
      </c>
      <c r="P932" s="85" t="str">
        <f>AG932*J932</f>
      </c>
      <c r="Q932" s="86" t="str">
        <f>P932*L932*M932*N932</f>
      </c>
      <c r="R932" s="87" t="str">
        <f>O932*K932*M932*N932</f>
      </c>
      <c r="S932" s="88" t="str">
        <f>R932-Q932</f>
      </c>
      <c r="T932" s="34" t="str">
        <f>IFERROR(INDEX('Cost_Components'!$R$2:$R$28,MATCH(E932,'Cost_Components'!$A$2:$A$28,0)),"")</f>
      </c>
      <c r="U932" s="89" t="str">
        <f>IFERROR(INDEX('Cost_Components'!$Q$2:$Q$28,MATCH(E932,'Cost_Components'!$A$2:$A$28,0)),"")</f>
      </c>
      <c r="V932" s="90" t="str">
        <f>1/(1+'Calculation_Assumptions'!$B$5)^(B932-'Calculation_Assumptions'!$B$2)</f>
      </c>
      <c r="W932" s="91" t="str">
        <f>Q932*V932</f>
      </c>
      <c r="X932" s="92" t="str">
        <f>R932*V932</f>
      </c>
      <c r="Y932" s="93" t="str">
        <f>S932*V932</f>
      </c>
      <c r="Z932" s="94" t="str">
        <f>IFERROR(INDEX('Cost_Components'!$T$2:$T$28,MATCH(E932,'Cost_Components'!$A$2:$A$28,0)),"")</f>
      </c>
      <c r="AA932" s="95" t="str">
        <f>IFERROR(INDEX('Cost_Components'!$U$2:$U$28,MATCH(E932,'Cost_Components'!$A$2:$A$28,0)),"")</f>
      </c>
      <c r="AB932" s="96" t="str">
        <f>IFERROR(INDEX('Cost_Components'!$V$2:$V$28,MATCH(E932,'Cost_Components'!$A$2:$A$28,0)),"")</f>
      </c>
      <c r="AC932" s="97" t="str">
        <f>IFERROR(INDEX('Cost_Components'!$M$2:$M$28,MATCH(E932,'Cost_Components'!$A$2:$A$28,0)),"")</f>
      </c>
      <c r="AD932" s="98" t="str">
        <f>IFERROR(INDEX('Cost_Components'!$N$2:$N$28,MATCH(E932,'Cost_Components'!$A$2:$A$28,0)),"")</f>
      </c>
      <c r="AE932" s="34" t="str">
        <f>IFERROR(INDEX('Cost_Components'!$O$2:$O$28,MATCH(E932,'Cost_Components'!$A$2:$A$28,0)),"")</f>
      </c>
      <c r="AF932" s="99" t="n">
        <v>795985.633146707</v>
      </c>
      <c r="AG932" s="100" t="n">
        <v>862610.261507911</v>
      </c>
      <c r="AH932" s="101" t="str">
        <f>IF(H932="shared-count-once",COUNTIFS($A$2:$A$1405,A932,$B$2:$B$1405,B932,$E$2:$E$1405,E932),1)</f>
      </c>
      <c r="AI932" s="102" t="n">
        <v>319784682.33108</v>
      </c>
      <c r="AJ932" s="103" t="str">
        <f>IF(AI932=0,"",Q932/AI932)</f>
      </c>
      <c r="AK932" s="104" t="str">
        <f>IF(AI932=0,"",R932/AI932)</f>
      </c>
      <c r="AL932" s="105" t="str">
        <f>IF(AI932=0,"",S932/AI932)</f>
      </c>
      <c r="AM932" s="106" t="str">
        <f>IF(AI932=0,"",Y932/AI932)</f>
      </c>
    </row>
    <row r="933">
      <c r="A933" t="s">
        <v>115</v>
      </c>
      <c r="B933" s="73" t="n">
        <v>2046</v>
      </c>
      <c r="C933" t="s">
        <v>245</v>
      </c>
      <c r="D933" t="s">
        <v>211</v>
      </c>
      <c r="E933" s="74" t="s">
        <v>318</v>
      </c>
      <c r="F933" s="75" t="s">
        <v>319</v>
      </c>
      <c r="G933" s="76" t="s">
        <v>248</v>
      </c>
      <c r="H933" s="77" t="s">
        <v>240</v>
      </c>
      <c r="I933" s="78" t="s">
        <v>304</v>
      </c>
      <c r="J933" s="79" t="str">
        <f>IFERROR(INDEX('Cost_Components'!$K$2:$K$28,MATCH(E933,'Cost_Components'!$A$2:$A$28,0)),"")</f>
      </c>
      <c r="K933" s="80" t="str">
        <f>IF(OR(L933="",Z933="",AA933="",AB933=""),"",IF(B933&lt;AA933,L933,IF(B933&gt;AB933,Z933,L933+(Z933-L933)*MIN(MAX((B933-AA933+1)/MAX(AB933-AA933+1,1),0),1))))</f>
      </c>
      <c r="L933" s="81" t="str">
        <f>IFERROR(INDEX('Cost_Components'!$S$2:$S$28,MATCH(E933,'Cost_Components'!$A$2:$A$28,0)),"")</f>
      </c>
      <c r="M933" s="82" t="str">
        <f>IFERROR(INDEX('Cost_Components'!$L$2:$L$28,MATCH(E933,'Cost_Components'!$A$2:$A$28,0)),"")</f>
      </c>
      <c r="N933" s="83" t="str">
        <f>IFERROR(INDEX('Cost_Components'!$P$2:$P$28,MATCH(E933,'Cost_Components'!$A$2:$A$28,0)),"")</f>
      </c>
      <c r="O933" s="84" t="str">
        <f>AF933*J933</f>
      </c>
      <c r="P933" s="85" t="str">
        <f>AG933*J933</f>
      </c>
      <c r="Q933" s="86" t="str">
        <f>P933*L933*M933*N933</f>
      </c>
      <c r="R933" s="87" t="str">
        <f>O933*K933*M933*N933</f>
      </c>
      <c r="S933" s="88" t="str">
        <f>R933-Q933</f>
      </c>
      <c r="T933" s="34" t="str">
        <f>IFERROR(INDEX('Cost_Components'!$R$2:$R$28,MATCH(E933,'Cost_Components'!$A$2:$A$28,0)),"")</f>
      </c>
      <c r="U933" s="89" t="str">
        <f>IFERROR(INDEX('Cost_Components'!$Q$2:$Q$28,MATCH(E933,'Cost_Components'!$A$2:$A$28,0)),"")</f>
      </c>
      <c r="V933" s="90" t="str">
        <f>1/(1+'Calculation_Assumptions'!$B$5)^(B933-'Calculation_Assumptions'!$B$2)</f>
      </c>
      <c r="W933" s="91" t="str">
        <f>Q933*V933</f>
      </c>
      <c r="X933" s="92" t="str">
        <f>R933*V933</f>
      </c>
      <c r="Y933" s="93" t="str">
        <f>S933*V933</f>
      </c>
      <c r="Z933" s="94" t="str">
        <f>IFERROR(INDEX('Cost_Components'!$T$2:$T$28,MATCH(E933,'Cost_Components'!$A$2:$A$28,0)),"")</f>
      </c>
      <c r="AA933" s="95" t="str">
        <f>IFERROR(INDEX('Cost_Components'!$U$2:$U$28,MATCH(E933,'Cost_Components'!$A$2:$A$28,0)),"")</f>
      </c>
      <c r="AB933" s="96" t="str">
        <f>IFERROR(INDEX('Cost_Components'!$V$2:$V$28,MATCH(E933,'Cost_Components'!$A$2:$A$28,0)),"")</f>
      </c>
      <c r="AC933" s="97" t="str">
        <f>IFERROR(INDEX('Cost_Components'!$M$2:$M$28,MATCH(E933,'Cost_Components'!$A$2:$A$28,0)),"")</f>
      </c>
      <c r="AD933" s="98" t="str">
        <f>IFERROR(INDEX('Cost_Components'!$N$2:$N$28,MATCH(E933,'Cost_Components'!$A$2:$A$28,0)),"")</f>
      </c>
      <c r="AE933" s="34" t="str">
        <f>IFERROR(INDEX('Cost_Components'!$O$2:$O$28,MATCH(E933,'Cost_Components'!$A$2:$A$28,0)),"")</f>
      </c>
      <c r="AF933" s="99" t="n">
        <v>813053.393982479</v>
      </c>
      <c r="AG933" s="100" t="n">
        <v>884924.024595172</v>
      </c>
      <c r="AH933" s="101" t="str">
        <f>IF(H933="shared-count-once",COUNTIFS($A$2:$A$1405,A933,$B$2:$B$1405,B933,$E$2:$E$1405,E933),1)</f>
      </c>
      <c r="AI933" s="102" t="n">
        <v>320645615.981408</v>
      </c>
      <c r="AJ933" s="103" t="str">
        <f>IF(AI933=0,"",Q933/AI933)</f>
      </c>
      <c r="AK933" s="104" t="str">
        <f>IF(AI933=0,"",R933/AI933)</f>
      </c>
      <c r="AL933" s="105" t="str">
        <f>IF(AI933=0,"",S933/AI933)</f>
      </c>
      <c r="AM933" s="106" t="str">
        <f>IF(AI933=0,"",Y933/AI933)</f>
      </c>
    </row>
    <row r="934">
      <c r="A934" t="s">
        <v>115</v>
      </c>
      <c r="B934" s="73" t="n">
        <v>2047</v>
      </c>
      <c r="C934" t="s">
        <v>245</v>
      </c>
      <c r="D934" t="s">
        <v>211</v>
      </c>
      <c r="E934" s="74" t="s">
        <v>318</v>
      </c>
      <c r="F934" s="75" t="s">
        <v>319</v>
      </c>
      <c r="G934" s="76" t="s">
        <v>248</v>
      </c>
      <c r="H934" s="77" t="s">
        <v>240</v>
      </c>
      <c r="I934" s="78" t="s">
        <v>304</v>
      </c>
      <c r="J934" s="79" t="str">
        <f>IFERROR(INDEX('Cost_Components'!$K$2:$K$28,MATCH(E934,'Cost_Components'!$A$2:$A$28,0)),"")</f>
      </c>
      <c r="K934" s="80" t="str">
        <f>IF(OR(L934="",Z934="",AA934="",AB934=""),"",IF(B934&lt;AA934,L934,IF(B934&gt;AB934,Z934,L934+(Z934-L934)*MIN(MAX((B934-AA934+1)/MAX(AB934-AA934+1,1),0),1))))</f>
      </c>
      <c r="L934" s="81" t="str">
        <f>IFERROR(INDEX('Cost_Components'!$S$2:$S$28,MATCH(E934,'Cost_Components'!$A$2:$A$28,0)),"")</f>
      </c>
      <c r="M934" s="82" t="str">
        <f>IFERROR(INDEX('Cost_Components'!$L$2:$L$28,MATCH(E934,'Cost_Components'!$A$2:$A$28,0)),"")</f>
      </c>
      <c r="N934" s="83" t="str">
        <f>IFERROR(INDEX('Cost_Components'!$P$2:$P$28,MATCH(E934,'Cost_Components'!$A$2:$A$28,0)),"")</f>
      </c>
      <c r="O934" s="84" t="str">
        <f>AF934*J934</f>
      </c>
      <c r="P934" s="85" t="str">
        <f>AG934*J934</f>
      </c>
      <c r="Q934" s="86" t="str">
        <f>P934*L934*M934*N934</f>
      </c>
      <c r="R934" s="87" t="str">
        <f>O934*K934*M934*N934</f>
      </c>
      <c r="S934" s="88" t="str">
        <f>R934-Q934</f>
      </c>
      <c r="T934" s="34" t="str">
        <f>IFERROR(INDEX('Cost_Components'!$R$2:$R$28,MATCH(E934,'Cost_Components'!$A$2:$A$28,0)),"")</f>
      </c>
      <c r="U934" s="89" t="str">
        <f>IFERROR(INDEX('Cost_Components'!$Q$2:$Q$28,MATCH(E934,'Cost_Components'!$A$2:$A$28,0)),"")</f>
      </c>
      <c r="V934" s="90" t="str">
        <f>1/(1+'Calculation_Assumptions'!$B$5)^(B934-'Calculation_Assumptions'!$B$2)</f>
      </c>
      <c r="W934" s="91" t="str">
        <f>Q934*V934</f>
      </c>
      <c r="X934" s="92" t="str">
        <f>R934*V934</f>
      </c>
      <c r="Y934" s="93" t="str">
        <f>S934*V934</f>
      </c>
      <c r="Z934" s="94" t="str">
        <f>IFERROR(INDEX('Cost_Components'!$T$2:$T$28,MATCH(E934,'Cost_Components'!$A$2:$A$28,0)),"")</f>
      </c>
      <c r="AA934" s="95" t="str">
        <f>IFERROR(INDEX('Cost_Components'!$U$2:$U$28,MATCH(E934,'Cost_Components'!$A$2:$A$28,0)),"")</f>
      </c>
      <c r="AB934" s="96" t="str">
        <f>IFERROR(INDEX('Cost_Components'!$V$2:$V$28,MATCH(E934,'Cost_Components'!$A$2:$A$28,0)),"")</f>
      </c>
      <c r="AC934" s="97" t="str">
        <f>IFERROR(INDEX('Cost_Components'!$M$2:$M$28,MATCH(E934,'Cost_Components'!$A$2:$A$28,0)),"")</f>
      </c>
      <c r="AD934" s="98" t="str">
        <f>IFERROR(INDEX('Cost_Components'!$N$2:$N$28,MATCH(E934,'Cost_Components'!$A$2:$A$28,0)),"")</f>
      </c>
      <c r="AE934" s="34" t="str">
        <f>IFERROR(INDEX('Cost_Components'!$O$2:$O$28,MATCH(E934,'Cost_Components'!$A$2:$A$28,0)),"")</f>
      </c>
      <c r="AF934" s="99" t="n">
        <v>829783.206286405</v>
      </c>
      <c r="AG934" s="100" t="n">
        <v>907050.931801593</v>
      </c>
      <c r="AH934" s="101" t="str">
        <f>IF(H934="shared-count-once",COUNTIFS($A$2:$A$1405,A934,$B$2:$B$1405,B934,$E$2:$E$1405,E934),1)</f>
      </c>
      <c r="AI934" s="102" t="n">
        <v>321429520.522875</v>
      </c>
      <c r="AJ934" s="103" t="str">
        <f>IF(AI934=0,"",Q934/AI934)</f>
      </c>
      <c r="AK934" s="104" t="str">
        <f>IF(AI934=0,"",R934/AI934)</f>
      </c>
      <c r="AL934" s="105" t="str">
        <f>IF(AI934=0,"",S934/AI934)</f>
      </c>
      <c r="AM934" s="106" t="str">
        <f>IF(AI934=0,"",Y934/AI934)</f>
      </c>
    </row>
    <row r="935">
      <c r="A935" t="s">
        <v>115</v>
      </c>
      <c r="B935" s="73" t="n">
        <v>2048</v>
      </c>
      <c r="C935" t="s">
        <v>245</v>
      </c>
      <c r="D935" t="s">
        <v>211</v>
      </c>
      <c r="E935" s="74" t="s">
        <v>318</v>
      </c>
      <c r="F935" s="75" t="s">
        <v>319</v>
      </c>
      <c r="G935" s="76" t="s">
        <v>248</v>
      </c>
      <c r="H935" s="77" t="s">
        <v>240</v>
      </c>
      <c r="I935" s="78" t="s">
        <v>304</v>
      </c>
      <c r="J935" s="79" t="str">
        <f>IFERROR(INDEX('Cost_Components'!$K$2:$K$28,MATCH(E935,'Cost_Components'!$A$2:$A$28,0)),"")</f>
      </c>
      <c r="K935" s="80" t="str">
        <f>IF(OR(L935="",Z935="",AA935="",AB935=""),"",IF(B935&lt;AA935,L935,IF(B935&gt;AB935,Z935,L935+(Z935-L935)*MIN(MAX((B935-AA935+1)/MAX(AB935-AA935+1,1),0),1))))</f>
      </c>
      <c r="L935" s="81" t="str">
        <f>IFERROR(INDEX('Cost_Components'!$S$2:$S$28,MATCH(E935,'Cost_Components'!$A$2:$A$28,0)),"")</f>
      </c>
      <c r="M935" s="82" t="str">
        <f>IFERROR(INDEX('Cost_Components'!$L$2:$L$28,MATCH(E935,'Cost_Components'!$A$2:$A$28,0)),"")</f>
      </c>
      <c r="N935" s="83" t="str">
        <f>IFERROR(INDEX('Cost_Components'!$P$2:$P$28,MATCH(E935,'Cost_Components'!$A$2:$A$28,0)),"")</f>
      </c>
      <c r="O935" s="84" t="str">
        <f>AF935*J935</f>
      </c>
      <c r="P935" s="85" t="str">
        <f>AG935*J935</f>
      </c>
      <c r="Q935" s="86" t="str">
        <f>P935*L935*M935*N935</f>
      </c>
      <c r="R935" s="87" t="str">
        <f>O935*K935*M935*N935</f>
      </c>
      <c r="S935" s="88" t="str">
        <f>R935-Q935</f>
      </c>
      <c r="T935" s="34" t="str">
        <f>IFERROR(INDEX('Cost_Components'!$R$2:$R$28,MATCH(E935,'Cost_Components'!$A$2:$A$28,0)),"")</f>
      </c>
      <c r="U935" s="89" t="str">
        <f>IFERROR(INDEX('Cost_Components'!$Q$2:$Q$28,MATCH(E935,'Cost_Components'!$A$2:$A$28,0)),"")</f>
      </c>
      <c r="V935" s="90" t="str">
        <f>1/(1+'Calculation_Assumptions'!$B$5)^(B935-'Calculation_Assumptions'!$B$2)</f>
      </c>
      <c r="W935" s="91" t="str">
        <f>Q935*V935</f>
      </c>
      <c r="X935" s="92" t="str">
        <f>R935*V935</f>
      </c>
      <c r="Y935" s="93" t="str">
        <f>S935*V935</f>
      </c>
      <c r="Z935" s="94" t="str">
        <f>IFERROR(INDEX('Cost_Components'!$T$2:$T$28,MATCH(E935,'Cost_Components'!$A$2:$A$28,0)),"")</f>
      </c>
      <c r="AA935" s="95" t="str">
        <f>IFERROR(INDEX('Cost_Components'!$U$2:$U$28,MATCH(E935,'Cost_Components'!$A$2:$A$28,0)),"")</f>
      </c>
      <c r="AB935" s="96" t="str">
        <f>IFERROR(INDEX('Cost_Components'!$V$2:$V$28,MATCH(E935,'Cost_Components'!$A$2:$A$28,0)),"")</f>
      </c>
      <c r="AC935" s="97" t="str">
        <f>IFERROR(INDEX('Cost_Components'!$M$2:$M$28,MATCH(E935,'Cost_Components'!$A$2:$A$28,0)),"")</f>
      </c>
      <c r="AD935" s="98" t="str">
        <f>IFERROR(INDEX('Cost_Components'!$N$2:$N$28,MATCH(E935,'Cost_Components'!$A$2:$A$28,0)),"")</f>
      </c>
      <c r="AE935" s="34" t="str">
        <f>IFERROR(INDEX('Cost_Components'!$O$2:$O$28,MATCH(E935,'Cost_Components'!$A$2:$A$28,0)),"")</f>
      </c>
      <c r="AF935" s="99" t="n">
        <v>846925.501426773</v>
      </c>
      <c r="AG935" s="100" t="n">
        <v>929922.545249254</v>
      </c>
      <c r="AH935" s="101" t="str">
        <f>IF(H935="shared-count-once",COUNTIFS($A$2:$A$1405,A935,$B$2:$B$1405,B935,$E$2:$E$1405,E935),1)</f>
      </c>
      <c r="AI935" s="102" t="n">
        <v>322136832.260161</v>
      </c>
      <c r="AJ935" s="103" t="str">
        <f>IF(AI935=0,"",Q935/AI935)</f>
      </c>
      <c r="AK935" s="104" t="str">
        <f>IF(AI935=0,"",R935/AI935)</f>
      </c>
      <c r="AL935" s="105" t="str">
        <f>IF(AI935=0,"",S935/AI935)</f>
      </c>
      <c r="AM935" s="106" t="str">
        <f>IF(AI935=0,"",Y935/AI935)</f>
      </c>
    </row>
    <row r="936">
      <c r="A936" t="s">
        <v>115</v>
      </c>
      <c r="B936" s="73" t="n">
        <v>2049</v>
      </c>
      <c r="C936" t="s">
        <v>245</v>
      </c>
      <c r="D936" t="s">
        <v>211</v>
      </c>
      <c r="E936" s="74" t="s">
        <v>318</v>
      </c>
      <c r="F936" s="75" t="s">
        <v>319</v>
      </c>
      <c r="G936" s="76" t="s">
        <v>248</v>
      </c>
      <c r="H936" s="77" t="s">
        <v>240</v>
      </c>
      <c r="I936" s="78" t="s">
        <v>304</v>
      </c>
      <c r="J936" s="79" t="str">
        <f>IFERROR(INDEX('Cost_Components'!$K$2:$K$28,MATCH(E936,'Cost_Components'!$A$2:$A$28,0)),"")</f>
      </c>
      <c r="K936" s="80" t="str">
        <f>IF(OR(L936="",Z936="",AA936="",AB936=""),"",IF(B936&lt;AA936,L936,IF(B936&gt;AB936,Z936,L936+(Z936-L936)*MIN(MAX((B936-AA936+1)/MAX(AB936-AA936+1,1),0),1))))</f>
      </c>
      <c r="L936" s="81" t="str">
        <f>IFERROR(INDEX('Cost_Components'!$S$2:$S$28,MATCH(E936,'Cost_Components'!$A$2:$A$28,0)),"")</f>
      </c>
      <c r="M936" s="82" t="str">
        <f>IFERROR(INDEX('Cost_Components'!$L$2:$L$28,MATCH(E936,'Cost_Components'!$A$2:$A$28,0)),"")</f>
      </c>
      <c r="N936" s="83" t="str">
        <f>IFERROR(INDEX('Cost_Components'!$P$2:$P$28,MATCH(E936,'Cost_Components'!$A$2:$A$28,0)),"")</f>
      </c>
      <c r="O936" s="84" t="str">
        <f>AF936*J936</f>
      </c>
      <c r="P936" s="85" t="str">
        <f>AG936*J936</f>
      </c>
      <c r="Q936" s="86" t="str">
        <f>P936*L936*M936*N936</f>
      </c>
      <c r="R936" s="87" t="str">
        <f>O936*K936*M936*N936</f>
      </c>
      <c r="S936" s="88" t="str">
        <f>R936-Q936</f>
      </c>
      <c r="T936" s="34" t="str">
        <f>IFERROR(INDEX('Cost_Components'!$R$2:$R$28,MATCH(E936,'Cost_Components'!$A$2:$A$28,0)),"")</f>
      </c>
      <c r="U936" s="89" t="str">
        <f>IFERROR(INDEX('Cost_Components'!$Q$2:$Q$28,MATCH(E936,'Cost_Components'!$A$2:$A$28,0)),"")</f>
      </c>
      <c r="V936" s="90" t="str">
        <f>1/(1+'Calculation_Assumptions'!$B$5)^(B936-'Calculation_Assumptions'!$B$2)</f>
      </c>
      <c r="W936" s="91" t="str">
        <f>Q936*V936</f>
      </c>
      <c r="X936" s="92" t="str">
        <f>R936*V936</f>
      </c>
      <c r="Y936" s="93" t="str">
        <f>S936*V936</f>
      </c>
      <c r="Z936" s="94" t="str">
        <f>IFERROR(INDEX('Cost_Components'!$T$2:$T$28,MATCH(E936,'Cost_Components'!$A$2:$A$28,0)),"")</f>
      </c>
      <c r="AA936" s="95" t="str">
        <f>IFERROR(INDEX('Cost_Components'!$U$2:$U$28,MATCH(E936,'Cost_Components'!$A$2:$A$28,0)),"")</f>
      </c>
      <c r="AB936" s="96" t="str">
        <f>IFERROR(INDEX('Cost_Components'!$V$2:$V$28,MATCH(E936,'Cost_Components'!$A$2:$A$28,0)),"")</f>
      </c>
      <c r="AC936" s="97" t="str">
        <f>IFERROR(INDEX('Cost_Components'!$M$2:$M$28,MATCH(E936,'Cost_Components'!$A$2:$A$28,0)),"")</f>
      </c>
      <c r="AD936" s="98" t="str">
        <f>IFERROR(INDEX('Cost_Components'!$N$2:$N$28,MATCH(E936,'Cost_Components'!$A$2:$A$28,0)),"")</f>
      </c>
      <c r="AE936" s="34" t="str">
        <f>IFERROR(INDEX('Cost_Components'!$O$2:$O$28,MATCH(E936,'Cost_Components'!$A$2:$A$28,0)),"")</f>
      </c>
      <c r="AF936" s="99" t="n">
        <v>863518.284934946</v>
      </c>
      <c r="AG936" s="100" t="n">
        <v>952329.698087726</v>
      </c>
      <c r="AH936" s="101" t="str">
        <f>IF(H936="shared-count-once",COUNTIFS($A$2:$A$1405,A936,$B$2:$B$1405,B936,$E$2:$E$1405,E936),1)</f>
      </c>
      <c r="AI936" s="102" t="n">
        <v>322765819.752681</v>
      </c>
      <c r="AJ936" s="103" t="str">
        <f>IF(AI936=0,"",Q936/AI936)</f>
      </c>
      <c r="AK936" s="104" t="str">
        <f>IF(AI936=0,"",R936/AI936)</f>
      </c>
      <c r="AL936" s="105" t="str">
        <f>IF(AI936=0,"",S936/AI936)</f>
      </c>
      <c r="AM936" s="106" t="str">
        <f>IF(AI936=0,"",Y936/AI936)</f>
      </c>
    </row>
    <row r="937">
      <c r="A937" t="s">
        <v>115</v>
      </c>
      <c r="B937" s="73" t="n">
        <v>2050</v>
      </c>
      <c r="C937" t="s">
        <v>245</v>
      </c>
      <c r="D937" t="s">
        <v>211</v>
      </c>
      <c r="E937" s="74" t="s">
        <v>318</v>
      </c>
      <c r="F937" s="75" t="s">
        <v>319</v>
      </c>
      <c r="G937" s="76" t="s">
        <v>248</v>
      </c>
      <c r="H937" s="77" t="s">
        <v>240</v>
      </c>
      <c r="I937" s="78" t="s">
        <v>304</v>
      </c>
      <c r="J937" s="79" t="str">
        <f>IFERROR(INDEX('Cost_Components'!$K$2:$K$28,MATCH(E937,'Cost_Components'!$A$2:$A$28,0)),"")</f>
      </c>
      <c r="K937" s="80" t="str">
        <f>IF(OR(L937="",Z937="",AA937="",AB937=""),"",IF(B937&lt;AA937,L937,IF(B937&gt;AB937,Z937,L937+(Z937-L937)*MIN(MAX((B937-AA937+1)/MAX(AB937-AA937+1,1),0),1))))</f>
      </c>
      <c r="L937" s="81" t="str">
        <f>IFERROR(INDEX('Cost_Components'!$S$2:$S$28,MATCH(E937,'Cost_Components'!$A$2:$A$28,0)),"")</f>
      </c>
      <c r="M937" s="82" t="str">
        <f>IFERROR(INDEX('Cost_Components'!$L$2:$L$28,MATCH(E937,'Cost_Components'!$A$2:$A$28,0)),"")</f>
      </c>
      <c r="N937" s="83" t="str">
        <f>IFERROR(INDEX('Cost_Components'!$P$2:$P$28,MATCH(E937,'Cost_Components'!$A$2:$A$28,0)),"")</f>
      </c>
      <c r="O937" s="84" t="str">
        <f>AF937*J937</f>
      </c>
      <c r="P937" s="85" t="str">
        <f>AG937*J937</f>
      </c>
      <c r="Q937" s="86" t="str">
        <f>P937*L937*M937*N937</f>
      </c>
      <c r="R937" s="87" t="str">
        <f>O937*K937*M937*N937</f>
      </c>
      <c r="S937" s="88" t="str">
        <f>R937-Q937</f>
      </c>
      <c r="T937" s="34" t="str">
        <f>IFERROR(INDEX('Cost_Components'!$R$2:$R$28,MATCH(E937,'Cost_Components'!$A$2:$A$28,0)),"")</f>
      </c>
      <c r="U937" s="89" t="str">
        <f>IFERROR(INDEX('Cost_Components'!$Q$2:$Q$28,MATCH(E937,'Cost_Components'!$A$2:$A$28,0)),"")</f>
      </c>
      <c r="V937" s="90" t="str">
        <f>1/(1+'Calculation_Assumptions'!$B$5)^(B937-'Calculation_Assumptions'!$B$2)</f>
      </c>
      <c r="W937" s="91" t="str">
        <f>Q937*V937</f>
      </c>
      <c r="X937" s="92" t="str">
        <f>R937*V937</f>
      </c>
      <c r="Y937" s="93" t="str">
        <f>S937*V937</f>
      </c>
      <c r="Z937" s="94" t="str">
        <f>IFERROR(INDEX('Cost_Components'!$T$2:$T$28,MATCH(E937,'Cost_Components'!$A$2:$A$28,0)),"")</f>
      </c>
      <c r="AA937" s="95" t="str">
        <f>IFERROR(INDEX('Cost_Components'!$U$2:$U$28,MATCH(E937,'Cost_Components'!$A$2:$A$28,0)),"")</f>
      </c>
      <c r="AB937" s="96" t="str">
        <f>IFERROR(INDEX('Cost_Components'!$V$2:$V$28,MATCH(E937,'Cost_Components'!$A$2:$A$28,0)),"")</f>
      </c>
      <c r="AC937" s="97" t="str">
        <f>IFERROR(INDEX('Cost_Components'!$M$2:$M$28,MATCH(E937,'Cost_Components'!$A$2:$A$28,0)),"")</f>
      </c>
      <c r="AD937" s="98" t="str">
        <f>IFERROR(INDEX('Cost_Components'!$N$2:$N$28,MATCH(E937,'Cost_Components'!$A$2:$A$28,0)),"")</f>
      </c>
      <c r="AE937" s="34" t="str">
        <f>IFERROR(INDEX('Cost_Components'!$O$2:$O$28,MATCH(E937,'Cost_Components'!$A$2:$A$28,0)),"")</f>
      </c>
      <c r="AF937" s="99" t="n">
        <v>879235.778622948</v>
      </c>
      <c r="AG937" s="100" t="n">
        <v>973821.137530839</v>
      </c>
      <c r="AH937" s="101" t="str">
        <f>IF(H937="shared-count-once",COUNTIFS($A$2:$A$1405,A937,$B$2:$B$1405,B937,$E$2:$E$1405,E937),1)</f>
      </c>
      <c r="AI937" s="102" t="n">
        <v>323312042.563285</v>
      </c>
      <c r="AJ937" s="103" t="str">
        <f>IF(AI937=0,"",Q937/AI937)</f>
      </c>
      <c r="AK937" s="104" t="str">
        <f>IF(AI937=0,"",R937/AI937)</f>
      </c>
      <c r="AL937" s="105" t="str">
        <f>IF(AI937=0,"",S937/AI937)</f>
      </c>
      <c r="AM937" s="106" t="str">
        <f>IF(AI937=0,"",Y937/AI937)</f>
      </c>
    </row>
    <row r="938">
      <c r="A938" t="s">
        <v>115</v>
      </c>
      <c r="B938" s="73" t="n">
        <v>2025</v>
      </c>
      <c r="C938" t="s">
        <v>245</v>
      </c>
      <c r="D938" t="s">
        <v>211</v>
      </c>
      <c r="E938" s="74" t="s">
        <v>320</v>
      </c>
      <c r="F938" s="75" t="s">
        <v>321</v>
      </c>
      <c r="G938" s="76" t="s">
        <v>248</v>
      </c>
      <c r="H938" s="77" t="s">
        <v>240</v>
      </c>
      <c r="I938" s="78" t="s">
        <v>304</v>
      </c>
      <c r="J938" s="79" t="str">
        <f>IFERROR(INDEX('Cost_Components'!$K$2:$K$28,MATCH(E938,'Cost_Components'!$A$2:$A$28,0)),"")</f>
      </c>
      <c r="K938" s="80" t="str">
        <f>IF(OR(L938="",Z938="",AA938="",AB938=""),"",IF(B938&lt;AA938,L938,IF(B938&gt;AB938,Z938,L938+(Z938-L938)*MIN(MAX((B938-AA938+1)/MAX(AB938-AA938+1,1),0),1))))</f>
      </c>
      <c r="L938" s="81" t="str">
        <f>IFERROR(INDEX('Cost_Components'!$S$2:$S$28,MATCH(E938,'Cost_Components'!$A$2:$A$28,0)),"")</f>
      </c>
      <c r="M938" s="82" t="str">
        <f>IFERROR(INDEX('Cost_Components'!$L$2:$L$28,MATCH(E938,'Cost_Components'!$A$2:$A$28,0)),"")</f>
      </c>
      <c r="N938" s="83" t="str">
        <f>IFERROR(INDEX('Cost_Components'!$P$2:$P$28,MATCH(E938,'Cost_Components'!$A$2:$A$28,0)),"")</f>
      </c>
      <c r="O938" s="84" t="str">
        <f>AF938*J938</f>
      </c>
      <c r="P938" s="85" t="str">
        <f>AG938*J938</f>
      </c>
      <c r="Q938" s="86" t="str">
        <f>P938*L938*M938*N938</f>
      </c>
      <c r="R938" s="87" t="str">
        <f>O938*K938*M938*N938</f>
      </c>
      <c r="S938" s="88" t="str">
        <f>R938-Q938</f>
      </c>
      <c r="T938" s="34" t="str">
        <f>IFERROR(INDEX('Cost_Components'!$R$2:$R$28,MATCH(E938,'Cost_Components'!$A$2:$A$28,0)),"")</f>
      </c>
      <c r="U938" s="89" t="str">
        <f>IFERROR(INDEX('Cost_Components'!$Q$2:$Q$28,MATCH(E938,'Cost_Components'!$A$2:$A$28,0)),"")</f>
      </c>
      <c r="V938" s="90" t="str">
        <f>1/(1+'Calculation_Assumptions'!$B$5)^(B938-'Calculation_Assumptions'!$B$2)</f>
      </c>
      <c r="W938" s="91" t="str">
        <f>Q938*V938</f>
      </c>
      <c r="X938" s="92" t="str">
        <f>R938*V938</f>
      </c>
      <c r="Y938" s="93" t="str">
        <f>S938*V938</f>
      </c>
      <c r="Z938" s="94" t="str">
        <f>IFERROR(INDEX('Cost_Components'!$T$2:$T$28,MATCH(E938,'Cost_Components'!$A$2:$A$28,0)),"")</f>
      </c>
      <c r="AA938" s="95" t="str">
        <f>IFERROR(INDEX('Cost_Components'!$U$2:$U$28,MATCH(E938,'Cost_Components'!$A$2:$A$28,0)),"")</f>
      </c>
      <c r="AB938" s="96" t="str">
        <f>IFERROR(INDEX('Cost_Components'!$V$2:$V$28,MATCH(E938,'Cost_Components'!$A$2:$A$28,0)),"")</f>
      </c>
      <c r="AC938" s="97" t="str">
        <f>IFERROR(INDEX('Cost_Components'!$M$2:$M$28,MATCH(E938,'Cost_Components'!$A$2:$A$28,0)),"")</f>
      </c>
      <c r="AD938" s="98" t="str">
        <f>IFERROR(INDEX('Cost_Components'!$N$2:$N$28,MATCH(E938,'Cost_Components'!$A$2:$A$28,0)),"")</f>
      </c>
      <c r="AE938" s="34" t="str">
        <f>IFERROR(INDEX('Cost_Components'!$O$2:$O$28,MATCH(E938,'Cost_Components'!$A$2:$A$28,0)),"")</f>
      </c>
      <c r="AF938" s="99" t="n">
        <v>466165.717147024</v>
      </c>
      <c r="AG938" s="100" t="n">
        <v>466615.367804332</v>
      </c>
      <c r="AH938" s="101" t="str">
        <f>IF(H938="shared-count-once",COUNTIFS($A$2:$A$1405,A938,$B$2:$B$1405,B938,$E$2:$E$1405,E938),1)</f>
      </c>
      <c r="AI938" s="102" t="n">
        <v>288391907.644456</v>
      </c>
      <c r="AJ938" s="103" t="str">
        <f>IF(AI938=0,"",Q938/AI938)</f>
      </c>
      <c r="AK938" s="104" t="str">
        <f>IF(AI938=0,"",R938/AI938)</f>
      </c>
      <c r="AL938" s="105" t="str">
        <f>IF(AI938=0,"",S938/AI938)</f>
      </c>
      <c r="AM938" s="106" t="str">
        <f>IF(AI938=0,"",Y938/AI938)</f>
      </c>
    </row>
    <row r="939">
      <c r="A939" t="s">
        <v>115</v>
      </c>
      <c r="B939" s="73" t="n">
        <v>2026</v>
      </c>
      <c r="C939" t="s">
        <v>245</v>
      </c>
      <c r="D939" t="s">
        <v>211</v>
      </c>
      <c r="E939" s="74" t="s">
        <v>320</v>
      </c>
      <c r="F939" s="75" t="s">
        <v>321</v>
      </c>
      <c r="G939" s="76" t="s">
        <v>248</v>
      </c>
      <c r="H939" s="77" t="s">
        <v>240</v>
      </c>
      <c r="I939" s="78" t="s">
        <v>304</v>
      </c>
      <c r="J939" s="79" t="str">
        <f>IFERROR(INDEX('Cost_Components'!$K$2:$K$28,MATCH(E939,'Cost_Components'!$A$2:$A$28,0)),"")</f>
      </c>
      <c r="K939" s="80" t="str">
        <f>IF(OR(L939="",Z939="",AA939="",AB939=""),"",IF(B939&lt;AA939,L939,IF(B939&gt;AB939,Z939,L939+(Z939-L939)*MIN(MAX((B939-AA939+1)/MAX(AB939-AA939+1,1),0),1))))</f>
      </c>
      <c r="L939" s="81" t="str">
        <f>IFERROR(INDEX('Cost_Components'!$S$2:$S$28,MATCH(E939,'Cost_Components'!$A$2:$A$28,0)),"")</f>
      </c>
      <c r="M939" s="82" t="str">
        <f>IFERROR(INDEX('Cost_Components'!$L$2:$L$28,MATCH(E939,'Cost_Components'!$A$2:$A$28,0)),"")</f>
      </c>
      <c r="N939" s="83" t="str">
        <f>IFERROR(INDEX('Cost_Components'!$P$2:$P$28,MATCH(E939,'Cost_Components'!$A$2:$A$28,0)),"")</f>
      </c>
      <c r="O939" s="84" t="str">
        <f>AF939*J939</f>
      </c>
      <c r="P939" s="85" t="str">
        <f>AG939*J939</f>
      </c>
      <c r="Q939" s="86" t="str">
        <f>P939*L939*M939*N939</f>
      </c>
      <c r="R939" s="87" t="str">
        <f>O939*K939*M939*N939</f>
      </c>
      <c r="S939" s="88" t="str">
        <f>R939-Q939</f>
      </c>
      <c r="T939" s="34" t="str">
        <f>IFERROR(INDEX('Cost_Components'!$R$2:$R$28,MATCH(E939,'Cost_Components'!$A$2:$A$28,0)),"")</f>
      </c>
      <c r="U939" s="89" t="str">
        <f>IFERROR(INDEX('Cost_Components'!$Q$2:$Q$28,MATCH(E939,'Cost_Components'!$A$2:$A$28,0)),"")</f>
      </c>
      <c r="V939" s="90" t="str">
        <f>1/(1+'Calculation_Assumptions'!$B$5)^(B939-'Calculation_Assumptions'!$B$2)</f>
      </c>
      <c r="W939" s="91" t="str">
        <f>Q939*V939</f>
      </c>
      <c r="X939" s="92" t="str">
        <f>R939*V939</f>
      </c>
      <c r="Y939" s="93" t="str">
        <f>S939*V939</f>
      </c>
      <c r="Z939" s="94" t="str">
        <f>IFERROR(INDEX('Cost_Components'!$T$2:$T$28,MATCH(E939,'Cost_Components'!$A$2:$A$28,0)),"")</f>
      </c>
      <c r="AA939" s="95" t="str">
        <f>IFERROR(INDEX('Cost_Components'!$U$2:$U$28,MATCH(E939,'Cost_Components'!$A$2:$A$28,0)),"")</f>
      </c>
      <c r="AB939" s="96" t="str">
        <f>IFERROR(INDEX('Cost_Components'!$V$2:$V$28,MATCH(E939,'Cost_Components'!$A$2:$A$28,0)),"")</f>
      </c>
      <c r="AC939" s="97" t="str">
        <f>IFERROR(INDEX('Cost_Components'!$M$2:$M$28,MATCH(E939,'Cost_Components'!$A$2:$A$28,0)),"")</f>
      </c>
      <c r="AD939" s="98" t="str">
        <f>IFERROR(INDEX('Cost_Components'!$N$2:$N$28,MATCH(E939,'Cost_Components'!$A$2:$A$28,0)),"")</f>
      </c>
      <c r="AE939" s="34" t="str">
        <f>IFERROR(INDEX('Cost_Components'!$O$2:$O$28,MATCH(E939,'Cost_Components'!$A$2:$A$28,0)),"")</f>
      </c>
      <c r="AF939" s="99" t="n">
        <v>479365.635220214</v>
      </c>
      <c r="AG939" s="100" t="n">
        <v>480680.107975924</v>
      </c>
      <c r="AH939" s="101" t="str">
        <f>IF(H939="shared-count-once",COUNTIFS($A$2:$A$1405,A939,$B$2:$B$1405,B939,$E$2:$E$1405,E939),1)</f>
      </c>
      <c r="AI939" s="102" t="n">
        <v>290472130.233437</v>
      </c>
      <c r="AJ939" s="103" t="str">
        <f>IF(AI939=0,"",Q939/AI939)</f>
      </c>
      <c r="AK939" s="104" t="str">
        <f>IF(AI939=0,"",R939/AI939)</f>
      </c>
      <c r="AL939" s="105" t="str">
        <f>IF(AI939=0,"",S939/AI939)</f>
      </c>
      <c r="AM939" s="106" t="str">
        <f>IF(AI939=0,"",Y939/AI939)</f>
      </c>
    </row>
    <row r="940">
      <c r="A940" t="s">
        <v>115</v>
      </c>
      <c r="B940" s="73" t="n">
        <v>2027</v>
      </c>
      <c r="C940" t="s">
        <v>245</v>
      </c>
      <c r="D940" t="s">
        <v>211</v>
      </c>
      <c r="E940" s="74" t="s">
        <v>320</v>
      </c>
      <c r="F940" s="75" t="s">
        <v>321</v>
      </c>
      <c r="G940" s="76" t="s">
        <v>248</v>
      </c>
      <c r="H940" s="77" t="s">
        <v>240</v>
      </c>
      <c r="I940" s="78" t="s">
        <v>304</v>
      </c>
      <c r="J940" s="79" t="str">
        <f>IFERROR(INDEX('Cost_Components'!$K$2:$K$28,MATCH(E940,'Cost_Components'!$A$2:$A$28,0)),"")</f>
      </c>
      <c r="K940" s="80" t="str">
        <f>IF(OR(L940="",Z940="",AA940="",AB940=""),"",IF(B940&lt;AA940,L940,IF(B940&gt;AB940,Z940,L940+(Z940-L940)*MIN(MAX((B940-AA940+1)/MAX(AB940-AA940+1,1),0),1))))</f>
      </c>
      <c r="L940" s="81" t="str">
        <f>IFERROR(INDEX('Cost_Components'!$S$2:$S$28,MATCH(E940,'Cost_Components'!$A$2:$A$28,0)),"")</f>
      </c>
      <c r="M940" s="82" t="str">
        <f>IFERROR(INDEX('Cost_Components'!$L$2:$L$28,MATCH(E940,'Cost_Components'!$A$2:$A$28,0)),"")</f>
      </c>
      <c r="N940" s="83" t="str">
        <f>IFERROR(INDEX('Cost_Components'!$P$2:$P$28,MATCH(E940,'Cost_Components'!$A$2:$A$28,0)),"")</f>
      </c>
      <c r="O940" s="84" t="str">
        <f>AF940*J940</f>
      </c>
      <c r="P940" s="85" t="str">
        <f>AG940*J940</f>
      </c>
      <c r="Q940" s="86" t="str">
        <f>P940*L940*M940*N940</f>
      </c>
      <c r="R940" s="87" t="str">
        <f>O940*K940*M940*N940</f>
      </c>
      <c r="S940" s="88" t="str">
        <f>R940-Q940</f>
      </c>
      <c r="T940" s="34" t="str">
        <f>IFERROR(INDEX('Cost_Components'!$R$2:$R$28,MATCH(E940,'Cost_Components'!$A$2:$A$28,0)),"")</f>
      </c>
      <c r="U940" s="89" t="str">
        <f>IFERROR(INDEX('Cost_Components'!$Q$2:$Q$28,MATCH(E940,'Cost_Components'!$A$2:$A$28,0)),"")</f>
      </c>
      <c r="V940" s="90" t="str">
        <f>1/(1+'Calculation_Assumptions'!$B$5)^(B940-'Calculation_Assumptions'!$B$2)</f>
      </c>
      <c r="W940" s="91" t="str">
        <f>Q940*V940</f>
      </c>
      <c r="X940" s="92" t="str">
        <f>R940*V940</f>
      </c>
      <c r="Y940" s="93" t="str">
        <f>S940*V940</f>
      </c>
      <c r="Z940" s="94" t="str">
        <f>IFERROR(INDEX('Cost_Components'!$T$2:$T$28,MATCH(E940,'Cost_Components'!$A$2:$A$28,0)),"")</f>
      </c>
      <c r="AA940" s="95" t="str">
        <f>IFERROR(INDEX('Cost_Components'!$U$2:$U$28,MATCH(E940,'Cost_Components'!$A$2:$A$28,0)),"")</f>
      </c>
      <c r="AB940" s="96" t="str">
        <f>IFERROR(INDEX('Cost_Components'!$V$2:$V$28,MATCH(E940,'Cost_Components'!$A$2:$A$28,0)),"")</f>
      </c>
      <c r="AC940" s="97" t="str">
        <f>IFERROR(INDEX('Cost_Components'!$M$2:$M$28,MATCH(E940,'Cost_Components'!$A$2:$A$28,0)),"")</f>
      </c>
      <c r="AD940" s="98" t="str">
        <f>IFERROR(INDEX('Cost_Components'!$N$2:$N$28,MATCH(E940,'Cost_Components'!$A$2:$A$28,0)),"")</f>
      </c>
      <c r="AE940" s="34" t="str">
        <f>IFERROR(INDEX('Cost_Components'!$O$2:$O$28,MATCH(E940,'Cost_Components'!$A$2:$A$28,0)),"")</f>
      </c>
      <c r="AF940" s="99" t="n">
        <v>492971.809288779</v>
      </c>
      <c r="AG940" s="100" t="n">
        <v>495525.495109072</v>
      </c>
      <c r="AH940" s="101" t="str">
        <f>IF(H940="shared-count-once",COUNTIFS($A$2:$A$1405,A940,$B$2:$B$1405,B940,$E$2:$E$1405,E940),1)</f>
      </c>
      <c r="AI940" s="102" t="n">
        <v>292505080.826208</v>
      </c>
      <c r="AJ940" s="103" t="str">
        <f>IF(AI940=0,"",Q940/AI940)</f>
      </c>
      <c r="AK940" s="104" t="str">
        <f>IF(AI940=0,"",R940/AI940)</f>
      </c>
      <c r="AL940" s="105" t="str">
        <f>IF(AI940=0,"",S940/AI940)</f>
      </c>
      <c r="AM940" s="106" t="str">
        <f>IF(AI940=0,"",Y940/AI940)</f>
      </c>
    </row>
    <row r="941">
      <c r="A941" t="s">
        <v>115</v>
      </c>
      <c r="B941" s="73" t="n">
        <v>2028</v>
      </c>
      <c r="C941" t="s">
        <v>245</v>
      </c>
      <c r="D941" t="s">
        <v>211</v>
      </c>
      <c r="E941" s="74" t="s">
        <v>320</v>
      </c>
      <c r="F941" s="75" t="s">
        <v>321</v>
      </c>
      <c r="G941" s="76" t="s">
        <v>248</v>
      </c>
      <c r="H941" s="77" t="s">
        <v>240</v>
      </c>
      <c r="I941" s="78" t="s">
        <v>304</v>
      </c>
      <c r="J941" s="79" t="str">
        <f>IFERROR(INDEX('Cost_Components'!$K$2:$K$28,MATCH(E941,'Cost_Components'!$A$2:$A$28,0)),"")</f>
      </c>
      <c r="K941" s="80" t="str">
        <f>IF(OR(L941="",Z941="",AA941="",AB941=""),"",IF(B941&lt;AA941,L941,IF(B941&gt;AB941,Z941,L941+(Z941-L941)*MIN(MAX((B941-AA941+1)/MAX(AB941-AA941+1,1),0),1))))</f>
      </c>
      <c r="L941" s="81" t="str">
        <f>IFERROR(INDEX('Cost_Components'!$S$2:$S$28,MATCH(E941,'Cost_Components'!$A$2:$A$28,0)),"")</f>
      </c>
      <c r="M941" s="82" t="str">
        <f>IFERROR(INDEX('Cost_Components'!$L$2:$L$28,MATCH(E941,'Cost_Components'!$A$2:$A$28,0)),"")</f>
      </c>
      <c r="N941" s="83" t="str">
        <f>IFERROR(INDEX('Cost_Components'!$P$2:$P$28,MATCH(E941,'Cost_Components'!$A$2:$A$28,0)),"")</f>
      </c>
      <c r="O941" s="84" t="str">
        <f>AF941*J941</f>
      </c>
      <c r="P941" s="85" t="str">
        <f>AG941*J941</f>
      </c>
      <c r="Q941" s="86" t="str">
        <f>P941*L941*M941*N941</f>
      </c>
      <c r="R941" s="87" t="str">
        <f>O941*K941*M941*N941</f>
      </c>
      <c r="S941" s="88" t="str">
        <f>R941-Q941</f>
      </c>
      <c r="T941" s="34" t="str">
        <f>IFERROR(INDEX('Cost_Components'!$R$2:$R$28,MATCH(E941,'Cost_Components'!$A$2:$A$28,0)),"")</f>
      </c>
      <c r="U941" s="89" t="str">
        <f>IFERROR(INDEX('Cost_Components'!$Q$2:$Q$28,MATCH(E941,'Cost_Components'!$A$2:$A$28,0)),"")</f>
      </c>
      <c r="V941" s="90" t="str">
        <f>1/(1+'Calculation_Assumptions'!$B$5)^(B941-'Calculation_Assumptions'!$B$2)</f>
      </c>
      <c r="W941" s="91" t="str">
        <f>Q941*V941</f>
      </c>
      <c r="X941" s="92" t="str">
        <f>R941*V941</f>
      </c>
      <c r="Y941" s="93" t="str">
        <f>S941*V941</f>
      </c>
      <c r="Z941" s="94" t="str">
        <f>IFERROR(INDEX('Cost_Components'!$T$2:$T$28,MATCH(E941,'Cost_Components'!$A$2:$A$28,0)),"")</f>
      </c>
      <c r="AA941" s="95" t="str">
        <f>IFERROR(INDEX('Cost_Components'!$U$2:$U$28,MATCH(E941,'Cost_Components'!$A$2:$A$28,0)),"")</f>
      </c>
      <c r="AB941" s="96" t="str">
        <f>IFERROR(INDEX('Cost_Components'!$V$2:$V$28,MATCH(E941,'Cost_Components'!$A$2:$A$28,0)),"")</f>
      </c>
      <c r="AC941" s="97" t="str">
        <f>IFERROR(INDEX('Cost_Components'!$M$2:$M$28,MATCH(E941,'Cost_Components'!$A$2:$A$28,0)),"")</f>
      </c>
      <c r="AD941" s="98" t="str">
        <f>IFERROR(INDEX('Cost_Components'!$N$2:$N$28,MATCH(E941,'Cost_Components'!$A$2:$A$28,0)),"")</f>
      </c>
      <c r="AE941" s="34" t="str">
        <f>IFERROR(INDEX('Cost_Components'!$O$2:$O$28,MATCH(E941,'Cost_Components'!$A$2:$A$28,0)),"")</f>
      </c>
      <c r="AF941" s="99" t="n">
        <v>507600.04597378</v>
      </c>
      <c r="AG941" s="100" t="n">
        <v>511757.944966786</v>
      </c>
      <c r="AH941" s="101" t="str">
        <f>IF(H941="shared-count-once",COUNTIFS($A$2:$A$1405,A941,$B$2:$B$1405,B941,$E$2:$E$1405,E941),1)</f>
      </c>
      <c r="AI941" s="102" t="n">
        <v>294484707.921554</v>
      </c>
      <c r="AJ941" s="103" t="str">
        <f>IF(AI941=0,"",Q941/AI941)</f>
      </c>
      <c r="AK941" s="104" t="str">
        <f>IF(AI941=0,"",R941/AI941)</f>
      </c>
      <c r="AL941" s="105" t="str">
        <f>IF(AI941=0,"",S941/AI941)</f>
      </c>
      <c r="AM941" s="106" t="str">
        <f>IF(AI941=0,"",Y941/AI941)</f>
      </c>
    </row>
    <row r="942">
      <c r="A942" t="s">
        <v>115</v>
      </c>
      <c r="B942" s="73" t="n">
        <v>2029</v>
      </c>
      <c r="C942" t="s">
        <v>245</v>
      </c>
      <c r="D942" t="s">
        <v>211</v>
      </c>
      <c r="E942" s="74" t="s">
        <v>320</v>
      </c>
      <c r="F942" s="75" t="s">
        <v>321</v>
      </c>
      <c r="G942" s="76" t="s">
        <v>248</v>
      </c>
      <c r="H942" s="77" t="s">
        <v>240</v>
      </c>
      <c r="I942" s="78" t="s">
        <v>304</v>
      </c>
      <c r="J942" s="79" t="str">
        <f>IFERROR(INDEX('Cost_Components'!$K$2:$K$28,MATCH(E942,'Cost_Components'!$A$2:$A$28,0)),"")</f>
      </c>
      <c r="K942" s="80" t="str">
        <f>IF(OR(L942="",Z942="",AA942="",AB942=""),"",IF(B942&lt;AA942,L942,IF(B942&gt;AB942,Z942,L942+(Z942-L942)*MIN(MAX((B942-AA942+1)/MAX(AB942-AA942+1,1),0),1))))</f>
      </c>
      <c r="L942" s="81" t="str">
        <f>IFERROR(INDEX('Cost_Components'!$S$2:$S$28,MATCH(E942,'Cost_Components'!$A$2:$A$28,0)),"")</f>
      </c>
      <c r="M942" s="82" t="str">
        <f>IFERROR(INDEX('Cost_Components'!$L$2:$L$28,MATCH(E942,'Cost_Components'!$A$2:$A$28,0)),"")</f>
      </c>
      <c r="N942" s="83" t="str">
        <f>IFERROR(INDEX('Cost_Components'!$P$2:$P$28,MATCH(E942,'Cost_Components'!$A$2:$A$28,0)),"")</f>
      </c>
      <c r="O942" s="84" t="str">
        <f>AF942*J942</f>
      </c>
      <c r="P942" s="85" t="str">
        <f>AG942*J942</f>
      </c>
      <c r="Q942" s="86" t="str">
        <f>P942*L942*M942*N942</f>
      </c>
      <c r="R942" s="87" t="str">
        <f>O942*K942*M942*N942</f>
      </c>
      <c r="S942" s="88" t="str">
        <f>R942-Q942</f>
      </c>
      <c r="T942" s="34" t="str">
        <f>IFERROR(INDEX('Cost_Components'!$R$2:$R$28,MATCH(E942,'Cost_Components'!$A$2:$A$28,0)),"")</f>
      </c>
      <c r="U942" s="89" t="str">
        <f>IFERROR(INDEX('Cost_Components'!$Q$2:$Q$28,MATCH(E942,'Cost_Components'!$A$2:$A$28,0)),"")</f>
      </c>
      <c r="V942" s="90" t="str">
        <f>1/(1+'Calculation_Assumptions'!$B$5)^(B942-'Calculation_Assumptions'!$B$2)</f>
      </c>
      <c r="W942" s="91" t="str">
        <f>Q942*V942</f>
      </c>
      <c r="X942" s="92" t="str">
        <f>R942*V942</f>
      </c>
      <c r="Y942" s="93" t="str">
        <f>S942*V942</f>
      </c>
      <c r="Z942" s="94" t="str">
        <f>IFERROR(INDEX('Cost_Components'!$T$2:$T$28,MATCH(E942,'Cost_Components'!$A$2:$A$28,0)),"")</f>
      </c>
      <c r="AA942" s="95" t="str">
        <f>IFERROR(INDEX('Cost_Components'!$U$2:$U$28,MATCH(E942,'Cost_Components'!$A$2:$A$28,0)),"")</f>
      </c>
      <c r="AB942" s="96" t="str">
        <f>IFERROR(INDEX('Cost_Components'!$V$2:$V$28,MATCH(E942,'Cost_Components'!$A$2:$A$28,0)),"")</f>
      </c>
      <c r="AC942" s="97" t="str">
        <f>IFERROR(INDEX('Cost_Components'!$M$2:$M$28,MATCH(E942,'Cost_Components'!$A$2:$A$28,0)),"")</f>
      </c>
      <c r="AD942" s="98" t="str">
        <f>IFERROR(INDEX('Cost_Components'!$N$2:$N$28,MATCH(E942,'Cost_Components'!$A$2:$A$28,0)),"")</f>
      </c>
      <c r="AE942" s="34" t="str">
        <f>IFERROR(INDEX('Cost_Components'!$O$2:$O$28,MATCH(E942,'Cost_Components'!$A$2:$A$28,0)),"")</f>
      </c>
      <c r="AF942" s="99" t="n">
        <v>522423.935629474</v>
      </c>
      <c r="AG942" s="100" t="n">
        <v>528492.632346164</v>
      </c>
      <c r="AH942" s="101" t="str">
        <f>IF(H942="shared-count-once",COUNTIFS($A$2:$A$1405,A942,$B$2:$B$1405,B942,$E$2:$E$1405,E942),1)</f>
      </c>
      <c r="AI942" s="102" t="n">
        <v>296414030.31143</v>
      </c>
      <c r="AJ942" s="103" t="str">
        <f>IF(AI942=0,"",Q942/AI942)</f>
      </c>
      <c r="AK942" s="104" t="str">
        <f>IF(AI942=0,"",R942/AI942)</f>
      </c>
      <c r="AL942" s="105" t="str">
        <f>IF(AI942=0,"",S942/AI942)</f>
      </c>
      <c r="AM942" s="106" t="str">
        <f>IF(AI942=0,"",Y942/AI942)</f>
      </c>
    </row>
    <row r="943">
      <c r="A943" t="s">
        <v>115</v>
      </c>
      <c r="B943" s="73" t="n">
        <v>2030</v>
      </c>
      <c r="C943" t="s">
        <v>245</v>
      </c>
      <c r="D943" t="s">
        <v>211</v>
      </c>
      <c r="E943" s="74" t="s">
        <v>320</v>
      </c>
      <c r="F943" s="75" t="s">
        <v>321</v>
      </c>
      <c r="G943" s="76" t="s">
        <v>248</v>
      </c>
      <c r="H943" s="77" t="s">
        <v>240</v>
      </c>
      <c r="I943" s="78" t="s">
        <v>304</v>
      </c>
      <c r="J943" s="79" t="str">
        <f>IFERROR(INDEX('Cost_Components'!$K$2:$K$28,MATCH(E943,'Cost_Components'!$A$2:$A$28,0)),"")</f>
      </c>
      <c r="K943" s="80" t="str">
        <f>IF(OR(L943="",Z943="",AA943="",AB943=""),"",IF(B943&lt;AA943,L943,IF(B943&gt;AB943,Z943,L943+(Z943-L943)*MIN(MAX((B943-AA943+1)/MAX(AB943-AA943+1,1),0),1))))</f>
      </c>
      <c r="L943" s="81" t="str">
        <f>IFERROR(INDEX('Cost_Components'!$S$2:$S$28,MATCH(E943,'Cost_Components'!$A$2:$A$28,0)),"")</f>
      </c>
      <c r="M943" s="82" t="str">
        <f>IFERROR(INDEX('Cost_Components'!$L$2:$L$28,MATCH(E943,'Cost_Components'!$A$2:$A$28,0)),"")</f>
      </c>
      <c r="N943" s="83" t="str">
        <f>IFERROR(INDEX('Cost_Components'!$P$2:$P$28,MATCH(E943,'Cost_Components'!$A$2:$A$28,0)),"")</f>
      </c>
      <c r="O943" s="84" t="str">
        <f>AF943*J943</f>
      </c>
      <c r="P943" s="85" t="str">
        <f>AG943*J943</f>
      </c>
      <c r="Q943" s="86" t="str">
        <f>P943*L943*M943*N943</f>
      </c>
      <c r="R943" s="87" t="str">
        <f>O943*K943*M943*N943</f>
      </c>
      <c r="S943" s="88" t="str">
        <f>R943-Q943</f>
      </c>
      <c r="T943" s="34" t="str">
        <f>IFERROR(INDEX('Cost_Components'!$R$2:$R$28,MATCH(E943,'Cost_Components'!$A$2:$A$28,0)),"")</f>
      </c>
      <c r="U943" s="89" t="str">
        <f>IFERROR(INDEX('Cost_Components'!$Q$2:$Q$28,MATCH(E943,'Cost_Components'!$A$2:$A$28,0)),"")</f>
      </c>
      <c r="V943" s="90" t="str">
        <f>1/(1+'Calculation_Assumptions'!$B$5)^(B943-'Calculation_Assumptions'!$B$2)</f>
      </c>
      <c r="W943" s="91" t="str">
        <f>Q943*V943</f>
      </c>
      <c r="X943" s="92" t="str">
        <f>R943*V943</f>
      </c>
      <c r="Y943" s="93" t="str">
        <f>S943*V943</f>
      </c>
      <c r="Z943" s="94" t="str">
        <f>IFERROR(INDEX('Cost_Components'!$T$2:$T$28,MATCH(E943,'Cost_Components'!$A$2:$A$28,0)),"")</f>
      </c>
      <c r="AA943" s="95" t="str">
        <f>IFERROR(INDEX('Cost_Components'!$U$2:$U$28,MATCH(E943,'Cost_Components'!$A$2:$A$28,0)),"")</f>
      </c>
      <c r="AB943" s="96" t="str">
        <f>IFERROR(INDEX('Cost_Components'!$V$2:$V$28,MATCH(E943,'Cost_Components'!$A$2:$A$28,0)),"")</f>
      </c>
      <c r="AC943" s="97" t="str">
        <f>IFERROR(INDEX('Cost_Components'!$M$2:$M$28,MATCH(E943,'Cost_Components'!$A$2:$A$28,0)),"")</f>
      </c>
      <c r="AD943" s="98" t="str">
        <f>IFERROR(INDEX('Cost_Components'!$N$2:$N$28,MATCH(E943,'Cost_Components'!$A$2:$A$28,0)),"")</f>
      </c>
      <c r="AE943" s="34" t="str">
        <f>IFERROR(INDEX('Cost_Components'!$O$2:$O$28,MATCH(E943,'Cost_Components'!$A$2:$A$28,0)),"")</f>
      </c>
      <c r="AF943" s="99" t="n">
        <v>537652.307721466</v>
      </c>
      <c r="AG943" s="100" t="n">
        <v>545906.857108032</v>
      </c>
      <c r="AH943" s="101" t="str">
        <f>IF(H943="shared-count-once",COUNTIFS($A$2:$A$1405,A943,$B$2:$B$1405,B943,$E$2:$E$1405,E943),1)</f>
      </c>
      <c r="AI943" s="102" t="n">
        <v>298289404.664994</v>
      </c>
      <c r="AJ943" s="103" t="str">
        <f>IF(AI943=0,"",Q943/AI943)</f>
      </c>
      <c r="AK943" s="104" t="str">
        <f>IF(AI943=0,"",R943/AI943)</f>
      </c>
      <c r="AL943" s="105" t="str">
        <f>IF(AI943=0,"",S943/AI943)</f>
      </c>
      <c r="AM943" s="106" t="str">
        <f>IF(AI943=0,"",Y943/AI943)</f>
      </c>
    </row>
    <row r="944">
      <c r="A944" t="s">
        <v>115</v>
      </c>
      <c r="B944" s="73" t="n">
        <v>2031</v>
      </c>
      <c r="C944" t="s">
        <v>245</v>
      </c>
      <c r="D944" t="s">
        <v>211</v>
      </c>
      <c r="E944" s="74" t="s">
        <v>320</v>
      </c>
      <c r="F944" s="75" t="s">
        <v>321</v>
      </c>
      <c r="G944" s="76" t="s">
        <v>248</v>
      </c>
      <c r="H944" s="77" t="s">
        <v>240</v>
      </c>
      <c r="I944" s="78" t="s">
        <v>304</v>
      </c>
      <c r="J944" s="79" t="str">
        <f>IFERROR(INDEX('Cost_Components'!$K$2:$K$28,MATCH(E944,'Cost_Components'!$A$2:$A$28,0)),"")</f>
      </c>
      <c r="K944" s="80" t="str">
        <f>IF(OR(L944="",Z944="",AA944="",AB944=""),"",IF(B944&lt;AA944,L944,IF(B944&gt;AB944,Z944,L944+(Z944-L944)*MIN(MAX((B944-AA944+1)/MAX(AB944-AA944+1,1),0),1))))</f>
      </c>
      <c r="L944" s="81" t="str">
        <f>IFERROR(INDEX('Cost_Components'!$S$2:$S$28,MATCH(E944,'Cost_Components'!$A$2:$A$28,0)),"")</f>
      </c>
      <c r="M944" s="82" t="str">
        <f>IFERROR(INDEX('Cost_Components'!$L$2:$L$28,MATCH(E944,'Cost_Components'!$A$2:$A$28,0)),"")</f>
      </c>
      <c r="N944" s="83" t="str">
        <f>IFERROR(INDEX('Cost_Components'!$P$2:$P$28,MATCH(E944,'Cost_Components'!$A$2:$A$28,0)),"")</f>
      </c>
      <c r="O944" s="84" t="str">
        <f>AF944*J944</f>
      </c>
      <c r="P944" s="85" t="str">
        <f>AG944*J944</f>
      </c>
      <c r="Q944" s="86" t="str">
        <f>P944*L944*M944*N944</f>
      </c>
      <c r="R944" s="87" t="str">
        <f>O944*K944*M944*N944</f>
      </c>
      <c r="S944" s="88" t="str">
        <f>R944-Q944</f>
      </c>
      <c r="T944" s="34" t="str">
        <f>IFERROR(INDEX('Cost_Components'!$R$2:$R$28,MATCH(E944,'Cost_Components'!$A$2:$A$28,0)),"")</f>
      </c>
      <c r="U944" s="89" t="str">
        <f>IFERROR(INDEX('Cost_Components'!$Q$2:$Q$28,MATCH(E944,'Cost_Components'!$A$2:$A$28,0)),"")</f>
      </c>
      <c r="V944" s="90" t="str">
        <f>1/(1+'Calculation_Assumptions'!$B$5)^(B944-'Calculation_Assumptions'!$B$2)</f>
      </c>
      <c r="W944" s="91" t="str">
        <f>Q944*V944</f>
      </c>
      <c r="X944" s="92" t="str">
        <f>R944*V944</f>
      </c>
      <c r="Y944" s="93" t="str">
        <f>S944*V944</f>
      </c>
      <c r="Z944" s="94" t="str">
        <f>IFERROR(INDEX('Cost_Components'!$T$2:$T$28,MATCH(E944,'Cost_Components'!$A$2:$A$28,0)),"")</f>
      </c>
      <c r="AA944" s="95" t="str">
        <f>IFERROR(INDEX('Cost_Components'!$U$2:$U$28,MATCH(E944,'Cost_Components'!$A$2:$A$28,0)),"")</f>
      </c>
      <c r="AB944" s="96" t="str">
        <f>IFERROR(INDEX('Cost_Components'!$V$2:$V$28,MATCH(E944,'Cost_Components'!$A$2:$A$28,0)),"")</f>
      </c>
      <c r="AC944" s="97" t="str">
        <f>IFERROR(INDEX('Cost_Components'!$M$2:$M$28,MATCH(E944,'Cost_Components'!$A$2:$A$28,0)),"")</f>
      </c>
      <c r="AD944" s="98" t="str">
        <f>IFERROR(INDEX('Cost_Components'!$N$2:$N$28,MATCH(E944,'Cost_Components'!$A$2:$A$28,0)),"")</f>
      </c>
      <c r="AE944" s="34" t="str">
        <f>IFERROR(INDEX('Cost_Components'!$O$2:$O$28,MATCH(E944,'Cost_Components'!$A$2:$A$28,0)),"")</f>
      </c>
      <c r="AF944" s="99" t="n">
        <v>553180.415985558</v>
      </c>
      <c r="AG944" s="100" t="n">
        <v>563879.229326682</v>
      </c>
      <c r="AH944" s="101" t="str">
        <f>IF(H944="shared-count-once",COUNTIFS($A$2:$A$1405,A944,$B$2:$B$1405,B944,$E$2:$E$1405,E944),1)</f>
      </c>
      <c r="AI944" s="102" t="n">
        <v>300119636.925519</v>
      </c>
      <c r="AJ944" s="103" t="str">
        <f>IF(AI944=0,"",Q944/AI944)</f>
      </c>
      <c r="AK944" s="104" t="str">
        <f>IF(AI944=0,"",R944/AI944)</f>
      </c>
      <c r="AL944" s="105" t="str">
        <f>IF(AI944=0,"",S944/AI944)</f>
      </c>
      <c r="AM944" s="106" t="str">
        <f>IF(AI944=0,"",Y944/AI944)</f>
      </c>
    </row>
    <row r="945">
      <c r="A945" t="s">
        <v>115</v>
      </c>
      <c r="B945" s="73" t="n">
        <v>2032</v>
      </c>
      <c r="C945" t="s">
        <v>245</v>
      </c>
      <c r="D945" t="s">
        <v>211</v>
      </c>
      <c r="E945" s="74" t="s">
        <v>320</v>
      </c>
      <c r="F945" s="75" t="s">
        <v>321</v>
      </c>
      <c r="G945" s="76" t="s">
        <v>248</v>
      </c>
      <c r="H945" s="77" t="s">
        <v>240</v>
      </c>
      <c r="I945" s="78" t="s">
        <v>304</v>
      </c>
      <c r="J945" s="79" t="str">
        <f>IFERROR(INDEX('Cost_Components'!$K$2:$K$28,MATCH(E945,'Cost_Components'!$A$2:$A$28,0)),"")</f>
      </c>
      <c r="K945" s="80" t="str">
        <f>IF(OR(L945="",Z945="",AA945="",AB945=""),"",IF(B945&lt;AA945,L945,IF(B945&gt;AB945,Z945,L945+(Z945-L945)*MIN(MAX((B945-AA945+1)/MAX(AB945-AA945+1,1),0),1))))</f>
      </c>
      <c r="L945" s="81" t="str">
        <f>IFERROR(INDEX('Cost_Components'!$S$2:$S$28,MATCH(E945,'Cost_Components'!$A$2:$A$28,0)),"")</f>
      </c>
      <c r="M945" s="82" t="str">
        <f>IFERROR(INDEX('Cost_Components'!$L$2:$L$28,MATCH(E945,'Cost_Components'!$A$2:$A$28,0)),"")</f>
      </c>
      <c r="N945" s="83" t="str">
        <f>IFERROR(INDEX('Cost_Components'!$P$2:$P$28,MATCH(E945,'Cost_Components'!$A$2:$A$28,0)),"")</f>
      </c>
      <c r="O945" s="84" t="str">
        <f>AF945*J945</f>
      </c>
      <c r="P945" s="85" t="str">
        <f>AG945*J945</f>
      </c>
      <c r="Q945" s="86" t="str">
        <f>P945*L945*M945*N945</f>
      </c>
      <c r="R945" s="87" t="str">
        <f>O945*K945*M945*N945</f>
      </c>
      <c r="S945" s="88" t="str">
        <f>R945-Q945</f>
      </c>
      <c r="T945" s="34" t="str">
        <f>IFERROR(INDEX('Cost_Components'!$R$2:$R$28,MATCH(E945,'Cost_Components'!$A$2:$A$28,0)),"")</f>
      </c>
      <c r="U945" s="89" t="str">
        <f>IFERROR(INDEX('Cost_Components'!$Q$2:$Q$28,MATCH(E945,'Cost_Components'!$A$2:$A$28,0)),"")</f>
      </c>
      <c r="V945" s="90" t="str">
        <f>1/(1+'Calculation_Assumptions'!$B$5)^(B945-'Calculation_Assumptions'!$B$2)</f>
      </c>
      <c r="W945" s="91" t="str">
        <f>Q945*V945</f>
      </c>
      <c r="X945" s="92" t="str">
        <f>R945*V945</f>
      </c>
      <c r="Y945" s="93" t="str">
        <f>S945*V945</f>
      </c>
      <c r="Z945" s="94" t="str">
        <f>IFERROR(INDEX('Cost_Components'!$T$2:$T$28,MATCH(E945,'Cost_Components'!$A$2:$A$28,0)),"")</f>
      </c>
      <c r="AA945" s="95" t="str">
        <f>IFERROR(INDEX('Cost_Components'!$U$2:$U$28,MATCH(E945,'Cost_Components'!$A$2:$A$28,0)),"")</f>
      </c>
      <c r="AB945" s="96" t="str">
        <f>IFERROR(INDEX('Cost_Components'!$V$2:$V$28,MATCH(E945,'Cost_Components'!$A$2:$A$28,0)),"")</f>
      </c>
      <c r="AC945" s="97" t="str">
        <f>IFERROR(INDEX('Cost_Components'!$M$2:$M$28,MATCH(E945,'Cost_Components'!$A$2:$A$28,0)),"")</f>
      </c>
      <c r="AD945" s="98" t="str">
        <f>IFERROR(INDEX('Cost_Components'!$N$2:$N$28,MATCH(E945,'Cost_Components'!$A$2:$A$28,0)),"")</f>
      </c>
      <c r="AE945" s="34" t="str">
        <f>IFERROR(INDEX('Cost_Components'!$O$2:$O$28,MATCH(E945,'Cost_Components'!$A$2:$A$28,0)),"")</f>
      </c>
      <c r="AF945" s="99" t="n">
        <v>568900.167278365</v>
      </c>
      <c r="AG945" s="100" t="n">
        <v>582280.067120564</v>
      </c>
      <c r="AH945" s="101" t="str">
        <f>IF(H945="shared-count-once",COUNTIFS($A$2:$A$1405,A945,$B$2:$B$1405,B945,$E$2:$E$1405,E945),1)</f>
      </c>
      <c r="AI945" s="102" t="n">
        <v>301904628.083541</v>
      </c>
      <c r="AJ945" s="103" t="str">
        <f>IF(AI945=0,"",Q945/AI945)</f>
      </c>
      <c r="AK945" s="104" t="str">
        <f>IF(AI945=0,"",R945/AI945)</f>
      </c>
      <c r="AL945" s="105" t="str">
        <f>IF(AI945=0,"",S945/AI945)</f>
      </c>
      <c r="AM945" s="106" t="str">
        <f>IF(AI945=0,"",Y945/AI945)</f>
      </c>
    </row>
    <row r="946">
      <c r="A946" t="s">
        <v>115</v>
      </c>
      <c r="B946" s="73" t="n">
        <v>2033</v>
      </c>
      <c r="C946" t="s">
        <v>245</v>
      </c>
      <c r="D946" t="s">
        <v>211</v>
      </c>
      <c r="E946" s="74" t="s">
        <v>320</v>
      </c>
      <c r="F946" s="75" t="s">
        <v>321</v>
      </c>
      <c r="G946" s="76" t="s">
        <v>248</v>
      </c>
      <c r="H946" s="77" t="s">
        <v>240</v>
      </c>
      <c r="I946" s="78" t="s">
        <v>304</v>
      </c>
      <c r="J946" s="79" t="str">
        <f>IFERROR(INDEX('Cost_Components'!$K$2:$K$28,MATCH(E946,'Cost_Components'!$A$2:$A$28,0)),"")</f>
      </c>
      <c r="K946" s="80" t="str">
        <f>IF(OR(L946="",Z946="",AA946="",AB946=""),"",IF(B946&lt;AA946,L946,IF(B946&gt;AB946,Z946,L946+(Z946-L946)*MIN(MAX((B946-AA946+1)/MAX(AB946-AA946+1,1),0),1))))</f>
      </c>
      <c r="L946" s="81" t="str">
        <f>IFERROR(INDEX('Cost_Components'!$S$2:$S$28,MATCH(E946,'Cost_Components'!$A$2:$A$28,0)),"")</f>
      </c>
      <c r="M946" s="82" t="str">
        <f>IFERROR(INDEX('Cost_Components'!$L$2:$L$28,MATCH(E946,'Cost_Components'!$A$2:$A$28,0)),"")</f>
      </c>
      <c r="N946" s="83" t="str">
        <f>IFERROR(INDEX('Cost_Components'!$P$2:$P$28,MATCH(E946,'Cost_Components'!$A$2:$A$28,0)),"")</f>
      </c>
      <c r="O946" s="84" t="str">
        <f>AF946*J946</f>
      </c>
      <c r="P946" s="85" t="str">
        <f>AG946*J946</f>
      </c>
      <c r="Q946" s="86" t="str">
        <f>P946*L946*M946*N946</f>
      </c>
      <c r="R946" s="87" t="str">
        <f>O946*K946*M946*N946</f>
      </c>
      <c r="S946" s="88" t="str">
        <f>R946-Q946</f>
      </c>
      <c r="T946" s="34" t="str">
        <f>IFERROR(INDEX('Cost_Components'!$R$2:$R$28,MATCH(E946,'Cost_Components'!$A$2:$A$28,0)),"")</f>
      </c>
      <c r="U946" s="89" t="str">
        <f>IFERROR(INDEX('Cost_Components'!$Q$2:$Q$28,MATCH(E946,'Cost_Components'!$A$2:$A$28,0)),"")</f>
      </c>
      <c r="V946" s="90" t="str">
        <f>1/(1+'Calculation_Assumptions'!$B$5)^(B946-'Calculation_Assumptions'!$B$2)</f>
      </c>
      <c r="W946" s="91" t="str">
        <f>Q946*V946</f>
      </c>
      <c r="X946" s="92" t="str">
        <f>R946*V946</f>
      </c>
      <c r="Y946" s="93" t="str">
        <f>S946*V946</f>
      </c>
      <c r="Z946" s="94" t="str">
        <f>IFERROR(INDEX('Cost_Components'!$T$2:$T$28,MATCH(E946,'Cost_Components'!$A$2:$A$28,0)),"")</f>
      </c>
      <c r="AA946" s="95" t="str">
        <f>IFERROR(INDEX('Cost_Components'!$U$2:$U$28,MATCH(E946,'Cost_Components'!$A$2:$A$28,0)),"")</f>
      </c>
      <c r="AB946" s="96" t="str">
        <f>IFERROR(INDEX('Cost_Components'!$V$2:$V$28,MATCH(E946,'Cost_Components'!$A$2:$A$28,0)),"")</f>
      </c>
      <c r="AC946" s="97" t="str">
        <f>IFERROR(INDEX('Cost_Components'!$M$2:$M$28,MATCH(E946,'Cost_Components'!$A$2:$A$28,0)),"")</f>
      </c>
      <c r="AD946" s="98" t="str">
        <f>IFERROR(INDEX('Cost_Components'!$N$2:$N$28,MATCH(E946,'Cost_Components'!$A$2:$A$28,0)),"")</f>
      </c>
      <c r="AE946" s="34" t="str">
        <f>IFERROR(INDEX('Cost_Components'!$O$2:$O$28,MATCH(E946,'Cost_Components'!$A$2:$A$28,0)),"")</f>
      </c>
      <c r="AF946" s="99" t="n">
        <v>585549.297886282</v>
      </c>
      <c r="AG946" s="100" t="n">
        <v>601867.652982191</v>
      </c>
      <c r="AH946" s="101" t="str">
        <f>IF(H946="shared-count-once",COUNTIFS($A$2:$A$1405,A946,$B$2:$B$1405,B946,$E$2:$E$1405,E946),1)</f>
      </c>
      <c r="AI946" s="102" t="n">
        <v>303644277.16916</v>
      </c>
      <c r="AJ946" s="103" t="str">
        <f>IF(AI946=0,"",Q946/AI946)</f>
      </c>
      <c r="AK946" s="104" t="str">
        <f>IF(AI946=0,"",R946/AI946)</f>
      </c>
      <c r="AL946" s="105" t="str">
        <f>IF(AI946=0,"",S946/AI946)</f>
      </c>
      <c r="AM946" s="106" t="str">
        <f>IF(AI946=0,"",Y946/AI946)</f>
      </c>
    </row>
    <row r="947">
      <c r="A947" t="s">
        <v>115</v>
      </c>
      <c r="B947" s="73" t="n">
        <v>2034</v>
      </c>
      <c r="C947" t="s">
        <v>245</v>
      </c>
      <c r="D947" t="s">
        <v>211</v>
      </c>
      <c r="E947" s="74" t="s">
        <v>320</v>
      </c>
      <c r="F947" s="75" t="s">
        <v>321</v>
      </c>
      <c r="G947" s="76" t="s">
        <v>248</v>
      </c>
      <c r="H947" s="77" t="s">
        <v>240</v>
      </c>
      <c r="I947" s="78" t="s">
        <v>304</v>
      </c>
      <c r="J947" s="79" t="str">
        <f>IFERROR(INDEX('Cost_Components'!$K$2:$K$28,MATCH(E947,'Cost_Components'!$A$2:$A$28,0)),"")</f>
      </c>
      <c r="K947" s="80" t="str">
        <f>IF(OR(L947="",Z947="",AA947="",AB947=""),"",IF(B947&lt;AA947,L947,IF(B947&gt;AB947,Z947,L947+(Z947-L947)*MIN(MAX((B947-AA947+1)/MAX(AB947-AA947+1,1),0),1))))</f>
      </c>
      <c r="L947" s="81" t="str">
        <f>IFERROR(INDEX('Cost_Components'!$S$2:$S$28,MATCH(E947,'Cost_Components'!$A$2:$A$28,0)),"")</f>
      </c>
      <c r="M947" s="82" t="str">
        <f>IFERROR(INDEX('Cost_Components'!$L$2:$L$28,MATCH(E947,'Cost_Components'!$A$2:$A$28,0)),"")</f>
      </c>
      <c r="N947" s="83" t="str">
        <f>IFERROR(INDEX('Cost_Components'!$P$2:$P$28,MATCH(E947,'Cost_Components'!$A$2:$A$28,0)),"")</f>
      </c>
      <c r="O947" s="84" t="str">
        <f>AF947*J947</f>
      </c>
      <c r="P947" s="85" t="str">
        <f>AG947*J947</f>
      </c>
      <c r="Q947" s="86" t="str">
        <f>P947*L947*M947*N947</f>
      </c>
      <c r="R947" s="87" t="str">
        <f>O947*K947*M947*N947</f>
      </c>
      <c r="S947" s="88" t="str">
        <f>R947-Q947</f>
      </c>
      <c r="T947" s="34" t="str">
        <f>IFERROR(INDEX('Cost_Components'!$R$2:$R$28,MATCH(E947,'Cost_Components'!$A$2:$A$28,0)),"")</f>
      </c>
      <c r="U947" s="89" t="str">
        <f>IFERROR(INDEX('Cost_Components'!$Q$2:$Q$28,MATCH(E947,'Cost_Components'!$A$2:$A$28,0)),"")</f>
      </c>
      <c r="V947" s="90" t="str">
        <f>1/(1+'Calculation_Assumptions'!$B$5)^(B947-'Calculation_Assumptions'!$B$2)</f>
      </c>
      <c r="W947" s="91" t="str">
        <f>Q947*V947</f>
      </c>
      <c r="X947" s="92" t="str">
        <f>R947*V947</f>
      </c>
      <c r="Y947" s="93" t="str">
        <f>S947*V947</f>
      </c>
      <c r="Z947" s="94" t="str">
        <f>IFERROR(INDEX('Cost_Components'!$T$2:$T$28,MATCH(E947,'Cost_Components'!$A$2:$A$28,0)),"")</f>
      </c>
      <c r="AA947" s="95" t="str">
        <f>IFERROR(INDEX('Cost_Components'!$U$2:$U$28,MATCH(E947,'Cost_Components'!$A$2:$A$28,0)),"")</f>
      </c>
      <c r="AB947" s="96" t="str">
        <f>IFERROR(INDEX('Cost_Components'!$V$2:$V$28,MATCH(E947,'Cost_Components'!$A$2:$A$28,0)),"")</f>
      </c>
      <c r="AC947" s="97" t="str">
        <f>IFERROR(INDEX('Cost_Components'!$M$2:$M$28,MATCH(E947,'Cost_Components'!$A$2:$A$28,0)),"")</f>
      </c>
      <c r="AD947" s="98" t="str">
        <f>IFERROR(INDEX('Cost_Components'!$N$2:$N$28,MATCH(E947,'Cost_Components'!$A$2:$A$28,0)),"")</f>
      </c>
      <c r="AE947" s="34" t="str">
        <f>IFERROR(INDEX('Cost_Components'!$O$2:$O$28,MATCH(E947,'Cost_Components'!$A$2:$A$28,0)),"")</f>
      </c>
      <c r="AF947" s="99" t="n">
        <v>602229.236649596</v>
      </c>
      <c r="AG947" s="100" t="n">
        <v>621697.676188474</v>
      </c>
      <c r="AH947" s="101" t="str">
        <f>IF(H947="shared-count-once",COUNTIFS($A$2:$A$1405,A947,$B$2:$B$1405,B947,$E$2:$E$1405,E947),1)</f>
      </c>
      <c r="AI947" s="102" t="n">
        <v>305332541.184984</v>
      </c>
      <c r="AJ947" s="103" t="str">
        <f>IF(AI947=0,"",Q947/AI947)</f>
      </c>
      <c r="AK947" s="104" t="str">
        <f>IF(AI947=0,"",R947/AI947)</f>
      </c>
      <c r="AL947" s="105" t="str">
        <f>IF(AI947=0,"",S947/AI947)</f>
      </c>
      <c r="AM947" s="106" t="str">
        <f>IF(AI947=0,"",Y947/AI947)</f>
      </c>
    </row>
    <row r="948">
      <c r="A948" t="s">
        <v>115</v>
      </c>
      <c r="B948" s="73" t="n">
        <v>2035</v>
      </c>
      <c r="C948" t="s">
        <v>245</v>
      </c>
      <c r="D948" t="s">
        <v>211</v>
      </c>
      <c r="E948" s="74" t="s">
        <v>320</v>
      </c>
      <c r="F948" s="75" t="s">
        <v>321</v>
      </c>
      <c r="G948" s="76" t="s">
        <v>248</v>
      </c>
      <c r="H948" s="77" t="s">
        <v>240</v>
      </c>
      <c r="I948" s="78" t="s">
        <v>304</v>
      </c>
      <c r="J948" s="79" t="str">
        <f>IFERROR(INDEX('Cost_Components'!$K$2:$K$28,MATCH(E948,'Cost_Components'!$A$2:$A$28,0)),"")</f>
      </c>
      <c r="K948" s="80" t="str">
        <f>IF(OR(L948="",Z948="",AA948="",AB948=""),"",IF(B948&lt;AA948,L948,IF(B948&gt;AB948,Z948,L948+(Z948-L948)*MIN(MAX((B948-AA948+1)/MAX(AB948-AA948+1,1),0),1))))</f>
      </c>
      <c r="L948" s="81" t="str">
        <f>IFERROR(INDEX('Cost_Components'!$S$2:$S$28,MATCH(E948,'Cost_Components'!$A$2:$A$28,0)),"")</f>
      </c>
      <c r="M948" s="82" t="str">
        <f>IFERROR(INDEX('Cost_Components'!$L$2:$L$28,MATCH(E948,'Cost_Components'!$A$2:$A$28,0)),"")</f>
      </c>
      <c r="N948" s="83" t="str">
        <f>IFERROR(INDEX('Cost_Components'!$P$2:$P$28,MATCH(E948,'Cost_Components'!$A$2:$A$28,0)),"")</f>
      </c>
      <c r="O948" s="84" t="str">
        <f>AF948*J948</f>
      </c>
      <c r="P948" s="85" t="str">
        <f>AG948*J948</f>
      </c>
      <c r="Q948" s="86" t="str">
        <f>P948*L948*M948*N948</f>
      </c>
      <c r="R948" s="87" t="str">
        <f>O948*K948*M948*N948</f>
      </c>
      <c r="S948" s="88" t="str">
        <f>R948-Q948</f>
      </c>
      <c r="T948" s="34" t="str">
        <f>IFERROR(INDEX('Cost_Components'!$R$2:$R$28,MATCH(E948,'Cost_Components'!$A$2:$A$28,0)),"")</f>
      </c>
      <c r="U948" s="89" t="str">
        <f>IFERROR(INDEX('Cost_Components'!$Q$2:$Q$28,MATCH(E948,'Cost_Components'!$A$2:$A$28,0)),"")</f>
      </c>
      <c r="V948" s="90" t="str">
        <f>1/(1+'Calculation_Assumptions'!$B$5)^(B948-'Calculation_Assumptions'!$B$2)</f>
      </c>
      <c r="W948" s="91" t="str">
        <f>Q948*V948</f>
      </c>
      <c r="X948" s="92" t="str">
        <f>R948*V948</f>
      </c>
      <c r="Y948" s="93" t="str">
        <f>S948*V948</f>
      </c>
      <c r="Z948" s="94" t="str">
        <f>IFERROR(INDEX('Cost_Components'!$T$2:$T$28,MATCH(E948,'Cost_Components'!$A$2:$A$28,0)),"")</f>
      </c>
      <c r="AA948" s="95" t="str">
        <f>IFERROR(INDEX('Cost_Components'!$U$2:$U$28,MATCH(E948,'Cost_Components'!$A$2:$A$28,0)),"")</f>
      </c>
      <c r="AB948" s="96" t="str">
        <f>IFERROR(INDEX('Cost_Components'!$V$2:$V$28,MATCH(E948,'Cost_Components'!$A$2:$A$28,0)),"")</f>
      </c>
      <c r="AC948" s="97" t="str">
        <f>IFERROR(INDEX('Cost_Components'!$M$2:$M$28,MATCH(E948,'Cost_Components'!$A$2:$A$28,0)),"")</f>
      </c>
      <c r="AD948" s="98" t="str">
        <f>IFERROR(INDEX('Cost_Components'!$N$2:$N$28,MATCH(E948,'Cost_Components'!$A$2:$A$28,0)),"")</f>
      </c>
      <c r="AE948" s="34" t="str">
        <f>IFERROR(INDEX('Cost_Components'!$O$2:$O$28,MATCH(E948,'Cost_Components'!$A$2:$A$28,0)),"")</f>
      </c>
      <c r="AF948" s="99" t="n">
        <v>619196.819701439</v>
      </c>
      <c r="AG948" s="100" t="n">
        <v>642011.956035518</v>
      </c>
      <c r="AH948" s="101" t="str">
        <f>IF(H948="shared-count-once",COUNTIFS($A$2:$A$1405,A948,$B$2:$B$1405,B948,$E$2:$E$1405,E948),1)</f>
      </c>
      <c r="AI948" s="102" t="n">
        <v>306964650.16712</v>
      </c>
      <c r="AJ948" s="103" t="str">
        <f>IF(AI948=0,"",Q948/AI948)</f>
      </c>
      <c r="AK948" s="104" t="str">
        <f>IF(AI948=0,"",R948/AI948)</f>
      </c>
      <c r="AL948" s="105" t="str">
        <f>IF(AI948=0,"",S948/AI948)</f>
      </c>
      <c r="AM948" s="106" t="str">
        <f>IF(AI948=0,"",Y948/AI948)</f>
      </c>
    </row>
    <row r="949">
      <c r="A949" t="s">
        <v>115</v>
      </c>
      <c r="B949" s="73" t="n">
        <v>2036</v>
      </c>
      <c r="C949" t="s">
        <v>245</v>
      </c>
      <c r="D949" t="s">
        <v>211</v>
      </c>
      <c r="E949" s="74" t="s">
        <v>320</v>
      </c>
      <c r="F949" s="75" t="s">
        <v>321</v>
      </c>
      <c r="G949" s="76" t="s">
        <v>248</v>
      </c>
      <c r="H949" s="77" t="s">
        <v>240</v>
      </c>
      <c r="I949" s="78" t="s">
        <v>304</v>
      </c>
      <c r="J949" s="79" t="str">
        <f>IFERROR(INDEX('Cost_Components'!$K$2:$K$28,MATCH(E949,'Cost_Components'!$A$2:$A$28,0)),"")</f>
      </c>
      <c r="K949" s="80" t="str">
        <f>IF(OR(L949="",Z949="",AA949="",AB949=""),"",IF(B949&lt;AA949,L949,IF(B949&gt;AB949,Z949,L949+(Z949-L949)*MIN(MAX((B949-AA949+1)/MAX(AB949-AA949+1,1),0),1))))</f>
      </c>
      <c r="L949" s="81" t="str">
        <f>IFERROR(INDEX('Cost_Components'!$S$2:$S$28,MATCH(E949,'Cost_Components'!$A$2:$A$28,0)),"")</f>
      </c>
      <c r="M949" s="82" t="str">
        <f>IFERROR(INDEX('Cost_Components'!$L$2:$L$28,MATCH(E949,'Cost_Components'!$A$2:$A$28,0)),"")</f>
      </c>
      <c r="N949" s="83" t="str">
        <f>IFERROR(INDEX('Cost_Components'!$P$2:$P$28,MATCH(E949,'Cost_Components'!$A$2:$A$28,0)),"")</f>
      </c>
      <c r="O949" s="84" t="str">
        <f>AF949*J949</f>
      </c>
      <c r="P949" s="85" t="str">
        <f>AG949*J949</f>
      </c>
      <c r="Q949" s="86" t="str">
        <f>P949*L949*M949*N949</f>
      </c>
      <c r="R949" s="87" t="str">
        <f>O949*K949*M949*N949</f>
      </c>
      <c r="S949" s="88" t="str">
        <f>R949-Q949</f>
      </c>
      <c r="T949" s="34" t="str">
        <f>IFERROR(INDEX('Cost_Components'!$R$2:$R$28,MATCH(E949,'Cost_Components'!$A$2:$A$28,0)),"")</f>
      </c>
      <c r="U949" s="89" t="str">
        <f>IFERROR(INDEX('Cost_Components'!$Q$2:$Q$28,MATCH(E949,'Cost_Components'!$A$2:$A$28,0)),"")</f>
      </c>
      <c r="V949" s="90" t="str">
        <f>1/(1+'Calculation_Assumptions'!$B$5)^(B949-'Calculation_Assumptions'!$B$2)</f>
      </c>
      <c r="W949" s="91" t="str">
        <f>Q949*V949</f>
      </c>
      <c r="X949" s="92" t="str">
        <f>R949*V949</f>
      </c>
      <c r="Y949" s="93" t="str">
        <f>S949*V949</f>
      </c>
      <c r="Z949" s="94" t="str">
        <f>IFERROR(INDEX('Cost_Components'!$T$2:$T$28,MATCH(E949,'Cost_Components'!$A$2:$A$28,0)),"")</f>
      </c>
      <c r="AA949" s="95" t="str">
        <f>IFERROR(INDEX('Cost_Components'!$U$2:$U$28,MATCH(E949,'Cost_Components'!$A$2:$A$28,0)),"")</f>
      </c>
      <c r="AB949" s="96" t="str">
        <f>IFERROR(INDEX('Cost_Components'!$V$2:$V$28,MATCH(E949,'Cost_Components'!$A$2:$A$28,0)),"")</f>
      </c>
      <c r="AC949" s="97" t="str">
        <f>IFERROR(INDEX('Cost_Components'!$M$2:$M$28,MATCH(E949,'Cost_Components'!$A$2:$A$28,0)),"")</f>
      </c>
      <c r="AD949" s="98" t="str">
        <f>IFERROR(INDEX('Cost_Components'!$N$2:$N$28,MATCH(E949,'Cost_Components'!$A$2:$A$28,0)),"")</f>
      </c>
      <c r="AE949" s="34" t="str">
        <f>IFERROR(INDEX('Cost_Components'!$O$2:$O$28,MATCH(E949,'Cost_Components'!$A$2:$A$28,0)),"")</f>
      </c>
      <c r="AF949" s="99" t="n">
        <v>636344.763933897</v>
      </c>
      <c r="AG949" s="100" t="n">
        <v>662692.487751515</v>
      </c>
      <c r="AH949" s="101" t="str">
        <f>IF(H949="shared-count-once",COUNTIFS($A$2:$A$1405,A949,$B$2:$B$1405,B949,$E$2:$E$1405,E949),1)</f>
      </c>
      <c r="AI949" s="102" t="n">
        <v>308542769.756622</v>
      </c>
      <c r="AJ949" s="103" t="str">
        <f>IF(AI949=0,"",Q949/AI949)</f>
      </c>
      <c r="AK949" s="104" t="str">
        <f>IF(AI949=0,"",R949/AI949)</f>
      </c>
      <c r="AL949" s="105" t="str">
        <f>IF(AI949=0,"",S949/AI949)</f>
      </c>
      <c r="AM949" s="106" t="str">
        <f>IF(AI949=0,"",Y949/AI949)</f>
      </c>
    </row>
    <row r="950">
      <c r="A950" t="s">
        <v>115</v>
      </c>
      <c r="B950" s="73" t="n">
        <v>2037</v>
      </c>
      <c r="C950" t="s">
        <v>245</v>
      </c>
      <c r="D950" t="s">
        <v>211</v>
      </c>
      <c r="E950" s="74" t="s">
        <v>320</v>
      </c>
      <c r="F950" s="75" t="s">
        <v>321</v>
      </c>
      <c r="G950" s="76" t="s">
        <v>248</v>
      </c>
      <c r="H950" s="77" t="s">
        <v>240</v>
      </c>
      <c r="I950" s="78" t="s">
        <v>304</v>
      </c>
      <c r="J950" s="79" t="str">
        <f>IFERROR(INDEX('Cost_Components'!$K$2:$K$28,MATCH(E950,'Cost_Components'!$A$2:$A$28,0)),"")</f>
      </c>
      <c r="K950" s="80" t="str">
        <f>IF(OR(L950="",Z950="",AA950="",AB950=""),"",IF(B950&lt;AA950,L950,IF(B950&gt;AB950,Z950,L950+(Z950-L950)*MIN(MAX((B950-AA950+1)/MAX(AB950-AA950+1,1),0),1))))</f>
      </c>
      <c r="L950" s="81" t="str">
        <f>IFERROR(INDEX('Cost_Components'!$S$2:$S$28,MATCH(E950,'Cost_Components'!$A$2:$A$28,0)),"")</f>
      </c>
      <c r="M950" s="82" t="str">
        <f>IFERROR(INDEX('Cost_Components'!$L$2:$L$28,MATCH(E950,'Cost_Components'!$A$2:$A$28,0)),"")</f>
      </c>
      <c r="N950" s="83" t="str">
        <f>IFERROR(INDEX('Cost_Components'!$P$2:$P$28,MATCH(E950,'Cost_Components'!$A$2:$A$28,0)),"")</f>
      </c>
      <c r="O950" s="84" t="str">
        <f>AF950*J950</f>
      </c>
      <c r="P950" s="85" t="str">
        <f>AG950*J950</f>
      </c>
      <c r="Q950" s="86" t="str">
        <f>P950*L950*M950*N950</f>
      </c>
      <c r="R950" s="87" t="str">
        <f>O950*K950*M950*N950</f>
      </c>
      <c r="S950" s="88" t="str">
        <f>R950-Q950</f>
      </c>
      <c r="T950" s="34" t="str">
        <f>IFERROR(INDEX('Cost_Components'!$R$2:$R$28,MATCH(E950,'Cost_Components'!$A$2:$A$28,0)),"")</f>
      </c>
      <c r="U950" s="89" t="str">
        <f>IFERROR(INDEX('Cost_Components'!$Q$2:$Q$28,MATCH(E950,'Cost_Components'!$A$2:$A$28,0)),"")</f>
      </c>
      <c r="V950" s="90" t="str">
        <f>1/(1+'Calculation_Assumptions'!$B$5)^(B950-'Calculation_Assumptions'!$B$2)</f>
      </c>
      <c r="W950" s="91" t="str">
        <f>Q950*V950</f>
      </c>
      <c r="X950" s="92" t="str">
        <f>R950*V950</f>
      </c>
      <c r="Y950" s="93" t="str">
        <f>S950*V950</f>
      </c>
      <c r="Z950" s="94" t="str">
        <f>IFERROR(INDEX('Cost_Components'!$T$2:$T$28,MATCH(E950,'Cost_Components'!$A$2:$A$28,0)),"")</f>
      </c>
      <c r="AA950" s="95" t="str">
        <f>IFERROR(INDEX('Cost_Components'!$U$2:$U$28,MATCH(E950,'Cost_Components'!$A$2:$A$28,0)),"")</f>
      </c>
      <c r="AB950" s="96" t="str">
        <f>IFERROR(INDEX('Cost_Components'!$V$2:$V$28,MATCH(E950,'Cost_Components'!$A$2:$A$28,0)),"")</f>
      </c>
      <c r="AC950" s="97" t="str">
        <f>IFERROR(INDEX('Cost_Components'!$M$2:$M$28,MATCH(E950,'Cost_Components'!$A$2:$A$28,0)),"")</f>
      </c>
      <c r="AD950" s="98" t="str">
        <f>IFERROR(INDEX('Cost_Components'!$N$2:$N$28,MATCH(E950,'Cost_Components'!$A$2:$A$28,0)),"")</f>
      </c>
      <c r="AE950" s="34" t="str">
        <f>IFERROR(INDEX('Cost_Components'!$O$2:$O$28,MATCH(E950,'Cost_Components'!$A$2:$A$28,0)),"")</f>
      </c>
      <c r="AF950" s="99" t="n">
        <v>653560.230893286</v>
      </c>
      <c r="AG950" s="100" t="n">
        <v>683611.256860751</v>
      </c>
      <c r="AH950" s="101" t="str">
        <f>IF(H950="shared-count-once",COUNTIFS($A$2:$A$1405,A950,$B$2:$B$1405,B950,$E$2:$E$1405,E950),1)</f>
      </c>
      <c r="AI950" s="102" t="n">
        <v>310068287.63643</v>
      </c>
      <c r="AJ950" s="103" t="str">
        <f>IF(AI950=0,"",Q950/AI950)</f>
      </c>
      <c r="AK950" s="104" t="str">
        <f>IF(AI950=0,"",R950/AI950)</f>
      </c>
      <c r="AL950" s="105" t="str">
        <f>IF(AI950=0,"",S950/AI950)</f>
      </c>
      <c r="AM950" s="106" t="str">
        <f>IF(AI950=0,"",Y950/AI950)</f>
      </c>
    </row>
    <row r="951">
      <c r="A951" t="s">
        <v>115</v>
      </c>
      <c r="B951" s="73" t="n">
        <v>2038</v>
      </c>
      <c r="C951" t="s">
        <v>245</v>
      </c>
      <c r="D951" t="s">
        <v>211</v>
      </c>
      <c r="E951" s="74" t="s">
        <v>320</v>
      </c>
      <c r="F951" s="75" t="s">
        <v>321</v>
      </c>
      <c r="G951" s="76" t="s">
        <v>248</v>
      </c>
      <c r="H951" s="77" t="s">
        <v>240</v>
      </c>
      <c r="I951" s="78" t="s">
        <v>304</v>
      </c>
      <c r="J951" s="79" t="str">
        <f>IFERROR(INDEX('Cost_Components'!$K$2:$K$28,MATCH(E951,'Cost_Components'!$A$2:$A$28,0)),"")</f>
      </c>
      <c r="K951" s="80" t="str">
        <f>IF(OR(L951="",Z951="",AA951="",AB951=""),"",IF(B951&lt;AA951,L951,IF(B951&gt;AB951,Z951,L951+(Z951-L951)*MIN(MAX((B951-AA951+1)/MAX(AB951-AA951+1,1),0),1))))</f>
      </c>
      <c r="L951" s="81" t="str">
        <f>IFERROR(INDEX('Cost_Components'!$S$2:$S$28,MATCH(E951,'Cost_Components'!$A$2:$A$28,0)),"")</f>
      </c>
      <c r="M951" s="82" t="str">
        <f>IFERROR(INDEX('Cost_Components'!$L$2:$L$28,MATCH(E951,'Cost_Components'!$A$2:$A$28,0)),"")</f>
      </c>
      <c r="N951" s="83" t="str">
        <f>IFERROR(INDEX('Cost_Components'!$P$2:$P$28,MATCH(E951,'Cost_Components'!$A$2:$A$28,0)),"")</f>
      </c>
      <c r="O951" s="84" t="str">
        <f>AF951*J951</f>
      </c>
      <c r="P951" s="85" t="str">
        <f>AG951*J951</f>
      </c>
      <c r="Q951" s="86" t="str">
        <f>P951*L951*M951*N951</f>
      </c>
      <c r="R951" s="87" t="str">
        <f>O951*K951*M951*N951</f>
      </c>
      <c r="S951" s="88" t="str">
        <f>R951-Q951</f>
      </c>
      <c r="T951" s="34" t="str">
        <f>IFERROR(INDEX('Cost_Components'!$R$2:$R$28,MATCH(E951,'Cost_Components'!$A$2:$A$28,0)),"")</f>
      </c>
      <c r="U951" s="89" t="str">
        <f>IFERROR(INDEX('Cost_Components'!$Q$2:$Q$28,MATCH(E951,'Cost_Components'!$A$2:$A$28,0)),"")</f>
      </c>
      <c r="V951" s="90" t="str">
        <f>1/(1+'Calculation_Assumptions'!$B$5)^(B951-'Calculation_Assumptions'!$B$2)</f>
      </c>
      <c r="W951" s="91" t="str">
        <f>Q951*V951</f>
      </c>
      <c r="X951" s="92" t="str">
        <f>R951*V951</f>
      </c>
      <c r="Y951" s="93" t="str">
        <f>S951*V951</f>
      </c>
      <c r="Z951" s="94" t="str">
        <f>IFERROR(INDEX('Cost_Components'!$T$2:$T$28,MATCH(E951,'Cost_Components'!$A$2:$A$28,0)),"")</f>
      </c>
      <c r="AA951" s="95" t="str">
        <f>IFERROR(INDEX('Cost_Components'!$U$2:$U$28,MATCH(E951,'Cost_Components'!$A$2:$A$28,0)),"")</f>
      </c>
      <c r="AB951" s="96" t="str">
        <f>IFERROR(INDEX('Cost_Components'!$V$2:$V$28,MATCH(E951,'Cost_Components'!$A$2:$A$28,0)),"")</f>
      </c>
      <c r="AC951" s="97" t="str">
        <f>IFERROR(INDEX('Cost_Components'!$M$2:$M$28,MATCH(E951,'Cost_Components'!$A$2:$A$28,0)),"")</f>
      </c>
      <c r="AD951" s="98" t="str">
        <f>IFERROR(INDEX('Cost_Components'!$N$2:$N$28,MATCH(E951,'Cost_Components'!$A$2:$A$28,0)),"")</f>
      </c>
      <c r="AE951" s="34" t="str">
        <f>IFERROR(INDEX('Cost_Components'!$O$2:$O$28,MATCH(E951,'Cost_Components'!$A$2:$A$28,0)),"")</f>
      </c>
      <c r="AF951" s="99" t="n">
        <v>671514.218951095</v>
      </c>
      <c r="AG951" s="100" t="n">
        <v>705552.745987036</v>
      </c>
      <c r="AH951" s="101" t="str">
        <f>IF(H951="shared-count-once",COUNTIFS($A$2:$A$1405,A951,$B$2:$B$1405,B951,$E$2:$E$1405,E951),1)</f>
      </c>
      <c r="AI951" s="102" t="n">
        <v>311532999.13163</v>
      </c>
      <c r="AJ951" s="103" t="str">
        <f>IF(AI951=0,"",Q951/AI951)</f>
      </c>
      <c r="AK951" s="104" t="str">
        <f>IF(AI951=0,"",R951/AI951)</f>
      </c>
      <c r="AL951" s="105" t="str">
        <f>IF(AI951=0,"",S951/AI951)</f>
      </c>
      <c r="AM951" s="106" t="str">
        <f>IF(AI951=0,"",Y951/AI951)</f>
      </c>
    </row>
    <row r="952">
      <c r="A952" t="s">
        <v>115</v>
      </c>
      <c r="B952" s="73" t="n">
        <v>2039</v>
      </c>
      <c r="C952" t="s">
        <v>245</v>
      </c>
      <c r="D952" t="s">
        <v>211</v>
      </c>
      <c r="E952" s="74" t="s">
        <v>320</v>
      </c>
      <c r="F952" s="75" t="s">
        <v>321</v>
      </c>
      <c r="G952" s="76" t="s">
        <v>248</v>
      </c>
      <c r="H952" s="77" t="s">
        <v>240</v>
      </c>
      <c r="I952" s="78" t="s">
        <v>304</v>
      </c>
      <c r="J952" s="79" t="str">
        <f>IFERROR(INDEX('Cost_Components'!$K$2:$K$28,MATCH(E952,'Cost_Components'!$A$2:$A$28,0)),"")</f>
      </c>
      <c r="K952" s="80" t="str">
        <f>IF(OR(L952="",Z952="",AA952="",AB952=""),"",IF(B952&lt;AA952,L952,IF(B952&gt;AB952,Z952,L952+(Z952-L952)*MIN(MAX((B952-AA952+1)/MAX(AB952-AA952+1,1),0),1))))</f>
      </c>
      <c r="L952" s="81" t="str">
        <f>IFERROR(INDEX('Cost_Components'!$S$2:$S$28,MATCH(E952,'Cost_Components'!$A$2:$A$28,0)),"")</f>
      </c>
      <c r="M952" s="82" t="str">
        <f>IFERROR(INDEX('Cost_Components'!$L$2:$L$28,MATCH(E952,'Cost_Components'!$A$2:$A$28,0)),"")</f>
      </c>
      <c r="N952" s="83" t="str">
        <f>IFERROR(INDEX('Cost_Components'!$P$2:$P$28,MATCH(E952,'Cost_Components'!$A$2:$A$28,0)),"")</f>
      </c>
      <c r="O952" s="84" t="str">
        <f>AF952*J952</f>
      </c>
      <c r="P952" s="85" t="str">
        <f>AG952*J952</f>
      </c>
      <c r="Q952" s="86" t="str">
        <f>P952*L952*M952*N952</f>
      </c>
      <c r="R952" s="87" t="str">
        <f>O952*K952*M952*N952</f>
      </c>
      <c r="S952" s="88" t="str">
        <f>R952-Q952</f>
      </c>
      <c r="T952" s="34" t="str">
        <f>IFERROR(INDEX('Cost_Components'!$R$2:$R$28,MATCH(E952,'Cost_Components'!$A$2:$A$28,0)),"")</f>
      </c>
      <c r="U952" s="89" t="str">
        <f>IFERROR(INDEX('Cost_Components'!$Q$2:$Q$28,MATCH(E952,'Cost_Components'!$A$2:$A$28,0)),"")</f>
      </c>
      <c r="V952" s="90" t="str">
        <f>1/(1+'Calculation_Assumptions'!$B$5)^(B952-'Calculation_Assumptions'!$B$2)</f>
      </c>
      <c r="W952" s="91" t="str">
        <f>Q952*V952</f>
      </c>
      <c r="X952" s="92" t="str">
        <f>R952*V952</f>
      </c>
      <c r="Y952" s="93" t="str">
        <f>S952*V952</f>
      </c>
      <c r="Z952" s="94" t="str">
        <f>IFERROR(INDEX('Cost_Components'!$T$2:$T$28,MATCH(E952,'Cost_Components'!$A$2:$A$28,0)),"")</f>
      </c>
      <c r="AA952" s="95" t="str">
        <f>IFERROR(INDEX('Cost_Components'!$U$2:$U$28,MATCH(E952,'Cost_Components'!$A$2:$A$28,0)),"")</f>
      </c>
      <c r="AB952" s="96" t="str">
        <f>IFERROR(INDEX('Cost_Components'!$V$2:$V$28,MATCH(E952,'Cost_Components'!$A$2:$A$28,0)),"")</f>
      </c>
      <c r="AC952" s="97" t="str">
        <f>IFERROR(INDEX('Cost_Components'!$M$2:$M$28,MATCH(E952,'Cost_Components'!$A$2:$A$28,0)),"")</f>
      </c>
      <c r="AD952" s="98" t="str">
        <f>IFERROR(INDEX('Cost_Components'!$N$2:$N$28,MATCH(E952,'Cost_Components'!$A$2:$A$28,0)),"")</f>
      </c>
      <c r="AE952" s="34" t="str">
        <f>IFERROR(INDEX('Cost_Components'!$O$2:$O$28,MATCH(E952,'Cost_Components'!$A$2:$A$28,0)),"")</f>
      </c>
      <c r="AF952" s="99" t="n">
        <v>689335.454236415</v>
      </c>
      <c r="AG952" s="100" t="n">
        <v>727508.510586841</v>
      </c>
      <c r="AH952" s="101" t="str">
        <f>IF(H952="shared-count-once",COUNTIFS($A$2:$A$1405,A952,$B$2:$B$1405,B952,$E$2:$E$1405,E952),1)</f>
      </c>
      <c r="AI952" s="102" t="n">
        <v>312936391.858479</v>
      </c>
      <c r="AJ952" s="103" t="str">
        <f>IF(AI952=0,"",Q952/AI952)</f>
      </c>
      <c r="AK952" s="104" t="str">
        <f>IF(AI952=0,"",R952/AI952)</f>
      </c>
      <c r="AL952" s="105" t="str">
        <f>IF(AI952=0,"",S952/AI952)</f>
      </c>
      <c r="AM952" s="106" t="str">
        <f>IF(AI952=0,"",Y952/AI952)</f>
      </c>
    </row>
    <row r="953">
      <c r="A953" t="s">
        <v>115</v>
      </c>
      <c r="B953" s="73" t="n">
        <v>2040</v>
      </c>
      <c r="C953" t="s">
        <v>245</v>
      </c>
      <c r="D953" t="s">
        <v>211</v>
      </c>
      <c r="E953" s="74" t="s">
        <v>320</v>
      </c>
      <c r="F953" s="75" t="s">
        <v>321</v>
      </c>
      <c r="G953" s="76" t="s">
        <v>248</v>
      </c>
      <c r="H953" s="77" t="s">
        <v>240</v>
      </c>
      <c r="I953" s="78" t="s">
        <v>304</v>
      </c>
      <c r="J953" s="79" t="str">
        <f>IFERROR(INDEX('Cost_Components'!$K$2:$K$28,MATCH(E953,'Cost_Components'!$A$2:$A$28,0)),"")</f>
      </c>
      <c r="K953" s="80" t="str">
        <f>IF(OR(L953="",Z953="",AA953="",AB953=""),"",IF(B953&lt;AA953,L953,IF(B953&gt;AB953,Z953,L953+(Z953-L953)*MIN(MAX((B953-AA953+1)/MAX(AB953-AA953+1,1),0),1))))</f>
      </c>
      <c r="L953" s="81" t="str">
        <f>IFERROR(INDEX('Cost_Components'!$S$2:$S$28,MATCH(E953,'Cost_Components'!$A$2:$A$28,0)),"")</f>
      </c>
      <c r="M953" s="82" t="str">
        <f>IFERROR(INDEX('Cost_Components'!$L$2:$L$28,MATCH(E953,'Cost_Components'!$A$2:$A$28,0)),"")</f>
      </c>
      <c r="N953" s="83" t="str">
        <f>IFERROR(INDEX('Cost_Components'!$P$2:$P$28,MATCH(E953,'Cost_Components'!$A$2:$A$28,0)),"")</f>
      </c>
      <c r="O953" s="84" t="str">
        <f>AF953*J953</f>
      </c>
      <c r="P953" s="85" t="str">
        <f>AG953*J953</f>
      </c>
      <c r="Q953" s="86" t="str">
        <f>P953*L953*M953*N953</f>
      </c>
      <c r="R953" s="87" t="str">
        <f>O953*K953*M953*N953</f>
      </c>
      <c r="S953" s="88" t="str">
        <f>R953-Q953</f>
      </c>
      <c r="T953" s="34" t="str">
        <f>IFERROR(INDEX('Cost_Components'!$R$2:$R$28,MATCH(E953,'Cost_Components'!$A$2:$A$28,0)),"")</f>
      </c>
      <c r="U953" s="89" t="str">
        <f>IFERROR(INDEX('Cost_Components'!$Q$2:$Q$28,MATCH(E953,'Cost_Components'!$A$2:$A$28,0)),"")</f>
      </c>
      <c r="V953" s="90" t="str">
        <f>1/(1+'Calculation_Assumptions'!$B$5)^(B953-'Calculation_Assumptions'!$B$2)</f>
      </c>
      <c r="W953" s="91" t="str">
        <f>Q953*V953</f>
      </c>
      <c r="X953" s="92" t="str">
        <f>R953*V953</f>
      </c>
      <c r="Y953" s="93" t="str">
        <f>S953*V953</f>
      </c>
      <c r="Z953" s="94" t="str">
        <f>IFERROR(INDEX('Cost_Components'!$T$2:$T$28,MATCH(E953,'Cost_Components'!$A$2:$A$28,0)),"")</f>
      </c>
      <c r="AA953" s="95" t="str">
        <f>IFERROR(INDEX('Cost_Components'!$U$2:$U$28,MATCH(E953,'Cost_Components'!$A$2:$A$28,0)),"")</f>
      </c>
      <c r="AB953" s="96" t="str">
        <f>IFERROR(INDEX('Cost_Components'!$V$2:$V$28,MATCH(E953,'Cost_Components'!$A$2:$A$28,0)),"")</f>
      </c>
      <c r="AC953" s="97" t="str">
        <f>IFERROR(INDEX('Cost_Components'!$M$2:$M$28,MATCH(E953,'Cost_Components'!$A$2:$A$28,0)),"")</f>
      </c>
      <c r="AD953" s="98" t="str">
        <f>IFERROR(INDEX('Cost_Components'!$N$2:$N$28,MATCH(E953,'Cost_Components'!$A$2:$A$28,0)),"")</f>
      </c>
      <c r="AE953" s="34" t="str">
        <f>IFERROR(INDEX('Cost_Components'!$O$2:$O$28,MATCH(E953,'Cost_Components'!$A$2:$A$28,0)),"")</f>
      </c>
      <c r="AF953" s="99" t="n">
        <v>707211.402089671</v>
      </c>
      <c r="AG953" s="100" t="n">
        <v>749690.959694229</v>
      </c>
      <c r="AH953" s="101" t="str">
        <f>IF(H953="shared-count-once",COUNTIFS($A$2:$A$1405,A953,$B$2:$B$1405,B953,$E$2:$E$1405,E953),1)</f>
      </c>
      <c r="AI953" s="102" t="n">
        <v>314265537.410829</v>
      </c>
      <c r="AJ953" s="103" t="str">
        <f>IF(AI953=0,"",Q953/AI953)</f>
      </c>
      <c r="AK953" s="104" t="str">
        <f>IF(AI953=0,"",R953/AI953)</f>
      </c>
      <c r="AL953" s="105" t="str">
        <f>IF(AI953=0,"",S953/AI953)</f>
      </c>
      <c r="AM953" s="106" t="str">
        <f>IF(AI953=0,"",Y953/AI953)</f>
      </c>
    </row>
    <row r="954">
      <c r="A954" t="s">
        <v>115</v>
      </c>
      <c r="B954" s="73" t="n">
        <v>2041</v>
      </c>
      <c r="C954" t="s">
        <v>245</v>
      </c>
      <c r="D954" t="s">
        <v>211</v>
      </c>
      <c r="E954" s="74" t="s">
        <v>320</v>
      </c>
      <c r="F954" s="75" t="s">
        <v>321</v>
      </c>
      <c r="G954" s="76" t="s">
        <v>248</v>
      </c>
      <c r="H954" s="77" t="s">
        <v>240</v>
      </c>
      <c r="I954" s="78" t="s">
        <v>304</v>
      </c>
      <c r="J954" s="79" t="str">
        <f>IFERROR(INDEX('Cost_Components'!$K$2:$K$28,MATCH(E954,'Cost_Components'!$A$2:$A$28,0)),"")</f>
      </c>
      <c r="K954" s="80" t="str">
        <f>IF(OR(L954="",Z954="",AA954="",AB954=""),"",IF(B954&lt;AA954,L954,IF(B954&gt;AB954,Z954,L954+(Z954-L954)*MIN(MAX((B954-AA954+1)/MAX(AB954-AA954+1,1),0),1))))</f>
      </c>
      <c r="L954" s="81" t="str">
        <f>IFERROR(INDEX('Cost_Components'!$S$2:$S$28,MATCH(E954,'Cost_Components'!$A$2:$A$28,0)),"")</f>
      </c>
      <c r="M954" s="82" t="str">
        <f>IFERROR(INDEX('Cost_Components'!$L$2:$L$28,MATCH(E954,'Cost_Components'!$A$2:$A$28,0)),"")</f>
      </c>
      <c r="N954" s="83" t="str">
        <f>IFERROR(INDEX('Cost_Components'!$P$2:$P$28,MATCH(E954,'Cost_Components'!$A$2:$A$28,0)),"")</f>
      </c>
      <c r="O954" s="84" t="str">
        <f>AF954*J954</f>
      </c>
      <c r="P954" s="85" t="str">
        <f>AG954*J954</f>
      </c>
      <c r="Q954" s="86" t="str">
        <f>P954*L954*M954*N954</f>
      </c>
      <c r="R954" s="87" t="str">
        <f>O954*K954*M954*N954</f>
      </c>
      <c r="S954" s="88" t="str">
        <f>R954-Q954</f>
      </c>
      <c r="T954" s="34" t="str">
        <f>IFERROR(INDEX('Cost_Components'!$R$2:$R$28,MATCH(E954,'Cost_Components'!$A$2:$A$28,0)),"")</f>
      </c>
      <c r="U954" s="89" t="str">
        <f>IFERROR(INDEX('Cost_Components'!$Q$2:$Q$28,MATCH(E954,'Cost_Components'!$A$2:$A$28,0)),"")</f>
      </c>
      <c r="V954" s="90" t="str">
        <f>1/(1+'Calculation_Assumptions'!$B$5)^(B954-'Calculation_Assumptions'!$B$2)</f>
      </c>
      <c r="W954" s="91" t="str">
        <f>Q954*V954</f>
      </c>
      <c r="X954" s="92" t="str">
        <f>R954*V954</f>
      </c>
      <c r="Y954" s="93" t="str">
        <f>S954*V954</f>
      </c>
      <c r="Z954" s="94" t="str">
        <f>IFERROR(INDEX('Cost_Components'!$T$2:$T$28,MATCH(E954,'Cost_Components'!$A$2:$A$28,0)),"")</f>
      </c>
      <c r="AA954" s="95" t="str">
        <f>IFERROR(INDEX('Cost_Components'!$U$2:$U$28,MATCH(E954,'Cost_Components'!$A$2:$A$28,0)),"")</f>
      </c>
      <c r="AB954" s="96" t="str">
        <f>IFERROR(INDEX('Cost_Components'!$V$2:$V$28,MATCH(E954,'Cost_Components'!$A$2:$A$28,0)),"")</f>
      </c>
      <c r="AC954" s="97" t="str">
        <f>IFERROR(INDEX('Cost_Components'!$M$2:$M$28,MATCH(E954,'Cost_Components'!$A$2:$A$28,0)),"")</f>
      </c>
      <c r="AD954" s="98" t="str">
        <f>IFERROR(INDEX('Cost_Components'!$N$2:$N$28,MATCH(E954,'Cost_Components'!$A$2:$A$28,0)),"")</f>
      </c>
      <c r="AE954" s="34" t="str">
        <f>IFERROR(INDEX('Cost_Components'!$O$2:$O$28,MATCH(E954,'Cost_Components'!$A$2:$A$28,0)),"")</f>
      </c>
      <c r="AF954" s="99" t="n">
        <v>725015.441569016</v>
      </c>
      <c r="AG954" s="100" t="n">
        <v>771955.54786036</v>
      </c>
      <c r="AH954" s="101" t="str">
        <f>IF(H954="shared-count-once",COUNTIFS($A$2:$A$1405,A954,$B$2:$B$1405,B954,$E$2:$E$1405,E954),1)</f>
      </c>
      <c r="AI954" s="102" t="n">
        <v>315525215.312548</v>
      </c>
      <c r="AJ954" s="103" t="str">
        <f>IF(AI954=0,"",Q954/AI954)</f>
      </c>
      <c r="AK954" s="104" t="str">
        <f>IF(AI954=0,"",R954/AI954)</f>
      </c>
      <c r="AL954" s="105" t="str">
        <f>IF(AI954=0,"",S954/AI954)</f>
      </c>
      <c r="AM954" s="106" t="str">
        <f>IF(AI954=0,"",Y954/AI954)</f>
      </c>
    </row>
    <row r="955">
      <c r="A955" t="s">
        <v>115</v>
      </c>
      <c r="B955" s="73" t="n">
        <v>2042</v>
      </c>
      <c r="C955" t="s">
        <v>245</v>
      </c>
      <c r="D955" t="s">
        <v>211</v>
      </c>
      <c r="E955" s="74" t="s">
        <v>320</v>
      </c>
      <c r="F955" s="75" t="s">
        <v>321</v>
      </c>
      <c r="G955" s="76" t="s">
        <v>248</v>
      </c>
      <c r="H955" s="77" t="s">
        <v>240</v>
      </c>
      <c r="I955" s="78" t="s">
        <v>304</v>
      </c>
      <c r="J955" s="79" t="str">
        <f>IFERROR(INDEX('Cost_Components'!$K$2:$K$28,MATCH(E955,'Cost_Components'!$A$2:$A$28,0)),"")</f>
      </c>
      <c r="K955" s="80" t="str">
        <f>IF(OR(L955="",Z955="",AA955="",AB955=""),"",IF(B955&lt;AA955,L955,IF(B955&gt;AB955,Z955,L955+(Z955-L955)*MIN(MAX((B955-AA955+1)/MAX(AB955-AA955+1,1),0),1))))</f>
      </c>
      <c r="L955" s="81" t="str">
        <f>IFERROR(INDEX('Cost_Components'!$S$2:$S$28,MATCH(E955,'Cost_Components'!$A$2:$A$28,0)),"")</f>
      </c>
      <c r="M955" s="82" t="str">
        <f>IFERROR(INDEX('Cost_Components'!$L$2:$L$28,MATCH(E955,'Cost_Components'!$A$2:$A$28,0)),"")</f>
      </c>
      <c r="N955" s="83" t="str">
        <f>IFERROR(INDEX('Cost_Components'!$P$2:$P$28,MATCH(E955,'Cost_Components'!$A$2:$A$28,0)),"")</f>
      </c>
      <c r="O955" s="84" t="str">
        <f>AF955*J955</f>
      </c>
      <c r="P955" s="85" t="str">
        <f>AG955*J955</f>
      </c>
      <c r="Q955" s="86" t="str">
        <f>P955*L955*M955*N955</f>
      </c>
      <c r="R955" s="87" t="str">
        <f>O955*K955*M955*N955</f>
      </c>
      <c r="S955" s="88" t="str">
        <f>R955-Q955</f>
      </c>
      <c r="T955" s="34" t="str">
        <f>IFERROR(INDEX('Cost_Components'!$R$2:$R$28,MATCH(E955,'Cost_Components'!$A$2:$A$28,0)),"")</f>
      </c>
      <c r="U955" s="89" t="str">
        <f>IFERROR(INDEX('Cost_Components'!$Q$2:$Q$28,MATCH(E955,'Cost_Components'!$A$2:$A$28,0)),"")</f>
      </c>
      <c r="V955" s="90" t="str">
        <f>1/(1+'Calculation_Assumptions'!$B$5)^(B955-'Calculation_Assumptions'!$B$2)</f>
      </c>
      <c r="W955" s="91" t="str">
        <f>Q955*V955</f>
      </c>
      <c r="X955" s="92" t="str">
        <f>R955*V955</f>
      </c>
      <c r="Y955" s="93" t="str">
        <f>S955*V955</f>
      </c>
      <c r="Z955" s="94" t="str">
        <f>IFERROR(INDEX('Cost_Components'!$T$2:$T$28,MATCH(E955,'Cost_Components'!$A$2:$A$28,0)),"")</f>
      </c>
      <c r="AA955" s="95" t="str">
        <f>IFERROR(INDEX('Cost_Components'!$U$2:$U$28,MATCH(E955,'Cost_Components'!$A$2:$A$28,0)),"")</f>
      </c>
      <c r="AB955" s="96" t="str">
        <f>IFERROR(INDEX('Cost_Components'!$V$2:$V$28,MATCH(E955,'Cost_Components'!$A$2:$A$28,0)),"")</f>
      </c>
      <c r="AC955" s="97" t="str">
        <f>IFERROR(INDEX('Cost_Components'!$M$2:$M$28,MATCH(E955,'Cost_Components'!$A$2:$A$28,0)),"")</f>
      </c>
      <c r="AD955" s="98" t="str">
        <f>IFERROR(INDEX('Cost_Components'!$N$2:$N$28,MATCH(E955,'Cost_Components'!$A$2:$A$28,0)),"")</f>
      </c>
      <c r="AE955" s="34" t="str">
        <f>IFERROR(INDEX('Cost_Components'!$O$2:$O$28,MATCH(E955,'Cost_Components'!$A$2:$A$28,0)),"")</f>
      </c>
      <c r="AF955" s="99" t="n">
        <v>742684.552163285</v>
      </c>
      <c r="AG955" s="100" t="n">
        <v>794235.637039034</v>
      </c>
      <c r="AH955" s="101" t="str">
        <f>IF(H955="shared-count-once",COUNTIFS($A$2:$A$1405,A955,$B$2:$B$1405,B955,$E$2:$E$1405,E955),1)</f>
      </c>
      <c r="AI955" s="102" t="n">
        <v>316707694.211882</v>
      </c>
      <c r="AJ955" s="103" t="str">
        <f>IF(AI955=0,"",Q955/AI955)</f>
      </c>
      <c r="AK955" s="104" t="str">
        <f>IF(AI955=0,"",R955/AI955)</f>
      </c>
      <c r="AL955" s="105" t="str">
        <f>IF(AI955=0,"",S955/AI955)</f>
      </c>
      <c r="AM955" s="106" t="str">
        <f>IF(AI955=0,"",Y955/AI955)</f>
      </c>
    </row>
    <row r="956">
      <c r="A956" t="s">
        <v>115</v>
      </c>
      <c r="B956" s="73" t="n">
        <v>2043</v>
      </c>
      <c r="C956" t="s">
        <v>245</v>
      </c>
      <c r="D956" t="s">
        <v>211</v>
      </c>
      <c r="E956" s="74" t="s">
        <v>320</v>
      </c>
      <c r="F956" s="75" t="s">
        <v>321</v>
      </c>
      <c r="G956" s="76" t="s">
        <v>248</v>
      </c>
      <c r="H956" s="77" t="s">
        <v>240</v>
      </c>
      <c r="I956" s="78" t="s">
        <v>304</v>
      </c>
      <c r="J956" s="79" t="str">
        <f>IFERROR(INDEX('Cost_Components'!$K$2:$K$28,MATCH(E956,'Cost_Components'!$A$2:$A$28,0)),"")</f>
      </c>
      <c r="K956" s="80" t="str">
        <f>IF(OR(L956="",Z956="",AA956="",AB956=""),"",IF(B956&lt;AA956,L956,IF(B956&gt;AB956,Z956,L956+(Z956-L956)*MIN(MAX((B956-AA956+1)/MAX(AB956-AA956+1,1),0),1))))</f>
      </c>
      <c r="L956" s="81" t="str">
        <f>IFERROR(INDEX('Cost_Components'!$S$2:$S$28,MATCH(E956,'Cost_Components'!$A$2:$A$28,0)),"")</f>
      </c>
      <c r="M956" s="82" t="str">
        <f>IFERROR(INDEX('Cost_Components'!$L$2:$L$28,MATCH(E956,'Cost_Components'!$A$2:$A$28,0)),"")</f>
      </c>
      <c r="N956" s="83" t="str">
        <f>IFERROR(INDEX('Cost_Components'!$P$2:$P$28,MATCH(E956,'Cost_Components'!$A$2:$A$28,0)),"")</f>
      </c>
      <c r="O956" s="84" t="str">
        <f>AF956*J956</f>
      </c>
      <c r="P956" s="85" t="str">
        <f>AG956*J956</f>
      </c>
      <c r="Q956" s="86" t="str">
        <f>P956*L956*M956*N956</f>
      </c>
      <c r="R956" s="87" t="str">
        <f>O956*K956*M956*N956</f>
      </c>
      <c r="S956" s="88" t="str">
        <f>R956-Q956</f>
      </c>
      <c r="T956" s="34" t="str">
        <f>IFERROR(INDEX('Cost_Components'!$R$2:$R$28,MATCH(E956,'Cost_Components'!$A$2:$A$28,0)),"")</f>
      </c>
      <c r="U956" s="89" t="str">
        <f>IFERROR(INDEX('Cost_Components'!$Q$2:$Q$28,MATCH(E956,'Cost_Components'!$A$2:$A$28,0)),"")</f>
      </c>
      <c r="V956" s="90" t="str">
        <f>1/(1+'Calculation_Assumptions'!$B$5)^(B956-'Calculation_Assumptions'!$B$2)</f>
      </c>
      <c r="W956" s="91" t="str">
        <f>Q956*V956</f>
      </c>
      <c r="X956" s="92" t="str">
        <f>R956*V956</f>
      </c>
      <c r="Y956" s="93" t="str">
        <f>S956*V956</f>
      </c>
      <c r="Z956" s="94" t="str">
        <f>IFERROR(INDEX('Cost_Components'!$T$2:$T$28,MATCH(E956,'Cost_Components'!$A$2:$A$28,0)),"")</f>
      </c>
      <c r="AA956" s="95" t="str">
        <f>IFERROR(INDEX('Cost_Components'!$U$2:$U$28,MATCH(E956,'Cost_Components'!$A$2:$A$28,0)),"")</f>
      </c>
      <c r="AB956" s="96" t="str">
        <f>IFERROR(INDEX('Cost_Components'!$V$2:$V$28,MATCH(E956,'Cost_Components'!$A$2:$A$28,0)),"")</f>
      </c>
      <c r="AC956" s="97" t="str">
        <f>IFERROR(INDEX('Cost_Components'!$M$2:$M$28,MATCH(E956,'Cost_Components'!$A$2:$A$28,0)),"")</f>
      </c>
      <c r="AD956" s="98" t="str">
        <f>IFERROR(INDEX('Cost_Components'!$N$2:$N$28,MATCH(E956,'Cost_Components'!$A$2:$A$28,0)),"")</f>
      </c>
      <c r="AE956" s="34" t="str">
        <f>IFERROR(INDEX('Cost_Components'!$O$2:$O$28,MATCH(E956,'Cost_Components'!$A$2:$A$28,0)),"")</f>
      </c>
      <c r="AF956" s="99" t="n">
        <v>760785.105418811</v>
      </c>
      <c r="AG956" s="100" t="n">
        <v>817240.619153243</v>
      </c>
      <c r="AH956" s="101" t="str">
        <f>IF(H956="shared-count-once",COUNTIFS($A$2:$A$1405,A956,$B$2:$B$1405,B956,$E$2:$E$1405,E956),1)</f>
      </c>
      <c r="AI956" s="102" t="n">
        <v>317814114.067152</v>
      </c>
      <c r="AJ956" s="103" t="str">
        <f>IF(AI956=0,"",Q956/AI956)</f>
      </c>
      <c r="AK956" s="104" t="str">
        <f>IF(AI956=0,"",R956/AI956)</f>
      </c>
      <c r="AL956" s="105" t="str">
        <f>IF(AI956=0,"",S956/AI956)</f>
      </c>
      <c r="AM956" s="106" t="str">
        <f>IF(AI956=0,"",Y956/AI956)</f>
      </c>
    </row>
    <row r="957">
      <c r="A957" t="s">
        <v>115</v>
      </c>
      <c r="B957" s="73" t="n">
        <v>2044</v>
      </c>
      <c r="C957" t="s">
        <v>245</v>
      </c>
      <c r="D957" t="s">
        <v>211</v>
      </c>
      <c r="E957" s="74" t="s">
        <v>320</v>
      </c>
      <c r="F957" s="75" t="s">
        <v>321</v>
      </c>
      <c r="G957" s="76" t="s">
        <v>248</v>
      </c>
      <c r="H957" s="77" t="s">
        <v>240</v>
      </c>
      <c r="I957" s="78" t="s">
        <v>304</v>
      </c>
      <c r="J957" s="79" t="str">
        <f>IFERROR(INDEX('Cost_Components'!$K$2:$K$28,MATCH(E957,'Cost_Components'!$A$2:$A$28,0)),"")</f>
      </c>
      <c r="K957" s="80" t="str">
        <f>IF(OR(L957="",Z957="",AA957="",AB957=""),"",IF(B957&lt;AA957,L957,IF(B957&gt;AB957,Z957,L957+(Z957-L957)*MIN(MAX((B957-AA957+1)/MAX(AB957-AA957+1,1),0),1))))</f>
      </c>
      <c r="L957" s="81" t="str">
        <f>IFERROR(INDEX('Cost_Components'!$S$2:$S$28,MATCH(E957,'Cost_Components'!$A$2:$A$28,0)),"")</f>
      </c>
      <c r="M957" s="82" t="str">
        <f>IFERROR(INDEX('Cost_Components'!$L$2:$L$28,MATCH(E957,'Cost_Components'!$A$2:$A$28,0)),"")</f>
      </c>
      <c r="N957" s="83" t="str">
        <f>IFERROR(INDEX('Cost_Components'!$P$2:$P$28,MATCH(E957,'Cost_Components'!$A$2:$A$28,0)),"")</f>
      </c>
      <c r="O957" s="84" t="str">
        <f>AF957*J957</f>
      </c>
      <c r="P957" s="85" t="str">
        <f>AG957*J957</f>
      </c>
      <c r="Q957" s="86" t="str">
        <f>P957*L957*M957*N957</f>
      </c>
      <c r="R957" s="87" t="str">
        <f>O957*K957*M957*N957</f>
      </c>
      <c r="S957" s="88" t="str">
        <f>R957-Q957</f>
      </c>
      <c r="T957" s="34" t="str">
        <f>IFERROR(INDEX('Cost_Components'!$R$2:$R$28,MATCH(E957,'Cost_Components'!$A$2:$A$28,0)),"")</f>
      </c>
      <c r="U957" s="89" t="str">
        <f>IFERROR(INDEX('Cost_Components'!$Q$2:$Q$28,MATCH(E957,'Cost_Components'!$A$2:$A$28,0)),"")</f>
      </c>
      <c r="V957" s="90" t="str">
        <f>1/(1+'Calculation_Assumptions'!$B$5)^(B957-'Calculation_Assumptions'!$B$2)</f>
      </c>
      <c r="W957" s="91" t="str">
        <f>Q957*V957</f>
      </c>
      <c r="X957" s="92" t="str">
        <f>R957*V957</f>
      </c>
      <c r="Y957" s="93" t="str">
        <f>S957*V957</f>
      </c>
      <c r="Z957" s="94" t="str">
        <f>IFERROR(INDEX('Cost_Components'!$T$2:$T$28,MATCH(E957,'Cost_Components'!$A$2:$A$28,0)),"")</f>
      </c>
      <c r="AA957" s="95" t="str">
        <f>IFERROR(INDEX('Cost_Components'!$U$2:$U$28,MATCH(E957,'Cost_Components'!$A$2:$A$28,0)),"")</f>
      </c>
      <c r="AB957" s="96" t="str">
        <f>IFERROR(INDEX('Cost_Components'!$V$2:$V$28,MATCH(E957,'Cost_Components'!$A$2:$A$28,0)),"")</f>
      </c>
      <c r="AC957" s="97" t="str">
        <f>IFERROR(INDEX('Cost_Components'!$M$2:$M$28,MATCH(E957,'Cost_Components'!$A$2:$A$28,0)),"")</f>
      </c>
      <c r="AD957" s="98" t="str">
        <f>IFERROR(INDEX('Cost_Components'!$N$2:$N$28,MATCH(E957,'Cost_Components'!$A$2:$A$28,0)),"")</f>
      </c>
      <c r="AE957" s="34" t="str">
        <f>IFERROR(INDEX('Cost_Components'!$O$2:$O$28,MATCH(E957,'Cost_Components'!$A$2:$A$28,0)),"")</f>
      </c>
      <c r="AF957" s="99" t="n">
        <v>778520.885041636</v>
      </c>
      <c r="AG957" s="100" t="n">
        <v>840004.115385512</v>
      </c>
      <c r="AH957" s="101" t="str">
        <f>IF(H957="shared-count-once",COUNTIFS($A$2:$A$1405,A957,$B$2:$B$1405,B957,$E$2:$E$1405,E957),1)</f>
      </c>
      <c r="AI957" s="102" t="n">
        <v>318840890.732156</v>
      </c>
      <c r="AJ957" s="103" t="str">
        <f>IF(AI957=0,"",Q957/AI957)</f>
      </c>
      <c r="AK957" s="104" t="str">
        <f>IF(AI957=0,"",R957/AI957)</f>
      </c>
      <c r="AL957" s="105" t="str">
        <f>IF(AI957=0,"",S957/AI957)</f>
      </c>
      <c r="AM957" s="106" t="str">
        <f>IF(AI957=0,"",Y957/AI957)</f>
      </c>
    </row>
    <row r="958">
      <c r="A958" t="s">
        <v>115</v>
      </c>
      <c r="B958" s="73" t="n">
        <v>2045</v>
      </c>
      <c r="C958" t="s">
        <v>245</v>
      </c>
      <c r="D958" t="s">
        <v>211</v>
      </c>
      <c r="E958" s="74" t="s">
        <v>320</v>
      </c>
      <c r="F958" s="75" t="s">
        <v>321</v>
      </c>
      <c r="G958" s="76" t="s">
        <v>248</v>
      </c>
      <c r="H958" s="77" t="s">
        <v>240</v>
      </c>
      <c r="I958" s="78" t="s">
        <v>304</v>
      </c>
      <c r="J958" s="79" t="str">
        <f>IFERROR(INDEX('Cost_Components'!$K$2:$K$28,MATCH(E958,'Cost_Components'!$A$2:$A$28,0)),"")</f>
      </c>
      <c r="K958" s="80" t="str">
        <f>IF(OR(L958="",Z958="",AA958="",AB958=""),"",IF(B958&lt;AA958,L958,IF(B958&gt;AB958,Z958,L958+(Z958-L958)*MIN(MAX((B958-AA958+1)/MAX(AB958-AA958+1,1),0),1))))</f>
      </c>
      <c r="L958" s="81" t="str">
        <f>IFERROR(INDEX('Cost_Components'!$S$2:$S$28,MATCH(E958,'Cost_Components'!$A$2:$A$28,0)),"")</f>
      </c>
      <c r="M958" s="82" t="str">
        <f>IFERROR(INDEX('Cost_Components'!$L$2:$L$28,MATCH(E958,'Cost_Components'!$A$2:$A$28,0)),"")</f>
      </c>
      <c r="N958" s="83" t="str">
        <f>IFERROR(INDEX('Cost_Components'!$P$2:$P$28,MATCH(E958,'Cost_Components'!$A$2:$A$28,0)),"")</f>
      </c>
      <c r="O958" s="84" t="str">
        <f>AF958*J958</f>
      </c>
      <c r="P958" s="85" t="str">
        <f>AG958*J958</f>
      </c>
      <c r="Q958" s="86" t="str">
        <f>P958*L958*M958*N958</f>
      </c>
      <c r="R958" s="87" t="str">
        <f>O958*K958*M958*N958</f>
      </c>
      <c r="S958" s="88" t="str">
        <f>R958-Q958</f>
      </c>
      <c r="T958" s="34" t="str">
        <f>IFERROR(INDEX('Cost_Components'!$R$2:$R$28,MATCH(E958,'Cost_Components'!$A$2:$A$28,0)),"")</f>
      </c>
      <c r="U958" s="89" t="str">
        <f>IFERROR(INDEX('Cost_Components'!$Q$2:$Q$28,MATCH(E958,'Cost_Components'!$A$2:$A$28,0)),"")</f>
      </c>
      <c r="V958" s="90" t="str">
        <f>1/(1+'Calculation_Assumptions'!$B$5)^(B958-'Calculation_Assumptions'!$B$2)</f>
      </c>
      <c r="W958" s="91" t="str">
        <f>Q958*V958</f>
      </c>
      <c r="X958" s="92" t="str">
        <f>R958*V958</f>
      </c>
      <c r="Y958" s="93" t="str">
        <f>S958*V958</f>
      </c>
      <c r="Z958" s="94" t="str">
        <f>IFERROR(INDEX('Cost_Components'!$T$2:$T$28,MATCH(E958,'Cost_Components'!$A$2:$A$28,0)),"")</f>
      </c>
      <c r="AA958" s="95" t="str">
        <f>IFERROR(INDEX('Cost_Components'!$U$2:$U$28,MATCH(E958,'Cost_Components'!$A$2:$A$28,0)),"")</f>
      </c>
      <c r="AB958" s="96" t="str">
        <f>IFERROR(INDEX('Cost_Components'!$V$2:$V$28,MATCH(E958,'Cost_Components'!$A$2:$A$28,0)),"")</f>
      </c>
      <c r="AC958" s="97" t="str">
        <f>IFERROR(INDEX('Cost_Components'!$M$2:$M$28,MATCH(E958,'Cost_Components'!$A$2:$A$28,0)),"")</f>
      </c>
      <c r="AD958" s="98" t="str">
        <f>IFERROR(INDEX('Cost_Components'!$N$2:$N$28,MATCH(E958,'Cost_Components'!$A$2:$A$28,0)),"")</f>
      </c>
      <c r="AE958" s="34" t="str">
        <f>IFERROR(INDEX('Cost_Components'!$O$2:$O$28,MATCH(E958,'Cost_Components'!$A$2:$A$28,0)),"")</f>
      </c>
      <c r="AF958" s="99" t="n">
        <v>795985.633146707</v>
      </c>
      <c r="AG958" s="100" t="n">
        <v>862610.261507911</v>
      </c>
      <c r="AH958" s="101" t="str">
        <f>IF(H958="shared-count-once",COUNTIFS($A$2:$A$1405,A958,$B$2:$B$1405,B958,$E$2:$E$1405,E958),1)</f>
      </c>
      <c r="AI958" s="102" t="n">
        <v>319784682.33108</v>
      </c>
      <c r="AJ958" s="103" t="str">
        <f>IF(AI958=0,"",Q958/AI958)</f>
      </c>
      <c r="AK958" s="104" t="str">
        <f>IF(AI958=0,"",R958/AI958)</f>
      </c>
      <c r="AL958" s="105" t="str">
        <f>IF(AI958=0,"",S958/AI958)</f>
      </c>
      <c r="AM958" s="106" t="str">
        <f>IF(AI958=0,"",Y958/AI958)</f>
      </c>
    </row>
    <row r="959">
      <c r="A959" t="s">
        <v>115</v>
      </c>
      <c r="B959" s="73" t="n">
        <v>2046</v>
      </c>
      <c r="C959" t="s">
        <v>245</v>
      </c>
      <c r="D959" t="s">
        <v>211</v>
      </c>
      <c r="E959" s="74" t="s">
        <v>320</v>
      </c>
      <c r="F959" s="75" t="s">
        <v>321</v>
      </c>
      <c r="G959" s="76" t="s">
        <v>248</v>
      </c>
      <c r="H959" s="77" t="s">
        <v>240</v>
      </c>
      <c r="I959" s="78" t="s">
        <v>304</v>
      </c>
      <c r="J959" s="79" t="str">
        <f>IFERROR(INDEX('Cost_Components'!$K$2:$K$28,MATCH(E959,'Cost_Components'!$A$2:$A$28,0)),"")</f>
      </c>
      <c r="K959" s="80" t="str">
        <f>IF(OR(L959="",Z959="",AA959="",AB959=""),"",IF(B959&lt;AA959,L959,IF(B959&gt;AB959,Z959,L959+(Z959-L959)*MIN(MAX((B959-AA959+1)/MAX(AB959-AA959+1,1),0),1))))</f>
      </c>
      <c r="L959" s="81" t="str">
        <f>IFERROR(INDEX('Cost_Components'!$S$2:$S$28,MATCH(E959,'Cost_Components'!$A$2:$A$28,0)),"")</f>
      </c>
      <c r="M959" s="82" t="str">
        <f>IFERROR(INDEX('Cost_Components'!$L$2:$L$28,MATCH(E959,'Cost_Components'!$A$2:$A$28,0)),"")</f>
      </c>
      <c r="N959" s="83" t="str">
        <f>IFERROR(INDEX('Cost_Components'!$P$2:$P$28,MATCH(E959,'Cost_Components'!$A$2:$A$28,0)),"")</f>
      </c>
      <c r="O959" s="84" t="str">
        <f>AF959*J959</f>
      </c>
      <c r="P959" s="85" t="str">
        <f>AG959*J959</f>
      </c>
      <c r="Q959" s="86" t="str">
        <f>P959*L959*M959*N959</f>
      </c>
      <c r="R959" s="87" t="str">
        <f>O959*K959*M959*N959</f>
      </c>
      <c r="S959" s="88" t="str">
        <f>R959-Q959</f>
      </c>
      <c r="T959" s="34" t="str">
        <f>IFERROR(INDEX('Cost_Components'!$R$2:$R$28,MATCH(E959,'Cost_Components'!$A$2:$A$28,0)),"")</f>
      </c>
      <c r="U959" s="89" t="str">
        <f>IFERROR(INDEX('Cost_Components'!$Q$2:$Q$28,MATCH(E959,'Cost_Components'!$A$2:$A$28,0)),"")</f>
      </c>
      <c r="V959" s="90" t="str">
        <f>1/(1+'Calculation_Assumptions'!$B$5)^(B959-'Calculation_Assumptions'!$B$2)</f>
      </c>
      <c r="W959" s="91" t="str">
        <f>Q959*V959</f>
      </c>
      <c r="X959" s="92" t="str">
        <f>R959*V959</f>
      </c>
      <c r="Y959" s="93" t="str">
        <f>S959*V959</f>
      </c>
      <c r="Z959" s="94" t="str">
        <f>IFERROR(INDEX('Cost_Components'!$T$2:$T$28,MATCH(E959,'Cost_Components'!$A$2:$A$28,0)),"")</f>
      </c>
      <c r="AA959" s="95" t="str">
        <f>IFERROR(INDEX('Cost_Components'!$U$2:$U$28,MATCH(E959,'Cost_Components'!$A$2:$A$28,0)),"")</f>
      </c>
      <c r="AB959" s="96" t="str">
        <f>IFERROR(INDEX('Cost_Components'!$V$2:$V$28,MATCH(E959,'Cost_Components'!$A$2:$A$28,0)),"")</f>
      </c>
      <c r="AC959" s="97" t="str">
        <f>IFERROR(INDEX('Cost_Components'!$M$2:$M$28,MATCH(E959,'Cost_Components'!$A$2:$A$28,0)),"")</f>
      </c>
      <c r="AD959" s="98" t="str">
        <f>IFERROR(INDEX('Cost_Components'!$N$2:$N$28,MATCH(E959,'Cost_Components'!$A$2:$A$28,0)),"")</f>
      </c>
      <c r="AE959" s="34" t="str">
        <f>IFERROR(INDEX('Cost_Components'!$O$2:$O$28,MATCH(E959,'Cost_Components'!$A$2:$A$28,0)),"")</f>
      </c>
      <c r="AF959" s="99" t="n">
        <v>813053.393982479</v>
      </c>
      <c r="AG959" s="100" t="n">
        <v>884924.024595172</v>
      </c>
      <c r="AH959" s="101" t="str">
        <f>IF(H959="shared-count-once",COUNTIFS($A$2:$A$1405,A959,$B$2:$B$1405,B959,$E$2:$E$1405,E959),1)</f>
      </c>
      <c r="AI959" s="102" t="n">
        <v>320645615.981408</v>
      </c>
      <c r="AJ959" s="103" t="str">
        <f>IF(AI959=0,"",Q959/AI959)</f>
      </c>
      <c r="AK959" s="104" t="str">
        <f>IF(AI959=0,"",R959/AI959)</f>
      </c>
      <c r="AL959" s="105" t="str">
        <f>IF(AI959=0,"",S959/AI959)</f>
      </c>
      <c r="AM959" s="106" t="str">
        <f>IF(AI959=0,"",Y959/AI959)</f>
      </c>
    </row>
    <row r="960">
      <c r="A960" t="s">
        <v>115</v>
      </c>
      <c r="B960" s="73" t="n">
        <v>2047</v>
      </c>
      <c r="C960" t="s">
        <v>245</v>
      </c>
      <c r="D960" t="s">
        <v>211</v>
      </c>
      <c r="E960" s="74" t="s">
        <v>320</v>
      </c>
      <c r="F960" s="75" t="s">
        <v>321</v>
      </c>
      <c r="G960" s="76" t="s">
        <v>248</v>
      </c>
      <c r="H960" s="77" t="s">
        <v>240</v>
      </c>
      <c r="I960" s="78" t="s">
        <v>304</v>
      </c>
      <c r="J960" s="79" t="str">
        <f>IFERROR(INDEX('Cost_Components'!$K$2:$K$28,MATCH(E960,'Cost_Components'!$A$2:$A$28,0)),"")</f>
      </c>
      <c r="K960" s="80" t="str">
        <f>IF(OR(L960="",Z960="",AA960="",AB960=""),"",IF(B960&lt;AA960,L960,IF(B960&gt;AB960,Z960,L960+(Z960-L960)*MIN(MAX((B960-AA960+1)/MAX(AB960-AA960+1,1),0),1))))</f>
      </c>
      <c r="L960" s="81" t="str">
        <f>IFERROR(INDEX('Cost_Components'!$S$2:$S$28,MATCH(E960,'Cost_Components'!$A$2:$A$28,0)),"")</f>
      </c>
      <c r="M960" s="82" t="str">
        <f>IFERROR(INDEX('Cost_Components'!$L$2:$L$28,MATCH(E960,'Cost_Components'!$A$2:$A$28,0)),"")</f>
      </c>
      <c r="N960" s="83" t="str">
        <f>IFERROR(INDEX('Cost_Components'!$P$2:$P$28,MATCH(E960,'Cost_Components'!$A$2:$A$28,0)),"")</f>
      </c>
      <c r="O960" s="84" t="str">
        <f>AF960*J960</f>
      </c>
      <c r="P960" s="85" t="str">
        <f>AG960*J960</f>
      </c>
      <c r="Q960" s="86" t="str">
        <f>P960*L960*M960*N960</f>
      </c>
      <c r="R960" s="87" t="str">
        <f>O960*K960*M960*N960</f>
      </c>
      <c r="S960" s="88" t="str">
        <f>R960-Q960</f>
      </c>
      <c r="T960" s="34" t="str">
        <f>IFERROR(INDEX('Cost_Components'!$R$2:$R$28,MATCH(E960,'Cost_Components'!$A$2:$A$28,0)),"")</f>
      </c>
      <c r="U960" s="89" t="str">
        <f>IFERROR(INDEX('Cost_Components'!$Q$2:$Q$28,MATCH(E960,'Cost_Components'!$A$2:$A$28,0)),"")</f>
      </c>
      <c r="V960" s="90" t="str">
        <f>1/(1+'Calculation_Assumptions'!$B$5)^(B960-'Calculation_Assumptions'!$B$2)</f>
      </c>
      <c r="W960" s="91" t="str">
        <f>Q960*V960</f>
      </c>
      <c r="X960" s="92" t="str">
        <f>R960*V960</f>
      </c>
      <c r="Y960" s="93" t="str">
        <f>S960*V960</f>
      </c>
      <c r="Z960" s="94" t="str">
        <f>IFERROR(INDEX('Cost_Components'!$T$2:$T$28,MATCH(E960,'Cost_Components'!$A$2:$A$28,0)),"")</f>
      </c>
      <c r="AA960" s="95" t="str">
        <f>IFERROR(INDEX('Cost_Components'!$U$2:$U$28,MATCH(E960,'Cost_Components'!$A$2:$A$28,0)),"")</f>
      </c>
      <c r="AB960" s="96" t="str">
        <f>IFERROR(INDEX('Cost_Components'!$V$2:$V$28,MATCH(E960,'Cost_Components'!$A$2:$A$28,0)),"")</f>
      </c>
      <c r="AC960" s="97" t="str">
        <f>IFERROR(INDEX('Cost_Components'!$M$2:$M$28,MATCH(E960,'Cost_Components'!$A$2:$A$28,0)),"")</f>
      </c>
      <c r="AD960" s="98" t="str">
        <f>IFERROR(INDEX('Cost_Components'!$N$2:$N$28,MATCH(E960,'Cost_Components'!$A$2:$A$28,0)),"")</f>
      </c>
      <c r="AE960" s="34" t="str">
        <f>IFERROR(INDEX('Cost_Components'!$O$2:$O$28,MATCH(E960,'Cost_Components'!$A$2:$A$28,0)),"")</f>
      </c>
      <c r="AF960" s="99" t="n">
        <v>829783.206286405</v>
      </c>
      <c r="AG960" s="100" t="n">
        <v>907050.931801593</v>
      </c>
      <c r="AH960" s="101" t="str">
        <f>IF(H960="shared-count-once",COUNTIFS($A$2:$A$1405,A960,$B$2:$B$1405,B960,$E$2:$E$1405,E960),1)</f>
      </c>
      <c r="AI960" s="102" t="n">
        <v>321429520.522875</v>
      </c>
      <c r="AJ960" s="103" t="str">
        <f>IF(AI960=0,"",Q960/AI960)</f>
      </c>
      <c r="AK960" s="104" t="str">
        <f>IF(AI960=0,"",R960/AI960)</f>
      </c>
      <c r="AL960" s="105" t="str">
        <f>IF(AI960=0,"",S960/AI960)</f>
      </c>
      <c r="AM960" s="106" t="str">
        <f>IF(AI960=0,"",Y960/AI960)</f>
      </c>
    </row>
    <row r="961">
      <c r="A961" t="s">
        <v>115</v>
      </c>
      <c r="B961" s="73" t="n">
        <v>2048</v>
      </c>
      <c r="C961" t="s">
        <v>245</v>
      </c>
      <c r="D961" t="s">
        <v>211</v>
      </c>
      <c r="E961" s="74" t="s">
        <v>320</v>
      </c>
      <c r="F961" s="75" t="s">
        <v>321</v>
      </c>
      <c r="G961" s="76" t="s">
        <v>248</v>
      </c>
      <c r="H961" s="77" t="s">
        <v>240</v>
      </c>
      <c r="I961" s="78" t="s">
        <v>304</v>
      </c>
      <c r="J961" s="79" t="str">
        <f>IFERROR(INDEX('Cost_Components'!$K$2:$K$28,MATCH(E961,'Cost_Components'!$A$2:$A$28,0)),"")</f>
      </c>
      <c r="K961" s="80" t="str">
        <f>IF(OR(L961="",Z961="",AA961="",AB961=""),"",IF(B961&lt;AA961,L961,IF(B961&gt;AB961,Z961,L961+(Z961-L961)*MIN(MAX((B961-AA961+1)/MAX(AB961-AA961+1,1),0),1))))</f>
      </c>
      <c r="L961" s="81" t="str">
        <f>IFERROR(INDEX('Cost_Components'!$S$2:$S$28,MATCH(E961,'Cost_Components'!$A$2:$A$28,0)),"")</f>
      </c>
      <c r="M961" s="82" t="str">
        <f>IFERROR(INDEX('Cost_Components'!$L$2:$L$28,MATCH(E961,'Cost_Components'!$A$2:$A$28,0)),"")</f>
      </c>
      <c r="N961" s="83" t="str">
        <f>IFERROR(INDEX('Cost_Components'!$P$2:$P$28,MATCH(E961,'Cost_Components'!$A$2:$A$28,0)),"")</f>
      </c>
      <c r="O961" s="84" t="str">
        <f>AF961*J961</f>
      </c>
      <c r="P961" s="85" t="str">
        <f>AG961*J961</f>
      </c>
      <c r="Q961" s="86" t="str">
        <f>P961*L961*M961*N961</f>
      </c>
      <c r="R961" s="87" t="str">
        <f>O961*K961*M961*N961</f>
      </c>
      <c r="S961" s="88" t="str">
        <f>R961-Q961</f>
      </c>
      <c r="T961" s="34" t="str">
        <f>IFERROR(INDEX('Cost_Components'!$R$2:$R$28,MATCH(E961,'Cost_Components'!$A$2:$A$28,0)),"")</f>
      </c>
      <c r="U961" s="89" t="str">
        <f>IFERROR(INDEX('Cost_Components'!$Q$2:$Q$28,MATCH(E961,'Cost_Components'!$A$2:$A$28,0)),"")</f>
      </c>
      <c r="V961" s="90" t="str">
        <f>1/(1+'Calculation_Assumptions'!$B$5)^(B961-'Calculation_Assumptions'!$B$2)</f>
      </c>
      <c r="W961" s="91" t="str">
        <f>Q961*V961</f>
      </c>
      <c r="X961" s="92" t="str">
        <f>R961*V961</f>
      </c>
      <c r="Y961" s="93" t="str">
        <f>S961*V961</f>
      </c>
      <c r="Z961" s="94" t="str">
        <f>IFERROR(INDEX('Cost_Components'!$T$2:$T$28,MATCH(E961,'Cost_Components'!$A$2:$A$28,0)),"")</f>
      </c>
      <c r="AA961" s="95" t="str">
        <f>IFERROR(INDEX('Cost_Components'!$U$2:$U$28,MATCH(E961,'Cost_Components'!$A$2:$A$28,0)),"")</f>
      </c>
      <c r="AB961" s="96" t="str">
        <f>IFERROR(INDEX('Cost_Components'!$V$2:$V$28,MATCH(E961,'Cost_Components'!$A$2:$A$28,0)),"")</f>
      </c>
      <c r="AC961" s="97" t="str">
        <f>IFERROR(INDEX('Cost_Components'!$M$2:$M$28,MATCH(E961,'Cost_Components'!$A$2:$A$28,0)),"")</f>
      </c>
      <c r="AD961" s="98" t="str">
        <f>IFERROR(INDEX('Cost_Components'!$N$2:$N$28,MATCH(E961,'Cost_Components'!$A$2:$A$28,0)),"")</f>
      </c>
      <c r="AE961" s="34" t="str">
        <f>IFERROR(INDEX('Cost_Components'!$O$2:$O$28,MATCH(E961,'Cost_Components'!$A$2:$A$28,0)),"")</f>
      </c>
      <c r="AF961" s="99" t="n">
        <v>846925.501426773</v>
      </c>
      <c r="AG961" s="100" t="n">
        <v>929922.545249254</v>
      </c>
      <c r="AH961" s="101" t="str">
        <f>IF(H961="shared-count-once",COUNTIFS($A$2:$A$1405,A961,$B$2:$B$1405,B961,$E$2:$E$1405,E961),1)</f>
      </c>
      <c r="AI961" s="102" t="n">
        <v>322136832.260161</v>
      </c>
      <c r="AJ961" s="103" t="str">
        <f>IF(AI961=0,"",Q961/AI961)</f>
      </c>
      <c r="AK961" s="104" t="str">
        <f>IF(AI961=0,"",R961/AI961)</f>
      </c>
      <c r="AL961" s="105" t="str">
        <f>IF(AI961=0,"",S961/AI961)</f>
      </c>
      <c r="AM961" s="106" t="str">
        <f>IF(AI961=0,"",Y961/AI961)</f>
      </c>
    </row>
    <row r="962">
      <c r="A962" t="s">
        <v>115</v>
      </c>
      <c r="B962" s="73" t="n">
        <v>2049</v>
      </c>
      <c r="C962" t="s">
        <v>245</v>
      </c>
      <c r="D962" t="s">
        <v>211</v>
      </c>
      <c r="E962" s="74" t="s">
        <v>320</v>
      </c>
      <c r="F962" s="75" t="s">
        <v>321</v>
      </c>
      <c r="G962" s="76" t="s">
        <v>248</v>
      </c>
      <c r="H962" s="77" t="s">
        <v>240</v>
      </c>
      <c r="I962" s="78" t="s">
        <v>304</v>
      </c>
      <c r="J962" s="79" t="str">
        <f>IFERROR(INDEX('Cost_Components'!$K$2:$K$28,MATCH(E962,'Cost_Components'!$A$2:$A$28,0)),"")</f>
      </c>
      <c r="K962" s="80" t="str">
        <f>IF(OR(L962="",Z962="",AA962="",AB962=""),"",IF(B962&lt;AA962,L962,IF(B962&gt;AB962,Z962,L962+(Z962-L962)*MIN(MAX((B962-AA962+1)/MAX(AB962-AA962+1,1),0),1))))</f>
      </c>
      <c r="L962" s="81" t="str">
        <f>IFERROR(INDEX('Cost_Components'!$S$2:$S$28,MATCH(E962,'Cost_Components'!$A$2:$A$28,0)),"")</f>
      </c>
      <c r="M962" s="82" t="str">
        <f>IFERROR(INDEX('Cost_Components'!$L$2:$L$28,MATCH(E962,'Cost_Components'!$A$2:$A$28,0)),"")</f>
      </c>
      <c r="N962" s="83" t="str">
        <f>IFERROR(INDEX('Cost_Components'!$P$2:$P$28,MATCH(E962,'Cost_Components'!$A$2:$A$28,0)),"")</f>
      </c>
      <c r="O962" s="84" t="str">
        <f>AF962*J962</f>
      </c>
      <c r="P962" s="85" t="str">
        <f>AG962*J962</f>
      </c>
      <c r="Q962" s="86" t="str">
        <f>P962*L962*M962*N962</f>
      </c>
      <c r="R962" s="87" t="str">
        <f>O962*K962*M962*N962</f>
      </c>
      <c r="S962" s="88" t="str">
        <f>R962-Q962</f>
      </c>
      <c r="T962" s="34" t="str">
        <f>IFERROR(INDEX('Cost_Components'!$R$2:$R$28,MATCH(E962,'Cost_Components'!$A$2:$A$28,0)),"")</f>
      </c>
      <c r="U962" s="89" t="str">
        <f>IFERROR(INDEX('Cost_Components'!$Q$2:$Q$28,MATCH(E962,'Cost_Components'!$A$2:$A$28,0)),"")</f>
      </c>
      <c r="V962" s="90" t="str">
        <f>1/(1+'Calculation_Assumptions'!$B$5)^(B962-'Calculation_Assumptions'!$B$2)</f>
      </c>
      <c r="W962" s="91" t="str">
        <f>Q962*V962</f>
      </c>
      <c r="X962" s="92" t="str">
        <f>R962*V962</f>
      </c>
      <c r="Y962" s="93" t="str">
        <f>S962*V962</f>
      </c>
      <c r="Z962" s="94" t="str">
        <f>IFERROR(INDEX('Cost_Components'!$T$2:$T$28,MATCH(E962,'Cost_Components'!$A$2:$A$28,0)),"")</f>
      </c>
      <c r="AA962" s="95" t="str">
        <f>IFERROR(INDEX('Cost_Components'!$U$2:$U$28,MATCH(E962,'Cost_Components'!$A$2:$A$28,0)),"")</f>
      </c>
      <c r="AB962" s="96" t="str">
        <f>IFERROR(INDEX('Cost_Components'!$V$2:$V$28,MATCH(E962,'Cost_Components'!$A$2:$A$28,0)),"")</f>
      </c>
      <c r="AC962" s="97" t="str">
        <f>IFERROR(INDEX('Cost_Components'!$M$2:$M$28,MATCH(E962,'Cost_Components'!$A$2:$A$28,0)),"")</f>
      </c>
      <c r="AD962" s="98" t="str">
        <f>IFERROR(INDEX('Cost_Components'!$N$2:$N$28,MATCH(E962,'Cost_Components'!$A$2:$A$28,0)),"")</f>
      </c>
      <c r="AE962" s="34" t="str">
        <f>IFERROR(INDEX('Cost_Components'!$O$2:$O$28,MATCH(E962,'Cost_Components'!$A$2:$A$28,0)),"")</f>
      </c>
      <c r="AF962" s="99" t="n">
        <v>863518.284934946</v>
      </c>
      <c r="AG962" s="100" t="n">
        <v>952329.698087726</v>
      </c>
      <c r="AH962" s="101" t="str">
        <f>IF(H962="shared-count-once",COUNTIFS($A$2:$A$1405,A962,$B$2:$B$1405,B962,$E$2:$E$1405,E962),1)</f>
      </c>
      <c r="AI962" s="102" t="n">
        <v>322765819.752681</v>
      </c>
      <c r="AJ962" s="103" t="str">
        <f>IF(AI962=0,"",Q962/AI962)</f>
      </c>
      <c r="AK962" s="104" t="str">
        <f>IF(AI962=0,"",R962/AI962)</f>
      </c>
      <c r="AL962" s="105" t="str">
        <f>IF(AI962=0,"",S962/AI962)</f>
      </c>
      <c r="AM962" s="106" t="str">
        <f>IF(AI962=0,"",Y962/AI962)</f>
      </c>
    </row>
    <row r="963">
      <c r="A963" t="s">
        <v>115</v>
      </c>
      <c r="B963" s="73" t="n">
        <v>2050</v>
      </c>
      <c r="C963" t="s">
        <v>245</v>
      </c>
      <c r="D963" t="s">
        <v>211</v>
      </c>
      <c r="E963" s="74" t="s">
        <v>320</v>
      </c>
      <c r="F963" s="75" t="s">
        <v>321</v>
      </c>
      <c r="G963" s="76" t="s">
        <v>248</v>
      </c>
      <c r="H963" s="77" t="s">
        <v>240</v>
      </c>
      <c r="I963" s="78" t="s">
        <v>304</v>
      </c>
      <c r="J963" s="79" t="str">
        <f>IFERROR(INDEX('Cost_Components'!$K$2:$K$28,MATCH(E963,'Cost_Components'!$A$2:$A$28,0)),"")</f>
      </c>
      <c r="K963" s="80" t="str">
        <f>IF(OR(L963="",Z963="",AA963="",AB963=""),"",IF(B963&lt;AA963,L963,IF(B963&gt;AB963,Z963,L963+(Z963-L963)*MIN(MAX((B963-AA963+1)/MAX(AB963-AA963+1,1),0),1))))</f>
      </c>
      <c r="L963" s="81" t="str">
        <f>IFERROR(INDEX('Cost_Components'!$S$2:$S$28,MATCH(E963,'Cost_Components'!$A$2:$A$28,0)),"")</f>
      </c>
      <c r="M963" s="82" t="str">
        <f>IFERROR(INDEX('Cost_Components'!$L$2:$L$28,MATCH(E963,'Cost_Components'!$A$2:$A$28,0)),"")</f>
      </c>
      <c r="N963" s="83" t="str">
        <f>IFERROR(INDEX('Cost_Components'!$P$2:$P$28,MATCH(E963,'Cost_Components'!$A$2:$A$28,0)),"")</f>
      </c>
      <c r="O963" s="84" t="str">
        <f>AF963*J963</f>
      </c>
      <c r="P963" s="85" t="str">
        <f>AG963*J963</f>
      </c>
      <c r="Q963" s="86" t="str">
        <f>P963*L963*M963*N963</f>
      </c>
      <c r="R963" s="87" t="str">
        <f>O963*K963*M963*N963</f>
      </c>
      <c r="S963" s="88" t="str">
        <f>R963-Q963</f>
      </c>
      <c r="T963" s="34" t="str">
        <f>IFERROR(INDEX('Cost_Components'!$R$2:$R$28,MATCH(E963,'Cost_Components'!$A$2:$A$28,0)),"")</f>
      </c>
      <c r="U963" s="89" t="str">
        <f>IFERROR(INDEX('Cost_Components'!$Q$2:$Q$28,MATCH(E963,'Cost_Components'!$A$2:$A$28,0)),"")</f>
      </c>
      <c r="V963" s="90" t="str">
        <f>1/(1+'Calculation_Assumptions'!$B$5)^(B963-'Calculation_Assumptions'!$B$2)</f>
      </c>
      <c r="W963" s="91" t="str">
        <f>Q963*V963</f>
      </c>
      <c r="X963" s="92" t="str">
        <f>R963*V963</f>
      </c>
      <c r="Y963" s="93" t="str">
        <f>S963*V963</f>
      </c>
      <c r="Z963" s="94" t="str">
        <f>IFERROR(INDEX('Cost_Components'!$T$2:$T$28,MATCH(E963,'Cost_Components'!$A$2:$A$28,0)),"")</f>
      </c>
      <c r="AA963" s="95" t="str">
        <f>IFERROR(INDEX('Cost_Components'!$U$2:$U$28,MATCH(E963,'Cost_Components'!$A$2:$A$28,0)),"")</f>
      </c>
      <c r="AB963" s="96" t="str">
        <f>IFERROR(INDEX('Cost_Components'!$V$2:$V$28,MATCH(E963,'Cost_Components'!$A$2:$A$28,0)),"")</f>
      </c>
      <c r="AC963" s="97" t="str">
        <f>IFERROR(INDEX('Cost_Components'!$M$2:$M$28,MATCH(E963,'Cost_Components'!$A$2:$A$28,0)),"")</f>
      </c>
      <c r="AD963" s="98" t="str">
        <f>IFERROR(INDEX('Cost_Components'!$N$2:$N$28,MATCH(E963,'Cost_Components'!$A$2:$A$28,0)),"")</f>
      </c>
      <c r="AE963" s="34" t="str">
        <f>IFERROR(INDEX('Cost_Components'!$O$2:$O$28,MATCH(E963,'Cost_Components'!$A$2:$A$28,0)),"")</f>
      </c>
      <c r="AF963" s="99" t="n">
        <v>879235.778622948</v>
      </c>
      <c r="AG963" s="100" t="n">
        <v>973821.137530839</v>
      </c>
      <c r="AH963" s="101" t="str">
        <f>IF(H963="shared-count-once",COUNTIFS($A$2:$A$1405,A963,$B$2:$B$1405,B963,$E$2:$E$1405,E963),1)</f>
      </c>
      <c r="AI963" s="102" t="n">
        <v>323312042.563285</v>
      </c>
      <c r="AJ963" s="103" t="str">
        <f>IF(AI963=0,"",Q963/AI963)</f>
      </c>
      <c r="AK963" s="104" t="str">
        <f>IF(AI963=0,"",R963/AI963)</f>
      </c>
      <c r="AL963" s="105" t="str">
        <f>IF(AI963=0,"",S963/AI963)</f>
      </c>
      <c r="AM963" s="106" t="str">
        <f>IF(AI963=0,"",Y963/AI963)</f>
      </c>
    </row>
    <row r="964">
      <c r="A964" t="s">
        <v>115</v>
      </c>
      <c r="B964" s="73" t="n">
        <v>2025</v>
      </c>
      <c r="C964" t="s">
        <v>245</v>
      </c>
      <c r="D964" t="s">
        <v>211</v>
      </c>
      <c r="E964" s="74" t="s">
        <v>322</v>
      </c>
      <c r="F964" s="75" t="s">
        <v>323</v>
      </c>
      <c r="G964" s="76" t="s">
        <v>248</v>
      </c>
      <c r="H964" s="77" t="s">
        <v>240</v>
      </c>
      <c r="I964" s="78" t="s">
        <v>304</v>
      </c>
      <c r="J964" s="79" t="str">
        <f>IFERROR(INDEX('Cost_Components'!$K$2:$K$28,MATCH(E964,'Cost_Components'!$A$2:$A$28,0)),"")</f>
      </c>
      <c r="K964" s="80" t="str">
        <f>IF(OR(L964="",Z964="",AA964="",AB964=""),"",IF(B964&lt;AA964,L964,IF(B964&gt;AB964,Z964,L964+(Z964-L964)*MIN(MAX((B964-AA964+1)/MAX(AB964-AA964+1,1),0),1))))</f>
      </c>
      <c r="L964" s="81" t="str">
        <f>IFERROR(INDEX('Cost_Components'!$S$2:$S$28,MATCH(E964,'Cost_Components'!$A$2:$A$28,0)),"")</f>
      </c>
      <c r="M964" s="82" t="str">
        <f>IFERROR(INDEX('Cost_Components'!$L$2:$L$28,MATCH(E964,'Cost_Components'!$A$2:$A$28,0)),"")</f>
      </c>
      <c r="N964" s="83" t="str">
        <f>IFERROR(INDEX('Cost_Components'!$P$2:$P$28,MATCH(E964,'Cost_Components'!$A$2:$A$28,0)),"")</f>
      </c>
      <c r="O964" s="84" t="str">
        <f>AF964*J964</f>
      </c>
      <c r="P964" s="85" t="str">
        <f>AG964*J964</f>
      </c>
      <c r="Q964" s="86" t="str">
        <f>P964*L964*M964*N964</f>
      </c>
      <c r="R964" s="87" t="str">
        <f>O964*K964*M964*N964</f>
      </c>
      <c r="S964" s="88" t="str">
        <f>R964-Q964</f>
      </c>
      <c r="T964" s="34" t="str">
        <f>IFERROR(INDEX('Cost_Components'!$R$2:$R$28,MATCH(E964,'Cost_Components'!$A$2:$A$28,0)),"")</f>
      </c>
      <c r="U964" s="89" t="str">
        <f>IFERROR(INDEX('Cost_Components'!$Q$2:$Q$28,MATCH(E964,'Cost_Components'!$A$2:$A$28,0)),"")</f>
      </c>
      <c r="V964" s="90" t="str">
        <f>1/(1+'Calculation_Assumptions'!$B$5)^(B964-'Calculation_Assumptions'!$B$2)</f>
      </c>
      <c r="W964" s="91" t="str">
        <f>Q964*V964</f>
      </c>
      <c r="X964" s="92" t="str">
        <f>R964*V964</f>
      </c>
      <c r="Y964" s="93" t="str">
        <f>S964*V964</f>
      </c>
      <c r="Z964" s="94" t="str">
        <f>IFERROR(INDEX('Cost_Components'!$T$2:$T$28,MATCH(E964,'Cost_Components'!$A$2:$A$28,0)),"")</f>
      </c>
      <c r="AA964" s="95" t="str">
        <f>IFERROR(INDEX('Cost_Components'!$U$2:$U$28,MATCH(E964,'Cost_Components'!$A$2:$A$28,0)),"")</f>
      </c>
      <c r="AB964" s="96" t="str">
        <f>IFERROR(INDEX('Cost_Components'!$V$2:$V$28,MATCH(E964,'Cost_Components'!$A$2:$A$28,0)),"")</f>
      </c>
      <c r="AC964" s="97" t="str">
        <f>IFERROR(INDEX('Cost_Components'!$M$2:$M$28,MATCH(E964,'Cost_Components'!$A$2:$A$28,0)),"")</f>
      </c>
      <c r="AD964" s="98" t="str">
        <f>IFERROR(INDEX('Cost_Components'!$N$2:$N$28,MATCH(E964,'Cost_Components'!$A$2:$A$28,0)),"")</f>
      </c>
      <c r="AE964" s="34" t="str">
        <f>IFERROR(INDEX('Cost_Components'!$O$2:$O$28,MATCH(E964,'Cost_Components'!$A$2:$A$28,0)),"")</f>
      </c>
      <c r="AF964" s="99" t="n">
        <v>468212.90790893</v>
      </c>
      <c r="AG964" s="100" t="n">
        <v>468662.558566239</v>
      </c>
      <c r="AH964" s="101" t="str">
        <f>IF(H964="shared-count-once",COUNTIFS($A$2:$A$1405,A964,$B$2:$B$1405,B964,$E$2:$E$1405,E964),1)</f>
      </c>
      <c r="AI964" s="102" t="n">
        <v>288391907.644456</v>
      </c>
      <c r="AJ964" s="103" t="str">
        <f>IF(AI964=0,"",Q964/AI964)</f>
      </c>
      <c r="AK964" s="104" t="str">
        <f>IF(AI964=0,"",R964/AI964)</f>
      </c>
      <c r="AL964" s="105" t="str">
        <f>IF(AI964=0,"",S964/AI964)</f>
      </c>
      <c r="AM964" s="106" t="str">
        <f>IF(AI964=0,"",Y964/AI964)</f>
      </c>
    </row>
    <row r="965">
      <c r="A965" t="s">
        <v>115</v>
      </c>
      <c r="B965" s="73" t="n">
        <v>2026</v>
      </c>
      <c r="C965" t="s">
        <v>245</v>
      </c>
      <c r="D965" t="s">
        <v>211</v>
      </c>
      <c r="E965" s="74" t="s">
        <v>322</v>
      </c>
      <c r="F965" s="75" t="s">
        <v>323</v>
      </c>
      <c r="G965" s="76" t="s">
        <v>248</v>
      </c>
      <c r="H965" s="77" t="s">
        <v>240</v>
      </c>
      <c r="I965" s="78" t="s">
        <v>304</v>
      </c>
      <c r="J965" s="79" t="str">
        <f>IFERROR(INDEX('Cost_Components'!$K$2:$K$28,MATCH(E965,'Cost_Components'!$A$2:$A$28,0)),"")</f>
      </c>
      <c r="K965" s="80" t="str">
        <f>IF(OR(L965="",Z965="",AA965="",AB965=""),"",IF(B965&lt;AA965,L965,IF(B965&gt;AB965,Z965,L965+(Z965-L965)*MIN(MAX((B965-AA965+1)/MAX(AB965-AA965+1,1),0),1))))</f>
      </c>
      <c r="L965" s="81" t="str">
        <f>IFERROR(INDEX('Cost_Components'!$S$2:$S$28,MATCH(E965,'Cost_Components'!$A$2:$A$28,0)),"")</f>
      </c>
      <c r="M965" s="82" t="str">
        <f>IFERROR(INDEX('Cost_Components'!$L$2:$L$28,MATCH(E965,'Cost_Components'!$A$2:$A$28,0)),"")</f>
      </c>
      <c r="N965" s="83" t="str">
        <f>IFERROR(INDEX('Cost_Components'!$P$2:$P$28,MATCH(E965,'Cost_Components'!$A$2:$A$28,0)),"")</f>
      </c>
      <c r="O965" s="84" t="str">
        <f>AF965*J965</f>
      </c>
      <c r="P965" s="85" t="str">
        <f>AG965*J965</f>
      </c>
      <c r="Q965" s="86" t="str">
        <f>P965*L965*M965*N965</f>
      </c>
      <c r="R965" s="87" t="str">
        <f>O965*K965*M965*N965</f>
      </c>
      <c r="S965" s="88" t="str">
        <f>R965-Q965</f>
      </c>
      <c r="T965" s="34" t="str">
        <f>IFERROR(INDEX('Cost_Components'!$R$2:$R$28,MATCH(E965,'Cost_Components'!$A$2:$A$28,0)),"")</f>
      </c>
      <c r="U965" s="89" t="str">
        <f>IFERROR(INDEX('Cost_Components'!$Q$2:$Q$28,MATCH(E965,'Cost_Components'!$A$2:$A$28,0)),"")</f>
      </c>
      <c r="V965" s="90" t="str">
        <f>1/(1+'Calculation_Assumptions'!$B$5)^(B965-'Calculation_Assumptions'!$B$2)</f>
      </c>
      <c r="W965" s="91" t="str">
        <f>Q965*V965</f>
      </c>
      <c r="X965" s="92" t="str">
        <f>R965*V965</f>
      </c>
      <c r="Y965" s="93" t="str">
        <f>S965*V965</f>
      </c>
      <c r="Z965" s="94" t="str">
        <f>IFERROR(INDEX('Cost_Components'!$T$2:$T$28,MATCH(E965,'Cost_Components'!$A$2:$A$28,0)),"")</f>
      </c>
      <c r="AA965" s="95" t="str">
        <f>IFERROR(INDEX('Cost_Components'!$U$2:$U$28,MATCH(E965,'Cost_Components'!$A$2:$A$28,0)),"")</f>
      </c>
      <c r="AB965" s="96" t="str">
        <f>IFERROR(INDEX('Cost_Components'!$V$2:$V$28,MATCH(E965,'Cost_Components'!$A$2:$A$28,0)),"")</f>
      </c>
      <c r="AC965" s="97" t="str">
        <f>IFERROR(INDEX('Cost_Components'!$M$2:$M$28,MATCH(E965,'Cost_Components'!$A$2:$A$28,0)),"")</f>
      </c>
      <c r="AD965" s="98" t="str">
        <f>IFERROR(INDEX('Cost_Components'!$N$2:$N$28,MATCH(E965,'Cost_Components'!$A$2:$A$28,0)),"")</f>
      </c>
      <c r="AE965" s="34" t="str">
        <f>IFERROR(INDEX('Cost_Components'!$O$2:$O$28,MATCH(E965,'Cost_Components'!$A$2:$A$28,0)),"")</f>
      </c>
      <c r="AF965" s="99" t="n">
        <v>481149.274436745</v>
      </c>
      <c r="AG965" s="100" t="n">
        <v>482463.74716997</v>
      </c>
      <c r="AH965" s="101" t="str">
        <f>IF(H965="shared-count-once",COUNTIFS($A$2:$A$1405,A965,$B$2:$B$1405,B965,$E$2:$E$1405,E965),1)</f>
      </c>
      <c r="AI965" s="102" t="n">
        <v>290472130.233437</v>
      </c>
      <c r="AJ965" s="103" t="str">
        <f>IF(AI965=0,"",Q965/AI965)</f>
      </c>
      <c r="AK965" s="104" t="str">
        <f>IF(AI965=0,"",R965/AI965)</f>
      </c>
      <c r="AL965" s="105" t="str">
        <f>IF(AI965=0,"",S965/AI965)</f>
      </c>
      <c r="AM965" s="106" t="str">
        <f>IF(AI965=0,"",Y965/AI965)</f>
      </c>
    </row>
    <row r="966">
      <c r="A966" t="s">
        <v>115</v>
      </c>
      <c r="B966" s="73" t="n">
        <v>2027</v>
      </c>
      <c r="C966" t="s">
        <v>245</v>
      </c>
      <c r="D966" t="s">
        <v>211</v>
      </c>
      <c r="E966" s="74" t="s">
        <v>322</v>
      </c>
      <c r="F966" s="75" t="s">
        <v>323</v>
      </c>
      <c r="G966" s="76" t="s">
        <v>248</v>
      </c>
      <c r="H966" s="77" t="s">
        <v>240</v>
      </c>
      <c r="I966" s="78" t="s">
        <v>304</v>
      </c>
      <c r="J966" s="79" t="str">
        <f>IFERROR(INDEX('Cost_Components'!$K$2:$K$28,MATCH(E966,'Cost_Components'!$A$2:$A$28,0)),"")</f>
      </c>
      <c r="K966" s="80" t="str">
        <f>IF(OR(L966="",Z966="",AA966="",AB966=""),"",IF(B966&lt;AA966,L966,IF(B966&gt;AB966,Z966,L966+(Z966-L966)*MIN(MAX((B966-AA966+1)/MAX(AB966-AA966+1,1),0),1))))</f>
      </c>
      <c r="L966" s="81" t="str">
        <f>IFERROR(INDEX('Cost_Components'!$S$2:$S$28,MATCH(E966,'Cost_Components'!$A$2:$A$28,0)),"")</f>
      </c>
      <c r="M966" s="82" t="str">
        <f>IFERROR(INDEX('Cost_Components'!$L$2:$L$28,MATCH(E966,'Cost_Components'!$A$2:$A$28,0)),"")</f>
      </c>
      <c r="N966" s="83" t="str">
        <f>IFERROR(INDEX('Cost_Components'!$P$2:$P$28,MATCH(E966,'Cost_Components'!$A$2:$A$28,0)),"")</f>
      </c>
      <c r="O966" s="84" t="str">
        <f>AF966*J966</f>
      </c>
      <c r="P966" s="85" t="str">
        <f>AG966*J966</f>
      </c>
      <c r="Q966" s="86" t="str">
        <f>P966*L966*M966*N966</f>
      </c>
      <c r="R966" s="87" t="str">
        <f>O966*K966*M966*N966</f>
      </c>
      <c r="S966" s="88" t="str">
        <f>R966-Q966</f>
      </c>
      <c r="T966" s="34" t="str">
        <f>IFERROR(INDEX('Cost_Components'!$R$2:$R$28,MATCH(E966,'Cost_Components'!$A$2:$A$28,0)),"")</f>
      </c>
      <c r="U966" s="89" t="str">
        <f>IFERROR(INDEX('Cost_Components'!$Q$2:$Q$28,MATCH(E966,'Cost_Components'!$A$2:$A$28,0)),"")</f>
      </c>
      <c r="V966" s="90" t="str">
        <f>1/(1+'Calculation_Assumptions'!$B$5)^(B966-'Calculation_Assumptions'!$B$2)</f>
      </c>
      <c r="W966" s="91" t="str">
        <f>Q966*V966</f>
      </c>
      <c r="X966" s="92" t="str">
        <f>R966*V966</f>
      </c>
      <c r="Y966" s="93" t="str">
        <f>S966*V966</f>
      </c>
      <c r="Z966" s="94" t="str">
        <f>IFERROR(INDEX('Cost_Components'!$T$2:$T$28,MATCH(E966,'Cost_Components'!$A$2:$A$28,0)),"")</f>
      </c>
      <c r="AA966" s="95" t="str">
        <f>IFERROR(INDEX('Cost_Components'!$U$2:$U$28,MATCH(E966,'Cost_Components'!$A$2:$A$28,0)),"")</f>
      </c>
      <c r="AB966" s="96" t="str">
        <f>IFERROR(INDEX('Cost_Components'!$V$2:$V$28,MATCH(E966,'Cost_Components'!$A$2:$A$28,0)),"")</f>
      </c>
      <c r="AC966" s="97" t="str">
        <f>IFERROR(INDEX('Cost_Components'!$M$2:$M$28,MATCH(E966,'Cost_Components'!$A$2:$A$28,0)),"")</f>
      </c>
      <c r="AD966" s="98" t="str">
        <f>IFERROR(INDEX('Cost_Components'!$N$2:$N$28,MATCH(E966,'Cost_Components'!$A$2:$A$28,0)),"")</f>
      </c>
      <c r="AE966" s="34" t="str">
        <f>IFERROR(INDEX('Cost_Components'!$O$2:$O$28,MATCH(E966,'Cost_Components'!$A$2:$A$28,0)),"")</f>
      </c>
      <c r="AF966" s="99" t="n">
        <v>494499.613031065</v>
      </c>
      <c r="AG966" s="100" t="n">
        <v>497053.298775768</v>
      </c>
      <c r="AH966" s="101" t="str">
        <f>IF(H966="shared-count-once",COUNTIFS($A$2:$A$1405,A966,$B$2:$B$1405,B966,$E$2:$E$1405,E966),1)</f>
      </c>
      <c r="AI966" s="102" t="n">
        <v>292505080.826208</v>
      </c>
      <c r="AJ966" s="103" t="str">
        <f>IF(AI966=0,"",Q966/AI966)</f>
      </c>
      <c r="AK966" s="104" t="str">
        <f>IF(AI966=0,"",R966/AI966)</f>
      </c>
      <c r="AL966" s="105" t="str">
        <f>IF(AI966=0,"",S966/AI966)</f>
      </c>
      <c r="AM966" s="106" t="str">
        <f>IF(AI966=0,"",Y966/AI966)</f>
      </c>
    </row>
    <row r="967">
      <c r="A967" t="s">
        <v>115</v>
      </c>
      <c r="B967" s="73" t="n">
        <v>2028</v>
      </c>
      <c r="C967" t="s">
        <v>245</v>
      </c>
      <c r="D967" t="s">
        <v>211</v>
      </c>
      <c r="E967" s="74" t="s">
        <v>322</v>
      </c>
      <c r="F967" s="75" t="s">
        <v>323</v>
      </c>
      <c r="G967" s="76" t="s">
        <v>248</v>
      </c>
      <c r="H967" s="77" t="s">
        <v>240</v>
      </c>
      <c r="I967" s="78" t="s">
        <v>304</v>
      </c>
      <c r="J967" s="79" t="str">
        <f>IFERROR(INDEX('Cost_Components'!$K$2:$K$28,MATCH(E967,'Cost_Components'!$A$2:$A$28,0)),"")</f>
      </c>
      <c r="K967" s="80" t="str">
        <f>IF(OR(L967="",Z967="",AA967="",AB967=""),"",IF(B967&lt;AA967,L967,IF(B967&gt;AB967,Z967,L967+(Z967-L967)*MIN(MAX((B967-AA967+1)/MAX(AB967-AA967+1,1),0),1))))</f>
      </c>
      <c r="L967" s="81" t="str">
        <f>IFERROR(INDEX('Cost_Components'!$S$2:$S$28,MATCH(E967,'Cost_Components'!$A$2:$A$28,0)),"")</f>
      </c>
      <c r="M967" s="82" t="str">
        <f>IFERROR(INDEX('Cost_Components'!$L$2:$L$28,MATCH(E967,'Cost_Components'!$A$2:$A$28,0)),"")</f>
      </c>
      <c r="N967" s="83" t="str">
        <f>IFERROR(INDEX('Cost_Components'!$P$2:$P$28,MATCH(E967,'Cost_Components'!$A$2:$A$28,0)),"")</f>
      </c>
      <c r="O967" s="84" t="str">
        <f>AF967*J967</f>
      </c>
      <c r="P967" s="85" t="str">
        <f>AG967*J967</f>
      </c>
      <c r="Q967" s="86" t="str">
        <f>P967*L967*M967*N967</f>
      </c>
      <c r="R967" s="87" t="str">
        <f>O967*K967*M967*N967</f>
      </c>
      <c r="S967" s="88" t="str">
        <f>R967-Q967</f>
      </c>
      <c r="T967" s="34" t="str">
        <f>IFERROR(INDEX('Cost_Components'!$R$2:$R$28,MATCH(E967,'Cost_Components'!$A$2:$A$28,0)),"")</f>
      </c>
      <c r="U967" s="89" t="str">
        <f>IFERROR(INDEX('Cost_Components'!$Q$2:$Q$28,MATCH(E967,'Cost_Components'!$A$2:$A$28,0)),"")</f>
      </c>
      <c r="V967" s="90" t="str">
        <f>1/(1+'Calculation_Assumptions'!$B$5)^(B967-'Calculation_Assumptions'!$B$2)</f>
      </c>
      <c r="W967" s="91" t="str">
        <f>Q967*V967</f>
      </c>
      <c r="X967" s="92" t="str">
        <f>R967*V967</f>
      </c>
      <c r="Y967" s="93" t="str">
        <f>S967*V967</f>
      </c>
      <c r="Z967" s="94" t="str">
        <f>IFERROR(INDEX('Cost_Components'!$T$2:$T$28,MATCH(E967,'Cost_Components'!$A$2:$A$28,0)),"")</f>
      </c>
      <c r="AA967" s="95" t="str">
        <f>IFERROR(INDEX('Cost_Components'!$U$2:$U$28,MATCH(E967,'Cost_Components'!$A$2:$A$28,0)),"")</f>
      </c>
      <c r="AB967" s="96" t="str">
        <f>IFERROR(INDEX('Cost_Components'!$V$2:$V$28,MATCH(E967,'Cost_Components'!$A$2:$A$28,0)),"")</f>
      </c>
      <c r="AC967" s="97" t="str">
        <f>IFERROR(INDEX('Cost_Components'!$M$2:$M$28,MATCH(E967,'Cost_Components'!$A$2:$A$28,0)),"")</f>
      </c>
      <c r="AD967" s="98" t="str">
        <f>IFERROR(INDEX('Cost_Components'!$N$2:$N$28,MATCH(E967,'Cost_Components'!$A$2:$A$28,0)),"")</f>
      </c>
      <c r="AE967" s="34" t="str">
        <f>IFERROR(INDEX('Cost_Components'!$O$2:$O$28,MATCH(E967,'Cost_Components'!$A$2:$A$28,0)),"")</f>
      </c>
      <c r="AF967" s="99" t="n">
        <v>509051.300643025</v>
      </c>
      <c r="AG967" s="100" t="n">
        <v>513209.199514136</v>
      </c>
      <c r="AH967" s="101" t="str">
        <f>IF(H967="shared-count-once",COUNTIFS($A$2:$A$1405,A967,$B$2:$B$1405,B967,$E$2:$E$1405,E967),1)</f>
      </c>
      <c r="AI967" s="102" t="n">
        <v>294484707.921554</v>
      </c>
      <c r="AJ967" s="103" t="str">
        <f>IF(AI967=0,"",Q967/AI967)</f>
      </c>
      <c r="AK967" s="104" t="str">
        <f>IF(AI967=0,"",R967/AI967)</f>
      </c>
      <c r="AL967" s="105" t="str">
        <f>IF(AI967=0,"",S967/AI967)</f>
      </c>
      <c r="AM967" s="106" t="str">
        <f>IF(AI967=0,"",Y967/AI967)</f>
      </c>
    </row>
    <row r="968">
      <c r="A968" t="s">
        <v>115</v>
      </c>
      <c r="B968" s="73" t="n">
        <v>2029</v>
      </c>
      <c r="C968" t="s">
        <v>245</v>
      </c>
      <c r="D968" t="s">
        <v>211</v>
      </c>
      <c r="E968" s="74" t="s">
        <v>322</v>
      </c>
      <c r="F968" s="75" t="s">
        <v>323</v>
      </c>
      <c r="G968" s="76" t="s">
        <v>248</v>
      </c>
      <c r="H968" s="77" t="s">
        <v>240</v>
      </c>
      <c r="I968" s="78" t="s">
        <v>304</v>
      </c>
      <c r="J968" s="79" t="str">
        <f>IFERROR(INDEX('Cost_Components'!$K$2:$K$28,MATCH(E968,'Cost_Components'!$A$2:$A$28,0)),"")</f>
      </c>
      <c r="K968" s="80" t="str">
        <f>IF(OR(L968="",Z968="",AA968="",AB968=""),"",IF(B968&lt;AA968,L968,IF(B968&gt;AB968,Z968,L968+(Z968-L968)*MIN(MAX((B968-AA968+1)/MAX(AB968-AA968+1,1),0),1))))</f>
      </c>
      <c r="L968" s="81" t="str">
        <f>IFERROR(INDEX('Cost_Components'!$S$2:$S$28,MATCH(E968,'Cost_Components'!$A$2:$A$28,0)),"")</f>
      </c>
      <c r="M968" s="82" t="str">
        <f>IFERROR(INDEX('Cost_Components'!$L$2:$L$28,MATCH(E968,'Cost_Components'!$A$2:$A$28,0)),"")</f>
      </c>
      <c r="N968" s="83" t="str">
        <f>IFERROR(INDEX('Cost_Components'!$P$2:$P$28,MATCH(E968,'Cost_Components'!$A$2:$A$28,0)),"")</f>
      </c>
      <c r="O968" s="84" t="str">
        <f>AF968*J968</f>
      </c>
      <c r="P968" s="85" t="str">
        <f>AG968*J968</f>
      </c>
      <c r="Q968" s="86" t="str">
        <f>P968*L968*M968*N968</f>
      </c>
      <c r="R968" s="87" t="str">
        <f>O968*K968*M968*N968</f>
      </c>
      <c r="S968" s="88" t="str">
        <f>R968-Q968</f>
      </c>
      <c r="T968" s="34" t="str">
        <f>IFERROR(INDEX('Cost_Components'!$R$2:$R$28,MATCH(E968,'Cost_Components'!$A$2:$A$28,0)),"")</f>
      </c>
      <c r="U968" s="89" t="str">
        <f>IFERROR(INDEX('Cost_Components'!$Q$2:$Q$28,MATCH(E968,'Cost_Components'!$A$2:$A$28,0)),"")</f>
      </c>
      <c r="V968" s="90" t="str">
        <f>1/(1+'Calculation_Assumptions'!$B$5)^(B968-'Calculation_Assumptions'!$B$2)</f>
      </c>
      <c r="W968" s="91" t="str">
        <f>Q968*V968</f>
      </c>
      <c r="X968" s="92" t="str">
        <f>R968*V968</f>
      </c>
      <c r="Y968" s="93" t="str">
        <f>S968*V968</f>
      </c>
      <c r="Z968" s="94" t="str">
        <f>IFERROR(INDEX('Cost_Components'!$T$2:$T$28,MATCH(E968,'Cost_Components'!$A$2:$A$28,0)),"")</f>
      </c>
      <c r="AA968" s="95" t="str">
        <f>IFERROR(INDEX('Cost_Components'!$U$2:$U$28,MATCH(E968,'Cost_Components'!$A$2:$A$28,0)),"")</f>
      </c>
      <c r="AB968" s="96" t="str">
        <f>IFERROR(INDEX('Cost_Components'!$V$2:$V$28,MATCH(E968,'Cost_Components'!$A$2:$A$28,0)),"")</f>
      </c>
      <c r="AC968" s="97" t="str">
        <f>IFERROR(INDEX('Cost_Components'!$M$2:$M$28,MATCH(E968,'Cost_Components'!$A$2:$A$28,0)),"")</f>
      </c>
      <c r="AD968" s="98" t="str">
        <f>IFERROR(INDEX('Cost_Components'!$N$2:$N$28,MATCH(E968,'Cost_Components'!$A$2:$A$28,0)),"")</f>
      </c>
      <c r="AE968" s="34" t="str">
        <f>IFERROR(INDEX('Cost_Components'!$O$2:$O$28,MATCH(E968,'Cost_Components'!$A$2:$A$28,0)),"")</f>
      </c>
      <c r="AF968" s="99" t="n">
        <v>523808.475268995</v>
      </c>
      <c r="AG968" s="100" t="n">
        <v>529877.171814123</v>
      </c>
      <c r="AH968" s="101" t="str">
        <f>IF(H968="shared-count-once",COUNTIFS($A$2:$A$1405,A968,$B$2:$B$1405,B968,$E$2:$E$1405,E968),1)</f>
      </c>
      <c r="AI968" s="102" t="n">
        <v>296414030.31143</v>
      </c>
      <c r="AJ968" s="103" t="str">
        <f>IF(AI968=0,"",Q968/AI968)</f>
      </c>
      <c r="AK968" s="104" t="str">
        <f>IF(AI968=0,"",R968/AI968)</f>
      </c>
      <c r="AL968" s="105" t="str">
        <f>IF(AI968=0,"",S968/AI968)</f>
      </c>
      <c r="AM968" s="106" t="str">
        <f>IF(AI968=0,"",Y968/AI968)</f>
      </c>
    </row>
    <row r="969">
      <c r="A969" t="s">
        <v>115</v>
      </c>
      <c r="B969" s="73" t="n">
        <v>2030</v>
      </c>
      <c r="C969" t="s">
        <v>245</v>
      </c>
      <c r="D969" t="s">
        <v>211</v>
      </c>
      <c r="E969" s="74" t="s">
        <v>322</v>
      </c>
      <c r="F969" s="75" t="s">
        <v>323</v>
      </c>
      <c r="G969" s="76" t="s">
        <v>248</v>
      </c>
      <c r="H969" s="77" t="s">
        <v>240</v>
      </c>
      <c r="I969" s="78" t="s">
        <v>304</v>
      </c>
      <c r="J969" s="79" t="str">
        <f>IFERROR(INDEX('Cost_Components'!$K$2:$K$28,MATCH(E969,'Cost_Components'!$A$2:$A$28,0)),"")</f>
      </c>
      <c r="K969" s="80" t="str">
        <f>IF(OR(L969="",Z969="",AA969="",AB969=""),"",IF(B969&lt;AA969,L969,IF(B969&gt;AB969,Z969,L969+(Z969-L969)*MIN(MAX((B969-AA969+1)/MAX(AB969-AA969+1,1),0),1))))</f>
      </c>
      <c r="L969" s="81" t="str">
        <f>IFERROR(INDEX('Cost_Components'!$S$2:$S$28,MATCH(E969,'Cost_Components'!$A$2:$A$28,0)),"")</f>
      </c>
      <c r="M969" s="82" t="str">
        <f>IFERROR(INDEX('Cost_Components'!$L$2:$L$28,MATCH(E969,'Cost_Components'!$A$2:$A$28,0)),"")</f>
      </c>
      <c r="N969" s="83" t="str">
        <f>IFERROR(INDEX('Cost_Components'!$P$2:$P$28,MATCH(E969,'Cost_Components'!$A$2:$A$28,0)),"")</f>
      </c>
      <c r="O969" s="84" t="str">
        <f>AF969*J969</f>
      </c>
      <c r="P969" s="85" t="str">
        <f>AG969*J969</f>
      </c>
      <c r="Q969" s="86" t="str">
        <f>P969*L969*M969*N969</f>
      </c>
      <c r="R969" s="87" t="str">
        <f>O969*K969*M969*N969</f>
      </c>
      <c r="S969" s="88" t="str">
        <f>R969-Q969</f>
      </c>
      <c r="T969" s="34" t="str">
        <f>IFERROR(INDEX('Cost_Components'!$R$2:$R$28,MATCH(E969,'Cost_Components'!$A$2:$A$28,0)),"")</f>
      </c>
      <c r="U969" s="89" t="str">
        <f>IFERROR(INDEX('Cost_Components'!$Q$2:$Q$28,MATCH(E969,'Cost_Components'!$A$2:$A$28,0)),"")</f>
      </c>
      <c r="V969" s="90" t="str">
        <f>1/(1+'Calculation_Assumptions'!$B$5)^(B969-'Calculation_Assumptions'!$B$2)</f>
      </c>
      <c r="W969" s="91" t="str">
        <f>Q969*V969</f>
      </c>
      <c r="X969" s="92" t="str">
        <f>R969*V969</f>
      </c>
      <c r="Y969" s="93" t="str">
        <f>S969*V969</f>
      </c>
      <c r="Z969" s="94" t="str">
        <f>IFERROR(INDEX('Cost_Components'!$T$2:$T$28,MATCH(E969,'Cost_Components'!$A$2:$A$28,0)),"")</f>
      </c>
      <c r="AA969" s="95" t="str">
        <f>IFERROR(INDEX('Cost_Components'!$U$2:$U$28,MATCH(E969,'Cost_Components'!$A$2:$A$28,0)),"")</f>
      </c>
      <c r="AB969" s="96" t="str">
        <f>IFERROR(INDEX('Cost_Components'!$V$2:$V$28,MATCH(E969,'Cost_Components'!$A$2:$A$28,0)),"")</f>
      </c>
      <c r="AC969" s="97" t="str">
        <f>IFERROR(INDEX('Cost_Components'!$M$2:$M$28,MATCH(E969,'Cost_Components'!$A$2:$A$28,0)),"")</f>
      </c>
      <c r="AD969" s="98" t="str">
        <f>IFERROR(INDEX('Cost_Components'!$N$2:$N$28,MATCH(E969,'Cost_Components'!$A$2:$A$28,0)),"")</f>
      </c>
      <c r="AE969" s="34" t="str">
        <f>IFERROR(INDEX('Cost_Components'!$O$2:$O$28,MATCH(E969,'Cost_Components'!$A$2:$A$28,0)),"")</f>
      </c>
      <c r="AF969" s="99" t="n">
        <v>538977.930078028</v>
      </c>
      <c r="AG969" s="100" t="n">
        <v>547232.479251513</v>
      </c>
      <c r="AH969" s="101" t="str">
        <f>IF(H969="shared-count-once",COUNTIFS($A$2:$A$1405,A969,$B$2:$B$1405,B969,$E$2:$E$1405,E969),1)</f>
      </c>
      <c r="AI969" s="102" t="n">
        <v>298289404.664994</v>
      </c>
      <c r="AJ969" s="103" t="str">
        <f>IF(AI969=0,"",Q969/AI969)</f>
      </c>
      <c r="AK969" s="104" t="str">
        <f>IF(AI969=0,"",R969/AI969)</f>
      </c>
      <c r="AL969" s="105" t="str">
        <f>IF(AI969=0,"",S969/AI969)</f>
      </c>
      <c r="AM969" s="106" t="str">
        <f>IF(AI969=0,"",Y969/AI969)</f>
      </c>
    </row>
    <row r="970">
      <c r="A970" t="s">
        <v>115</v>
      </c>
      <c r="B970" s="73" t="n">
        <v>2031</v>
      </c>
      <c r="C970" t="s">
        <v>245</v>
      </c>
      <c r="D970" t="s">
        <v>211</v>
      </c>
      <c r="E970" s="74" t="s">
        <v>322</v>
      </c>
      <c r="F970" s="75" t="s">
        <v>323</v>
      </c>
      <c r="G970" s="76" t="s">
        <v>248</v>
      </c>
      <c r="H970" s="77" t="s">
        <v>240</v>
      </c>
      <c r="I970" s="78" t="s">
        <v>304</v>
      </c>
      <c r="J970" s="79" t="str">
        <f>IFERROR(INDEX('Cost_Components'!$K$2:$K$28,MATCH(E970,'Cost_Components'!$A$2:$A$28,0)),"")</f>
      </c>
      <c r="K970" s="80" t="str">
        <f>IF(OR(L970="",Z970="",AA970="",AB970=""),"",IF(B970&lt;AA970,L970,IF(B970&gt;AB970,Z970,L970+(Z970-L970)*MIN(MAX((B970-AA970+1)/MAX(AB970-AA970+1,1),0),1))))</f>
      </c>
      <c r="L970" s="81" t="str">
        <f>IFERROR(INDEX('Cost_Components'!$S$2:$S$28,MATCH(E970,'Cost_Components'!$A$2:$A$28,0)),"")</f>
      </c>
      <c r="M970" s="82" t="str">
        <f>IFERROR(INDEX('Cost_Components'!$L$2:$L$28,MATCH(E970,'Cost_Components'!$A$2:$A$28,0)),"")</f>
      </c>
      <c r="N970" s="83" t="str">
        <f>IFERROR(INDEX('Cost_Components'!$P$2:$P$28,MATCH(E970,'Cost_Components'!$A$2:$A$28,0)),"")</f>
      </c>
      <c r="O970" s="84" t="str">
        <f>AF970*J970</f>
      </c>
      <c r="P970" s="85" t="str">
        <f>AG970*J970</f>
      </c>
      <c r="Q970" s="86" t="str">
        <f>P970*L970*M970*N970</f>
      </c>
      <c r="R970" s="87" t="str">
        <f>O970*K970*M970*N970</f>
      </c>
      <c r="S970" s="88" t="str">
        <f>R970-Q970</f>
      </c>
      <c r="T970" s="34" t="str">
        <f>IFERROR(INDEX('Cost_Components'!$R$2:$R$28,MATCH(E970,'Cost_Components'!$A$2:$A$28,0)),"")</f>
      </c>
      <c r="U970" s="89" t="str">
        <f>IFERROR(INDEX('Cost_Components'!$Q$2:$Q$28,MATCH(E970,'Cost_Components'!$A$2:$A$28,0)),"")</f>
      </c>
      <c r="V970" s="90" t="str">
        <f>1/(1+'Calculation_Assumptions'!$B$5)^(B970-'Calculation_Assumptions'!$B$2)</f>
      </c>
      <c r="W970" s="91" t="str">
        <f>Q970*V970</f>
      </c>
      <c r="X970" s="92" t="str">
        <f>R970*V970</f>
      </c>
      <c r="Y970" s="93" t="str">
        <f>S970*V970</f>
      </c>
      <c r="Z970" s="94" t="str">
        <f>IFERROR(INDEX('Cost_Components'!$T$2:$T$28,MATCH(E970,'Cost_Components'!$A$2:$A$28,0)),"")</f>
      </c>
      <c r="AA970" s="95" t="str">
        <f>IFERROR(INDEX('Cost_Components'!$U$2:$U$28,MATCH(E970,'Cost_Components'!$A$2:$A$28,0)),"")</f>
      </c>
      <c r="AB970" s="96" t="str">
        <f>IFERROR(INDEX('Cost_Components'!$V$2:$V$28,MATCH(E970,'Cost_Components'!$A$2:$A$28,0)),"")</f>
      </c>
      <c r="AC970" s="97" t="str">
        <f>IFERROR(INDEX('Cost_Components'!$M$2:$M$28,MATCH(E970,'Cost_Components'!$A$2:$A$28,0)),"")</f>
      </c>
      <c r="AD970" s="98" t="str">
        <f>IFERROR(INDEX('Cost_Components'!$N$2:$N$28,MATCH(E970,'Cost_Components'!$A$2:$A$28,0)),"")</f>
      </c>
      <c r="AE970" s="34" t="str">
        <f>IFERROR(INDEX('Cost_Components'!$O$2:$O$28,MATCH(E970,'Cost_Components'!$A$2:$A$28,0)),"")</f>
      </c>
      <c r="AF970" s="99" t="n">
        <v>554446.578331841</v>
      </c>
      <c r="AG970" s="100" t="n">
        <v>565145.391445945</v>
      </c>
      <c r="AH970" s="101" t="str">
        <f>IF(H970="shared-count-once",COUNTIFS($A$2:$A$1405,A970,$B$2:$B$1405,B970,$E$2:$E$1405,E970),1)</f>
      </c>
      <c r="AI970" s="102" t="n">
        <v>300119636.925519</v>
      </c>
      <c r="AJ970" s="103" t="str">
        <f>IF(AI970=0,"",Q970/AI970)</f>
      </c>
      <c r="AK970" s="104" t="str">
        <f>IF(AI970=0,"",R970/AI970)</f>
      </c>
      <c r="AL970" s="105" t="str">
        <f>IF(AI970=0,"",S970/AI970)</f>
      </c>
      <c r="AM970" s="106" t="str">
        <f>IF(AI970=0,"",Y970/AI970)</f>
      </c>
    </row>
    <row r="971">
      <c r="A971" t="s">
        <v>115</v>
      </c>
      <c r="B971" s="73" t="n">
        <v>2032</v>
      </c>
      <c r="C971" t="s">
        <v>245</v>
      </c>
      <c r="D971" t="s">
        <v>211</v>
      </c>
      <c r="E971" s="74" t="s">
        <v>322</v>
      </c>
      <c r="F971" s="75" t="s">
        <v>323</v>
      </c>
      <c r="G971" s="76" t="s">
        <v>248</v>
      </c>
      <c r="H971" s="77" t="s">
        <v>240</v>
      </c>
      <c r="I971" s="78" t="s">
        <v>304</v>
      </c>
      <c r="J971" s="79" t="str">
        <f>IFERROR(INDEX('Cost_Components'!$K$2:$K$28,MATCH(E971,'Cost_Components'!$A$2:$A$28,0)),"")</f>
      </c>
      <c r="K971" s="80" t="str">
        <f>IF(OR(L971="",Z971="",AA971="",AB971=""),"",IF(B971&lt;AA971,L971,IF(B971&gt;AB971,Z971,L971+(Z971-L971)*MIN(MAX((B971-AA971+1)/MAX(AB971-AA971+1,1),0),1))))</f>
      </c>
      <c r="L971" s="81" t="str">
        <f>IFERROR(INDEX('Cost_Components'!$S$2:$S$28,MATCH(E971,'Cost_Components'!$A$2:$A$28,0)),"")</f>
      </c>
      <c r="M971" s="82" t="str">
        <f>IFERROR(INDEX('Cost_Components'!$L$2:$L$28,MATCH(E971,'Cost_Components'!$A$2:$A$28,0)),"")</f>
      </c>
      <c r="N971" s="83" t="str">
        <f>IFERROR(INDEX('Cost_Components'!$P$2:$P$28,MATCH(E971,'Cost_Components'!$A$2:$A$28,0)),"")</f>
      </c>
      <c r="O971" s="84" t="str">
        <f>AF971*J971</f>
      </c>
      <c r="P971" s="85" t="str">
        <f>AG971*J971</f>
      </c>
      <c r="Q971" s="86" t="str">
        <f>P971*L971*M971*N971</f>
      </c>
      <c r="R971" s="87" t="str">
        <f>O971*K971*M971*N971</f>
      </c>
      <c r="S971" s="88" t="str">
        <f>R971-Q971</f>
      </c>
      <c r="T971" s="34" t="str">
        <f>IFERROR(INDEX('Cost_Components'!$R$2:$R$28,MATCH(E971,'Cost_Components'!$A$2:$A$28,0)),"")</f>
      </c>
      <c r="U971" s="89" t="str">
        <f>IFERROR(INDEX('Cost_Components'!$Q$2:$Q$28,MATCH(E971,'Cost_Components'!$A$2:$A$28,0)),"")</f>
      </c>
      <c r="V971" s="90" t="str">
        <f>1/(1+'Calculation_Assumptions'!$B$5)^(B971-'Calculation_Assumptions'!$B$2)</f>
      </c>
      <c r="W971" s="91" t="str">
        <f>Q971*V971</f>
      </c>
      <c r="X971" s="92" t="str">
        <f>R971*V971</f>
      </c>
      <c r="Y971" s="93" t="str">
        <f>S971*V971</f>
      </c>
      <c r="Z971" s="94" t="str">
        <f>IFERROR(INDEX('Cost_Components'!$T$2:$T$28,MATCH(E971,'Cost_Components'!$A$2:$A$28,0)),"")</f>
      </c>
      <c r="AA971" s="95" t="str">
        <f>IFERROR(INDEX('Cost_Components'!$U$2:$U$28,MATCH(E971,'Cost_Components'!$A$2:$A$28,0)),"")</f>
      </c>
      <c r="AB971" s="96" t="str">
        <f>IFERROR(INDEX('Cost_Components'!$V$2:$V$28,MATCH(E971,'Cost_Components'!$A$2:$A$28,0)),"")</f>
      </c>
      <c r="AC971" s="97" t="str">
        <f>IFERROR(INDEX('Cost_Components'!$M$2:$M$28,MATCH(E971,'Cost_Components'!$A$2:$A$28,0)),"")</f>
      </c>
      <c r="AD971" s="98" t="str">
        <f>IFERROR(INDEX('Cost_Components'!$N$2:$N$28,MATCH(E971,'Cost_Components'!$A$2:$A$28,0)),"")</f>
      </c>
      <c r="AE971" s="34" t="str">
        <f>IFERROR(INDEX('Cost_Components'!$O$2:$O$28,MATCH(E971,'Cost_Components'!$A$2:$A$28,0)),"")</f>
      </c>
      <c r="AF971" s="99" t="n">
        <v>570106.395633559</v>
      </c>
      <c r="AG971" s="100" t="n">
        <v>583486.295284114</v>
      </c>
      <c r="AH971" s="101" t="str">
        <f>IF(H971="shared-count-once",COUNTIFS($A$2:$A$1405,A971,$B$2:$B$1405,B971,$E$2:$E$1405,E971),1)</f>
      </c>
      <c r="AI971" s="102" t="n">
        <v>301904628.083541</v>
      </c>
      <c r="AJ971" s="103" t="str">
        <f>IF(AI971=0,"",Q971/AI971)</f>
      </c>
      <c r="AK971" s="104" t="str">
        <f>IF(AI971=0,"",R971/AI971)</f>
      </c>
      <c r="AL971" s="105" t="str">
        <f>IF(AI971=0,"",S971/AI971)</f>
      </c>
      <c r="AM971" s="106" t="str">
        <f>IF(AI971=0,"",Y971/AI971)</f>
      </c>
    </row>
    <row r="972">
      <c r="A972" t="s">
        <v>115</v>
      </c>
      <c r="B972" s="73" t="n">
        <v>2033</v>
      </c>
      <c r="C972" t="s">
        <v>245</v>
      </c>
      <c r="D972" t="s">
        <v>211</v>
      </c>
      <c r="E972" s="74" t="s">
        <v>322</v>
      </c>
      <c r="F972" s="75" t="s">
        <v>323</v>
      </c>
      <c r="G972" s="76" t="s">
        <v>248</v>
      </c>
      <c r="H972" s="77" t="s">
        <v>240</v>
      </c>
      <c r="I972" s="78" t="s">
        <v>304</v>
      </c>
      <c r="J972" s="79" t="str">
        <f>IFERROR(INDEX('Cost_Components'!$K$2:$K$28,MATCH(E972,'Cost_Components'!$A$2:$A$28,0)),"")</f>
      </c>
      <c r="K972" s="80" t="str">
        <f>IF(OR(L972="",Z972="",AA972="",AB972=""),"",IF(B972&lt;AA972,L972,IF(B972&gt;AB972,Z972,L972+(Z972-L972)*MIN(MAX((B972-AA972+1)/MAX(AB972-AA972+1,1),0),1))))</f>
      </c>
      <c r="L972" s="81" t="str">
        <f>IFERROR(INDEX('Cost_Components'!$S$2:$S$28,MATCH(E972,'Cost_Components'!$A$2:$A$28,0)),"")</f>
      </c>
      <c r="M972" s="82" t="str">
        <f>IFERROR(INDEX('Cost_Components'!$L$2:$L$28,MATCH(E972,'Cost_Components'!$A$2:$A$28,0)),"")</f>
      </c>
      <c r="N972" s="83" t="str">
        <f>IFERROR(INDEX('Cost_Components'!$P$2:$P$28,MATCH(E972,'Cost_Components'!$A$2:$A$28,0)),"")</f>
      </c>
      <c r="O972" s="84" t="str">
        <f>AF972*J972</f>
      </c>
      <c r="P972" s="85" t="str">
        <f>AG972*J972</f>
      </c>
      <c r="Q972" s="86" t="str">
        <f>P972*L972*M972*N972</f>
      </c>
      <c r="R972" s="87" t="str">
        <f>O972*K972*M972*N972</f>
      </c>
      <c r="S972" s="88" t="str">
        <f>R972-Q972</f>
      </c>
      <c r="T972" s="34" t="str">
        <f>IFERROR(INDEX('Cost_Components'!$R$2:$R$28,MATCH(E972,'Cost_Components'!$A$2:$A$28,0)),"")</f>
      </c>
      <c r="U972" s="89" t="str">
        <f>IFERROR(INDEX('Cost_Components'!$Q$2:$Q$28,MATCH(E972,'Cost_Components'!$A$2:$A$28,0)),"")</f>
      </c>
      <c r="V972" s="90" t="str">
        <f>1/(1+'Calculation_Assumptions'!$B$5)^(B972-'Calculation_Assumptions'!$B$2)</f>
      </c>
      <c r="W972" s="91" t="str">
        <f>Q972*V972</f>
      </c>
      <c r="X972" s="92" t="str">
        <f>R972*V972</f>
      </c>
      <c r="Y972" s="93" t="str">
        <f>S972*V972</f>
      </c>
      <c r="Z972" s="94" t="str">
        <f>IFERROR(INDEX('Cost_Components'!$T$2:$T$28,MATCH(E972,'Cost_Components'!$A$2:$A$28,0)),"")</f>
      </c>
      <c r="AA972" s="95" t="str">
        <f>IFERROR(INDEX('Cost_Components'!$U$2:$U$28,MATCH(E972,'Cost_Components'!$A$2:$A$28,0)),"")</f>
      </c>
      <c r="AB972" s="96" t="str">
        <f>IFERROR(INDEX('Cost_Components'!$V$2:$V$28,MATCH(E972,'Cost_Components'!$A$2:$A$28,0)),"")</f>
      </c>
      <c r="AC972" s="97" t="str">
        <f>IFERROR(INDEX('Cost_Components'!$M$2:$M$28,MATCH(E972,'Cost_Components'!$A$2:$A$28,0)),"")</f>
      </c>
      <c r="AD972" s="98" t="str">
        <f>IFERROR(INDEX('Cost_Components'!$N$2:$N$28,MATCH(E972,'Cost_Components'!$A$2:$A$28,0)),"")</f>
      </c>
      <c r="AE972" s="34" t="str">
        <f>IFERROR(INDEX('Cost_Components'!$O$2:$O$28,MATCH(E972,'Cost_Components'!$A$2:$A$28,0)),"")</f>
      </c>
      <c r="AF972" s="99" t="n">
        <v>586767.315151264</v>
      </c>
      <c r="AG972" s="100" t="n">
        <v>603085.670020851</v>
      </c>
      <c r="AH972" s="101" t="str">
        <f>IF(H972="shared-count-once",COUNTIFS($A$2:$A$1405,A972,$B$2:$B$1405,B972,$E$2:$E$1405,E972),1)</f>
      </c>
      <c r="AI972" s="102" t="n">
        <v>303644277.16916</v>
      </c>
      <c r="AJ972" s="103" t="str">
        <f>IF(AI972=0,"",Q972/AI972)</f>
      </c>
      <c r="AK972" s="104" t="str">
        <f>IF(AI972=0,"",R972/AI972)</f>
      </c>
      <c r="AL972" s="105" t="str">
        <f>IF(AI972=0,"",S972/AI972)</f>
      </c>
      <c r="AM972" s="106" t="str">
        <f>IF(AI972=0,"",Y972/AI972)</f>
      </c>
    </row>
    <row r="973">
      <c r="A973" t="s">
        <v>115</v>
      </c>
      <c r="B973" s="73" t="n">
        <v>2034</v>
      </c>
      <c r="C973" t="s">
        <v>245</v>
      </c>
      <c r="D973" t="s">
        <v>211</v>
      </c>
      <c r="E973" s="74" t="s">
        <v>322</v>
      </c>
      <c r="F973" s="75" t="s">
        <v>323</v>
      </c>
      <c r="G973" s="76" t="s">
        <v>248</v>
      </c>
      <c r="H973" s="77" t="s">
        <v>240</v>
      </c>
      <c r="I973" s="78" t="s">
        <v>304</v>
      </c>
      <c r="J973" s="79" t="str">
        <f>IFERROR(INDEX('Cost_Components'!$K$2:$K$28,MATCH(E973,'Cost_Components'!$A$2:$A$28,0)),"")</f>
      </c>
      <c r="K973" s="80" t="str">
        <f>IF(OR(L973="",Z973="",AA973="",AB973=""),"",IF(B973&lt;AA973,L973,IF(B973&gt;AB973,Z973,L973+(Z973-L973)*MIN(MAX((B973-AA973+1)/MAX(AB973-AA973+1,1),0),1))))</f>
      </c>
      <c r="L973" s="81" t="str">
        <f>IFERROR(INDEX('Cost_Components'!$S$2:$S$28,MATCH(E973,'Cost_Components'!$A$2:$A$28,0)),"")</f>
      </c>
      <c r="M973" s="82" t="str">
        <f>IFERROR(INDEX('Cost_Components'!$L$2:$L$28,MATCH(E973,'Cost_Components'!$A$2:$A$28,0)),"")</f>
      </c>
      <c r="N973" s="83" t="str">
        <f>IFERROR(INDEX('Cost_Components'!$P$2:$P$28,MATCH(E973,'Cost_Components'!$A$2:$A$28,0)),"")</f>
      </c>
      <c r="O973" s="84" t="str">
        <f>AF973*J973</f>
      </c>
      <c r="P973" s="85" t="str">
        <f>AG973*J973</f>
      </c>
      <c r="Q973" s="86" t="str">
        <f>P973*L973*M973*N973</f>
      </c>
      <c r="R973" s="87" t="str">
        <f>O973*K973*M973*N973</f>
      </c>
      <c r="S973" s="88" t="str">
        <f>R973-Q973</f>
      </c>
      <c r="T973" s="34" t="str">
        <f>IFERROR(INDEX('Cost_Components'!$R$2:$R$28,MATCH(E973,'Cost_Components'!$A$2:$A$28,0)),"")</f>
      </c>
      <c r="U973" s="89" t="str">
        <f>IFERROR(INDEX('Cost_Components'!$Q$2:$Q$28,MATCH(E973,'Cost_Components'!$A$2:$A$28,0)),"")</f>
      </c>
      <c r="V973" s="90" t="str">
        <f>1/(1+'Calculation_Assumptions'!$B$5)^(B973-'Calculation_Assumptions'!$B$2)</f>
      </c>
      <c r="W973" s="91" t="str">
        <f>Q973*V973</f>
      </c>
      <c r="X973" s="92" t="str">
        <f>R973*V973</f>
      </c>
      <c r="Y973" s="93" t="str">
        <f>S973*V973</f>
      </c>
      <c r="Z973" s="94" t="str">
        <f>IFERROR(INDEX('Cost_Components'!$T$2:$T$28,MATCH(E973,'Cost_Components'!$A$2:$A$28,0)),"")</f>
      </c>
      <c r="AA973" s="95" t="str">
        <f>IFERROR(INDEX('Cost_Components'!$U$2:$U$28,MATCH(E973,'Cost_Components'!$A$2:$A$28,0)),"")</f>
      </c>
      <c r="AB973" s="96" t="str">
        <f>IFERROR(INDEX('Cost_Components'!$V$2:$V$28,MATCH(E973,'Cost_Components'!$A$2:$A$28,0)),"")</f>
      </c>
      <c r="AC973" s="97" t="str">
        <f>IFERROR(INDEX('Cost_Components'!$M$2:$M$28,MATCH(E973,'Cost_Components'!$A$2:$A$28,0)),"")</f>
      </c>
      <c r="AD973" s="98" t="str">
        <f>IFERROR(INDEX('Cost_Components'!$N$2:$N$28,MATCH(E973,'Cost_Components'!$A$2:$A$28,0)),"")</f>
      </c>
      <c r="AE973" s="34" t="str">
        <f>IFERROR(INDEX('Cost_Components'!$O$2:$O$28,MATCH(E973,'Cost_Components'!$A$2:$A$28,0)),"")</f>
      </c>
      <c r="AF973" s="99" t="n">
        <v>603458.632656184</v>
      </c>
      <c r="AG973" s="100" t="n">
        <v>622927.071933822</v>
      </c>
      <c r="AH973" s="101" t="str">
        <f>IF(H973="shared-count-once",COUNTIFS($A$2:$A$1405,A973,$B$2:$B$1405,B973,$E$2:$E$1405,E973),1)</f>
      </c>
      <c r="AI973" s="102" t="n">
        <v>305332541.184984</v>
      </c>
      <c r="AJ973" s="103" t="str">
        <f>IF(AI973=0,"",Q973/AI973)</f>
      </c>
      <c r="AK973" s="104" t="str">
        <f>IF(AI973=0,"",R973/AI973)</f>
      </c>
      <c r="AL973" s="105" t="str">
        <f>IF(AI973=0,"",S973/AI973)</f>
      </c>
      <c r="AM973" s="106" t="str">
        <f>IF(AI973=0,"",Y973/AI973)</f>
      </c>
    </row>
    <row r="974">
      <c r="A974" t="s">
        <v>115</v>
      </c>
      <c r="B974" s="73" t="n">
        <v>2035</v>
      </c>
      <c r="C974" t="s">
        <v>245</v>
      </c>
      <c r="D974" t="s">
        <v>211</v>
      </c>
      <c r="E974" s="74" t="s">
        <v>322</v>
      </c>
      <c r="F974" s="75" t="s">
        <v>323</v>
      </c>
      <c r="G974" s="76" t="s">
        <v>248</v>
      </c>
      <c r="H974" s="77" t="s">
        <v>240</v>
      </c>
      <c r="I974" s="78" t="s">
        <v>304</v>
      </c>
      <c r="J974" s="79" t="str">
        <f>IFERROR(INDEX('Cost_Components'!$K$2:$K$28,MATCH(E974,'Cost_Components'!$A$2:$A$28,0)),"")</f>
      </c>
      <c r="K974" s="80" t="str">
        <f>IF(OR(L974="",Z974="",AA974="",AB974=""),"",IF(B974&lt;AA974,L974,IF(B974&gt;AB974,Z974,L974+(Z974-L974)*MIN(MAX((B974-AA974+1)/MAX(AB974-AA974+1,1),0),1))))</f>
      </c>
      <c r="L974" s="81" t="str">
        <f>IFERROR(INDEX('Cost_Components'!$S$2:$S$28,MATCH(E974,'Cost_Components'!$A$2:$A$28,0)),"")</f>
      </c>
      <c r="M974" s="82" t="str">
        <f>IFERROR(INDEX('Cost_Components'!$L$2:$L$28,MATCH(E974,'Cost_Components'!$A$2:$A$28,0)),"")</f>
      </c>
      <c r="N974" s="83" t="str">
        <f>IFERROR(INDEX('Cost_Components'!$P$2:$P$28,MATCH(E974,'Cost_Components'!$A$2:$A$28,0)),"")</f>
      </c>
      <c r="O974" s="84" t="str">
        <f>AF974*J974</f>
      </c>
      <c r="P974" s="85" t="str">
        <f>AG974*J974</f>
      </c>
      <c r="Q974" s="86" t="str">
        <f>P974*L974*M974*N974</f>
      </c>
      <c r="R974" s="87" t="str">
        <f>O974*K974*M974*N974</f>
      </c>
      <c r="S974" s="88" t="str">
        <f>R974-Q974</f>
      </c>
      <c r="T974" s="34" t="str">
        <f>IFERROR(INDEX('Cost_Components'!$R$2:$R$28,MATCH(E974,'Cost_Components'!$A$2:$A$28,0)),"")</f>
      </c>
      <c r="U974" s="89" t="str">
        <f>IFERROR(INDEX('Cost_Components'!$Q$2:$Q$28,MATCH(E974,'Cost_Components'!$A$2:$A$28,0)),"")</f>
      </c>
      <c r="V974" s="90" t="str">
        <f>1/(1+'Calculation_Assumptions'!$B$5)^(B974-'Calculation_Assumptions'!$B$2)</f>
      </c>
      <c r="W974" s="91" t="str">
        <f>Q974*V974</f>
      </c>
      <c r="X974" s="92" t="str">
        <f>R974*V974</f>
      </c>
      <c r="Y974" s="93" t="str">
        <f>S974*V974</f>
      </c>
      <c r="Z974" s="94" t="str">
        <f>IFERROR(INDEX('Cost_Components'!$T$2:$T$28,MATCH(E974,'Cost_Components'!$A$2:$A$28,0)),"")</f>
      </c>
      <c r="AA974" s="95" t="str">
        <f>IFERROR(INDEX('Cost_Components'!$U$2:$U$28,MATCH(E974,'Cost_Components'!$A$2:$A$28,0)),"")</f>
      </c>
      <c r="AB974" s="96" t="str">
        <f>IFERROR(INDEX('Cost_Components'!$V$2:$V$28,MATCH(E974,'Cost_Components'!$A$2:$A$28,0)),"")</f>
      </c>
      <c r="AC974" s="97" t="str">
        <f>IFERROR(INDEX('Cost_Components'!$M$2:$M$28,MATCH(E974,'Cost_Components'!$A$2:$A$28,0)),"")</f>
      </c>
      <c r="AD974" s="98" t="str">
        <f>IFERROR(INDEX('Cost_Components'!$N$2:$N$28,MATCH(E974,'Cost_Components'!$A$2:$A$28,0)),"")</f>
      </c>
      <c r="AE974" s="34" t="str">
        <f>IFERROR(INDEX('Cost_Components'!$O$2:$O$28,MATCH(E974,'Cost_Components'!$A$2:$A$28,0)),"")</f>
      </c>
      <c r="AF974" s="99" t="n">
        <v>620434.150062782</v>
      </c>
      <c r="AG974" s="100" t="n">
        <v>643249.286103074</v>
      </c>
      <c r="AH974" s="101" t="str">
        <f>IF(H974="shared-count-once",COUNTIFS($A$2:$A$1405,A974,$B$2:$B$1405,B974,$E$2:$E$1405,E974),1)</f>
      </c>
      <c r="AI974" s="102" t="n">
        <v>306964650.16712</v>
      </c>
      <c r="AJ974" s="103" t="str">
        <f>IF(AI974=0,"",Q974/AI974)</f>
      </c>
      <c r="AK974" s="104" t="str">
        <f>IF(AI974=0,"",R974/AI974)</f>
      </c>
      <c r="AL974" s="105" t="str">
        <f>IF(AI974=0,"",S974/AI974)</f>
      </c>
      <c r="AM974" s="106" t="str">
        <f>IF(AI974=0,"",Y974/AI974)</f>
      </c>
    </row>
    <row r="975">
      <c r="A975" t="s">
        <v>115</v>
      </c>
      <c r="B975" s="73" t="n">
        <v>2036</v>
      </c>
      <c r="C975" t="s">
        <v>245</v>
      </c>
      <c r="D975" t="s">
        <v>211</v>
      </c>
      <c r="E975" s="74" t="s">
        <v>322</v>
      </c>
      <c r="F975" s="75" t="s">
        <v>323</v>
      </c>
      <c r="G975" s="76" t="s">
        <v>248</v>
      </c>
      <c r="H975" s="77" t="s">
        <v>240</v>
      </c>
      <c r="I975" s="78" t="s">
        <v>304</v>
      </c>
      <c r="J975" s="79" t="str">
        <f>IFERROR(INDEX('Cost_Components'!$K$2:$K$28,MATCH(E975,'Cost_Components'!$A$2:$A$28,0)),"")</f>
      </c>
      <c r="K975" s="80" t="str">
        <f>IF(OR(L975="",Z975="",AA975="",AB975=""),"",IF(B975&lt;AA975,L975,IF(B975&gt;AB975,Z975,L975+(Z975-L975)*MIN(MAX((B975-AA975+1)/MAX(AB975-AA975+1,1),0),1))))</f>
      </c>
      <c r="L975" s="81" t="str">
        <f>IFERROR(INDEX('Cost_Components'!$S$2:$S$28,MATCH(E975,'Cost_Components'!$A$2:$A$28,0)),"")</f>
      </c>
      <c r="M975" s="82" t="str">
        <f>IFERROR(INDEX('Cost_Components'!$L$2:$L$28,MATCH(E975,'Cost_Components'!$A$2:$A$28,0)),"")</f>
      </c>
      <c r="N975" s="83" t="str">
        <f>IFERROR(INDEX('Cost_Components'!$P$2:$P$28,MATCH(E975,'Cost_Components'!$A$2:$A$28,0)),"")</f>
      </c>
      <c r="O975" s="84" t="str">
        <f>AF975*J975</f>
      </c>
      <c r="P975" s="85" t="str">
        <f>AG975*J975</f>
      </c>
      <c r="Q975" s="86" t="str">
        <f>P975*L975*M975*N975</f>
      </c>
      <c r="R975" s="87" t="str">
        <f>O975*K975*M975*N975</f>
      </c>
      <c r="S975" s="88" t="str">
        <f>R975-Q975</f>
      </c>
      <c r="T975" s="34" t="str">
        <f>IFERROR(INDEX('Cost_Components'!$R$2:$R$28,MATCH(E975,'Cost_Components'!$A$2:$A$28,0)),"")</f>
      </c>
      <c r="U975" s="89" t="str">
        <f>IFERROR(INDEX('Cost_Components'!$Q$2:$Q$28,MATCH(E975,'Cost_Components'!$A$2:$A$28,0)),"")</f>
      </c>
      <c r="V975" s="90" t="str">
        <f>1/(1+'Calculation_Assumptions'!$B$5)^(B975-'Calculation_Assumptions'!$B$2)</f>
      </c>
      <c r="W975" s="91" t="str">
        <f>Q975*V975</f>
      </c>
      <c r="X975" s="92" t="str">
        <f>R975*V975</f>
      </c>
      <c r="Y975" s="93" t="str">
        <f>S975*V975</f>
      </c>
      <c r="Z975" s="94" t="str">
        <f>IFERROR(INDEX('Cost_Components'!$T$2:$T$28,MATCH(E975,'Cost_Components'!$A$2:$A$28,0)),"")</f>
      </c>
      <c r="AA975" s="95" t="str">
        <f>IFERROR(INDEX('Cost_Components'!$U$2:$U$28,MATCH(E975,'Cost_Components'!$A$2:$A$28,0)),"")</f>
      </c>
      <c r="AB975" s="96" t="str">
        <f>IFERROR(INDEX('Cost_Components'!$V$2:$V$28,MATCH(E975,'Cost_Components'!$A$2:$A$28,0)),"")</f>
      </c>
      <c r="AC975" s="97" t="str">
        <f>IFERROR(INDEX('Cost_Components'!$M$2:$M$28,MATCH(E975,'Cost_Components'!$A$2:$A$28,0)),"")</f>
      </c>
      <c r="AD975" s="98" t="str">
        <f>IFERROR(INDEX('Cost_Components'!$N$2:$N$28,MATCH(E975,'Cost_Components'!$A$2:$A$28,0)),"")</f>
      </c>
      <c r="AE975" s="34" t="str">
        <f>IFERROR(INDEX('Cost_Components'!$O$2:$O$28,MATCH(E975,'Cost_Components'!$A$2:$A$28,0)),"")</f>
      </c>
      <c r="AF975" s="99" t="n">
        <v>637591.972491435</v>
      </c>
      <c r="AG975" s="100" t="n">
        <v>663939.695984059</v>
      </c>
      <c r="AH975" s="101" t="str">
        <f>IF(H975="shared-count-once",COUNTIFS($A$2:$A$1405,A975,$B$2:$B$1405,B975,$E$2:$E$1405,E975),1)</f>
      </c>
      <c r="AI975" s="102" t="n">
        <v>308542769.756622</v>
      </c>
      <c r="AJ975" s="103" t="str">
        <f>IF(AI975=0,"",Q975/AI975)</f>
      </c>
      <c r="AK975" s="104" t="str">
        <f>IF(AI975=0,"",R975/AI975)</f>
      </c>
      <c r="AL975" s="105" t="str">
        <f>IF(AI975=0,"",S975/AI975)</f>
      </c>
      <c r="AM975" s="106" t="str">
        <f>IF(AI975=0,"",Y975/AI975)</f>
      </c>
    </row>
    <row r="976">
      <c r="A976" t="s">
        <v>115</v>
      </c>
      <c r="B976" s="73" t="n">
        <v>2037</v>
      </c>
      <c r="C976" t="s">
        <v>245</v>
      </c>
      <c r="D976" t="s">
        <v>211</v>
      </c>
      <c r="E976" s="74" t="s">
        <v>322</v>
      </c>
      <c r="F976" s="75" t="s">
        <v>323</v>
      </c>
      <c r="G976" s="76" t="s">
        <v>248</v>
      </c>
      <c r="H976" s="77" t="s">
        <v>240</v>
      </c>
      <c r="I976" s="78" t="s">
        <v>304</v>
      </c>
      <c r="J976" s="79" t="str">
        <f>IFERROR(INDEX('Cost_Components'!$K$2:$K$28,MATCH(E976,'Cost_Components'!$A$2:$A$28,0)),"")</f>
      </c>
      <c r="K976" s="80" t="str">
        <f>IF(OR(L976="",Z976="",AA976="",AB976=""),"",IF(B976&lt;AA976,L976,IF(B976&gt;AB976,Z976,L976+(Z976-L976)*MIN(MAX((B976-AA976+1)/MAX(AB976-AA976+1,1),0),1))))</f>
      </c>
      <c r="L976" s="81" t="str">
        <f>IFERROR(INDEX('Cost_Components'!$S$2:$S$28,MATCH(E976,'Cost_Components'!$A$2:$A$28,0)),"")</f>
      </c>
      <c r="M976" s="82" t="str">
        <f>IFERROR(INDEX('Cost_Components'!$L$2:$L$28,MATCH(E976,'Cost_Components'!$A$2:$A$28,0)),"")</f>
      </c>
      <c r="N976" s="83" t="str">
        <f>IFERROR(INDEX('Cost_Components'!$P$2:$P$28,MATCH(E976,'Cost_Components'!$A$2:$A$28,0)),"")</f>
      </c>
      <c r="O976" s="84" t="str">
        <f>AF976*J976</f>
      </c>
      <c r="P976" s="85" t="str">
        <f>AG976*J976</f>
      </c>
      <c r="Q976" s="86" t="str">
        <f>P976*L976*M976*N976</f>
      </c>
      <c r="R976" s="87" t="str">
        <f>O976*K976*M976*N976</f>
      </c>
      <c r="S976" s="88" t="str">
        <f>R976-Q976</f>
      </c>
      <c r="T976" s="34" t="str">
        <f>IFERROR(INDEX('Cost_Components'!$R$2:$R$28,MATCH(E976,'Cost_Components'!$A$2:$A$28,0)),"")</f>
      </c>
      <c r="U976" s="89" t="str">
        <f>IFERROR(INDEX('Cost_Components'!$Q$2:$Q$28,MATCH(E976,'Cost_Components'!$A$2:$A$28,0)),"")</f>
      </c>
      <c r="V976" s="90" t="str">
        <f>1/(1+'Calculation_Assumptions'!$B$5)^(B976-'Calculation_Assumptions'!$B$2)</f>
      </c>
      <c r="W976" s="91" t="str">
        <f>Q976*V976</f>
      </c>
      <c r="X976" s="92" t="str">
        <f>R976*V976</f>
      </c>
      <c r="Y976" s="93" t="str">
        <f>S976*V976</f>
      </c>
      <c r="Z976" s="94" t="str">
        <f>IFERROR(INDEX('Cost_Components'!$T$2:$T$28,MATCH(E976,'Cost_Components'!$A$2:$A$28,0)),"")</f>
      </c>
      <c r="AA976" s="95" t="str">
        <f>IFERROR(INDEX('Cost_Components'!$U$2:$U$28,MATCH(E976,'Cost_Components'!$A$2:$A$28,0)),"")</f>
      </c>
      <c r="AB976" s="96" t="str">
        <f>IFERROR(INDEX('Cost_Components'!$V$2:$V$28,MATCH(E976,'Cost_Components'!$A$2:$A$28,0)),"")</f>
      </c>
      <c r="AC976" s="97" t="str">
        <f>IFERROR(INDEX('Cost_Components'!$M$2:$M$28,MATCH(E976,'Cost_Components'!$A$2:$A$28,0)),"")</f>
      </c>
      <c r="AD976" s="98" t="str">
        <f>IFERROR(INDEX('Cost_Components'!$N$2:$N$28,MATCH(E976,'Cost_Components'!$A$2:$A$28,0)),"")</f>
      </c>
      <c r="AE976" s="34" t="str">
        <f>IFERROR(INDEX('Cost_Components'!$O$2:$O$28,MATCH(E976,'Cost_Components'!$A$2:$A$28,0)),"")</f>
      </c>
      <c r="AF976" s="99" t="n">
        <v>654814.15183078</v>
      </c>
      <c r="AG976" s="100" t="n">
        <v>684865.177445904</v>
      </c>
      <c r="AH976" s="101" t="str">
        <f>IF(H976="shared-count-once",COUNTIFS($A$2:$A$1405,A976,$B$2:$B$1405,B976,$E$2:$E$1405,E976),1)</f>
      </c>
      <c r="AI976" s="102" t="n">
        <v>310068287.63643</v>
      </c>
      <c r="AJ976" s="103" t="str">
        <f>IF(AI976=0,"",Q976/AI976)</f>
      </c>
      <c r="AK976" s="104" t="str">
        <f>IF(AI976=0,"",R976/AI976)</f>
      </c>
      <c r="AL976" s="105" t="str">
        <f>IF(AI976=0,"",S976/AI976)</f>
      </c>
      <c r="AM976" s="106" t="str">
        <f>IF(AI976=0,"",Y976/AI976)</f>
      </c>
    </row>
    <row r="977">
      <c r="A977" t="s">
        <v>115</v>
      </c>
      <c r="B977" s="73" t="n">
        <v>2038</v>
      </c>
      <c r="C977" t="s">
        <v>245</v>
      </c>
      <c r="D977" t="s">
        <v>211</v>
      </c>
      <c r="E977" s="74" t="s">
        <v>322</v>
      </c>
      <c r="F977" s="75" t="s">
        <v>323</v>
      </c>
      <c r="G977" s="76" t="s">
        <v>248</v>
      </c>
      <c r="H977" s="77" t="s">
        <v>240</v>
      </c>
      <c r="I977" s="78" t="s">
        <v>304</v>
      </c>
      <c r="J977" s="79" t="str">
        <f>IFERROR(INDEX('Cost_Components'!$K$2:$K$28,MATCH(E977,'Cost_Components'!$A$2:$A$28,0)),"")</f>
      </c>
      <c r="K977" s="80" t="str">
        <f>IF(OR(L977="",Z977="",AA977="",AB977=""),"",IF(B977&lt;AA977,L977,IF(B977&gt;AB977,Z977,L977+(Z977-L977)*MIN(MAX((B977-AA977+1)/MAX(AB977-AA977+1,1),0),1))))</f>
      </c>
      <c r="L977" s="81" t="str">
        <f>IFERROR(INDEX('Cost_Components'!$S$2:$S$28,MATCH(E977,'Cost_Components'!$A$2:$A$28,0)),"")</f>
      </c>
      <c r="M977" s="82" t="str">
        <f>IFERROR(INDEX('Cost_Components'!$L$2:$L$28,MATCH(E977,'Cost_Components'!$A$2:$A$28,0)),"")</f>
      </c>
      <c r="N977" s="83" t="str">
        <f>IFERROR(INDEX('Cost_Components'!$P$2:$P$28,MATCH(E977,'Cost_Components'!$A$2:$A$28,0)),"")</f>
      </c>
      <c r="O977" s="84" t="str">
        <f>AF977*J977</f>
      </c>
      <c r="P977" s="85" t="str">
        <f>AG977*J977</f>
      </c>
      <c r="Q977" s="86" t="str">
        <f>P977*L977*M977*N977</f>
      </c>
      <c r="R977" s="87" t="str">
        <f>O977*K977*M977*N977</f>
      </c>
      <c r="S977" s="88" t="str">
        <f>R977-Q977</f>
      </c>
      <c r="T977" s="34" t="str">
        <f>IFERROR(INDEX('Cost_Components'!$R$2:$R$28,MATCH(E977,'Cost_Components'!$A$2:$A$28,0)),"")</f>
      </c>
      <c r="U977" s="89" t="str">
        <f>IFERROR(INDEX('Cost_Components'!$Q$2:$Q$28,MATCH(E977,'Cost_Components'!$A$2:$A$28,0)),"")</f>
      </c>
      <c r="V977" s="90" t="str">
        <f>1/(1+'Calculation_Assumptions'!$B$5)^(B977-'Calculation_Assumptions'!$B$2)</f>
      </c>
      <c r="W977" s="91" t="str">
        <f>Q977*V977</f>
      </c>
      <c r="X977" s="92" t="str">
        <f>R977*V977</f>
      </c>
      <c r="Y977" s="93" t="str">
        <f>S977*V977</f>
      </c>
      <c r="Z977" s="94" t="str">
        <f>IFERROR(INDEX('Cost_Components'!$T$2:$T$28,MATCH(E977,'Cost_Components'!$A$2:$A$28,0)),"")</f>
      </c>
      <c r="AA977" s="95" t="str">
        <f>IFERROR(INDEX('Cost_Components'!$U$2:$U$28,MATCH(E977,'Cost_Components'!$A$2:$A$28,0)),"")</f>
      </c>
      <c r="AB977" s="96" t="str">
        <f>IFERROR(INDEX('Cost_Components'!$V$2:$V$28,MATCH(E977,'Cost_Components'!$A$2:$A$28,0)),"")</f>
      </c>
      <c r="AC977" s="97" t="str">
        <f>IFERROR(INDEX('Cost_Components'!$M$2:$M$28,MATCH(E977,'Cost_Components'!$A$2:$A$28,0)),"")</f>
      </c>
      <c r="AD977" s="98" t="str">
        <f>IFERROR(INDEX('Cost_Components'!$N$2:$N$28,MATCH(E977,'Cost_Components'!$A$2:$A$28,0)),"")</f>
      </c>
      <c r="AE977" s="34" t="str">
        <f>IFERROR(INDEX('Cost_Components'!$O$2:$O$28,MATCH(E977,'Cost_Components'!$A$2:$A$28,0)),"")</f>
      </c>
      <c r="AF977" s="99" t="n">
        <v>672772.242701782</v>
      </c>
      <c r="AG977" s="100" t="n">
        <v>706810.769351723</v>
      </c>
      <c r="AH977" s="101" t="str">
        <f>IF(H977="shared-count-once",COUNTIFS($A$2:$A$1405,A977,$B$2:$B$1405,B977,$E$2:$E$1405,E977),1)</f>
      </c>
      <c r="AI977" s="102" t="n">
        <v>311532999.13163</v>
      </c>
      <c r="AJ977" s="103" t="str">
        <f>IF(AI977=0,"",Q977/AI977)</f>
      </c>
      <c r="AK977" s="104" t="str">
        <f>IF(AI977=0,"",R977/AI977)</f>
      </c>
      <c r="AL977" s="105" t="str">
        <f>IF(AI977=0,"",S977/AI977)</f>
      </c>
      <c r="AM977" s="106" t="str">
        <f>IF(AI977=0,"",Y977/AI977)</f>
      </c>
    </row>
    <row r="978">
      <c r="A978" t="s">
        <v>115</v>
      </c>
      <c r="B978" s="73" t="n">
        <v>2039</v>
      </c>
      <c r="C978" t="s">
        <v>245</v>
      </c>
      <c r="D978" t="s">
        <v>211</v>
      </c>
      <c r="E978" s="74" t="s">
        <v>322</v>
      </c>
      <c r="F978" s="75" t="s">
        <v>323</v>
      </c>
      <c r="G978" s="76" t="s">
        <v>248</v>
      </c>
      <c r="H978" s="77" t="s">
        <v>240</v>
      </c>
      <c r="I978" s="78" t="s">
        <v>304</v>
      </c>
      <c r="J978" s="79" t="str">
        <f>IFERROR(INDEX('Cost_Components'!$K$2:$K$28,MATCH(E978,'Cost_Components'!$A$2:$A$28,0)),"")</f>
      </c>
      <c r="K978" s="80" t="str">
        <f>IF(OR(L978="",Z978="",AA978="",AB978=""),"",IF(B978&lt;AA978,L978,IF(B978&gt;AB978,Z978,L978+(Z978-L978)*MIN(MAX((B978-AA978+1)/MAX(AB978-AA978+1,1),0),1))))</f>
      </c>
      <c r="L978" s="81" t="str">
        <f>IFERROR(INDEX('Cost_Components'!$S$2:$S$28,MATCH(E978,'Cost_Components'!$A$2:$A$28,0)),"")</f>
      </c>
      <c r="M978" s="82" t="str">
        <f>IFERROR(INDEX('Cost_Components'!$L$2:$L$28,MATCH(E978,'Cost_Components'!$A$2:$A$28,0)),"")</f>
      </c>
      <c r="N978" s="83" t="str">
        <f>IFERROR(INDEX('Cost_Components'!$P$2:$P$28,MATCH(E978,'Cost_Components'!$A$2:$A$28,0)),"")</f>
      </c>
      <c r="O978" s="84" t="str">
        <f>AF978*J978</f>
      </c>
      <c r="P978" s="85" t="str">
        <f>AG978*J978</f>
      </c>
      <c r="Q978" s="86" t="str">
        <f>P978*L978*M978*N978</f>
      </c>
      <c r="R978" s="87" t="str">
        <f>O978*K978*M978*N978</f>
      </c>
      <c r="S978" s="88" t="str">
        <f>R978-Q978</f>
      </c>
      <c r="T978" s="34" t="str">
        <f>IFERROR(INDEX('Cost_Components'!$R$2:$R$28,MATCH(E978,'Cost_Components'!$A$2:$A$28,0)),"")</f>
      </c>
      <c r="U978" s="89" t="str">
        <f>IFERROR(INDEX('Cost_Components'!$Q$2:$Q$28,MATCH(E978,'Cost_Components'!$A$2:$A$28,0)),"")</f>
      </c>
      <c r="V978" s="90" t="str">
        <f>1/(1+'Calculation_Assumptions'!$B$5)^(B978-'Calculation_Assumptions'!$B$2)</f>
      </c>
      <c r="W978" s="91" t="str">
        <f>Q978*V978</f>
      </c>
      <c r="X978" s="92" t="str">
        <f>R978*V978</f>
      </c>
      <c r="Y978" s="93" t="str">
        <f>S978*V978</f>
      </c>
      <c r="Z978" s="94" t="str">
        <f>IFERROR(INDEX('Cost_Components'!$T$2:$T$28,MATCH(E978,'Cost_Components'!$A$2:$A$28,0)),"")</f>
      </c>
      <c r="AA978" s="95" t="str">
        <f>IFERROR(INDEX('Cost_Components'!$U$2:$U$28,MATCH(E978,'Cost_Components'!$A$2:$A$28,0)),"")</f>
      </c>
      <c r="AB978" s="96" t="str">
        <f>IFERROR(INDEX('Cost_Components'!$V$2:$V$28,MATCH(E978,'Cost_Components'!$A$2:$A$28,0)),"")</f>
      </c>
      <c r="AC978" s="97" t="str">
        <f>IFERROR(INDEX('Cost_Components'!$M$2:$M$28,MATCH(E978,'Cost_Components'!$A$2:$A$28,0)),"")</f>
      </c>
      <c r="AD978" s="98" t="str">
        <f>IFERROR(INDEX('Cost_Components'!$N$2:$N$28,MATCH(E978,'Cost_Components'!$A$2:$A$28,0)),"")</f>
      </c>
      <c r="AE978" s="34" t="str">
        <f>IFERROR(INDEX('Cost_Components'!$O$2:$O$28,MATCH(E978,'Cost_Components'!$A$2:$A$28,0)),"")</f>
      </c>
      <c r="AF978" s="99" t="n">
        <v>690592.433475301</v>
      </c>
      <c r="AG978" s="100" t="n">
        <v>728765.489405512</v>
      </c>
      <c r="AH978" s="101" t="str">
        <f>IF(H978="shared-count-once",COUNTIFS($A$2:$A$1405,A978,$B$2:$B$1405,B978,$E$2:$E$1405,E978),1)</f>
      </c>
      <c r="AI978" s="102" t="n">
        <v>312936391.858479</v>
      </c>
      <c r="AJ978" s="103" t="str">
        <f>IF(AI978=0,"",Q978/AI978)</f>
      </c>
      <c r="AK978" s="104" t="str">
        <f>IF(AI978=0,"",R978/AI978)</f>
      </c>
      <c r="AL978" s="105" t="str">
        <f>IF(AI978=0,"",S978/AI978)</f>
      </c>
      <c r="AM978" s="106" t="str">
        <f>IF(AI978=0,"",Y978/AI978)</f>
      </c>
    </row>
    <row r="979">
      <c r="A979" t="s">
        <v>115</v>
      </c>
      <c r="B979" s="73" t="n">
        <v>2040</v>
      </c>
      <c r="C979" t="s">
        <v>245</v>
      </c>
      <c r="D979" t="s">
        <v>211</v>
      </c>
      <c r="E979" s="74" t="s">
        <v>322</v>
      </c>
      <c r="F979" s="75" t="s">
        <v>323</v>
      </c>
      <c r="G979" s="76" t="s">
        <v>248</v>
      </c>
      <c r="H979" s="77" t="s">
        <v>240</v>
      </c>
      <c r="I979" s="78" t="s">
        <v>304</v>
      </c>
      <c r="J979" s="79" t="str">
        <f>IFERROR(INDEX('Cost_Components'!$K$2:$K$28,MATCH(E979,'Cost_Components'!$A$2:$A$28,0)),"")</f>
      </c>
      <c r="K979" s="80" t="str">
        <f>IF(OR(L979="",Z979="",AA979="",AB979=""),"",IF(B979&lt;AA979,L979,IF(B979&gt;AB979,Z979,L979+(Z979-L979)*MIN(MAX((B979-AA979+1)/MAX(AB979-AA979+1,1),0),1))))</f>
      </c>
      <c r="L979" s="81" t="str">
        <f>IFERROR(INDEX('Cost_Components'!$S$2:$S$28,MATCH(E979,'Cost_Components'!$A$2:$A$28,0)),"")</f>
      </c>
      <c r="M979" s="82" t="str">
        <f>IFERROR(INDEX('Cost_Components'!$L$2:$L$28,MATCH(E979,'Cost_Components'!$A$2:$A$28,0)),"")</f>
      </c>
      <c r="N979" s="83" t="str">
        <f>IFERROR(INDEX('Cost_Components'!$P$2:$P$28,MATCH(E979,'Cost_Components'!$A$2:$A$28,0)),"")</f>
      </c>
      <c r="O979" s="84" t="str">
        <f>AF979*J979</f>
      </c>
      <c r="P979" s="85" t="str">
        <f>AG979*J979</f>
      </c>
      <c r="Q979" s="86" t="str">
        <f>P979*L979*M979*N979</f>
      </c>
      <c r="R979" s="87" t="str">
        <f>O979*K979*M979*N979</f>
      </c>
      <c r="S979" s="88" t="str">
        <f>R979-Q979</f>
      </c>
      <c r="T979" s="34" t="str">
        <f>IFERROR(INDEX('Cost_Components'!$R$2:$R$28,MATCH(E979,'Cost_Components'!$A$2:$A$28,0)),"")</f>
      </c>
      <c r="U979" s="89" t="str">
        <f>IFERROR(INDEX('Cost_Components'!$Q$2:$Q$28,MATCH(E979,'Cost_Components'!$A$2:$A$28,0)),"")</f>
      </c>
      <c r="V979" s="90" t="str">
        <f>1/(1+'Calculation_Assumptions'!$B$5)^(B979-'Calculation_Assumptions'!$B$2)</f>
      </c>
      <c r="W979" s="91" t="str">
        <f>Q979*V979</f>
      </c>
      <c r="X979" s="92" t="str">
        <f>R979*V979</f>
      </c>
      <c r="Y979" s="93" t="str">
        <f>S979*V979</f>
      </c>
      <c r="Z979" s="94" t="str">
        <f>IFERROR(INDEX('Cost_Components'!$T$2:$T$28,MATCH(E979,'Cost_Components'!$A$2:$A$28,0)),"")</f>
      </c>
      <c r="AA979" s="95" t="str">
        <f>IFERROR(INDEX('Cost_Components'!$U$2:$U$28,MATCH(E979,'Cost_Components'!$A$2:$A$28,0)),"")</f>
      </c>
      <c r="AB979" s="96" t="str">
        <f>IFERROR(INDEX('Cost_Components'!$V$2:$V$28,MATCH(E979,'Cost_Components'!$A$2:$A$28,0)),"")</f>
      </c>
      <c r="AC979" s="97" t="str">
        <f>IFERROR(INDEX('Cost_Components'!$M$2:$M$28,MATCH(E979,'Cost_Components'!$A$2:$A$28,0)),"")</f>
      </c>
      <c r="AD979" s="98" t="str">
        <f>IFERROR(INDEX('Cost_Components'!$N$2:$N$28,MATCH(E979,'Cost_Components'!$A$2:$A$28,0)),"")</f>
      </c>
      <c r="AE979" s="34" t="str">
        <f>IFERROR(INDEX('Cost_Components'!$O$2:$O$28,MATCH(E979,'Cost_Components'!$A$2:$A$28,0)),"")</f>
      </c>
      <c r="AF979" s="99" t="n">
        <v>708460.422375934</v>
      </c>
      <c r="AG979" s="100" t="n">
        <v>750939.97952815</v>
      </c>
      <c r="AH979" s="101" t="str">
        <f>IF(H979="shared-count-once",COUNTIFS($A$2:$A$1405,A979,$B$2:$B$1405,B979,$E$2:$E$1405,E979),1)</f>
      </c>
      <c r="AI979" s="102" t="n">
        <v>314265537.410829</v>
      </c>
      <c r="AJ979" s="103" t="str">
        <f>IF(AI979=0,"",Q979/AI979)</f>
      </c>
      <c r="AK979" s="104" t="str">
        <f>IF(AI979=0,"",R979/AI979)</f>
      </c>
      <c r="AL979" s="105" t="str">
        <f>IF(AI979=0,"",S979/AI979)</f>
      </c>
      <c r="AM979" s="106" t="str">
        <f>IF(AI979=0,"",Y979/AI979)</f>
      </c>
    </row>
    <row r="980">
      <c r="A980" t="s">
        <v>115</v>
      </c>
      <c r="B980" s="73" t="n">
        <v>2041</v>
      </c>
      <c r="C980" t="s">
        <v>245</v>
      </c>
      <c r="D980" t="s">
        <v>211</v>
      </c>
      <c r="E980" s="74" t="s">
        <v>322</v>
      </c>
      <c r="F980" s="75" t="s">
        <v>323</v>
      </c>
      <c r="G980" s="76" t="s">
        <v>248</v>
      </c>
      <c r="H980" s="77" t="s">
        <v>240</v>
      </c>
      <c r="I980" s="78" t="s">
        <v>304</v>
      </c>
      <c r="J980" s="79" t="str">
        <f>IFERROR(INDEX('Cost_Components'!$K$2:$K$28,MATCH(E980,'Cost_Components'!$A$2:$A$28,0)),"")</f>
      </c>
      <c r="K980" s="80" t="str">
        <f>IF(OR(L980="",Z980="",AA980="",AB980=""),"",IF(B980&lt;AA980,L980,IF(B980&gt;AB980,Z980,L980+(Z980-L980)*MIN(MAX((B980-AA980+1)/MAX(AB980-AA980+1,1),0),1))))</f>
      </c>
      <c r="L980" s="81" t="str">
        <f>IFERROR(INDEX('Cost_Components'!$S$2:$S$28,MATCH(E980,'Cost_Components'!$A$2:$A$28,0)),"")</f>
      </c>
      <c r="M980" s="82" t="str">
        <f>IFERROR(INDEX('Cost_Components'!$L$2:$L$28,MATCH(E980,'Cost_Components'!$A$2:$A$28,0)),"")</f>
      </c>
      <c r="N980" s="83" t="str">
        <f>IFERROR(INDEX('Cost_Components'!$P$2:$P$28,MATCH(E980,'Cost_Components'!$A$2:$A$28,0)),"")</f>
      </c>
      <c r="O980" s="84" t="str">
        <f>AF980*J980</f>
      </c>
      <c r="P980" s="85" t="str">
        <f>AG980*J980</f>
      </c>
      <c r="Q980" s="86" t="str">
        <f>P980*L980*M980*N980</f>
      </c>
      <c r="R980" s="87" t="str">
        <f>O980*K980*M980*N980</f>
      </c>
      <c r="S980" s="88" t="str">
        <f>R980-Q980</f>
      </c>
      <c r="T980" s="34" t="str">
        <f>IFERROR(INDEX('Cost_Components'!$R$2:$R$28,MATCH(E980,'Cost_Components'!$A$2:$A$28,0)),"")</f>
      </c>
      <c r="U980" s="89" t="str">
        <f>IFERROR(INDEX('Cost_Components'!$Q$2:$Q$28,MATCH(E980,'Cost_Components'!$A$2:$A$28,0)),"")</f>
      </c>
      <c r="V980" s="90" t="str">
        <f>1/(1+'Calculation_Assumptions'!$B$5)^(B980-'Calculation_Assumptions'!$B$2)</f>
      </c>
      <c r="W980" s="91" t="str">
        <f>Q980*V980</f>
      </c>
      <c r="X980" s="92" t="str">
        <f>R980*V980</f>
      </c>
      <c r="Y980" s="93" t="str">
        <f>S980*V980</f>
      </c>
      <c r="Z980" s="94" t="str">
        <f>IFERROR(INDEX('Cost_Components'!$T$2:$T$28,MATCH(E980,'Cost_Components'!$A$2:$A$28,0)),"")</f>
      </c>
      <c r="AA980" s="95" t="str">
        <f>IFERROR(INDEX('Cost_Components'!$U$2:$U$28,MATCH(E980,'Cost_Components'!$A$2:$A$28,0)),"")</f>
      </c>
      <c r="AB980" s="96" t="str">
        <f>IFERROR(INDEX('Cost_Components'!$V$2:$V$28,MATCH(E980,'Cost_Components'!$A$2:$A$28,0)),"")</f>
      </c>
      <c r="AC980" s="97" t="str">
        <f>IFERROR(INDEX('Cost_Components'!$M$2:$M$28,MATCH(E980,'Cost_Components'!$A$2:$A$28,0)),"")</f>
      </c>
      <c r="AD980" s="98" t="str">
        <f>IFERROR(INDEX('Cost_Components'!$N$2:$N$28,MATCH(E980,'Cost_Components'!$A$2:$A$28,0)),"")</f>
      </c>
      <c r="AE980" s="34" t="str">
        <f>IFERROR(INDEX('Cost_Components'!$O$2:$O$28,MATCH(E980,'Cost_Components'!$A$2:$A$28,0)),"")</f>
      </c>
      <c r="AF980" s="99" t="n">
        <v>726246.471253526</v>
      </c>
      <c r="AG980" s="100" t="n">
        <v>773186.577070847</v>
      </c>
      <c r="AH980" s="101" t="str">
        <f>IF(H980="shared-count-once",COUNTIFS($A$2:$A$1405,A980,$B$2:$B$1405,B980,$E$2:$E$1405,E980),1)</f>
      </c>
      <c r="AI980" s="102" t="n">
        <v>315525215.312548</v>
      </c>
      <c r="AJ980" s="103" t="str">
        <f>IF(AI980=0,"",Q980/AI980)</f>
      </c>
      <c r="AK980" s="104" t="str">
        <f>IF(AI980=0,"",R980/AI980)</f>
      </c>
      <c r="AL980" s="105" t="str">
        <f>IF(AI980=0,"",S980/AI980)</f>
      </c>
      <c r="AM980" s="106" t="str">
        <f>IF(AI980=0,"",Y980/AI980)</f>
      </c>
    </row>
    <row r="981">
      <c r="A981" t="s">
        <v>115</v>
      </c>
      <c r="B981" s="73" t="n">
        <v>2042</v>
      </c>
      <c r="C981" t="s">
        <v>245</v>
      </c>
      <c r="D981" t="s">
        <v>211</v>
      </c>
      <c r="E981" s="74" t="s">
        <v>322</v>
      </c>
      <c r="F981" s="75" t="s">
        <v>323</v>
      </c>
      <c r="G981" s="76" t="s">
        <v>248</v>
      </c>
      <c r="H981" s="77" t="s">
        <v>240</v>
      </c>
      <c r="I981" s="78" t="s">
        <v>304</v>
      </c>
      <c r="J981" s="79" t="str">
        <f>IFERROR(INDEX('Cost_Components'!$K$2:$K$28,MATCH(E981,'Cost_Components'!$A$2:$A$28,0)),"")</f>
      </c>
      <c r="K981" s="80" t="str">
        <f>IF(OR(L981="",Z981="",AA981="",AB981=""),"",IF(B981&lt;AA981,L981,IF(B981&gt;AB981,Z981,L981+(Z981-L981)*MIN(MAX((B981-AA981+1)/MAX(AB981-AA981+1,1),0),1))))</f>
      </c>
      <c r="L981" s="81" t="str">
        <f>IFERROR(INDEX('Cost_Components'!$S$2:$S$28,MATCH(E981,'Cost_Components'!$A$2:$A$28,0)),"")</f>
      </c>
      <c r="M981" s="82" t="str">
        <f>IFERROR(INDEX('Cost_Components'!$L$2:$L$28,MATCH(E981,'Cost_Components'!$A$2:$A$28,0)),"")</f>
      </c>
      <c r="N981" s="83" t="str">
        <f>IFERROR(INDEX('Cost_Components'!$P$2:$P$28,MATCH(E981,'Cost_Components'!$A$2:$A$28,0)),"")</f>
      </c>
      <c r="O981" s="84" t="str">
        <f>AF981*J981</f>
      </c>
      <c r="P981" s="85" t="str">
        <f>AG981*J981</f>
      </c>
      <c r="Q981" s="86" t="str">
        <f>P981*L981*M981*N981</f>
      </c>
      <c r="R981" s="87" t="str">
        <f>O981*K981*M981*N981</f>
      </c>
      <c r="S981" s="88" t="str">
        <f>R981-Q981</f>
      </c>
      <c r="T981" s="34" t="str">
        <f>IFERROR(INDEX('Cost_Components'!$R$2:$R$28,MATCH(E981,'Cost_Components'!$A$2:$A$28,0)),"")</f>
      </c>
      <c r="U981" s="89" t="str">
        <f>IFERROR(INDEX('Cost_Components'!$Q$2:$Q$28,MATCH(E981,'Cost_Components'!$A$2:$A$28,0)),"")</f>
      </c>
      <c r="V981" s="90" t="str">
        <f>1/(1+'Calculation_Assumptions'!$B$5)^(B981-'Calculation_Assumptions'!$B$2)</f>
      </c>
      <c r="W981" s="91" t="str">
        <f>Q981*V981</f>
      </c>
      <c r="X981" s="92" t="str">
        <f>R981*V981</f>
      </c>
      <c r="Y981" s="93" t="str">
        <f>S981*V981</f>
      </c>
      <c r="Z981" s="94" t="str">
        <f>IFERROR(INDEX('Cost_Components'!$T$2:$T$28,MATCH(E981,'Cost_Components'!$A$2:$A$28,0)),"")</f>
      </c>
      <c r="AA981" s="95" t="str">
        <f>IFERROR(INDEX('Cost_Components'!$U$2:$U$28,MATCH(E981,'Cost_Components'!$A$2:$A$28,0)),"")</f>
      </c>
      <c r="AB981" s="96" t="str">
        <f>IFERROR(INDEX('Cost_Components'!$V$2:$V$28,MATCH(E981,'Cost_Components'!$A$2:$A$28,0)),"")</f>
      </c>
      <c r="AC981" s="97" t="str">
        <f>IFERROR(INDEX('Cost_Components'!$M$2:$M$28,MATCH(E981,'Cost_Components'!$A$2:$A$28,0)),"")</f>
      </c>
      <c r="AD981" s="98" t="str">
        <f>IFERROR(INDEX('Cost_Components'!$N$2:$N$28,MATCH(E981,'Cost_Components'!$A$2:$A$28,0)),"")</f>
      </c>
      <c r="AE981" s="34" t="str">
        <f>IFERROR(INDEX('Cost_Components'!$O$2:$O$28,MATCH(E981,'Cost_Components'!$A$2:$A$28,0)),"")</f>
      </c>
      <c r="AF981" s="99" t="n">
        <v>743885.994319689</v>
      </c>
      <c r="AG981" s="100" t="n">
        <v>795437.078709469</v>
      </c>
      <c r="AH981" s="101" t="str">
        <f>IF(H981="shared-count-once",COUNTIFS($A$2:$A$1405,A981,$B$2:$B$1405,B981,$E$2:$E$1405,E981),1)</f>
      </c>
      <c r="AI981" s="102" t="n">
        <v>316707694.211882</v>
      </c>
      <c r="AJ981" s="103" t="str">
        <f>IF(AI981=0,"",Q981/AI981)</f>
      </c>
      <c r="AK981" s="104" t="str">
        <f>IF(AI981=0,"",R981/AI981)</f>
      </c>
      <c r="AL981" s="105" t="str">
        <f>IF(AI981=0,"",S981/AI981)</f>
      </c>
      <c r="AM981" s="106" t="str">
        <f>IF(AI981=0,"",Y981/AI981)</f>
      </c>
    </row>
    <row r="982">
      <c r="A982" t="s">
        <v>115</v>
      </c>
      <c r="B982" s="73" t="n">
        <v>2043</v>
      </c>
      <c r="C982" t="s">
        <v>245</v>
      </c>
      <c r="D982" t="s">
        <v>211</v>
      </c>
      <c r="E982" s="74" t="s">
        <v>322</v>
      </c>
      <c r="F982" s="75" t="s">
        <v>323</v>
      </c>
      <c r="G982" s="76" t="s">
        <v>248</v>
      </c>
      <c r="H982" s="77" t="s">
        <v>240</v>
      </c>
      <c r="I982" s="78" t="s">
        <v>304</v>
      </c>
      <c r="J982" s="79" t="str">
        <f>IFERROR(INDEX('Cost_Components'!$K$2:$K$28,MATCH(E982,'Cost_Components'!$A$2:$A$28,0)),"")</f>
      </c>
      <c r="K982" s="80" t="str">
        <f>IF(OR(L982="",Z982="",AA982="",AB982=""),"",IF(B982&lt;AA982,L982,IF(B982&gt;AB982,Z982,L982+(Z982-L982)*MIN(MAX((B982-AA982+1)/MAX(AB982-AA982+1,1),0),1))))</f>
      </c>
      <c r="L982" s="81" t="str">
        <f>IFERROR(INDEX('Cost_Components'!$S$2:$S$28,MATCH(E982,'Cost_Components'!$A$2:$A$28,0)),"")</f>
      </c>
      <c r="M982" s="82" t="str">
        <f>IFERROR(INDEX('Cost_Components'!$L$2:$L$28,MATCH(E982,'Cost_Components'!$A$2:$A$28,0)),"")</f>
      </c>
      <c r="N982" s="83" t="str">
        <f>IFERROR(INDEX('Cost_Components'!$P$2:$P$28,MATCH(E982,'Cost_Components'!$A$2:$A$28,0)),"")</f>
      </c>
      <c r="O982" s="84" t="str">
        <f>AF982*J982</f>
      </c>
      <c r="P982" s="85" t="str">
        <f>AG982*J982</f>
      </c>
      <c r="Q982" s="86" t="str">
        <f>P982*L982*M982*N982</f>
      </c>
      <c r="R982" s="87" t="str">
        <f>O982*K982*M982*N982</f>
      </c>
      <c r="S982" s="88" t="str">
        <f>R982-Q982</f>
      </c>
      <c r="T982" s="34" t="str">
        <f>IFERROR(INDEX('Cost_Components'!$R$2:$R$28,MATCH(E982,'Cost_Components'!$A$2:$A$28,0)),"")</f>
      </c>
      <c r="U982" s="89" t="str">
        <f>IFERROR(INDEX('Cost_Components'!$Q$2:$Q$28,MATCH(E982,'Cost_Components'!$A$2:$A$28,0)),"")</f>
      </c>
      <c r="V982" s="90" t="str">
        <f>1/(1+'Calculation_Assumptions'!$B$5)^(B982-'Calculation_Assumptions'!$B$2)</f>
      </c>
      <c r="W982" s="91" t="str">
        <f>Q982*V982</f>
      </c>
      <c r="X982" s="92" t="str">
        <f>R982*V982</f>
      </c>
      <c r="Y982" s="93" t="str">
        <f>S982*V982</f>
      </c>
      <c r="Z982" s="94" t="str">
        <f>IFERROR(INDEX('Cost_Components'!$T$2:$T$28,MATCH(E982,'Cost_Components'!$A$2:$A$28,0)),"")</f>
      </c>
      <c r="AA982" s="95" t="str">
        <f>IFERROR(INDEX('Cost_Components'!$U$2:$U$28,MATCH(E982,'Cost_Components'!$A$2:$A$28,0)),"")</f>
      </c>
      <c r="AB982" s="96" t="str">
        <f>IFERROR(INDEX('Cost_Components'!$V$2:$V$28,MATCH(E982,'Cost_Components'!$A$2:$A$28,0)),"")</f>
      </c>
      <c r="AC982" s="97" t="str">
        <f>IFERROR(INDEX('Cost_Components'!$M$2:$M$28,MATCH(E982,'Cost_Components'!$A$2:$A$28,0)),"")</f>
      </c>
      <c r="AD982" s="98" t="str">
        <f>IFERROR(INDEX('Cost_Components'!$N$2:$N$28,MATCH(E982,'Cost_Components'!$A$2:$A$28,0)),"")</f>
      </c>
      <c r="AE982" s="34" t="str">
        <f>IFERROR(INDEX('Cost_Components'!$O$2:$O$28,MATCH(E982,'Cost_Components'!$A$2:$A$28,0)),"")</f>
      </c>
      <c r="AF982" s="99" t="n">
        <v>761960.241866062</v>
      </c>
      <c r="AG982" s="100" t="n">
        <v>818415.755094291</v>
      </c>
      <c r="AH982" s="101" t="str">
        <f>IF(H982="shared-count-once",COUNTIFS($A$2:$A$1405,A982,$B$2:$B$1405,B982,$E$2:$E$1405,E982),1)</f>
      </c>
      <c r="AI982" s="102" t="n">
        <v>317814114.067152</v>
      </c>
      <c r="AJ982" s="103" t="str">
        <f>IF(AI982=0,"",Q982/AI982)</f>
      </c>
      <c r="AK982" s="104" t="str">
        <f>IF(AI982=0,"",R982/AI982)</f>
      </c>
      <c r="AL982" s="105" t="str">
        <f>IF(AI982=0,"",S982/AI982)</f>
      </c>
      <c r="AM982" s="106" t="str">
        <f>IF(AI982=0,"",Y982/AI982)</f>
      </c>
    </row>
    <row r="983">
      <c r="A983" t="s">
        <v>115</v>
      </c>
      <c r="B983" s="73" t="n">
        <v>2044</v>
      </c>
      <c r="C983" t="s">
        <v>245</v>
      </c>
      <c r="D983" t="s">
        <v>211</v>
      </c>
      <c r="E983" s="74" t="s">
        <v>322</v>
      </c>
      <c r="F983" s="75" t="s">
        <v>323</v>
      </c>
      <c r="G983" s="76" t="s">
        <v>248</v>
      </c>
      <c r="H983" s="77" t="s">
        <v>240</v>
      </c>
      <c r="I983" s="78" t="s">
        <v>304</v>
      </c>
      <c r="J983" s="79" t="str">
        <f>IFERROR(INDEX('Cost_Components'!$K$2:$K$28,MATCH(E983,'Cost_Components'!$A$2:$A$28,0)),"")</f>
      </c>
      <c r="K983" s="80" t="str">
        <f>IF(OR(L983="",Z983="",AA983="",AB983=""),"",IF(B983&lt;AA983,L983,IF(B983&gt;AB983,Z983,L983+(Z983-L983)*MIN(MAX((B983-AA983+1)/MAX(AB983-AA983+1,1),0),1))))</f>
      </c>
      <c r="L983" s="81" t="str">
        <f>IFERROR(INDEX('Cost_Components'!$S$2:$S$28,MATCH(E983,'Cost_Components'!$A$2:$A$28,0)),"")</f>
      </c>
      <c r="M983" s="82" t="str">
        <f>IFERROR(INDEX('Cost_Components'!$L$2:$L$28,MATCH(E983,'Cost_Components'!$A$2:$A$28,0)),"")</f>
      </c>
      <c r="N983" s="83" t="str">
        <f>IFERROR(INDEX('Cost_Components'!$P$2:$P$28,MATCH(E983,'Cost_Components'!$A$2:$A$28,0)),"")</f>
      </c>
      <c r="O983" s="84" t="str">
        <f>AF983*J983</f>
      </c>
      <c r="P983" s="85" t="str">
        <f>AG983*J983</f>
      </c>
      <c r="Q983" s="86" t="str">
        <f>P983*L983*M983*N983</f>
      </c>
      <c r="R983" s="87" t="str">
        <f>O983*K983*M983*N983</f>
      </c>
      <c r="S983" s="88" t="str">
        <f>R983-Q983</f>
      </c>
      <c r="T983" s="34" t="str">
        <f>IFERROR(INDEX('Cost_Components'!$R$2:$R$28,MATCH(E983,'Cost_Components'!$A$2:$A$28,0)),"")</f>
      </c>
      <c r="U983" s="89" t="str">
        <f>IFERROR(INDEX('Cost_Components'!$Q$2:$Q$28,MATCH(E983,'Cost_Components'!$A$2:$A$28,0)),"")</f>
      </c>
      <c r="V983" s="90" t="str">
        <f>1/(1+'Calculation_Assumptions'!$B$5)^(B983-'Calculation_Assumptions'!$B$2)</f>
      </c>
      <c r="W983" s="91" t="str">
        <f>Q983*V983</f>
      </c>
      <c r="X983" s="92" t="str">
        <f>R983*V983</f>
      </c>
      <c r="Y983" s="93" t="str">
        <f>S983*V983</f>
      </c>
      <c r="Z983" s="94" t="str">
        <f>IFERROR(INDEX('Cost_Components'!$T$2:$T$28,MATCH(E983,'Cost_Components'!$A$2:$A$28,0)),"")</f>
      </c>
      <c r="AA983" s="95" t="str">
        <f>IFERROR(INDEX('Cost_Components'!$U$2:$U$28,MATCH(E983,'Cost_Components'!$A$2:$A$28,0)),"")</f>
      </c>
      <c r="AB983" s="96" t="str">
        <f>IFERROR(INDEX('Cost_Components'!$V$2:$V$28,MATCH(E983,'Cost_Components'!$A$2:$A$28,0)),"")</f>
      </c>
      <c r="AC983" s="97" t="str">
        <f>IFERROR(INDEX('Cost_Components'!$M$2:$M$28,MATCH(E983,'Cost_Components'!$A$2:$A$28,0)),"")</f>
      </c>
      <c r="AD983" s="98" t="str">
        <f>IFERROR(INDEX('Cost_Components'!$N$2:$N$28,MATCH(E983,'Cost_Components'!$A$2:$A$28,0)),"")</f>
      </c>
      <c r="AE983" s="34" t="str">
        <f>IFERROR(INDEX('Cost_Components'!$O$2:$O$28,MATCH(E983,'Cost_Components'!$A$2:$A$28,0)),"")</f>
      </c>
      <c r="AF983" s="99" t="n">
        <v>779671.953205571</v>
      </c>
      <c r="AG983" s="100" t="n">
        <v>841155.18302595</v>
      </c>
      <c r="AH983" s="101" t="str">
        <f>IF(H983="shared-count-once",COUNTIFS($A$2:$A$1405,A983,$B$2:$B$1405,B983,$E$2:$E$1405,E983),1)</f>
      </c>
      <c r="AI983" s="102" t="n">
        <v>318840890.732156</v>
      </c>
      <c r="AJ983" s="103" t="str">
        <f>IF(AI983=0,"",Q983/AI983)</f>
      </c>
      <c r="AK983" s="104" t="str">
        <f>IF(AI983=0,"",R983/AI983)</f>
      </c>
      <c r="AL983" s="105" t="str">
        <f>IF(AI983=0,"",S983/AI983)</f>
      </c>
      <c r="AM983" s="106" t="str">
        <f>IF(AI983=0,"",Y983/AI983)</f>
      </c>
    </row>
    <row r="984">
      <c r="A984" t="s">
        <v>115</v>
      </c>
      <c r="B984" s="73" t="n">
        <v>2045</v>
      </c>
      <c r="C984" t="s">
        <v>245</v>
      </c>
      <c r="D984" t="s">
        <v>211</v>
      </c>
      <c r="E984" s="74" t="s">
        <v>322</v>
      </c>
      <c r="F984" s="75" t="s">
        <v>323</v>
      </c>
      <c r="G984" s="76" t="s">
        <v>248</v>
      </c>
      <c r="H984" s="77" t="s">
        <v>240</v>
      </c>
      <c r="I984" s="78" t="s">
        <v>304</v>
      </c>
      <c r="J984" s="79" t="str">
        <f>IFERROR(INDEX('Cost_Components'!$K$2:$K$28,MATCH(E984,'Cost_Components'!$A$2:$A$28,0)),"")</f>
      </c>
      <c r="K984" s="80" t="str">
        <f>IF(OR(L984="",Z984="",AA984="",AB984=""),"",IF(B984&lt;AA984,L984,IF(B984&gt;AB984,Z984,L984+(Z984-L984)*MIN(MAX((B984-AA984+1)/MAX(AB984-AA984+1,1),0),1))))</f>
      </c>
      <c r="L984" s="81" t="str">
        <f>IFERROR(INDEX('Cost_Components'!$S$2:$S$28,MATCH(E984,'Cost_Components'!$A$2:$A$28,0)),"")</f>
      </c>
      <c r="M984" s="82" t="str">
        <f>IFERROR(INDEX('Cost_Components'!$L$2:$L$28,MATCH(E984,'Cost_Components'!$A$2:$A$28,0)),"")</f>
      </c>
      <c r="N984" s="83" t="str">
        <f>IFERROR(INDEX('Cost_Components'!$P$2:$P$28,MATCH(E984,'Cost_Components'!$A$2:$A$28,0)),"")</f>
      </c>
      <c r="O984" s="84" t="str">
        <f>AF984*J984</f>
      </c>
      <c r="P984" s="85" t="str">
        <f>AG984*J984</f>
      </c>
      <c r="Q984" s="86" t="str">
        <f>P984*L984*M984*N984</f>
      </c>
      <c r="R984" s="87" t="str">
        <f>O984*K984*M984*N984</f>
      </c>
      <c r="S984" s="88" t="str">
        <f>R984-Q984</f>
      </c>
      <c r="T984" s="34" t="str">
        <f>IFERROR(INDEX('Cost_Components'!$R$2:$R$28,MATCH(E984,'Cost_Components'!$A$2:$A$28,0)),"")</f>
      </c>
      <c r="U984" s="89" t="str">
        <f>IFERROR(INDEX('Cost_Components'!$Q$2:$Q$28,MATCH(E984,'Cost_Components'!$A$2:$A$28,0)),"")</f>
      </c>
      <c r="V984" s="90" t="str">
        <f>1/(1+'Calculation_Assumptions'!$B$5)^(B984-'Calculation_Assumptions'!$B$2)</f>
      </c>
      <c r="W984" s="91" t="str">
        <f>Q984*V984</f>
      </c>
      <c r="X984" s="92" t="str">
        <f>R984*V984</f>
      </c>
      <c r="Y984" s="93" t="str">
        <f>S984*V984</f>
      </c>
      <c r="Z984" s="94" t="str">
        <f>IFERROR(INDEX('Cost_Components'!$T$2:$T$28,MATCH(E984,'Cost_Components'!$A$2:$A$28,0)),"")</f>
      </c>
      <c r="AA984" s="95" t="str">
        <f>IFERROR(INDEX('Cost_Components'!$U$2:$U$28,MATCH(E984,'Cost_Components'!$A$2:$A$28,0)),"")</f>
      </c>
      <c r="AB984" s="96" t="str">
        <f>IFERROR(INDEX('Cost_Components'!$V$2:$V$28,MATCH(E984,'Cost_Components'!$A$2:$A$28,0)),"")</f>
      </c>
      <c r="AC984" s="97" t="str">
        <f>IFERROR(INDEX('Cost_Components'!$M$2:$M$28,MATCH(E984,'Cost_Components'!$A$2:$A$28,0)),"")</f>
      </c>
      <c r="AD984" s="98" t="str">
        <f>IFERROR(INDEX('Cost_Components'!$N$2:$N$28,MATCH(E984,'Cost_Components'!$A$2:$A$28,0)),"")</f>
      </c>
      <c r="AE984" s="34" t="str">
        <f>IFERROR(INDEX('Cost_Components'!$O$2:$O$28,MATCH(E984,'Cost_Components'!$A$2:$A$28,0)),"")</f>
      </c>
      <c r="AF984" s="99" t="n">
        <v>797114.802455907</v>
      </c>
      <c r="AG984" s="100" t="n">
        <v>863739.430280831</v>
      </c>
      <c r="AH984" s="101" t="str">
        <f>IF(H984="shared-count-once",COUNTIFS($A$2:$A$1405,A984,$B$2:$B$1405,B984,$E$2:$E$1405,E984),1)</f>
      </c>
      <c r="AI984" s="102" t="n">
        <v>319784682.33108</v>
      </c>
      <c r="AJ984" s="103" t="str">
        <f>IF(AI984=0,"",Q984/AI984)</f>
      </c>
      <c r="AK984" s="104" t="str">
        <f>IF(AI984=0,"",R984/AI984)</f>
      </c>
      <c r="AL984" s="105" t="str">
        <f>IF(AI984=0,"",S984/AI984)</f>
      </c>
      <c r="AM984" s="106" t="str">
        <f>IF(AI984=0,"",Y984/AI984)</f>
      </c>
    </row>
    <row r="985">
      <c r="A985" t="s">
        <v>115</v>
      </c>
      <c r="B985" s="73" t="n">
        <v>2046</v>
      </c>
      <c r="C985" t="s">
        <v>245</v>
      </c>
      <c r="D985" t="s">
        <v>211</v>
      </c>
      <c r="E985" s="74" t="s">
        <v>322</v>
      </c>
      <c r="F985" s="75" t="s">
        <v>323</v>
      </c>
      <c r="G985" s="76" t="s">
        <v>248</v>
      </c>
      <c r="H985" s="77" t="s">
        <v>240</v>
      </c>
      <c r="I985" s="78" t="s">
        <v>304</v>
      </c>
      <c r="J985" s="79" t="str">
        <f>IFERROR(INDEX('Cost_Components'!$K$2:$K$28,MATCH(E985,'Cost_Components'!$A$2:$A$28,0)),"")</f>
      </c>
      <c r="K985" s="80" t="str">
        <f>IF(OR(L985="",Z985="",AA985="",AB985=""),"",IF(B985&lt;AA985,L985,IF(B985&gt;AB985,Z985,L985+(Z985-L985)*MIN(MAX((B985-AA985+1)/MAX(AB985-AA985+1,1),0),1))))</f>
      </c>
      <c r="L985" s="81" t="str">
        <f>IFERROR(INDEX('Cost_Components'!$S$2:$S$28,MATCH(E985,'Cost_Components'!$A$2:$A$28,0)),"")</f>
      </c>
      <c r="M985" s="82" t="str">
        <f>IFERROR(INDEX('Cost_Components'!$L$2:$L$28,MATCH(E985,'Cost_Components'!$A$2:$A$28,0)),"")</f>
      </c>
      <c r="N985" s="83" t="str">
        <f>IFERROR(INDEX('Cost_Components'!$P$2:$P$28,MATCH(E985,'Cost_Components'!$A$2:$A$28,0)),"")</f>
      </c>
      <c r="O985" s="84" t="str">
        <f>AF985*J985</f>
      </c>
      <c r="P985" s="85" t="str">
        <f>AG985*J985</f>
      </c>
      <c r="Q985" s="86" t="str">
        <f>P985*L985*M985*N985</f>
      </c>
      <c r="R985" s="87" t="str">
        <f>O985*K985*M985*N985</f>
      </c>
      <c r="S985" s="88" t="str">
        <f>R985-Q985</f>
      </c>
      <c r="T985" s="34" t="str">
        <f>IFERROR(INDEX('Cost_Components'!$R$2:$R$28,MATCH(E985,'Cost_Components'!$A$2:$A$28,0)),"")</f>
      </c>
      <c r="U985" s="89" t="str">
        <f>IFERROR(INDEX('Cost_Components'!$Q$2:$Q$28,MATCH(E985,'Cost_Components'!$A$2:$A$28,0)),"")</f>
      </c>
      <c r="V985" s="90" t="str">
        <f>1/(1+'Calculation_Assumptions'!$B$5)^(B985-'Calculation_Assumptions'!$B$2)</f>
      </c>
      <c r="W985" s="91" t="str">
        <f>Q985*V985</f>
      </c>
      <c r="X985" s="92" t="str">
        <f>R985*V985</f>
      </c>
      <c r="Y985" s="93" t="str">
        <f>S985*V985</f>
      </c>
      <c r="Z985" s="94" t="str">
        <f>IFERROR(INDEX('Cost_Components'!$T$2:$T$28,MATCH(E985,'Cost_Components'!$A$2:$A$28,0)),"")</f>
      </c>
      <c r="AA985" s="95" t="str">
        <f>IFERROR(INDEX('Cost_Components'!$U$2:$U$28,MATCH(E985,'Cost_Components'!$A$2:$A$28,0)),"")</f>
      </c>
      <c r="AB985" s="96" t="str">
        <f>IFERROR(INDEX('Cost_Components'!$V$2:$V$28,MATCH(E985,'Cost_Components'!$A$2:$A$28,0)),"")</f>
      </c>
      <c r="AC985" s="97" t="str">
        <f>IFERROR(INDEX('Cost_Components'!$M$2:$M$28,MATCH(E985,'Cost_Components'!$A$2:$A$28,0)),"")</f>
      </c>
      <c r="AD985" s="98" t="str">
        <f>IFERROR(INDEX('Cost_Components'!$N$2:$N$28,MATCH(E985,'Cost_Components'!$A$2:$A$28,0)),"")</f>
      </c>
      <c r="AE985" s="34" t="str">
        <f>IFERROR(INDEX('Cost_Components'!$O$2:$O$28,MATCH(E985,'Cost_Components'!$A$2:$A$28,0)),"")</f>
      </c>
      <c r="AF985" s="99" t="n">
        <v>814161.632551061</v>
      </c>
      <c r="AG985" s="100" t="n">
        <v>886032.262619287</v>
      </c>
      <c r="AH985" s="101" t="str">
        <f>IF(H985="shared-count-once",COUNTIFS($A$2:$A$1405,A985,$B$2:$B$1405,B985,$E$2:$E$1405,E985),1)</f>
      </c>
      <c r="AI985" s="102" t="n">
        <v>320645615.981408</v>
      </c>
      <c r="AJ985" s="103" t="str">
        <f>IF(AI985=0,"",Q985/AI985)</f>
      </c>
      <c r="AK985" s="104" t="str">
        <f>IF(AI985=0,"",R985/AI985)</f>
      </c>
      <c r="AL985" s="105" t="str">
        <f>IF(AI985=0,"",S985/AI985)</f>
      </c>
      <c r="AM985" s="106" t="str">
        <f>IF(AI985=0,"",Y985/AI985)</f>
      </c>
    </row>
    <row r="986">
      <c r="A986" t="s">
        <v>115</v>
      </c>
      <c r="B986" s="73" t="n">
        <v>2047</v>
      </c>
      <c r="C986" t="s">
        <v>245</v>
      </c>
      <c r="D986" t="s">
        <v>211</v>
      </c>
      <c r="E986" s="74" t="s">
        <v>322</v>
      </c>
      <c r="F986" s="75" t="s">
        <v>323</v>
      </c>
      <c r="G986" s="76" t="s">
        <v>248</v>
      </c>
      <c r="H986" s="77" t="s">
        <v>240</v>
      </c>
      <c r="I986" s="78" t="s">
        <v>304</v>
      </c>
      <c r="J986" s="79" t="str">
        <f>IFERROR(INDEX('Cost_Components'!$K$2:$K$28,MATCH(E986,'Cost_Components'!$A$2:$A$28,0)),"")</f>
      </c>
      <c r="K986" s="80" t="str">
        <f>IF(OR(L986="",Z986="",AA986="",AB986=""),"",IF(B986&lt;AA986,L986,IF(B986&gt;AB986,Z986,L986+(Z986-L986)*MIN(MAX((B986-AA986+1)/MAX(AB986-AA986+1,1),0),1))))</f>
      </c>
      <c r="L986" s="81" t="str">
        <f>IFERROR(INDEX('Cost_Components'!$S$2:$S$28,MATCH(E986,'Cost_Components'!$A$2:$A$28,0)),"")</f>
      </c>
      <c r="M986" s="82" t="str">
        <f>IFERROR(INDEX('Cost_Components'!$L$2:$L$28,MATCH(E986,'Cost_Components'!$A$2:$A$28,0)),"")</f>
      </c>
      <c r="N986" s="83" t="str">
        <f>IFERROR(INDEX('Cost_Components'!$P$2:$P$28,MATCH(E986,'Cost_Components'!$A$2:$A$28,0)),"")</f>
      </c>
      <c r="O986" s="84" t="str">
        <f>AF986*J986</f>
      </c>
      <c r="P986" s="85" t="str">
        <f>AG986*J986</f>
      </c>
      <c r="Q986" s="86" t="str">
        <f>P986*L986*M986*N986</f>
      </c>
      <c r="R986" s="87" t="str">
        <f>O986*K986*M986*N986</f>
      </c>
      <c r="S986" s="88" t="str">
        <f>R986-Q986</f>
      </c>
      <c r="T986" s="34" t="str">
        <f>IFERROR(INDEX('Cost_Components'!$R$2:$R$28,MATCH(E986,'Cost_Components'!$A$2:$A$28,0)),"")</f>
      </c>
      <c r="U986" s="89" t="str">
        <f>IFERROR(INDEX('Cost_Components'!$Q$2:$Q$28,MATCH(E986,'Cost_Components'!$A$2:$A$28,0)),"")</f>
      </c>
      <c r="V986" s="90" t="str">
        <f>1/(1+'Calculation_Assumptions'!$B$5)^(B986-'Calculation_Assumptions'!$B$2)</f>
      </c>
      <c r="W986" s="91" t="str">
        <f>Q986*V986</f>
      </c>
      <c r="X986" s="92" t="str">
        <f>R986*V986</f>
      </c>
      <c r="Y986" s="93" t="str">
        <f>S986*V986</f>
      </c>
      <c r="Z986" s="94" t="str">
        <f>IFERROR(INDEX('Cost_Components'!$T$2:$T$28,MATCH(E986,'Cost_Components'!$A$2:$A$28,0)),"")</f>
      </c>
      <c r="AA986" s="95" t="str">
        <f>IFERROR(INDEX('Cost_Components'!$U$2:$U$28,MATCH(E986,'Cost_Components'!$A$2:$A$28,0)),"")</f>
      </c>
      <c r="AB986" s="96" t="str">
        <f>IFERROR(INDEX('Cost_Components'!$V$2:$V$28,MATCH(E986,'Cost_Components'!$A$2:$A$28,0)),"")</f>
      </c>
      <c r="AC986" s="97" t="str">
        <f>IFERROR(INDEX('Cost_Components'!$M$2:$M$28,MATCH(E986,'Cost_Components'!$A$2:$A$28,0)),"")</f>
      </c>
      <c r="AD986" s="98" t="str">
        <f>IFERROR(INDEX('Cost_Components'!$N$2:$N$28,MATCH(E986,'Cost_Components'!$A$2:$A$28,0)),"")</f>
      </c>
      <c r="AE986" s="34" t="str">
        <f>IFERROR(INDEX('Cost_Components'!$O$2:$O$28,MATCH(E986,'Cost_Components'!$A$2:$A$28,0)),"")</f>
      </c>
      <c r="AF986" s="99" t="n">
        <v>830883.683820298</v>
      </c>
      <c r="AG986" s="100" t="n">
        <v>908151.408768754</v>
      </c>
      <c r="AH986" s="101" t="str">
        <f>IF(H986="shared-count-once",COUNTIFS($A$2:$A$1405,A986,$B$2:$B$1405,B986,$E$2:$E$1405,E986),1)</f>
      </c>
      <c r="AI986" s="102" t="n">
        <v>321429520.522875</v>
      </c>
      <c r="AJ986" s="103" t="str">
        <f>IF(AI986=0,"",Q986/AI986)</f>
      </c>
      <c r="AK986" s="104" t="str">
        <f>IF(AI986=0,"",R986/AI986)</f>
      </c>
      <c r="AL986" s="105" t="str">
        <f>IF(AI986=0,"",S986/AI986)</f>
      </c>
      <c r="AM986" s="106" t="str">
        <f>IF(AI986=0,"",Y986/AI986)</f>
      </c>
    </row>
    <row r="987">
      <c r="A987" t="s">
        <v>115</v>
      </c>
      <c r="B987" s="73" t="n">
        <v>2048</v>
      </c>
      <c r="C987" t="s">
        <v>245</v>
      </c>
      <c r="D987" t="s">
        <v>211</v>
      </c>
      <c r="E987" s="74" t="s">
        <v>322</v>
      </c>
      <c r="F987" s="75" t="s">
        <v>323</v>
      </c>
      <c r="G987" s="76" t="s">
        <v>248</v>
      </c>
      <c r="H987" s="77" t="s">
        <v>240</v>
      </c>
      <c r="I987" s="78" t="s">
        <v>304</v>
      </c>
      <c r="J987" s="79" t="str">
        <f>IFERROR(INDEX('Cost_Components'!$K$2:$K$28,MATCH(E987,'Cost_Components'!$A$2:$A$28,0)),"")</f>
      </c>
      <c r="K987" s="80" t="str">
        <f>IF(OR(L987="",Z987="",AA987="",AB987=""),"",IF(B987&lt;AA987,L987,IF(B987&gt;AB987,Z987,L987+(Z987-L987)*MIN(MAX((B987-AA987+1)/MAX(AB987-AA987+1,1),0),1))))</f>
      </c>
      <c r="L987" s="81" t="str">
        <f>IFERROR(INDEX('Cost_Components'!$S$2:$S$28,MATCH(E987,'Cost_Components'!$A$2:$A$28,0)),"")</f>
      </c>
      <c r="M987" s="82" t="str">
        <f>IFERROR(INDEX('Cost_Components'!$L$2:$L$28,MATCH(E987,'Cost_Components'!$A$2:$A$28,0)),"")</f>
      </c>
      <c r="N987" s="83" t="str">
        <f>IFERROR(INDEX('Cost_Components'!$P$2:$P$28,MATCH(E987,'Cost_Components'!$A$2:$A$28,0)),"")</f>
      </c>
      <c r="O987" s="84" t="str">
        <f>AF987*J987</f>
      </c>
      <c r="P987" s="85" t="str">
        <f>AG987*J987</f>
      </c>
      <c r="Q987" s="86" t="str">
        <f>P987*L987*M987*N987</f>
      </c>
      <c r="R987" s="87" t="str">
        <f>O987*K987*M987*N987</f>
      </c>
      <c r="S987" s="88" t="str">
        <f>R987-Q987</f>
      </c>
      <c r="T987" s="34" t="str">
        <f>IFERROR(INDEX('Cost_Components'!$R$2:$R$28,MATCH(E987,'Cost_Components'!$A$2:$A$28,0)),"")</f>
      </c>
      <c r="U987" s="89" t="str">
        <f>IFERROR(INDEX('Cost_Components'!$Q$2:$Q$28,MATCH(E987,'Cost_Components'!$A$2:$A$28,0)),"")</f>
      </c>
      <c r="V987" s="90" t="str">
        <f>1/(1+'Calculation_Assumptions'!$B$5)^(B987-'Calculation_Assumptions'!$B$2)</f>
      </c>
      <c r="W987" s="91" t="str">
        <f>Q987*V987</f>
      </c>
      <c r="X987" s="92" t="str">
        <f>R987*V987</f>
      </c>
      <c r="Y987" s="93" t="str">
        <f>S987*V987</f>
      </c>
      <c r="Z987" s="94" t="str">
        <f>IFERROR(INDEX('Cost_Components'!$T$2:$T$28,MATCH(E987,'Cost_Components'!$A$2:$A$28,0)),"")</f>
      </c>
      <c r="AA987" s="95" t="str">
        <f>IFERROR(INDEX('Cost_Components'!$U$2:$U$28,MATCH(E987,'Cost_Components'!$A$2:$A$28,0)),"")</f>
      </c>
      <c r="AB987" s="96" t="str">
        <f>IFERROR(INDEX('Cost_Components'!$V$2:$V$28,MATCH(E987,'Cost_Components'!$A$2:$A$28,0)),"")</f>
      </c>
      <c r="AC987" s="97" t="str">
        <f>IFERROR(INDEX('Cost_Components'!$M$2:$M$28,MATCH(E987,'Cost_Components'!$A$2:$A$28,0)),"")</f>
      </c>
      <c r="AD987" s="98" t="str">
        <f>IFERROR(INDEX('Cost_Components'!$N$2:$N$28,MATCH(E987,'Cost_Components'!$A$2:$A$28,0)),"")</f>
      </c>
      <c r="AE987" s="34" t="str">
        <f>IFERROR(INDEX('Cost_Components'!$O$2:$O$28,MATCH(E987,'Cost_Components'!$A$2:$A$28,0)),"")</f>
      </c>
      <c r="AF987" s="99" t="n">
        <v>848019.410137599</v>
      </c>
      <c r="AG987" s="100" t="n">
        <v>931016.453369823</v>
      </c>
      <c r="AH987" s="101" t="str">
        <f>IF(H987="shared-count-once",COUNTIFS($A$2:$A$1405,A987,$B$2:$B$1405,B987,$E$2:$E$1405,E987),1)</f>
      </c>
      <c r="AI987" s="102" t="n">
        <v>322136832.260161</v>
      </c>
      <c r="AJ987" s="103" t="str">
        <f>IF(AI987=0,"",Q987/AI987)</f>
      </c>
      <c r="AK987" s="104" t="str">
        <f>IF(AI987=0,"",R987/AI987)</f>
      </c>
      <c r="AL987" s="105" t="str">
        <f>IF(AI987=0,"",S987/AI987)</f>
      </c>
      <c r="AM987" s="106" t="str">
        <f>IF(AI987=0,"",Y987/AI987)</f>
      </c>
    </row>
    <row r="988">
      <c r="A988" t="s">
        <v>115</v>
      </c>
      <c r="B988" s="73" t="n">
        <v>2049</v>
      </c>
      <c r="C988" t="s">
        <v>245</v>
      </c>
      <c r="D988" t="s">
        <v>211</v>
      </c>
      <c r="E988" s="74" t="s">
        <v>322</v>
      </c>
      <c r="F988" s="75" t="s">
        <v>323</v>
      </c>
      <c r="G988" s="76" t="s">
        <v>248</v>
      </c>
      <c r="H988" s="77" t="s">
        <v>240</v>
      </c>
      <c r="I988" s="78" t="s">
        <v>304</v>
      </c>
      <c r="J988" s="79" t="str">
        <f>IFERROR(INDEX('Cost_Components'!$K$2:$K$28,MATCH(E988,'Cost_Components'!$A$2:$A$28,0)),"")</f>
      </c>
      <c r="K988" s="80" t="str">
        <f>IF(OR(L988="",Z988="",AA988="",AB988=""),"",IF(B988&lt;AA988,L988,IF(B988&gt;AB988,Z988,L988+(Z988-L988)*MIN(MAX((B988-AA988+1)/MAX(AB988-AA988+1,1),0),1))))</f>
      </c>
      <c r="L988" s="81" t="str">
        <f>IFERROR(INDEX('Cost_Components'!$S$2:$S$28,MATCH(E988,'Cost_Components'!$A$2:$A$28,0)),"")</f>
      </c>
      <c r="M988" s="82" t="str">
        <f>IFERROR(INDEX('Cost_Components'!$L$2:$L$28,MATCH(E988,'Cost_Components'!$A$2:$A$28,0)),"")</f>
      </c>
      <c r="N988" s="83" t="str">
        <f>IFERROR(INDEX('Cost_Components'!$P$2:$P$28,MATCH(E988,'Cost_Components'!$A$2:$A$28,0)),"")</f>
      </c>
      <c r="O988" s="84" t="str">
        <f>AF988*J988</f>
      </c>
      <c r="P988" s="85" t="str">
        <f>AG988*J988</f>
      </c>
      <c r="Q988" s="86" t="str">
        <f>P988*L988*M988*N988</f>
      </c>
      <c r="R988" s="87" t="str">
        <f>O988*K988*M988*N988</f>
      </c>
      <c r="S988" s="88" t="str">
        <f>R988-Q988</f>
      </c>
      <c r="T988" s="34" t="str">
        <f>IFERROR(INDEX('Cost_Components'!$R$2:$R$28,MATCH(E988,'Cost_Components'!$A$2:$A$28,0)),"")</f>
      </c>
      <c r="U988" s="89" t="str">
        <f>IFERROR(INDEX('Cost_Components'!$Q$2:$Q$28,MATCH(E988,'Cost_Components'!$A$2:$A$28,0)),"")</f>
      </c>
      <c r="V988" s="90" t="str">
        <f>1/(1+'Calculation_Assumptions'!$B$5)^(B988-'Calculation_Assumptions'!$B$2)</f>
      </c>
      <c r="W988" s="91" t="str">
        <f>Q988*V988</f>
      </c>
      <c r="X988" s="92" t="str">
        <f>R988*V988</f>
      </c>
      <c r="Y988" s="93" t="str">
        <f>S988*V988</f>
      </c>
      <c r="Z988" s="94" t="str">
        <f>IFERROR(INDEX('Cost_Components'!$T$2:$T$28,MATCH(E988,'Cost_Components'!$A$2:$A$28,0)),"")</f>
      </c>
      <c r="AA988" s="95" t="str">
        <f>IFERROR(INDEX('Cost_Components'!$U$2:$U$28,MATCH(E988,'Cost_Components'!$A$2:$A$28,0)),"")</f>
      </c>
      <c r="AB988" s="96" t="str">
        <f>IFERROR(INDEX('Cost_Components'!$V$2:$V$28,MATCH(E988,'Cost_Components'!$A$2:$A$28,0)),"")</f>
      </c>
      <c r="AC988" s="97" t="str">
        <f>IFERROR(INDEX('Cost_Components'!$M$2:$M$28,MATCH(E988,'Cost_Components'!$A$2:$A$28,0)),"")</f>
      </c>
      <c r="AD988" s="98" t="str">
        <f>IFERROR(INDEX('Cost_Components'!$N$2:$N$28,MATCH(E988,'Cost_Components'!$A$2:$A$28,0)),"")</f>
      </c>
      <c r="AE988" s="34" t="str">
        <f>IFERROR(INDEX('Cost_Components'!$O$2:$O$28,MATCH(E988,'Cost_Components'!$A$2:$A$28,0)),"")</f>
      </c>
      <c r="AF988" s="99" t="n">
        <v>864605.28676948</v>
      </c>
      <c r="AG988" s="100" t="n">
        <v>953416.699309842</v>
      </c>
      <c r="AH988" s="101" t="str">
        <f>IF(H988="shared-count-once",COUNTIFS($A$2:$A$1405,A988,$B$2:$B$1405,B988,$E$2:$E$1405,E988),1)</f>
      </c>
      <c r="AI988" s="102" t="n">
        <v>322765819.752681</v>
      </c>
      <c r="AJ988" s="103" t="str">
        <f>IF(AI988=0,"",Q988/AI988)</f>
      </c>
      <c r="AK988" s="104" t="str">
        <f>IF(AI988=0,"",R988/AI988)</f>
      </c>
      <c r="AL988" s="105" t="str">
        <f>IF(AI988=0,"",S988/AI988)</f>
      </c>
      <c r="AM988" s="106" t="str">
        <f>IF(AI988=0,"",Y988/AI988)</f>
      </c>
    </row>
    <row r="989">
      <c r="A989" t="s">
        <v>115</v>
      </c>
      <c r="B989" s="73" t="n">
        <v>2050</v>
      </c>
      <c r="C989" t="s">
        <v>245</v>
      </c>
      <c r="D989" t="s">
        <v>211</v>
      </c>
      <c r="E989" s="74" t="s">
        <v>322</v>
      </c>
      <c r="F989" s="75" t="s">
        <v>323</v>
      </c>
      <c r="G989" s="76" t="s">
        <v>248</v>
      </c>
      <c r="H989" s="77" t="s">
        <v>240</v>
      </c>
      <c r="I989" s="78" t="s">
        <v>304</v>
      </c>
      <c r="J989" s="79" t="str">
        <f>IFERROR(INDEX('Cost_Components'!$K$2:$K$28,MATCH(E989,'Cost_Components'!$A$2:$A$28,0)),"")</f>
      </c>
      <c r="K989" s="80" t="str">
        <f>IF(OR(L989="",Z989="",AA989="",AB989=""),"",IF(B989&lt;AA989,L989,IF(B989&gt;AB989,Z989,L989+(Z989-L989)*MIN(MAX((B989-AA989+1)/MAX(AB989-AA989+1,1),0),1))))</f>
      </c>
      <c r="L989" s="81" t="str">
        <f>IFERROR(INDEX('Cost_Components'!$S$2:$S$28,MATCH(E989,'Cost_Components'!$A$2:$A$28,0)),"")</f>
      </c>
      <c r="M989" s="82" t="str">
        <f>IFERROR(INDEX('Cost_Components'!$L$2:$L$28,MATCH(E989,'Cost_Components'!$A$2:$A$28,0)),"")</f>
      </c>
      <c r="N989" s="83" t="str">
        <f>IFERROR(INDEX('Cost_Components'!$P$2:$P$28,MATCH(E989,'Cost_Components'!$A$2:$A$28,0)),"")</f>
      </c>
      <c r="O989" s="84" t="str">
        <f>AF989*J989</f>
      </c>
      <c r="P989" s="85" t="str">
        <f>AG989*J989</f>
      </c>
      <c r="Q989" s="86" t="str">
        <f>P989*L989*M989*N989</f>
      </c>
      <c r="R989" s="87" t="str">
        <f>O989*K989*M989*N989</f>
      </c>
      <c r="S989" s="88" t="str">
        <f>R989-Q989</f>
      </c>
      <c r="T989" s="34" t="str">
        <f>IFERROR(INDEX('Cost_Components'!$R$2:$R$28,MATCH(E989,'Cost_Components'!$A$2:$A$28,0)),"")</f>
      </c>
      <c r="U989" s="89" t="str">
        <f>IFERROR(INDEX('Cost_Components'!$Q$2:$Q$28,MATCH(E989,'Cost_Components'!$A$2:$A$28,0)),"")</f>
      </c>
      <c r="V989" s="90" t="str">
        <f>1/(1+'Calculation_Assumptions'!$B$5)^(B989-'Calculation_Assumptions'!$B$2)</f>
      </c>
      <c r="W989" s="91" t="str">
        <f>Q989*V989</f>
      </c>
      <c r="X989" s="92" t="str">
        <f>R989*V989</f>
      </c>
      <c r="Y989" s="93" t="str">
        <f>S989*V989</f>
      </c>
      <c r="Z989" s="94" t="str">
        <f>IFERROR(INDEX('Cost_Components'!$T$2:$T$28,MATCH(E989,'Cost_Components'!$A$2:$A$28,0)),"")</f>
      </c>
      <c r="AA989" s="95" t="str">
        <f>IFERROR(INDEX('Cost_Components'!$U$2:$U$28,MATCH(E989,'Cost_Components'!$A$2:$A$28,0)),"")</f>
      </c>
      <c r="AB989" s="96" t="str">
        <f>IFERROR(INDEX('Cost_Components'!$V$2:$V$28,MATCH(E989,'Cost_Components'!$A$2:$A$28,0)),"")</f>
      </c>
      <c r="AC989" s="97" t="str">
        <f>IFERROR(INDEX('Cost_Components'!$M$2:$M$28,MATCH(E989,'Cost_Components'!$A$2:$A$28,0)),"")</f>
      </c>
      <c r="AD989" s="98" t="str">
        <f>IFERROR(INDEX('Cost_Components'!$N$2:$N$28,MATCH(E989,'Cost_Components'!$A$2:$A$28,0)),"")</f>
      </c>
      <c r="AE989" s="34" t="str">
        <f>IFERROR(INDEX('Cost_Components'!$O$2:$O$28,MATCH(E989,'Cost_Components'!$A$2:$A$28,0)),"")</f>
      </c>
      <c r="AF989" s="99" t="n">
        <v>880315.796464472</v>
      </c>
      <c r="AG989" s="100" t="n">
        <v>974901.154739132</v>
      </c>
      <c r="AH989" s="101" t="str">
        <f>IF(H989="shared-count-once",COUNTIFS($A$2:$A$1405,A989,$B$2:$B$1405,B989,$E$2:$E$1405,E989),1)</f>
      </c>
      <c r="AI989" s="102" t="n">
        <v>323312042.563285</v>
      </c>
      <c r="AJ989" s="103" t="str">
        <f>IF(AI989=0,"",Q989/AI989)</f>
      </c>
      <c r="AK989" s="104" t="str">
        <f>IF(AI989=0,"",R989/AI989)</f>
      </c>
      <c r="AL989" s="105" t="str">
        <f>IF(AI989=0,"",S989/AI989)</f>
      </c>
      <c r="AM989" s="106" t="str">
        <f>IF(AI989=0,"",Y989/AI989)</f>
      </c>
    </row>
    <row r="990">
      <c r="A990" t="s">
        <v>115</v>
      </c>
      <c r="B990" s="73" t="n">
        <v>2025</v>
      </c>
      <c r="C990" t="s">
        <v>245</v>
      </c>
      <c r="D990" t="s">
        <v>225</v>
      </c>
      <c r="E990" s="74" t="s">
        <v>324</v>
      </c>
      <c r="F990" s="75" t="s">
        <v>325</v>
      </c>
      <c r="G990" s="76" t="s">
        <v>249</v>
      </c>
      <c r="H990" s="77" t="s">
        <v>240</v>
      </c>
      <c r="I990" s="78" t="s">
        <v>304</v>
      </c>
      <c r="J990" s="79" t="str">
        <f>IFERROR(INDEX('Cost_Components'!$K$2:$K$28,MATCH(E990,'Cost_Components'!$A$2:$A$28,0)),"")</f>
      </c>
      <c r="K990" s="80" t="str">
        <f>IF(OR(L990="",Z990="",AA990="",AB990=""),"",IF(B990&lt;AA990,L990,IF(B990&gt;AB990,Z990,L990+(Z990-L990)*MIN(MAX((B990-AA990+1)/MAX(AB990-AA990+1,1),0),1))))</f>
      </c>
      <c r="L990" s="81" t="str">
        <f>IFERROR(INDEX('Cost_Components'!$S$2:$S$28,MATCH(E990,'Cost_Components'!$A$2:$A$28,0)),"")</f>
      </c>
      <c r="M990" s="82" t="str">
        <f>IFERROR(INDEX('Cost_Components'!$L$2:$L$28,MATCH(E990,'Cost_Components'!$A$2:$A$28,0)),"")</f>
      </c>
      <c r="N990" s="83" t="str">
        <f>IFERROR(INDEX('Cost_Components'!$P$2:$P$28,MATCH(E990,'Cost_Components'!$A$2:$A$28,0)),"")</f>
      </c>
      <c r="O990" s="84" t="str">
        <f>AF990*J990</f>
      </c>
      <c r="P990" s="85" t="str">
        <f>AG990*J990</f>
      </c>
      <c r="Q990" s="86" t="str">
        <f>P990*L990*M990*N990</f>
      </c>
      <c r="R990" s="87" t="str">
        <f>O990*K990*M990*N990</f>
      </c>
      <c r="S990" s="88" t="str">
        <f>R990-Q990</f>
      </c>
      <c r="T990" s="34" t="str">
        <f>IFERROR(INDEX('Cost_Components'!$R$2:$R$28,MATCH(E990,'Cost_Components'!$A$2:$A$28,0)),"")</f>
      </c>
      <c r="U990" s="89" t="str">
        <f>IFERROR(INDEX('Cost_Components'!$Q$2:$Q$28,MATCH(E990,'Cost_Components'!$A$2:$A$28,0)),"")</f>
      </c>
      <c r="V990" s="90" t="str">
        <f>1/(1+'Calculation_Assumptions'!$B$5)^(B990-'Calculation_Assumptions'!$B$2)</f>
      </c>
      <c r="W990" s="91" t="str">
        <f>Q990*V990</f>
      </c>
      <c r="X990" s="92" t="str">
        <f>R990*V990</f>
      </c>
      <c r="Y990" s="93" t="str">
        <f>S990*V990</f>
      </c>
      <c r="Z990" s="94" t="str">
        <f>IFERROR(INDEX('Cost_Components'!$T$2:$T$28,MATCH(E990,'Cost_Components'!$A$2:$A$28,0)),"")</f>
      </c>
      <c r="AA990" s="95" t="str">
        <f>IFERROR(INDEX('Cost_Components'!$U$2:$U$28,MATCH(E990,'Cost_Components'!$A$2:$A$28,0)),"")</f>
      </c>
      <c r="AB990" s="96" t="str">
        <f>IFERROR(INDEX('Cost_Components'!$V$2:$V$28,MATCH(E990,'Cost_Components'!$A$2:$A$28,0)),"")</f>
      </c>
      <c r="AC990" s="97" t="str">
        <f>IFERROR(INDEX('Cost_Components'!$M$2:$M$28,MATCH(E990,'Cost_Components'!$A$2:$A$28,0)),"")</f>
      </c>
      <c r="AD990" s="98" t="str">
        <f>IFERROR(INDEX('Cost_Components'!$N$2:$N$28,MATCH(E990,'Cost_Components'!$A$2:$A$28,0)),"")</f>
      </c>
      <c r="AE990" s="34" t="str">
        <f>IFERROR(INDEX('Cost_Components'!$O$2:$O$28,MATCH(E990,'Cost_Components'!$A$2:$A$28,0)),"")</f>
      </c>
      <c r="AF990" s="99" t="n">
        <v>5186089.75912111</v>
      </c>
      <c r="AG990" s="100" t="n">
        <v>5189652.73871082</v>
      </c>
      <c r="AH990" s="101" t="str">
        <f>IF(H990="shared-count-once",COUNTIFS($A$2:$A$1405,A990,$B$2:$B$1405,B990,$E$2:$E$1405,E990),1)</f>
      </c>
      <c r="AI990" s="102" t="n">
        <v>288391907.644456</v>
      </c>
      <c r="AJ990" s="103" t="str">
        <f>IF(AI990=0,"",Q990/AI990)</f>
      </c>
      <c r="AK990" s="104" t="str">
        <f>IF(AI990=0,"",R990/AI990)</f>
      </c>
      <c r="AL990" s="105" t="str">
        <f>IF(AI990=0,"",S990/AI990)</f>
      </c>
      <c r="AM990" s="106" t="str">
        <f>IF(AI990=0,"",Y990/AI990)</f>
      </c>
    </row>
    <row r="991">
      <c r="A991" t="s">
        <v>115</v>
      </c>
      <c r="B991" s="73" t="n">
        <v>2026</v>
      </c>
      <c r="C991" t="s">
        <v>245</v>
      </c>
      <c r="D991" t="s">
        <v>225</v>
      </c>
      <c r="E991" s="74" t="s">
        <v>324</v>
      </c>
      <c r="F991" s="75" t="s">
        <v>325</v>
      </c>
      <c r="G991" s="76" t="s">
        <v>249</v>
      </c>
      <c r="H991" s="77" t="s">
        <v>240</v>
      </c>
      <c r="I991" s="78" t="s">
        <v>304</v>
      </c>
      <c r="J991" s="79" t="str">
        <f>IFERROR(INDEX('Cost_Components'!$K$2:$K$28,MATCH(E991,'Cost_Components'!$A$2:$A$28,0)),"")</f>
      </c>
      <c r="K991" s="80" t="str">
        <f>IF(OR(L991="",Z991="",AA991="",AB991=""),"",IF(B991&lt;AA991,L991,IF(B991&gt;AB991,Z991,L991+(Z991-L991)*MIN(MAX((B991-AA991+1)/MAX(AB991-AA991+1,1),0),1))))</f>
      </c>
      <c r="L991" s="81" t="str">
        <f>IFERROR(INDEX('Cost_Components'!$S$2:$S$28,MATCH(E991,'Cost_Components'!$A$2:$A$28,0)),"")</f>
      </c>
      <c r="M991" s="82" t="str">
        <f>IFERROR(INDEX('Cost_Components'!$L$2:$L$28,MATCH(E991,'Cost_Components'!$A$2:$A$28,0)),"")</f>
      </c>
      <c r="N991" s="83" t="str">
        <f>IFERROR(INDEX('Cost_Components'!$P$2:$P$28,MATCH(E991,'Cost_Components'!$A$2:$A$28,0)),"")</f>
      </c>
      <c r="O991" s="84" t="str">
        <f>AF991*J991</f>
      </c>
      <c r="P991" s="85" t="str">
        <f>AG991*J991</f>
      </c>
      <c r="Q991" s="86" t="str">
        <f>P991*L991*M991*N991</f>
      </c>
      <c r="R991" s="87" t="str">
        <f>O991*K991*M991*N991</f>
      </c>
      <c r="S991" s="88" t="str">
        <f>R991-Q991</f>
      </c>
      <c r="T991" s="34" t="str">
        <f>IFERROR(INDEX('Cost_Components'!$R$2:$R$28,MATCH(E991,'Cost_Components'!$A$2:$A$28,0)),"")</f>
      </c>
      <c r="U991" s="89" t="str">
        <f>IFERROR(INDEX('Cost_Components'!$Q$2:$Q$28,MATCH(E991,'Cost_Components'!$A$2:$A$28,0)),"")</f>
      </c>
      <c r="V991" s="90" t="str">
        <f>1/(1+'Calculation_Assumptions'!$B$5)^(B991-'Calculation_Assumptions'!$B$2)</f>
      </c>
      <c r="W991" s="91" t="str">
        <f>Q991*V991</f>
      </c>
      <c r="X991" s="92" t="str">
        <f>R991*V991</f>
      </c>
      <c r="Y991" s="93" t="str">
        <f>S991*V991</f>
      </c>
      <c r="Z991" s="94" t="str">
        <f>IFERROR(INDEX('Cost_Components'!$T$2:$T$28,MATCH(E991,'Cost_Components'!$A$2:$A$28,0)),"")</f>
      </c>
      <c r="AA991" s="95" t="str">
        <f>IFERROR(INDEX('Cost_Components'!$U$2:$U$28,MATCH(E991,'Cost_Components'!$A$2:$A$28,0)),"")</f>
      </c>
      <c r="AB991" s="96" t="str">
        <f>IFERROR(INDEX('Cost_Components'!$V$2:$V$28,MATCH(E991,'Cost_Components'!$A$2:$A$28,0)),"")</f>
      </c>
      <c r="AC991" s="97" t="str">
        <f>IFERROR(INDEX('Cost_Components'!$M$2:$M$28,MATCH(E991,'Cost_Components'!$A$2:$A$28,0)),"")</f>
      </c>
      <c r="AD991" s="98" t="str">
        <f>IFERROR(INDEX('Cost_Components'!$N$2:$N$28,MATCH(E991,'Cost_Components'!$A$2:$A$28,0)),"")</f>
      </c>
      <c r="AE991" s="34" t="str">
        <f>IFERROR(INDEX('Cost_Components'!$O$2:$O$28,MATCH(E991,'Cost_Components'!$A$2:$A$28,0)),"")</f>
      </c>
      <c r="AF991" s="99" t="n">
        <v>5321027.73146346</v>
      </c>
      <c r="AG991" s="100" t="n">
        <v>5331606.63176609</v>
      </c>
      <c r="AH991" s="101" t="str">
        <f>IF(H991="shared-count-once",COUNTIFS($A$2:$A$1405,A991,$B$2:$B$1405,B991,$E$2:$E$1405,E991),1)</f>
      </c>
      <c r="AI991" s="102" t="n">
        <v>290472130.233437</v>
      </c>
      <c r="AJ991" s="103" t="str">
        <f>IF(AI991=0,"",Q991/AI991)</f>
      </c>
      <c r="AK991" s="104" t="str">
        <f>IF(AI991=0,"",R991/AI991)</f>
      </c>
      <c r="AL991" s="105" t="str">
        <f>IF(AI991=0,"",S991/AI991)</f>
      </c>
      <c r="AM991" s="106" t="str">
        <f>IF(AI991=0,"",Y991/AI991)</f>
      </c>
    </row>
    <row r="992">
      <c r="A992" t="s">
        <v>115</v>
      </c>
      <c r="B992" s="73" t="n">
        <v>2027</v>
      </c>
      <c r="C992" t="s">
        <v>245</v>
      </c>
      <c r="D992" t="s">
        <v>225</v>
      </c>
      <c r="E992" s="74" t="s">
        <v>324</v>
      </c>
      <c r="F992" s="75" t="s">
        <v>325</v>
      </c>
      <c r="G992" s="76" t="s">
        <v>249</v>
      </c>
      <c r="H992" s="77" t="s">
        <v>240</v>
      </c>
      <c r="I992" s="78" t="s">
        <v>304</v>
      </c>
      <c r="J992" s="79" t="str">
        <f>IFERROR(INDEX('Cost_Components'!$K$2:$K$28,MATCH(E992,'Cost_Components'!$A$2:$A$28,0)),"")</f>
      </c>
      <c r="K992" s="80" t="str">
        <f>IF(OR(L992="",Z992="",AA992="",AB992=""),"",IF(B992&lt;AA992,L992,IF(B992&gt;AB992,Z992,L992+(Z992-L992)*MIN(MAX((B992-AA992+1)/MAX(AB992-AA992+1,1),0),1))))</f>
      </c>
      <c r="L992" s="81" t="str">
        <f>IFERROR(INDEX('Cost_Components'!$S$2:$S$28,MATCH(E992,'Cost_Components'!$A$2:$A$28,0)),"")</f>
      </c>
      <c r="M992" s="82" t="str">
        <f>IFERROR(INDEX('Cost_Components'!$L$2:$L$28,MATCH(E992,'Cost_Components'!$A$2:$A$28,0)),"")</f>
      </c>
      <c r="N992" s="83" t="str">
        <f>IFERROR(INDEX('Cost_Components'!$P$2:$P$28,MATCH(E992,'Cost_Components'!$A$2:$A$28,0)),"")</f>
      </c>
      <c r="O992" s="84" t="str">
        <f>AF992*J992</f>
      </c>
      <c r="P992" s="85" t="str">
        <f>AG992*J992</f>
      </c>
      <c r="Q992" s="86" t="str">
        <f>P992*L992*M992*N992</f>
      </c>
      <c r="R992" s="87" t="str">
        <f>O992*K992*M992*N992</f>
      </c>
      <c r="S992" s="88" t="str">
        <f>R992-Q992</f>
      </c>
      <c r="T992" s="34" t="str">
        <f>IFERROR(INDEX('Cost_Components'!$R$2:$R$28,MATCH(E992,'Cost_Components'!$A$2:$A$28,0)),"")</f>
      </c>
      <c r="U992" s="89" t="str">
        <f>IFERROR(INDEX('Cost_Components'!$Q$2:$Q$28,MATCH(E992,'Cost_Components'!$A$2:$A$28,0)),"")</f>
      </c>
      <c r="V992" s="90" t="str">
        <f>1/(1+'Calculation_Assumptions'!$B$5)^(B992-'Calculation_Assumptions'!$B$2)</f>
      </c>
      <c r="W992" s="91" t="str">
        <f>Q992*V992</f>
      </c>
      <c r="X992" s="92" t="str">
        <f>R992*V992</f>
      </c>
      <c r="Y992" s="93" t="str">
        <f>S992*V992</f>
      </c>
      <c r="Z992" s="94" t="str">
        <f>IFERROR(INDEX('Cost_Components'!$T$2:$T$28,MATCH(E992,'Cost_Components'!$A$2:$A$28,0)),"")</f>
      </c>
      <c r="AA992" s="95" t="str">
        <f>IFERROR(INDEX('Cost_Components'!$U$2:$U$28,MATCH(E992,'Cost_Components'!$A$2:$A$28,0)),"")</f>
      </c>
      <c r="AB992" s="96" t="str">
        <f>IFERROR(INDEX('Cost_Components'!$V$2:$V$28,MATCH(E992,'Cost_Components'!$A$2:$A$28,0)),"")</f>
      </c>
      <c r="AC992" s="97" t="str">
        <f>IFERROR(INDEX('Cost_Components'!$M$2:$M$28,MATCH(E992,'Cost_Components'!$A$2:$A$28,0)),"")</f>
      </c>
      <c r="AD992" s="98" t="str">
        <f>IFERROR(INDEX('Cost_Components'!$N$2:$N$28,MATCH(E992,'Cost_Components'!$A$2:$A$28,0)),"")</f>
      </c>
      <c r="AE992" s="34" t="str">
        <f>IFERROR(INDEX('Cost_Components'!$O$2:$O$28,MATCH(E992,'Cost_Components'!$A$2:$A$28,0)),"")</f>
      </c>
      <c r="AF992" s="99" t="n">
        <v>5455517.26343794</v>
      </c>
      <c r="AG992" s="100" t="n">
        <v>5476440.69085974</v>
      </c>
      <c r="AH992" s="101" t="str">
        <f>IF(H992="shared-count-once",COUNTIFS($A$2:$A$1405,A992,$B$2:$B$1405,B992,$E$2:$E$1405,E992),1)</f>
      </c>
      <c r="AI992" s="102" t="n">
        <v>292505080.826208</v>
      </c>
      <c r="AJ992" s="103" t="str">
        <f>IF(AI992=0,"",Q992/AI992)</f>
      </c>
      <c r="AK992" s="104" t="str">
        <f>IF(AI992=0,"",R992/AI992)</f>
      </c>
      <c r="AL992" s="105" t="str">
        <f>IF(AI992=0,"",S992/AI992)</f>
      </c>
      <c r="AM992" s="106" t="str">
        <f>IF(AI992=0,"",Y992/AI992)</f>
      </c>
    </row>
    <row r="993">
      <c r="A993" t="s">
        <v>115</v>
      </c>
      <c r="B993" s="73" t="n">
        <v>2028</v>
      </c>
      <c r="C993" t="s">
        <v>245</v>
      </c>
      <c r="D993" t="s">
        <v>225</v>
      </c>
      <c r="E993" s="74" t="s">
        <v>324</v>
      </c>
      <c r="F993" s="75" t="s">
        <v>325</v>
      </c>
      <c r="G993" s="76" t="s">
        <v>249</v>
      </c>
      <c r="H993" s="77" t="s">
        <v>240</v>
      </c>
      <c r="I993" s="78" t="s">
        <v>304</v>
      </c>
      <c r="J993" s="79" t="str">
        <f>IFERROR(INDEX('Cost_Components'!$K$2:$K$28,MATCH(E993,'Cost_Components'!$A$2:$A$28,0)),"")</f>
      </c>
      <c r="K993" s="80" t="str">
        <f>IF(OR(L993="",Z993="",AA993="",AB993=""),"",IF(B993&lt;AA993,L993,IF(B993&gt;AB993,Z993,L993+(Z993-L993)*MIN(MAX((B993-AA993+1)/MAX(AB993-AA993+1,1),0),1))))</f>
      </c>
      <c r="L993" s="81" t="str">
        <f>IFERROR(INDEX('Cost_Components'!$S$2:$S$28,MATCH(E993,'Cost_Components'!$A$2:$A$28,0)),"")</f>
      </c>
      <c r="M993" s="82" t="str">
        <f>IFERROR(INDEX('Cost_Components'!$L$2:$L$28,MATCH(E993,'Cost_Components'!$A$2:$A$28,0)),"")</f>
      </c>
      <c r="N993" s="83" t="str">
        <f>IFERROR(INDEX('Cost_Components'!$P$2:$P$28,MATCH(E993,'Cost_Components'!$A$2:$A$28,0)),"")</f>
      </c>
      <c r="O993" s="84" t="str">
        <f>AF993*J993</f>
      </c>
      <c r="P993" s="85" t="str">
        <f>AG993*J993</f>
      </c>
      <c r="Q993" s="86" t="str">
        <f>P993*L993*M993*N993</f>
      </c>
      <c r="R993" s="87" t="str">
        <f>O993*K993*M993*N993</f>
      </c>
      <c r="S993" s="88" t="str">
        <f>R993-Q993</f>
      </c>
      <c r="T993" s="34" t="str">
        <f>IFERROR(INDEX('Cost_Components'!$R$2:$R$28,MATCH(E993,'Cost_Components'!$A$2:$A$28,0)),"")</f>
      </c>
      <c r="U993" s="89" t="str">
        <f>IFERROR(INDEX('Cost_Components'!$Q$2:$Q$28,MATCH(E993,'Cost_Components'!$A$2:$A$28,0)),"")</f>
      </c>
      <c r="V993" s="90" t="str">
        <f>1/(1+'Calculation_Assumptions'!$B$5)^(B993-'Calculation_Assumptions'!$B$2)</f>
      </c>
      <c r="W993" s="91" t="str">
        <f>Q993*V993</f>
      </c>
      <c r="X993" s="92" t="str">
        <f>R993*V993</f>
      </c>
      <c r="Y993" s="93" t="str">
        <f>S993*V993</f>
      </c>
      <c r="Z993" s="94" t="str">
        <f>IFERROR(INDEX('Cost_Components'!$T$2:$T$28,MATCH(E993,'Cost_Components'!$A$2:$A$28,0)),"")</f>
      </c>
      <c r="AA993" s="95" t="str">
        <f>IFERROR(INDEX('Cost_Components'!$U$2:$U$28,MATCH(E993,'Cost_Components'!$A$2:$A$28,0)),"")</f>
      </c>
      <c r="AB993" s="96" t="str">
        <f>IFERROR(INDEX('Cost_Components'!$V$2:$V$28,MATCH(E993,'Cost_Components'!$A$2:$A$28,0)),"")</f>
      </c>
      <c r="AC993" s="97" t="str">
        <f>IFERROR(INDEX('Cost_Components'!$M$2:$M$28,MATCH(E993,'Cost_Components'!$A$2:$A$28,0)),"")</f>
      </c>
      <c r="AD993" s="98" t="str">
        <f>IFERROR(INDEX('Cost_Components'!$N$2:$N$28,MATCH(E993,'Cost_Components'!$A$2:$A$28,0)),"")</f>
      </c>
      <c r="AE993" s="34" t="str">
        <f>IFERROR(INDEX('Cost_Components'!$O$2:$O$28,MATCH(E993,'Cost_Components'!$A$2:$A$28,0)),"")</f>
      </c>
      <c r="AF993" s="99" t="n">
        <v>5586668.15661908</v>
      </c>
      <c r="AG993" s="100" t="n">
        <v>5621302.83286355</v>
      </c>
      <c r="AH993" s="101" t="str">
        <f>IF(H993="shared-count-once",COUNTIFS($A$2:$A$1405,A993,$B$2:$B$1405,B993,$E$2:$E$1405,E993),1)</f>
      </c>
      <c r="AI993" s="102" t="n">
        <v>294484707.921554</v>
      </c>
      <c r="AJ993" s="103" t="str">
        <f>IF(AI993=0,"",Q993/AI993)</f>
      </c>
      <c r="AK993" s="104" t="str">
        <f>IF(AI993=0,"",R993/AI993)</f>
      </c>
      <c r="AL993" s="105" t="str">
        <f>IF(AI993=0,"",S993/AI993)</f>
      </c>
      <c r="AM993" s="106" t="str">
        <f>IF(AI993=0,"",Y993/AI993)</f>
      </c>
    </row>
    <row r="994">
      <c r="A994" t="s">
        <v>115</v>
      </c>
      <c r="B994" s="73" t="n">
        <v>2029</v>
      </c>
      <c r="C994" t="s">
        <v>245</v>
      </c>
      <c r="D994" t="s">
        <v>225</v>
      </c>
      <c r="E994" s="74" t="s">
        <v>324</v>
      </c>
      <c r="F994" s="75" t="s">
        <v>325</v>
      </c>
      <c r="G994" s="76" t="s">
        <v>249</v>
      </c>
      <c r="H994" s="77" t="s">
        <v>240</v>
      </c>
      <c r="I994" s="78" t="s">
        <v>304</v>
      </c>
      <c r="J994" s="79" t="str">
        <f>IFERROR(INDEX('Cost_Components'!$K$2:$K$28,MATCH(E994,'Cost_Components'!$A$2:$A$28,0)),"")</f>
      </c>
      <c r="K994" s="80" t="str">
        <f>IF(OR(L994="",Z994="",AA994="",AB994=""),"",IF(B994&lt;AA994,L994,IF(B994&gt;AB994,Z994,L994+(Z994-L994)*MIN(MAX((B994-AA994+1)/MAX(AB994-AA994+1,1),0),1))))</f>
      </c>
      <c r="L994" s="81" t="str">
        <f>IFERROR(INDEX('Cost_Components'!$S$2:$S$28,MATCH(E994,'Cost_Components'!$A$2:$A$28,0)),"")</f>
      </c>
      <c r="M994" s="82" t="str">
        <f>IFERROR(INDEX('Cost_Components'!$L$2:$L$28,MATCH(E994,'Cost_Components'!$A$2:$A$28,0)),"")</f>
      </c>
      <c r="N994" s="83" t="str">
        <f>IFERROR(INDEX('Cost_Components'!$P$2:$P$28,MATCH(E994,'Cost_Components'!$A$2:$A$28,0)),"")</f>
      </c>
      <c r="O994" s="84" t="str">
        <f>AF994*J994</f>
      </c>
      <c r="P994" s="85" t="str">
        <f>AG994*J994</f>
      </c>
      <c r="Q994" s="86" t="str">
        <f>P994*L994*M994*N994</f>
      </c>
      <c r="R994" s="87" t="str">
        <f>O994*K994*M994*N994</f>
      </c>
      <c r="S994" s="88" t="str">
        <f>R994-Q994</f>
      </c>
      <c r="T994" s="34" t="str">
        <f>IFERROR(INDEX('Cost_Components'!$R$2:$R$28,MATCH(E994,'Cost_Components'!$A$2:$A$28,0)),"")</f>
      </c>
      <c r="U994" s="89" t="str">
        <f>IFERROR(INDEX('Cost_Components'!$Q$2:$Q$28,MATCH(E994,'Cost_Components'!$A$2:$A$28,0)),"")</f>
      </c>
      <c r="V994" s="90" t="str">
        <f>1/(1+'Calculation_Assumptions'!$B$5)^(B994-'Calculation_Assumptions'!$B$2)</f>
      </c>
      <c r="W994" s="91" t="str">
        <f>Q994*V994</f>
      </c>
      <c r="X994" s="92" t="str">
        <f>R994*V994</f>
      </c>
      <c r="Y994" s="93" t="str">
        <f>S994*V994</f>
      </c>
      <c r="Z994" s="94" t="str">
        <f>IFERROR(INDEX('Cost_Components'!$T$2:$T$28,MATCH(E994,'Cost_Components'!$A$2:$A$28,0)),"")</f>
      </c>
      <c r="AA994" s="95" t="str">
        <f>IFERROR(INDEX('Cost_Components'!$U$2:$U$28,MATCH(E994,'Cost_Components'!$A$2:$A$28,0)),"")</f>
      </c>
      <c r="AB994" s="96" t="str">
        <f>IFERROR(INDEX('Cost_Components'!$V$2:$V$28,MATCH(E994,'Cost_Components'!$A$2:$A$28,0)),"")</f>
      </c>
      <c r="AC994" s="97" t="str">
        <f>IFERROR(INDEX('Cost_Components'!$M$2:$M$28,MATCH(E994,'Cost_Components'!$A$2:$A$28,0)),"")</f>
      </c>
      <c r="AD994" s="98" t="str">
        <f>IFERROR(INDEX('Cost_Components'!$N$2:$N$28,MATCH(E994,'Cost_Components'!$A$2:$A$28,0)),"")</f>
      </c>
      <c r="AE994" s="34" t="str">
        <f>IFERROR(INDEX('Cost_Components'!$O$2:$O$28,MATCH(E994,'Cost_Components'!$A$2:$A$28,0)),"")</f>
      </c>
      <c r="AF994" s="99" t="n">
        <v>5715522.99359021</v>
      </c>
      <c r="AG994" s="100" t="n">
        <v>5766968.1668583</v>
      </c>
      <c r="AH994" s="101" t="str">
        <f>IF(H994="shared-count-once",COUNTIFS($A$2:$A$1405,A994,$B$2:$B$1405,B994,$E$2:$E$1405,E994),1)</f>
      </c>
      <c r="AI994" s="102" t="n">
        <v>296414030.31143</v>
      </c>
      <c r="AJ994" s="103" t="str">
        <f>IF(AI994=0,"",Q994/AI994)</f>
      </c>
      <c r="AK994" s="104" t="str">
        <f>IF(AI994=0,"",R994/AI994)</f>
      </c>
      <c r="AL994" s="105" t="str">
        <f>IF(AI994=0,"",S994/AI994)</f>
      </c>
      <c r="AM994" s="106" t="str">
        <f>IF(AI994=0,"",Y994/AI994)</f>
      </c>
    </row>
    <row r="995">
      <c r="A995" t="s">
        <v>115</v>
      </c>
      <c r="B995" s="73" t="n">
        <v>2030</v>
      </c>
      <c r="C995" t="s">
        <v>245</v>
      </c>
      <c r="D995" t="s">
        <v>225</v>
      </c>
      <c r="E995" s="74" t="s">
        <v>324</v>
      </c>
      <c r="F995" s="75" t="s">
        <v>325</v>
      </c>
      <c r="G995" s="76" t="s">
        <v>249</v>
      </c>
      <c r="H995" s="77" t="s">
        <v>240</v>
      </c>
      <c r="I995" s="78" t="s">
        <v>304</v>
      </c>
      <c r="J995" s="79" t="str">
        <f>IFERROR(INDEX('Cost_Components'!$K$2:$K$28,MATCH(E995,'Cost_Components'!$A$2:$A$28,0)),"")</f>
      </c>
      <c r="K995" s="80" t="str">
        <f>IF(OR(L995="",Z995="",AA995="",AB995=""),"",IF(B995&lt;AA995,L995,IF(B995&gt;AB995,Z995,L995+(Z995-L995)*MIN(MAX((B995-AA995+1)/MAX(AB995-AA995+1,1),0),1))))</f>
      </c>
      <c r="L995" s="81" t="str">
        <f>IFERROR(INDEX('Cost_Components'!$S$2:$S$28,MATCH(E995,'Cost_Components'!$A$2:$A$28,0)),"")</f>
      </c>
      <c r="M995" s="82" t="str">
        <f>IFERROR(INDEX('Cost_Components'!$L$2:$L$28,MATCH(E995,'Cost_Components'!$A$2:$A$28,0)),"")</f>
      </c>
      <c r="N995" s="83" t="str">
        <f>IFERROR(INDEX('Cost_Components'!$P$2:$P$28,MATCH(E995,'Cost_Components'!$A$2:$A$28,0)),"")</f>
      </c>
      <c r="O995" s="84" t="str">
        <f>AF995*J995</f>
      </c>
      <c r="P995" s="85" t="str">
        <f>AG995*J995</f>
      </c>
      <c r="Q995" s="86" t="str">
        <f>P995*L995*M995*N995</f>
      </c>
      <c r="R995" s="87" t="str">
        <f>O995*K995*M995*N995</f>
      </c>
      <c r="S995" s="88" t="str">
        <f>R995-Q995</f>
      </c>
      <c r="T995" s="34" t="str">
        <f>IFERROR(INDEX('Cost_Components'!$R$2:$R$28,MATCH(E995,'Cost_Components'!$A$2:$A$28,0)),"")</f>
      </c>
      <c r="U995" s="89" t="str">
        <f>IFERROR(INDEX('Cost_Components'!$Q$2:$Q$28,MATCH(E995,'Cost_Components'!$A$2:$A$28,0)),"")</f>
      </c>
      <c r="V995" s="90" t="str">
        <f>1/(1+'Calculation_Assumptions'!$B$5)^(B995-'Calculation_Assumptions'!$B$2)</f>
      </c>
      <c r="W995" s="91" t="str">
        <f>Q995*V995</f>
      </c>
      <c r="X995" s="92" t="str">
        <f>R995*V995</f>
      </c>
      <c r="Y995" s="93" t="str">
        <f>S995*V995</f>
      </c>
      <c r="Z995" s="94" t="str">
        <f>IFERROR(INDEX('Cost_Components'!$T$2:$T$28,MATCH(E995,'Cost_Components'!$A$2:$A$28,0)),"")</f>
      </c>
      <c r="AA995" s="95" t="str">
        <f>IFERROR(INDEX('Cost_Components'!$U$2:$U$28,MATCH(E995,'Cost_Components'!$A$2:$A$28,0)),"")</f>
      </c>
      <c r="AB995" s="96" t="str">
        <f>IFERROR(INDEX('Cost_Components'!$V$2:$V$28,MATCH(E995,'Cost_Components'!$A$2:$A$28,0)),"")</f>
      </c>
      <c r="AC995" s="97" t="str">
        <f>IFERROR(INDEX('Cost_Components'!$M$2:$M$28,MATCH(E995,'Cost_Components'!$A$2:$A$28,0)),"")</f>
      </c>
      <c r="AD995" s="98" t="str">
        <f>IFERROR(INDEX('Cost_Components'!$N$2:$N$28,MATCH(E995,'Cost_Components'!$A$2:$A$28,0)),"")</f>
      </c>
      <c r="AE995" s="34" t="str">
        <f>IFERROR(INDEX('Cost_Components'!$O$2:$O$28,MATCH(E995,'Cost_Components'!$A$2:$A$28,0)),"")</f>
      </c>
      <c r="AF995" s="99" t="n">
        <v>5842325.53107864</v>
      </c>
      <c r="AG995" s="100" t="n">
        <v>5913493.5628833</v>
      </c>
      <c r="AH995" s="101" t="str">
        <f>IF(H995="shared-count-once",COUNTIFS($A$2:$A$1405,A995,$B$2:$B$1405,B995,$E$2:$E$1405,E995),1)</f>
      </c>
      <c r="AI995" s="102" t="n">
        <v>298289404.664994</v>
      </c>
      <c r="AJ995" s="103" t="str">
        <f>IF(AI995=0,"",Q995/AI995)</f>
      </c>
      <c r="AK995" s="104" t="str">
        <f>IF(AI995=0,"",R995/AI995)</f>
      </c>
      <c r="AL995" s="105" t="str">
        <f>IF(AI995=0,"",S995/AI995)</f>
      </c>
      <c r="AM995" s="106" t="str">
        <f>IF(AI995=0,"",Y995/AI995)</f>
      </c>
    </row>
    <row r="996">
      <c r="A996" t="s">
        <v>115</v>
      </c>
      <c r="B996" s="73" t="n">
        <v>2031</v>
      </c>
      <c r="C996" t="s">
        <v>245</v>
      </c>
      <c r="D996" t="s">
        <v>225</v>
      </c>
      <c r="E996" s="74" t="s">
        <v>324</v>
      </c>
      <c r="F996" s="75" t="s">
        <v>325</v>
      </c>
      <c r="G996" s="76" t="s">
        <v>249</v>
      </c>
      <c r="H996" s="77" t="s">
        <v>240</v>
      </c>
      <c r="I996" s="78" t="s">
        <v>304</v>
      </c>
      <c r="J996" s="79" t="str">
        <f>IFERROR(INDEX('Cost_Components'!$K$2:$K$28,MATCH(E996,'Cost_Components'!$A$2:$A$28,0)),"")</f>
      </c>
      <c r="K996" s="80" t="str">
        <f>IF(OR(L996="",Z996="",AA996="",AB996=""),"",IF(B996&lt;AA996,L996,IF(B996&gt;AB996,Z996,L996+(Z996-L996)*MIN(MAX((B996-AA996+1)/MAX(AB996-AA996+1,1),0),1))))</f>
      </c>
      <c r="L996" s="81" t="str">
        <f>IFERROR(INDEX('Cost_Components'!$S$2:$S$28,MATCH(E996,'Cost_Components'!$A$2:$A$28,0)),"")</f>
      </c>
      <c r="M996" s="82" t="str">
        <f>IFERROR(INDEX('Cost_Components'!$L$2:$L$28,MATCH(E996,'Cost_Components'!$A$2:$A$28,0)),"")</f>
      </c>
      <c r="N996" s="83" t="str">
        <f>IFERROR(INDEX('Cost_Components'!$P$2:$P$28,MATCH(E996,'Cost_Components'!$A$2:$A$28,0)),"")</f>
      </c>
      <c r="O996" s="84" t="str">
        <f>AF996*J996</f>
      </c>
      <c r="P996" s="85" t="str">
        <f>AG996*J996</f>
      </c>
      <c r="Q996" s="86" t="str">
        <f>P996*L996*M996*N996</f>
      </c>
      <c r="R996" s="87" t="str">
        <f>O996*K996*M996*N996</f>
      </c>
      <c r="S996" s="88" t="str">
        <f>R996-Q996</f>
      </c>
      <c r="T996" s="34" t="str">
        <f>IFERROR(INDEX('Cost_Components'!$R$2:$R$28,MATCH(E996,'Cost_Components'!$A$2:$A$28,0)),"")</f>
      </c>
      <c r="U996" s="89" t="str">
        <f>IFERROR(INDEX('Cost_Components'!$Q$2:$Q$28,MATCH(E996,'Cost_Components'!$A$2:$A$28,0)),"")</f>
      </c>
      <c r="V996" s="90" t="str">
        <f>1/(1+'Calculation_Assumptions'!$B$5)^(B996-'Calculation_Assumptions'!$B$2)</f>
      </c>
      <c r="W996" s="91" t="str">
        <f>Q996*V996</f>
      </c>
      <c r="X996" s="92" t="str">
        <f>R996*V996</f>
      </c>
      <c r="Y996" s="93" t="str">
        <f>S996*V996</f>
      </c>
      <c r="Z996" s="94" t="str">
        <f>IFERROR(INDEX('Cost_Components'!$T$2:$T$28,MATCH(E996,'Cost_Components'!$A$2:$A$28,0)),"")</f>
      </c>
      <c r="AA996" s="95" t="str">
        <f>IFERROR(INDEX('Cost_Components'!$U$2:$U$28,MATCH(E996,'Cost_Components'!$A$2:$A$28,0)),"")</f>
      </c>
      <c r="AB996" s="96" t="str">
        <f>IFERROR(INDEX('Cost_Components'!$V$2:$V$28,MATCH(E996,'Cost_Components'!$A$2:$A$28,0)),"")</f>
      </c>
      <c r="AC996" s="97" t="str">
        <f>IFERROR(INDEX('Cost_Components'!$M$2:$M$28,MATCH(E996,'Cost_Components'!$A$2:$A$28,0)),"")</f>
      </c>
      <c r="AD996" s="98" t="str">
        <f>IFERROR(INDEX('Cost_Components'!$N$2:$N$28,MATCH(E996,'Cost_Components'!$A$2:$A$28,0)),"")</f>
      </c>
      <c r="AE996" s="34" t="str">
        <f>IFERROR(INDEX('Cost_Components'!$O$2:$O$28,MATCH(E996,'Cost_Components'!$A$2:$A$28,0)),"")</f>
      </c>
      <c r="AF996" s="99" t="n">
        <v>5967190.1001152</v>
      </c>
      <c r="AG996" s="100" t="n">
        <v>6060891.79023451</v>
      </c>
      <c r="AH996" s="101" t="str">
        <f>IF(H996="shared-count-once",COUNTIFS($A$2:$A$1405,A996,$B$2:$B$1405,B996,$E$2:$E$1405,E996),1)</f>
      </c>
      <c r="AI996" s="102" t="n">
        <v>300119636.925519</v>
      </c>
      <c r="AJ996" s="103" t="str">
        <f>IF(AI996=0,"",Q996/AI996)</f>
      </c>
      <c r="AK996" s="104" t="str">
        <f>IF(AI996=0,"",R996/AI996)</f>
      </c>
      <c r="AL996" s="105" t="str">
        <f>IF(AI996=0,"",S996/AI996)</f>
      </c>
      <c r="AM996" s="106" t="str">
        <f>IF(AI996=0,"",Y996/AI996)</f>
      </c>
    </row>
    <row r="997">
      <c r="A997" t="s">
        <v>115</v>
      </c>
      <c r="B997" s="73" t="n">
        <v>2032</v>
      </c>
      <c r="C997" t="s">
        <v>245</v>
      </c>
      <c r="D997" t="s">
        <v>225</v>
      </c>
      <c r="E997" s="74" t="s">
        <v>324</v>
      </c>
      <c r="F997" s="75" t="s">
        <v>325</v>
      </c>
      <c r="G997" s="76" t="s">
        <v>249</v>
      </c>
      <c r="H997" s="77" t="s">
        <v>240</v>
      </c>
      <c r="I997" s="78" t="s">
        <v>304</v>
      </c>
      <c r="J997" s="79" t="str">
        <f>IFERROR(INDEX('Cost_Components'!$K$2:$K$28,MATCH(E997,'Cost_Components'!$A$2:$A$28,0)),"")</f>
      </c>
      <c r="K997" s="80" t="str">
        <f>IF(OR(L997="",Z997="",AA997="",AB997=""),"",IF(B997&lt;AA997,L997,IF(B997&gt;AB997,Z997,L997+(Z997-L997)*MIN(MAX((B997-AA997+1)/MAX(AB997-AA997+1,1),0),1))))</f>
      </c>
      <c r="L997" s="81" t="str">
        <f>IFERROR(INDEX('Cost_Components'!$S$2:$S$28,MATCH(E997,'Cost_Components'!$A$2:$A$28,0)),"")</f>
      </c>
      <c r="M997" s="82" t="str">
        <f>IFERROR(INDEX('Cost_Components'!$L$2:$L$28,MATCH(E997,'Cost_Components'!$A$2:$A$28,0)),"")</f>
      </c>
      <c r="N997" s="83" t="str">
        <f>IFERROR(INDEX('Cost_Components'!$P$2:$P$28,MATCH(E997,'Cost_Components'!$A$2:$A$28,0)),"")</f>
      </c>
      <c r="O997" s="84" t="str">
        <f>AF997*J997</f>
      </c>
      <c r="P997" s="85" t="str">
        <f>AG997*J997</f>
      </c>
      <c r="Q997" s="86" t="str">
        <f>P997*L997*M997*N997</f>
      </c>
      <c r="R997" s="87" t="str">
        <f>O997*K997*M997*N997</f>
      </c>
      <c r="S997" s="88" t="str">
        <f>R997-Q997</f>
      </c>
      <c r="T997" s="34" t="str">
        <f>IFERROR(INDEX('Cost_Components'!$R$2:$R$28,MATCH(E997,'Cost_Components'!$A$2:$A$28,0)),"")</f>
      </c>
      <c r="U997" s="89" t="str">
        <f>IFERROR(INDEX('Cost_Components'!$Q$2:$Q$28,MATCH(E997,'Cost_Components'!$A$2:$A$28,0)),"")</f>
      </c>
      <c r="V997" s="90" t="str">
        <f>1/(1+'Calculation_Assumptions'!$B$5)^(B997-'Calculation_Assumptions'!$B$2)</f>
      </c>
      <c r="W997" s="91" t="str">
        <f>Q997*V997</f>
      </c>
      <c r="X997" s="92" t="str">
        <f>R997*V997</f>
      </c>
      <c r="Y997" s="93" t="str">
        <f>S997*V997</f>
      </c>
      <c r="Z997" s="94" t="str">
        <f>IFERROR(INDEX('Cost_Components'!$T$2:$T$28,MATCH(E997,'Cost_Components'!$A$2:$A$28,0)),"")</f>
      </c>
      <c r="AA997" s="95" t="str">
        <f>IFERROR(INDEX('Cost_Components'!$U$2:$U$28,MATCH(E997,'Cost_Components'!$A$2:$A$28,0)),"")</f>
      </c>
      <c r="AB997" s="96" t="str">
        <f>IFERROR(INDEX('Cost_Components'!$V$2:$V$28,MATCH(E997,'Cost_Components'!$A$2:$A$28,0)),"")</f>
      </c>
      <c r="AC997" s="97" t="str">
        <f>IFERROR(INDEX('Cost_Components'!$M$2:$M$28,MATCH(E997,'Cost_Components'!$A$2:$A$28,0)),"")</f>
      </c>
      <c r="AD997" s="98" t="str">
        <f>IFERROR(INDEX('Cost_Components'!$N$2:$N$28,MATCH(E997,'Cost_Components'!$A$2:$A$28,0)),"")</f>
      </c>
      <c r="AE997" s="34" t="str">
        <f>IFERROR(INDEX('Cost_Components'!$O$2:$O$28,MATCH(E997,'Cost_Components'!$A$2:$A$28,0)),"")</f>
      </c>
      <c r="AF997" s="99" t="n">
        <v>6090374.26795053</v>
      </c>
      <c r="AG997" s="100" t="n">
        <v>6209343.98320199</v>
      </c>
      <c r="AH997" s="101" t="str">
        <f>IF(H997="shared-count-once",COUNTIFS($A$2:$A$1405,A997,$B$2:$B$1405,B997,$E$2:$E$1405,E997),1)</f>
      </c>
      <c r="AI997" s="102" t="n">
        <v>301904628.083541</v>
      </c>
      <c r="AJ997" s="103" t="str">
        <f>IF(AI997=0,"",Q997/AI997)</f>
      </c>
      <c r="AK997" s="104" t="str">
        <f>IF(AI997=0,"",R997/AI997)</f>
      </c>
      <c r="AL997" s="105" t="str">
        <f>IF(AI997=0,"",S997/AI997)</f>
      </c>
      <c r="AM997" s="106" t="str">
        <f>IF(AI997=0,"",Y997/AI997)</f>
      </c>
    </row>
    <row r="998">
      <c r="A998" t="s">
        <v>115</v>
      </c>
      <c r="B998" s="73" t="n">
        <v>2033</v>
      </c>
      <c r="C998" t="s">
        <v>245</v>
      </c>
      <c r="D998" t="s">
        <v>225</v>
      </c>
      <c r="E998" s="74" t="s">
        <v>324</v>
      </c>
      <c r="F998" s="75" t="s">
        <v>325</v>
      </c>
      <c r="G998" s="76" t="s">
        <v>249</v>
      </c>
      <c r="H998" s="77" t="s">
        <v>240</v>
      </c>
      <c r="I998" s="78" t="s">
        <v>304</v>
      </c>
      <c r="J998" s="79" t="str">
        <f>IFERROR(INDEX('Cost_Components'!$K$2:$K$28,MATCH(E998,'Cost_Components'!$A$2:$A$28,0)),"")</f>
      </c>
      <c r="K998" s="80" t="str">
        <f>IF(OR(L998="",Z998="",AA998="",AB998=""),"",IF(B998&lt;AA998,L998,IF(B998&gt;AB998,Z998,L998+(Z998-L998)*MIN(MAX((B998-AA998+1)/MAX(AB998-AA998+1,1),0),1))))</f>
      </c>
      <c r="L998" s="81" t="str">
        <f>IFERROR(INDEX('Cost_Components'!$S$2:$S$28,MATCH(E998,'Cost_Components'!$A$2:$A$28,0)),"")</f>
      </c>
      <c r="M998" s="82" t="str">
        <f>IFERROR(INDEX('Cost_Components'!$L$2:$L$28,MATCH(E998,'Cost_Components'!$A$2:$A$28,0)),"")</f>
      </c>
      <c r="N998" s="83" t="str">
        <f>IFERROR(INDEX('Cost_Components'!$P$2:$P$28,MATCH(E998,'Cost_Components'!$A$2:$A$28,0)),"")</f>
      </c>
      <c r="O998" s="84" t="str">
        <f>AF998*J998</f>
      </c>
      <c r="P998" s="85" t="str">
        <f>AG998*J998</f>
      </c>
      <c r="Q998" s="86" t="str">
        <f>P998*L998*M998*N998</f>
      </c>
      <c r="R998" s="87" t="str">
        <f>O998*K998*M998*N998</f>
      </c>
      <c r="S998" s="88" t="str">
        <f>R998-Q998</f>
      </c>
      <c r="T998" s="34" t="str">
        <f>IFERROR(INDEX('Cost_Components'!$R$2:$R$28,MATCH(E998,'Cost_Components'!$A$2:$A$28,0)),"")</f>
      </c>
      <c r="U998" s="89" t="str">
        <f>IFERROR(INDEX('Cost_Components'!$Q$2:$Q$28,MATCH(E998,'Cost_Components'!$A$2:$A$28,0)),"")</f>
      </c>
      <c r="V998" s="90" t="str">
        <f>1/(1+'Calculation_Assumptions'!$B$5)^(B998-'Calculation_Assumptions'!$B$2)</f>
      </c>
      <c r="W998" s="91" t="str">
        <f>Q998*V998</f>
      </c>
      <c r="X998" s="92" t="str">
        <f>R998*V998</f>
      </c>
      <c r="Y998" s="93" t="str">
        <f>S998*V998</f>
      </c>
      <c r="Z998" s="94" t="str">
        <f>IFERROR(INDEX('Cost_Components'!$T$2:$T$28,MATCH(E998,'Cost_Components'!$A$2:$A$28,0)),"")</f>
      </c>
      <c r="AA998" s="95" t="str">
        <f>IFERROR(INDEX('Cost_Components'!$U$2:$U$28,MATCH(E998,'Cost_Components'!$A$2:$A$28,0)),"")</f>
      </c>
      <c r="AB998" s="96" t="str">
        <f>IFERROR(INDEX('Cost_Components'!$V$2:$V$28,MATCH(E998,'Cost_Components'!$A$2:$A$28,0)),"")</f>
      </c>
      <c r="AC998" s="97" t="str">
        <f>IFERROR(INDEX('Cost_Components'!$M$2:$M$28,MATCH(E998,'Cost_Components'!$A$2:$A$28,0)),"")</f>
      </c>
      <c r="AD998" s="98" t="str">
        <f>IFERROR(INDEX('Cost_Components'!$N$2:$N$28,MATCH(E998,'Cost_Components'!$A$2:$A$28,0)),"")</f>
      </c>
      <c r="AE998" s="34" t="str">
        <f>IFERROR(INDEX('Cost_Components'!$O$2:$O$28,MATCH(E998,'Cost_Components'!$A$2:$A$28,0)),"")</f>
      </c>
      <c r="AF998" s="99" t="n">
        <v>6211178.61496272</v>
      </c>
      <c r="AG998" s="100" t="n">
        <v>6358304.48888944</v>
      </c>
      <c r="AH998" s="101" t="str">
        <f>IF(H998="shared-count-once",COUNTIFS($A$2:$A$1405,A998,$B$2:$B$1405,B998,$E$2:$E$1405,E998),1)</f>
      </c>
      <c r="AI998" s="102" t="n">
        <v>303644277.16916</v>
      </c>
      <c r="AJ998" s="103" t="str">
        <f>IF(AI998=0,"",Q998/AI998)</f>
      </c>
      <c r="AK998" s="104" t="str">
        <f>IF(AI998=0,"",R998/AI998)</f>
      </c>
      <c r="AL998" s="105" t="str">
        <f>IF(AI998=0,"",S998/AI998)</f>
      </c>
      <c r="AM998" s="106" t="str">
        <f>IF(AI998=0,"",Y998/AI998)</f>
      </c>
    </row>
    <row r="999">
      <c r="A999" t="s">
        <v>115</v>
      </c>
      <c r="B999" s="73" t="n">
        <v>2034</v>
      </c>
      <c r="C999" t="s">
        <v>245</v>
      </c>
      <c r="D999" t="s">
        <v>225</v>
      </c>
      <c r="E999" s="74" t="s">
        <v>324</v>
      </c>
      <c r="F999" s="75" t="s">
        <v>325</v>
      </c>
      <c r="G999" s="76" t="s">
        <v>249</v>
      </c>
      <c r="H999" s="77" t="s">
        <v>240</v>
      </c>
      <c r="I999" s="78" t="s">
        <v>304</v>
      </c>
      <c r="J999" s="79" t="str">
        <f>IFERROR(INDEX('Cost_Components'!$K$2:$K$28,MATCH(E999,'Cost_Components'!$A$2:$A$28,0)),"")</f>
      </c>
      <c r="K999" s="80" t="str">
        <f>IF(OR(L999="",Z999="",AA999="",AB999=""),"",IF(B999&lt;AA999,L999,IF(B999&gt;AB999,Z999,L999+(Z999-L999)*MIN(MAX((B999-AA999+1)/MAX(AB999-AA999+1,1),0),1))))</f>
      </c>
      <c r="L999" s="81" t="str">
        <f>IFERROR(INDEX('Cost_Components'!$S$2:$S$28,MATCH(E999,'Cost_Components'!$A$2:$A$28,0)),"")</f>
      </c>
      <c r="M999" s="82" t="str">
        <f>IFERROR(INDEX('Cost_Components'!$L$2:$L$28,MATCH(E999,'Cost_Components'!$A$2:$A$28,0)),"")</f>
      </c>
      <c r="N999" s="83" t="str">
        <f>IFERROR(INDEX('Cost_Components'!$P$2:$P$28,MATCH(E999,'Cost_Components'!$A$2:$A$28,0)),"")</f>
      </c>
      <c r="O999" s="84" t="str">
        <f>AF999*J999</f>
      </c>
      <c r="P999" s="85" t="str">
        <f>AG999*J999</f>
      </c>
      <c r="Q999" s="86" t="str">
        <f>P999*L999*M999*N999</f>
      </c>
      <c r="R999" s="87" t="str">
        <f>O999*K999*M999*N999</f>
      </c>
      <c r="S999" s="88" t="str">
        <f>R999-Q999</f>
      </c>
      <c r="T999" s="34" t="str">
        <f>IFERROR(INDEX('Cost_Components'!$R$2:$R$28,MATCH(E999,'Cost_Components'!$A$2:$A$28,0)),"")</f>
      </c>
      <c r="U999" s="89" t="str">
        <f>IFERROR(INDEX('Cost_Components'!$Q$2:$Q$28,MATCH(E999,'Cost_Components'!$A$2:$A$28,0)),"")</f>
      </c>
      <c r="V999" s="90" t="str">
        <f>1/(1+'Calculation_Assumptions'!$B$5)^(B999-'Calculation_Assumptions'!$B$2)</f>
      </c>
      <c r="W999" s="91" t="str">
        <f>Q999*V999</f>
      </c>
      <c r="X999" s="92" t="str">
        <f>R999*V999</f>
      </c>
      <c r="Y999" s="93" t="str">
        <f>S999*V999</f>
      </c>
      <c r="Z999" s="94" t="str">
        <f>IFERROR(INDEX('Cost_Components'!$T$2:$T$28,MATCH(E999,'Cost_Components'!$A$2:$A$28,0)),"")</f>
      </c>
      <c r="AA999" s="95" t="str">
        <f>IFERROR(INDEX('Cost_Components'!$U$2:$U$28,MATCH(E999,'Cost_Components'!$A$2:$A$28,0)),"")</f>
      </c>
      <c r="AB999" s="96" t="str">
        <f>IFERROR(INDEX('Cost_Components'!$V$2:$V$28,MATCH(E999,'Cost_Components'!$A$2:$A$28,0)),"")</f>
      </c>
      <c r="AC999" s="97" t="str">
        <f>IFERROR(INDEX('Cost_Components'!$M$2:$M$28,MATCH(E999,'Cost_Components'!$A$2:$A$28,0)),"")</f>
      </c>
      <c r="AD999" s="98" t="str">
        <f>IFERROR(INDEX('Cost_Components'!$N$2:$N$28,MATCH(E999,'Cost_Components'!$A$2:$A$28,0)),"")</f>
      </c>
      <c r="AE999" s="34" t="str">
        <f>IFERROR(INDEX('Cost_Components'!$O$2:$O$28,MATCH(E999,'Cost_Components'!$A$2:$A$28,0)),"")</f>
      </c>
      <c r="AF999" s="99" t="n">
        <v>6329656.79523089</v>
      </c>
      <c r="AG999" s="100" t="n">
        <v>6507440.80823556</v>
      </c>
      <c r="AH999" s="101" t="str">
        <f>IF(H999="shared-count-once",COUNTIFS($A$2:$A$1405,A999,$B$2:$B$1405,B999,$E$2:$E$1405,E999),1)</f>
      </c>
      <c r="AI999" s="102" t="n">
        <v>305332541.184984</v>
      </c>
      <c r="AJ999" s="103" t="str">
        <f>IF(AI999=0,"",Q999/AI999)</f>
      </c>
      <c r="AK999" s="104" t="str">
        <f>IF(AI999=0,"",R999/AI999)</f>
      </c>
      <c r="AL999" s="105" t="str">
        <f>IF(AI999=0,"",S999/AI999)</f>
      </c>
      <c r="AM999" s="106" t="str">
        <f>IF(AI999=0,"",Y999/AI999)</f>
      </c>
    </row>
    <row r="1000">
      <c r="A1000" t="s">
        <v>115</v>
      </c>
      <c r="B1000" s="73" t="n">
        <v>2035</v>
      </c>
      <c r="C1000" t="s">
        <v>245</v>
      </c>
      <c r="D1000" t="s">
        <v>225</v>
      </c>
      <c r="E1000" s="74" t="s">
        <v>324</v>
      </c>
      <c r="F1000" s="75" t="s">
        <v>325</v>
      </c>
      <c r="G1000" s="76" t="s">
        <v>249</v>
      </c>
      <c r="H1000" s="77" t="s">
        <v>240</v>
      </c>
      <c r="I1000" s="78" t="s">
        <v>304</v>
      </c>
      <c r="J1000" s="79" t="str">
        <f>IFERROR(INDEX('Cost_Components'!$K$2:$K$28,MATCH(E1000,'Cost_Components'!$A$2:$A$28,0)),"")</f>
      </c>
      <c r="K1000" s="80" t="str">
        <f>IF(OR(L1000="",Z1000="",AA1000="",AB1000=""),"",IF(B1000&lt;AA1000,L1000,IF(B1000&gt;AB1000,Z1000,L1000+(Z1000-L1000)*MIN(MAX((B1000-AA1000+1)/MAX(AB1000-AA1000+1,1),0),1))))</f>
      </c>
      <c r="L1000" s="81" t="str">
        <f>IFERROR(INDEX('Cost_Components'!$S$2:$S$28,MATCH(E1000,'Cost_Components'!$A$2:$A$28,0)),"")</f>
      </c>
      <c r="M1000" s="82" t="str">
        <f>IFERROR(INDEX('Cost_Components'!$L$2:$L$28,MATCH(E1000,'Cost_Components'!$A$2:$A$28,0)),"")</f>
      </c>
      <c r="N1000" s="83" t="str">
        <f>IFERROR(INDEX('Cost_Components'!$P$2:$P$28,MATCH(E1000,'Cost_Components'!$A$2:$A$28,0)),"")</f>
      </c>
      <c r="O1000" s="84" t="str">
        <f>AF1000*J1000</f>
      </c>
      <c r="P1000" s="85" t="str">
        <f>AG1000*J1000</f>
      </c>
      <c r="Q1000" s="86" t="str">
        <f>P1000*L1000*M1000*N1000</f>
      </c>
      <c r="R1000" s="87" t="str">
        <f>O1000*K1000*M1000*N1000</f>
      </c>
      <c r="S1000" s="88" t="str">
        <f>R1000-Q1000</f>
      </c>
      <c r="T1000" s="34" t="str">
        <f>IFERROR(INDEX('Cost_Components'!$R$2:$R$28,MATCH(E1000,'Cost_Components'!$A$2:$A$28,0)),"")</f>
      </c>
      <c r="U1000" s="89" t="str">
        <f>IFERROR(INDEX('Cost_Components'!$Q$2:$Q$28,MATCH(E1000,'Cost_Components'!$A$2:$A$28,0)),"")</f>
      </c>
      <c r="V1000" s="90" t="str">
        <f>1/(1+'Calculation_Assumptions'!$B$5)^(B1000-'Calculation_Assumptions'!$B$2)</f>
      </c>
      <c r="W1000" s="91" t="str">
        <f>Q1000*V1000</f>
      </c>
      <c r="X1000" s="92" t="str">
        <f>R1000*V1000</f>
      </c>
      <c r="Y1000" s="93" t="str">
        <f>S1000*V1000</f>
      </c>
      <c r="Z1000" s="94" t="str">
        <f>IFERROR(INDEX('Cost_Components'!$T$2:$T$28,MATCH(E1000,'Cost_Components'!$A$2:$A$28,0)),"")</f>
      </c>
      <c r="AA1000" s="95" t="str">
        <f>IFERROR(INDEX('Cost_Components'!$U$2:$U$28,MATCH(E1000,'Cost_Components'!$A$2:$A$28,0)),"")</f>
      </c>
      <c r="AB1000" s="96" t="str">
        <f>IFERROR(INDEX('Cost_Components'!$V$2:$V$28,MATCH(E1000,'Cost_Components'!$A$2:$A$28,0)),"")</f>
      </c>
      <c r="AC1000" s="97" t="str">
        <f>IFERROR(INDEX('Cost_Components'!$M$2:$M$28,MATCH(E1000,'Cost_Components'!$A$2:$A$28,0)),"")</f>
      </c>
      <c r="AD1000" s="98" t="str">
        <f>IFERROR(INDEX('Cost_Components'!$N$2:$N$28,MATCH(E1000,'Cost_Components'!$A$2:$A$28,0)),"")</f>
      </c>
      <c r="AE1000" s="34" t="str">
        <f>IFERROR(INDEX('Cost_Components'!$O$2:$O$28,MATCH(E1000,'Cost_Components'!$A$2:$A$28,0)),"")</f>
      </c>
      <c r="AF1000" s="99" t="n">
        <v>6445874.27640071</v>
      </c>
      <c r="AG1000" s="100" t="n">
        <v>6656625.86824922</v>
      </c>
      <c r="AH1000" s="101" t="str">
        <f>IF(H1000="shared-count-once",COUNTIFS($A$2:$A$1405,A1000,$B$2:$B$1405,B1000,$E$2:$E$1405,E1000),1)</f>
      </c>
      <c r="AI1000" s="102" t="n">
        <v>306964650.16712</v>
      </c>
      <c r="AJ1000" s="103" t="str">
        <f>IF(AI1000=0,"",Q1000/AI1000)</f>
      </c>
      <c r="AK1000" s="104" t="str">
        <f>IF(AI1000=0,"",R1000/AI1000)</f>
      </c>
      <c r="AL1000" s="105" t="str">
        <f>IF(AI1000=0,"",S1000/AI1000)</f>
      </c>
      <c r="AM1000" s="106" t="str">
        <f>IF(AI1000=0,"",Y1000/AI1000)</f>
      </c>
    </row>
    <row r="1001">
      <c r="A1001" t="s">
        <v>115</v>
      </c>
      <c r="B1001" s="73" t="n">
        <v>2036</v>
      </c>
      <c r="C1001" t="s">
        <v>245</v>
      </c>
      <c r="D1001" t="s">
        <v>225</v>
      </c>
      <c r="E1001" s="74" t="s">
        <v>324</v>
      </c>
      <c r="F1001" s="75" t="s">
        <v>325</v>
      </c>
      <c r="G1001" s="76" t="s">
        <v>249</v>
      </c>
      <c r="H1001" s="77" t="s">
        <v>240</v>
      </c>
      <c r="I1001" s="78" t="s">
        <v>304</v>
      </c>
      <c r="J1001" s="79" t="str">
        <f>IFERROR(INDEX('Cost_Components'!$K$2:$K$28,MATCH(E1001,'Cost_Components'!$A$2:$A$28,0)),"")</f>
      </c>
      <c r="K1001" s="80" t="str">
        <f>IF(OR(L1001="",Z1001="",AA1001="",AB1001=""),"",IF(B1001&lt;AA1001,L1001,IF(B1001&gt;AB1001,Z1001,L1001+(Z1001-L1001)*MIN(MAX((B1001-AA1001+1)/MAX(AB1001-AA1001+1,1),0),1))))</f>
      </c>
      <c r="L1001" s="81" t="str">
        <f>IFERROR(INDEX('Cost_Components'!$S$2:$S$28,MATCH(E1001,'Cost_Components'!$A$2:$A$28,0)),"")</f>
      </c>
      <c r="M1001" s="82" t="str">
        <f>IFERROR(INDEX('Cost_Components'!$L$2:$L$28,MATCH(E1001,'Cost_Components'!$A$2:$A$28,0)),"")</f>
      </c>
      <c r="N1001" s="83" t="str">
        <f>IFERROR(INDEX('Cost_Components'!$P$2:$P$28,MATCH(E1001,'Cost_Components'!$A$2:$A$28,0)),"")</f>
      </c>
      <c r="O1001" s="84" t="str">
        <f>AF1001*J1001</f>
      </c>
      <c r="P1001" s="85" t="str">
        <f>AG1001*J1001</f>
      </c>
      <c r="Q1001" s="86" t="str">
        <f>P1001*L1001*M1001*N1001</f>
      </c>
      <c r="R1001" s="87" t="str">
        <f>O1001*K1001*M1001*N1001</f>
      </c>
      <c r="S1001" s="88" t="str">
        <f>R1001-Q1001</f>
      </c>
      <c r="T1001" s="34" t="str">
        <f>IFERROR(INDEX('Cost_Components'!$R$2:$R$28,MATCH(E1001,'Cost_Components'!$A$2:$A$28,0)),"")</f>
      </c>
      <c r="U1001" s="89" t="str">
        <f>IFERROR(INDEX('Cost_Components'!$Q$2:$Q$28,MATCH(E1001,'Cost_Components'!$A$2:$A$28,0)),"")</f>
      </c>
      <c r="V1001" s="90" t="str">
        <f>1/(1+'Calculation_Assumptions'!$B$5)^(B1001-'Calculation_Assumptions'!$B$2)</f>
      </c>
      <c r="W1001" s="91" t="str">
        <f>Q1001*V1001</f>
      </c>
      <c r="X1001" s="92" t="str">
        <f>R1001*V1001</f>
      </c>
      <c r="Y1001" s="93" t="str">
        <f>S1001*V1001</f>
      </c>
      <c r="Z1001" s="94" t="str">
        <f>IFERROR(INDEX('Cost_Components'!$T$2:$T$28,MATCH(E1001,'Cost_Components'!$A$2:$A$28,0)),"")</f>
      </c>
      <c r="AA1001" s="95" t="str">
        <f>IFERROR(INDEX('Cost_Components'!$U$2:$U$28,MATCH(E1001,'Cost_Components'!$A$2:$A$28,0)),"")</f>
      </c>
      <c r="AB1001" s="96" t="str">
        <f>IFERROR(INDEX('Cost_Components'!$V$2:$V$28,MATCH(E1001,'Cost_Components'!$A$2:$A$28,0)),"")</f>
      </c>
      <c r="AC1001" s="97" t="str">
        <f>IFERROR(INDEX('Cost_Components'!$M$2:$M$28,MATCH(E1001,'Cost_Components'!$A$2:$A$28,0)),"")</f>
      </c>
      <c r="AD1001" s="98" t="str">
        <f>IFERROR(INDEX('Cost_Components'!$N$2:$N$28,MATCH(E1001,'Cost_Components'!$A$2:$A$28,0)),"")</f>
      </c>
      <c r="AE1001" s="34" t="str">
        <f>IFERROR(INDEX('Cost_Components'!$O$2:$O$28,MATCH(E1001,'Cost_Components'!$A$2:$A$28,0)),"")</f>
      </c>
      <c r="AF1001" s="99" t="n">
        <v>6559871.35775374</v>
      </c>
      <c r="AG1001" s="100" t="n">
        <v>6805905.87886533</v>
      </c>
      <c r="AH1001" s="101" t="str">
        <f>IF(H1001="shared-count-once",COUNTIFS($A$2:$A$1405,A1001,$B$2:$B$1405,B1001,$E$2:$E$1405,E1001),1)</f>
      </c>
      <c r="AI1001" s="102" t="n">
        <v>308542769.756622</v>
      </c>
      <c r="AJ1001" s="103" t="str">
        <f>IF(AI1001=0,"",Q1001/AI1001)</f>
      </c>
      <c r="AK1001" s="104" t="str">
        <f>IF(AI1001=0,"",R1001/AI1001)</f>
      </c>
      <c r="AL1001" s="105" t="str">
        <f>IF(AI1001=0,"",S1001/AI1001)</f>
      </c>
      <c r="AM1001" s="106" t="str">
        <f>IF(AI1001=0,"",Y1001/AI1001)</f>
      </c>
    </row>
    <row r="1002">
      <c r="A1002" t="s">
        <v>115</v>
      </c>
      <c r="B1002" s="73" t="n">
        <v>2037</v>
      </c>
      <c r="C1002" t="s">
        <v>245</v>
      </c>
      <c r="D1002" t="s">
        <v>225</v>
      </c>
      <c r="E1002" s="74" t="s">
        <v>324</v>
      </c>
      <c r="F1002" s="75" t="s">
        <v>325</v>
      </c>
      <c r="G1002" s="76" t="s">
        <v>249</v>
      </c>
      <c r="H1002" s="77" t="s">
        <v>240</v>
      </c>
      <c r="I1002" s="78" t="s">
        <v>304</v>
      </c>
      <c r="J1002" s="79" t="str">
        <f>IFERROR(INDEX('Cost_Components'!$K$2:$K$28,MATCH(E1002,'Cost_Components'!$A$2:$A$28,0)),"")</f>
      </c>
      <c r="K1002" s="80" t="str">
        <f>IF(OR(L1002="",Z1002="",AA1002="",AB1002=""),"",IF(B1002&lt;AA1002,L1002,IF(B1002&gt;AB1002,Z1002,L1002+(Z1002-L1002)*MIN(MAX((B1002-AA1002+1)/MAX(AB1002-AA1002+1,1),0),1))))</f>
      </c>
      <c r="L1002" s="81" t="str">
        <f>IFERROR(INDEX('Cost_Components'!$S$2:$S$28,MATCH(E1002,'Cost_Components'!$A$2:$A$28,0)),"")</f>
      </c>
      <c r="M1002" s="82" t="str">
        <f>IFERROR(INDEX('Cost_Components'!$L$2:$L$28,MATCH(E1002,'Cost_Components'!$A$2:$A$28,0)),"")</f>
      </c>
      <c r="N1002" s="83" t="str">
        <f>IFERROR(INDEX('Cost_Components'!$P$2:$P$28,MATCH(E1002,'Cost_Components'!$A$2:$A$28,0)),"")</f>
      </c>
      <c r="O1002" s="84" t="str">
        <f>AF1002*J1002</f>
      </c>
      <c r="P1002" s="85" t="str">
        <f>AG1002*J1002</f>
      </c>
      <c r="Q1002" s="86" t="str">
        <f>P1002*L1002*M1002*N1002</f>
      </c>
      <c r="R1002" s="87" t="str">
        <f>O1002*K1002*M1002*N1002</f>
      </c>
      <c r="S1002" s="88" t="str">
        <f>R1002-Q1002</f>
      </c>
      <c r="T1002" s="34" t="str">
        <f>IFERROR(INDEX('Cost_Components'!$R$2:$R$28,MATCH(E1002,'Cost_Components'!$A$2:$A$28,0)),"")</f>
      </c>
      <c r="U1002" s="89" t="str">
        <f>IFERROR(INDEX('Cost_Components'!$Q$2:$Q$28,MATCH(E1002,'Cost_Components'!$A$2:$A$28,0)),"")</f>
      </c>
      <c r="V1002" s="90" t="str">
        <f>1/(1+'Calculation_Assumptions'!$B$5)^(B1002-'Calculation_Assumptions'!$B$2)</f>
      </c>
      <c r="W1002" s="91" t="str">
        <f>Q1002*V1002</f>
      </c>
      <c r="X1002" s="92" t="str">
        <f>R1002*V1002</f>
      </c>
      <c r="Y1002" s="93" t="str">
        <f>S1002*V1002</f>
      </c>
      <c r="Z1002" s="94" t="str">
        <f>IFERROR(INDEX('Cost_Components'!$T$2:$T$28,MATCH(E1002,'Cost_Components'!$A$2:$A$28,0)),"")</f>
      </c>
      <c r="AA1002" s="95" t="str">
        <f>IFERROR(INDEX('Cost_Components'!$U$2:$U$28,MATCH(E1002,'Cost_Components'!$A$2:$A$28,0)),"")</f>
      </c>
      <c r="AB1002" s="96" t="str">
        <f>IFERROR(INDEX('Cost_Components'!$V$2:$V$28,MATCH(E1002,'Cost_Components'!$A$2:$A$28,0)),"")</f>
      </c>
      <c r="AC1002" s="97" t="str">
        <f>IFERROR(INDEX('Cost_Components'!$M$2:$M$28,MATCH(E1002,'Cost_Components'!$A$2:$A$28,0)),"")</f>
      </c>
      <c r="AD1002" s="98" t="str">
        <f>IFERROR(INDEX('Cost_Components'!$N$2:$N$28,MATCH(E1002,'Cost_Components'!$A$2:$A$28,0)),"")</f>
      </c>
      <c r="AE1002" s="34" t="str">
        <f>IFERROR(INDEX('Cost_Components'!$O$2:$O$28,MATCH(E1002,'Cost_Components'!$A$2:$A$28,0)),"")</f>
      </c>
      <c r="AF1002" s="99" t="n">
        <v>6671801.48675842</v>
      </c>
      <c r="AG1002" s="100" t="n">
        <v>6955395.70671767</v>
      </c>
      <c r="AH1002" s="101" t="str">
        <f>IF(H1002="shared-count-once",COUNTIFS($A$2:$A$1405,A1002,$B$2:$B$1405,B1002,$E$2:$E$1405,E1002),1)</f>
      </c>
      <c r="AI1002" s="102" t="n">
        <v>310068287.63643</v>
      </c>
      <c r="AJ1002" s="103" t="str">
        <f>IF(AI1002=0,"",Q1002/AI1002)</f>
      </c>
      <c r="AK1002" s="104" t="str">
        <f>IF(AI1002=0,"",R1002/AI1002)</f>
      </c>
      <c r="AL1002" s="105" t="str">
        <f>IF(AI1002=0,"",S1002/AI1002)</f>
      </c>
      <c r="AM1002" s="106" t="str">
        <f>IF(AI1002=0,"",Y1002/AI1002)</f>
      </c>
    </row>
    <row r="1003">
      <c r="A1003" t="s">
        <v>115</v>
      </c>
      <c r="B1003" s="73" t="n">
        <v>2038</v>
      </c>
      <c r="C1003" t="s">
        <v>245</v>
      </c>
      <c r="D1003" t="s">
        <v>225</v>
      </c>
      <c r="E1003" s="74" t="s">
        <v>324</v>
      </c>
      <c r="F1003" s="75" t="s">
        <v>325</v>
      </c>
      <c r="G1003" s="76" t="s">
        <v>249</v>
      </c>
      <c r="H1003" s="77" t="s">
        <v>240</v>
      </c>
      <c r="I1003" s="78" t="s">
        <v>304</v>
      </c>
      <c r="J1003" s="79" t="str">
        <f>IFERROR(INDEX('Cost_Components'!$K$2:$K$28,MATCH(E1003,'Cost_Components'!$A$2:$A$28,0)),"")</f>
      </c>
      <c r="K1003" s="80" t="str">
        <f>IF(OR(L1003="",Z1003="",AA1003="",AB1003=""),"",IF(B1003&lt;AA1003,L1003,IF(B1003&gt;AB1003,Z1003,L1003+(Z1003-L1003)*MIN(MAX((B1003-AA1003+1)/MAX(AB1003-AA1003+1,1),0),1))))</f>
      </c>
      <c r="L1003" s="81" t="str">
        <f>IFERROR(INDEX('Cost_Components'!$S$2:$S$28,MATCH(E1003,'Cost_Components'!$A$2:$A$28,0)),"")</f>
      </c>
      <c r="M1003" s="82" t="str">
        <f>IFERROR(INDEX('Cost_Components'!$L$2:$L$28,MATCH(E1003,'Cost_Components'!$A$2:$A$28,0)),"")</f>
      </c>
      <c r="N1003" s="83" t="str">
        <f>IFERROR(INDEX('Cost_Components'!$P$2:$P$28,MATCH(E1003,'Cost_Components'!$A$2:$A$28,0)),"")</f>
      </c>
      <c r="O1003" s="84" t="str">
        <f>AF1003*J1003</f>
      </c>
      <c r="P1003" s="85" t="str">
        <f>AG1003*J1003</f>
      </c>
      <c r="Q1003" s="86" t="str">
        <f>P1003*L1003*M1003*N1003</f>
      </c>
      <c r="R1003" s="87" t="str">
        <f>O1003*K1003*M1003*N1003</f>
      </c>
      <c r="S1003" s="88" t="str">
        <f>R1003-Q1003</f>
      </c>
      <c r="T1003" s="34" t="str">
        <f>IFERROR(INDEX('Cost_Components'!$R$2:$R$28,MATCH(E1003,'Cost_Components'!$A$2:$A$28,0)),"")</f>
      </c>
      <c r="U1003" s="89" t="str">
        <f>IFERROR(INDEX('Cost_Components'!$Q$2:$Q$28,MATCH(E1003,'Cost_Components'!$A$2:$A$28,0)),"")</f>
      </c>
      <c r="V1003" s="90" t="str">
        <f>1/(1+'Calculation_Assumptions'!$B$5)^(B1003-'Calculation_Assumptions'!$B$2)</f>
      </c>
      <c r="W1003" s="91" t="str">
        <f>Q1003*V1003</f>
      </c>
      <c r="X1003" s="92" t="str">
        <f>R1003*V1003</f>
      </c>
      <c r="Y1003" s="93" t="str">
        <f>S1003*V1003</f>
      </c>
      <c r="Z1003" s="94" t="str">
        <f>IFERROR(INDEX('Cost_Components'!$T$2:$T$28,MATCH(E1003,'Cost_Components'!$A$2:$A$28,0)),"")</f>
      </c>
      <c r="AA1003" s="95" t="str">
        <f>IFERROR(INDEX('Cost_Components'!$U$2:$U$28,MATCH(E1003,'Cost_Components'!$A$2:$A$28,0)),"")</f>
      </c>
      <c r="AB1003" s="96" t="str">
        <f>IFERROR(INDEX('Cost_Components'!$V$2:$V$28,MATCH(E1003,'Cost_Components'!$A$2:$A$28,0)),"")</f>
      </c>
      <c r="AC1003" s="97" t="str">
        <f>IFERROR(INDEX('Cost_Components'!$M$2:$M$28,MATCH(E1003,'Cost_Components'!$A$2:$A$28,0)),"")</f>
      </c>
      <c r="AD1003" s="98" t="str">
        <f>IFERROR(INDEX('Cost_Components'!$N$2:$N$28,MATCH(E1003,'Cost_Components'!$A$2:$A$28,0)),"")</f>
      </c>
      <c r="AE1003" s="34" t="str">
        <f>IFERROR(INDEX('Cost_Components'!$O$2:$O$28,MATCH(E1003,'Cost_Components'!$A$2:$A$28,0)),"")</f>
      </c>
      <c r="AF1003" s="99" t="n">
        <v>6783634.88526299</v>
      </c>
      <c r="AG1003" s="100" t="n">
        <v>7107479.82856744</v>
      </c>
      <c r="AH1003" s="101" t="str">
        <f>IF(H1003="shared-count-once",COUNTIFS($A$2:$A$1405,A1003,$B$2:$B$1405,B1003,$E$2:$E$1405,E1003),1)</f>
      </c>
      <c r="AI1003" s="102" t="n">
        <v>311532999.13163</v>
      </c>
      <c r="AJ1003" s="103" t="str">
        <f>IF(AI1003=0,"",Q1003/AI1003)</f>
      </c>
      <c r="AK1003" s="104" t="str">
        <f>IF(AI1003=0,"",R1003/AI1003)</f>
      </c>
      <c r="AL1003" s="105" t="str">
        <f>IF(AI1003=0,"",S1003/AI1003)</f>
      </c>
      <c r="AM1003" s="106" t="str">
        <f>IF(AI1003=0,"",Y1003/AI1003)</f>
      </c>
    </row>
    <row r="1004">
      <c r="A1004" t="s">
        <v>115</v>
      </c>
      <c r="B1004" s="73" t="n">
        <v>2039</v>
      </c>
      <c r="C1004" t="s">
        <v>245</v>
      </c>
      <c r="D1004" t="s">
        <v>225</v>
      </c>
      <c r="E1004" s="74" t="s">
        <v>324</v>
      </c>
      <c r="F1004" s="75" t="s">
        <v>325</v>
      </c>
      <c r="G1004" s="76" t="s">
        <v>249</v>
      </c>
      <c r="H1004" s="77" t="s">
        <v>240</v>
      </c>
      <c r="I1004" s="78" t="s">
        <v>304</v>
      </c>
      <c r="J1004" s="79" t="str">
        <f>IFERROR(INDEX('Cost_Components'!$K$2:$K$28,MATCH(E1004,'Cost_Components'!$A$2:$A$28,0)),"")</f>
      </c>
      <c r="K1004" s="80" t="str">
        <f>IF(OR(L1004="",Z1004="",AA1004="",AB1004=""),"",IF(B1004&lt;AA1004,L1004,IF(B1004&gt;AB1004,Z1004,L1004+(Z1004-L1004)*MIN(MAX((B1004-AA1004+1)/MAX(AB1004-AA1004+1,1),0),1))))</f>
      </c>
      <c r="L1004" s="81" t="str">
        <f>IFERROR(INDEX('Cost_Components'!$S$2:$S$28,MATCH(E1004,'Cost_Components'!$A$2:$A$28,0)),"")</f>
      </c>
      <c r="M1004" s="82" t="str">
        <f>IFERROR(INDEX('Cost_Components'!$L$2:$L$28,MATCH(E1004,'Cost_Components'!$A$2:$A$28,0)),"")</f>
      </c>
      <c r="N1004" s="83" t="str">
        <f>IFERROR(INDEX('Cost_Components'!$P$2:$P$28,MATCH(E1004,'Cost_Components'!$A$2:$A$28,0)),"")</f>
      </c>
      <c r="O1004" s="84" t="str">
        <f>AF1004*J1004</f>
      </c>
      <c r="P1004" s="85" t="str">
        <f>AG1004*J1004</f>
      </c>
      <c r="Q1004" s="86" t="str">
        <f>P1004*L1004*M1004*N1004</f>
      </c>
      <c r="R1004" s="87" t="str">
        <f>O1004*K1004*M1004*N1004</f>
      </c>
      <c r="S1004" s="88" t="str">
        <f>R1004-Q1004</f>
      </c>
      <c r="T1004" s="34" t="str">
        <f>IFERROR(INDEX('Cost_Components'!$R$2:$R$28,MATCH(E1004,'Cost_Components'!$A$2:$A$28,0)),"")</f>
      </c>
      <c r="U1004" s="89" t="str">
        <f>IFERROR(INDEX('Cost_Components'!$Q$2:$Q$28,MATCH(E1004,'Cost_Components'!$A$2:$A$28,0)),"")</f>
      </c>
      <c r="V1004" s="90" t="str">
        <f>1/(1+'Calculation_Assumptions'!$B$5)^(B1004-'Calculation_Assumptions'!$B$2)</f>
      </c>
      <c r="W1004" s="91" t="str">
        <f>Q1004*V1004</f>
      </c>
      <c r="X1004" s="92" t="str">
        <f>R1004*V1004</f>
      </c>
      <c r="Y1004" s="93" t="str">
        <f>S1004*V1004</f>
      </c>
      <c r="Z1004" s="94" t="str">
        <f>IFERROR(INDEX('Cost_Components'!$T$2:$T$28,MATCH(E1004,'Cost_Components'!$A$2:$A$28,0)),"")</f>
      </c>
      <c r="AA1004" s="95" t="str">
        <f>IFERROR(INDEX('Cost_Components'!$U$2:$U$28,MATCH(E1004,'Cost_Components'!$A$2:$A$28,0)),"")</f>
      </c>
      <c r="AB1004" s="96" t="str">
        <f>IFERROR(INDEX('Cost_Components'!$V$2:$V$28,MATCH(E1004,'Cost_Components'!$A$2:$A$28,0)),"")</f>
      </c>
      <c r="AC1004" s="97" t="str">
        <f>IFERROR(INDEX('Cost_Components'!$M$2:$M$28,MATCH(E1004,'Cost_Components'!$A$2:$A$28,0)),"")</f>
      </c>
      <c r="AD1004" s="98" t="str">
        <f>IFERROR(INDEX('Cost_Components'!$N$2:$N$28,MATCH(E1004,'Cost_Components'!$A$2:$A$28,0)),"")</f>
      </c>
      <c r="AE1004" s="34" t="str">
        <f>IFERROR(INDEX('Cost_Components'!$O$2:$O$28,MATCH(E1004,'Cost_Components'!$A$2:$A$28,0)),"")</f>
      </c>
      <c r="AF1004" s="99" t="n">
        <v>6892299.86631974</v>
      </c>
      <c r="AG1004" s="100" t="n">
        <v>7258472.95735979</v>
      </c>
      <c r="AH1004" s="101" t="str">
        <f>IF(H1004="shared-count-once",COUNTIFS($A$2:$A$1405,A1004,$B$2:$B$1405,B1004,$E$2:$E$1405,E1004),1)</f>
      </c>
      <c r="AI1004" s="102" t="n">
        <v>312936391.858479</v>
      </c>
      <c r="AJ1004" s="103" t="str">
        <f>IF(AI1004=0,"",Q1004/AI1004)</f>
      </c>
      <c r="AK1004" s="104" t="str">
        <f>IF(AI1004=0,"",R1004/AI1004)</f>
      </c>
      <c r="AL1004" s="105" t="str">
        <f>IF(AI1004=0,"",S1004/AI1004)</f>
      </c>
      <c r="AM1004" s="106" t="str">
        <f>IF(AI1004=0,"",Y1004/AI1004)</f>
      </c>
    </row>
    <row r="1005">
      <c r="A1005" t="s">
        <v>115</v>
      </c>
      <c r="B1005" s="73" t="n">
        <v>2040</v>
      </c>
      <c r="C1005" t="s">
        <v>245</v>
      </c>
      <c r="D1005" t="s">
        <v>225</v>
      </c>
      <c r="E1005" s="74" t="s">
        <v>324</v>
      </c>
      <c r="F1005" s="75" t="s">
        <v>325</v>
      </c>
      <c r="G1005" s="76" t="s">
        <v>249</v>
      </c>
      <c r="H1005" s="77" t="s">
        <v>240</v>
      </c>
      <c r="I1005" s="78" t="s">
        <v>304</v>
      </c>
      <c r="J1005" s="79" t="str">
        <f>IFERROR(INDEX('Cost_Components'!$K$2:$K$28,MATCH(E1005,'Cost_Components'!$A$2:$A$28,0)),"")</f>
      </c>
      <c r="K1005" s="80" t="str">
        <f>IF(OR(L1005="",Z1005="",AA1005="",AB1005=""),"",IF(B1005&lt;AA1005,L1005,IF(B1005&gt;AB1005,Z1005,L1005+(Z1005-L1005)*MIN(MAX((B1005-AA1005+1)/MAX(AB1005-AA1005+1,1),0),1))))</f>
      </c>
      <c r="L1005" s="81" t="str">
        <f>IFERROR(INDEX('Cost_Components'!$S$2:$S$28,MATCH(E1005,'Cost_Components'!$A$2:$A$28,0)),"")</f>
      </c>
      <c r="M1005" s="82" t="str">
        <f>IFERROR(INDEX('Cost_Components'!$L$2:$L$28,MATCH(E1005,'Cost_Components'!$A$2:$A$28,0)),"")</f>
      </c>
      <c r="N1005" s="83" t="str">
        <f>IFERROR(INDEX('Cost_Components'!$P$2:$P$28,MATCH(E1005,'Cost_Components'!$A$2:$A$28,0)),"")</f>
      </c>
      <c r="O1005" s="84" t="str">
        <f>AF1005*J1005</f>
      </c>
      <c r="P1005" s="85" t="str">
        <f>AG1005*J1005</f>
      </c>
      <c r="Q1005" s="86" t="str">
        <f>P1005*L1005*M1005*N1005</f>
      </c>
      <c r="R1005" s="87" t="str">
        <f>O1005*K1005*M1005*N1005</f>
      </c>
      <c r="S1005" s="88" t="str">
        <f>R1005-Q1005</f>
      </c>
      <c r="T1005" s="34" t="str">
        <f>IFERROR(INDEX('Cost_Components'!$R$2:$R$28,MATCH(E1005,'Cost_Components'!$A$2:$A$28,0)),"")</f>
      </c>
      <c r="U1005" s="89" t="str">
        <f>IFERROR(INDEX('Cost_Components'!$Q$2:$Q$28,MATCH(E1005,'Cost_Components'!$A$2:$A$28,0)),"")</f>
      </c>
      <c r="V1005" s="90" t="str">
        <f>1/(1+'Calculation_Assumptions'!$B$5)^(B1005-'Calculation_Assumptions'!$B$2)</f>
      </c>
      <c r="W1005" s="91" t="str">
        <f>Q1005*V1005</f>
      </c>
      <c r="X1005" s="92" t="str">
        <f>R1005*V1005</f>
      </c>
      <c r="Y1005" s="93" t="str">
        <f>S1005*V1005</f>
      </c>
      <c r="Z1005" s="94" t="str">
        <f>IFERROR(INDEX('Cost_Components'!$T$2:$T$28,MATCH(E1005,'Cost_Components'!$A$2:$A$28,0)),"")</f>
      </c>
      <c r="AA1005" s="95" t="str">
        <f>IFERROR(INDEX('Cost_Components'!$U$2:$U$28,MATCH(E1005,'Cost_Components'!$A$2:$A$28,0)),"")</f>
      </c>
      <c r="AB1005" s="96" t="str">
        <f>IFERROR(INDEX('Cost_Components'!$V$2:$V$28,MATCH(E1005,'Cost_Components'!$A$2:$A$28,0)),"")</f>
      </c>
      <c r="AC1005" s="97" t="str">
        <f>IFERROR(INDEX('Cost_Components'!$M$2:$M$28,MATCH(E1005,'Cost_Components'!$A$2:$A$28,0)),"")</f>
      </c>
      <c r="AD1005" s="98" t="str">
        <f>IFERROR(INDEX('Cost_Components'!$N$2:$N$28,MATCH(E1005,'Cost_Components'!$A$2:$A$28,0)),"")</f>
      </c>
      <c r="AE1005" s="34" t="str">
        <f>IFERROR(INDEX('Cost_Components'!$O$2:$O$28,MATCH(E1005,'Cost_Components'!$A$2:$A$28,0)),"")</f>
      </c>
      <c r="AF1005" s="99" t="n">
        <v>6997313.35717309</v>
      </c>
      <c r="AG1005" s="100" t="n">
        <v>7407686.47207674</v>
      </c>
      <c r="AH1005" s="101" t="str">
        <f>IF(H1005="shared-count-once",COUNTIFS($A$2:$A$1405,A1005,$B$2:$B$1405,B1005,$E$2:$E$1405,E1005),1)</f>
      </c>
      <c r="AI1005" s="102" t="n">
        <v>314265537.410829</v>
      </c>
      <c r="AJ1005" s="103" t="str">
        <f>IF(AI1005=0,"",Q1005/AI1005)</f>
      </c>
      <c r="AK1005" s="104" t="str">
        <f>IF(AI1005=0,"",R1005/AI1005)</f>
      </c>
      <c r="AL1005" s="105" t="str">
        <f>IF(AI1005=0,"",S1005/AI1005)</f>
      </c>
      <c r="AM1005" s="106" t="str">
        <f>IF(AI1005=0,"",Y1005/AI1005)</f>
      </c>
    </row>
    <row r="1006">
      <c r="A1006" t="s">
        <v>115</v>
      </c>
      <c r="B1006" s="73" t="n">
        <v>2041</v>
      </c>
      <c r="C1006" t="s">
        <v>245</v>
      </c>
      <c r="D1006" t="s">
        <v>225</v>
      </c>
      <c r="E1006" s="74" t="s">
        <v>324</v>
      </c>
      <c r="F1006" s="75" t="s">
        <v>325</v>
      </c>
      <c r="G1006" s="76" t="s">
        <v>249</v>
      </c>
      <c r="H1006" s="77" t="s">
        <v>240</v>
      </c>
      <c r="I1006" s="78" t="s">
        <v>304</v>
      </c>
      <c r="J1006" s="79" t="str">
        <f>IFERROR(INDEX('Cost_Components'!$K$2:$K$28,MATCH(E1006,'Cost_Components'!$A$2:$A$28,0)),"")</f>
      </c>
      <c r="K1006" s="80" t="str">
        <f>IF(OR(L1006="",Z1006="",AA1006="",AB1006=""),"",IF(B1006&lt;AA1006,L1006,IF(B1006&gt;AB1006,Z1006,L1006+(Z1006-L1006)*MIN(MAX((B1006-AA1006+1)/MAX(AB1006-AA1006+1,1),0),1))))</f>
      </c>
      <c r="L1006" s="81" t="str">
        <f>IFERROR(INDEX('Cost_Components'!$S$2:$S$28,MATCH(E1006,'Cost_Components'!$A$2:$A$28,0)),"")</f>
      </c>
      <c r="M1006" s="82" t="str">
        <f>IFERROR(INDEX('Cost_Components'!$L$2:$L$28,MATCH(E1006,'Cost_Components'!$A$2:$A$28,0)),"")</f>
      </c>
      <c r="N1006" s="83" t="str">
        <f>IFERROR(INDEX('Cost_Components'!$P$2:$P$28,MATCH(E1006,'Cost_Components'!$A$2:$A$28,0)),"")</f>
      </c>
      <c r="O1006" s="84" t="str">
        <f>AF1006*J1006</f>
      </c>
      <c r="P1006" s="85" t="str">
        <f>AG1006*J1006</f>
      </c>
      <c r="Q1006" s="86" t="str">
        <f>P1006*L1006*M1006*N1006</f>
      </c>
      <c r="R1006" s="87" t="str">
        <f>O1006*K1006*M1006*N1006</f>
      </c>
      <c r="S1006" s="88" t="str">
        <f>R1006-Q1006</f>
      </c>
      <c r="T1006" s="34" t="str">
        <f>IFERROR(INDEX('Cost_Components'!$R$2:$R$28,MATCH(E1006,'Cost_Components'!$A$2:$A$28,0)),"")</f>
      </c>
      <c r="U1006" s="89" t="str">
        <f>IFERROR(INDEX('Cost_Components'!$Q$2:$Q$28,MATCH(E1006,'Cost_Components'!$A$2:$A$28,0)),"")</f>
      </c>
      <c r="V1006" s="90" t="str">
        <f>1/(1+'Calculation_Assumptions'!$B$5)^(B1006-'Calculation_Assumptions'!$B$2)</f>
      </c>
      <c r="W1006" s="91" t="str">
        <f>Q1006*V1006</f>
      </c>
      <c r="X1006" s="92" t="str">
        <f>R1006*V1006</f>
      </c>
      <c r="Y1006" s="93" t="str">
        <f>S1006*V1006</f>
      </c>
      <c r="Z1006" s="94" t="str">
        <f>IFERROR(INDEX('Cost_Components'!$T$2:$T$28,MATCH(E1006,'Cost_Components'!$A$2:$A$28,0)),"")</f>
      </c>
      <c r="AA1006" s="95" t="str">
        <f>IFERROR(INDEX('Cost_Components'!$U$2:$U$28,MATCH(E1006,'Cost_Components'!$A$2:$A$28,0)),"")</f>
      </c>
      <c r="AB1006" s="96" t="str">
        <f>IFERROR(INDEX('Cost_Components'!$V$2:$V$28,MATCH(E1006,'Cost_Components'!$A$2:$A$28,0)),"")</f>
      </c>
      <c r="AC1006" s="97" t="str">
        <f>IFERROR(INDEX('Cost_Components'!$M$2:$M$28,MATCH(E1006,'Cost_Components'!$A$2:$A$28,0)),"")</f>
      </c>
      <c r="AD1006" s="98" t="str">
        <f>IFERROR(INDEX('Cost_Components'!$N$2:$N$28,MATCH(E1006,'Cost_Components'!$A$2:$A$28,0)),"")</f>
      </c>
      <c r="AE1006" s="34" t="str">
        <f>IFERROR(INDEX('Cost_Components'!$O$2:$O$28,MATCH(E1006,'Cost_Components'!$A$2:$A$28,0)),"")</f>
      </c>
      <c r="AF1006" s="99" t="n">
        <v>7099682.03940244</v>
      </c>
      <c r="AG1006" s="100" t="n">
        <v>7556224.04727773</v>
      </c>
      <c r="AH1006" s="101" t="str">
        <f>IF(H1006="shared-count-once",COUNTIFS($A$2:$A$1405,A1006,$B$2:$B$1405,B1006,$E$2:$E$1405,E1006),1)</f>
      </c>
      <c r="AI1006" s="102" t="n">
        <v>315525215.312548</v>
      </c>
      <c r="AJ1006" s="103" t="str">
        <f>IF(AI1006=0,"",Q1006/AI1006)</f>
      </c>
      <c r="AK1006" s="104" t="str">
        <f>IF(AI1006=0,"",R1006/AI1006)</f>
      </c>
      <c r="AL1006" s="105" t="str">
        <f>IF(AI1006=0,"",S1006/AI1006)</f>
      </c>
      <c r="AM1006" s="106" t="str">
        <f>IF(AI1006=0,"",Y1006/AI1006)</f>
      </c>
    </row>
    <row r="1007">
      <c r="A1007" t="s">
        <v>115</v>
      </c>
      <c r="B1007" s="73" t="n">
        <v>2042</v>
      </c>
      <c r="C1007" t="s">
        <v>245</v>
      </c>
      <c r="D1007" t="s">
        <v>225</v>
      </c>
      <c r="E1007" s="74" t="s">
        <v>324</v>
      </c>
      <c r="F1007" s="75" t="s">
        <v>325</v>
      </c>
      <c r="G1007" s="76" t="s">
        <v>249</v>
      </c>
      <c r="H1007" s="77" t="s">
        <v>240</v>
      </c>
      <c r="I1007" s="78" t="s">
        <v>304</v>
      </c>
      <c r="J1007" s="79" t="str">
        <f>IFERROR(INDEX('Cost_Components'!$K$2:$K$28,MATCH(E1007,'Cost_Components'!$A$2:$A$28,0)),"")</f>
      </c>
      <c r="K1007" s="80" t="str">
        <f>IF(OR(L1007="",Z1007="",AA1007="",AB1007=""),"",IF(B1007&lt;AA1007,L1007,IF(B1007&gt;AB1007,Z1007,L1007+(Z1007-L1007)*MIN(MAX((B1007-AA1007+1)/MAX(AB1007-AA1007+1,1),0),1))))</f>
      </c>
      <c r="L1007" s="81" t="str">
        <f>IFERROR(INDEX('Cost_Components'!$S$2:$S$28,MATCH(E1007,'Cost_Components'!$A$2:$A$28,0)),"")</f>
      </c>
      <c r="M1007" s="82" t="str">
        <f>IFERROR(INDEX('Cost_Components'!$L$2:$L$28,MATCH(E1007,'Cost_Components'!$A$2:$A$28,0)),"")</f>
      </c>
      <c r="N1007" s="83" t="str">
        <f>IFERROR(INDEX('Cost_Components'!$P$2:$P$28,MATCH(E1007,'Cost_Components'!$A$2:$A$28,0)),"")</f>
      </c>
      <c r="O1007" s="84" t="str">
        <f>AF1007*J1007</f>
      </c>
      <c r="P1007" s="85" t="str">
        <f>AG1007*J1007</f>
      </c>
      <c r="Q1007" s="86" t="str">
        <f>P1007*L1007*M1007*N1007</f>
      </c>
      <c r="R1007" s="87" t="str">
        <f>O1007*K1007*M1007*N1007</f>
      </c>
      <c r="S1007" s="88" t="str">
        <f>R1007-Q1007</f>
      </c>
      <c r="T1007" s="34" t="str">
        <f>IFERROR(INDEX('Cost_Components'!$R$2:$R$28,MATCH(E1007,'Cost_Components'!$A$2:$A$28,0)),"")</f>
      </c>
      <c r="U1007" s="89" t="str">
        <f>IFERROR(INDEX('Cost_Components'!$Q$2:$Q$28,MATCH(E1007,'Cost_Components'!$A$2:$A$28,0)),"")</f>
      </c>
      <c r="V1007" s="90" t="str">
        <f>1/(1+'Calculation_Assumptions'!$B$5)^(B1007-'Calculation_Assumptions'!$B$2)</f>
      </c>
      <c r="W1007" s="91" t="str">
        <f>Q1007*V1007</f>
      </c>
      <c r="X1007" s="92" t="str">
        <f>R1007*V1007</f>
      </c>
      <c r="Y1007" s="93" t="str">
        <f>S1007*V1007</f>
      </c>
      <c r="Z1007" s="94" t="str">
        <f>IFERROR(INDEX('Cost_Components'!$T$2:$T$28,MATCH(E1007,'Cost_Components'!$A$2:$A$28,0)),"")</f>
      </c>
      <c r="AA1007" s="95" t="str">
        <f>IFERROR(INDEX('Cost_Components'!$U$2:$U$28,MATCH(E1007,'Cost_Components'!$A$2:$A$28,0)),"")</f>
      </c>
      <c r="AB1007" s="96" t="str">
        <f>IFERROR(INDEX('Cost_Components'!$V$2:$V$28,MATCH(E1007,'Cost_Components'!$A$2:$A$28,0)),"")</f>
      </c>
      <c r="AC1007" s="97" t="str">
        <f>IFERROR(INDEX('Cost_Components'!$M$2:$M$28,MATCH(E1007,'Cost_Components'!$A$2:$A$28,0)),"")</f>
      </c>
      <c r="AD1007" s="98" t="str">
        <f>IFERROR(INDEX('Cost_Components'!$N$2:$N$28,MATCH(E1007,'Cost_Components'!$A$2:$A$28,0)),"")</f>
      </c>
      <c r="AE1007" s="34" t="str">
        <f>IFERROR(INDEX('Cost_Components'!$O$2:$O$28,MATCH(E1007,'Cost_Components'!$A$2:$A$28,0)),"")</f>
      </c>
      <c r="AF1007" s="99" t="n">
        <v>7199023.04790538</v>
      </c>
      <c r="AG1007" s="100" t="n">
        <v>7703733.26630892</v>
      </c>
      <c r="AH1007" s="101" t="str">
        <f>IF(H1007="shared-count-once",COUNTIFS($A$2:$A$1405,A1007,$B$2:$B$1405,B1007,$E$2:$E$1405,E1007),1)</f>
      </c>
      <c r="AI1007" s="102" t="n">
        <v>316707694.211882</v>
      </c>
      <c r="AJ1007" s="103" t="str">
        <f>IF(AI1007=0,"",Q1007/AI1007)</f>
      </c>
      <c r="AK1007" s="104" t="str">
        <f>IF(AI1007=0,"",R1007/AI1007)</f>
      </c>
      <c r="AL1007" s="105" t="str">
        <f>IF(AI1007=0,"",S1007/AI1007)</f>
      </c>
      <c r="AM1007" s="106" t="str">
        <f>IF(AI1007=0,"",Y1007/AI1007)</f>
      </c>
    </row>
    <row r="1008">
      <c r="A1008" t="s">
        <v>115</v>
      </c>
      <c r="B1008" s="73" t="n">
        <v>2043</v>
      </c>
      <c r="C1008" t="s">
        <v>245</v>
      </c>
      <c r="D1008" t="s">
        <v>225</v>
      </c>
      <c r="E1008" s="74" t="s">
        <v>324</v>
      </c>
      <c r="F1008" s="75" t="s">
        <v>325</v>
      </c>
      <c r="G1008" s="76" t="s">
        <v>249</v>
      </c>
      <c r="H1008" s="77" t="s">
        <v>240</v>
      </c>
      <c r="I1008" s="78" t="s">
        <v>304</v>
      </c>
      <c r="J1008" s="79" t="str">
        <f>IFERROR(INDEX('Cost_Components'!$K$2:$K$28,MATCH(E1008,'Cost_Components'!$A$2:$A$28,0)),"")</f>
      </c>
      <c r="K1008" s="80" t="str">
        <f>IF(OR(L1008="",Z1008="",AA1008="",AB1008=""),"",IF(B1008&lt;AA1008,L1008,IF(B1008&gt;AB1008,Z1008,L1008+(Z1008-L1008)*MIN(MAX((B1008-AA1008+1)/MAX(AB1008-AA1008+1,1),0),1))))</f>
      </c>
      <c r="L1008" s="81" t="str">
        <f>IFERROR(INDEX('Cost_Components'!$S$2:$S$28,MATCH(E1008,'Cost_Components'!$A$2:$A$28,0)),"")</f>
      </c>
      <c r="M1008" s="82" t="str">
        <f>IFERROR(INDEX('Cost_Components'!$L$2:$L$28,MATCH(E1008,'Cost_Components'!$A$2:$A$28,0)),"")</f>
      </c>
      <c r="N1008" s="83" t="str">
        <f>IFERROR(INDEX('Cost_Components'!$P$2:$P$28,MATCH(E1008,'Cost_Components'!$A$2:$A$28,0)),"")</f>
      </c>
      <c r="O1008" s="84" t="str">
        <f>AF1008*J1008</f>
      </c>
      <c r="P1008" s="85" t="str">
        <f>AG1008*J1008</f>
      </c>
      <c r="Q1008" s="86" t="str">
        <f>P1008*L1008*M1008*N1008</f>
      </c>
      <c r="R1008" s="87" t="str">
        <f>O1008*K1008*M1008*N1008</f>
      </c>
      <c r="S1008" s="88" t="str">
        <f>R1008-Q1008</f>
      </c>
      <c r="T1008" s="34" t="str">
        <f>IFERROR(INDEX('Cost_Components'!$R$2:$R$28,MATCH(E1008,'Cost_Components'!$A$2:$A$28,0)),"")</f>
      </c>
      <c r="U1008" s="89" t="str">
        <f>IFERROR(INDEX('Cost_Components'!$Q$2:$Q$28,MATCH(E1008,'Cost_Components'!$A$2:$A$28,0)),"")</f>
      </c>
      <c r="V1008" s="90" t="str">
        <f>1/(1+'Calculation_Assumptions'!$B$5)^(B1008-'Calculation_Assumptions'!$B$2)</f>
      </c>
      <c r="W1008" s="91" t="str">
        <f>Q1008*V1008</f>
      </c>
      <c r="X1008" s="92" t="str">
        <f>R1008*V1008</f>
      </c>
      <c r="Y1008" s="93" t="str">
        <f>S1008*V1008</f>
      </c>
      <c r="Z1008" s="94" t="str">
        <f>IFERROR(INDEX('Cost_Components'!$T$2:$T$28,MATCH(E1008,'Cost_Components'!$A$2:$A$28,0)),"")</f>
      </c>
      <c r="AA1008" s="95" t="str">
        <f>IFERROR(INDEX('Cost_Components'!$U$2:$U$28,MATCH(E1008,'Cost_Components'!$A$2:$A$28,0)),"")</f>
      </c>
      <c r="AB1008" s="96" t="str">
        <f>IFERROR(INDEX('Cost_Components'!$V$2:$V$28,MATCH(E1008,'Cost_Components'!$A$2:$A$28,0)),"")</f>
      </c>
      <c r="AC1008" s="97" t="str">
        <f>IFERROR(INDEX('Cost_Components'!$M$2:$M$28,MATCH(E1008,'Cost_Components'!$A$2:$A$28,0)),"")</f>
      </c>
      <c r="AD1008" s="98" t="str">
        <f>IFERROR(INDEX('Cost_Components'!$N$2:$N$28,MATCH(E1008,'Cost_Components'!$A$2:$A$28,0)),"")</f>
      </c>
      <c r="AE1008" s="34" t="str">
        <f>IFERROR(INDEX('Cost_Components'!$O$2:$O$28,MATCH(E1008,'Cost_Components'!$A$2:$A$28,0)),"")</f>
      </c>
      <c r="AF1008" s="99" t="n">
        <v>7296589.42810081</v>
      </c>
      <c r="AG1008" s="100" t="n">
        <v>7851923.45314655</v>
      </c>
      <c r="AH1008" s="101" t="str">
        <f>IF(H1008="shared-count-once",COUNTIFS($A$2:$A$1405,A1008,$B$2:$B$1405,B1008,$E$2:$E$1405,E1008),1)</f>
      </c>
      <c r="AI1008" s="102" t="n">
        <v>317814114.067152</v>
      </c>
      <c r="AJ1008" s="103" t="str">
        <f>IF(AI1008=0,"",Q1008/AI1008)</f>
      </c>
      <c r="AK1008" s="104" t="str">
        <f>IF(AI1008=0,"",R1008/AI1008)</f>
      </c>
      <c r="AL1008" s="105" t="str">
        <f>IF(AI1008=0,"",S1008/AI1008)</f>
      </c>
      <c r="AM1008" s="106" t="str">
        <f>IF(AI1008=0,"",Y1008/AI1008)</f>
      </c>
    </row>
    <row r="1009">
      <c r="A1009" t="s">
        <v>115</v>
      </c>
      <c r="B1009" s="73" t="n">
        <v>2044</v>
      </c>
      <c r="C1009" t="s">
        <v>245</v>
      </c>
      <c r="D1009" t="s">
        <v>225</v>
      </c>
      <c r="E1009" s="74" t="s">
        <v>324</v>
      </c>
      <c r="F1009" s="75" t="s">
        <v>325</v>
      </c>
      <c r="G1009" s="76" t="s">
        <v>249</v>
      </c>
      <c r="H1009" s="77" t="s">
        <v>240</v>
      </c>
      <c r="I1009" s="78" t="s">
        <v>304</v>
      </c>
      <c r="J1009" s="79" t="str">
        <f>IFERROR(INDEX('Cost_Components'!$K$2:$K$28,MATCH(E1009,'Cost_Components'!$A$2:$A$28,0)),"")</f>
      </c>
      <c r="K1009" s="80" t="str">
        <f>IF(OR(L1009="",Z1009="",AA1009="",AB1009=""),"",IF(B1009&lt;AA1009,L1009,IF(B1009&gt;AB1009,Z1009,L1009+(Z1009-L1009)*MIN(MAX((B1009-AA1009+1)/MAX(AB1009-AA1009+1,1),0),1))))</f>
      </c>
      <c r="L1009" s="81" t="str">
        <f>IFERROR(INDEX('Cost_Components'!$S$2:$S$28,MATCH(E1009,'Cost_Components'!$A$2:$A$28,0)),"")</f>
      </c>
      <c r="M1009" s="82" t="str">
        <f>IFERROR(INDEX('Cost_Components'!$L$2:$L$28,MATCH(E1009,'Cost_Components'!$A$2:$A$28,0)),"")</f>
      </c>
      <c r="N1009" s="83" t="str">
        <f>IFERROR(INDEX('Cost_Components'!$P$2:$P$28,MATCH(E1009,'Cost_Components'!$A$2:$A$28,0)),"")</f>
      </c>
      <c r="O1009" s="84" t="str">
        <f>AF1009*J1009</f>
      </c>
      <c r="P1009" s="85" t="str">
        <f>AG1009*J1009</f>
      </c>
      <c r="Q1009" s="86" t="str">
        <f>P1009*L1009*M1009*N1009</f>
      </c>
      <c r="R1009" s="87" t="str">
        <f>O1009*K1009*M1009*N1009</f>
      </c>
      <c r="S1009" s="88" t="str">
        <f>R1009-Q1009</f>
      </c>
      <c r="T1009" s="34" t="str">
        <f>IFERROR(INDEX('Cost_Components'!$R$2:$R$28,MATCH(E1009,'Cost_Components'!$A$2:$A$28,0)),"")</f>
      </c>
      <c r="U1009" s="89" t="str">
        <f>IFERROR(INDEX('Cost_Components'!$Q$2:$Q$28,MATCH(E1009,'Cost_Components'!$A$2:$A$28,0)),"")</f>
      </c>
      <c r="V1009" s="90" t="str">
        <f>1/(1+'Calculation_Assumptions'!$B$5)^(B1009-'Calculation_Assumptions'!$B$2)</f>
      </c>
      <c r="W1009" s="91" t="str">
        <f>Q1009*V1009</f>
      </c>
      <c r="X1009" s="92" t="str">
        <f>R1009*V1009</f>
      </c>
      <c r="Y1009" s="93" t="str">
        <f>S1009*V1009</f>
      </c>
      <c r="Z1009" s="94" t="str">
        <f>IFERROR(INDEX('Cost_Components'!$T$2:$T$28,MATCH(E1009,'Cost_Components'!$A$2:$A$28,0)),"")</f>
      </c>
      <c r="AA1009" s="95" t="str">
        <f>IFERROR(INDEX('Cost_Components'!$U$2:$U$28,MATCH(E1009,'Cost_Components'!$A$2:$A$28,0)),"")</f>
      </c>
      <c r="AB1009" s="96" t="str">
        <f>IFERROR(INDEX('Cost_Components'!$V$2:$V$28,MATCH(E1009,'Cost_Components'!$A$2:$A$28,0)),"")</f>
      </c>
      <c r="AC1009" s="97" t="str">
        <f>IFERROR(INDEX('Cost_Components'!$M$2:$M$28,MATCH(E1009,'Cost_Components'!$A$2:$A$28,0)),"")</f>
      </c>
      <c r="AD1009" s="98" t="str">
        <f>IFERROR(INDEX('Cost_Components'!$N$2:$N$28,MATCH(E1009,'Cost_Components'!$A$2:$A$28,0)),"")</f>
      </c>
      <c r="AE1009" s="34" t="str">
        <f>IFERROR(INDEX('Cost_Components'!$O$2:$O$28,MATCH(E1009,'Cost_Components'!$A$2:$A$28,0)),"")</f>
      </c>
      <c r="AF1009" s="99" t="n">
        <v>7389559.48365776</v>
      </c>
      <c r="AG1009" s="100" t="n">
        <v>7997283.33339417</v>
      </c>
      <c r="AH1009" s="101" t="str">
        <f>IF(H1009="shared-count-once",COUNTIFS($A$2:$A$1405,A1009,$B$2:$B$1405,B1009,$E$2:$E$1405,E1009),1)</f>
      </c>
      <c r="AI1009" s="102" t="n">
        <v>318840890.732156</v>
      </c>
      <c r="AJ1009" s="103" t="str">
        <f>IF(AI1009=0,"",Q1009/AI1009)</f>
      </c>
      <c r="AK1009" s="104" t="str">
        <f>IF(AI1009=0,"",R1009/AI1009)</f>
      </c>
      <c r="AL1009" s="105" t="str">
        <f>IF(AI1009=0,"",S1009/AI1009)</f>
      </c>
      <c r="AM1009" s="106" t="str">
        <f>IF(AI1009=0,"",Y1009/AI1009)</f>
      </c>
    </row>
    <row r="1010">
      <c r="A1010" t="s">
        <v>115</v>
      </c>
      <c r="B1010" s="73" t="n">
        <v>2045</v>
      </c>
      <c r="C1010" t="s">
        <v>245</v>
      </c>
      <c r="D1010" t="s">
        <v>225</v>
      </c>
      <c r="E1010" s="74" t="s">
        <v>324</v>
      </c>
      <c r="F1010" s="75" t="s">
        <v>325</v>
      </c>
      <c r="G1010" s="76" t="s">
        <v>249</v>
      </c>
      <c r="H1010" s="77" t="s">
        <v>240</v>
      </c>
      <c r="I1010" s="78" t="s">
        <v>304</v>
      </c>
      <c r="J1010" s="79" t="str">
        <f>IFERROR(INDEX('Cost_Components'!$K$2:$K$28,MATCH(E1010,'Cost_Components'!$A$2:$A$28,0)),"")</f>
      </c>
      <c r="K1010" s="80" t="str">
        <f>IF(OR(L1010="",Z1010="",AA1010="",AB1010=""),"",IF(B1010&lt;AA1010,L1010,IF(B1010&gt;AB1010,Z1010,L1010+(Z1010-L1010)*MIN(MAX((B1010-AA1010+1)/MAX(AB1010-AA1010+1,1),0),1))))</f>
      </c>
      <c r="L1010" s="81" t="str">
        <f>IFERROR(INDEX('Cost_Components'!$S$2:$S$28,MATCH(E1010,'Cost_Components'!$A$2:$A$28,0)),"")</f>
      </c>
      <c r="M1010" s="82" t="str">
        <f>IFERROR(INDEX('Cost_Components'!$L$2:$L$28,MATCH(E1010,'Cost_Components'!$A$2:$A$28,0)),"")</f>
      </c>
      <c r="N1010" s="83" t="str">
        <f>IFERROR(INDEX('Cost_Components'!$P$2:$P$28,MATCH(E1010,'Cost_Components'!$A$2:$A$28,0)),"")</f>
      </c>
      <c r="O1010" s="84" t="str">
        <f>AF1010*J1010</f>
      </c>
      <c r="P1010" s="85" t="str">
        <f>AG1010*J1010</f>
      </c>
      <c r="Q1010" s="86" t="str">
        <f>P1010*L1010*M1010*N1010</f>
      </c>
      <c r="R1010" s="87" t="str">
        <f>O1010*K1010*M1010*N1010</f>
      </c>
      <c r="S1010" s="88" t="str">
        <f>R1010-Q1010</f>
      </c>
      <c r="T1010" s="34" t="str">
        <f>IFERROR(INDEX('Cost_Components'!$R$2:$R$28,MATCH(E1010,'Cost_Components'!$A$2:$A$28,0)),"")</f>
      </c>
      <c r="U1010" s="89" t="str">
        <f>IFERROR(INDEX('Cost_Components'!$Q$2:$Q$28,MATCH(E1010,'Cost_Components'!$A$2:$A$28,0)),"")</f>
      </c>
      <c r="V1010" s="90" t="str">
        <f>1/(1+'Calculation_Assumptions'!$B$5)^(B1010-'Calculation_Assumptions'!$B$2)</f>
      </c>
      <c r="W1010" s="91" t="str">
        <f>Q1010*V1010</f>
      </c>
      <c r="X1010" s="92" t="str">
        <f>R1010*V1010</f>
      </c>
      <c r="Y1010" s="93" t="str">
        <f>S1010*V1010</f>
      </c>
      <c r="Z1010" s="94" t="str">
        <f>IFERROR(INDEX('Cost_Components'!$T$2:$T$28,MATCH(E1010,'Cost_Components'!$A$2:$A$28,0)),"")</f>
      </c>
      <c r="AA1010" s="95" t="str">
        <f>IFERROR(INDEX('Cost_Components'!$U$2:$U$28,MATCH(E1010,'Cost_Components'!$A$2:$A$28,0)),"")</f>
      </c>
      <c r="AB1010" s="96" t="str">
        <f>IFERROR(INDEX('Cost_Components'!$V$2:$V$28,MATCH(E1010,'Cost_Components'!$A$2:$A$28,0)),"")</f>
      </c>
      <c r="AC1010" s="97" t="str">
        <f>IFERROR(INDEX('Cost_Components'!$M$2:$M$28,MATCH(E1010,'Cost_Components'!$A$2:$A$28,0)),"")</f>
      </c>
      <c r="AD1010" s="98" t="str">
        <f>IFERROR(INDEX('Cost_Components'!$N$2:$N$28,MATCH(E1010,'Cost_Components'!$A$2:$A$28,0)),"")</f>
      </c>
      <c r="AE1010" s="34" t="str">
        <f>IFERROR(INDEX('Cost_Components'!$O$2:$O$28,MATCH(E1010,'Cost_Components'!$A$2:$A$28,0)),"")</f>
      </c>
      <c r="AF1010" s="99" t="n">
        <v>7477633.17806167</v>
      </c>
      <c r="AG1010" s="100" t="n">
        <v>8139288.8940327</v>
      </c>
      <c r="AH1010" s="101" t="str">
        <f>IF(H1010="shared-count-once",COUNTIFS($A$2:$A$1405,A1010,$B$2:$B$1405,B1010,$E$2:$E$1405,E1010),1)</f>
      </c>
      <c r="AI1010" s="102" t="n">
        <v>319784682.33108</v>
      </c>
      <c r="AJ1010" s="103" t="str">
        <f>IF(AI1010=0,"",Q1010/AI1010)</f>
      </c>
      <c r="AK1010" s="104" t="str">
        <f>IF(AI1010=0,"",R1010/AI1010)</f>
      </c>
      <c r="AL1010" s="105" t="str">
        <f>IF(AI1010=0,"",S1010/AI1010)</f>
      </c>
      <c r="AM1010" s="106" t="str">
        <f>IF(AI1010=0,"",Y1010/AI1010)</f>
      </c>
    </row>
    <row r="1011">
      <c r="A1011" t="s">
        <v>115</v>
      </c>
      <c r="B1011" s="73" t="n">
        <v>2046</v>
      </c>
      <c r="C1011" t="s">
        <v>245</v>
      </c>
      <c r="D1011" t="s">
        <v>225</v>
      </c>
      <c r="E1011" s="74" t="s">
        <v>324</v>
      </c>
      <c r="F1011" s="75" t="s">
        <v>325</v>
      </c>
      <c r="G1011" s="76" t="s">
        <v>249</v>
      </c>
      <c r="H1011" s="77" t="s">
        <v>240</v>
      </c>
      <c r="I1011" s="78" t="s">
        <v>304</v>
      </c>
      <c r="J1011" s="79" t="str">
        <f>IFERROR(INDEX('Cost_Components'!$K$2:$K$28,MATCH(E1011,'Cost_Components'!$A$2:$A$28,0)),"")</f>
      </c>
      <c r="K1011" s="80" t="str">
        <f>IF(OR(L1011="",Z1011="",AA1011="",AB1011=""),"",IF(B1011&lt;AA1011,L1011,IF(B1011&gt;AB1011,Z1011,L1011+(Z1011-L1011)*MIN(MAX((B1011-AA1011+1)/MAX(AB1011-AA1011+1,1),0),1))))</f>
      </c>
      <c r="L1011" s="81" t="str">
        <f>IFERROR(INDEX('Cost_Components'!$S$2:$S$28,MATCH(E1011,'Cost_Components'!$A$2:$A$28,0)),"")</f>
      </c>
      <c r="M1011" s="82" t="str">
        <f>IFERROR(INDEX('Cost_Components'!$L$2:$L$28,MATCH(E1011,'Cost_Components'!$A$2:$A$28,0)),"")</f>
      </c>
      <c r="N1011" s="83" t="str">
        <f>IFERROR(INDEX('Cost_Components'!$P$2:$P$28,MATCH(E1011,'Cost_Components'!$A$2:$A$28,0)),"")</f>
      </c>
      <c r="O1011" s="84" t="str">
        <f>AF1011*J1011</f>
      </c>
      <c r="P1011" s="85" t="str">
        <f>AG1011*J1011</f>
      </c>
      <c r="Q1011" s="86" t="str">
        <f>P1011*L1011*M1011*N1011</f>
      </c>
      <c r="R1011" s="87" t="str">
        <f>O1011*K1011*M1011*N1011</f>
      </c>
      <c r="S1011" s="88" t="str">
        <f>R1011-Q1011</f>
      </c>
      <c r="T1011" s="34" t="str">
        <f>IFERROR(INDEX('Cost_Components'!$R$2:$R$28,MATCH(E1011,'Cost_Components'!$A$2:$A$28,0)),"")</f>
      </c>
      <c r="U1011" s="89" t="str">
        <f>IFERROR(INDEX('Cost_Components'!$Q$2:$Q$28,MATCH(E1011,'Cost_Components'!$A$2:$A$28,0)),"")</f>
      </c>
      <c r="V1011" s="90" t="str">
        <f>1/(1+'Calculation_Assumptions'!$B$5)^(B1011-'Calculation_Assumptions'!$B$2)</f>
      </c>
      <c r="W1011" s="91" t="str">
        <f>Q1011*V1011</f>
      </c>
      <c r="X1011" s="92" t="str">
        <f>R1011*V1011</f>
      </c>
      <c r="Y1011" s="93" t="str">
        <f>S1011*V1011</f>
      </c>
      <c r="Z1011" s="94" t="str">
        <f>IFERROR(INDEX('Cost_Components'!$T$2:$T$28,MATCH(E1011,'Cost_Components'!$A$2:$A$28,0)),"")</f>
      </c>
      <c r="AA1011" s="95" t="str">
        <f>IFERROR(INDEX('Cost_Components'!$U$2:$U$28,MATCH(E1011,'Cost_Components'!$A$2:$A$28,0)),"")</f>
      </c>
      <c r="AB1011" s="96" t="str">
        <f>IFERROR(INDEX('Cost_Components'!$V$2:$V$28,MATCH(E1011,'Cost_Components'!$A$2:$A$28,0)),"")</f>
      </c>
      <c r="AC1011" s="97" t="str">
        <f>IFERROR(INDEX('Cost_Components'!$M$2:$M$28,MATCH(E1011,'Cost_Components'!$A$2:$A$28,0)),"")</f>
      </c>
      <c r="AD1011" s="98" t="str">
        <f>IFERROR(INDEX('Cost_Components'!$N$2:$N$28,MATCH(E1011,'Cost_Components'!$A$2:$A$28,0)),"")</f>
      </c>
      <c r="AE1011" s="34" t="str">
        <f>IFERROR(INDEX('Cost_Components'!$O$2:$O$28,MATCH(E1011,'Cost_Components'!$A$2:$A$28,0)),"")</f>
      </c>
      <c r="AF1011" s="99" t="n">
        <v>7561771.21272926</v>
      </c>
      <c r="AG1011" s="100" t="n">
        <v>8279175.53814566</v>
      </c>
      <c r="AH1011" s="101" t="str">
        <f>IF(H1011="shared-count-once",COUNTIFS($A$2:$A$1405,A1011,$B$2:$B$1405,B1011,$E$2:$E$1405,E1011),1)</f>
      </c>
      <c r="AI1011" s="102" t="n">
        <v>320645615.981408</v>
      </c>
      <c r="AJ1011" s="103" t="str">
        <f>IF(AI1011=0,"",Q1011/AI1011)</f>
      </c>
      <c r="AK1011" s="104" t="str">
        <f>IF(AI1011=0,"",R1011/AI1011)</f>
      </c>
      <c r="AL1011" s="105" t="str">
        <f>IF(AI1011=0,"",S1011/AI1011)</f>
      </c>
      <c r="AM1011" s="106" t="str">
        <f>IF(AI1011=0,"",Y1011/AI1011)</f>
      </c>
    </row>
    <row r="1012">
      <c r="A1012" t="s">
        <v>115</v>
      </c>
      <c r="B1012" s="73" t="n">
        <v>2047</v>
      </c>
      <c r="C1012" t="s">
        <v>245</v>
      </c>
      <c r="D1012" t="s">
        <v>225</v>
      </c>
      <c r="E1012" s="74" t="s">
        <v>324</v>
      </c>
      <c r="F1012" s="75" t="s">
        <v>325</v>
      </c>
      <c r="G1012" s="76" t="s">
        <v>249</v>
      </c>
      <c r="H1012" s="77" t="s">
        <v>240</v>
      </c>
      <c r="I1012" s="78" t="s">
        <v>304</v>
      </c>
      <c r="J1012" s="79" t="str">
        <f>IFERROR(INDEX('Cost_Components'!$K$2:$K$28,MATCH(E1012,'Cost_Components'!$A$2:$A$28,0)),"")</f>
      </c>
      <c r="K1012" s="80" t="str">
        <f>IF(OR(L1012="",Z1012="",AA1012="",AB1012=""),"",IF(B1012&lt;AA1012,L1012,IF(B1012&gt;AB1012,Z1012,L1012+(Z1012-L1012)*MIN(MAX((B1012-AA1012+1)/MAX(AB1012-AA1012+1,1),0),1))))</f>
      </c>
      <c r="L1012" s="81" t="str">
        <f>IFERROR(INDEX('Cost_Components'!$S$2:$S$28,MATCH(E1012,'Cost_Components'!$A$2:$A$28,0)),"")</f>
      </c>
      <c r="M1012" s="82" t="str">
        <f>IFERROR(INDEX('Cost_Components'!$L$2:$L$28,MATCH(E1012,'Cost_Components'!$A$2:$A$28,0)),"")</f>
      </c>
      <c r="N1012" s="83" t="str">
        <f>IFERROR(INDEX('Cost_Components'!$P$2:$P$28,MATCH(E1012,'Cost_Components'!$A$2:$A$28,0)),"")</f>
      </c>
      <c r="O1012" s="84" t="str">
        <f>AF1012*J1012</f>
      </c>
      <c r="P1012" s="85" t="str">
        <f>AG1012*J1012</f>
      </c>
      <c r="Q1012" s="86" t="str">
        <f>P1012*L1012*M1012*N1012</f>
      </c>
      <c r="R1012" s="87" t="str">
        <f>O1012*K1012*M1012*N1012</f>
      </c>
      <c r="S1012" s="88" t="str">
        <f>R1012-Q1012</f>
      </c>
      <c r="T1012" s="34" t="str">
        <f>IFERROR(INDEX('Cost_Components'!$R$2:$R$28,MATCH(E1012,'Cost_Components'!$A$2:$A$28,0)),"")</f>
      </c>
      <c r="U1012" s="89" t="str">
        <f>IFERROR(INDEX('Cost_Components'!$Q$2:$Q$28,MATCH(E1012,'Cost_Components'!$A$2:$A$28,0)),"")</f>
      </c>
      <c r="V1012" s="90" t="str">
        <f>1/(1+'Calculation_Assumptions'!$B$5)^(B1012-'Calculation_Assumptions'!$B$2)</f>
      </c>
      <c r="W1012" s="91" t="str">
        <f>Q1012*V1012</f>
      </c>
      <c r="X1012" s="92" t="str">
        <f>R1012*V1012</f>
      </c>
      <c r="Y1012" s="93" t="str">
        <f>S1012*V1012</f>
      </c>
      <c r="Z1012" s="94" t="str">
        <f>IFERROR(INDEX('Cost_Components'!$T$2:$T$28,MATCH(E1012,'Cost_Components'!$A$2:$A$28,0)),"")</f>
      </c>
      <c r="AA1012" s="95" t="str">
        <f>IFERROR(INDEX('Cost_Components'!$U$2:$U$28,MATCH(E1012,'Cost_Components'!$A$2:$A$28,0)),"")</f>
      </c>
      <c r="AB1012" s="96" t="str">
        <f>IFERROR(INDEX('Cost_Components'!$V$2:$V$28,MATCH(E1012,'Cost_Components'!$A$2:$A$28,0)),"")</f>
      </c>
      <c r="AC1012" s="97" t="str">
        <f>IFERROR(INDEX('Cost_Components'!$M$2:$M$28,MATCH(E1012,'Cost_Components'!$A$2:$A$28,0)),"")</f>
      </c>
      <c r="AD1012" s="98" t="str">
        <f>IFERROR(INDEX('Cost_Components'!$N$2:$N$28,MATCH(E1012,'Cost_Components'!$A$2:$A$28,0)),"")</f>
      </c>
      <c r="AE1012" s="34" t="str">
        <f>IFERROR(INDEX('Cost_Components'!$O$2:$O$28,MATCH(E1012,'Cost_Components'!$A$2:$A$28,0)),"")</f>
      </c>
      <c r="AF1012" s="99" t="n">
        <v>7640564.75738635</v>
      </c>
      <c r="AG1012" s="100" t="n">
        <v>8415519.4499265</v>
      </c>
      <c r="AH1012" s="101" t="str">
        <f>IF(H1012="shared-count-once",COUNTIFS($A$2:$A$1405,A1012,$B$2:$B$1405,B1012,$E$2:$E$1405,E1012),1)</f>
      </c>
      <c r="AI1012" s="102" t="n">
        <v>321429520.522875</v>
      </c>
      <c r="AJ1012" s="103" t="str">
        <f>IF(AI1012=0,"",Q1012/AI1012)</f>
      </c>
      <c r="AK1012" s="104" t="str">
        <f>IF(AI1012=0,"",R1012/AI1012)</f>
      </c>
      <c r="AL1012" s="105" t="str">
        <f>IF(AI1012=0,"",S1012/AI1012)</f>
      </c>
      <c r="AM1012" s="106" t="str">
        <f>IF(AI1012=0,"",Y1012/AI1012)</f>
      </c>
    </row>
    <row r="1013">
      <c r="A1013" t="s">
        <v>115</v>
      </c>
      <c r="B1013" s="73" t="n">
        <v>2048</v>
      </c>
      <c r="C1013" t="s">
        <v>245</v>
      </c>
      <c r="D1013" t="s">
        <v>225</v>
      </c>
      <c r="E1013" s="74" t="s">
        <v>324</v>
      </c>
      <c r="F1013" s="75" t="s">
        <v>325</v>
      </c>
      <c r="G1013" s="76" t="s">
        <v>249</v>
      </c>
      <c r="H1013" s="77" t="s">
        <v>240</v>
      </c>
      <c r="I1013" s="78" t="s">
        <v>304</v>
      </c>
      <c r="J1013" s="79" t="str">
        <f>IFERROR(INDEX('Cost_Components'!$K$2:$K$28,MATCH(E1013,'Cost_Components'!$A$2:$A$28,0)),"")</f>
      </c>
      <c r="K1013" s="80" t="str">
        <f>IF(OR(L1013="",Z1013="",AA1013="",AB1013=""),"",IF(B1013&lt;AA1013,L1013,IF(B1013&gt;AB1013,Z1013,L1013+(Z1013-L1013)*MIN(MAX((B1013-AA1013+1)/MAX(AB1013-AA1013+1,1),0),1))))</f>
      </c>
      <c r="L1013" s="81" t="str">
        <f>IFERROR(INDEX('Cost_Components'!$S$2:$S$28,MATCH(E1013,'Cost_Components'!$A$2:$A$28,0)),"")</f>
      </c>
      <c r="M1013" s="82" t="str">
        <f>IFERROR(INDEX('Cost_Components'!$L$2:$L$28,MATCH(E1013,'Cost_Components'!$A$2:$A$28,0)),"")</f>
      </c>
      <c r="N1013" s="83" t="str">
        <f>IFERROR(INDEX('Cost_Components'!$P$2:$P$28,MATCH(E1013,'Cost_Components'!$A$2:$A$28,0)),"")</f>
      </c>
      <c r="O1013" s="84" t="str">
        <f>AF1013*J1013</f>
      </c>
      <c r="P1013" s="85" t="str">
        <f>AG1013*J1013</f>
      </c>
      <c r="Q1013" s="86" t="str">
        <f>P1013*L1013*M1013*N1013</f>
      </c>
      <c r="R1013" s="87" t="str">
        <f>O1013*K1013*M1013*N1013</f>
      </c>
      <c r="S1013" s="88" t="str">
        <f>R1013-Q1013</f>
      </c>
      <c r="T1013" s="34" t="str">
        <f>IFERROR(INDEX('Cost_Components'!$R$2:$R$28,MATCH(E1013,'Cost_Components'!$A$2:$A$28,0)),"")</f>
      </c>
      <c r="U1013" s="89" t="str">
        <f>IFERROR(INDEX('Cost_Components'!$Q$2:$Q$28,MATCH(E1013,'Cost_Components'!$A$2:$A$28,0)),"")</f>
      </c>
      <c r="V1013" s="90" t="str">
        <f>1/(1+'Calculation_Assumptions'!$B$5)^(B1013-'Calculation_Assumptions'!$B$2)</f>
      </c>
      <c r="W1013" s="91" t="str">
        <f>Q1013*V1013</f>
      </c>
      <c r="X1013" s="92" t="str">
        <f>R1013*V1013</f>
      </c>
      <c r="Y1013" s="93" t="str">
        <f>S1013*V1013</f>
      </c>
      <c r="Z1013" s="94" t="str">
        <f>IFERROR(INDEX('Cost_Components'!$T$2:$T$28,MATCH(E1013,'Cost_Components'!$A$2:$A$28,0)),"")</f>
      </c>
      <c r="AA1013" s="95" t="str">
        <f>IFERROR(INDEX('Cost_Components'!$U$2:$U$28,MATCH(E1013,'Cost_Components'!$A$2:$A$28,0)),"")</f>
      </c>
      <c r="AB1013" s="96" t="str">
        <f>IFERROR(INDEX('Cost_Components'!$V$2:$V$28,MATCH(E1013,'Cost_Components'!$A$2:$A$28,0)),"")</f>
      </c>
      <c r="AC1013" s="97" t="str">
        <f>IFERROR(INDEX('Cost_Components'!$M$2:$M$28,MATCH(E1013,'Cost_Components'!$A$2:$A$28,0)),"")</f>
      </c>
      <c r="AD1013" s="98" t="str">
        <f>IFERROR(INDEX('Cost_Components'!$N$2:$N$28,MATCH(E1013,'Cost_Components'!$A$2:$A$28,0)),"")</f>
      </c>
      <c r="AE1013" s="34" t="str">
        <f>IFERROR(INDEX('Cost_Components'!$O$2:$O$28,MATCH(E1013,'Cost_Components'!$A$2:$A$28,0)),"")</f>
      </c>
      <c r="AF1013" s="99" t="n">
        <v>7716470.39575204</v>
      </c>
      <c r="AG1013" s="100" t="n">
        <v>8550999.4763113</v>
      </c>
      <c r="AH1013" s="101" t="str">
        <f>IF(H1013="shared-count-once",COUNTIFS($A$2:$A$1405,A1013,$B$2:$B$1405,B1013,$E$2:$E$1405,E1013),1)</f>
      </c>
      <c r="AI1013" s="102" t="n">
        <v>322136832.260161</v>
      </c>
      <c r="AJ1013" s="103" t="str">
        <f>IF(AI1013=0,"",Q1013/AI1013)</f>
      </c>
      <c r="AK1013" s="104" t="str">
        <f>IF(AI1013=0,"",R1013/AI1013)</f>
      </c>
      <c r="AL1013" s="105" t="str">
        <f>IF(AI1013=0,"",S1013/AI1013)</f>
      </c>
      <c r="AM1013" s="106" t="str">
        <f>IF(AI1013=0,"",Y1013/AI1013)</f>
      </c>
    </row>
    <row r="1014">
      <c r="A1014" t="s">
        <v>115</v>
      </c>
      <c r="B1014" s="73" t="n">
        <v>2049</v>
      </c>
      <c r="C1014" t="s">
        <v>245</v>
      </c>
      <c r="D1014" t="s">
        <v>225</v>
      </c>
      <c r="E1014" s="74" t="s">
        <v>324</v>
      </c>
      <c r="F1014" s="75" t="s">
        <v>325</v>
      </c>
      <c r="G1014" s="76" t="s">
        <v>249</v>
      </c>
      <c r="H1014" s="77" t="s">
        <v>240</v>
      </c>
      <c r="I1014" s="78" t="s">
        <v>304</v>
      </c>
      <c r="J1014" s="79" t="str">
        <f>IFERROR(INDEX('Cost_Components'!$K$2:$K$28,MATCH(E1014,'Cost_Components'!$A$2:$A$28,0)),"")</f>
      </c>
      <c r="K1014" s="80" t="str">
        <f>IF(OR(L1014="",Z1014="",AA1014="",AB1014=""),"",IF(B1014&lt;AA1014,L1014,IF(B1014&gt;AB1014,Z1014,L1014+(Z1014-L1014)*MIN(MAX((B1014-AA1014+1)/MAX(AB1014-AA1014+1,1),0),1))))</f>
      </c>
      <c r="L1014" s="81" t="str">
        <f>IFERROR(INDEX('Cost_Components'!$S$2:$S$28,MATCH(E1014,'Cost_Components'!$A$2:$A$28,0)),"")</f>
      </c>
      <c r="M1014" s="82" t="str">
        <f>IFERROR(INDEX('Cost_Components'!$L$2:$L$28,MATCH(E1014,'Cost_Components'!$A$2:$A$28,0)),"")</f>
      </c>
      <c r="N1014" s="83" t="str">
        <f>IFERROR(INDEX('Cost_Components'!$P$2:$P$28,MATCH(E1014,'Cost_Components'!$A$2:$A$28,0)),"")</f>
      </c>
      <c r="O1014" s="84" t="str">
        <f>AF1014*J1014</f>
      </c>
      <c r="P1014" s="85" t="str">
        <f>AG1014*J1014</f>
      </c>
      <c r="Q1014" s="86" t="str">
        <f>P1014*L1014*M1014*N1014</f>
      </c>
      <c r="R1014" s="87" t="str">
        <f>O1014*K1014*M1014*N1014</f>
      </c>
      <c r="S1014" s="88" t="str">
        <f>R1014-Q1014</f>
      </c>
      <c r="T1014" s="34" t="str">
        <f>IFERROR(INDEX('Cost_Components'!$R$2:$R$28,MATCH(E1014,'Cost_Components'!$A$2:$A$28,0)),"")</f>
      </c>
      <c r="U1014" s="89" t="str">
        <f>IFERROR(INDEX('Cost_Components'!$Q$2:$Q$28,MATCH(E1014,'Cost_Components'!$A$2:$A$28,0)),"")</f>
      </c>
      <c r="V1014" s="90" t="str">
        <f>1/(1+'Calculation_Assumptions'!$B$5)^(B1014-'Calculation_Assumptions'!$B$2)</f>
      </c>
      <c r="W1014" s="91" t="str">
        <f>Q1014*V1014</f>
      </c>
      <c r="X1014" s="92" t="str">
        <f>R1014*V1014</f>
      </c>
      <c r="Y1014" s="93" t="str">
        <f>S1014*V1014</f>
      </c>
      <c r="Z1014" s="94" t="str">
        <f>IFERROR(INDEX('Cost_Components'!$T$2:$T$28,MATCH(E1014,'Cost_Components'!$A$2:$A$28,0)),"")</f>
      </c>
      <c r="AA1014" s="95" t="str">
        <f>IFERROR(INDEX('Cost_Components'!$U$2:$U$28,MATCH(E1014,'Cost_Components'!$A$2:$A$28,0)),"")</f>
      </c>
      <c r="AB1014" s="96" t="str">
        <f>IFERROR(INDEX('Cost_Components'!$V$2:$V$28,MATCH(E1014,'Cost_Components'!$A$2:$A$28,0)),"")</f>
      </c>
      <c r="AC1014" s="97" t="str">
        <f>IFERROR(INDEX('Cost_Components'!$M$2:$M$28,MATCH(E1014,'Cost_Components'!$A$2:$A$28,0)),"")</f>
      </c>
      <c r="AD1014" s="98" t="str">
        <f>IFERROR(INDEX('Cost_Components'!$N$2:$N$28,MATCH(E1014,'Cost_Components'!$A$2:$A$28,0)),"")</f>
      </c>
      <c r="AE1014" s="34" t="str">
        <f>IFERROR(INDEX('Cost_Components'!$O$2:$O$28,MATCH(E1014,'Cost_Components'!$A$2:$A$28,0)),"")</f>
      </c>
      <c r="AF1014" s="99" t="n">
        <v>7787587.51887678</v>
      </c>
      <c r="AG1014" s="100" t="n">
        <v>8683125.86723851</v>
      </c>
      <c r="AH1014" s="101" t="str">
        <f>IF(H1014="shared-count-once",COUNTIFS($A$2:$A$1405,A1014,$B$2:$B$1405,B1014,$E$2:$E$1405,E1014),1)</f>
      </c>
      <c r="AI1014" s="102" t="n">
        <v>322765819.752681</v>
      </c>
      <c r="AJ1014" s="103" t="str">
        <f>IF(AI1014=0,"",Q1014/AI1014)</f>
      </c>
      <c r="AK1014" s="104" t="str">
        <f>IF(AI1014=0,"",R1014/AI1014)</f>
      </c>
      <c r="AL1014" s="105" t="str">
        <f>IF(AI1014=0,"",S1014/AI1014)</f>
      </c>
      <c r="AM1014" s="106" t="str">
        <f>IF(AI1014=0,"",Y1014/AI1014)</f>
      </c>
    </row>
    <row r="1015">
      <c r="A1015" t="s">
        <v>115</v>
      </c>
      <c r="B1015" s="73" t="n">
        <v>2050</v>
      </c>
      <c r="C1015" t="s">
        <v>245</v>
      </c>
      <c r="D1015" t="s">
        <v>225</v>
      </c>
      <c r="E1015" s="74" t="s">
        <v>324</v>
      </c>
      <c r="F1015" s="75" t="s">
        <v>325</v>
      </c>
      <c r="G1015" s="76" t="s">
        <v>249</v>
      </c>
      <c r="H1015" s="77" t="s">
        <v>240</v>
      </c>
      <c r="I1015" s="78" t="s">
        <v>304</v>
      </c>
      <c r="J1015" s="79" t="str">
        <f>IFERROR(INDEX('Cost_Components'!$K$2:$K$28,MATCH(E1015,'Cost_Components'!$A$2:$A$28,0)),"")</f>
      </c>
      <c r="K1015" s="80" t="str">
        <f>IF(OR(L1015="",Z1015="",AA1015="",AB1015=""),"",IF(B1015&lt;AA1015,L1015,IF(B1015&gt;AB1015,Z1015,L1015+(Z1015-L1015)*MIN(MAX((B1015-AA1015+1)/MAX(AB1015-AA1015+1,1),0),1))))</f>
      </c>
      <c r="L1015" s="81" t="str">
        <f>IFERROR(INDEX('Cost_Components'!$S$2:$S$28,MATCH(E1015,'Cost_Components'!$A$2:$A$28,0)),"")</f>
      </c>
      <c r="M1015" s="82" t="str">
        <f>IFERROR(INDEX('Cost_Components'!$L$2:$L$28,MATCH(E1015,'Cost_Components'!$A$2:$A$28,0)),"")</f>
      </c>
      <c r="N1015" s="83" t="str">
        <f>IFERROR(INDEX('Cost_Components'!$P$2:$P$28,MATCH(E1015,'Cost_Components'!$A$2:$A$28,0)),"")</f>
      </c>
      <c r="O1015" s="84" t="str">
        <f>AF1015*J1015</f>
      </c>
      <c r="P1015" s="85" t="str">
        <f>AG1015*J1015</f>
      </c>
      <c r="Q1015" s="86" t="str">
        <f>P1015*L1015*M1015*N1015</f>
      </c>
      <c r="R1015" s="87" t="str">
        <f>O1015*K1015*M1015*N1015</f>
      </c>
      <c r="S1015" s="88" t="str">
        <f>R1015-Q1015</f>
      </c>
      <c r="T1015" s="34" t="str">
        <f>IFERROR(INDEX('Cost_Components'!$R$2:$R$28,MATCH(E1015,'Cost_Components'!$A$2:$A$28,0)),"")</f>
      </c>
      <c r="U1015" s="89" t="str">
        <f>IFERROR(INDEX('Cost_Components'!$Q$2:$Q$28,MATCH(E1015,'Cost_Components'!$A$2:$A$28,0)),"")</f>
      </c>
      <c r="V1015" s="90" t="str">
        <f>1/(1+'Calculation_Assumptions'!$B$5)^(B1015-'Calculation_Assumptions'!$B$2)</f>
      </c>
      <c r="W1015" s="91" t="str">
        <f>Q1015*V1015</f>
      </c>
      <c r="X1015" s="92" t="str">
        <f>R1015*V1015</f>
      </c>
      <c r="Y1015" s="93" t="str">
        <f>S1015*V1015</f>
      </c>
      <c r="Z1015" s="94" t="str">
        <f>IFERROR(INDEX('Cost_Components'!$T$2:$T$28,MATCH(E1015,'Cost_Components'!$A$2:$A$28,0)),"")</f>
      </c>
      <c r="AA1015" s="95" t="str">
        <f>IFERROR(INDEX('Cost_Components'!$U$2:$U$28,MATCH(E1015,'Cost_Components'!$A$2:$A$28,0)),"")</f>
      </c>
      <c r="AB1015" s="96" t="str">
        <f>IFERROR(INDEX('Cost_Components'!$V$2:$V$28,MATCH(E1015,'Cost_Components'!$A$2:$A$28,0)),"")</f>
      </c>
      <c r="AC1015" s="97" t="str">
        <f>IFERROR(INDEX('Cost_Components'!$M$2:$M$28,MATCH(E1015,'Cost_Components'!$A$2:$A$28,0)),"")</f>
      </c>
      <c r="AD1015" s="98" t="str">
        <f>IFERROR(INDEX('Cost_Components'!$N$2:$N$28,MATCH(E1015,'Cost_Components'!$A$2:$A$28,0)),"")</f>
      </c>
      <c r="AE1015" s="34" t="str">
        <f>IFERROR(INDEX('Cost_Components'!$O$2:$O$28,MATCH(E1015,'Cost_Components'!$A$2:$A$28,0)),"")</f>
      </c>
      <c r="AF1015" s="99" t="n">
        <v>7853360.66091772</v>
      </c>
      <c r="AG1015" s="100" t="n">
        <v>8811108.4479971</v>
      </c>
      <c r="AH1015" s="101" t="str">
        <f>IF(H1015="shared-count-once",COUNTIFS($A$2:$A$1405,A1015,$B$2:$B$1405,B1015,$E$2:$E$1405,E1015),1)</f>
      </c>
      <c r="AI1015" s="102" t="n">
        <v>323312042.563285</v>
      </c>
      <c r="AJ1015" s="103" t="str">
        <f>IF(AI1015=0,"",Q1015/AI1015)</f>
      </c>
      <c r="AK1015" s="104" t="str">
        <f>IF(AI1015=0,"",R1015/AI1015)</f>
      </c>
      <c r="AL1015" s="105" t="str">
        <f>IF(AI1015=0,"",S1015/AI1015)</f>
      </c>
      <c r="AM1015" s="106" t="str">
        <f>IF(AI1015=0,"",Y1015/AI1015)</f>
      </c>
    </row>
    <row r="1016">
      <c r="A1016" t="s">
        <v>115</v>
      </c>
      <c r="B1016" s="73" t="n">
        <v>2025</v>
      </c>
      <c r="C1016" t="s">
        <v>245</v>
      </c>
      <c r="D1016" t="s">
        <v>225</v>
      </c>
      <c r="E1016" s="74" t="s">
        <v>326</v>
      </c>
      <c r="F1016" s="75" t="s">
        <v>327</v>
      </c>
      <c r="G1016" s="76" t="s">
        <v>249</v>
      </c>
      <c r="H1016" s="77" t="s">
        <v>240</v>
      </c>
      <c r="I1016" s="78" t="s">
        <v>304</v>
      </c>
      <c r="J1016" s="79" t="str">
        <f>IFERROR(INDEX('Cost_Components'!$K$2:$K$28,MATCH(E1016,'Cost_Components'!$A$2:$A$28,0)),"")</f>
      </c>
      <c r="K1016" s="80" t="str">
        <f>IF(OR(L1016="",Z1016="",AA1016="",AB1016=""),"",IF(B1016&lt;AA1016,L1016,IF(B1016&gt;AB1016,Z1016,L1016+(Z1016-L1016)*MIN(MAX((B1016-AA1016+1)/MAX(AB1016-AA1016+1,1),0),1))))</f>
      </c>
      <c r="L1016" s="81" t="str">
        <f>IFERROR(INDEX('Cost_Components'!$S$2:$S$28,MATCH(E1016,'Cost_Components'!$A$2:$A$28,0)),"")</f>
      </c>
      <c r="M1016" s="82" t="str">
        <f>IFERROR(INDEX('Cost_Components'!$L$2:$L$28,MATCH(E1016,'Cost_Components'!$A$2:$A$28,0)),"")</f>
      </c>
      <c r="N1016" s="83" t="str">
        <f>IFERROR(INDEX('Cost_Components'!$P$2:$P$28,MATCH(E1016,'Cost_Components'!$A$2:$A$28,0)),"")</f>
      </c>
      <c r="O1016" s="84" t="str">
        <f>AF1016*J1016</f>
      </c>
      <c r="P1016" s="85" t="str">
        <f>AG1016*J1016</f>
      </c>
      <c r="Q1016" s="86" t="str">
        <f>P1016*L1016*M1016*N1016</f>
      </c>
      <c r="R1016" s="87" t="str">
        <f>O1016*K1016*M1016*N1016</f>
      </c>
      <c r="S1016" s="88" t="str">
        <f>R1016-Q1016</f>
      </c>
      <c r="T1016" s="34" t="str">
        <f>IFERROR(INDEX('Cost_Components'!$R$2:$R$28,MATCH(E1016,'Cost_Components'!$A$2:$A$28,0)),"")</f>
      </c>
      <c r="U1016" s="89" t="str">
        <f>IFERROR(INDEX('Cost_Components'!$Q$2:$Q$28,MATCH(E1016,'Cost_Components'!$A$2:$A$28,0)),"")</f>
      </c>
      <c r="V1016" s="90" t="str">
        <f>1/(1+'Calculation_Assumptions'!$B$5)^(B1016-'Calculation_Assumptions'!$B$2)</f>
      </c>
      <c r="W1016" s="91" t="str">
        <f>Q1016*V1016</f>
      </c>
      <c r="X1016" s="92" t="str">
        <f>R1016*V1016</f>
      </c>
      <c r="Y1016" s="93" t="str">
        <f>S1016*V1016</f>
      </c>
      <c r="Z1016" s="94" t="str">
        <f>IFERROR(INDEX('Cost_Components'!$T$2:$T$28,MATCH(E1016,'Cost_Components'!$A$2:$A$28,0)),"")</f>
      </c>
      <c r="AA1016" s="95" t="str">
        <f>IFERROR(INDEX('Cost_Components'!$U$2:$U$28,MATCH(E1016,'Cost_Components'!$A$2:$A$28,0)),"")</f>
      </c>
      <c r="AB1016" s="96" t="str">
        <f>IFERROR(INDEX('Cost_Components'!$V$2:$V$28,MATCH(E1016,'Cost_Components'!$A$2:$A$28,0)),"")</f>
      </c>
      <c r="AC1016" s="97" t="str">
        <f>IFERROR(INDEX('Cost_Components'!$M$2:$M$28,MATCH(E1016,'Cost_Components'!$A$2:$A$28,0)),"")</f>
      </c>
      <c r="AD1016" s="98" t="str">
        <f>IFERROR(INDEX('Cost_Components'!$N$2:$N$28,MATCH(E1016,'Cost_Components'!$A$2:$A$28,0)),"")</f>
      </c>
      <c r="AE1016" s="34" t="str">
        <f>IFERROR(INDEX('Cost_Components'!$O$2:$O$28,MATCH(E1016,'Cost_Components'!$A$2:$A$28,0)),"")</f>
      </c>
      <c r="AF1016" s="99" t="n">
        <v>5186089.75912111</v>
      </c>
      <c r="AG1016" s="100" t="n">
        <v>5189652.73871082</v>
      </c>
      <c r="AH1016" s="101" t="str">
        <f>IF(H1016="shared-count-once",COUNTIFS($A$2:$A$1405,A1016,$B$2:$B$1405,B1016,$E$2:$E$1405,E1016),1)</f>
      </c>
      <c r="AI1016" s="102" t="n">
        <v>288391907.644456</v>
      </c>
      <c r="AJ1016" s="103" t="str">
        <f>IF(AI1016=0,"",Q1016/AI1016)</f>
      </c>
      <c r="AK1016" s="104" t="str">
        <f>IF(AI1016=0,"",R1016/AI1016)</f>
      </c>
      <c r="AL1016" s="105" t="str">
        <f>IF(AI1016=0,"",S1016/AI1016)</f>
      </c>
      <c r="AM1016" s="106" t="str">
        <f>IF(AI1016=0,"",Y1016/AI1016)</f>
      </c>
    </row>
    <row r="1017">
      <c r="A1017" t="s">
        <v>115</v>
      </c>
      <c r="B1017" s="73" t="n">
        <v>2026</v>
      </c>
      <c r="C1017" t="s">
        <v>245</v>
      </c>
      <c r="D1017" t="s">
        <v>225</v>
      </c>
      <c r="E1017" s="74" t="s">
        <v>326</v>
      </c>
      <c r="F1017" s="75" t="s">
        <v>327</v>
      </c>
      <c r="G1017" s="76" t="s">
        <v>249</v>
      </c>
      <c r="H1017" s="77" t="s">
        <v>240</v>
      </c>
      <c r="I1017" s="78" t="s">
        <v>304</v>
      </c>
      <c r="J1017" s="79" t="str">
        <f>IFERROR(INDEX('Cost_Components'!$K$2:$K$28,MATCH(E1017,'Cost_Components'!$A$2:$A$28,0)),"")</f>
      </c>
      <c r="K1017" s="80" t="str">
        <f>IF(OR(L1017="",Z1017="",AA1017="",AB1017=""),"",IF(B1017&lt;AA1017,L1017,IF(B1017&gt;AB1017,Z1017,L1017+(Z1017-L1017)*MIN(MAX((B1017-AA1017+1)/MAX(AB1017-AA1017+1,1),0),1))))</f>
      </c>
      <c r="L1017" s="81" t="str">
        <f>IFERROR(INDEX('Cost_Components'!$S$2:$S$28,MATCH(E1017,'Cost_Components'!$A$2:$A$28,0)),"")</f>
      </c>
      <c r="M1017" s="82" t="str">
        <f>IFERROR(INDEX('Cost_Components'!$L$2:$L$28,MATCH(E1017,'Cost_Components'!$A$2:$A$28,0)),"")</f>
      </c>
      <c r="N1017" s="83" t="str">
        <f>IFERROR(INDEX('Cost_Components'!$P$2:$P$28,MATCH(E1017,'Cost_Components'!$A$2:$A$28,0)),"")</f>
      </c>
      <c r="O1017" s="84" t="str">
        <f>AF1017*J1017</f>
      </c>
      <c r="P1017" s="85" t="str">
        <f>AG1017*J1017</f>
      </c>
      <c r="Q1017" s="86" t="str">
        <f>P1017*L1017*M1017*N1017</f>
      </c>
      <c r="R1017" s="87" t="str">
        <f>O1017*K1017*M1017*N1017</f>
      </c>
      <c r="S1017" s="88" t="str">
        <f>R1017-Q1017</f>
      </c>
      <c r="T1017" s="34" t="str">
        <f>IFERROR(INDEX('Cost_Components'!$R$2:$R$28,MATCH(E1017,'Cost_Components'!$A$2:$A$28,0)),"")</f>
      </c>
      <c r="U1017" s="89" t="str">
        <f>IFERROR(INDEX('Cost_Components'!$Q$2:$Q$28,MATCH(E1017,'Cost_Components'!$A$2:$A$28,0)),"")</f>
      </c>
      <c r="V1017" s="90" t="str">
        <f>1/(1+'Calculation_Assumptions'!$B$5)^(B1017-'Calculation_Assumptions'!$B$2)</f>
      </c>
      <c r="W1017" s="91" t="str">
        <f>Q1017*V1017</f>
      </c>
      <c r="X1017" s="92" t="str">
        <f>R1017*V1017</f>
      </c>
      <c r="Y1017" s="93" t="str">
        <f>S1017*V1017</f>
      </c>
      <c r="Z1017" s="94" t="str">
        <f>IFERROR(INDEX('Cost_Components'!$T$2:$T$28,MATCH(E1017,'Cost_Components'!$A$2:$A$28,0)),"")</f>
      </c>
      <c r="AA1017" s="95" t="str">
        <f>IFERROR(INDEX('Cost_Components'!$U$2:$U$28,MATCH(E1017,'Cost_Components'!$A$2:$A$28,0)),"")</f>
      </c>
      <c r="AB1017" s="96" t="str">
        <f>IFERROR(INDEX('Cost_Components'!$V$2:$V$28,MATCH(E1017,'Cost_Components'!$A$2:$A$28,0)),"")</f>
      </c>
      <c r="AC1017" s="97" t="str">
        <f>IFERROR(INDEX('Cost_Components'!$M$2:$M$28,MATCH(E1017,'Cost_Components'!$A$2:$A$28,0)),"")</f>
      </c>
      <c r="AD1017" s="98" t="str">
        <f>IFERROR(INDEX('Cost_Components'!$N$2:$N$28,MATCH(E1017,'Cost_Components'!$A$2:$A$28,0)),"")</f>
      </c>
      <c r="AE1017" s="34" t="str">
        <f>IFERROR(INDEX('Cost_Components'!$O$2:$O$28,MATCH(E1017,'Cost_Components'!$A$2:$A$28,0)),"")</f>
      </c>
      <c r="AF1017" s="99" t="n">
        <v>5321027.73146346</v>
      </c>
      <c r="AG1017" s="100" t="n">
        <v>5331606.63176609</v>
      </c>
      <c r="AH1017" s="101" t="str">
        <f>IF(H1017="shared-count-once",COUNTIFS($A$2:$A$1405,A1017,$B$2:$B$1405,B1017,$E$2:$E$1405,E1017),1)</f>
      </c>
      <c r="AI1017" s="102" t="n">
        <v>290472130.233437</v>
      </c>
      <c r="AJ1017" s="103" t="str">
        <f>IF(AI1017=0,"",Q1017/AI1017)</f>
      </c>
      <c r="AK1017" s="104" t="str">
        <f>IF(AI1017=0,"",R1017/AI1017)</f>
      </c>
      <c r="AL1017" s="105" t="str">
        <f>IF(AI1017=0,"",S1017/AI1017)</f>
      </c>
      <c r="AM1017" s="106" t="str">
        <f>IF(AI1017=0,"",Y1017/AI1017)</f>
      </c>
    </row>
    <row r="1018">
      <c r="A1018" t="s">
        <v>115</v>
      </c>
      <c r="B1018" s="73" t="n">
        <v>2027</v>
      </c>
      <c r="C1018" t="s">
        <v>245</v>
      </c>
      <c r="D1018" t="s">
        <v>225</v>
      </c>
      <c r="E1018" s="74" t="s">
        <v>326</v>
      </c>
      <c r="F1018" s="75" t="s">
        <v>327</v>
      </c>
      <c r="G1018" s="76" t="s">
        <v>249</v>
      </c>
      <c r="H1018" s="77" t="s">
        <v>240</v>
      </c>
      <c r="I1018" s="78" t="s">
        <v>304</v>
      </c>
      <c r="J1018" s="79" t="str">
        <f>IFERROR(INDEX('Cost_Components'!$K$2:$K$28,MATCH(E1018,'Cost_Components'!$A$2:$A$28,0)),"")</f>
      </c>
      <c r="K1018" s="80" t="str">
        <f>IF(OR(L1018="",Z1018="",AA1018="",AB1018=""),"",IF(B1018&lt;AA1018,L1018,IF(B1018&gt;AB1018,Z1018,L1018+(Z1018-L1018)*MIN(MAX((B1018-AA1018+1)/MAX(AB1018-AA1018+1,1),0),1))))</f>
      </c>
      <c r="L1018" s="81" t="str">
        <f>IFERROR(INDEX('Cost_Components'!$S$2:$S$28,MATCH(E1018,'Cost_Components'!$A$2:$A$28,0)),"")</f>
      </c>
      <c r="M1018" s="82" t="str">
        <f>IFERROR(INDEX('Cost_Components'!$L$2:$L$28,MATCH(E1018,'Cost_Components'!$A$2:$A$28,0)),"")</f>
      </c>
      <c r="N1018" s="83" t="str">
        <f>IFERROR(INDEX('Cost_Components'!$P$2:$P$28,MATCH(E1018,'Cost_Components'!$A$2:$A$28,0)),"")</f>
      </c>
      <c r="O1018" s="84" t="str">
        <f>AF1018*J1018</f>
      </c>
      <c r="P1018" s="85" t="str">
        <f>AG1018*J1018</f>
      </c>
      <c r="Q1018" s="86" t="str">
        <f>P1018*L1018*M1018*N1018</f>
      </c>
      <c r="R1018" s="87" t="str">
        <f>O1018*K1018*M1018*N1018</f>
      </c>
      <c r="S1018" s="88" t="str">
        <f>R1018-Q1018</f>
      </c>
      <c r="T1018" s="34" t="str">
        <f>IFERROR(INDEX('Cost_Components'!$R$2:$R$28,MATCH(E1018,'Cost_Components'!$A$2:$A$28,0)),"")</f>
      </c>
      <c r="U1018" s="89" t="str">
        <f>IFERROR(INDEX('Cost_Components'!$Q$2:$Q$28,MATCH(E1018,'Cost_Components'!$A$2:$A$28,0)),"")</f>
      </c>
      <c r="V1018" s="90" t="str">
        <f>1/(1+'Calculation_Assumptions'!$B$5)^(B1018-'Calculation_Assumptions'!$B$2)</f>
      </c>
      <c r="W1018" s="91" t="str">
        <f>Q1018*V1018</f>
      </c>
      <c r="X1018" s="92" t="str">
        <f>R1018*V1018</f>
      </c>
      <c r="Y1018" s="93" t="str">
        <f>S1018*V1018</f>
      </c>
      <c r="Z1018" s="94" t="str">
        <f>IFERROR(INDEX('Cost_Components'!$T$2:$T$28,MATCH(E1018,'Cost_Components'!$A$2:$A$28,0)),"")</f>
      </c>
      <c r="AA1018" s="95" t="str">
        <f>IFERROR(INDEX('Cost_Components'!$U$2:$U$28,MATCH(E1018,'Cost_Components'!$A$2:$A$28,0)),"")</f>
      </c>
      <c r="AB1018" s="96" t="str">
        <f>IFERROR(INDEX('Cost_Components'!$V$2:$V$28,MATCH(E1018,'Cost_Components'!$A$2:$A$28,0)),"")</f>
      </c>
      <c r="AC1018" s="97" t="str">
        <f>IFERROR(INDEX('Cost_Components'!$M$2:$M$28,MATCH(E1018,'Cost_Components'!$A$2:$A$28,0)),"")</f>
      </c>
      <c r="AD1018" s="98" t="str">
        <f>IFERROR(INDEX('Cost_Components'!$N$2:$N$28,MATCH(E1018,'Cost_Components'!$A$2:$A$28,0)),"")</f>
      </c>
      <c r="AE1018" s="34" t="str">
        <f>IFERROR(INDEX('Cost_Components'!$O$2:$O$28,MATCH(E1018,'Cost_Components'!$A$2:$A$28,0)),"")</f>
      </c>
      <c r="AF1018" s="99" t="n">
        <v>5455517.26343794</v>
      </c>
      <c r="AG1018" s="100" t="n">
        <v>5476440.69085974</v>
      </c>
      <c r="AH1018" s="101" t="str">
        <f>IF(H1018="shared-count-once",COUNTIFS($A$2:$A$1405,A1018,$B$2:$B$1405,B1018,$E$2:$E$1405,E1018),1)</f>
      </c>
      <c r="AI1018" s="102" t="n">
        <v>292505080.826208</v>
      </c>
      <c r="AJ1018" s="103" t="str">
        <f>IF(AI1018=0,"",Q1018/AI1018)</f>
      </c>
      <c r="AK1018" s="104" t="str">
        <f>IF(AI1018=0,"",R1018/AI1018)</f>
      </c>
      <c r="AL1018" s="105" t="str">
        <f>IF(AI1018=0,"",S1018/AI1018)</f>
      </c>
      <c r="AM1018" s="106" t="str">
        <f>IF(AI1018=0,"",Y1018/AI1018)</f>
      </c>
    </row>
    <row r="1019">
      <c r="A1019" t="s">
        <v>115</v>
      </c>
      <c r="B1019" s="73" t="n">
        <v>2028</v>
      </c>
      <c r="C1019" t="s">
        <v>245</v>
      </c>
      <c r="D1019" t="s">
        <v>225</v>
      </c>
      <c r="E1019" s="74" t="s">
        <v>326</v>
      </c>
      <c r="F1019" s="75" t="s">
        <v>327</v>
      </c>
      <c r="G1019" s="76" t="s">
        <v>249</v>
      </c>
      <c r="H1019" s="77" t="s">
        <v>240</v>
      </c>
      <c r="I1019" s="78" t="s">
        <v>304</v>
      </c>
      <c r="J1019" s="79" t="str">
        <f>IFERROR(INDEX('Cost_Components'!$K$2:$K$28,MATCH(E1019,'Cost_Components'!$A$2:$A$28,0)),"")</f>
      </c>
      <c r="K1019" s="80" t="str">
        <f>IF(OR(L1019="",Z1019="",AA1019="",AB1019=""),"",IF(B1019&lt;AA1019,L1019,IF(B1019&gt;AB1019,Z1019,L1019+(Z1019-L1019)*MIN(MAX((B1019-AA1019+1)/MAX(AB1019-AA1019+1,1),0),1))))</f>
      </c>
      <c r="L1019" s="81" t="str">
        <f>IFERROR(INDEX('Cost_Components'!$S$2:$S$28,MATCH(E1019,'Cost_Components'!$A$2:$A$28,0)),"")</f>
      </c>
      <c r="M1019" s="82" t="str">
        <f>IFERROR(INDEX('Cost_Components'!$L$2:$L$28,MATCH(E1019,'Cost_Components'!$A$2:$A$28,0)),"")</f>
      </c>
      <c r="N1019" s="83" t="str">
        <f>IFERROR(INDEX('Cost_Components'!$P$2:$P$28,MATCH(E1019,'Cost_Components'!$A$2:$A$28,0)),"")</f>
      </c>
      <c r="O1019" s="84" t="str">
        <f>AF1019*J1019</f>
      </c>
      <c r="P1019" s="85" t="str">
        <f>AG1019*J1019</f>
      </c>
      <c r="Q1019" s="86" t="str">
        <f>P1019*L1019*M1019*N1019</f>
      </c>
      <c r="R1019" s="87" t="str">
        <f>O1019*K1019*M1019*N1019</f>
      </c>
      <c r="S1019" s="88" t="str">
        <f>R1019-Q1019</f>
      </c>
      <c r="T1019" s="34" t="str">
        <f>IFERROR(INDEX('Cost_Components'!$R$2:$R$28,MATCH(E1019,'Cost_Components'!$A$2:$A$28,0)),"")</f>
      </c>
      <c r="U1019" s="89" t="str">
        <f>IFERROR(INDEX('Cost_Components'!$Q$2:$Q$28,MATCH(E1019,'Cost_Components'!$A$2:$A$28,0)),"")</f>
      </c>
      <c r="V1019" s="90" t="str">
        <f>1/(1+'Calculation_Assumptions'!$B$5)^(B1019-'Calculation_Assumptions'!$B$2)</f>
      </c>
      <c r="W1019" s="91" t="str">
        <f>Q1019*V1019</f>
      </c>
      <c r="X1019" s="92" t="str">
        <f>R1019*V1019</f>
      </c>
      <c r="Y1019" s="93" t="str">
        <f>S1019*V1019</f>
      </c>
      <c r="Z1019" s="94" t="str">
        <f>IFERROR(INDEX('Cost_Components'!$T$2:$T$28,MATCH(E1019,'Cost_Components'!$A$2:$A$28,0)),"")</f>
      </c>
      <c r="AA1019" s="95" t="str">
        <f>IFERROR(INDEX('Cost_Components'!$U$2:$U$28,MATCH(E1019,'Cost_Components'!$A$2:$A$28,0)),"")</f>
      </c>
      <c r="AB1019" s="96" t="str">
        <f>IFERROR(INDEX('Cost_Components'!$V$2:$V$28,MATCH(E1019,'Cost_Components'!$A$2:$A$28,0)),"")</f>
      </c>
      <c r="AC1019" s="97" t="str">
        <f>IFERROR(INDEX('Cost_Components'!$M$2:$M$28,MATCH(E1019,'Cost_Components'!$A$2:$A$28,0)),"")</f>
      </c>
      <c r="AD1019" s="98" t="str">
        <f>IFERROR(INDEX('Cost_Components'!$N$2:$N$28,MATCH(E1019,'Cost_Components'!$A$2:$A$28,0)),"")</f>
      </c>
      <c r="AE1019" s="34" t="str">
        <f>IFERROR(INDEX('Cost_Components'!$O$2:$O$28,MATCH(E1019,'Cost_Components'!$A$2:$A$28,0)),"")</f>
      </c>
      <c r="AF1019" s="99" t="n">
        <v>5586668.15661908</v>
      </c>
      <c r="AG1019" s="100" t="n">
        <v>5621302.83286355</v>
      </c>
      <c r="AH1019" s="101" t="str">
        <f>IF(H1019="shared-count-once",COUNTIFS($A$2:$A$1405,A1019,$B$2:$B$1405,B1019,$E$2:$E$1405,E1019),1)</f>
      </c>
      <c r="AI1019" s="102" t="n">
        <v>294484707.921554</v>
      </c>
      <c r="AJ1019" s="103" t="str">
        <f>IF(AI1019=0,"",Q1019/AI1019)</f>
      </c>
      <c r="AK1019" s="104" t="str">
        <f>IF(AI1019=0,"",R1019/AI1019)</f>
      </c>
      <c r="AL1019" s="105" t="str">
        <f>IF(AI1019=0,"",S1019/AI1019)</f>
      </c>
      <c r="AM1019" s="106" t="str">
        <f>IF(AI1019=0,"",Y1019/AI1019)</f>
      </c>
    </row>
    <row r="1020">
      <c r="A1020" t="s">
        <v>115</v>
      </c>
      <c r="B1020" s="73" t="n">
        <v>2029</v>
      </c>
      <c r="C1020" t="s">
        <v>245</v>
      </c>
      <c r="D1020" t="s">
        <v>225</v>
      </c>
      <c r="E1020" s="74" t="s">
        <v>326</v>
      </c>
      <c r="F1020" s="75" t="s">
        <v>327</v>
      </c>
      <c r="G1020" s="76" t="s">
        <v>249</v>
      </c>
      <c r="H1020" s="77" t="s">
        <v>240</v>
      </c>
      <c r="I1020" s="78" t="s">
        <v>304</v>
      </c>
      <c r="J1020" s="79" t="str">
        <f>IFERROR(INDEX('Cost_Components'!$K$2:$K$28,MATCH(E1020,'Cost_Components'!$A$2:$A$28,0)),"")</f>
      </c>
      <c r="K1020" s="80" t="str">
        <f>IF(OR(L1020="",Z1020="",AA1020="",AB1020=""),"",IF(B1020&lt;AA1020,L1020,IF(B1020&gt;AB1020,Z1020,L1020+(Z1020-L1020)*MIN(MAX((B1020-AA1020+1)/MAX(AB1020-AA1020+1,1),0),1))))</f>
      </c>
      <c r="L1020" s="81" t="str">
        <f>IFERROR(INDEX('Cost_Components'!$S$2:$S$28,MATCH(E1020,'Cost_Components'!$A$2:$A$28,0)),"")</f>
      </c>
      <c r="M1020" s="82" t="str">
        <f>IFERROR(INDEX('Cost_Components'!$L$2:$L$28,MATCH(E1020,'Cost_Components'!$A$2:$A$28,0)),"")</f>
      </c>
      <c r="N1020" s="83" t="str">
        <f>IFERROR(INDEX('Cost_Components'!$P$2:$P$28,MATCH(E1020,'Cost_Components'!$A$2:$A$28,0)),"")</f>
      </c>
      <c r="O1020" s="84" t="str">
        <f>AF1020*J1020</f>
      </c>
      <c r="P1020" s="85" t="str">
        <f>AG1020*J1020</f>
      </c>
      <c r="Q1020" s="86" t="str">
        <f>P1020*L1020*M1020*N1020</f>
      </c>
      <c r="R1020" s="87" t="str">
        <f>O1020*K1020*M1020*N1020</f>
      </c>
      <c r="S1020" s="88" t="str">
        <f>R1020-Q1020</f>
      </c>
      <c r="T1020" s="34" t="str">
        <f>IFERROR(INDEX('Cost_Components'!$R$2:$R$28,MATCH(E1020,'Cost_Components'!$A$2:$A$28,0)),"")</f>
      </c>
      <c r="U1020" s="89" t="str">
        <f>IFERROR(INDEX('Cost_Components'!$Q$2:$Q$28,MATCH(E1020,'Cost_Components'!$A$2:$A$28,0)),"")</f>
      </c>
      <c r="V1020" s="90" t="str">
        <f>1/(1+'Calculation_Assumptions'!$B$5)^(B1020-'Calculation_Assumptions'!$B$2)</f>
      </c>
      <c r="W1020" s="91" t="str">
        <f>Q1020*V1020</f>
      </c>
      <c r="X1020" s="92" t="str">
        <f>R1020*V1020</f>
      </c>
      <c r="Y1020" s="93" t="str">
        <f>S1020*V1020</f>
      </c>
      <c r="Z1020" s="94" t="str">
        <f>IFERROR(INDEX('Cost_Components'!$T$2:$T$28,MATCH(E1020,'Cost_Components'!$A$2:$A$28,0)),"")</f>
      </c>
      <c r="AA1020" s="95" t="str">
        <f>IFERROR(INDEX('Cost_Components'!$U$2:$U$28,MATCH(E1020,'Cost_Components'!$A$2:$A$28,0)),"")</f>
      </c>
      <c r="AB1020" s="96" t="str">
        <f>IFERROR(INDEX('Cost_Components'!$V$2:$V$28,MATCH(E1020,'Cost_Components'!$A$2:$A$28,0)),"")</f>
      </c>
      <c r="AC1020" s="97" t="str">
        <f>IFERROR(INDEX('Cost_Components'!$M$2:$M$28,MATCH(E1020,'Cost_Components'!$A$2:$A$28,0)),"")</f>
      </c>
      <c r="AD1020" s="98" t="str">
        <f>IFERROR(INDEX('Cost_Components'!$N$2:$N$28,MATCH(E1020,'Cost_Components'!$A$2:$A$28,0)),"")</f>
      </c>
      <c r="AE1020" s="34" t="str">
        <f>IFERROR(INDEX('Cost_Components'!$O$2:$O$28,MATCH(E1020,'Cost_Components'!$A$2:$A$28,0)),"")</f>
      </c>
      <c r="AF1020" s="99" t="n">
        <v>5715522.99359021</v>
      </c>
      <c r="AG1020" s="100" t="n">
        <v>5766968.1668583</v>
      </c>
      <c r="AH1020" s="101" t="str">
        <f>IF(H1020="shared-count-once",COUNTIFS($A$2:$A$1405,A1020,$B$2:$B$1405,B1020,$E$2:$E$1405,E1020),1)</f>
      </c>
      <c r="AI1020" s="102" t="n">
        <v>296414030.31143</v>
      </c>
      <c r="AJ1020" s="103" t="str">
        <f>IF(AI1020=0,"",Q1020/AI1020)</f>
      </c>
      <c r="AK1020" s="104" t="str">
        <f>IF(AI1020=0,"",R1020/AI1020)</f>
      </c>
      <c r="AL1020" s="105" t="str">
        <f>IF(AI1020=0,"",S1020/AI1020)</f>
      </c>
      <c r="AM1020" s="106" t="str">
        <f>IF(AI1020=0,"",Y1020/AI1020)</f>
      </c>
    </row>
    <row r="1021">
      <c r="A1021" t="s">
        <v>115</v>
      </c>
      <c r="B1021" s="73" t="n">
        <v>2030</v>
      </c>
      <c r="C1021" t="s">
        <v>245</v>
      </c>
      <c r="D1021" t="s">
        <v>225</v>
      </c>
      <c r="E1021" s="74" t="s">
        <v>326</v>
      </c>
      <c r="F1021" s="75" t="s">
        <v>327</v>
      </c>
      <c r="G1021" s="76" t="s">
        <v>249</v>
      </c>
      <c r="H1021" s="77" t="s">
        <v>240</v>
      </c>
      <c r="I1021" s="78" t="s">
        <v>304</v>
      </c>
      <c r="J1021" s="79" t="str">
        <f>IFERROR(INDEX('Cost_Components'!$K$2:$K$28,MATCH(E1021,'Cost_Components'!$A$2:$A$28,0)),"")</f>
      </c>
      <c r="K1021" s="80" t="str">
        <f>IF(OR(L1021="",Z1021="",AA1021="",AB1021=""),"",IF(B1021&lt;AA1021,L1021,IF(B1021&gt;AB1021,Z1021,L1021+(Z1021-L1021)*MIN(MAX((B1021-AA1021+1)/MAX(AB1021-AA1021+1,1),0),1))))</f>
      </c>
      <c r="L1021" s="81" t="str">
        <f>IFERROR(INDEX('Cost_Components'!$S$2:$S$28,MATCH(E1021,'Cost_Components'!$A$2:$A$28,0)),"")</f>
      </c>
      <c r="M1021" s="82" t="str">
        <f>IFERROR(INDEX('Cost_Components'!$L$2:$L$28,MATCH(E1021,'Cost_Components'!$A$2:$A$28,0)),"")</f>
      </c>
      <c r="N1021" s="83" t="str">
        <f>IFERROR(INDEX('Cost_Components'!$P$2:$P$28,MATCH(E1021,'Cost_Components'!$A$2:$A$28,0)),"")</f>
      </c>
      <c r="O1021" s="84" t="str">
        <f>AF1021*J1021</f>
      </c>
      <c r="P1021" s="85" t="str">
        <f>AG1021*J1021</f>
      </c>
      <c r="Q1021" s="86" t="str">
        <f>P1021*L1021*M1021*N1021</f>
      </c>
      <c r="R1021" s="87" t="str">
        <f>O1021*K1021*M1021*N1021</f>
      </c>
      <c r="S1021" s="88" t="str">
        <f>R1021-Q1021</f>
      </c>
      <c r="T1021" s="34" t="str">
        <f>IFERROR(INDEX('Cost_Components'!$R$2:$R$28,MATCH(E1021,'Cost_Components'!$A$2:$A$28,0)),"")</f>
      </c>
      <c r="U1021" s="89" t="str">
        <f>IFERROR(INDEX('Cost_Components'!$Q$2:$Q$28,MATCH(E1021,'Cost_Components'!$A$2:$A$28,0)),"")</f>
      </c>
      <c r="V1021" s="90" t="str">
        <f>1/(1+'Calculation_Assumptions'!$B$5)^(B1021-'Calculation_Assumptions'!$B$2)</f>
      </c>
      <c r="W1021" s="91" t="str">
        <f>Q1021*V1021</f>
      </c>
      <c r="X1021" s="92" t="str">
        <f>R1021*V1021</f>
      </c>
      <c r="Y1021" s="93" t="str">
        <f>S1021*V1021</f>
      </c>
      <c r="Z1021" s="94" t="str">
        <f>IFERROR(INDEX('Cost_Components'!$T$2:$T$28,MATCH(E1021,'Cost_Components'!$A$2:$A$28,0)),"")</f>
      </c>
      <c r="AA1021" s="95" t="str">
        <f>IFERROR(INDEX('Cost_Components'!$U$2:$U$28,MATCH(E1021,'Cost_Components'!$A$2:$A$28,0)),"")</f>
      </c>
      <c r="AB1021" s="96" t="str">
        <f>IFERROR(INDEX('Cost_Components'!$V$2:$V$28,MATCH(E1021,'Cost_Components'!$A$2:$A$28,0)),"")</f>
      </c>
      <c r="AC1021" s="97" t="str">
        <f>IFERROR(INDEX('Cost_Components'!$M$2:$M$28,MATCH(E1021,'Cost_Components'!$A$2:$A$28,0)),"")</f>
      </c>
      <c r="AD1021" s="98" t="str">
        <f>IFERROR(INDEX('Cost_Components'!$N$2:$N$28,MATCH(E1021,'Cost_Components'!$A$2:$A$28,0)),"")</f>
      </c>
      <c r="AE1021" s="34" t="str">
        <f>IFERROR(INDEX('Cost_Components'!$O$2:$O$28,MATCH(E1021,'Cost_Components'!$A$2:$A$28,0)),"")</f>
      </c>
      <c r="AF1021" s="99" t="n">
        <v>5842325.53107864</v>
      </c>
      <c r="AG1021" s="100" t="n">
        <v>5913493.5628833</v>
      </c>
      <c r="AH1021" s="101" t="str">
        <f>IF(H1021="shared-count-once",COUNTIFS($A$2:$A$1405,A1021,$B$2:$B$1405,B1021,$E$2:$E$1405,E1021),1)</f>
      </c>
      <c r="AI1021" s="102" t="n">
        <v>298289404.664994</v>
      </c>
      <c r="AJ1021" s="103" t="str">
        <f>IF(AI1021=0,"",Q1021/AI1021)</f>
      </c>
      <c r="AK1021" s="104" t="str">
        <f>IF(AI1021=0,"",R1021/AI1021)</f>
      </c>
      <c r="AL1021" s="105" t="str">
        <f>IF(AI1021=0,"",S1021/AI1021)</f>
      </c>
      <c r="AM1021" s="106" t="str">
        <f>IF(AI1021=0,"",Y1021/AI1021)</f>
      </c>
    </row>
    <row r="1022">
      <c r="A1022" t="s">
        <v>115</v>
      </c>
      <c r="B1022" s="73" t="n">
        <v>2031</v>
      </c>
      <c r="C1022" t="s">
        <v>245</v>
      </c>
      <c r="D1022" t="s">
        <v>225</v>
      </c>
      <c r="E1022" s="74" t="s">
        <v>326</v>
      </c>
      <c r="F1022" s="75" t="s">
        <v>327</v>
      </c>
      <c r="G1022" s="76" t="s">
        <v>249</v>
      </c>
      <c r="H1022" s="77" t="s">
        <v>240</v>
      </c>
      <c r="I1022" s="78" t="s">
        <v>304</v>
      </c>
      <c r="J1022" s="79" t="str">
        <f>IFERROR(INDEX('Cost_Components'!$K$2:$K$28,MATCH(E1022,'Cost_Components'!$A$2:$A$28,0)),"")</f>
      </c>
      <c r="K1022" s="80" t="str">
        <f>IF(OR(L1022="",Z1022="",AA1022="",AB1022=""),"",IF(B1022&lt;AA1022,L1022,IF(B1022&gt;AB1022,Z1022,L1022+(Z1022-L1022)*MIN(MAX((B1022-AA1022+1)/MAX(AB1022-AA1022+1,1),0),1))))</f>
      </c>
      <c r="L1022" s="81" t="str">
        <f>IFERROR(INDEX('Cost_Components'!$S$2:$S$28,MATCH(E1022,'Cost_Components'!$A$2:$A$28,0)),"")</f>
      </c>
      <c r="M1022" s="82" t="str">
        <f>IFERROR(INDEX('Cost_Components'!$L$2:$L$28,MATCH(E1022,'Cost_Components'!$A$2:$A$28,0)),"")</f>
      </c>
      <c r="N1022" s="83" t="str">
        <f>IFERROR(INDEX('Cost_Components'!$P$2:$P$28,MATCH(E1022,'Cost_Components'!$A$2:$A$28,0)),"")</f>
      </c>
      <c r="O1022" s="84" t="str">
        <f>AF1022*J1022</f>
      </c>
      <c r="P1022" s="85" t="str">
        <f>AG1022*J1022</f>
      </c>
      <c r="Q1022" s="86" t="str">
        <f>P1022*L1022*M1022*N1022</f>
      </c>
      <c r="R1022" s="87" t="str">
        <f>O1022*K1022*M1022*N1022</f>
      </c>
      <c r="S1022" s="88" t="str">
        <f>R1022-Q1022</f>
      </c>
      <c r="T1022" s="34" t="str">
        <f>IFERROR(INDEX('Cost_Components'!$R$2:$R$28,MATCH(E1022,'Cost_Components'!$A$2:$A$28,0)),"")</f>
      </c>
      <c r="U1022" s="89" t="str">
        <f>IFERROR(INDEX('Cost_Components'!$Q$2:$Q$28,MATCH(E1022,'Cost_Components'!$A$2:$A$28,0)),"")</f>
      </c>
      <c r="V1022" s="90" t="str">
        <f>1/(1+'Calculation_Assumptions'!$B$5)^(B1022-'Calculation_Assumptions'!$B$2)</f>
      </c>
      <c r="W1022" s="91" t="str">
        <f>Q1022*V1022</f>
      </c>
      <c r="X1022" s="92" t="str">
        <f>R1022*V1022</f>
      </c>
      <c r="Y1022" s="93" t="str">
        <f>S1022*V1022</f>
      </c>
      <c r="Z1022" s="94" t="str">
        <f>IFERROR(INDEX('Cost_Components'!$T$2:$T$28,MATCH(E1022,'Cost_Components'!$A$2:$A$28,0)),"")</f>
      </c>
      <c r="AA1022" s="95" t="str">
        <f>IFERROR(INDEX('Cost_Components'!$U$2:$U$28,MATCH(E1022,'Cost_Components'!$A$2:$A$28,0)),"")</f>
      </c>
      <c r="AB1022" s="96" t="str">
        <f>IFERROR(INDEX('Cost_Components'!$V$2:$V$28,MATCH(E1022,'Cost_Components'!$A$2:$A$28,0)),"")</f>
      </c>
      <c r="AC1022" s="97" t="str">
        <f>IFERROR(INDEX('Cost_Components'!$M$2:$M$28,MATCH(E1022,'Cost_Components'!$A$2:$A$28,0)),"")</f>
      </c>
      <c r="AD1022" s="98" t="str">
        <f>IFERROR(INDEX('Cost_Components'!$N$2:$N$28,MATCH(E1022,'Cost_Components'!$A$2:$A$28,0)),"")</f>
      </c>
      <c r="AE1022" s="34" t="str">
        <f>IFERROR(INDEX('Cost_Components'!$O$2:$O$28,MATCH(E1022,'Cost_Components'!$A$2:$A$28,0)),"")</f>
      </c>
      <c r="AF1022" s="99" t="n">
        <v>5967190.1001152</v>
      </c>
      <c r="AG1022" s="100" t="n">
        <v>6060891.79023451</v>
      </c>
      <c r="AH1022" s="101" t="str">
        <f>IF(H1022="shared-count-once",COUNTIFS($A$2:$A$1405,A1022,$B$2:$B$1405,B1022,$E$2:$E$1405,E1022),1)</f>
      </c>
      <c r="AI1022" s="102" t="n">
        <v>300119636.925519</v>
      </c>
      <c r="AJ1022" s="103" t="str">
        <f>IF(AI1022=0,"",Q1022/AI1022)</f>
      </c>
      <c r="AK1022" s="104" t="str">
        <f>IF(AI1022=0,"",R1022/AI1022)</f>
      </c>
      <c r="AL1022" s="105" t="str">
        <f>IF(AI1022=0,"",S1022/AI1022)</f>
      </c>
      <c r="AM1022" s="106" t="str">
        <f>IF(AI1022=0,"",Y1022/AI1022)</f>
      </c>
    </row>
    <row r="1023">
      <c r="A1023" t="s">
        <v>115</v>
      </c>
      <c r="B1023" s="73" t="n">
        <v>2032</v>
      </c>
      <c r="C1023" t="s">
        <v>245</v>
      </c>
      <c r="D1023" t="s">
        <v>225</v>
      </c>
      <c r="E1023" s="74" t="s">
        <v>326</v>
      </c>
      <c r="F1023" s="75" t="s">
        <v>327</v>
      </c>
      <c r="G1023" s="76" t="s">
        <v>249</v>
      </c>
      <c r="H1023" s="77" t="s">
        <v>240</v>
      </c>
      <c r="I1023" s="78" t="s">
        <v>304</v>
      </c>
      <c r="J1023" s="79" t="str">
        <f>IFERROR(INDEX('Cost_Components'!$K$2:$K$28,MATCH(E1023,'Cost_Components'!$A$2:$A$28,0)),"")</f>
      </c>
      <c r="K1023" s="80" t="str">
        <f>IF(OR(L1023="",Z1023="",AA1023="",AB1023=""),"",IF(B1023&lt;AA1023,L1023,IF(B1023&gt;AB1023,Z1023,L1023+(Z1023-L1023)*MIN(MAX((B1023-AA1023+1)/MAX(AB1023-AA1023+1,1),0),1))))</f>
      </c>
      <c r="L1023" s="81" t="str">
        <f>IFERROR(INDEX('Cost_Components'!$S$2:$S$28,MATCH(E1023,'Cost_Components'!$A$2:$A$28,0)),"")</f>
      </c>
      <c r="M1023" s="82" t="str">
        <f>IFERROR(INDEX('Cost_Components'!$L$2:$L$28,MATCH(E1023,'Cost_Components'!$A$2:$A$28,0)),"")</f>
      </c>
      <c r="N1023" s="83" t="str">
        <f>IFERROR(INDEX('Cost_Components'!$P$2:$P$28,MATCH(E1023,'Cost_Components'!$A$2:$A$28,0)),"")</f>
      </c>
      <c r="O1023" s="84" t="str">
        <f>AF1023*J1023</f>
      </c>
      <c r="P1023" s="85" t="str">
        <f>AG1023*J1023</f>
      </c>
      <c r="Q1023" s="86" t="str">
        <f>P1023*L1023*M1023*N1023</f>
      </c>
      <c r="R1023" s="87" t="str">
        <f>O1023*K1023*M1023*N1023</f>
      </c>
      <c r="S1023" s="88" t="str">
        <f>R1023-Q1023</f>
      </c>
      <c r="T1023" s="34" t="str">
        <f>IFERROR(INDEX('Cost_Components'!$R$2:$R$28,MATCH(E1023,'Cost_Components'!$A$2:$A$28,0)),"")</f>
      </c>
      <c r="U1023" s="89" t="str">
        <f>IFERROR(INDEX('Cost_Components'!$Q$2:$Q$28,MATCH(E1023,'Cost_Components'!$A$2:$A$28,0)),"")</f>
      </c>
      <c r="V1023" s="90" t="str">
        <f>1/(1+'Calculation_Assumptions'!$B$5)^(B1023-'Calculation_Assumptions'!$B$2)</f>
      </c>
      <c r="W1023" s="91" t="str">
        <f>Q1023*V1023</f>
      </c>
      <c r="X1023" s="92" t="str">
        <f>R1023*V1023</f>
      </c>
      <c r="Y1023" s="93" t="str">
        <f>S1023*V1023</f>
      </c>
      <c r="Z1023" s="94" t="str">
        <f>IFERROR(INDEX('Cost_Components'!$T$2:$T$28,MATCH(E1023,'Cost_Components'!$A$2:$A$28,0)),"")</f>
      </c>
      <c r="AA1023" s="95" t="str">
        <f>IFERROR(INDEX('Cost_Components'!$U$2:$U$28,MATCH(E1023,'Cost_Components'!$A$2:$A$28,0)),"")</f>
      </c>
      <c r="AB1023" s="96" t="str">
        <f>IFERROR(INDEX('Cost_Components'!$V$2:$V$28,MATCH(E1023,'Cost_Components'!$A$2:$A$28,0)),"")</f>
      </c>
      <c r="AC1023" s="97" t="str">
        <f>IFERROR(INDEX('Cost_Components'!$M$2:$M$28,MATCH(E1023,'Cost_Components'!$A$2:$A$28,0)),"")</f>
      </c>
      <c r="AD1023" s="98" t="str">
        <f>IFERROR(INDEX('Cost_Components'!$N$2:$N$28,MATCH(E1023,'Cost_Components'!$A$2:$A$28,0)),"")</f>
      </c>
      <c r="AE1023" s="34" t="str">
        <f>IFERROR(INDEX('Cost_Components'!$O$2:$O$28,MATCH(E1023,'Cost_Components'!$A$2:$A$28,0)),"")</f>
      </c>
      <c r="AF1023" s="99" t="n">
        <v>6090374.26795053</v>
      </c>
      <c r="AG1023" s="100" t="n">
        <v>6209343.98320199</v>
      </c>
      <c r="AH1023" s="101" t="str">
        <f>IF(H1023="shared-count-once",COUNTIFS($A$2:$A$1405,A1023,$B$2:$B$1405,B1023,$E$2:$E$1405,E1023),1)</f>
      </c>
      <c r="AI1023" s="102" t="n">
        <v>301904628.083541</v>
      </c>
      <c r="AJ1023" s="103" t="str">
        <f>IF(AI1023=0,"",Q1023/AI1023)</f>
      </c>
      <c r="AK1023" s="104" t="str">
        <f>IF(AI1023=0,"",R1023/AI1023)</f>
      </c>
      <c r="AL1023" s="105" t="str">
        <f>IF(AI1023=0,"",S1023/AI1023)</f>
      </c>
      <c r="AM1023" s="106" t="str">
        <f>IF(AI1023=0,"",Y1023/AI1023)</f>
      </c>
    </row>
    <row r="1024">
      <c r="A1024" t="s">
        <v>115</v>
      </c>
      <c r="B1024" s="73" t="n">
        <v>2033</v>
      </c>
      <c r="C1024" t="s">
        <v>245</v>
      </c>
      <c r="D1024" t="s">
        <v>225</v>
      </c>
      <c r="E1024" s="74" t="s">
        <v>326</v>
      </c>
      <c r="F1024" s="75" t="s">
        <v>327</v>
      </c>
      <c r="G1024" s="76" t="s">
        <v>249</v>
      </c>
      <c r="H1024" s="77" t="s">
        <v>240</v>
      </c>
      <c r="I1024" s="78" t="s">
        <v>304</v>
      </c>
      <c r="J1024" s="79" t="str">
        <f>IFERROR(INDEX('Cost_Components'!$K$2:$K$28,MATCH(E1024,'Cost_Components'!$A$2:$A$28,0)),"")</f>
      </c>
      <c r="K1024" s="80" t="str">
        <f>IF(OR(L1024="",Z1024="",AA1024="",AB1024=""),"",IF(B1024&lt;AA1024,L1024,IF(B1024&gt;AB1024,Z1024,L1024+(Z1024-L1024)*MIN(MAX((B1024-AA1024+1)/MAX(AB1024-AA1024+1,1),0),1))))</f>
      </c>
      <c r="L1024" s="81" t="str">
        <f>IFERROR(INDEX('Cost_Components'!$S$2:$S$28,MATCH(E1024,'Cost_Components'!$A$2:$A$28,0)),"")</f>
      </c>
      <c r="M1024" s="82" t="str">
        <f>IFERROR(INDEX('Cost_Components'!$L$2:$L$28,MATCH(E1024,'Cost_Components'!$A$2:$A$28,0)),"")</f>
      </c>
      <c r="N1024" s="83" t="str">
        <f>IFERROR(INDEX('Cost_Components'!$P$2:$P$28,MATCH(E1024,'Cost_Components'!$A$2:$A$28,0)),"")</f>
      </c>
      <c r="O1024" s="84" t="str">
        <f>AF1024*J1024</f>
      </c>
      <c r="P1024" s="85" t="str">
        <f>AG1024*J1024</f>
      </c>
      <c r="Q1024" s="86" t="str">
        <f>P1024*L1024*M1024*N1024</f>
      </c>
      <c r="R1024" s="87" t="str">
        <f>O1024*K1024*M1024*N1024</f>
      </c>
      <c r="S1024" s="88" t="str">
        <f>R1024-Q1024</f>
      </c>
      <c r="T1024" s="34" t="str">
        <f>IFERROR(INDEX('Cost_Components'!$R$2:$R$28,MATCH(E1024,'Cost_Components'!$A$2:$A$28,0)),"")</f>
      </c>
      <c r="U1024" s="89" t="str">
        <f>IFERROR(INDEX('Cost_Components'!$Q$2:$Q$28,MATCH(E1024,'Cost_Components'!$A$2:$A$28,0)),"")</f>
      </c>
      <c r="V1024" s="90" t="str">
        <f>1/(1+'Calculation_Assumptions'!$B$5)^(B1024-'Calculation_Assumptions'!$B$2)</f>
      </c>
      <c r="W1024" s="91" t="str">
        <f>Q1024*V1024</f>
      </c>
      <c r="X1024" s="92" t="str">
        <f>R1024*V1024</f>
      </c>
      <c r="Y1024" s="93" t="str">
        <f>S1024*V1024</f>
      </c>
      <c r="Z1024" s="94" t="str">
        <f>IFERROR(INDEX('Cost_Components'!$T$2:$T$28,MATCH(E1024,'Cost_Components'!$A$2:$A$28,0)),"")</f>
      </c>
      <c r="AA1024" s="95" t="str">
        <f>IFERROR(INDEX('Cost_Components'!$U$2:$U$28,MATCH(E1024,'Cost_Components'!$A$2:$A$28,0)),"")</f>
      </c>
      <c r="AB1024" s="96" t="str">
        <f>IFERROR(INDEX('Cost_Components'!$V$2:$V$28,MATCH(E1024,'Cost_Components'!$A$2:$A$28,0)),"")</f>
      </c>
      <c r="AC1024" s="97" t="str">
        <f>IFERROR(INDEX('Cost_Components'!$M$2:$M$28,MATCH(E1024,'Cost_Components'!$A$2:$A$28,0)),"")</f>
      </c>
      <c r="AD1024" s="98" t="str">
        <f>IFERROR(INDEX('Cost_Components'!$N$2:$N$28,MATCH(E1024,'Cost_Components'!$A$2:$A$28,0)),"")</f>
      </c>
      <c r="AE1024" s="34" t="str">
        <f>IFERROR(INDEX('Cost_Components'!$O$2:$O$28,MATCH(E1024,'Cost_Components'!$A$2:$A$28,0)),"")</f>
      </c>
      <c r="AF1024" s="99" t="n">
        <v>6211178.61496272</v>
      </c>
      <c r="AG1024" s="100" t="n">
        <v>6358304.48888944</v>
      </c>
      <c r="AH1024" s="101" t="str">
        <f>IF(H1024="shared-count-once",COUNTIFS($A$2:$A$1405,A1024,$B$2:$B$1405,B1024,$E$2:$E$1405,E1024),1)</f>
      </c>
      <c r="AI1024" s="102" t="n">
        <v>303644277.16916</v>
      </c>
      <c r="AJ1024" s="103" t="str">
        <f>IF(AI1024=0,"",Q1024/AI1024)</f>
      </c>
      <c r="AK1024" s="104" t="str">
        <f>IF(AI1024=0,"",R1024/AI1024)</f>
      </c>
      <c r="AL1024" s="105" t="str">
        <f>IF(AI1024=0,"",S1024/AI1024)</f>
      </c>
      <c r="AM1024" s="106" t="str">
        <f>IF(AI1024=0,"",Y1024/AI1024)</f>
      </c>
    </row>
    <row r="1025">
      <c r="A1025" t="s">
        <v>115</v>
      </c>
      <c r="B1025" s="73" t="n">
        <v>2034</v>
      </c>
      <c r="C1025" t="s">
        <v>245</v>
      </c>
      <c r="D1025" t="s">
        <v>225</v>
      </c>
      <c r="E1025" s="74" t="s">
        <v>326</v>
      </c>
      <c r="F1025" s="75" t="s">
        <v>327</v>
      </c>
      <c r="G1025" s="76" t="s">
        <v>249</v>
      </c>
      <c r="H1025" s="77" t="s">
        <v>240</v>
      </c>
      <c r="I1025" s="78" t="s">
        <v>304</v>
      </c>
      <c r="J1025" s="79" t="str">
        <f>IFERROR(INDEX('Cost_Components'!$K$2:$K$28,MATCH(E1025,'Cost_Components'!$A$2:$A$28,0)),"")</f>
      </c>
      <c r="K1025" s="80" t="str">
        <f>IF(OR(L1025="",Z1025="",AA1025="",AB1025=""),"",IF(B1025&lt;AA1025,L1025,IF(B1025&gt;AB1025,Z1025,L1025+(Z1025-L1025)*MIN(MAX((B1025-AA1025+1)/MAX(AB1025-AA1025+1,1),0),1))))</f>
      </c>
      <c r="L1025" s="81" t="str">
        <f>IFERROR(INDEX('Cost_Components'!$S$2:$S$28,MATCH(E1025,'Cost_Components'!$A$2:$A$28,0)),"")</f>
      </c>
      <c r="M1025" s="82" t="str">
        <f>IFERROR(INDEX('Cost_Components'!$L$2:$L$28,MATCH(E1025,'Cost_Components'!$A$2:$A$28,0)),"")</f>
      </c>
      <c r="N1025" s="83" t="str">
        <f>IFERROR(INDEX('Cost_Components'!$P$2:$P$28,MATCH(E1025,'Cost_Components'!$A$2:$A$28,0)),"")</f>
      </c>
      <c r="O1025" s="84" t="str">
        <f>AF1025*J1025</f>
      </c>
      <c r="P1025" s="85" t="str">
        <f>AG1025*J1025</f>
      </c>
      <c r="Q1025" s="86" t="str">
        <f>P1025*L1025*M1025*N1025</f>
      </c>
      <c r="R1025" s="87" t="str">
        <f>O1025*K1025*M1025*N1025</f>
      </c>
      <c r="S1025" s="88" t="str">
        <f>R1025-Q1025</f>
      </c>
      <c r="T1025" s="34" t="str">
        <f>IFERROR(INDEX('Cost_Components'!$R$2:$R$28,MATCH(E1025,'Cost_Components'!$A$2:$A$28,0)),"")</f>
      </c>
      <c r="U1025" s="89" t="str">
        <f>IFERROR(INDEX('Cost_Components'!$Q$2:$Q$28,MATCH(E1025,'Cost_Components'!$A$2:$A$28,0)),"")</f>
      </c>
      <c r="V1025" s="90" t="str">
        <f>1/(1+'Calculation_Assumptions'!$B$5)^(B1025-'Calculation_Assumptions'!$B$2)</f>
      </c>
      <c r="W1025" s="91" t="str">
        <f>Q1025*V1025</f>
      </c>
      <c r="X1025" s="92" t="str">
        <f>R1025*V1025</f>
      </c>
      <c r="Y1025" s="93" t="str">
        <f>S1025*V1025</f>
      </c>
      <c r="Z1025" s="94" t="str">
        <f>IFERROR(INDEX('Cost_Components'!$T$2:$T$28,MATCH(E1025,'Cost_Components'!$A$2:$A$28,0)),"")</f>
      </c>
      <c r="AA1025" s="95" t="str">
        <f>IFERROR(INDEX('Cost_Components'!$U$2:$U$28,MATCH(E1025,'Cost_Components'!$A$2:$A$28,0)),"")</f>
      </c>
      <c r="AB1025" s="96" t="str">
        <f>IFERROR(INDEX('Cost_Components'!$V$2:$V$28,MATCH(E1025,'Cost_Components'!$A$2:$A$28,0)),"")</f>
      </c>
      <c r="AC1025" s="97" t="str">
        <f>IFERROR(INDEX('Cost_Components'!$M$2:$M$28,MATCH(E1025,'Cost_Components'!$A$2:$A$28,0)),"")</f>
      </c>
      <c r="AD1025" s="98" t="str">
        <f>IFERROR(INDEX('Cost_Components'!$N$2:$N$28,MATCH(E1025,'Cost_Components'!$A$2:$A$28,0)),"")</f>
      </c>
      <c r="AE1025" s="34" t="str">
        <f>IFERROR(INDEX('Cost_Components'!$O$2:$O$28,MATCH(E1025,'Cost_Components'!$A$2:$A$28,0)),"")</f>
      </c>
      <c r="AF1025" s="99" t="n">
        <v>6329656.79523089</v>
      </c>
      <c r="AG1025" s="100" t="n">
        <v>6507440.80823556</v>
      </c>
      <c r="AH1025" s="101" t="str">
        <f>IF(H1025="shared-count-once",COUNTIFS($A$2:$A$1405,A1025,$B$2:$B$1405,B1025,$E$2:$E$1405,E1025),1)</f>
      </c>
      <c r="AI1025" s="102" t="n">
        <v>305332541.184984</v>
      </c>
      <c r="AJ1025" s="103" t="str">
        <f>IF(AI1025=0,"",Q1025/AI1025)</f>
      </c>
      <c r="AK1025" s="104" t="str">
        <f>IF(AI1025=0,"",R1025/AI1025)</f>
      </c>
      <c r="AL1025" s="105" t="str">
        <f>IF(AI1025=0,"",S1025/AI1025)</f>
      </c>
      <c r="AM1025" s="106" t="str">
        <f>IF(AI1025=0,"",Y1025/AI1025)</f>
      </c>
    </row>
    <row r="1026">
      <c r="A1026" t="s">
        <v>115</v>
      </c>
      <c r="B1026" s="73" t="n">
        <v>2035</v>
      </c>
      <c r="C1026" t="s">
        <v>245</v>
      </c>
      <c r="D1026" t="s">
        <v>225</v>
      </c>
      <c r="E1026" s="74" t="s">
        <v>326</v>
      </c>
      <c r="F1026" s="75" t="s">
        <v>327</v>
      </c>
      <c r="G1026" s="76" t="s">
        <v>249</v>
      </c>
      <c r="H1026" s="77" t="s">
        <v>240</v>
      </c>
      <c r="I1026" s="78" t="s">
        <v>304</v>
      </c>
      <c r="J1026" s="79" t="str">
        <f>IFERROR(INDEX('Cost_Components'!$K$2:$K$28,MATCH(E1026,'Cost_Components'!$A$2:$A$28,0)),"")</f>
      </c>
      <c r="K1026" s="80" t="str">
        <f>IF(OR(L1026="",Z1026="",AA1026="",AB1026=""),"",IF(B1026&lt;AA1026,L1026,IF(B1026&gt;AB1026,Z1026,L1026+(Z1026-L1026)*MIN(MAX((B1026-AA1026+1)/MAX(AB1026-AA1026+1,1),0),1))))</f>
      </c>
      <c r="L1026" s="81" t="str">
        <f>IFERROR(INDEX('Cost_Components'!$S$2:$S$28,MATCH(E1026,'Cost_Components'!$A$2:$A$28,0)),"")</f>
      </c>
      <c r="M1026" s="82" t="str">
        <f>IFERROR(INDEX('Cost_Components'!$L$2:$L$28,MATCH(E1026,'Cost_Components'!$A$2:$A$28,0)),"")</f>
      </c>
      <c r="N1026" s="83" t="str">
        <f>IFERROR(INDEX('Cost_Components'!$P$2:$P$28,MATCH(E1026,'Cost_Components'!$A$2:$A$28,0)),"")</f>
      </c>
      <c r="O1026" s="84" t="str">
        <f>AF1026*J1026</f>
      </c>
      <c r="P1026" s="85" t="str">
        <f>AG1026*J1026</f>
      </c>
      <c r="Q1026" s="86" t="str">
        <f>P1026*L1026*M1026*N1026</f>
      </c>
      <c r="R1026" s="87" t="str">
        <f>O1026*K1026*M1026*N1026</f>
      </c>
      <c r="S1026" s="88" t="str">
        <f>R1026-Q1026</f>
      </c>
      <c r="T1026" s="34" t="str">
        <f>IFERROR(INDEX('Cost_Components'!$R$2:$R$28,MATCH(E1026,'Cost_Components'!$A$2:$A$28,0)),"")</f>
      </c>
      <c r="U1026" s="89" t="str">
        <f>IFERROR(INDEX('Cost_Components'!$Q$2:$Q$28,MATCH(E1026,'Cost_Components'!$A$2:$A$28,0)),"")</f>
      </c>
      <c r="V1026" s="90" t="str">
        <f>1/(1+'Calculation_Assumptions'!$B$5)^(B1026-'Calculation_Assumptions'!$B$2)</f>
      </c>
      <c r="W1026" s="91" t="str">
        <f>Q1026*V1026</f>
      </c>
      <c r="X1026" s="92" t="str">
        <f>R1026*V1026</f>
      </c>
      <c r="Y1026" s="93" t="str">
        <f>S1026*V1026</f>
      </c>
      <c r="Z1026" s="94" t="str">
        <f>IFERROR(INDEX('Cost_Components'!$T$2:$T$28,MATCH(E1026,'Cost_Components'!$A$2:$A$28,0)),"")</f>
      </c>
      <c r="AA1026" s="95" t="str">
        <f>IFERROR(INDEX('Cost_Components'!$U$2:$U$28,MATCH(E1026,'Cost_Components'!$A$2:$A$28,0)),"")</f>
      </c>
      <c r="AB1026" s="96" t="str">
        <f>IFERROR(INDEX('Cost_Components'!$V$2:$V$28,MATCH(E1026,'Cost_Components'!$A$2:$A$28,0)),"")</f>
      </c>
      <c r="AC1026" s="97" t="str">
        <f>IFERROR(INDEX('Cost_Components'!$M$2:$M$28,MATCH(E1026,'Cost_Components'!$A$2:$A$28,0)),"")</f>
      </c>
      <c r="AD1026" s="98" t="str">
        <f>IFERROR(INDEX('Cost_Components'!$N$2:$N$28,MATCH(E1026,'Cost_Components'!$A$2:$A$28,0)),"")</f>
      </c>
      <c r="AE1026" s="34" t="str">
        <f>IFERROR(INDEX('Cost_Components'!$O$2:$O$28,MATCH(E1026,'Cost_Components'!$A$2:$A$28,0)),"")</f>
      </c>
      <c r="AF1026" s="99" t="n">
        <v>6445874.27640071</v>
      </c>
      <c r="AG1026" s="100" t="n">
        <v>6656625.86824922</v>
      </c>
      <c r="AH1026" s="101" t="str">
        <f>IF(H1026="shared-count-once",COUNTIFS($A$2:$A$1405,A1026,$B$2:$B$1405,B1026,$E$2:$E$1405,E1026),1)</f>
      </c>
      <c r="AI1026" s="102" t="n">
        <v>306964650.16712</v>
      </c>
      <c r="AJ1026" s="103" t="str">
        <f>IF(AI1026=0,"",Q1026/AI1026)</f>
      </c>
      <c r="AK1026" s="104" t="str">
        <f>IF(AI1026=0,"",R1026/AI1026)</f>
      </c>
      <c r="AL1026" s="105" t="str">
        <f>IF(AI1026=0,"",S1026/AI1026)</f>
      </c>
      <c r="AM1026" s="106" t="str">
        <f>IF(AI1026=0,"",Y1026/AI1026)</f>
      </c>
    </row>
    <row r="1027">
      <c r="A1027" t="s">
        <v>115</v>
      </c>
      <c r="B1027" s="73" t="n">
        <v>2036</v>
      </c>
      <c r="C1027" t="s">
        <v>245</v>
      </c>
      <c r="D1027" t="s">
        <v>225</v>
      </c>
      <c r="E1027" s="74" t="s">
        <v>326</v>
      </c>
      <c r="F1027" s="75" t="s">
        <v>327</v>
      </c>
      <c r="G1027" s="76" t="s">
        <v>249</v>
      </c>
      <c r="H1027" s="77" t="s">
        <v>240</v>
      </c>
      <c r="I1027" s="78" t="s">
        <v>304</v>
      </c>
      <c r="J1027" s="79" t="str">
        <f>IFERROR(INDEX('Cost_Components'!$K$2:$K$28,MATCH(E1027,'Cost_Components'!$A$2:$A$28,0)),"")</f>
      </c>
      <c r="K1027" s="80" t="str">
        <f>IF(OR(L1027="",Z1027="",AA1027="",AB1027=""),"",IF(B1027&lt;AA1027,L1027,IF(B1027&gt;AB1027,Z1027,L1027+(Z1027-L1027)*MIN(MAX((B1027-AA1027+1)/MAX(AB1027-AA1027+1,1),0),1))))</f>
      </c>
      <c r="L1027" s="81" t="str">
        <f>IFERROR(INDEX('Cost_Components'!$S$2:$S$28,MATCH(E1027,'Cost_Components'!$A$2:$A$28,0)),"")</f>
      </c>
      <c r="M1027" s="82" t="str">
        <f>IFERROR(INDEX('Cost_Components'!$L$2:$L$28,MATCH(E1027,'Cost_Components'!$A$2:$A$28,0)),"")</f>
      </c>
      <c r="N1027" s="83" t="str">
        <f>IFERROR(INDEX('Cost_Components'!$P$2:$P$28,MATCH(E1027,'Cost_Components'!$A$2:$A$28,0)),"")</f>
      </c>
      <c r="O1027" s="84" t="str">
        <f>AF1027*J1027</f>
      </c>
      <c r="P1027" s="85" t="str">
        <f>AG1027*J1027</f>
      </c>
      <c r="Q1027" s="86" t="str">
        <f>P1027*L1027*M1027*N1027</f>
      </c>
      <c r="R1027" s="87" t="str">
        <f>O1027*K1027*M1027*N1027</f>
      </c>
      <c r="S1027" s="88" t="str">
        <f>R1027-Q1027</f>
      </c>
      <c r="T1027" s="34" t="str">
        <f>IFERROR(INDEX('Cost_Components'!$R$2:$R$28,MATCH(E1027,'Cost_Components'!$A$2:$A$28,0)),"")</f>
      </c>
      <c r="U1027" s="89" t="str">
        <f>IFERROR(INDEX('Cost_Components'!$Q$2:$Q$28,MATCH(E1027,'Cost_Components'!$A$2:$A$28,0)),"")</f>
      </c>
      <c r="V1027" s="90" t="str">
        <f>1/(1+'Calculation_Assumptions'!$B$5)^(B1027-'Calculation_Assumptions'!$B$2)</f>
      </c>
      <c r="W1027" s="91" t="str">
        <f>Q1027*V1027</f>
      </c>
      <c r="X1027" s="92" t="str">
        <f>R1027*V1027</f>
      </c>
      <c r="Y1027" s="93" t="str">
        <f>S1027*V1027</f>
      </c>
      <c r="Z1027" s="94" t="str">
        <f>IFERROR(INDEX('Cost_Components'!$T$2:$T$28,MATCH(E1027,'Cost_Components'!$A$2:$A$28,0)),"")</f>
      </c>
      <c r="AA1027" s="95" t="str">
        <f>IFERROR(INDEX('Cost_Components'!$U$2:$U$28,MATCH(E1027,'Cost_Components'!$A$2:$A$28,0)),"")</f>
      </c>
      <c r="AB1027" s="96" t="str">
        <f>IFERROR(INDEX('Cost_Components'!$V$2:$V$28,MATCH(E1027,'Cost_Components'!$A$2:$A$28,0)),"")</f>
      </c>
      <c r="AC1027" s="97" t="str">
        <f>IFERROR(INDEX('Cost_Components'!$M$2:$M$28,MATCH(E1027,'Cost_Components'!$A$2:$A$28,0)),"")</f>
      </c>
      <c r="AD1027" s="98" t="str">
        <f>IFERROR(INDEX('Cost_Components'!$N$2:$N$28,MATCH(E1027,'Cost_Components'!$A$2:$A$28,0)),"")</f>
      </c>
      <c r="AE1027" s="34" t="str">
        <f>IFERROR(INDEX('Cost_Components'!$O$2:$O$28,MATCH(E1027,'Cost_Components'!$A$2:$A$28,0)),"")</f>
      </c>
      <c r="AF1027" s="99" t="n">
        <v>6559871.35775374</v>
      </c>
      <c r="AG1027" s="100" t="n">
        <v>6805905.87886533</v>
      </c>
      <c r="AH1027" s="101" t="str">
        <f>IF(H1027="shared-count-once",COUNTIFS($A$2:$A$1405,A1027,$B$2:$B$1405,B1027,$E$2:$E$1405,E1027),1)</f>
      </c>
      <c r="AI1027" s="102" t="n">
        <v>308542769.756622</v>
      </c>
      <c r="AJ1027" s="103" t="str">
        <f>IF(AI1027=0,"",Q1027/AI1027)</f>
      </c>
      <c r="AK1027" s="104" t="str">
        <f>IF(AI1027=0,"",R1027/AI1027)</f>
      </c>
      <c r="AL1027" s="105" t="str">
        <f>IF(AI1027=0,"",S1027/AI1027)</f>
      </c>
      <c r="AM1027" s="106" t="str">
        <f>IF(AI1027=0,"",Y1027/AI1027)</f>
      </c>
    </row>
    <row r="1028">
      <c r="A1028" t="s">
        <v>115</v>
      </c>
      <c r="B1028" s="73" t="n">
        <v>2037</v>
      </c>
      <c r="C1028" t="s">
        <v>245</v>
      </c>
      <c r="D1028" t="s">
        <v>225</v>
      </c>
      <c r="E1028" s="74" t="s">
        <v>326</v>
      </c>
      <c r="F1028" s="75" t="s">
        <v>327</v>
      </c>
      <c r="G1028" s="76" t="s">
        <v>249</v>
      </c>
      <c r="H1028" s="77" t="s">
        <v>240</v>
      </c>
      <c r="I1028" s="78" t="s">
        <v>304</v>
      </c>
      <c r="J1028" s="79" t="str">
        <f>IFERROR(INDEX('Cost_Components'!$K$2:$K$28,MATCH(E1028,'Cost_Components'!$A$2:$A$28,0)),"")</f>
      </c>
      <c r="K1028" s="80" t="str">
        <f>IF(OR(L1028="",Z1028="",AA1028="",AB1028=""),"",IF(B1028&lt;AA1028,L1028,IF(B1028&gt;AB1028,Z1028,L1028+(Z1028-L1028)*MIN(MAX((B1028-AA1028+1)/MAX(AB1028-AA1028+1,1),0),1))))</f>
      </c>
      <c r="L1028" s="81" t="str">
        <f>IFERROR(INDEX('Cost_Components'!$S$2:$S$28,MATCH(E1028,'Cost_Components'!$A$2:$A$28,0)),"")</f>
      </c>
      <c r="M1028" s="82" t="str">
        <f>IFERROR(INDEX('Cost_Components'!$L$2:$L$28,MATCH(E1028,'Cost_Components'!$A$2:$A$28,0)),"")</f>
      </c>
      <c r="N1028" s="83" t="str">
        <f>IFERROR(INDEX('Cost_Components'!$P$2:$P$28,MATCH(E1028,'Cost_Components'!$A$2:$A$28,0)),"")</f>
      </c>
      <c r="O1028" s="84" t="str">
        <f>AF1028*J1028</f>
      </c>
      <c r="P1028" s="85" t="str">
        <f>AG1028*J1028</f>
      </c>
      <c r="Q1028" s="86" t="str">
        <f>P1028*L1028*M1028*N1028</f>
      </c>
      <c r="R1028" s="87" t="str">
        <f>O1028*K1028*M1028*N1028</f>
      </c>
      <c r="S1028" s="88" t="str">
        <f>R1028-Q1028</f>
      </c>
      <c r="T1028" s="34" t="str">
        <f>IFERROR(INDEX('Cost_Components'!$R$2:$R$28,MATCH(E1028,'Cost_Components'!$A$2:$A$28,0)),"")</f>
      </c>
      <c r="U1028" s="89" t="str">
        <f>IFERROR(INDEX('Cost_Components'!$Q$2:$Q$28,MATCH(E1028,'Cost_Components'!$A$2:$A$28,0)),"")</f>
      </c>
      <c r="V1028" s="90" t="str">
        <f>1/(1+'Calculation_Assumptions'!$B$5)^(B1028-'Calculation_Assumptions'!$B$2)</f>
      </c>
      <c r="W1028" s="91" t="str">
        <f>Q1028*V1028</f>
      </c>
      <c r="X1028" s="92" t="str">
        <f>R1028*V1028</f>
      </c>
      <c r="Y1028" s="93" t="str">
        <f>S1028*V1028</f>
      </c>
      <c r="Z1028" s="94" t="str">
        <f>IFERROR(INDEX('Cost_Components'!$T$2:$T$28,MATCH(E1028,'Cost_Components'!$A$2:$A$28,0)),"")</f>
      </c>
      <c r="AA1028" s="95" t="str">
        <f>IFERROR(INDEX('Cost_Components'!$U$2:$U$28,MATCH(E1028,'Cost_Components'!$A$2:$A$28,0)),"")</f>
      </c>
      <c r="AB1028" s="96" t="str">
        <f>IFERROR(INDEX('Cost_Components'!$V$2:$V$28,MATCH(E1028,'Cost_Components'!$A$2:$A$28,0)),"")</f>
      </c>
      <c r="AC1028" s="97" t="str">
        <f>IFERROR(INDEX('Cost_Components'!$M$2:$M$28,MATCH(E1028,'Cost_Components'!$A$2:$A$28,0)),"")</f>
      </c>
      <c r="AD1028" s="98" t="str">
        <f>IFERROR(INDEX('Cost_Components'!$N$2:$N$28,MATCH(E1028,'Cost_Components'!$A$2:$A$28,0)),"")</f>
      </c>
      <c r="AE1028" s="34" t="str">
        <f>IFERROR(INDEX('Cost_Components'!$O$2:$O$28,MATCH(E1028,'Cost_Components'!$A$2:$A$28,0)),"")</f>
      </c>
      <c r="AF1028" s="99" t="n">
        <v>6671801.48675842</v>
      </c>
      <c r="AG1028" s="100" t="n">
        <v>6955395.70671767</v>
      </c>
      <c r="AH1028" s="101" t="str">
        <f>IF(H1028="shared-count-once",COUNTIFS($A$2:$A$1405,A1028,$B$2:$B$1405,B1028,$E$2:$E$1405,E1028),1)</f>
      </c>
      <c r="AI1028" s="102" t="n">
        <v>310068287.63643</v>
      </c>
      <c r="AJ1028" s="103" t="str">
        <f>IF(AI1028=0,"",Q1028/AI1028)</f>
      </c>
      <c r="AK1028" s="104" t="str">
        <f>IF(AI1028=0,"",R1028/AI1028)</f>
      </c>
      <c r="AL1028" s="105" t="str">
        <f>IF(AI1028=0,"",S1028/AI1028)</f>
      </c>
      <c r="AM1028" s="106" t="str">
        <f>IF(AI1028=0,"",Y1028/AI1028)</f>
      </c>
    </row>
    <row r="1029">
      <c r="A1029" t="s">
        <v>115</v>
      </c>
      <c r="B1029" s="73" t="n">
        <v>2038</v>
      </c>
      <c r="C1029" t="s">
        <v>245</v>
      </c>
      <c r="D1029" t="s">
        <v>225</v>
      </c>
      <c r="E1029" s="74" t="s">
        <v>326</v>
      </c>
      <c r="F1029" s="75" t="s">
        <v>327</v>
      </c>
      <c r="G1029" s="76" t="s">
        <v>249</v>
      </c>
      <c r="H1029" s="77" t="s">
        <v>240</v>
      </c>
      <c r="I1029" s="78" t="s">
        <v>304</v>
      </c>
      <c r="J1029" s="79" t="str">
        <f>IFERROR(INDEX('Cost_Components'!$K$2:$K$28,MATCH(E1029,'Cost_Components'!$A$2:$A$28,0)),"")</f>
      </c>
      <c r="K1029" s="80" t="str">
        <f>IF(OR(L1029="",Z1029="",AA1029="",AB1029=""),"",IF(B1029&lt;AA1029,L1029,IF(B1029&gt;AB1029,Z1029,L1029+(Z1029-L1029)*MIN(MAX((B1029-AA1029+1)/MAX(AB1029-AA1029+1,1),0),1))))</f>
      </c>
      <c r="L1029" s="81" t="str">
        <f>IFERROR(INDEX('Cost_Components'!$S$2:$S$28,MATCH(E1029,'Cost_Components'!$A$2:$A$28,0)),"")</f>
      </c>
      <c r="M1029" s="82" t="str">
        <f>IFERROR(INDEX('Cost_Components'!$L$2:$L$28,MATCH(E1029,'Cost_Components'!$A$2:$A$28,0)),"")</f>
      </c>
      <c r="N1029" s="83" t="str">
        <f>IFERROR(INDEX('Cost_Components'!$P$2:$P$28,MATCH(E1029,'Cost_Components'!$A$2:$A$28,0)),"")</f>
      </c>
      <c r="O1029" s="84" t="str">
        <f>AF1029*J1029</f>
      </c>
      <c r="P1029" s="85" t="str">
        <f>AG1029*J1029</f>
      </c>
      <c r="Q1029" s="86" t="str">
        <f>P1029*L1029*M1029*N1029</f>
      </c>
      <c r="R1029" s="87" t="str">
        <f>O1029*K1029*M1029*N1029</f>
      </c>
      <c r="S1029" s="88" t="str">
        <f>R1029-Q1029</f>
      </c>
      <c r="T1029" s="34" t="str">
        <f>IFERROR(INDEX('Cost_Components'!$R$2:$R$28,MATCH(E1029,'Cost_Components'!$A$2:$A$28,0)),"")</f>
      </c>
      <c r="U1029" s="89" t="str">
        <f>IFERROR(INDEX('Cost_Components'!$Q$2:$Q$28,MATCH(E1029,'Cost_Components'!$A$2:$A$28,0)),"")</f>
      </c>
      <c r="V1029" s="90" t="str">
        <f>1/(1+'Calculation_Assumptions'!$B$5)^(B1029-'Calculation_Assumptions'!$B$2)</f>
      </c>
      <c r="W1029" s="91" t="str">
        <f>Q1029*V1029</f>
      </c>
      <c r="X1029" s="92" t="str">
        <f>R1029*V1029</f>
      </c>
      <c r="Y1029" s="93" t="str">
        <f>S1029*V1029</f>
      </c>
      <c r="Z1029" s="94" t="str">
        <f>IFERROR(INDEX('Cost_Components'!$T$2:$T$28,MATCH(E1029,'Cost_Components'!$A$2:$A$28,0)),"")</f>
      </c>
      <c r="AA1029" s="95" t="str">
        <f>IFERROR(INDEX('Cost_Components'!$U$2:$U$28,MATCH(E1029,'Cost_Components'!$A$2:$A$28,0)),"")</f>
      </c>
      <c r="AB1029" s="96" t="str">
        <f>IFERROR(INDEX('Cost_Components'!$V$2:$V$28,MATCH(E1029,'Cost_Components'!$A$2:$A$28,0)),"")</f>
      </c>
      <c r="AC1029" s="97" t="str">
        <f>IFERROR(INDEX('Cost_Components'!$M$2:$M$28,MATCH(E1029,'Cost_Components'!$A$2:$A$28,0)),"")</f>
      </c>
      <c r="AD1029" s="98" t="str">
        <f>IFERROR(INDEX('Cost_Components'!$N$2:$N$28,MATCH(E1029,'Cost_Components'!$A$2:$A$28,0)),"")</f>
      </c>
      <c r="AE1029" s="34" t="str">
        <f>IFERROR(INDEX('Cost_Components'!$O$2:$O$28,MATCH(E1029,'Cost_Components'!$A$2:$A$28,0)),"")</f>
      </c>
      <c r="AF1029" s="99" t="n">
        <v>6783634.88526299</v>
      </c>
      <c r="AG1029" s="100" t="n">
        <v>7107479.82856744</v>
      </c>
      <c r="AH1029" s="101" t="str">
        <f>IF(H1029="shared-count-once",COUNTIFS($A$2:$A$1405,A1029,$B$2:$B$1405,B1029,$E$2:$E$1405,E1029),1)</f>
      </c>
      <c r="AI1029" s="102" t="n">
        <v>311532999.13163</v>
      </c>
      <c r="AJ1029" s="103" t="str">
        <f>IF(AI1029=0,"",Q1029/AI1029)</f>
      </c>
      <c r="AK1029" s="104" t="str">
        <f>IF(AI1029=0,"",R1029/AI1029)</f>
      </c>
      <c r="AL1029" s="105" t="str">
        <f>IF(AI1029=0,"",S1029/AI1029)</f>
      </c>
      <c r="AM1029" s="106" t="str">
        <f>IF(AI1029=0,"",Y1029/AI1029)</f>
      </c>
    </row>
    <row r="1030">
      <c r="A1030" t="s">
        <v>115</v>
      </c>
      <c r="B1030" s="73" t="n">
        <v>2039</v>
      </c>
      <c r="C1030" t="s">
        <v>245</v>
      </c>
      <c r="D1030" t="s">
        <v>225</v>
      </c>
      <c r="E1030" s="74" t="s">
        <v>326</v>
      </c>
      <c r="F1030" s="75" t="s">
        <v>327</v>
      </c>
      <c r="G1030" s="76" t="s">
        <v>249</v>
      </c>
      <c r="H1030" s="77" t="s">
        <v>240</v>
      </c>
      <c r="I1030" s="78" t="s">
        <v>304</v>
      </c>
      <c r="J1030" s="79" t="str">
        <f>IFERROR(INDEX('Cost_Components'!$K$2:$K$28,MATCH(E1030,'Cost_Components'!$A$2:$A$28,0)),"")</f>
      </c>
      <c r="K1030" s="80" t="str">
        <f>IF(OR(L1030="",Z1030="",AA1030="",AB1030=""),"",IF(B1030&lt;AA1030,L1030,IF(B1030&gt;AB1030,Z1030,L1030+(Z1030-L1030)*MIN(MAX((B1030-AA1030+1)/MAX(AB1030-AA1030+1,1),0),1))))</f>
      </c>
      <c r="L1030" s="81" t="str">
        <f>IFERROR(INDEX('Cost_Components'!$S$2:$S$28,MATCH(E1030,'Cost_Components'!$A$2:$A$28,0)),"")</f>
      </c>
      <c r="M1030" s="82" t="str">
        <f>IFERROR(INDEX('Cost_Components'!$L$2:$L$28,MATCH(E1030,'Cost_Components'!$A$2:$A$28,0)),"")</f>
      </c>
      <c r="N1030" s="83" t="str">
        <f>IFERROR(INDEX('Cost_Components'!$P$2:$P$28,MATCH(E1030,'Cost_Components'!$A$2:$A$28,0)),"")</f>
      </c>
      <c r="O1030" s="84" t="str">
        <f>AF1030*J1030</f>
      </c>
      <c r="P1030" s="85" t="str">
        <f>AG1030*J1030</f>
      </c>
      <c r="Q1030" s="86" t="str">
        <f>P1030*L1030*M1030*N1030</f>
      </c>
      <c r="R1030" s="87" t="str">
        <f>O1030*K1030*M1030*N1030</f>
      </c>
      <c r="S1030" s="88" t="str">
        <f>R1030-Q1030</f>
      </c>
      <c r="T1030" s="34" t="str">
        <f>IFERROR(INDEX('Cost_Components'!$R$2:$R$28,MATCH(E1030,'Cost_Components'!$A$2:$A$28,0)),"")</f>
      </c>
      <c r="U1030" s="89" t="str">
        <f>IFERROR(INDEX('Cost_Components'!$Q$2:$Q$28,MATCH(E1030,'Cost_Components'!$A$2:$A$28,0)),"")</f>
      </c>
      <c r="V1030" s="90" t="str">
        <f>1/(1+'Calculation_Assumptions'!$B$5)^(B1030-'Calculation_Assumptions'!$B$2)</f>
      </c>
      <c r="W1030" s="91" t="str">
        <f>Q1030*V1030</f>
      </c>
      <c r="X1030" s="92" t="str">
        <f>R1030*V1030</f>
      </c>
      <c r="Y1030" s="93" t="str">
        <f>S1030*V1030</f>
      </c>
      <c r="Z1030" s="94" t="str">
        <f>IFERROR(INDEX('Cost_Components'!$T$2:$T$28,MATCH(E1030,'Cost_Components'!$A$2:$A$28,0)),"")</f>
      </c>
      <c r="AA1030" s="95" t="str">
        <f>IFERROR(INDEX('Cost_Components'!$U$2:$U$28,MATCH(E1030,'Cost_Components'!$A$2:$A$28,0)),"")</f>
      </c>
      <c r="AB1030" s="96" t="str">
        <f>IFERROR(INDEX('Cost_Components'!$V$2:$V$28,MATCH(E1030,'Cost_Components'!$A$2:$A$28,0)),"")</f>
      </c>
      <c r="AC1030" s="97" t="str">
        <f>IFERROR(INDEX('Cost_Components'!$M$2:$M$28,MATCH(E1030,'Cost_Components'!$A$2:$A$28,0)),"")</f>
      </c>
      <c r="AD1030" s="98" t="str">
        <f>IFERROR(INDEX('Cost_Components'!$N$2:$N$28,MATCH(E1030,'Cost_Components'!$A$2:$A$28,0)),"")</f>
      </c>
      <c r="AE1030" s="34" t="str">
        <f>IFERROR(INDEX('Cost_Components'!$O$2:$O$28,MATCH(E1030,'Cost_Components'!$A$2:$A$28,0)),"")</f>
      </c>
      <c r="AF1030" s="99" t="n">
        <v>6892299.86631974</v>
      </c>
      <c r="AG1030" s="100" t="n">
        <v>7258472.95735979</v>
      </c>
      <c r="AH1030" s="101" t="str">
        <f>IF(H1030="shared-count-once",COUNTIFS($A$2:$A$1405,A1030,$B$2:$B$1405,B1030,$E$2:$E$1405,E1030),1)</f>
      </c>
      <c r="AI1030" s="102" t="n">
        <v>312936391.858479</v>
      </c>
      <c r="AJ1030" s="103" t="str">
        <f>IF(AI1030=0,"",Q1030/AI1030)</f>
      </c>
      <c r="AK1030" s="104" t="str">
        <f>IF(AI1030=0,"",R1030/AI1030)</f>
      </c>
      <c r="AL1030" s="105" t="str">
        <f>IF(AI1030=0,"",S1030/AI1030)</f>
      </c>
      <c r="AM1030" s="106" t="str">
        <f>IF(AI1030=0,"",Y1030/AI1030)</f>
      </c>
    </row>
    <row r="1031">
      <c r="A1031" t="s">
        <v>115</v>
      </c>
      <c r="B1031" s="73" t="n">
        <v>2040</v>
      </c>
      <c r="C1031" t="s">
        <v>245</v>
      </c>
      <c r="D1031" t="s">
        <v>225</v>
      </c>
      <c r="E1031" s="74" t="s">
        <v>326</v>
      </c>
      <c r="F1031" s="75" t="s">
        <v>327</v>
      </c>
      <c r="G1031" s="76" t="s">
        <v>249</v>
      </c>
      <c r="H1031" s="77" t="s">
        <v>240</v>
      </c>
      <c r="I1031" s="78" t="s">
        <v>304</v>
      </c>
      <c r="J1031" s="79" t="str">
        <f>IFERROR(INDEX('Cost_Components'!$K$2:$K$28,MATCH(E1031,'Cost_Components'!$A$2:$A$28,0)),"")</f>
      </c>
      <c r="K1031" s="80" t="str">
        <f>IF(OR(L1031="",Z1031="",AA1031="",AB1031=""),"",IF(B1031&lt;AA1031,L1031,IF(B1031&gt;AB1031,Z1031,L1031+(Z1031-L1031)*MIN(MAX((B1031-AA1031+1)/MAX(AB1031-AA1031+1,1),0),1))))</f>
      </c>
      <c r="L1031" s="81" t="str">
        <f>IFERROR(INDEX('Cost_Components'!$S$2:$S$28,MATCH(E1031,'Cost_Components'!$A$2:$A$28,0)),"")</f>
      </c>
      <c r="M1031" s="82" t="str">
        <f>IFERROR(INDEX('Cost_Components'!$L$2:$L$28,MATCH(E1031,'Cost_Components'!$A$2:$A$28,0)),"")</f>
      </c>
      <c r="N1031" s="83" t="str">
        <f>IFERROR(INDEX('Cost_Components'!$P$2:$P$28,MATCH(E1031,'Cost_Components'!$A$2:$A$28,0)),"")</f>
      </c>
      <c r="O1031" s="84" t="str">
        <f>AF1031*J1031</f>
      </c>
      <c r="P1031" s="85" t="str">
        <f>AG1031*J1031</f>
      </c>
      <c r="Q1031" s="86" t="str">
        <f>P1031*L1031*M1031*N1031</f>
      </c>
      <c r="R1031" s="87" t="str">
        <f>O1031*K1031*M1031*N1031</f>
      </c>
      <c r="S1031" s="88" t="str">
        <f>R1031-Q1031</f>
      </c>
      <c r="T1031" s="34" t="str">
        <f>IFERROR(INDEX('Cost_Components'!$R$2:$R$28,MATCH(E1031,'Cost_Components'!$A$2:$A$28,0)),"")</f>
      </c>
      <c r="U1031" s="89" t="str">
        <f>IFERROR(INDEX('Cost_Components'!$Q$2:$Q$28,MATCH(E1031,'Cost_Components'!$A$2:$A$28,0)),"")</f>
      </c>
      <c r="V1031" s="90" t="str">
        <f>1/(1+'Calculation_Assumptions'!$B$5)^(B1031-'Calculation_Assumptions'!$B$2)</f>
      </c>
      <c r="W1031" s="91" t="str">
        <f>Q1031*V1031</f>
      </c>
      <c r="X1031" s="92" t="str">
        <f>R1031*V1031</f>
      </c>
      <c r="Y1031" s="93" t="str">
        <f>S1031*V1031</f>
      </c>
      <c r="Z1031" s="94" t="str">
        <f>IFERROR(INDEX('Cost_Components'!$T$2:$T$28,MATCH(E1031,'Cost_Components'!$A$2:$A$28,0)),"")</f>
      </c>
      <c r="AA1031" s="95" t="str">
        <f>IFERROR(INDEX('Cost_Components'!$U$2:$U$28,MATCH(E1031,'Cost_Components'!$A$2:$A$28,0)),"")</f>
      </c>
      <c r="AB1031" s="96" t="str">
        <f>IFERROR(INDEX('Cost_Components'!$V$2:$V$28,MATCH(E1031,'Cost_Components'!$A$2:$A$28,0)),"")</f>
      </c>
      <c r="AC1031" s="97" t="str">
        <f>IFERROR(INDEX('Cost_Components'!$M$2:$M$28,MATCH(E1031,'Cost_Components'!$A$2:$A$28,0)),"")</f>
      </c>
      <c r="AD1031" s="98" t="str">
        <f>IFERROR(INDEX('Cost_Components'!$N$2:$N$28,MATCH(E1031,'Cost_Components'!$A$2:$A$28,0)),"")</f>
      </c>
      <c r="AE1031" s="34" t="str">
        <f>IFERROR(INDEX('Cost_Components'!$O$2:$O$28,MATCH(E1031,'Cost_Components'!$A$2:$A$28,0)),"")</f>
      </c>
      <c r="AF1031" s="99" t="n">
        <v>6997313.35717309</v>
      </c>
      <c r="AG1031" s="100" t="n">
        <v>7407686.47207674</v>
      </c>
      <c r="AH1031" s="101" t="str">
        <f>IF(H1031="shared-count-once",COUNTIFS($A$2:$A$1405,A1031,$B$2:$B$1405,B1031,$E$2:$E$1405,E1031),1)</f>
      </c>
      <c r="AI1031" s="102" t="n">
        <v>314265537.410829</v>
      </c>
      <c r="AJ1031" s="103" t="str">
        <f>IF(AI1031=0,"",Q1031/AI1031)</f>
      </c>
      <c r="AK1031" s="104" t="str">
        <f>IF(AI1031=0,"",R1031/AI1031)</f>
      </c>
      <c r="AL1031" s="105" t="str">
        <f>IF(AI1031=0,"",S1031/AI1031)</f>
      </c>
      <c r="AM1031" s="106" t="str">
        <f>IF(AI1031=0,"",Y1031/AI1031)</f>
      </c>
    </row>
    <row r="1032">
      <c r="A1032" t="s">
        <v>115</v>
      </c>
      <c r="B1032" s="73" t="n">
        <v>2041</v>
      </c>
      <c r="C1032" t="s">
        <v>245</v>
      </c>
      <c r="D1032" t="s">
        <v>225</v>
      </c>
      <c r="E1032" s="74" t="s">
        <v>326</v>
      </c>
      <c r="F1032" s="75" t="s">
        <v>327</v>
      </c>
      <c r="G1032" s="76" t="s">
        <v>249</v>
      </c>
      <c r="H1032" s="77" t="s">
        <v>240</v>
      </c>
      <c r="I1032" s="78" t="s">
        <v>304</v>
      </c>
      <c r="J1032" s="79" t="str">
        <f>IFERROR(INDEX('Cost_Components'!$K$2:$K$28,MATCH(E1032,'Cost_Components'!$A$2:$A$28,0)),"")</f>
      </c>
      <c r="K1032" s="80" t="str">
        <f>IF(OR(L1032="",Z1032="",AA1032="",AB1032=""),"",IF(B1032&lt;AA1032,L1032,IF(B1032&gt;AB1032,Z1032,L1032+(Z1032-L1032)*MIN(MAX((B1032-AA1032+1)/MAX(AB1032-AA1032+1,1),0),1))))</f>
      </c>
      <c r="L1032" s="81" t="str">
        <f>IFERROR(INDEX('Cost_Components'!$S$2:$S$28,MATCH(E1032,'Cost_Components'!$A$2:$A$28,0)),"")</f>
      </c>
      <c r="M1032" s="82" t="str">
        <f>IFERROR(INDEX('Cost_Components'!$L$2:$L$28,MATCH(E1032,'Cost_Components'!$A$2:$A$28,0)),"")</f>
      </c>
      <c r="N1032" s="83" t="str">
        <f>IFERROR(INDEX('Cost_Components'!$P$2:$P$28,MATCH(E1032,'Cost_Components'!$A$2:$A$28,0)),"")</f>
      </c>
      <c r="O1032" s="84" t="str">
        <f>AF1032*J1032</f>
      </c>
      <c r="P1032" s="85" t="str">
        <f>AG1032*J1032</f>
      </c>
      <c r="Q1032" s="86" t="str">
        <f>P1032*L1032*M1032*N1032</f>
      </c>
      <c r="R1032" s="87" t="str">
        <f>O1032*K1032*M1032*N1032</f>
      </c>
      <c r="S1032" s="88" t="str">
        <f>R1032-Q1032</f>
      </c>
      <c r="T1032" s="34" t="str">
        <f>IFERROR(INDEX('Cost_Components'!$R$2:$R$28,MATCH(E1032,'Cost_Components'!$A$2:$A$28,0)),"")</f>
      </c>
      <c r="U1032" s="89" t="str">
        <f>IFERROR(INDEX('Cost_Components'!$Q$2:$Q$28,MATCH(E1032,'Cost_Components'!$A$2:$A$28,0)),"")</f>
      </c>
      <c r="V1032" s="90" t="str">
        <f>1/(1+'Calculation_Assumptions'!$B$5)^(B1032-'Calculation_Assumptions'!$B$2)</f>
      </c>
      <c r="W1032" s="91" t="str">
        <f>Q1032*V1032</f>
      </c>
      <c r="X1032" s="92" t="str">
        <f>R1032*V1032</f>
      </c>
      <c r="Y1032" s="93" t="str">
        <f>S1032*V1032</f>
      </c>
      <c r="Z1032" s="94" t="str">
        <f>IFERROR(INDEX('Cost_Components'!$T$2:$T$28,MATCH(E1032,'Cost_Components'!$A$2:$A$28,0)),"")</f>
      </c>
      <c r="AA1032" s="95" t="str">
        <f>IFERROR(INDEX('Cost_Components'!$U$2:$U$28,MATCH(E1032,'Cost_Components'!$A$2:$A$28,0)),"")</f>
      </c>
      <c r="AB1032" s="96" t="str">
        <f>IFERROR(INDEX('Cost_Components'!$V$2:$V$28,MATCH(E1032,'Cost_Components'!$A$2:$A$28,0)),"")</f>
      </c>
      <c r="AC1032" s="97" t="str">
        <f>IFERROR(INDEX('Cost_Components'!$M$2:$M$28,MATCH(E1032,'Cost_Components'!$A$2:$A$28,0)),"")</f>
      </c>
      <c r="AD1032" s="98" t="str">
        <f>IFERROR(INDEX('Cost_Components'!$N$2:$N$28,MATCH(E1032,'Cost_Components'!$A$2:$A$28,0)),"")</f>
      </c>
      <c r="AE1032" s="34" t="str">
        <f>IFERROR(INDEX('Cost_Components'!$O$2:$O$28,MATCH(E1032,'Cost_Components'!$A$2:$A$28,0)),"")</f>
      </c>
      <c r="AF1032" s="99" t="n">
        <v>7099682.03940244</v>
      </c>
      <c r="AG1032" s="100" t="n">
        <v>7556224.04727773</v>
      </c>
      <c r="AH1032" s="101" t="str">
        <f>IF(H1032="shared-count-once",COUNTIFS($A$2:$A$1405,A1032,$B$2:$B$1405,B1032,$E$2:$E$1405,E1032),1)</f>
      </c>
      <c r="AI1032" s="102" t="n">
        <v>315525215.312548</v>
      </c>
      <c r="AJ1032" s="103" t="str">
        <f>IF(AI1032=0,"",Q1032/AI1032)</f>
      </c>
      <c r="AK1032" s="104" t="str">
        <f>IF(AI1032=0,"",R1032/AI1032)</f>
      </c>
      <c r="AL1032" s="105" t="str">
        <f>IF(AI1032=0,"",S1032/AI1032)</f>
      </c>
      <c r="AM1032" s="106" t="str">
        <f>IF(AI1032=0,"",Y1032/AI1032)</f>
      </c>
    </row>
    <row r="1033">
      <c r="A1033" t="s">
        <v>115</v>
      </c>
      <c r="B1033" s="73" t="n">
        <v>2042</v>
      </c>
      <c r="C1033" t="s">
        <v>245</v>
      </c>
      <c r="D1033" t="s">
        <v>225</v>
      </c>
      <c r="E1033" s="74" t="s">
        <v>326</v>
      </c>
      <c r="F1033" s="75" t="s">
        <v>327</v>
      </c>
      <c r="G1033" s="76" t="s">
        <v>249</v>
      </c>
      <c r="H1033" s="77" t="s">
        <v>240</v>
      </c>
      <c r="I1033" s="78" t="s">
        <v>304</v>
      </c>
      <c r="J1033" s="79" t="str">
        <f>IFERROR(INDEX('Cost_Components'!$K$2:$K$28,MATCH(E1033,'Cost_Components'!$A$2:$A$28,0)),"")</f>
      </c>
      <c r="K1033" s="80" t="str">
        <f>IF(OR(L1033="",Z1033="",AA1033="",AB1033=""),"",IF(B1033&lt;AA1033,L1033,IF(B1033&gt;AB1033,Z1033,L1033+(Z1033-L1033)*MIN(MAX((B1033-AA1033+1)/MAX(AB1033-AA1033+1,1),0),1))))</f>
      </c>
      <c r="L1033" s="81" t="str">
        <f>IFERROR(INDEX('Cost_Components'!$S$2:$S$28,MATCH(E1033,'Cost_Components'!$A$2:$A$28,0)),"")</f>
      </c>
      <c r="M1033" s="82" t="str">
        <f>IFERROR(INDEX('Cost_Components'!$L$2:$L$28,MATCH(E1033,'Cost_Components'!$A$2:$A$28,0)),"")</f>
      </c>
      <c r="N1033" s="83" t="str">
        <f>IFERROR(INDEX('Cost_Components'!$P$2:$P$28,MATCH(E1033,'Cost_Components'!$A$2:$A$28,0)),"")</f>
      </c>
      <c r="O1033" s="84" t="str">
        <f>AF1033*J1033</f>
      </c>
      <c r="P1033" s="85" t="str">
        <f>AG1033*J1033</f>
      </c>
      <c r="Q1033" s="86" t="str">
        <f>P1033*L1033*M1033*N1033</f>
      </c>
      <c r="R1033" s="87" t="str">
        <f>O1033*K1033*M1033*N1033</f>
      </c>
      <c r="S1033" s="88" t="str">
        <f>R1033-Q1033</f>
      </c>
      <c r="T1033" s="34" t="str">
        <f>IFERROR(INDEX('Cost_Components'!$R$2:$R$28,MATCH(E1033,'Cost_Components'!$A$2:$A$28,0)),"")</f>
      </c>
      <c r="U1033" s="89" t="str">
        <f>IFERROR(INDEX('Cost_Components'!$Q$2:$Q$28,MATCH(E1033,'Cost_Components'!$A$2:$A$28,0)),"")</f>
      </c>
      <c r="V1033" s="90" t="str">
        <f>1/(1+'Calculation_Assumptions'!$B$5)^(B1033-'Calculation_Assumptions'!$B$2)</f>
      </c>
      <c r="W1033" s="91" t="str">
        <f>Q1033*V1033</f>
      </c>
      <c r="X1033" s="92" t="str">
        <f>R1033*V1033</f>
      </c>
      <c r="Y1033" s="93" t="str">
        <f>S1033*V1033</f>
      </c>
      <c r="Z1033" s="94" t="str">
        <f>IFERROR(INDEX('Cost_Components'!$T$2:$T$28,MATCH(E1033,'Cost_Components'!$A$2:$A$28,0)),"")</f>
      </c>
      <c r="AA1033" s="95" t="str">
        <f>IFERROR(INDEX('Cost_Components'!$U$2:$U$28,MATCH(E1033,'Cost_Components'!$A$2:$A$28,0)),"")</f>
      </c>
      <c r="AB1033" s="96" t="str">
        <f>IFERROR(INDEX('Cost_Components'!$V$2:$V$28,MATCH(E1033,'Cost_Components'!$A$2:$A$28,0)),"")</f>
      </c>
      <c r="AC1033" s="97" t="str">
        <f>IFERROR(INDEX('Cost_Components'!$M$2:$M$28,MATCH(E1033,'Cost_Components'!$A$2:$A$28,0)),"")</f>
      </c>
      <c r="AD1033" s="98" t="str">
        <f>IFERROR(INDEX('Cost_Components'!$N$2:$N$28,MATCH(E1033,'Cost_Components'!$A$2:$A$28,0)),"")</f>
      </c>
      <c r="AE1033" s="34" t="str">
        <f>IFERROR(INDEX('Cost_Components'!$O$2:$O$28,MATCH(E1033,'Cost_Components'!$A$2:$A$28,0)),"")</f>
      </c>
      <c r="AF1033" s="99" t="n">
        <v>7199023.04790538</v>
      </c>
      <c r="AG1033" s="100" t="n">
        <v>7703733.26630892</v>
      </c>
      <c r="AH1033" s="101" t="str">
        <f>IF(H1033="shared-count-once",COUNTIFS($A$2:$A$1405,A1033,$B$2:$B$1405,B1033,$E$2:$E$1405,E1033),1)</f>
      </c>
      <c r="AI1033" s="102" t="n">
        <v>316707694.211882</v>
      </c>
      <c r="AJ1033" s="103" t="str">
        <f>IF(AI1033=0,"",Q1033/AI1033)</f>
      </c>
      <c r="AK1033" s="104" t="str">
        <f>IF(AI1033=0,"",R1033/AI1033)</f>
      </c>
      <c r="AL1033" s="105" t="str">
        <f>IF(AI1033=0,"",S1033/AI1033)</f>
      </c>
      <c r="AM1033" s="106" t="str">
        <f>IF(AI1033=0,"",Y1033/AI1033)</f>
      </c>
    </row>
    <row r="1034">
      <c r="A1034" t="s">
        <v>115</v>
      </c>
      <c r="B1034" s="73" t="n">
        <v>2043</v>
      </c>
      <c r="C1034" t="s">
        <v>245</v>
      </c>
      <c r="D1034" t="s">
        <v>225</v>
      </c>
      <c r="E1034" s="74" t="s">
        <v>326</v>
      </c>
      <c r="F1034" s="75" t="s">
        <v>327</v>
      </c>
      <c r="G1034" s="76" t="s">
        <v>249</v>
      </c>
      <c r="H1034" s="77" t="s">
        <v>240</v>
      </c>
      <c r="I1034" s="78" t="s">
        <v>304</v>
      </c>
      <c r="J1034" s="79" t="str">
        <f>IFERROR(INDEX('Cost_Components'!$K$2:$K$28,MATCH(E1034,'Cost_Components'!$A$2:$A$28,0)),"")</f>
      </c>
      <c r="K1034" s="80" t="str">
        <f>IF(OR(L1034="",Z1034="",AA1034="",AB1034=""),"",IF(B1034&lt;AA1034,L1034,IF(B1034&gt;AB1034,Z1034,L1034+(Z1034-L1034)*MIN(MAX((B1034-AA1034+1)/MAX(AB1034-AA1034+1,1),0),1))))</f>
      </c>
      <c r="L1034" s="81" t="str">
        <f>IFERROR(INDEX('Cost_Components'!$S$2:$S$28,MATCH(E1034,'Cost_Components'!$A$2:$A$28,0)),"")</f>
      </c>
      <c r="M1034" s="82" t="str">
        <f>IFERROR(INDEX('Cost_Components'!$L$2:$L$28,MATCH(E1034,'Cost_Components'!$A$2:$A$28,0)),"")</f>
      </c>
      <c r="N1034" s="83" t="str">
        <f>IFERROR(INDEX('Cost_Components'!$P$2:$P$28,MATCH(E1034,'Cost_Components'!$A$2:$A$28,0)),"")</f>
      </c>
      <c r="O1034" s="84" t="str">
        <f>AF1034*J1034</f>
      </c>
      <c r="P1034" s="85" t="str">
        <f>AG1034*J1034</f>
      </c>
      <c r="Q1034" s="86" t="str">
        <f>P1034*L1034*M1034*N1034</f>
      </c>
      <c r="R1034" s="87" t="str">
        <f>O1034*K1034*M1034*N1034</f>
      </c>
      <c r="S1034" s="88" t="str">
        <f>R1034-Q1034</f>
      </c>
      <c r="T1034" s="34" t="str">
        <f>IFERROR(INDEX('Cost_Components'!$R$2:$R$28,MATCH(E1034,'Cost_Components'!$A$2:$A$28,0)),"")</f>
      </c>
      <c r="U1034" s="89" t="str">
        <f>IFERROR(INDEX('Cost_Components'!$Q$2:$Q$28,MATCH(E1034,'Cost_Components'!$A$2:$A$28,0)),"")</f>
      </c>
      <c r="V1034" s="90" t="str">
        <f>1/(1+'Calculation_Assumptions'!$B$5)^(B1034-'Calculation_Assumptions'!$B$2)</f>
      </c>
      <c r="W1034" s="91" t="str">
        <f>Q1034*V1034</f>
      </c>
      <c r="X1034" s="92" t="str">
        <f>R1034*V1034</f>
      </c>
      <c r="Y1034" s="93" t="str">
        <f>S1034*V1034</f>
      </c>
      <c r="Z1034" s="94" t="str">
        <f>IFERROR(INDEX('Cost_Components'!$T$2:$T$28,MATCH(E1034,'Cost_Components'!$A$2:$A$28,0)),"")</f>
      </c>
      <c r="AA1034" s="95" t="str">
        <f>IFERROR(INDEX('Cost_Components'!$U$2:$U$28,MATCH(E1034,'Cost_Components'!$A$2:$A$28,0)),"")</f>
      </c>
      <c r="AB1034" s="96" t="str">
        <f>IFERROR(INDEX('Cost_Components'!$V$2:$V$28,MATCH(E1034,'Cost_Components'!$A$2:$A$28,0)),"")</f>
      </c>
      <c r="AC1034" s="97" t="str">
        <f>IFERROR(INDEX('Cost_Components'!$M$2:$M$28,MATCH(E1034,'Cost_Components'!$A$2:$A$28,0)),"")</f>
      </c>
      <c r="AD1034" s="98" t="str">
        <f>IFERROR(INDEX('Cost_Components'!$N$2:$N$28,MATCH(E1034,'Cost_Components'!$A$2:$A$28,0)),"")</f>
      </c>
      <c r="AE1034" s="34" t="str">
        <f>IFERROR(INDEX('Cost_Components'!$O$2:$O$28,MATCH(E1034,'Cost_Components'!$A$2:$A$28,0)),"")</f>
      </c>
      <c r="AF1034" s="99" t="n">
        <v>7296589.42810081</v>
      </c>
      <c r="AG1034" s="100" t="n">
        <v>7851923.45314655</v>
      </c>
      <c r="AH1034" s="101" t="str">
        <f>IF(H1034="shared-count-once",COUNTIFS($A$2:$A$1405,A1034,$B$2:$B$1405,B1034,$E$2:$E$1405,E1034),1)</f>
      </c>
      <c r="AI1034" s="102" t="n">
        <v>317814114.067152</v>
      </c>
      <c r="AJ1034" s="103" t="str">
        <f>IF(AI1034=0,"",Q1034/AI1034)</f>
      </c>
      <c r="AK1034" s="104" t="str">
        <f>IF(AI1034=0,"",R1034/AI1034)</f>
      </c>
      <c r="AL1034" s="105" t="str">
        <f>IF(AI1034=0,"",S1034/AI1034)</f>
      </c>
      <c r="AM1034" s="106" t="str">
        <f>IF(AI1034=0,"",Y1034/AI1034)</f>
      </c>
    </row>
    <row r="1035">
      <c r="A1035" t="s">
        <v>115</v>
      </c>
      <c r="B1035" s="73" t="n">
        <v>2044</v>
      </c>
      <c r="C1035" t="s">
        <v>245</v>
      </c>
      <c r="D1035" t="s">
        <v>225</v>
      </c>
      <c r="E1035" s="74" t="s">
        <v>326</v>
      </c>
      <c r="F1035" s="75" t="s">
        <v>327</v>
      </c>
      <c r="G1035" s="76" t="s">
        <v>249</v>
      </c>
      <c r="H1035" s="77" t="s">
        <v>240</v>
      </c>
      <c r="I1035" s="78" t="s">
        <v>304</v>
      </c>
      <c r="J1035" s="79" t="str">
        <f>IFERROR(INDEX('Cost_Components'!$K$2:$K$28,MATCH(E1035,'Cost_Components'!$A$2:$A$28,0)),"")</f>
      </c>
      <c r="K1035" s="80" t="str">
        <f>IF(OR(L1035="",Z1035="",AA1035="",AB1035=""),"",IF(B1035&lt;AA1035,L1035,IF(B1035&gt;AB1035,Z1035,L1035+(Z1035-L1035)*MIN(MAX((B1035-AA1035+1)/MAX(AB1035-AA1035+1,1),0),1))))</f>
      </c>
      <c r="L1035" s="81" t="str">
        <f>IFERROR(INDEX('Cost_Components'!$S$2:$S$28,MATCH(E1035,'Cost_Components'!$A$2:$A$28,0)),"")</f>
      </c>
      <c r="M1035" s="82" t="str">
        <f>IFERROR(INDEX('Cost_Components'!$L$2:$L$28,MATCH(E1035,'Cost_Components'!$A$2:$A$28,0)),"")</f>
      </c>
      <c r="N1035" s="83" t="str">
        <f>IFERROR(INDEX('Cost_Components'!$P$2:$P$28,MATCH(E1035,'Cost_Components'!$A$2:$A$28,0)),"")</f>
      </c>
      <c r="O1035" s="84" t="str">
        <f>AF1035*J1035</f>
      </c>
      <c r="P1035" s="85" t="str">
        <f>AG1035*J1035</f>
      </c>
      <c r="Q1035" s="86" t="str">
        <f>P1035*L1035*M1035*N1035</f>
      </c>
      <c r="R1035" s="87" t="str">
        <f>O1035*K1035*M1035*N1035</f>
      </c>
      <c r="S1035" s="88" t="str">
        <f>R1035-Q1035</f>
      </c>
      <c r="T1035" s="34" t="str">
        <f>IFERROR(INDEX('Cost_Components'!$R$2:$R$28,MATCH(E1035,'Cost_Components'!$A$2:$A$28,0)),"")</f>
      </c>
      <c r="U1035" s="89" t="str">
        <f>IFERROR(INDEX('Cost_Components'!$Q$2:$Q$28,MATCH(E1035,'Cost_Components'!$A$2:$A$28,0)),"")</f>
      </c>
      <c r="V1035" s="90" t="str">
        <f>1/(1+'Calculation_Assumptions'!$B$5)^(B1035-'Calculation_Assumptions'!$B$2)</f>
      </c>
      <c r="W1035" s="91" t="str">
        <f>Q1035*V1035</f>
      </c>
      <c r="X1035" s="92" t="str">
        <f>R1035*V1035</f>
      </c>
      <c r="Y1035" s="93" t="str">
        <f>S1035*V1035</f>
      </c>
      <c r="Z1035" s="94" t="str">
        <f>IFERROR(INDEX('Cost_Components'!$T$2:$T$28,MATCH(E1035,'Cost_Components'!$A$2:$A$28,0)),"")</f>
      </c>
      <c r="AA1035" s="95" t="str">
        <f>IFERROR(INDEX('Cost_Components'!$U$2:$U$28,MATCH(E1035,'Cost_Components'!$A$2:$A$28,0)),"")</f>
      </c>
      <c r="AB1035" s="96" t="str">
        <f>IFERROR(INDEX('Cost_Components'!$V$2:$V$28,MATCH(E1035,'Cost_Components'!$A$2:$A$28,0)),"")</f>
      </c>
      <c r="AC1035" s="97" t="str">
        <f>IFERROR(INDEX('Cost_Components'!$M$2:$M$28,MATCH(E1035,'Cost_Components'!$A$2:$A$28,0)),"")</f>
      </c>
      <c r="AD1035" s="98" t="str">
        <f>IFERROR(INDEX('Cost_Components'!$N$2:$N$28,MATCH(E1035,'Cost_Components'!$A$2:$A$28,0)),"")</f>
      </c>
      <c r="AE1035" s="34" t="str">
        <f>IFERROR(INDEX('Cost_Components'!$O$2:$O$28,MATCH(E1035,'Cost_Components'!$A$2:$A$28,0)),"")</f>
      </c>
      <c r="AF1035" s="99" t="n">
        <v>7389559.48365776</v>
      </c>
      <c r="AG1035" s="100" t="n">
        <v>7997283.33339417</v>
      </c>
      <c r="AH1035" s="101" t="str">
        <f>IF(H1035="shared-count-once",COUNTIFS($A$2:$A$1405,A1035,$B$2:$B$1405,B1035,$E$2:$E$1405,E1035),1)</f>
      </c>
      <c r="AI1035" s="102" t="n">
        <v>318840890.732156</v>
      </c>
      <c r="AJ1035" s="103" t="str">
        <f>IF(AI1035=0,"",Q1035/AI1035)</f>
      </c>
      <c r="AK1035" s="104" t="str">
        <f>IF(AI1035=0,"",R1035/AI1035)</f>
      </c>
      <c r="AL1035" s="105" t="str">
        <f>IF(AI1035=0,"",S1035/AI1035)</f>
      </c>
      <c r="AM1035" s="106" t="str">
        <f>IF(AI1035=0,"",Y1035/AI1035)</f>
      </c>
    </row>
    <row r="1036">
      <c r="A1036" t="s">
        <v>115</v>
      </c>
      <c r="B1036" s="73" t="n">
        <v>2045</v>
      </c>
      <c r="C1036" t="s">
        <v>245</v>
      </c>
      <c r="D1036" t="s">
        <v>225</v>
      </c>
      <c r="E1036" s="74" t="s">
        <v>326</v>
      </c>
      <c r="F1036" s="75" t="s">
        <v>327</v>
      </c>
      <c r="G1036" s="76" t="s">
        <v>249</v>
      </c>
      <c r="H1036" s="77" t="s">
        <v>240</v>
      </c>
      <c r="I1036" s="78" t="s">
        <v>304</v>
      </c>
      <c r="J1036" s="79" t="str">
        <f>IFERROR(INDEX('Cost_Components'!$K$2:$K$28,MATCH(E1036,'Cost_Components'!$A$2:$A$28,0)),"")</f>
      </c>
      <c r="K1036" s="80" t="str">
        <f>IF(OR(L1036="",Z1036="",AA1036="",AB1036=""),"",IF(B1036&lt;AA1036,L1036,IF(B1036&gt;AB1036,Z1036,L1036+(Z1036-L1036)*MIN(MAX((B1036-AA1036+1)/MAX(AB1036-AA1036+1,1),0),1))))</f>
      </c>
      <c r="L1036" s="81" t="str">
        <f>IFERROR(INDEX('Cost_Components'!$S$2:$S$28,MATCH(E1036,'Cost_Components'!$A$2:$A$28,0)),"")</f>
      </c>
      <c r="M1036" s="82" t="str">
        <f>IFERROR(INDEX('Cost_Components'!$L$2:$L$28,MATCH(E1036,'Cost_Components'!$A$2:$A$28,0)),"")</f>
      </c>
      <c r="N1036" s="83" t="str">
        <f>IFERROR(INDEX('Cost_Components'!$P$2:$P$28,MATCH(E1036,'Cost_Components'!$A$2:$A$28,0)),"")</f>
      </c>
      <c r="O1036" s="84" t="str">
        <f>AF1036*J1036</f>
      </c>
      <c r="P1036" s="85" t="str">
        <f>AG1036*J1036</f>
      </c>
      <c r="Q1036" s="86" t="str">
        <f>P1036*L1036*M1036*N1036</f>
      </c>
      <c r="R1036" s="87" t="str">
        <f>O1036*K1036*M1036*N1036</f>
      </c>
      <c r="S1036" s="88" t="str">
        <f>R1036-Q1036</f>
      </c>
      <c r="T1036" s="34" t="str">
        <f>IFERROR(INDEX('Cost_Components'!$R$2:$R$28,MATCH(E1036,'Cost_Components'!$A$2:$A$28,0)),"")</f>
      </c>
      <c r="U1036" s="89" t="str">
        <f>IFERROR(INDEX('Cost_Components'!$Q$2:$Q$28,MATCH(E1036,'Cost_Components'!$A$2:$A$28,0)),"")</f>
      </c>
      <c r="V1036" s="90" t="str">
        <f>1/(1+'Calculation_Assumptions'!$B$5)^(B1036-'Calculation_Assumptions'!$B$2)</f>
      </c>
      <c r="W1036" s="91" t="str">
        <f>Q1036*V1036</f>
      </c>
      <c r="X1036" s="92" t="str">
        <f>R1036*V1036</f>
      </c>
      <c r="Y1036" s="93" t="str">
        <f>S1036*V1036</f>
      </c>
      <c r="Z1036" s="94" t="str">
        <f>IFERROR(INDEX('Cost_Components'!$T$2:$T$28,MATCH(E1036,'Cost_Components'!$A$2:$A$28,0)),"")</f>
      </c>
      <c r="AA1036" s="95" t="str">
        <f>IFERROR(INDEX('Cost_Components'!$U$2:$U$28,MATCH(E1036,'Cost_Components'!$A$2:$A$28,0)),"")</f>
      </c>
      <c r="AB1036" s="96" t="str">
        <f>IFERROR(INDEX('Cost_Components'!$V$2:$V$28,MATCH(E1036,'Cost_Components'!$A$2:$A$28,0)),"")</f>
      </c>
      <c r="AC1036" s="97" t="str">
        <f>IFERROR(INDEX('Cost_Components'!$M$2:$M$28,MATCH(E1036,'Cost_Components'!$A$2:$A$28,0)),"")</f>
      </c>
      <c r="AD1036" s="98" t="str">
        <f>IFERROR(INDEX('Cost_Components'!$N$2:$N$28,MATCH(E1036,'Cost_Components'!$A$2:$A$28,0)),"")</f>
      </c>
      <c r="AE1036" s="34" t="str">
        <f>IFERROR(INDEX('Cost_Components'!$O$2:$O$28,MATCH(E1036,'Cost_Components'!$A$2:$A$28,0)),"")</f>
      </c>
      <c r="AF1036" s="99" t="n">
        <v>7477633.17806167</v>
      </c>
      <c r="AG1036" s="100" t="n">
        <v>8139288.8940327</v>
      </c>
      <c r="AH1036" s="101" t="str">
        <f>IF(H1036="shared-count-once",COUNTIFS($A$2:$A$1405,A1036,$B$2:$B$1405,B1036,$E$2:$E$1405,E1036),1)</f>
      </c>
      <c r="AI1036" s="102" t="n">
        <v>319784682.33108</v>
      </c>
      <c r="AJ1036" s="103" t="str">
        <f>IF(AI1036=0,"",Q1036/AI1036)</f>
      </c>
      <c r="AK1036" s="104" t="str">
        <f>IF(AI1036=0,"",R1036/AI1036)</f>
      </c>
      <c r="AL1036" s="105" t="str">
        <f>IF(AI1036=0,"",S1036/AI1036)</f>
      </c>
      <c r="AM1036" s="106" t="str">
        <f>IF(AI1036=0,"",Y1036/AI1036)</f>
      </c>
    </row>
    <row r="1037">
      <c r="A1037" t="s">
        <v>115</v>
      </c>
      <c r="B1037" s="73" t="n">
        <v>2046</v>
      </c>
      <c r="C1037" t="s">
        <v>245</v>
      </c>
      <c r="D1037" t="s">
        <v>225</v>
      </c>
      <c r="E1037" s="74" t="s">
        <v>326</v>
      </c>
      <c r="F1037" s="75" t="s">
        <v>327</v>
      </c>
      <c r="G1037" s="76" t="s">
        <v>249</v>
      </c>
      <c r="H1037" s="77" t="s">
        <v>240</v>
      </c>
      <c r="I1037" s="78" t="s">
        <v>304</v>
      </c>
      <c r="J1037" s="79" t="str">
        <f>IFERROR(INDEX('Cost_Components'!$K$2:$K$28,MATCH(E1037,'Cost_Components'!$A$2:$A$28,0)),"")</f>
      </c>
      <c r="K1037" s="80" t="str">
        <f>IF(OR(L1037="",Z1037="",AA1037="",AB1037=""),"",IF(B1037&lt;AA1037,L1037,IF(B1037&gt;AB1037,Z1037,L1037+(Z1037-L1037)*MIN(MAX((B1037-AA1037+1)/MAX(AB1037-AA1037+1,1),0),1))))</f>
      </c>
      <c r="L1037" s="81" t="str">
        <f>IFERROR(INDEX('Cost_Components'!$S$2:$S$28,MATCH(E1037,'Cost_Components'!$A$2:$A$28,0)),"")</f>
      </c>
      <c r="M1037" s="82" t="str">
        <f>IFERROR(INDEX('Cost_Components'!$L$2:$L$28,MATCH(E1037,'Cost_Components'!$A$2:$A$28,0)),"")</f>
      </c>
      <c r="N1037" s="83" t="str">
        <f>IFERROR(INDEX('Cost_Components'!$P$2:$P$28,MATCH(E1037,'Cost_Components'!$A$2:$A$28,0)),"")</f>
      </c>
      <c r="O1037" s="84" t="str">
        <f>AF1037*J1037</f>
      </c>
      <c r="P1037" s="85" t="str">
        <f>AG1037*J1037</f>
      </c>
      <c r="Q1037" s="86" t="str">
        <f>P1037*L1037*M1037*N1037</f>
      </c>
      <c r="R1037" s="87" t="str">
        <f>O1037*K1037*M1037*N1037</f>
      </c>
      <c r="S1037" s="88" t="str">
        <f>R1037-Q1037</f>
      </c>
      <c r="T1037" s="34" t="str">
        <f>IFERROR(INDEX('Cost_Components'!$R$2:$R$28,MATCH(E1037,'Cost_Components'!$A$2:$A$28,0)),"")</f>
      </c>
      <c r="U1037" s="89" t="str">
        <f>IFERROR(INDEX('Cost_Components'!$Q$2:$Q$28,MATCH(E1037,'Cost_Components'!$A$2:$A$28,0)),"")</f>
      </c>
      <c r="V1037" s="90" t="str">
        <f>1/(1+'Calculation_Assumptions'!$B$5)^(B1037-'Calculation_Assumptions'!$B$2)</f>
      </c>
      <c r="W1037" s="91" t="str">
        <f>Q1037*V1037</f>
      </c>
      <c r="X1037" s="92" t="str">
        <f>R1037*V1037</f>
      </c>
      <c r="Y1037" s="93" t="str">
        <f>S1037*V1037</f>
      </c>
      <c r="Z1037" s="94" t="str">
        <f>IFERROR(INDEX('Cost_Components'!$T$2:$T$28,MATCH(E1037,'Cost_Components'!$A$2:$A$28,0)),"")</f>
      </c>
      <c r="AA1037" s="95" t="str">
        <f>IFERROR(INDEX('Cost_Components'!$U$2:$U$28,MATCH(E1037,'Cost_Components'!$A$2:$A$28,0)),"")</f>
      </c>
      <c r="AB1037" s="96" t="str">
        <f>IFERROR(INDEX('Cost_Components'!$V$2:$V$28,MATCH(E1037,'Cost_Components'!$A$2:$A$28,0)),"")</f>
      </c>
      <c r="AC1037" s="97" t="str">
        <f>IFERROR(INDEX('Cost_Components'!$M$2:$M$28,MATCH(E1037,'Cost_Components'!$A$2:$A$28,0)),"")</f>
      </c>
      <c r="AD1037" s="98" t="str">
        <f>IFERROR(INDEX('Cost_Components'!$N$2:$N$28,MATCH(E1037,'Cost_Components'!$A$2:$A$28,0)),"")</f>
      </c>
      <c r="AE1037" s="34" t="str">
        <f>IFERROR(INDEX('Cost_Components'!$O$2:$O$28,MATCH(E1037,'Cost_Components'!$A$2:$A$28,0)),"")</f>
      </c>
      <c r="AF1037" s="99" t="n">
        <v>7561771.21272926</v>
      </c>
      <c r="AG1037" s="100" t="n">
        <v>8279175.53814566</v>
      </c>
      <c r="AH1037" s="101" t="str">
        <f>IF(H1037="shared-count-once",COUNTIFS($A$2:$A$1405,A1037,$B$2:$B$1405,B1037,$E$2:$E$1405,E1037),1)</f>
      </c>
      <c r="AI1037" s="102" t="n">
        <v>320645615.981408</v>
      </c>
      <c r="AJ1037" s="103" t="str">
        <f>IF(AI1037=0,"",Q1037/AI1037)</f>
      </c>
      <c r="AK1037" s="104" t="str">
        <f>IF(AI1037=0,"",R1037/AI1037)</f>
      </c>
      <c r="AL1037" s="105" t="str">
        <f>IF(AI1037=0,"",S1037/AI1037)</f>
      </c>
      <c r="AM1037" s="106" t="str">
        <f>IF(AI1037=0,"",Y1037/AI1037)</f>
      </c>
    </row>
    <row r="1038">
      <c r="A1038" t="s">
        <v>115</v>
      </c>
      <c r="B1038" s="73" t="n">
        <v>2047</v>
      </c>
      <c r="C1038" t="s">
        <v>245</v>
      </c>
      <c r="D1038" t="s">
        <v>225</v>
      </c>
      <c r="E1038" s="74" t="s">
        <v>326</v>
      </c>
      <c r="F1038" s="75" t="s">
        <v>327</v>
      </c>
      <c r="G1038" s="76" t="s">
        <v>249</v>
      </c>
      <c r="H1038" s="77" t="s">
        <v>240</v>
      </c>
      <c r="I1038" s="78" t="s">
        <v>304</v>
      </c>
      <c r="J1038" s="79" t="str">
        <f>IFERROR(INDEX('Cost_Components'!$K$2:$K$28,MATCH(E1038,'Cost_Components'!$A$2:$A$28,0)),"")</f>
      </c>
      <c r="K1038" s="80" t="str">
        <f>IF(OR(L1038="",Z1038="",AA1038="",AB1038=""),"",IF(B1038&lt;AA1038,L1038,IF(B1038&gt;AB1038,Z1038,L1038+(Z1038-L1038)*MIN(MAX((B1038-AA1038+1)/MAX(AB1038-AA1038+1,1),0),1))))</f>
      </c>
      <c r="L1038" s="81" t="str">
        <f>IFERROR(INDEX('Cost_Components'!$S$2:$S$28,MATCH(E1038,'Cost_Components'!$A$2:$A$28,0)),"")</f>
      </c>
      <c r="M1038" s="82" t="str">
        <f>IFERROR(INDEX('Cost_Components'!$L$2:$L$28,MATCH(E1038,'Cost_Components'!$A$2:$A$28,0)),"")</f>
      </c>
      <c r="N1038" s="83" t="str">
        <f>IFERROR(INDEX('Cost_Components'!$P$2:$P$28,MATCH(E1038,'Cost_Components'!$A$2:$A$28,0)),"")</f>
      </c>
      <c r="O1038" s="84" t="str">
        <f>AF1038*J1038</f>
      </c>
      <c r="P1038" s="85" t="str">
        <f>AG1038*J1038</f>
      </c>
      <c r="Q1038" s="86" t="str">
        <f>P1038*L1038*M1038*N1038</f>
      </c>
      <c r="R1038" s="87" t="str">
        <f>O1038*K1038*M1038*N1038</f>
      </c>
      <c r="S1038" s="88" t="str">
        <f>R1038-Q1038</f>
      </c>
      <c r="T1038" s="34" t="str">
        <f>IFERROR(INDEX('Cost_Components'!$R$2:$R$28,MATCH(E1038,'Cost_Components'!$A$2:$A$28,0)),"")</f>
      </c>
      <c r="U1038" s="89" t="str">
        <f>IFERROR(INDEX('Cost_Components'!$Q$2:$Q$28,MATCH(E1038,'Cost_Components'!$A$2:$A$28,0)),"")</f>
      </c>
      <c r="V1038" s="90" t="str">
        <f>1/(1+'Calculation_Assumptions'!$B$5)^(B1038-'Calculation_Assumptions'!$B$2)</f>
      </c>
      <c r="W1038" s="91" t="str">
        <f>Q1038*V1038</f>
      </c>
      <c r="X1038" s="92" t="str">
        <f>R1038*V1038</f>
      </c>
      <c r="Y1038" s="93" t="str">
        <f>S1038*V1038</f>
      </c>
      <c r="Z1038" s="94" t="str">
        <f>IFERROR(INDEX('Cost_Components'!$T$2:$T$28,MATCH(E1038,'Cost_Components'!$A$2:$A$28,0)),"")</f>
      </c>
      <c r="AA1038" s="95" t="str">
        <f>IFERROR(INDEX('Cost_Components'!$U$2:$U$28,MATCH(E1038,'Cost_Components'!$A$2:$A$28,0)),"")</f>
      </c>
      <c r="AB1038" s="96" t="str">
        <f>IFERROR(INDEX('Cost_Components'!$V$2:$V$28,MATCH(E1038,'Cost_Components'!$A$2:$A$28,0)),"")</f>
      </c>
      <c r="AC1038" s="97" t="str">
        <f>IFERROR(INDEX('Cost_Components'!$M$2:$M$28,MATCH(E1038,'Cost_Components'!$A$2:$A$28,0)),"")</f>
      </c>
      <c r="AD1038" s="98" t="str">
        <f>IFERROR(INDEX('Cost_Components'!$N$2:$N$28,MATCH(E1038,'Cost_Components'!$A$2:$A$28,0)),"")</f>
      </c>
      <c r="AE1038" s="34" t="str">
        <f>IFERROR(INDEX('Cost_Components'!$O$2:$O$28,MATCH(E1038,'Cost_Components'!$A$2:$A$28,0)),"")</f>
      </c>
      <c r="AF1038" s="99" t="n">
        <v>7640564.75738635</v>
      </c>
      <c r="AG1038" s="100" t="n">
        <v>8415519.4499265</v>
      </c>
      <c r="AH1038" s="101" t="str">
        <f>IF(H1038="shared-count-once",COUNTIFS($A$2:$A$1405,A1038,$B$2:$B$1405,B1038,$E$2:$E$1405,E1038),1)</f>
      </c>
      <c r="AI1038" s="102" t="n">
        <v>321429520.522875</v>
      </c>
      <c r="AJ1038" s="103" t="str">
        <f>IF(AI1038=0,"",Q1038/AI1038)</f>
      </c>
      <c r="AK1038" s="104" t="str">
        <f>IF(AI1038=0,"",R1038/AI1038)</f>
      </c>
      <c r="AL1038" s="105" t="str">
        <f>IF(AI1038=0,"",S1038/AI1038)</f>
      </c>
      <c r="AM1038" s="106" t="str">
        <f>IF(AI1038=0,"",Y1038/AI1038)</f>
      </c>
    </row>
    <row r="1039">
      <c r="A1039" t="s">
        <v>115</v>
      </c>
      <c r="B1039" s="73" t="n">
        <v>2048</v>
      </c>
      <c r="C1039" t="s">
        <v>245</v>
      </c>
      <c r="D1039" t="s">
        <v>225</v>
      </c>
      <c r="E1039" s="74" t="s">
        <v>326</v>
      </c>
      <c r="F1039" s="75" t="s">
        <v>327</v>
      </c>
      <c r="G1039" s="76" t="s">
        <v>249</v>
      </c>
      <c r="H1039" s="77" t="s">
        <v>240</v>
      </c>
      <c r="I1039" s="78" t="s">
        <v>304</v>
      </c>
      <c r="J1039" s="79" t="str">
        <f>IFERROR(INDEX('Cost_Components'!$K$2:$K$28,MATCH(E1039,'Cost_Components'!$A$2:$A$28,0)),"")</f>
      </c>
      <c r="K1039" s="80" t="str">
        <f>IF(OR(L1039="",Z1039="",AA1039="",AB1039=""),"",IF(B1039&lt;AA1039,L1039,IF(B1039&gt;AB1039,Z1039,L1039+(Z1039-L1039)*MIN(MAX((B1039-AA1039+1)/MAX(AB1039-AA1039+1,1),0),1))))</f>
      </c>
      <c r="L1039" s="81" t="str">
        <f>IFERROR(INDEX('Cost_Components'!$S$2:$S$28,MATCH(E1039,'Cost_Components'!$A$2:$A$28,0)),"")</f>
      </c>
      <c r="M1039" s="82" t="str">
        <f>IFERROR(INDEX('Cost_Components'!$L$2:$L$28,MATCH(E1039,'Cost_Components'!$A$2:$A$28,0)),"")</f>
      </c>
      <c r="N1039" s="83" t="str">
        <f>IFERROR(INDEX('Cost_Components'!$P$2:$P$28,MATCH(E1039,'Cost_Components'!$A$2:$A$28,0)),"")</f>
      </c>
      <c r="O1039" s="84" t="str">
        <f>AF1039*J1039</f>
      </c>
      <c r="P1039" s="85" t="str">
        <f>AG1039*J1039</f>
      </c>
      <c r="Q1039" s="86" t="str">
        <f>P1039*L1039*M1039*N1039</f>
      </c>
      <c r="R1039" s="87" t="str">
        <f>O1039*K1039*M1039*N1039</f>
      </c>
      <c r="S1039" s="88" t="str">
        <f>R1039-Q1039</f>
      </c>
      <c r="T1039" s="34" t="str">
        <f>IFERROR(INDEX('Cost_Components'!$R$2:$R$28,MATCH(E1039,'Cost_Components'!$A$2:$A$28,0)),"")</f>
      </c>
      <c r="U1039" s="89" t="str">
        <f>IFERROR(INDEX('Cost_Components'!$Q$2:$Q$28,MATCH(E1039,'Cost_Components'!$A$2:$A$28,0)),"")</f>
      </c>
      <c r="V1039" s="90" t="str">
        <f>1/(1+'Calculation_Assumptions'!$B$5)^(B1039-'Calculation_Assumptions'!$B$2)</f>
      </c>
      <c r="W1039" s="91" t="str">
        <f>Q1039*V1039</f>
      </c>
      <c r="X1039" s="92" t="str">
        <f>R1039*V1039</f>
      </c>
      <c r="Y1039" s="93" t="str">
        <f>S1039*V1039</f>
      </c>
      <c r="Z1039" s="94" t="str">
        <f>IFERROR(INDEX('Cost_Components'!$T$2:$T$28,MATCH(E1039,'Cost_Components'!$A$2:$A$28,0)),"")</f>
      </c>
      <c r="AA1039" s="95" t="str">
        <f>IFERROR(INDEX('Cost_Components'!$U$2:$U$28,MATCH(E1039,'Cost_Components'!$A$2:$A$28,0)),"")</f>
      </c>
      <c r="AB1039" s="96" t="str">
        <f>IFERROR(INDEX('Cost_Components'!$V$2:$V$28,MATCH(E1039,'Cost_Components'!$A$2:$A$28,0)),"")</f>
      </c>
      <c r="AC1039" s="97" t="str">
        <f>IFERROR(INDEX('Cost_Components'!$M$2:$M$28,MATCH(E1039,'Cost_Components'!$A$2:$A$28,0)),"")</f>
      </c>
      <c r="AD1039" s="98" t="str">
        <f>IFERROR(INDEX('Cost_Components'!$N$2:$N$28,MATCH(E1039,'Cost_Components'!$A$2:$A$28,0)),"")</f>
      </c>
      <c r="AE1039" s="34" t="str">
        <f>IFERROR(INDEX('Cost_Components'!$O$2:$O$28,MATCH(E1039,'Cost_Components'!$A$2:$A$28,0)),"")</f>
      </c>
      <c r="AF1039" s="99" t="n">
        <v>7716470.39575204</v>
      </c>
      <c r="AG1039" s="100" t="n">
        <v>8550999.4763113</v>
      </c>
      <c r="AH1039" s="101" t="str">
        <f>IF(H1039="shared-count-once",COUNTIFS($A$2:$A$1405,A1039,$B$2:$B$1405,B1039,$E$2:$E$1405,E1039),1)</f>
      </c>
      <c r="AI1039" s="102" t="n">
        <v>322136832.260161</v>
      </c>
      <c r="AJ1039" s="103" t="str">
        <f>IF(AI1039=0,"",Q1039/AI1039)</f>
      </c>
      <c r="AK1039" s="104" t="str">
        <f>IF(AI1039=0,"",R1039/AI1039)</f>
      </c>
      <c r="AL1039" s="105" t="str">
        <f>IF(AI1039=0,"",S1039/AI1039)</f>
      </c>
      <c r="AM1039" s="106" t="str">
        <f>IF(AI1039=0,"",Y1039/AI1039)</f>
      </c>
    </row>
    <row r="1040">
      <c r="A1040" t="s">
        <v>115</v>
      </c>
      <c r="B1040" s="73" t="n">
        <v>2049</v>
      </c>
      <c r="C1040" t="s">
        <v>245</v>
      </c>
      <c r="D1040" t="s">
        <v>225</v>
      </c>
      <c r="E1040" s="74" t="s">
        <v>326</v>
      </c>
      <c r="F1040" s="75" t="s">
        <v>327</v>
      </c>
      <c r="G1040" s="76" t="s">
        <v>249</v>
      </c>
      <c r="H1040" s="77" t="s">
        <v>240</v>
      </c>
      <c r="I1040" s="78" t="s">
        <v>304</v>
      </c>
      <c r="J1040" s="79" t="str">
        <f>IFERROR(INDEX('Cost_Components'!$K$2:$K$28,MATCH(E1040,'Cost_Components'!$A$2:$A$28,0)),"")</f>
      </c>
      <c r="K1040" s="80" t="str">
        <f>IF(OR(L1040="",Z1040="",AA1040="",AB1040=""),"",IF(B1040&lt;AA1040,L1040,IF(B1040&gt;AB1040,Z1040,L1040+(Z1040-L1040)*MIN(MAX((B1040-AA1040+1)/MAX(AB1040-AA1040+1,1),0),1))))</f>
      </c>
      <c r="L1040" s="81" t="str">
        <f>IFERROR(INDEX('Cost_Components'!$S$2:$S$28,MATCH(E1040,'Cost_Components'!$A$2:$A$28,0)),"")</f>
      </c>
      <c r="M1040" s="82" t="str">
        <f>IFERROR(INDEX('Cost_Components'!$L$2:$L$28,MATCH(E1040,'Cost_Components'!$A$2:$A$28,0)),"")</f>
      </c>
      <c r="N1040" s="83" t="str">
        <f>IFERROR(INDEX('Cost_Components'!$P$2:$P$28,MATCH(E1040,'Cost_Components'!$A$2:$A$28,0)),"")</f>
      </c>
      <c r="O1040" s="84" t="str">
        <f>AF1040*J1040</f>
      </c>
      <c r="P1040" s="85" t="str">
        <f>AG1040*J1040</f>
      </c>
      <c r="Q1040" s="86" t="str">
        <f>P1040*L1040*M1040*N1040</f>
      </c>
      <c r="R1040" s="87" t="str">
        <f>O1040*K1040*M1040*N1040</f>
      </c>
      <c r="S1040" s="88" t="str">
        <f>R1040-Q1040</f>
      </c>
      <c r="T1040" s="34" t="str">
        <f>IFERROR(INDEX('Cost_Components'!$R$2:$R$28,MATCH(E1040,'Cost_Components'!$A$2:$A$28,0)),"")</f>
      </c>
      <c r="U1040" s="89" t="str">
        <f>IFERROR(INDEX('Cost_Components'!$Q$2:$Q$28,MATCH(E1040,'Cost_Components'!$A$2:$A$28,0)),"")</f>
      </c>
      <c r="V1040" s="90" t="str">
        <f>1/(1+'Calculation_Assumptions'!$B$5)^(B1040-'Calculation_Assumptions'!$B$2)</f>
      </c>
      <c r="W1040" s="91" t="str">
        <f>Q1040*V1040</f>
      </c>
      <c r="X1040" s="92" t="str">
        <f>R1040*V1040</f>
      </c>
      <c r="Y1040" s="93" t="str">
        <f>S1040*V1040</f>
      </c>
      <c r="Z1040" s="94" t="str">
        <f>IFERROR(INDEX('Cost_Components'!$T$2:$T$28,MATCH(E1040,'Cost_Components'!$A$2:$A$28,0)),"")</f>
      </c>
      <c r="AA1040" s="95" t="str">
        <f>IFERROR(INDEX('Cost_Components'!$U$2:$U$28,MATCH(E1040,'Cost_Components'!$A$2:$A$28,0)),"")</f>
      </c>
      <c r="AB1040" s="96" t="str">
        <f>IFERROR(INDEX('Cost_Components'!$V$2:$V$28,MATCH(E1040,'Cost_Components'!$A$2:$A$28,0)),"")</f>
      </c>
      <c r="AC1040" s="97" t="str">
        <f>IFERROR(INDEX('Cost_Components'!$M$2:$M$28,MATCH(E1040,'Cost_Components'!$A$2:$A$28,0)),"")</f>
      </c>
      <c r="AD1040" s="98" t="str">
        <f>IFERROR(INDEX('Cost_Components'!$N$2:$N$28,MATCH(E1040,'Cost_Components'!$A$2:$A$28,0)),"")</f>
      </c>
      <c r="AE1040" s="34" t="str">
        <f>IFERROR(INDEX('Cost_Components'!$O$2:$O$28,MATCH(E1040,'Cost_Components'!$A$2:$A$28,0)),"")</f>
      </c>
      <c r="AF1040" s="99" t="n">
        <v>7787587.51887678</v>
      </c>
      <c r="AG1040" s="100" t="n">
        <v>8683125.86723851</v>
      </c>
      <c r="AH1040" s="101" t="str">
        <f>IF(H1040="shared-count-once",COUNTIFS($A$2:$A$1405,A1040,$B$2:$B$1405,B1040,$E$2:$E$1405,E1040),1)</f>
      </c>
      <c r="AI1040" s="102" t="n">
        <v>322765819.752681</v>
      </c>
      <c r="AJ1040" s="103" t="str">
        <f>IF(AI1040=0,"",Q1040/AI1040)</f>
      </c>
      <c r="AK1040" s="104" t="str">
        <f>IF(AI1040=0,"",R1040/AI1040)</f>
      </c>
      <c r="AL1040" s="105" t="str">
        <f>IF(AI1040=0,"",S1040/AI1040)</f>
      </c>
      <c r="AM1040" s="106" t="str">
        <f>IF(AI1040=0,"",Y1040/AI1040)</f>
      </c>
    </row>
    <row r="1041">
      <c r="A1041" t="s">
        <v>115</v>
      </c>
      <c r="B1041" s="73" t="n">
        <v>2050</v>
      </c>
      <c r="C1041" t="s">
        <v>245</v>
      </c>
      <c r="D1041" t="s">
        <v>225</v>
      </c>
      <c r="E1041" s="74" t="s">
        <v>326</v>
      </c>
      <c r="F1041" s="75" t="s">
        <v>327</v>
      </c>
      <c r="G1041" s="76" t="s">
        <v>249</v>
      </c>
      <c r="H1041" s="77" t="s">
        <v>240</v>
      </c>
      <c r="I1041" s="78" t="s">
        <v>304</v>
      </c>
      <c r="J1041" s="79" t="str">
        <f>IFERROR(INDEX('Cost_Components'!$K$2:$K$28,MATCH(E1041,'Cost_Components'!$A$2:$A$28,0)),"")</f>
      </c>
      <c r="K1041" s="80" t="str">
        <f>IF(OR(L1041="",Z1041="",AA1041="",AB1041=""),"",IF(B1041&lt;AA1041,L1041,IF(B1041&gt;AB1041,Z1041,L1041+(Z1041-L1041)*MIN(MAX((B1041-AA1041+1)/MAX(AB1041-AA1041+1,1),0),1))))</f>
      </c>
      <c r="L1041" s="81" t="str">
        <f>IFERROR(INDEX('Cost_Components'!$S$2:$S$28,MATCH(E1041,'Cost_Components'!$A$2:$A$28,0)),"")</f>
      </c>
      <c r="M1041" s="82" t="str">
        <f>IFERROR(INDEX('Cost_Components'!$L$2:$L$28,MATCH(E1041,'Cost_Components'!$A$2:$A$28,0)),"")</f>
      </c>
      <c r="N1041" s="83" t="str">
        <f>IFERROR(INDEX('Cost_Components'!$P$2:$P$28,MATCH(E1041,'Cost_Components'!$A$2:$A$28,0)),"")</f>
      </c>
      <c r="O1041" s="84" t="str">
        <f>AF1041*J1041</f>
      </c>
      <c r="P1041" s="85" t="str">
        <f>AG1041*J1041</f>
      </c>
      <c r="Q1041" s="86" t="str">
        <f>P1041*L1041*M1041*N1041</f>
      </c>
      <c r="R1041" s="87" t="str">
        <f>O1041*K1041*M1041*N1041</f>
      </c>
      <c r="S1041" s="88" t="str">
        <f>R1041-Q1041</f>
      </c>
      <c r="T1041" s="34" t="str">
        <f>IFERROR(INDEX('Cost_Components'!$R$2:$R$28,MATCH(E1041,'Cost_Components'!$A$2:$A$28,0)),"")</f>
      </c>
      <c r="U1041" s="89" t="str">
        <f>IFERROR(INDEX('Cost_Components'!$Q$2:$Q$28,MATCH(E1041,'Cost_Components'!$A$2:$A$28,0)),"")</f>
      </c>
      <c r="V1041" s="90" t="str">
        <f>1/(1+'Calculation_Assumptions'!$B$5)^(B1041-'Calculation_Assumptions'!$B$2)</f>
      </c>
      <c r="W1041" s="91" t="str">
        <f>Q1041*V1041</f>
      </c>
      <c r="X1041" s="92" t="str">
        <f>R1041*V1041</f>
      </c>
      <c r="Y1041" s="93" t="str">
        <f>S1041*V1041</f>
      </c>
      <c r="Z1041" s="94" t="str">
        <f>IFERROR(INDEX('Cost_Components'!$T$2:$T$28,MATCH(E1041,'Cost_Components'!$A$2:$A$28,0)),"")</f>
      </c>
      <c r="AA1041" s="95" t="str">
        <f>IFERROR(INDEX('Cost_Components'!$U$2:$U$28,MATCH(E1041,'Cost_Components'!$A$2:$A$28,0)),"")</f>
      </c>
      <c r="AB1041" s="96" t="str">
        <f>IFERROR(INDEX('Cost_Components'!$V$2:$V$28,MATCH(E1041,'Cost_Components'!$A$2:$A$28,0)),"")</f>
      </c>
      <c r="AC1041" s="97" t="str">
        <f>IFERROR(INDEX('Cost_Components'!$M$2:$M$28,MATCH(E1041,'Cost_Components'!$A$2:$A$28,0)),"")</f>
      </c>
      <c r="AD1041" s="98" t="str">
        <f>IFERROR(INDEX('Cost_Components'!$N$2:$N$28,MATCH(E1041,'Cost_Components'!$A$2:$A$28,0)),"")</f>
      </c>
      <c r="AE1041" s="34" t="str">
        <f>IFERROR(INDEX('Cost_Components'!$O$2:$O$28,MATCH(E1041,'Cost_Components'!$A$2:$A$28,0)),"")</f>
      </c>
      <c r="AF1041" s="99" t="n">
        <v>7853360.66091772</v>
      </c>
      <c r="AG1041" s="100" t="n">
        <v>8811108.4479971</v>
      </c>
      <c r="AH1041" s="101" t="str">
        <f>IF(H1041="shared-count-once",COUNTIFS($A$2:$A$1405,A1041,$B$2:$B$1405,B1041,$E$2:$E$1405,E1041),1)</f>
      </c>
      <c r="AI1041" s="102" t="n">
        <v>323312042.563285</v>
      </c>
      <c r="AJ1041" s="103" t="str">
        <f>IF(AI1041=0,"",Q1041/AI1041)</f>
      </c>
      <c r="AK1041" s="104" t="str">
        <f>IF(AI1041=0,"",R1041/AI1041)</f>
      </c>
      <c r="AL1041" s="105" t="str">
        <f>IF(AI1041=0,"",S1041/AI1041)</f>
      </c>
      <c r="AM1041" s="106" t="str">
        <f>IF(AI1041=0,"",Y1041/AI1041)</f>
      </c>
    </row>
    <row r="1042">
      <c r="A1042" t="s">
        <v>115</v>
      </c>
      <c r="B1042" s="73" t="n">
        <v>2025</v>
      </c>
      <c r="C1042" t="s">
        <v>245</v>
      </c>
      <c r="D1042" t="s">
        <v>225</v>
      </c>
      <c r="E1042" s="74" t="s">
        <v>330</v>
      </c>
      <c r="F1042" s="75" t="s">
        <v>331</v>
      </c>
      <c r="G1042" s="76" t="s">
        <v>249</v>
      </c>
      <c r="H1042" s="77" t="s">
        <v>240</v>
      </c>
      <c r="I1042" s="78" t="s">
        <v>304</v>
      </c>
      <c r="J1042" s="79" t="str">
        <f>IFERROR(INDEX('Cost_Components'!$K$2:$K$28,MATCH(E1042,'Cost_Components'!$A$2:$A$28,0)),"")</f>
      </c>
      <c r="K1042" s="80" t="str">
        <f>IF(OR(L1042="",Z1042="",AA1042="",AB1042=""),"",IF(B1042&lt;AA1042,L1042,IF(B1042&gt;AB1042,Z1042,L1042+(Z1042-L1042)*MIN(MAX((B1042-AA1042+1)/MAX(AB1042-AA1042+1,1),0),1))))</f>
      </c>
      <c r="L1042" s="81" t="str">
        <f>IFERROR(INDEX('Cost_Components'!$S$2:$S$28,MATCH(E1042,'Cost_Components'!$A$2:$A$28,0)),"")</f>
      </c>
      <c r="M1042" s="82" t="str">
        <f>IFERROR(INDEX('Cost_Components'!$L$2:$L$28,MATCH(E1042,'Cost_Components'!$A$2:$A$28,0)),"")</f>
      </c>
      <c r="N1042" s="83" t="str">
        <f>IFERROR(INDEX('Cost_Components'!$P$2:$P$28,MATCH(E1042,'Cost_Components'!$A$2:$A$28,0)),"")</f>
      </c>
      <c r="O1042" s="84" t="str">
        <f>AF1042*J1042</f>
      </c>
      <c r="P1042" s="85" t="str">
        <f>AG1042*J1042</f>
      </c>
      <c r="Q1042" s="86" t="str">
        <f>P1042*L1042*M1042*N1042</f>
      </c>
      <c r="R1042" s="87" t="str">
        <f>O1042*K1042*M1042*N1042</f>
      </c>
      <c r="S1042" s="88" t="str">
        <f>R1042-Q1042</f>
      </c>
      <c r="T1042" s="34" t="str">
        <f>IFERROR(INDEX('Cost_Components'!$R$2:$R$28,MATCH(E1042,'Cost_Components'!$A$2:$A$28,0)),"")</f>
      </c>
      <c r="U1042" s="89" t="str">
        <f>IFERROR(INDEX('Cost_Components'!$Q$2:$Q$28,MATCH(E1042,'Cost_Components'!$A$2:$A$28,0)),"")</f>
      </c>
      <c r="V1042" s="90" t="str">
        <f>1/(1+'Calculation_Assumptions'!$B$5)^(B1042-'Calculation_Assumptions'!$B$2)</f>
      </c>
      <c r="W1042" s="91" t="str">
        <f>Q1042*V1042</f>
      </c>
      <c r="X1042" s="92" t="str">
        <f>R1042*V1042</f>
      </c>
      <c r="Y1042" s="93" t="str">
        <f>S1042*V1042</f>
      </c>
      <c r="Z1042" s="94" t="str">
        <f>IFERROR(INDEX('Cost_Components'!$T$2:$T$28,MATCH(E1042,'Cost_Components'!$A$2:$A$28,0)),"")</f>
      </c>
      <c r="AA1042" s="95" t="str">
        <f>IFERROR(INDEX('Cost_Components'!$U$2:$U$28,MATCH(E1042,'Cost_Components'!$A$2:$A$28,0)),"")</f>
      </c>
      <c r="AB1042" s="96" t="str">
        <f>IFERROR(INDEX('Cost_Components'!$V$2:$V$28,MATCH(E1042,'Cost_Components'!$A$2:$A$28,0)),"")</f>
      </c>
      <c r="AC1042" s="97" t="str">
        <f>IFERROR(INDEX('Cost_Components'!$M$2:$M$28,MATCH(E1042,'Cost_Components'!$A$2:$A$28,0)),"")</f>
      </c>
      <c r="AD1042" s="98" t="str">
        <f>IFERROR(INDEX('Cost_Components'!$N$2:$N$28,MATCH(E1042,'Cost_Components'!$A$2:$A$28,0)),"")</f>
      </c>
      <c r="AE1042" s="34" t="str">
        <f>IFERROR(INDEX('Cost_Components'!$O$2:$O$28,MATCH(E1042,'Cost_Components'!$A$2:$A$28,0)),"")</f>
      </c>
      <c r="AF1042" s="99" t="n">
        <v>5186089.75912111</v>
      </c>
      <c r="AG1042" s="100" t="n">
        <v>5189652.73871082</v>
      </c>
      <c r="AH1042" s="101" t="str">
        <f>IF(H1042="shared-count-once",COUNTIFS($A$2:$A$1405,A1042,$B$2:$B$1405,B1042,$E$2:$E$1405,E1042),1)</f>
      </c>
      <c r="AI1042" s="102" t="n">
        <v>288391907.644456</v>
      </c>
      <c r="AJ1042" s="103" t="str">
        <f>IF(AI1042=0,"",Q1042/AI1042)</f>
      </c>
      <c r="AK1042" s="104" t="str">
        <f>IF(AI1042=0,"",R1042/AI1042)</f>
      </c>
      <c r="AL1042" s="105" t="str">
        <f>IF(AI1042=0,"",S1042/AI1042)</f>
      </c>
      <c r="AM1042" s="106" t="str">
        <f>IF(AI1042=0,"",Y1042/AI1042)</f>
      </c>
    </row>
    <row r="1043">
      <c r="A1043" t="s">
        <v>115</v>
      </c>
      <c r="B1043" s="73" t="n">
        <v>2026</v>
      </c>
      <c r="C1043" t="s">
        <v>245</v>
      </c>
      <c r="D1043" t="s">
        <v>225</v>
      </c>
      <c r="E1043" s="74" t="s">
        <v>330</v>
      </c>
      <c r="F1043" s="75" t="s">
        <v>331</v>
      </c>
      <c r="G1043" s="76" t="s">
        <v>249</v>
      </c>
      <c r="H1043" s="77" t="s">
        <v>240</v>
      </c>
      <c r="I1043" s="78" t="s">
        <v>304</v>
      </c>
      <c r="J1043" s="79" t="str">
        <f>IFERROR(INDEX('Cost_Components'!$K$2:$K$28,MATCH(E1043,'Cost_Components'!$A$2:$A$28,0)),"")</f>
      </c>
      <c r="K1043" s="80" t="str">
        <f>IF(OR(L1043="",Z1043="",AA1043="",AB1043=""),"",IF(B1043&lt;AA1043,L1043,IF(B1043&gt;AB1043,Z1043,L1043+(Z1043-L1043)*MIN(MAX((B1043-AA1043+1)/MAX(AB1043-AA1043+1,1),0),1))))</f>
      </c>
      <c r="L1043" s="81" t="str">
        <f>IFERROR(INDEX('Cost_Components'!$S$2:$S$28,MATCH(E1043,'Cost_Components'!$A$2:$A$28,0)),"")</f>
      </c>
      <c r="M1043" s="82" t="str">
        <f>IFERROR(INDEX('Cost_Components'!$L$2:$L$28,MATCH(E1043,'Cost_Components'!$A$2:$A$28,0)),"")</f>
      </c>
      <c r="N1043" s="83" t="str">
        <f>IFERROR(INDEX('Cost_Components'!$P$2:$P$28,MATCH(E1043,'Cost_Components'!$A$2:$A$28,0)),"")</f>
      </c>
      <c r="O1043" s="84" t="str">
        <f>AF1043*J1043</f>
      </c>
      <c r="P1043" s="85" t="str">
        <f>AG1043*J1043</f>
      </c>
      <c r="Q1043" s="86" t="str">
        <f>P1043*L1043*M1043*N1043</f>
      </c>
      <c r="R1043" s="87" t="str">
        <f>O1043*K1043*M1043*N1043</f>
      </c>
      <c r="S1043" s="88" t="str">
        <f>R1043-Q1043</f>
      </c>
      <c r="T1043" s="34" t="str">
        <f>IFERROR(INDEX('Cost_Components'!$R$2:$R$28,MATCH(E1043,'Cost_Components'!$A$2:$A$28,0)),"")</f>
      </c>
      <c r="U1043" s="89" t="str">
        <f>IFERROR(INDEX('Cost_Components'!$Q$2:$Q$28,MATCH(E1043,'Cost_Components'!$A$2:$A$28,0)),"")</f>
      </c>
      <c r="V1043" s="90" t="str">
        <f>1/(1+'Calculation_Assumptions'!$B$5)^(B1043-'Calculation_Assumptions'!$B$2)</f>
      </c>
      <c r="W1043" s="91" t="str">
        <f>Q1043*V1043</f>
      </c>
      <c r="X1043" s="92" t="str">
        <f>R1043*V1043</f>
      </c>
      <c r="Y1043" s="93" t="str">
        <f>S1043*V1043</f>
      </c>
      <c r="Z1043" s="94" t="str">
        <f>IFERROR(INDEX('Cost_Components'!$T$2:$T$28,MATCH(E1043,'Cost_Components'!$A$2:$A$28,0)),"")</f>
      </c>
      <c r="AA1043" s="95" t="str">
        <f>IFERROR(INDEX('Cost_Components'!$U$2:$U$28,MATCH(E1043,'Cost_Components'!$A$2:$A$28,0)),"")</f>
      </c>
      <c r="AB1043" s="96" t="str">
        <f>IFERROR(INDEX('Cost_Components'!$V$2:$V$28,MATCH(E1043,'Cost_Components'!$A$2:$A$28,0)),"")</f>
      </c>
      <c r="AC1043" s="97" t="str">
        <f>IFERROR(INDEX('Cost_Components'!$M$2:$M$28,MATCH(E1043,'Cost_Components'!$A$2:$A$28,0)),"")</f>
      </c>
      <c r="AD1043" s="98" t="str">
        <f>IFERROR(INDEX('Cost_Components'!$N$2:$N$28,MATCH(E1043,'Cost_Components'!$A$2:$A$28,0)),"")</f>
      </c>
      <c r="AE1043" s="34" t="str">
        <f>IFERROR(INDEX('Cost_Components'!$O$2:$O$28,MATCH(E1043,'Cost_Components'!$A$2:$A$28,0)),"")</f>
      </c>
      <c r="AF1043" s="99" t="n">
        <v>5321027.73146346</v>
      </c>
      <c r="AG1043" s="100" t="n">
        <v>5331606.63176609</v>
      </c>
      <c r="AH1043" s="101" t="str">
        <f>IF(H1043="shared-count-once",COUNTIFS($A$2:$A$1405,A1043,$B$2:$B$1405,B1043,$E$2:$E$1405,E1043),1)</f>
      </c>
      <c r="AI1043" s="102" t="n">
        <v>290472130.233437</v>
      </c>
      <c r="AJ1043" s="103" t="str">
        <f>IF(AI1043=0,"",Q1043/AI1043)</f>
      </c>
      <c r="AK1043" s="104" t="str">
        <f>IF(AI1043=0,"",R1043/AI1043)</f>
      </c>
      <c r="AL1043" s="105" t="str">
        <f>IF(AI1043=0,"",S1043/AI1043)</f>
      </c>
      <c r="AM1043" s="106" t="str">
        <f>IF(AI1043=0,"",Y1043/AI1043)</f>
      </c>
    </row>
    <row r="1044">
      <c r="A1044" t="s">
        <v>115</v>
      </c>
      <c r="B1044" s="73" t="n">
        <v>2027</v>
      </c>
      <c r="C1044" t="s">
        <v>245</v>
      </c>
      <c r="D1044" t="s">
        <v>225</v>
      </c>
      <c r="E1044" s="74" t="s">
        <v>330</v>
      </c>
      <c r="F1044" s="75" t="s">
        <v>331</v>
      </c>
      <c r="G1044" s="76" t="s">
        <v>249</v>
      </c>
      <c r="H1044" s="77" t="s">
        <v>240</v>
      </c>
      <c r="I1044" s="78" t="s">
        <v>304</v>
      </c>
      <c r="J1044" s="79" t="str">
        <f>IFERROR(INDEX('Cost_Components'!$K$2:$K$28,MATCH(E1044,'Cost_Components'!$A$2:$A$28,0)),"")</f>
      </c>
      <c r="K1044" s="80" t="str">
        <f>IF(OR(L1044="",Z1044="",AA1044="",AB1044=""),"",IF(B1044&lt;AA1044,L1044,IF(B1044&gt;AB1044,Z1044,L1044+(Z1044-L1044)*MIN(MAX((B1044-AA1044+1)/MAX(AB1044-AA1044+1,1),0),1))))</f>
      </c>
      <c r="L1044" s="81" t="str">
        <f>IFERROR(INDEX('Cost_Components'!$S$2:$S$28,MATCH(E1044,'Cost_Components'!$A$2:$A$28,0)),"")</f>
      </c>
      <c r="M1044" s="82" t="str">
        <f>IFERROR(INDEX('Cost_Components'!$L$2:$L$28,MATCH(E1044,'Cost_Components'!$A$2:$A$28,0)),"")</f>
      </c>
      <c r="N1044" s="83" t="str">
        <f>IFERROR(INDEX('Cost_Components'!$P$2:$P$28,MATCH(E1044,'Cost_Components'!$A$2:$A$28,0)),"")</f>
      </c>
      <c r="O1044" s="84" t="str">
        <f>AF1044*J1044</f>
      </c>
      <c r="P1044" s="85" t="str">
        <f>AG1044*J1044</f>
      </c>
      <c r="Q1044" s="86" t="str">
        <f>P1044*L1044*M1044*N1044</f>
      </c>
      <c r="R1044" s="87" t="str">
        <f>O1044*K1044*M1044*N1044</f>
      </c>
      <c r="S1044" s="88" t="str">
        <f>R1044-Q1044</f>
      </c>
      <c r="T1044" s="34" t="str">
        <f>IFERROR(INDEX('Cost_Components'!$R$2:$R$28,MATCH(E1044,'Cost_Components'!$A$2:$A$28,0)),"")</f>
      </c>
      <c r="U1044" s="89" t="str">
        <f>IFERROR(INDEX('Cost_Components'!$Q$2:$Q$28,MATCH(E1044,'Cost_Components'!$A$2:$A$28,0)),"")</f>
      </c>
      <c r="V1044" s="90" t="str">
        <f>1/(1+'Calculation_Assumptions'!$B$5)^(B1044-'Calculation_Assumptions'!$B$2)</f>
      </c>
      <c r="W1044" s="91" t="str">
        <f>Q1044*V1044</f>
      </c>
      <c r="X1044" s="92" t="str">
        <f>R1044*V1044</f>
      </c>
      <c r="Y1044" s="93" t="str">
        <f>S1044*V1044</f>
      </c>
      <c r="Z1044" s="94" t="str">
        <f>IFERROR(INDEX('Cost_Components'!$T$2:$T$28,MATCH(E1044,'Cost_Components'!$A$2:$A$28,0)),"")</f>
      </c>
      <c r="AA1044" s="95" t="str">
        <f>IFERROR(INDEX('Cost_Components'!$U$2:$U$28,MATCH(E1044,'Cost_Components'!$A$2:$A$28,0)),"")</f>
      </c>
      <c r="AB1044" s="96" t="str">
        <f>IFERROR(INDEX('Cost_Components'!$V$2:$V$28,MATCH(E1044,'Cost_Components'!$A$2:$A$28,0)),"")</f>
      </c>
      <c r="AC1044" s="97" t="str">
        <f>IFERROR(INDEX('Cost_Components'!$M$2:$M$28,MATCH(E1044,'Cost_Components'!$A$2:$A$28,0)),"")</f>
      </c>
      <c r="AD1044" s="98" t="str">
        <f>IFERROR(INDEX('Cost_Components'!$N$2:$N$28,MATCH(E1044,'Cost_Components'!$A$2:$A$28,0)),"")</f>
      </c>
      <c r="AE1044" s="34" t="str">
        <f>IFERROR(INDEX('Cost_Components'!$O$2:$O$28,MATCH(E1044,'Cost_Components'!$A$2:$A$28,0)),"")</f>
      </c>
      <c r="AF1044" s="99" t="n">
        <v>5455517.26343794</v>
      </c>
      <c r="AG1044" s="100" t="n">
        <v>5476440.69085974</v>
      </c>
      <c r="AH1044" s="101" t="str">
        <f>IF(H1044="shared-count-once",COUNTIFS($A$2:$A$1405,A1044,$B$2:$B$1405,B1044,$E$2:$E$1405,E1044),1)</f>
      </c>
      <c r="AI1044" s="102" t="n">
        <v>292505080.826208</v>
      </c>
      <c r="AJ1044" s="103" t="str">
        <f>IF(AI1044=0,"",Q1044/AI1044)</f>
      </c>
      <c r="AK1044" s="104" t="str">
        <f>IF(AI1044=0,"",R1044/AI1044)</f>
      </c>
      <c r="AL1044" s="105" t="str">
        <f>IF(AI1044=0,"",S1044/AI1044)</f>
      </c>
      <c r="AM1044" s="106" t="str">
        <f>IF(AI1044=0,"",Y1044/AI1044)</f>
      </c>
    </row>
    <row r="1045">
      <c r="A1045" t="s">
        <v>115</v>
      </c>
      <c r="B1045" s="73" t="n">
        <v>2028</v>
      </c>
      <c r="C1045" t="s">
        <v>245</v>
      </c>
      <c r="D1045" t="s">
        <v>225</v>
      </c>
      <c r="E1045" s="74" t="s">
        <v>330</v>
      </c>
      <c r="F1045" s="75" t="s">
        <v>331</v>
      </c>
      <c r="G1045" s="76" t="s">
        <v>249</v>
      </c>
      <c r="H1045" s="77" t="s">
        <v>240</v>
      </c>
      <c r="I1045" s="78" t="s">
        <v>304</v>
      </c>
      <c r="J1045" s="79" t="str">
        <f>IFERROR(INDEX('Cost_Components'!$K$2:$K$28,MATCH(E1045,'Cost_Components'!$A$2:$A$28,0)),"")</f>
      </c>
      <c r="K1045" s="80" t="str">
        <f>IF(OR(L1045="",Z1045="",AA1045="",AB1045=""),"",IF(B1045&lt;AA1045,L1045,IF(B1045&gt;AB1045,Z1045,L1045+(Z1045-L1045)*MIN(MAX((B1045-AA1045+1)/MAX(AB1045-AA1045+1,1),0),1))))</f>
      </c>
      <c r="L1045" s="81" t="str">
        <f>IFERROR(INDEX('Cost_Components'!$S$2:$S$28,MATCH(E1045,'Cost_Components'!$A$2:$A$28,0)),"")</f>
      </c>
      <c r="M1045" s="82" t="str">
        <f>IFERROR(INDEX('Cost_Components'!$L$2:$L$28,MATCH(E1045,'Cost_Components'!$A$2:$A$28,0)),"")</f>
      </c>
      <c r="N1045" s="83" t="str">
        <f>IFERROR(INDEX('Cost_Components'!$P$2:$P$28,MATCH(E1045,'Cost_Components'!$A$2:$A$28,0)),"")</f>
      </c>
      <c r="O1045" s="84" t="str">
        <f>AF1045*J1045</f>
      </c>
      <c r="P1045" s="85" t="str">
        <f>AG1045*J1045</f>
      </c>
      <c r="Q1045" s="86" t="str">
        <f>P1045*L1045*M1045*N1045</f>
      </c>
      <c r="R1045" s="87" t="str">
        <f>O1045*K1045*M1045*N1045</f>
      </c>
      <c r="S1045" s="88" t="str">
        <f>R1045-Q1045</f>
      </c>
      <c r="T1045" s="34" t="str">
        <f>IFERROR(INDEX('Cost_Components'!$R$2:$R$28,MATCH(E1045,'Cost_Components'!$A$2:$A$28,0)),"")</f>
      </c>
      <c r="U1045" s="89" t="str">
        <f>IFERROR(INDEX('Cost_Components'!$Q$2:$Q$28,MATCH(E1045,'Cost_Components'!$A$2:$A$28,0)),"")</f>
      </c>
      <c r="V1045" s="90" t="str">
        <f>1/(1+'Calculation_Assumptions'!$B$5)^(B1045-'Calculation_Assumptions'!$B$2)</f>
      </c>
      <c r="W1045" s="91" t="str">
        <f>Q1045*V1045</f>
      </c>
      <c r="X1045" s="92" t="str">
        <f>R1045*V1045</f>
      </c>
      <c r="Y1045" s="93" t="str">
        <f>S1045*V1045</f>
      </c>
      <c r="Z1045" s="94" t="str">
        <f>IFERROR(INDEX('Cost_Components'!$T$2:$T$28,MATCH(E1045,'Cost_Components'!$A$2:$A$28,0)),"")</f>
      </c>
      <c r="AA1045" s="95" t="str">
        <f>IFERROR(INDEX('Cost_Components'!$U$2:$U$28,MATCH(E1045,'Cost_Components'!$A$2:$A$28,0)),"")</f>
      </c>
      <c r="AB1045" s="96" t="str">
        <f>IFERROR(INDEX('Cost_Components'!$V$2:$V$28,MATCH(E1045,'Cost_Components'!$A$2:$A$28,0)),"")</f>
      </c>
      <c r="AC1045" s="97" t="str">
        <f>IFERROR(INDEX('Cost_Components'!$M$2:$M$28,MATCH(E1045,'Cost_Components'!$A$2:$A$28,0)),"")</f>
      </c>
      <c r="AD1045" s="98" t="str">
        <f>IFERROR(INDEX('Cost_Components'!$N$2:$N$28,MATCH(E1045,'Cost_Components'!$A$2:$A$28,0)),"")</f>
      </c>
      <c r="AE1045" s="34" t="str">
        <f>IFERROR(INDEX('Cost_Components'!$O$2:$O$28,MATCH(E1045,'Cost_Components'!$A$2:$A$28,0)),"")</f>
      </c>
      <c r="AF1045" s="99" t="n">
        <v>5586668.15661908</v>
      </c>
      <c r="AG1045" s="100" t="n">
        <v>5621302.83286355</v>
      </c>
      <c r="AH1045" s="101" t="str">
        <f>IF(H1045="shared-count-once",COUNTIFS($A$2:$A$1405,A1045,$B$2:$B$1405,B1045,$E$2:$E$1405,E1045),1)</f>
      </c>
      <c r="AI1045" s="102" t="n">
        <v>294484707.921554</v>
      </c>
      <c r="AJ1045" s="103" t="str">
        <f>IF(AI1045=0,"",Q1045/AI1045)</f>
      </c>
      <c r="AK1045" s="104" t="str">
        <f>IF(AI1045=0,"",R1045/AI1045)</f>
      </c>
      <c r="AL1045" s="105" t="str">
        <f>IF(AI1045=0,"",S1045/AI1045)</f>
      </c>
      <c r="AM1045" s="106" t="str">
        <f>IF(AI1045=0,"",Y1045/AI1045)</f>
      </c>
    </row>
    <row r="1046">
      <c r="A1046" t="s">
        <v>115</v>
      </c>
      <c r="B1046" s="73" t="n">
        <v>2029</v>
      </c>
      <c r="C1046" t="s">
        <v>245</v>
      </c>
      <c r="D1046" t="s">
        <v>225</v>
      </c>
      <c r="E1046" s="74" t="s">
        <v>330</v>
      </c>
      <c r="F1046" s="75" t="s">
        <v>331</v>
      </c>
      <c r="G1046" s="76" t="s">
        <v>249</v>
      </c>
      <c r="H1046" s="77" t="s">
        <v>240</v>
      </c>
      <c r="I1046" s="78" t="s">
        <v>304</v>
      </c>
      <c r="J1046" s="79" t="str">
        <f>IFERROR(INDEX('Cost_Components'!$K$2:$K$28,MATCH(E1046,'Cost_Components'!$A$2:$A$28,0)),"")</f>
      </c>
      <c r="K1046" s="80" t="str">
        <f>IF(OR(L1046="",Z1046="",AA1046="",AB1046=""),"",IF(B1046&lt;AA1046,L1046,IF(B1046&gt;AB1046,Z1046,L1046+(Z1046-L1046)*MIN(MAX((B1046-AA1046+1)/MAX(AB1046-AA1046+1,1),0),1))))</f>
      </c>
      <c r="L1046" s="81" t="str">
        <f>IFERROR(INDEX('Cost_Components'!$S$2:$S$28,MATCH(E1046,'Cost_Components'!$A$2:$A$28,0)),"")</f>
      </c>
      <c r="M1046" s="82" t="str">
        <f>IFERROR(INDEX('Cost_Components'!$L$2:$L$28,MATCH(E1046,'Cost_Components'!$A$2:$A$28,0)),"")</f>
      </c>
      <c r="N1046" s="83" t="str">
        <f>IFERROR(INDEX('Cost_Components'!$P$2:$P$28,MATCH(E1046,'Cost_Components'!$A$2:$A$28,0)),"")</f>
      </c>
      <c r="O1046" s="84" t="str">
        <f>AF1046*J1046</f>
      </c>
      <c r="P1046" s="85" t="str">
        <f>AG1046*J1046</f>
      </c>
      <c r="Q1046" s="86" t="str">
        <f>P1046*L1046*M1046*N1046</f>
      </c>
      <c r="R1046" s="87" t="str">
        <f>O1046*K1046*M1046*N1046</f>
      </c>
      <c r="S1046" s="88" t="str">
        <f>R1046-Q1046</f>
      </c>
      <c r="T1046" s="34" t="str">
        <f>IFERROR(INDEX('Cost_Components'!$R$2:$R$28,MATCH(E1046,'Cost_Components'!$A$2:$A$28,0)),"")</f>
      </c>
      <c r="U1046" s="89" t="str">
        <f>IFERROR(INDEX('Cost_Components'!$Q$2:$Q$28,MATCH(E1046,'Cost_Components'!$A$2:$A$28,0)),"")</f>
      </c>
      <c r="V1046" s="90" t="str">
        <f>1/(1+'Calculation_Assumptions'!$B$5)^(B1046-'Calculation_Assumptions'!$B$2)</f>
      </c>
      <c r="W1046" s="91" t="str">
        <f>Q1046*V1046</f>
      </c>
      <c r="X1046" s="92" t="str">
        <f>R1046*V1046</f>
      </c>
      <c r="Y1046" s="93" t="str">
        <f>S1046*V1046</f>
      </c>
      <c r="Z1046" s="94" t="str">
        <f>IFERROR(INDEX('Cost_Components'!$T$2:$T$28,MATCH(E1046,'Cost_Components'!$A$2:$A$28,0)),"")</f>
      </c>
      <c r="AA1046" s="95" t="str">
        <f>IFERROR(INDEX('Cost_Components'!$U$2:$U$28,MATCH(E1046,'Cost_Components'!$A$2:$A$28,0)),"")</f>
      </c>
      <c r="AB1046" s="96" t="str">
        <f>IFERROR(INDEX('Cost_Components'!$V$2:$V$28,MATCH(E1046,'Cost_Components'!$A$2:$A$28,0)),"")</f>
      </c>
      <c r="AC1046" s="97" t="str">
        <f>IFERROR(INDEX('Cost_Components'!$M$2:$M$28,MATCH(E1046,'Cost_Components'!$A$2:$A$28,0)),"")</f>
      </c>
      <c r="AD1046" s="98" t="str">
        <f>IFERROR(INDEX('Cost_Components'!$N$2:$N$28,MATCH(E1046,'Cost_Components'!$A$2:$A$28,0)),"")</f>
      </c>
      <c r="AE1046" s="34" t="str">
        <f>IFERROR(INDEX('Cost_Components'!$O$2:$O$28,MATCH(E1046,'Cost_Components'!$A$2:$A$28,0)),"")</f>
      </c>
      <c r="AF1046" s="99" t="n">
        <v>5715522.99359021</v>
      </c>
      <c r="AG1046" s="100" t="n">
        <v>5766968.1668583</v>
      </c>
      <c r="AH1046" s="101" t="str">
        <f>IF(H1046="shared-count-once",COUNTIFS($A$2:$A$1405,A1046,$B$2:$B$1405,B1046,$E$2:$E$1405,E1046),1)</f>
      </c>
      <c r="AI1046" s="102" t="n">
        <v>296414030.31143</v>
      </c>
      <c r="AJ1046" s="103" t="str">
        <f>IF(AI1046=0,"",Q1046/AI1046)</f>
      </c>
      <c r="AK1046" s="104" t="str">
        <f>IF(AI1046=0,"",R1046/AI1046)</f>
      </c>
      <c r="AL1046" s="105" t="str">
        <f>IF(AI1046=0,"",S1046/AI1046)</f>
      </c>
      <c r="AM1046" s="106" t="str">
        <f>IF(AI1046=0,"",Y1046/AI1046)</f>
      </c>
    </row>
    <row r="1047">
      <c r="A1047" t="s">
        <v>115</v>
      </c>
      <c r="B1047" s="73" t="n">
        <v>2030</v>
      </c>
      <c r="C1047" t="s">
        <v>245</v>
      </c>
      <c r="D1047" t="s">
        <v>225</v>
      </c>
      <c r="E1047" s="74" t="s">
        <v>330</v>
      </c>
      <c r="F1047" s="75" t="s">
        <v>331</v>
      </c>
      <c r="G1047" s="76" t="s">
        <v>249</v>
      </c>
      <c r="H1047" s="77" t="s">
        <v>240</v>
      </c>
      <c r="I1047" s="78" t="s">
        <v>304</v>
      </c>
      <c r="J1047" s="79" t="str">
        <f>IFERROR(INDEX('Cost_Components'!$K$2:$K$28,MATCH(E1047,'Cost_Components'!$A$2:$A$28,0)),"")</f>
      </c>
      <c r="K1047" s="80" t="str">
        <f>IF(OR(L1047="",Z1047="",AA1047="",AB1047=""),"",IF(B1047&lt;AA1047,L1047,IF(B1047&gt;AB1047,Z1047,L1047+(Z1047-L1047)*MIN(MAX((B1047-AA1047+1)/MAX(AB1047-AA1047+1,1),0),1))))</f>
      </c>
      <c r="L1047" s="81" t="str">
        <f>IFERROR(INDEX('Cost_Components'!$S$2:$S$28,MATCH(E1047,'Cost_Components'!$A$2:$A$28,0)),"")</f>
      </c>
      <c r="M1047" s="82" t="str">
        <f>IFERROR(INDEX('Cost_Components'!$L$2:$L$28,MATCH(E1047,'Cost_Components'!$A$2:$A$28,0)),"")</f>
      </c>
      <c r="N1047" s="83" t="str">
        <f>IFERROR(INDEX('Cost_Components'!$P$2:$P$28,MATCH(E1047,'Cost_Components'!$A$2:$A$28,0)),"")</f>
      </c>
      <c r="O1047" s="84" t="str">
        <f>AF1047*J1047</f>
      </c>
      <c r="P1047" s="85" t="str">
        <f>AG1047*J1047</f>
      </c>
      <c r="Q1047" s="86" t="str">
        <f>P1047*L1047*M1047*N1047</f>
      </c>
      <c r="R1047" s="87" t="str">
        <f>O1047*K1047*M1047*N1047</f>
      </c>
      <c r="S1047" s="88" t="str">
        <f>R1047-Q1047</f>
      </c>
      <c r="T1047" s="34" t="str">
        <f>IFERROR(INDEX('Cost_Components'!$R$2:$R$28,MATCH(E1047,'Cost_Components'!$A$2:$A$28,0)),"")</f>
      </c>
      <c r="U1047" s="89" t="str">
        <f>IFERROR(INDEX('Cost_Components'!$Q$2:$Q$28,MATCH(E1047,'Cost_Components'!$A$2:$A$28,0)),"")</f>
      </c>
      <c r="V1047" s="90" t="str">
        <f>1/(1+'Calculation_Assumptions'!$B$5)^(B1047-'Calculation_Assumptions'!$B$2)</f>
      </c>
      <c r="W1047" s="91" t="str">
        <f>Q1047*V1047</f>
      </c>
      <c r="X1047" s="92" t="str">
        <f>R1047*V1047</f>
      </c>
      <c r="Y1047" s="93" t="str">
        <f>S1047*V1047</f>
      </c>
      <c r="Z1047" s="94" t="str">
        <f>IFERROR(INDEX('Cost_Components'!$T$2:$T$28,MATCH(E1047,'Cost_Components'!$A$2:$A$28,0)),"")</f>
      </c>
      <c r="AA1047" s="95" t="str">
        <f>IFERROR(INDEX('Cost_Components'!$U$2:$U$28,MATCH(E1047,'Cost_Components'!$A$2:$A$28,0)),"")</f>
      </c>
      <c r="AB1047" s="96" t="str">
        <f>IFERROR(INDEX('Cost_Components'!$V$2:$V$28,MATCH(E1047,'Cost_Components'!$A$2:$A$28,0)),"")</f>
      </c>
      <c r="AC1047" s="97" t="str">
        <f>IFERROR(INDEX('Cost_Components'!$M$2:$M$28,MATCH(E1047,'Cost_Components'!$A$2:$A$28,0)),"")</f>
      </c>
      <c r="AD1047" s="98" t="str">
        <f>IFERROR(INDEX('Cost_Components'!$N$2:$N$28,MATCH(E1047,'Cost_Components'!$A$2:$A$28,0)),"")</f>
      </c>
      <c r="AE1047" s="34" t="str">
        <f>IFERROR(INDEX('Cost_Components'!$O$2:$O$28,MATCH(E1047,'Cost_Components'!$A$2:$A$28,0)),"")</f>
      </c>
      <c r="AF1047" s="99" t="n">
        <v>5842325.53107864</v>
      </c>
      <c r="AG1047" s="100" t="n">
        <v>5913493.5628833</v>
      </c>
      <c r="AH1047" s="101" t="str">
        <f>IF(H1047="shared-count-once",COUNTIFS($A$2:$A$1405,A1047,$B$2:$B$1405,B1047,$E$2:$E$1405,E1047),1)</f>
      </c>
      <c r="AI1047" s="102" t="n">
        <v>298289404.664994</v>
      </c>
      <c r="AJ1047" s="103" t="str">
        <f>IF(AI1047=0,"",Q1047/AI1047)</f>
      </c>
      <c r="AK1047" s="104" t="str">
        <f>IF(AI1047=0,"",R1047/AI1047)</f>
      </c>
      <c r="AL1047" s="105" t="str">
        <f>IF(AI1047=0,"",S1047/AI1047)</f>
      </c>
      <c r="AM1047" s="106" t="str">
        <f>IF(AI1047=0,"",Y1047/AI1047)</f>
      </c>
    </row>
    <row r="1048">
      <c r="A1048" t="s">
        <v>115</v>
      </c>
      <c r="B1048" s="73" t="n">
        <v>2031</v>
      </c>
      <c r="C1048" t="s">
        <v>245</v>
      </c>
      <c r="D1048" t="s">
        <v>225</v>
      </c>
      <c r="E1048" s="74" t="s">
        <v>330</v>
      </c>
      <c r="F1048" s="75" t="s">
        <v>331</v>
      </c>
      <c r="G1048" s="76" t="s">
        <v>249</v>
      </c>
      <c r="H1048" s="77" t="s">
        <v>240</v>
      </c>
      <c r="I1048" s="78" t="s">
        <v>304</v>
      </c>
      <c r="J1048" s="79" t="str">
        <f>IFERROR(INDEX('Cost_Components'!$K$2:$K$28,MATCH(E1048,'Cost_Components'!$A$2:$A$28,0)),"")</f>
      </c>
      <c r="K1048" s="80" t="str">
        <f>IF(OR(L1048="",Z1048="",AA1048="",AB1048=""),"",IF(B1048&lt;AA1048,L1048,IF(B1048&gt;AB1048,Z1048,L1048+(Z1048-L1048)*MIN(MAX((B1048-AA1048+1)/MAX(AB1048-AA1048+1,1),0),1))))</f>
      </c>
      <c r="L1048" s="81" t="str">
        <f>IFERROR(INDEX('Cost_Components'!$S$2:$S$28,MATCH(E1048,'Cost_Components'!$A$2:$A$28,0)),"")</f>
      </c>
      <c r="M1048" s="82" t="str">
        <f>IFERROR(INDEX('Cost_Components'!$L$2:$L$28,MATCH(E1048,'Cost_Components'!$A$2:$A$28,0)),"")</f>
      </c>
      <c r="N1048" s="83" t="str">
        <f>IFERROR(INDEX('Cost_Components'!$P$2:$P$28,MATCH(E1048,'Cost_Components'!$A$2:$A$28,0)),"")</f>
      </c>
      <c r="O1048" s="84" t="str">
        <f>AF1048*J1048</f>
      </c>
      <c r="P1048" s="85" t="str">
        <f>AG1048*J1048</f>
      </c>
      <c r="Q1048" s="86" t="str">
        <f>P1048*L1048*M1048*N1048</f>
      </c>
      <c r="R1048" s="87" t="str">
        <f>O1048*K1048*M1048*N1048</f>
      </c>
      <c r="S1048" s="88" t="str">
        <f>R1048-Q1048</f>
      </c>
      <c r="T1048" s="34" t="str">
        <f>IFERROR(INDEX('Cost_Components'!$R$2:$R$28,MATCH(E1048,'Cost_Components'!$A$2:$A$28,0)),"")</f>
      </c>
      <c r="U1048" s="89" t="str">
        <f>IFERROR(INDEX('Cost_Components'!$Q$2:$Q$28,MATCH(E1048,'Cost_Components'!$A$2:$A$28,0)),"")</f>
      </c>
      <c r="V1048" s="90" t="str">
        <f>1/(1+'Calculation_Assumptions'!$B$5)^(B1048-'Calculation_Assumptions'!$B$2)</f>
      </c>
      <c r="W1048" s="91" t="str">
        <f>Q1048*V1048</f>
      </c>
      <c r="X1048" s="92" t="str">
        <f>R1048*V1048</f>
      </c>
      <c r="Y1048" s="93" t="str">
        <f>S1048*V1048</f>
      </c>
      <c r="Z1048" s="94" t="str">
        <f>IFERROR(INDEX('Cost_Components'!$T$2:$T$28,MATCH(E1048,'Cost_Components'!$A$2:$A$28,0)),"")</f>
      </c>
      <c r="AA1048" s="95" t="str">
        <f>IFERROR(INDEX('Cost_Components'!$U$2:$U$28,MATCH(E1048,'Cost_Components'!$A$2:$A$28,0)),"")</f>
      </c>
      <c r="AB1048" s="96" t="str">
        <f>IFERROR(INDEX('Cost_Components'!$V$2:$V$28,MATCH(E1048,'Cost_Components'!$A$2:$A$28,0)),"")</f>
      </c>
      <c r="AC1048" s="97" t="str">
        <f>IFERROR(INDEX('Cost_Components'!$M$2:$M$28,MATCH(E1048,'Cost_Components'!$A$2:$A$28,0)),"")</f>
      </c>
      <c r="AD1048" s="98" t="str">
        <f>IFERROR(INDEX('Cost_Components'!$N$2:$N$28,MATCH(E1048,'Cost_Components'!$A$2:$A$28,0)),"")</f>
      </c>
      <c r="AE1048" s="34" t="str">
        <f>IFERROR(INDEX('Cost_Components'!$O$2:$O$28,MATCH(E1048,'Cost_Components'!$A$2:$A$28,0)),"")</f>
      </c>
      <c r="AF1048" s="99" t="n">
        <v>5967190.1001152</v>
      </c>
      <c r="AG1048" s="100" t="n">
        <v>6060891.79023451</v>
      </c>
      <c r="AH1048" s="101" t="str">
        <f>IF(H1048="shared-count-once",COUNTIFS($A$2:$A$1405,A1048,$B$2:$B$1405,B1048,$E$2:$E$1405,E1048),1)</f>
      </c>
      <c r="AI1048" s="102" t="n">
        <v>300119636.925519</v>
      </c>
      <c r="AJ1048" s="103" t="str">
        <f>IF(AI1048=0,"",Q1048/AI1048)</f>
      </c>
      <c r="AK1048" s="104" t="str">
        <f>IF(AI1048=0,"",R1048/AI1048)</f>
      </c>
      <c r="AL1048" s="105" t="str">
        <f>IF(AI1048=0,"",S1048/AI1048)</f>
      </c>
      <c r="AM1048" s="106" t="str">
        <f>IF(AI1048=0,"",Y1048/AI1048)</f>
      </c>
    </row>
    <row r="1049">
      <c r="A1049" t="s">
        <v>115</v>
      </c>
      <c r="B1049" s="73" t="n">
        <v>2032</v>
      </c>
      <c r="C1049" t="s">
        <v>245</v>
      </c>
      <c r="D1049" t="s">
        <v>225</v>
      </c>
      <c r="E1049" s="74" t="s">
        <v>330</v>
      </c>
      <c r="F1049" s="75" t="s">
        <v>331</v>
      </c>
      <c r="G1049" s="76" t="s">
        <v>249</v>
      </c>
      <c r="H1049" s="77" t="s">
        <v>240</v>
      </c>
      <c r="I1049" s="78" t="s">
        <v>304</v>
      </c>
      <c r="J1049" s="79" t="str">
        <f>IFERROR(INDEX('Cost_Components'!$K$2:$K$28,MATCH(E1049,'Cost_Components'!$A$2:$A$28,0)),"")</f>
      </c>
      <c r="K1049" s="80" t="str">
        <f>IF(OR(L1049="",Z1049="",AA1049="",AB1049=""),"",IF(B1049&lt;AA1049,L1049,IF(B1049&gt;AB1049,Z1049,L1049+(Z1049-L1049)*MIN(MAX((B1049-AA1049+1)/MAX(AB1049-AA1049+1,1),0),1))))</f>
      </c>
      <c r="L1049" s="81" t="str">
        <f>IFERROR(INDEX('Cost_Components'!$S$2:$S$28,MATCH(E1049,'Cost_Components'!$A$2:$A$28,0)),"")</f>
      </c>
      <c r="M1049" s="82" t="str">
        <f>IFERROR(INDEX('Cost_Components'!$L$2:$L$28,MATCH(E1049,'Cost_Components'!$A$2:$A$28,0)),"")</f>
      </c>
      <c r="N1049" s="83" t="str">
        <f>IFERROR(INDEX('Cost_Components'!$P$2:$P$28,MATCH(E1049,'Cost_Components'!$A$2:$A$28,0)),"")</f>
      </c>
      <c r="O1049" s="84" t="str">
        <f>AF1049*J1049</f>
      </c>
      <c r="P1049" s="85" t="str">
        <f>AG1049*J1049</f>
      </c>
      <c r="Q1049" s="86" t="str">
        <f>P1049*L1049*M1049*N1049</f>
      </c>
      <c r="R1049" s="87" t="str">
        <f>O1049*K1049*M1049*N1049</f>
      </c>
      <c r="S1049" s="88" t="str">
        <f>R1049-Q1049</f>
      </c>
      <c r="T1049" s="34" t="str">
        <f>IFERROR(INDEX('Cost_Components'!$R$2:$R$28,MATCH(E1049,'Cost_Components'!$A$2:$A$28,0)),"")</f>
      </c>
      <c r="U1049" s="89" t="str">
        <f>IFERROR(INDEX('Cost_Components'!$Q$2:$Q$28,MATCH(E1049,'Cost_Components'!$A$2:$A$28,0)),"")</f>
      </c>
      <c r="V1049" s="90" t="str">
        <f>1/(1+'Calculation_Assumptions'!$B$5)^(B1049-'Calculation_Assumptions'!$B$2)</f>
      </c>
      <c r="W1049" s="91" t="str">
        <f>Q1049*V1049</f>
      </c>
      <c r="X1049" s="92" t="str">
        <f>R1049*V1049</f>
      </c>
      <c r="Y1049" s="93" t="str">
        <f>S1049*V1049</f>
      </c>
      <c r="Z1049" s="94" t="str">
        <f>IFERROR(INDEX('Cost_Components'!$T$2:$T$28,MATCH(E1049,'Cost_Components'!$A$2:$A$28,0)),"")</f>
      </c>
      <c r="AA1049" s="95" t="str">
        <f>IFERROR(INDEX('Cost_Components'!$U$2:$U$28,MATCH(E1049,'Cost_Components'!$A$2:$A$28,0)),"")</f>
      </c>
      <c r="AB1049" s="96" t="str">
        <f>IFERROR(INDEX('Cost_Components'!$V$2:$V$28,MATCH(E1049,'Cost_Components'!$A$2:$A$28,0)),"")</f>
      </c>
      <c r="AC1049" s="97" t="str">
        <f>IFERROR(INDEX('Cost_Components'!$M$2:$M$28,MATCH(E1049,'Cost_Components'!$A$2:$A$28,0)),"")</f>
      </c>
      <c r="AD1049" s="98" t="str">
        <f>IFERROR(INDEX('Cost_Components'!$N$2:$N$28,MATCH(E1049,'Cost_Components'!$A$2:$A$28,0)),"")</f>
      </c>
      <c r="AE1049" s="34" t="str">
        <f>IFERROR(INDEX('Cost_Components'!$O$2:$O$28,MATCH(E1049,'Cost_Components'!$A$2:$A$28,0)),"")</f>
      </c>
      <c r="AF1049" s="99" t="n">
        <v>6090374.26795053</v>
      </c>
      <c r="AG1049" s="100" t="n">
        <v>6209343.98320199</v>
      </c>
      <c r="AH1049" s="101" t="str">
        <f>IF(H1049="shared-count-once",COUNTIFS($A$2:$A$1405,A1049,$B$2:$B$1405,B1049,$E$2:$E$1405,E1049),1)</f>
      </c>
      <c r="AI1049" s="102" t="n">
        <v>301904628.083541</v>
      </c>
      <c r="AJ1049" s="103" t="str">
        <f>IF(AI1049=0,"",Q1049/AI1049)</f>
      </c>
      <c r="AK1049" s="104" t="str">
        <f>IF(AI1049=0,"",R1049/AI1049)</f>
      </c>
      <c r="AL1049" s="105" t="str">
        <f>IF(AI1049=0,"",S1049/AI1049)</f>
      </c>
      <c r="AM1049" s="106" t="str">
        <f>IF(AI1049=0,"",Y1049/AI1049)</f>
      </c>
    </row>
    <row r="1050">
      <c r="A1050" t="s">
        <v>115</v>
      </c>
      <c r="B1050" s="73" t="n">
        <v>2033</v>
      </c>
      <c r="C1050" t="s">
        <v>245</v>
      </c>
      <c r="D1050" t="s">
        <v>225</v>
      </c>
      <c r="E1050" s="74" t="s">
        <v>330</v>
      </c>
      <c r="F1050" s="75" t="s">
        <v>331</v>
      </c>
      <c r="G1050" s="76" t="s">
        <v>249</v>
      </c>
      <c r="H1050" s="77" t="s">
        <v>240</v>
      </c>
      <c r="I1050" s="78" t="s">
        <v>304</v>
      </c>
      <c r="J1050" s="79" t="str">
        <f>IFERROR(INDEX('Cost_Components'!$K$2:$K$28,MATCH(E1050,'Cost_Components'!$A$2:$A$28,0)),"")</f>
      </c>
      <c r="K1050" s="80" t="str">
        <f>IF(OR(L1050="",Z1050="",AA1050="",AB1050=""),"",IF(B1050&lt;AA1050,L1050,IF(B1050&gt;AB1050,Z1050,L1050+(Z1050-L1050)*MIN(MAX((B1050-AA1050+1)/MAX(AB1050-AA1050+1,1),0),1))))</f>
      </c>
      <c r="L1050" s="81" t="str">
        <f>IFERROR(INDEX('Cost_Components'!$S$2:$S$28,MATCH(E1050,'Cost_Components'!$A$2:$A$28,0)),"")</f>
      </c>
      <c r="M1050" s="82" t="str">
        <f>IFERROR(INDEX('Cost_Components'!$L$2:$L$28,MATCH(E1050,'Cost_Components'!$A$2:$A$28,0)),"")</f>
      </c>
      <c r="N1050" s="83" t="str">
        <f>IFERROR(INDEX('Cost_Components'!$P$2:$P$28,MATCH(E1050,'Cost_Components'!$A$2:$A$28,0)),"")</f>
      </c>
      <c r="O1050" s="84" t="str">
        <f>AF1050*J1050</f>
      </c>
      <c r="P1050" s="85" t="str">
        <f>AG1050*J1050</f>
      </c>
      <c r="Q1050" s="86" t="str">
        <f>P1050*L1050*M1050*N1050</f>
      </c>
      <c r="R1050" s="87" t="str">
        <f>O1050*K1050*M1050*N1050</f>
      </c>
      <c r="S1050" s="88" t="str">
        <f>R1050-Q1050</f>
      </c>
      <c r="T1050" s="34" t="str">
        <f>IFERROR(INDEX('Cost_Components'!$R$2:$R$28,MATCH(E1050,'Cost_Components'!$A$2:$A$28,0)),"")</f>
      </c>
      <c r="U1050" s="89" t="str">
        <f>IFERROR(INDEX('Cost_Components'!$Q$2:$Q$28,MATCH(E1050,'Cost_Components'!$A$2:$A$28,0)),"")</f>
      </c>
      <c r="V1050" s="90" t="str">
        <f>1/(1+'Calculation_Assumptions'!$B$5)^(B1050-'Calculation_Assumptions'!$B$2)</f>
      </c>
      <c r="W1050" s="91" t="str">
        <f>Q1050*V1050</f>
      </c>
      <c r="X1050" s="92" t="str">
        <f>R1050*V1050</f>
      </c>
      <c r="Y1050" s="93" t="str">
        <f>S1050*V1050</f>
      </c>
      <c r="Z1050" s="94" t="str">
        <f>IFERROR(INDEX('Cost_Components'!$T$2:$T$28,MATCH(E1050,'Cost_Components'!$A$2:$A$28,0)),"")</f>
      </c>
      <c r="AA1050" s="95" t="str">
        <f>IFERROR(INDEX('Cost_Components'!$U$2:$U$28,MATCH(E1050,'Cost_Components'!$A$2:$A$28,0)),"")</f>
      </c>
      <c r="AB1050" s="96" t="str">
        <f>IFERROR(INDEX('Cost_Components'!$V$2:$V$28,MATCH(E1050,'Cost_Components'!$A$2:$A$28,0)),"")</f>
      </c>
      <c r="AC1050" s="97" t="str">
        <f>IFERROR(INDEX('Cost_Components'!$M$2:$M$28,MATCH(E1050,'Cost_Components'!$A$2:$A$28,0)),"")</f>
      </c>
      <c r="AD1050" s="98" t="str">
        <f>IFERROR(INDEX('Cost_Components'!$N$2:$N$28,MATCH(E1050,'Cost_Components'!$A$2:$A$28,0)),"")</f>
      </c>
      <c r="AE1050" s="34" t="str">
        <f>IFERROR(INDEX('Cost_Components'!$O$2:$O$28,MATCH(E1050,'Cost_Components'!$A$2:$A$28,0)),"")</f>
      </c>
      <c r="AF1050" s="99" t="n">
        <v>6211178.61496272</v>
      </c>
      <c r="AG1050" s="100" t="n">
        <v>6358304.48888944</v>
      </c>
      <c r="AH1050" s="101" t="str">
        <f>IF(H1050="shared-count-once",COUNTIFS($A$2:$A$1405,A1050,$B$2:$B$1405,B1050,$E$2:$E$1405,E1050),1)</f>
      </c>
      <c r="AI1050" s="102" t="n">
        <v>303644277.16916</v>
      </c>
      <c r="AJ1050" s="103" t="str">
        <f>IF(AI1050=0,"",Q1050/AI1050)</f>
      </c>
      <c r="AK1050" s="104" t="str">
        <f>IF(AI1050=0,"",R1050/AI1050)</f>
      </c>
      <c r="AL1050" s="105" t="str">
        <f>IF(AI1050=0,"",S1050/AI1050)</f>
      </c>
      <c r="AM1050" s="106" t="str">
        <f>IF(AI1050=0,"",Y1050/AI1050)</f>
      </c>
    </row>
    <row r="1051">
      <c r="A1051" t="s">
        <v>115</v>
      </c>
      <c r="B1051" s="73" t="n">
        <v>2034</v>
      </c>
      <c r="C1051" t="s">
        <v>245</v>
      </c>
      <c r="D1051" t="s">
        <v>225</v>
      </c>
      <c r="E1051" s="74" t="s">
        <v>330</v>
      </c>
      <c r="F1051" s="75" t="s">
        <v>331</v>
      </c>
      <c r="G1051" s="76" t="s">
        <v>249</v>
      </c>
      <c r="H1051" s="77" t="s">
        <v>240</v>
      </c>
      <c r="I1051" s="78" t="s">
        <v>304</v>
      </c>
      <c r="J1051" s="79" t="str">
        <f>IFERROR(INDEX('Cost_Components'!$K$2:$K$28,MATCH(E1051,'Cost_Components'!$A$2:$A$28,0)),"")</f>
      </c>
      <c r="K1051" s="80" t="str">
        <f>IF(OR(L1051="",Z1051="",AA1051="",AB1051=""),"",IF(B1051&lt;AA1051,L1051,IF(B1051&gt;AB1051,Z1051,L1051+(Z1051-L1051)*MIN(MAX((B1051-AA1051+1)/MAX(AB1051-AA1051+1,1),0),1))))</f>
      </c>
      <c r="L1051" s="81" t="str">
        <f>IFERROR(INDEX('Cost_Components'!$S$2:$S$28,MATCH(E1051,'Cost_Components'!$A$2:$A$28,0)),"")</f>
      </c>
      <c r="M1051" s="82" t="str">
        <f>IFERROR(INDEX('Cost_Components'!$L$2:$L$28,MATCH(E1051,'Cost_Components'!$A$2:$A$28,0)),"")</f>
      </c>
      <c r="N1051" s="83" t="str">
        <f>IFERROR(INDEX('Cost_Components'!$P$2:$P$28,MATCH(E1051,'Cost_Components'!$A$2:$A$28,0)),"")</f>
      </c>
      <c r="O1051" s="84" t="str">
        <f>AF1051*J1051</f>
      </c>
      <c r="P1051" s="85" t="str">
        <f>AG1051*J1051</f>
      </c>
      <c r="Q1051" s="86" t="str">
        <f>P1051*L1051*M1051*N1051</f>
      </c>
      <c r="R1051" s="87" t="str">
        <f>O1051*K1051*M1051*N1051</f>
      </c>
      <c r="S1051" s="88" t="str">
        <f>R1051-Q1051</f>
      </c>
      <c r="T1051" s="34" t="str">
        <f>IFERROR(INDEX('Cost_Components'!$R$2:$R$28,MATCH(E1051,'Cost_Components'!$A$2:$A$28,0)),"")</f>
      </c>
      <c r="U1051" s="89" t="str">
        <f>IFERROR(INDEX('Cost_Components'!$Q$2:$Q$28,MATCH(E1051,'Cost_Components'!$A$2:$A$28,0)),"")</f>
      </c>
      <c r="V1051" s="90" t="str">
        <f>1/(1+'Calculation_Assumptions'!$B$5)^(B1051-'Calculation_Assumptions'!$B$2)</f>
      </c>
      <c r="W1051" s="91" t="str">
        <f>Q1051*V1051</f>
      </c>
      <c r="X1051" s="92" t="str">
        <f>R1051*V1051</f>
      </c>
      <c r="Y1051" s="93" t="str">
        <f>S1051*V1051</f>
      </c>
      <c r="Z1051" s="94" t="str">
        <f>IFERROR(INDEX('Cost_Components'!$T$2:$T$28,MATCH(E1051,'Cost_Components'!$A$2:$A$28,0)),"")</f>
      </c>
      <c r="AA1051" s="95" t="str">
        <f>IFERROR(INDEX('Cost_Components'!$U$2:$U$28,MATCH(E1051,'Cost_Components'!$A$2:$A$28,0)),"")</f>
      </c>
      <c r="AB1051" s="96" t="str">
        <f>IFERROR(INDEX('Cost_Components'!$V$2:$V$28,MATCH(E1051,'Cost_Components'!$A$2:$A$28,0)),"")</f>
      </c>
      <c r="AC1051" s="97" t="str">
        <f>IFERROR(INDEX('Cost_Components'!$M$2:$M$28,MATCH(E1051,'Cost_Components'!$A$2:$A$28,0)),"")</f>
      </c>
      <c r="AD1051" s="98" t="str">
        <f>IFERROR(INDEX('Cost_Components'!$N$2:$N$28,MATCH(E1051,'Cost_Components'!$A$2:$A$28,0)),"")</f>
      </c>
      <c r="AE1051" s="34" t="str">
        <f>IFERROR(INDEX('Cost_Components'!$O$2:$O$28,MATCH(E1051,'Cost_Components'!$A$2:$A$28,0)),"")</f>
      </c>
      <c r="AF1051" s="99" t="n">
        <v>6329656.79523089</v>
      </c>
      <c r="AG1051" s="100" t="n">
        <v>6507440.80823556</v>
      </c>
      <c r="AH1051" s="101" t="str">
        <f>IF(H1051="shared-count-once",COUNTIFS($A$2:$A$1405,A1051,$B$2:$B$1405,B1051,$E$2:$E$1405,E1051),1)</f>
      </c>
      <c r="AI1051" s="102" t="n">
        <v>305332541.184984</v>
      </c>
      <c r="AJ1051" s="103" t="str">
        <f>IF(AI1051=0,"",Q1051/AI1051)</f>
      </c>
      <c r="AK1051" s="104" t="str">
        <f>IF(AI1051=0,"",R1051/AI1051)</f>
      </c>
      <c r="AL1051" s="105" t="str">
        <f>IF(AI1051=0,"",S1051/AI1051)</f>
      </c>
      <c r="AM1051" s="106" t="str">
        <f>IF(AI1051=0,"",Y1051/AI1051)</f>
      </c>
    </row>
    <row r="1052">
      <c r="A1052" t="s">
        <v>115</v>
      </c>
      <c r="B1052" s="73" t="n">
        <v>2035</v>
      </c>
      <c r="C1052" t="s">
        <v>245</v>
      </c>
      <c r="D1052" t="s">
        <v>225</v>
      </c>
      <c r="E1052" s="74" t="s">
        <v>330</v>
      </c>
      <c r="F1052" s="75" t="s">
        <v>331</v>
      </c>
      <c r="G1052" s="76" t="s">
        <v>249</v>
      </c>
      <c r="H1052" s="77" t="s">
        <v>240</v>
      </c>
      <c r="I1052" s="78" t="s">
        <v>304</v>
      </c>
      <c r="J1052" s="79" t="str">
        <f>IFERROR(INDEX('Cost_Components'!$K$2:$K$28,MATCH(E1052,'Cost_Components'!$A$2:$A$28,0)),"")</f>
      </c>
      <c r="K1052" s="80" t="str">
        <f>IF(OR(L1052="",Z1052="",AA1052="",AB1052=""),"",IF(B1052&lt;AA1052,L1052,IF(B1052&gt;AB1052,Z1052,L1052+(Z1052-L1052)*MIN(MAX((B1052-AA1052+1)/MAX(AB1052-AA1052+1,1),0),1))))</f>
      </c>
      <c r="L1052" s="81" t="str">
        <f>IFERROR(INDEX('Cost_Components'!$S$2:$S$28,MATCH(E1052,'Cost_Components'!$A$2:$A$28,0)),"")</f>
      </c>
      <c r="M1052" s="82" t="str">
        <f>IFERROR(INDEX('Cost_Components'!$L$2:$L$28,MATCH(E1052,'Cost_Components'!$A$2:$A$28,0)),"")</f>
      </c>
      <c r="N1052" s="83" t="str">
        <f>IFERROR(INDEX('Cost_Components'!$P$2:$P$28,MATCH(E1052,'Cost_Components'!$A$2:$A$28,0)),"")</f>
      </c>
      <c r="O1052" s="84" t="str">
        <f>AF1052*J1052</f>
      </c>
      <c r="P1052" s="85" t="str">
        <f>AG1052*J1052</f>
      </c>
      <c r="Q1052" s="86" t="str">
        <f>P1052*L1052*M1052*N1052</f>
      </c>
      <c r="R1052" s="87" t="str">
        <f>O1052*K1052*M1052*N1052</f>
      </c>
      <c r="S1052" s="88" t="str">
        <f>R1052-Q1052</f>
      </c>
      <c r="T1052" s="34" t="str">
        <f>IFERROR(INDEX('Cost_Components'!$R$2:$R$28,MATCH(E1052,'Cost_Components'!$A$2:$A$28,0)),"")</f>
      </c>
      <c r="U1052" s="89" t="str">
        <f>IFERROR(INDEX('Cost_Components'!$Q$2:$Q$28,MATCH(E1052,'Cost_Components'!$A$2:$A$28,0)),"")</f>
      </c>
      <c r="V1052" s="90" t="str">
        <f>1/(1+'Calculation_Assumptions'!$B$5)^(B1052-'Calculation_Assumptions'!$B$2)</f>
      </c>
      <c r="W1052" s="91" t="str">
        <f>Q1052*V1052</f>
      </c>
      <c r="X1052" s="92" t="str">
        <f>R1052*V1052</f>
      </c>
      <c r="Y1052" s="93" t="str">
        <f>S1052*V1052</f>
      </c>
      <c r="Z1052" s="94" t="str">
        <f>IFERROR(INDEX('Cost_Components'!$T$2:$T$28,MATCH(E1052,'Cost_Components'!$A$2:$A$28,0)),"")</f>
      </c>
      <c r="AA1052" s="95" t="str">
        <f>IFERROR(INDEX('Cost_Components'!$U$2:$U$28,MATCH(E1052,'Cost_Components'!$A$2:$A$28,0)),"")</f>
      </c>
      <c r="AB1052" s="96" t="str">
        <f>IFERROR(INDEX('Cost_Components'!$V$2:$V$28,MATCH(E1052,'Cost_Components'!$A$2:$A$28,0)),"")</f>
      </c>
      <c r="AC1052" s="97" t="str">
        <f>IFERROR(INDEX('Cost_Components'!$M$2:$M$28,MATCH(E1052,'Cost_Components'!$A$2:$A$28,0)),"")</f>
      </c>
      <c r="AD1052" s="98" t="str">
        <f>IFERROR(INDEX('Cost_Components'!$N$2:$N$28,MATCH(E1052,'Cost_Components'!$A$2:$A$28,0)),"")</f>
      </c>
      <c r="AE1052" s="34" t="str">
        <f>IFERROR(INDEX('Cost_Components'!$O$2:$O$28,MATCH(E1052,'Cost_Components'!$A$2:$A$28,0)),"")</f>
      </c>
      <c r="AF1052" s="99" t="n">
        <v>6445874.27640071</v>
      </c>
      <c r="AG1052" s="100" t="n">
        <v>6656625.86824922</v>
      </c>
      <c r="AH1052" s="101" t="str">
        <f>IF(H1052="shared-count-once",COUNTIFS($A$2:$A$1405,A1052,$B$2:$B$1405,B1052,$E$2:$E$1405,E1052),1)</f>
      </c>
      <c r="AI1052" s="102" t="n">
        <v>306964650.16712</v>
      </c>
      <c r="AJ1052" s="103" t="str">
        <f>IF(AI1052=0,"",Q1052/AI1052)</f>
      </c>
      <c r="AK1052" s="104" t="str">
        <f>IF(AI1052=0,"",R1052/AI1052)</f>
      </c>
      <c r="AL1052" s="105" t="str">
        <f>IF(AI1052=0,"",S1052/AI1052)</f>
      </c>
      <c r="AM1052" s="106" t="str">
        <f>IF(AI1052=0,"",Y1052/AI1052)</f>
      </c>
    </row>
    <row r="1053">
      <c r="A1053" t="s">
        <v>115</v>
      </c>
      <c r="B1053" s="73" t="n">
        <v>2036</v>
      </c>
      <c r="C1053" t="s">
        <v>245</v>
      </c>
      <c r="D1053" t="s">
        <v>225</v>
      </c>
      <c r="E1053" s="74" t="s">
        <v>330</v>
      </c>
      <c r="F1053" s="75" t="s">
        <v>331</v>
      </c>
      <c r="G1053" s="76" t="s">
        <v>249</v>
      </c>
      <c r="H1053" s="77" t="s">
        <v>240</v>
      </c>
      <c r="I1053" s="78" t="s">
        <v>304</v>
      </c>
      <c r="J1053" s="79" t="str">
        <f>IFERROR(INDEX('Cost_Components'!$K$2:$K$28,MATCH(E1053,'Cost_Components'!$A$2:$A$28,0)),"")</f>
      </c>
      <c r="K1053" s="80" t="str">
        <f>IF(OR(L1053="",Z1053="",AA1053="",AB1053=""),"",IF(B1053&lt;AA1053,L1053,IF(B1053&gt;AB1053,Z1053,L1053+(Z1053-L1053)*MIN(MAX((B1053-AA1053+1)/MAX(AB1053-AA1053+1,1),0),1))))</f>
      </c>
      <c r="L1053" s="81" t="str">
        <f>IFERROR(INDEX('Cost_Components'!$S$2:$S$28,MATCH(E1053,'Cost_Components'!$A$2:$A$28,0)),"")</f>
      </c>
      <c r="M1053" s="82" t="str">
        <f>IFERROR(INDEX('Cost_Components'!$L$2:$L$28,MATCH(E1053,'Cost_Components'!$A$2:$A$28,0)),"")</f>
      </c>
      <c r="N1053" s="83" t="str">
        <f>IFERROR(INDEX('Cost_Components'!$P$2:$P$28,MATCH(E1053,'Cost_Components'!$A$2:$A$28,0)),"")</f>
      </c>
      <c r="O1053" s="84" t="str">
        <f>AF1053*J1053</f>
      </c>
      <c r="P1053" s="85" t="str">
        <f>AG1053*J1053</f>
      </c>
      <c r="Q1053" s="86" t="str">
        <f>P1053*L1053*M1053*N1053</f>
      </c>
      <c r="R1053" s="87" t="str">
        <f>O1053*K1053*M1053*N1053</f>
      </c>
      <c r="S1053" s="88" t="str">
        <f>R1053-Q1053</f>
      </c>
      <c r="T1053" s="34" t="str">
        <f>IFERROR(INDEX('Cost_Components'!$R$2:$R$28,MATCH(E1053,'Cost_Components'!$A$2:$A$28,0)),"")</f>
      </c>
      <c r="U1053" s="89" t="str">
        <f>IFERROR(INDEX('Cost_Components'!$Q$2:$Q$28,MATCH(E1053,'Cost_Components'!$A$2:$A$28,0)),"")</f>
      </c>
      <c r="V1053" s="90" t="str">
        <f>1/(1+'Calculation_Assumptions'!$B$5)^(B1053-'Calculation_Assumptions'!$B$2)</f>
      </c>
      <c r="W1053" s="91" t="str">
        <f>Q1053*V1053</f>
      </c>
      <c r="X1053" s="92" t="str">
        <f>R1053*V1053</f>
      </c>
      <c r="Y1053" s="93" t="str">
        <f>S1053*V1053</f>
      </c>
      <c r="Z1053" s="94" t="str">
        <f>IFERROR(INDEX('Cost_Components'!$T$2:$T$28,MATCH(E1053,'Cost_Components'!$A$2:$A$28,0)),"")</f>
      </c>
      <c r="AA1053" s="95" t="str">
        <f>IFERROR(INDEX('Cost_Components'!$U$2:$U$28,MATCH(E1053,'Cost_Components'!$A$2:$A$28,0)),"")</f>
      </c>
      <c r="AB1053" s="96" t="str">
        <f>IFERROR(INDEX('Cost_Components'!$V$2:$V$28,MATCH(E1053,'Cost_Components'!$A$2:$A$28,0)),"")</f>
      </c>
      <c r="AC1053" s="97" t="str">
        <f>IFERROR(INDEX('Cost_Components'!$M$2:$M$28,MATCH(E1053,'Cost_Components'!$A$2:$A$28,0)),"")</f>
      </c>
      <c r="AD1053" s="98" t="str">
        <f>IFERROR(INDEX('Cost_Components'!$N$2:$N$28,MATCH(E1053,'Cost_Components'!$A$2:$A$28,0)),"")</f>
      </c>
      <c r="AE1053" s="34" t="str">
        <f>IFERROR(INDEX('Cost_Components'!$O$2:$O$28,MATCH(E1053,'Cost_Components'!$A$2:$A$28,0)),"")</f>
      </c>
      <c r="AF1053" s="99" t="n">
        <v>6559871.35775374</v>
      </c>
      <c r="AG1053" s="100" t="n">
        <v>6805905.87886533</v>
      </c>
      <c r="AH1053" s="101" t="str">
        <f>IF(H1053="shared-count-once",COUNTIFS($A$2:$A$1405,A1053,$B$2:$B$1405,B1053,$E$2:$E$1405,E1053),1)</f>
      </c>
      <c r="AI1053" s="102" t="n">
        <v>308542769.756622</v>
      </c>
      <c r="AJ1053" s="103" t="str">
        <f>IF(AI1053=0,"",Q1053/AI1053)</f>
      </c>
      <c r="AK1053" s="104" t="str">
        <f>IF(AI1053=0,"",R1053/AI1053)</f>
      </c>
      <c r="AL1053" s="105" t="str">
        <f>IF(AI1053=0,"",S1053/AI1053)</f>
      </c>
      <c r="AM1053" s="106" t="str">
        <f>IF(AI1053=0,"",Y1053/AI1053)</f>
      </c>
    </row>
    <row r="1054">
      <c r="A1054" t="s">
        <v>115</v>
      </c>
      <c r="B1054" s="73" t="n">
        <v>2037</v>
      </c>
      <c r="C1054" t="s">
        <v>245</v>
      </c>
      <c r="D1054" t="s">
        <v>225</v>
      </c>
      <c r="E1054" s="74" t="s">
        <v>330</v>
      </c>
      <c r="F1054" s="75" t="s">
        <v>331</v>
      </c>
      <c r="G1054" s="76" t="s">
        <v>249</v>
      </c>
      <c r="H1054" s="77" t="s">
        <v>240</v>
      </c>
      <c r="I1054" s="78" t="s">
        <v>304</v>
      </c>
      <c r="J1054" s="79" t="str">
        <f>IFERROR(INDEX('Cost_Components'!$K$2:$K$28,MATCH(E1054,'Cost_Components'!$A$2:$A$28,0)),"")</f>
      </c>
      <c r="K1054" s="80" t="str">
        <f>IF(OR(L1054="",Z1054="",AA1054="",AB1054=""),"",IF(B1054&lt;AA1054,L1054,IF(B1054&gt;AB1054,Z1054,L1054+(Z1054-L1054)*MIN(MAX((B1054-AA1054+1)/MAX(AB1054-AA1054+1,1),0),1))))</f>
      </c>
      <c r="L1054" s="81" t="str">
        <f>IFERROR(INDEX('Cost_Components'!$S$2:$S$28,MATCH(E1054,'Cost_Components'!$A$2:$A$28,0)),"")</f>
      </c>
      <c r="M1054" s="82" t="str">
        <f>IFERROR(INDEX('Cost_Components'!$L$2:$L$28,MATCH(E1054,'Cost_Components'!$A$2:$A$28,0)),"")</f>
      </c>
      <c r="N1054" s="83" t="str">
        <f>IFERROR(INDEX('Cost_Components'!$P$2:$P$28,MATCH(E1054,'Cost_Components'!$A$2:$A$28,0)),"")</f>
      </c>
      <c r="O1054" s="84" t="str">
        <f>AF1054*J1054</f>
      </c>
      <c r="P1054" s="85" t="str">
        <f>AG1054*J1054</f>
      </c>
      <c r="Q1054" s="86" t="str">
        <f>P1054*L1054*M1054*N1054</f>
      </c>
      <c r="R1054" s="87" t="str">
        <f>O1054*K1054*M1054*N1054</f>
      </c>
      <c r="S1054" s="88" t="str">
        <f>R1054-Q1054</f>
      </c>
      <c r="T1054" s="34" t="str">
        <f>IFERROR(INDEX('Cost_Components'!$R$2:$R$28,MATCH(E1054,'Cost_Components'!$A$2:$A$28,0)),"")</f>
      </c>
      <c r="U1054" s="89" t="str">
        <f>IFERROR(INDEX('Cost_Components'!$Q$2:$Q$28,MATCH(E1054,'Cost_Components'!$A$2:$A$28,0)),"")</f>
      </c>
      <c r="V1054" s="90" t="str">
        <f>1/(1+'Calculation_Assumptions'!$B$5)^(B1054-'Calculation_Assumptions'!$B$2)</f>
      </c>
      <c r="W1054" s="91" t="str">
        <f>Q1054*V1054</f>
      </c>
      <c r="X1054" s="92" t="str">
        <f>R1054*V1054</f>
      </c>
      <c r="Y1054" s="93" t="str">
        <f>S1054*V1054</f>
      </c>
      <c r="Z1054" s="94" t="str">
        <f>IFERROR(INDEX('Cost_Components'!$T$2:$T$28,MATCH(E1054,'Cost_Components'!$A$2:$A$28,0)),"")</f>
      </c>
      <c r="AA1054" s="95" t="str">
        <f>IFERROR(INDEX('Cost_Components'!$U$2:$U$28,MATCH(E1054,'Cost_Components'!$A$2:$A$28,0)),"")</f>
      </c>
      <c r="AB1054" s="96" t="str">
        <f>IFERROR(INDEX('Cost_Components'!$V$2:$V$28,MATCH(E1054,'Cost_Components'!$A$2:$A$28,0)),"")</f>
      </c>
      <c r="AC1054" s="97" t="str">
        <f>IFERROR(INDEX('Cost_Components'!$M$2:$M$28,MATCH(E1054,'Cost_Components'!$A$2:$A$28,0)),"")</f>
      </c>
      <c r="AD1054" s="98" t="str">
        <f>IFERROR(INDEX('Cost_Components'!$N$2:$N$28,MATCH(E1054,'Cost_Components'!$A$2:$A$28,0)),"")</f>
      </c>
      <c r="AE1054" s="34" t="str">
        <f>IFERROR(INDEX('Cost_Components'!$O$2:$O$28,MATCH(E1054,'Cost_Components'!$A$2:$A$28,0)),"")</f>
      </c>
      <c r="AF1054" s="99" t="n">
        <v>6671801.48675842</v>
      </c>
      <c r="AG1054" s="100" t="n">
        <v>6955395.70671767</v>
      </c>
      <c r="AH1054" s="101" t="str">
        <f>IF(H1054="shared-count-once",COUNTIFS($A$2:$A$1405,A1054,$B$2:$B$1405,B1054,$E$2:$E$1405,E1054),1)</f>
      </c>
      <c r="AI1054" s="102" t="n">
        <v>310068287.63643</v>
      </c>
      <c r="AJ1054" s="103" t="str">
        <f>IF(AI1054=0,"",Q1054/AI1054)</f>
      </c>
      <c r="AK1054" s="104" t="str">
        <f>IF(AI1054=0,"",R1054/AI1054)</f>
      </c>
      <c r="AL1054" s="105" t="str">
        <f>IF(AI1054=0,"",S1054/AI1054)</f>
      </c>
      <c r="AM1054" s="106" t="str">
        <f>IF(AI1054=0,"",Y1054/AI1054)</f>
      </c>
    </row>
    <row r="1055">
      <c r="A1055" t="s">
        <v>115</v>
      </c>
      <c r="B1055" s="73" t="n">
        <v>2038</v>
      </c>
      <c r="C1055" t="s">
        <v>245</v>
      </c>
      <c r="D1055" t="s">
        <v>225</v>
      </c>
      <c r="E1055" s="74" t="s">
        <v>330</v>
      </c>
      <c r="F1055" s="75" t="s">
        <v>331</v>
      </c>
      <c r="G1055" s="76" t="s">
        <v>249</v>
      </c>
      <c r="H1055" s="77" t="s">
        <v>240</v>
      </c>
      <c r="I1055" s="78" t="s">
        <v>304</v>
      </c>
      <c r="J1055" s="79" t="str">
        <f>IFERROR(INDEX('Cost_Components'!$K$2:$K$28,MATCH(E1055,'Cost_Components'!$A$2:$A$28,0)),"")</f>
      </c>
      <c r="K1055" s="80" t="str">
        <f>IF(OR(L1055="",Z1055="",AA1055="",AB1055=""),"",IF(B1055&lt;AA1055,L1055,IF(B1055&gt;AB1055,Z1055,L1055+(Z1055-L1055)*MIN(MAX((B1055-AA1055+1)/MAX(AB1055-AA1055+1,1),0),1))))</f>
      </c>
      <c r="L1055" s="81" t="str">
        <f>IFERROR(INDEX('Cost_Components'!$S$2:$S$28,MATCH(E1055,'Cost_Components'!$A$2:$A$28,0)),"")</f>
      </c>
      <c r="M1055" s="82" t="str">
        <f>IFERROR(INDEX('Cost_Components'!$L$2:$L$28,MATCH(E1055,'Cost_Components'!$A$2:$A$28,0)),"")</f>
      </c>
      <c r="N1055" s="83" t="str">
        <f>IFERROR(INDEX('Cost_Components'!$P$2:$P$28,MATCH(E1055,'Cost_Components'!$A$2:$A$28,0)),"")</f>
      </c>
      <c r="O1055" s="84" t="str">
        <f>AF1055*J1055</f>
      </c>
      <c r="P1055" s="85" t="str">
        <f>AG1055*J1055</f>
      </c>
      <c r="Q1055" s="86" t="str">
        <f>P1055*L1055*M1055*N1055</f>
      </c>
      <c r="R1055" s="87" t="str">
        <f>O1055*K1055*M1055*N1055</f>
      </c>
      <c r="S1055" s="88" t="str">
        <f>R1055-Q1055</f>
      </c>
      <c r="T1055" s="34" t="str">
        <f>IFERROR(INDEX('Cost_Components'!$R$2:$R$28,MATCH(E1055,'Cost_Components'!$A$2:$A$28,0)),"")</f>
      </c>
      <c r="U1055" s="89" t="str">
        <f>IFERROR(INDEX('Cost_Components'!$Q$2:$Q$28,MATCH(E1055,'Cost_Components'!$A$2:$A$28,0)),"")</f>
      </c>
      <c r="V1055" s="90" t="str">
        <f>1/(1+'Calculation_Assumptions'!$B$5)^(B1055-'Calculation_Assumptions'!$B$2)</f>
      </c>
      <c r="W1055" s="91" t="str">
        <f>Q1055*V1055</f>
      </c>
      <c r="X1055" s="92" t="str">
        <f>R1055*V1055</f>
      </c>
      <c r="Y1055" s="93" t="str">
        <f>S1055*V1055</f>
      </c>
      <c r="Z1055" s="94" t="str">
        <f>IFERROR(INDEX('Cost_Components'!$T$2:$T$28,MATCH(E1055,'Cost_Components'!$A$2:$A$28,0)),"")</f>
      </c>
      <c r="AA1055" s="95" t="str">
        <f>IFERROR(INDEX('Cost_Components'!$U$2:$U$28,MATCH(E1055,'Cost_Components'!$A$2:$A$28,0)),"")</f>
      </c>
      <c r="AB1055" s="96" t="str">
        <f>IFERROR(INDEX('Cost_Components'!$V$2:$V$28,MATCH(E1055,'Cost_Components'!$A$2:$A$28,0)),"")</f>
      </c>
      <c r="AC1055" s="97" t="str">
        <f>IFERROR(INDEX('Cost_Components'!$M$2:$M$28,MATCH(E1055,'Cost_Components'!$A$2:$A$28,0)),"")</f>
      </c>
      <c r="AD1055" s="98" t="str">
        <f>IFERROR(INDEX('Cost_Components'!$N$2:$N$28,MATCH(E1055,'Cost_Components'!$A$2:$A$28,0)),"")</f>
      </c>
      <c r="AE1055" s="34" t="str">
        <f>IFERROR(INDEX('Cost_Components'!$O$2:$O$28,MATCH(E1055,'Cost_Components'!$A$2:$A$28,0)),"")</f>
      </c>
      <c r="AF1055" s="99" t="n">
        <v>6783634.88526299</v>
      </c>
      <c r="AG1055" s="100" t="n">
        <v>7107479.82856744</v>
      </c>
      <c r="AH1055" s="101" t="str">
        <f>IF(H1055="shared-count-once",COUNTIFS($A$2:$A$1405,A1055,$B$2:$B$1405,B1055,$E$2:$E$1405,E1055),1)</f>
      </c>
      <c r="AI1055" s="102" t="n">
        <v>311532999.13163</v>
      </c>
      <c r="AJ1055" s="103" t="str">
        <f>IF(AI1055=0,"",Q1055/AI1055)</f>
      </c>
      <c r="AK1055" s="104" t="str">
        <f>IF(AI1055=0,"",R1055/AI1055)</f>
      </c>
      <c r="AL1055" s="105" t="str">
        <f>IF(AI1055=0,"",S1055/AI1055)</f>
      </c>
      <c r="AM1055" s="106" t="str">
        <f>IF(AI1055=0,"",Y1055/AI1055)</f>
      </c>
    </row>
    <row r="1056">
      <c r="A1056" t="s">
        <v>115</v>
      </c>
      <c r="B1056" s="73" t="n">
        <v>2039</v>
      </c>
      <c r="C1056" t="s">
        <v>245</v>
      </c>
      <c r="D1056" t="s">
        <v>225</v>
      </c>
      <c r="E1056" s="74" t="s">
        <v>330</v>
      </c>
      <c r="F1056" s="75" t="s">
        <v>331</v>
      </c>
      <c r="G1056" s="76" t="s">
        <v>249</v>
      </c>
      <c r="H1056" s="77" t="s">
        <v>240</v>
      </c>
      <c r="I1056" s="78" t="s">
        <v>304</v>
      </c>
      <c r="J1056" s="79" t="str">
        <f>IFERROR(INDEX('Cost_Components'!$K$2:$K$28,MATCH(E1056,'Cost_Components'!$A$2:$A$28,0)),"")</f>
      </c>
      <c r="K1056" s="80" t="str">
        <f>IF(OR(L1056="",Z1056="",AA1056="",AB1056=""),"",IF(B1056&lt;AA1056,L1056,IF(B1056&gt;AB1056,Z1056,L1056+(Z1056-L1056)*MIN(MAX((B1056-AA1056+1)/MAX(AB1056-AA1056+1,1),0),1))))</f>
      </c>
      <c r="L1056" s="81" t="str">
        <f>IFERROR(INDEX('Cost_Components'!$S$2:$S$28,MATCH(E1056,'Cost_Components'!$A$2:$A$28,0)),"")</f>
      </c>
      <c r="M1056" s="82" t="str">
        <f>IFERROR(INDEX('Cost_Components'!$L$2:$L$28,MATCH(E1056,'Cost_Components'!$A$2:$A$28,0)),"")</f>
      </c>
      <c r="N1056" s="83" t="str">
        <f>IFERROR(INDEX('Cost_Components'!$P$2:$P$28,MATCH(E1056,'Cost_Components'!$A$2:$A$28,0)),"")</f>
      </c>
      <c r="O1056" s="84" t="str">
        <f>AF1056*J1056</f>
      </c>
      <c r="P1056" s="85" t="str">
        <f>AG1056*J1056</f>
      </c>
      <c r="Q1056" s="86" t="str">
        <f>P1056*L1056*M1056*N1056</f>
      </c>
      <c r="R1056" s="87" t="str">
        <f>O1056*K1056*M1056*N1056</f>
      </c>
      <c r="S1056" s="88" t="str">
        <f>R1056-Q1056</f>
      </c>
      <c r="T1056" s="34" t="str">
        <f>IFERROR(INDEX('Cost_Components'!$R$2:$R$28,MATCH(E1056,'Cost_Components'!$A$2:$A$28,0)),"")</f>
      </c>
      <c r="U1056" s="89" t="str">
        <f>IFERROR(INDEX('Cost_Components'!$Q$2:$Q$28,MATCH(E1056,'Cost_Components'!$A$2:$A$28,0)),"")</f>
      </c>
      <c r="V1056" s="90" t="str">
        <f>1/(1+'Calculation_Assumptions'!$B$5)^(B1056-'Calculation_Assumptions'!$B$2)</f>
      </c>
      <c r="W1056" s="91" t="str">
        <f>Q1056*V1056</f>
      </c>
      <c r="X1056" s="92" t="str">
        <f>R1056*V1056</f>
      </c>
      <c r="Y1056" s="93" t="str">
        <f>S1056*V1056</f>
      </c>
      <c r="Z1056" s="94" t="str">
        <f>IFERROR(INDEX('Cost_Components'!$T$2:$T$28,MATCH(E1056,'Cost_Components'!$A$2:$A$28,0)),"")</f>
      </c>
      <c r="AA1056" s="95" t="str">
        <f>IFERROR(INDEX('Cost_Components'!$U$2:$U$28,MATCH(E1056,'Cost_Components'!$A$2:$A$28,0)),"")</f>
      </c>
      <c r="AB1056" s="96" t="str">
        <f>IFERROR(INDEX('Cost_Components'!$V$2:$V$28,MATCH(E1056,'Cost_Components'!$A$2:$A$28,0)),"")</f>
      </c>
      <c r="AC1056" s="97" t="str">
        <f>IFERROR(INDEX('Cost_Components'!$M$2:$M$28,MATCH(E1056,'Cost_Components'!$A$2:$A$28,0)),"")</f>
      </c>
      <c r="AD1056" s="98" t="str">
        <f>IFERROR(INDEX('Cost_Components'!$N$2:$N$28,MATCH(E1056,'Cost_Components'!$A$2:$A$28,0)),"")</f>
      </c>
      <c r="AE1056" s="34" t="str">
        <f>IFERROR(INDEX('Cost_Components'!$O$2:$O$28,MATCH(E1056,'Cost_Components'!$A$2:$A$28,0)),"")</f>
      </c>
      <c r="AF1056" s="99" t="n">
        <v>6892299.86631974</v>
      </c>
      <c r="AG1056" s="100" t="n">
        <v>7258472.95735979</v>
      </c>
      <c r="AH1056" s="101" t="str">
        <f>IF(H1056="shared-count-once",COUNTIFS($A$2:$A$1405,A1056,$B$2:$B$1405,B1056,$E$2:$E$1405,E1056),1)</f>
      </c>
      <c r="AI1056" s="102" t="n">
        <v>312936391.858479</v>
      </c>
      <c r="AJ1056" s="103" t="str">
        <f>IF(AI1056=0,"",Q1056/AI1056)</f>
      </c>
      <c r="AK1056" s="104" t="str">
        <f>IF(AI1056=0,"",R1056/AI1056)</f>
      </c>
      <c r="AL1056" s="105" t="str">
        <f>IF(AI1056=0,"",S1056/AI1056)</f>
      </c>
      <c r="AM1056" s="106" t="str">
        <f>IF(AI1056=0,"",Y1056/AI1056)</f>
      </c>
    </row>
    <row r="1057">
      <c r="A1057" t="s">
        <v>115</v>
      </c>
      <c r="B1057" s="73" t="n">
        <v>2040</v>
      </c>
      <c r="C1057" t="s">
        <v>245</v>
      </c>
      <c r="D1057" t="s">
        <v>225</v>
      </c>
      <c r="E1057" s="74" t="s">
        <v>330</v>
      </c>
      <c r="F1057" s="75" t="s">
        <v>331</v>
      </c>
      <c r="G1057" s="76" t="s">
        <v>249</v>
      </c>
      <c r="H1057" s="77" t="s">
        <v>240</v>
      </c>
      <c r="I1057" s="78" t="s">
        <v>304</v>
      </c>
      <c r="J1057" s="79" t="str">
        <f>IFERROR(INDEX('Cost_Components'!$K$2:$K$28,MATCH(E1057,'Cost_Components'!$A$2:$A$28,0)),"")</f>
      </c>
      <c r="K1057" s="80" t="str">
        <f>IF(OR(L1057="",Z1057="",AA1057="",AB1057=""),"",IF(B1057&lt;AA1057,L1057,IF(B1057&gt;AB1057,Z1057,L1057+(Z1057-L1057)*MIN(MAX((B1057-AA1057+1)/MAX(AB1057-AA1057+1,1),0),1))))</f>
      </c>
      <c r="L1057" s="81" t="str">
        <f>IFERROR(INDEX('Cost_Components'!$S$2:$S$28,MATCH(E1057,'Cost_Components'!$A$2:$A$28,0)),"")</f>
      </c>
      <c r="M1057" s="82" t="str">
        <f>IFERROR(INDEX('Cost_Components'!$L$2:$L$28,MATCH(E1057,'Cost_Components'!$A$2:$A$28,0)),"")</f>
      </c>
      <c r="N1057" s="83" t="str">
        <f>IFERROR(INDEX('Cost_Components'!$P$2:$P$28,MATCH(E1057,'Cost_Components'!$A$2:$A$28,0)),"")</f>
      </c>
      <c r="O1057" s="84" t="str">
        <f>AF1057*J1057</f>
      </c>
      <c r="P1057" s="85" t="str">
        <f>AG1057*J1057</f>
      </c>
      <c r="Q1057" s="86" t="str">
        <f>P1057*L1057*M1057*N1057</f>
      </c>
      <c r="R1057" s="87" t="str">
        <f>O1057*K1057*M1057*N1057</f>
      </c>
      <c r="S1057" s="88" t="str">
        <f>R1057-Q1057</f>
      </c>
      <c r="T1057" s="34" t="str">
        <f>IFERROR(INDEX('Cost_Components'!$R$2:$R$28,MATCH(E1057,'Cost_Components'!$A$2:$A$28,0)),"")</f>
      </c>
      <c r="U1057" s="89" t="str">
        <f>IFERROR(INDEX('Cost_Components'!$Q$2:$Q$28,MATCH(E1057,'Cost_Components'!$A$2:$A$28,0)),"")</f>
      </c>
      <c r="V1057" s="90" t="str">
        <f>1/(1+'Calculation_Assumptions'!$B$5)^(B1057-'Calculation_Assumptions'!$B$2)</f>
      </c>
      <c r="W1057" s="91" t="str">
        <f>Q1057*V1057</f>
      </c>
      <c r="X1057" s="92" t="str">
        <f>R1057*V1057</f>
      </c>
      <c r="Y1057" s="93" t="str">
        <f>S1057*V1057</f>
      </c>
      <c r="Z1057" s="94" t="str">
        <f>IFERROR(INDEX('Cost_Components'!$T$2:$T$28,MATCH(E1057,'Cost_Components'!$A$2:$A$28,0)),"")</f>
      </c>
      <c r="AA1057" s="95" t="str">
        <f>IFERROR(INDEX('Cost_Components'!$U$2:$U$28,MATCH(E1057,'Cost_Components'!$A$2:$A$28,0)),"")</f>
      </c>
      <c r="AB1057" s="96" t="str">
        <f>IFERROR(INDEX('Cost_Components'!$V$2:$V$28,MATCH(E1057,'Cost_Components'!$A$2:$A$28,0)),"")</f>
      </c>
      <c r="AC1057" s="97" t="str">
        <f>IFERROR(INDEX('Cost_Components'!$M$2:$M$28,MATCH(E1057,'Cost_Components'!$A$2:$A$28,0)),"")</f>
      </c>
      <c r="AD1057" s="98" t="str">
        <f>IFERROR(INDEX('Cost_Components'!$N$2:$N$28,MATCH(E1057,'Cost_Components'!$A$2:$A$28,0)),"")</f>
      </c>
      <c r="AE1057" s="34" t="str">
        <f>IFERROR(INDEX('Cost_Components'!$O$2:$O$28,MATCH(E1057,'Cost_Components'!$A$2:$A$28,0)),"")</f>
      </c>
      <c r="AF1057" s="99" t="n">
        <v>6997313.35717309</v>
      </c>
      <c r="AG1057" s="100" t="n">
        <v>7407686.47207674</v>
      </c>
      <c r="AH1057" s="101" t="str">
        <f>IF(H1057="shared-count-once",COUNTIFS($A$2:$A$1405,A1057,$B$2:$B$1405,B1057,$E$2:$E$1405,E1057),1)</f>
      </c>
      <c r="AI1057" s="102" t="n">
        <v>314265537.410829</v>
      </c>
      <c r="AJ1057" s="103" t="str">
        <f>IF(AI1057=0,"",Q1057/AI1057)</f>
      </c>
      <c r="AK1057" s="104" t="str">
        <f>IF(AI1057=0,"",R1057/AI1057)</f>
      </c>
      <c r="AL1057" s="105" t="str">
        <f>IF(AI1057=0,"",S1057/AI1057)</f>
      </c>
      <c r="AM1057" s="106" t="str">
        <f>IF(AI1057=0,"",Y1057/AI1057)</f>
      </c>
    </row>
    <row r="1058">
      <c r="A1058" t="s">
        <v>115</v>
      </c>
      <c r="B1058" s="73" t="n">
        <v>2041</v>
      </c>
      <c r="C1058" t="s">
        <v>245</v>
      </c>
      <c r="D1058" t="s">
        <v>225</v>
      </c>
      <c r="E1058" s="74" t="s">
        <v>330</v>
      </c>
      <c r="F1058" s="75" t="s">
        <v>331</v>
      </c>
      <c r="G1058" s="76" t="s">
        <v>249</v>
      </c>
      <c r="H1058" s="77" t="s">
        <v>240</v>
      </c>
      <c r="I1058" s="78" t="s">
        <v>304</v>
      </c>
      <c r="J1058" s="79" t="str">
        <f>IFERROR(INDEX('Cost_Components'!$K$2:$K$28,MATCH(E1058,'Cost_Components'!$A$2:$A$28,0)),"")</f>
      </c>
      <c r="K1058" s="80" t="str">
        <f>IF(OR(L1058="",Z1058="",AA1058="",AB1058=""),"",IF(B1058&lt;AA1058,L1058,IF(B1058&gt;AB1058,Z1058,L1058+(Z1058-L1058)*MIN(MAX((B1058-AA1058+1)/MAX(AB1058-AA1058+1,1),0),1))))</f>
      </c>
      <c r="L1058" s="81" t="str">
        <f>IFERROR(INDEX('Cost_Components'!$S$2:$S$28,MATCH(E1058,'Cost_Components'!$A$2:$A$28,0)),"")</f>
      </c>
      <c r="M1058" s="82" t="str">
        <f>IFERROR(INDEX('Cost_Components'!$L$2:$L$28,MATCH(E1058,'Cost_Components'!$A$2:$A$28,0)),"")</f>
      </c>
      <c r="N1058" s="83" t="str">
        <f>IFERROR(INDEX('Cost_Components'!$P$2:$P$28,MATCH(E1058,'Cost_Components'!$A$2:$A$28,0)),"")</f>
      </c>
      <c r="O1058" s="84" t="str">
        <f>AF1058*J1058</f>
      </c>
      <c r="P1058" s="85" t="str">
        <f>AG1058*J1058</f>
      </c>
      <c r="Q1058" s="86" t="str">
        <f>P1058*L1058*M1058*N1058</f>
      </c>
      <c r="R1058" s="87" t="str">
        <f>O1058*K1058*M1058*N1058</f>
      </c>
      <c r="S1058" s="88" t="str">
        <f>R1058-Q1058</f>
      </c>
      <c r="T1058" s="34" t="str">
        <f>IFERROR(INDEX('Cost_Components'!$R$2:$R$28,MATCH(E1058,'Cost_Components'!$A$2:$A$28,0)),"")</f>
      </c>
      <c r="U1058" s="89" t="str">
        <f>IFERROR(INDEX('Cost_Components'!$Q$2:$Q$28,MATCH(E1058,'Cost_Components'!$A$2:$A$28,0)),"")</f>
      </c>
      <c r="V1058" s="90" t="str">
        <f>1/(1+'Calculation_Assumptions'!$B$5)^(B1058-'Calculation_Assumptions'!$B$2)</f>
      </c>
      <c r="W1058" s="91" t="str">
        <f>Q1058*V1058</f>
      </c>
      <c r="X1058" s="92" t="str">
        <f>R1058*V1058</f>
      </c>
      <c r="Y1058" s="93" t="str">
        <f>S1058*V1058</f>
      </c>
      <c r="Z1058" s="94" t="str">
        <f>IFERROR(INDEX('Cost_Components'!$T$2:$T$28,MATCH(E1058,'Cost_Components'!$A$2:$A$28,0)),"")</f>
      </c>
      <c r="AA1058" s="95" t="str">
        <f>IFERROR(INDEX('Cost_Components'!$U$2:$U$28,MATCH(E1058,'Cost_Components'!$A$2:$A$28,0)),"")</f>
      </c>
      <c r="AB1058" s="96" t="str">
        <f>IFERROR(INDEX('Cost_Components'!$V$2:$V$28,MATCH(E1058,'Cost_Components'!$A$2:$A$28,0)),"")</f>
      </c>
      <c r="AC1058" s="97" t="str">
        <f>IFERROR(INDEX('Cost_Components'!$M$2:$M$28,MATCH(E1058,'Cost_Components'!$A$2:$A$28,0)),"")</f>
      </c>
      <c r="AD1058" s="98" t="str">
        <f>IFERROR(INDEX('Cost_Components'!$N$2:$N$28,MATCH(E1058,'Cost_Components'!$A$2:$A$28,0)),"")</f>
      </c>
      <c r="AE1058" s="34" t="str">
        <f>IFERROR(INDEX('Cost_Components'!$O$2:$O$28,MATCH(E1058,'Cost_Components'!$A$2:$A$28,0)),"")</f>
      </c>
      <c r="AF1058" s="99" t="n">
        <v>7099682.03940244</v>
      </c>
      <c r="AG1058" s="100" t="n">
        <v>7556224.04727773</v>
      </c>
      <c r="AH1058" s="101" t="str">
        <f>IF(H1058="shared-count-once",COUNTIFS($A$2:$A$1405,A1058,$B$2:$B$1405,B1058,$E$2:$E$1405,E1058),1)</f>
      </c>
      <c r="AI1058" s="102" t="n">
        <v>315525215.312548</v>
      </c>
      <c r="AJ1058" s="103" t="str">
        <f>IF(AI1058=0,"",Q1058/AI1058)</f>
      </c>
      <c r="AK1058" s="104" t="str">
        <f>IF(AI1058=0,"",R1058/AI1058)</f>
      </c>
      <c r="AL1058" s="105" t="str">
        <f>IF(AI1058=0,"",S1058/AI1058)</f>
      </c>
      <c r="AM1058" s="106" t="str">
        <f>IF(AI1058=0,"",Y1058/AI1058)</f>
      </c>
    </row>
    <row r="1059">
      <c r="A1059" t="s">
        <v>115</v>
      </c>
      <c r="B1059" s="73" t="n">
        <v>2042</v>
      </c>
      <c r="C1059" t="s">
        <v>245</v>
      </c>
      <c r="D1059" t="s">
        <v>225</v>
      </c>
      <c r="E1059" s="74" t="s">
        <v>330</v>
      </c>
      <c r="F1059" s="75" t="s">
        <v>331</v>
      </c>
      <c r="G1059" s="76" t="s">
        <v>249</v>
      </c>
      <c r="H1059" s="77" t="s">
        <v>240</v>
      </c>
      <c r="I1059" s="78" t="s">
        <v>304</v>
      </c>
      <c r="J1059" s="79" t="str">
        <f>IFERROR(INDEX('Cost_Components'!$K$2:$K$28,MATCH(E1059,'Cost_Components'!$A$2:$A$28,0)),"")</f>
      </c>
      <c r="K1059" s="80" t="str">
        <f>IF(OR(L1059="",Z1059="",AA1059="",AB1059=""),"",IF(B1059&lt;AA1059,L1059,IF(B1059&gt;AB1059,Z1059,L1059+(Z1059-L1059)*MIN(MAX((B1059-AA1059+1)/MAX(AB1059-AA1059+1,1),0),1))))</f>
      </c>
      <c r="L1059" s="81" t="str">
        <f>IFERROR(INDEX('Cost_Components'!$S$2:$S$28,MATCH(E1059,'Cost_Components'!$A$2:$A$28,0)),"")</f>
      </c>
      <c r="M1059" s="82" t="str">
        <f>IFERROR(INDEX('Cost_Components'!$L$2:$L$28,MATCH(E1059,'Cost_Components'!$A$2:$A$28,0)),"")</f>
      </c>
      <c r="N1059" s="83" t="str">
        <f>IFERROR(INDEX('Cost_Components'!$P$2:$P$28,MATCH(E1059,'Cost_Components'!$A$2:$A$28,0)),"")</f>
      </c>
      <c r="O1059" s="84" t="str">
        <f>AF1059*J1059</f>
      </c>
      <c r="P1059" s="85" t="str">
        <f>AG1059*J1059</f>
      </c>
      <c r="Q1059" s="86" t="str">
        <f>P1059*L1059*M1059*N1059</f>
      </c>
      <c r="R1059" s="87" t="str">
        <f>O1059*K1059*M1059*N1059</f>
      </c>
      <c r="S1059" s="88" t="str">
        <f>R1059-Q1059</f>
      </c>
      <c r="T1059" s="34" t="str">
        <f>IFERROR(INDEX('Cost_Components'!$R$2:$R$28,MATCH(E1059,'Cost_Components'!$A$2:$A$28,0)),"")</f>
      </c>
      <c r="U1059" s="89" t="str">
        <f>IFERROR(INDEX('Cost_Components'!$Q$2:$Q$28,MATCH(E1059,'Cost_Components'!$A$2:$A$28,0)),"")</f>
      </c>
      <c r="V1059" s="90" t="str">
        <f>1/(1+'Calculation_Assumptions'!$B$5)^(B1059-'Calculation_Assumptions'!$B$2)</f>
      </c>
      <c r="W1059" s="91" t="str">
        <f>Q1059*V1059</f>
      </c>
      <c r="X1059" s="92" t="str">
        <f>R1059*V1059</f>
      </c>
      <c r="Y1059" s="93" t="str">
        <f>S1059*V1059</f>
      </c>
      <c r="Z1059" s="94" t="str">
        <f>IFERROR(INDEX('Cost_Components'!$T$2:$T$28,MATCH(E1059,'Cost_Components'!$A$2:$A$28,0)),"")</f>
      </c>
      <c r="AA1059" s="95" t="str">
        <f>IFERROR(INDEX('Cost_Components'!$U$2:$U$28,MATCH(E1059,'Cost_Components'!$A$2:$A$28,0)),"")</f>
      </c>
      <c r="AB1059" s="96" t="str">
        <f>IFERROR(INDEX('Cost_Components'!$V$2:$V$28,MATCH(E1059,'Cost_Components'!$A$2:$A$28,0)),"")</f>
      </c>
      <c r="AC1059" s="97" t="str">
        <f>IFERROR(INDEX('Cost_Components'!$M$2:$M$28,MATCH(E1059,'Cost_Components'!$A$2:$A$28,0)),"")</f>
      </c>
      <c r="AD1059" s="98" t="str">
        <f>IFERROR(INDEX('Cost_Components'!$N$2:$N$28,MATCH(E1059,'Cost_Components'!$A$2:$A$28,0)),"")</f>
      </c>
      <c r="AE1059" s="34" t="str">
        <f>IFERROR(INDEX('Cost_Components'!$O$2:$O$28,MATCH(E1059,'Cost_Components'!$A$2:$A$28,0)),"")</f>
      </c>
      <c r="AF1059" s="99" t="n">
        <v>7199023.04790538</v>
      </c>
      <c r="AG1059" s="100" t="n">
        <v>7703733.26630892</v>
      </c>
      <c r="AH1059" s="101" t="str">
        <f>IF(H1059="shared-count-once",COUNTIFS($A$2:$A$1405,A1059,$B$2:$B$1405,B1059,$E$2:$E$1405,E1059),1)</f>
      </c>
      <c r="AI1059" s="102" t="n">
        <v>316707694.211882</v>
      </c>
      <c r="AJ1059" s="103" t="str">
        <f>IF(AI1059=0,"",Q1059/AI1059)</f>
      </c>
      <c r="AK1059" s="104" t="str">
        <f>IF(AI1059=0,"",R1059/AI1059)</f>
      </c>
      <c r="AL1059" s="105" t="str">
        <f>IF(AI1059=0,"",S1059/AI1059)</f>
      </c>
      <c r="AM1059" s="106" t="str">
        <f>IF(AI1059=0,"",Y1059/AI1059)</f>
      </c>
    </row>
    <row r="1060">
      <c r="A1060" t="s">
        <v>115</v>
      </c>
      <c r="B1060" s="73" t="n">
        <v>2043</v>
      </c>
      <c r="C1060" t="s">
        <v>245</v>
      </c>
      <c r="D1060" t="s">
        <v>225</v>
      </c>
      <c r="E1060" s="74" t="s">
        <v>330</v>
      </c>
      <c r="F1060" s="75" t="s">
        <v>331</v>
      </c>
      <c r="G1060" s="76" t="s">
        <v>249</v>
      </c>
      <c r="H1060" s="77" t="s">
        <v>240</v>
      </c>
      <c r="I1060" s="78" t="s">
        <v>304</v>
      </c>
      <c r="J1060" s="79" t="str">
        <f>IFERROR(INDEX('Cost_Components'!$K$2:$K$28,MATCH(E1060,'Cost_Components'!$A$2:$A$28,0)),"")</f>
      </c>
      <c r="K1060" s="80" t="str">
        <f>IF(OR(L1060="",Z1060="",AA1060="",AB1060=""),"",IF(B1060&lt;AA1060,L1060,IF(B1060&gt;AB1060,Z1060,L1060+(Z1060-L1060)*MIN(MAX((B1060-AA1060+1)/MAX(AB1060-AA1060+1,1),0),1))))</f>
      </c>
      <c r="L1060" s="81" t="str">
        <f>IFERROR(INDEX('Cost_Components'!$S$2:$S$28,MATCH(E1060,'Cost_Components'!$A$2:$A$28,0)),"")</f>
      </c>
      <c r="M1060" s="82" t="str">
        <f>IFERROR(INDEX('Cost_Components'!$L$2:$L$28,MATCH(E1060,'Cost_Components'!$A$2:$A$28,0)),"")</f>
      </c>
      <c r="N1060" s="83" t="str">
        <f>IFERROR(INDEX('Cost_Components'!$P$2:$P$28,MATCH(E1060,'Cost_Components'!$A$2:$A$28,0)),"")</f>
      </c>
      <c r="O1060" s="84" t="str">
        <f>AF1060*J1060</f>
      </c>
      <c r="P1060" s="85" t="str">
        <f>AG1060*J1060</f>
      </c>
      <c r="Q1060" s="86" t="str">
        <f>P1060*L1060*M1060*N1060</f>
      </c>
      <c r="R1060" s="87" t="str">
        <f>O1060*K1060*M1060*N1060</f>
      </c>
      <c r="S1060" s="88" t="str">
        <f>R1060-Q1060</f>
      </c>
      <c r="T1060" s="34" t="str">
        <f>IFERROR(INDEX('Cost_Components'!$R$2:$R$28,MATCH(E1060,'Cost_Components'!$A$2:$A$28,0)),"")</f>
      </c>
      <c r="U1060" s="89" t="str">
        <f>IFERROR(INDEX('Cost_Components'!$Q$2:$Q$28,MATCH(E1060,'Cost_Components'!$A$2:$A$28,0)),"")</f>
      </c>
      <c r="V1060" s="90" t="str">
        <f>1/(1+'Calculation_Assumptions'!$B$5)^(B1060-'Calculation_Assumptions'!$B$2)</f>
      </c>
      <c r="W1060" s="91" t="str">
        <f>Q1060*V1060</f>
      </c>
      <c r="X1060" s="92" t="str">
        <f>R1060*V1060</f>
      </c>
      <c r="Y1060" s="93" t="str">
        <f>S1060*V1060</f>
      </c>
      <c r="Z1060" s="94" t="str">
        <f>IFERROR(INDEX('Cost_Components'!$T$2:$T$28,MATCH(E1060,'Cost_Components'!$A$2:$A$28,0)),"")</f>
      </c>
      <c r="AA1060" s="95" t="str">
        <f>IFERROR(INDEX('Cost_Components'!$U$2:$U$28,MATCH(E1060,'Cost_Components'!$A$2:$A$28,0)),"")</f>
      </c>
      <c r="AB1060" s="96" t="str">
        <f>IFERROR(INDEX('Cost_Components'!$V$2:$V$28,MATCH(E1060,'Cost_Components'!$A$2:$A$28,0)),"")</f>
      </c>
      <c r="AC1060" s="97" t="str">
        <f>IFERROR(INDEX('Cost_Components'!$M$2:$M$28,MATCH(E1060,'Cost_Components'!$A$2:$A$28,0)),"")</f>
      </c>
      <c r="AD1060" s="98" t="str">
        <f>IFERROR(INDEX('Cost_Components'!$N$2:$N$28,MATCH(E1060,'Cost_Components'!$A$2:$A$28,0)),"")</f>
      </c>
      <c r="AE1060" s="34" t="str">
        <f>IFERROR(INDEX('Cost_Components'!$O$2:$O$28,MATCH(E1060,'Cost_Components'!$A$2:$A$28,0)),"")</f>
      </c>
      <c r="AF1060" s="99" t="n">
        <v>7296589.42810081</v>
      </c>
      <c r="AG1060" s="100" t="n">
        <v>7851923.45314655</v>
      </c>
      <c r="AH1060" s="101" t="str">
        <f>IF(H1060="shared-count-once",COUNTIFS($A$2:$A$1405,A1060,$B$2:$B$1405,B1060,$E$2:$E$1405,E1060),1)</f>
      </c>
      <c r="AI1060" s="102" t="n">
        <v>317814114.067152</v>
      </c>
      <c r="AJ1060" s="103" t="str">
        <f>IF(AI1060=0,"",Q1060/AI1060)</f>
      </c>
      <c r="AK1060" s="104" t="str">
        <f>IF(AI1060=0,"",R1060/AI1060)</f>
      </c>
      <c r="AL1060" s="105" t="str">
        <f>IF(AI1060=0,"",S1060/AI1060)</f>
      </c>
      <c r="AM1060" s="106" t="str">
        <f>IF(AI1060=0,"",Y1060/AI1060)</f>
      </c>
    </row>
    <row r="1061">
      <c r="A1061" t="s">
        <v>115</v>
      </c>
      <c r="B1061" s="73" t="n">
        <v>2044</v>
      </c>
      <c r="C1061" t="s">
        <v>245</v>
      </c>
      <c r="D1061" t="s">
        <v>225</v>
      </c>
      <c r="E1061" s="74" t="s">
        <v>330</v>
      </c>
      <c r="F1061" s="75" t="s">
        <v>331</v>
      </c>
      <c r="G1061" s="76" t="s">
        <v>249</v>
      </c>
      <c r="H1061" s="77" t="s">
        <v>240</v>
      </c>
      <c r="I1061" s="78" t="s">
        <v>304</v>
      </c>
      <c r="J1061" s="79" t="str">
        <f>IFERROR(INDEX('Cost_Components'!$K$2:$K$28,MATCH(E1061,'Cost_Components'!$A$2:$A$28,0)),"")</f>
      </c>
      <c r="K1061" s="80" t="str">
        <f>IF(OR(L1061="",Z1061="",AA1061="",AB1061=""),"",IF(B1061&lt;AA1061,L1061,IF(B1061&gt;AB1061,Z1061,L1061+(Z1061-L1061)*MIN(MAX((B1061-AA1061+1)/MAX(AB1061-AA1061+1,1),0),1))))</f>
      </c>
      <c r="L1061" s="81" t="str">
        <f>IFERROR(INDEX('Cost_Components'!$S$2:$S$28,MATCH(E1061,'Cost_Components'!$A$2:$A$28,0)),"")</f>
      </c>
      <c r="M1061" s="82" t="str">
        <f>IFERROR(INDEX('Cost_Components'!$L$2:$L$28,MATCH(E1061,'Cost_Components'!$A$2:$A$28,0)),"")</f>
      </c>
      <c r="N1061" s="83" t="str">
        <f>IFERROR(INDEX('Cost_Components'!$P$2:$P$28,MATCH(E1061,'Cost_Components'!$A$2:$A$28,0)),"")</f>
      </c>
      <c r="O1061" s="84" t="str">
        <f>AF1061*J1061</f>
      </c>
      <c r="P1061" s="85" t="str">
        <f>AG1061*J1061</f>
      </c>
      <c r="Q1061" s="86" t="str">
        <f>P1061*L1061*M1061*N1061</f>
      </c>
      <c r="R1061" s="87" t="str">
        <f>O1061*K1061*M1061*N1061</f>
      </c>
      <c r="S1061" s="88" t="str">
        <f>R1061-Q1061</f>
      </c>
      <c r="T1061" s="34" t="str">
        <f>IFERROR(INDEX('Cost_Components'!$R$2:$R$28,MATCH(E1061,'Cost_Components'!$A$2:$A$28,0)),"")</f>
      </c>
      <c r="U1061" s="89" t="str">
        <f>IFERROR(INDEX('Cost_Components'!$Q$2:$Q$28,MATCH(E1061,'Cost_Components'!$A$2:$A$28,0)),"")</f>
      </c>
      <c r="V1061" s="90" t="str">
        <f>1/(1+'Calculation_Assumptions'!$B$5)^(B1061-'Calculation_Assumptions'!$B$2)</f>
      </c>
      <c r="W1061" s="91" t="str">
        <f>Q1061*V1061</f>
      </c>
      <c r="X1061" s="92" t="str">
        <f>R1061*V1061</f>
      </c>
      <c r="Y1061" s="93" t="str">
        <f>S1061*V1061</f>
      </c>
      <c r="Z1061" s="94" t="str">
        <f>IFERROR(INDEX('Cost_Components'!$T$2:$T$28,MATCH(E1061,'Cost_Components'!$A$2:$A$28,0)),"")</f>
      </c>
      <c r="AA1061" s="95" t="str">
        <f>IFERROR(INDEX('Cost_Components'!$U$2:$U$28,MATCH(E1061,'Cost_Components'!$A$2:$A$28,0)),"")</f>
      </c>
      <c r="AB1061" s="96" t="str">
        <f>IFERROR(INDEX('Cost_Components'!$V$2:$V$28,MATCH(E1061,'Cost_Components'!$A$2:$A$28,0)),"")</f>
      </c>
      <c r="AC1061" s="97" t="str">
        <f>IFERROR(INDEX('Cost_Components'!$M$2:$M$28,MATCH(E1061,'Cost_Components'!$A$2:$A$28,0)),"")</f>
      </c>
      <c r="AD1061" s="98" t="str">
        <f>IFERROR(INDEX('Cost_Components'!$N$2:$N$28,MATCH(E1061,'Cost_Components'!$A$2:$A$28,0)),"")</f>
      </c>
      <c r="AE1061" s="34" t="str">
        <f>IFERROR(INDEX('Cost_Components'!$O$2:$O$28,MATCH(E1061,'Cost_Components'!$A$2:$A$28,0)),"")</f>
      </c>
      <c r="AF1061" s="99" t="n">
        <v>7389559.48365776</v>
      </c>
      <c r="AG1061" s="100" t="n">
        <v>7997283.33339417</v>
      </c>
      <c r="AH1061" s="101" t="str">
        <f>IF(H1061="shared-count-once",COUNTIFS($A$2:$A$1405,A1061,$B$2:$B$1405,B1061,$E$2:$E$1405,E1061),1)</f>
      </c>
      <c r="AI1061" s="102" t="n">
        <v>318840890.732156</v>
      </c>
      <c r="AJ1061" s="103" t="str">
        <f>IF(AI1061=0,"",Q1061/AI1061)</f>
      </c>
      <c r="AK1061" s="104" t="str">
        <f>IF(AI1061=0,"",R1061/AI1061)</f>
      </c>
      <c r="AL1061" s="105" t="str">
        <f>IF(AI1061=0,"",S1061/AI1061)</f>
      </c>
      <c r="AM1061" s="106" t="str">
        <f>IF(AI1061=0,"",Y1061/AI1061)</f>
      </c>
    </row>
    <row r="1062">
      <c r="A1062" t="s">
        <v>115</v>
      </c>
      <c r="B1062" s="73" t="n">
        <v>2045</v>
      </c>
      <c r="C1062" t="s">
        <v>245</v>
      </c>
      <c r="D1062" t="s">
        <v>225</v>
      </c>
      <c r="E1062" s="74" t="s">
        <v>330</v>
      </c>
      <c r="F1062" s="75" t="s">
        <v>331</v>
      </c>
      <c r="G1062" s="76" t="s">
        <v>249</v>
      </c>
      <c r="H1062" s="77" t="s">
        <v>240</v>
      </c>
      <c r="I1062" s="78" t="s">
        <v>304</v>
      </c>
      <c r="J1062" s="79" t="str">
        <f>IFERROR(INDEX('Cost_Components'!$K$2:$K$28,MATCH(E1062,'Cost_Components'!$A$2:$A$28,0)),"")</f>
      </c>
      <c r="K1062" s="80" t="str">
        <f>IF(OR(L1062="",Z1062="",AA1062="",AB1062=""),"",IF(B1062&lt;AA1062,L1062,IF(B1062&gt;AB1062,Z1062,L1062+(Z1062-L1062)*MIN(MAX((B1062-AA1062+1)/MAX(AB1062-AA1062+1,1),0),1))))</f>
      </c>
      <c r="L1062" s="81" t="str">
        <f>IFERROR(INDEX('Cost_Components'!$S$2:$S$28,MATCH(E1062,'Cost_Components'!$A$2:$A$28,0)),"")</f>
      </c>
      <c r="M1062" s="82" t="str">
        <f>IFERROR(INDEX('Cost_Components'!$L$2:$L$28,MATCH(E1062,'Cost_Components'!$A$2:$A$28,0)),"")</f>
      </c>
      <c r="N1062" s="83" t="str">
        <f>IFERROR(INDEX('Cost_Components'!$P$2:$P$28,MATCH(E1062,'Cost_Components'!$A$2:$A$28,0)),"")</f>
      </c>
      <c r="O1062" s="84" t="str">
        <f>AF1062*J1062</f>
      </c>
      <c r="P1062" s="85" t="str">
        <f>AG1062*J1062</f>
      </c>
      <c r="Q1062" s="86" t="str">
        <f>P1062*L1062*M1062*N1062</f>
      </c>
      <c r="R1062" s="87" t="str">
        <f>O1062*K1062*M1062*N1062</f>
      </c>
      <c r="S1062" s="88" t="str">
        <f>R1062-Q1062</f>
      </c>
      <c r="T1062" s="34" t="str">
        <f>IFERROR(INDEX('Cost_Components'!$R$2:$R$28,MATCH(E1062,'Cost_Components'!$A$2:$A$28,0)),"")</f>
      </c>
      <c r="U1062" s="89" t="str">
        <f>IFERROR(INDEX('Cost_Components'!$Q$2:$Q$28,MATCH(E1062,'Cost_Components'!$A$2:$A$28,0)),"")</f>
      </c>
      <c r="V1062" s="90" t="str">
        <f>1/(1+'Calculation_Assumptions'!$B$5)^(B1062-'Calculation_Assumptions'!$B$2)</f>
      </c>
      <c r="W1062" s="91" t="str">
        <f>Q1062*V1062</f>
      </c>
      <c r="X1062" s="92" t="str">
        <f>R1062*V1062</f>
      </c>
      <c r="Y1062" s="93" t="str">
        <f>S1062*V1062</f>
      </c>
      <c r="Z1062" s="94" t="str">
        <f>IFERROR(INDEX('Cost_Components'!$T$2:$T$28,MATCH(E1062,'Cost_Components'!$A$2:$A$28,0)),"")</f>
      </c>
      <c r="AA1062" s="95" t="str">
        <f>IFERROR(INDEX('Cost_Components'!$U$2:$U$28,MATCH(E1062,'Cost_Components'!$A$2:$A$28,0)),"")</f>
      </c>
      <c r="AB1062" s="96" t="str">
        <f>IFERROR(INDEX('Cost_Components'!$V$2:$V$28,MATCH(E1062,'Cost_Components'!$A$2:$A$28,0)),"")</f>
      </c>
      <c r="AC1062" s="97" t="str">
        <f>IFERROR(INDEX('Cost_Components'!$M$2:$M$28,MATCH(E1062,'Cost_Components'!$A$2:$A$28,0)),"")</f>
      </c>
      <c r="AD1062" s="98" t="str">
        <f>IFERROR(INDEX('Cost_Components'!$N$2:$N$28,MATCH(E1062,'Cost_Components'!$A$2:$A$28,0)),"")</f>
      </c>
      <c r="AE1062" s="34" t="str">
        <f>IFERROR(INDEX('Cost_Components'!$O$2:$O$28,MATCH(E1062,'Cost_Components'!$A$2:$A$28,0)),"")</f>
      </c>
      <c r="AF1062" s="99" t="n">
        <v>7477633.17806167</v>
      </c>
      <c r="AG1062" s="100" t="n">
        <v>8139288.8940327</v>
      </c>
      <c r="AH1062" s="101" t="str">
        <f>IF(H1062="shared-count-once",COUNTIFS($A$2:$A$1405,A1062,$B$2:$B$1405,B1062,$E$2:$E$1405,E1062),1)</f>
      </c>
      <c r="AI1062" s="102" t="n">
        <v>319784682.33108</v>
      </c>
      <c r="AJ1062" s="103" t="str">
        <f>IF(AI1062=0,"",Q1062/AI1062)</f>
      </c>
      <c r="AK1062" s="104" t="str">
        <f>IF(AI1062=0,"",R1062/AI1062)</f>
      </c>
      <c r="AL1062" s="105" t="str">
        <f>IF(AI1062=0,"",S1062/AI1062)</f>
      </c>
      <c r="AM1062" s="106" t="str">
        <f>IF(AI1062=0,"",Y1062/AI1062)</f>
      </c>
    </row>
    <row r="1063">
      <c r="A1063" t="s">
        <v>115</v>
      </c>
      <c r="B1063" s="73" t="n">
        <v>2046</v>
      </c>
      <c r="C1063" t="s">
        <v>245</v>
      </c>
      <c r="D1063" t="s">
        <v>225</v>
      </c>
      <c r="E1063" s="74" t="s">
        <v>330</v>
      </c>
      <c r="F1063" s="75" t="s">
        <v>331</v>
      </c>
      <c r="G1063" s="76" t="s">
        <v>249</v>
      </c>
      <c r="H1063" s="77" t="s">
        <v>240</v>
      </c>
      <c r="I1063" s="78" t="s">
        <v>304</v>
      </c>
      <c r="J1063" s="79" t="str">
        <f>IFERROR(INDEX('Cost_Components'!$K$2:$K$28,MATCH(E1063,'Cost_Components'!$A$2:$A$28,0)),"")</f>
      </c>
      <c r="K1063" s="80" t="str">
        <f>IF(OR(L1063="",Z1063="",AA1063="",AB1063=""),"",IF(B1063&lt;AA1063,L1063,IF(B1063&gt;AB1063,Z1063,L1063+(Z1063-L1063)*MIN(MAX((B1063-AA1063+1)/MAX(AB1063-AA1063+1,1),0),1))))</f>
      </c>
      <c r="L1063" s="81" t="str">
        <f>IFERROR(INDEX('Cost_Components'!$S$2:$S$28,MATCH(E1063,'Cost_Components'!$A$2:$A$28,0)),"")</f>
      </c>
      <c r="M1063" s="82" t="str">
        <f>IFERROR(INDEX('Cost_Components'!$L$2:$L$28,MATCH(E1063,'Cost_Components'!$A$2:$A$28,0)),"")</f>
      </c>
      <c r="N1063" s="83" t="str">
        <f>IFERROR(INDEX('Cost_Components'!$P$2:$P$28,MATCH(E1063,'Cost_Components'!$A$2:$A$28,0)),"")</f>
      </c>
      <c r="O1063" s="84" t="str">
        <f>AF1063*J1063</f>
      </c>
      <c r="P1063" s="85" t="str">
        <f>AG1063*J1063</f>
      </c>
      <c r="Q1063" s="86" t="str">
        <f>P1063*L1063*M1063*N1063</f>
      </c>
      <c r="R1063" s="87" t="str">
        <f>O1063*K1063*M1063*N1063</f>
      </c>
      <c r="S1063" s="88" t="str">
        <f>R1063-Q1063</f>
      </c>
      <c r="T1063" s="34" t="str">
        <f>IFERROR(INDEX('Cost_Components'!$R$2:$R$28,MATCH(E1063,'Cost_Components'!$A$2:$A$28,0)),"")</f>
      </c>
      <c r="U1063" s="89" t="str">
        <f>IFERROR(INDEX('Cost_Components'!$Q$2:$Q$28,MATCH(E1063,'Cost_Components'!$A$2:$A$28,0)),"")</f>
      </c>
      <c r="V1063" s="90" t="str">
        <f>1/(1+'Calculation_Assumptions'!$B$5)^(B1063-'Calculation_Assumptions'!$B$2)</f>
      </c>
      <c r="W1063" s="91" t="str">
        <f>Q1063*V1063</f>
      </c>
      <c r="X1063" s="92" t="str">
        <f>R1063*V1063</f>
      </c>
      <c r="Y1063" s="93" t="str">
        <f>S1063*V1063</f>
      </c>
      <c r="Z1063" s="94" t="str">
        <f>IFERROR(INDEX('Cost_Components'!$T$2:$T$28,MATCH(E1063,'Cost_Components'!$A$2:$A$28,0)),"")</f>
      </c>
      <c r="AA1063" s="95" t="str">
        <f>IFERROR(INDEX('Cost_Components'!$U$2:$U$28,MATCH(E1063,'Cost_Components'!$A$2:$A$28,0)),"")</f>
      </c>
      <c r="AB1063" s="96" t="str">
        <f>IFERROR(INDEX('Cost_Components'!$V$2:$V$28,MATCH(E1063,'Cost_Components'!$A$2:$A$28,0)),"")</f>
      </c>
      <c r="AC1063" s="97" t="str">
        <f>IFERROR(INDEX('Cost_Components'!$M$2:$M$28,MATCH(E1063,'Cost_Components'!$A$2:$A$28,0)),"")</f>
      </c>
      <c r="AD1063" s="98" t="str">
        <f>IFERROR(INDEX('Cost_Components'!$N$2:$N$28,MATCH(E1063,'Cost_Components'!$A$2:$A$28,0)),"")</f>
      </c>
      <c r="AE1063" s="34" t="str">
        <f>IFERROR(INDEX('Cost_Components'!$O$2:$O$28,MATCH(E1063,'Cost_Components'!$A$2:$A$28,0)),"")</f>
      </c>
      <c r="AF1063" s="99" t="n">
        <v>7561771.21272926</v>
      </c>
      <c r="AG1063" s="100" t="n">
        <v>8279175.53814566</v>
      </c>
      <c r="AH1063" s="101" t="str">
        <f>IF(H1063="shared-count-once",COUNTIFS($A$2:$A$1405,A1063,$B$2:$B$1405,B1063,$E$2:$E$1405,E1063),1)</f>
      </c>
      <c r="AI1063" s="102" t="n">
        <v>320645615.981408</v>
      </c>
      <c r="AJ1063" s="103" t="str">
        <f>IF(AI1063=0,"",Q1063/AI1063)</f>
      </c>
      <c r="AK1063" s="104" t="str">
        <f>IF(AI1063=0,"",R1063/AI1063)</f>
      </c>
      <c r="AL1063" s="105" t="str">
        <f>IF(AI1063=0,"",S1063/AI1063)</f>
      </c>
      <c r="AM1063" s="106" t="str">
        <f>IF(AI1063=0,"",Y1063/AI1063)</f>
      </c>
    </row>
    <row r="1064">
      <c r="A1064" t="s">
        <v>115</v>
      </c>
      <c r="B1064" s="73" t="n">
        <v>2047</v>
      </c>
      <c r="C1064" t="s">
        <v>245</v>
      </c>
      <c r="D1064" t="s">
        <v>225</v>
      </c>
      <c r="E1064" s="74" t="s">
        <v>330</v>
      </c>
      <c r="F1064" s="75" t="s">
        <v>331</v>
      </c>
      <c r="G1064" s="76" t="s">
        <v>249</v>
      </c>
      <c r="H1064" s="77" t="s">
        <v>240</v>
      </c>
      <c r="I1064" s="78" t="s">
        <v>304</v>
      </c>
      <c r="J1064" s="79" t="str">
        <f>IFERROR(INDEX('Cost_Components'!$K$2:$K$28,MATCH(E1064,'Cost_Components'!$A$2:$A$28,0)),"")</f>
      </c>
      <c r="K1064" s="80" t="str">
        <f>IF(OR(L1064="",Z1064="",AA1064="",AB1064=""),"",IF(B1064&lt;AA1064,L1064,IF(B1064&gt;AB1064,Z1064,L1064+(Z1064-L1064)*MIN(MAX((B1064-AA1064+1)/MAX(AB1064-AA1064+1,1),0),1))))</f>
      </c>
      <c r="L1064" s="81" t="str">
        <f>IFERROR(INDEX('Cost_Components'!$S$2:$S$28,MATCH(E1064,'Cost_Components'!$A$2:$A$28,0)),"")</f>
      </c>
      <c r="M1064" s="82" t="str">
        <f>IFERROR(INDEX('Cost_Components'!$L$2:$L$28,MATCH(E1064,'Cost_Components'!$A$2:$A$28,0)),"")</f>
      </c>
      <c r="N1064" s="83" t="str">
        <f>IFERROR(INDEX('Cost_Components'!$P$2:$P$28,MATCH(E1064,'Cost_Components'!$A$2:$A$28,0)),"")</f>
      </c>
      <c r="O1064" s="84" t="str">
        <f>AF1064*J1064</f>
      </c>
      <c r="P1064" s="85" t="str">
        <f>AG1064*J1064</f>
      </c>
      <c r="Q1064" s="86" t="str">
        <f>P1064*L1064*M1064*N1064</f>
      </c>
      <c r="R1064" s="87" t="str">
        <f>O1064*K1064*M1064*N1064</f>
      </c>
      <c r="S1064" s="88" t="str">
        <f>R1064-Q1064</f>
      </c>
      <c r="T1064" s="34" t="str">
        <f>IFERROR(INDEX('Cost_Components'!$R$2:$R$28,MATCH(E1064,'Cost_Components'!$A$2:$A$28,0)),"")</f>
      </c>
      <c r="U1064" s="89" t="str">
        <f>IFERROR(INDEX('Cost_Components'!$Q$2:$Q$28,MATCH(E1064,'Cost_Components'!$A$2:$A$28,0)),"")</f>
      </c>
      <c r="V1064" s="90" t="str">
        <f>1/(1+'Calculation_Assumptions'!$B$5)^(B1064-'Calculation_Assumptions'!$B$2)</f>
      </c>
      <c r="W1064" s="91" t="str">
        <f>Q1064*V1064</f>
      </c>
      <c r="X1064" s="92" t="str">
        <f>R1064*V1064</f>
      </c>
      <c r="Y1064" s="93" t="str">
        <f>S1064*V1064</f>
      </c>
      <c r="Z1064" s="94" t="str">
        <f>IFERROR(INDEX('Cost_Components'!$T$2:$T$28,MATCH(E1064,'Cost_Components'!$A$2:$A$28,0)),"")</f>
      </c>
      <c r="AA1064" s="95" t="str">
        <f>IFERROR(INDEX('Cost_Components'!$U$2:$U$28,MATCH(E1064,'Cost_Components'!$A$2:$A$28,0)),"")</f>
      </c>
      <c r="AB1064" s="96" t="str">
        <f>IFERROR(INDEX('Cost_Components'!$V$2:$V$28,MATCH(E1064,'Cost_Components'!$A$2:$A$28,0)),"")</f>
      </c>
      <c r="AC1064" s="97" t="str">
        <f>IFERROR(INDEX('Cost_Components'!$M$2:$M$28,MATCH(E1064,'Cost_Components'!$A$2:$A$28,0)),"")</f>
      </c>
      <c r="AD1064" s="98" t="str">
        <f>IFERROR(INDEX('Cost_Components'!$N$2:$N$28,MATCH(E1064,'Cost_Components'!$A$2:$A$28,0)),"")</f>
      </c>
      <c r="AE1064" s="34" t="str">
        <f>IFERROR(INDEX('Cost_Components'!$O$2:$O$28,MATCH(E1064,'Cost_Components'!$A$2:$A$28,0)),"")</f>
      </c>
      <c r="AF1064" s="99" t="n">
        <v>7640564.75738635</v>
      </c>
      <c r="AG1064" s="100" t="n">
        <v>8415519.4499265</v>
      </c>
      <c r="AH1064" s="101" t="str">
        <f>IF(H1064="shared-count-once",COUNTIFS($A$2:$A$1405,A1064,$B$2:$B$1405,B1064,$E$2:$E$1405,E1064),1)</f>
      </c>
      <c r="AI1064" s="102" t="n">
        <v>321429520.522875</v>
      </c>
      <c r="AJ1064" s="103" t="str">
        <f>IF(AI1064=0,"",Q1064/AI1064)</f>
      </c>
      <c r="AK1064" s="104" t="str">
        <f>IF(AI1064=0,"",R1064/AI1064)</f>
      </c>
      <c r="AL1064" s="105" t="str">
        <f>IF(AI1064=0,"",S1064/AI1064)</f>
      </c>
      <c r="AM1064" s="106" t="str">
        <f>IF(AI1064=0,"",Y1064/AI1064)</f>
      </c>
    </row>
    <row r="1065">
      <c r="A1065" t="s">
        <v>115</v>
      </c>
      <c r="B1065" s="73" t="n">
        <v>2048</v>
      </c>
      <c r="C1065" t="s">
        <v>245</v>
      </c>
      <c r="D1065" t="s">
        <v>225</v>
      </c>
      <c r="E1065" s="74" t="s">
        <v>330</v>
      </c>
      <c r="F1065" s="75" t="s">
        <v>331</v>
      </c>
      <c r="G1065" s="76" t="s">
        <v>249</v>
      </c>
      <c r="H1065" s="77" t="s">
        <v>240</v>
      </c>
      <c r="I1065" s="78" t="s">
        <v>304</v>
      </c>
      <c r="J1065" s="79" t="str">
        <f>IFERROR(INDEX('Cost_Components'!$K$2:$K$28,MATCH(E1065,'Cost_Components'!$A$2:$A$28,0)),"")</f>
      </c>
      <c r="K1065" s="80" t="str">
        <f>IF(OR(L1065="",Z1065="",AA1065="",AB1065=""),"",IF(B1065&lt;AA1065,L1065,IF(B1065&gt;AB1065,Z1065,L1065+(Z1065-L1065)*MIN(MAX((B1065-AA1065+1)/MAX(AB1065-AA1065+1,1),0),1))))</f>
      </c>
      <c r="L1065" s="81" t="str">
        <f>IFERROR(INDEX('Cost_Components'!$S$2:$S$28,MATCH(E1065,'Cost_Components'!$A$2:$A$28,0)),"")</f>
      </c>
      <c r="M1065" s="82" t="str">
        <f>IFERROR(INDEX('Cost_Components'!$L$2:$L$28,MATCH(E1065,'Cost_Components'!$A$2:$A$28,0)),"")</f>
      </c>
      <c r="N1065" s="83" t="str">
        <f>IFERROR(INDEX('Cost_Components'!$P$2:$P$28,MATCH(E1065,'Cost_Components'!$A$2:$A$28,0)),"")</f>
      </c>
      <c r="O1065" s="84" t="str">
        <f>AF1065*J1065</f>
      </c>
      <c r="P1065" s="85" t="str">
        <f>AG1065*J1065</f>
      </c>
      <c r="Q1065" s="86" t="str">
        <f>P1065*L1065*M1065*N1065</f>
      </c>
      <c r="R1065" s="87" t="str">
        <f>O1065*K1065*M1065*N1065</f>
      </c>
      <c r="S1065" s="88" t="str">
        <f>R1065-Q1065</f>
      </c>
      <c r="T1065" s="34" t="str">
        <f>IFERROR(INDEX('Cost_Components'!$R$2:$R$28,MATCH(E1065,'Cost_Components'!$A$2:$A$28,0)),"")</f>
      </c>
      <c r="U1065" s="89" t="str">
        <f>IFERROR(INDEX('Cost_Components'!$Q$2:$Q$28,MATCH(E1065,'Cost_Components'!$A$2:$A$28,0)),"")</f>
      </c>
      <c r="V1065" s="90" t="str">
        <f>1/(1+'Calculation_Assumptions'!$B$5)^(B1065-'Calculation_Assumptions'!$B$2)</f>
      </c>
      <c r="W1065" s="91" t="str">
        <f>Q1065*V1065</f>
      </c>
      <c r="X1065" s="92" t="str">
        <f>R1065*V1065</f>
      </c>
      <c r="Y1065" s="93" t="str">
        <f>S1065*V1065</f>
      </c>
      <c r="Z1065" s="94" t="str">
        <f>IFERROR(INDEX('Cost_Components'!$T$2:$T$28,MATCH(E1065,'Cost_Components'!$A$2:$A$28,0)),"")</f>
      </c>
      <c r="AA1065" s="95" t="str">
        <f>IFERROR(INDEX('Cost_Components'!$U$2:$U$28,MATCH(E1065,'Cost_Components'!$A$2:$A$28,0)),"")</f>
      </c>
      <c r="AB1065" s="96" t="str">
        <f>IFERROR(INDEX('Cost_Components'!$V$2:$V$28,MATCH(E1065,'Cost_Components'!$A$2:$A$28,0)),"")</f>
      </c>
      <c r="AC1065" s="97" t="str">
        <f>IFERROR(INDEX('Cost_Components'!$M$2:$M$28,MATCH(E1065,'Cost_Components'!$A$2:$A$28,0)),"")</f>
      </c>
      <c r="AD1065" s="98" t="str">
        <f>IFERROR(INDEX('Cost_Components'!$N$2:$N$28,MATCH(E1065,'Cost_Components'!$A$2:$A$28,0)),"")</f>
      </c>
      <c r="AE1065" s="34" t="str">
        <f>IFERROR(INDEX('Cost_Components'!$O$2:$O$28,MATCH(E1065,'Cost_Components'!$A$2:$A$28,0)),"")</f>
      </c>
      <c r="AF1065" s="99" t="n">
        <v>7716470.39575204</v>
      </c>
      <c r="AG1065" s="100" t="n">
        <v>8550999.4763113</v>
      </c>
      <c r="AH1065" s="101" t="str">
        <f>IF(H1065="shared-count-once",COUNTIFS($A$2:$A$1405,A1065,$B$2:$B$1405,B1065,$E$2:$E$1405,E1065),1)</f>
      </c>
      <c r="AI1065" s="102" t="n">
        <v>322136832.260161</v>
      </c>
      <c r="AJ1065" s="103" t="str">
        <f>IF(AI1065=0,"",Q1065/AI1065)</f>
      </c>
      <c r="AK1065" s="104" t="str">
        <f>IF(AI1065=0,"",R1065/AI1065)</f>
      </c>
      <c r="AL1065" s="105" t="str">
        <f>IF(AI1065=0,"",S1065/AI1065)</f>
      </c>
      <c r="AM1065" s="106" t="str">
        <f>IF(AI1065=0,"",Y1065/AI1065)</f>
      </c>
    </row>
    <row r="1066">
      <c r="A1066" t="s">
        <v>115</v>
      </c>
      <c r="B1066" s="73" t="n">
        <v>2049</v>
      </c>
      <c r="C1066" t="s">
        <v>245</v>
      </c>
      <c r="D1066" t="s">
        <v>225</v>
      </c>
      <c r="E1066" s="74" t="s">
        <v>330</v>
      </c>
      <c r="F1066" s="75" t="s">
        <v>331</v>
      </c>
      <c r="G1066" s="76" t="s">
        <v>249</v>
      </c>
      <c r="H1066" s="77" t="s">
        <v>240</v>
      </c>
      <c r="I1066" s="78" t="s">
        <v>304</v>
      </c>
      <c r="J1066" s="79" t="str">
        <f>IFERROR(INDEX('Cost_Components'!$K$2:$K$28,MATCH(E1066,'Cost_Components'!$A$2:$A$28,0)),"")</f>
      </c>
      <c r="K1066" s="80" t="str">
        <f>IF(OR(L1066="",Z1066="",AA1066="",AB1066=""),"",IF(B1066&lt;AA1066,L1066,IF(B1066&gt;AB1066,Z1066,L1066+(Z1066-L1066)*MIN(MAX((B1066-AA1066+1)/MAX(AB1066-AA1066+1,1),0),1))))</f>
      </c>
      <c r="L1066" s="81" t="str">
        <f>IFERROR(INDEX('Cost_Components'!$S$2:$S$28,MATCH(E1066,'Cost_Components'!$A$2:$A$28,0)),"")</f>
      </c>
      <c r="M1066" s="82" t="str">
        <f>IFERROR(INDEX('Cost_Components'!$L$2:$L$28,MATCH(E1066,'Cost_Components'!$A$2:$A$28,0)),"")</f>
      </c>
      <c r="N1066" s="83" t="str">
        <f>IFERROR(INDEX('Cost_Components'!$P$2:$P$28,MATCH(E1066,'Cost_Components'!$A$2:$A$28,0)),"")</f>
      </c>
      <c r="O1066" s="84" t="str">
        <f>AF1066*J1066</f>
      </c>
      <c r="P1066" s="85" t="str">
        <f>AG1066*J1066</f>
      </c>
      <c r="Q1066" s="86" t="str">
        <f>P1066*L1066*M1066*N1066</f>
      </c>
      <c r="R1066" s="87" t="str">
        <f>O1066*K1066*M1066*N1066</f>
      </c>
      <c r="S1066" s="88" t="str">
        <f>R1066-Q1066</f>
      </c>
      <c r="T1066" s="34" t="str">
        <f>IFERROR(INDEX('Cost_Components'!$R$2:$R$28,MATCH(E1066,'Cost_Components'!$A$2:$A$28,0)),"")</f>
      </c>
      <c r="U1066" s="89" t="str">
        <f>IFERROR(INDEX('Cost_Components'!$Q$2:$Q$28,MATCH(E1066,'Cost_Components'!$A$2:$A$28,0)),"")</f>
      </c>
      <c r="V1066" s="90" t="str">
        <f>1/(1+'Calculation_Assumptions'!$B$5)^(B1066-'Calculation_Assumptions'!$B$2)</f>
      </c>
      <c r="W1066" s="91" t="str">
        <f>Q1066*V1066</f>
      </c>
      <c r="X1066" s="92" t="str">
        <f>R1066*V1066</f>
      </c>
      <c r="Y1066" s="93" t="str">
        <f>S1066*V1066</f>
      </c>
      <c r="Z1066" s="94" t="str">
        <f>IFERROR(INDEX('Cost_Components'!$T$2:$T$28,MATCH(E1066,'Cost_Components'!$A$2:$A$28,0)),"")</f>
      </c>
      <c r="AA1066" s="95" t="str">
        <f>IFERROR(INDEX('Cost_Components'!$U$2:$U$28,MATCH(E1066,'Cost_Components'!$A$2:$A$28,0)),"")</f>
      </c>
      <c r="AB1066" s="96" t="str">
        <f>IFERROR(INDEX('Cost_Components'!$V$2:$V$28,MATCH(E1066,'Cost_Components'!$A$2:$A$28,0)),"")</f>
      </c>
      <c r="AC1066" s="97" t="str">
        <f>IFERROR(INDEX('Cost_Components'!$M$2:$M$28,MATCH(E1066,'Cost_Components'!$A$2:$A$28,0)),"")</f>
      </c>
      <c r="AD1066" s="98" t="str">
        <f>IFERROR(INDEX('Cost_Components'!$N$2:$N$28,MATCH(E1066,'Cost_Components'!$A$2:$A$28,0)),"")</f>
      </c>
      <c r="AE1066" s="34" t="str">
        <f>IFERROR(INDEX('Cost_Components'!$O$2:$O$28,MATCH(E1066,'Cost_Components'!$A$2:$A$28,0)),"")</f>
      </c>
      <c r="AF1066" s="99" t="n">
        <v>7787587.51887678</v>
      </c>
      <c r="AG1066" s="100" t="n">
        <v>8683125.86723851</v>
      </c>
      <c r="AH1066" s="101" t="str">
        <f>IF(H1066="shared-count-once",COUNTIFS($A$2:$A$1405,A1066,$B$2:$B$1405,B1066,$E$2:$E$1405,E1066),1)</f>
      </c>
      <c r="AI1066" s="102" t="n">
        <v>322765819.752681</v>
      </c>
      <c r="AJ1066" s="103" t="str">
        <f>IF(AI1066=0,"",Q1066/AI1066)</f>
      </c>
      <c r="AK1066" s="104" t="str">
        <f>IF(AI1066=0,"",R1066/AI1066)</f>
      </c>
      <c r="AL1066" s="105" t="str">
        <f>IF(AI1066=0,"",S1066/AI1066)</f>
      </c>
      <c r="AM1066" s="106" t="str">
        <f>IF(AI1066=0,"",Y1066/AI1066)</f>
      </c>
    </row>
    <row r="1067">
      <c r="A1067" t="s">
        <v>115</v>
      </c>
      <c r="B1067" s="73" t="n">
        <v>2050</v>
      </c>
      <c r="C1067" t="s">
        <v>245</v>
      </c>
      <c r="D1067" t="s">
        <v>225</v>
      </c>
      <c r="E1067" s="74" t="s">
        <v>330</v>
      </c>
      <c r="F1067" s="75" t="s">
        <v>331</v>
      </c>
      <c r="G1067" s="76" t="s">
        <v>249</v>
      </c>
      <c r="H1067" s="77" t="s">
        <v>240</v>
      </c>
      <c r="I1067" s="78" t="s">
        <v>304</v>
      </c>
      <c r="J1067" s="79" t="str">
        <f>IFERROR(INDEX('Cost_Components'!$K$2:$K$28,MATCH(E1067,'Cost_Components'!$A$2:$A$28,0)),"")</f>
      </c>
      <c r="K1067" s="80" t="str">
        <f>IF(OR(L1067="",Z1067="",AA1067="",AB1067=""),"",IF(B1067&lt;AA1067,L1067,IF(B1067&gt;AB1067,Z1067,L1067+(Z1067-L1067)*MIN(MAX((B1067-AA1067+1)/MAX(AB1067-AA1067+1,1),0),1))))</f>
      </c>
      <c r="L1067" s="81" t="str">
        <f>IFERROR(INDEX('Cost_Components'!$S$2:$S$28,MATCH(E1067,'Cost_Components'!$A$2:$A$28,0)),"")</f>
      </c>
      <c r="M1067" s="82" t="str">
        <f>IFERROR(INDEX('Cost_Components'!$L$2:$L$28,MATCH(E1067,'Cost_Components'!$A$2:$A$28,0)),"")</f>
      </c>
      <c r="N1067" s="83" t="str">
        <f>IFERROR(INDEX('Cost_Components'!$P$2:$P$28,MATCH(E1067,'Cost_Components'!$A$2:$A$28,0)),"")</f>
      </c>
      <c r="O1067" s="84" t="str">
        <f>AF1067*J1067</f>
      </c>
      <c r="P1067" s="85" t="str">
        <f>AG1067*J1067</f>
      </c>
      <c r="Q1067" s="86" t="str">
        <f>P1067*L1067*M1067*N1067</f>
      </c>
      <c r="R1067" s="87" t="str">
        <f>O1067*K1067*M1067*N1067</f>
      </c>
      <c r="S1067" s="88" t="str">
        <f>R1067-Q1067</f>
      </c>
      <c r="T1067" s="34" t="str">
        <f>IFERROR(INDEX('Cost_Components'!$R$2:$R$28,MATCH(E1067,'Cost_Components'!$A$2:$A$28,0)),"")</f>
      </c>
      <c r="U1067" s="89" t="str">
        <f>IFERROR(INDEX('Cost_Components'!$Q$2:$Q$28,MATCH(E1067,'Cost_Components'!$A$2:$A$28,0)),"")</f>
      </c>
      <c r="V1067" s="90" t="str">
        <f>1/(1+'Calculation_Assumptions'!$B$5)^(B1067-'Calculation_Assumptions'!$B$2)</f>
      </c>
      <c r="W1067" s="91" t="str">
        <f>Q1067*V1067</f>
      </c>
      <c r="X1067" s="92" t="str">
        <f>R1067*V1067</f>
      </c>
      <c r="Y1067" s="93" t="str">
        <f>S1067*V1067</f>
      </c>
      <c r="Z1067" s="94" t="str">
        <f>IFERROR(INDEX('Cost_Components'!$T$2:$T$28,MATCH(E1067,'Cost_Components'!$A$2:$A$28,0)),"")</f>
      </c>
      <c r="AA1067" s="95" t="str">
        <f>IFERROR(INDEX('Cost_Components'!$U$2:$U$28,MATCH(E1067,'Cost_Components'!$A$2:$A$28,0)),"")</f>
      </c>
      <c r="AB1067" s="96" t="str">
        <f>IFERROR(INDEX('Cost_Components'!$V$2:$V$28,MATCH(E1067,'Cost_Components'!$A$2:$A$28,0)),"")</f>
      </c>
      <c r="AC1067" s="97" t="str">
        <f>IFERROR(INDEX('Cost_Components'!$M$2:$M$28,MATCH(E1067,'Cost_Components'!$A$2:$A$28,0)),"")</f>
      </c>
      <c r="AD1067" s="98" t="str">
        <f>IFERROR(INDEX('Cost_Components'!$N$2:$N$28,MATCH(E1067,'Cost_Components'!$A$2:$A$28,0)),"")</f>
      </c>
      <c r="AE1067" s="34" t="str">
        <f>IFERROR(INDEX('Cost_Components'!$O$2:$O$28,MATCH(E1067,'Cost_Components'!$A$2:$A$28,0)),"")</f>
      </c>
      <c r="AF1067" s="99" t="n">
        <v>7853360.66091772</v>
      </c>
      <c r="AG1067" s="100" t="n">
        <v>8811108.4479971</v>
      </c>
      <c r="AH1067" s="101" t="str">
        <f>IF(H1067="shared-count-once",COUNTIFS($A$2:$A$1405,A1067,$B$2:$B$1405,B1067,$E$2:$E$1405,E1067),1)</f>
      </c>
      <c r="AI1067" s="102" t="n">
        <v>323312042.563285</v>
      </c>
      <c r="AJ1067" s="103" t="str">
        <f>IF(AI1067=0,"",Q1067/AI1067)</f>
      </c>
      <c r="AK1067" s="104" t="str">
        <f>IF(AI1067=0,"",R1067/AI1067)</f>
      </c>
      <c r="AL1067" s="105" t="str">
        <f>IF(AI1067=0,"",S1067/AI1067)</f>
      </c>
      <c r="AM1067" s="106" t="str">
        <f>IF(AI1067=0,"",Y1067/AI1067)</f>
      </c>
    </row>
    <row r="1068">
      <c r="A1068" t="s">
        <v>115</v>
      </c>
      <c r="B1068" s="73" t="n">
        <v>2025</v>
      </c>
      <c r="C1068" t="s">
        <v>250</v>
      </c>
      <c r="D1068" t="s">
        <v>225</v>
      </c>
      <c r="E1068" s="74" t="s">
        <v>332</v>
      </c>
      <c r="F1068" s="75" t="s">
        <v>333</v>
      </c>
      <c r="G1068" s="76" t="s">
        <v>251</v>
      </c>
      <c r="H1068" s="77" t="s">
        <v>240</v>
      </c>
      <c r="I1068" s="78" t="s">
        <v>215</v>
      </c>
      <c r="J1068" s="79" t="str">
        <f>IFERROR(INDEX('Cost_Components'!$K$2:$K$28,MATCH(E1068,'Cost_Components'!$A$2:$A$28,0)),"")</f>
      </c>
      <c r="K1068" s="80" t="str">
        <f>IF(OR(L1068="",Z1068="",AA1068="",AB1068=""),"",IF(B1068&lt;AA1068,L1068,IF(B1068&gt;AB1068,Z1068,L1068+(Z1068-L1068)*MIN(MAX((B1068-AA1068+1)/MAX(AB1068-AA1068+1,1),0),1))))</f>
      </c>
      <c r="L1068" s="81" t="str">
        <f>IFERROR(INDEX('Cost_Components'!$S$2:$S$28,MATCH(E1068,'Cost_Components'!$A$2:$A$28,0)),"")</f>
      </c>
      <c r="M1068" s="82" t="str">
        <f>IFERROR(INDEX('Cost_Components'!$L$2:$L$28,MATCH(E1068,'Cost_Components'!$A$2:$A$28,0)),"")</f>
      </c>
      <c r="N1068" s="83" t="str">
        <f>IFERROR(INDEX('Cost_Components'!$P$2:$P$28,MATCH(E1068,'Cost_Components'!$A$2:$A$28,0)),"")</f>
      </c>
      <c r="O1068" s="84" t="str">
        <f>AF1068*J1068</f>
      </c>
      <c r="P1068" s="85" t="str">
        <f>AG1068*J1068</f>
      </c>
      <c r="Q1068" s="86" t="str">
        <f>P1068*L1068*M1068*N1068</f>
      </c>
      <c r="R1068" s="87" t="str">
        <f>O1068*K1068*M1068*N1068</f>
      </c>
      <c r="S1068" s="88" t="str">
        <f>R1068-Q1068</f>
      </c>
      <c r="T1068" s="34" t="str">
        <f>IFERROR(INDEX('Cost_Components'!$R$2:$R$28,MATCH(E1068,'Cost_Components'!$A$2:$A$28,0)),"")</f>
      </c>
      <c r="U1068" s="89" t="str">
        <f>IFERROR(INDEX('Cost_Components'!$Q$2:$Q$28,MATCH(E1068,'Cost_Components'!$A$2:$A$28,0)),"")</f>
      </c>
      <c r="V1068" s="90" t="str">
        <f>1/(1+'Calculation_Assumptions'!$B$5)^(B1068-'Calculation_Assumptions'!$B$2)</f>
      </c>
      <c r="W1068" s="91" t="str">
        <f>Q1068*V1068</f>
      </c>
      <c r="X1068" s="92" t="str">
        <f>R1068*V1068</f>
      </c>
      <c r="Y1068" s="93" t="str">
        <f>S1068*V1068</f>
      </c>
      <c r="Z1068" s="94" t="str">
        <f>IFERROR(INDEX('Cost_Components'!$T$2:$T$28,MATCH(E1068,'Cost_Components'!$A$2:$A$28,0)),"")</f>
      </c>
      <c r="AA1068" s="95" t="str">
        <f>IFERROR(INDEX('Cost_Components'!$U$2:$U$28,MATCH(E1068,'Cost_Components'!$A$2:$A$28,0)),"")</f>
      </c>
      <c r="AB1068" s="96" t="str">
        <f>IFERROR(INDEX('Cost_Components'!$V$2:$V$28,MATCH(E1068,'Cost_Components'!$A$2:$A$28,0)),"")</f>
      </c>
      <c r="AC1068" s="97" t="str">
        <f>IFERROR(INDEX('Cost_Components'!$M$2:$M$28,MATCH(E1068,'Cost_Components'!$A$2:$A$28,0)),"")</f>
      </c>
      <c r="AD1068" s="98" t="str">
        <f>IFERROR(INDEX('Cost_Components'!$N$2:$N$28,MATCH(E1068,'Cost_Components'!$A$2:$A$28,0)),"")</f>
      </c>
      <c r="AE1068" s="34" t="str">
        <f>IFERROR(INDEX('Cost_Components'!$O$2:$O$28,MATCH(E1068,'Cost_Components'!$A$2:$A$28,0)),"")</f>
      </c>
      <c r="AF1068" s="99" t="n">
        <v>586918.100948449</v>
      </c>
      <c r="AG1068" s="100" t="n">
        <v>592510.253566595</v>
      </c>
      <c r="AH1068" s="101" t="str">
        <f>IF(H1068="shared-count-once",COUNTIFS($A$2:$A$1405,A1068,$B$2:$B$1405,B1068,$E$2:$E$1405,E1068),1)</f>
      </c>
      <c r="AI1068" s="102" t="n">
        <v>288391907.644456</v>
      </c>
      <c r="AJ1068" s="103" t="str">
        <f>IF(AI1068=0,"",Q1068/AI1068)</f>
      </c>
      <c r="AK1068" s="104" t="str">
        <f>IF(AI1068=0,"",R1068/AI1068)</f>
      </c>
      <c r="AL1068" s="105" t="str">
        <f>IF(AI1068=0,"",S1068/AI1068)</f>
      </c>
      <c r="AM1068" s="106" t="str">
        <f>IF(AI1068=0,"",Y1068/AI1068)</f>
      </c>
    </row>
    <row r="1069">
      <c r="A1069" t="s">
        <v>115</v>
      </c>
      <c r="B1069" s="73" t="n">
        <v>2026</v>
      </c>
      <c r="C1069" t="s">
        <v>250</v>
      </c>
      <c r="D1069" t="s">
        <v>225</v>
      </c>
      <c r="E1069" s="74" t="s">
        <v>332</v>
      </c>
      <c r="F1069" s="75" t="s">
        <v>333</v>
      </c>
      <c r="G1069" s="76" t="s">
        <v>251</v>
      </c>
      <c r="H1069" s="77" t="s">
        <v>240</v>
      </c>
      <c r="I1069" s="78" t="s">
        <v>215</v>
      </c>
      <c r="J1069" s="79" t="str">
        <f>IFERROR(INDEX('Cost_Components'!$K$2:$K$28,MATCH(E1069,'Cost_Components'!$A$2:$A$28,0)),"")</f>
      </c>
      <c r="K1069" s="80" t="str">
        <f>IF(OR(L1069="",Z1069="",AA1069="",AB1069=""),"",IF(B1069&lt;AA1069,L1069,IF(B1069&gt;AB1069,Z1069,L1069+(Z1069-L1069)*MIN(MAX((B1069-AA1069+1)/MAX(AB1069-AA1069+1,1),0),1))))</f>
      </c>
      <c r="L1069" s="81" t="str">
        <f>IFERROR(INDEX('Cost_Components'!$S$2:$S$28,MATCH(E1069,'Cost_Components'!$A$2:$A$28,0)),"")</f>
      </c>
      <c r="M1069" s="82" t="str">
        <f>IFERROR(INDEX('Cost_Components'!$L$2:$L$28,MATCH(E1069,'Cost_Components'!$A$2:$A$28,0)),"")</f>
      </c>
      <c r="N1069" s="83" t="str">
        <f>IFERROR(INDEX('Cost_Components'!$P$2:$P$28,MATCH(E1069,'Cost_Components'!$A$2:$A$28,0)),"")</f>
      </c>
      <c r="O1069" s="84" t="str">
        <f>AF1069*J1069</f>
      </c>
      <c r="P1069" s="85" t="str">
        <f>AG1069*J1069</f>
      </c>
      <c r="Q1069" s="86" t="str">
        <f>P1069*L1069*M1069*N1069</f>
      </c>
      <c r="R1069" s="87" t="str">
        <f>O1069*K1069*M1069*N1069</f>
      </c>
      <c r="S1069" s="88" t="str">
        <f>R1069-Q1069</f>
      </c>
      <c r="T1069" s="34" t="str">
        <f>IFERROR(INDEX('Cost_Components'!$R$2:$R$28,MATCH(E1069,'Cost_Components'!$A$2:$A$28,0)),"")</f>
      </c>
      <c r="U1069" s="89" t="str">
        <f>IFERROR(INDEX('Cost_Components'!$Q$2:$Q$28,MATCH(E1069,'Cost_Components'!$A$2:$A$28,0)),"")</f>
      </c>
      <c r="V1069" s="90" t="str">
        <f>1/(1+'Calculation_Assumptions'!$B$5)^(B1069-'Calculation_Assumptions'!$B$2)</f>
      </c>
      <c r="W1069" s="91" t="str">
        <f>Q1069*V1069</f>
      </c>
      <c r="X1069" s="92" t="str">
        <f>R1069*V1069</f>
      </c>
      <c r="Y1069" s="93" t="str">
        <f>S1069*V1069</f>
      </c>
      <c r="Z1069" s="94" t="str">
        <f>IFERROR(INDEX('Cost_Components'!$T$2:$T$28,MATCH(E1069,'Cost_Components'!$A$2:$A$28,0)),"")</f>
      </c>
      <c r="AA1069" s="95" t="str">
        <f>IFERROR(INDEX('Cost_Components'!$U$2:$U$28,MATCH(E1069,'Cost_Components'!$A$2:$A$28,0)),"")</f>
      </c>
      <c r="AB1069" s="96" t="str">
        <f>IFERROR(INDEX('Cost_Components'!$V$2:$V$28,MATCH(E1069,'Cost_Components'!$A$2:$A$28,0)),"")</f>
      </c>
      <c r="AC1069" s="97" t="str">
        <f>IFERROR(INDEX('Cost_Components'!$M$2:$M$28,MATCH(E1069,'Cost_Components'!$A$2:$A$28,0)),"")</f>
      </c>
      <c r="AD1069" s="98" t="str">
        <f>IFERROR(INDEX('Cost_Components'!$N$2:$N$28,MATCH(E1069,'Cost_Components'!$A$2:$A$28,0)),"")</f>
      </c>
      <c r="AE1069" s="34" t="str">
        <f>IFERROR(INDEX('Cost_Components'!$O$2:$O$28,MATCH(E1069,'Cost_Components'!$A$2:$A$28,0)),"")</f>
      </c>
      <c r="AF1069" s="99" t="n">
        <v>595831.298984044</v>
      </c>
      <c r="AG1069" s="100" t="n">
        <v>607265.859819953</v>
      </c>
      <c r="AH1069" s="101" t="str">
        <f>IF(H1069="shared-count-once",COUNTIFS($A$2:$A$1405,A1069,$B$2:$B$1405,B1069,$E$2:$E$1405,E1069),1)</f>
      </c>
      <c r="AI1069" s="102" t="n">
        <v>290472130.233437</v>
      </c>
      <c r="AJ1069" s="103" t="str">
        <f>IF(AI1069=0,"",Q1069/AI1069)</f>
      </c>
      <c r="AK1069" s="104" t="str">
        <f>IF(AI1069=0,"",R1069/AI1069)</f>
      </c>
      <c r="AL1069" s="105" t="str">
        <f>IF(AI1069=0,"",S1069/AI1069)</f>
      </c>
      <c r="AM1069" s="106" t="str">
        <f>IF(AI1069=0,"",Y1069/AI1069)</f>
      </c>
    </row>
    <row r="1070">
      <c r="A1070" t="s">
        <v>115</v>
      </c>
      <c r="B1070" s="73" t="n">
        <v>2027</v>
      </c>
      <c r="C1070" t="s">
        <v>250</v>
      </c>
      <c r="D1070" t="s">
        <v>225</v>
      </c>
      <c r="E1070" s="74" t="s">
        <v>332</v>
      </c>
      <c r="F1070" s="75" t="s">
        <v>333</v>
      </c>
      <c r="G1070" s="76" t="s">
        <v>251</v>
      </c>
      <c r="H1070" s="77" t="s">
        <v>240</v>
      </c>
      <c r="I1070" s="78" t="s">
        <v>215</v>
      </c>
      <c r="J1070" s="79" t="str">
        <f>IFERROR(INDEX('Cost_Components'!$K$2:$K$28,MATCH(E1070,'Cost_Components'!$A$2:$A$28,0)),"")</f>
      </c>
      <c r="K1070" s="80" t="str">
        <f>IF(OR(L1070="",Z1070="",AA1070="",AB1070=""),"",IF(B1070&lt;AA1070,L1070,IF(B1070&gt;AB1070,Z1070,L1070+(Z1070-L1070)*MIN(MAX((B1070-AA1070+1)/MAX(AB1070-AA1070+1,1),0),1))))</f>
      </c>
      <c r="L1070" s="81" t="str">
        <f>IFERROR(INDEX('Cost_Components'!$S$2:$S$28,MATCH(E1070,'Cost_Components'!$A$2:$A$28,0)),"")</f>
      </c>
      <c r="M1070" s="82" t="str">
        <f>IFERROR(INDEX('Cost_Components'!$L$2:$L$28,MATCH(E1070,'Cost_Components'!$A$2:$A$28,0)),"")</f>
      </c>
      <c r="N1070" s="83" t="str">
        <f>IFERROR(INDEX('Cost_Components'!$P$2:$P$28,MATCH(E1070,'Cost_Components'!$A$2:$A$28,0)),"")</f>
      </c>
      <c r="O1070" s="84" t="str">
        <f>AF1070*J1070</f>
      </c>
      <c r="P1070" s="85" t="str">
        <f>AG1070*J1070</f>
      </c>
      <c r="Q1070" s="86" t="str">
        <f>P1070*L1070*M1070*N1070</f>
      </c>
      <c r="R1070" s="87" t="str">
        <f>O1070*K1070*M1070*N1070</f>
      </c>
      <c r="S1070" s="88" t="str">
        <f>R1070-Q1070</f>
      </c>
      <c r="T1070" s="34" t="str">
        <f>IFERROR(INDEX('Cost_Components'!$R$2:$R$28,MATCH(E1070,'Cost_Components'!$A$2:$A$28,0)),"")</f>
      </c>
      <c r="U1070" s="89" t="str">
        <f>IFERROR(INDEX('Cost_Components'!$Q$2:$Q$28,MATCH(E1070,'Cost_Components'!$A$2:$A$28,0)),"")</f>
      </c>
      <c r="V1070" s="90" t="str">
        <f>1/(1+'Calculation_Assumptions'!$B$5)^(B1070-'Calculation_Assumptions'!$B$2)</f>
      </c>
      <c r="W1070" s="91" t="str">
        <f>Q1070*V1070</f>
      </c>
      <c r="X1070" s="92" t="str">
        <f>R1070*V1070</f>
      </c>
      <c r="Y1070" s="93" t="str">
        <f>S1070*V1070</f>
      </c>
      <c r="Z1070" s="94" t="str">
        <f>IFERROR(INDEX('Cost_Components'!$T$2:$T$28,MATCH(E1070,'Cost_Components'!$A$2:$A$28,0)),"")</f>
      </c>
      <c r="AA1070" s="95" t="str">
        <f>IFERROR(INDEX('Cost_Components'!$U$2:$U$28,MATCH(E1070,'Cost_Components'!$A$2:$A$28,0)),"")</f>
      </c>
      <c r="AB1070" s="96" t="str">
        <f>IFERROR(INDEX('Cost_Components'!$V$2:$V$28,MATCH(E1070,'Cost_Components'!$A$2:$A$28,0)),"")</f>
      </c>
      <c r="AC1070" s="97" t="str">
        <f>IFERROR(INDEX('Cost_Components'!$M$2:$M$28,MATCH(E1070,'Cost_Components'!$A$2:$A$28,0)),"")</f>
      </c>
      <c r="AD1070" s="98" t="str">
        <f>IFERROR(INDEX('Cost_Components'!$N$2:$N$28,MATCH(E1070,'Cost_Components'!$A$2:$A$28,0)),"")</f>
      </c>
      <c r="AE1070" s="34" t="str">
        <f>IFERROR(INDEX('Cost_Components'!$O$2:$O$28,MATCH(E1070,'Cost_Components'!$A$2:$A$28,0)),"")</f>
      </c>
      <c r="AF1070" s="99" t="n">
        <v>604691.29095264</v>
      </c>
      <c r="AG1070" s="100" t="n">
        <v>622212.802287969</v>
      </c>
      <c r="AH1070" s="101" t="str">
        <f>IF(H1070="shared-count-once",COUNTIFS($A$2:$A$1405,A1070,$B$2:$B$1405,B1070,$E$2:$E$1405,E1070),1)</f>
      </c>
      <c r="AI1070" s="102" t="n">
        <v>292505080.826208</v>
      </c>
      <c r="AJ1070" s="103" t="str">
        <f>IF(AI1070=0,"",Q1070/AI1070)</f>
      </c>
      <c r="AK1070" s="104" t="str">
        <f>IF(AI1070=0,"",R1070/AI1070)</f>
      </c>
      <c r="AL1070" s="105" t="str">
        <f>IF(AI1070=0,"",S1070/AI1070)</f>
      </c>
      <c r="AM1070" s="106" t="str">
        <f>IF(AI1070=0,"",Y1070/AI1070)</f>
      </c>
    </row>
    <row r="1071">
      <c r="A1071" t="s">
        <v>115</v>
      </c>
      <c r="B1071" s="73" t="n">
        <v>2028</v>
      </c>
      <c r="C1071" t="s">
        <v>250</v>
      </c>
      <c r="D1071" t="s">
        <v>225</v>
      </c>
      <c r="E1071" s="74" t="s">
        <v>332</v>
      </c>
      <c r="F1071" s="75" t="s">
        <v>333</v>
      </c>
      <c r="G1071" s="76" t="s">
        <v>251</v>
      </c>
      <c r="H1071" s="77" t="s">
        <v>240</v>
      </c>
      <c r="I1071" s="78" t="s">
        <v>215</v>
      </c>
      <c r="J1071" s="79" t="str">
        <f>IFERROR(INDEX('Cost_Components'!$K$2:$K$28,MATCH(E1071,'Cost_Components'!$A$2:$A$28,0)),"")</f>
      </c>
      <c r="K1071" s="80" t="str">
        <f>IF(OR(L1071="",Z1071="",AA1071="",AB1071=""),"",IF(B1071&lt;AA1071,L1071,IF(B1071&gt;AB1071,Z1071,L1071+(Z1071-L1071)*MIN(MAX((B1071-AA1071+1)/MAX(AB1071-AA1071+1,1),0),1))))</f>
      </c>
      <c r="L1071" s="81" t="str">
        <f>IFERROR(INDEX('Cost_Components'!$S$2:$S$28,MATCH(E1071,'Cost_Components'!$A$2:$A$28,0)),"")</f>
      </c>
      <c r="M1071" s="82" t="str">
        <f>IFERROR(INDEX('Cost_Components'!$L$2:$L$28,MATCH(E1071,'Cost_Components'!$A$2:$A$28,0)),"")</f>
      </c>
      <c r="N1071" s="83" t="str">
        <f>IFERROR(INDEX('Cost_Components'!$P$2:$P$28,MATCH(E1071,'Cost_Components'!$A$2:$A$28,0)),"")</f>
      </c>
      <c r="O1071" s="84" t="str">
        <f>AF1071*J1071</f>
      </c>
      <c r="P1071" s="85" t="str">
        <f>AG1071*J1071</f>
      </c>
      <c r="Q1071" s="86" t="str">
        <f>P1071*L1071*M1071*N1071</f>
      </c>
      <c r="R1071" s="87" t="str">
        <f>O1071*K1071*M1071*N1071</f>
      </c>
      <c r="S1071" s="88" t="str">
        <f>R1071-Q1071</f>
      </c>
      <c r="T1071" s="34" t="str">
        <f>IFERROR(INDEX('Cost_Components'!$R$2:$R$28,MATCH(E1071,'Cost_Components'!$A$2:$A$28,0)),"")</f>
      </c>
      <c r="U1071" s="89" t="str">
        <f>IFERROR(INDEX('Cost_Components'!$Q$2:$Q$28,MATCH(E1071,'Cost_Components'!$A$2:$A$28,0)),"")</f>
      </c>
      <c r="V1071" s="90" t="str">
        <f>1/(1+'Calculation_Assumptions'!$B$5)^(B1071-'Calculation_Assumptions'!$B$2)</f>
      </c>
      <c r="W1071" s="91" t="str">
        <f>Q1071*V1071</f>
      </c>
      <c r="X1071" s="92" t="str">
        <f>R1071*V1071</f>
      </c>
      <c r="Y1071" s="93" t="str">
        <f>S1071*V1071</f>
      </c>
      <c r="Z1071" s="94" t="str">
        <f>IFERROR(INDEX('Cost_Components'!$T$2:$T$28,MATCH(E1071,'Cost_Components'!$A$2:$A$28,0)),"")</f>
      </c>
      <c r="AA1071" s="95" t="str">
        <f>IFERROR(INDEX('Cost_Components'!$U$2:$U$28,MATCH(E1071,'Cost_Components'!$A$2:$A$28,0)),"")</f>
      </c>
      <c r="AB1071" s="96" t="str">
        <f>IFERROR(INDEX('Cost_Components'!$V$2:$V$28,MATCH(E1071,'Cost_Components'!$A$2:$A$28,0)),"")</f>
      </c>
      <c r="AC1071" s="97" t="str">
        <f>IFERROR(INDEX('Cost_Components'!$M$2:$M$28,MATCH(E1071,'Cost_Components'!$A$2:$A$28,0)),"")</f>
      </c>
      <c r="AD1071" s="98" t="str">
        <f>IFERROR(INDEX('Cost_Components'!$N$2:$N$28,MATCH(E1071,'Cost_Components'!$A$2:$A$28,0)),"")</f>
      </c>
      <c r="AE1071" s="34" t="str">
        <f>IFERROR(INDEX('Cost_Components'!$O$2:$O$28,MATCH(E1071,'Cost_Components'!$A$2:$A$28,0)),"")</f>
      </c>
      <c r="AF1071" s="99" t="n">
        <v>617219.431521364</v>
      </c>
      <c r="AG1071" s="100" t="n">
        <v>641242.204006998</v>
      </c>
      <c r="AH1071" s="101" t="str">
        <f>IF(H1071="shared-count-once",COUNTIFS($A$2:$A$1405,A1071,$B$2:$B$1405,B1071,$E$2:$E$1405,E1071),1)</f>
      </c>
      <c r="AI1071" s="102" t="n">
        <v>294484707.921554</v>
      </c>
      <c r="AJ1071" s="103" t="str">
        <f>IF(AI1071=0,"",Q1071/AI1071)</f>
      </c>
      <c r="AK1071" s="104" t="str">
        <f>IF(AI1071=0,"",R1071/AI1071)</f>
      </c>
      <c r="AL1071" s="105" t="str">
        <f>IF(AI1071=0,"",S1071/AI1071)</f>
      </c>
      <c r="AM1071" s="106" t="str">
        <f>IF(AI1071=0,"",Y1071/AI1071)</f>
      </c>
    </row>
    <row r="1072">
      <c r="A1072" t="s">
        <v>115</v>
      </c>
      <c r="B1072" s="73" t="n">
        <v>2029</v>
      </c>
      <c r="C1072" t="s">
        <v>250</v>
      </c>
      <c r="D1072" t="s">
        <v>225</v>
      </c>
      <c r="E1072" s="74" t="s">
        <v>332</v>
      </c>
      <c r="F1072" s="75" t="s">
        <v>333</v>
      </c>
      <c r="G1072" s="76" t="s">
        <v>251</v>
      </c>
      <c r="H1072" s="77" t="s">
        <v>240</v>
      </c>
      <c r="I1072" s="78" t="s">
        <v>215</v>
      </c>
      <c r="J1072" s="79" t="str">
        <f>IFERROR(INDEX('Cost_Components'!$K$2:$K$28,MATCH(E1072,'Cost_Components'!$A$2:$A$28,0)),"")</f>
      </c>
      <c r="K1072" s="80" t="str">
        <f>IF(OR(L1072="",Z1072="",AA1072="",AB1072=""),"",IF(B1072&lt;AA1072,L1072,IF(B1072&gt;AB1072,Z1072,L1072+(Z1072-L1072)*MIN(MAX((B1072-AA1072+1)/MAX(AB1072-AA1072+1,1),0),1))))</f>
      </c>
      <c r="L1072" s="81" t="str">
        <f>IFERROR(INDEX('Cost_Components'!$S$2:$S$28,MATCH(E1072,'Cost_Components'!$A$2:$A$28,0)),"")</f>
      </c>
      <c r="M1072" s="82" t="str">
        <f>IFERROR(INDEX('Cost_Components'!$L$2:$L$28,MATCH(E1072,'Cost_Components'!$A$2:$A$28,0)),"")</f>
      </c>
      <c r="N1072" s="83" t="str">
        <f>IFERROR(INDEX('Cost_Components'!$P$2:$P$28,MATCH(E1072,'Cost_Components'!$A$2:$A$28,0)),"")</f>
      </c>
      <c r="O1072" s="84" t="str">
        <f>AF1072*J1072</f>
      </c>
      <c r="P1072" s="85" t="str">
        <f>AG1072*J1072</f>
      </c>
      <c r="Q1072" s="86" t="str">
        <f>P1072*L1072*M1072*N1072</f>
      </c>
      <c r="R1072" s="87" t="str">
        <f>O1072*K1072*M1072*N1072</f>
      </c>
      <c r="S1072" s="88" t="str">
        <f>R1072-Q1072</f>
      </c>
      <c r="T1072" s="34" t="str">
        <f>IFERROR(INDEX('Cost_Components'!$R$2:$R$28,MATCH(E1072,'Cost_Components'!$A$2:$A$28,0)),"")</f>
      </c>
      <c r="U1072" s="89" t="str">
        <f>IFERROR(INDEX('Cost_Components'!$Q$2:$Q$28,MATCH(E1072,'Cost_Components'!$A$2:$A$28,0)),"")</f>
      </c>
      <c r="V1072" s="90" t="str">
        <f>1/(1+'Calculation_Assumptions'!$B$5)^(B1072-'Calculation_Assumptions'!$B$2)</f>
      </c>
      <c r="W1072" s="91" t="str">
        <f>Q1072*V1072</f>
      </c>
      <c r="X1072" s="92" t="str">
        <f>R1072*V1072</f>
      </c>
      <c r="Y1072" s="93" t="str">
        <f>S1072*V1072</f>
      </c>
      <c r="Z1072" s="94" t="str">
        <f>IFERROR(INDEX('Cost_Components'!$T$2:$T$28,MATCH(E1072,'Cost_Components'!$A$2:$A$28,0)),"")</f>
      </c>
      <c r="AA1072" s="95" t="str">
        <f>IFERROR(INDEX('Cost_Components'!$U$2:$U$28,MATCH(E1072,'Cost_Components'!$A$2:$A$28,0)),"")</f>
      </c>
      <c r="AB1072" s="96" t="str">
        <f>IFERROR(INDEX('Cost_Components'!$V$2:$V$28,MATCH(E1072,'Cost_Components'!$A$2:$A$28,0)),"")</f>
      </c>
      <c r="AC1072" s="97" t="str">
        <f>IFERROR(INDEX('Cost_Components'!$M$2:$M$28,MATCH(E1072,'Cost_Components'!$A$2:$A$28,0)),"")</f>
      </c>
      <c r="AD1072" s="98" t="str">
        <f>IFERROR(INDEX('Cost_Components'!$N$2:$N$28,MATCH(E1072,'Cost_Components'!$A$2:$A$28,0)),"")</f>
      </c>
      <c r="AE1072" s="34" t="str">
        <f>IFERROR(INDEX('Cost_Components'!$O$2:$O$28,MATCH(E1072,'Cost_Components'!$A$2:$A$28,0)),"")</f>
      </c>
      <c r="AF1072" s="99" t="n">
        <v>626243.991240822</v>
      </c>
      <c r="AG1072" s="100" t="n">
        <v>656901.326825518</v>
      </c>
      <c r="AH1072" s="101" t="str">
        <f>IF(H1072="shared-count-once",COUNTIFS($A$2:$A$1405,A1072,$B$2:$B$1405,B1072,$E$2:$E$1405,E1072),1)</f>
      </c>
      <c r="AI1072" s="102" t="n">
        <v>296414030.31143</v>
      </c>
      <c r="AJ1072" s="103" t="str">
        <f>IF(AI1072=0,"",Q1072/AI1072)</f>
      </c>
      <c r="AK1072" s="104" t="str">
        <f>IF(AI1072=0,"",R1072/AI1072)</f>
      </c>
      <c r="AL1072" s="105" t="str">
        <f>IF(AI1072=0,"",S1072/AI1072)</f>
      </c>
      <c r="AM1072" s="106" t="str">
        <f>IF(AI1072=0,"",Y1072/AI1072)</f>
      </c>
    </row>
    <row r="1073">
      <c r="A1073" t="s">
        <v>115</v>
      </c>
      <c r="B1073" s="73" t="n">
        <v>2030</v>
      </c>
      <c r="C1073" t="s">
        <v>250</v>
      </c>
      <c r="D1073" t="s">
        <v>225</v>
      </c>
      <c r="E1073" s="74" t="s">
        <v>332</v>
      </c>
      <c r="F1073" s="75" t="s">
        <v>333</v>
      </c>
      <c r="G1073" s="76" t="s">
        <v>251</v>
      </c>
      <c r="H1073" s="77" t="s">
        <v>240</v>
      </c>
      <c r="I1073" s="78" t="s">
        <v>215</v>
      </c>
      <c r="J1073" s="79" t="str">
        <f>IFERROR(INDEX('Cost_Components'!$K$2:$K$28,MATCH(E1073,'Cost_Components'!$A$2:$A$28,0)),"")</f>
      </c>
      <c r="K1073" s="80" t="str">
        <f>IF(OR(L1073="",Z1073="",AA1073="",AB1073=""),"",IF(B1073&lt;AA1073,L1073,IF(B1073&gt;AB1073,Z1073,L1073+(Z1073-L1073)*MIN(MAX((B1073-AA1073+1)/MAX(AB1073-AA1073+1,1),0),1))))</f>
      </c>
      <c r="L1073" s="81" t="str">
        <f>IFERROR(INDEX('Cost_Components'!$S$2:$S$28,MATCH(E1073,'Cost_Components'!$A$2:$A$28,0)),"")</f>
      </c>
      <c r="M1073" s="82" t="str">
        <f>IFERROR(INDEX('Cost_Components'!$L$2:$L$28,MATCH(E1073,'Cost_Components'!$A$2:$A$28,0)),"")</f>
      </c>
      <c r="N1073" s="83" t="str">
        <f>IFERROR(INDEX('Cost_Components'!$P$2:$P$28,MATCH(E1073,'Cost_Components'!$A$2:$A$28,0)),"")</f>
      </c>
      <c r="O1073" s="84" t="str">
        <f>AF1073*J1073</f>
      </c>
      <c r="P1073" s="85" t="str">
        <f>AG1073*J1073</f>
      </c>
      <c r="Q1073" s="86" t="str">
        <f>P1073*L1073*M1073*N1073</f>
      </c>
      <c r="R1073" s="87" t="str">
        <f>O1073*K1073*M1073*N1073</f>
      </c>
      <c r="S1073" s="88" t="str">
        <f>R1073-Q1073</f>
      </c>
      <c r="T1073" s="34" t="str">
        <f>IFERROR(INDEX('Cost_Components'!$R$2:$R$28,MATCH(E1073,'Cost_Components'!$A$2:$A$28,0)),"")</f>
      </c>
      <c r="U1073" s="89" t="str">
        <f>IFERROR(INDEX('Cost_Components'!$Q$2:$Q$28,MATCH(E1073,'Cost_Components'!$A$2:$A$28,0)),"")</f>
      </c>
      <c r="V1073" s="90" t="str">
        <f>1/(1+'Calculation_Assumptions'!$B$5)^(B1073-'Calculation_Assumptions'!$B$2)</f>
      </c>
      <c r="W1073" s="91" t="str">
        <f>Q1073*V1073</f>
      </c>
      <c r="X1073" s="92" t="str">
        <f>R1073*V1073</f>
      </c>
      <c r="Y1073" s="93" t="str">
        <f>S1073*V1073</f>
      </c>
      <c r="Z1073" s="94" t="str">
        <f>IFERROR(INDEX('Cost_Components'!$T$2:$T$28,MATCH(E1073,'Cost_Components'!$A$2:$A$28,0)),"")</f>
      </c>
      <c r="AA1073" s="95" t="str">
        <f>IFERROR(INDEX('Cost_Components'!$U$2:$U$28,MATCH(E1073,'Cost_Components'!$A$2:$A$28,0)),"")</f>
      </c>
      <c r="AB1073" s="96" t="str">
        <f>IFERROR(INDEX('Cost_Components'!$V$2:$V$28,MATCH(E1073,'Cost_Components'!$A$2:$A$28,0)),"")</f>
      </c>
      <c r="AC1073" s="97" t="str">
        <f>IFERROR(INDEX('Cost_Components'!$M$2:$M$28,MATCH(E1073,'Cost_Components'!$A$2:$A$28,0)),"")</f>
      </c>
      <c r="AD1073" s="98" t="str">
        <f>IFERROR(INDEX('Cost_Components'!$N$2:$N$28,MATCH(E1073,'Cost_Components'!$A$2:$A$28,0)),"")</f>
      </c>
      <c r="AE1073" s="34" t="str">
        <f>IFERROR(INDEX('Cost_Components'!$O$2:$O$28,MATCH(E1073,'Cost_Components'!$A$2:$A$28,0)),"")</f>
      </c>
      <c r="AF1073" s="99" t="n">
        <v>635635.485505627</v>
      </c>
      <c r="AG1073" s="100" t="n">
        <v>673066.126697078</v>
      </c>
      <c r="AH1073" s="101" t="str">
        <f>IF(H1073="shared-count-once",COUNTIFS($A$2:$A$1405,A1073,$B$2:$B$1405,B1073,$E$2:$E$1405,E1073),1)</f>
      </c>
      <c r="AI1073" s="102" t="n">
        <v>298289404.664994</v>
      </c>
      <c r="AJ1073" s="103" t="str">
        <f>IF(AI1073=0,"",Q1073/AI1073)</f>
      </c>
      <c r="AK1073" s="104" t="str">
        <f>IF(AI1073=0,"",R1073/AI1073)</f>
      </c>
      <c r="AL1073" s="105" t="str">
        <f>IF(AI1073=0,"",S1073/AI1073)</f>
      </c>
      <c r="AM1073" s="106" t="str">
        <f>IF(AI1073=0,"",Y1073/AI1073)</f>
      </c>
    </row>
    <row r="1074">
      <c r="A1074" t="s">
        <v>115</v>
      </c>
      <c r="B1074" s="73" t="n">
        <v>2031</v>
      </c>
      <c r="C1074" t="s">
        <v>250</v>
      </c>
      <c r="D1074" t="s">
        <v>225</v>
      </c>
      <c r="E1074" s="74" t="s">
        <v>332</v>
      </c>
      <c r="F1074" s="75" t="s">
        <v>333</v>
      </c>
      <c r="G1074" s="76" t="s">
        <v>251</v>
      </c>
      <c r="H1074" s="77" t="s">
        <v>240</v>
      </c>
      <c r="I1074" s="78" t="s">
        <v>215</v>
      </c>
      <c r="J1074" s="79" t="str">
        <f>IFERROR(INDEX('Cost_Components'!$K$2:$K$28,MATCH(E1074,'Cost_Components'!$A$2:$A$28,0)),"")</f>
      </c>
      <c r="K1074" s="80" t="str">
        <f>IF(OR(L1074="",Z1074="",AA1074="",AB1074=""),"",IF(B1074&lt;AA1074,L1074,IF(B1074&gt;AB1074,Z1074,L1074+(Z1074-L1074)*MIN(MAX((B1074-AA1074+1)/MAX(AB1074-AA1074+1,1),0),1))))</f>
      </c>
      <c r="L1074" s="81" t="str">
        <f>IFERROR(INDEX('Cost_Components'!$S$2:$S$28,MATCH(E1074,'Cost_Components'!$A$2:$A$28,0)),"")</f>
      </c>
      <c r="M1074" s="82" t="str">
        <f>IFERROR(INDEX('Cost_Components'!$L$2:$L$28,MATCH(E1074,'Cost_Components'!$A$2:$A$28,0)),"")</f>
      </c>
      <c r="N1074" s="83" t="str">
        <f>IFERROR(INDEX('Cost_Components'!$P$2:$P$28,MATCH(E1074,'Cost_Components'!$A$2:$A$28,0)),"")</f>
      </c>
      <c r="O1074" s="84" t="str">
        <f>AF1074*J1074</f>
      </c>
      <c r="P1074" s="85" t="str">
        <f>AG1074*J1074</f>
      </c>
      <c r="Q1074" s="86" t="str">
        <f>P1074*L1074*M1074*N1074</f>
      </c>
      <c r="R1074" s="87" t="str">
        <f>O1074*K1074*M1074*N1074</f>
      </c>
      <c r="S1074" s="88" t="str">
        <f>R1074-Q1074</f>
      </c>
      <c r="T1074" s="34" t="str">
        <f>IFERROR(INDEX('Cost_Components'!$R$2:$R$28,MATCH(E1074,'Cost_Components'!$A$2:$A$28,0)),"")</f>
      </c>
      <c r="U1074" s="89" t="str">
        <f>IFERROR(INDEX('Cost_Components'!$Q$2:$Q$28,MATCH(E1074,'Cost_Components'!$A$2:$A$28,0)),"")</f>
      </c>
      <c r="V1074" s="90" t="str">
        <f>1/(1+'Calculation_Assumptions'!$B$5)^(B1074-'Calculation_Assumptions'!$B$2)</f>
      </c>
      <c r="W1074" s="91" t="str">
        <f>Q1074*V1074</f>
      </c>
      <c r="X1074" s="92" t="str">
        <f>R1074*V1074</f>
      </c>
      <c r="Y1074" s="93" t="str">
        <f>S1074*V1074</f>
      </c>
      <c r="Z1074" s="94" t="str">
        <f>IFERROR(INDEX('Cost_Components'!$T$2:$T$28,MATCH(E1074,'Cost_Components'!$A$2:$A$28,0)),"")</f>
      </c>
      <c r="AA1074" s="95" t="str">
        <f>IFERROR(INDEX('Cost_Components'!$U$2:$U$28,MATCH(E1074,'Cost_Components'!$A$2:$A$28,0)),"")</f>
      </c>
      <c r="AB1074" s="96" t="str">
        <f>IFERROR(INDEX('Cost_Components'!$V$2:$V$28,MATCH(E1074,'Cost_Components'!$A$2:$A$28,0)),"")</f>
      </c>
      <c r="AC1074" s="97" t="str">
        <f>IFERROR(INDEX('Cost_Components'!$M$2:$M$28,MATCH(E1074,'Cost_Components'!$A$2:$A$28,0)),"")</f>
      </c>
      <c r="AD1074" s="98" t="str">
        <f>IFERROR(INDEX('Cost_Components'!$N$2:$N$28,MATCH(E1074,'Cost_Components'!$A$2:$A$28,0)),"")</f>
      </c>
      <c r="AE1074" s="34" t="str">
        <f>IFERROR(INDEX('Cost_Components'!$O$2:$O$28,MATCH(E1074,'Cost_Components'!$A$2:$A$28,0)),"")</f>
      </c>
      <c r="AF1074" s="99" t="n">
        <v>644474.347210123</v>
      </c>
      <c r="AG1074" s="100" t="n">
        <v>688884.289482484</v>
      </c>
      <c r="AH1074" s="101" t="str">
        <f>IF(H1074="shared-count-once",COUNTIFS($A$2:$A$1405,A1074,$B$2:$B$1405,B1074,$E$2:$E$1405,E1074),1)</f>
      </c>
      <c r="AI1074" s="102" t="n">
        <v>300119636.925519</v>
      </c>
      <c r="AJ1074" s="103" t="str">
        <f>IF(AI1074=0,"",Q1074/AI1074)</f>
      </c>
      <c r="AK1074" s="104" t="str">
        <f>IF(AI1074=0,"",R1074/AI1074)</f>
      </c>
      <c r="AL1074" s="105" t="str">
        <f>IF(AI1074=0,"",S1074/AI1074)</f>
      </c>
      <c r="AM1074" s="106" t="str">
        <f>IF(AI1074=0,"",Y1074/AI1074)</f>
      </c>
    </row>
    <row r="1075">
      <c r="A1075" t="s">
        <v>115</v>
      </c>
      <c r="B1075" s="73" t="n">
        <v>2032</v>
      </c>
      <c r="C1075" t="s">
        <v>250</v>
      </c>
      <c r="D1075" t="s">
        <v>225</v>
      </c>
      <c r="E1075" s="74" t="s">
        <v>332</v>
      </c>
      <c r="F1075" s="75" t="s">
        <v>333</v>
      </c>
      <c r="G1075" s="76" t="s">
        <v>251</v>
      </c>
      <c r="H1075" s="77" t="s">
        <v>240</v>
      </c>
      <c r="I1075" s="78" t="s">
        <v>215</v>
      </c>
      <c r="J1075" s="79" t="str">
        <f>IFERROR(INDEX('Cost_Components'!$K$2:$K$28,MATCH(E1075,'Cost_Components'!$A$2:$A$28,0)),"")</f>
      </c>
      <c r="K1075" s="80" t="str">
        <f>IF(OR(L1075="",Z1075="",AA1075="",AB1075=""),"",IF(B1075&lt;AA1075,L1075,IF(B1075&gt;AB1075,Z1075,L1075+(Z1075-L1075)*MIN(MAX((B1075-AA1075+1)/MAX(AB1075-AA1075+1,1),0),1))))</f>
      </c>
      <c r="L1075" s="81" t="str">
        <f>IFERROR(INDEX('Cost_Components'!$S$2:$S$28,MATCH(E1075,'Cost_Components'!$A$2:$A$28,0)),"")</f>
      </c>
      <c r="M1075" s="82" t="str">
        <f>IFERROR(INDEX('Cost_Components'!$L$2:$L$28,MATCH(E1075,'Cost_Components'!$A$2:$A$28,0)),"")</f>
      </c>
      <c r="N1075" s="83" t="str">
        <f>IFERROR(INDEX('Cost_Components'!$P$2:$P$28,MATCH(E1075,'Cost_Components'!$A$2:$A$28,0)),"")</f>
      </c>
      <c r="O1075" s="84" t="str">
        <f>AF1075*J1075</f>
      </c>
      <c r="P1075" s="85" t="str">
        <f>AG1075*J1075</f>
      </c>
      <c r="Q1075" s="86" t="str">
        <f>P1075*L1075*M1075*N1075</f>
      </c>
      <c r="R1075" s="87" t="str">
        <f>O1075*K1075*M1075*N1075</f>
      </c>
      <c r="S1075" s="88" t="str">
        <f>R1075-Q1075</f>
      </c>
      <c r="T1075" s="34" t="str">
        <f>IFERROR(INDEX('Cost_Components'!$R$2:$R$28,MATCH(E1075,'Cost_Components'!$A$2:$A$28,0)),"")</f>
      </c>
      <c r="U1075" s="89" t="str">
        <f>IFERROR(INDEX('Cost_Components'!$Q$2:$Q$28,MATCH(E1075,'Cost_Components'!$A$2:$A$28,0)),"")</f>
      </c>
      <c r="V1075" s="90" t="str">
        <f>1/(1+'Calculation_Assumptions'!$B$5)^(B1075-'Calculation_Assumptions'!$B$2)</f>
      </c>
      <c r="W1075" s="91" t="str">
        <f>Q1075*V1075</f>
      </c>
      <c r="X1075" s="92" t="str">
        <f>R1075*V1075</f>
      </c>
      <c r="Y1075" s="93" t="str">
        <f>S1075*V1075</f>
      </c>
      <c r="Z1075" s="94" t="str">
        <f>IFERROR(INDEX('Cost_Components'!$T$2:$T$28,MATCH(E1075,'Cost_Components'!$A$2:$A$28,0)),"")</f>
      </c>
      <c r="AA1075" s="95" t="str">
        <f>IFERROR(INDEX('Cost_Components'!$U$2:$U$28,MATCH(E1075,'Cost_Components'!$A$2:$A$28,0)),"")</f>
      </c>
      <c r="AB1075" s="96" t="str">
        <f>IFERROR(INDEX('Cost_Components'!$V$2:$V$28,MATCH(E1075,'Cost_Components'!$A$2:$A$28,0)),"")</f>
      </c>
      <c r="AC1075" s="97" t="str">
        <f>IFERROR(INDEX('Cost_Components'!$M$2:$M$28,MATCH(E1075,'Cost_Components'!$A$2:$A$28,0)),"")</f>
      </c>
      <c r="AD1075" s="98" t="str">
        <f>IFERROR(INDEX('Cost_Components'!$N$2:$N$28,MATCH(E1075,'Cost_Components'!$A$2:$A$28,0)),"")</f>
      </c>
      <c r="AE1075" s="34" t="str">
        <f>IFERROR(INDEX('Cost_Components'!$O$2:$O$28,MATCH(E1075,'Cost_Components'!$A$2:$A$28,0)),"")</f>
      </c>
      <c r="AF1075" s="99" t="n">
        <v>653655.252147691</v>
      </c>
      <c r="AG1075" s="100" t="n">
        <v>705250.840650894</v>
      </c>
      <c r="AH1075" s="101" t="str">
        <f>IF(H1075="shared-count-once",COUNTIFS($A$2:$A$1405,A1075,$B$2:$B$1405,B1075,$E$2:$E$1405,E1075),1)</f>
      </c>
      <c r="AI1075" s="102" t="n">
        <v>301904628.083541</v>
      </c>
      <c r="AJ1075" s="103" t="str">
        <f>IF(AI1075=0,"",Q1075/AI1075)</f>
      </c>
      <c r="AK1075" s="104" t="str">
        <f>IF(AI1075=0,"",R1075/AI1075)</f>
      </c>
      <c r="AL1075" s="105" t="str">
        <f>IF(AI1075=0,"",S1075/AI1075)</f>
      </c>
      <c r="AM1075" s="106" t="str">
        <f>IF(AI1075=0,"",Y1075/AI1075)</f>
      </c>
    </row>
    <row r="1076">
      <c r="A1076" t="s">
        <v>115</v>
      </c>
      <c r="B1076" s="73" t="n">
        <v>2033</v>
      </c>
      <c r="C1076" t="s">
        <v>250</v>
      </c>
      <c r="D1076" t="s">
        <v>225</v>
      </c>
      <c r="E1076" s="74" t="s">
        <v>332</v>
      </c>
      <c r="F1076" s="75" t="s">
        <v>333</v>
      </c>
      <c r="G1076" s="76" t="s">
        <v>251</v>
      </c>
      <c r="H1076" s="77" t="s">
        <v>240</v>
      </c>
      <c r="I1076" s="78" t="s">
        <v>215</v>
      </c>
      <c r="J1076" s="79" t="str">
        <f>IFERROR(INDEX('Cost_Components'!$K$2:$K$28,MATCH(E1076,'Cost_Components'!$A$2:$A$28,0)),"")</f>
      </c>
      <c r="K1076" s="80" t="str">
        <f>IF(OR(L1076="",Z1076="",AA1076="",AB1076=""),"",IF(B1076&lt;AA1076,L1076,IF(B1076&gt;AB1076,Z1076,L1076+(Z1076-L1076)*MIN(MAX((B1076-AA1076+1)/MAX(AB1076-AA1076+1,1),0),1))))</f>
      </c>
      <c r="L1076" s="81" t="str">
        <f>IFERROR(INDEX('Cost_Components'!$S$2:$S$28,MATCH(E1076,'Cost_Components'!$A$2:$A$28,0)),"")</f>
      </c>
      <c r="M1076" s="82" t="str">
        <f>IFERROR(INDEX('Cost_Components'!$L$2:$L$28,MATCH(E1076,'Cost_Components'!$A$2:$A$28,0)),"")</f>
      </c>
      <c r="N1076" s="83" t="str">
        <f>IFERROR(INDEX('Cost_Components'!$P$2:$P$28,MATCH(E1076,'Cost_Components'!$A$2:$A$28,0)),"")</f>
      </c>
      <c r="O1076" s="84" t="str">
        <f>AF1076*J1076</f>
      </c>
      <c r="P1076" s="85" t="str">
        <f>AG1076*J1076</f>
      </c>
      <c r="Q1076" s="86" t="str">
        <f>P1076*L1076*M1076*N1076</f>
      </c>
      <c r="R1076" s="87" t="str">
        <f>O1076*K1076*M1076*N1076</f>
      </c>
      <c r="S1076" s="88" t="str">
        <f>R1076-Q1076</f>
      </c>
      <c r="T1076" s="34" t="str">
        <f>IFERROR(INDEX('Cost_Components'!$R$2:$R$28,MATCH(E1076,'Cost_Components'!$A$2:$A$28,0)),"")</f>
      </c>
      <c r="U1076" s="89" t="str">
        <f>IFERROR(INDEX('Cost_Components'!$Q$2:$Q$28,MATCH(E1076,'Cost_Components'!$A$2:$A$28,0)),"")</f>
      </c>
      <c r="V1076" s="90" t="str">
        <f>1/(1+'Calculation_Assumptions'!$B$5)^(B1076-'Calculation_Assumptions'!$B$2)</f>
      </c>
      <c r="W1076" s="91" t="str">
        <f>Q1076*V1076</f>
      </c>
      <c r="X1076" s="92" t="str">
        <f>R1076*V1076</f>
      </c>
      <c r="Y1076" s="93" t="str">
        <f>S1076*V1076</f>
      </c>
      <c r="Z1076" s="94" t="str">
        <f>IFERROR(INDEX('Cost_Components'!$T$2:$T$28,MATCH(E1076,'Cost_Components'!$A$2:$A$28,0)),"")</f>
      </c>
      <c r="AA1076" s="95" t="str">
        <f>IFERROR(INDEX('Cost_Components'!$U$2:$U$28,MATCH(E1076,'Cost_Components'!$A$2:$A$28,0)),"")</f>
      </c>
      <c r="AB1076" s="96" t="str">
        <f>IFERROR(INDEX('Cost_Components'!$V$2:$V$28,MATCH(E1076,'Cost_Components'!$A$2:$A$28,0)),"")</f>
      </c>
      <c r="AC1076" s="97" t="str">
        <f>IFERROR(INDEX('Cost_Components'!$M$2:$M$28,MATCH(E1076,'Cost_Components'!$A$2:$A$28,0)),"")</f>
      </c>
      <c r="AD1076" s="98" t="str">
        <f>IFERROR(INDEX('Cost_Components'!$N$2:$N$28,MATCH(E1076,'Cost_Components'!$A$2:$A$28,0)),"")</f>
      </c>
      <c r="AE1076" s="34" t="str">
        <f>IFERROR(INDEX('Cost_Components'!$O$2:$O$28,MATCH(E1076,'Cost_Components'!$A$2:$A$28,0)),"")</f>
      </c>
      <c r="AF1076" s="99" t="n">
        <v>665279.412156686</v>
      </c>
      <c r="AG1076" s="100" t="n">
        <v>724470.735258641</v>
      </c>
      <c r="AH1076" s="101" t="str">
        <f>IF(H1076="shared-count-once",COUNTIFS($A$2:$A$1405,A1076,$B$2:$B$1405,B1076,$E$2:$E$1405,E1076),1)</f>
      </c>
      <c r="AI1076" s="102" t="n">
        <v>303644277.16916</v>
      </c>
      <c r="AJ1076" s="103" t="str">
        <f>IF(AI1076=0,"",Q1076/AI1076)</f>
      </c>
      <c r="AK1076" s="104" t="str">
        <f>IF(AI1076=0,"",R1076/AI1076)</f>
      </c>
      <c r="AL1076" s="105" t="str">
        <f>IF(AI1076=0,"",S1076/AI1076)</f>
      </c>
      <c r="AM1076" s="106" t="str">
        <f>IF(AI1076=0,"",Y1076/AI1076)</f>
      </c>
    </row>
    <row r="1077">
      <c r="A1077" t="s">
        <v>115</v>
      </c>
      <c r="B1077" s="73" t="n">
        <v>2034</v>
      </c>
      <c r="C1077" t="s">
        <v>250</v>
      </c>
      <c r="D1077" t="s">
        <v>225</v>
      </c>
      <c r="E1077" s="74" t="s">
        <v>332</v>
      </c>
      <c r="F1077" s="75" t="s">
        <v>333</v>
      </c>
      <c r="G1077" s="76" t="s">
        <v>251</v>
      </c>
      <c r="H1077" s="77" t="s">
        <v>240</v>
      </c>
      <c r="I1077" s="78" t="s">
        <v>215</v>
      </c>
      <c r="J1077" s="79" t="str">
        <f>IFERROR(INDEX('Cost_Components'!$K$2:$K$28,MATCH(E1077,'Cost_Components'!$A$2:$A$28,0)),"")</f>
      </c>
      <c r="K1077" s="80" t="str">
        <f>IF(OR(L1077="",Z1077="",AA1077="",AB1077=""),"",IF(B1077&lt;AA1077,L1077,IF(B1077&gt;AB1077,Z1077,L1077+(Z1077-L1077)*MIN(MAX((B1077-AA1077+1)/MAX(AB1077-AA1077+1,1),0),1))))</f>
      </c>
      <c r="L1077" s="81" t="str">
        <f>IFERROR(INDEX('Cost_Components'!$S$2:$S$28,MATCH(E1077,'Cost_Components'!$A$2:$A$28,0)),"")</f>
      </c>
      <c r="M1077" s="82" t="str">
        <f>IFERROR(INDEX('Cost_Components'!$L$2:$L$28,MATCH(E1077,'Cost_Components'!$A$2:$A$28,0)),"")</f>
      </c>
      <c r="N1077" s="83" t="str">
        <f>IFERROR(INDEX('Cost_Components'!$P$2:$P$28,MATCH(E1077,'Cost_Components'!$A$2:$A$28,0)),"")</f>
      </c>
      <c r="O1077" s="84" t="str">
        <f>AF1077*J1077</f>
      </c>
      <c r="P1077" s="85" t="str">
        <f>AG1077*J1077</f>
      </c>
      <c r="Q1077" s="86" t="str">
        <f>P1077*L1077*M1077*N1077</f>
      </c>
      <c r="R1077" s="87" t="str">
        <f>O1077*K1077*M1077*N1077</f>
      </c>
      <c r="S1077" s="88" t="str">
        <f>R1077-Q1077</f>
      </c>
      <c r="T1077" s="34" t="str">
        <f>IFERROR(INDEX('Cost_Components'!$R$2:$R$28,MATCH(E1077,'Cost_Components'!$A$2:$A$28,0)),"")</f>
      </c>
      <c r="U1077" s="89" t="str">
        <f>IFERROR(INDEX('Cost_Components'!$Q$2:$Q$28,MATCH(E1077,'Cost_Components'!$A$2:$A$28,0)),"")</f>
      </c>
      <c r="V1077" s="90" t="str">
        <f>1/(1+'Calculation_Assumptions'!$B$5)^(B1077-'Calculation_Assumptions'!$B$2)</f>
      </c>
      <c r="W1077" s="91" t="str">
        <f>Q1077*V1077</f>
      </c>
      <c r="X1077" s="92" t="str">
        <f>R1077*V1077</f>
      </c>
      <c r="Y1077" s="93" t="str">
        <f>S1077*V1077</f>
      </c>
      <c r="Z1077" s="94" t="str">
        <f>IFERROR(INDEX('Cost_Components'!$T$2:$T$28,MATCH(E1077,'Cost_Components'!$A$2:$A$28,0)),"")</f>
      </c>
      <c r="AA1077" s="95" t="str">
        <f>IFERROR(INDEX('Cost_Components'!$U$2:$U$28,MATCH(E1077,'Cost_Components'!$A$2:$A$28,0)),"")</f>
      </c>
      <c r="AB1077" s="96" t="str">
        <f>IFERROR(INDEX('Cost_Components'!$V$2:$V$28,MATCH(E1077,'Cost_Components'!$A$2:$A$28,0)),"")</f>
      </c>
      <c r="AC1077" s="97" t="str">
        <f>IFERROR(INDEX('Cost_Components'!$M$2:$M$28,MATCH(E1077,'Cost_Components'!$A$2:$A$28,0)),"")</f>
      </c>
      <c r="AD1077" s="98" t="str">
        <f>IFERROR(INDEX('Cost_Components'!$N$2:$N$28,MATCH(E1077,'Cost_Components'!$A$2:$A$28,0)),"")</f>
      </c>
      <c r="AE1077" s="34" t="str">
        <f>IFERROR(INDEX('Cost_Components'!$O$2:$O$28,MATCH(E1077,'Cost_Components'!$A$2:$A$28,0)),"")</f>
      </c>
      <c r="AF1077" s="99" t="n">
        <v>673501.056499963</v>
      </c>
      <c r="AG1077" s="100" t="n">
        <v>740170.901321438</v>
      </c>
      <c r="AH1077" s="101" t="str">
        <f>IF(H1077="shared-count-once",COUNTIFS($A$2:$A$1405,A1077,$B$2:$B$1405,B1077,$E$2:$E$1405,E1077),1)</f>
      </c>
      <c r="AI1077" s="102" t="n">
        <v>305332541.184984</v>
      </c>
      <c r="AJ1077" s="103" t="str">
        <f>IF(AI1077=0,"",Q1077/AI1077)</f>
      </c>
      <c r="AK1077" s="104" t="str">
        <f>IF(AI1077=0,"",R1077/AI1077)</f>
      </c>
      <c r="AL1077" s="105" t="str">
        <f>IF(AI1077=0,"",S1077/AI1077)</f>
      </c>
      <c r="AM1077" s="106" t="str">
        <f>IF(AI1077=0,"",Y1077/AI1077)</f>
      </c>
    </row>
    <row r="1078">
      <c r="A1078" t="s">
        <v>115</v>
      </c>
      <c r="B1078" s="73" t="n">
        <v>2035</v>
      </c>
      <c r="C1078" t="s">
        <v>250</v>
      </c>
      <c r="D1078" t="s">
        <v>225</v>
      </c>
      <c r="E1078" s="74" t="s">
        <v>332</v>
      </c>
      <c r="F1078" s="75" t="s">
        <v>333</v>
      </c>
      <c r="G1078" s="76" t="s">
        <v>251</v>
      </c>
      <c r="H1078" s="77" t="s">
        <v>240</v>
      </c>
      <c r="I1078" s="78" t="s">
        <v>215</v>
      </c>
      <c r="J1078" s="79" t="str">
        <f>IFERROR(INDEX('Cost_Components'!$K$2:$K$28,MATCH(E1078,'Cost_Components'!$A$2:$A$28,0)),"")</f>
      </c>
      <c r="K1078" s="80" t="str">
        <f>IF(OR(L1078="",Z1078="",AA1078="",AB1078=""),"",IF(B1078&lt;AA1078,L1078,IF(B1078&gt;AB1078,Z1078,L1078+(Z1078-L1078)*MIN(MAX((B1078-AA1078+1)/MAX(AB1078-AA1078+1,1),0),1))))</f>
      </c>
      <c r="L1078" s="81" t="str">
        <f>IFERROR(INDEX('Cost_Components'!$S$2:$S$28,MATCH(E1078,'Cost_Components'!$A$2:$A$28,0)),"")</f>
      </c>
      <c r="M1078" s="82" t="str">
        <f>IFERROR(INDEX('Cost_Components'!$L$2:$L$28,MATCH(E1078,'Cost_Components'!$A$2:$A$28,0)),"")</f>
      </c>
      <c r="N1078" s="83" t="str">
        <f>IFERROR(INDEX('Cost_Components'!$P$2:$P$28,MATCH(E1078,'Cost_Components'!$A$2:$A$28,0)),"")</f>
      </c>
      <c r="O1078" s="84" t="str">
        <f>AF1078*J1078</f>
      </c>
      <c r="P1078" s="85" t="str">
        <f>AG1078*J1078</f>
      </c>
      <c r="Q1078" s="86" t="str">
        <f>P1078*L1078*M1078*N1078</f>
      </c>
      <c r="R1078" s="87" t="str">
        <f>O1078*K1078*M1078*N1078</f>
      </c>
      <c r="S1078" s="88" t="str">
        <f>R1078-Q1078</f>
      </c>
      <c r="T1078" s="34" t="str">
        <f>IFERROR(INDEX('Cost_Components'!$R$2:$R$28,MATCH(E1078,'Cost_Components'!$A$2:$A$28,0)),"")</f>
      </c>
      <c r="U1078" s="89" t="str">
        <f>IFERROR(INDEX('Cost_Components'!$Q$2:$Q$28,MATCH(E1078,'Cost_Components'!$A$2:$A$28,0)),"")</f>
      </c>
      <c r="V1078" s="90" t="str">
        <f>1/(1+'Calculation_Assumptions'!$B$5)^(B1078-'Calculation_Assumptions'!$B$2)</f>
      </c>
      <c r="W1078" s="91" t="str">
        <f>Q1078*V1078</f>
      </c>
      <c r="X1078" s="92" t="str">
        <f>R1078*V1078</f>
      </c>
      <c r="Y1078" s="93" t="str">
        <f>S1078*V1078</f>
      </c>
      <c r="Z1078" s="94" t="str">
        <f>IFERROR(INDEX('Cost_Components'!$T$2:$T$28,MATCH(E1078,'Cost_Components'!$A$2:$A$28,0)),"")</f>
      </c>
      <c r="AA1078" s="95" t="str">
        <f>IFERROR(INDEX('Cost_Components'!$U$2:$U$28,MATCH(E1078,'Cost_Components'!$A$2:$A$28,0)),"")</f>
      </c>
      <c r="AB1078" s="96" t="str">
        <f>IFERROR(INDEX('Cost_Components'!$V$2:$V$28,MATCH(E1078,'Cost_Components'!$A$2:$A$28,0)),"")</f>
      </c>
      <c r="AC1078" s="97" t="str">
        <f>IFERROR(INDEX('Cost_Components'!$M$2:$M$28,MATCH(E1078,'Cost_Components'!$A$2:$A$28,0)),"")</f>
      </c>
      <c r="AD1078" s="98" t="str">
        <f>IFERROR(INDEX('Cost_Components'!$N$2:$N$28,MATCH(E1078,'Cost_Components'!$A$2:$A$28,0)),"")</f>
      </c>
      <c r="AE1078" s="34" t="str">
        <f>IFERROR(INDEX('Cost_Components'!$O$2:$O$28,MATCH(E1078,'Cost_Components'!$A$2:$A$28,0)),"")</f>
      </c>
      <c r="AF1078" s="99" t="n">
        <v>681529.809817416</v>
      </c>
      <c r="AG1078" s="100" t="n">
        <v>755736.536371614</v>
      </c>
      <c r="AH1078" s="101" t="str">
        <f>IF(H1078="shared-count-once",COUNTIFS($A$2:$A$1405,A1078,$B$2:$B$1405,B1078,$E$2:$E$1405,E1078),1)</f>
      </c>
      <c r="AI1078" s="102" t="n">
        <v>306964650.16712</v>
      </c>
      <c r="AJ1078" s="103" t="str">
        <f>IF(AI1078=0,"",Q1078/AI1078)</f>
      </c>
      <c r="AK1078" s="104" t="str">
        <f>IF(AI1078=0,"",R1078/AI1078)</f>
      </c>
      <c r="AL1078" s="105" t="str">
        <f>IF(AI1078=0,"",S1078/AI1078)</f>
      </c>
      <c r="AM1078" s="106" t="str">
        <f>IF(AI1078=0,"",Y1078/AI1078)</f>
      </c>
    </row>
    <row r="1079">
      <c r="A1079" t="s">
        <v>115</v>
      </c>
      <c r="B1079" s="73" t="n">
        <v>2036</v>
      </c>
      <c r="C1079" t="s">
        <v>250</v>
      </c>
      <c r="D1079" t="s">
        <v>225</v>
      </c>
      <c r="E1079" s="74" t="s">
        <v>332</v>
      </c>
      <c r="F1079" s="75" t="s">
        <v>333</v>
      </c>
      <c r="G1079" s="76" t="s">
        <v>251</v>
      </c>
      <c r="H1079" s="77" t="s">
        <v>240</v>
      </c>
      <c r="I1079" s="78" t="s">
        <v>215</v>
      </c>
      <c r="J1079" s="79" t="str">
        <f>IFERROR(INDEX('Cost_Components'!$K$2:$K$28,MATCH(E1079,'Cost_Components'!$A$2:$A$28,0)),"")</f>
      </c>
      <c r="K1079" s="80" t="str">
        <f>IF(OR(L1079="",Z1079="",AA1079="",AB1079=""),"",IF(B1079&lt;AA1079,L1079,IF(B1079&gt;AB1079,Z1079,L1079+(Z1079-L1079)*MIN(MAX((B1079-AA1079+1)/MAX(AB1079-AA1079+1,1),0),1))))</f>
      </c>
      <c r="L1079" s="81" t="str">
        <f>IFERROR(INDEX('Cost_Components'!$S$2:$S$28,MATCH(E1079,'Cost_Components'!$A$2:$A$28,0)),"")</f>
      </c>
      <c r="M1079" s="82" t="str">
        <f>IFERROR(INDEX('Cost_Components'!$L$2:$L$28,MATCH(E1079,'Cost_Components'!$A$2:$A$28,0)),"")</f>
      </c>
      <c r="N1079" s="83" t="str">
        <f>IFERROR(INDEX('Cost_Components'!$P$2:$P$28,MATCH(E1079,'Cost_Components'!$A$2:$A$28,0)),"")</f>
      </c>
      <c r="O1079" s="84" t="str">
        <f>AF1079*J1079</f>
      </c>
      <c r="P1079" s="85" t="str">
        <f>AG1079*J1079</f>
      </c>
      <c r="Q1079" s="86" t="str">
        <f>P1079*L1079*M1079*N1079</f>
      </c>
      <c r="R1079" s="87" t="str">
        <f>O1079*K1079*M1079*N1079</f>
      </c>
      <c r="S1079" s="88" t="str">
        <f>R1079-Q1079</f>
      </c>
      <c r="T1079" s="34" t="str">
        <f>IFERROR(INDEX('Cost_Components'!$R$2:$R$28,MATCH(E1079,'Cost_Components'!$A$2:$A$28,0)),"")</f>
      </c>
      <c r="U1079" s="89" t="str">
        <f>IFERROR(INDEX('Cost_Components'!$Q$2:$Q$28,MATCH(E1079,'Cost_Components'!$A$2:$A$28,0)),"")</f>
      </c>
      <c r="V1079" s="90" t="str">
        <f>1/(1+'Calculation_Assumptions'!$B$5)^(B1079-'Calculation_Assumptions'!$B$2)</f>
      </c>
      <c r="W1079" s="91" t="str">
        <f>Q1079*V1079</f>
      </c>
      <c r="X1079" s="92" t="str">
        <f>R1079*V1079</f>
      </c>
      <c r="Y1079" s="93" t="str">
        <f>S1079*V1079</f>
      </c>
      <c r="Z1079" s="94" t="str">
        <f>IFERROR(INDEX('Cost_Components'!$T$2:$T$28,MATCH(E1079,'Cost_Components'!$A$2:$A$28,0)),"")</f>
      </c>
      <c r="AA1079" s="95" t="str">
        <f>IFERROR(INDEX('Cost_Components'!$U$2:$U$28,MATCH(E1079,'Cost_Components'!$A$2:$A$28,0)),"")</f>
      </c>
      <c r="AB1079" s="96" t="str">
        <f>IFERROR(INDEX('Cost_Components'!$V$2:$V$28,MATCH(E1079,'Cost_Components'!$A$2:$A$28,0)),"")</f>
      </c>
      <c r="AC1079" s="97" t="str">
        <f>IFERROR(INDEX('Cost_Components'!$M$2:$M$28,MATCH(E1079,'Cost_Components'!$A$2:$A$28,0)),"")</f>
      </c>
      <c r="AD1079" s="98" t="str">
        <f>IFERROR(INDEX('Cost_Components'!$N$2:$N$28,MATCH(E1079,'Cost_Components'!$A$2:$A$28,0)),"")</f>
      </c>
      <c r="AE1079" s="34" t="str">
        <f>IFERROR(INDEX('Cost_Components'!$O$2:$O$28,MATCH(E1079,'Cost_Components'!$A$2:$A$28,0)),"")</f>
      </c>
      <c r="AF1079" s="99" t="n">
        <v>690077.51701864</v>
      </c>
      <c r="AG1079" s="100" t="n">
        <v>772052.544437039</v>
      </c>
      <c r="AH1079" s="101" t="str">
        <f>IF(H1079="shared-count-once",COUNTIFS($A$2:$A$1405,A1079,$B$2:$B$1405,B1079,$E$2:$E$1405,E1079),1)</f>
      </c>
      <c r="AI1079" s="102" t="n">
        <v>308542769.756622</v>
      </c>
      <c r="AJ1079" s="103" t="str">
        <f>IF(AI1079=0,"",Q1079/AI1079)</f>
      </c>
      <c r="AK1079" s="104" t="str">
        <f>IF(AI1079=0,"",R1079/AI1079)</f>
      </c>
      <c r="AL1079" s="105" t="str">
        <f>IF(AI1079=0,"",S1079/AI1079)</f>
      </c>
      <c r="AM1079" s="106" t="str">
        <f>IF(AI1079=0,"",Y1079/AI1079)</f>
      </c>
    </row>
    <row r="1080">
      <c r="A1080" t="s">
        <v>115</v>
      </c>
      <c r="B1080" s="73" t="n">
        <v>2037</v>
      </c>
      <c r="C1080" t="s">
        <v>250</v>
      </c>
      <c r="D1080" t="s">
        <v>225</v>
      </c>
      <c r="E1080" s="74" t="s">
        <v>332</v>
      </c>
      <c r="F1080" s="75" t="s">
        <v>333</v>
      </c>
      <c r="G1080" s="76" t="s">
        <v>251</v>
      </c>
      <c r="H1080" s="77" t="s">
        <v>240</v>
      </c>
      <c r="I1080" s="78" t="s">
        <v>215</v>
      </c>
      <c r="J1080" s="79" t="str">
        <f>IFERROR(INDEX('Cost_Components'!$K$2:$K$28,MATCH(E1080,'Cost_Components'!$A$2:$A$28,0)),"")</f>
      </c>
      <c r="K1080" s="80" t="str">
        <f>IF(OR(L1080="",Z1080="",AA1080="",AB1080=""),"",IF(B1080&lt;AA1080,L1080,IF(B1080&gt;AB1080,Z1080,L1080+(Z1080-L1080)*MIN(MAX((B1080-AA1080+1)/MAX(AB1080-AA1080+1,1),0),1))))</f>
      </c>
      <c r="L1080" s="81" t="str">
        <f>IFERROR(INDEX('Cost_Components'!$S$2:$S$28,MATCH(E1080,'Cost_Components'!$A$2:$A$28,0)),"")</f>
      </c>
      <c r="M1080" s="82" t="str">
        <f>IFERROR(INDEX('Cost_Components'!$L$2:$L$28,MATCH(E1080,'Cost_Components'!$A$2:$A$28,0)),"")</f>
      </c>
      <c r="N1080" s="83" t="str">
        <f>IFERROR(INDEX('Cost_Components'!$P$2:$P$28,MATCH(E1080,'Cost_Components'!$A$2:$A$28,0)),"")</f>
      </c>
      <c r="O1080" s="84" t="str">
        <f>AF1080*J1080</f>
      </c>
      <c r="P1080" s="85" t="str">
        <f>AG1080*J1080</f>
      </c>
      <c r="Q1080" s="86" t="str">
        <f>P1080*L1080*M1080*N1080</f>
      </c>
      <c r="R1080" s="87" t="str">
        <f>O1080*K1080*M1080*N1080</f>
      </c>
      <c r="S1080" s="88" t="str">
        <f>R1080-Q1080</f>
      </c>
      <c r="T1080" s="34" t="str">
        <f>IFERROR(INDEX('Cost_Components'!$R$2:$R$28,MATCH(E1080,'Cost_Components'!$A$2:$A$28,0)),"")</f>
      </c>
      <c r="U1080" s="89" t="str">
        <f>IFERROR(INDEX('Cost_Components'!$Q$2:$Q$28,MATCH(E1080,'Cost_Components'!$A$2:$A$28,0)),"")</f>
      </c>
      <c r="V1080" s="90" t="str">
        <f>1/(1+'Calculation_Assumptions'!$B$5)^(B1080-'Calculation_Assumptions'!$B$2)</f>
      </c>
      <c r="W1080" s="91" t="str">
        <f>Q1080*V1080</f>
      </c>
      <c r="X1080" s="92" t="str">
        <f>R1080*V1080</f>
      </c>
      <c r="Y1080" s="93" t="str">
        <f>S1080*V1080</f>
      </c>
      <c r="Z1080" s="94" t="str">
        <f>IFERROR(INDEX('Cost_Components'!$T$2:$T$28,MATCH(E1080,'Cost_Components'!$A$2:$A$28,0)),"")</f>
      </c>
      <c r="AA1080" s="95" t="str">
        <f>IFERROR(INDEX('Cost_Components'!$U$2:$U$28,MATCH(E1080,'Cost_Components'!$A$2:$A$28,0)),"")</f>
      </c>
      <c r="AB1080" s="96" t="str">
        <f>IFERROR(INDEX('Cost_Components'!$V$2:$V$28,MATCH(E1080,'Cost_Components'!$A$2:$A$28,0)),"")</f>
      </c>
      <c r="AC1080" s="97" t="str">
        <f>IFERROR(INDEX('Cost_Components'!$M$2:$M$28,MATCH(E1080,'Cost_Components'!$A$2:$A$28,0)),"")</f>
      </c>
      <c r="AD1080" s="98" t="str">
        <f>IFERROR(INDEX('Cost_Components'!$N$2:$N$28,MATCH(E1080,'Cost_Components'!$A$2:$A$28,0)),"")</f>
      </c>
      <c r="AE1080" s="34" t="str">
        <f>IFERROR(INDEX('Cost_Components'!$O$2:$O$28,MATCH(E1080,'Cost_Components'!$A$2:$A$28,0)),"")</f>
      </c>
      <c r="AF1080" s="99" t="n">
        <v>698802.334678503</v>
      </c>
      <c r="AG1080" s="100" t="n">
        <v>788699.427704479</v>
      </c>
      <c r="AH1080" s="101" t="str">
        <f>IF(H1080="shared-count-once",COUNTIFS($A$2:$A$1405,A1080,$B$2:$B$1405,B1080,$E$2:$E$1405,E1080),1)</f>
      </c>
      <c r="AI1080" s="102" t="n">
        <v>310068287.63643</v>
      </c>
      <c r="AJ1080" s="103" t="str">
        <f>IF(AI1080=0,"",Q1080/AI1080)</f>
      </c>
      <c r="AK1080" s="104" t="str">
        <f>IF(AI1080=0,"",R1080/AI1080)</f>
      </c>
      <c r="AL1080" s="105" t="str">
        <f>IF(AI1080=0,"",S1080/AI1080)</f>
      </c>
      <c r="AM1080" s="106" t="str">
        <f>IF(AI1080=0,"",Y1080/AI1080)</f>
      </c>
    </row>
    <row r="1081">
      <c r="A1081" t="s">
        <v>115</v>
      </c>
      <c r="B1081" s="73" t="n">
        <v>2038</v>
      </c>
      <c r="C1081" t="s">
        <v>250</v>
      </c>
      <c r="D1081" t="s">
        <v>225</v>
      </c>
      <c r="E1081" s="74" t="s">
        <v>332</v>
      </c>
      <c r="F1081" s="75" t="s">
        <v>333</v>
      </c>
      <c r="G1081" s="76" t="s">
        <v>251</v>
      </c>
      <c r="H1081" s="77" t="s">
        <v>240</v>
      </c>
      <c r="I1081" s="78" t="s">
        <v>215</v>
      </c>
      <c r="J1081" s="79" t="str">
        <f>IFERROR(INDEX('Cost_Components'!$K$2:$K$28,MATCH(E1081,'Cost_Components'!$A$2:$A$28,0)),"")</f>
      </c>
      <c r="K1081" s="80" t="str">
        <f>IF(OR(L1081="",Z1081="",AA1081="",AB1081=""),"",IF(B1081&lt;AA1081,L1081,IF(B1081&gt;AB1081,Z1081,L1081+(Z1081-L1081)*MIN(MAX((B1081-AA1081+1)/MAX(AB1081-AA1081+1,1),0),1))))</f>
      </c>
      <c r="L1081" s="81" t="str">
        <f>IFERROR(INDEX('Cost_Components'!$S$2:$S$28,MATCH(E1081,'Cost_Components'!$A$2:$A$28,0)),"")</f>
      </c>
      <c r="M1081" s="82" t="str">
        <f>IFERROR(INDEX('Cost_Components'!$L$2:$L$28,MATCH(E1081,'Cost_Components'!$A$2:$A$28,0)),"")</f>
      </c>
      <c r="N1081" s="83" t="str">
        <f>IFERROR(INDEX('Cost_Components'!$P$2:$P$28,MATCH(E1081,'Cost_Components'!$A$2:$A$28,0)),"")</f>
      </c>
      <c r="O1081" s="84" t="str">
        <f>AF1081*J1081</f>
      </c>
      <c r="P1081" s="85" t="str">
        <f>AG1081*J1081</f>
      </c>
      <c r="Q1081" s="86" t="str">
        <f>P1081*L1081*M1081*N1081</f>
      </c>
      <c r="R1081" s="87" t="str">
        <f>O1081*K1081*M1081*N1081</f>
      </c>
      <c r="S1081" s="88" t="str">
        <f>R1081-Q1081</f>
      </c>
      <c r="T1081" s="34" t="str">
        <f>IFERROR(INDEX('Cost_Components'!$R$2:$R$28,MATCH(E1081,'Cost_Components'!$A$2:$A$28,0)),"")</f>
      </c>
      <c r="U1081" s="89" t="str">
        <f>IFERROR(INDEX('Cost_Components'!$Q$2:$Q$28,MATCH(E1081,'Cost_Components'!$A$2:$A$28,0)),"")</f>
      </c>
      <c r="V1081" s="90" t="str">
        <f>1/(1+'Calculation_Assumptions'!$B$5)^(B1081-'Calculation_Assumptions'!$B$2)</f>
      </c>
      <c r="W1081" s="91" t="str">
        <f>Q1081*V1081</f>
      </c>
      <c r="X1081" s="92" t="str">
        <f>R1081*V1081</f>
      </c>
      <c r="Y1081" s="93" t="str">
        <f>S1081*V1081</f>
      </c>
      <c r="Z1081" s="94" t="str">
        <f>IFERROR(INDEX('Cost_Components'!$T$2:$T$28,MATCH(E1081,'Cost_Components'!$A$2:$A$28,0)),"")</f>
      </c>
      <c r="AA1081" s="95" t="str">
        <f>IFERROR(INDEX('Cost_Components'!$U$2:$U$28,MATCH(E1081,'Cost_Components'!$A$2:$A$28,0)),"")</f>
      </c>
      <c r="AB1081" s="96" t="str">
        <f>IFERROR(INDEX('Cost_Components'!$V$2:$V$28,MATCH(E1081,'Cost_Components'!$A$2:$A$28,0)),"")</f>
      </c>
      <c r="AC1081" s="97" t="str">
        <f>IFERROR(INDEX('Cost_Components'!$M$2:$M$28,MATCH(E1081,'Cost_Components'!$A$2:$A$28,0)),"")</f>
      </c>
      <c r="AD1081" s="98" t="str">
        <f>IFERROR(INDEX('Cost_Components'!$N$2:$N$28,MATCH(E1081,'Cost_Components'!$A$2:$A$28,0)),"")</f>
      </c>
      <c r="AE1081" s="34" t="str">
        <f>IFERROR(INDEX('Cost_Components'!$O$2:$O$28,MATCH(E1081,'Cost_Components'!$A$2:$A$28,0)),"")</f>
      </c>
      <c r="AF1081" s="99" t="n">
        <v>709605.333742498</v>
      </c>
      <c r="AG1081" s="100" t="n">
        <v>808000.11118476</v>
      </c>
      <c r="AH1081" s="101" t="str">
        <f>IF(H1081="shared-count-once",COUNTIFS($A$2:$A$1405,A1081,$B$2:$B$1405,B1081,$E$2:$E$1405,E1081),1)</f>
      </c>
      <c r="AI1081" s="102" t="n">
        <v>311532999.13163</v>
      </c>
      <c r="AJ1081" s="103" t="str">
        <f>IF(AI1081=0,"",Q1081/AI1081)</f>
      </c>
      <c r="AK1081" s="104" t="str">
        <f>IF(AI1081=0,"",R1081/AI1081)</f>
      </c>
      <c r="AL1081" s="105" t="str">
        <f>IF(AI1081=0,"",S1081/AI1081)</f>
      </c>
      <c r="AM1081" s="106" t="str">
        <f>IF(AI1081=0,"",Y1081/AI1081)</f>
      </c>
    </row>
    <row r="1082">
      <c r="A1082" t="s">
        <v>115</v>
      </c>
      <c r="B1082" s="73" t="n">
        <v>2039</v>
      </c>
      <c r="C1082" t="s">
        <v>250</v>
      </c>
      <c r="D1082" t="s">
        <v>225</v>
      </c>
      <c r="E1082" s="74" t="s">
        <v>332</v>
      </c>
      <c r="F1082" s="75" t="s">
        <v>333</v>
      </c>
      <c r="G1082" s="76" t="s">
        <v>251</v>
      </c>
      <c r="H1082" s="77" t="s">
        <v>240</v>
      </c>
      <c r="I1082" s="78" t="s">
        <v>215</v>
      </c>
      <c r="J1082" s="79" t="str">
        <f>IFERROR(INDEX('Cost_Components'!$K$2:$K$28,MATCH(E1082,'Cost_Components'!$A$2:$A$28,0)),"")</f>
      </c>
      <c r="K1082" s="80" t="str">
        <f>IF(OR(L1082="",Z1082="",AA1082="",AB1082=""),"",IF(B1082&lt;AA1082,L1082,IF(B1082&gt;AB1082,Z1082,L1082+(Z1082-L1082)*MIN(MAX((B1082-AA1082+1)/MAX(AB1082-AA1082+1,1),0),1))))</f>
      </c>
      <c r="L1082" s="81" t="str">
        <f>IFERROR(INDEX('Cost_Components'!$S$2:$S$28,MATCH(E1082,'Cost_Components'!$A$2:$A$28,0)),"")</f>
      </c>
      <c r="M1082" s="82" t="str">
        <f>IFERROR(INDEX('Cost_Components'!$L$2:$L$28,MATCH(E1082,'Cost_Components'!$A$2:$A$28,0)),"")</f>
      </c>
      <c r="N1082" s="83" t="str">
        <f>IFERROR(INDEX('Cost_Components'!$P$2:$P$28,MATCH(E1082,'Cost_Components'!$A$2:$A$28,0)),"")</f>
      </c>
      <c r="O1082" s="84" t="str">
        <f>AF1082*J1082</f>
      </c>
      <c r="P1082" s="85" t="str">
        <f>AG1082*J1082</f>
      </c>
      <c r="Q1082" s="86" t="str">
        <f>P1082*L1082*M1082*N1082</f>
      </c>
      <c r="R1082" s="87" t="str">
        <f>O1082*K1082*M1082*N1082</f>
      </c>
      <c r="S1082" s="88" t="str">
        <f>R1082-Q1082</f>
      </c>
      <c r="T1082" s="34" t="str">
        <f>IFERROR(INDEX('Cost_Components'!$R$2:$R$28,MATCH(E1082,'Cost_Components'!$A$2:$A$28,0)),"")</f>
      </c>
      <c r="U1082" s="89" t="str">
        <f>IFERROR(INDEX('Cost_Components'!$Q$2:$Q$28,MATCH(E1082,'Cost_Components'!$A$2:$A$28,0)),"")</f>
      </c>
      <c r="V1082" s="90" t="str">
        <f>1/(1+'Calculation_Assumptions'!$B$5)^(B1082-'Calculation_Assumptions'!$B$2)</f>
      </c>
      <c r="W1082" s="91" t="str">
        <f>Q1082*V1082</f>
      </c>
      <c r="X1082" s="92" t="str">
        <f>R1082*V1082</f>
      </c>
      <c r="Y1082" s="93" t="str">
        <f>S1082*V1082</f>
      </c>
      <c r="Z1082" s="94" t="str">
        <f>IFERROR(INDEX('Cost_Components'!$T$2:$T$28,MATCH(E1082,'Cost_Components'!$A$2:$A$28,0)),"")</f>
      </c>
      <c r="AA1082" s="95" t="str">
        <f>IFERROR(INDEX('Cost_Components'!$U$2:$U$28,MATCH(E1082,'Cost_Components'!$A$2:$A$28,0)),"")</f>
      </c>
      <c r="AB1082" s="96" t="str">
        <f>IFERROR(INDEX('Cost_Components'!$V$2:$V$28,MATCH(E1082,'Cost_Components'!$A$2:$A$28,0)),"")</f>
      </c>
      <c r="AC1082" s="97" t="str">
        <f>IFERROR(INDEX('Cost_Components'!$M$2:$M$28,MATCH(E1082,'Cost_Components'!$A$2:$A$28,0)),"")</f>
      </c>
      <c r="AD1082" s="98" t="str">
        <f>IFERROR(INDEX('Cost_Components'!$N$2:$N$28,MATCH(E1082,'Cost_Components'!$A$2:$A$28,0)),"")</f>
      </c>
      <c r="AE1082" s="34" t="str">
        <f>IFERROR(INDEX('Cost_Components'!$O$2:$O$28,MATCH(E1082,'Cost_Components'!$A$2:$A$28,0)),"")</f>
      </c>
      <c r="AF1082" s="99" t="n">
        <v>717505.956801404</v>
      </c>
      <c r="AG1082" s="100" t="n">
        <v>824010.095814517</v>
      </c>
      <c r="AH1082" s="101" t="str">
        <f>IF(H1082="shared-count-once",COUNTIFS($A$2:$A$1405,A1082,$B$2:$B$1405,B1082,$E$2:$E$1405,E1082),1)</f>
      </c>
      <c r="AI1082" s="102" t="n">
        <v>312936391.858479</v>
      </c>
      <c r="AJ1082" s="103" t="str">
        <f>IF(AI1082=0,"",Q1082/AI1082)</f>
      </c>
      <c r="AK1082" s="104" t="str">
        <f>IF(AI1082=0,"",R1082/AI1082)</f>
      </c>
      <c r="AL1082" s="105" t="str">
        <f>IF(AI1082=0,"",S1082/AI1082)</f>
      </c>
      <c r="AM1082" s="106" t="str">
        <f>IF(AI1082=0,"",Y1082/AI1082)</f>
      </c>
    </row>
    <row r="1083">
      <c r="A1083" t="s">
        <v>115</v>
      </c>
      <c r="B1083" s="73" t="n">
        <v>2040</v>
      </c>
      <c r="C1083" t="s">
        <v>250</v>
      </c>
      <c r="D1083" t="s">
        <v>225</v>
      </c>
      <c r="E1083" s="74" t="s">
        <v>332</v>
      </c>
      <c r="F1083" s="75" t="s">
        <v>333</v>
      </c>
      <c r="G1083" s="76" t="s">
        <v>251</v>
      </c>
      <c r="H1083" s="77" t="s">
        <v>240</v>
      </c>
      <c r="I1083" s="78" t="s">
        <v>215</v>
      </c>
      <c r="J1083" s="79" t="str">
        <f>IFERROR(INDEX('Cost_Components'!$K$2:$K$28,MATCH(E1083,'Cost_Components'!$A$2:$A$28,0)),"")</f>
      </c>
      <c r="K1083" s="80" t="str">
        <f>IF(OR(L1083="",Z1083="",AA1083="",AB1083=""),"",IF(B1083&lt;AA1083,L1083,IF(B1083&gt;AB1083,Z1083,L1083+(Z1083-L1083)*MIN(MAX((B1083-AA1083+1)/MAX(AB1083-AA1083+1,1),0),1))))</f>
      </c>
      <c r="L1083" s="81" t="str">
        <f>IFERROR(INDEX('Cost_Components'!$S$2:$S$28,MATCH(E1083,'Cost_Components'!$A$2:$A$28,0)),"")</f>
      </c>
      <c r="M1083" s="82" t="str">
        <f>IFERROR(INDEX('Cost_Components'!$L$2:$L$28,MATCH(E1083,'Cost_Components'!$A$2:$A$28,0)),"")</f>
      </c>
      <c r="N1083" s="83" t="str">
        <f>IFERROR(INDEX('Cost_Components'!$P$2:$P$28,MATCH(E1083,'Cost_Components'!$A$2:$A$28,0)),"")</f>
      </c>
      <c r="O1083" s="84" t="str">
        <f>AF1083*J1083</f>
      </c>
      <c r="P1083" s="85" t="str">
        <f>AG1083*J1083</f>
      </c>
      <c r="Q1083" s="86" t="str">
        <f>P1083*L1083*M1083*N1083</f>
      </c>
      <c r="R1083" s="87" t="str">
        <f>O1083*K1083*M1083*N1083</f>
      </c>
      <c r="S1083" s="88" t="str">
        <f>R1083-Q1083</f>
      </c>
      <c r="T1083" s="34" t="str">
        <f>IFERROR(INDEX('Cost_Components'!$R$2:$R$28,MATCH(E1083,'Cost_Components'!$A$2:$A$28,0)),"")</f>
      </c>
      <c r="U1083" s="89" t="str">
        <f>IFERROR(INDEX('Cost_Components'!$Q$2:$Q$28,MATCH(E1083,'Cost_Components'!$A$2:$A$28,0)),"")</f>
      </c>
      <c r="V1083" s="90" t="str">
        <f>1/(1+'Calculation_Assumptions'!$B$5)^(B1083-'Calculation_Assumptions'!$B$2)</f>
      </c>
      <c r="W1083" s="91" t="str">
        <f>Q1083*V1083</f>
      </c>
      <c r="X1083" s="92" t="str">
        <f>R1083*V1083</f>
      </c>
      <c r="Y1083" s="93" t="str">
        <f>S1083*V1083</f>
      </c>
      <c r="Z1083" s="94" t="str">
        <f>IFERROR(INDEX('Cost_Components'!$T$2:$T$28,MATCH(E1083,'Cost_Components'!$A$2:$A$28,0)),"")</f>
      </c>
      <c r="AA1083" s="95" t="str">
        <f>IFERROR(INDEX('Cost_Components'!$U$2:$U$28,MATCH(E1083,'Cost_Components'!$A$2:$A$28,0)),"")</f>
      </c>
      <c r="AB1083" s="96" t="str">
        <f>IFERROR(INDEX('Cost_Components'!$V$2:$V$28,MATCH(E1083,'Cost_Components'!$A$2:$A$28,0)),"")</f>
      </c>
      <c r="AC1083" s="97" t="str">
        <f>IFERROR(INDEX('Cost_Components'!$M$2:$M$28,MATCH(E1083,'Cost_Components'!$A$2:$A$28,0)),"")</f>
      </c>
      <c r="AD1083" s="98" t="str">
        <f>IFERROR(INDEX('Cost_Components'!$N$2:$N$28,MATCH(E1083,'Cost_Components'!$A$2:$A$28,0)),"")</f>
      </c>
      <c r="AE1083" s="34" t="str">
        <f>IFERROR(INDEX('Cost_Components'!$O$2:$O$28,MATCH(E1083,'Cost_Components'!$A$2:$A$28,0)),"")</f>
      </c>
      <c r="AF1083" s="99" t="n">
        <v>724482.958602455</v>
      </c>
      <c r="AG1083" s="100" t="n">
        <v>839016.813566972</v>
      </c>
      <c r="AH1083" s="101" t="str">
        <f>IF(H1083="shared-count-once",COUNTIFS($A$2:$A$1405,A1083,$B$2:$B$1405,B1083,$E$2:$E$1405,E1083),1)</f>
      </c>
      <c r="AI1083" s="102" t="n">
        <v>314265537.410829</v>
      </c>
      <c r="AJ1083" s="103" t="str">
        <f>IF(AI1083=0,"",Q1083/AI1083)</f>
      </c>
      <c r="AK1083" s="104" t="str">
        <f>IF(AI1083=0,"",R1083/AI1083)</f>
      </c>
      <c r="AL1083" s="105" t="str">
        <f>IF(AI1083=0,"",S1083/AI1083)</f>
      </c>
      <c r="AM1083" s="106" t="str">
        <f>IF(AI1083=0,"",Y1083/AI1083)</f>
      </c>
    </row>
    <row r="1084">
      <c r="A1084" t="s">
        <v>115</v>
      </c>
      <c r="B1084" s="73" t="n">
        <v>2041</v>
      </c>
      <c r="C1084" t="s">
        <v>250</v>
      </c>
      <c r="D1084" t="s">
        <v>225</v>
      </c>
      <c r="E1084" s="74" t="s">
        <v>332</v>
      </c>
      <c r="F1084" s="75" t="s">
        <v>333</v>
      </c>
      <c r="G1084" s="76" t="s">
        <v>251</v>
      </c>
      <c r="H1084" s="77" t="s">
        <v>240</v>
      </c>
      <c r="I1084" s="78" t="s">
        <v>215</v>
      </c>
      <c r="J1084" s="79" t="str">
        <f>IFERROR(INDEX('Cost_Components'!$K$2:$K$28,MATCH(E1084,'Cost_Components'!$A$2:$A$28,0)),"")</f>
      </c>
      <c r="K1084" s="80" t="str">
        <f>IF(OR(L1084="",Z1084="",AA1084="",AB1084=""),"",IF(B1084&lt;AA1084,L1084,IF(B1084&gt;AB1084,Z1084,L1084+(Z1084-L1084)*MIN(MAX((B1084-AA1084+1)/MAX(AB1084-AA1084+1,1),0),1))))</f>
      </c>
      <c r="L1084" s="81" t="str">
        <f>IFERROR(INDEX('Cost_Components'!$S$2:$S$28,MATCH(E1084,'Cost_Components'!$A$2:$A$28,0)),"")</f>
      </c>
      <c r="M1084" s="82" t="str">
        <f>IFERROR(INDEX('Cost_Components'!$L$2:$L$28,MATCH(E1084,'Cost_Components'!$A$2:$A$28,0)),"")</f>
      </c>
      <c r="N1084" s="83" t="str">
        <f>IFERROR(INDEX('Cost_Components'!$P$2:$P$28,MATCH(E1084,'Cost_Components'!$A$2:$A$28,0)),"")</f>
      </c>
      <c r="O1084" s="84" t="str">
        <f>AF1084*J1084</f>
      </c>
      <c r="P1084" s="85" t="str">
        <f>AG1084*J1084</f>
      </c>
      <c r="Q1084" s="86" t="str">
        <f>P1084*L1084*M1084*N1084</f>
      </c>
      <c r="R1084" s="87" t="str">
        <f>O1084*K1084*M1084*N1084</f>
      </c>
      <c r="S1084" s="88" t="str">
        <f>R1084-Q1084</f>
      </c>
      <c r="T1084" s="34" t="str">
        <f>IFERROR(INDEX('Cost_Components'!$R$2:$R$28,MATCH(E1084,'Cost_Components'!$A$2:$A$28,0)),"")</f>
      </c>
      <c r="U1084" s="89" t="str">
        <f>IFERROR(INDEX('Cost_Components'!$Q$2:$Q$28,MATCH(E1084,'Cost_Components'!$A$2:$A$28,0)),"")</f>
      </c>
      <c r="V1084" s="90" t="str">
        <f>1/(1+'Calculation_Assumptions'!$B$5)^(B1084-'Calculation_Assumptions'!$B$2)</f>
      </c>
      <c r="W1084" s="91" t="str">
        <f>Q1084*V1084</f>
      </c>
      <c r="X1084" s="92" t="str">
        <f>R1084*V1084</f>
      </c>
      <c r="Y1084" s="93" t="str">
        <f>S1084*V1084</f>
      </c>
      <c r="Z1084" s="94" t="str">
        <f>IFERROR(INDEX('Cost_Components'!$T$2:$T$28,MATCH(E1084,'Cost_Components'!$A$2:$A$28,0)),"")</f>
      </c>
      <c r="AA1084" s="95" t="str">
        <f>IFERROR(INDEX('Cost_Components'!$U$2:$U$28,MATCH(E1084,'Cost_Components'!$A$2:$A$28,0)),"")</f>
      </c>
      <c r="AB1084" s="96" t="str">
        <f>IFERROR(INDEX('Cost_Components'!$V$2:$V$28,MATCH(E1084,'Cost_Components'!$A$2:$A$28,0)),"")</f>
      </c>
      <c r="AC1084" s="97" t="str">
        <f>IFERROR(INDEX('Cost_Components'!$M$2:$M$28,MATCH(E1084,'Cost_Components'!$A$2:$A$28,0)),"")</f>
      </c>
      <c r="AD1084" s="98" t="str">
        <f>IFERROR(INDEX('Cost_Components'!$N$2:$N$28,MATCH(E1084,'Cost_Components'!$A$2:$A$28,0)),"")</f>
      </c>
      <c r="AE1084" s="34" t="str">
        <f>IFERROR(INDEX('Cost_Components'!$O$2:$O$28,MATCH(E1084,'Cost_Components'!$A$2:$A$28,0)),"")</f>
      </c>
      <c r="AF1084" s="99" t="n">
        <v>732225.180102529</v>
      </c>
      <c r="AG1084" s="100" t="n">
        <v>855004.330864514</v>
      </c>
      <c r="AH1084" s="101" t="str">
        <f>IF(H1084="shared-count-once",COUNTIFS($A$2:$A$1405,A1084,$B$2:$B$1405,B1084,$E$2:$E$1405,E1084),1)</f>
      </c>
      <c r="AI1084" s="102" t="n">
        <v>315525215.312548</v>
      </c>
      <c r="AJ1084" s="103" t="str">
        <f>IF(AI1084=0,"",Q1084/AI1084)</f>
      </c>
      <c r="AK1084" s="104" t="str">
        <f>IF(AI1084=0,"",R1084/AI1084)</f>
      </c>
      <c r="AL1084" s="105" t="str">
        <f>IF(AI1084=0,"",S1084/AI1084)</f>
      </c>
      <c r="AM1084" s="106" t="str">
        <f>IF(AI1084=0,"",Y1084/AI1084)</f>
      </c>
    </row>
    <row r="1085">
      <c r="A1085" t="s">
        <v>115</v>
      </c>
      <c r="B1085" s="73" t="n">
        <v>2042</v>
      </c>
      <c r="C1085" t="s">
        <v>250</v>
      </c>
      <c r="D1085" t="s">
        <v>225</v>
      </c>
      <c r="E1085" s="74" t="s">
        <v>332</v>
      </c>
      <c r="F1085" s="75" t="s">
        <v>333</v>
      </c>
      <c r="G1085" s="76" t="s">
        <v>251</v>
      </c>
      <c r="H1085" s="77" t="s">
        <v>240</v>
      </c>
      <c r="I1085" s="78" t="s">
        <v>215</v>
      </c>
      <c r="J1085" s="79" t="str">
        <f>IFERROR(INDEX('Cost_Components'!$K$2:$K$28,MATCH(E1085,'Cost_Components'!$A$2:$A$28,0)),"")</f>
      </c>
      <c r="K1085" s="80" t="str">
        <f>IF(OR(L1085="",Z1085="",AA1085="",AB1085=""),"",IF(B1085&lt;AA1085,L1085,IF(B1085&gt;AB1085,Z1085,L1085+(Z1085-L1085)*MIN(MAX((B1085-AA1085+1)/MAX(AB1085-AA1085+1,1),0),1))))</f>
      </c>
      <c r="L1085" s="81" t="str">
        <f>IFERROR(INDEX('Cost_Components'!$S$2:$S$28,MATCH(E1085,'Cost_Components'!$A$2:$A$28,0)),"")</f>
      </c>
      <c r="M1085" s="82" t="str">
        <f>IFERROR(INDEX('Cost_Components'!$L$2:$L$28,MATCH(E1085,'Cost_Components'!$A$2:$A$28,0)),"")</f>
      </c>
      <c r="N1085" s="83" t="str">
        <f>IFERROR(INDEX('Cost_Components'!$P$2:$P$28,MATCH(E1085,'Cost_Components'!$A$2:$A$28,0)),"")</f>
      </c>
      <c r="O1085" s="84" t="str">
        <f>AF1085*J1085</f>
      </c>
      <c r="P1085" s="85" t="str">
        <f>AG1085*J1085</f>
      </c>
      <c r="Q1085" s="86" t="str">
        <f>P1085*L1085*M1085*N1085</f>
      </c>
      <c r="R1085" s="87" t="str">
        <f>O1085*K1085*M1085*N1085</f>
      </c>
      <c r="S1085" s="88" t="str">
        <f>R1085-Q1085</f>
      </c>
      <c r="T1085" s="34" t="str">
        <f>IFERROR(INDEX('Cost_Components'!$R$2:$R$28,MATCH(E1085,'Cost_Components'!$A$2:$A$28,0)),"")</f>
      </c>
      <c r="U1085" s="89" t="str">
        <f>IFERROR(INDEX('Cost_Components'!$Q$2:$Q$28,MATCH(E1085,'Cost_Components'!$A$2:$A$28,0)),"")</f>
      </c>
      <c r="V1085" s="90" t="str">
        <f>1/(1+'Calculation_Assumptions'!$B$5)^(B1085-'Calculation_Assumptions'!$B$2)</f>
      </c>
      <c r="W1085" s="91" t="str">
        <f>Q1085*V1085</f>
      </c>
      <c r="X1085" s="92" t="str">
        <f>R1085*V1085</f>
      </c>
      <c r="Y1085" s="93" t="str">
        <f>S1085*V1085</f>
      </c>
      <c r="Z1085" s="94" t="str">
        <f>IFERROR(INDEX('Cost_Components'!$T$2:$T$28,MATCH(E1085,'Cost_Components'!$A$2:$A$28,0)),"")</f>
      </c>
      <c r="AA1085" s="95" t="str">
        <f>IFERROR(INDEX('Cost_Components'!$U$2:$U$28,MATCH(E1085,'Cost_Components'!$A$2:$A$28,0)),"")</f>
      </c>
      <c r="AB1085" s="96" t="str">
        <f>IFERROR(INDEX('Cost_Components'!$V$2:$V$28,MATCH(E1085,'Cost_Components'!$A$2:$A$28,0)),"")</f>
      </c>
      <c r="AC1085" s="97" t="str">
        <f>IFERROR(INDEX('Cost_Components'!$M$2:$M$28,MATCH(E1085,'Cost_Components'!$A$2:$A$28,0)),"")</f>
      </c>
      <c r="AD1085" s="98" t="str">
        <f>IFERROR(INDEX('Cost_Components'!$N$2:$N$28,MATCH(E1085,'Cost_Components'!$A$2:$A$28,0)),"")</f>
      </c>
      <c r="AE1085" s="34" t="str">
        <f>IFERROR(INDEX('Cost_Components'!$O$2:$O$28,MATCH(E1085,'Cost_Components'!$A$2:$A$28,0)),"")</f>
      </c>
      <c r="AF1085" s="99" t="n">
        <v>739713.593942619</v>
      </c>
      <c r="AG1085" s="100" t="n">
        <v>870854.65311905</v>
      </c>
      <c r="AH1085" s="101" t="str">
        <f>IF(H1085="shared-count-once",COUNTIFS($A$2:$A$1405,A1085,$B$2:$B$1405,B1085,$E$2:$E$1405,E1085),1)</f>
      </c>
      <c r="AI1085" s="102" t="n">
        <v>316707694.211882</v>
      </c>
      <c r="AJ1085" s="103" t="str">
        <f>IF(AI1085=0,"",Q1085/AI1085)</f>
      </c>
      <c r="AK1085" s="104" t="str">
        <f>IF(AI1085=0,"",R1085/AI1085)</f>
      </c>
      <c r="AL1085" s="105" t="str">
        <f>IF(AI1085=0,"",S1085/AI1085)</f>
      </c>
      <c r="AM1085" s="106" t="str">
        <f>IF(AI1085=0,"",Y1085/AI1085)</f>
      </c>
    </row>
    <row r="1086">
      <c r="A1086" t="s">
        <v>115</v>
      </c>
      <c r="B1086" s="73" t="n">
        <v>2043</v>
      </c>
      <c r="C1086" t="s">
        <v>250</v>
      </c>
      <c r="D1086" t="s">
        <v>225</v>
      </c>
      <c r="E1086" s="74" t="s">
        <v>332</v>
      </c>
      <c r="F1086" s="75" t="s">
        <v>333</v>
      </c>
      <c r="G1086" s="76" t="s">
        <v>251</v>
      </c>
      <c r="H1086" s="77" t="s">
        <v>240</v>
      </c>
      <c r="I1086" s="78" t="s">
        <v>215</v>
      </c>
      <c r="J1086" s="79" t="str">
        <f>IFERROR(INDEX('Cost_Components'!$K$2:$K$28,MATCH(E1086,'Cost_Components'!$A$2:$A$28,0)),"")</f>
      </c>
      <c r="K1086" s="80" t="str">
        <f>IF(OR(L1086="",Z1086="",AA1086="",AB1086=""),"",IF(B1086&lt;AA1086,L1086,IF(B1086&gt;AB1086,Z1086,L1086+(Z1086-L1086)*MIN(MAX((B1086-AA1086+1)/MAX(AB1086-AA1086+1,1),0),1))))</f>
      </c>
      <c r="L1086" s="81" t="str">
        <f>IFERROR(INDEX('Cost_Components'!$S$2:$S$28,MATCH(E1086,'Cost_Components'!$A$2:$A$28,0)),"")</f>
      </c>
      <c r="M1086" s="82" t="str">
        <f>IFERROR(INDEX('Cost_Components'!$L$2:$L$28,MATCH(E1086,'Cost_Components'!$A$2:$A$28,0)),"")</f>
      </c>
      <c r="N1086" s="83" t="str">
        <f>IFERROR(INDEX('Cost_Components'!$P$2:$P$28,MATCH(E1086,'Cost_Components'!$A$2:$A$28,0)),"")</f>
      </c>
      <c r="O1086" s="84" t="str">
        <f>AF1086*J1086</f>
      </c>
      <c r="P1086" s="85" t="str">
        <f>AG1086*J1086</f>
      </c>
      <c r="Q1086" s="86" t="str">
        <f>P1086*L1086*M1086*N1086</f>
      </c>
      <c r="R1086" s="87" t="str">
        <f>O1086*K1086*M1086*N1086</f>
      </c>
      <c r="S1086" s="88" t="str">
        <f>R1086-Q1086</f>
      </c>
      <c r="T1086" s="34" t="str">
        <f>IFERROR(INDEX('Cost_Components'!$R$2:$R$28,MATCH(E1086,'Cost_Components'!$A$2:$A$28,0)),"")</f>
      </c>
      <c r="U1086" s="89" t="str">
        <f>IFERROR(INDEX('Cost_Components'!$Q$2:$Q$28,MATCH(E1086,'Cost_Components'!$A$2:$A$28,0)),"")</f>
      </c>
      <c r="V1086" s="90" t="str">
        <f>1/(1+'Calculation_Assumptions'!$B$5)^(B1086-'Calculation_Assumptions'!$B$2)</f>
      </c>
      <c r="W1086" s="91" t="str">
        <f>Q1086*V1086</f>
      </c>
      <c r="X1086" s="92" t="str">
        <f>R1086*V1086</f>
      </c>
      <c r="Y1086" s="93" t="str">
        <f>S1086*V1086</f>
      </c>
      <c r="Z1086" s="94" t="str">
        <f>IFERROR(INDEX('Cost_Components'!$T$2:$T$28,MATCH(E1086,'Cost_Components'!$A$2:$A$28,0)),"")</f>
      </c>
      <c r="AA1086" s="95" t="str">
        <f>IFERROR(INDEX('Cost_Components'!$U$2:$U$28,MATCH(E1086,'Cost_Components'!$A$2:$A$28,0)),"")</f>
      </c>
      <c r="AB1086" s="96" t="str">
        <f>IFERROR(INDEX('Cost_Components'!$V$2:$V$28,MATCH(E1086,'Cost_Components'!$A$2:$A$28,0)),"")</f>
      </c>
      <c r="AC1086" s="97" t="str">
        <f>IFERROR(INDEX('Cost_Components'!$M$2:$M$28,MATCH(E1086,'Cost_Components'!$A$2:$A$28,0)),"")</f>
      </c>
      <c r="AD1086" s="98" t="str">
        <f>IFERROR(INDEX('Cost_Components'!$N$2:$N$28,MATCH(E1086,'Cost_Components'!$A$2:$A$28,0)),"")</f>
      </c>
      <c r="AE1086" s="34" t="str">
        <f>IFERROR(INDEX('Cost_Components'!$O$2:$O$28,MATCH(E1086,'Cost_Components'!$A$2:$A$28,0)),"")</f>
      </c>
      <c r="AF1086" s="99" t="n">
        <v>748473.587734909</v>
      </c>
      <c r="AG1086" s="100" t="n">
        <v>888476.956604322</v>
      </c>
      <c r="AH1086" s="101" t="str">
        <f>IF(H1086="shared-count-once",COUNTIFS($A$2:$A$1405,A1086,$B$2:$B$1405,B1086,$E$2:$E$1405,E1086),1)</f>
      </c>
      <c r="AI1086" s="102" t="n">
        <v>317814114.067152</v>
      </c>
      <c r="AJ1086" s="103" t="str">
        <f>IF(AI1086=0,"",Q1086/AI1086)</f>
      </c>
      <c r="AK1086" s="104" t="str">
        <f>IF(AI1086=0,"",R1086/AI1086)</f>
      </c>
      <c r="AL1086" s="105" t="str">
        <f>IF(AI1086=0,"",S1086/AI1086)</f>
      </c>
      <c r="AM1086" s="106" t="str">
        <f>IF(AI1086=0,"",Y1086/AI1086)</f>
      </c>
    </row>
    <row r="1087">
      <c r="A1087" t="s">
        <v>115</v>
      </c>
      <c r="B1087" s="73" t="n">
        <v>2044</v>
      </c>
      <c r="C1087" t="s">
        <v>250</v>
      </c>
      <c r="D1087" t="s">
        <v>225</v>
      </c>
      <c r="E1087" s="74" t="s">
        <v>332</v>
      </c>
      <c r="F1087" s="75" t="s">
        <v>333</v>
      </c>
      <c r="G1087" s="76" t="s">
        <v>251</v>
      </c>
      <c r="H1087" s="77" t="s">
        <v>240</v>
      </c>
      <c r="I1087" s="78" t="s">
        <v>215</v>
      </c>
      <c r="J1087" s="79" t="str">
        <f>IFERROR(INDEX('Cost_Components'!$K$2:$K$28,MATCH(E1087,'Cost_Components'!$A$2:$A$28,0)),"")</f>
      </c>
      <c r="K1087" s="80" t="str">
        <f>IF(OR(L1087="",Z1087="",AA1087="",AB1087=""),"",IF(B1087&lt;AA1087,L1087,IF(B1087&gt;AB1087,Z1087,L1087+(Z1087-L1087)*MIN(MAX((B1087-AA1087+1)/MAX(AB1087-AA1087+1,1),0),1))))</f>
      </c>
      <c r="L1087" s="81" t="str">
        <f>IFERROR(INDEX('Cost_Components'!$S$2:$S$28,MATCH(E1087,'Cost_Components'!$A$2:$A$28,0)),"")</f>
      </c>
      <c r="M1087" s="82" t="str">
        <f>IFERROR(INDEX('Cost_Components'!$L$2:$L$28,MATCH(E1087,'Cost_Components'!$A$2:$A$28,0)),"")</f>
      </c>
      <c r="N1087" s="83" t="str">
        <f>IFERROR(INDEX('Cost_Components'!$P$2:$P$28,MATCH(E1087,'Cost_Components'!$A$2:$A$28,0)),"")</f>
      </c>
      <c r="O1087" s="84" t="str">
        <f>AF1087*J1087</f>
      </c>
      <c r="P1087" s="85" t="str">
        <f>AG1087*J1087</f>
      </c>
      <c r="Q1087" s="86" t="str">
        <f>P1087*L1087*M1087*N1087</f>
      </c>
      <c r="R1087" s="87" t="str">
        <f>O1087*K1087*M1087*N1087</f>
      </c>
      <c r="S1087" s="88" t="str">
        <f>R1087-Q1087</f>
      </c>
      <c r="T1087" s="34" t="str">
        <f>IFERROR(INDEX('Cost_Components'!$R$2:$R$28,MATCH(E1087,'Cost_Components'!$A$2:$A$28,0)),"")</f>
      </c>
      <c r="U1087" s="89" t="str">
        <f>IFERROR(INDEX('Cost_Components'!$Q$2:$Q$28,MATCH(E1087,'Cost_Components'!$A$2:$A$28,0)),"")</f>
      </c>
      <c r="V1087" s="90" t="str">
        <f>1/(1+'Calculation_Assumptions'!$B$5)^(B1087-'Calculation_Assumptions'!$B$2)</f>
      </c>
      <c r="W1087" s="91" t="str">
        <f>Q1087*V1087</f>
      </c>
      <c r="X1087" s="92" t="str">
        <f>R1087*V1087</f>
      </c>
      <c r="Y1087" s="93" t="str">
        <f>S1087*V1087</f>
      </c>
      <c r="Z1087" s="94" t="str">
        <f>IFERROR(INDEX('Cost_Components'!$T$2:$T$28,MATCH(E1087,'Cost_Components'!$A$2:$A$28,0)),"")</f>
      </c>
      <c r="AA1087" s="95" t="str">
        <f>IFERROR(INDEX('Cost_Components'!$U$2:$U$28,MATCH(E1087,'Cost_Components'!$A$2:$A$28,0)),"")</f>
      </c>
      <c r="AB1087" s="96" t="str">
        <f>IFERROR(INDEX('Cost_Components'!$V$2:$V$28,MATCH(E1087,'Cost_Components'!$A$2:$A$28,0)),"")</f>
      </c>
      <c r="AC1087" s="97" t="str">
        <f>IFERROR(INDEX('Cost_Components'!$M$2:$M$28,MATCH(E1087,'Cost_Components'!$A$2:$A$28,0)),"")</f>
      </c>
      <c r="AD1087" s="98" t="str">
        <f>IFERROR(INDEX('Cost_Components'!$N$2:$N$28,MATCH(E1087,'Cost_Components'!$A$2:$A$28,0)),"")</f>
      </c>
      <c r="AE1087" s="34" t="str">
        <f>IFERROR(INDEX('Cost_Components'!$O$2:$O$28,MATCH(E1087,'Cost_Components'!$A$2:$A$28,0)),"")</f>
      </c>
      <c r="AF1087" s="99" t="n">
        <v>754171.474923403</v>
      </c>
      <c r="AG1087" s="100" t="n">
        <v>902457.939865217</v>
      </c>
      <c r="AH1087" s="101" t="str">
        <f>IF(H1087="shared-count-once",COUNTIFS($A$2:$A$1405,A1087,$B$2:$B$1405,B1087,$E$2:$E$1405,E1087),1)</f>
      </c>
      <c r="AI1087" s="102" t="n">
        <v>318840890.732156</v>
      </c>
      <c r="AJ1087" s="103" t="str">
        <f>IF(AI1087=0,"",Q1087/AI1087)</f>
      </c>
      <c r="AK1087" s="104" t="str">
        <f>IF(AI1087=0,"",R1087/AI1087)</f>
      </c>
      <c r="AL1087" s="105" t="str">
        <f>IF(AI1087=0,"",S1087/AI1087)</f>
      </c>
      <c r="AM1087" s="106" t="str">
        <f>IF(AI1087=0,"",Y1087/AI1087)</f>
      </c>
    </row>
    <row r="1088">
      <c r="A1088" t="s">
        <v>115</v>
      </c>
      <c r="B1088" s="73" t="n">
        <v>2045</v>
      </c>
      <c r="C1088" t="s">
        <v>250</v>
      </c>
      <c r="D1088" t="s">
        <v>225</v>
      </c>
      <c r="E1088" s="74" t="s">
        <v>332</v>
      </c>
      <c r="F1088" s="75" t="s">
        <v>333</v>
      </c>
      <c r="G1088" s="76" t="s">
        <v>251</v>
      </c>
      <c r="H1088" s="77" t="s">
        <v>240</v>
      </c>
      <c r="I1088" s="78" t="s">
        <v>215</v>
      </c>
      <c r="J1088" s="79" t="str">
        <f>IFERROR(INDEX('Cost_Components'!$K$2:$K$28,MATCH(E1088,'Cost_Components'!$A$2:$A$28,0)),"")</f>
      </c>
      <c r="K1088" s="80" t="str">
        <f>IF(OR(L1088="",Z1088="",AA1088="",AB1088=""),"",IF(B1088&lt;AA1088,L1088,IF(B1088&gt;AB1088,Z1088,L1088+(Z1088-L1088)*MIN(MAX((B1088-AA1088+1)/MAX(AB1088-AA1088+1,1),0),1))))</f>
      </c>
      <c r="L1088" s="81" t="str">
        <f>IFERROR(INDEX('Cost_Components'!$S$2:$S$28,MATCH(E1088,'Cost_Components'!$A$2:$A$28,0)),"")</f>
      </c>
      <c r="M1088" s="82" t="str">
        <f>IFERROR(INDEX('Cost_Components'!$L$2:$L$28,MATCH(E1088,'Cost_Components'!$A$2:$A$28,0)),"")</f>
      </c>
      <c r="N1088" s="83" t="str">
        <f>IFERROR(INDEX('Cost_Components'!$P$2:$P$28,MATCH(E1088,'Cost_Components'!$A$2:$A$28,0)),"")</f>
      </c>
      <c r="O1088" s="84" t="str">
        <f>AF1088*J1088</f>
      </c>
      <c r="P1088" s="85" t="str">
        <f>AG1088*J1088</f>
      </c>
      <c r="Q1088" s="86" t="str">
        <f>P1088*L1088*M1088*N1088</f>
      </c>
      <c r="R1088" s="87" t="str">
        <f>O1088*K1088*M1088*N1088</f>
      </c>
      <c r="S1088" s="88" t="str">
        <f>R1088-Q1088</f>
      </c>
      <c r="T1088" s="34" t="str">
        <f>IFERROR(INDEX('Cost_Components'!$R$2:$R$28,MATCH(E1088,'Cost_Components'!$A$2:$A$28,0)),"")</f>
      </c>
      <c r="U1088" s="89" t="str">
        <f>IFERROR(INDEX('Cost_Components'!$Q$2:$Q$28,MATCH(E1088,'Cost_Components'!$A$2:$A$28,0)),"")</f>
      </c>
      <c r="V1088" s="90" t="str">
        <f>1/(1+'Calculation_Assumptions'!$B$5)^(B1088-'Calculation_Assumptions'!$B$2)</f>
      </c>
      <c r="W1088" s="91" t="str">
        <f>Q1088*V1088</f>
      </c>
      <c r="X1088" s="92" t="str">
        <f>R1088*V1088</f>
      </c>
      <c r="Y1088" s="93" t="str">
        <f>S1088*V1088</f>
      </c>
      <c r="Z1088" s="94" t="str">
        <f>IFERROR(INDEX('Cost_Components'!$T$2:$T$28,MATCH(E1088,'Cost_Components'!$A$2:$A$28,0)),"")</f>
      </c>
      <c r="AA1088" s="95" t="str">
        <f>IFERROR(INDEX('Cost_Components'!$U$2:$U$28,MATCH(E1088,'Cost_Components'!$A$2:$A$28,0)),"")</f>
      </c>
      <c r="AB1088" s="96" t="str">
        <f>IFERROR(INDEX('Cost_Components'!$V$2:$V$28,MATCH(E1088,'Cost_Components'!$A$2:$A$28,0)),"")</f>
      </c>
      <c r="AC1088" s="97" t="str">
        <f>IFERROR(INDEX('Cost_Components'!$M$2:$M$28,MATCH(E1088,'Cost_Components'!$A$2:$A$28,0)),"")</f>
      </c>
      <c r="AD1088" s="98" t="str">
        <f>IFERROR(INDEX('Cost_Components'!$N$2:$N$28,MATCH(E1088,'Cost_Components'!$A$2:$A$28,0)),"")</f>
      </c>
      <c r="AE1088" s="34" t="str">
        <f>IFERROR(INDEX('Cost_Components'!$O$2:$O$28,MATCH(E1088,'Cost_Components'!$A$2:$A$28,0)),"")</f>
      </c>
      <c r="AF1088" s="99" t="n">
        <v>759578.174194943</v>
      </c>
      <c r="AG1088" s="100" t="n">
        <v>916005.895209318</v>
      </c>
      <c r="AH1088" s="101" t="str">
        <f>IF(H1088="shared-count-once",COUNTIFS($A$2:$A$1405,A1088,$B$2:$B$1405,B1088,$E$2:$E$1405,E1088),1)</f>
      </c>
      <c r="AI1088" s="102" t="n">
        <v>319784682.33108</v>
      </c>
      <c r="AJ1088" s="103" t="str">
        <f>IF(AI1088=0,"",Q1088/AI1088)</f>
      </c>
      <c r="AK1088" s="104" t="str">
        <f>IF(AI1088=0,"",R1088/AI1088)</f>
      </c>
      <c r="AL1088" s="105" t="str">
        <f>IF(AI1088=0,"",S1088/AI1088)</f>
      </c>
      <c r="AM1088" s="106" t="str">
        <f>IF(AI1088=0,"",Y1088/AI1088)</f>
      </c>
    </row>
    <row r="1089">
      <c r="A1089" t="s">
        <v>115</v>
      </c>
      <c r="B1089" s="73" t="n">
        <v>2046</v>
      </c>
      <c r="C1089" t="s">
        <v>250</v>
      </c>
      <c r="D1089" t="s">
        <v>225</v>
      </c>
      <c r="E1089" s="74" t="s">
        <v>332</v>
      </c>
      <c r="F1089" s="75" t="s">
        <v>333</v>
      </c>
      <c r="G1089" s="76" t="s">
        <v>251</v>
      </c>
      <c r="H1089" s="77" t="s">
        <v>240</v>
      </c>
      <c r="I1089" s="78" t="s">
        <v>215</v>
      </c>
      <c r="J1089" s="79" t="str">
        <f>IFERROR(INDEX('Cost_Components'!$K$2:$K$28,MATCH(E1089,'Cost_Components'!$A$2:$A$28,0)),"")</f>
      </c>
      <c r="K1089" s="80" t="str">
        <f>IF(OR(L1089="",Z1089="",AA1089="",AB1089=""),"",IF(B1089&lt;AA1089,L1089,IF(B1089&gt;AB1089,Z1089,L1089+(Z1089-L1089)*MIN(MAX((B1089-AA1089+1)/MAX(AB1089-AA1089+1,1),0),1))))</f>
      </c>
      <c r="L1089" s="81" t="str">
        <f>IFERROR(INDEX('Cost_Components'!$S$2:$S$28,MATCH(E1089,'Cost_Components'!$A$2:$A$28,0)),"")</f>
      </c>
      <c r="M1089" s="82" t="str">
        <f>IFERROR(INDEX('Cost_Components'!$L$2:$L$28,MATCH(E1089,'Cost_Components'!$A$2:$A$28,0)),"")</f>
      </c>
      <c r="N1089" s="83" t="str">
        <f>IFERROR(INDEX('Cost_Components'!$P$2:$P$28,MATCH(E1089,'Cost_Components'!$A$2:$A$28,0)),"")</f>
      </c>
      <c r="O1089" s="84" t="str">
        <f>AF1089*J1089</f>
      </c>
      <c r="P1089" s="85" t="str">
        <f>AG1089*J1089</f>
      </c>
      <c r="Q1089" s="86" t="str">
        <f>P1089*L1089*M1089*N1089</f>
      </c>
      <c r="R1089" s="87" t="str">
        <f>O1089*K1089*M1089*N1089</f>
      </c>
      <c r="S1089" s="88" t="str">
        <f>R1089-Q1089</f>
      </c>
      <c r="T1089" s="34" t="str">
        <f>IFERROR(INDEX('Cost_Components'!$R$2:$R$28,MATCH(E1089,'Cost_Components'!$A$2:$A$28,0)),"")</f>
      </c>
      <c r="U1089" s="89" t="str">
        <f>IFERROR(INDEX('Cost_Components'!$Q$2:$Q$28,MATCH(E1089,'Cost_Components'!$A$2:$A$28,0)),"")</f>
      </c>
      <c r="V1089" s="90" t="str">
        <f>1/(1+'Calculation_Assumptions'!$B$5)^(B1089-'Calculation_Assumptions'!$B$2)</f>
      </c>
      <c r="W1089" s="91" t="str">
        <f>Q1089*V1089</f>
      </c>
      <c r="X1089" s="92" t="str">
        <f>R1089*V1089</f>
      </c>
      <c r="Y1089" s="93" t="str">
        <f>S1089*V1089</f>
      </c>
      <c r="Z1089" s="94" t="str">
        <f>IFERROR(INDEX('Cost_Components'!$T$2:$T$28,MATCH(E1089,'Cost_Components'!$A$2:$A$28,0)),"")</f>
      </c>
      <c r="AA1089" s="95" t="str">
        <f>IFERROR(INDEX('Cost_Components'!$U$2:$U$28,MATCH(E1089,'Cost_Components'!$A$2:$A$28,0)),"")</f>
      </c>
      <c r="AB1089" s="96" t="str">
        <f>IFERROR(INDEX('Cost_Components'!$V$2:$V$28,MATCH(E1089,'Cost_Components'!$A$2:$A$28,0)),"")</f>
      </c>
      <c r="AC1089" s="97" t="str">
        <f>IFERROR(INDEX('Cost_Components'!$M$2:$M$28,MATCH(E1089,'Cost_Components'!$A$2:$A$28,0)),"")</f>
      </c>
      <c r="AD1089" s="98" t="str">
        <f>IFERROR(INDEX('Cost_Components'!$N$2:$N$28,MATCH(E1089,'Cost_Components'!$A$2:$A$28,0)),"")</f>
      </c>
      <c r="AE1089" s="34" t="str">
        <f>IFERROR(INDEX('Cost_Components'!$O$2:$O$28,MATCH(E1089,'Cost_Components'!$A$2:$A$28,0)),"")</f>
      </c>
      <c r="AF1089" s="99" t="n">
        <v>766003.483890145</v>
      </c>
      <c r="AG1089" s="100" t="n">
        <v>930900.823365004</v>
      </c>
      <c r="AH1089" s="101" t="str">
        <f>IF(H1089="shared-count-once",COUNTIFS($A$2:$A$1405,A1089,$B$2:$B$1405,B1089,$E$2:$E$1405,E1089),1)</f>
      </c>
      <c r="AI1089" s="102" t="n">
        <v>320645615.981408</v>
      </c>
      <c r="AJ1089" s="103" t="str">
        <f>IF(AI1089=0,"",Q1089/AI1089)</f>
      </c>
      <c r="AK1089" s="104" t="str">
        <f>IF(AI1089=0,"",R1089/AI1089)</f>
      </c>
      <c r="AL1089" s="105" t="str">
        <f>IF(AI1089=0,"",S1089/AI1089)</f>
      </c>
      <c r="AM1089" s="106" t="str">
        <f>IF(AI1089=0,"",Y1089/AI1089)</f>
      </c>
    </row>
    <row r="1090">
      <c r="A1090" t="s">
        <v>115</v>
      </c>
      <c r="B1090" s="73" t="n">
        <v>2047</v>
      </c>
      <c r="C1090" t="s">
        <v>250</v>
      </c>
      <c r="D1090" t="s">
        <v>225</v>
      </c>
      <c r="E1090" s="74" t="s">
        <v>332</v>
      </c>
      <c r="F1090" s="75" t="s">
        <v>333</v>
      </c>
      <c r="G1090" s="76" t="s">
        <v>251</v>
      </c>
      <c r="H1090" s="77" t="s">
        <v>240</v>
      </c>
      <c r="I1090" s="78" t="s">
        <v>215</v>
      </c>
      <c r="J1090" s="79" t="str">
        <f>IFERROR(INDEX('Cost_Components'!$K$2:$K$28,MATCH(E1090,'Cost_Components'!$A$2:$A$28,0)),"")</f>
      </c>
      <c r="K1090" s="80" t="str">
        <f>IF(OR(L1090="",Z1090="",AA1090="",AB1090=""),"",IF(B1090&lt;AA1090,L1090,IF(B1090&gt;AB1090,Z1090,L1090+(Z1090-L1090)*MIN(MAX((B1090-AA1090+1)/MAX(AB1090-AA1090+1,1),0),1))))</f>
      </c>
      <c r="L1090" s="81" t="str">
        <f>IFERROR(INDEX('Cost_Components'!$S$2:$S$28,MATCH(E1090,'Cost_Components'!$A$2:$A$28,0)),"")</f>
      </c>
      <c r="M1090" s="82" t="str">
        <f>IFERROR(INDEX('Cost_Components'!$L$2:$L$28,MATCH(E1090,'Cost_Components'!$A$2:$A$28,0)),"")</f>
      </c>
      <c r="N1090" s="83" t="str">
        <f>IFERROR(INDEX('Cost_Components'!$P$2:$P$28,MATCH(E1090,'Cost_Components'!$A$2:$A$28,0)),"")</f>
      </c>
      <c r="O1090" s="84" t="str">
        <f>AF1090*J1090</f>
      </c>
      <c r="P1090" s="85" t="str">
        <f>AG1090*J1090</f>
      </c>
      <c r="Q1090" s="86" t="str">
        <f>P1090*L1090*M1090*N1090</f>
      </c>
      <c r="R1090" s="87" t="str">
        <f>O1090*K1090*M1090*N1090</f>
      </c>
      <c r="S1090" s="88" t="str">
        <f>R1090-Q1090</f>
      </c>
      <c r="T1090" s="34" t="str">
        <f>IFERROR(INDEX('Cost_Components'!$R$2:$R$28,MATCH(E1090,'Cost_Components'!$A$2:$A$28,0)),"")</f>
      </c>
      <c r="U1090" s="89" t="str">
        <f>IFERROR(INDEX('Cost_Components'!$Q$2:$Q$28,MATCH(E1090,'Cost_Components'!$A$2:$A$28,0)),"")</f>
      </c>
      <c r="V1090" s="90" t="str">
        <f>1/(1+'Calculation_Assumptions'!$B$5)^(B1090-'Calculation_Assumptions'!$B$2)</f>
      </c>
      <c r="W1090" s="91" t="str">
        <f>Q1090*V1090</f>
      </c>
      <c r="X1090" s="92" t="str">
        <f>R1090*V1090</f>
      </c>
      <c r="Y1090" s="93" t="str">
        <f>S1090*V1090</f>
      </c>
      <c r="Z1090" s="94" t="str">
        <f>IFERROR(INDEX('Cost_Components'!$T$2:$T$28,MATCH(E1090,'Cost_Components'!$A$2:$A$28,0)),"")</f>
      </c>
      <c r="AA1090" s="95" t="str">
        <f>IFERROR(INDEX('Cost_Components'!$U$2:$U$28,MATCH(E1090,'Cost_Components'!$A$2:$A$28,0)),"")</f>
      </c>
      <c r="AB1090" s="96" t="str">
        <f>IFERROR(INDEX('Cost_Components'!$V$2:$V$28,MATCH(E1090,'Cost_Components'!$A$2:$A$28,0)),"")</f>
      </c>
      <c r="AC1090" s="97" t="str">
        <f>IFERROR(INDEX('Cost_Components'!$M$2:$M$28,MATCH(E1090,'Cost_Components'!$A$2:$A$28,0)),"")</f>
      </c>
      <c r="AD1090" s="98" t="str">
        <f>IFERROR(INDEX('Cost_Components'!$N$2:$N$28,MATCH(E1090,'Cost_Components'!$A$2:$A$28,0)),"")</f>
      </c>
      <c r="AE1090" s="34" t="str">
        <f>IFERROR(INDEX('Cost_Components'!$O$2:$O$28,MATCH(E1090,'Cost_Components'!$A$2:$A$28,0)),"")</f>
      </c>
      <c r="AF1090" s="99" t="n">
        <v>771256.843663511</v>
      </c>
      <c r="AG1090" s="100" t="n">
        <v>944617.442249508</v>
      </c>
      <c r="AH1090" s="101" t="str">
        <f>IF(H1090="shared-count-once",COUNTIFS($A$2:$A$1405,A1090,$B$2:$B$1405,B1090,$E$2:$E$1405,E1090),1)</f>
      </c>
      <c r="AI1090" s="102" t="n">
        <v>321429520.522875</v>
      </c>
      <c r="AJ1090" s="103" t="str">
        <f>IF(AI1090=0,"",Q1090/AI1090)</f>
      </c>
      <c r="AK1090" s="104" t="str">
        <f>IF(AI1090=0,"",R1090/AI1090)</f>
      </c>
      <c r="AL1090" s="105" t="str">
        <f>IF(AI1090=0,"",S1090/AI1090)</f>
      </c>
      <c r="AM1090" s="106" t="str">
        <f>IF(AI1090=0,"",Y1090/AI1090)</f>
      </c>
    </row>
    <row r="1091">
      <c r="A1091" t="s">
        <v>115</v>
      </c>
      <c r="B1091" s="73" t="n">
        <v>2048</v>
      </c>
      <c r="C1091" t="s">
        <v>250</v>
      </c>
      <c r="D1091" t="s">
        <v>225</v>
      </c>
      <c r="E1091" s="74" t="s">
        <v>332</v>
      </c>
      <c r="F1091" s="75" t="s">
        <v>333</v>
      </c>
      <c r="G1091" s="76" t="s">
        <v>251</v>
      </c>
      <c r="H1091" s="77" t="s">
        <v>240</v>
      </c>
      <c r="I1091" s="78" t="s">
        <v>215</v>
      </c>
      <c r="J1091" s="79" t="str">
        <f>IFERROR(INDEX('Cost_Components'!$K$2:$K$28,MATCH(E1091,'Cost_Components'!$A$2:$A$28,0)),"")</f>
      </c>
      <c r="K1091" s="80" t="str">
        <f>IF(OR(L1091="",Z1091="",AA1091="",AB1091=""),"",IF(B1091&lt;AA1091,L1091,IF(B1091&gt;AB1091,Z1091,L1091+(Z1091-L1091)*MIN(MAX((B1091-AA1091+1)/MAX(AB1091-AA1091+1,1),0),1))))</f>
      </c>
      <c r="L1091" s="81" t="str">
        <f>IFERROR(INDEX('Cost_Components'!$S$2:$S$28,MATCH(E1091,'Cost_Components'!$A$2:$A$28,0)),"")</f>
      </c>
      <c r="M1091" s="82" t="str">
        <f>IFERROR(INDEX('Cost_Components'!$L$2:$L$28,MATCH(E1091,'Cost_Components'!$A$2:$A$28,0)),"")</f>
      </c>
      <c r="N1091" s="83" t="str">
        <f>IFERROR(INDEX('Cost_Components'!$P$2:$P$28,MATCH(E1091,'Cost_Components'!$A$2:$A$28,0)),"")</f>
      </c>
      <c r="O1091" s="84" t="str">
        <f>AF1091*J1091</f>
      </c>
      <c r="P1091" s="85" t="str">
        <f>AG1091*J1091</f>
      </c>
      <c r="Q1091" s="86" t="str">
        <f>P1091*L1091*M1091*N1091</f>
      </c>
      <c r="R1091" s="87" t="str">
        <f>O1091*K1091*M1091*N1091</f>
      </c>
      <c r="S1091" s="88" t="str">
        <f>R1091-Q1091</f>
      </c>
      <c r="T1091" s="34" t="str">
        <f>IFERROR(INDEX('Cost_Components'!$R$2:$R$28,MATCH(E1091,'Cost_Components'!$A$2:$A$28,0)),"")</f>
      </c>
      <c r="U1091" s="89" t="str">
        <f>IFERROR(INDEX('Cost_Components'!$Q$2:$Q$28,MATCH(E1091,'Cost_Components'!$A$2:$A$28,0)),"")</f>
      </c>
      <c r="V1091" s="90" t="str">
        <f>1/(1+'Calculation_Assumptions'!$B$5)^(B1091-'Calculation_Assumptions'!$B$2)</f>
      </c>
      <c r="W1091" s="91" t="str">
        <f>Q1091*V1091</f>
      </c>
      <c r="X1091" s="92" t="str">
        <f>R1091*V1091</f>
      </c>
      <c r="Y1091" s="93" t="str">
        <f>S1091*V1091</f>
      </c>
      <c r="Z1091" s="94" t="str">
        <f>IFERROR(INDEX('Cost_Components'!$T$2:$T$28,MATCH(E1091,'Cost_Components'!$A$2:$A$28,0)),"")</f>
      </c>
      <c r="AA1091" s="95" t="str">
        <f>IFERROR(INDEX('Cost_Components'!$U$2:$U$28,MATCH(E1091,'Cost_Components'!$A$2:$A$28,0)),"")</f>
      </c>
      <c r="AB1091" s="96" t="str">
        <f>IFERROR(INDEX('Cost_Components'!$V$2:$V$28,MATCH(E1091,'Cost_Components'!$A$2:$A$28,0)),"")</f>
      </c>
      <c r="AC1091" s="97" t="str">
        <f>IFERROR(INDEX('Cost_Components'!$M$2:$M$28,MATCH(E1091,'Cost_Components'!$A$2:$A$28,0)),"")</f>
      </c>
      <c r="AD1091" s="98" t="str">
        <f>IFERROR(INDEX('Cost_Components'!$N$2:$N$28,MATCH(E1091,'Cost_Components'!$A$2:$A$28,0)),"")</f>
      </c>
      <c r="AE1091" s="34" t="str">
        <f>IFERROR(INDEX('Cost_Components'!$O$2:$O$28,MATCH(E1091,'Cost_Components'!$A$2:$A$28,0)),"")</f>
      </c>
      <c r="AF1091" s="99" t="n">
        <v>777744.492688618</v>
      </c>
      <c r="AG1091" s="100" t="n">
        <v>959717.963020851</v>
      </c>
      <c r="AH1091" s="101" t="str">
        <f>IF(H1091="shared-count-once",COUNTIFS($A$2:$A$1405,A1091,$B$2:$B$1405,B1091,$E$2:$E$1405,E1091),1)</f>
      </c>
      <c r="AI1091" s="102" t="n">
        <v>322136832.260161</v>
      </c>
      <c r="AJ1091" s="103" t="str">
        <f>IF(AI1091=0,"",Q1091/AI1091)</f>
      </c>
      <c r="AK1091" s="104" t="str">
        <f>IF(AI1091=0,"",R1091/AI1091)</f>
      </c>
      <c r="AL1091" s="105" t="str">
        <f>IF(AI1091=0,"",S1091/AI1091)</f>
      </c>
      <c r="AM1091" s="106" t="str">
        <f>IF(AI1091=0,"",Y1091/AI1091)</f>
      </c>
    </row>
    <row r="1092">
      <c r="A1092" t="s">
        <v>115</v>
      </c>
      <c r="B1092" s="73" t="n">
        <v>2049</v>
      </c>
      <c r="C1092" t="s">
        <v>250</v>
      </c>
      <c r="D1092" t="s">
        <v>225</v>
      </c>
      <c r="E1092" s="74" t="s">
        <v>332</v>
      </c>
      <c r="F1092" s="75" t="s">
        <v>333</v>
      </c>
      <c r="G1092" s="76" t="s">
        <v>251</v>
      </c>
      <c r="H1092" s="77" t="s">
        <v>240</v>
      </c>
      <c r="I1092" s="78" t="s">
        <v>215</v>
      </c>
      <c r="J1092" s="79" t="str">
        <f>IFERROR(INDEX('Cost_Components'!$K$2:$K$28,MATCH(E1092,'Cost_Components'!$A$2:$A$28,0)),"")</f>
      </c>
      <c r="K1092" s="80" t="str">
        <f>IF(OR(L1092="",Z1092="",AA1092="",AB1092=""),"",IF(B1092&lt;AA1092,L1092,IF(B1092&gt;AB1092,Z1092,L1092+(Z1092-L1092)*MIN(MAX((B1092-AA1092+1)/MAX(AB1092-AA1092+1,1),0),1))))</f>
      </c>
      <c r="L1092" s="81" t="str">
        <f>IFERROR(INDEX('Cost_Components'!$S$2:$S$28,MATCH(E1092,'Cost_Components'!$A$2:$A$28,0)),"")</f>
      </c>
      <c r="M1092" s="82" t="str">
        <f>IFERROR(INDEX('Cost_Components'!$L$2:$L$28,MATCH(E1092,'Cost_Components'!$A$2:$A$28,0)),"")</f>
      </c>
      <c r="N1092" s="83" t="str">
        <f>IFERROR(INDEX('Cost_Components'!$P$2:$P$28,MATCH(E1092,'Cost_Components'!$A$2:$A$28,0)),"")</f>
      </c>
      <c r="O1092" s="84" t="str">
        <f>AF1092*J1092</f>
      </c>
      <c r="P1092" s="85" t="str">
        <f>AG1092*J1092</f>
      </c>
      <c r="Q1092" s="86" t="str">
        <f>P1092*L1092*M1092*N1092</f>
      </c>
      <c r="R1092" s="87" t="str">
        <f>O1092*K1092*M1092*N1092</f>
      </c>
      <c r="S1092" s="88" t="str">
        <f>R1092-Q1092</f>
      </c>
      <c r="T1092" s="34" t="str">
        <f>IFERROR(INDEX('Cost_Components'!$R$2:$R$28,MATCH(E1092,'Cost_Components'!$A$2:$A$28,0)),"")</f>
      </c>
      <c r="U1092" s="89" t="str">
        <f>IFERROR(INDEX('Cost_Components'!$Q$2:$Q$28,MATCH(E1092,'Cost_Components'!$A$2:$A$28,0)),"")</f>
      </c>
      <c r="V1092" s="90" t="str">
        <f>1/(1+'Calculation_Assumptions'!$B$5)^(B1092-'Calculation_Assumptions'!$B$2)</f>
      </c>
      <c r="W1092" s="91" t="str">
        <f>Q1092*V1092</f>
      </c>
      <c r="X1092" s="92" t="str">
        <f>R1092*V1092</f>
      </c>
      <c r="Y1092" s="93" t="str">
        <f>S1092*V1092</f>
      </c>
      <c r="Z1092" s="94" t="str">
        <f>IFERROR(INDEX('Cost_Components'!$T$2:$T$28,MATCH(E1092,'Cost_Components'!$A$2:$A$28,0)),"")</f>
      </c>
      <c r="AA1092" s="95" t="str">
        <f>IFERROR(INDEX('Cost_Components'!$U$2:$U$28,MATCH(E1092,'Cost_Components'!$A$2:$A$28,0)),"")</f>
      </c>
      <c r="AB1092" s="96" t="str">
        <f>IFERROR(INDEX('Cost_Components'!$V$2:$V$28,MATCH(E1092,'Cost_Components'!$A$2:$A$28,0)),"")</f>
      </c>
      <c r="AC1092" s="97" t="str">
        <f>IFERROR(INDEX('Cost_Components'!$M$2:$M$28,MATCH(E1092,'Cost_Components'!$A$2:$A$28,0)),"")</f>
      </c>
      <c r="AD1092" s="98" t="str">
        <f>IFERROR(INDEX('Cost_Components'!$N$2:$N$28,MATCH(E1092,'Cost_Components'!$A$2:$A$28,0)),"")</f>
      </c>
      <c r="AE1092" s="34" t="str">
        <f>IFERROR(INDEX('Cost_Components'!$O$2:$O$28,MATCH(E1092,'Cost_Components'!$A$2:$A$28,0)),"")</f>
      </c>
      <c r="AF1092" s="99" t="n">
        <v>782388.679495523</v>
      </c>
      <c r="AG1092" s="100" t="n">
        <v>972494.074255693</v>
      </c>
      <c r="AH1092" s="101" t="str">
        <f>IF(H1092="shared-count-once",COUNTIFS($A$2:$A$1405,A1092,$B$2:$B$1405,B1092,$E$2:$E$1405,E1092),1)</f>
      </c>
      <c r="AI1092" s="102" t="n">
        <v>322765819.752681</v>
      </c>
      <c r="AJ1092" s="103" t="str">
        <f>IF(AI1092=0,"",Q1092/AI1092)</f>
      </c>
      <c r="AK1092" s="104" t="str">
        <f>IF(AI1092=0,"",R1092/AI1092)</f>
      </c>
      <c r="AL1092" s="105" t="str">
        <f>IF(AI1092=0,"",S1092/AI1092)</f>
      </c>
      <c r="AM1092" s="106" t="str">
        <f>IF(AI1092=0,"",Y1092/AI1092)</f>
      </c>
    </row>
    <row r="1093">
      <c r="A1093" t="s">
        <v>115</v>
      </c>
      <c r="B1093" s="73" t="n">
        <v>2050</v>
      </c>
      <c r="C1093" t="s">
        <v>250</v>
      </c>
      <c r="D1093" t="s">
        <v>225</v>
      </c>
      <c r="E1093" s="74" t="s">
        <v>332</v>
      </c>
      <c r="F1093" s="75" t="s">
        <v>333</v>
      </c>
      <c r="G1093" s="76" t="s">
        <v>251</v>
      </c>
      <c r="H1093" s="77" t="s">
        <v>240</v>
      </c>
      <c r="I1093" s="78" t="s">
        <v>215</v>
      </c>
      <c r="J1093" s="79" t="str">
        <f>IFERROR(INDEX('Cost_Components'!$K$2:$K$28,MATCH(E1093,'Cost_Components'!$A$2:$A$28,0)),"")</f>
      </c>
      <c r="K1093" s="80" t="str">
        <f>IF(OR(L1093="",Z1093="",AA1093="",AB1093=""),"",IF(B1093&lt;AA1093,L1093,IF(B1093&gt;AB1093,Z1093,L1093+(Z1093-L1093)*MIN(MAX((B1093-AA1093+1)/MAX(AB1093-AA1093+1,1),0),1))))</f>
      </c>
      <c r="L1093" s="81" t="str">
        <f>IFERROR(INDEX('Cost_Components'!$S$2:$S$28,MATCH(E1093,'Cost_Components'!$A$2:$A$28,0)),"")</f>
      </c>
      <c r="M1093" s="82" t="str">
        <f>IFERROR(INDEX('Cost_Components'!$L$2:$L$28,MATCH(E1093,'Cost_Components'!$A$2:$A$28,0)),"")</f>
      </c>
      <c r="N1093" s="83" t="str">
        <f>IFERROR(INDEX('Cost_Components'!$P$2:$P$28,MATCH(E1093,'Cost_Components'!$A$2:$A$28,0)),"")</f>
      </c>
      <c r="O1093" s="84" t="str">
        <f>AF1093*J1093</f>
      </c>
      <c r="P1093" s="85" t="str">
        <f>AG1093*J1093</f>
      </c>
      <c r="Q1093" s="86" t="str">
        <f>P1093*L1093*M1093*N1093</f>
      </c>
      <c r="R1093" s="87" t="str">
        <f>O1093*K1093*M1093*N1093</f>
      </c>
      <c r="S1093" s="88" t="str">
        <f>R1093-Q1093</f>
      </c>
      <c r="T1093" s="34" t="str">
        <f>IFERROR(INDEX('Cost_Components'!$R$2:$R$28,MATCH(E1093,'Cost_Components'!$A$2:$A$28,0)),"")</f>
      </c>
      <c r="U1093" s="89" t="str">
        <f>IFERROR(INDEX('Cost_Components'!$Q$2:$Q$28,MATCH(E1093,'Cost_Components'!$A$2:$A$28,0)),"")</f>
      </c>
      <c r="V1093" s="90" t="str">
        <f>1/(1+'Calculation_Assumptions'!$B$5)^(B1093-'Calculation_Assumptions'!$B$2)</f>
      </c>
      <c r="W1093" s="91" t="str">
        <f>Q1093*V1093</f>
      </c>
      <c r="X1093" s="92" t="str">
        <f>R1093*V1093</f>
      </c>
      <c r="Y1093" s="93" t="str">
        <f>S1093*V1093</f>
      </c>
      <c r="Z1093" s="94" t="str">
        <f>IFERROR(INDEX('Cost_Components'!$T$2:$T$28,MATCH(E1093,'Cost_Components'!$A$2:$A$28,0)),"")</f>
      </c>
      <c r="AA1093" s="95" t="str">
        <f>IFERROR(INDEX('Cost_Components'!$U$2:$U$28,MATCH(E1093,'Cost_Components'!$A$2:$A$28,0)),"")</f>
      </c>
      <c r="AB1093" s="96" t="str">
        <f>IFERROR(INDEX('Cost_Components'!$V$2:$V$28,MATCH(E1093,'Cost_Components'!$A$2:$A$28,0)),"")</f>
      </c>
      <c r="AC1093" s="97" t="str">
        <f>IFERROR(INDEX('Cost_Components'!$M$2:$M$28,MATCH(E1093,'Cost_Components'!$A$2:$A$28,0)),"")</f>
      </c>
      <c r="AD1093" s="98" t="str">
        <f>IFERROR(INDEX('Cost_Components'!$N$2:$N$28,MATCH(E1093,'Cost_Components'!$A$2:$A$28,0)),"")</f>
      </c>
      <c r="AE1093" s="34" t="str">
        <f>IFERROR(INDEX('Cost_Components'!$O$2:$O$28,MATCH(E1093,'Cost_Components'!$A$2:$A$28,0)),"")</f>
      </c>
      <c r="AF1093" s="99" t="n">
        <v>786303.071228439</v>
      </c>
      <c r="AG1093" s="100" t="n">
        <v>984268.211433026</v>
      </c>
      <c r="AH1093" s="101" t="str">
        <f>IF(H1093="shared-count-once",COUNTIFS($A$2:$A$1405,A1093,$B$2:$B$1405,B1093,$E$2:$E$1405,E1093),1)</f>
      </c>
      <c r="AI1093" s="102" t="n">
        <v>323312042.563285</v>
      </c>
      <c r="AJ1093" s="103" t="str">
        <f>IF(AI1093=0,"",Q1093/AI1093)</f>
      </c>
      <c r="AK1093" s="104" t="str">
        <f>IF(AI1093=0,"",R1093/AI1093)</f>
      </c>
      <c r="AL1093" s="105" t="str">
        <f>IF(AI1093=0,"",S1093/AI1093)</f>
      </c>
      <c r="AM1093" s="106" t="str">
        <f>IF(AI1093=0,"",Y1093/AI1093)</f>
      </c>
    </row>
    <row r="1094">
      <c r="A1094" t="s">
        <v>115</v>
      </c>
      <c r="B1094" s="73" t="n">
        <v>2025</v>
      </c>
      <c r="C1094" t="s">
        <v>253</v>
      </c>
      <c r="D1094" t="s">
        <v>225</v>
      </c>
      <c r="E1094" s="74" t="s">
        <v>335</v>
      </c>
      <c r="F1094" s="75" t="s">
        <v>336</v>
      </c>
      <c r="G1094" s="76" t="s">
        <v>254</v>
      </c>
      <c r="H1094" s="77" t="s">
        <v>240</v>
      </c>
      <c r="I1094" s="78" t="s">
        <v>215</v>
      </c>
      <c r="J1094" s="79" t="str">
        <f>IFERROR(INDEX('Cost_Components'!$K$2:$K$28,MATCH(E1094,'Cost_Components'!$A$2:$A$28,0)),"")</f>
      </c>
      <c r="K1094" s="80" t="str">
        <f>IF(OR(L1094="",Z1094="",AA1094="",AB1094=""),"",IF(B1094&lt;AA1094,L1094,IF(B1094&gt;AB1094,Z1094,L1094+(Z1094-L1094)*MIN(MAX((B1094-AA1094+1)/MAX(AB1094-AA1094+1,1),0),1))))</f>
      </c>
      <c r="L1094" s="81" t="str">
        <f>IFERROR(INDEX('Cost_Components'!$S$2:$S$28,MATCH(E1094,'Cost_Components'!$A$2:$A$28,0)),"")</f>
      </c>
      <c r="M1094" s="82" t="str">
        <f>IFERROR(INDEX('Cost_Components'!$L$2:$L$28,MATCH(E1094,'Cost_Components'!$A$2:$A$28,0)),"")</f>
      </c>
      <c r="N1094" s="83" t="str">
        <f>IFERROR(INDEX('Cost_Components'!$P$2:$P$28,MATCH(E1094,'Cost_Components'!$A$2:$A$28,0)),"")</f>
      </c>
      <c r="O1094" s="84" t="str">
        <f>AF1094*J1094</f>
      </c>
      <c r="P1094" s="85" t="str">
        <f>AG1094*J1094</f>
      </c>
      <c r="Q1094" s="86" t="str">
        <f>P1094*L1094*M1094*N1094</f>
      </c>
      <c r="R1094" s="87" t="str">
        <f>O1094*K1094*M1094*N1094</f>
      </c>
      <c r="S1094" s="88" t="str">
        <f>R1094-Q1094</f>
      </c>
      <c r="T1094" s="34" t="str">
        <f>IFERROR(INDEX('Cost_Components'!$R$2:$R$28,MATCH(E1094,'Cost_Components'!$A$2:$A$28,0)),"")</f>
      </c>
      <c r="U1094" s="89" t="str">
        <f>IFERROR(INDEX('Cost_Components'!$Q$2:$Q$28,MATCH(E1094,'Cost_Components'!$A$2:$A$28,0)),"")</f>
      </c>
      <c r="V1094" s="90" t="str">
        <f>1/(1+'Calculation_Assumptions'!$B$5)^(B1094-'Calculation_Assumptions'!$B$2)</f>
      </c>
      <c r="W1094" s="91" t="str">
        <f>Q1094*V1094</f>
      </c>
      <c r="X1094" s="92" t="str">
        <f>R1094*V1094</f>
      </c>
      <c r="Y1094" s="93" t="str">
        <f>S1094*V1094</f>
      </c>
      <c r="Z1094" s="94" t="str">
        <f>IFERROR(INDEX('Cost_Components'!$T$2:$T$28,MATCH(E1094,'Cost_Components'!$A$2:$A$28,0)),"")</f>
      </c>
      <c r="AA1094" s="95" t="str">
        <f>IFERROR(INDEX('Cost_Components'!$U$2:$U$28,MATCH(E1094,'Cost_Components'!$A$2:$A$28,0)),"")</f>
      </c>
      <c r="AB1094" s="96" t="str">
        <f>IFERROR(INDEX('Cost_Components'!$V$2:$V$28,MATCH(E1094,'Cost_Components'!$A$2:$A$28,0)),"")</f>
      </c>
      <c r="AC1094" s="97" t="str">
        <f>IFERROR(INDEX('Cost_Components'!$M$2:$M$28,MATCH(E1094,'Cost_Components'!$A$2:$A$28,0)),"")</f>
      </c>
      <c r="AD1094" s="98" t="str">
        <f>IFERROR(INDEX('Cost_Components'!$N$2:$N$28,MATCH(E1094,'Cost_Components'!$A$2:$A$28,0)),"")</f>
      </c>
      <c r="AE1094" s="34" t="str">
        <f>IFERROR(INDEX('Cost_Components'!$O$2:$O$28,MATCH(E1094,'Cost_Components'!$A$2:$A$28,0)),"")</f>
      </c>
      <c r="AF1094" s="99" t="n">
        <v>586918.100948449</v>
      </c>
      <c r="AG1094" s="100" t="n">
        <v>592510.253566595</v>
      </c>
      <c r="AH1094" s="101" t="str">
        <f>IF(H1094="shared-count-once",COUNTIFS($A$2:$A$1405,A1094,$B$2:$B$1405,B1094,$E$2:$E$1405,E1094),1)</f>
      </c>
      <c r="AI1094" s="102" t="n">
        <v>288391907.644456</v>
      </c>
      <c r="AJ1094" s="103" t="str">
        <f>IF(AI1094=0,"",Q1094/AI1094)</f>
      </c>
      <c r="AK1094" s="104" t="str">
        <f>IF(AI1094=0,"",R1094/AI1094)</f>
      </c>
      <c r="AL1094" s="105" t="str">
        <f>IF(AI1094=0,"",S1094/AI1094)</f>
      </c>
      <c r="AM1094" s="106" t="str">
        <f>IF(AI1094=0,"",Y1094/AI1094)</f>
      </c>
    </row>
    <row r="1095">
      <c r="A1095" t="s">
        <v>115</v>
      </c>
      <c r="B1095" s="73" t="n">
        <v>2026</v>
      </c>
      <c r="C1095" t="s">
        <v>253</v>
      </c>
      <c r="D1095" t="s">
        <v>225</v>
      </c>
      <c r="E1095" s="74" t="s">
        <v>335</v>
      </c>
      <c r="F1095" s="75" t="s">
        <v>336</v>
      </c>
      <c r="G1095" s="76" t="s">
        <v>254</v>
      </c>
      <c r="H1095" s="77" t="s">
        <v>240</v>
      </c>
      <c r="I1095" s="78" t="s">
        <v>215</v>
      </c>
      <c r="J1095" s="79" t="str">
        <f>IFERROR(INDEX('Cost_Components'!$K$2:$K$28,MATCH(E1095,'Cost_Components'!$A$2:$A$28,0)),"")</f>
      </c>
      <c r="K1095" s="80" t="str">
        <f>IF(OR(L1095="",Z1095="",AA1095="",AB1095=""),"",IF(B1095&lt;AA1095,L1095,IF(B1095&gt;AB1095,Z1095,L1095+(Z1095-L1095)*MIN(MAX((B1095-AA1095+1)/MAX(AB1095-AA1095+1,1),0),1))))</f>
      </c>
      <c r="L1095" s="81" t="str">
        <f>IFERROR(INDEX('Cost_Components'!$S$2:$S$28,MATCH(E1095,'Cost_Components'!$A$2:$A$28,0)),"")</f>
      </c>
      <c r="M1095" s="82" t="str">
        <f>IFERROR(INDEX('Cost_Components'!$L$2:$L$28,MATCH(E1095,'Cost_Components'!$A$2:$A$28,0)),"")</f>
      </c>
      <c r="N1095" s="83" t="str">
        <f>IFERROR(INDEX('Cost_Components'!$P$2:$P$28,MATCH(E1095,'Cost_Components'!$A$2:$A$28,0)),"")</f>
      </c>
      <c r="O1095" s="84" t="str">
        <f>AF1095*J1095</f>
      </c>
      <c r="P1095" s="85" t="str">
        <f>AG1095*J1095</f>
      </c>
      <c r="Q1095" s="86" t="str">
        <f>P1095*L1095*M1095*N1095</f>
      </c>
      <c r="R1095" s="87" t="str">
        <f>O1095*K1095*M1095*N1095</f>
      </c>
      <c r="S1095" s="88" t="str">
        <f>R1095-Q1095</f>
      </c>
      <c r="T1095" s="34" t="str">
        <f>IFERROR(INDEX('Cost_Components'!$R$2:$R$28,MATCH(E1095,'Cost_Components'!$A$2:$A$28,0)),"")</f>
      </c>
      <c r="U1095" s="89" t="str">
        <f>IFERROR(INDEX('Cost_Components'!$Q$2:$Q$28,MATCH(E1095,'Cost_Components'!$A$2:$A$28,0)),"")</f>
      </c>
      <c r="V1095" s="90" t="str">
        <f>1/(1+'Calculation_Assumptions'!$B$5)^(B1095-'Calculation_Assumptions'!$B$2)</f>
      </c>
      <c r="W1095" s="91" t="str">
        <f>Q1095*V1095</f>
      </c>
      <c r="X1095" s="92" t="str">
        <f>R1095*V1095</f>
      </c>
      <c r="Y1095" s="93" t="str">
        <f>S1095*V1095</f>
      </c>
      <c r="Z1095" s="94" t="str">
        <f>IFERROR(INDEX('Cost_Components'!$T$2:$T$28,MATCH(E1095,'Cost_Components'!$A$2:$A$28,0)),"")</f>
      </c>
      <c r="AA1095" s="95" t="str">
        <f>IFERROR(INDEX('Cost_Components'!$U$2:$U$28,MATCH(E1095,'Cost_Components'!$A$2:$A$28,0)),"")</f>
      </c>
      <c r="AB1095" s="96" t="str">
        <f>IFERROR(INDEX('Cost_Components'!$V$2:$V$28,MATCH(E1095,'Cost_Components'!$A$2:$A$28,0)),"")</f>
      </c>
      <c r="AC1095" s="97" t="str">
        <f>IFERROR(INDEX('Cost_Components'!$M$2:$M$28,MATCH(E1095,'Cost_Components'!$A$2:$A$28,0)),"")</f>
      </c>
      <c r="AD1095" s="98" t="str">
        <f>IFERROR(INDEX('Cost_Components'!$N$2:$N$28,MATCH(E1095,'Cost_Components'!$A$2:$A$28,0)),"")</f>
      </c>
      <c r="AE1095" s="34" t="str">
        <f>IFERROR(INDEX('Cost_Components'!$O$2:$O$28,MATCH(E1095,'Cost_Components'!$A$2:$A$28,0)),"")</f>
      </c>
      <c r="AF1095" s="99" t="n">
        <v>595831.298984044</v>
      </c>
      <c r="AG1095" s="100" t="n">
        <v>607265.859819953</v>
      </c>
      <c r="AH1095" s="101" t="str">
        <f>IF(H1095="shared-count-once",COUNTIFS($A$2:$A$1405,A1095,$B$2:$B$1405,B1095,$E$2:$E$1405,E1095),1)</f>
      </c>
      <c r="AI1095" s="102" t="n">
        <v>290472130.233437</v>
      </c>
      <c r="AJ1095" s="103" t="str">
        <f>IF(AI1095=0,"",Q1095/AI1095)</f>
      </c>
      <c r="AK1095" s="104" t="str">
        <f>IF(AI1095=0,"",R1095/AI1095)</f>
      </c>
      <c r="AL1095" s="105" t="str">
        <f>IF(AI1095=0,"",S1095/AI1095)</f>
      </c>
      <c r="AM1095" s="106" t="str">
        <f>IF(AI1095=0,"",Y1095/AI1095)</f>
      </c>
    </row>
    <row r="1096">
      <c r="A1096" t="s">
        <v>115</v>
      </c>
      <c r="B1096" s="73" t="n">
        <v>2027</v>
      </c>
      <c r="C1096" t="s">
        <v>253</v>
      </c>
      <c r="D1096" t="s">
        <v>225</v>
      </c>
      <c r="E1096" s="74" t="s">
        <v>335</v>
      </c>
      <c r="F1096" s="75" t="s">
        <v>336</v>
      </c>
      <c r="G1096" s="76" t="s">
        <v>254</v>
      </c>
      <c r="H1096" s="77" t="s">
        <v>240</v>
      </c>
      <c r="I1096" s="78" t="s">
        <v>215</v>
      </c>
      <c r="J1096" s="79" t="str">
        <f>IFERROR(INDEX('Cost_Components'!$K$2:$K$28,MATCH(E1096,'Cost_Components'!$A$2:$A$28,0)),"")</f>
      </c>
      <c r="K1096" s="80" t="str">
        <f>IF(OR(L1096="",Z1096="",AA1096="",AB1096=""),"",IF(B1096&lt;AA1096,L1096,IF(B1096&gt;AB1096,Z1096,L1096+(Z1096-L1096)*MIN(MAX((B1096-AA1096+1)/MAX(AB1096-AA1096+1,1),0),1))))</f>
      </c>
      <c r="L1096" s="81" t="str">
        <f>IFERROR(INDEX('Cost_Components'!$S$2:$S$28,MATCH(E1096,'Cost_Components'!$A$2:$A$28,0)),"")</f>
      </c>
      <c r="M1096" s="82" t="str">
        <f>IFERROR(INDEX('Cost_Components'!$L$2:$L$28,MATCH(E1096,'Cost_Components'!$A$2:$A$28,0)),"")</f>
      </c>
      <c r="N1096" s="83" t="str">
        <f>IFERROR(INDEX('Cost_Components'!$P$2:$P$28,MATCH(E1096,'Cost_Components'!$A$2:$A$28,0)),"")</f>
      </c>
      <c r="O1096" s="84" t="str">
        <f>AF1096*J1096</f>
      </c>
      <c r="P1096" s="85" t="str">
        <f>AG1096*J1096</f>
      </c>
      <c r="Q1096" s="86" t="str">
        <f>P1096*L1096*M1096*N1096</f>
      </c>
      <c r="R1096" s="87" t="str">
        <f>O1096*K1096*M1096*N1096</f>
      </c>
      <c r="S1096" s="88" t="str">
        <f>R1096-Q1096</f>
      </c>
      <c r="T1096" s="34" t="str">
        <f>IFERROR(INDEX('Cost_Components'!$R$2:$R$28,MATCH(E1096,'Cost_Components'!$A$2:$A$28,0)),"")</f>
      </c>
      <c r="U1096" s="89" t="str">
        <f>IFERROR(INDEX('Cost_Components'!$Q$2:$Q$28,MATCH(E1096,'Cost_Components'!$A$2:$A$28,0)),"")</f>
      </c>
      <c r="V1096" s="90" t="str">
        <f>1/(1+'Calculation_Assumptions'!$B$5)^(B1096-'Calculation_Assumptions'!$B$2)</f>
      </c>
      <c r="W1096" s="91" t="str">
        <f>Q1096*V1096</f>
      </c>
      <c r="X1096" s="92" t="str">
        <f>R1096*V1096</f>
      </c>
      <c r="Y1096" s="93" t="str">
        <f>S1096*V1096</f>
      </c>
      <c r="Z1096" s="94" t="str">
        <f>IFERROR(INDEX('Cost_Components'!$T$2:$T$28,MATCH(E1096,'Cost_Components'!$A$2:$A$28,0)),"")</f>
      </c>
      <c r="AA1096" s="95" t="str">
        <f>IFERROR(INDEX('Cost_Components'!$U$2:$U$28,MATCH(E1096,'Cost_Components'!$A$2:$A$28,0)),"")</f>
      </c>
      <c r="AB1096" s="96" t="str">
        <f>IFERROR(INDEX('Cost_Components'!$V$2:$V$28,MATCH(E1096,'Cost_Components'!$A$2:$A$28,0)),"")</f>
      </c>
      <c r="AC1096" s="97" t="str">
        <f>IFERROR(INDEX('Cost_Components'!$M$2:$M$28,MATCH(E1096,'Cost_Components'!$A$2:$A$28,0)),"")</f>
      </c>
      <c r="AD1096" s="98" t="str">
        <f>IFERROR(INDEX('Cost_Components'!$N$2:$N$28,MATCH(E1096,'Cost_Components'!$A$2:$A$28,0)),"")</f>
      </c>
      <c r="AE1096" s="34" t="str">
        <f>IFERROR(INDEX('Cost_Components'!$O$2:$O$28,MATCH(E1096,'Cost_Components'!$A$2:$A$28,0)),"")</f>
      </c>
      <c r="AF1096" s="99" t="n">
        <v>604691.29095264</v>
      </c>
      <c r="AG1096" s="100" t="n">
        <v>622212.802287969</v>
      </c>
      <c r="AH1096" s="101" t="str">
        <f>IF(H1096="shared-count-once",COUNTIFS($A$2:$A$1405,A1096,$B$2:$B$1405,B1096,$E$2:$E$1405,E1096),1)</f>
      </c>
      <c r="AI1096" s="102" t="n">
        <v>292505080.826208</v>
      </c>
      <c r="AJ1096" s="103" t="str">
        <f>IF(AI1096=0,"",Q1096/AI1096)</f>
      </c>
      <c r="AK1096" s="104" t="str">
        <f>IF(AI1096=0,"",R1096/AI1096)</f>
      </c>
      <c r="AL1096" s="105" t="str">
        <f>IF(AI1096=0,"",S1096/AI1096)</f>
      </c>
      <c r="AM1096" s="106" t="str">
        <f>IF(AI1096=0,"",Y1096/AI1096)</f>
      </c>
    </row>
    <row r="1097">
      <c r="A1097" t="s">
        <v>115</v>
      </c>
      <c r="B1097" s="73" t="n">
        <v>2028</v>
      </c>
      <c r="C1097" t="s">
        <v>253</v>
      </c>
      <c r="D1097" t="s">
        <v>225</v>
      </c>
      <c r="E1097" s="74" t="s">
        <v>335</v>
      </c>
      <c r="F1097" s="75" t="s">
        <v>336</v>
      </c>
      <c r="G1097" s="76" t="s">
        <v>254</v>
      </c>
      <c r="H1097" s="77" t="s">
        <v>240</v>
      </c>
      <c r="I1097" s="78" t="s">
        <v>215</v>
      </c>
      <c r="J1097" s="79" t="str">
        <f>IFERROR(INDEX('Cost_Components'!$K$2:$K$28,MATCH(E1097,'Cost_Components'!$A$2:$A$28,0)),"")</f>
      </c>
      <c r="K1097" s="80" t="str">
        <f>IF(OR(L1097="",Z1097="",AA1097="",AB1097=""),"",IF(B1097&lt;AA1097,L1097,IF(B1097&gt;AB1097,Z1097,L1097+(Z1097-L1097)*MIN(MAX((B1097-AA1097+1)/MAX(AB1097-AA1097+1,1),0),1))))</f>
      </c>
      <c r="L1097" s="81" t="str">
        <f>IFERROR(INDEX('Cost_Components'!$S$2:$S$28,MATCH(E1097,'Cost_Components'!$A$2:$A$28,0)),"")</f>
      </c>
      <c r="M1097" s="82" t="str">
        <f>IFERROR(INDEX('Cost_Components'!$L$2:$L$28,MATCH(E1097,'Cost_Components'!$A$2:$A$28,0)),"")</f>
      </c>
      <c r="N1097" s="83" t="str">
        <f>IFERROR(INDEX('Cost_Components'!$P$2:$P$28,MATCH(E1097,'Cost_Components'!$A$2:$A$28,0)),"")</f>
      </c>
      <c r="O1097" s="84" t="str">
        <f>AF1097*J1097</f>
      </c>
      <c r="P1097" s="85" t="str">
        <f>AG1097*J1097</f>
      </c>
      <c r="Q1097" s="86" t="str">
        <f>P1097*L1097*M1097*N1097</f>
      </c>
      <c r="R1097" s="87" t="str">
        <f>O1097*K1097*M1097*N1097</f>
      </c>
      <c r="S1097" s="88" t="str">
        <f>R1097-Q1097</f>
      </c>
      <c r="T1097" s="34" t="str">
        <f>IFERROR(INDEX('Cost_Components'!$R$2:$R$28,MATCH(E1097,'Cost_Components'!$A$2:$A$28,0)),"")</f>
      </c>
      <c r="U1097" s="89" t="str">
        <f>IFERROR(INDEX('Cost_Components'!$Q$2:$Q$28,MATCH(E1097,'Cost_Components'!$A$2:$A$28,0)),"")</f>
      </c>
      <c r="V1097" s="90" t="str">
        <f>1/(1+'Calculation_Assumptions'!$B$5)^(B1097-'Calculation_Assumptions'!$B$2)</f>
      </c>
      <c r="W1097" s="91" t="str">
        <f>Q1097*V1097</f>
      </c>
      <c r="X1097" s="92" t="str">
        <f>R1097*V1097</f>
      </c>
      <c r="Y1097" s="93" t="str">
        <f>S1097*V1097</f>
      </c>
      <c r="Z1097" s="94" t="str">
        <f>IFERROR(INDEX('Cost_Components'!$T$2:$T$28,MATCH(E1097,'Cost_Components'!$A$2:$A$28,0)),"")</f>
      </c>
      <c r="AA1097" s="95" t="str">
        <f>IFERROR(INDEX('Cost_Components'!$U$2:$U$28,MATCH(E1097,'Cost_Components'!$A$2:$A$28,0)),"")</f>
      </c>
      <c r="AB1097" s="96" t="str">
        <f>IFERROR(INDEX('Cost_Components'!$V$2:$V$28,MATCH(E1097,'Cost_Components'!$A$2:$A$28,0)),"")</f>
      </c>
      <c r="AC1097" s="97" t="str">
        <f>IFERROR(INDEX('Cost_Components'!$M$2:$M$28,MATCH(E1097,'Cost_Components'!$A$2:$A$28,0)),"")</f>
      </c>
      <c r="AD1097" s="98" t="str">
        <f>IFERROR(INDEX('Cost_Components'!$N$2:$N$28,MATCH(E1097,'Cost_Components'!$A$2:$A$28,0)),"")</f>
      </c>
      <c r="AE1097" s="34" t="str">
        <f>IFERROR(INDEX('Cost_Components'!$O$2:$O$28,MATCH(E1097,'Cost_Components'!$A$2:$A$28,0)),"")</f>
      </c>
      <c r="AF1097" s="99" t="n">
        <v>617219.431521364</v>
      </c>
      <c r="AG1097" s="100" t="n">
        <v>641242.204006998</v>
      </c>
      <c r="AH1097" s="101" t="str">
        <f>IF(H1097="shared-count-once",COUNTIFS($A$2:$A$1405,A1097,$B$2:$B$1405,B1097,$E$2:$E$1405,E1097),1)</f>
      </c>
      <c r="AI1097" s="102" t="n">
        <v>294484707.921554</v>
      </c>
      <c r="AJ1097" s="103" t="str">
        <f>IF(AI1097=0,"",Q1097/AI1097)</f>
      </c>
      <c r="AK1097" s="104" t="str">
        <f>IF(AI1097=0,"",R1097/AI1097)</f>
      </c>
      <c r="AL1097" s="105" t="str">
        <f>IF(AI1097=0,"",S1097/AI1097)</f>
      </c>
      <c r="AM1097" s="106" t="str">
        <f>IF(AI1097=0,"",Y1097/AI1097)</f>
      </c>
    </row>
    <row r="1098">
      <c r="A1098" t="s">
        <v>115</v>
      </c>
      <c r="B1098" s="73" t="n">
        <v>2029</v>
      </c>
      <c r="C1098" t="s">
        <v>253</v>
      </c>
      <c r="D1098" t="s">
        <v>225</v>
      </c>
      <c r="E1098" s="74" t="s">
        <v>335</v>
      </c>
      <c r="F1098" s="75" t="s">
        <v>336</v>
      </c>
      <c r="G1098" s="76" t="s">
        <v>254</v>
      </c>
      <c r="H1098" s="77" t="s">
        <v>240</v>
      </c>
      <c r="I1098" s="78" t="s">
        <v>215</v>
      </c>
      <c r="J1098" s="79" t="str">
        <f>IFERROR(INDEX('Cost_Components'!$K$2:$K$28,MATCH(E1098,'Cost_Components'!$A$2:$A$28,0)),"")</f>
      </c>
      <c r="K1098" s="80" t="str">
        <f>IF(OR(L1098="",Z1098="",AA1098="",AB1098=""),"",IF(B1098&lt;AA1098,L1098,IF(B1098&gt;AB1098,Z1098,L1098+(Z1098-L1098)*MIN(MAX((B1098-AA1098+1)/MAX(AB1098-AA1098+1,1),0),1))))</f>
      </c>
      <c r="L1098" s="81" t="str">
        <f>IFERROR(INDEX('Cost_Components'!$S$2:$S$28,MATCH(E1098,'Cost_Components'!$A$2:$A$28,0)),"")</f>
      </c>
      <c r="M1098" s="82" t="str">
        <f>IFERROR(INDEX('Cost_Components'!$L$2:$L$28,MATCH(E1098,'Cost_Components'!$A$2:$A$28,0)),"")</f>
      </c>
      <c r="N1098" s="83" t="str">
        <f>IFERROR(INDEX('Cost_Components'!$P$2:$P$28,MATCH(E1098,'Cost_Components'!$A$2:$A$28,0)),"")</f>
      </c>
      <c r="O1098" s="84" t="str">
        <f>AF1098*J1098</f>
      </c>
      <c r="P1098" s="85" t="str">
        <f>AG1098*J1098</f>
      </c>
      <c r="Q1098" s="86" t="str">
        <f>P1098*L1098*M1098*N1098</f>
      </c>
      <c r="R1098" s="87" t="str">
        <f>O1098*K1098*M1098*N1098</f>
      </c>
      <c r="S1098" s="88" t="str">
        <f>R1098-Q1098</f>
      </c>
      <c r="T1098" s="34" t="str">
        <f>IFERROR(INDEX('Cost_Components'!$R$2:$R$28,MATCH(E1098,'Cost_Components'!$A$2:$A$28,0)),"")</f>
      </c>
      <c r="U1098" s="89" t="str">
        <f>IFERROR(INDEX('Cost_Components'!$Q$2:$Q$28,MATCH(E1098,'Cost_Components'!$A$2:$A$28,0)),"")</f>
      </c>
      <c r="V1098" s="90" t="str">
        <f>1/(1+'Calculation_Assumptions'!$B$5)^(B1098-'Calculation_Assumptions'!$B$2)</f>
      </c>
      <c r="W1098" s="91" t="str">
        <f>Q1098*V1098</f>
      </c>
      <c r="X1098" s="92" t="str">
        <f>R1098*V1098</f>
      </c>
      <c r="Y1098" s="93" t="str">
        <f>S1098*V1098</f>
      </c>
      <c r="Z1098" s="94" t="str">
        <f>IFERROR(INDEX('Cost_Components'!$T$2:$T$28,MATCH(E1098,'Cost_Components'!$A$2:$A$28,0)),"")</f>
      </c>
      <c r="AA1098" s="95" t="str">
        <f>IFERROR(INDEX('Cost_Components'!$U$2:$U$28,MATCH(E1098,'Cost_Components'!$A$2:$A$28,0)),"")</f>
      </c>
      <c r="AB1098" s="96" t="str">
        <f>IFERROR(INDEX('Cost_Components'!$V$2:$V$28,MATCH(E1098,'Cost_Components'!$A$2:$A$28,0)),"")</f>
      </c>
      <c r="AC1098" s="97" t="str">
        <f>IFERROR(INDEX('Cost_Components'!$M$2:$M$28,MATCH(E1098,'Cost_Components'!$A$2:$A$28,0)),"")</f>
      </c>
      <c r="AD1098" s="98" t="str">
        <f>IFERROR(INDEX('Cost_Components'!$N$2:$N$28,MATCH(E1098,'Cost_Components'!$A$2:$A$28,0)),"")</f>
      </c>
      <c r="AE1098" s="34" t="str">
        <f>IFERROR(INDEX('Cost_Components'!$O$2:$O$28,MATCH(E1098,'Cost_Components'!$A$2:$A$28,0)),"")</f>
      </c>
      <c r="AF1098" s="99" t="n">
        <v>626243.991240822</v>
      </c>
      <c r="AG1098" s="100" t="n">
        <v>656901.326825518</v>
      </c>
      <c r="AH1098" s="101" t="str">
        <f>IF(H1098="shared-count-once",COUNTIFS($A$2:$A$1405,A1098,$B$2:$B$1405,B1098,$E$2:$E$1405,E1098),1)</f>
      </c>
      <c r="AI1098" s="102" t="n">
        <v>296414030.31143</v>
      </c>
      <c r="AJ1098" s="103" t="str">
        <f>IF(AI1098=0,"",Q1098/AI1098)</f>
      </c>
      <c r="AK1098" s="104" t="str">
        <f>IF(AI1098=0,"",R1098/AI1098)</f>
      </c>
      <c r="AL1098" s="105" t="str">
        <f>IF(AI1098=0,"",S1098/AI1098)</f>
      </c>
      <c r="AM1098" s="106" t="str">
        <f>IF(AI1098=0,"",Y1098/AI1098)</f>
      </c>
    </row>
    <row r="1099">
      <c r="A1099" t="s">
        <v>115</v>
      </c>
      <c r="B1099" s="73" t="n">
        <v>2030</v>
      </c>
      <c r="C1099" t="s">
        <v>253</v>
      </c>
      <c r="D1099" t="s">
        <v>225</v>
      </c>
      <c r="E1099" s="74" t="s">
        <v>335</v>
      </c>
      <c r="F1099" s="75" t="s">
        <v>336</v>
      </c>
      <c r="G1099" s="76" t="s">
        <v>254</v>
      </c>
      <c r="H1099" s="77" t="s">
        <v>240</v>
      </c>
      <c r="I1099" s="78" t="s">
        <v>215</v>
      </c>
      <c r="J1099" s="79" t="str">
        <f>IFERROR(INDEX('Cost_Components'!$K$2:$K$28,MATCH(E1099,'Cost_Components'!$A$2:$A$28,0)),"")</f>
      </c>
      <c r="K1099" s="80" t="str">
        <f>IF(OR(L1099="",Z1099="",AA1099="",AB1099=""),"",IF(B1099&lt;AA1099,L1099,IF(B1099&gt;AB1099,Z1099,L1099+(Z1099-L1099)*MIN(MAX((B1099-AA1099+1)/MAX(AB1099-AA1099+1,1),0),1))))</f>
      </c>
      <c r="L1099" s="81" t="str">
        <f>IFERROR(INDEX('Cost_Components'!$S$2:$S$28,MATCH(E1099,'Cost_Components'!$A$2:$A$28,0)),"")</f>
      </c>
      <c r="M1099" s="82" t="str">
        <f>IFERROR(INDEX('Cost_Components'!$L$2:$L$28,MATCH(E1099,'Cost_Components'!$A$2:$A$28,0)),"")</f>
      </c>
      <c r="N1099" s="83" t="str">
        <f>IFERROR(INDEX('Cost_Components'!$P$2:$P$28,MATCH(E1099,'Cost_Components'!$A$2:$A$28,0)),"")</f>
      </c>
      <c r="O1099" s="84" t="str">
        <f>AF1099*J1099</f>
      </c>
      <c r="P1099" s="85" t="str">
        <f>AG1099*J1099</f>
      </c>
      <c r="Q1099" s="86" t="str">
        <f>P1099*L1099*M1099*N1099</f>
      </c>
      <c r="R1099" s="87" t="str">
        <f>O1099*K1099*M1099*N1099</f>
      </c>
      <c r="S1099" s="88" t="str">
        <f>R1099-Q1099</f>
      </c>
      <c r="T1099" s="34" t="str">
        <f>IFERROR(INDEX('Cost_Components'!$R$2:$R$28,MATCH(E1099,'Cost_Components'!$A$2:$A$28,0)),"")</f>
      </c>
      <c r="U1099" s="89" t="str">
        <f>IFERROR(INDEX('Cost_Components'!$Q$2:$Q$28,MATCH(E1099,'Cost_Components'!$A$2:$A$28,0)),"")</f>
      </c>
      <c r="V1099" s="90" t="str">
        <f>1/(1+'Calculation_Assumptions'!$B$5)^(B1099-'Calculation_Assumptions'!$B$2)</f>
      </c>
      <c r="W1099" s="91" t="str">
        <f>Q1099*V1099</f>
      </c>
      <c r="X1099" s="92" t="str">
        <f>R1099*V1099</f>
      </c>
      <c r="Y1099" s="93" t="str">
        <f>S1099*V1099</f>
      </c>
      <c r="Z1099" s="94" t="str">
        <f>IFERROR(INDEX('Cost_Components'!$T$2:$T$28,MATCH(E1099,'Cost_Components'!$A$2:$A$28,0)),"")</f>
      </c>
      <c r="AA1099" s="95" t="str">
        <f>IFERROR(INDEX('Cost_Components'!$U$2:$U$28,MATCH(E1099,'Cost_Components'!$A$2:$A$28,0)),"")</f>
      </c>
      <c r="AB1099" s="96" t="str">
        <f>IFERROR(INDEX('Cost_Components'!$V$2:$V$28,MATCH(E1099,'Cost_Components'!$A$2:$A$28,0)),"")</f>
      </c>
      <c r="AC1099" s="97" t="str">
        <f>IFERROR(INDEX('Cost_Components'!$M$2:$M$28,MATCH(E1099,'Cost_Components'!$A$2:$A$28,0)),"")</f>
      </c>
      <c r="AD1099" s="98" t="str">
        <f>IFERROR(INDEX('Cost_Components'!$N$2:$N$28,MATCH(E1099,'Cost_Components'!$A$2:$A$28,0)),"")</f>
      </c>
      <c r="AE1099" s="34" t="str">
        <f>IFERROR(INDEX('Cost_Components'!$O$2:$O$28,MATCH(E1099,'Cost_Components'!$A$2:$A$28,0)),"")</f>
      </c>
      <c r="AF1099" s="99" t="n">
        <v>635635.485505627</v>
      </c>
      <c r="AG1099" s="100" t="n">
        <v>673066.126697078</v>
      </c>
      <c r="AH1099" s="101" t="str">
        <f>IF(H1099="shared-count-once",COUNTIFS($A$2:$A$1405,A1099,$B$2:$B$1405,B1099,$E$2:$E$1405,E1099),1)</f>
      </c>
      <c r="AI1099" s="102" t="n">
        <v>298289404.664994</v>
      </c>
      <c r="AJ1099" s="103" t="str">
        <f>IF(AI1099=0,"",Q1099/AI1099)</f>
      </c>
      <c r="AK1099" s="104" t="str">
        <f>IF(AI1099=0,"",R1099/AI1099)</f>
      </c>
      <c r="AL1099" s="105" t="str">
        <f>IF(AI1099=0,"",S1099/AI1099)</f>
      </c>
      <c r="AM1099" s="106" t="str">
        <f>IF(AI1099=0,"",Y1099/AI1099)</f>
      </c>
    </row>
    <row r="1100">
      <c r="A1100" t="s">
        <v>115</v>
      </c>
      <c r="B1100" s="73" t="n">
        <v>2031</v>
      </c>
      <c r="C1100" t="s">
        <v>253</v>
      </c>
      <c r="D1100" t="s">
        <v>225</v>
      </c>
      <c r="E1100" s="74" t="s">
        <v>335</v>
      </c>
      <c r="F1100" s="75" t="s">
        <v>336</v>
      </c>
      <c r="G1100" s="76" t="s">
        <v>254</v>
      </c>
      <c r="H1100" s="77" t="s">
        <v>240</v>
      </c>
      <c r="I1100" s="78" t="s">
        <v>215</v>
      </c>
      <c r="J1100" s="79" t="str">
        <f>IFERROR(INDEX('Cost_Components'!$K$2:$K$28,MATCH(E1100,'Cost_Components'!$A$2:$A$28,0)),"")</f>
      </c>
      <c r="K1100" s="80" t="str">
        <f>IF(OR(L1100="",Z1100="",AA1100="",AB1100=""),"",IF(B1100&lt;AA1100,L1100,IF(B1100&gt;AB1100,Z1100,L1100+(Z1100-L1100)*MIN(MAX((B1100-AA1100+1)/MAX(AB1100-AA1100+1,1),0),1))))</f>
      </c>
      <c r="L1100" s="81" t="str">
        <f>IFERROR(INDEX('Cost_Components'!$S$2:$S$28,MATCH(E1100,'Cost_Components'!$A$2:$A$28,0)),"")</f>
      </c>
      <c r="M1100" s="82" t="str">
        <f>IFERROR(INDEX('Cost_Components'!$L$2:$L$28,MATCH(E1100,'Cost_Components'!$A$2:$A$28,0)),"")</f>
      </c>
      <c r="N1100" s="83" t="str">
        <f>IFERROR(INDEX('Cost_Components'!$P$2:$P$28,MATCH(E1100,'Cost_Components'!$A$2:$A$28,0)),"")</f>
      </c>
      <c r="O1100" s="84" t="str">
        <f>AF1100*J1100</f>
      </c>
      <c r="P1100" s="85" t="str">
        <f>AG1100*J1100</f>
      </c>
      <c r="Q1100" s="86" t="str">
        <f>P1100*L1100*M1100*N1100</f>
      </c>
      <c r="R1100" s="87" t="str">
        <f>O1100*K1100*M1100*N1100</f>
      </c>
      <c r="S1100" s="88" t="str">
        <f>R1100-Q1100</f>
      </c>
      <c r="T1100" s="34" t="str">
        <f>IFERROR(INDEX('Cost_Components'!$R$2:$R$28,MATCH(E1100,'Cost_Components'!$A$2:$A$28,0)),"")</f>
      </c>
      <c r="U1100" s="89" t="str">
        <f>IFERROR(INDEX('Cost_Components'!$Q$2:$Q$28,MATCH(E1100,'Cost_Components'!$A$2:$A$28,0)),"")</f>
      </c>
      <c r="V1100" s="90" t="str">
        <f>1/(1+'Calculation_Assumptions'!$B$5)^(B1100-'Calculation_Assumptions'!$B$2)</f>
      </c>
      <c r="W1100" s="91" t="str">
        <f>Q1100*V1100</f>
      </c>
      <c r="X1100" s="92" t="str">
        <f>R1100*V1100</f>
      </c>
      <c r="Y1100" s="93" t="str">
        <f>S1100*V1100</f>
      </c>
      <c r="Z1100" s="94" t="str">
        <f>IFERROR(INDEX('Cost_Components'!$T$2:$T$28,MATCH(E1100,'Cost_Components'!$A$2:$A$28,0)),"")</f>
      </c>
      <c r="AA1100" s="95" t="str">
        <f>IFERROR(INDEX('Cost_Components'!$U$2:$U$28,MATCH(E1100,'Cost_Components'!$A$2:$A$28,0)),"")</f>
      </c>
      <c r="AB1100" s="96" t="str">
        <f>IFERROR(INDEX('Cost_Components'!$V$2:$V$28,MATCH(E1100,'Cost_Components'!$A$2:$A$28,0)),"")</f>
      </c>
      <c r="AC1100" s="97" t="str">
        <f>IFERROR(INDEX('Cost_Components'!$M$2:$M$28,MATCH(E1100,'Cost_Components'!$A$2:$A$28,0)),"")</f>
      </c>
      <c r="AD1100" s="98" t="str">
        <f>IFERROR(INDEX('Cost_Components'!$N$2:$N$28,MATCH(E1100,'Cost_Components'!$A$2:$A$28,0)),"")</f>
      </c>
      <c r="AE1100" s="34" t="str">
        <f>IFERROR(INDEX('Cost_Components'!$O$2:$O$28,MATCH(E1100,'Cost_Components'!$A$2:$A$28,0)),"")</f>
      </c>
      <c r="AF1100" s="99" t="n">
        <v>644474.347210123</v>
      </c>
      <c r="AG1100" s="100" t="n">
        <v>688884.289482484</v>
      </c>
      <c r="AH1100" s="101" t="str">
        <f>IF(H1100="shared-count-once",COUNTIFS($A$2:$A$1405,A1100,$B$2:$B$1405,B1100,$E$2:$E$1405,E1100),1)</f>
      </c>
      <c r="AI1100" s="102" t="n">
        <v>300119636.925519</v>
      </c>
      <c r="AJ1100" s="103" t="str">
        <f>IF(AI1100=0,"",Q1100/AI1100)</f>
      </c>
      <c r="AK1100" s="104" t="str">
        <f>IF(AI1100=0,"",R1100/AI1100)</f>
      </c>
      <c r="AL1100" s="105" t="str">
        <f>IF(AI1100=0,"",S1100/AI1100)</f>
      </c>
      <c r="AM1100" s="106" t="str">
        <f>IF(AI1100=0,"",Y1100/AI1100)</f>
      </c>
    </row>
    <row r="1101">
      <c r="A1101" t="s">
        <v>115</v>
      </c>
      <c r="B1101" s="73" t="n">
        <v>2032</v>
      </c>
      <c r="C1101" t="s">
        <v>253</v>
      </c>
      <c r="D1101" t="s">
        <v>225</v>
      </c>
      <c r="E1101" s="74" t="s">
        <v>335</v>
      </c>
      <c r="F1101" s="75" t="s">
        <v>336</v>
      </c>
      <c r="G1101" s="76" t="s">
        <v>254</v>
      </c>
      <c r="H1101" s="77" t="s">
        <v>240</v>
      </c>
      <c r="I1101" s="78" t="s">
        <v>215</v>
      </c>
      <c r="J1101" s="79" t="str">
        <f>IFERROR(INDEX('Cost_Components'!$K$2:$K$28,MATCH(E1101,'Cost_Components'!$A$2:$A$28,0)),"")</f>
      </c>
      <c r="K1101" s="80" t="str">
        <f>IF(OR(L1101="",Z1101="",AA1101="",AB1101=""),"",IF(B1101&lt;AA1101,L1101,IF(B1101&gt;AB1101,Z1101,L1101+(Z1101-L1101)*MIN(MAX((B1101-AA1101+1)/MAX(AB1101-AA1101+1,1),0),1))))</f>
      </c>
      <c r="L1101" s="81" t="str">
        <f>IFERROR(INDEX('Cost_Components'!$S$2:$S$28,MATCH(E1101,'Cost_Components'!$A$2:$A$28,0)),"")</f>
      </c>
      <c r="M1101" s="82" t="str">
        <f>IFERROR(INDEX('Cost_Components'!$L$2:$L$28,MATCH(E1101,'Cost_Components'!$A$2:$A$28,0)),"")</f>
      </c>
      <c r="N1101" s="83" t="str">
        <f>IFERROR(INDEX('Cost_Components'!$P$2:$P$28,MATCH(E1101,'Cost_Components'!$A$2:$A$28,0)),"")</f>
      </c>
      <c r="O1101" s="84" t="str">
        <f>AF1101*J1101</f>
      </c>
      <c r="P1101" s="85" t="str">
        <f>AG1101*J1101</f>
      </c>
      <c r="Q1101" s="86" t="str">
        <f>P1101*L1101*M1101*N1101</f>
      </c>
      <c r="R1101" s="87" t="str">
        <f>O1101*K1101*M1101*N1101</f>
      </c>
      <c r="S1101" s="88" t="str">
        <f>R1101-Q1101</f>
      </c>
      <c r="T1101" s="34" t="str">
        <f>IFERROR(INDEX('Cost_Components'!$R$2:$R$28,MATCH(E1101,'Cost_Components'!$A$2:$A$28,0)),"")</f>
      </c>
      <c r="U1101" s="89" t="str">
        <f>IFERROR(INDEX('Cost_Components'!$Q$2:$Q$28,MATCH(E1101,'Cost_Components'!$A$2:$A$28,0)),"")</f>
      </c>
      <c r="V1101" s="90" t="str">
        <f>1/(1+'Calculation_Assumptions'!$B$5)^(B1101-'Calculation_Assumptions'!$B$2)</f>
      </c>
      <c r="W1101" s="91" t="str">
        <f>Q1101*V1101</f>
      </c>
      <c r="X1101" s="92" t="str">
        <f>R1101*V1101</f>
      </c>
      <c r="Y1101" s="93" t="str">
        <f>S1101*V1101</f>
      </c>
      <c r="Z1101" s="94" t="str">
        <f>IFERROR(INDEX('Cost_Components'!$T$2:$T$28,MATCH(E1101,'Cost_Components'!$A$2:$A$28,0)),"")</f>
      </c>
      <c r="AA1101" s="95" t="str">
        <f>IFERROR(INDEX('Cost_Components'!$U$2:$U$28,MATCH(E1101,'Cost_Components'!$A$2:$A$28,0)),"")</f>
      </c>
      <c r="AB1101" s="96" t="str">
        <f>IFERROR(INDEX('Cost_Components'!$V$2:$V$28,MATCH(E1101,'Cost_Components'!$A$2:$A$28,0)),"")</f>
      </c>
      <c r="AC1101" s="97" t="str">
        <f>IFERROR(INDEX('Cost_Components'!$M$2:$M$28,MATCH(E1101,'Cost_Components'!$A$2:$A$28,0)),"")</f>
      </c>
      <c r="AD1101" s="98" t="str">
        <f>IFERROR(INDEX('Cost_Components'!$N$2:$N$28,MATCH(E1101,'Cost_Components'!$A$2:$A$28,0)),"")</f>
      </c>
      <c r="AE1101" s="34" t="str">
        <f>IFERROR(INDEX('Cost_Components'!$O$2:$O$28,MATCH(E1101,'Cost_Components'!$A$2:$A$28,0)),"")</f>
      </c>
      <c r="AF1101" s="99" t="n">
        <v>653655.252147691</v>
      </c>
      <c r="AG1101" s="100" t="n">
        <v>705250.840650894</v>
      </c>
      <c r="AH1101" s="101" t="str">
        <f>IF(H1101="shared-count-once",COUNTIFS($A$2:$A$1405,A1101,$B$2:$B$1405,B1101,$E$2:$E$1405,E1101),1)</f>
      </c>
      <c r="AI1101" s="102" t="n">
        <v>301904628.083541</v>
      </c>
      <c r="AJ1101" s="103" t="str">
        <f>IF(AI1101=0,"",Q1101/AI1101)</f>
      </c>
      <c r="AK1101" s="104" t="str">
        <f>IF(AI1101=0,"",R1101/AI1101)</f>
      </c>
      <c r="AL1101" s="105" t="str">
        <f>IF(AI1101=0,"",S1101/AI1101)</f>
      </c>
      <c r="AM1101" s="106" t="str">
        <f>IF(AI1101=0,"",Y1101/AI1101)</f>
      </c>
    </row>
    <row r="1102">
      <c r="A1102" t="s">
        <v>115</v>
      </c>
      <c r="B1102" s="73" t="n">
        <v>2033</v>
      </c>
      <c r="C1102" t="s">
        <v>253</v>
      </c>
      <c r="D1102" t="s">
        <v>225</v>
      </c>
      <c r="E1102" s="74" t="s">
        <v>335</v>
      </c>
      <c r="F1102" s="75" t="s">
        <v>336</v>
      </c>
      <c r="G1102" s="76" t="s">
        <v>254</v>
      </c>
      <c r="H1102" s="77" t="s">
        <v>240</v>
      </c>
      <c r="I1102" s="78" t="s">
        <v>215</v>
      </c>
      <c r="J1102" s="79" t="str">
        <f>IFERROR(INDEX('Cost_Components'!$K$2:$K$28,MATCH(E1102,'Cost_Components'!$A$2:$A$28,0)),"")</f>
      </c>
      <c r="K1102" s="80" t="str">
        <f>IF(OR(L1102="",Z1102="",AA1102="",AB1102=""),"",IF(B1102&lt;AA1102,L1102,IF(B1102&gt;AB1102,Z1102,L1102+(Z1102-L1102)*MIN(MAX((B1102-AA1102+1)/MAX(AB1102-AA1102+1,1),0),1))))</f>
      </c>
      <c r="L1102" s="81" t="str">
        <f>IFERROR(INDEX('Cost_Components'!$S$2:$S$28,MATCH(E1102,'Cost_Components'!$A$2:$A$28,0)),"")</f>
      </c>
      <c r="M1102" s="82" t="str">
        <f>IFERROR(INDEX('Cost_Components'!$L$2:$L$28,MATCH(E1102,'Cost_Components'!$A$2:$A$28,0)),"")</f>
      </c>
      <c r="N1102" s="83" t="str">
        <f>IFERROR(INDEX('Cost_Components'!$P$2:$P$28,MATCH(E1102,'Cost_Components'!$A$2:$A$28,0)),"")</f>
      </c>
      <c r="O1102" s="84" t="str">
        <f>AF1102*J1102</f>
      </c>
      <c r="P1102" s="85" t="str">
        <f>AG1102*J1102</f>
      </c>
      <c r="Q1102" s="86" t="str">
        <f>P1102*L1102*M1102*N1102</f>
      </c>
      <c r="R1102" s="87" t="str">
        <f>O1102*K1102*M1102*N1102</f>
      </c>
      <c r="S1102" s="88" t="str">
        <f>R1102-Q1102</f>
      </c>
      <c r="T1102" s="34" t="str">
        <f>IFERROR(INDEX('Cost_Components'!$R$2:$R$28,MATCH(E1102,'Cost_Components'!$A$2:$A$28,0)),"")</f>
      </c>
      <c r="U1102" s="89" t="str">
        <f>IFERROR(INDEX('Cost_Components'!$Q$2:$Q$28,MATCH(E1102,'Cost_Components'!$A$2:$A$28,0)),"")</f>
      </c>
      <c r="V1102" s="90" t="str">
        <f>1/(1+'Calculation_Assumptions'!$B$5)^(B1102-'Calculation_Assumptions'!$B$2)</f>
      </c>
      <c r="W1102" s="91" t="str">
        <f>Q1102*V1102</f>
      </c>
      <c r="X1102" s="92" t="str">
        <f>R1102*V1102</f>
      </c>
      <c r="Y1102" s="93" t="str">
        <f>S1102*V1102</f>
      </c>
      <c r="Z1102" s="94" t="str">
        <f>IFERROR(INDEX('Cost_Components'!$T$2:$T$28,MATCH(E1102,'Cost_Components'!$A$2:$A$28,0)),"")</f>
      </c>
      <c r="AA1102" s="95" t="str">
        <f>IFERROR(INDEX('Cost_Components'!$U$2:$U$28,MATCH(E1102,'Cost_Components'!$A$2:$A$28,0)),"")</f>
      </c>
      <c r="AB1102" s="96" t="str">
        <f>IFERROR(INDEX('Cost_Components'!$V$2:$V$28,MATCH(E1102,'Cost_Components'!$A$2:$A$28,0)),"")</f>
      </c>
      <c r="AC1102" s="97" t="str">
        <f>IFERROR(INDEX('Cost_Components'!$M$2:$M$28,MATCH(E1102,'Cost_Components'!$A$2:$A$28,0)),"")</f>
      </c>
      <c r="AD1102" s="98" t="str">
        <f>IFERROR(INDEX('Cost_Components'!$N$2:$N$28,MATCH(E1102,'Cost_Components'!$A$2:$A$28,0)),"")</f>
      </c>
      <c r="AE1102" s="34" t="str">
        <f>IFERROR(INDEX('Cost_Components'!$O$2:$O$28,MATCH(E1102,'Cost_Components'!$A$2:$A$28,0)),"")</f>
      </c>
      <c r="AF1102" s="99" t="n">
        <v>665279.412156686</v>
      </c>
      <c r="AG1102" s="100" t="n">
        <v>724470.735258641</v>
      </c>
      <c r="AH1102" s="101" t="str">
        <f>IF(H1102="shared-count-once",COUNTIFS($A$2:$A$1405,A1102,$B$2:$B$1405,B1102,$E$2:$E$1405,E1102),1)</f>
      </c>
      <c r="AI1102" s="102" t="n">
        <v>303644277.16916</v>
      </c>
      <c r="AJ1102" s="103" t="str">
        <f>IF(AI1102=0,"",Q1102/AI1102)</f>
      </c>
      <c r="AK1102" s="104" t="str">
        <f>IF(AI1102=0,"",R1102/AI1102)</f>
      </c>
      <c r="AL1102" s="105" t="str">
        <f>IF(AI1102=0,"",S1102/AI1102)</f>
      </c>
      <c r="AM1102" s="106" t="str">
        <f>IF(AI1102=0,"",Y1102/AI1102)</f>
      </c>
    </row>
    <row r="1103">
      <c r="A1103" t="s">
        <v>115</v>
      </c>
      <c r="B1103" s="73" t="n">
        <v>2034</v>
      </c>
      <c r="C1103" t="s">
        <v>253</v>
      </c>
      <c r="D1103" t="s">
        <v>225</v>
      </c>
      <c r="E1103" s="74" t="s">
        <v>335</v>
      </c>
      <c r="F1103" s="75" t="s">
        <v>336</v>
      </c>
      <c r="G1103" s="76" t="s">
        <v>254</v>
      </c>
      <c r="H1103" s="77" t="s">
        <v>240</v>
      </c>
      <c r="I1103" s="78" t="s">
        <v>215</v>
      </c>
      <c r="J1103" s="79" t="str">
        <f>IFERROR(INDEX('Cost_Components'!$K$2:$K$28,MATCH(E1103,'Cost_Components'!$A$2:$A$28,0)),"")</f>
      </c>
      <c r="K1103" s="80" t="str">
        <f>IF(OR(L1103="",Z1103="",AA1103="",AB1103=""),"",IF(B1103&lt;AA1103,L1103,IF(B1103&gt;AB1103,Z1103,L1103+(Z1103-L1103)*MIN(MAX((B1103-AA1103+1)/MAX(AB1103-AA1103+1,1),0),1))))</f>
      </c>
      <c r="L1103" s="81" t="str">
        <f>IFERROR(INDEX('Cost_Components'!$S$2:$S$28,MATCH(E1103,'Cost_Components'!$A$2:$A$28,0)),"")</f>
      </c>
      <c r="M1103" s="82" t="str">
        <f>IFERROR(INDEX('Cost_Components'!$L$2:$L$28,MATCH(E1103,'Cost_Components'!$A$2:$A$28,0)),"")</f>
      </c>
      <c r="N1103" s="83" t="str">
        <f>IFERROR(INDEX('Cost_Components'!$P$2:$P$28,MATCH(E1103,'Cost_Components'!$A$2:$A$28,0)),"")</f>
      </c>
      <c r="O1103" s="84" t="str">
        <f>AF1103*J1103</f>
      </c>
      <c r="P1103" s="85" t="str">
        <f>AG1103*J1103</f>
      </c>
      <c r="Q1103" s="86" t="str">
        <f>P1103*L1103*M1103*N1103</f>
      </c>
      <c r="R1103" s="87" t="str">
        <f>O1103*K1103*M1103*N1103</f>
      </c>
      <c r="S1103" s="88" t="str">
        <f>R1103-Q1103</f>
      </c>
      <c r="T1103" s="34" t="str">
        <f>IFERROR(INDEX('Cost_Components'!$R$2:$R$28,MATCH(E1103,'Cost_Components'!$A$2:$A$28,0)),"")</f>
      </c>
      <c r="U1103" s="89" t="str">
        <f>IFERROR(INDEX('Cost_Components'!$Q$2:$Q$28,MATCH(E1103,'Cost_Components'!$A$2:$A$28,0)),"")</f>
      </c>
      <c r="V1103" s="90" t="str">
        <f>1/(1+'Calculation_Assumptions'!$B$5)^(B1103-'Calculation_Assumptions'!$B$2)</f>
      </c>
      <c r="W1103" s="91" t="str">
        <f>Q1103*V1103</f>
      </c>
      <c r="X1103" s="92" t="str">
        <f>R1103*V1103</f>
      </c>
      <c r="Y1103" s="93" t="str">
        <f>S1103*V1103</f>
      </c>
      <c r="Z1103" s="94" t="str">
        <f>IFERROR(INDEX('Cost_Components'!$T$2:$T$28,MATCH(E1103,'Cost_Components'!$A$2:$A$28,0)),"")</f>
      </c>
      <c r="AA1103" s="95" t="str">
        <f>IFERROR(INDEX('Cost_Components'!$U$2:$U$28,MATCH(E1103,'Cost_Components'!$A$2:$A$28,0)),"")</f>
      </c>
      <c r="AB1103" s="96" t="str">
        <f>IFERROR(INDEX('Cost_Components'!$V$2:$V$28,MATCH(E1103,'Cost_Components'!$A$2:$A$28,0)),"")</f>
      </c>
      <c r="AC1103" s="97" t="str">
        <f>IFERROR(INDEX('Cost_Components'!$M$2:$M$28,MATCH(E1103,'Cost_Components'!$A$2:$A$28,0)),"")</f>
      </c>
      <c r="AD1103" s="98" t="str">
        <f>IFERROR(INDEX('Cost_Components'!$N$2:$N$28,MATCH(E1103,'Cost_Components'!$A$2:$A$28,0)),"")</f>
      </c>
      <c r="AE1103" s="34" t="str">
        <f>IFERROR(INDEX('Cost_Components'!$O$2:$O$28,MATCH(E1103,'Cost_Components'!$A$2:$A$28,0)),"")</f>
      </c>
      <c r="AF1103" s="99" t="n">
        <v>673501.056499963</v>
      </c>
      <c r="AG1103" s="100" t="n">
        <v>740170.901321438</v>
      </c>
      <c r="AH1103" s="101" t="str">
        <f>IF(H1103="shared-count-once",COUNTIFS($A$2:$A$1405,A1103,$B$2:$B$1405,B1103,$E$2:$E$1405,E1103),1)</f>
      </c>
      <c r="AI1103" s="102" t="n">
        <v>305332541.184984</v>
      </c>
      <c r="AJ1103" s="103" t="str">
        <f>IF(AI1103=0,"",Q1103/AI1103)</f>
      </c>
      <c r="AK1103" s="104" t="str">
        <f>IF(AI1103=0,"",R1103/AI1103)</f>
      </c>
      <c r="AL1103" s="105" t="str">
        <f>IF(AI1103=0,"",S1103/AI1103)</f>
      </c>
      <c r="AM1103" s="106" t="str">
        <f>IF(AI1103=0,"",Y1103/AI1103)</f>
      </c>
    </row>
    <row r="1104">
      <c r="A1104" t="s">
        <v>115</v>
      </c>
      <c r="B1104" s="73" t="n">
        <v>2035</v>
      </c>
      <c r="C1104" t="s">
        <v>253</v>
      </c>
      <c r="D1104" t="s">
        <v>225</v>
      </c>
      <c r="E1104" s="74" t="s">
        <v>335</v>
      </c>
      <c r="F1104" s="75" t="s">
        <v>336</v>
      </c>
      <c r="G1104" s="76" t="s">
        <v>254</v>
      </c>
      <c r="H1104" s="77" t="s">
        <v>240</v>
      </c>
      <c r="I1104" s="78" t="s">
        <v>215</v>
      </c>
      <c r="J1104" s="79" t="str">
        <f>IFERROR(INDEX('Cost_Components'!$K$2:$K$28,MATCH(E1104,'Cost_Components'!$A$2:$A$28,0)),"")</f>
      </c>
      <c r="K1104" s="80" t="str">
        <f>IF(OR(L1104="",Z1104="",AA1104="",AB1104=""),"",IF(B1104&lt;AA1104,L1104,IF(B1104&gt;AB1104,Z1104,L1104+(Z1104-L1104)*MIN(MAX((B1104-AA1104+1)/MAX(AB1104-AA1104+1,1),0),1))))</f>
      </c>
      <c r="L1104" s="81" t="str">
        <f>IFERROR(INDEX('Cost_Components'!$S$2:$S$28,MATCH(E1104,'Cost_Components'!$A$2:$A$28,0)),"")</f>
      </c>
      <c r="M1104" s="82" t="str">
        <f>IFERROR(INDEX('Cost_Components'!$L$2:$L$28,MATCH(E1104,'Cost_Components'!$A$2:$A$28,0)),"")</f>
      </c>
      <c r="N1104" s="83" t="str">
        <f>IFERROR(INDEX('Cost_Components'!$P$2:$P$28,MATCH(E1104,'Cost_Components'!$A$2:$A$28,0)),"")</f>
      </c>
      <c r="O1104" s="84" t="str">
        <f>AF1104*J1104</f>
      </c>
      <c r="P1104" s="85" t="str">
        <f>AG1104*J1104</f>
      </c>
      <c r="Q1104" s="86" t="str">
        <f>P1104*L1104*M1104*N1104</f>
      </c>
      <c r="R1104" s="87" t="str">
        <f>O1104*K1104*M1104*N1104</f>
      </c>
      <c r="S1104" s="88" t="str">
        <f>R1104-Q1104</f>
      </c>
      <c r="T1104" s="34" t="str">
        <f>IFERROR(INDEX('Cost_Components'!$R$2:$R$28,MATCH(E1104,'Cost_Components'!$A$2:$A$28,0)),"")</f>
      </c>
      <c r="U1104" s="89" t="str">
        <f>IFERROR(INDEX('Cost_Components'!$Q$2:$Q$28,MATCH(E1104,'Cost_Components'!$A$2:$A$28,0)),"")</f>
      </c>
      <c r="V1104" s="90" t="str">
        <f>1/(1+'Calculation_Assumptions'!$B$5)^(B1104-'Calculation_Assumptions'!$B$2)</f>
      </c>
      <c r="W1104" s="91" t="str">
        <f>Q1104*V1104</f>
      </c>
      <c r="X1104" s="92" t="str">
        <f>R1104*V1104</f>
      </c>
      <c r="Y1104" s="93" t="str">
        <f>S1104*V1104</f>
      </c>
      <c r="Z1104" s="94" t="str">
        <f>IFERROR(INDEX('Cost_Components'!$T$2:$T$28,MATCH(E1104,'Cost_Components'!$A$2:$A$28,0)),"")</f>
      </c>
      <c r="AA1104" s="95" t="str">
        <f>IFERROR(INDEX('Cost_Components'!$U$2:$U$28,MATCH(E1104,'Cost_Components'!$A$2:$A$28,0)),"")</f>
      </c>
      <c r="AB1104" s="96" t="str">
        <f>IFERROR(INDEX('Cost_Components'!$V$2:$V$28,MATCH(E1104,'Cost_Components'!$A$2:$A$28,0)),"")</f>
      </c>
      <c r="AC1104" s="97" t="str">
        <f>IFERROR(INDEX('Cost_Components'!$M$2:$M$28,MATCH(E1104,'Cost_Components'!$A$2:$A$28,0)),"")</f>
      </c>
      <c r="AD1104" s="98" t="str">
        <f>IFERROR(INDEX('Cost_Components'!$N$2:$N$28,MATCH(E1104,'Cost_Components'!$A$2:$A$28,0)),"")</f>
      </c>
      <c r="AE1104" s="34" t="str">
        <f>IFERROR(INDEX('Cost_Components'!$O$2:$O$28,MATCH(E1104,'Cost_Components'!$A$2:$A$28,0)),"")</f>
      </c>
      <c r="AF1104" s="99" t="n">
        <v>681529.809817416</v>
      </c>
      <c r="AG1104" s="100" t="n">
        <v>755736.536371614</v>
      </c>
      <c r="AH1104" s="101" t="str">
        <f>IF(H1104="shared-count-once",COUNTIFS($A$2:$A$1405,A1104,$B$2:$B$1405,B1104,$E$2:$E$1405,E1104),1)</f>
      </c>
      <c r="AI1104" s="102" t="n">
        <v>306964650.16712</v>
      </c>
      <c r="AJ1104" s="103" t="str">
        <f>IF(AI1104=0,"",Q1104/AI1104)</f>
      </c>
      <c r="AK1104" s="104" t="str">
        <f>IF(AI1104=0,"",R1104/AI1104)</f>
      </c>
      <c r="AL1104" s="105" t="str">
        <f>IF(AI1104=0,"",S1104/AI1104)</f>
      </c>
      <c r="AM1104" s="106" t="str">
        <f>IF(AI1104=0,"",Y1104/AI1104)</f>
      </c>
    </row>
    <row r="1105">
      <c r="A1105" t="s">
        <v>115</v>
      </c>
      <c r="B1105" s="73" t="n">
        <v>2036</v>
      </c>
      <c r="C1105" t="s">
        <v>253</v>
      </c>
      <c r="D1105" t="s">
        <v>225</v>
      </c>
      <c r="E1105" s="74" t="s">
        <v>335</v>
      </c>
      <c r="F1105" s="75" t="s">
        <v>336</v>
      </c>
      <c r="G1105" s="76" t="s">
        <v>254</v>
      </c>
      <c r="H1105" s="77" t="s">
        <v>240</v>
      </c>
      <c r="I1105" s="78" t="s">
        <v>215</v>
      </c>
      <c r="J1105" s="79" t="str">
        <f>IFERROR(INDEX('Cost_Components'!$K$2:$K$28,MATCH(E1105,'Cost_Components'!$A$2:$A$28,0)),"")</f>
      </c>
      <c r="K1105" s="80" t="str">
        <f>IF(OR(L1105="",Z1105="",AA1105="",AB1105=""),"",IF(B1105&lt;AA1105,L1105,IF(B1105&gt;AB1105,Z1105,L1105+(Z1105-L1105)*MIN(MAX((B1105-AA1105+1)/MAX(AB1105-AA1105+1,1),0),1))))</f>
      </c>
      <c r="L1105" s="81" t="str">
        <f>IFERROR(INDEX('Cost_Components'!$S$2:$S$28,MATCH(E1105,'Cost_Components'!$A$2:$A$28,0)),"")</f>
      </c>
      <c r="M1105" s="82" t="str">
        <f>IFERROR(INDEX('Cost_Components'!$L$2:$L$28,MATCH(E1105,'Cost_Components'!$A$2:$A$28,0)),"")</f>
      </c>
      <c r="N1105" s="83" t="str">
        <f>IFERROR(INDEX('Cost_Components'!$P$2:$P$28,MATCH(E1105,'Cost_Components'!$A$2:$A$28,0)),"")</f>
      </c>
      <c r="O1105" s="84" t="str">
        <f>AF1105*J1105</f>
      </c>
      <c r="P1105" s="85" t="str">
        <f>AG1105*J1105</f>
      </c>
      <c r="Q1105" s="86" t="str">
        <f>P1105*L1105*M1105*N1105</f>
      </c>
      <c r="R1105" s="87" t="str">
        <f>O1105*K1105*M1105*N1105</f>
      </c>
      <c r="S1105" s="88" t="str">
        <f>R1105-Q1105</f>
      </c>
      <c r="T1105" s="34" t="str">
        <f>IFERROR(INDEX('Cost_Components'!$R$2:$R$28,MATCH(E1105,'Cost_Components'!$A$2:$A$28,0)),"")</f>
      </c>
      <c r="U1105" s="89" t="str">
        <f>IFERROR(INDEX('Cost_Components'!$Q$2:$Q$28,MATCH(E1105,'Cost_Components'!$A$2:$A$28,0)),"")</f>
      </c>
      <c r="V1105" s="90" t="str">
        <f>1/(1+'Calculation_Assumptions'!$B$5)^(B1105-'Calculation_Assumptions'!$B$2)</f>
      </c>
      <c r="W1105" s="91" t="str">
        <f>Q1105*V1105</f>
      </c>
      <c r="X1105" s="92" t="str">
        <f>R1105*V1105</f>
      </c>
      <c r="Y1105" s="93" t="str">
        <f>S1105*V1105</f>
      </c>
      <c r="Z1105" s="94" t="str">
        <f>IFERROR(INDEX('Cost_Components'!$T$2:$T$28,MATCH(E1105,'Cost_Components'!$A$2:$A$28,0)),"")</f>
      </c>
      <c r="AA1105" s="95" t="str">
        <f>IFERROR(INDEX('Cost_Components'!$U$2:$U$28,MATCH(E1105,'Cost_Components'!$A$2:$A$28,0)),"")</f>
      </c>
      <c r="AB1105" s="96" t="str">
        <f>IFERROR(INDEX('Cost_Components'!$V$2:$V$28,MATCH(E1105,'Cost_Components'!$A$2:$A$28,0)),"")</f>
      </c>
      <c r="AC1105" s="97" t="str">
        <f>IFERROR(INDEX('Cost_Components'!$M$2:$M$28,MATCH(E1105,'Cost_Components'!$A$2:$A$28,0)),"")</f>
      </c>
      <c r="AD1105" s="98" t="str">
        <f>IFERROR(INDEX('Cost_Components'!$N$2:$N$28,MATCH(E1105,'Cost_Components'!$A$2:$A$28,0)),"")</f>
      </c>
      <c r="AE1105" s="34" t="str">
        <f>IFERROR(INDEX('Cost_Components'!$O$2:$O$28,MATCH(E1105,'Cost_Components'!$A$2:$A$28,0)),"")</f>
      </c>
      <c r="AF1105" s="99" t="n">
        <v>690077.51701864</v>
      </c>
      <c r="AG1105" s="100" t="n">
        <v>772052.544437039</v>
      </c>
      <c r="AH1105" s="101" t="str">
        <f>IF(H1105="shared-count-once",COUNTIFS($A$2:$A$1405,A1105,$B$2:$B$1405,B1105,$E$2:$E$1405,E1105),1)</f>
      </c>
      <c r="AI1105" s="102" t="n">
        <v>308542769.756622</v>
      </c>
      <c r="AJ1105" s="103" t="str">
        <f>IF(AI1105=0,"",Q1105/AI1105)</f>
      </c>
      <c r="AK1105" s="104" t="str">
        <f>IF(AI1105=0,"",R1105/AI1105)</f>
      </c>
      <c r="AL1105" s="105" t="str">
        <f>IF(AI1105=0,"",S1105/AI1105)</f>
      </c>
      <c r="AM1105" s="106" t="str">
        <f>IF(AI1105=0,"",Y1105/AI1105)</f>
      </c>
    </row>
    <row r="1106">
      <c r="A1106" t="s">
        <v>115</v>
      </c>
      <c r="B1106" s="73" t="n">
        <v>2037</v>
      </c>
      <c r="C1106" t="s">
        <v>253</v>
      </c>
      <c r="D1106" t="s">
        <v>225</v>
      </c>
      <c r="E1106" s="74" t="s">
        <v>335</v>
      </c>
      <c r="F1106" s="75" t="s">
        <v>336</v>
      </c>
      <c r="G1106" s="76" t="s">
        <v>254</v>
      </c>
      <c r="H1106" s="77" t="s">
        <v>240</v>
      </c>
      <c r="I1106" s="78" t="s">
        <v>215</v>
      </c>
      <c r="J1106" s="79" t="str">
        <f>IFERROR(INDEX('Cost_Components'!$K$2:$K$28,MATCH(E1106,'Cost_Components'!$A$2:$A$28,0)),"")</f>
      </c>
      <c r="K1106" s="80" t="str">
        <f>IF(OR(L1106="",Z1106="",AA1106="",AB1106=""),"",IF(B1106&lt;AA1106,L1106,IF(B1106&gt;AB1106,Z1106,L1106+(Z1106-L1106)*MIN(MAX((B1106-AA1106+1)/MAX(AB1106-AA1106+1,1),0),1))))</f>
      </c>
      <c r="L1106" s="81" t="str">
        <f>IFERROR(INDEX('Cost_Components'!$S$2:$S$28,MATCH(E1106,'Cost_Components'!$A$2:$A$28,0)),"")</f>
      </c>
      <c r="M1106" s="82" t="str">
        <f>IFERROR(INDEX('Cost_Components'!$L$2:$L$28,MATCH(E1106,'Cost_Components'!$A$2:$A$28,0)),"")</f>
      </c>
      <c r="N1106" s="83" t="str">
        <f>IFERROR(INDEX('Cost_Components'!$P$2:$P$28,MATCH(E1106,'Cost_Components'!$A$2:$A$28,0)),"")</f>
      </c>
      <c r="O1106" s="84" t="str">
        <f>AF1106*J1106</f>
      </c>
      <c r="P1106" s="85" t="str">
        <f>AG1106*J1106</f>
      </c>
      <c r="Q1106" s="86" t="str">
        <f>P1106*L1106*M1106*N1106</f>
      </c>
      <c r="R1106" s="87" t="str">
        <f>O1106*K1106*M1106*N1106</f>
      </c>
      <c r="S1106" s="88" t="str">
        <f>R1106-Q1106</f>
      </c>
      <c r="T1106" s="34" t="str">
        <f>IFERROR(INDEX('Cost_Components'!$R$2:$R$28,MATCH(E1106,'Cost_Components'!$A$2:$A$28,0)),"")</f>
      </c>
      <c r="U1106" s="89" t="str">
        <f>IFERROR(INDEX('Cost_Components'!$Q$2:$Q$28,MATCH(E1106,'Cost_Components'!$A$2:$A$28,0)),"")</f>
      </c>
      <c r="V1106" s="90" t="str">
        <f>1/(1+'Calculation_Assumptions'!$B$5)^(B1106-'Calculation_Assumptions'!$B$2)</f>
      </c>
      <c r="W1106" s="91" t="str">
        <f>Q1106*V1106</f>
      </c>
      <c r="X1106" s="92" t="str">
        <f>R1106*V1106</f>
      </c>
      <c r="Y1106" s="93" t="str">
        <f>S1106*V1106</f>
      </c>
      <c r="Z1106" s="94" t="str">
        <f>IFERROR(INDEX('Cost_Components'!$T$2:$T$28,MATCH(E1106,'Cost_Components'!$A$2:$A$28,0)),"")</f>
      </c>
      <c r="AA1106" s="95" t="str">
        <f>IFERROR(INDEX('Cost_Components'!$U$2:$U$28,MATCH(E1106,'Cost_Components'!$A$2:$A$28,0)),"")</f>
      </c>
      <c r="AB1106" s="96" t="str">
        <f>IFERROR(INDEX('Cost_Components'!$V$2:$V$28,MATCH(E1106,'Cost_Components'!$A$2:$A$28,0)),"")</f>
      </c>
      <c r="AC1106" s="97" t="str">
        <f>IFERROR(INDEX('Cost_Components'!$M$2:$M$28,MATCH(E1106,'Cost_Components'!$A$2:$A$28,0)),"")</f>
      </c>
      <c r="AD1106" s="98" t="str">
        <f>IFERROR(INDEX('Cost_Components'!$N$2:$N$28,MATCH(E1106,'Cost_Components'!$A$2:$A$28,0)),"")</f>
      </c>
      <c r="AE1106" s="34" t="str">
        <f>IFERROR(INDEX('Cost_Components'!$O$2:$O$28,MATCH(E1106,'Cost_Components'!$A$2:$A$28,0)),"")</f>
      </c>
      <c r="AF1106" s="99" t="n">
        <v>698802.334678503</v>
      </c>
      <c r="AG1106" s="100" t="n">
        <v>788699.427704479</v>
      </c>
      <c r="AH1106" s="101" t="str">
        <f>IF(H1106="shared-count-once",COUNTIFS($A$2:$A$1405,A1106,$B$2:$B$1405,B1106,$E$2:$E$1405,E1106),1)</f>
      </c>
      <c r="AI1106" s="102" t="n">
        <v>310068287.63643</v>
      </c>
      <c r="AJ1106" s="103" t="str">
        <f>IF(AI1106=0,"",Q1106/AI1106)</f>
      </c>
      <c r="AK1106" s="104" t="str">
        <f>IF(AI1106=0,"",R1106/AI1106)</f>
      </c>
      <c r="AL1106" s="105" t="str">
        <f>IF(AI1106=0,"",S1106/AI1106)</f>
      </c>
      <c r="AM1106" s="106" t="str">
        <f>IF(AI1106=0,"",Y1106/AI1106)</f>
      </c>
    </row>
    <row r="1107">
      <c r="A1107" t="s">
        <v>115</v>
      </c>
      <c r="B1107" s="73" t="n">
        <v>2038</v>
      </c>
      <c r="C1107" t="s">
        <v>253</v>
      </c>
      <c r="D1107" t="s">
        <v>225</v>
      </c>
      <c r="E1107" s="74" t="s">
        <v>335</v>
      </c>
      <c r="F1107" s="75" t="s">
        <v>336</v>
      </c>
      <c r="G1107" s="76" t="s">
        <v>254</v>
      </c>
      <c r="H1107" s="77" t="s">
        <v>240</v>
      </c>
      <c r="I1107" s="78" t="s">
        <v>215</v>
      </c>
      <c r="J1107" s="79" t="str">
        <f>IFERROR(INDEX('Cost_Components'!$K$2:$K$28,MATCH(E1107,'Cost_Components'!$A$2:$A$28,0)),"")</f>
      </c>
      <c r="K1107" s="80" t="str">
        <f>IF(OR(L1107="",Z1107="",AA1107="",AB1107=""),"",IF(B1107&lt;AA1107,L1107,IF(B1107&gt;AB1107,Z1107,L1107+(Z1107-L1107)*MIN(MAX((B1107-AA1107+1)/MAX(AB1107-AA1107+1,1),0),1))))</f>
      </c>
      <c r="L1107" s="81" t="str">
        <f>IFERROR(INDEX('Cost_Components'!$S$2:$S$28,MATCH(E1107,'Cost_Components'!$A$2:$A$28,0)),"")</f>
      </c>
      <c r="M1107" s="82" t="str">
        <f>IFERROR(INDEX('Cost_Components'!$L$2:$L$28,MATCH(E1107,'Cost_Components'!$A$2:$A$28,0)),"")</f>
      </c>
      <c r="N1107" s="83" t="str">
        <f>IFERROR(INDEX('Cost_Components'!$P$2:$P$28,MATCH(E1107,'Cost_Components'!$A$2:$A$28,0)),"")</f>
      </c>
      <c r="O1107" s="84" t="str">
        <f>AF1107*J1107</f>
      </c>
      <c r="P1107" s="85" t="str">
        <f>AG1107*J1107</f>
      </c>
      <c r="Q1107" s="86" t="str">
        <f>P1107*L1107*M1107*N1107</f>
      </c>
      <c r="R1107" s="87" t="str">
        <f>O1107*K1107*M1107*N1107</f>
      </c>
      <c r="S1107" s="88" t="str">
        <f>R1107-Q1107</f>
      </c>
      <c r="T1107" s="34" t="str">
        <f>IFERROR(INDEX('Cost_Components'!$R$2:$R$28,MATCH(E1107,'Cost_Components'!$A$2:$A$28,0)),"")</f>
      </c>
      <c r="U1107" s="89" t="str">
        <f>IFERROR(INDEX('Cost_Components'!$Q$2:$Q$28,MATCH(E1107,'Cost_Components'!$A$2:$A$28,0)),"")</f>
      </c>
      <c r="V1107" s="90" t="str">
        <f>1/(1+'Calculation_Assumptions'!$B$5)^(B1107-'Calculation_Assumptions'!$B$2)</f>
      </c>
      <c r="W1107" s="91" t="str">
        <f>Q1107*V1107</f>
      </c>
      <c r="X1107" s="92" t="str">
        <f>R1107*V1107</f>
      </c>
      <c r="Y1107" s="93" t="str">
        <f>S1107*V1107</f>
      </c>
      <c r="Z1107" s="94" t="str">
        <f>IFERROR(INDEX('Cost_Components'!$T$2:$T$28,MATCH(E1107,'Cost_Components'!$A$2:$A$28,0)),"")</f>
      </c>
      <c r="AA1107" s="95" t="str">
        <f>IFERROR(INDEX('Cost_Components'!$U$2:$U$28,MATCH(E1107,'Cost_Components'!$A$2:$A$28,0)),"")</f>
      </c>
      <c r="AB1107" s="96" t="str">
        <f>IFERROR(INDEX('Cost_Components'!$V$2:$V$28,MATCH(E1107,'Cost_Components'!$A$2:$A$28,0)),"")</f>
      </c>
      <c r="AC1107" s="97" t="str">
        <f>IFERROR(INDEX('Cost_Components'!$M$2:$M$28,MATCH(E1107,'Cost_Components'!$A$2:$A$28,0)),"")</f>
      </c>
      <c r="AD1107" s="98" t="str">
        <f>IFERROR(INDEX('Cost_Components'!$N$2:$N$28,MATCH(E1107,'Cost_Components'!$A$2:$A$28,0)),"")</f>
      </c>
      <c r="AE1107" s="34" t="str">
        <f>IFERROR(INDEX('Cost_Components'!$O$2:$O$28,MATCH(E1107,'Cost_Components'!$A$2:$A$28,0)),"")</f>
      </c>
      <c r="AF1107" s="99" t="n">
        <v>709605.333742498</v>
      </c>
      <c r="AG1107" s="100" t="n">
        <v>808000.11118476</v>
      </c>
      <c r="AH1107" s="101" t="str">
        <f>IF(H1107="shared-count-once",COUNTIFS($A$2:$A$1405,A1107,$B$2:$B$1405,B1107,$E$2:$E$1405,E1107),1)</f>
      </c>
      <c r="AI1107" s="102" t="n">
        <v>311532999.13163</v>
      </c>
      <c r="AJ1107" s="103" t="str">
        <f>IF(AI1107=0,"",Q1107/AI1107)</f>
      </c>
      <c r="AK1107" s="104" t="str">
        <f>IF(AI1107=0,"",R1107/AI1107)</f>
      </c>
      <c r="AL1107" s="105" t="str">
        <f>IF(AI1107=0,"",S1107/AI1107)</f>
      </c>
      <c r="AM1107" s="106" t="str">
        <f>IF(AI1107=0,"",Y1107/AI1107)</f>
      </c>
    </row>
    <row r="1108">
      <c r="A1108" t="s">
        <v>115</v>
      </c>
      <c r="B1108" s="73" t="n">
        <v>2039</v>
      </c>
      <c r="C1108" t="s">
        <v>253</v>
      </c>
      <c r="D1108" t="s">
        <v>225</v>
      </c>
      <c r="E1108" s="74" t="s">
        <v>335</v>
      </c>
      <c r="F1108" s="75" t="s">
        <v>336</v>
      </c>
      <c r="G1108" s="76" t="s">
        <v>254</v>
      </c>
      <c r="H1108" s="77" t="s">
        <v>240</v>
      </c>
      <c r="I1108" s="78" t="s">
        <v>215</v>
      </c>
      <c r="J1108" s="79" t="str">
        <f>IFERROR(INDEX('Cost_Components'!$K$2:$K$28,MATCH(E1108,'Cost_Components'!$A$2:$A$28,0)),"")</f>
      </c>
      <c r="K1108" s="80" t="str">
        <f>IF(OR(L1108="",Z1108="",AA1108="",AB1108=""),"",IF(B1108&lt;AA1108,L1108,IF(B1108&gt;AB1108,Z1108,L1108+(Z1108-L1108)*MIN(MAX((B1108-AA1108+1)/MAX(AB1108-AA1108+1,1),0),1))))</f>
      </c>
      <c r="L1108" s="81" t="str">
        <f>IFERROR(INDEX('Cost_Components'!$S$2:$S$28,MATCH(E1108,'Cost_Components'!$A$2:$A$28,0)),"")</f>
      </c>
      <c r="M1108" s="82" t="str">
        <f>IFERROR(INDEX('Cost_Components'!$L$2:$L$28,MATCH(E1108,'Cost_Components'!$A$2:$A$28,0)),"")</f>
      </c>
      <c r="N1108" s="83" t="str">
        <f>IFERROR(INDEX('Cost_Components'!$P$2:$P$28,MATCH(E1108,'Cost_Components'!$A$2:$A$28,0)),"")</f>
      </c>
      <c r="O1108" s="84" t="str">
        <f>AF1108*J1108</f>
      </c>
      <c r="P1108" s="85" t="str">
        <f>AG1108*J1108</f>
      </c>
      <c r="Q1108" s="86" t="str">
        <f>P1108*L1108*M1108*N1108</f>
      </c>
      <c r="R1108" s="87" t="str">
        <f>O1108*K1108*M1108*N1108</f>
      </c>
      <c r="S1108" s="88" t="str">
        <f>R1108-Q1108</f>
      </c>
      <c r="T1108" s="34" t="str">
        <f>IFERROR(INDEX('Cost_Components'!$R$2:$R$28,MATCH(E1108,'Cost_Components'!$A$2:$A$28,0)),"")</f>
      </c>
      <c r="U1108" s="89" t="str">
        <f>IFERROR(INDEX('Cost_Components'!$Q$2:$Q$28,MATCH(E1108,'Cost_Components'!$A$2:$A$28,0)),"")</f>
      </c>
      <c r="V1108" s="90" t="str">
        <f>1/(1+'Calculation_Assumptions'!$B$5)^(B1108-'Calculation_Assumptions'!$B$2)</f>
      </c>
      <c r="W1108" s="91" t="str">
        <f>Q1108*V1108</f>
      </c>
      <c r="X1108" s="92" t="str">
        <f>R1108*V1108</f>
      </c>
      <c r="Y1108" s="93" t="str">
        <f>S1108*V1108</f>
      </c>
      <c r="Z1108" s="94" t="str">
        <f>IFERROR(INDEX('Cost_Components'!$T$2:$T$28,MATCH(E1108,'Cost_Components'!$A$2:$A$28,0)),"")</f>
      </c>
      <c r="AA1108" s="95" t="str">
        <f>IFERROR(INDEX('Cost_Components'!$U$2:$U$28,MATCH(E1108,'Cost_Components'!$A$2:$A$28,0)),"")</f>
      </c>
      <c r="AB1108" s="96" t="str">
        <f>IFERROR(INDEX('Cost_Components'!$V$2:$V$28,MATCH(E1108,'Cost_Components'!$A$2:$A$28,0)),"")</f>
      </c>
      <c r="AC1108" s="97" t="str">
        <f>IFERROR(INDEX('Cost_Components'!$M$2:$M$28,MATCH(E1108,'Cost_Components'!$A$2:$A$28,0)),"")</f>
      </c>
      <c r="AD1108" s="98" t="str">
        <f>IFERROR(INDEX('Cost_Components'!$N$2:$N$28,MATCH(E1108,'Cost_Components'!$A$2:$A$28,0)),"")</f>
      </c>
      <c r="AE1108" s="34" t="str">
        <f>IFERROR(INDEX('Cost_Components'!$O$2:$O$28,MATCH(E1108,'Cost_Components'!$A$2:$A$28,0)),"")</f>
      </c>
      <c r="AF1108" s="99" t="n">
        <v>717505.956801404</v>
      </c>
      <c r="AG1108" s="100" t="n">
        <v>824010.095814517</v>
      </c>
      <c r="AH1108" s="101" t="str">
        <f>IF(H1108="shared-count-once",COUNTIFS($A$2:$A$1405,A1108,$B$2:$B$1405,B1108,$E$2:$E$1405,E1108),1)</f>
      </c>
      <c r="AI1108" s="102" t="n">
        <v>312936391.858479</v>
      </c>
      <c r="AJ1108" s="103" t="str">
        <f>IF(AI1108=0,"",Q1108/AI1108)</f>
      </c>
      <c r="AK1108" s="104" t="str">
        <f>IF(AI1108=0,"",R1108/AI1108)</f>
      </c>
      <c r="AL1108" s="105" t="str">
        <f>IF(AI1108=0,"",S1108/AI1108)</f>
      </c>
      <c r="AM1108" s="106" t="str">
        <f>IF(AI1108=0,"",Y1108/AI1108)</f>
      </c>
    </row>
    <row r="1109">
      <c r="A1109" t="s">
        <v>115</v>
      </c>
      <c r="B1109" s="73" t="n">
        <v>2040</v>
      </c>
      <c r="C1109" t="s">
        <v>253</v>
      </c>
      <c r="D1109" t="s">
        <v>225</v>
      </c>
      <c r="E1109" s="74" t="s">
        <v>335</v>
      </c>
      <c r="F1109" s="75" t="s">
        <v>336</v>
      </c>
      <c r="G1109" s="76" t="s">
        <v>254</v>
      </c>
      <c r="H1109" s="77" t="s">
        <v>240</v>
      </c>
      <c r="I1109" s="78" t="s">
        <v>215</v>
      </c>
      <c r="J1109" s="79" t="str">
        <f>IFERROR(INDEX('Cost_Components'!$K$2:$K$28,MATCH(E1109,'Cost_Components'!$A$2:$A$28,0)),"")</f>
      </c>
      <c r="K1109" s="80" t="str">
        <f>IF(OR(L1109="",Z1109="",AA1109="",AB1109=""),"",IF(B1109&lt;AA1109,L1109,IF(B1109&gt;AB1109,Z1109,L1109+(Z1109-L1109)*MIN(MAX((B1109-AA1109+1)/MAX(AB1109-AA1109+1,1),0),1))))</f>
      </c>
      <c r="L1109" s="81" t="str">
        <f>IFERROR(INDEX('Cost_Components'!$S$2:$S$28,MATCH(E1109,'Cost_Components'!$A$2:$A$28,0)),"")</f>
      </c>
      <c r="M1109" s="82" t="str">
        <f>IFERROR(INDEX('Cost_Components'!$L$2:$L$28,MATCH(E1109,'Cost_Components'!$A$2:$A$28,0)),"")</f>
      </c>
      <c r="N1109" s="83" t="str">
        <f>IFERROR(INDEX('Cost_Components'!$P$2:$P$28,MATCH(E1109,'Cost_Components'!$A$2:$A$28,0)),"")</f>
      </c>
      <c r="O1109" s="84" t="str">
        <f>AF1109*J1109</f>
      </c>
      <c r="P1109" s="85" t="str">
        <f>AG1109*J1109</f>
      </c>
      <c r="Q1109" s="86" t="str">
        <f>P1109*L1109*M1109*N1109</f>
      </c>
      <c r="R1109" s="87" t="str">
        <f>O1109*K1109*M1109*N1109</f>
      </c>
      <c r="S1109" s="88" t="str">
        <f>R1109-Q1109</f>
      </c>
      <c r="T1109" s="34" t="str">
        <f>IFERROR(INDEX('Cost_Components'!$R$2:$R$28,MATCH(E1109,'Cost_Components'!$A$2:$A$28,0)),"")</f>
      </c>
      <c r="U1109" s="89" t="str">
        <f>IFERROR(INDEX('Cost_Components'!$Q$2:$Q$28,MATCH(E1109,'Cost_Components'!$A$2:$A$28,0)),"")</f>
      </c>
      <c r="V1109" s="90" t="str">
        <f>1/(1+'Calculation_Assumptions'!$B$5)^(B1109-'Calculation_Assumptions'!$B$2)</f>
      </c>
      <c r="W1109" s="91" t="str">
        <f>Q1109*V1109</f>
      </c>
      <c r="X1109" s="92" t="str">
        <f>R1109*V1109</f>
      </c>
      <c r="Y1109" s="93" t="str">
        <f>S1109*V1109</f>
      </c>
      <c r="Z1109" s="94" t="str">
        <f>IFERROR(INDEX('Cost_Components'!$T$2:$T$28,MATCH(E1109,'Cost_Components'!$A$2:$A$28,0)),"")</f>
      </c>
      <c r="AA1109" s="95" t="str">
        <f>IFERROR(INDEX('Cost_Components'!$U$2:$U$28,MATCH(E1109,'Cost_Components'!$A$2:$A$28,0)),"")</f>
      </c>
      <c r="AB1109" s="96" t="str">
        <f>IFERROR(INDEX('Cost_Components'!$V$2:$V$28,MATCH(E1109,'Cost_Components'!$A$2:$A$28,0)),"")</f>
      </c>
      <c r="AC1109" s="97" t="str">
        <f>IFERROR(INDEX('Cost_Components'!$M$2:$M$28,MATCH(E1109,'Cost_Components'!$A$2:$A$28,0)),"")</f>
      </c>
      <c r="AD1109" s="98" t="str">
        <f>IFERROR(INDEX('Cost_Components'!$N$2:$N$28,MATCH(E1109,'Cost_Components'!$A$2:$A$28,0)),"")</f>
      </c>
      <c r="AE1109" s="34" t="str">
        <f>IFERROR(INDEX('Cost_Components'!$O$2:$O$28,MATCH(E1109,'Cost_Components'!$A$2:$A$28,0)),"")</f>
      </c>
      <c r="AF1109" s="99" t="n">
        <v>724482.958602455</v>
      </c>
      <c r="AG1109" s="100" t="n">
        <v>839016.813566972</v>
      </c>
      <c r="AH1109" s="101" t="str">
        <f>IF(H1109="shared-count-once",COUNTIFS($A$2:$A$1405,A1109,$B$2:$B$1405,B1109,$E$2:$E$1405,E1109),1)</f>
      </c>
      <c r="AI1109" s="102" t="n">
        <v>314265537.410829</v>
      </c>
      <c r="AJ1109" s="103" t="str">
        <f>IF(AI1109=0,"",Q1109/AI1109)</f>
      </c>
      <c r="AK1109" s="104" t="str">
        <f>IF(AI1109=0,"",R1109/AI1109)</f>
      </c>
      <c r="AL1109" s="105" t="str">
        <f>IF(AI1109=0,"",S1109/AI1109)</f>
      </c>
      <c r="AM1109" s="106" t="str">
        <f>IF(AI1109=0,"",Y1109/AI1109)</f>
      </c>
    </row>
    <row r="1110">
      <c r="A1110" t="s">
        <v>115</v>
      </c>
      <c r="B1110" s="73" t="n">
        <v>2041</v>
      </c>
      <c r="C1110" t="s">
        <v>253</v>
      </c>
      <c r="D1110" t="s">
        <v>225</v>
      </c>
      <c r="E1110" s="74" t="s">
        <v>335</v>
      </c>
      <c r="F1110" s="75" t="s">
        <v>336</v>
      </c>
      <c r="G1110" s="76" t="s">
        <v>254</v>
      </c>
      <c r="H1110" s="77" t="s">
        <v>240</v>
      </c>
      <c r="I1110" s="78" t="s">
        <v>215</v>
      </c>
      <c r="J1110" s="79" t="str">
        <f>IFERROR(INDEX('Cost_Components'!$K$2:$K$28,MATCH(E1110,'Cost_Components'!$A$2:$A$28,0)),"")</f>
      </c>
      <c r="K1110" s="80" t="str">
        <f>IF(OR(L1110="",Z1110="",AA1110="",AB1110=""),"",IF(B1110&lt;AA1110,L1110,IF(B1110&gt;AB1110,Z1110,L1110+(Z1110-L1110)*MIN(MAX((B1110-AA1110+1)/MAX(AB1110-AA1110+1,1),0),1))))</f>
      </c>
      <c r="L1110" s="81" t="str">
        <f>IFERROR(INDEX('Cost_Components'!$S$2:$S$28,MATCH(E1110,'Cost_Components'!$A$2:$A$28,0)),"")</f>
      </c>
      <c r="M1110" s="82" t="str">
        <f>IFERROR(INDEX('Cost_Components'!$L$2:$L$28,MATCH(E1110,'Cost_Components'!$A$2:$A$28,0)),"")</f>
      </c>
      <c r="N1110" s="83" t="str">
        <f>IFERROR(INDEX('Cost_Components'!$P$2:$P$28,MATCH(E1110,'Cost_Components'!$A$2:$A$28,0)),"")</f>
      </c>
      <c r="O1110" s="84" t="str">
        <f>AF1110*J1110</f>
      </c>
      <c r="P1110" s="85" t="str">
        <f>AG1110*J1110</f>
      </c>
      <c r="Q1110" s="86" t="str">
        <f>P1110*L1110*M1110*N1110</f>
      </c>
      <c r="R1110" s="87" t="str">
        <f>O1110*K1110*M1110*N1110</f>
      </c>
      <c r="S1110" s="88" t="str">
        <f>R1110-Q1110</f>
      </c>
      <c r="T1110" s="34" t="str">
        <f>IFERROR(INDEX('Cost_Components'!$R$2:$R$28,MATCH(E1110,'Cost_Components'!$A$2:$A$28,0)),"")</f>
      </c>
      <c r="U1110" s="89" t="str">
        <f>IFERROR(INDEX('Cost_Components'!$Q$2:$Q$28,MATCH(E1110,'Cost_Components'!$A$2:$A$28,0)),"")</f>
      </c>
      <c r="V1110" s="90" t="str">
        <f>1/(1+'Calculation_Assumptions'!$B$5)^(B1110-'Calculation_Assumptions'!$B$2)</f>
      </c>
      <c r="W1110" s="91" t="str">
        <f>Q1110*V1110</f>
      </c>
      <c r="X1110" s="92" t="str">
        <f>R1110*V1110</f>
      </c>
      <c r="Y1110" s="93" t="str">
        <f>S1110*V1110</f>
      </c>
      <c r="Z1110" s="94" t="str">
        <f>IFERROR(INDEX('Cost_Components'!$T$2:$T$28,MATCH(E1110,'Cost_Components'!$A$2:$A$28,0)),"")</f>
      </c>
      <c r="AA1110" s="95" t="str">
        <f>IFERROR(INDEX('Cost_Components'!$U$2:$U$28,MATCH(E1110,'Cost_Components'!$A$2:$A$28,0)),"")</f>
      </c>
      <c r="AB1110" s="96" t="str">
        <f>IFERROR(INDEX('Cost_Components'!$V$2:$V$28,MATCH(E1110,'Cost_Components'!$A$2:$A$28,0)),"")</f>
      </c>
      <c r="AC1110" s="97" t="str">
        <f>IFERROR(INDEX('Cost_Components'!$M$2:$M$28,MATCH(E1110,'Cost_Components'!$A$2:$A$28,0)),"")</f>
      </c>
      <c r="AD1110" s="98" t="str">
        <f>IFERROR(INDEX('Cost_Components'!$N$2:$N$28,MATCH(E1110,'Cost_Components'!$A$2:$A$28,0)),"")</f>
      </c>
      <c r="AE1110" s="34" t="str">
        <f>IFERROR(INDEX('Cost_Components'!$O$2:$O$28,MATCH(E1110,'Cost_Components'!$A$2:$A$28,0)),"")</f>
      </c>
      <c r="AF1110" s="99" t="n">
        <v>732225.180102529</v>
      </c>
      <c r="AG1110" s="100" t="n">
        <v>855004.330864514</v>
      </c>
      <c r="AH1110" s="101" t="str">
        <f>IF(H1110="shared-count-once",COUNTIFS($A$2:$A$1405,A1110,$B$2:$B$1405,B1110,$E$2:$E$1405,E1110),1)</f>
      </c>
      <c r="AI1110" s="102" t="n">
        <v>315525215.312548</v>
      </c>
      <c r="AJ1110" s="103" t="str">
        <f>IF(AI1110=0,"",Q1110/AI1110)</f>
      </c>
      <c r="AK1110" s="104" t="str">
        <f>IF(AI1110=0,"",R1110/AI1110)</f>
      </c>
      <c r="AL1110" s="105" t="str">
        <f>IF(AI1110=0,"",S1110/AI1110)</f>
      </c>
      <c r="AM1110" s="106" t="str">
        <f>IF(AI1110=0,"",Y1110/AI1110)</f>
      </c>
    </row>
    <row r="1111">
      <c r="A1111" t="s">
        <v>115</v>
      </c>
      <c r="B1111" s="73" t="n">
        <v>2042</v>
      </c>
      <c r="C1111" t="s">
        <v>253</v>
      </c>
      <c r="D1111" t="s">
        <v>225</v>
      </c>
      <c r="E1111" s="74" t="s">
        <v>335</v>
      </c>
      <c r="F1111" s="75" t="s">
        <v>336</v>
      </c>
      <c r="G1111" s="76" t="s">
        <v>254</v>
      </c>
      <c r="H1111" s="77" t="s">
        <v>240</v>
      </c>
      <c r="I1111" s="78" t="s">
        <v>215</v>
      </c>
      <c r="J1111" s="79" t="str">
        <f>IFERROR(INDEX('Cost_Components'!$K$2:$K$28,MATCH(E1111,'Cost_Components'!$A$2:$A$28,0)),"")</f>
      </c>
      <c r="K1111" s="80" t="str">
        <f>IF(OR(L1111="",Z1111="",AA1111="",AB1111=""),"",IF(B1111&lt;AA1111,L1111,IF(B1111&gt;AB1111,Z1111,L1111+(Z1111-L1111)*MIN(MAX((B1111-AA1111+1)/MAX(AB1111-AA1111+1,1),0),1))))</f>
      </c>
      <c r="L1111" s="81" t="str">
        <f>IFERROR(INDEX('Cost_Components'!$S$2:$S$28,MATCH(E1111,'Cost_Components'!$A$2:$A$28,0)),"")</f>
      </c>
      <c r="M1111" s="82" t="str">
        <f>IFERROR(INDEX('Cost_Components'!$L$2:$L$28,MATCH(E1111,'Cost_Components'!$A$2:$A$28,0)),"")</f>
      </c>
      <c r="N1111" s="83" t="str">
        <f>IFERROR(INDEX('Cost_Components'!$P$2:$P$28,MATCH(E1111,'Cost_Components'!$A$2:$A$28,0)),"")</f>
      </c>
      <c r="O1111" s="84" t="str">
        <f>AF1111*J1111</f>
      </c>
      <c r="P1111" s="85" t="str">
        <f>AG1111*J1111</f>
      </c>
      <c r="Q1111" s="86" t="str">
        <f>P1111*L1111*M1111*N1111</f>
      </c>
      <c r="R1111" s="87" t="str">
        <f>O1111*K1111*M1111*N1111</f>
      </c>
      <c r="S1111" s="88" t="str">
        <f>R1111-Q1111</f>
      </c>
      <c r="T1111" s="34" t="str">
        <f>IFERROR(INDEX('Cost_Components'!$R$2:$R$28,MATCH(E1111,'Cost_Components'!$A$2:$A$28,0)),"")</f>
      </c>
      <c r="U1111" s="89" t="str">
        <f>IFERROR(INDEX('Cost_Components'!$Q$2:$Q$28,MATCH(E1111,'Cost_Components'!$A$2:$A$28,0)),"")</f>
      </c>
      <c r="V1111" s="90" t="str">
        <f>1/(1+'Calculation_Assumptions'!$B$5)^(B1111-'Calculation_Assumptions'!$B$2)</f>
      </c>
      <c r="W1111" s="91" t="str">
        <f>Q1111*V1111</f>
      </c>
      <c r="X1111" s="92" t="str">
        <f>R1111*V1111</f>
      </c>
      <c r="Y1111" s="93" t="str">
        <f>S1111*V1111</f>
      </c>
      <c r="Z1111" s="94" t="str">
        <f>IFERROR(INDEX('Cost_Components'!$T$2:$T$28,MATCH(E1111,'Cost_Components'!$A$2:$A$28,0)),"")</f>
      </c>
      <c r="AA1111" s="95" t="str">
        <f>IFERROR(INDEX('Cost_Components'!$U$2:$U$28,MATCH(E1111,'Cost_Components'!$A$2:$A$28,0)),"")</f>
      </c>
      <c r="AB1111" s="96" t="str">
        <f>IFERROR(INDEX('Cost_Components'!$V$2:$V$28,MATCH(E1111,'Cost_Components'!$A$2:$A$28,0)),"")</f>
      </c>
      <c r="AC1111" s="97" t="str">
        <f>IFERROR(INDEX('Cost_Components'!$M$2:$M$28,MATCH(E1111,'Cost_Components'!$A$2:$A$28,0)),"")</f>
      </c>
      <c r="AD1111" s="98" t="str">
        <f>IFERROR(INDEX('Cost_Components'!$N$2:$N$28,MATCH(E1111,'Cost_Components'!$A$2:$A$28,0)),"")</f>
      </c>
      <c r="AE1111" s="34" t="str">
        <f>IFERROR(INDEX('Cost_Components'!$O$2:$O$28,MATCH(E1111,'Cost_Components'!$A$2:$A$28,0)),"")</f>
      </c>
      <c r="AF1111" s="99" t="n">
        <v>739713.593942619</v>
      </c>
      <c r="AG1111" s="100" t="n">
        <v>870854.65311905</v>
      </c>
      <c r="AH1111" s="101" t="str">
        <f>IF(H1111="shared-count-once",COUNTIFS($A$2:$A$1405,A1111,$B$2:$B$1405,B1111,$E$2:$E$1405,E1111),1)</f>
      </c>
      <c r="AI1111" s="102" t="n">
        <v>316707694.211882</v>
      </c>
      <c r="AJ1111" s="103" t="str">
        <f>IF(AI1111=0,"",Q1111/AI1111)</f>
      </c>
      <c r="AK1111" s="104" t="str">
        <f>IF(AI1111=0,"",R1111/AI1111)</f>
      </c>
      <c r="AL1111" s="105" t="str">
        <f>IF(AI1111=0,"",S1111/AI1111)</f>
      </c>
      <c r="AM1111" s="106" t="str">
        <f>IF(AI1111=0,"",Y1111/AI1111)</f>
      </c>
    </row>
    <row r="1112">
      <c r="A1112" t="s">
        <v>115</v>
      </c>
      <c r="B1112" s="73" t="n">
        <v>2043</v>
      </c>
      <c r="C1112" t="s">
        <v>253</v>
      </c>
      <c r="D1112" t="s">
        <v>225</v>
      </c>
      <c r="E1112" s="74" t="s">
        <v>335</v>
      </c>
      <c r="F1112" s="75" t="s">
        <v>336</v>
      </c>
      <c r="G1112" s="76" t="s">
        <v>254</v>
      </c>
      <c r="H1112" s="77" t="s">
        <v>240</v>
      </c>
      <c r="I1112" s="78" t="s">
        <v>215</v>
      </c>
      <c r="J1112" s="79" t="str">
        <f>IFERROR(INDEX('Cost_Components'!$K$2:$K$28,MATCH(E1112,'Cost_Components'!$A$2:$A$28,0)),"")</f>
      </c>
      <c r="K1112" s="80" t="str">
        <f>IF(OR(L1112="",Z1112="",AA1112="",AB1112=""),"",IF(B1112&lt;AA1112,L1112,IF(B1112&gt;AB1112,Z1112,L1112+(Z1112-L1112)*MIN(MAX((B1112-AA1112+1)/MAX(AB1112-AA1112+1,1),0),1))))</f>
      </c>
      <c r="L1112" s="81" t="str">
        <f>IFERROR(INDEX('Cost_Components'!$S$2:$S$28,MATCH(E1112,'Cost_Components'!$A$2:$A$28,0)),"")</f>
      </c>
      <c r="M1112" s="82" t="str">
        <f>IFERROR(INDEX('Cost_Components'!$L$2:$L$28,MATCH(E1112,'Cost_Components'!$A$2:$A$28,0)),"")</f>
      </c>
      <c r="N1112" s="83" t="str">
        <f>IFERROR(INDEX('Cost_Components'!$P$2:$P$28,MATCH(E1112,'Cost_Components'!$A$2:$A$28,0)),"")</f>
      </c>
      <c r="O1112" s="84" t="str">
        <f>AF1112*J1112</f>
      </c>
      <c r="P1112" s="85" t="str">
        <f>AG1112*J1112</f>
      </c>
      <c r="Q1112" s="86" t="str">
        <f>P1112*L1112*M1112*N1112</f>
      </c>
      <c r="R1112" s="87" t="str">
        <f>O1112*K1112*M1112*N1112</f>
      </c>
      <c r="S1112" s="88" t="str">
        <f>R1112-Q1112</f>
      </c>
      <c r="T1112" s="34" t="str">
        <f>IFERROR(INDEX('Cost_Components'!$R$2:$R$28,MATCH(E1112,'Cost_Components'!$A$2:$A$28,0)),"")</f>
      </c>
      <c r="U1112" s="89" t="str">
        <f>IFERROR(INDEX('Cost_Components'!$Q$2:$Q$28,MATCH(E1112,'Cost_Components'!$A$2:$A$28,0)),"")</f>
      </c>
      <c r="V1112" s="90" t="str">
        <f>1/(1+'Calculation_Assumptions'!$B$5)^(B1112-'Calculation_Assumptions'!$B$2)</f>
      </c>
      <c r="W1112" s="91" t="str">
        <f>Q1112*V1112</f>
      </c>
      <c r="X1112" s="92" t="str">
        <f>R1112*V1112</f>
      </c>
      <c r="Y1112" s="93" t="str">
        <f>S1112*V1112</f>
      </c>
      <c r="Z1112" s="94" t="str">
        <f>IFERROR(INDEX('Cost_Components'!$T$2:$T$28,MATCH(E1112,'Cost_Components'!$A$2:$A$28,0)),"")</f>
      </c>
      <c r="AA1112" s="95" t="str">
        <f>IFERROR(INDEX('Cost_Components'!$U$2:$U$28,MATCH(E1112,'Cost_Components'!$A$2:$A$28,0)),"")</f>
      </c>
      <c r="AB1112" s="96" t="str">
        <f>IFERROR(INDEX('Cost_Components'!$V$2:$V$28,MATCH(E1112,'Cost_Components'!$A$2:$A$28,0)),"")</f>
      </c>
      <c r="AC1112" s="97" t="str">
        <f>IFERROR(INDEX('Cost_Components'!$M$2:$M$28,MATCH(E1112,'Cost_Components'!$A$2:$A$28,0)),"")</f>
      </c>
      <c r="AD1112" s="98" t="str">
        <f>IFERROR(INDEX('Cost_Components'!$N$2:$N$28,MATCH(E1112,'Cost_Components'!$A$2:$A$28,0)),"")</f>
      </c>
      <c r="AE1112" s="34" t="str">
        <f>IFERROR(INDEX('Cost_Components'!$O$2:$O$28,MATCH(E1112,'Cost_Components'!$A$2:$A$28,0)),"")</f>
      </c>
      <c r="AF1112" s="99" t="n">
        <v>748473.587734909</v>
      </c>
      <c r="AG1112" s="100" t="n">
        <v>888476.956604322</v>
      </c>
      <c r="AH1112" s="101" t="str">
        <f>IF(H1112="shared-count-once",COUNTIFS($A$2:$A$1405,A1112,$B$2:$B$1405,B1112,$E$2:$E$1405,E1112),1)</f>
      </c>
      <c r="AI1112" s="102" t="n">
        <v>317814114.067152</v>
      </c>
      <c r="AJ1112" s="103" t="str">
        <f>IF(AI1112=0,"",Q1112/AI1112)</f>
      </c>
      <c r="AK1112" s="104" t="str">
        <f>IF(AI1112=0,"",R1112/AI1112)</f>
      </c>
      <c r="AL1112" s="105" t="str">
        <f>IF(AI1112=0,"",S1112/AI1112)</f>
      </c>
      <c r="AM1112" s="106" t="str">
        <f>IF(AI1112=0,"",Y1112/AI1112)</f>
      </c>
    </row>
    <row r="1113">
      <c r="A1113" t="s">
        <v>115</v>
      </c>
      <c r="B1113" s="73" t="n">
        <v>2044</v>
      </c>
      <c r="C1113" t="s">
        <v>253</v>
      </c>
      <c r="D1113" t="s">
        <v>225</v>
      </c>
      <c r="E1113" s="74" t="s">
        <v>335</v>
      </c>
      <c r="F1113" s="75" t="s">
        <v>336</v>
      </c>
      <c r="G1113" s="76" t="s">
        <v>254</v>
      </c>
      <c r="H1113" s="77" t="s">
        <v>240</v>
      </c>
      <c r="I1113" s="78" t="s">
        <v>215</v>
      </c>
      <c r="J1113" s="79" t="str">
        <f>IFERROR(INDEX('Cost_Components'!$K$2:$K$28,MATCH(E1113,'Cost_Components'!$A$2:$A$28,0)),"")</f>
      </c>
      <c r="K1113" s="80" t="str">
        <f>IF(OR(L1113="",Z1113="",AA1113="",AB1113=""),"",IF(B1113&lt;AA1113,L1113,IF(B1113&gt;AB1113,Z1113,L1113+(Z1113-L1113)*MIN(MAX((B1113-AA1113+1)/MAX(AB1113-AA1113+1,1),0),1))))</f>
      </c>
      <c r="L1113" s="81" t="str">
        <f>IFERROR(INDEX('Cost_Components'!$S$2:$S$28,MATCH(E1113,'Cost_Components'!$A$2:$A$28,0)),"")</f>
      </c>
      <c r="M1113" s="82" t="str">
        <f>IFERROR(INDEX('Cost_Components'!$L$2:$L$28,MATCH(E1113,'Cost_Components'!$A$2:$A$28,0)),"")</f>
      </c>
      <c r="N1113" s="83" t="str">
        <f>IFERROR(INDEX('Cost_Components'!$P$2:$P$28,MATCH(E1113,'Cost_Components'!$A$2:$A$28,0)),"")</f>
      </c>
      <c r="O1113" s="84" t="str">
        <f>AF1113*J1113</f>
      </c>
      <c r="P1113" s="85" t="str">
        <f>AG1113*J1113</f>
      </c>
      <c r="Q1113" s="86" t="str">
        <f>P1113*L1113*M1113*N1113</f>
      </c>
      <c r="R1113" s="87" t="str">
        <f>O1113*K1113*M1113*N1113</f>
      </c>
      <c r="S1113" s="88" t="str">
        <f>R1113-Q1113</f>
      </c>
      <c r="T1113" s="34" t="str">
        <f>IFERROR(INDEX('Cost_Components'!$R$2:$R$28,MATCH(E1113,'Cost_Components'!$A$2:$A$28,0)),"")</f>
      </c>
      <c r="U1113" s="89" t="str">
        <f>IFERROR(INDEX('Cost_Components'!$Q$2:$Q$28,MATCH(E1113,'Cost_Components'!$A$2:$A$28,0)),"")</f>
      </c>
      <c r="V1113" s="90" t="str">
        <f>1/(1+'Calculation_Assumptions'!$B$5)^(B1113-'Calculation_Assumptions'!$B$2)</f>
      </c>
      <c r="W1113" s="91" t="str">
        <f>Q1113*V1113</f>
      </c>
      <c r="X1113" s="92" t="str">
        <f>R1113*V1113</f>
      </c>
      <c r="Y1113" s="93" t="str">
        <f>S1113*V1113</f>
      </c>
      <c r="Z1113" s="94" t="str">
        <f>IFERROR(INDEX('Cost_Components'!$T$2:$T$28,MATCH(E1113,'Cost_Components'!$A$2:$A$28,0)),"")</f>
      </c>
      <c r="AA1113" s="95" t="str">
        <f>IFERROR(INDEX('Cost_Components'!$U$2:$U$28,MATCH(E1113,'Cost_Components'!$A$2:$A$28,0)),"")</f>
      </c>
      <c r="AB1113" s="96" t="str">
        <f>IFERROR(INDEX('Cost_Components'!$V$2:$V$28,MATCH(E1113,'Cost_Components'!$A$2:$A$28,0)),"")</f>
      </c>
      <c r="AC1113" s="97" t="str">
        <f>IFERROR(INDEX('Cost_Components'!$M$2:$M$28,MATCH(E1113,'Cost_Components'!$A$2:$A$28,0)),"")</f>
      </c>
      <c r="AD1113" s="98" t="str">
        <f>IFERROR(INDEX('Cost_Components'!$N$2:$N$28,MATCH(E1113,'Cost_Components'!$A$2:$A$28,0)),"")</f>
      </c>
      <c r="AE1113" s="34" t="str">
        <f>IFERROR(INDEX('Cost_Components'!$O$2:$O$28,MATCH(E1113,'Cost_Components'!$A$2:$A$28,0)),"")</f>
      </c>
      <c r="AF1113" s="99" t="n">
        <v>754171.474923403</v>
      </c>
      <c r="AG1113" s="100" t="n">
        <v>902457.939865217</v>
      </c>
      <c r="AH1113" s="101" t="str">
        <f>IF(H1113="shared-count-once",COUNTIFS($A$2:$A$1405,A1113,$B$2:$B$1405,B1113,$E$2:$E$1405,E1113),1)</f>
      </c>
      <c r="AI1113" s="102" t="n">
        <v>318840890.732156</v>
      </c>
      <c r="AJ1113" s="103" t="str">
        <f>IF(AI1113=0,"",Q1113/AI1113)</f>
      </c>
      <c r="AK1113" s="104" t="str">
        <f>IF(AI1113=0,"",R1113/AI1113)</f>
      </c>
      <c r="AL1113" s="105" t="str">
        <f>IF(AI1113=0,"",S1113/AI1113)</f>
      </c>
      <c r="AM1113" s="106" t="str">
        <f>IF(AI1113=0,"",Y1113/AI1113)</f>
      </c>
    </row>
    <row r="1114">
      <c r="A1114" t="s">
        <v>115</v>
      </c>
      <c r="B1114" s="73" t="n">
        <v>2045</v>
      </c>
      <c r="C1114" t="s">
        <v>253</v>
      </c>
      <c r="D1114" t="s">
        <v>225</v>
      </c>
      <c r="E1114" s="74" t="s">
        <v>335</v>
      </c>
      <c r="F1114" s="75" t="s">
        <v>336</v>
      </c>
      <c r="G1114" s="76" t="s">
        <v>254</v>
      </c>
      <c r="H1114" s="77" t="s">
        <v>240</v>
      </c>
      <c r="I1114" s="78" t="s">
        <v>215</v>
      </c>
      <c r="J1114" s="79" t="str">
        <f>IFERROR(INDEX('Cost_Components'!$K$2:$K$28,MATCH(E1114,'Cost_Components'!$A$2:$A$28,0)),"")</f>
      </c>
      <c r="K1114" s="80" t="str">
        <f>IF(OR(L1114="",Z1114="",AA1114="",AB1114=""),"",IF(B1114&lt;AA1114,L1114,IF(B1114&gt;AB1114,Z1114,L1114+(Z1114-L1114)*MIN(MAX((B1114-AA1114+1)/MAX(AB1114-AA1114+1,1),0),1))))</f>
      </c>
      <c r="L1114" s="81" t="str">
        <f>IFERROR(INDEX('Cost_Components'!$S$2:$S$28,MATCH(E1114,'Cost_Components'!$A$2:$A$28,0)),"")</f>
      </c>
      <c r="M1114" s="82" t="str">
        <f>IFERROR(INDEX('Cost_Components'!$L$2:$L$28,MATCH(E1114,'Cost_Components'!$A$2:$A$28,0)),"")</f>
      </c>
      <c r="N1114" s="83" t="str">
        <f>IFERROR(INDEX('Cost_Components'!$P$2:$P$28,MATCH(E1114,'Cost_Components'!$A$2:$A$28,0)),"")</f>
      </c>
      <c r="O1114" s="84" t="str">
        <f>AF1114*J1114</f>
      </c>
      <c r="P1114" s="85" t="str">
        <f>AG1114*J1114</f>
      </c>
      <c r="Q1114" s="86" t="str">
        <f>P1114*L1114*M1114*N1114</f>
      </c>
      <c r="R1114" s="87" t="str">
        <f>O1114*K1114*M1114*N1114</f>
      </c>
      <c r="S1114" s="88" t="str">
        <f>R1114-Q1114</f>
      </c>
      <c r="T1114" s="34" t="str">
        <f>IFERROR(INDEX('Cost_Components'!$R$2:$R$28,MATCH(E1114,'Cost_Components'!$A$2:$A$28,0)),"")</f>
      </c>
      <c r="U1114" s="89" t="str">
        <f>IFERROR(INDEX('Cost_Components'!$Q$2:$Q$28,MATCH(E1114,'Cost_Components'!$A$2:$A$28,0)),"")</f>
      </c>
      <c r="V1114" s="90" t="str">
        <f>1/(1+'Calculation_Assumptions'!$B$5)^(B1114-'Calculation_Assumptions'!$B$2)</f>
      </c>
      <c r="W1114" s="91" t="str">
        <f>Q1114*V1114</f>
      </c>
      <c r="X1114" s="92" t="str">
        <f>R1114*V1114</f>
      </c>
      <c r="Y1114" s="93" t="str">
        <f>S1114*V1114</f>
      </c>
      <c r="Z1114" s="94" t="str">
        <f>IFERROR(INDEX('Cost_Components'!$T$2:$T$28,MATCH(E1114,'Cost_Components'!$A$2:$A$28,0)),"")</f>
      </c>
      <c r="AA1114" s="95" t="str">
        <f>IFERROR(INDEX('Cost_Components'!$U$2:$U$28,MATCH(E1114,'Cost_Components'!$A$2:$A$28,0)),"")</f>
      </c>
      <c r="AB1114" s="96" t="str">
        <f>IFERROR(INDEX('Cost_Components'!$V$2:$V$28,MATCH(E1114,'Cost_Components'!$A$2:$A$28,0)),"")</f>
      </c>
      <c r="AC1114" s="97" t="str">
        <f>IFERROR(INDEX('Cost_Components'!$M$2:$M$28,MATCH(E1114,'Cost_Components'!$A$2:$A$28,0)),"")</f>
      </c>
      <c r="AD1114" s="98" t="str">
        <f>IFERROR(INDEX('Cost_Components'!$N$2:$N$28,MATCH(E1114,'Cost_Components'!$A$2:$A$28,0)),"")</f>
      </c>
      <c r="AE1114" s="34" t="str">
        <f>IFERROR(INDEX('Cost_Components'!$O$2:$O$28,MATCH(E1114,'Cost_Components'!$A$2:$A$28,0)),"")</f>
      </c>
      <c r="AF1114" s="99" t="n">
        <v>759578.174194943</v>
      </c>
      <c r="AG1114" s="100" t="n">
        <v>916005.895209318</v>
      </c>
      <c r="AH1114" s="101" t="str">
        <f>IF(H1114="shared-count-once",COUNTIFS($A$2:$A$1405,A1114,$B$2:$B$1405,B1114,$E$2:$E$1405,E1114),1)</f>
      </c>
      <c r="AI1114" s="102" t="n">
        <v>319784682.33108</v>
      </c>
      <c r="AJ1114" s="103" t="str">
        <f>IF(AI1114=0,"",Q1114/AI1114)</f>
      </c>
      <c r="AK1114" s="104" t="str">
        <f>IF(AI1114=0,"",R1114/AI1114)</f>
      </c>
      <c r="AL1114" s="105" t="str">
        <f>IF(AI1114=0,"",S1114/AI1114)</f>
      </c>
      <c r="AM1114" s="106" t="str">
        <f>IF(AI1114=0,"",Y1114/AI1114)</f>
      </c>
    </row>
    <row r="1115">
      <c r="A1115" t="s">
        <v>115</v>
      </c>
      <c r="B1115" s="73" t="n">
        <v>2046</v>
      </c>
      <c r="C1115" t="s">
        <v>253</v>
      </c>
      <c r="D1115" t="s">
        <v>225</v>
      </c>
      <c r="E1115" s="74" t="s">
        <v>335</v>
      </c>
      <c r="F1115" s="75" t="s">
        <v>336</v>
      </c>
      <c r="G1115" s="76" t="s">
        <v>254</v>
      </c>
      <c r="H1115" s="77" t="s">
        <v>240</v>
      </c>
      <c r="I1115" s="78" t="s">
        <v>215</v>
      </c>
      <c r="J1115" s="79" t="str">
        <f>IFERROR(INDEX('Cost_Components'!$K$2:$K$28,MATCH(E1115,'Cost_Components'!$A$2:$A$28,0)),"")</f>
      </c>
      <c r="K1115" s="80" t="str">
        <f>IF(OR(L1115="",Z1115="",AA1115="",AB1115=""),"",IF(B1115&lt;AA1115,L1115,IF(B1115&gt;AB1115,Z1115,L1115+(Z1115-L1115)*MIN(MAX((B1115-AA1115+1)/MAX(AB1115-AA1115+1,1),0),1))))</f>
      </c>
      <c r="L1115" s="81" t="str">
        <f>IFERROR(INDEX('Cost_Components'!$S$2:$S$28,MATCH(E1115,'Cost_Components'!$A$2:$A$28,0)),"")</f>
      </c>
      <c r="M1115" s="82" t="str">
        <f>IFERROR(INDEX('Cost_Components'!$L$2:$L$28,MATCH(E1115,'Cost_Components'!$A$2:$A$28,0)),"")</f>
      </c>
      <c r="N1115" s="83" t="str">
        <f>IFERROR(INDEX('Cost_Components'!$P$2:$P$28,MATCH(E1115,'Cost_Components'!$A$2:$A$28,0)),"")</f>
      </c>
      <c r="O1115" s="84" t="str">
        <f>AF1115*J1115</f>
      </c>
      <c r="P1115" s="85" t="str">
        <f>AG1115*J1115</f>
      </c>
      <c r="Q1115" s="86" t="str">
        <f>P1115*L1115*M1115*N1115</f>
      </c>
      <c r="R1115" s="87" t="str">
        <f>O1115*K1115*M1115*N1115</f>
      </c>
      <c r="S1115" s="88" t="str">
        <f>R1115-Q1115</f>
      </c>
      <c r="T1115" s="34" t="str">
        <f>IFERROR(INDEX('Cost_Components'!$R$2:$R$28,MATCH(E1115,'Cost_Components'!$A$2:$A$28,0)),"")</f>
      </c>
      <c r="U1115" s="89" t="str">
        <f>IFERROR(INDEX('Cost_Components'!$Q$2:$Q$28,MATCH(E1115,'Cost_Components'!$A$2:$A$28,0)),"")</f>
      </c>
      <c r="V1115" s="90" t="str">
        <f>1/(1+'Calculation_Assumptions'!$B$5)^(B1115-'Calculation_Assumptions'!$B$2)</f>
      </c>
      <c r="W1115" s="91" t="str">
        <f>Q1115*V1115</f>
      </c>
      <c r="X1115" s="92" t="str">
        <f>R1115*V1115</f>
      </c>
      <c r="Y1115" s="93" t="str">
        <f>S1115*V1115</f>
      </c>
      <c r="Z1115" s="94" t="str">
        <f>IFERROR(INDEX('Cost_Components'!$T$2:$T$28,MATCH(E1115,'Cost_Components'!$A$2:$A$28,0)),"")</f>
      </c>
      <c r="AA1115" s="95" t="str">
        <f>IFERROR(INDEX('Cost_Components'!$U$2:$U$28,MATCH(E1115,'Cost_Components'!$A$2:$A$28,0)),"")</f>
      </c>
      <c r="AB1115" s="96" t="str">
        <f>IFERROR(INDEX('Cost_Components'!$V$2:$V$28,MATCH(E1115,'Cost_Components'!$A$2:$A$28,0)),"")</f>
      </c>
      <c r="AC1115" s="97" t="str">
        <f>IFERROR(INDEX('Cost_Components'!$M$2:$M$28,MATCH(E1115,'Cost_Components'!$A$2:$A$28,0)),"")</f>
      </c>
      <c r="AD1115" s="98" t="str">
        <f>IFERROR(INDEX('Cost_Components'!$N$2:$N$28,MATCH(E1115,'Cost_Components'!$A$2:$A$28,0)),"")</f>
      </c>
      <c r="AE1115" s="34" t="str">
        <f>IFERROR(INDEX('Cost_Components'!$O$2:$O$28,MATCH(E1115,'Cost_Components'!$A$2:$A$28,0)),"")</f>
      </c>
      <c r="AF1115" s="99" t="n">
        <v>766003.483890145</v>
      </c>
      <c r="AG1115" s="100" t="n">
        <v>930900.823365004</v>
      </c>
      <c r="AH1115" s="101" t="str">
        <f>IF(H1115="shared-count-once",COUNTIFS($A$2:$A$1405,A1115,$B$2:$B$1405,B1115,$E$2:$E$1405,E1115),1)</f>
      </c>
      <c r="AI1115" s="102" t="n">
        <v>320645615.981408</v>
      </c>
      <c r="AJ1115" s="103" t="str">
        <f>IF(AI1115=0,"",Q1115/AI1115)</f>
      </c>
      <c r="AK1115" s="104" t="str">
        <f>IF(AI1115=0,"",R1115/AI1115)</f>
      </c>
      <c r="AL1115" s="105" t="str">
        <f>IF(AI1115=0,"",S1115/AI1115)</f>
      </c>
      <c r="AM1115" s="106" t="str">
        <f>IF(AI1115=0,"",Y1115/AI1115)</f>
      </c>
    </row>
    <row r="1116">
      <c r="A1116" t="s">
        <v>115</v>
      </c>
      <c r="B1116" s="73" t="n">
        <v>2047</v>
      </c>
      <c r="C1116" t="s">
        <v>253</v>
      </c>
      <c r="D1116" t="s">
        <v>225</v>
      </c>
      <c r="E1116" s="74" t="s">
        <v>335</v>
      </c>
      <c r="F1116" s="75" t="s">
        <v>336</v>
      </c>
      <c r="G1116" s="76" t="s">
        <v>254</v>
      </c>
      <c r="H1116" s="77" t="s">
        <v>240</v>
      </c>
      <c r="I1116" s="78" t="s">
        <v>215</v>
      </c>
      <c r="J1116" s="79" t="str">
        <f>IFERROR(INDEX('Cost_Components'!$K$2:$K$28,MATCH(E1116,'Cost_Components'!$A$2:$A$28,0)),"")</f>
      </c>
      <c r="K1116" s="80" t="str">
        <f>IF(OR(L1116="",Z1116="",AA1116="",AB1116=""),"",IF(B1116&lt;AA1116,L1116,IF(B1116&gt;AB1116,Z1116,L1116+(Z1116-L1116)*MIN(MAX((B1116-AA1116+1)/MAX(AB1116-AA1116+1,1),0),1))))</f>
      </c>
      <c r="L1116" s="81" t="str">
        <f>IFERROR(INDEX('Cost_Components'!$S$2:$S$28,MATCH(E1116,'Cost_Components'!$A$2:$A$28,0)),"")</f>
      </c>
      <c r="M1116" s="82" t="str">
        <f>IFERROR(INDEX('Cost_Components'!$L$2:$L$28,MATCH(E1116,'Cost_Components'!$A$2:$A$28,0)),"")</f>
      </c>
      <c r="N1116" s="83" t="str">
        <f>IFERROR(INDEX('Cost_Components'!$P$2:$P$28,MATCH(E1116,'Cost_Components'!$A$2:$A$28,0)),"")</f>
      </c>
      <c r="O1116" s="84" t="str">
        <f>AF1116*J1116</f>
      </c>
      <c r="P1116" s="85" t="str">
        <f>AG1116*J1116</f>
      </c>
      <c r="Q1116" s="86" t="str">
        <f>P1116*L1116*M1116*N1116</f>
      </c>
      <c r="R1116" s="87" t="str">
        <f>O1116*K1116*M1116*N1116</f>
      </c>
      <c r="S1116" s="88" t="str">
        <f>R1116-Q1116</f>
      </c>
      <c r="T1116" s="34" t="str">
        <f>IFERROR(INDEX('Cost_Components'!$R$2:$R$28,MATCH(E1116,'Cost_Components'!$A$2:$A$28,0)),"")</f>
      </c>
      <c r="U1116" s="89" t="str">
        <f>IFERROR(INDEX('Cost_Components'!$Q$2:$Q$28,MATCH(E1116,'Cost_Components'!$A$2:$A$28,0)),"")</f>
      </c>
      <c r="V1116" s="90" t="str">
        <f>1/(1+'Calculation_Assumptions'!$B$5)^(B1116-'Calculation_Assumptions'!$B$2)</f>
      </c>
      <c r="W1116" s="91" t="str">
        <f>Q1116*V1116</f>
      </c>
      <c r="X1116" s="92" t="str">
        <f>R1116*V1116</f>
      </c>
      <c r="Y1116" s="93" t="str">
        <f>S1116*V1116</f>
      </c>
      <c r="Z1116" s="94" t="str">
        <f>IFERROR(INDEX('Cost_Components'!$T$2:$T$28,MATCH(E1116,'Cost_Components'!$A$2:$A$28,0)),"")</f>
      </c>
      <c r="AA1116" s="95" t="str">
        <f>IFERROR(INDEX('Cost_Components'!$U$2:$U$28,MATCH(E1116,'Cost_Components'!$A$2:$A$28,0)),"")</f>
      </c>
      <c r="AB1116" s="96" t="str">
        <f>IFERROR(INDEX('Cost_Components'!$V$2:$V$28,MATCH(E1116,'Cost_Components'!$A$2:$A$28,0)),"")</f>
      </c>
      <c r="AC1116" s="97" t="str">
        <f>IFERROR(INDEX('Cost_Components'!$M$2:$M$28,MATCH(E1116,'Cost_Components'!$A$2:$A$28,0)),"")</f>
      </c>
      <c r="AD1116" s="98" t="str">
        <f>IFERROR(INDEX('Cost_Components'!$N$2:$N$28,MATCH(E1116,'Cost_Components'!$A$2:$A$28,0)),"")</f>
      </c>
      <c r="AE1116" s="34" t="str">
        <f>IFERROR(INDEX('Cost_Components'!$O$2:$O$28,MATCH(E1116,'Cost_Components'!$A$2:$A$28,0)),"")</f>
      </c>
      <c r="AF1116" s="99" t="n">
        <v>771256.843663511</v>
      </c>
      <c r="AG1116" s="100" t="n">
        <v>944617.442249508</v>
      </c>
      <c r="AH1116" s="101" t="str">
        <f>IF(H1116="shared-count-once",COUNTIFS($A$2:$A$1405,A1116,$B$2:$B$1405,B1116,$E$2:$E$1405,E1116),1)</f>
      </c>
      <c r="AI1116" s="102" t="n">
        <v>321429520.522875</v>
      </c>
      <c r="AJ1116" s="103" t="str">
        <f>IF(AI1116=0,"",Q1116/AI1116)</f>
      </c>
      <c r="AK1116" s="104" t="str">
        <f>IF(AI1116=0,"",R1116/AI1116)</f>
      </c>
      <c r="AL1116" s="105" t="str">
        <f>IF(AI1116=0,"",S1116/AI1116)</f>
      </c>
      <c r="AM1116" s="106" t="str">
        <f>IF(AI1116=0,"",Y1116/AI1116)</f>
      </c>
    </row>
    <row r="1117">
      <c r="A1117" t="s">
        <v>115</v>
      </c>
      <c r="B1117" s="73" t="n">
        <v>2048</v>
      </c>
      <c r="C1117" t="s">
        <v>253</v>
      </c>
      <c r="D1117" t="s">
        <v>225</v>
      </c>
      <c r="E1117" s="74" t="s">
        <v>335</v>
      </c>
      <c r="F1117" s="75" t="s">
        <v>336</v>
      </c>
      <c r="G1117" s="76" t="s">
        <v>254</v>
      </c>
      <c r="H1117" s="77" t="s">
        <v>240</v>
      </c>
      <c r="I1117" s="78" t="s">
        <v>215</v>
      </c>
      <c r="J1117" s="79" t="str">
        <f>IFERROR(INDEX('Cost_Components'!$K$2:$K$28,MATCH(E1117,'Cost_Components'!$A$2:$A$28,0)),"")</f>
      </c>
      <c r="K1117" s="80" t="str">
        <f>IF(OR(L1117="",Z1117="",AA1117="",AB1117=""),"",IF(B1117&lt;AA1117,L1117,IF(B1117&gt;AB1117,Z1117,L1117+(Z1117-L1117)*MIN(MAX((B1117-AA1117+1)/MAX(AB1117-AA1117+1,1),0),1))))</f>
      </c>
      <c r="L1117" s="81" t="str">
        <f>IFERROR(INDEX('Cost_Components'!$S$2:$S$28,MATCH(E1117,'Cost_Components'!$A$2:$A$28,0)),"")</f>
      </c>
      <c r="M1117" s="82" t="str">
        <f>IFERROR(INDEX('Cost_Components'!$L$2:$L$28,MATCH(E1117,'Cost_Components'!$A$2:$A$28,0)),"")</f>
      </c>
      <c r="N1117" s="83" t="str">
        <f>IFERROR(INDEX('Cost_Components'!$P$2:$P$28,MATCH(E1117,'Cost_Components'!$A$2:$A$28,0)),"")</f>
      </c>
      <c r="O1117" s="84" t="str">
        <f>AF1117*J1117</f>
      </c>
      <c r="P1117" s="85" t="str">
        <f>AG1117*J1117</f>
      </c>
      <c r="Q1117" s="86" t="str">
        <f>P1117*L1117*M1117*N1117</f>
      </c>
      <c r="R1117" s="87" t="str">
        <f>O1117*K1117*M1117*N1117</f>
      </c>
      <c r="S1117" s="88" t="str">
        <f>R1117-Q1117</f>
      </c>
      <c r="T1117" s="34" t="str">
        <f>IFERROR(INDEX('Cost_Components'!$R$2:$R$28,MATCH(E1117,'Cost_Components'!$A$2:$A$28,0)),"")</f>
      </c>
      <c r="U1117" s="89" t="str">
        <f>IFERROR(INDEX('Cost_Components'!$Q$2:$Q$28,MATCH(E1117,'Cost_Components'!$A$2:$A$28,0)),"")</f>
      </c>
      <c r="V1117" s="90" t="str">
        <f>1/(1+'Calculation_Assumptions'!$B$5)^(B1117-'Calculation_Assumptions'!$B$2)</f>
      </c>
      <c r="W1117" s="91" t="str">
        <f>Q1117*V1117</f>
      </c>
      <c r="X1117" s="92" t="str">
        <f>R1117*V1117</f>
      </c>
      <c r="Y1117" s="93" t="str">
        <f>S1117*V1117</f>
      </c>
      <c r="Z1117" s="94" t="str">
        <f>IFERROR(INDEX('Cost_Components'!$T$2:$T$28,MATCH(E1117,'Cost_Components'!$A$2:$A$28,0)),"")</f>
      </c>
      <c r="AA1117" s="95" t="str">
        <f>IFERROR(INDEX('Cost_Components'!$U$2:$U$28,MATCH(E1117,'Cost_Components'!$A$2:$A$28,0)),"")</f>
      </c>
      <c r="AB1117" s="96" t="str">
        <f>IFERROR(INDEX('Cost_Components'!$V$2:$V$28,MATCH(E1117,'Cost_Components'!$A$2:$A$28,0)),"")</f>
      </c>
      <c r="AC1117" s="97" t="str">
        <f>IFERROR(INDEX('Cost_Components'!$M$2:$M$28,MATCH(E1117,'Cost_Components'!$A$2:$A$28,0)),"")</f>
      </c>
      <c r="AD1117" s="98" t="str">
        <f>IFERROR(INDEX('Cost_Components'!$N$2:$N$28,MATCH(E1117,'Cost_Components'!$A$2:$A$28,0)),"")</f>
      </c>
      <c r="AE1117" s="34" t="str">
        <f>IFERROR(INDEX('Cost_Components'!$O$2:$O$28,MATCH(E1117,'Cost_Components'!$A$2:$A$28,0)),"")</f>
      </c>
      <c r="AF1117" s="99" t="n">
        <v>777744.492688618</v>
      </c>
      <c r="AG1117" s="100" t="n">
        <v>959717.963020851</v>
      </c>
      <c r="AH1117" s="101" t="str">
        <f>IF(H1117="shared-count-once",COUNTIFS($A$2:$A$1405,A1117,$B$2:$B$1405,B1117,$E$2:$E$1405,E1117),1)</f>
      </c>
      <c r="AI1117" s="102" t="n">
        <v>322136832.260161</v>
      </c>
      <c r="AJ1117" s="103" t="str">
        <f>IF(AI1117=0,"",Q1117/AI1117)</f>
      </c>
      <c r="AK1117" s="104" t="str">
        <f>IF(AI1117=0,"",R1117/AI1117)</f>
      </c>
      <c r="AL1117" s="105" t="str">
        <f>IF(AI1117=0,"",S1117/AI1117)</f>
      </c>
      <c r="AM1117" s="106" t="str">
        <f>IF(AI1117=0,"",Y1117/AI1117)</f>
      </c>
    </row>
    <row r="1118">
      <c r="A1118" t="s">
        <v>115</v>
      </c>
      <c r="B1118" s="73" t="n">
        <v>2049</v>
      </c>
      <c r="C1118" t="s">
        <v>253</v>
      </c>
      <c r="D1118" t="s">
        <v>225</v>
      </c>
      <c r="E1118" s="74" t="s">
        <v>335</v>
      </c>
      <c r="F1118" s="75" t="s">
        <v>336</v>
      </c>
      <c r="G1118" s="76" t="s">
        <v>254</v>
      </c>
      <c r="H1118" s="77" t="s">
        <v>240</v>
      </c>
      <c r="I1118" s="78" t="s">
        <v>215</v>
      </c>
      <c r="J1118" s="79" t="str">
        <f>IFERROR(INDEX('Cost_Components'!$K$2:$K$28,MATCH(E1118,'Cost_Components'!$A$2:$A$28,0)),"")</f>
      </c>
      <c r="K1118" s="80" t="str">
        <f>IF(OR(L1118="",Z1118="",AA1118="",AB1118=""),"",IF(B1118&lt;AA1118,L1118,IF(B1118&gt;AB1118,Z1118,L1118+(Z1118-L1118)*MIN(MAX((B1118-AA1118+1)/MAX(AB1118-AA1118+1,1),0),1))))</f>
      </c>
      <c r="L1118" s="81" t="str">
        <f>IFERROR(INDEX('Cost_Components'!$S$2:$S$28,MATCH(E1118,'Cost_Components'!$A$2:$A$28,0)),"")</f>
      </c>
      <c r="M1118" s="82" t="str">
        <f>IFERROR(INDEX('Cost_Components'!$L$2:$L$28,MATCH(E1118,'Cost_Components'!$A$2:$A$28,0)),"")</f>
      </c>
      <c r="N1118" s="83" t="str">
        <f>IFERROR(INDEX('Cost_Components'!$P$2:$P$28,MATCH(E1118,'Cost_Components'!$A$2:$A$28,0)),"")</f>
      </c>
      <c r="O1118" s="84" t="str">
        <f>AF1118*J1118</f>
      </c>
      <c r="P1118" s="85" t="str">
        <f>AG1118*J1118</f>
      </c>
      <c r="Q1118" s="86" t="str">
        <f>P1118*L1118*M1118*N1118</f>
      </c>
      <c r="R1118" s="87" t="str">
        <f>O1118*K1118*M1118*N1118</f>
      </c>
      <c r="S1118" s="88" t="str">
        <f>R1118-Q1118</f>
      </c>
      <c r="T1118" s="34" t="str">
        <f>IFERROR(INDEX('Cost_Components'!$R$2:$R$28,MATCH(E1118,'Cost_Components'!$A$2:$A$28,0)),"")</f>
      </c>
      <c r="U1118" s="89" t="str">
        <f>IFERROR(INDEX('Cost_Components'!$Q$2:$Q$28,MATCH(E1118,'Cost_Components'!$A$2:$A$28,0)),"")</f>
      </c>
      <c r="V1118" s="90" t="str">
        <f>1/(1+'Calculation_Assumptions'!$B$5)^(B1118-'Calculation_Assumptions'!$B$2)</f>
      </c>
      <c r="W1118" s="91" t="str">
        <f>Q1118*V1118</f>
      </c>
      <c r="X1118" s="92" t="str">
        <f>R1118*V1118</f>
      </c>
      <c r="Y1118" s="93" t="str">
        <f>S1118*V1118</f>
      </c>
      <c r="Z1118" s="94" t="str">
        <f>IFERROR(INDEX('Cost_Components'!$T$2:$T$28,MATCH(E1118,'Cost_Components'!$A$2:$A$28,0)),"")</f>
      </c>
      <c r="AA1118" s="95" t="str">
        <f>IFERROR(INDEX('Cost_Components'!$U$2:$U$28,MATCH(E1118,'Cost_Components'!$A$2:$A$28,0)),"")</f>
      </c>
      <c r="AB1118" s="96" t="str">
        <f>IFERROR(INDEX('Cost_Components'!$V$2:$V$28,MATCH(E1118,'Cost_Components'!$A$2:$A$28,0)),"")</f>
      </c>
      <c r="AC1118" s="97" t="str">
        <f>IFERROR(INDEX('Cost_Components'!$M$2:$M$28,MATCH(E1118,'Cost_Components'!$A$2:$A$28,0)),"")</f>
      </c>
      <c r="AD1118" s="98" t="str">
        <f>IFERROR(INDEX('Cost_Components'!$N$2:$N$28,MATCH(E1118,'Cost_Components'!$A$2:$A$28,0)),"")</f>
      </c>
      <c r="AE1118" s="34" t="str">
        <f>IFERROR(INDEX('Cost_Components'!$O$2:$O$28,MATCH(E1118,'Cost_Components'!$A$2:$A$28,0)),"")</f>
      </c>
      <c r="AF1118" s="99" t="n">
        <v>782388.679495523</v>
      </c>
      <c r="AG1118" s="100" t="n">
        <v>972494.074255693</v>
      </c>
      <c r="AH1118" s="101" t="str">
        <f>IF(H1118="shared-count-once",COUNTIFS($A$2:$A$1405,A1118,$B$2:$B$1405,B1118,$E$2:$E$1405,E1118),1)</f>
      </c>
      <c r="AI1118" s="102" t="n">
        <v>322765819.752681</v>
      </c>
      <c r="AJ1118" s="103" t="str">
        <f>IF(AI1118=0,"",Q1118/AI1118)</f>
      </c>
      <c r="AK1118" s="104" t="str">
        <f>IF(AI1118=0,"",R1118/AI1118)</f>
      </c>
      <c r="AL1118" s="105" t="str">
        <f>IF(AI1118=0,"",S1118/AI1118)</f>
      </c>
      <c r="AM1118" s="106" t="str">
        <f>IF(AI1118=0,"",Y1118/AI1118)</f>
      </c>
    </row>
    <row r="1119">
      <c r="A1119" t="s">
        <v>115</v>
      </c>
      <c r="B1119" s="73" t="n">
        <v>2050</v>
      </c>
      <c r="C1119" t="s">
        <v>253</v>
      </c>
      <c r="D1119" t="s">
        <v>225</v>
      </c>
      <c r="E1119" s="74" t="s">
        <v>335</v>
      </c>
      <c r="F1119" s="75" t="s">
        <v>336</v>
      </c>
      <c r="G1119" s="76" t="s">
        <v>254</v>
      </c>
      <c r="H1119" s="77" t="s">
        <v>240</v>
      </c>
      <c r="I1119" s="78" t="s">
        <v>215</v>
      </c>
      <c r="J1119" s="79" t="str">
        <f>IFERROR(INDEX('Cost_Components'!$K$2:$K$28,MATCH(E1119,'Cost_Components'!$A$2:$A$28,0)),"")</f>
      </c>
      <c r="K1119" s="80" t="str">
        <f>IF(OR(L1119="",Z1119="",AA1119="",AB1119=""),"",IF(B1119&lt;AA1119,L1119,IF(B1119&gt;AB1119,Z1119,L1119+(Z1119-L1119)*MIN(MAX((B1119-AA1119+1)/MAX(AB1119-AA1119+1,1),0),1))))</f>
      </c>
      <c r="L1119" s="81" t="str">
        <f>IFERROR(INDEX('Cost_Components'!$S$2:$S$28,MATCH(E1119,'Cost_Components'!$A$2:$A$28,0)),"")</f>
      </c>
      <c r="M1119" s="82" t="str">
        <f>IFERROR(INDEX('Cost_Components'!$L$2:$L$28,MATCH(E1119,'Cost_Components'!$A$2:$A$28,0)),"")</f>
      </c>
      <c r="N1119" s="83" t="str">
        <f>IFERROR(INDEX('Cost_Components'!$P$2:$P$28,MATCH(E1119,'Cost_Components'!$A$2:$A$28,0)),"")</f>
      </c>
      <c r="O1119" s="84" t="str">
        <f>AF1119*J1119</f>
      </c>
      <c r="P1119" s="85" t="str">
        <f>AG1119*J1119</f>
      </c>
      <c r="Q1119" s="86" t="str">
        <f>P1119*L1119*M1119*N1119</f>
      </c>
      <c r="R1119" s="87" t="str">
        <f>O1119*K1119*M1119*N1119</f>
      </c>
      <c r="S1119" s="88" t="str">
        <f>R1119-Q1119</f>
      </c>
      <c r="T1119" s="34" t="str">
        <f>IFERROR(INDEX('Cost_Components'!$R$2:$R$28,MATCH(E1119,'Cost_Components'!$A$2:$A$28,0)),"")</f>
      </c>
      <c r="U1119" s="89" t="str">
        <f>IFERROR(INDEX('Cost_Components'!$Q$2:$Q$28,MATCH(E1119,'Cost_Components'!$A$2:$A$28,0)),"")</f>
      </c>
      <c r="V1119" s="90" t="str">
        <f>1/(1+'Calculation_Assumptions'!$B$5)^(B1119-'Calculation_Assumptions'!$B$2)</f>
      </c>
      <c r="W1119" s="91" t="str">
        <f>Q1119*V1119</f>
      </c>
      <c r="X1119" s="92" t="str">
        <f>R1119*V1119</f>
      </c>
      <c r="Y1119" s="93" t="str">
        <f>S1119*V1119</f>
      </c>
      <c r="Z1119" s="94" t="str">
        <f>IFERROR(INDEX('Cost_Components'!$T$2:$T$28,MATCH(E1119,'Cost_Components'!$A$2:$A$28,0)),"")</f>
      </c>
      <c r="AA1119" s="95" t="str">
        <f>IFERROR(INDEX('Cost_Components'!$U$2:$U$28,MATCH(E1119,'Cost_Components'!$A$2:$A$28,0)),"")</f>
      </c>
      <c r="AB1119" s="96" t="str">
        <f>IFERROR(INDEX('Cost_Components'!$V$2:$V$28,MATCH(E1119,'Cost_Components'!$A$2:$A$28,0)),"")</f>
      </c>
      <c r="AC1119" s="97" t="str">
        <f>IFERROR(INDEX('Cost_Components'!$M$2:$M$28,MATCH(E1119,'Cost_Components'!$A$2:$A$28,0)),"")</f>
      </c>
      <c r="AD1119" s="98" t="str">
        <f>IFERROR(INDEX('Cost_Components'!$N$2:$N$28,MATCH(E1119,'Cost_Components'!$A$2:$A$28,0)),"")</f>
      </c>
      <c r="AE1119" s="34" t="str">
        <f>IFERROR(INDEX('Cost_Components'!$O$2:$O$28,MATCH(E1119,'Cost_Components'!$A$2:$A$28,0)),"")</f>
      </c>
      <c r="AF1119" s="99" t="n">
        <v>786303.071228439</v>
      </c>
      <c r="AG1119" s="100" t="n">
        <v>984268.211433026</v>
      </c>
      <c r="AH1119" s="101" t="str">
        <f>IF(H1119="shared-count-once",COUNTIFS($A$2:$A$1405,A1119,$B$2:$B$1405,B1119,$E$2:$E$1405,E1119),1)</f>
      </c>
      <c r="AI1119" s="102" t="n">
        <v>323312042.563285</v>
      </c>
      <c r="AJ1119" s="103" t="str">
        <f>IF(AI1119=0,"",Q1119/AI1119)</f>
      </c>
      <c r="AK1119" s="104" t="str">
        <f>IF(AI1119=0,"",R1119/AI1119)</f>
      </c>
      <c r="AL1119" s="105" t="str">
        <f>IF(AI1119=0,"",S1119/AI1119)</f>
      </c>
      <c r="AM1119" s="106" t="str">
        <f>IF(AI1119=0,"",Y1119/AI1119)</f>
      </c>
    </row>
    <row r="1120">
      <c r="A1120" t="s">
        <v>115</v>
      </c>
      <c r="B1120" s="73" t="n">
        <v>2025</v>
      </c>
      <c r="C1120" t="s">
        <v>253</v>
      </c>
      <c r="D1120" t="s">
        <v>225</v>
      </c>
      <c r="E1120" s="74" t="s">
        <v>338</v>
      </c>
      <c r="F1120" s="75" t="s">
        <v>339</v>
      </c>
      <c r="G1120" s="76" t="s">
        <v>254</v>
      </c>
      <c r="H1120" s="77" t="s">
        <v>240</v>
      </c>
      <c r="I1120" s="78" t="s">
        <v>304</v>
      </c>
      <c r="J1120" s="79" t="str">
        <f>IFERROR(INDEX('Cost_Components'!$K$2:$K$28,MATCH(E1120,'Cost_Components'!$A$2:$A$28,0)),"")</f>
      </c>
      <c r="K1120" s="80" t="str">
        <f>IF(OR(L1120="",Z1120="",AA1120="",AB1120=""),"",IF(B1120&lt;AA1120,L1120,IF(B1120&gt;AB1120,Z1120,L1120+(Z1120-L1120)*MIN(MAX((B1120-AA1120+1)/MAX(AB1120-AA1120+1,1),0),1))))</f>
      </c>
      <c r="L1120" s="81" t="str">
        <f>IFERROR(INDEX('Cost_Components'!$S$2:$S$28,MATCH(E1120,'Cost_Components'!$A$2:$A$28,0)),"")</f>
      </c>
      <c r="M1120" s="82" t="str">
        <f>IFERROR(INDEX('Cost_Components'!$L$2:$L$28,MATCH(E1120,'Cost_Components'!$A$2:$A$28,0)),"")</f>
      </c>
      <c r="N1120" s="83" t="str">
        <f>IFERROR(INDEX('Cost_Components'!$P$2:$P$28,MATCH(E1120,'Cost_Components'!$A$2:$A$28,0)),"")</f>
      </c>
      <c r="O1120" s="84" t="str">
        <f>AF1120*J1120</f>
      </c>
      <c r="P1120" s="85" t="str">
        <f>AG1120*J1120</f>
      </c>
      <c r="Q1120" s="86" t="str">
        <f>P1120*L1120*M1120*N1120</f>
      </c>
      <c r="R1120" s="87" t="str">
        <f>O1120*K1120*M1120*N1120</f>
      </c>
      <c r="S1120" s="88" t="str">
        <f>R1120-Q1120</f>
      </c>
      <c r="T1120" s="34" t="str">
        <f>IFERROR(INDEX('Cost_Components'!$R$2:$R$28,MATCH(E1120,'Cost_Components'!$A$2:$A$28,0)),"")</f>
      </c>
      <c r="U1120" s="89" t="str">
        <f>IFERROR(INDEX('Cost_Components'!$Q$2:$Q$28,MATCH(E1120,'Cost_Components'!$A$2:$A$28,0)),"")</f>
      </c>
      <c r="V1120" s="90" t="str">
        <f>1/(1+'Calculation_Assumptions'!$B$5)^(B1120-'Calculation_Assumptions'!$B$2)</f>
      </c>
      <c r="W1120" s="91" t="str">
        <f>Q1120*V1120</f>
      </c>
      <c r="X1120" s="92" t="str">
        <f>R1120*V1120</f>
      </c>
      <c r="Y1120" s="93" t="str">
        <f>S1120*V1120</f>
      </c>
      <c r="Z1120" s="94" t="str">
        <f>IFERROR(INDEX('Cost_Components'!$T$2:$T$28,MATCH(E1120,'Cost_Components'!$A$2:$A$28,0)),"")</f>
      </c>
      <c r="AA1120" s="95" t="str">
        <f>IFERROR(INDEX('Cost_Components'!$U$2:$U$28,MATCH(E1120,'Cost_Components'!$A$2:$A$28,0)),"")</f>
      </c>
      <c r="AB1120" s="96" t="str">
        <f>IFERROR(INDEX('Cost_Components'!$V$2:$V$28,MATCH(E1120,'Cost_Components'!$A$2:$A$28,0)),"")</f>
      </c>
      <c r="AC1120" s="97" t="str">
        <f>IFERROR(INDEX('Cost_Components'!$M$2:$M$28,MATCH(E1120,'Cost_Components'!$A$2:$A$28,0)),"")</f>
      </c>
      <c r="AD1120" s="98" t="str">
        <f>IFERROR(INDEX('Cost_Components'!$N$2:$N$28,MATCH(E1120,'Cost_Components'!$A$2:$A$28,0)),"")</f>
      </c>
      <c r="AE1120" s="34" t="str">
        <f>IFERROR(INDEX('Cost_Components'!$O$2:$O$28,MATCH(E1120,'Cost_Components'!$A$2:$A$28,0)),"")</f>
      </c>
      <c r="AF1120" s="99" t="n">
        <v>5186089.75912111</v>
      </c>
      <c r="AG1120" s="100" t="n">
        <v>5189652.73871082</v>
      </c>
      <c r="AH1120" s="101" t="str">
        <f>IF(H1120="shared-count-once",COUNTIFS($A$2:$A$1405,A1120,$B$2:$B$1405,B1120,$E$2:$E$1405,E1120),1)</f>
      </c>
      <c r="AI1120" s="102" t="n">
        <v>288391907.644456</v>
      </c>
      <c r="AJ1120" s="103" t="str">
        <f>IF(AI1120=0,"",Q1120/AI1120)</f>
      </c>
      <c r="AK1120" s="104" t="str">
        <f>IF(AI1120=0,"",R1120/AI1120)</f>
      </c>
      <c r="AL1120" s="105" t="str">
        <f>IF(AI1120=0,"",S1120/AI1120)</f>
      </c>
      <c r="AM1120" s="106" t="str">
        <f>IF(AI1120=0,"",Y1120/AI1120)</f>
      </c>
    </row>
    <row r="1121">
      <c r="A1121" t="s">
        <v>115</v>
      </c>
      <c r="B1121" s="73" t="n">
        <v>2026</v>
      </c>
      <c r="C1121" t="s">
        <v>253</v>
      </c>
      <c r="D1121" t="s">
        <v>225</v>
      </c>
      <c r="E1121" s="74" t="s">
        <v>338</v>
      </c>
      <c r="F1121" s="75" t="s">
        <v>339</v>
      </c>
      <c r="G1121" s="76" t="s">
        <v>254</v>
      </c>
      <c r="H1121" s="77" t="s">
        <v>240</v>
      </c>
      <c r="I1121" s="78" t="s">
        <v>304</v>
      </c>
      <c r="J1121" s="79" t="str">
        <f>IFERROR(INDEX('Cost_Components'!$K$2:$K$28,MATCH(E1121,'Cost_Components'!$A$2:$A$28,0)),"")</f>
      </c>
      <c r="K1121" s="80" t="str">
        <f>IF(OR(L1121="",Z1121="",AA1121="",AB1121=""),"",IF(B1121&lt;AA1121,L1121,IF(B1121&gt;AB1121,Z1121,L1121+(Z1121-L1121)*MIN(MAX((B1121-AA1121+1)/MAX(AB1121-AA1121+1,1),0),1))))</f>
      </c>
      <c r="L1121" s="81" t="str">
        <f>IFERROR(INDEX('Cost_Components'!$S$2:$S$28,MATCH(E1121,'Cost_Components'!$A$2:$A$28,0)),"")</f>
      </c>
      <c r="M1121" s="82" t="str">
        <f>IFERROR(INDEX('Cost_Components'!$L$2:$L$28,MATCH(E1121,'Cost_Components'!$A$2:$A$28,0)),"")</f>
      </c>
      <c r="N1121" s="83" t="str">
        <f>IFERROR(INDEX('Cost_Components'!$P$2:$P$28,MATCH(E1121,'Cost_Components'!$A$2:$A$28,0)),"")</f>
      </c>
      <c r="O1121" s="84" t="str">
        <f>AF1121*J1121</f>
      </c>
      <c r="P1121" s="85" t="str">
        <f>AG1121*J1121</f>
      </c>
      <c r="Q1121" s="86" t="str">
        <f>P1121*L1121*M1121*N1121</f>
      </c>
      <c r="R1121" s="87" t="str">
        <f>O1121*K1121*M1121*N1121</f>
      </c>
      <c r="S1121" s="88" t="str">
        <f>R1121-Q1121</f>
      </c>
      <c r="T1121" s="34" t="str">
        <f>IFERROR(INDEX('Cost_Components'!$R$2:$R$28,MATCH(E1121,'Cost_Components'!$A$2:$A$28,0)),"")</f>
      </c>
      <c r="U1121" s="89" t="str">
        <f>IFERROR(INDEX('Cost_Components'!$Q$2:$Q$28,MATCH(E1121,'Cost_Components'!$A$2:$A$28,0)),"")</f>
      </c>
      <c r="V1121" s="90" t="str">
        <f>1/(1+'Calculation_Assumptions'!$B$5)^(B1121-'Calculation_Assumptions'!$B$2)</f>
      </c>
      <c r="W1121" s="91" t="str">
        <f>Q1121*V1121</f>
      </c>
      <c r="X1121" s="92" t="str">
        <f>R1121*V1121</f>
      </c>
      <c r="Y1121" s="93" t="str">
        <f>S1121*V1121</f>
      </c>
      <c r="Z1121" s="94" t="str">
        <f>IFERROR(INDEX('Cost_Components'!$T$2:$T$28,MATCH(E1121,'Cost_Components'!$A$2:$A$28,0)),"")</f>
      </c>
      <c r="AA1121" s="95" t="str">
        <f>IFERROR(INDEX('Cost_Components'!$U$2:$U$28,MATCH(E1121,'Cost_Components'!$A$2:$A$28,0)),"")</f>
      </c>
      <c r="AB1121" s="96" t="str">
        <f>IFERROR(INDEX('Cost_Components'!$V$2:$V$28,MATCH(E1121,'Cost_Components'!$A$2:$A$28,0)),"")</f>
      </c>
      <c r="AC1121" s="97" t="str">
        <f>IFERROR(INDEX('Cost_Components'!$M$2:$M$28,MATCH(E1121,'Cost_Components'!$A$2:$A$28,0)),"")</f>
      </c>
      <c r="AD1121" s="98" t="str">
        <f>IFERROR(INDEX('Cost_Components'!$N$2:$N$28,MATCH(E1121,'Cost_Components'!$A$2:$A$28,0)),"")</f>
      </c>
      <c r="AE1121" s="34" t="str">
        <f>IFERROR(INDEX('Cost_Components'!$O$2:$O$28,MATCH(E1121,'Cost_Components'!$A$2:$A$28,0)),"")</f>
      </c>
      <c r="AF1121" s="99" t="n">
        <v>5321027.73146346</v>
      </c>
      <c r="AG1121" s="100" t="n">
        <v>5331606.63176609</v>
      </c>
      <c r="AH1121" s="101" t="str">
        <f>IF(H1121="shared-count-once",COUNTIFS($A$2:$A$1405,A1121,$B$2:$B$1405,B1121,$E$2:$E$1405,E1121),1)</f>
      </c>
      <c r="AI1121" s="102" t="n">
        <v>290472130.233437</v>
      </c>
      <c r="AJ1121" s="103" t="str">
        <f>IF(AI1121=0,"",Q1121/AI1121)</f>
      </c>
      <c r="AK1121" s="104" t="str">
        <f>IF(AI1121=0,"",R1121/AI1121)</f>
      </c>
      <c r="AL1121" s="105" t="str">
        <f>IF(AI1121=0,"",S1121/AI1121)</f>
      </c>
      <c r="AM1121" s="106" t="str">
        <f>IF(AI1121=0,"",Y1121/AI1121)</f>
      </c>
    </row>
    <row r="1122">
      <c r="A1122" t="s">
        <v>115</v>
      </c>
      <c r="B1122" s="73" t="n">
        <v>2027</v>
      </c>
      <c r="C1122" t="s">
        <v>253</v>
      </c>
      <c r="D1122" t="s">
        <v>225</v>
      </c>
      <c r="E1122" s="74" t="s">
        <v>338</v>
      </c>
      <c r="F1122" s="75" t="s">
        <v>339</v>
      </c>
      <c r="G1122" s="76" t="s">
        <v>254</v>
      </c>
      <c r="H1122" s="77" t="s">
        <v>240</v>
      </c>
      <c r="I1122" s="78" t="s">
        <v>304</v>
      </c>
      <c r="J1122" s="79" t="str">
        <f>IFERROR(INDEX('Cost_Components'!$K$2:$K$28,MATCH(E1122,'Cost_Components'!$A$2:$A$28,0)),"")</f>
      </c>
      <c r="K1122" s="80" t="str">
        <f>IF(OR(L1122="",Z1122="",AA1122="",AB1122=""),"",IF(B1122&lt;AA1122,L1122,IF(B1122&gt;AB1122,Z1122,L1122+(Z1122-L1122)*MIN(MAX((B1122-AA1122+1)/MAX(AB1122-AA1122+1,1),0),1))))</f>
      </c>
      <c r="L1122" s="81" t="str">
        <f>IFERROR(INDEX('Cost_Components'!$S$2:$S$28,MATCH(E1122,'Cost_Components'!$A$2:$A$28,0)),"")</f>
      </c>
      <c r="M1122" s="82" t="str">
        <f>IFERROR(INDEX('Cost_Components'!$L$2:$L$28,MATCH(E1122,'Cost_Components'!$A$2:$A$28,0)),"")</f>
      </c>
      <c r="N1122" s="83" t="str">
        <f>IFERROR(INDEX('Cost_Components'!$P$2:$P$28,MATCH(E1122,'Cost_Components'!$A$2:$A$28,0)),"")</f>
      </c>
      <c r="O1122" s="84" t="str">
        <f>AF1122*J1122</f>
      </c>
      <c r="P1122" s="85" t="str">
        <f>AG1122*J1122</f>
      </c>
      <c r="Q1122" s="86" t="str">
        <f>P1122*L1122*M1122*N1122</f>
      </c>
      <c r="R1122" s="87" t="str">
        <f>O1122*K1122*M1122*N1122</f>
      </c>
      <c r="S1122" s="88" t="str">
        <f>R1122-Q1122</f>
      </c>
      <c r="T1122" s="34" t="str">
        <f>IFERROR(INDEX('Cost_Components'!$R$2:$R$28,MATCH(E1122,'Cost_Components'!$A$2:$A$28,0)),"")</f>
      </c>
      <c r="U1122" s="89" t="str">
        <f>IFERROR(INDEX('Cost_Components'!$Q$2:$Q$28,MATCH(E1122,'Cost_Components'!$A$2:$A$28,0)),"")</f>
      </c>
      <c r="V1122" s="90" t="str">
        <f>1/(1+'Calculation_Assumptions'!$B$5)^(B1122-'Calculation_Assumptions'!$B$2)</f>
      </c>
      <c r="W1122" s="91" t="str">
        <f>Q1122*V1122</f>
      </c>
      <c r="X1122" s="92" t="str">
        <f>R1122*V1122</f>
      </c>
      <c r="Y1122" s="93" t="str">
        <f>S1122*V1122</f>
      </c>
      <c r="Z1122" s="94" t="str">
        <f>IFERROR(INDEX('Cost_Components'!$T$2:$T$28,MATCH(E1122,'Cost_Components'!$A$2:$A$28,0)),"")</f>
      </c>
      <c r="AA1122" s="95" t="str">
        <f>IFERROR(INDEX('Cost_Components'!$U$2:$U$28,MATCH(E1122,'Cost_Components'!$A$2:$A$28,0)),"")</f>
      </c>
      <c r="AB1122" s="96" t="str">
        <f>IFERROR(INDEX('Cost_Components'!$V$2:$V$28,MATCH(E1122,'Cost_Components'!$A$2:$A$28,0)),"")</f>
      </c>
      <c r="AC1122" s="97" t="str">
        <f>IFERROR(INDEX('Cost_Components'!$M$2:$M$28,MATCH(E1122,'Cost_Components'!$A$2:$A$28,0)),"")</f>
      </c>
      <c r="AD1122" s="98" t="str">
        <f>IFERROR(INDEX('Cost_Components'!$N$2:$N$28,MATCH(E1122,'Cost_Components'!$A$2:$A$28,0)),"")</f>
      </c>
      <c r="AE1122" s="34" t="str">
        <f>IFERROR(INDEX('Cost_Components'!$O$2:$O$28,MATCH(E1122,'Cost_Components'!$A$2:$A$28,0)),"")</f>
      </c>
      <c r="AF1122" s="99" t="n">
        <v>5455517.26343794</v>
      </c>
      <c r="AG1122" s="100" t="n">
        <v>5476440.69085974</v>
      </c>
      <c r="AH1122" s="101" t="str">
        <f>IF(H1122="shared-count-once",COUNTIFS($A$2:$A$1405,A1122,$B$2:$B$1405,B1122,$E$2:$E$1405,E1122),1)</f>
      </c>
      <c r="AI1122" s="102" t="n">
        <v>292505080.826208</v>
      </c>
      <c r="AJ1122" s="103" t="str">
        <f>IF(AI1122=0,"",Q1122/AI1122)</f>
      </c>
      <c r="AK1122" s="104" t="str">
        <f>IF(AI1122=0,"",R1122/AI1122)</f>
      </c>
      <c r="AL1122" s="105" t="str">
        <f>IF(AI1122=0,"",S1122/AI1122)</f>
      </c>
      <c r="AM1122" s="106" t="str">
        <f>IF(AI1122=0,"",Y1122/AI1122)</f>
      </c>
    </row>
    <row r="1123">
      <c r="A1123" t="s">
        <v>115</v>
      </c>
      <c r="B1123" s="73" t="n">
        <v>2028</v>
      </c>
      <c r="C1123" t="s">
        <v>253</v>
      </c>
      <c r="D1123" t="s">
        <v>225</v>
      </c>
      <c r="E1123" s="74" t="s">
        <v>338</v>
      </c>
      <c r="F1123" s="75" t="s">
        <v>339</v>
      </c>
      <c r="G1123" s="76" t="s">
        <v>254</v>
      </c>
      <c r="H1123" s="77" t="s">
        <v>240</v>
      </c>
      <c r="I1123" s="78" t="s">
        <v>304</v>
      </c>
      <c r="J1123" s="79" t="str">
        <f>IFERROR(INDEX('Cost_Components'!$K$2:$K$28,MATCH(E1123,'Cost_Components'!$A$2:$A$28,0)),"")</f>
      </c>
      <c r="K1123" s="80" t="str">
        <f>IF(OR(L1123="",Z1123="",AA1123="",AB1123=""),"",IF(B1123&lt;AA1123,L1123,IF(B1123&gt;AB1123,Z1123,L1123+(Z1123-L1123)*MIN(MAX((B1123-AA1123+1)/MAX(AB1123-AA1123+1,1),0),1))))</f>
      </c>
      <c r="L1123" s="81" t="str">
        <f>IFERROR(INDEX('Cost_Components'!$S$2:$S$28,MATCH(E1123,'Cost_Components'!$A$2:$A$28,0)),"")</f>
      </c>
      <c r="M1123" s="82" t="str">
        <f>IFERROR(INDEX('Cost_Components'!$L$2:$L$28,MATCH(E1123,'Cost_Components'!$A$2:$A$28,0)),"")</f>
      </c>
      <c r="N1123" s="83" t="str">
        <f>IFERROR(INDEX('Cost_Components'!$P$2:$P$28,MATCH(E1123,'Cost_Components'!$A$2:$A$28,0)),"")</f>
      </c>
      <c r="O1123" s="84" t="str">
        <f>AF1123*J1123</f>
      </c>
      <c r="P1123" s="85" t="str">
        <f>AG1123*J1123</f>
      </c>
      <c r="Q1123" s="86" t="str">
        <f>P1123*L1123*M1123*N1123</f>
      </c>
      <c r="R1123" s="87" t="str">
        <f>O1123*K1123*M1123*N1123</f>
      </c>
      <c r="S1123" s="88" t="str">
        <f>R1123-Q1123</f>
      </c>
      <c r="T1123" s="34" t="str">
        <f>IFERROR(INDEX('Cost_Components'!$R$2:$R$28,MATCH(E1123,'Cost_Components'!$A$2:$A$28,0)),"")</f>
      </c>
      <c r="U1123" s="89" t="str">
        <f>IFERROR(INDEX('Cost_Components'!$Q$2:$Q$28,MATCH(E1123,'Cost_Components'!$A$2:$A$28,0)),"")</f>
      </c>
      <c r="V1123" s="90" t="str">
        <f>1/(1+'Calculation_Assumptions'!$B$5)^(B1123-'Calculation_Assumptions'!$B$2)</f>
      </c>
      <c r="W1123" s="91" t="str">
        <f>Q1123*V1123</f>
      </c>
      <c r="X1123" s="92" t="str">
        <f>R1123*V1123</f>
      </c>
      <c r="Y1123" s="93" t="str">
        <f>S1123*V1123</f>
      </c>
      <c r="Z1123" s="94" t="str">
        <f>IFERROR(INDEX('Cost_Components'!$T$2:$T$28,MATCH(E1123,'Cost_Components'!$A$2:$A$28,0)),"")</f>
      </c>
      <c r="AA1123" s="95" t="str">
        <f>IFERROR(INDEX('Cost_Components'!$U$2:$U$28,MATCH(E1123,'Cost_Components'!$A$2:$A$28,0)),"")</f>
      </c>
      <c r="AB1123" s="96" t="str">
        <f>IFERROR(INDEX('Cost_Components'!$V$2:$V$28,MATCH(E1123,'Cost_Components'!$A$2:$A$28,0)),"")</f>
      </c>
      <c r="AC1123" s="97" t="str">
        <f>IFERROR(INDEX('Cost_Components'!$M$2:$M$28,MATCH(E1123,'Cost_Components'!$A$2:$A$28,0)),"")</f>
      </c>
      <c r="AD1123" s="98" t="str">
        <f>IFERROR(INDEX('Cost_Components'!$N$2:$N$28,MATCH(E1123,'Cost_Components'!$A$2:$A$28,0)),"")</f>
      </c>
      <c r="AE1123" s="34" t="str">
        <f>IFERROR(INDEX('Cost_Components'!$O$2:$O$28,MATCH(E1123,'Cost_Components'!$A$2:$A$28,0)),"")</f>
      </c>
      <c r="AF1123" s="99" t="n">
        <v>5586668.15661908</v>
      </c>
      <c r="AG1123" s="100" t="n">
        <v>5621302.83286355</v>
      </c>
      <c r="AH1123" s="101" t="str">
        <f>IF(H1123="shared-count-once",COUNTIFS($A$2:$A$1405,A1123,$B$2:$B$1405,B1123,$E$2:$E$1405,E1123),1)</f>
      </c>
      <c r="AI1123" s="102" t="n">
        <v>294484707.921554</v>
      </c>
      <c r="AJ1123" s="103" t="str">
        <f>IF(AI1123=0,"",Q1123/AI1123)</f>
      </c>
      <c r="AK1123" s="104" t="str">
        <f>IF(AI1123=0,"",R1123/AI1123)</f>
      </c>
      <c r="AL1123" s="105" t="str">
        <f>IF(AI1123=0,"",S1123/AI1123)</f>
      </c>
      <c r="AM1123" s="106" t="str">
        <f>IF(AI1123=0,"",Y1123/AI1123)</f>
      </c>
    </row>
    <row r="1124">
      <c r="A1124" t="s">
        <v>115</v>
      </c>
      <c r="B1124" s="73" t="n">
        <v>2029</v>
      </c>
      <c r="C1124" t="s">
        <v>253</v>
      </c>
      <c r="D1124" t="s">
        <v>225</v>
      </c>
      <c r="E1124" s="74" t="s">
        <v>338</v>
      </c>
      <c r="F1124" s="75" t="s">
        <v>339</v>
      </c>
      <c r="G1124" s="76" t="s">
        <v>254</v>
      </c>
      <c r="H1124" s="77" t="s">
        <v>240</v>
      </c>
      <c r="I1124" s="78" t="s">
        <v>304</v>
      </c>
      <c r="J1124" s="79" t="str">
        <f>IFERROR(INDEX('Cost_Components'!$K$2:$K$28,MATCH(E1124,'Cost_Components'!$A$2:$A$28,0)),"")</f>
      </c>
      <c r="K1124" s="80" t="str">
        <f>IF(OR(L1124="",Z1124="",AA1124="",AB1124=""),"",IF(B1124&lt;AA1124,L1124,IF(B1124&gt;AB1124,Z1124,L1124+(Z1124-L1124)*MIN(MAX((B1124-AA1124+1)/MAX(AB1124-AA1124+1,1),0),1))))</f>
      </c>
      <c r="L1124" s="81" t="str">
        <f>IFERROR(INDEX('Cost_Components'!$S$2:$S$28,MATCH(E1124,'Cost_Components'!$A$2:$A$28,0)),"")</f>
      </c>
      <c r="M1124" s="82" t="str">
        <f>IFERROR(INDEX('Cost_Components'!$L$2:$L$28,MATCH(E1124,'Cost_Components'!$A$2:$A$28,0)),"")</f>
      </c>
      <c r="N1124" s="83" t="str">
        <f>IFERROR(INDEX('Cost_Components'!$P$2:$P$28,MATCH(E1124,'Cost_Components'!$A$2:$A$28,0)),"")</f>
      </c>
      <c r="O1124" s="84" t="str">
        <f>AF1124*J1124</f>
      </c>
      <c r="P1124" s="85" t="str">
        <f>AG1124*J1124</f>
      </c>
      <c r="Q1124" s="86" t="str">
        <f>P1124*L1124*M1124*N1124</f>
      </c>
      <c r="R1124" s="87" t="str">
        <f>O1124*K1124*M1124*N1124</f>
      </c>
      <c r="S1124" s="88" t="str">
        <f>R1124-Q1124</f>
      </c>
      <c r="T1124" s="34" t="str">
        <f>IFERROR(INDEX('Cost_Components'!$R$2:$R$28,MATCH(E1124,'Cost_Components'!$A$2:$A$28,0)),"")</f>
      </c>
      <c r="U1124" s="89" t="str">
        <f>IFERROR(INDEX('Cost_Components'!$Q$2:$Q$28,MATCH(E1124,'Cost_Components'!$A$2:$A$28,0)),"")</f>
      </c>
      <c r="V1124" s="90" t="str">
        <f>1/(1+'Calculation_Assumptions'!$B$5)^(B1124-'Calculation_Assumptions'!$B$2)</f>
      </c>
      <c r="W1124" s="91" t="str">
        <f>Q1124*V1124</f>
      </c>
      <c r="X1124" s="92" t="str">
        <f>R1124*V1124</f>
      </c>
      <c r="Y1124" s="93" t="str">
        <f>S1124*V1124</f>
      </c>
      <c r="Z1124" s="94" t="str">
        <f>IFERROR(INDEX('Cost_Components'!$T$2:$T$28,MATCH(E1124,'Cost_Components'!$A$2:$A$28,0)),"")</f>
      </c>
      <c r="AA1124" s="95" t="str">
        <f>IFERROR(INDEX('Cost_Components'!$U$2:$U$28,MATCH(E1124,'Cost_Components'!$A$2:$A$28,0)),"")</f>
      </c>
      <c r="AB1124" s="96" t="str">
        <f>IFERROR(INDEX('Cost_Components'!$V$2:$V$28,MATCH(E1124,'Cost_Components'!$A$2:$A$28,0)),"")</f>
      </c>
      <c r="AC1124" s="97" t="str">
        <f>IFERROR(INDEX('Cost_Components'!$M$2:$M$28,MATCH(E1124,'Cost_Components'!$A$2:$A$28,0)),"")</f>
      </c>
      <c r="AD1124" s="98" t="str">
        <f>IFERROR(INDEX('Cost_Components'!$N$2:$N$28,MATCH(E1124,'Cost_Components'!$A$2:$A$28,0)),"")</f>
      </c>
      <c r="AE1124" s="34" t="str">
        <f>IFERROR(INDEX('Cost_Components'!$O$2:$O$28,MATCH(E1124,'Cost_Components'!$A$2:$A$28,0)),"")</f>
      </c>
      <c r="AF1124" s="99" t="n">
        <v>5715522.99359021</v>
      </c>
      <c r="AG1124" s="100" t="n">
        <v>5766968.1668583</v>
      </c>
      <c r="AH1124" s="101" t="str">
        <f>IF(H1124="shared-count-once",COUNTIFS($A$2:$A$1405,A1124,$B$2:$B$1405,B1124,$E$2:$E$1405,E1124),1)</f>
      </c>
      <c r="AI1124" s="102" t="n">
        <v>296414030.31143</v>
      </c>
      <c r="AJ1124" s="103" t="str">
        <f>IF(AI1124=0,"",Q1124/AI1124)</f>
      </c>
      <c r="AK1124" s="104" t="str">
        <f>IF(AI1124=0,"",R1124/AI1124)</f>
      </c>
      <c r="AL1124" s="105" t="str">
        <f>IF(AI1124=0,"",S1124/AI1124)</f>
      </c>
      <c r="AM1124" s="106" t="str">
        <f>IF(AI1124=0,"",Y1124/AI1124)</f>
      </c>
    </row>
    <row r="1125">
      <c r="A1125" t="s">
        <v>115</v>
      </c>
      <c r="B1125" s="73" t="n">
        <v>2030</v>
      </c>
      <c r="C1125" t="s">
        <v>253</v>
      </c>
      <c r="D1125" t="s">
        <v>225</v>
      </c>
      <c r="E1125" s="74" t="s">
        <v>338</v>
      </c>
      <c r="F1125" s="75" t="s">
        <v>339</v>
      </c>
      <c r="G1125" s="76" t="s">
        <v>254</v>
      </c>
      <c r="H1125" s="77" t="s">
        <v>240</v>
      </c>
      <c r="I1125" s="78" t="s">
        <v>304</v>
      </c>
      <c r="J1125" s="79" t="str">
        <f>IFERROR(INDEX('Cost_Components'!$K$2:$K$28,MATCH(E1125,'Cost_Components'!$A$2:$A$28,0)),"")</f>
      </c>
      <c r="K1125" s="80" t="str">
        <f>IF(OR(L1125="",Z1125="",AA1125="",AB1125=""),"",IF(B1125&lt;AA1125,L1125,IF(B1125&gt;AB1125,Z1125,L1125+(Z1125-L1125)*MIN(MAX((B1125-AA1125+1)/MAX(AB1125-AA1125+1,1),0),1))))</f>
      </c>
      <c r="L1125" s="81" t="str">
        <f>IFERROR(INDEX('Cost_Components'!$S$2:$S$28,MATCH(E1125,'Cost_Components'!$A$2:$A$28,0)),"")</f>
      </c>
      <c r="M1125" s="82" t="str">
        <f>IFERROR(INDEX('Cost_Components'!$L$2:$L$28,MATCH(E1125,'Cost_Components'!$A$2:$A$28,0)),"")</f>
      </c>
      <c r="N1125" s="83" t="str">
        <f>IFERROR(INDEX('Cost_Components'!$P$2:$P$28,MATCH(E1125,'Cost_Components'!$A$2:$A$28,0)),"")</f>
      </c>
      <c r="O1125" s="84" t="str">
        <f>AF1125*J1125</f>
      </c>
      <c r="P1125" s="85" t="str">
        <f>AG1125*J1125</f>
      </c>
      <c r="Q1125" s="86" t="str">
        <f>P1125*L1125*M1125*N1125</f>
      </c>
      <c r="R1125" s="87" t="str">
        <f>O1125*K1125*M1125*N1125</f>
      </c>
      <c r="S1125" s="88" t="str">
        <f>R1125-Q1125</f>
      </c>
      <c r="T1125" s="34" t="str">
        <f>IFERROR(INDEX('Cost_Components'!$R$2:$R$28,MATCH(E1125,'Cost_Components'!$A$2:$A$28,0)),"")</f>
      </c>
      <c r="U1125" s="89" t="str">
        <f>IFERROR(INDEX('Cost_Components'!$Q$2:$Q$28,MATCH(E1125,'Cost_Components'!$A$2:$A$28,0)),"")</f>
      </c>
      <c r="V1125" s="90" t="str">
        <f>1/(1+'Calculation_Assumptions'!$B$5)^(B1125-'Calculation_Assumptions'!$B$2)</f>
      </c>
      <c r="W1125" s="91" t="str">
        <f>Q1125*V1125</f>
      </c>
      <c r="X1125" s="92" t="str">
        <f>R1125*V1125</f>
      </c>
      <c r="Y1125" s="93" t="str">
        <f>S1125*V1125</f>
      </c>
      <c r="Z1125" s="94" t="str">
        <f>IFERROR(INDEX('Cost_Components'!$T$2:$T$28,MATCH(E1125,'Cost_Components'!$A$2:$A$28,0)),"")</f>
      </c>
      <c r="AA1125" s="95" t="str">
        <f>IFERROR(INDEX('Cost_Components'!$U$2:$U$28,MATCH(E1125,'Cost_Components'!$A$2:$A$28,0)),"")</f>
      </c>
      <c r="AB1125" s="96" t="str">
        <f>IFERROR(INDEX('Cost_Components'!$V$2:$V$28,MATCH(E1125,'Cost_Components'!$A$2:$A$28,0)),"")</f>
      </c>
      <c r="AC1125" s="97" t="str">
        <f>IFERROR(INDEX('Cost_Components'!$M$2:$M$28,MATCH(E1125,'Cost_Components'!$A$2:$A$28,0)),"")</f>
      </c>
      <c r="AD1125" s="98" t="str">
        <f>IFERROR(INDEX('Cost_Components'!$N$2:$N$28,MATCH(E1125,'Cost_Components'!$A$2:$A$28,0)),"")</f>
      </c>
      <c r="AE1125" s="34" t="str">
        <f>IFERROR(INDEX('Cost_Components'!$O$2:$O$28,MATCH(E1125,'Cost_Components'!$A$2:$A$28,0)),"")</f>
      </c>
      <c r="AF1125" s="99" t="n">
        <v>5842325.53107864</v>
      </c>
      <c r="AG1125" s="100" t="n">
        <v>5913493.5628833</v>
      </c>
      <c r="AH1125" s="101" t="str">
        <f>IF(H1125="shared-count-once",COUNTIFS($A$2:$A$1405,A1125,$B$2:$B$1405,B1125,$E$2:$E$1405,E1125),1)</f>
      </c>
      <c r="AI1125" s="102" t="n">
        <v>298289404.664994</v>
      </c>
      <c r="AJ1125" s="103" t="str">
        <f>IF(AI1125=0,"",Q1125/AI1125)</f>
      </c>
      <c r="AK1125" s="104" t="str">
        <f>IF(AI1125=0,"",R1125/AI1125)</f>
      </c>
      <c r="AL1125" s="105" t="str">
        <f>IF(AI1125=0,"",S1125/AI1125)</f>
      </c>
      <c r="AM1125" s="106" t="str">
        <f>IF(AI1125=0,"",Y1125/AI1125)</f>
      </c>
    </row>
    <row r="1126">
      <c r="A1126" t="s">
        <v>115</v>
      </c>
      <c r="B1126" s="73" t="n">
        <v>2031</v>
      </c>
      <c r="C1126" t="s">
        <v>253</v>
      </c>
      <c r="D1126" t="s">
        <v>225</v>
      </c>
      <c r="E1126" s="74" t="s">
        <v>338</v>
      </c>
      <c r="F1126" s="75" t="s">
        <v>339</v>
      </c>
      <c r="G1126" s="76" t="s">
        <v>254</v>
      </c>
      <c r="H1126" s="77" t="s">
        <v>240</v>
      </c>
      <c r="I1126" s="78" t="s">
        <v>304</v>
      </c>
      <c r="J1126" s="79" t="str">
        <f>IFERROR(INDEX('Cost_Components'!$K$2:$K$28,MATCH(E1126,'Cost_Components'!$A$2:$A$28,0)),"")</f>
      </c>
      <c r="K1126" s="80" t="str">
        <f>IF(OR(L1126="",Z1126="",AA1126="",AB1126=""),"",IF(B1126&lt;AA1126,L1126,IF(B1126&gt;AB1126,Z1126,L1126+(Z1126-L1126)*MIN(MAX((B1126-AA1126+1)/MAX(AB1126-AA1126+1,1),0),1))))</f>
      </c>
      <c r="L1126" s="81" t="str">
        <f>IFERROR(INDEX('Cost_Components'!$S$2:$S$28,MATCH(E1126,'Cost_Components'!$A$2:$A$28,0)),"")</f>
      </c>
      <c r="M1126" s="82" t="str">
        <f>IFERROR(INDEX('Cost_Components'!$L$2:$L$28,MATCH(E1126,'Cost_Components'!$A$2:$A$28,0)),"")</f>
      </c>
      <c r="N1126" s="83" t="str">
        <f>IFERROR(INDEX('Cost_Components'!$P$2:$P$28,MATCH(E1126,'Cost_Components'!$A$2:$A$28,0)),"")</f>
      </c>
      <c r="O1126" s="84" t="str">
        <f>AF1126*J1126</f>
      </c>
      <c r="P1126" s="85" t="str">
        <f>AG1126*J1126</f>
      </c>
      <c r="Q1126" s="86" t="str">
        <f>P1126*L1126*M1126*N1126</f>
      </c>
      <c r="R1126" s="87" t="str">
        <f>O1126*K1126*M1126*N1126</f>
      </c>
      <c r="S1126" s="88" t="str">
        <f>R1126-Q1126</f>
      </c>
      <c r="T1126" s="34" t="str">
        <f>IFERROR(INDEX('Cost_Components'!$R$2:$R$28,MATCH(E1126,'Cost_Components'!$A$2:$A$28,0)),"")</f>
      </c>
      <c r="U1126" s="89" t="str">
        <f>IFERROR(INDEX('Cost_Components'!$Q$2:$Q$28,MATCH(E1126,'Cost_Components'!$A$2:$A$28,0)),"")</f>
      </c>
      <c r="V1126" s="90" t="str">
        <f>1/(1+'Calculation_Assumptions'!$B$5)^(B1126-'Calculation_Assumptions'!$B$2)</f>
      </c>
      <c r="W1126" s="91" t="str">
        <f>Q1126*V1126</f>
      </c>
      <c r="X1126" s="92" t="str">
        <f>R1126*V1126</f>
      </c>
      <c r="Y1126" s="93" t="str">
        <f>S1126*V1126</f>
      </c>
      <c r="Z1126" s="94" t="str">
        <f>IFERROR(INDEX('Cost_Components'!$T$2:$T$28,MATCH(E1126,'Cost_Components'!$A$2:$A$28,0)),"")</f>
      </c>
      <c r="AA1126" s="95" t="str">
        <f>IFERROR(INDEX('Cost_Components'!$U$2:$U$28,MATCH(E1126,'Cost_Components'!$A$2:$A$28,0)),"")</f>
      </c>
      <c r="AB1126" s="96" t="str">
        <f>IFERROR(INDEX('Cost_Components'!$V$2:$V$28,MATCH(E1126,'Cost_Components'!$A$2:$A$28,0)),"")</f>
      </c>
      <c r="AC1126" s="97" t="str">
        <f>IFERROR(INDEX('Cost_Components'!$M$2:$M$28,MATCH(E1126,'Cost_Components'!$A$2:$A$28,0)),"")</f>
      </c>
      <c r="AD1126" s="98" t="str">
        <f>IFERROR(INDEX('Cost_Components'!$N$2:$N$28,MATCH(E1126,'Cost_Components'!$A$2:$A$28,0)),"")</f>
      </c>
      <c r="AE1126" s="34" t="str">
        <f>IFERROR(INDEX('Cost_Components'!$O$2:$O$28,MATCH(E1126,'Cost_Components'!$A$2:$A$28,0)),"")</f>
      </c>
      <c r="AF1126" s="99" t="n">
        <v>5967190.1001152</v>
      </c>
      <c r="AG1126" s="100" t="n">
        <v>6060891.79023451</v>
      </c>
      <c r="AH1126" s="101" t="str">
        <f>IF(H1126="shared-count-once",COUNTIFS($A$2:$A$1405,A1126,$B$2:$B$1405,B1126,$E$2:$E$1405,E1126),1)</f>
      </c>
      <c r="AI1126" s="102" t="n">
        <v>300119636.925519</v>
      </c>
      <c r="AJ1126" s="103" t="str">
        <f>IF(AI1126=0,"",Q1126/AI1126)</f>
      </c>
      <c r="AK1126" s="104" t="str">
        <f>IF(AI1126=0,"",R1126/AI1126)</f>
      </c>
      <c r="AL1126" s="105" t="str">
        <f>IF(AI1126=0,"",S1126/AI1126)</f>
      </c>
      <c r="AM1126" s="106" t="str">
        <f>IF(AI1126=0,"",Y1126/AI1126)</f>
      </c>
    </row>
    <row r="1127">
      <c r="A1127" t="s">
        <v>115</v>
      </c>
      <c r="B1127" s="73" t="n">
        <v>2032</v>
      </c>
      <c r="C1127" t="s">
        <v>253</v>
      </c>
      <c r="D1127" t="s">
        <v>225</v>
      </c>
      <c r="E1127" s="74" t="s">
        <v>338</v>
      </c>
      <c r="F1127" s="75" t="s">
        <v>339</v>
      </c>
      <c r="G1127" s="76" t="s">
        <v>254</v>
      </c>
      <c r="H1127" s="77" t="s">
        <v>240</v>
      </c>
      <c r="I1127" s="78" t="s">
        <v>304</v>
      </c>
      <c r="J1127" s="79" t="str">
        <f>IFERROR(INDEX('Cost_Components'!$K$2:$K$28,MATCH(E1127,'Cost_Components'!$A$2:$A$28,0)),"")</f>
      </c>
      <c r="K1127" s="80" t="str">
        <f>IF(OR(L1127="",Z1127="",AA1127="",AB1127=""),"",IF(B1127&lt;AA1127,L1127,IF(B1127&gt;AB1127,Z1127,L1127+(Z1127-L1127)*MIN(MAX((B1127-AA1127+1)/MAX(AB1127-AA1127+1,1),0),1))))</f>
      </c>
      <c r="L1127" s="81" t="str">
        <f>IFERROR(INDEX('Cost_Components'!$S$2:$S$28,MATCH(E1127,'Cost_Components'!$A$2:$A$28,0)),"")</f>
      </c>
      <c r="M1127" s="82" t="str">
        <f>IFERROR(INDEX('Cost_Components'!$L$2:$L$28,MATCH(E1127,'Cost_Components'!$A$2:$A$28,0)),"")</f>
      </c>
      <c r="N1127" s="83" t="str">
        <f>IFERROR(INDEX('Cost_Components'!$P$2:$P$28,MATCH(E1127,'Cost_Components'!$A$2:$A$28,0)),"")</f>
      </c>
      <c r="O1127" s="84" t="str">
        <f>AF1127*J1127</f>
      </c>
      <c r="P1127" s="85" t="str">
        <f>AG1127*J1127</f>
      </c>
      <c r="Q1127" s="86" t="str">
        <f>P1127*L1127*M1127*N1127</f>
      </c>
      <c r="R1127" s="87" t="str">
        <f>O1127*K1127*M1127*N1127</f>
      </c>
      <c r="S1127" s="88" t="str">
        <f>R1127-Q1127</f>
      </c>
      <c r="T1127" s="34" t="str">
        <f>IFERROR(INDEX('Cost_Components'!$R$2:$R$28,MATCH(E1127,'Cost_Components'!$A$2:$A$28,0)),"")</f>
      </c>
      <c r="U1127" s="89" t="str">
        <f>IFERROR(INDEX('Cost_Components'!$Q$2:$Q$28,MATCH(E1127,'Cost_Components'!$A$2:$A$28,0)),"")</f>
      </c>
      <c r="V1127" s="90" t="str">
        <f>1/(1+'Calculation_Assumptions'!$B$5)^(B1127-'Calculation_Assumptions'!$B$2)</f>
      </c>
      <c r="W1127" s="91" t="str">
        <f>Q1127*V1127</f>
      </c>
      <c r="X1127" s="92" t="str">
        <f>R1127*V1127</f>
      </c>
      <c r="Y1127" s="93" t="str">
        <f>S1127*V1127</f>
      </c>
      <c r="Z1127" s="94" t="str">
        <f>IFERROR(INDEX('Cost_Components'!$T$2:$T$28,MATCH(E1127,'Cost_Components'!$A$2:$A$28,0)),"")</f>
      </c>
      <c r="AA1127" s="95" t="str">
        <f>IFERROR(INDEX('Cost_Components'!$U$2:$U$28,MATCH(E1127,'Cost_Components'!$A$2:$A$28,0)),"")</f>
      </c>
      <c r="AB1127" s="96" t="str">
        <f>IFERROR(INDEX('Cost_Components'!$V$2:$V$28,MATCH(E1127,'Cost_Components'!$A$2:$A$28,0)),"")</f>
      </c>
      <c r="AC1127" s="97" t="str">
        <f>IFERROR(INDEX('Cost_Components'!$M$2:$M$28,MATCH(E1127,'Cost_Components'!$A$2:$A$28,0)),"")</f>
      </c>
      <c r="AD1127" s="98" t="str">
        <f>IFERROR(INDEX('Cost_Components'!$N$2:$N$28,MATCH(E1127,'Cost_Components'!$A$2:$A$28,0)),"")</f>
      </c>
      <c r="AE1127" s="34" t="str">
        <f>IFERROR(INDEX('Cost_Components'!$O$2:$O$28,MATCH(E1127,'Cost_Components'!$A$2:$A$28,0)),"")</f>
      </c>
      <c r="AF1127" s="99" t="n">
        <v>6090374.26795053</v>
      </c>
      <c r="AG1127" s="100" t="n">
        <v>6209343.98320199</v>
      </c>
      <c r="AH1127" s="101" t="str">
        <f>IF(H1127="shared-count-once",COUNTIFS($A$2:$A$1405,A1127,$B$2:$B$1405,B1127,$E$2:$E$1405,E1127),1)</f>
      </c>
      <c r="AI1127" s="102" t="n">
        <v>301904628.083541</v>
      </c>
      <c r="AJ1127" s="103" t="str">
        <f>IF(AI1127=0,"",Q1127/AI1127)</f>
      </c>
      <c r="AK1127" s="104" t="str">
        <f>IF(AI1127=0,"",R1127/AI1127)</f>
      </c>
      <c r="AL1127" s="105" t="str">
        <f>IF(AI1127=0,"",S1127/AI1127)</f>
      </c>
      <c r="AM1127" s="106" t="str">
        <f>IF(AI1127=0,"",Y1127/AI1127)</f>
      </c>
    </row>
    <row r="1128">
      <c r="A1128" t="s">
        <v>115</v>
      </c>
      <c r="B1128" s="73" t="n">
        <v>2033</v>
      </c>
      <c r="C1128" t="s">
        <v>253</v>
      </c>
      <c r="D1128" t="s">
        <v>225</v>
      </c>
      <c r="E1128" s="74" t="s">
        <v>338</v>
      </c>
      <c r="F1128" s="75" t="s">
        <v>339</v>
      </c>
      <c r="G1128" s="76" t="s">
        <v>254</v>
      </c>
      <c r="H1128" s="77" t="s">
        <v>240</v>
      </c>
      <c r="I1128" s="78" t="s">
        <v>304</v>
      </c>
      <c r="J1128" s="79" t="str">
        <f>IFERROR(INDEX('Cost_Components'!$K$2:$K$28,MATCH(E1128,'Cost_Components'!$A$2:$A$28,0)),"")</f>
      </c>
      <c r="K1128" s="80" t="str">
        <f>IF(OR(L1128="",Z1128="",AA1128="",AB1128=""),"",IF(B1128&lt;AA1128,L1128,IF(B1128&gt;AB1128,Z1128,L1128+(Z1128-L1128)*MIN(MAX((B1128-AA1128+1)/MAX(AB1128-AA1128+1,1),0),1))))</f>
      </c>
      <c r="L1128" s="81" t="str">
        <f>IFERROR(INDEX('Cost_Components'!$S$2:$S$28,MATCH(E1128,'Cost_Components'!$A$2:$A$28,0)),"")</f>
      </c>
      <c r="M1128" s="82" t="str">
        <f>IFERROR(INDEX('Cost_Components'!$L$2:$L$28,MATCH(E1128,'Cost_Components'!$A$2:$A$28,0)),"")</f>
      </c>
      <c r="N1128" s="83" t="str">
        <f>IFERROR(INDEX('Cost_Components'!$P$2:$P$28,MATCH(E1128,'Cost_Components'!$A$2:$A$28,0)),"")</f>
      </c>
      <c r="O1128" s="84" t="str">
        <f>AF1128*J1128</f>
      </c>
      <c r="P1128" s="85" t="str">
        <f>AG1128*J1128</f>
      </c>
      <c r="Q1128" s="86" t="str">
        <f>P1128*L1128*M1128*N1128</f>
      </c>
      <c r="R1128" s="87" t="str">
        <f>O1128*K1128*M1128*N1128</f>
      </c>
      <c r="S1128" s="88" t="str">
        <f>R1128-Q1128</f>
      </c>
      <c r="T1128" s="34" t="str">
        <f>IFERROR(INDEX('Cost_Components'!$R$2:$R$28,MATCH(E1128,'Cost_Components'!$A$2:$A$28,0)),"")</f>
      </c>
      <c r="U1128" s="89" t="str">
        <f>IFERROR(INDEX('Cost_Components'!$Q$2:$Q$28,MATCH(E1128,'Cost_Components'!$A$2:$A$28,0)),"")</f>
      </c>
      <c r="V1128" s="90" t="str">
        <f>1/(1+'Calculation_Assumptions'!$B$5)^(B1128-'Calculation_Assumptions'!$B$2)</f>
      </c>
      <c r="W1128" s="91" t="str">
        <f>Q1128*V1128</f>
      </c>
      <c r="X1128" s="92" t="str">
        <f>R1128*V1128</f>
      </c>
      <c r="Y1128" s="93" t="str">
        <f>S1128*V1128</f>
      </c>
      <c r="Z1128" s="94" t="str">
        <f>IFERROR(INDEX('Cost_Components'!$T$2:$T$28,MATCH(E1128,'Cost_Components'!$A$2:$A$28,0)),"")</f>
      </c>
      <c r="AA1128" s="95" t="str">
        <f>IFERROR(INDEX('Cost_Components'!$U$2:$U$28,MATCH(E1128,'Cost_Components'!$A$2:$A$28,0)),"")</f>
      </c>
      <c r="AB1128" s="96" t="str">
        <f>IFERROR(INDEX('Cost_Components'!$V$2:$V$28,MATCH(E1128,'Cost_Components'!$A$2:$A$28,0)),"")</f>
      </c>
      <c r="AC1128" s="97" t="str">
        <f>IFERROR(INDEX('Cost_Components'!$M$2:$M$28,MATCH(E1128,'Cost_Components'!$A$2:$A$28,0)),"")</f>
      </c>
      <c r="AD1128" s="98" t="str">
        <f>IFERROR(INDEX('Cost_Components'!$N$2:$N$28,MATCH(E1128,'Cost_Components'!$A$2:$A$28,0)),"")</f>
      </c>
      <c r="AE1128" s="34" t="str">
        <f>IFERROR(INDEX('Cost_Components'!$O$2:$O$28,MATCH(E1128,'Cost_Components'!$A$2:$A$28,0)),"")</f>
      </c>
      <c r="AF1128" s="99" t="n">
        <v>6211178.61496272</v>
      </c>
      <c r="AG1128" s="100" t="n">
        <v>6358304.48888944</v>
      </c>
      <c r="AH1128" s="101" t="str">
        <f>IF(H1128="shared-count-once",COUNTIFS($A$2:$A$1405,A1128,$B$2:$B$1405,B1128,$E$2:$E$1405,E1128),1)</f>
      </c>
      <c r="AI1128" s="102" t="n">
        <v>303644277.16916</v>
      </c>
      <c r="AJ1128" s="103" t="str">
        <f>IF(AI1128=0,"",Q1128/AI1128)</f>
      </c>
      <c r="AK1128" s="104" t="str">
        <f>IF(AI1128=0,"",R1128/AI1128)</f>
      </c>
      <c r="AL1128" s="105" t="str">
        <f>IF(AI1128=0,"",S1128/AI1128)</f>
      </c>
      <c r="AM1128" s="106" t="str">
        <f>IF(AI1128=0,"",Y1128/AI1128)</f>
      </c>
    </row>
    <row r="1129">
      <c r="A1129" t="s">
        <v>115</v>
      </c>
      <c r="B1129" s="73" t="n">
        <v>2034</v>
      </c>
      <c r="C1129" t="s">
        <v>253</v>
      </c>
      <c r="D1129" t="s">
        <v>225</v>
      </c>
      <c r="E1129" s="74" t="s">
        <v>338</v>
      </c>
      <c r="F1129" s="75" t="s">
        <v>339</v>
      </c>
      <c r="G1129" s="76" t="s">
        <v>254</v>
      </c>
      <c r="H1129" s="77" t="s">
        <v>240</v>
      </c>
      <c r="I1129" s="78" t="s">
        <v>304</v>
      </c>
      <c r="J1129" s="79" t="str">
        <f>IFERROR(INDEX('Cost_Components'!$K$2:$K$28,MATCH(E1129,'Cost_Components'!$A$2:$A$28,0)),"")</f>
      </c>
      <c r="K1129" s="80" t="str">
        <f>IF(OR(L1129="",Z1129="",AA1129="",AB1129=""),"",IF(B1129&lt;AA1129,L1129,IF(B1129&gt;AB1129,Z1129,L1129+(Z1129-L1129)*MIN(MAX((B1129-AA1129+1)/MAX(AB1129-AA1129+1,1),0),1))))</f>
      </c>
      <c r="L1129" s="81" t="str">
        <f>IFERROR(INDEX('Cost_Components'!$S$2:$S$28,MATCH(E1129,'Cost_Components'!$A$2:$A$28,0)),"")</f>
      </c>
      <c r="M1129" s="82" t="str">
        <f>IFERROR(INDEX('Cost_Components'!$L$2:$L$28,MATCH(E1129,'Cost_Components'!$A$2:$A$28,0)),"")</f>
      </c>
      <c r="N1129" s="83" t="str">
        <f>IFERROR(INDEX('Cost_Components'!$P$2:$P$28,MATCH(E1129,'Cost_Components'!$A$2:$A$28,0)),"")</f>
      </c>
      <c r="O1129" s="84" t="str">
        <f>AF1129*J1129</f>
      </c>
      <c r="P1129" s="85" t="str">
        <f>AG1129*J1129</f>
      </c>
      <c r="Q1129" s="86" t="str">
        <f>P1129*L1129*M1129*N1129</f>
      </c>
      <c r="R1129" s="87" t="str">
        <f>O1129*K1129*M1129*N1129</f>
      </c>
      <c r="S1129" s="88" t="str">
        <f>R1129-Q1129</f>
      </c>
      <c r="T1129" s="34" t="str">
        <f>IFERROR(INDEX('Cost_Components'!$R$2:$R$28,MATCH(E1129,'Cost_Components'!$A$2:$A$28,0)),"")</f>
      </c>
      <c r="U1129" s="89" t="str">
        <f>IFERROR(INDEX('Cost_Components'!$Q$2:$Q$28,MATCH(E1129,'Cost_Components'!$A$2:$A$28,0)),"")</f>
      </c>
      <c r="V1129" s="90" t="str">
        <f>1/(1+'Calculation_Assumptions'!$B$5)^(B1129-'Calculation_Assumptions'!$B$2)</f>
      </c>
      <c r="W1129" s="91" t="str">
        <f>Q1129*V1129</f>
      </c>
      <c r="X1129" s="92" t="str">
        <f>R1129*V1129</f>
      </c>
      <c r="Y1129" s="93" t="str">
        <f>S1129*V1129</f>
      </c>
      <c r="Z1129" s="94" t="str">
        <f>IFERROR(INDEX('Cost_Components'!$T$2:$T$28,MATCH(E1129,'Cost_Components'!$A$2:$A$28,0)),"")</f>
      </c>
      <c r="AA1129" s="95" t="str">
        <f>IFERROR(INDEX('Cost_Components'!$U$2:$U$28,MATCH(E1129,'Cost_Components'!$A$2:$A$28,0)),"")</f>
      </c>
      <c r="AB1129" s="96" t="str">
        <f>IFERROR(INDEX('Cost_Components'!$V$2:$V$28,MATCH(E1129,'Cost_Components'!$A$2:$A$28,0)),"")</f>
      </c>
      <c r="AC1129" s="97" t="str">
        <f>IFERROR(INDEX('Cost_Components'!$M$2:$M$28,MATCH(E1129,'Cost_Components'!$A$2:$A$28,0)),"")</f>
      </c>
      <c r="AD1129" s="98" t="str">
        <f>IFERROR(INDEX('Cost_Components'!$N$2:$N$28,MATCH(E1129,'Cost_Components'!$A$2:$A$28,0)),"")</f>
      </c>
      <c r="AE1129" s="34" t="str">
        <f>IFERROR(INDEX('Cost_Components'!$O$2:$O$28,MATCH(E1129,'Cost_Components'!$A$2:$A$28,0)),"")</f>
      </c>
      <c r="AF1129" s="99" t="n">
        <v>6329656.79523089</v>
      </c>
      <c r="AG1129" s="100" t="n">
        <v>6507440.80823556</v>
      </c>
      <c r="AH1129" s="101" t="str">
        <f>IF(H1129="shared-count-once",COUNTIFS($A$2:$A$1405,A1129,$B$2:$B$1405,B1129,$E$2:$E$1405,E1129),1)</f>
      </c>
      <c r="AI1129" s="102" t="n">
        <v>305332541.184984</v>
      </c>
      <c r="AJ1129" s="103" t="str">
        <f>IF(AI1129=0,"",Q1129/AI1129)</f>
      </c>
      <c r="AK1129" s="104" t="str">
        <f>IF(AI1129=0,"",R1129/AI1129)</f>
      </c>
      <c r="AL1129" s="105" t="str">
        <f>IF(AI1129=0,"",S1129/AI1129)</f>
      </c>
      <c r="AM1129" s="106" t="str">
        <f>IF(AI1129=0,"",Y1129/AI1129)</f>
      </c>
    </row>
    <row r="1130">
      <c r="A1130" t="s">
        <v>115</v>
      </c>
      <c r="B1130" s="73" t="n">
        <v>2035</v>
      </c>
      <c r="C1130" t="s">
        <v>253</v>
      </c>
      <c r="D1130" t="s">
        <v>225</v>
      </c>
      <c r="E1130" s="74" t="s">
        <v>338</v>
      </c>
      <c r="F1130" s="75" t="s">
        <v>339</v>
      </c>
      <c r="G1130" s="76" t="s">
        <v>254</v>
      </c>
      <c r="H1130" s="77" t="s">
        <v>240</v>
      </c>
      <c r="I1130" s="78" t="s">
        <v>304</v>
      </c>
      <c r="J1130" s="79" t="str">
        <f>IFERROR(INDEX('Cost_Components'!$K$2:$K$28,MATCH(E1130,'Cost_Components'!$A$2:$A$28,0)),"")</f>
      </c>
      <c r="K1130" s="80" t="str">
        <f>IF(OR(L1130="",Z1130="",AA1130="",AB1130=""),"",IF(B1130&lt;AA1130,L1130,IF(B1130&gt;AB1130,Z1130,L1130+(Z1130-L1130)*MIN(MAX((B1130-AA1130+1)/MAX(AB1130-AA1130+1,1),0),1))))</f>
      </c>
      <c r="L1130" s="81" t="str">
        <f>IFERROR(INDEX('Cost_Components'!$S$2:$S$28,MATCH(E1130,'Cost_Components'!$A$2:$A$28,0)),"")</f>
      </c>
      <c r="M1130" s="82" t="str">
        <f>IFERROR(INDEX('Cost_Components'!$L$2:$L$28,MATCH(E1130,'Cost_Components'!$A$2:$A$28,0)),"")</f>
      </c>
      <c r="N1130" s="83" t="str">
        <f>IFERROR(INDEX('Cost_Components'!$P$2:$P$28,MATCH(E1130,'Cost_Components'!$A$2:$A$28,0)),"")</f>
      </c>
      <c r="O1130" s="84" t="str">
        <f>AF1130*J1130</f>
      </c>
      <c r="P1130" s="85" t="str">
        <f>AG1130*J1130</f>
      </c>
      <c r="Q1130" s="86" t="str">
        <f>P1130*L1130*M1130*N1130</f>
      </c>
      <c r="R1130" s="87" t="str">
        <f>O1130*K1130*M1130*N1130</f>
      </c>
      <c r="S1130" s="88" t="str">
        <f>R1130-Q1130</f>
      </c>
      <c r="T1130" s="34" t="str">
        <f>IFERROR(INDEX('Cost_Components'!$R$2:$R$28,MATCH(E1130,'Cost_Components'!$A$2:$A$28,0)),"")</f>
      </c>
      <c r="U1130" s="89" t="str">
        <f>IFERROR(INDEX('Cost_Components'!$Q$2:$Q$28,MATCH(E1130,'Cost_Components'!$A$2:$A$28,0)),"")</f>
      </c>
      <c r="V1130" s="90" t="str">
        <f>1/(1+'Calculation_Assumptions'!$B$5)^(B1130-'Calculation_Assumptions'!$B$2)</f>
      </c>
      <c r="W1130" s="91" t="str">
        <f>Q1130*V1130</f>
      </c>
      <c r="X1130" s="92" t="str">
        <f>R1130*V1130</f>
      </c>
      <c r="Y1130" s="93" t="str">
        <f>S1130*V1130</f>
      </c>
      <c r="Z1130" s="94" t="str">
        <f>IFERROR(INDEX('Cost_Components'!$T$2:$T$28,MATCH(E1130,'Cost_Components'!$A$2:$A$28,0)),"")</f>
      </c>
      <c r="AA1130" s="95" t="str">
        <f>IFERROR(INDEX('Cost_Components'!$U$2:$U$28,MATCH(E1130,'Cost_Components'!$A$2:$A$28,0)),"")</f>
      </c>
      <c r="AB1130" s="96" t="str">
        <f>IFERROR(INDEX('Cost_Components'!$V$2:$V$28,MATCH(E1130,'Cost_Components'!$A$2:$A$28,0)),"")</f>
      </c>
      <c r="AC1130" s="97" t="str">
        <f>IFERROR(INDEX('Cost_Components'!$M$2:$M$28,MATCH(E1130,'Cost_Components'!$A$2:$A$28,0)),"")</f>
      </c>
      <c r="AD1130" s="98" t="str">
        <f>IFERROR(INDEX('Cost_Components'!$N$2:$N$28,MATCH(E1130,'Cost_Components'!$A$2:$A$28,0)),"")</f>
      </c>
      <c r="AE1130" s="34" t="str">
        <f>IFERROR(INDEX('Cost_Components'!$O$2:$O$28,MATCH(E1130,'Cost_Components'!$A$2:$A$28,0)),"")</f>
      </c>
      <c r="AF1130" s="99" t="n">
        <v>6445874.27640071</v>
      </c>
      <c r="AG1130" s="100" t="n">
        <v>6656625.86824922</v>
      </c>
      <c r="AH1130" s="101" t="str">
        <f>IF(H1130="shared-count-once",COUNTIFS($A$2:$A$1405,A1130,$B$2:$B$1405,B1130,$E$2:$E$1405,E1130),1)</f>
      </c>
      <c r="AI1130" s="102" t="n">
        <v>306964650.16712</v>
      </c>
      <c r="AJ1130" s="103" t="str">
        <f>IF(AI1130=0,"",Q1130/AI1130)</f>
      </c>
      <c r="AK1130" s="104" t="str">
        <f>IF(AI1130=0,"",R1130/AI1130)</f>
      </c>
      <c r="AL1130" s="105" t="str">
        <f>IF(AI1130=0,"",S1130/AI1130)</f>
      </c>
      <c r="AM1130" s="106" t="str">
        <f>IF(AI1130=0,"",Y1130/AI1130)</f>
      </c>
    </row>
    <row r="1131">
      <c r="A1131" t="s">
        <v>115</v>
      </c>
      <c r="B1131" s="73" t="n">
        <v>2036</v>
      </c>
      <c r="C1131" t="s">
        <v>253</v>
      </c>
      <c r="D1131" t="s">
        <v>225</v>
      </c>
      <c r="E1131" s="74" t="s">
        <v>338</v>
      </c>
      <c r="F1131" s="75" t="s">
        <v>339</v>
      </c>
      <c r="G1131" s="76" t="s">
        <v>254</v>
      </c>
      <c r="H1131" s="77" t="s">
        <v>240</v>
      </c>
      <c r="I1131" s="78" t="s">
        <v>304</v>
      </c>
      <c r="J1131" s="79" t="str">
        <f>IFERROR(INDEX('Cost_Components'!$K$2:$K$28,MATCH(E1131,'Cost_Components'!$A$2:$A$28,0)),"")</f>
      </c>
      <c r="K1131" s="80" t="str">
        <f>IF(OR(L1131="",Z1131="",AA1131="",AB1131=""),"",IF(B1131&lt;AA1131,L1131,IF(B1131&gt;AB1131,Z1131,L1131+(Z1131-L1131)*MIN(MAX((B1131-AA1131+1)/MAX(AB1131-AA1131+1,1),0),1))))</f>
      </c>
      <c r="L1131" s="81" t="str">
        <f>IFERROR(INDEX('Cost_Components'!$S$2:$S$28,MATCH(E1131,'Cost_Components'!$A$2:$A$28,0)),"")</f>
      </c>
      <c r="M1131" s="82" t="str">
        <f>IFERROR(INDEX('Cost_Components'!$L$2:$L$28,MATCH(E1131,'Cost_Components'!$A$2:$A$28,0)),"")</f>
      </c>
      <c r="N1131" s="83" t="str">
        <f>IFERROR(INDEX('Cost_Components'!$P$2:$P$28,MATCH(E1131,'Cost_Components'!$A$2:$A$28,0)),"")</f>
      </c>
      <c r="O1131" s="84" t="str">
        <f>AF1131*J1131</f>
      </c>
      <c r="P1131" s="85" t="str">
        <f>AG1131*J1131</f>
      </c>
      <c r="Q1131" s="86" t="str">
        <f>P1131*L1131*M1131*N1131</f>
      </c>
      <c r="R1131" s="87" t="str">
        <f>O1131*K1131*M1131*N1131</f>
      </c>
      <c r="S1131" s="88" t="str">
        <f>R1131-Q1131</f>
      </c>
      <c r="T1131" s="34" t="str">
        <f>IFERROR(INDEX('Cost_Components'!$R$2:$R$28,MATCH(E1131,'Cost_Components'!$A$2:$A$28,0)),"")</f>
      </c>
      <c r="U1131" s="89" t="str">
        <f>IFERROR(INDEX('Cost_Components'!$Q$2:$Q$28,MATCH(E1131,'Cost_Components'!$A$2:$A$28,0)),"")</f>
      </c>
      <c r="V1131" s="90" t="str">
        <f>1/(1+'Calculation_Assumptions'!$B$5)^(B1131-'Calculation_Assumptions'!$B$2)</f>
      </c>
      <c r="W1131" s="91" t="str">
        <f>Q1131*V1131</f>
      </c>
      <c r="X1131" s="92" t="str">
        <f>R1131*V1131</f>
      </c>
      <c r="Y1131" s="93" t="str">
        <f>S1131*V1131</f>
      </c>
      <c r="Z1131" s="94" t="str">
        <f>IFERROR(INDEX('Cost_Components'!$T$2:$T$28,MATCH(E1131,'Cost_Components'!$A$2:$A$28,0)),"")</f>
      </c>
      <c r="AA1131" s="95" t="str">
        <f>IFERROR(INDEX('Cost_Components'!$U$2:$U$28,MATCH(E1131,'Cost_Components'!$A$2:$A$28,0)),"")</f>
      </c>
      <c r="AB1131" s="96" t="str">
        <f>IFERROR(INDEX('Cost_Components'!$V$2:$V$28,MATCH(E1131,'Cost_Components'!$A$2:$A$28,0)),"")</f>
      </c>
      <c r="AC1131" s="97" t="str">
        <f>IFERROR(INDEX('Cost_Components'!$M$2:$M$28,MATCH(E1131,'Cost_Components'!$A$2:$A$28,0)),"")</f>
      </c>
      <c r="AD1131" s="98" t="str">
        <f>IFERROR(INDEX('Cost_Components'!$N$2:$N$28,MATCH(E1131,'Cost_Components'!$A$2:$A$28,0)),"")</f>
      </c>
      <c r="AE1131" s="34" t="str">
        <f>IFERROR(INDEX('Cost_Components'!$O$2:$O$28,MATCH(E1131,'Cost_Components'!$A$2:$A$28,0)),"")</f>
      </c>
      <c r="AF1131" s="99" t="n">
        <v>6559871.35775374</v>
      </c>
      <c r="AG1131" s="100" t="n">
        <v>6805905.87886533</v>
      </c>
      <c r="AH1131" s="101" t="str">
        <f>IF(H1131="shared-count-once",COUNTIFS($A$2:$A$1405,A1131,$B$2:$B$1405,B1131,$E$2:$E$1405,E1131),1)</f>
      </c>
      <c r="AI1131" s="102" t="n">
        <v>308542769.756622</v>
      </c>
      <c r="AJ1131" s="103" t="str">
        <f>IF(AI1131=0,"",Q1131/AI1131)</f>
      </c>
      <c r="AK1131" s="104" t="str">
        <f>IF(AI1131=0,"",R1131/AI1131)</f>
      </c>
      <c r="AL1131" s="105" t="str">
        <f>IF(AI1131=0,"",S1131/AI1131)</f>
      </c>
      <c r="AM1131" s="106" t="str">
        <f>IF(AI1131=0,"",Y1131/AI1131)</f>
      </c>
    </row>
    <row r="1132">
      <c r="A1132" t="s">
        <v>115</v>
      </c>
      <c r="B1132" s="73" t="n">
        <v>2037</v>
      </c>
      <c r="C1132" t="s">
        <v>253</v>
      </c>
      <c r="D1132" t="s">
        <v>225</v>
      </c>
      <c r="E1132" s="74" t="s">
        <v>338</v>
      </c>
      <c r="F1132" s="75" t="s">
        <v>339</v>
      </c>
      <c r="G1132" s="76" t="s">
        <v>254</v>
      </c>
      <c r="H1132" s="77" t="s">
        <v>240</v>
      </c>
      <c r="I1132" s="78" t="s">
        <v>304</v>
      </c>
      <c r="J1132" s="79" t="str">
        <f>IFERROR(INDEX('Cost_Components'!$K$2:$K$28,MATCH(E1132,'Cost_Components'!$A$2:$A$28,0)),"")</f>
      </c>
      <c r="K1132" s="80" t="str">
        <f>IF(OR(L1132="",Z1132="",AA1132="",AB1132=""),"",IF(B1132&lt;AA1132,L1132,IF(B1132&gt;AB1132,Z1132,L1132+(Z1132-L1132)*MIN(MAX((B1132-AA1132+1)/MAX(AB1132-AA1132+1,1),0),1))))</f>
      </c>
      <c r="L1132" s="81" t="str">
        <f>IFERROR(INDEX('Cost_Components'!$S$2:$S$28,MATCH(E1132,'Cost_Components'!$A$2:$A$28,0)),"")</f>
      </c>
      <c r="M1132" s="82" t="str">
        <f>IFERROR(INDEX('Cost_Components'!$L$2:$L$28,MATCH(E1132,'Cost_Components'!$A$2:$A$28,0)),"")</f>
      </c>
      <c r="N1132" s="83" t="str">
        <f>IFERROR(INDEX('Cost_Components'!$P$2:$P$28,MATCH(E1132,'Cost_Components'!$A$2:$A$28,0)),"")</f>
      </c>
      <c r="O1132" s="84" t="str">
        <f>AF1132*J1132</f>
      </c>
      <c r="P1132" s="85" t="str">
        <f>AG1132*J1132</f>
      </c>
      <c r="Q1132" s="86" t="str">
        <f>P1132*L1132*M1132*N1132</f>
      </c>
      <c r="R1132" s="87" t="str">
        <f>O1132*K1132*M1132*N1132</f>
      </c>
      <c r="S1132" s="88" t="str">
        <f>R1132-Q1132</f>
      </c>
      <c r="T1132" s="34" t="str">
        <f>IFERROR(INDEX('Cost_Components'!$R$2:$R$28,MATCH(E1132,'Cost_Components'!$A$2:$A$28,0)),"")</f>
      </c>
      <c r="U1132" s="89" t="str">
        <f>IFERROR(INDEX('Cost_Components'!$Q$2:$Q$28,MATCH(E1132,'Cost_Components'!$A$2:$A$28,0)),"")</f>
      </c>
      <c r="V1132" s="90" t="str">
        <f>1/(1+'Calculation_Assumptions'!$B$5)^(B1132-'Calculation_Assumptions'!$B$2)</f>
      </c>
      <c r="W1132" s="91" t="str">
        <f>Q1132*V1132</f>
      </c>
      <c r="X1132" s="92" t="str">
        <f>R1132*V1132</f>
      </c>
      <c r="Y1132" s="93" t="str">
        <f>S1132*V1132</f>
      </c>
      <c r="Z1132" s="94" t="str">
        <f>IFERROR(INDEX('Cost_Components'!$T$2:$T$28,MATCH(E1132,'Cost_Components'!$A$2:$A$28,0)),"")</f>
      </c>
      <c r="AA1132" s="95" t="str">
        <f>IFERROR(INDEX('Cost_Components'!$U$2:$U$28,MATCH(E1132,'Cost_Components'!$A$2:$A$28,0)),"")</f>
      </c>
      <c r="AB1132" s="96" t="str">
        <f>IFERROR(INDEX('Cost_Components'!$V$2:$V$28,MATCH(E1132,'Cost_Components'!$A$2:$A$28,0)),"")</f>
      </c>
      <c r="AC1132" s="97" t="str">
        <f>IFERROR(INDEX('Cost_Components'!$M$2:$M$28,MATCH(E1132,'Cost_Components'!$A$2:$A$28,0)),"")</f>
      </c>
      <c r="AD1132" s="98" t="str">
        <f>IFERROR(INDEX('Cost_Components'!$N$2:$N$28,MATCH(E1132,'Cost_Components'!$A$2:$A$28,0)),"")</f>
      </c>
      <c r="AE1132" s="34" t="str">
        <f>IFERROR(INDEX('Cost_Components'!$O$2:$O$28,MATCH(E1132,'Cost_Components'!$A$2:$A$28,0)),"")</f>
      </c>
      <c r="AF1132" s="99" t="n">
        <v>6671801.48675842</v>
      </c>
      <c r="AG1132" s="100" t="n">
        <v>6955395.70671767</v>
      </c>
      <c r="AH1132" s="101" t="str">
        <f>IF(H1132="shared-count-once",COUNTIFS($A$2:$A$1405,A1132,$B$2:$B$1405,B1132,$E$2:$E$1405,E1132),1)</f>
      </c>
      <c r="AI1132" s="102" t="n">
        <v>310068287.63643</v>
      </c>
      <c r="AJ1132" s="103" t="str">
        <f>IF(AI1132=0,"",Q1132/AI1132)</f>
      </c>
      <c r="AK1132" s="104" t="str">
        <f>IF(AI1132=0,"",R1132/AI1132)</f>
      </c>
      <c r="AL1132" s="105" t="str">
        <f>IF(AI1132=0,"",S1132/AI1132)</f>
      </c>
      <c r="AM1132" s="106" t="str">
        <f>IF(AI1132=0,"",Y1132/AI1132)</f>
      </c>
    </row>
    <row r="1133">
      <c r="A1133" t="s">
        <v>115</v>
      </c>
      <c r="B1133" s="73" t="n">
        <v>2038</v>
      </c>
      <c r="C1133" t="s">
        <v>253</v>
      </c>
      <c r="D1133" t="s">
        <v>225</v>
      </c>
      <c r="E1133" s="74" t="s">
        <v>338</v>
      </c>
      <c r="F1133" s="75" t="s">
        <v>339</v>
      </c>
      <c r="G1133" s="76" t="s">
        <v>254</v>
      </c>
      <c r="H1133" s="77" t="s">
        <v>240</v>
      </c>
      <c r="I1133" s="78" t="s">
        <v>304</v>
      </c>
      <c r="J1133" s="79" t="str">
        <f>IFERROR(INDEX('Cost_Components'!$K$2:$K$28,MATCH(E1133,'Cost_Components'!$A$2:$A$28,0)),"")</f>
      </c>
      <c r="K1133" s="80" t="str">
        <f>IF(OR(L1133="",Z1133="",AA1133="",AB1133=""),"",IF(B1133&lt;AA1133,L1133,IF(B1133&gt;AB1133,Z1133,L1133+(Z1133-L1133)*MIN(MAX((B1133-AA1133+1)/MAX(AB1133-AA1133+1,1),0),1))))</f>
      </c>
      <c r="L1133" s="81" t="str">
        <f>IFERROR(INDEX('Cost_Components'!$S$2:$S$28,MATCH(E1133,'Cost_Components'!$A$2:$A$28,0)),"")</f>
      </c>
      <c r="M1133" s="82" t="str">
        <f>IFERROR(INDEX('Cost_Components'!$L$2:$L$28,MATCH(E1133,'Cost_Components'!$A$2:$A$28,0)),"")</f>
      </c>
      <c r="N1133" s="83" t="str">
        <f>IFERROR(INDEX('Cost_Components'!$P$2:$P$28,MATCH(E1133,'Cost_Components'!$A$2:$A$28,0)),"")</f>
      </c>
      <c r="O1133" s="84" t="str">
        <f>AF1133*J1133</f>
      </c>
      <c r="P1133" s="85" t="str">
        <f>AG1133*J1133</f>
      </c>
      <c r="Q1133" s="86" t="str">
        <f>P1133*L1133*M1133*N1133</f>
      </c>
      <c r="R1133" s="87" t="str">
        <f>O1133*K1133*M1133*N1133</f>
      </c>
      <c r="S1133" s="88" t="str">
        <f>R1133-Q1133</f>
      </c>
      <c r="T1133" s="34" t="str">
        <f>IFERROR(INDEX('Cost_Components'!$R$2:$R$28,MATCH(E1133,'Cost_Components'!$A$2:$A$28,0)),"")</f>
      </c>
      <c r="U1133" s="89" t="str">
        <f>IFERROR(INDEX('Cost_Components'!$Q$2:$Q$28,MATCH(E1133,'Cost_Components'!$A$2:$A$28,0)),"")</f>
      </c>
      <c r="V1133" s="90" t="str">
        <f>1/(1+'Calculation_Assumptions'!$B$5)^(B1133-'Calculation_Assumptions'!$B$2)</f>
      </c>
      <c r="W1133" s="91" t="str">
        <f>Q1133*V1133</f>
      </c>
      <c r="X1133" s="92" t="str">
        <f>R1133*V1133</f>
      </c>
      <c r="Y1133" s="93" t="str">
        <f>S1133*V1133</f>
      </c>
      <c r="Z1133" s="94" t="str">
        <f>IFERROR(INDEX('Cost_Components'!$T$2:$T$28,MATCH(E1133,'Cost_Components'!$A$2:$A$28,0)),"")</f>
      </c>
      <c r="AA1133" s="95" t="str">
        <f>IFERROR(INDEX('Cost_Components'!$U$2:$U$28,MATCH(E1133,'Cost_Components'!$A$2:$A$28,0)),"")</f>
      </c>
      <c r="AB1133" s="96" t="str">
        <f>IFERROR(INDEX('Cost_Components'!$V$2:$V$28,MATCH(E1133,'Cost_Components'!$A$2:$A$28,0)),"")</f>
      </c>
      <c r="AC1133" s="97" t="str">
        <f>IFERROR(INDEX('Cost_Components'!$M$2:$M$28,MATCH(E1133,'Cost_Components'!$A$2:$A$28,0)),"")</f>
      </c>
      <c r="AD1133" s="98" t="str">
        <f>IFERROR(INDEX('Cost_Components'!$N$2:$N$28,MATCH(E1133,'Cost_Components'!$A$2:$A$28,0)),"")</f>
      </c>
      <c r="AE1133" s="34" t="str">
        <f>IFERROR(INDEX('Cost_Components'!$O$2:$O$28,MATCH(E1133,'Cost_Components'!$A$2:$A$28,0)),"")</f>
      </c>
      <c r="AF1133" s="99" t="n">
        <v>6783634.88526299</v>
      </c>
      <c r="AG1133" s="100" t="n">
        <v>7107479.82856744</v>
      </c>
      <c r="AH1133" s="101" t="str">
        <f>IF(H1133="shared-count-once",COUNTIFS($A$2:$A$1405,A1133,$B$2:$B$1405,B1133,$E$2:$E$1405,E1133),1)</f>
      </c>
      <c r="AI1133" s="102" t="n">
        <v>311532999.13163</v>
      </c>
      <c r="AJ1133" s="103" t="str">
        <f>IF(AI1133=0,"",Q1133/AI1133)</f>
      </c>
      <c r="AK1133" s="104" t="str">
        <f>IF(AI1133=0,"",R1133/AI1133)</f>
      </c>
      <c r="AL1133" s="105" t="str">
        <f>IF(AI1133=0,"",S1133/AI1133)</f>
      </c>
      <c r="AM1133" s="106" t="str">
        <f>IF(AI1133=0,"",Y1133/AI1133)</f>
      </c>
    </row>
    <row r="1134">
      <c r="A1134" t="s">
        <v>115</v>
      </c>
      <c r="B1134" s="73" t="n">
        <v>2039</v>
      </c>
      <c r="C1134" t="s">
        <v>253</v>
      </c>
      <c r="D1134" t="s">
        <v>225</v>
      </c>
      <c r="E1134" s="74" t="s">
        <v>338</v>
      </c>
      <c r="F1134" s="75" t="s">
        <v>339</v>
      </c>
      <c r="G1134" s="76" t="s">
        <v>254</v>
      </c>
      <c r="H1134" s="77" t="s">
        <v>240</v>
      </c>
      <c r="I1134" s="78" t="s">
        <v>304</v>
      </c>
      <c r="J1134" s="79" t="str">
        <f>IFERROR(INDEX('Cost_Components'!$K$2:$K$28,MATCH(E1134,'Cost_Components'!$A$2:$A$28,0)),"")</f>
      </c>
      <c r="K1134" s="80" t="str">
        <f>IF(OR(L1134="",Z1134="",AA1134="",AB1134=""),"",IF(B1134&lt;AA1134,L1134,IF(B1134&gt;AB1134,Z1134,L1134+(Z1134-L1134)*MIN(MAX((B1134-AA1134+1)/MAX(AB1134-AA1134+1,1),0),1))))</f>
      </c>
      <c r="L1134" s="81" t="str">
        <f>IFERROR(INDEX('Cost_Components'!$S$2:$S$28,MATCH(E1134,'Cost_Components'!$A$2:$A$28,0)),"")</f>
      </c>
      <c r="M1134" s="82" t="str">
        <f>IFERROR(INDEX('Cost_Components'!$L$2:$L$28,MATCH(E1134,'Cost_Components'!$A$2:$A$28,0)),"")</f>
      </c>
      <c r="N1134" s="83" t="str">
        <f>IFERROR(INDEX('Cost_Components'!$P$2:$P$28,MATCH(E1134,'Cost_Components'!$A$2:$A$28,0)),"")</f>
      </c>
      <c r="O1134" s="84" t="str">
        <f>AF1134*J1134</f>
      </c>
      <c r="P1134" s="85" t="str">
        <f>AG1134*J1134</f>
      </c>
      <c r="Q1134" s="86" t="str">
        <f>P1134*L1134*M1134*N1134</f>
      </c>
      <c r="R1134" s="87" t="str">
        <f>O1134*K1134*M1134*N1134</f>
      </c>
      <c r="S1134" s="88" t="str">
        <f>R1134-Q1134</f>
      </c>
      <c r="T1134" s="34" t="str">
        <f>IFERROR(INDEX('Cost_Components'!$R$2:$R$28,MATCH(E1134,'Cost_Components'!$A$2:$A$28,0)),"")</f>
      </c>
      <c r="U1134" s="89" t="str">
        <f>IFERROR(INDEX('Cost_Components'!$Q$2:$Q$28,MATCH(E1134,'Cost_Components'!$A$2:$A$28,0)),"")</f>
      </c>
      <c r="V1134" s="90" t="str">
        <f>1/(1+'Calculation_Assumptions'!$B$5)^(B1134-'Calculation_Assumptions'!$B$2)</f>
      </c>
      <c r="W1134" s="91" t="str">
        <f>Q1134*V1134</f>
      </c>
      <c r="X1134" s="92" t="str">
        <f>R1134*V1134</f>
      </c>
      <c r="Y1134" s="93" t="str">
        <f>S1134*V1134</f>
      </c>
      <c r="Z1134" s="94" t="str">
        <f>IFERROR(INDEX('Cost_Components'!$T$2:$T$28,MATCH(E1134,'Cost_Components'!$A$2:$A$28,0)),"")</f>
      </c>
      <c r="AA1134" s="95" t="str">
        <f>IFERROR(INDEX('Cost_Components'!$U$2:$U$28,MATCH(E1134,'Cost_Components'!$A$2:$A$28,0)),"")</f>
      </c>
      <c r="AB1134" s="96" t="str">
        <f>IFERROR(INDEX('Cost_Components'!$V$2:$V$28,MATCH(E1134,'Cost_Components'!$A$2:$A$28,0)),"")</f>
      </c>
      <c r="AC1134" s="97" t="str">
        <f>IFERROR(INDEX('Cost_Components'!$M$2:$M$28,MATCH(E1134,'Cost_Components'!$A$2:$A$28,0)),"")</f>
      </c>
      <c r="AD1134" s="98" t="str">
        <f>IFERROR(INDEX('Cost_Components'!$N$2:$N$28,MATCH(E1134,'Cost_Components'!$A$2:$A$28,0)),"")</f>
      </c>
      <c r="AE1134" s="34" t="str">
        <f>IFERROR(INDEX('Cost_Components'!$O$2:$O$28,MATCH(E1134,'Cost_Components'!$A$2:$A$28,0)),"")</f>
      </c>
      <c r="AF1134" s="99" t="n">
        <v>6892299.86631974</v>
      </c>
      <c r="AG1134" s="100" t="n">
        <v>7258472.95735979</v>
      </c>
      <c r="AH1134" s="101" t="str">
        <f>IF(H1134="shared-count-once",COUNTIFS($A$2:$A$1405,A1134,$B$2:$B$1405,B1134,$E$2:$E$1405,E1134),1)</f>
      </c>
      <c r="AI1134" s="102" t="n">
        <v>312936391.858479</v>
      </c>
      <c r="AJ1134" s="103" t="str">
        <f>IF(AI1134=0,"",Q1134/AI1134)</f>
      </c>
      <c r="AK1134" s="104" t="str">
        <f>IF(AI1134=0,"",R1134/AI1134)</f>
      </c>
      <c r="AL1134" s="105" t="str">
        <f>IF(AI1134=0,"",S1134/AI1134)</f>
      </c>
      <c r="AM1134" s="106" t="str">
        <f>IF(AI1134=0,"",Y1134/AI1134)</f>
      </c>
    </row>
    <row r="1135">
      <c r="A1135" t="s">
        <v>115</v>
      </c>
      <c r="B1135" s="73" t="n">
        <v>2040</v>
      </c>
      <c r="C1135" t="s">
        <v>253</v>
      </c>
      <c r="D1135" t="s">
        <v>225</v>
      </c>
      <c r="E1135" s="74" t="s">
        <v>338</v>
      </c>
      <c r="F1135" s="75" t="s">
        <v>339</v>
      </c>
      <c r="G1135" s="76" t="s">
        <v>254</v>
      </c>
      <c r="H1135" s="77" t="s">
        <v>240</v>
      </c>
      <c r="I1135" s="78" t="s">
        <v>304</v>
      </c>
      <c r="J1135" s="79" t="str">
        <f>IFERROR(INDEX('Cost_Components'!$K$2:$K$28,MATCH(E1135,'Cost_Components'!$A$2:$A$28,0)),"")</f>
      </c>
      <c r="K1135" s="80" t="str">
        <f>IF(OR(L1135="",Z1135="",AA1135="",AB1135=""),"",IF(B1135&lt;AA1135,L1135,IF(B1135&gt;AB1135,Z1135,L1135+(Z1135-L1135)*MIN(MAX((B1135-AA1135+1)/MAX(AB1135-AA1135+1,1),0),1))))</f>
      </c>
      <c r="L1135" s="81" t="str">
        <f>IFERROR(INDEX('Cost_Components'!$S$2:$S$28,MATCH(E1135,'Cost_Components'!$A$2:$A$28,0)),"")</f>
      </c>
      <c r="M1135" s="82" t="str">
        <f>IFERROR(INDEX('Cost_Components'!$L$2:$L$28,MATCH(E1135,'Cost_Components'!$A$2:$A$28,0)),"")</f>
      </c>
      <c r="N1135" s="83" t="str">
        <f>IFERROR(INDEX('Cost_Components'!$P$2:$P$28,MATCH(E1135,'Cost_Components'!$A$2:$A$28,0)),"")</f>
      </c>
      <c r="O1135" s="84" t="str">
        <f>AF1135*J1135</f>
      </c>
      <c r="P1135" s="85" t="str">
        <f>AG1135*J1135</f>
      </c>
      <c r="Q1135" s="86" t="str">
        <f>P1135*L1135*M1135*N1135</f>
      </c>
      <c r="R1135" s="87" t="str">
        <f>O1135*K1135*M1135*N1135</f>
      </c>
      <c r="S1135" s="88" t="str">
        <f>R1135-Q1135</f>
      </c>
      <c r="T1135" s="34" t="str">
        <f>IFERROR(INDEX('Cost_Components'!$R$2:$R$28,MATCH(E1135,'Cost_Components'!$A$2:$A$28,0)),"")</f>
      </c>
      <c r="U1135" s="89" t="str">
        <f>IFERROR(INDEX('Cost_Components'!$Q$2:$Q$28,MATCH(E1135,'Cost_Components'!$A$2:$A$28,0)),"")</f>
      </c>
      <c r="V1135" s="90" t="str">
        <f>1/(1+'Calculation_Assumptions'!$B$5)^(B1135-'Calculation_Assumptions'!$B$2)</f>
      </c>
      <c r="W1135" s="91" t="str">
        <f>Q1135*V1135</f>
      </c>
      <c r="X1135" s="92" t="str">
        <f>R1135*V1135</f>
      </c>
      <c r="Y1135" s="93" t="str">
        <f>S1135*V1135</f>
      </c>
      <c r="Z1135" s="94" t="str">
        <f>IFERROR(INDEX('Cost_Components'!$T$2:$T$28,MATCH(E1135,'Cost_Components'!$A$2:$A$28,0)),"")</f>
      </c>
      <c r="AA1135" s="95" t="str">
        <f>IFERROR(INDEX('Cost_Components'!$U$2:$U$28,MATCH(E1135,'Cost_Components'!$A$2:$A$28,0)),"")</f>
      </c>
      <c r="AB1135" s="96" t="str">
        <f>IFERROR(INDEX('Cost_Components'!$V$2:$V$28,MATCH(E1135,'Cost_Components'!$A$2:$A$28,0)),"")</f>
      </c>
      <c r="AC1135" s="97" t="str">
        <f>IFERROR(INDEX('Cost_Components'!$M$2:$M$28,MATCH(E1135,'Cost_Components'!$A$2:$A$28,0)),"")</f>
      </c>
      <c r="AD1135" s="98" t="str">
        <f>IFERROR(INDEX('Cost_Components'!$N$2:$N$28,MATCH(E1135,'Cost_Components'!$A$2:$A$28,0)),"")</f>
      </c>
      <c r="AE1135" s="34" t="str">
        <f>IFERROR(INDEX('Cost_Components'!$O$2:$O$28,MATCH(E1135,'Cost_Components'!$A$2:$A$28,0)),"")</f>
      </c>
      <c r="AF1135" s="99" t="n">
        <v>6997313.35717309</v>
      </c>
      <c r="AG1135" s="100" t="n">
        <v>7407686.47207674</v>
      </c>
      <c r="AH1135" s="101" t="str">
        <f>IF(H1135="shared-count-once",COUNTIFS($A$2:$A$1405,A1135,$B$2:$B$1405,B1135,$E$2:$E$1405,E1135),1)</f>
      </c>
      <c r="AI1135" s="102" t="n">
        <v>314265537.410829</v>
      </c>
      <c r="AJ1135" s="103" t="str">
        <f>IF(AI1135=0,"",Q1135/AI1135)</f>
      </c>
      <c r="AK1135" s="104" t="str">
        <f>IF(AI1135=0,"",R1135/AI1135)</f>
      </c>
      <c r="AL1135" s="105" t="str">
        <f>IF(AI1135=0,"",S1135/AI1135)</f>
      </c>
      <c r="AM1135" s="106" t="str">
        <f>IF(AI1135=0,"",Y1135/AI1135)</f>
      </c>
    </row>
    <row r="1136">
      <c r="A1136" t="s">
        <v>115</v>
      </c>
      <c r="B1136" s="73" t="n">
        <v>2041</v>
      </c>
      <c r="C1136" t="s">
        <v>253</v>
      </c>
      <c r="D1136" t="s">
        <v>225</v>
      </c>
      <c r="E1136" s="74" t="s">
        <v>338</v>
      </c>
      <c r="F1136" s="75" t="s">
        <v>339</v>
      </c>
      <c r="G1136" s="76" t="s">
        <v>254</v>
      </c>
      <c r="H1136" s="77" t="s">
        <v>240</v>
      </c>
      <c r="I1136" s="78" t="s">
        <v>304</v>
      </c>
      <c r="J1136" s="79" t="str">
        <f>IFERROR(INDEX('Cost_Components'!$K$2:$K$28,MATCH(E1136,'Cost_Components'!$A$2:$A$28,0)),"")</f>
      </c>
      <c r="K1136" s="80" t="str">
        <f>IF(OR(L1136="",Z1136="",AA1136="",AB1136=""),"",IF(B1136&lt;AA1136,L1136,IF(B1136&gt;AB1136,Z1136,L1136+(Z1136-L1136)*MIN(MAX((B1136-AA1136+1)/MAX(AB1136-AA1136+1,1),0),1))))</f>
      </c>
      <c r="L1136" s="81" t="str">
        <f>IFERROR(INDEX('Cost_Components'!$S$2:$S$28,MATCH(E1136,'Cost_Components'!$A$2:$A$28,0)),"")</f>
      </c>
      <c r="M1136" s="82" t="str">
        <f>IFERROR(INDEX('Cost_Components'!$L$2:$L$28,MATCH(E1136,'Cost_Components'!$A$2:$A$28,0)),"")</f>
      </c>
      <c r="N1136" s="83" t="str">
        <f>IFERROR(INDEX('Cost_Components'!$P$2:$P$28,MATCH(E1136,'Cost_Components'!$A$2:$A$28,0)),"")</f>
      </c>
      <c r="O1136" s="84" t="str">
        <f>AF1136*J1136</f>
      </c>
      <c r="P1136" s="85" t="str">
        <f>AG1136*J1136</f>
      </c>
      <c r="Q1136" s="86" t="str">
        <f>P1136*L1136*M1136*N1136</f>
      </c>
      <c r="R1136" s="87" t="str">
        <f>O1136*K1136*M1136*N1136</f>
      </c>
      <c r="S1136" s="88" t="str">
        <f>R1136-Q1136</f>
      </c>
      <c r="T1136" s="34" t="str">
        <f>IFERROR(INDEX('Cost_Components'!$R$2:$R$28,MATCH(E1136,'Cost_Components'!$A$2:$A$28,0)),"")</f>
      </c>
      <c r="U1136" s="89" t="str">
        <f>IFERROR(INDEX('Cost_Components'!$Q$2:$Q$28,MATCH(E1136,'Cost_Components'!$A$2:$A$28,0)),"")</f>
      </c>
      <c r="V1136" s="90" t="str">
        <f>1/(1+'Calculation_Assumptions'!$B$5)^(B1136-'Calculation_Assumptions'!$B$2)</f>
      </c>
      <c r="W1136" s="91" t="str">
        <f>Q1136*V1136</f>
      </c>
      <c r="X1136" s="92" t="str">
        <f>R1136*V1136</f>
      </c>
      <c r="Y1136" s="93" t="str">
        <f>S1136*V1136</f>
      </c>
      <c r="Z1136" s="94" t="str">
        <f>IFERROR(INDEX('Cost_Components'!$T$2:$T$28,MATCH(E1136,'Cost_Components'!$A$2:$A$28,0)),"")</f>
      </c>
      <c r="AA1136" s="95" t="str">
        <f>IFERROR(INDEX('Cost_Components'!$U$2:$U$28,MATCH(E1136,'Cost_Components'!$A$2:$A$28,0)),"")</f>
      </c>
      <c r="AB1136" s="96" t="str">
        <f>IFERROR(INDEX('Cost_Components'!$V$2:$V$28,MATCH(E1136,'Cost_Components'!$A$2:$A$28,0)),"")</f>
      </c>
      <c r="AC1136" s="97" t="str">
        <f>IFERROR(INDEX('Cost_Components'!$M$2:$M$28,MATCH(E1136,'Cost_Components'!$A$2:$A$28,0)),"")</f>
      </c>
      <c r="AD1136" s="98" t="str">
        <f>IFERROR(INDEX('Cost_Components'!$N$2:$N$28,MATCH(E1136,'Cost_Components'!$A$2:$A$28,0)),"")</f>
      </c>
      <c r="AE1136" s="34" t="str">
        <f>IFERROR(INDEX('Cost_Components'!$O$2:$O$28,MATCH(E1136,'Cost_Components'!$A$2:$A$28,0)),"")</f>
      </c>
      <c r="AF1136" s="99" t="n">
        <v>7099682.03940244</v>
      </c>
      <c r="AG1136" s="100" t="n">
        <v>7556224.04727773</v>
      </c>
      <c r="AH1136" s="101" t="str">
        <f>IF(H1136="shared-count-once",COUNTIFS($A$2:$A$1405,A1136,$B$2:$B$1405,B1136,$E$2:$E$1405,E1136),1)</f>
      </c>
      <c r="AI1136" s="102" t="n">
        <v>315525215.312548</v>
      </c>
      <c r="AJ1136" s="103" t="str">
        <f>IF(AI1136=0,"",Q1136/AI1136)</f>
      </c>
      <c r="AK1136" s="104" t="str">
        <f>IF(AI1136=0,"",R1136/AI1136)</f>
      </c>
      <c r="AL1136" s="105" t="str">
        <f>IF(AI1136=0,"",S1136/AI1136)</f>
      </c>
      <c r="AM1136" s="106" t="str">
        <f>IF(AI1136=0,"",Y1136/AI1136)</f>
      </c>
    </row>
    <row r="1137">
      <c r="A1137" t="s">
        <v>115</v>
      </c>
      <c r="B1137" s="73" t="n">
        <v>2042</v>
      </c>
      <c r="C1137" t="s">
        <v>253</v>
      </c>
      <c r="D1137" t="s">
        <v>225</v>
      </c>
      <c r="E1137" s="74" t="s">
        <v>338</v>
      </c>
      <c r="F1137" s="75" t="s">
        <v>339</v>
      </c>
      <c r="G1137" s="76" t="s">
        <v>254</v>
      </c>
      <c r="H1137" s="77" t="s">
        <v>240</v>
      </c>
      <c r="I1137" s="78" t="s">
        <v>304</v>
      </c>
      <c r="J1137" s="79" t="str">
        <f>IFERROR(INDEX('Cost_Components'!$K$2:$K$28,MATCH(E1137,'Cost_Components'!$A$2:$A$28,0)),"")</f>
      </c>
      <c r="K1137" s="80" t="str">
        <f>IF(OR(L1137="",Z1137="",AA1137="",AB1137=""),"",IF(B1137&lt;AA1137,L1137,IF(B1137&gt;AB1137,Z1137,L1137+(Z1137-L1137)*MIN(MAX((B1137-AA1137+1)/MAX(AB1137-AA1137+1,1),0),1))))</f>
      </c>
      <c r="L1137" s="81" t="str">
        <f>IFERROR(INDEX('Cost_Components'!$S$2:$S$28,MATCH(E1137,'Cost_Components'!$A$2:$A$28,0)),"")</f>
      </c>
      <c r="M1137" s="82" t="str">
        <f>IFERROR(INDEX('Cost_Components'!$L$2:$L$28,MATCH(E1137,'Cost_Components'!$A$2:$A$28,0)),"")</f>
      </c>
      <c r="N1137" s="83" t="str">
        <f>IFERROR(INDEX('Cost_Components'!$P$2:$P$28,MATCH(E1137,'Cost_Components'!$A$2:$A$28,0)),"")</f>
      </c>
      <c r="O1137" s="84" t="str">
        <f>AF1137*J1137</f>
      </c>
      <c r="P1137" s="85" t="str">
        <f>AG1137*J1137</f>
      </c>
      <c r="Q1137" s="86" t="str">
        <f>P1137*L1137*M1137*N1137</f>
      </c>
      <c r="R1137" s="87" t="str">
        <f>O1137*K1137*M1137*N1137</f>
      </c>
      <c r="S1137" s="88" t="str">
        <f>R1137-Q1137</f>
      </c>
      <c r="T1137" s="34" t="str">
        <f>IFERROR(INDEX('Cost_Components'!$R$2:$R$28,MATCH(E1137,'Cost_Components'!$A$2:$A$28,0)),"")</f>
      </c>
      <c r="U1137" s="89" t="str">
        <f>IFERROR(INDEX('Cost_Components'!$Q$2:$Q$28,MATCH(E1137,'Cost_Components'!$A$2:$A$28,0)),"")</f>
      </c>
      <c r="V1137" s="90" t="str">
        <f>1/(1+'Calculation_Assumptions'!$B$5)^(B1137-'Calculation_Assumptions'!$B$2)</f>
      </c>
      <c r="W1137" s="91" t="str">
        <f>Q1137*V1137</f>
      </c>
      <c r="X1137" s="92" t="str">
        <f>R1137*V1137</f>
      </c>
      <c r="Y1137" s="93" t="str">
        <f>S1137*V1137</f>
      </c>
      <c r="Z1137" s="94" t="str">
        <f>IFERROR(INDEX('Cost_Components'!$T$2:$T$28,MATCH(E1137,'Cost_Components'!$A$2:$A$28,0)),"")</f>
      </c>
      <c r="AA1137" s="95" t="str">
        <f>IFERROR(INDEX('Cost_Components'!$U$2:$U$28,MATCH(E1137,'Cost_Components'!$A$2:$A$28,0)),"")</f>
      </c>
      <c r="AB1137" s="96" t="str">
        <f>IFERROR(INDEX('Cost_Components'!$V$2:$V$28,MATCH(E1137,'Cost_Components'!$A$2:$A$28,0)),"")</f>
      </c>
      <c r="AC1137" s="97" t="str">
        <f>IFERROR(INDEX('Cost_Components'!$M$2:$M$28,MATCH(E1137,'Cost_Components'!$A$2:$A$28,0)),"")</f>
      </c>
      <c r="AD1137" s="98" t="str">
        <f>IFERROR(INDEX('Cost_Components'!$N$2:$N$28,MATCH(E1137,'Cost_Components'!$A$2:$A$28,0)),"")</f>
      </c>
      <c r="AE1137" s="34" t="str">
        <f>IFERROR(INDEX('Cost_Components'!$O$2:$O$28,MATCH(E1137,'Cost_Components'!$A$2:$A$28,0)),"")</f>
      </c>
      <c r="AF1137" s="99" t="n">
        <v>7199023.04790538</v>
      </c>
      <c r="AG1137" s="100" t="n">
        <v>7703733.26630892</v>
      </c>
      <c r="AH1137" s="101" t="str">
        <f>IF(H1137="shared-count-once",COUNTIFS($A$2:$A$1405,A1137,$B$2:$B$1405,B1137,$E$2:$E$1405,E1137),1)</f>
      </c>
      <c r="AI1137" s="102" t="n">
        <v>316707694.211882</v>
      </c>
      <c r="AJ1137" s="103" t="str">
        <f>IF(AI1137=0,"",Q1137/AI1137)</f>
      </c>
      <c r="AK1137" s="104" t="str">
        <f>IF(AI1137=0,"",R1137/AI1137)</f>
      </c>
      <c r="AL1137" s="105" t="str">
        <f>IF(AI1137=0,"",S1137/AI1137)</f>
      </c>
      <c r="AM1137" s="106" t="str">
        <f>IF(AI1137=0,"",Y1137/AI1137)</f>
      </c>
    </row>
    <row r="1138">
      <c r="A1138" t="s">
        <v>115</v>
      </c>
      <c r="B1138" s="73" t="n">
        <v>2043</v>
      </c>
      <c r="C1138" t="s">
        <v>253</v>
      </c>
      <c r="D1138" t="s">
        <v>225</v>
      </c>
      <c r="E1138" s="74" t="s">
        <v>338</v>
      </c>
      <c r="F1138" s="75" t="s">
        <v>339</v>
      </c>
      <c r="G1138" s="76" t="s">
        <v>254</v>
      </c>
      <c r="H1138" s="77" t="s">
        <v>240</v>
      </c>
      <c r="I1138" s="78" t="s">
        <v>304</v>
      </c>
      <c r="J1138" s="79" t="str">
        <f>IFERROR(INDEX('Cost_Components'!$K$2:$K$28,MATCH(E1138,'Cost_Components'!$A$2:$A$28,0)),"")</f>
      </c>
      <c r="K1138" s="80" t="str">
        <f>IF(OR(L1138="",Z1138="",AA1138="",AB1138=""),"",IF(B1138&lt;AA1138,L1138,IF(B1138&gt;AB1138,Z1138,L1138+(Z1138-L1138)*MIN(MAX((B1138-AA1138+1)/MAX(AB1138-AA1138+1,1),0),1))))</f>
      </c>
      <c r="L1138" s="81" t="str">
        <f>IFERROR(INDEX('Cost_Components'!$S$2:$S$28,MATCH(E1138,'Cost_Components'!$A$2:$A$28,0)),"")</f>
      </c>
      <c r="M1138" s="82" t="str">
        <f>IFERROR(INDEX('Cost_Components'!$L$2:$L$28,MATCH(E1138,'Cost_Components'!$A$2:$A$28,0)),"")</f>
      </c>
      <c r="N1138" s="83" t="str">
        <f>IFERROR(INDEX('Cost_Components'!$P$2:$P$28,MATCH(E1138,'Cost_Components'!$A$2:$A$28,0)),"")</f>
      </c>
      <c r="O1138" s="84" t="str">
        <f>AF1138*J1138</f>
      </c>
      <c r="P1138" s="85" t="str">
        <f>AG1138*J1138</f>
      </c>
      <c r="Q1138" s="86" t="str">
        <f>P1138*L1138*M1138*N1138</f>
      </c>
      <c r="R1138" s="87" t="str">
        <f>O1138*K1138*M1138*N1138</f>
      </c>
      <c r="S1138" s="88" t="str">
        <f>R1138-Q1138</f>
      </c>
      <c r="T1138" s="34" t="str">
        <f>IFERROR(INDEX('Cost_Components'!$R$2:$R$28,MATCH(E1138,'Cost_Components'!$A$2:$A$28,0)),"")</f>
      </c>
      <c r="U1138" s="89" t="str">
        <f>IFERROR(INDEX('Cost_Components'!$Q$2:$Q$28,MATCH(E1138,'Cost_Components'!$A$2:$A$28,0)),"")</f>
      </c>
      <c r="V1138" s="90" t="str">
        <f>1/(1+'Calculation_Assumptions'!$B$5)^(B1138-'Calculation_Assumptions'!$B$2)</f>
      </c>
      <c r="W1138" s="91" t="str">
        <f>Q1138*V1138</f>
      </c>
      <c r="X1138" s="92" t="str">
        <f>R1138*V1138</f>
      </c>
      <c r="Y1138" s="93" t="str">
        <f>S1138*V1138</f>
      </c>
      <c r="Z1138" s="94" t="str">
        <f>IFERROR(INDEX('Cost_Components'!$T$2:$T$28,MATCH(E1138,'Cost_Components'!$A$2:$A$28,0)),"")</f>
      </c>
      <c r="AA1138" s="95" t="str">
        <f>IFERROR(INDEX('Cost_Components'!$U$2:$U$28,MATCH(E1138,'Cost_Components'!$A$2:$A$28,0)),"")</f>
      </c>
      <c r="AB1138" s="96" t="str">
        <f>IFERROR(INDEX('Cost_Components'!$V$2:$V$28,MATCH(E1138,'Cost_Components'!$A$2:$A$28,0)),"")</f>
      </c>
      <c r="AC1138" s="97" t="str">
        <f>IFERROR(INDEX('Cost_Components'!$M$2:$M$28,MATCH(E1138,'Cost_Components'!$A$2:$A$28,0)),"")</f>
      </c>
      <c r="AD1138" s="98" t="str">
        <f>IFERROR(INDEX('Cost_Components'!$N$2:$N$28,MATCH(E1138,'Cost_Components'!$A$2:$A$28,0)),"")</f>
      </c>
      <c r="AE1138" s="34" t="str">
        <f>IFERROR(INDEX('Cost_Components'!$O$2:$O$28,MATCH(E1138,'Cost_Components'!$A$2:$A$28,0)),"")</f>
      </c>
      <c r="AF1138" s="99" t="n">
        <v>7296589.42810081</v>
      </c>
      <c r="AG1138" s="100" t="n">
        <v>7851923.45314655</v>
      </c>
      <c r="AH1138" s="101" t="str">
        <f>IF(H1138="shared-count-once",COUNTIFS($A$2:$A$1405,A1138,$B$2:$B$1405,B1138,$E$2:$E$1405,E1138),1)</f>
      </c>
      <c r="AI1138" s="102" t="n">
        <v>317814114.067152</v>
      </c>
      <c r="AJ1138" s="103" t="str">
        <f>IF(AI1138=0,"",Q1138/AI1138)</f>
      </c>
      <c r="AK1138" s="104" t="str">
        <f>IF(AI1138=0,"",R1138/AI1138)</f>
      </c>
      <c r="AL1138" s="105" t="str">
        <f>IF(AI1138=0,"",S1138/AI1138)</f>
      </c>
      <c r="AM1138" s="106" t="str">
        <f>IF(AI1138=0,"",Y1138/AI1138)</f>
      </c>
    </row>
    <row r="1139">
      <c r="A1139" t="s">
        <v>115</v>
      </c>
      <c r="B1139" s="73" t="n">
        <v>2044</v>
      </c>
      <c r="C1139" t="s">
        <v>253</v>
      </c>
      <c r="D1139" t="s">
        <v>225</v>
      </c>
      <c r="E1139" s="74" t="s">
        <v>338</v>
      </c>
      <c r="F1139" s="75" t="s">
        <v>339</v>
      </c>
      <c r="G1139" s="76" t="s">
        <v>254</v>
      </c>
      <c r="H1139" s="77" t="s">
        <v>240</v>
      </c>
      <c r="I1139" s="78" t="s">
        <v>304</v>
      </c>
      <c r="J1139" s="79" t="str">
        <f>IFERROR(INDEX('Cost_Components'!$K$2:$K$28,MATCH(E1139,'Cost_Components'!$A$2:$A$28,0)),"")</f>
      </c>
      <c r="K1139" s="80" t="str">
        <f>IF(OR(L1139="",Z1139="",AA1139="",AB1139=""),"",IF(B1139&lt;AA1139,L1139,IF(B1139&gt;AB1139,Z1139,L1139+(Z1139-L1139)*MIN(MAX((B1139-AA1139+1)/MAX(AB1139-AA1139+1,1),0),1))))</f>
      </c>
      <c r="L1139" s="81" t="str">
        <f>IFERROR(INDEX('Cost_Components'!$S$2:$S$28,MATCH(E1139,'Cost_Components'!$A$2:$A$28,0)),"")</f>
      </c>
      <c r="M1139" s="82" t="str">
        <f>IFERROR(INDEX('Cost_Components'!$L$2:$L$28,MATCH(E1139,'Cost_Components'!$A$2:$A$28,0)),"")</f>
      </c>
      <c r="N1139" s="83" t="str">
        <f>IFERROR(INDEX('Cost_Components'!$P$2:$P$28,MATCH(E1139,'Cost_Components'!$A$2:$A$28,0)),"")</f>
      </c>
      <c r="O1139" s="84" t="str">
        <f>AF1139*J1139</f>
      </c>
      <c r="P1139" s="85" t="str">
        <f>AG1139*J1139</f>
      </c>
      <c r="Q1139" s="86" t="str">
        <f>P1139*L1139*M1139*N1139</f>
      </c>
      <c r="R1139" s="87" t="str">
        <f>O1139*K1139*M1139*N1139</f>
      </c>
      <c r="S1139" s="88" t="str">
        <f>R1139-Q1139</f>
      </c>
      <c r="T1139" s="34" t="str">
        <f>IFERROR(INDEX('Cost_Components'!$R$2:$R$28,MATCH(E1139,'Cost_Components'!$A$2:$A$28,0)),"")</f>
      </c>
      <c r="U1139" s="89" t="str">
        <f>IFERROR(INDEX('Cost_Components'!$Q$2:$Q$28,MATCH(E1139,'Cost_Components'!$A$2:$A$28,0)),"")</f>
      </c>
      <c r="V1139" s="90" t="str">
        <f>1/(1+'Calculation_Assumptions'!$B$5)^(B1139-'Calculation_Assumptions'!$B$2)</f>
      </c>
      <c r="W1139" s="91" t="str">
        <f>Q1139*V1139</f>
      </c>
      <c r="X1139" s="92" t="str">
        <f>R1139*V1139</f>
      </c>
      <c r="Y1139" s="93" t="str">
        <f>S1139*V1139</f>
      </c>
      <c r="Z1139" s="94" t="str">
        <f>IFERROR(INDEX('Cost_Components'!$T$2:$T$28,MATCH(E1139,'Cost_Components'!$A$2:$A$28,0)),"")</f>
      </c>
      <c r="AA1139" s="95" t="str">
        <f>IFERROR(INDEX('Cost_Components'!$U$2:$U$28,MATCH(E1139,'Cost_Components'!$A$2:$A$28,0)),"")</f>
      </c>
      <c r="AB1139" s="96" t="str">
        <f>IFERROR(INDEX('Cost_Components'!$V$2:$V$28,MATCH(E1139,'Cost_Components'!$A$2:$A$28,0)),"")</f>
      </c>
      <c r="AC1139" s="97" t="str">
        <f>IFERROR(INDEX('Cost_Components'!$M$2:$M$28,MATCH(E1139,'Cost_Components'!$A$2:$A$28,0)),"")</f>
      </c>
      <c r="AD1139" s="98" t="str">
        <f>IFERROR(INDEX('Cost_Components'!$N$2:$N$28,MATCH(E1139,'Cost_Components'!$A$2:$A$28,0)),"")</f>
      </c>
      <c r="AE1139" s="34" t="str">
        <f>IFERROR(INDEX('Cost_Components'!$O$2:$O$28,MATCH(E1139,'Cost_Components'!$A$2:$A$28,0)),"")</f>
      </c>
      <c r="AF1139" s="99" t="n">
        <v>7389559.48365776</v>
      </c>
      <c r="AG1139" s="100" t="n">
        <v>7997283.33339417</v>
      </c>
      <c r="AH1139" s="101" t="str">
        <f>IF(H1139="shared-count-once",COUNTIFS($A$2:$A$1405,A1139,$B$2:$B$1405,B1139,$E$2:$E$1405,E1139),1)</f>
      </c>
      <c r="AI1139" s="102" t="n">
        <v>318840890.732156</v>
      </c>
      <c r="AJ1139" s="103" t="str">
        <f>IF(AI1139=0,"",Q1139/AI1139)</f>
      </c>
      <c r="AK1139" s="104" t="str">
        <f>IF(AI1139=0,"",R1139/AI1139)</f>
      </c>
      <c r="AL1139" s="105" t="str">
        <f>IF(AI1139=0,"",S1139/AI1139)</f>
      </c>
      <c r="AM1139" s="106" t="str">
        <f>IF(AI1139=0,"",Y1139/AI1139)</f>
      </c>
    </row>
    <row r="1140">
      <c r="A1140" t="s">
        <v>115</v>
      </c>
      <c r="B1140" s="73" t="n">
        <v>2045</v>
      </c>
      <c r="C1140" t="s">
        <v>253</v>
      </c>
      <c r="D1140" t="s">
        <v>225</v>
      </c>
      <c r="E1140" s="74" t="s">
        <v>338</v>
      </c>
      <c r="F1140" s="75" t="s">
        <v>339</v>
      </c>
      <c r="G1140" s="76" t="s">
        <v>254</v>
      </c>
      <c r="H1140" s="77" t="s">
        <v>240</v>
      </c>
      <c r="I1140" s="78" t="s">
        <v>304</v>
      </c>
      <c r="J1140" s="79" t="str">
        <f>IFERROR(INDEX('Cost_Components'!$K$2:$K$28,MATCH(E1140,'Cost_Components'!$A$2:$A$28,0)),"")</f>
      </c>
      <c r="K1140" s="80" t="str">
        <f>IF(OR(L1140="",Z1140="",AA1140="",AB1140=""),"",IF(B1140&lt;AA1140,L1140,IF(B1140&gt;AB1140,Z1140,L1140+(Z1140-L1140)*MIN(MAX((B1140-AA1140+1)/MAX(AB1140-AA1140+1,1),0),1))))</f>
      </c>
      <c r="L1140" s="81" t="str">
        <f>IFERROR(INDEX('Cost_Components'!$S$2:$S$28,MATCH(E1140,'Cost_Components'!$A$2:$A$28,0)),"")</f>
      </c>
      <c r="M1140" s="82" t="str">
        <f>IFERROR(INDEX('Cost_Components'!$L$2:$L$28,MATCH(E1140,'Cost_Components'!$A$2:$A$28,0)),"")</f>
      </c>
      <c r="N1140" s="83" t="str">
        <f>IFERROR(INDEX('Cost_Components'!$P$2:$P$28,MATCH(E1140,'Cost_Components'!$A$2:$A$28,0)),"")</f>
      </c>
      <c r="O1140" s="84" t="str">
        <f>AF1140*J1140</f>
      </c>
      <c r="P1140" s="85" t="str">
        <f>AG1140*J1140</f>
      </c>
      <c r="Q1140" s="86" t="str">
        <f>P1140*L1140*M1140*N1140</f>
      </c>
      <c r="R1140" s="87" t="str">
        <f>O1140*K1140*M1140*N1140</f>
      </c>
      <c r="S1140" s="88" t="str">
        <f>R1140-Q1140</f>
      </c>
      <c r="T1140" s="34" t="str">
        <f>IFERROR(INDEX('Cost_Components'!$R$2:$R$28,MATCH(E1140,'Cost_Components'!$A$2:$A$28,0)),"")</f>
      </c>
      <c r="U1140" s="89" t="str">
        <f>IFERROR(INDEX('Cost_Components'!$Q$2:$Q$28,MATCH(E1140,'Cost_Components'!$A$2:$A$28,0)),"")</f>
      </c>
      <c r="V1140" s="90" t="str">
        <f>1/(1+'Calculation_Assumptions'!$B$5)^(B1140-'Calculation_Assumptions'!$B$2)</f>
      </c>
      <c r="W1140" s="91" t="str">
        <f>Q1140*V1140</f>
      </c>
      <c r="X1140" s="92" t="str">
        <f>R1140*V1140</f>
      </c>
      <c r="Y1140" s="93" t="str">
        <f>S1140*V1140</f>
      </c>
      <c r="Z1140" s="94" t="str">
        <f>IFERROR(INDEX('Cost_Components'!$T$2:$T$28,MATCH(E1140,'Cost_Components'!$A$2:$A$28,0)),"")</f>
      </c>
      <c r="AA1140" s="95" t="str">
        <f>IFERROR(INDEX('Cost_Components'!$U$2:$U$28,MATCH(E1140,'Cost_Components'!$A$2:$A$28,0)),"")</f>
      </c>
      <c r="AB1140" s="96" t="str">
        <f>IFERROR(INDEX('Cost_Components'!$V$2:$V$28,MATCH(E1140,'Cost_Components'!$A$2:$A$28,0)),"")</f>
      </c>
      <c r="AC1140" s="97" t="str">
        <f>IFERROR(INDEX('Cost_Components'!$M$2:$M$28,MATCH(E1140,'Cost_Components'!$A$2:$A$28,0)),"")</f>
      </c>
      <c r="AD1140" s="98" t="str">
        <f>IFERROR(INDEX('Cost_Components'!$N$2:$N$28,MATCH(E1140,'Cost_Components'!$A$2:$A$28,0)),"")</f>
      </c>
      <c r="AE1140" s="34" t="str">
        <f>IFERROR(INDEX('Cost_Components'!$O$2:$O$28,MATCH(E1140,'Cost_Components'!$A$2:$A$28,0)),"")</f>
      </c>
      <c r="AF1140" s="99" t="n">
        <v>7477633.17806167</v>
      </c>
      <c r="AG1140" s="100" t="n">
        <v>8139288.8940327</v>
      </c>
      <c r="AH1140" s="101" t="str">
        <f>IF(H1140="shared-count-once",COUNTIFS($A$2:$A$1405,A1140,$B$2:$B$1405,B1140,$E$2:$E$1405,E1140),1)</f>
      </c>
      <c r="AI1140" s="102" t="n">
        <v>319784682.33108</v>
      </c>
      <c r="AJ1140" s="103" t="str">
        <f>IF(AI1140=0,"",Q1140/AI1140)</f>
      </c>
      <c r="AK1140" s="104" t="str">
        <f>IF(AI1140=0,"",R1140/AI1140)</f>
      </c>
      <c r="AL1140" s="105" t="str">
        <f>IF(AI1140=0,"",S1140/AI1140)</f>
      </c>
      <c r="AM1140" s="106" t="str">
        <f>IF(AI1140=0,"",Y1140/AI1140)</f>
      </c>
    </row>
    <row r="1141">
      <c r="A1141" t="s">
        <v>115</v>
      </c>
      <c r="B1141" s="73" t="n">
        <v>2046</v>
      </c>
      <c r="C1141" t="s">
        <v>253</v>
      </c>
      <c r="D1141" t="s">
        <v>225</v>
      </c>
      <c r="E1141" s="74" t="s">
        <v>338</v>
      </c>
      <c r="F1141" s="75" t="s">
        <v>339</v>
      </c>
      <c r="G1141" s="76" t="s">
        <v>254</v>
      </c>
      <c r="H1141" s="77" t="s">
        <v>240</v>
      </c>
      <c r="I1141" s="78" t="s">
        <v>304</v>
      </c>
      <c r="J1141" s="79" t="str">
        <f>IFERROR(INDEX('Cost_Components'!$K$2:$K$28,MATCH(E1141,'Cost_Components'!$A$2:$A$28,0)),"")</f>
      </c>
      <c r="K1141" s="80" t="str">
        <f>IF(OR(L1141="",Z1141="",AA1141="",AB1141=""),"",IF(B1141&lt;AA1141,L1141,IF(B1141&gt;AB1141,Z1141,L1141+(Z1141-L1141)*MIN(MAX((B1141-AA1141+1)/MAX(AB1141-AA1141+1,1),0),1))))</f>
      </c>
      <c r="L1141" s="81" t="str">
        <f>IFERROR(INDEX('Cost_Components'!$S$2:$S$28,MATCH(E1141,'Cost_Components'!$A$2:$A$28,0)),"")</f>
      </c>
      <c r="M1141" s="82" t="str">
        <f>IFERROR(INDEX('Cost_Components'!$L$2:$L$28,MATCH(E1141,'Cost_Components'!$A$2:$A$28,0)),"")</f>
      </c>
      <c r="N1141" s="83" t="str">
        <f>IFERROR(INDEX('Cost_Components'!$P$2:$P$28,MATCH(E1141,'Cost_Components'!$A$2:$A$28,0)),"")</f>
      </c>
      <c r="O1141" s="84" t="str">
        <f>AF1141*J1141</f>
      </c>
      <c r="P1141" s="85" t="str">
        <f>AG1141*J1141</f>
      </c>
      <c r="Q1141" s="86" t="str">
        <f>P1141*L1141*M1141*N1141</f>
      </c>
      <c r="R1141" s="87" t="str">
        <f>O1141*K1141*M1141*N1141</f>
      </c>
      <c r="S1141" s="88" t="str">
        <f>R1141-Q1141</f>
      </c>
      <c r="T1141" s="34" t="str">
        <f>IFERROR(INDEX('Cost_Components'!$R$2:$R$28,MATCH(E1141,'Cost_Components'!$A$2:$A$28,0)),"")</f>
      </c>
      <c r="U1141" s="89" t="str">
        <f>IFERROR(INDEX('Cost_Components'!$Q$2:$Q$28,MATCH(E1141,'Cost_Components'!$A$2:$A$28,0)),"")</f>
      </c>
      <c r="V1141" s="90" t="str">
        <f>1/(1+'Calculation_Assumptions'!$B$5)^(B1141-'Calculation_Assumptions'!$B$2)</f>
      </c>
      <c r="W1141" s="91" t="str">
        <f>Q1141*V1141</f>
      </c>
      <c r="X1141" s="92" t="str">
        <f>R1141*V1141</f>
      </c>
      <c r="Y1141" s="93" t="str">
        <f>S1141*V1141</f>
      </c>
      <c r="Z1141" s="94" t="str">
        <f>IFERROR(INDEX('Cost_Components'!$T$2:$T$28,MATCH(E1141,'Cost_Components'!$A$2:$A$28,0)),"")</f>
      </c>
      <c r="AA1141" s="95" t="str">
        <f>IFERROR(INDEX('Cost_Components'!$U$2:$U$28,MATCH(E1141,'Cost_Components'!$A$2:$A$28,0)),"")</f>
      </c>
      <c r="AB1141" s="96" t="str">
        <f>IFERROR(INDEX('Cost_Components'!$V$2:$V$28,MATCH(E1141,'Cost_Components'!$A$2:$A$28,0)),"")</f>
      </c>
      <c r="AC1141" s="97" t="str">
        <f>IFERROR(INDEX('Cost_Components'!$M$2:$M$28,MATCH(E1141,'Cost_Components'!$A$2:$A$28,0)),"")</f>
      </c>
      <c r="AD1141" s="98" t="str">
        <f>IFERROR(INDEX('Cost_Components'!$N$2:$N$28,MATCH(E1141,'Cost_Components'!$A$2:$A$28,0)),"")</f>
      </c>
      <c r="AE1141" s="34" t="str">
        <f>IFERROR(INDEX('Cost_Components'!$O$2:$O$28,MATCH(E1141,'Cost_Components'!$A$2:$A$28,0)),"")</f>
      </c>
      <c r="AF1141" s="99" t="n">
        <v>7561771.21272926</v>
      </c>
      <c r="AG1141" s="100" t="n">
        <v>8279175.53814566</v>
      </c>
      <c r="AH1141" s="101" t="str">
        <f>IF(H1141="shared-count-once",COUNTIFS($A$2:$A$1405,A1141,$B$2:$B$1405,B1141,$E$2:$E$1405,E1141),1)</f>
      </c>
      <c r="AI1141" s="102" t="n">
        <v>320645615.981408</v>
      </c>
      <c r="AJ1141" s="103" t="str">
        <f>IF(AI1141=0,"",Q1141/AI1141)</f>
      </c>
      <c r="AK1141" s="104" t="str">
        <f>IF(AI1141=0,"",R1141/AI1141)</f>
      </c>
      <c r="AL1141" s="105" t="str">
        <f>IF(AI1141=0,"",S1141/AI1141)</f>
      </c>
      <c r="AM1141" s="106" t="str">
        <f>IF(AI1141=0,"",Y1141/AI1141)</f>
      </c>
    </row>
    <row r="1142">
      <c r="A1142" t="s">
        <v>115</v>
      </c>
      <c r="B1142" s="73" t="n">
        <v>2047</v>
      </c>
      <c r="C1142" t="s">
        <v>253</v>
      </c>
      <c r="D1142" t="s">
        <v>225</v>
      </c>
      <c r="E1142" s="74" t="s">
        <v>338</v>
      </c>
      <c r="F1142" s="75" t="s">
        <v>339</v>
      </c>
      <c r="G1142" s="76" t="s">
        <v>254</v>
      </c>
      <c r="H1142" s="77" t="s">
        <v>240</v>
      </c>
      <c r="I1142" s="78" t="s">
        <v>304</v>
      </c>
      <c r="J1142" s="79" t="str">
        <f>IFERROR(INDEX('Cost_Components'!$K$2:$K$28,MATCH(E1142,'Cost_Components'!$A$2:$A$28,0)),"")</f>
      </c>
      <c r="K1142" s="80" t="str">
        <f>IF(OR(L1142="",Z1142="",AA1142="",AB1142=""),"",IF(B1142&lt;AA1142,L1142,IF(B1142&gt;AB1142,Z1142,L1142+(Z1142-L1142)*MIN(MAX((B1142-AA1142+1)/MAX(AB1142-AA1142+1,1),0),1))))</f>
      </c>
      <c r="L1142" s="81" t="str">
        <f>IFERROR(INDEX('Cost_Components'!$S$2:$S$28,MATCH(E1142,'Cost_Components'!$A$2:$A$28,0)),"")</f>
      </c>
      <c r="M1142" s="82" t="str">
        <f>IFERROR(INDEX('Cost_Components'!$L$2:$L$28,MATCH(E1142,'Cost_Components'!$A$2:$A$28,0)),"")</f>
      </c>
      <c r="N1142" s="83" t="str">
        <f>IFERROR(INDEX('Cost_Components'!$P$2:$P$28,MATCH(E1142,'Cost_Components'!$A$2:$A$28,0)),"")</f>
      </c>
      <c r="O1142" s="84" t="str">
        <f>AF1142*J1142</f>
      </c>
      <c r="P1142" s="85" t="str">
        <f>AG1142*J1142</f>
      </c>
      <c r="Q1142" s="86" t="str">
        <f>P1142*L1142*M1142*N1142</f>
      </c>
      <c r="R1142" s="87" t="str">
        <f>O1142*K1142*M1142*N1142</f>
      </c>
      <c r="S1142" s="88" t="str">
        <f>R1142-Q1142</f>
      </c>
      <c r="T1142" s="34" t="str">
        <f>IFERROR(INDEX('Cost_Components'!$R$2:$R$28,MATCH(E1142,'Cost_Components'!$A$2:$A$28,0)),"")</f>
      </c>
      <c r="U1142" s="89" t="str">
        <f>IFERROR(INDEX('Cost_Components'!$Q$2:$Q$28,MATCH(E1142,'Cost_Components'!$A$2:$A$28,0)),"")</f>
      </c>
      <c r="V1142" s="90" t="str">
        <f>1/(1+'Calculation_Assumptions'!$B$5)^(B1142-'Calculation_Assumptions'!$B$2)</f>
      </c>
      <c r="W1142" s="91" t="str">
        <f>Q1142*V1142</f>
      </c>
      <c r="X1142" s="92" t="str">
        <f>R1142*V1142</f>
      </c>
      <c r="Y1142" s="93" t="str">
        <f>S1142*V1142</f>
      </c>
      <c r="Z1142" s="94" t="str">
        <f>IFERROR(INDEX('Cost_Components'!$T$2:$T$28,MATCH(E1142,'Cost_Components'!$A$2:$A$28,0)),"")</f>
      </c>
      <c r="AA1142" s="95" t="str">
        <f>IFERROR(INDEX('Cost_Components'!$U$2:$U$28,MATCH(E1142,'Cost_Components'!$A$2:$A$28,0)),"")</f>
      </c>
      <c r="AB1142" s="96" t="str">
        <f>IFERROR(INDEX('Cost_Components'!$V$2:$V$28,MATCH(E1142,'Cost_Components'!$A$2:$A$28,0)),"")</f>
      </c>
      <c r="AC1142" s="97" t="str">
        <f>IFERROR(INDEX('Cost_Components'!$M$2:$M$28,MATCH(E1142,'Cost_Components'!$A$2:$A$28,0)),"")</f>
      </c>
      <c r="AD1142" s="98" t="str">
        <f>IFERROR(INDEX('Cost_Components'!$N$2:$N$28,MATCH(E1142,'Cost_Components'!$A$2:$A$28,0)),"")</f>
      </c>
      <c r="AE1142" s="34" t="str">
        <f>IFERROR(INDEX('Cost_Components'!$O$2:$O$28,MATCH(E1142,'Cost_Components'!$A$2:$A$28,0)),"")</f>
      </c>
      <c r="AF1142" s="99" t="n">
        <v>7640564.75738635</v>
      </c>
      <c r="AG1142" s="100" t="n">
        <v>8415519.4499265</v>
      </c>
      <c r="AH1142" s="101" t="str">
        <f>IF(H1142="shared-count-once",COUNTIFS($A$2:$A$1405,A1142,$B$2:$B$1405,B1142,$E$2:$E$1405,E1142),1)</f>
      </c>
      <c r="AI1142" s="102" t="n">
        <v>321429520.522875</v>
      </c>
      <c r="AJ1142" s="103" t="str">
        <f>IF(AI1142=0,"",Q1142/AI1142)</f>
      </c>
      <c r="AK1142" s="104" t="str">
        <f>IF(AI1142=0,"",R1142/AI1142)</f>
      </c>
      <c r="AL1142" s="105" t="str">
        <f>IF(AI1142=0,"",S1142/AI1142)</f>
      </c>
      <c r="AM1142" s="106" t="str">
        <f>IF(AI1142=0,"",Y1142/AI1142)</f>
      </c>
    </row>
    <row r="1143">
      <c r="A1143" t="s">
        <v>115</v>
      </c>
      <c r="B1143" s="73" t="n">
        <v>2048</v>
      </c>
      <c r="C1143" t="s">
        <v>253</v>
      </c>
      <c r="D1143" t="s">
        <v>225</v>
      </c>
      <c r="E1143" s="74" t="s">
        <v>338</v>
      </c>
      <c r="F1143" s="75" t="s">
        <v>339</v>
      </c>
      <c r="G1143" s="76" t="s">
        <v>254</v>
      </c>
      <c r="H1143" s="77" t="s">
        <v>240</v>
      </c>
      <c r="I1143" s="78" t="s">
        <v>304</v>
      </c>
      <c r="J1143" s="79" t="str">
        <f>IFERROR(INDEX('Cost_Components'!$K$2:$K$28,MATCH(E1143,'Cost_Components'!$A$2:$A$28,0)),"")</f>
      </c>
      <c r="K1143" s="80" t="str">
        <f>IF(OR(L1143="",Z1143="",AA1143="",AB1143=""),"",IF(B1143&lt;AA1143,L1143,IF(B1143&gt;AB1143,Z1143,L1143+(Z1143-L1143)*MIN(MAX((B1143-AA1143+1)/MAX(AB1143-AA1143+1,1),0),1))))</f>
      </c>
      <c r="L1143" s="81" t="str">
        <f>IFERROR(INDEX('Cost_Components'!$S$2:$S$28,MATCH(E1143,'Cost_Components'!$A$2:$A$28,0)),"")</f>
      </c>
      <c r="M1143" s="82" t="str">
        <f>IFERROR(INDEX('Cost_Components'!$L$2:$L$28,MATCH(E1143,'Cost_Components'!$A$2:$A$28,0)),"")</f>
      </c>
      <c r="N1143" s="83" t="str">
        <f>IFERROR(INDEX('Cost_Components'!$P$2:$P$28,MATCH(E1143,'Cost_Components'!$A$2:$A$28,0)),"")</f>
      </c>
      <c r="O1143" s="84" t="str">
        <f>AF1143*J1143</f>
      </c>
      <c r="P1143" s="85" t="str">
        <f>AG1143*J1143</f>
      </c>
      <c r="Q1143" s="86" t="str">
        <f>P1143*L1143*M1143*N1143</f>
      </c>
      <c r="R1143" s="87" t="str">
        <f>O1143*K1143*M1143*N1143</f>
      </c>
      <c r="S1143" s="88" t="str">
        <f>R1143-Q1143</f>
      </c>
      <c r="T1143" s="34" t="str">
        <f>IFERROR(INDEX('Cost_Components'!$R$2:$R$28,MATCH(E1143,'Cost_Components'!$A$2:$A$28,0)),"")</f>
      </c>
      <c r="U1143" s="89" t="str">
        <f>IFERROR(INDEX('Cost_Components'!$Q$2:$Q$28,MATCH(E1143,'Cost_Components'!$A$2:$A$28,0)),"")</f>
      </c>
      <c r="V1143" s="90" t="str">
        <f>1/(1+'Calculation_Assumptions'!$B$5)^(B1143-'Calculation_Assumptions'!$B$2)</f>
      </c>
      <c r="W1143" s="91" t="str">
        <f>Q1143*V1143</f>
      </c>
      <c r="X1143" s="92" t="str">
        <f>R1143*V1143</f>
      </c>
      <c r="Y1143" s="93" t="str">
        <f>S1143*V1143</f>
      </c>
      <c r="Z1143" s="94" t="str">
        <f>IFERROR(INDEX('Cost_Components'!$T$2:$T$28,MATCH(E1143,'Cost_Components'!$A$2:$A$28,0)),"")</f>
      </c>
      <c r="AA1143" s="95" t="str">
        <f>IFERROR(INDEX('Cost_Components'!$U$2:$U$28,MATCH(E1143,'Cost_Components'!$A$2:$A$28,0)),"")</f>
      </c>
      <c r="AB1143" s="96" t="str">
        <f>IFERROR(INDEX('Cost_Components'!$V$2:$V$28,MATCH(E1143,'Cost_Components'!$A$2:$A$28,0)),"")</f>
      </c>
      <c r="AC1143" s="97" t="str">
        <f>IFERROR(INDEX('Cost_Components'!$M$2:$M$28,MATCH(E1143,'Cost_Components'!$A$2:$A$28,0)),"")</f>
      </c>
      <c r="AD1143" s="98" t="str">
        <f>IFERROR(INDEX('Cost_Components'!$N$2:$N$28,MATCH(E1143,'Cost_Components'!$A$2:$A$28,0)),"")</f>
      </c>
      <c r="AE1143" s="34" t="str">
        <f>IFERROR(INDEX('Cost_Components'!$O$2:$O$28,MATCH(E1143,'Cost_Components'!$A$2:$A$28,0)),"")</f>
      </c>
      <c r="AF1143" s="99" t="n">
        <v>7716470.39575204</v>
      </c>
      <c r="AG1143" s="100" t="n">
        <v>8550999.4763113</v>
      </c>
      <c r="AH1143" s="101" t="str">
        <f>IF(H1143="shared-count-once",COUNTIFS($A$2:$A$1405,A1143,$B$2:$B$1405,B1143,$E$2:$E$1405,E1143),1)</f>
      </c>
      <c r="AI1143" s="102" t="n">
        <v>322136832.260161</v>
      </c>
      <c r="AJ1143" s="103" t="str">
        <f>IF(AI1143=0,"",Q1143/AI1143)</f>
      </c>
      <c r="AK1143" s="104" t="str">
        <f>IF(AI1143=0,"",R1143/AI1143)</f>
      </c>
      <c r="AL1143" s="105" t="str">
        <f>IF(AI1143=0,"",S1143/AI1143)</f>
      </c>
      <c r="AM1143" s="106" t="str">
        <f>IF(AI1143=0,"",Y1143/AI1143)</f>
      </c>
    </row>
    <row r="1144">
      <c r="A1144" t="s">
        <v>115</v>
      </c>
      <c r="B1144" s="73" t="n">
        <v>2049</v>
      </c>
      <c r="C1144" t="s">
        <v>253</v>
      </c>
      <c r="D1144" t="s">
        <v>225</v>
      </c>
      <c r="E1144" s="74" t="s">
        <v>338</v>
      </c>
      <c r="F1144" s="75" t="s">
        <v>339</v>
      </c>
      <c r="G1144" s="76" t="s">
        <v>254</v>
      </c>
      <c r="H1144" s="77" t="s">
        <v>240</v>
      </c>
      <c r="I1144" s="78" t="s">
        <v>304</v>
      </c>
      <c r="J1144" s="79" t="str">
        <f>IFERROR(INDEX('Cost_Components'!$K$2:$K$28,MATCH(E1144,'Cost_Components'!$A$2:$A$28,0)),"")</f>
      </c>
      <c r="K1144" s="80" t="str">
        <f>IF(OR(L1144="",Z1144="",AA1144="",AB1144=""),"",IF(B1144&lt;AA1144,L1144,IF(B1144&gt;AB1144,Z1144,L1144+(Z1144-L1144)*MIN(MAX((B1144-AA1144+1)/MAX(AB1144-AA1144+1,1),0),1))))</f>
      </c>
      <c r="L1144" s="81" t="str">
        <f>IFERROR(INDEX('Cost_Components'!$S$2:$S$28,MATCH(E1144,'Cost_Components'!$A$2:$A$28,0)),"")</f>
      </c>
      <c r="M1144" s="82" t="str">
        <f>IFERROR(INDEX('Cost_Components'!$L$2:$L$28,MATCH(E1144,'Cost_Components'!$A$2:$A$28,0)),"")</f>
      </c>
      <c r="N1144" s="83" t="str">
        <f>IFERROR(INDEX('Cost_Components'!$P$2:$P$28,MATCH(E1144,'Cost_Components'!$A$2:$A$28,0)),"")</f>
      </c>
      <c r="O1144" s="84" t="str">
        <f>AF1144*J1144</f>
      </c>
      <c r="P1144" s="85" t="str">
        <f>AG1144*J1144</f>
      </c>
      <c r="Q1144" s="86" t="str">
        <f>P1144*L1144*M1144*N1144</f>
      </c>
      <c r="R1144" s="87" t="str">
        <f>O1144*K1144*M1144*N1144</f>
      </c>
      <c r="S1144" s="88" t="str">
        <f>R1144-Q1144</f>
      </c>
      <c r="T1144" s="34" t="str">
        <f>IFERROR(INDEX('Cost_Components'!$R$2:$R$28,MATCH(E1144,'Cost_Components'!$A$2:$A$28,0)),"")</f>
      </c>
      <c r="U1144" s="89" t="str">
        <f>IFERROR(INDEX('Cost_Components'!$Q$2:$Q$28,MATCH(E1144,'Cost_Components'!$A$2:$A$28,0)),"")</f>
      </c>
      <c r="V1144" s="90" t="str">
        <f>1/(1+'Calculation_Assumptions'!$B$5)^(B1144-'Calculation_Assumptions'!$B$2)</f>
      </c>
      <c r="W1144" s="91" t="str">
        <f>Q1144*V1144</f>
      </c>
      <c r="X1144" s="92" t="str">
        <f>R1144*V1144</f>
      </c>
      <c r="Y1144" s="93" t="str">
        <f>S1144*V1144</f>
      </c>
      <c r="Z1144" s="94" t="str">
        <f>IFERROR(INDEX('Cost_Components'!$T$2:$T$28,MATCH(E1144,'Cost_Components'!$A$2:$A$28,0)),"")</f>
      </c>
      <c r="AA1144" s="95" t="str">
        <f>IFERROR(INDEX('Cost_Components'!$U$2:$U$28,MATCH(E1144,'Cost_Components'!$A$2:$A$28,0)),"")</f>
      </c>
      <c r="AB1144" s="96" t="str">
        <f>IFERROR(INDEX('Cost_Components'!$V$2:$V$28,MATCH(E1144,'Cost_Components'!$A$2:$A$28,0)),"")</f>
      </c>
      <c r="AC1144" s="97" t="str">
        <f>IFERROR(INDEX('Cost_Components'!$M$2:$M$28,MATCH(E1144,'Cost_Components'!$A$2:$A$28,0)),"")</f>
      </c>
      <c r="AD1144" s="98" t="str">
        <f>IFERROR(INDEX('Cost_Components'!$N$2:$N$28,MATCH(E1144,'Cost_Components'!$A$2:$A$28,0)),"")</f>
      </c>
      <c r="AE1144" s="34" t="str">
        <f>IFERROR(INDEX('Cost_Components'!$O$2:$O$28,MATCH(E1144,'Cost_Components'!$A$2:$A$28,0)),"")</f>
      </c>
      <c r="AF1144" s="99" t="n">
        <v>7787587.51887678</v>
      </c>
      <c r="AG1144" s="100" t="n">
        <v>8683125.86723851</v>
      </c>
      <c r="AH1144" s="101" t="str">
        <f>IF(H1144="shared-count-once",COUNTIFS($A$2:$A$1405,A1144,$B$2:$B$1405,B1144,$E$2:$E$1405,E1144),1)</f>
      </c>
      <c r="AI1144" s="102" t="n">
        <v>322765819.752681</v>
      </c>
      <c r="AJ1144" s="103" t="str">
        <f>IF(AI1144=0,"",Q1144/AI1144)</f>
      </c>
      <c r="AK1144" s="104" t="str">
        <f>IF(AI1144=0,"",R1144/AI1144)</f>
      </c>
      <c r="AL1144" s="105" t="str">
        <f>IF(AI1144=0,"",S1144/AI1144)</f>
      </c>
      <c r="AM1144" s="106" t="str">
        <f>IF(AI1144=0,"",Y1144/AI1144)</f>
      </c>
    </row>
    <row r="1145">
      <c r="A1145" t="s">
        <v>115</v>
      </c>
      <c r="B1145" s="73" t="n">
        <v>2050</v>
      </c>
      <c r="C1145" t="s">
        <v>253</v>
      </c>
      <c r="D1145" t="s">
        <v>225</v>
      </c>
      <c r="E1145" s="74" t="s">
        <v>338</v>
      </c>
      <c r="F1145" s="75" t="s">
        <v>339</v>
      </c>
      <c r="G1145" s="76" t="s">
        <v>254</v>
      </c>
      <c r="H1145" s="77" t="s">
        <v>240</v>
      </c>
      <c r="I1145" s="78" t="s">
        <v>304</v>
      </c>
      <c r="J1145" s="79" t="str">
        <f>IFERROR(INDEX('Cost_Components'!$K$2:$K$28,MATCH(E1145,'Cost_Components'!$A$2:$A$28,0)),"")</f>
      </c>
      <c r="K1145" s="80" t="str">
        <f>IF(OR(L1145="",Z1145="",AA1145="",AB1145=""),"",IF(B1145&lt;AA1145,L1145,IF(B1145&gt;AB1145,Z1145,L1145+(Z1145-L1145)*MIN(MAX((B1145-AA1145+1)/MAX(AB1145-AA1145+1,1),0),1))))</f>
      </c>
      <c r="L1145" s="81" t="str">
        <f>IFERROR(INDEX('Cost_Components'!$S$2:$S$28,MATCH(E1145,'Cost_Components'!$A$2:$A$28,0)),"")</f>
      </c>
      <c r="M1145" s="82" t="str">
        <f>IFERROR(INDEX('Cost_Components'!$L$2:$L$28,MATCH(E1145,'Cost_Components'!$A$2:$A$28,0)),"")</f>
      </c>
      <c r="N1145" s="83" t="str">
        <f>IFERROR(INDEX('Cost_Components'!$P$2:$P$28,MATCH(E1145,'Cost_Components'!$A$2:$A$28,0)),"")</f>
      </c>
      <c r="O1145" s="84" t="str">
        <f>AF1145*J1145</f>
      </c>
      <c r="P1145" s="85" t="str">
        <f>AG1145*J1145</f>
      </c>
      <c r="Q1145" s="86" t="str">
        <f>P1145*L1145*M1145*N1145</f>
      </c>
      <c r="R1145" s="87" t="str">
        <f>O1145*K1145*M1145*N1145</f>
      </c>
      <c r="S1145" s="88" t="str">
        <f>R1145-Q1145</f>
      </c>
      <c r="T1145" s="34" t="str">
        <f>IFERROR(INDEX('Cost_Components'!$R$2:$R$28,MATCH(E1145,'Cost_Components'!$A$2:$A$28,0)),"")</f>
      </c>
      <c r="U1145" s="89" t="str">
        <f>IFERROR(INDEX('Cost_Components'!$Q$2:$Q$28,MATCH(E1145,'Cost_Components'!$A$2:$A$28,0)),"")</f>
      </c>
      <c r="V1145" s="90" t="str">
        <f>1/(1+'Calculation_Assumptions'!$B$5)^(B1145-'Calculation_Assumptions'!$B$2)</f>
      </c>
      <c r="W1145" s="91" t="str">
        <f>Q1145*V1145</f>
      </c>
      <c r="X1145" s="92" t="str">
        <f>R1145*V1145</f>
      </c>
      <c r="Y1145" s="93" t="str">
        <f>S1145*V1145</f>
      </c>
      <c r="Z1145" s="94" t="str">
        <f>IFERROR(INDEX('Cost_Components'!$T$2:$T$28,MATCH(E1145,'Cost_Components'!$A$2:$A$28,0)),"")</f>
      </c>
      <c r="AA1145" s="95" t="str">
        <f>IFERROR(INDEX('Cost_Components'!$U$2:$U$28,MATCH(E1145,'Cost_Components'!$A$2:$A$28,0)),"")</f>
      </c>
      <c r="AB1145" s="96" t="str">
        <f>IFERROR(INDEX('Cost_Components'!$V$2:$V$28,MATCH(E1145,'Cost_Components'!$A$2:$A$28,0)),"")</f>
      </c>
      <c r="AC1145" s="97" t="str">
        <f>IFERROR(INDEX('Cost_Components'!$M$2:$M$28,MATCH(E1145,'Cost_Components'!$A$2:$A$28,0)),"")</f>
      </c>
      <c r="AD1145" s="98" t="str">
        <f>IFERROR(INDEX('Cost_Components'!$N$2:$N$28,MATCH(E1145,'Cost_Components'!$A$2:$A$28,0)),"")</f>
      </c>
      <c r="AE1145" s="34" t="str">
        <f>IFERROR(INDEX('Cost_Components'!$O$2:$O$28,MATCH(E1145,'Cost_Components'!$A$2:$A$28,0)),"")</f>
      </c>
      <c r="AF1145" s="99" t="n">
        <v>7853360.66091772</v>
      </c>
      <c r="AG1145" s="100" t="n">
        <v>8811108.4479971</v>
      </c>
      <c r="AH1145" s="101" t="str">
        <f>IF(H1145="shared-count-once",COUNTIFS($A$2:$A$1405,A1145,$B$2:$B$1405,B1145,$E$2:$E$1405,E1145),1)</f>
      </c>
      <c r="AI1145" s="102" t="n">
        <v>323312042.563285</v>
      </c>
      <c r="AJ1145" s="103" t="str">
        <f>IF(AI1145=0,"",Q1145/AI1145)</f>
      </c>
      <c r="AK1145" s="104" t="str">
        <f>IF(AI1145=0,"",R1145/AI1145)</f>
      </c>
      <c r="AL1145" s="105" t="str">
        <f>IF(AI1145=0,"",S1145/AI1145)</f>
      </c>
      <c r="AM1145" s="106" t="str">
        <f>IF(AI1145=0,"",Y1145/AI1145)</f>
      </c>
    </row>
    <row r="1146">
      <c r="A1146" t="s">
        <v>115</v>
      </c>
      <c r="B1146" s="73" t="n">
        <v>2025</v>
      </c>
      <c r="C1146" t="s">
        <v>253</v>
      </c>
      <c r="D1146" t="s">
        <v>225</v>
      </c>
      <c r="E1146" s="74" t="s">
        <v>341</v>
      </c>
      <c r="F1146" s="75" t="s">
        <v>342</v>
      </c>
      <c r="G1146" s="76" t="s">
        <v>254</v>
      </c>
      <c r="H1146" s="77" t="s">
        <v>240</v>
      </c>
      <c r="I1146" s="78" t="s">
        <v>304</v>
      </c>
      <c r="J1146" s="79" t="str">
        <f>IFERROR(INDEX('Cost_Components'!$K$2:$K$28,MATCH(E1146,'Cost_Components'!$A$2:$A$28,0)),"")</f>
      </c>
      <c r="K1146" s="80" t="str">
        <f>IF(OR(L1146="",Z1146="",AA1146="",AB1146=""),"",IF(B1146&lt;AA1146,L1146,IF(B1146&gt;AB1146,Z1146,L1146+(Z1146-L1146)*MIN(MAX((B1146-AA1146+1)/MAX(AB1146-AA1146+1,1),0),1))))</f>
      </c>
      <c r="L1146" s="81" t="str">
        <f>IFERROR(INDEX('Cost_Components'!$S$2:$S$28,MATCH(E1146,'Cost_Components'!$A$2:$A$28,0)),"")</f>
      </c>
      <c r="M1146" s="82" t="str">
        <f>IFERROR(INDEX('Cost_Components'!$L$2:$L$28,MATCH(E1146,'Cost_Components'!$A$2:$A$28,0)),"")</f>
      </c>
      <c r="N1146" s="83" t="str">
        <f>IFERROR(INDEX('Cost_Components'!$P$2:$P$28,MATCH(E1146,'Cost_Components'!$A$2:$A$28,0)),"")</f>
      </c>
      <c r="O1146" s="84" t="str">
        <f>AF1146*J1146</f>
      </c>
      <c r="P1146" s="85" t="str">
        <f>AG1146*J1146</f>
      </c>
      <c r="Q1146" s="86" t="str">
        <f>P1146*L1146*M1146*N1146</f>
      </c>
      <c r="R1146" s="87" t="str">
        <f>O1146*K1146*M1146*N1146</f>
      </c>
      <c r="S1146" s="88" t="str">
        <f>R1146-Q1146</f>
      </c>
      <c r="T1146" s="34" t="str">
        <f>IFERROR(INDEX('Cost_Components'!$R$2:$R$28,MATCH(E1146,'Cost_Components'!$A$2:$A$28,0)),"")</f>
      </c>
      <c r="U1146" s="89" t="str">
        <f>IFERROR(INDEX('Cost_Components'!$Q$2:$Q$28,MATCH(E1146,'Cost_Components'!$A$2:$A$28,0)),"")</f>
      </c>
      <c r="V1146" s="90" t="str">
        <f>1/(1+'Calculation_Assumptions'!$B$5)^(B1146-'Calculation_Assumptions'!$B$2)</f>
      </c>
      <c r="W1146" s="91" t="str">
        <f>Q1146*V1146</f>
      </c>
      <c r="X1146" s="92" t="str">
        <f>R1146*V1146</f>
      </c>
      <c r="Y1146" s="93" t="str">
        <f>S1146*V1146</f>
      </c>
      <c r="Z1146" s="94" t="str">
        <f>IFERROR(INDEX('Cost_Components'!$T$2:$T$28,MATCH(E1146,'Cost_Components'!$A$2:$A$28,0)),"")</f>
      </c>
      <c r="AA1146" s="95" t="str">
        <f>IFERROR(INDEX('Cost_Components'!$U$2:$U$28,MATCH(E1146,'Cost_Components'!$A$2:$A$28,0)),"")</f>
      </c>
      <c r="AB1146" s="96" t="str">
        <f>IFERROR(INDEX('Cost_Components'!$V$2:$V$28,MATCH(E1146,'Cost_Components'!$A$2:$A$28,0)),"")</f>
      </c>
      <c r="AC1146" s="97" t="str">
        <f>IFERROR(INDEX('Cost_Components'!$M$2:$M$28,MATCH(E1146,'Cost_Components'!$A$2:$A$28,0)),"")</f>
      </c>
      <c r="AD1146" s="98" t="str">
        <f>IFERROR(INDEX('Cost_Components'!$N$2:$N$28,MATCH(E1146,'Cost_Components'!$A$2:$A$28,0)),"")</f>
      </c>
      <c r="AE1146" s="34" t="str">
        <f>IFERROR(INDEX('Cost_Components'!$O$2:$O$28,MATCH(E1146,'Cost_Components'!$A$2:$A$28,0)),"")</f>
      </c>
      <c r="AF1146" s="99" t="n">
        <v>5186089.75912111</v>
      </c>
      <c r="AG1146" s="100" t="n">
        <v>5189652.73871082</v>
      </c>
      <c r="AH1146" s="101" t="str">
        <f>IF(H1146="shared-count-once",COUNTIFS($A$2:$A$1405,A1146,$B$2:$B$1405,B1146,$E$2:$E$1405,E1146),1)</f>
      </c>
      <c r="AI1146" s="102" t="n">
        <v>288391907.644456</v>
      </c>
      <c r="AJ1146" s="103" t="str">
        <f>IF(AI1146=0,"",Q1146/AI1146)</f>
      </c>
      <c r="AK1146" s="104" t="str">
        <f>IF(AI1146=0,"",R1146/AI1146)</f>
      </c>
      <c r="AL1146" s="105" t="str">
        <f>IF(AI1146=0,"",S1146/AI1146)</f>
      </c>
      <c r="AM1146" s="106" t="str">
        <f>IF(AI1146=0,"",Y1146/AI1146)</f>
      </c>
    </row>
    <row r="1147">
      <c r="A1147" t="s">
        <v>115</v>
      </c>
      <c r="B1147" s="73" t="n">
        <v>2026</v>
      </c>
      <c r="C1147" t="s">
        <v>253</v>
      </c>
      <c r="D1147" t="s">
        <v>225</v>
      </c>
      <c r="E1147" s="74" t="s">
        <v>341</v>
      </c>
      <c r="F1147" s="75" t="s">
        <v>342</v>
      </c>
      <c r="G1147" s="76" t="s">
        <v>254</v>
      </c>
      <c r="H1147" s="77" t="s">
        <v>240</v>
      </c>
      <c r="I1147" s="78" t="s">
        <v>304</v>
      </c>
      <c r="J1147" s="79" t="str">
        <f>IFERROR(INDEX('Cost_Components'!$K$2:$K$28,MATCH(E1147,'Cost_Components'!$A$2:$A$28,0)),"")</f>
      </c>
      <c r="K1147" s="80" t="str">
        <f>IF(OR(L1147="",Z1147="",AA1147="",AB1147=""),"",IF(B1147&lt;AA1147,L1147,IF(B1147&gt;AB1147,Z1147,L1147+(Z1147-L1147)*MIN(MAX((B1147-AA1147+1)/MAX(AB1147-AA1147+1,1),0),1))))</f>
      </c>
      <c r="L1147" s="81" t="str">
        <f>IFERROR(INDEX('Cost_Components'!$S$2:$S$28,MATCH(E1147,'Cost_Components'!$A$2:$A$28,0)),"")</f>
      </c>
      <c r="M1147" s="82" t="str">
        <f>IFERROR(INDEX('Cost_Components'!$L$2:$L$28,MATCH(E1147,'Cost_Components'!$A$2:$A$28,0)),"")</f>
      </c>
      <c r="N1147" s="83" t="str">
        <f>IFERROR(INDEX('Cost_Components'!$P$2:$P$28,MATCH(E1147,'Cost_Components'!$A$2:$A$28,0)),"")</f>
      </c>
      <c r="O1147" s="84" t="str">
        <f>AF1147*J1147</f>
      </c>
      <c r="P1147" s="85" t="str">
        <f>AG1147*J1147</f>
      </c>
      <c r="Q1147" s="86" t="str">
        <f>P1147*L1147*M1147*N1147</f>
      </c>
      <c r="R1147" s="87" t="str">
        <f>O1147*K1147*M1147*N1147</f>
      </c>
      <c r="S1147" s="88" t="str">
        <f>R1147-Q1147</f>
      </c>
      <c r="T1147" s="34" t="str">
        <f>IFERROR(INDEX('Cost_Components'!$R$2:$R$28,MATCH(E1147,'Cost_Components'!$A$2:$A$28,0)),"")</f>
      </c>
      <c r="U1147" s="89" t="str">
        <f>IFERROR(INDEX('Cost_Components'!$Q$2:$Q$28,MATCH(E1147,'Cost_Components'!$A$2:$A$28,0)),"")</f>
      </c>
      <c r="V1147" s="90" t="str">
        <f>1/(1+'Calculation_Assumptions'!$B$5)^(B1147-'Calculation_Assumptions'!$B$2)</f>
      </c>
      <c r="W1147" s="91" t="str">
        <f>Q1147*V1147</f>
      </c>
      <c r="X1147" s="92" t="str">
        <f>R1147*V1147</f>
      </c>
      <c r="Y1147" s="93" t="str">
        <f>S1147*V1147</f>
      </c>
      <c r="Z1147" s="94" t="str">
        <f>IFERROR(INDEX('Cost_Components'!$T$2:$T$28,MATCH(E1147,'Cost_Components'!$A$2:$A$28,0)),"")</f>
      </c>
      <c r="AA1147" s="95" t="str">
        <f>IFERROR(INDEX('Cost_Components'!$U$2:$U$28,MATCH(E1147,'Cost_Components'!$A$2:$A$28,0)),"")</f>
      </c>
      <c r="AB1147" s="96" t="str">
        <f>IFERROR(INDEX('Cost_Components'!$V$2:$V$28,MATCH(E1147,'Cost_Components'!$A$2:$A$28,0)),"")</f>
      </c>
      <c r="AC1147" s="97" t="str">
        <f>IFERROR(INDEX('Cost_Components'!$M$2:$M$28,MATCH(E1147,'Cost_Components'!$A$2:$A$28,0)),"")</f>
      </c>
      <c r="AD1147" s="98" t="str">
        <f>IFERROR(INDEX('Cost_Components'!$N$2:$N$28,MATCH(E1147,'Cost_Components'!$A$2:$A$28,0)),"")</f>
      </c>
      <c r="AE1147" s="34" t="str">
        <f>IFERROR(INDEX('Cost_Components'!$O$2:$O$28,MATCH(E1147,'Cost_Components'!$A$2:$A$28,0)),"")</f>
      </c>
      <c r="AF1147" s="99" t="n">
        <v>5321027.73146346</v>
      </c>
      <c r="AG1147" s="100" t="n">
        <v>5331606.63176609</v>
      </c>
      <c r="AH1147" s="101" t="str">
        <f>IF(H1147="shared-count-once",COUNTIFS($A$2:$A$1405,A1147,$B$2:$B$1405,B1147,$E$2:$E$1405,E1147),1)</f>
      </c>
      <c r="AI1147" s="102" t="n">
        <v>290472130.233437</v>
      </c>
      <c r="AJ1147" s="103" t="str">
        <f>IF(AI1147=0,"",Q1147/AI1147)</f>
      </c>
      <c r="AK1147" s="104" t="str">
        <f>IF(AI1147=0,"",R1147/AI1147)</f>
      </c>
      <c r="AL1147" s="105" t="str">
        <f>IF(AI1147=0,"",S1147/AI1147)</f>
      </c>
      <c r="AM1147" s="106" t="str">
        <f>IF(AI1147=0,"",Y1147/AI1147)</f>
      </c>
    </row>
    <row r="1148">
      <c r="A1148" t="s">
        <v>115</v>
      </c>
      <c r="B1148" s="73" t="n">
        <v>2027</v>
      </c>
      <c r="C1148" t="s">
        <v>253</v>
      </c>
      <c r="D1148" t="s">
        <v>225</v>
      </c>
      <c r="E1148" s="74" t="s">
        <v>341</v>
      </c>
      <c r="F1148" s="75" t="s">
        <v>342</v>
      </c>
      <c r="G1148" s="76" t="s">
        <v>254</v>
      </c>
      <c r="H1148" s="77" t="s">
        <v>240</v>
      </c>
      <c r="I1148" s="78" t="s">
        <v>304</v>
      </c>
      <c r="J1148" s="79" t="str">
        <f>IFERROR(INDEX('Cost_Components'!$K$2:$K$28,MATCH(E1148,'Cost_Components'!$A$2:$A$28,0)),"")</f>
      </c>
      <c r="K1148" s="80" t="str">
        <f>IF(OR(L1148="",Z1148="",AA1148="",AB1148=""),"",IF(B1148&lt;AA1148,L1148,IF(B1148&gt;AB1148,Z1148,L1148+(Z1148-L1148)*MIN(MAX((B1148-AA1148+1)/MAX(AB1148-AA1148+1,1),0),1))))</f>
      </c>
      <c r="L1148" s="81" t="str">
        <f>IFERROR(INDEX('Cost_Components'!$S$2:$S$28,MATCH(E1148,'Cost_Components'!$A$2:$A$28,0)),"")</f>
      </c>
      <c r="M1148" s="82" t="str">
        <f>IFERROR(INDEX('Cost_Components'!$L$2:$L$28,MATCH(E1148,'Cost_Components'!$A$2:$A$28,0)),"")</f>
      </c>
      <c r="N1148" s="83" t="str">
        <f>IFERROR(INDEX('Cost_Components'!$P$2:$P$28,MATCH(E1148,'Cost_Components'!$A$2:$A$28,0)),"")</f>
      </c>
      <c r="O1148" s="84" t="str">
        <f>AF1148*J1148</f>
      </c>
      <c r="P1148" s="85" t="str">
        <f>AG1148*J1148</f>
      </c>
      <c r="Q1148" s="86" t="str">
        <f>P1148*L1148*M1148*N1148</f>
      </c>
      <c r="R1148" s="87" t="str">
        <f>O1148*K1148*M1148*N1148</f>
      </c>
      <c r="S1148" s="88" t="str">
        <f>R1148-Q1148</f>
      </c>
      <c r="T1148" s="34" t="str">
        <f>IFERROR(INDEX('Cost_Components'!$R$2:$R$28,MATCH(E1148,'Cost_Components'!$A$2:$A$28,0)),"")</f>
      </c>
      <c r="U1148" s="89" t="str">
        <f>IFERROR(INDEX('Cost_Components'!$Q$2:$Q$28,MATCH(E1148,'Cost_Components'!$A$2:$A$28,0)),"")</f>
      </c>
      <c r="V1148" s="90" t="str">
        <f>1/(1+'Calculation_Assumptions'!$B$5)^(B1148-'Calculation_Assumptions'!$B$2)</f>
      </c>
      <c r="W1148" s="91" t="str">
        <f>Q1148*V1148</f>
      </c>
      <c r="X1148" s="92" t="str">
        <f>R1148*V1148</f>
      </c>
      <c r="Y1148" s="93" t="str">
        <f>S1148*V1148</f>
      </c>
      <c r="Z1148" s="94" t="str">
        <f>IFERROR(INDEX('Cost_Components'!$T$2:$T$28,MATCH(E1148,'Cost_Components'!$A$2:$A$28,0)),"")</f>
      </c>
      <c r="AA1148" s="95" t="str">
        <f>IFERROR(INDEX('Cost_Components'!$U$2:$U$28,MATCH(E1148,'Cost_Components'!$A$2:$A$28,0)),"")</f>
      </c>
      <c r="AB1148" s="96" t="str">
        <f>IFERROR(INDEX('Cost_Components'!$V$2:$V$28,MATCH(E1148,'Cost_Components'!$A$2:$A$28,0)),"")</f>
      </c>
      <c r="AC1148" s="97" t="str">
        <f>IFERROR(INDEX('Cost_Components'!$M$2:$M$28,MATCH(E1148,'Cost_Components'!$A$2:$A$28,0)),"")</f>
      </c>
      <c r="AD1148" s="98" t="str">
        <f>IFERROR(INDEX('Cost_Components'!$N$2:$N$28,MATCH(E1148,'Cost_Components'!$A$2:$A$28,0)),"")</f>
      </c>
      <c r="AE1148" s="34" t="str">
        <f>IFERROR(INDEX('Cost_Components'!$O$2:$O$28,MATCH(E1148,'Cost_Components'!$A$2:$A$28,0)),"")</f>
      </c>
      <c r="AF1148" s="99" t="n">
        <v>5455517.26343794</v>
      </c>
      <c r="AG1148" s="100" t="n">
        <v>5476440.69085974</v>
      </c>
      <c r="AH1148" s="101" t="str">
        <f>IF(H1148="shared-count-once",COUNTIFS($A$2:$A$1405,A1148,$B$2:$B$1405,B1148,$E$2:$E$1405,E1148),1)</f>
      </c>
      <c r="AI1148" s="102" t="n">
        <v>292505080.826208</v>
      </c>
      <c r="AJ1148" s="103" t="str">
        <f>IF(AI1148=0,"",Q1148/AI1148)</f>
      </c>
      <c r="AK1148" s="104" t="str">
        <f>IF(AI1148=0,"",R1148/AI1148)</f>
      </c>
      <c r="AL1148" s="105" t="str">
        <f>IF(AI1148=0,"",S1148/AI1148)</f>
      </c>
      <c r="AM1148" s="106" t="str">
        <f>IF(AI1148=0,"",Y1148/AI1148)</f>
      </c>
    </row>
    <row r="1149">
      <c r="A1149" t="s">
        <v>115</v>
      </c>
      <c r="B1149" s="73" t="n">
        <v>2028</v>
      </c>
      <c r="C1149" t="s">
        <v>253</v>
      </c>
      <c r="D1149" t="s">
        <v>225</v>
      </c>
      <c r="E1149" s="74" t="s">
        <v>341</v>
      </c>
      <c r="F1149" s="75" t="s">
        <v>342</v>
      </c>
      <c r="G1149" s="76" t="s">
        <v>254</v>
      </c>
      <c r="H1149" s="77" t="s">
        <v>240</v>
      </c>
      <c r="I1149" s="78" t="s">
        <v>304</v>
      </c>
      <c r="J1149" s="79" t="str">
        <f>IFERROR(INDEX('Cost_Components'!$K$2:$K$28,MATCH(E1149,'Cost_Components'!$A$2:$A$28,0)),"")</f>
      </c>
      <c r="K1149" s="80" t="str">
        <f>IF(OR(L1149="",Z1149="",AA1149="",AB1149=""),"",IF(B1149&lt;AA1149,L1149,IF(B1149&gt;AB1149,Z1149,L1149+(Z1149-L1149)*MIN(MAX((B1149-AA1149+1)/MAX(AB1149-AA1149+1,1),0),1))))</f>
      </c>
      <c r="L1149" s="81" t="str">
        <f>IFERROR(INDEX('Cost_Components'!$S$2:$S$28,MATCH(E1149,'Cost_Components'!$A$2:$A$28,0)),"")</f>
      </c>
      <c r="M1149" s="82" t="str">
        <f>IFERROR(INDEX('Cost_Components'!$L$2:$L$28,MATCH(E1149,'Cost_Components'!$A$2:$A$28,0)),"")</f>
      </c>
      <c r="N1149" s="83" t="str">
        <f>IFERROR(INDEX('Cost_Components'!$P$2:$P$28,MATCH(E1149,'Cost_Components'!$A$2:$A$28,0)),"")</f>
      </c>
      <c r="O1149" s="84" t="str">
        <f>AF1149*J1149</f>
      </c>
      <c r="P1149" s="85" t="str">
        <f>AG1149*J1149</f>
      </c>
      <c r="Q1149" s="86" t="str">
        <f>P1149*L1149*M1149*N1149</f>
      </c>
      <c r="R1149" s="87" t="str">
        <f>O1149*K1149*M1149*N1149</f>
      </c>
      <c r="S1149" s="88" t="str">
        <f>R1149-Q1149</f>
      </c>
      <c r="T1149" s="34" t="str">
        <f>IFERROR(INDEX('Cost_Components'!$R$2:$R$28,MATCH(E1149,'Cost_Components'!$A$2:$A$28,0)),"")</f>
      </c>
      <c r="U1149" s="89" t="str">
        <f>IFERROR(INDEX('Cost_Components'!$Q$2:$Q$28,MATCH(E1149,'Cost_Components'!$A$2:$A$28,0)),"")</f>
      </c>
      <c r="V1149" s="90" t="str">
        <f>1/(1+'Calculation_Assumptions'!$B$5)^(B1149-'Calculation_Assumptions'!$B$2)</f>
      </c>
      <c r="W1149" s="91" t="str">
        <f>Q1149*V1149</f>
      </c>
      <c r="X1149" s="92" t="str">
        <f>R1149*V1149</f>
      </c>
      <c r="Y1149" s="93" t="str">
        <f>S1149*V1149</f>
      </c>
      <c r="Z1149" s="94" t="str">
        <f>IFERROR(INDEX('Cost_Components'!$T$2:$T$28,MATCH(E1149,'Cost_Components'!$A$2:$A$28,0)),"")</f>
      </c>
      <c r="AA1149" s="95" t="str">
        <f>IFERROR(INDEX('Cost_Components'!$U$2:$U$28,MATCH(E1149,'Cost_Components'!$A$2:$A$28,0)),"")</f>
      </c>
      <c r="AB1149" s="96" t="str">
        <f>IFERROR(INDEX('Cost_Components'!$V$2:$V$28,MATCH(E1149,'Cost_Components'!$A$2:$A$28,0)),"")</f>
      </c>
      <c r="AC1149" s="97" t="str">
        <f>IFERROR(INDEX('Cost_Components'!$M$2:$M$28,MATCH(E1149,'Cost_Components'!$A$2:$A$28,0)),"")</f>
      </c>
      <c r="AD1149" s="98" t="str">
        <f>IFERROR(INDEX('Cost_Components'!$N$2:$N$28,MATCH(E1149,'Cost_Components'!$A$2:$A$28,0)),"")</f>
      </c>
      <c r="AE1149" s="34" t="str">
        <f>IFERROR(INDEX('Cost_Components'!$O$2:$O$28,MATCH(E1149,'Cost_Components'!$A$2:$A$28,0)),"")</f>
      </c>
      <c r="AF1149" s="99" t="n">
        <v>5586668.15661908</v>
      </c>
      <c r="AG1149" s="100" t="n">
        <v>5621302.83286355</v>
      </c>
      <c r="AH1149" s="101" t="str">
        <f>IF(H1149="shared-count-once",COUNTIFS($A$2:$A$1405,A1149,$B$2:$B$1405,B1149,$E$2:$E$1405,E1149),1)</f>
      </c>
      <c r="AI1149" s="102" t="n">
        <v>294484707.921554</v>
      </c>
      <c r="AJ1149" s="103" t="str">
        <f>IF(AI1149=0,"",Q1149/AI1149)</f>
      </c>
      <c r="AK1149" s="104" t="str">
        <f>IF(AI1149=0,"",R1149/AI1149)</f>
      </c>
      <c r="AL1149" s="105" t="str">
        <f>IF(AI1149=0,"",S1149/AI1149)</f>
      </c>
      <c r="AM1149" s="106" t="str">
        <f>IF(AI1149=0,"",Y1149/AI1149)</f>
      </c>
    </row>
    <row r="1150">
      <c r="A1150" t="s">
        <v>115</v>
      </c>
      <c r="B1150" s="73" t="n">
        <v>2029</v>
      </c>
      <c r="C1150" t="s">
        <v>253</v>
      </c>
      <c r="D1150" t="s">
        <v>225</v>
      </c>
      <c r="E1150" s="74" t="s">
        <v>341</v>
      </c>
      <c r="F1150" s="75" t="s">
        <v>342</v>
      </c>
      <c r="G1150" s="76" t="s">
        <v>254</v>
      </c>
      <c r="H1150" s="77" t="s">
        <v>240</v>
      </c>
      <c r="I1150" s="78" t="s">
        <v>304</v>
      </c>
      <c r="J1150" s="79" t="str">
        <f>IFERROR(INDEX('Cost_Components'!$K$2:$K$28,MATCH(E1150,'Cost_Components'!$A$2:$A$28,0)),"")</f>
      </c>
      <c r="K1150" s="80" t="str">
        <f>IF(OR(L1150="",Z1150="",AA1150="",AB1150=""),"",IF(B1150&lt;AA1150,L1150,IF(B1150&gt;AB1150,Z1150,L1150+(Z1150-L1150)*MIN(MAX((B1150-AA1150+1)/MAX(AB1150-AA1150+1,1),0),1))))</f>
      </c>
      <c r="L1150" s="81" t="str">
        <f>IFERROR(INDEX('Cost_Components'!$S$2:$S$28,MATCH(E1150,'Cost_Components'!$A$2:$A$28,0)),"")</f>
      </c>
      <c r="M1150" s="82" t="str">
        <f>IFERROR(INDEX('Cost_Components'!$L$2:$L$28,MATCH(E1150,'Cost_Components'!$A$2:$A$28,0)),"")</f>
      </c>
      <c r="N1150" s="83" t="str">
        <f>IFERROR(INDEX('Cost_Components'!$P$2:$P$28,MATCH(E1150,'Cost_Components'!$A$2:$A$28,0)),"")</f>
      </c>
      <c r="O1150" s="84" t="str">
        <f>AF1150*J1150</f>
      </c>
      <c r="P1150" s="85" t="str">
        <f>AG1150*J1150</f>
      </c>
      <c r="Q1150" s="86" t="str">
        <f>P1150*L1150*M1150*N1150</f>
      </c>
      <c r="R1150" s="87" t="str">
        <f>O1150*K1150*M1150*N1150</f>
      </c>
      <c r="S1150" s="88" t="str">
        <f>R1150-Q1150</f>
      </c>
      <c r="T1150" s="34" t="str">
        <f>IFERROR(INDEX('Cost_Components'!$R$2:$R$28,MATCH(E1150,'Cost_Components'!$A$2:$A$28,0)),"")</f>
      </c>
      <c r="U1150" s="89" t="str">
        <f>IFERROR(INDEX('Cost_Components'!$Q$2:$Q$28,MATCH(E1150,'Cost_Components'!$A$2:$A$28,0)),"")</f>
      </c>
      <c r="V1150" s="90" t="str">
        <f>1/(1+'Calculation_Assumptions'!$B$5)^(B1150-'Calculation_Assumptions'!$B$2)</f>
      </c>
      <c r="W1150" s="91" t="str">
        <f>Q1150*V1150</f>
      </c>
      <c r="X1150" s="92" t="str">
        <f>R1150*V1150</f>
      </c>
      <c r="Y1150" s="93" t="str">
        <f>S1150*V1150</f>
      </c>
      <c r="Z1150" s="94" t="str">
        <f>IFERROR(INDEX('Cost_Components'!$T$2:$T$28,MATCH(E1150,'Cost_Components'!$A$2:$A$28,0)),"")</f>
      </c>
      <c r="AA1150" s="95" t="str">
        <f>IFERROR(INDEX('Cost_Components'!$U$2:$U$28,MATCH(E1150,'Cost_Components'!$A$2:$A$28,0)),"")</f>
      </c>
      <c r="AB1150" s="96" t="str">
        <f>IFERROR(INDEX('Cost_Components'!$V$2:$V$28,MATCH(E1150,'Cost_Components'!$A$2:$A$28,0)),"")</f>
      </c>
      <c r="AC1150" s="97" t="str">
        <f>IFERROR(INDEX('Cost_Components'!$M$2:$M$28,MATCH(E1150,'Cost_Components'!$A$2:$A$28,0)),"")</f>
      </c>
      <c r="AD1150" s="98" t="str">
        <f>IFERROR(INDEX('Cost_Components'!$N$2:$N$28,MATCH(E1150,'Cost_Components'!$A$2:$A$28,0)),"")</f>
      </c>
      <c r="AE1150" s="34" t="str">
        <f>IFERROR(INDEX('Cost_Components'!$O$2:$O$28,MATCH(E1150,'Cost_Components'!$A$2:$A$28,0)),"")</f>
      </c>
      <c r="AF1150" s="99" t="n">
        <v>5715522.99359021</v>
      </c>
      <c r="AG1150" s="100" t="n">
        <v>5766968.1668583</v>
      </c>
      <c r="AH1150" s="101" t="str">
        <f>IF(H1150="shared-count-once",COUNTIFS($A$2:$A$1405,A1150,$B$2:$B$1405,B1150,$E$2:$E$1405,E1150),1)</f>
      </c>
      <c r="AI1150" s="102" t="n">
        <v>296414030.31143</v>
      </c>
      <c r="AJ1150" s="103" t="str">
        <f>IF(AI1150=0,"",Q1150/AI1150)</f>
      </c>
      <c r="AK1150" s="104" t="str">
        <f>IF(AI1150=0,"",R1150/AI1150)</f>
      </c>
      <c r="AL1150" s="105" t="str">
        <f>IF(AI1150=0,"",S1150/AI1150)</f>
      </c>
      <c r="AM1150" s="106" t="str">
        <f>IF(AI1150=0,"",Y1150/AI1150)</f>
      </c>
    </row>
    <row r="1151">
      <c r="A1151" t="s">
        <v>115</v>
      </c>
      <c r="B1151" s="73" t="n">
        <v>2030</v>
      </c>
      <c r="C1151" t="s">
        <v>253</v>
      </c>
      <c r="D1151" t="s">
        <v>225</v>
      </c>
      <c r="E1151" s="74" t="s">
        <v>341</v>
      </c>
      <c r="F1151" s="75" t="s">
        <v>342</v>
      </c>
      <c r="G1151" s="76" t="s">
        <v>254</v>
      </c>
      <c r="H1151" s="77" t="s">
        <v>240</v>
      </c>
      <c r="I1151" s="78" t="s">
        <v>304</v>
      </c>
      <c r="J1151" s="79" t="str">
        <f>IFERROR(INDEX('Cost_Components'!$K$2:$K$28,MATCH(E1151,'Cost_Components'!$A$2:$A$28,0)),"")</f>
      </c>
      <c r="K1151" s="80" t="str">
        <f>IF(OR(L1151="",Z1151="",AA1151="",AB1151=""),"",IF(B1151&lt;AA1151,L1151,IF(B1151&gt;AB1151,Z1151,L1151+(Z1151-L1151)*MIN(MAX((B1151-AA1151+1)/MAX(AB1151-AA1151+1,1),0),1))))</f>
      </c>
      <c r="L1151" s="81" t="str">
        <f>IFERROR(INDEX('Cost_Components'!$S$2:$S$28,MATCH(E1151,'Cost_Components'!$A$2:$A$28,0)),"")</f>
      </c>
      <c r="M1151" s="82" t="str">
        <f>IFERROR(INDEX('Cost_Components'!$L$2:$L$28,MATCH(E1151,'Cost_Components'!$A$2:$A$28,0)),"")</f>
      </c>
      <c r="N1151" s="83" t="str">
        <f>IFERROR(INDEX('Cost_Components'!$P$2:$P$28,MATCH(E1151,'Cost_Components'!$A$2:$A$28,0)),"")</f>
      </c>
      <c r="O1151" s="84" t="str">
        <f>AF1151*J1151</f>
      </c>
      <c r="P1151" s="85" t="str">
        <f>AG1151*J1151</f>
      </c>
      <c r="Q1151" s="86" t="str">
        <f>P1151*L1151*M1151*N1151</f>
      </c>
      <c r="R1151" s="87" t="str">
        <f>O1151*K1151*M1151*N1151</f>
      </c>
      <c r="S1151" s="88" t="str">
        <f>R1151-Q1151</f>
      </c>
      <c r="T1151" s="34" t="str">
        <f>IFERROR(INDEX('Cost_Components'!$R$2:$R$28,MATCH(E1151,'Cost_Components'!$A$2:$A$28,0)),"")</f>
      </c>
      <c r="U1151" s="89" t="str">
        <f>IFERROR(INDEX('Cost_Components'!$Q$2:$Q$28,MATCH(E1151,'Cost_Components'!$A$2:$A$28,0)),"")</f>
      </c>
      <c r="V1151" s="90" t="str">
        <f>1/(1+'Calculation_Assumptions'!$B$5)^(B1151-'Calculation_Assumptions'!$B$2)</f>
      </c>
      <c r="W1151" s="91" t="str">
        <f>Q1151*V1151</f>
      </c>
      <c r="X1151" s="92" t="str">
        <f>R1151*V1151</f>
      </c>
      <c r="Y1151" s="93" t="str">
        <f>S1151*V1151</f>
      </c>
      <c r="Z1151" s="94" t="str">
        <f>IFERROR(INDEX('Cost_Components'!$T$2:$T$28,MATCH(E1151,'Cost_Components'!$A$2:$A$28,0)),"")</f>
      </c>
      <c r="AA1151" s="95" t="str">
        <f>IFERROR(INDEX('Cost_Components'!$U$2:$U$28,MATCH(E1151,'Cost_Components'!$A$2:$A$28,0)),"")</f>
      </c>
      <c r="AB1151" s="96" t="str">
        <f>IFERROR(INDEX('Cost_Components'!$V$2:$V$28,MATCH(E1151,'Cost_Components'!$A$2:$A$28,0)),"")</f>
      </c>
      <c r="AC1151" s="97" t="str">
        <f>IFERROR(INDEX('Cost_Components'!$M$2:$M$28,MATCH(E1151,'Cost_Components'!$A$2:$A$28,0)),"")</f>
      </c>
      <c r="AD1151" s="98" t="str">
        <f>IFERROR(INDEX('Cost_Components'!$N$2:$N$28,MATCH(E1151,'Cost_Components'!$A$2:$A$28,0)),"")</f>
      </c>
      <c r="AE1151" s="34" t="str">
        <f>IFERROR(INDEX('Cost_Components'!$O$2:$O$28,MATCH(E1151,'Cost_Components'!$A$2:$A$28,0)),"")</f>
      </c>
      <c r="AF1151" s="99" t="n">
        <v>5842325.53107864</v>
      </c>
      <c r="AG1151" s="100" t="n">
        <v>5913493.5628833</v>
      </c>
      <c r="AH1151" s="101" t="str">
        <f>IF(H1151="shared-count-once",COUNTIFS($A$2:$A$1405,A1151,$B$2:$B$1405,B1151,$E$2:$E$1405,E1151),1)</f>
      </c>
      <c r="AI1151" s="102" t="n">
        <v>298289404.664994</v>
      </c>
      <c r="AJ1151" s="103" t="str">
        <f>IF(AI1151=0,"",Q1151/AI1151)</f>
      </c>
      <c r="AK1151" s="104" t="str">
        <f>IF(AI1151=0,"",R1151/AI1151)</f>
      </c>
      <c r="AL1151" s="105" t="str">
        <f>IF(AI1151=0,"",S1151/AI1151)</f>
      </c>
      <c r="AM1151" s="106" t="str">
        <f>IF(AI1151=0,"",Y1151/AI1151)</f>
      </c>
    </row>
    <row r="1152">
      <c r="A1152" t="s">
        <v>115</v>
      </c>
      <c r="B1152" s="73" t="n">
        <v>2031</v>
      </c>
      <c r="C1152" t="s">
        <v>253</v>
      </c>
      <c r="D1152" t="s">
        <v>225</v>
      </c>
      <c r="E1152" s="74" t="s">
        <v>341</v>
      </c>
      <c r="F1152" s="75" t="s">
        <v>342</v>
      </c>
      <c r="G1152" s="76" t="s">
        <v>254</v>
      </c>
      <c r="H1152" s="77" t="s">
        <v>240</v>
      </c>
      <c r="I1152" s="78" t="s">
        <v>304</v>
      </c>
      <c r="J1152" s="79" t="str">
        <f>IFERROR(INDEX('Cost_Components'!$K$2:$K$28,MATCH(E1152,'Cost_Components'!$A$2:$A$28,0)),"")</f>
      </c>
      <c r="K1152" s="80" t="str">
        <f>IF(OR(L1152="",Z1152="",AA1152="",AB1152=""),"",IF(B1152&lt;AA1152,L1152,IF(B1152&gt;AB1152,Z1152,L1152+(Z1152-L1152)*MIN(MAX((B1152-AA1152+1)/MAX(AB1152-AA1152+1,1),0),1))))</f>
      </c>
      <c r="L1152" s="81" t="str">
        <f>IFERROR(INDEX('Cost_Components'!$S$2:$S$28,MATCH(E1152,'Cost_Components'!$A$2:$A$28,0)),"")</f>
      </c>
      <c r="M1152" s="82" t="str">
        <f>IFERROR(INDEX('Cost_Components'!$L$2:$L$28,MATCH(E1152,'Cost_Components'!$A$2:$A$28,0)),"")</f>
      </c>
      <c r="N1152" s="83" t="str">
        <f>IFERROR(INDEX('Cost_Components'!$P$2:$P$28,MATCH(E1152,'Cost_Components'!$A$2:$A$28,0)),"")</f>
      </c>
      <c r="O1152" s="84" t="str">
        <f>AF1152*J1152</f>
      </c>
      <c r="P1152" s="85" t="str">
        <f>AG1152*J1152</f>
      </c>
      <c r="Q1152" s="86" t="str">
        <f>P1152*L1152*M1152*N1152</f>
      </c>
      <c r="R1152" s="87" t="str">
        <f>O1152*K1152*M1152*N1152</f>
      </c>
      <c r="S1152" s="88" t="str">
        <f>R1152-Q1152</f>
      </c>
      <c r="T1152" s="34" t="str">
        <f>IFERROR(INDEX('Cost_Components'!$R$2:$R$28,MATCH(E1152,'Cost_Components'!$A$2:$A$28,0)),"")</f>
      </c>
      <c r="U1152" s="89" t="str">
        <f>IFERROR(INDEX('Cost_Components'!$Q$2:$Q$28,MATCH(E1152,'Cost_Components'!$A$2:$A$28,0)),"")</f>
      </c>
      <c r="V1152" s="90" t="str">
        <f>1/(1+'Calculation_Assumptions'!$B$5)^(B1152-'Calculation_Assumptions'!$B$2)</f>
      </c>
      <c r="W1152" s="91" t="str">
        <f>Q1152*V1152</f>
      </c>
      <c r="X1152" s="92" t="str">
        <f>R1152*V1152</f>
      </c>
      <c r="Y1152" s="93" t="str">
        <f>S1152*V1152</f>
      </c>
      <c r="Z1152" s="94" t="str">
        <f>IFERROR(INDEX('Cost_Components'!$T$2:$T$28,MATCH(E1152,'Cost_Components'!$A$2:$A$28,0)),"")</f>
      </c>
      <c r="AA1152" s="95" t="str">
        <f>IFERROR(INDEX('Cost_Components'!$U$2:$U$28,MATCH(E1152,'Cost_Components'!$A$2:$A$28,0)),"")</f>
      </c>
      <c r="AB1152" s="96" t="str">
        <f>IFERROR(INDEX('Cost_Components'!$V$2:$V$28,MATCH(E1152,'Cost_Components'!$A$2:$A$28,0)),"")</f>
      </c>
      <c r="AC1152" s="97" t="str">
        <f>IFERROR(INDEX('Cost_Components'!$M$2:$M$28,MATCH(E1152,'Cost_Components'!$A$2:$A$28,0)),"")</f>
      </c>
      <c r="AD1152" s="98" t="str">
        <f>IFERROR(INDEX('Cost_Components'!$N$2:$N$28,MATCH(E1152,'Cost_Components'!$A$2:$A$28,0)),"")</f>
      </c>
      <c r="AE1152" s="34" t="str">
        <f>IFERROR(INDEX('Cost_Components'!$O$2:$O$28,MATCH(E1152,'Cost_Components'!$A$2:$A$28,0)),"")</f>
      </c>
      <c r="AF1152" s="99" t="n">
        <v>5967190.1001152</v>
      </c>
      <c r="AG1152" s="100" t="n">
        <v>6060891.79023451</v>
      </c>
      <c r="AH1152" s="101" t="str">
        <f>IF(H1152="shared-count-once",COUNTIFS($A$2:$A$1405,A1152,$B$2:$B$1405,B1152,$E$2:$E$1405,E1152),1)</f>
      </c>
      <c r="AI1152" s="102" t="n">
        <v>300119636.925519</v>
      </c>
      <c r="AJ1152" s="103" t="str">
        <f>IF(AI1152=0,"",Q1152/AI1152)</f>
      </c>
      <c r="AK1152" s="104" t="str">
        <f>IF(AI1152=0,"",R1152/AI1152)</f>
      </c>
      <c r="AL1152" s="105" t="str">
        <f>IF(AI1152=0,"",S1152/AI1152)</f>
      </c>
      <c r="AM1152" s="106" t="str">
        <f>IF(AI1152=0,"",Y1152/AI1152)</f>
      </c>
    </row>
    <row r="1153">
      <c r="A1153" t="s">
        <v>115</v>
      </c>
      <c r="B1153" s="73" t="n">
        <v>2032</v>
      </c>
      <c r="C1153" t="s">
        <v>253</v>
      </c>
      <c r="D1153" t="s">
        <v>225</v>
      </c>
      <c r="E1153" s="74" t="s">
        <v>341</v>
      </c>
      <c r="F1153" s="75" t="s">
        <v>342</v>
      </c>
      <c r="G1153" s="76" t="s">
        <v>254</v>
      </c>
      <c r="H1153" s="77" t="s">
        <v>240</v>
      </c>
      <c r="I1153" s="78" t="s">
        <v>304</v>
      </c>
      <c r="J1153" s="79" t="str">
        <f>IFERROR(INDEX('Cost_Components'!$K$2:$K$28,MATCH(E1153,'Cost_Components'!$A$2:$A$28,0)),"")</f>
      </c>
      <c r="K1153" s="80" t="str">
        <f>IF(OR(L1153="",Z1153="",AA1153="",AB1153=""),"",IF(B1153&lt;AA1153,L1153,IF(B1153&gt;AB1153,Z1153,L1153+(Z1153-L1153)*MIN(MAX((B1153-AA1153+1)/MAX(AB1153-AA1153+1,1),0),1))))</f>
      </c>
      <c r="L1153" s="81" t="str">
        <f>IFERROR(INDEX('Cost_Components'!$S$2:$S$28,MATCH(E1153,'Cost_Components'!$A$2:$A$28,0)),"")</f>
      </c>
      <c r="M1153" s="82" t="str">
        <f>IFERROR(INDEX('Cost_Components'!$L$2:$L$28,MATCH(E1153,'Cost_Components'!$A$2:$A$28,0)),"")</f>
      </c>
      <c r="N1153" s="83" t="str">
        <f>IFERROR(INDEX('Cost_Components'!$P$2:$P$28,MATCH(E1153,'Cost_Components'!$A$2:$A$28,0)),"")</f>
      </c>
      <c r="O1153" s="84" t="str">
        <f>AF1153*J1153</f>
      </c>
      <c r="P1153" s="85" t="str">
        <f>AG1153*J1153</f>
      </c>
      <c r="Q1153" s="86" t="str">
        <f>P1153*L1153*M1153*N1153</f>
      </c>
      <c r="R1153" s="87" t="str">
        <f>O1153*K1153*M1153*N1153</f>
      </c>
      <c r="S1153" s="88" t="str">
        <f>R1153-Q1153</f>
      </c>
      <c r="T1153" s="34" t="str">
        <f>IFERROR(INDEX('Cost_Components'!$R$2:$R$28,MATCH(E1153,'Cost_Components'!$A$2:$A$28,0)),"")</f>
      </c>
      <c r="U1153" s="89" t="str">
        <f>IFERROR(INDEX('Cost_Components'!$Q$2:$Q$28,MATCH(E1153,'Cost_Components'!$A$2:$A$28,0)),"")</f>
      </c>
      <c r="V1153" s="90" t="str">
        <f>1/(1+'Calculation_Assumptions'!$B$5)^(B1153-'Calculation_Assumptions'!$B$2)</f>
      </c>
      <c r="W1153" s="91" t="str">
        <f>Q1153*V1153</f>
      </c>
      <c r="X1153" s="92" t="str">
        <f>R1153*V1153</f>
      </c>
      <c r="Y1153" s="93" t="str">
        <f>S1153*V1153</f>
      </c>
      <c r="Z1153" s="94" t="str">
        <f>IFERROR(INDEX('Cost_Components'!$T$2:$T$28,MATCH(E1153,'Cost_Components'!$A$2:$A$28,0)),"")</f>
      </c>
      <c r="AA1153" s="95" t="str">
        <f>IFERROR(INDEX('Cost_Components'!$U$2:$U$28,MATCH(E1153,'Cost_Components'!$A$2:$A$28,0)),"")</f>
      </c>
      <c r="AB1153" s="96" t="str">
        <f>IFERROR(INDEX('Cost_Components'!$V$2:$V$28,MATCH(E1153,'Cost_Components'!$A$2:$A$28,0)),"")</f>
      </c>
      <c r="AC1153" s="97" t="str">
        <f>IFERROR(INDEX('Cost_Components'!$M$2:$M$28,MATCH(E1153,'Cost_Components'!$A$2:$A$28,0)),"")</f>
      </c>
      <c r="AD1153" s="98" t="str">
        <f>IFERROR(INDEX('Cost_Components'!$N$2:$N$28,MATCH(E1153,'Cost_Components'!$A$2:$A$28,0)),"")</f>
      </c>
      <c r="AE1153" s="34" t="str">
        <f>IFERROR(INDEX('Cost_Components'!$O$2:$O$28,MATCH(E1153,'Cost_Components'!$A$2:$A$28,0)),"")</f>
      </c>
      <c r="AF1153" s="99" t="n">
        <v>6090374.26795053</v>
      </c>
      <c r="AG1153" s="100" t="n">
        <v>6209343.98320199</v>
      </c>
      <c r="AH1153" s="101" t="str">
        <f>IF(H1153="shared-count-once",COUNTIFS($A$2:$A$1405,A1153,$B$2:$B$1405,B1153,$E$2:$E$1405,E1153),1)</f>
      </c>
      <c r="AI1153" s="102" t="n">
        <v>301904628.083541</v>
      </c>
      <c r="AJ1153" s="103" t="str">
        <f>IF(AI1153=0,"",Q1153/AI1153)</f>
      </c>
      <c r="AK1153" s="104" t="str">
        <f>IF(AI1153=0,"",R1153/AI1153)</f>
      </c>
      <c r="AL1153" s="105" t="str">
        <f>IF(AI1153=0,"",S1153/AI1153)</f>
      </c>
      <c r="AM1153" s="106" t="str">
        <f>IF(AI1153=0,"",Y1153/AI1153)</f>
      </c>
    </row>
    <row r="1154">
      <c r="A1154" t="s">
        <v>115</v>
      </c>
      <c r="B1154" s="73" t="n">
        <v>2033</v>
      </c>
      <c r="C1154" t="s">
        <v>253</v>
      </c>
      <c r="D1154" t="s">
        <v>225</v>
      </c>
      <c r="E1154" s="74" t="s">
        <v>341</v>
      </c>
      <c r="F1154" s="75" t="s">
        <v>342</v>
      </c>
      <c r="G1154" s="76" t="s">
        <v>254</v>
      </c>
      <c r="H1154" s="77" t="s">
        <v>240</v>
      </c>
      <c r="I1154" s="78" t="s">
        <v>304</v>
      </c>
      <c r="J1154" s="79" t="str">
        <f>IFERROR(INDEX('Cost_Components'!$K$2:$K$28,MATCH(E1154,'Cost_Components'!$A$2:$A$28,0)),"")</f>
      </c>
      <c r="K1154" s="80" t="str">
        <f>IF(OR(L1154="",Z1154="",AA1154="",AB1154=""),"",IF(B1154&lt;AA1154,L1154,IF(B1154&gt;AB1154,Z1154,L1154+(Z1154-L1154)*MIN(MAX((B1154-AA1154+1)/MAX(AB1154-AA1154+1,1),0),1))))</f>
      </c>
      <c r="L1154" s="81" t="str">
        <f>IFERROR(INDEX('Cost_Components'!$S$2:$S$28,MATCH(E1154,'Cost_Components'!$A$2:$A$28,0)),"")</f>
      </c>
      <c r="M1154" s="82" t="str">
        <f>IFERROR(INDEX('Cost_Components'!$L$2:$L$28,MATCH(E1154,'Cost_Components'!$A$2:$A$28,0)),"")</f>
      </c>
      <c r="N1154" s="83" t="str">
        <f>IFERROR(INDEX('Cost_Components'!$P$2:$P$28,MATCH(E1154,'Cost_Components'!$A$2:$A$28,0)),"")</f>
      </c>
      <c r="O1154" s="84" t="str">
        <f>AF1154*J1154</f>
      </c>
      <c r="P1154" s="85" t="str">
        <f>AG1154*J1154</f>
      </c>
      <c r="Q1154" s="86" t="str">
        <f>P1154*L1154*M1154*N1154</f>
      </c>
      <c r="R1154" s="87" t="str">
        <f>O1154*K1154*M1154*N1154</f>
      </c>
      <c r="S1154" s="88" t="str">
        <f>R1154-Q1154</f>
      </c>
      <c r="T1154" s="34" t="str">
        <f>IFERROR(INDEX('Cost_Components'!$R$2:$R$28,MATCH(E1154,'Cost_Components'!$A$2:$A$28,0)),"")</f>
      </c>
      <c r="U1154" s="89" t="str">
        <f>IFERROR(INDEX('Cost_Components'!$Q$2:$Q$28,MATCH(E1154,'Cost_Components'!$A$2:$A$28,0)),"")</f>
      </c>
      <c r="V1154" s="90" t="str">
        <f>1/(1+'Calculation_Assumptions'!$B$5)^(B1154-'Calculation_Assumptions'!$B$2)</f>
      </c>
      <c r="W1154" s="91" t="str">
        <f>Q1154*V1154</f>
      </c>
      <c r="X1154" s="92" t="str">
        <f>R1154*V1154</f>
      </c>
      <c r="Y1154" s="93" t="str">
        <f>S1154*V1154</f>
      </c>
      <c r="Z1154" s="94" t="str">
        <f>IFERROR(INDEX('Cost_Components'!$T$2:$T$28,MATCH(E1154,'Cost_Components'!$A$2:$A$28,0)),"")</f>
      </c>
      <c r="AA1154" s="95" t="str">
        <f>IFERROR(INDEX('Cost_Components'!$U$2:$U$28,MATCH(E1154,'Cost_Components'!$A$2:$A$28,0)),"")</f>
      </c>
      <c r="AB1154" s="96" t="str">
        <f>IFERROR(INDEX('Cost_Components'!$V$2:$V$28,MATCH(E1154,'Cost_Components'!$A$2:$A$28,0)),"")</f>
      </c>
      <c r="AC1154" s="97" t="str">
        <f>IFERROR(INDEX('Cost_Components'!$M$2:$M$28,MATCH(E1154,'Cost_Components'!$A$2:$A$28,0)),"")</f>
      </c>
      <c r="AD1154" s="98" t="str">
        <f>IFERROR(INDEX('Cost_Components'!$N$2:$N$28,MATCH(E1154,'Cost_Components'!$A$2:$A$28,0)),"")</f>
      </c>
      <c r="AE1154" s="34" t="str">
        <f>IFERROR(INDEX('Cost_Components'!$O$2:$O$28,MATCH(E1154,'Cost_Components'!$A$2:$A$28,0)),"")</f>
      </c>
      <c r="AF1154" s="99" t="n">
        <v>6211178.61496272</v>
      </c>
      <c r="AG1154" s="100" t="n">
        <v>6358304.48888944</v>
      </c>
      <c r="AH1154" s="101" t="str">
        <f>IF(H1154="shared-count-once",COUNTIFS($A$2:$A$1405,A1154,$B$2:$B$1405,B1154,$E$2:$E$1405,E1154),1)</f>
      </c>
      <c r="AI1154" s="102" t="n">
        <v>303644277.16916</v>
      </c>
      <c r="AJ1154" s="103" t="str">
        <f>IF(AI1154=0,"",Q1154/AI1154)</f>
      </c>
      <c r="AK1154" s="104" t="str">
        <f>IF(AI1154=0,"",R1154/AI1154)</f>
      </c>
      <c r="AL1154" s="105" t="str">
        <f>IF(AI1154=0,"",S1154/AI1154)</f>
      </c>
      <c r="AM1154" s="106" t="str">
        <f>IF(AI1154=0,"",Y1154/AI1154)</f>
      </c>
    </row>
    <row r="1155">
      <c r="A1155" t="s">
        <v>115</v>
      </c>
      <c r="B1155" s="73" t="n">
        <v>2034</v>
      </c>
      <c r="C1155" t="s">
        <v>253</v>
      </c>
      <c r="D1155" t="s">
        <v>225</v>
      </c>
      <c r="E1155" s="74" t="s">
        <v>341</v>
      </c>
      <c r="F1155" s="75" t="s">
        <v>342</v>
      </c>
      <c r="G1155" s="76" t="s">
        <v>254</v>
      </c>
      <c r="H1155" s="77" t="s">
        <v>240</v>
      </c>
      <c r="I1155" s="78" t="s">
        <v>304</v>
      </c>
      <c r="J1155" s="79" t="str">
        <f>IFERROR(INDEX('Cost_Components'!$K$2:$K$28,MATCH(E1155,'Cost_Components'!$A$2:$A$28,0)),"")</f>
      </c>
      <c r="K1155" s="80" t="str">
        <f>IF(OR(L1155="",Z1155="",AA1155="",AB1155=""),"",IF(B1155&lt;AA1155,L1155,IF(B1155&gt;AB1155,Z1155,L1155+(Z1155-L1155)*MIN(MAX((B1155-AA1155+1)/MAX(AB1155-AA1155+1,1),0),1))))</f>
      </c>
      <c r="L1155" s="81" t="str">
        <f>IFERROR(INDEX('Cost_Components'!$S$2:$S$28,MATCH(E1155,'Cost_Components'!$A$2:$A$28,0)),"")</f>
      </c>
      <c r="M1155" s="82" t="str">
        <f>IFERROR(INDEX('Cost_Components'!$L$2:$L$28,MATCH(E1155,'Cost_Components'!$A$2:$A$28,0)),"")</f>
      </c>
      <c r="N1155" s="83" t="str">
        <f>IFERROR(INDEX('Cost_Components'!$P$2:$P$28,MATCH(E1155,'Cost_Components'!$A$2:$A$28,0)),"")</f>
      </c>
      <c r="O1155" s="84" t="str">
        <f>AF1155*J1155</f>
      </c>
      <c r="P1155" s="85" t="str">
        <f>AG1155*J1155</f>
      </c>
      <c r="Q1155" s="86" t="str">
        <f>P1155*L1155*M1155*N1155</f>
      </c>
      <c r="R1155" s="87" t="str">
        <f>O1155*K1155*M1155*N1155</f>
      </c>
      <c r="S1155" s="88" t="str">
        <f>R1155-Q1155</f>
      </c>
      <c r="T1155" s="34" t="str">
        <f>IFERROR(INDEX('Cost_Components'!$R$2:$R$28,MATCH(E1155,'Cost_Components'!$A$2:$A$28,0)),"")</f>
      </c>
      <c r="U1155" s="89" t="str">
        <f>IFERROR(INDEX('Cost_Components'!$Q$2:$Q$28,MATCH(E1155,'Cost_Components'!$A$2:$A$28,0)),"")</f>
      </c>
      <c r="V1155" s="90" t="str">
        <f>1/(1+'Calculation_Assumptions'!$B$5)^(B1155-'Calculation_Assumptions'!$B$2)</f>
      </c>
      <c r="W1155" s="91" t="str">
        <f>Q1155*V1155</f>
      </c>
      <c r="X1155" s="92" t="str">
        <f>R1155*V1155</f>
      </c>
      <c r="Y1155" s="93" t="str">
        <f>S1155*V1155</f>
      </c>
      <c r="Z1155" s="94" t="str">
        <f>IFERROR(INDEX('Cost_Components'!$T$2:$T$28,MATCH(E1155,'Cost_Components'!$A$2:$A$28,0)),"")</f>
      </c>
      <c r="AA1155" s="95" t="str">
        <f>IFERROR(INDEX('Cost_Components'!$U$2:$U$28,MATCH(E1155,'Cost_Components'!$A$2:$A$28,0)),"")</f>
      </c>
      <c r="AB1155" s="96" t="str">
        <f>IFERROR(INDEX('Cost_Components'!$V$2:$V$28,MATCH(E1155,'Cost_Components'!$A$2:$A$28,0)),"")</f>
      </c>
      <c r="AC1155" s="97" t="str">
        <f>IFERROR(INDEX('Cost_Components'!$M$2:$M$28,MATCH(E1155,'Cost_Components'!$A$2:$A$28,0)),"")</f>
      </c>
      <c r="AD1155" s="98" t="str">
        <f>IFERROR(INDEX('Cost_Components'!$N$2:$N$28,MATCH(E1155,'Cost_Components'!$A$2:$A$28,0)),"")</f>
      </c>
      <c r="AE1155" s="34" t="str">
        <f>IFERROR(INDEX('Cost_Components'!$O$2:$O$28,MATCH(E1155,'Cost_Components'!$A$2:$A$28,0)),"")</f>
      </c>
      <c r="AF1155" s="99" t="n">
        <v>6329656.79523089</v>
      </c>
      <c r="AG1155" s="100" t="n">
        <v>6507440.80823556</v>
      </c>
      <c r="AH1155" s="101" t="str">
        <f>IF(H1155="shared-count-once",COUNTIFS($A$2:$A$1405,A1155,$B$2:$B$1405,B1155,$E$2:$E$1405,E1155),1)</f>
      </c>
      <c r="AI1155" s="102" t="n">
        <v>305332541.184984</v>
      </c>
      <c r="AJ1155" s="103" t="str">
        <f>IF(AI1155=0,"",Q1155/AI1155)</f>
      </c>
      <c r="AK1155" s="104" t="str">
        <f>IF(AI1155=0,"",R1155/AI1155)</f>
      </c>
      <c r="AL1155" s="105" t="str">
        <f>IF(AI1155=0,"",S1155/AI1155)</f>
      </c>
      <c r="AM1155" s="106" t="str">
        <f>IF(AI1155=0,"",Y1155/AI1155)</f>
      </c>
    </row>
    <row r="1156">
      <c r="A1156" t="s">
        <v>115</v>
      </c>
      <c r="B1156" s="73" t="n">
        <v>2035</v>
      </c>
      <c r="C1156" t="s">
        <v>253</v>
      </c>
      <c r="D1156" t="s">
        <v>225</v>
      </c>
      <c r="E1156" s="74" t="s">
        <v>341</v>
      </c>
      <c r="F1156" s="75" t="s">
        <v>342</v>
      </c>
      <c r="G1156" s="76" t="s">
        <v>254</v>
      </c>
      <c r="H1156" s="77" t="s">
        <v>240</v>
      </c>
      <c r="I1156" s="78" t="s">
        <v>304</v>
      </c>
      <c r="J1156" s="79" t="str">
        <f>IFERROR(INDEX('Cost_Components'!$K$2:$K$28,MATCH(E1156,'Cost_Components'!$A$2:$A$28,0)),"")</f>
      </c>
      <c r="K1156" s="80" t="str">
        <f>IF(OR(L1156="",Z1156="",AA1156="",AB1156=""),"",IF(B1156&lt;AA1156,L1156,IF(B1156&gt;AB1156,Z1156,L1156+(Z1156-L1156)*MIN(MAX((B1156-AA1156+1)/MAX(AB1156-AA1156+1,1),0),1))))</f>
      </c>
      <c r="L1156" s="81" t="str">
        <f>IFERROR(INDEX('Cost_Components'!$S$2:$S$28,MATCH(E1156,'Cost_Components'!$A$2:$A$28,0)),"")</f>
      </c>
      <c r="M1156" s="82" t="str">
        <f>IFERROR(INDEX('Cost_Components'!$L$2:$L$28,MATCH(E1156,'Cost_Components'!$A$2:$A$28,0)),"")</f>
      </c>
      <c r="N1156" s="83" t="str">
        <f>IFERROR(INDEX('Cost_Components'!$P$2:$P$28,MATCH(E1156,'Cost_Components'!$A$2:$A$28,0)),"")</f>
      </c>
      <c r="O1156" s="84" t="str">
        <f>AF1156*J1156</f>
      </c>
      <c r="P1156" s="85" t="str">
        <f>AG1156*J1156</f>
      </c>
      <c r="Q1156" s="86" t="str">
        <f>P1156*L1156*M1156*N1156</f>
      </c>
      <c r="R1156" s="87" t="str">
        <f>O1156*K1156*M1156*N1156</f>
      </c>
      <c r="S1156" s="88" t="str">
        <f>R1156-Q1156</f>
      </c>
      <c r="T1156" s="34" t="str">
        <f>IFERROR(INDEX('Cost_Components'!$R$2:$R$28,MATCH(E1156,'Cost_Components'!$A$2:$A$28,0)),"")</f>
      </c>
      <c r="U1156" s="89" t="str">
        <f>IFERROR(INDEX('Cost_Components'!$Q$2:$Q$28,MATCH(E1156,'Cost_Components'!$A$2:$A$28,0)),"")</f>
      </c>
      <c r="V1156" s="90" t="str">
        <f>1/(1+'Calculation_Assumptions'!$B$5)^(B1156-'Calculation_Assumptions'!$B$2)</f>
      </c>
      <c r="W1156" s="91" t="str">
        <f>Q1156*V1156</f>
      </c>
      <c r="X1156" s="92" t="str">
        <f>R1156*V1156</f>
      </c>
      <c r="Y1156" s="93" t="str">
        <f>S1156*V1156</f>
      </c>
      <c r="Z1156" s="94" t="str">
        <f>IFERROR(INDEX('Cost_Components'!$T$2:$T$28,MATCH(E1156,'Cost_Components'!$A$2:$A$28,0)),"")</f>
      </c>
      <c r="AA1156" s="95" t="str">
        <f>IFERROR(INDEX('Cost_Components'!$U$2:$U$28,MATCH(E1156,'Cost_Components'!$A$2:$A$28,0)),"")</f>
      </c>
      <c r="AB1156" s="96" t="str">
        <f>IFERROR(INDEX('Cost_Components'!$V$2:$V$28,MATCH(E1156,'Cost_Components'!$A$2:$A$28,0)),"")</f>
      </c>
      <c r="AC1156" s="97" t="str">
        <f>IFERROR(INDEX('Cost_Components'!$M$2:$M$28,MATCH(E1156,'Cost_Components'!$A$2:$A$28,0)),"")</f>
      </c>
      <c r="AD1156" s="98" t="str">
        <f>IFERROR(INDEX('Cost_Components'!$N$2:$N$28,MATCH(E1156,'Cost_Components'!$A$2:$A$28,0)),"")</f>
      </c>
      <c r="AE1156" s="34" t="str">
        <f>IFERROR(INDEX('Cost_Components'!$O$2:$O$28,MATCH(E1156,'Cost_Components'!$A$2:$A$28,0)),"")</f>
      </c>
      <c r="AF1156" s="99" t="n">
        <v>6445874.27640071</v>
      </c>
      <c r="AG1156" s="100" t="n">
        <v>6656625.86824922</v>
      </c>
      <c r="AH1156" s="101" t="str">
        <f>IF(H1156="shared-count-once",COUNTIFS($A$2:$A$1405,A1156,$B$2:$B$1405,B1156,$E$2:$E$1405,E1156),1)</f>
      </c>
      <c r="AI1156" s="102" t="n">
        <v>306964650.16712</v>
      </c>
      <c r="AJ1156" s="103" t="str">
        <f>IF(AI1156=0,"",Q1156/AI1156)</f>
      </c>
      <c r="AK1156" s="104" t="str">
        <f>IF(AI1156=0,"",R1156/AI1156)</f>
      </c>
      <c r="AL1156" s="105" t="str">
        <f>IF(AI1156=0,"",S1156/AI1156)</f>
      </c>
      <c r="AM1156" s="106" t="str">
        <f>IF(AI1156=0,"",Y1156/AI1156)</f>
      </c>
    </row>
    <row r="1157">
      <c r="A1157" t="s">
        <v>115</v>
      </c>
      <c r="B1157" s="73" t="n">
        <v>2036</v>
      </c>
      <c r="C1157" t="s">
        <v>253</v>
      </c>
      <c r="D1157" t="s">
        <v>225</v>
      </c>
      <c r="E1157" s="74" t="s">
        <v>341</v>
      </c>
      <c r="F1157" s="75" t="s">
        <v>342</v>
      </c>
      <c r="G1157" s="76" t="s">
        <v>254</v>
      </c>
      <c r="H1157" s="77" t="s">
        <v>240</v>
      </c>
      <c r="I1157" s="78" t="s">
        <v>304</v>
      </c>
      <c r="J1157" s="79" t="str">
        <f>IFERROR(INDEX('Cost_Components'!$K$2:$K$28,MATCH(E1157,'Cost_Components'!$A$2:$A$28,0)),"")</f>
      </c>
      <c r="K1157" s="80" t="str">
        <f>IF(OR(L1157="",Z1157="",AA1157="",AB1157=""),"",IF(B1157&lt;AA1157,L1157,IF(B1157&gt;AB1157,Z1157,L1157+(Z1157-L1157)*MIN(MAX((B1157-AA1157+1)/MAX(AB1157-AA1157+1,1),0),1))))</f>
      </c>
      <c r="L1157" s="81" t="str">
        <f>IFERROR(INDEX('Cost_Components'!$S$2:$S$28,MATCH(E1157,'Cost_Components'!$A$2:$A$28,0)),"")</f>
      </c>
      <c r="M1157" s="82" t="str">
        <f>IFERROR(INDEX('Cost_Components'!$L$2:$L$28,MATCH(E1157,'Cost_Components'!$A$2:$A$28,0)),"")</f>
      </c>
      <c r="N1157" s="83" t="str">
        <f>IFERROR(INDEX('Cost_Components'!$P$2:$P$28,MATCH(E1157,'Cost_Components'!$A$2:$A$28,0)),"")</f>
      </c>
      <c r="O1157" s="84" t="str">
        <f>AF1157*J1157</f>
      </c>
      <c r="P1157" s="85" t="str">
        <f>AG1157*J1157</f>
      </c>
      <c r="Q1157" s="86" t="str">
        <f>P1157*L1157*M1157*N1157</f>
      </c>
      <c r="R1157" s="87" t="str">
        <f>O1157*K1157*M1157*N1157</f>
      </c>
      <c r="S1157" s="88" t="str">
        <f>R1157-Q1157</f>
      </c>
      <c r="T1157" s="34" t="str">
        <f>IFERROR(INDEX('Cost_Components'!$R$2:$R$28,MATCH(E1157,'Cost_Components'!$A$2:$A$28,0)),"")</f>
      </c>
      <c r="U1157" s="89" t="str">
        <f>IFERROR(INDEX('Cost_Components'!$Q$2:$Q$28,MATCH(E1157,'Cost_Components'!$A$2:$A$28,0)),"")</f>
      </c>
      <c r="V1157" s="90" t="str">
        <f>1/(1+'Calculation_Assumptions'!$B$5)^(B1157-'Calculation_Assumptions'!$B$2)</f>
      </c>
      <c r="W1157" s="91" t="str">
        <f>Q1157*V1157</f>
      </c>
      <c r="X1157" s="92" t="str">
        <f>R1157*V1157</f>
      </c>
      <c r="Y1157" s="93" t="str">
        <f>S1157*V1157</f>
      </c>
      <c r="Z1157" s="94" t="str">
        <f>IFERROR(INDEX('Cost_Components'!$T$2:$T$28,MATCH(E1157,'Cost_Components'!$A$2:$A$28,0)),"")</f>
      </c>
      <c r="AA1157" s="95" t="str">
        <f>IFERROR(INDEX('Cost_Components'!$U$2:$U$28,MATCH(E1157,'Cost_Components'!$A$2:$A$28,0)),"")</f>
      </c>
      <c r="AB1157" s="96" t="str">
        <f>IFERROR(INDEX('Cost_Components'!$V$2:$V$28,MATCH(E1157,'Cost_Components'!$A$2:$A$28,0)),"")</f>
      </c>
      <c r="AC1157" s="97" t="str">
        <f>IFERROR(INDEX('Cost_Components'!$M$2:$M$28,MATCH(E1157,'Cost_Components'!$A$2:$A$28,0)),"")</f>
      </c>
      <c r="AD1157" s="98" t="str">
        <f>IFERROR(INDEX('Cost_Components'!$N$2:$N$28,MATCH(E1157,'Cost_Components'!$A$2:$A$28,0)),"")</f>
      </c>
      <c r="AE1157" s="34" t="str">
        <f>IFERROR(INDEX('Cost_Components'!$O$2:$O$28,MATCH(E1157,'Cost_Components'!$A$2:$A$28,0)),"")</f>
      </c>
      <c r="AF1157" s="99" t="n">
        <v>6559871.35775374</v>
      </c>
      <c r="AG1157" s="100" t="n">
        <v>6805905.87886533</v>
      </c>
      <c r="AH1157" s="101" t="str">
        <f>IF(H1157="shared-count-once",COUNTIFS($A$2:$A$1405,A1157,$B$2:$B$1405,B1157,$E$2:$E$1405,E1157),1)</f>
      </c>
      <c r="AI1157" s="102" t="n">
        <v>308542769.756622</v>
      </c>
      <c r="AJ1157" s="103" t="str">
        <f>IF(AI1157=0,"",Q1157/AI1157)</f>
      </c>
      <c r="AK1157" s="104" t="str">
        <f>IF(AI1157=0,"",R1157/AI1157)</f>
      </c>
      <c r="AL1157" s="105" t="str">
        <f>IF(AI1157=0,"",S1157/AI1157)</f>
      </c>
      <c r="AM1157" s="106" t="str">
        <f>IF(AI1157=0,"",Y1157/AI1157)</f>
      </c>
    </row>
    <row r="1158">
      <c r="A1158" t="s">
        <v>115</v>
      </c>
      <c r="B1158" s="73" t="n">
        <v>2037</v>
      </c>
      <c r="C1158" t="s">
        <v>253</v>
      </c>
      <c r="D1158" t="s">
        <v>225</v>
      </c>
      <c r="E1158" s="74" t="s">
        <v>341</v>
      </c>
      <c r="F1158" s="75" t="s">
        <v>342</v>
      </c>
      <c r="G1158" s="76" t="s">
        <v>254</v>
      </c>
      <c r="H1158" s="77" t="s">
        <v>240</v>
      </c>
      <c r="I1158" s="78" t="s">
        <v>304</v>
      </c>
      <c r="J1158" s="79" t="str">
        <f>IFERROR(INDEX('Cost_Components'!$K$2:$K$28,MATCH(E1158,'Cost_Components'!$A$2:$A$28,0)),"")</f>
      </c>
      <c r="K1158" s="80" t="str">
        <f>IF(OR(L1158="",Z1158="",AA1158="",AB1158=""),"",IF(B1158&lt;AA1158,L1158,IF(B1158&gt;AB1158,Z1158,L1158+(Z1158-L1158)*MIN(MAX((B1158-AA1158+1)/MAX(AB1158-AA1158+1,1),0),1))))</f>
      </c>
      <c r="L1158" s="81" t="str">
        <f>IFERROR(INDEX('Cost_Components'!$S$2:$S$28,MATCH(E1158,'Cost_Components'!$A$2:$A$28,0)),"")</f>
      </c>
      <c r="M1158" s="82" t="str">
        <f>IFERROR(INDEX('Cost_Components'!$L$2:$L$28,MATCH(E1158,'Cost_Components'!$A$2:$A$28,0)),"")</f>
      </c>
      <c r="N1158" s="83" t="str">
        <f>IFERROR(INDEX('Cost_Components'!$P$2:$P$28,MATCH(E1158,'Cost_Components'!$A$2:$A$28,0)),"")</f>
      </c>
      <c r="O1158" s="84" t="str">
        <f>AF1158*J1158</f>
      </c>
      <c r="P1158" s="85" t="str">
        <f>AG1158*J1158</f>
      </c>
      <c r="Q1158" s="86" t="str">
        <f>P1158*L1158*M1158*N1158</f>
      </c>
      <c r="R1158" s="87" t="str">
        <f>O1158*K1158*M1158*N1158</f>
      </c>
      <c r="S1158" s="88" t="str">
        <f>R1158-Q1158</f>
      </c>
      <c r="T1158" s="34" t="str">
        <f>IFERROR(INDEX('Cost_Components'!$R$2:$R$28,MATCH(E1158,'Cost_Components'!$A$2:$A$28,0)),"")</f>
      </c>
      <c r="U1158" s="89" t="str">
        <f>IFERROR(INDEX('Cost_Components'!$Q$2:$Q$28,MATCH(E1158,'Cost_Components'!$A$2:$A$28,0)),"")</f>
      </c>
      <c r="V1158" s="90" t="str">
        <f>1/(1+'Calculation_Assumptions'!$B$5)^(B1158-'Calculation_Assumptions'!$B$2)</f>
      </c>
      <c r="W1158" s="91" t="str">
        <f>Q1158*V1158</f>
      </c>
      <c r="X1158" s="92" t="str">
        <f>R1158*V1158</f>
      </c>
      <c r="Y1158" s="93" t="str">
        <f>S1158*V1158</f>
      </c>
      <c r="Z1158" s="94" t="str">
        <f>IFERROR(INDEX('Cost_Components'!$T$2:$T$28,MATCH(E1158,'Cost_Components'!$A$2:$A$28,0)),"")</f>
      </c>
      <c r="AA1158" s="95" t="str">
        <f>IFERROR(INDEX('Cost_Components'!$U$2:$U$28,MATCH(E1158,'Cost_Components'!$A$2:$A$28,0)),"")</f>
      </c>
      <c r="AB1158" s="96" t="str">
        <f>IFERROR(INDEX('Cost_Components'!$V$2:$V$28,MATCH(E1158,'Cost_Components'!$A$2:$A$28,0)),"")</f>
      </c>
      <c r="AC1158" s="97" t="str">
        <f>IFERROR(INDEX('Cost_Components'!$M$2:$M$28,MATCH(E1158,'Cost_Components'!$A$2:$A$28,0)),"")</f>
      </c>
      <c r="AD1158" s="98" t="str">
        <f>IFERROR(INDEX('Cost_Components'!$N$2:$N$28,MATCH(E1158,'Cost_Components'!$A$2:$A$28,0)),"")</f>
      </c>
      <c r="AE1158" s="34" t="str">
        <f>IFERROR(INDEX('Cost_Components'!$O$2:$O$28,MATCH(E1158,'Cost_Components'!$A$2:$A$28,0)),"")</f>
      </c>
      <c r="AF1158" s="99" t="n">
        <v>6671801.48675842</v>
      </c>
      <c r="AG1158" s="100" t="n">
        <v>6955395.70671767</v>
      </c>
      <c r="AH1158" s="101" t="str">
        <f>IF(H1158="shared-count-once",COUNTIFS($A$2:$A$1405,A1158,$B$2:$B$1405,B1158,$E$2:$E$1405,E1158),1)</f>
      </c>
      <c r="AI1158" s="102" t="n">
        <v>310068287.63643</v>
      </c>
      <c r="AJ1158" s="103" t="str">
        <f>IF(AI1158=0,"",Q1158/AI1158)</f>
      </c>
      <c r="AK1158" s="104" t="str">
        <f>IF(AI1158=0,"",R1158/AI1158)</f>
      </c>
      <c r="AL1158" s="105" t="str">
        <f>IF(AI1158=0,"",S1158/AI1158)</f>
      </c>
      <c r="AM1158" s="106" t="str">
        <f>IF(AI1158=0,"",Y1158/AI1158)</f>
      </c>
    </row>
    <row r="1159">
      <c r="A1159" t="s">
        <v>115</v>
      </c>
      <c r="B1159" s="73" t="n">
        <v>2038</v>
      </c>
      <c r="C1159" t="s">
        <v>253</v>
      </c>
      <c r="D1159" t="s">
        <v>225</v>
      </c>
      <c r="E1159" s="74" t="s">
        <v>341</v>
      </c>
      <c r="F1159" s="75" t="s">
        <v>342</v>
      </c>
      <c r="G1159" s="76" t="s">
        <v>254</v>
      </c>
      <c r="H1159" s="77" t="s">
        <v>240</v>
      </c>
      <c r="I1159" s="78" t="s">
        <v>304</v>
      </c>
      <c r="J1159" s="79" t="str">
        <f>IFERROR(INDEX('Cost_Components'!$K$2:$K$28,MATCH(E1159,'Cost_Components'!$A$2:$A$28,0)),"")</f>
      </c>
      <c r="K1159" s="80" t="str">
        <f>IF(OR(L1159="",Z1159="",AA1159="",AB1159=""),"",IF(B1159&lt;AA1159,L1159,IF(B1159&gt;AB1159,Z1159,L1159+(Z1159-L1159)*MIN(MAX((B1159-AA1159+1)/MAX(AB1159-AA1159+1,1),0),1))))</f>
      </c>
      <c r="L1159" s="81" t="str">
        <f>IFERROR(INDEX('Cost_Components'!$S$2:$S$28,MATCH(E1159,'Cost_Components'!$A$2:$A$28,0)),"")</f>
      </c>
      <c r="M1159" s="82" t="str">
        <f>IFERROR(INDEX('Cost_Components'!$L$2:$L$28,MATCH(E1159,'Cost_Components'!$A$2:$A$28,0)),"")</f>
      </c>
      <c r="N1159" s="83" t="str">
        <f>IFERROR(INDEX('Cost_Components'!$P$2:$P$28,MATCH(E1159,'Cost_Components'!$A$2:$A$28,0)),"")</f>
      </c>
      <c r="O1159" s="84" t="str">
        <f>AF1159*J1159</f>
      </c>
      <c r="P1159" s="85" t="str">
        <f>AG1159*J1159</f>
      </c>
      <c r="Q1159" s="86" t="str">
        <f>P1159*L1159*M1159*N1159</f>
      </c>
      <c r="R1159" s="87" t="str">
        <f>O1159*K1159*M1159*N1159</f>
      </c>
      <c r="S1159" s="88" t="str">
        <f>R1159-Q1159</f>
      </c>
      <c r="T1159" s="34" t="str">
        <f>IFERROR(INDEX('Cost_Components'!$R$2:$R$28,MATCH(E1159,'Cost_Components'!$A$2:$A$28,0)),"")</f>
      </c>
      <c r="U1159" s="89" t="str">
        <f>IFERROR(INDEX('Cost_Components'!$Q$2:$Q$28,MATCH(E1159,'Cost_Components'!$A$2:$A$28,0)),"")</f>
      </c>
      <c r="V1159" s="90" t="str">
        <f>1/(1+'Calculation_Assumptions'!$B$5)^(B1159-'Calculation_Assumptions'!$B$2)</f>
      </c>
      <c r="W1159" s="91" t="str">
        <f>Q1159*V1159</f>
      </c>
      <c r="X1159" s="92" t="str">
        <f>R1159*V1159</f>
      </c>
      <c r="Y1159" s="93" t="str">
        <f>S1159*V1159</f>
      </c>
      <c r="Z1159" s="94" t="str">
        <f>IFERROR(INDEX('Cost_Components'!$T$2:$T$28,MATCH(E1159,'Cost_Components'!$A$2:$A$28,0)),"")</f>
      </c>
      <c r="AA1159" s="95" t="str">
        <f>IFERROR(INDEX('Cost_Components'!$U$2:$U$28,MATCH(E1159,'Cost_Components'!$A$2:$A$28,0)),"")</f>
      </c>
      <c r="AB1159" s="96" t="str">
        <f>IFERROR(INDEX('Cost_Components'!$V$2:$V$28,MATCH(E1159,'Cost_Components'!$A$2:$A$28,0)),"")</f>
      </c>
      <c r="AC1159" s="97" t="str">
        <f>IFERROR(INDEX('Cost_Components'!$M$2:$M$28,MATCH(E1159,'Cost_Components'!$A$2:$A$28,0)),"")</f>
      </c>
      <c r="AD1159" s="98" t="str">
        <f>IFERROR(INDEX('Cost_Components'!$N$2:$N$28,MATCH(E1159,'Cost_Components'!$A$2:$A$28,0)),"")</f>
      </c>
      <c r="AE1159" s="34" t="str">
        <f>IFERROR(INDEX('Cost_Components'!$O$2:$O$28,MATCH(E1159,'Cost_Components'!$A$2:$A$28,0)),"")</f>
      </c>
      <c r="AF1159" s="99" t="n">
        <v>6783634.88526299</v>
      </c>
      <c r="AG1159" s="100" t="n">
        <v>7107479.82856744</v>
      </c>
      <c r="AH1159" s="101" t="str">
        <f>IF(H1159="shared-count-once",COUNTIFS($A$2:$A$1405,A1159,$B$2:$B$1405,B1159,$E$2:$E$1405,E1159),1)</f>
      </c>
      <c r="AI1159" s="102" t="n">
        <v>311532999.13163</v>
      </c>
      <c r="AJ1159" s="103" t="str">
        <f>IF(AI1159=0,"",Q1159/AI1159)</f>
      </c>
      <c r="AK1159" s="104" t="str">
        <f>IF(AI1159=0,"",R1159/AI1159)</f>
      </c>
      <c r="AL1159" s="105" t="str">
        <f>IF(AI1159=0,"",S1159/AI1159)</f>
      </c>
      <c r="AM1159" s="106" t="str">
        <f>IF(AI1159=0,"",Y1159/AI1159)</f>
      </c>
    </row>
    <row r="1160">
      <c r="A1160" t="s">
        <v>115</v>
      </c>
      <c r="B1160" s="73" t="n">
        <v>2039</v>
      </c>
      <c r="C1160" t="s">
        <v>253</v>
      </c>
      <c r="D1160" t="s">
        <v>225</v>
      </c>
      <c r="E1160" s="74" t="s">
        <v>341</v>
      </c>
      <c r="F1160" s="75" t="s">
        <v>342</v>
      </c>
      <c r="G1160" s="76" t="s">
        <v>254</v>
      </c>
      <c r="H1160" s="77" t="s">
        <v>240</v>
      </c>
      <c r="I1160" s="78" t="s">
        <v>304</v>
      </c>
      <c r="J1160" s="79" t="str">
        <f>IFERROR(INDEX('Cost_Components'!$K$2:$K$28,MATCH(E1160,'Cost_Components'!$A$2:$A$28,0)),"")</f>
      </c>
      <c r="K1160" s="80" t="str">
        <f>IF(OR(L1160="",Z1160="",AA1160="",AB1160=""),"",IF(B1160&lt;AA1160,L1160,IF(B1160&gt;AB1160,Z1160,L1160+(Z1160-L1160)*MIN(MAX((B1160-AA1160+1)/MAX(AB1160-AA1160+1,1),0),1))))</f>
      </c>
      <c r="L1160" s="81" t="str">
        <f>IFERROR(INDEX('Cost_Components'!$S$2:$S$28,MATCH(E1160,'Cost_Components'!$A$2:$A$28,0)),"")</f>
      </c>
      <c r="M1160" s="82" t="str">
        <f>IFERROR(INDEX('Cost_Components'!$L$2:$L$28,MATCH(E1160,'Cost_Components'!$A$2:$A$28,0)),"")</f>
      </c>
      <c r="N1160" s="83" t="str">
        <f>IFERROR(INDEX('Cost_Components'!$P$2:$P$28,MATCH(E1160,'Cost_Components'!$A$2:$A$28,0)),"")</f>
      </c>
      <c r="O1160" s="84" t="str">
        <f>AF1160*J1160</f>
      </c>
      <c r="P1160" s="85" t="str">
        <f>AG1160*J1160</f>
      </c>
      <c r="Q1160" s="86" t="str">
        <f>P1160*L1160*M1160*N1160</f>
      </c>
      <c r="R1160" s="87" t="str">
        <f>O1160*K1160*M1160*N1160</f>
      </c>
      <c r="S1160" s="88" t="str">
        <f>R1160-Q1160</f>
      </c>
      <c r="T1160" s="34" t="str">
        <f>IFERROR(INDEX('Cost_Components'!$R$2:$R$28,MATCH(E1160,'Cost_Components'!$A$2:$A$28,0)),"")</f>
      </c>
      <c r="U1160" s="89" t="str">
        <f>IFERROR(INDEX('Cost_Components'!$Q$2:$Q$28,MATCH(E1160,'Cost_Components'!$A$2:$A$28,0)),"")</f>
      </c>
      <c r="V1160" s="90" t="str">
        <f>1/(1+'Calculation_Assumptions'!$B$5)^(B1160-'Calculation_Assumptions'!$B$2)</f>
      </c>
      <c r="W1160" s="91" t="str">
        <f>Q1160*V1160</f>
      </c>
      <c r="X1160" s="92" t="str">
        <f>R1160*V1160</f>
      </c>
      <c r="Y1160" s="93" t="str">
        <f>S1160*V1160</f>
      </c>
      <c r="Z1160" s="94" t="str">
        <f>IFERROR(INDEX('Cost_Components'!$T$2:$T$28,MATCH(E1160,'Cost_Components'!$A$2:$A$28,0)),"")</f>
      </c>
      <c r="AA1160" s="95" t="str">
        <f>IFERROR(INDEX('Cost_Components'!$U$2:$U$28,MATCH(E1160,'Cost_Components'!$A$2:$A$28,0)),"")</f>
      </c>
      <c r="AB1160" s="96" t="str">
        <f>IFERROR(INDEX('Cost_Components'!$V$2:$V$28,MATCH(E1160,'Cost_Components'!$A$2:$A$28,0)),"")</f>
      </c>
      <c r="AC1160" s="97" t="str">
        <f>IFERROR(INDEX('Cost_Components'!$M$2:$M$28,MATCH(E1160,'Cost_Components'!$A$2:$A$28,0)),"")</f>
      </c>
      <c r="AD1160" s="98" t="str">
        <f>IFERROR(INDEX('Cost_Components'!$N$2:$N$28,MATCH(E1160,'Cost_Components'!$A$2:$A$28,0)),"")</f>
      </c>
      <c r="AE1160" s="34" t="str">
        <f>IFERROR(INDEX('Cost_Components'!$O$2:$O$28,MATCH(E1160,'Cost_Components'!$A$2:$A$28,0)),"")</f>
      </c>
      <c r="AF1160" s="99" t="n">
        <v>6892299.86631974</v>
      </c>
      <c r="AG1160" s="100" t="n">
        <v>7258472.95735979</v>
      </c>
      <c r="AH1160" s="101" t="str">
        <f>IF(H1160="shared-count-once",COUNTIFS($A$2:$A$1405,A1160,$B$2:$B$1405,B1160,$E$2:$E$1405,E1160),1)</f>
      </c>
      <c r="AI1160" s="102" t="n">
        <v>312936391.858479</v>
      </c>
      <c r="AJ1160" s="103" t="str">
        <f>IF(AI1160=0,"",Q1160/AI1160)</f>
      </c>
      <c r="AK1160" s="104" t="str">
        <f>IF(AI1160=0,"",R1160/AI1160)</f>
      </c>
      <c r="AL1160" s="105" t="str">
        <f>IF(AI1160=0,"",S1160/AI1160)</f>
      </c>
      <c r="AM1160" s="106" t="str">
        <f>IF(AI1160=0,"",Y1160/AI1160)</f>
      </c>
    </row>
    <row r="1161">
      <c r="A1161" t="s">
        <v>115</v>
      </c>
      <c r="B1161" s="73" t="n">
        <v>2040</v>
      </c>
      <c r="C1161" t="s">
        <v>253</v>
      </c>
      <c r="D1161" t="s">
        <v>225</v>
      </c>
      <c r="E1161" s="74" t="s">
        <v>341</v>
      </c>
      <c r="F1161" s="75" t="s">
        <v>342</v>
      </c>
      <c r="G1161" s="76" t="s">
        <v>254</v>
      </c>
      <c r="H1161" s="77" t="s">
        <v>240</v>
      </c>
      <c r="I1161" s="78" t="s">
        <v>304</v>
      </c>
      <c r="J1161" s="79" t="str">
        <f>IFERROR(INDEX('Cost_Components'!$K$2:$K$28,MATCH(E1161,'Cost_Components'!$A$2:$A$28,0)),"")</f>
      </c>
      <c r="K1161" s="80" t="str">
        <f>IF(OR(L1161="",Z1161="",AA1161="",AB1161=""),"",IF(B1161&lt;AA1161,L1161,IF(B1161&gt;AB1161,Z1161,L1161+(Z1161-L1161)*MIN(MAX((B1161-AA1161+1)/MAX(AB1161-AA1161+1,1),0),1))))</f>
      </c>
      <c r="L1161" s="81" t="str">
        <f>IFERROR(INDEX('Cost_Components'!$S$2:$S$28,MATCH(E1161,'Cost_Components'!$A$2:$A$28,0)),"")</f>
      </c>
      <c r="M1161" s="82" t="str">
        <f>IFERROR(INDEX('Cost_Components'!$L$2:$L$28,MATCH(E1161,'Cost_Components'!$A$2:$A$28,0)),"")</f>
      </c>
      <c r="N1161" s="83" t="str">
        <f>IFERROR(INDEX('Cost_Components'!$P$2:$P$28,MATCH(E1161,'Cost_Components'!$A$2:$A$28,0)),"")</f>
      </c>
      <c r="O1161" s="84" t="str">
        <f>AF1161*J1161</f>
      </c>
      <c r="P1161" s="85" t="str">
        <f>AG1161*J1161</f>
      </c>
      <c r="Q1161" s="86" t="str">
        <f>P1161*L1161*M1161*N1161</f>
      </c>
      <c r="R1161" s="87" t="str">
        <f>O1161*K1161*M1161*N1161</f>
      </c>
      <c r="S1161" s="88" t="str">
        <f>R1161-Q1161</f>
      </c>
      <c r="T1161" s="34" t="str">
        <f>IFERROR(INDEX('Cost_Components'!$R$2:$R$28,MATCH(E1161,'Cost_Components'!$A$2:$A$28,0)),"")</f>
      </c>
      <c r="U1161" s="89" t="str">
        <f>IFERROR(INDEX('Cost_Components'!$Q$2:$Q$28,MATCH(E1161,'Cost_Components'!$A$2:$A$28,0)),"")</f>
      </c>
      <c r="V1161" s="90" t="str">
        <f>1/(1+'Calculation_Assumptions'!$B$5)^(B1161-'Calculation_Assumptions'!$B$2)</f>
      </c>
      <c r="W1161" s="91" t="str">
        <f>Q1161*V1161</f>
      </c>
      <c r="X1161" s="92" t="str">
        <f>R1161*V1161</f>
      </c>
      <c r="Y1161" s="93" t="str">
        <f>S1161*V1161</f>
      </c>
      <c r="Z1161" s="94" t="str">
        <f>IFERROR(INDEX('Cost_Components'!$T$2:$T$28,MATCH(E1161,'Cost_Components'!$A$2:$A$28,0)),"")</f>
      </c>
      <c r="AA1161" s="95" t="str">
        <f>IFERROR(INDEX('Cost_Components'!$U$2:$U$28,MATCH(E1161,'Cost_Components'!$A$2:$A$28,0)),"")</f>
      </c>
      <c r="AB1161" s="96" t="str">
        <f>IFERROR(INDEX('Cost_Components'!$V$2:$V$28,MATCH(E1161,'Cost_Components'!$A$2:$A$28,0)),"")</f>
      </c>
      <c r="AC1161" s="97" t="str">
        <f>IFERROR(INDEX('Cost_Components'!$M$2:$M$28,MATCH(E1161,'Cost_Components'!$A$2:$A$28,0)),"")</f>
      </c>
      <c r="AD1161" s="98" t="str">
        <f>IFERROR(INDEX('Cost_Components'!$N$2:$N$28,MATCH(E1161,'Cost_Components'!$A$2:$A$28,0)),"")</f>
      </c>
      <c r="AE1161" s="34" t="str">
        <f>IFERROR(INDEX('Cost_Components'!$O$2:$O$28,MATCH(E1161,'Cost_Components'!$A$2:$A$28,0)),"")</f>
      </c>
      <c r="AF1161" s="99" t="n">
        <v>6997313.35717309</v>
      </c>
      <c r="AG1161" s="100" t="n">
        <v>7407686.47207674</v>
      </c>
      <c r="AH1161" s="101" t="str">
        <f>IF(H1161="shared-count-once",COUNTIFS($A$2:$A$1405,A1161,$B$2:$B$1405,B1161,$E$2:$E$1405,E1161),1)</f>
      </c>
      <c r="AI1161" s="102" t="n">
        <v>314265537.410829</v>
      </c>
      <c r="AJ1161" s="103" t="str">
        <f>IF(AI1161=0,"",Q1161/AI1161)</f>
      </c>
      <c r="AK1161" s="104" t="str">
        <f>IF(AI1161=0,"",R1161/AI1161)</f>
      </c>
      <c r="AL1161" s="105" t="str">
        <f>IF(AI1161=0,"",S1161/AI1161)</f>
      </c>
      <c r="AM1161" s="106" t="str">
        <f>IF(AI1161=0,"",Y1161/AI1161)</f>
      </c>
    </row>
    <row r="1162">
      <c r="A1162" t="s">
        <v>115</v>
      </c>
      <c r="B1162" s="73" t="n">
        <v>2041</v>
      </c>
      <c r="C1162" t="s">
        <v>253</v>
      </c>
      <c r="D1162" t="s">
        <v>225</v>
      </c>
      <c r="E1162" s="74" t="s">
        <v>341</v>
      </c>
      <c r="F1162" s="75" t="s">
        <v>342</v>
      </c>
      <c r="G1162" s="76" t="s">
        <v>254</v>
      </c>
      <c r="H1162" s="77" t="s">
        <v>240</v>
      </c>
      <c r="I1162" s="78" t="s">
        <v>304</v>
      </c>
      <c r="J1162" s="79" t="str">
        <f>IFERROR(INDEX('Cost_Components'!$K$2:$K$28,MATCH(E1162,'Cost_Components'!$A$2:$A$28,0)),"")</f>
      </c>
      <c r="K1162" s="80" t="str">
        <f>IF(OR(L1162="",Z1162="",AA1162="",AB1162=""),"",IF(B1162&lt;AA1162,L1162,IF(B1162&gt;AB1162,Z1162,L1162+(Z1162-L1162)*MIN(MAX((B1162-AA1162+1)/MAX(AB1162-AA1162+1,1),0),1))))</f>
      </c>
      <c r="L1162" s="81" t="str">
        <f>IFERROR(INDEX('Cost_Components'!$S$2:$S$28,MATCH(E1162,'Cost_Components'!$A$2:$A$28,0)),"")</f>
      </c>
      <c r="M1162" s="82" t="str">
        <f>IFERROR(INDEX('Cost_Components'!$L$2:$L$28,MATCH(E1162,'Cost_Components'!$A$2:$A$28,0)),"")</f>
      </c>
      <c r="N1162" s="83" t="str">
        <f>IFERROR(INDEX('Cost_Components'!$P$2:$P$28,MATCH(E1162,'Cost_Components'!$A$2:$A$28,0)),"")</f>
      </c>
      <c r="O1162" s="84" t="str">
        <f>AF1162*J1162</f>
      </c>
      <c r="P1162" s="85" t="str">
        <f>AG1162*J1162</f>
      </c>
      <c r="Q1162" s="86" t="str">
        <f>P1162*L1162*M1162*N1162</f>
      </c>
      <c r="R1162" s="87" t="str">
        <f>O1162*K1162*M1162*N1162</f>
      </c>
      <c r="S1162" s="88" t="str">
        <f>R1162-Q1162</f>
      </c>
      <c r="T1162" s="34" t="str">
        <f>IFERROR(INDEX('Cost_Components'!$R$2:$R$28,MATCH(E1162,'Cost_Components'!$A$2:$A$28,0)),"")</f>
      </c>
      <c r="U1162" s="89" t="str">
        <f>IFERROR(INDEX('Cost_Components'!$Q$2:$Q$28,MATCH(E1162,'Cost_Components'!$A$2:$A$28,0)),"")</f>
      </c>
      <c r="V1162" s="90" t="str">
        <f>1/(1+'Calculation_Assumptions'!$B$5)^(B1162-'Calculation_Assumptions'!$B$2)</f>
      </c>
      <c r="W1162" s="91" t="str">
        <f>Q1162*V1162</f>
      </c>
      <c r="X1162" s="92" t="str">
        <f>R1162*V1162</f>
      </c>
      <c r="Y1162" s="93" t="str">
        <f>S1162*V1162</f>
      </c>
      <c r="Z1162" s="94" t="str">
        <f>IFERROR(INDEX('Cost_Components'!$T$2:$T$28,MATCH(E1162,'Cost_Components'!$A$2:$A$28,0)),"")</f>
      </c>
      <c r="AA1162" s="95" t="str">
        <f>IFERROR(INDEX('Cost_Components'!$U$2:$U$28,MATCH(E1162,'Cost_Components'!$A$2:$A$28,0)),"")</f>
      </c>
      <c r="AB1162" s="96" t="str">
        <f>IFERROR(INDEX('Cost_Components'!$V$2:$V$28,MATCH(E1162,'Cost_Components'!$A$2:$A$28,0)),"")</f>
      </c>
      <c r="AC1162" s="97" t="str">
        <f>IFERROR(INDEX('Cost_Components'!$M$2:$M$28,MATCH(E1162,'Cost_Components'!$A$2:$A$28,0)),"")</f>
      </c>
      <c r="AD1162" s="98" t="str">
        <f>IFERROR(INDEX('Cost_Components'!$N$2:$N$28,MATCH(E1162,'Cost_Components'!$A$2:$A$28,0)),"")</f>
      </c>
      <c r="AE1162" s="34" t="str">
        <f>IFERROR(INDEX('Cost_Components'!$O$2:$O$28,MATCH(E1162,'Cost_Components'!$A$2:$A$28,0)),"")</f>
      </c>
      <c r="AF1162" s="99" t="n">
        <v>7099682.03940244</v>
      </c>
      <c r="AG1162" s="100" t="n">
        <v>7556224.04727773</v>
      </c>
      <c r="AH1162" s="101" t="str">
        <f>IF(H1162="shared-count-once",COUNTIFS($A$2:$A$1405,A1162,$B$2:$B$1405,B1162,$E$2:$E$1405,E1162),1)</f>
      </c>
      <c r="AI1162" s="102" t="n">
        <v>315525215.312548</v>
      </c>
      <c r="AJ1162" s="103" t="str">
        <f>IF(AI1162=0,"",Q1162/AI1162)</f>
      </c>
      <c r="AK1162" s="104" t="str">
        <f>IF(AI1162=0,"",R1162/AI1162)</f>
      </c>
      <c r="AL1162" s="105" t="str">
        <f>IF(AI1162=0,"",S1162/AI1162)</f>
      </c>
      <c r="AM1162" s="106" t="str">
        <f>IF(AI1162=0,"",Y1162/AI1162)</f>
      </c>
    </row>
    <row r="1163">
      <c r="A1163" t="s">
        <v>115</v>
      </c>
      <c r="B1163" s="73" t="n">
        <v>2042</v>
      </c>
      <c r="C1163" t="s">
        <v>253</v>
      </c>
      <c r="D1163" t="s">
        <v>225</v>
      </c>
      <c r="E1163" s="74" t="s">
        <v>341</v>
      </c>
      <c r="F1163" s="75" t="s">
        <v>342</v>
      </c>
      <c r="G1163" s="76" t="s">
        <v>254</v>
      </c>
      <c r="H1163" s="77" t="s">
        <v>240</v>
      </c>
      <c r="I1163" s="78" t="s">
        <v>304</v>
      </c>
      <c r="J1163" s="79" t="str">
        <f>IFERROR(INDEX('Cost_Components'!$K$2:$K$28,MATCH(E1163,'Cost_Components'!$A$2:$A$28,0)),"")</f>
      </c>
      <c r="K1163" s="80" t="str">
        <f>IF(OR(L1163="",Z1163="",AA1163="",AB1163=""),"",IF(B1163&lt;AA1163,L1163,IF(B1163&gt;AB1163,Z1163,L1163+(Z1163-L1163)*MIN(MAX((B1163-AA1163+1)/MAX(AB1163-AA1163+1,1),0),1))))</f>
      </c>
      <c r="L1163" s="81" t="str">
        <f>IFERROR(INDEX('Cost_Components'!$S$2:$S$28,MATCH(E1163,'Cost_Components'!$A$2:$A$28,0)),"")</f>
      </c>
      <c r="M1163" s="82" t="str">
        <f>IFERROR(INDEX('Cost_Components'!$L$2:$L$28,MATCH(E1163,'Cost_Components'!$A$2:$A$28,0)),"")</f>
      </c>
      <c r="N1163" s="83" t="str">
        <f>IFERROR(INDEX('Cost_Components'!$P$2:$P$28,MATCH(E1163,'Cost_Components'!$A$2:$A$28,0)),"")</f>
      </c>
      <c r="O1163" s="84" t="str">
        <f>AF1163*J1163</f>
      </c>
      <c r="P1163" s="85" t="str">
        <f>AG1163*J1163</f>
      </c>
      <c r="Q1163" s="86" t="str">
        <f>P1163*L1163*M1163*N1163</f>
      </c>
      <c r="R1163" s="87" t="str">
        <f>O1163*K1163*M1163*N1163</f>
      </c>
      <c r="S1163" s="88" t="str">
        <f>R1163-Q1163</f>
      </c>
      <c r="T1163" s="34" t="str">
        <f>IFERROR(INDEX('Cost_Components'!$R$2:$R$28,MATCH(E1163,'Cost_Components'!$A$2:$A$28,0)),"")</f>
      </c>
      <c r="U1163" s="89" t="str">
        <f>IFERROR(INDEX('Cost_Components'!$Q$2:$Q$28,MATCH(E1163,'Cost_Components'!$A$2:$A$28,0)),"")</f>
      </c>
      <c r="V1163" s="90" t="str">
        <f>1/(1+'Calculation_Assumptions'!$B$5)^(B1163-'Calculation_Assumptions'!$B$2)</f>
      </c>
      <c r="W1163" s="91" t="str">
        <f>Q1163*V1163</f>
      </c>
      <c r="X1163" s="92" t="str">
        <f>R1163*V1163</f>
      </c>
      <c r="Y1163" s="93" t="str">
        <f>S1163*V1163</f>
      </c>
      <c r="Z1163" s="94" t="str">
        <f>IFERROR(INDEX('Cost_Components'!$T$2:$T$28,MATCH(E1163,'Cost_Components'!$A$2:$A$28,0)),"")</f>
      </c>
      <c r="AA1163" s="95" t="str">
        <f>IFERROR(INDEX('Cost_Components'!$U$2:$U$28,MATCH(E1163,'Cost_Components'!$A$2:$A$28,0)),"")</f>
      </c>
      <c r="AB1163" s="96" t="str">
        <f>IFERROR(INDEX('Cost_Components'!$V$2:$V$28,MATCH(E1163,'Cost_Components'!$A$2:$A$28,0)),"")</f>
      </c>
      <c r="AC1163" s="97" t="str">
        <f>IFERROR(INDEX('Cost_Components'!$M$2:$M$28,MATCH(E1163,'Cost_Components'!$A$2:$A$28,0)),"")</f>
      </c>
      <c r="AD1163" s="98" t="str">
        <f>IFERROR(INDEX('Cost_Components'!$N$2:$N$28,MATCH(E1163,'Cost_Components'!$A$2:$A$28,0)),"")</f>
      </c>
      <c r="AE1163" s="34" t="str">
        <f>IFERROR(INDEX('Cost_Components'!$O$2:$O$28,MATCH(E1163,'Cost_Components'!$A$2:$A$28,0)),"")</f>
      </c>
      <c r="AF1163" s="99" t="n">
        <v>7199023.04790538</v>
      </c>
      <c r="AG1163" s="100" t="n">
        <v>7703733.26630892</v>
      </c>
      <c r="AH1163" s="101" t="str">
        <f>IF(H1163="shared-count-once",COUNTIFS($A$2:$A$1405,A1163,$B$2:$B$1405,B1163,$E$2:$E$1405,E1163),1)</f>
      </c>
      <c r="AI1163" s="102" t="n">
        <v>316707694.211882</v>
      </c>
      <c r="AJ1163" s="103" t="str">
        <f>IF(AI1163=0,"",Q1163/AI1163)</f>
      </c>
      <c r="AK1163" s="104" t="str">
        <f>IF(AI1163=0,"",R1163/AI1163)</f>
      </c>
      <c r="AL1163" s="105" t="str">
        <f>IF(AI1163=0,"",S1163/AI1163)</f>
      </c>
      <c r="AM1163" s="106" t="str">
        <f>IF(AI1163=0,"",Y1163/AI1163)</f>
      </c>
    </row>
    <row r="1164">
      <c r="A1164" t="s">
        <v>115</v>
      </c>
      <c r="B1164" s="73" t="n">
        <v>2043</v>
      </c>
      <c r="C1164" t="s">
        <v>253</v>
      </c>
      <c r="D1164" t="s">
        <v>225</v>
      </c>
      <c r="E1164" s="74" t="s">
        <v>341</v>
      </c>
      <c r="F1164" s="75" t="s">
        <v>342</v>
      </c>
      <c r="G1164" s="76" t="s">
        <v>254</v>
      </c>
      <c r="H1164" s="77" t="s">
        <v>240</v>
      </c>
      <c r="I1164" s="78" t="s">
        <v>304</v>
      </c>
      <c r="J1164" s="79" t="str">
        <f>IFERROR(INDEX('Cost_Components'!$K$2:$K$28,MATCH(E1164,'Cost_Components'!$A$2:$A$28,0)),"")</f>
      </c>
      <c r="K1164" s="80" t="str">
        <f>IF(OR(L1164="",Z1164="",AA1164="",AB1164=""),"",IF(B1164&lt;AA1164,L1164,IF(B1164&gt;AB1164,Z1164,L1164+(Z1164-L1164)*MIN(MAX((B1164-AA1164+1)/MAX(AB1164-AA1164+1,1),0),1))))</f>
      </c>
      <c r="L1164" s="81" t="str">
        <f>IFERROR(INDEX('Cost_Components'!$S$2:$S$28,MATCH(E1164,'Cost_Components'!$A$2:$A$28,0)),"")</f>
      </c>
      <c r="M1164" s="82" t="str">
        <f>IFERROR(INDEX('Cost_Components'!$L$2:$L$28,MATCH(E1164,'Cost_Components'!$A$2:$A$28,0)),"")</f>
      </c>
      <c r="N1164" s="83" t="str">
        <f>IFERROR(INDEX('Cost_Components'!$P$2:$P$28,MATCH(E1164,'Cost_Components'!$A$2:$A$28,0)),"")</f>
      </c>
      <c r="O1164" s="84" t="str">
        <f>AF1164*J1164</f>
      </c>
      <c r="P1164" s="85" t="str">
        <f>AG1164*J1164</f>
      </c>
      <c r="Q1164" s="86" t="str">
        <f>P1164*L1164*M1164*N1164</f>
      </c>
      <c r="R1164" s="87" t="str">
        <f>O1164*K1164*M1164*N1164</f>
      </c>
      <c r="S1164" s="88" t="str">
        <f>R1164-Q1164</f>
      </c>
      <c r="T1164" s="34" t="str">
        <f>IFERROR(INDEX('Cost_Components'!$R$2:$R$28,MATCH(E1164,'Cost_Components'!$A$2:$A$28,0)),"")</f>
      </c>
      <c r="U1164" s="89" t="str">
        <f>IFERROR(INDEX('Cost_Components'!$Q$2:$Q$28,MATCH(E1164,'Cost_Components'!$A$2:$A$28,0)),"")</f>
      </c>
      <c r="V1164" s="90" t="str">
        <f>1/(1+'Calculation_Assumptions'!$B$5)^(B1164-'Calculation_Assumptions'!$B$2)</f>
      </c>
      <c r="W1164" s="91" t="str">
        <f>Q1164*V1164</f>
      </c>
      <c r="X1164" s="92" t="str">
        <f>R1164*V1164</f>
      </c>
      <c r="Y1164" s="93" t="str">
        <f>S1164*V1164</f>
      </c>
      <c r="Z1164" s="94" t="str">
        <f>IFERROR(INDEX('Cost_Components'!$T$2:$T$28,MATCH(E1164,'Cost_Components'!$A$2:$A$28,0)),"")</f>
      </c>
      <c r="AA1164" s="95" t="str">
        <f>IFERROR(INDEX('Cost_Components'!$U$2:$U$28,MATCH(E1164,'Cost_Components'!$A$2:$A$28,0)),"")</f>
      </c>
      <c r="AB1164" s="96" t="str">
        <f>IFERROR(INDEX('Cost_Components'!$V$2:$V$28,MATCH(E1164,'Cost_Components'!$A$2:$A$28,0)),"")</f>
      </c>
      <c r="AC1164" s="97" t="str">
        <f>IFERROR(INDEX('Cost_Components'!$M$2:$M$28,MATCH(E1164,'Cost_Components'!$A$2:$A$28,0)),"")</f>
      </c>
      <c r="AD1164" s="98" t="str">
        <f>IFERROR(INDEX('Cost_Components'!$N$2:$N$28,MATCH(E1164,'Cost_Components'!$A$2:$A$28,0)),"")</f>
      </c>
      <c r="AE1164" s="34" t="str">
        <f>IFERROR(INDEX('Cost_Components'!$O$2:$O$28,MATCH(E1164,'Cost_Components'!$A$2:$A$28,0)),"")</f>
      </c>
      <c r="AF1164" s="99" t="n">
        <v>7296589.42810081</v>
      </c>
      <c r="AG1164" s="100" t="n">
        <v>7851923.45314655</v>
      </c>
      <c r="AH1164" s="101" t="str">
        <f>IF(H1164="shared-count-once",COUNTIFS($A$2:$A$1405,A1164,$B$2:$B$1405,B1164,$E$2:$E$1405,E1164),1)</f>
      </c>
      <c r="AI1164" s="102" t="n">
        <v>317814114.067152</v>
      </c>
      <c r="AJ1164" s="103" t="str">
        <f>IF(AI1164=0,"",Q1164/AI1164)</f>
      </c>
      <c r="AK1164" s="104" t="str">
        <f>IF(AI1164=0,"",R1164/AI1164)</f>
      </c>
      <c r="AL1164" s="105" t="str">
        <f>IF(AI1164=0,"",S1164/AI1164)</f>
      </c>
      <c r="AM1164" s="106" t="str">
        <f>IF(AI1164=0,"",Y1164/AI1164)</f>
      </c>
    </row>
    <row r="1165">
      <c r="A1165" t="s">
        <v>115</v>
      </c>
      <c r="B1165" s="73" t="n">
        <v>2044</v>
      </c>
      <c r="C1165" t="s">
        <v>253</v>
      </c>
      <c r="D1165" t="s">
        <v>225</v>
      </c>
      <c r="E1165" s="74" t="s">
        <v>341</v>
      </c>
      <c r="F1165" s="75" t="s">
        <v>342</v>
      </c>
      <c r="G1165" s="76" t="s">
        <v>254</v>
      </c>
      <c r="H1165" s="77" t="s">
        <v>240</v>
      </c>
      <c r="I1165" s="78" t="s">
        <v>304</v>
      </c>
      <c r="J1165" s="79" t="str">
        <f>IFERROR(INDEX('Cost_Components'!$K$2:$K$28,MATCH(E1165,'Cost_Components'!$A$2:$A$28,0)),"")</f>
      </c>
      <c r="K1165" s="80" t="str">
        <f>IF(OR(L1165="",Z1165="",AA1165="",AB1165=""),"",IF(B1165&lt;AA1165,L1165,IF(B1165&gt;AB1165,Z1165,L1165+(Z1165-L1165)*MIN(MAX((B1165-AA1165+1)/MAX(AB1165-AA1165+1,1),0),1))))</f>
      </c>
      <c r="L1165" s="81" t="str">
        <f>IFERROR(INDEX('Cost_Components'!$S$2:$S$28,MATCH(E1165,'Cost_Components'!$A$2:$A$28,0)),"")</f>
      </c>
      <c r="M1165" s="82" t="str">
        <f>IFERROR(INDEX('Cost_Components'!$L$2:$L$28,MATCH(E1165,'Cost_Components'!$A$2:$A$28,0)),"")</f>
      </c>
      <c r="N1165" s="83" t="str">
        <f>IFERROR(INDEX('Cost_Components'!$P$2:$P$28,MATCH(E1165,'Cost_Components'!$A$2:$A$28,0)),"")</f>
      </c>
      <c r="O1165" s="84" t="str">
        <f>AF1165*J1165</f>
      </c>
      <c r="P1165" s="85" t="str">
        <f>AG1165*J1165</f>
      </c>
      <c r="Q1165" s="86" t="str">
        <f>P1165*L1165*M1165*N1165</f>
      </c>
      <c r="R1165" s="87" t="str">
        <f>O1165*K1165*M1165*N1165</f>
      </c>
      <c r="S1165" s="88" t="str">
        <f>R1165-Q1165</f>
      </c>
      <c r="T1165" s="34" t="str">
        <f>IFERROR(INDEX('Cost_Components'!$R$2:$R$28,MATCH(E1165,'Cost_Components'!$A$2:$A$28,0)),"")</f>
      </c>
      <c r="U1165" s="89" t="str">
        <f>IFERROR(INDEX('Cost_Components'!$Q$2:$Q$28,MATCH(E1165,'Cost_Components'!$A$2:$A$28,0)),"")</f>
      </c>
      <c r="V1165" s="90" t="str">
        <f>1/(1+'Calculation_Assumptions'!$B$5)^(B1165-'Calculation_Assumptions'!$B$2)</f>
      </c>
      <c r="W1165" s="91" t="str">
        <f>Q1165*V1165</f>
      </c>
      <c r="X1165" s="92" t="str">
        <f>R1165*V1165</f>
      </c>
      <c r="Y1165" s="93" t="str">
        <f>S1165*V1165</f>
      </c>
      <c r="Z1165" s="94" t="str">
        <f>IFERROR(INDEX('Cost_Components'!$T$2:$T$28,MATCH(E1165,'Cost_Components'!$A$2:$A$28,0)),"")</f>
      </c>
      <c r="AA1165" s="95" t="str">
        <f>IFERROR(INDEX('Cost_Components'!$U$2:$U$28,MATCH(E1165,'Cost_Components'!$A$2:$A$28,0)),"")</f>
      </c>
      <c r="AB1165" s="96" t="str">
        <f>IFERROR(INDEX('Cost_Components'!$V$2:$V$28,MATCH(E1165,'Cost_Components'!$A$2:$A$28,0)),"")</f>
      </c>
      <c r="AC1165" s="97" t="str">
        <f>IFERROR(INDEX('Cost_Components'!$M$2:$M$28,MATCH(E1165,'Cost_Components'!$A$2:$A$28,0)),"")</f>
      </c>
      <c r="AD1165" s="98" t="str">
        <f>IFERROR(INDEX('Cost_Components'!$N$2:$N$28,MATCH(E1165,'Cost_Components'!$A$2:$A$28,0)),"")</f>
      </c>
      <c r="AE1165" s="34" t="str">
        <f>IFERROR(INDEX('Cost_Components'!$O$2:$O$28,MATCH(E1165,'Cost_Components'!$A$2:$A$28,0)),"")</f>
      </c>
      <c r="AF1165" s="99" t="n">
        <v>7389559.48365776</v>
      </c>
      <c r="AG1165" s="100" t="n">
        <v>7997283.33339417</v>
      </c>
      <c r="AH1165" s="101" t="str">
        <f>IF(H1165="shared-count-once",COUNTIFS($A$2:$A$1405,A1165,$B$2:$B$1405,B1165,$E$2:$E$1405,E1165),1)</f>
      </c>
      <c r="AI1165" s="102" t="n">
        <v>318840890.732156</v>
      </c>
      <c r="AJ1165" s="103" t="str">
        <f>IF(AI1165=0,"",Q1165/AI1165)</f>
      </c>
      <c r="AK1165" s="104" t="str">
        <f>IF(AI1165=0,"",R1165/AI1165)</f>
      </c>
      <c r="AL1165" s="105" t="str">
        <f>IF(AI1165=0,"",S1165/AI1165)</f>
      </c>
      <c r="AM1165" s="106" t="str">
        <f>IF(AI1165=0,"",Y1165/AI1165)</f>
      </c>
    </row>
    <row r="1166">
      <c r="A1166" t="s">
        <v>115</v>
      </c>
      <c r="B1166" s="73" t="n">
        <v>2045</v>
      </c>
      <c r="C1166" t="s">
        <v>253</v>
      </c>
      <c r="D1166" t="s">
        <v>225</v>
      </c>
      <c r="E1166" s="74" t="s">
        <v>341</v>
      </c>
      <c r="F1166" s="75" t="s">
        <v>342</v>
      </c>
      <c r="G1166" s="76" t="s">
        <v>254</v>
      </c>
      <c r="H1166" s="77" t="s">
        <v>240</v>
      </c>
      <c r="I1166" s="78" t="s">
        <v>304</v>
      </c>
      <c r="J1166" s="79" t="str">
        <f>IFERROR(INDEX('Cost_Components'!$K$2:$K$28,MATCH(E1166,'Cost_Components'!$A$2:$A$28,0)),"")</f>
      </c>
      <c r="K1166" s="80" t="str">
        <f>IF(OR(L1166="",Z1166="",AA1166="",AB1166=""),"",IF(B1166&lt;AA1166,L1166,IF(B1166&gt;AB1166,Z1166,L1166+(Z1166-L1166)*MIN(MAX((B1166-AA1166+1)/MAX(AB1166-AA1166+1,1),0),1))))</f>
      </c>
      <c r="L1166" s="81" t="str">
        <f>IFERROR(INDEX('Cost_Components'!$S$2:$S$28,MATCH(E1166,'Cost_Components'!$A$2:$A$28,0)),"")</f>
      </c>
      <c r="M1166" s="82" t="str">
        <f>IFERROR(INDEX('Cost_Components'!$L$2:$L$28,MATCH(E1166,'Cost_Components'!$A$2:$A$28,0)),"")</f>
      </c>
      <c r="N1166" s="83" t="str">
        <f>IFERROR(INDEX('Cost_Components'!$P$2:$P$28,MATCH(E1166,'Cost_Components'!$A$2:$A$28,0)),"")</f>
      </c>
      <c r="O1166" s="84" t="str">
        <f>AF1166*J1166</f>
      </c>
      <c r="P1166" s="85" t="str">
        <f>AG1166*J1166</f>
      </c>
      <c r="Q1166" s="86" t="str">
        <f>P1166*L1166*M1166*N1166</f>
      </c>
      <c r="R1166" s="87" t="str">
        <f>O1166*K1166*M1166*N1166</f>
      </c>
      <c r="S1166" s="88" t="str">
        <f>R1166-Q1166</f>
      </c>
      <c r="T1166" s="34" t="str">
        <f>IFERROR(INDEX('Cost_Components'!$R$2:$R$28,MATCH(E1166,'Cost_Components'!$A$2:$A$28,0)),"")</f>
      </c>
      <c r="U1166" s="89" t="str">
        <f>IFERROR(INDEX('Cost_Components'!$Q$2:$Q$28,MATCH(E1166,'Cost_Components'!$A$2:$A$28,0)),"")</f>
      </c>
      <c r="V1166" s="90" t="str">
        <f>1/(1+'Calculation_Assumptions'!$B$5)^(B1166-'Calculation_Assumptions'!$B$2)</f>
      </c>
      <c r="W1166" s="91" t="str">
        <f>Q1166*V1166</f>
      </c>
      <c r="X1166" s="92" t="str">
        <f>R1166*V1166</f>
      </c>
      <c r="Y1166" s="93" t="str">
        <f>S1166*V1166</f>
      </c>
      <c r="Z1166" s="94" t="str">
        <f>IFERROR(INDEX('Cost_Components'!$T$2:$T$28,MATCH(E1166,'Cost_Components'!$A$2:$A$28,0)),"")</f>
      </c>
      <c r="AA1166" s="95" t="str">
        <f>IFERROR(INDEX('Cost_Components'!$U$2:$U$28,MATCH(E1166,'Cost_Components'!$A$2:$A$28,0)),"")</f>
      </c>
      <c r="AB1166" s="96" t="str">
        <f>IFERROR(INDEX('Cost_Components'!$V$2:$V$28,MATCH(E1166,'Cost_Components'!$A$2:$A$28,0)),"")</f>
      </c>
      <c r="AC1166" s="97" t="str">
        <f>IFERROR(INDEX('Cost_Components'!$M$2:$M$28,MATCH(E1166,'Cost_Components'!$A$2:$A$28,0)),"")</f>
      </c>
      <c r="AD1166" s="98" t="str">
        <f>IFERROR(INDEX('Cost_Components'!$N$2:$N$28,MATCH(E1166,'Cost_Components'!$A$2:$A$28,0)),"")</f>
      </c>
      <c r="AE1166" s="34" t="str">
        <f>IFERROR(INDEX('Cost_Components'!$O$2:$O$28,MATCH(E1166,'Cost_Components'!$A$2:$A$28,0)),"")</f>
      </c>
      <c r="AF1166" s="99" t="n">
        <v>7477633.17806167</v>
      </c>
      <c r="AG1166" s="100" t="n">
        <v>8139288.8940327</v>
      </c>
      <c r="AH1166" s="101" t="str">
        <f>IF(H1166="shared-count-once",COUNTIFS($A$2:$A$1405,A1166,$B$2:$B$1405,B1166,$E$2:$E$1405,E1166),1)</f>
      </c>
      <c r="AI1166" s="102" t="n">
        <v>319784682.33108</v>
      </c>
      <c r="AJ1166" s="103" t="str">
        <f>IF(AI1166=0,"",Q1166/AI1166)</f>
      </c>
      <c r="AK1166" s="104" t="str">
        <f>IF(AI1166=0,"",R1166/AI1166)</f>
      </c>
      <c r="AL1166" s="105" t="str">
        <f>IF(AI1166=0,"",S1166/AI1166)</f>
      </c>
      <c r="AM1166" s="106" t="str">
        <f>IF(AI1166=0,"",Y1166/AI1166)</f>
      </c>
    </row>
    <row r="1167">
      <c r="A1167" t="s">
        <v>115</v>
      </c>
      <c r="B1167" s="73" t="n">
        <v>2046</v>
      </c>
      <c r="C1167" t="s">
        <v>253</v>
      </c>
      <c r="D1167" t="s">
        <v>225</v>
      </c>
      <c r="E1167" s="74" t="s">
        <v>341</v>
      </c>
      <c r="F1167" s="75" t="s">
        <v>342</v>
      </c>
      <c r="G1167" s="76" t="s">
        <v>254</v>
      </c>
      <c r="H1167" s="77" t="s">
        <v>240</v>
      </c>
      <c r="I1167" s="78" t="s">
        <v>304</v>
      </c>
      <c r="J1167" s="79" t="str">
        <f>IFERROR(INDEX('Cost_Components'!$K$2:$K$28,MATCH(E1167,'Cost_Components'!$A$2:$A$28,0)),"")</f>
      </c>
      <c r="K1167" s="80" t="str">
        <f>IF(OR(L1167="",Z1167="",AA1167="",AB1167=""),"",IF(B1167&lt;AA1167,L1167,IF(B1167&gt;AB1167,Z1167,L1167+(Z1167-L1167)*MIN(MAX((B1167-AA1167+1)/MAX(AB1167-AA1167+1,1),0),1))))</f>
      </c>
      <c r="L1167" s="81" t="str">
        <f>IFERROR(INDEX('Cost_Components'!$S$2:$S$28,MATCH(E1167,'Cost_Components'!$A$2:$A$28,0)),"")</f>
      </c>
      <c r="M1167" s="82" t="str">
        <f>IFERROR(INDEX('Cost_Components'!$L$2:$L$28,MATCH(E1167,'Cost_Components'!$A$2:$A$28,0)),"")</f>
      </c>
      <c r="N1167" s="83" t="str">
        <f>IFERROR(INDEX('Cost_Components'!$P$2:$P$28,MATCH(E1167,'Cost_Components'!$A$2:$A$28,0)),"")</f>
      </c>
      <c r="O1167" s="84" t="str">
        <f>AF1167*J1167</f>
      </c>
      <c r="P1167" s="85" t="str">
        <f>AG1167*J1167</f>
      </c>
      <c r="Q1167" s="86" t="str">
        <f>P1167*L1167*M1167*N1167</f>
      </c>
      <c r="R1167" s="87" t="str">
        <f>O1167*K1167*M1167*N1167</f>
      </c>
      <c r="S1167" s="88" t="str">
        <f>R1167-Q1167</f>
      </c>
      <c r="T1167" s="34" t="str">
        <f>IFERROR(INDEX('Cost_Components'!$R$2:$R$28,MATCH(E1167,'Cost_Components'!$A$2:$A$28,0)),"")</f>
      </c>
      <c r="U1167" s="89" t="str">
        <f>IFERROR(INDEX('Cost_Components'!$Q$2:$Q$28,MATCH(E1167,'Cost_Components'!$A$2:$A$28,0)),"")</f>
      </c>
      <c r="V1167" s="90" t="str">
        <f>1/(1+'Calculation_Assumptions'!$B$5)^(B1167-'Calculation_Assumptions'!$B$2)</f>
      </c>
      <c r="W1167" s="91" t="str">
        <f>Q1167*V1167</f>
      </c>
      <c r="X1167" s="92" t="str">
        <f>R1167*V1167</f>
      </c>
      <c r="Y1167" s="93" t="str">
        <f>S1167*V1167</f>
      </c>
      <c r="Z1167" s="94" t="str">
        <f>IFERROR(INDEX('Cost_Components'!$T$2:$T$28,MATCH(E1167,'Cost_Components'!$A$2:$A$28,0)),"")</f>
      </c>
      <c r="AA1167" s="95" t="str">
        <f>IFERROR(INDEX('Cost_Components'!$U$2:$U$28,MATCH(E1167,'Cost_Components'!$A$2:$A$28,0)),"")</f>
      </c>
      <c r="AB1167" s="96" t="str">
        <f>IFERROR(INDEX('Cost_Components'!$V$2:$V$28,MATCH(E1167,'Cost_Components'!$A$2:$A$28,0)),"")</f>
      </c>
      <c r="AC1167" s="97" t="str">
        <f>IFERROR(INDEX('Cost_Components'!$M$2:$M$28,MATCH(E1167,'Cost_Components'!$A$2:$A$28,0)),"")</f>
      </c>
      <c r="AD1167" s="98" t="str">
        <f>IFERROR(INDEX('Cost_Components'!$N$2:$N$28,MATCH(E1167,'Cost_Components'!$A$2:$A$28,0)),"")</f>
      </c>
      <c r="AE1167" s="34" t="str">
        <f>IFERROR(INDEX('Cost_Components'!$O$2:$O$28,MATCH(E1167,'Cost_Components'!$A$2:$A$28,0)),"")</f>
      </c>
      <c r="AF1167" s="99" t="n">
        <v>7561771.21272926</v>
      </c>
      <c r="AG1167" s="100" t="n">
        <v>8279175.53814566</v>
      </c>
      <c r="AH1167" s="101" t="str">
        <f>IF(H1167="shared-count-once",COUNTIFS($A$2:$A$1405,A1167,$B$2:$B$1405,B1167,$E$2:$E$1405,E1167),1)</f>
      </c>
      <c r="AI1167" s="102" t="n">
        <v>320645615.981408</v>
      </c>
      <c r="AJ1167" s="103" t="str">
        <f>IF(AI1167=0,"",Q1167/AI1167)</f>
      </c>
      <c r="AK1167" s="104" t="str">
        <f>IF(AI1167=0,"",R1167/AI1167)</f>
      </c>
      <c r="AL1167" s="105" t="str">
        <f>IF(AI1167=0,"",S1167/AI1167)</f>
      </c>
      <c r="AM1167" s="106" t="str">
        <f>IF(AI1167=0,"",Y1167/AI1167)</f>
      </c>
    </row>
    <row r="1168">
      <c r="A1168" t="s">
        <v>115</v>
      </c>
      <c r="B1168" s="73" t="n">
        <v>2047</v>
      </c>
      <c r="C1168" t="s">
        <v>253</v>
      </c>
      <c r="D1168" t="s">
        <v>225</v>
      </c>
      <c r="E1168" s="74" t="s">
        <v>341</v>
      </c>
      <c r="F1168" s="75" t="s">
        <v>342</v>
      </c>
      <c r="G1168" s="76" t="s">
        <v>254</v>
      </c>
      <c r="H1168" s="77" t="s">
        <v>240</v>
      </c>
      <c r="I1168" s="78" t="s">
        <v>304</v>
      </c>
      <c r="J1168" s="79" t="str">
        <f>IFERROR(INDEX('Cost_Components'!$K$2:$K$28,MATCH(E1168,'Cost_Components'!$A$2:$A$28,0)),"")</f>
      </c>
      <c r="K1168" s="80" t="str">
        <f>IF(OR(L1168="",Z1168="",AA1168="",AB1168=""),"",IF(B1168&lt;AA1168,L1168,IF(B1168&gt;AB1168,Z1168,L1168+(Z1168-L1168)*MIN(MAX((B1168-AA1168+1)/MAX(AB1168-AA1168+1,1),0),1))))</f>
      </c>
      <c r="L1168" s="81" t="str">
        <f>IFERROR(INDEX('Cost_Components'!$S$2:$S$28,MATCH(E1168,'Cost_Components'!$A$2:$A$28,0)),"")</f>
      </c>
      <c r="M1168" s="82" t="str">
        <f>IFERROR(INDEX('Cost_Components'!$L$2:$L$28,MATCH(E1168,'Cost_Components'!$A$2:$A$28,0)),"")</f>
      </c>
      <c r="N1168" s="83" t="str">
        <f>IFERROR(INDEX('Cost_Components'!$P$2:$P$28,MATCH(E1168,'Cost_Components'!$A$2:$A$28,0)),"")</f>
      </c>
      <c r="O1168" s="84" t="str">
        <f>AF1168*J1168</f>
      </c>
      <c r="P1168" s="85" t="str">
        <f>AG1168*J1168</f>
      </c>
      <c r="Q1168" s="86" t="str">
        <f>P1168*L1168*M1168*N1168</f>
      </c>
      <c r="R1168" s="87" t="str">
        <f>O1168*K1168*M1168*N1168</f>
      </c>
      <c r="S1168" s="88" t="str">
        <f>R1168-Q1168</f>
      </c>
      <c r="T1168" s="34" t="str">
        <f>IFERROR(INDEX('Cost_Components'!$R$2:$R$28,MATCH(E1168,'Cost_Components'!$A$2:$A$28,0)),"")</f>
      </c>
      <c r="U1168" s="89" t="str">
        <f>IFERROR(INDEX('Cost_Components'!$Q$2:$Q$28,MATCH(E1168,'Cost_Components'!$A$2:$A$28,0)),"")</f>
      </c>
      <c r="V1168" s="90" t="str">
        <f>1/(1+'Calculation_Assumptions'!$B$5)^(B1168-'Calculation_Assumptions'!$B$2)</f>
      </c>
      <c r="W1168" s="91" t="str">
        <f>Q1168*V1168</f>
      </c>
      <c r="X1168" s="92" t="str">
        <f>R1168*V1168</f>
      </c>
      <c r="Y1168" s="93" t="str">
        <f>S1168*V1168</f>
      </c>
      <c r="Z1168" s="94" t="str">
        <f>IFERROR(INDEX('Cost_Components'!$T$2:$T$28,MATCH(E1168,'Cost_Components'!$A$2:$A$28,0)),"")</f>
      </c>
      <c r="AA1168" s="95" t="str">
        <f>IFERROR(INDEX('Cost_Components'!$U$2:$U$28,MATCH(E1168,'Cost_Components'!$A$2:$A$28,0)),"")</f>
      </c>
      <c r="AB1168" s="96" t="str">
        <f>IFERROR(INDEX('Cost_Components'!$V$2:$V$28,MATCH(E1168,'Cost_Components'!$A$2:$A$28,0)),"")</f>
      </c>
      <c r="AC1168" s="97" t="str">
        <f>IFERROR(INDEX('Cost_Components'!$M$2:$M$28,MATCH(E1168,'Cost_Components'!$A$2:$A$28,0)),"")</f>
      </c>
      <c r="AD1168" s="98" t="str">
        <f>IFERROR(INDEX('Cost_Components'!$N$2:$N$28,MATCH(E1168,'Cost_Components'!$A$2:$A$28,0)),"")</f>
      </c>
      <c r="AE1168" s="34" t="str">
        <f>IFERROR(INDEX('Cost_Components'!$O$2:$O$28,MATCH(E1168,'Cost_Components'!$A$2:$A$28,0)),"")</f>
      </c>
      <c r="AF1168" s="99" t="n">
        <v>7640564.75738635</v>
      </c>
      <c r="AG1168" s="100" t="n">
        <v>8415519.4499265</v>
      </c>
      <c r="AH1168" s="101" t="str">
        <f>IF(H1168="shared-count-once",COUNTIFS($A$2:$A$1405,A1168,$B$2:$B$1405,B1168,$E$2:$E$1405,E1168),1)</f>
      </c>
      <c r="AI1168" s="102" t="n">
        <v>321429520.522875</v>
      </c>
      <c r="AJ1168" s="103" t="str">
        <f>IF(AI1168=0,"",Q1168/AI1168)</f>
      </c>
      <c r="AK1168" s="104" t="str">
        <f>IF(AI1168=0,"",R1168/AI1168)</f>
      </c>
      <c r="AL1168" s="105" t="str">
        <f>IF(AI1168=0,"",S1168/AI1168)</f>
      </c>
      <c r="AM1168" s="106" t="str">
        <f>IF(AI1168=0,"",Y1168/AI1168)</f>
      </c>
    </row>
    <row r="1169">
      <c r="A1169" t="s">
        <v>115</v>
      </c>
      <c r="B1169" s="73" t="n">
        <v>2048</v>
      </c>
      <c r="C1169" t="s">
        <v>253</v>
      </c>
      <c r="D1169" t="s">
        <v>225</v>
      </c>
      <c r="E1169" s="74" t="s">
        <v>341</v>
      </c>
      <c r="F1169" s="75" t="s">
        <v>342</v>
      </c>
      <c r="G1169" s="76" t="s">
        <v>254</v>
      </c>
      <c r="H1169" s="77" t="s">
        <v>240</v>
      </c>
      <c r="I1169" s="78" t="s">
        <v>304</v>
      </c>
      <c r="J1169" s="79" t="str">
        <f>IFERROR(INDEX('Cost_Components'!$K$2:$K$28,MATCH(E1169,'Cost_Components'!$A$2:$A$28,0)),"")</f>
      </c>
      <c r="K1169" s="80" t="str">
        <f>IF(OR(L1169="",Z1169="",AA1169="",AB1169=""),"",IF(B1169&lt;AA1169,L1169,IF(B1169&gt;AB1169,Z1169,L1169+(Z1169-L1169)*MIN(MAX((B1169-AA1169+1)/MAX(AB1169-AA1169+1,1),0),1))))</f>
      </c>
      <c r="L1169" s="81" t="str">
        <f>IFERROR(INDEX('Cost_Components'!$S$2:$S$28,MATCH(E1169,'Cost_Components'!$A$2:$A$28,0)),"")</f>
      </c>
      <c r="M1169" s="82" t="str">
        <f>IFERROR(INDEX('Cost_Components'!$L$2:$L$28,MATCH(E1169,'Cost_Components'!$A$2:$A$28,0)),"")</f>
      </c>
      <c r="N1169" s="83" t="str">
        <f>IFERROR(INDEX('Cost_Components'!$P$2:$P$28,MATCH(E1169,'Cost_Components'!$A$2:$A$28,0)),"")</f>
      </c>
      <c r="O1169" s="84" t="str">
        <f>AF1169*J1169</f>
      </c>
      <c r="P1169" s="85" t="str">
        <f>AG1169*J1169</f>
      </c>
      <c r="Q1169" s="86" t="str">
        <f>P1169*L1169*M1169*N1169</f>
      </c>
      <c r="R1169" s="87" t="str">
        <f>O1169*K1169*M1169*N1169</f>
      </c>
      <c r="S1169" s="88" t="str">
        <f>R1169-Q1169</f>
      </c>
      <c r="T1169" s="34" t="str">
        <f>IFERROR(INDEX('Cost_Components'!$R$2:$R$28,MATCH(E1169,'Cost_Components'!$A$2:$A$28,0)),"")</f>
      </c>
      <c r="U1169" s="89" t="str">
        <f>IFERROR(INDEX('Cost_Components'!$Q$2:$Q$28,MATCH(E1169,'Cost_Components'!$A$2:$A$28,0)),"")</f>
      </c>
      <c r="V1169" s="90" t="str">
        <f>1/(1+'Calculation_Assumptions'!$B$5)^(B1169-'Calculation_Assumptions'!$B$2)</f>
      </c>
      <c r="W1169" s="91" t="str">
        <f>Q1169*V1169</f>
      </c>
      <c r="X1169" s="92" t="str">
        <f>R1169*V1169</f>
      </c>
      <c r="Y1169" s="93" t="str">
        <f>S1169*V1169</f>
      </c>
      <c r="Z1169" s="94" t="str">
        <f>IFERROR(INDEX('Cost_Components'!$T$2:$T$28,MATCH(E1169,'Cost_Components'!$A$2:$A$28,0)),"")</f>
      </c>
      <c r="AA1169" s="95" t="str">
        <f>IFERROR(INDEX('Cost_Components'!$U$2:$U$28,MATCH(E1169,'Cost_Components'!$A$2:$A$28,0)),"")</f>
      </c>
      <c r="AB1169" s="96" t="str">
        <f>IFERROR(INDEX('Cost_Components'!$V$2:$V$28,MATCH(E1169,'Cost_Components'!$A$2:$A$28,0)),"")</f>
      </c>
      <c r="AC1169" s="97" t="str">
        <f>IFERROR(INDEX('Cost_Components'!$M$2:$M$28,MATCH(E1169,'Cost_Components'!$A$2:$A$28,0)),"")</f>
      </c>
      <c r="AD1169" s="98" t="str">
        <f>IFERROR(INDEX('Cost_Components'!$N$2:$N$28,MATCH(E1169,'Cost_Components'!$A$2:$A$28,0)),"")</f>
      </c>
      <c r="AE1169" s="34" t="str">
        <f>IFERROR(INDEX('Cost_Components'!$O$2:$O$28,MATCH(E1169,'Cost_Components'!$A$2:$A$28,0)),"")</f>
      </c>
      <c r="AF1169" s="99" t="n">
        <v>7716470.39575204</v>
      </c>
      <c r="AG1169" s="100" t="n">
        <v>8550999.4763113</v>
      </c>
      <c r="AH1169" s="101" t="str">
        <f>IF(H1169="shared-count-once",COUNTIFS($A$2:$A$1405,A1169,$B$2:$B$1405,B1169,$E$2:$E$1405,E1169),1)</f>
      </c>
      <c r="AI1169" s="102" t="n">
        <v>322136832.260161</v>
      </c>
      <c r="AJ1169" s="103" t="str">
        <f>IF(AI1169=0,"",Q1169/AI1169)</f>
      </c>
      <c r="AK1169" s="104" t="str">
        <f>IF(AI1169=0,"",R1169/AI1169)</f>
      </c>
      <c r="AL1169" s="105" t="str">
        <f>IF(AI1169=0,"",S1169/AI1169)</f>
      </c>
      <c r="AM1169" s="106" t="str">
        <f>IF(AI1169=0,"",Y1169/AI1169)</f>
      </c>
    </row>
    <row r="1170">
      <c r="A1170" t="s">
        <v>115</v>
      </c>
      <c r="B1170" s="73" t="n">
        <v>2049</v>
      </c>
      <c r="C1170" t="s">
        <v>253</v>
      </c>
      <c r="D1170" t="s">
        <v>225</v>
      </c>
      <c r="E1170" s="74" t="s">
        <v>341</v>
      </c>
      <c r="F1170" s="75" t="s">
        <v>342</v>
      </c>
      <c r="G1170" s="76" t="s">
        <v>254</v>
      </c>
      <c r="H1170" s="77" t="s">
        <v>240</v>
      </c>
      <c r="I1170" s="78" t="s">
        <v>304</v>
      </c>
      <c r="J1170" s="79" t="str">
        <f>IFERROR(INDEX('Cost_Components'!$K$2:$K$28,MATCH(E1170,'Cost_Components'!$A$2:$A$28,0)),"")</f>
      </c>
      <c r="K1170" s="80" t="str">
        <f>IF(OR(L1170="",Z1170="",AA1170="",AB1170=""),"",IF(B1170&lt;AA1170,L1170,IF(B1170&gt;AB1170,Z1170,L1170+(Z1170-L1170)*MIN(MAX((B1170-AA1170+1)/MAX(AB1170-AA1170+1,1),0),1))))</f>
      </c>
      <c r="L1170" s="81" t="str">
        <f>IFERROR(INDEX('Cost_Components'!$S$2:$S$28,MATCH(E1170,'Cost_Components'!$A$2:$A$28,0)),"")</f>
      </c>
      <c r="M1170" s="82" t="str">
        <f>IFERROR(INDEX('Cost_Components'!$L$2:$L$28,MATCH(E1170,'Cost_Components'!$A$2:$A$28,0)),"")</f>
      </c>
      <c r="N1170" s="83" t="str">
        <f>IFERROR(INDEX('Cost_Components'!$P$2:$P$28,MATCH(E1170,'Cost_Components'!$A$2:$A$28,0)),"")</f>
      </c>
      <c r="O1170" s="84" t="str">
        <f>AF1170*J1170</f>
      </c>
      <c r="P1170" s="85" t="str">
        <f>AG1170*J1170</f>
      </c>
      <c r="Q1170" s="86" t="str">
        <f>P1170*L1170*M1170*N1170</f>
      </c>
      <c r="R1170" s="87" t="str">
        <f>O1170*K1170*M1170*N1170</f>
      </c>
      <c r="S1170" s="88" t="str">
        <f>R1170-Q1170</f>
      </c>
      <c r="T1170" s="34" t="str">
        <f>IFERROR(INDEX('Cost_Components'!$R$2:$R$28,MATCH(E1170,'Cost_Components'!$A$2:$A$28,0)),"")</f>
      </c>
      <c r="U1170" s="89" t="str">
        <f>IFERROR(INDEX('Cost_Components'!$Q$2:$Q$28,MATCH(E1170,'Cost_Components'!$A$2:$A$28,0)),"")</f>
      </c>
      <c r="V1170" s="90" t="str">
        <f>1/(1+'Calculation_Assumptions'!$B$5)^(B1170-'Calculation_Assumptions'!$B$2)</f>
      </c>
      <c r="W1170" s="91" t="str">
        <f>Q1170*V1170</f>
      </c>
      <c r="X1170" s="92" t="str">
        <f>R1170*V1170</f>
      </c>
      <c r="Y1170" s="93" t="str">
        <f>S1170*V1170</f>
      </c>
      <c r="Z1170" s="94" t="str">
        <f>IFERROR(INDEX('Cost_Components'!$T$2:$T$28,MATCH(E1170,'Cost_Components'!$A$2:$A$28,0)),"")</f>
      </c>
      <c r="AA1170" s="95" t="str">
        <f>IFERROR(INDEX('Cost_Components'!$U$2:$U$28,MATCH(E1170,'Cost_Components'!$A$2:$A$28,0)),"")</f>
      </c>
      <c r="AB1170" s="96" t="str">
        <f>IFERROR(INDEX('Cost_Components'!$V$2:$V$28,MATCH(E1170,'Cost_Components'!$A$2:$A$28,0)),"")</f>
      </c>
      <c r="AC1170" s="97" t="str">
        <f>IFERROR(INDEX('Cost_Components'!$M$2:$M$28,MATCH(E1170,'Cost_Components'!$A$2:$A$28,0)),"")</f>
      </c>
      <c r="AD1170" s="98" t="str">
        <f>IFERROR(INDEX('Cost_Components'!$N$2:$N$28,MATCH(E1170,'Cost_Components'!$A$2:$A$28,0)),"")</f>
      </c>
      <c r="AE1170" s="34" t="str">
        <f>IFERROR(INDEX('Cost_Components'!$O$2:$O$28,MATCH(E1170,'Cost_Components'!$A$2:$A$28,0)),"")</f>
      </c>
      <c r="AF1170" s="99" t="n">
        <v>7787587.51887678</v>
      </c>
      <c r="AG1170" s="100" t="n">
        <v>8683125.86723851</v>
      </c>
      <c r="AH1170" s="101" t="str">
        <f>IF(H1170="shared-count-once",COUNTIFS($A$2:$A$1405,A1170,$B$2:$B$1405,B1170,$E$2:$E$1405,E1170),1)</f>
      </c>
      <c r="AI1170" s="102" t="n">
        <v>322765819.752681</v>
      </c>
      <c r="AJ1170" s="103" t="str">
        <f>IF(AI1170=0,"",Q1170/AI1170)</f>
      </c>
      <c r="AK1170" s="104" t="str">
        <f>IF(AI1170=0,"",R1170/AI1170)</f>
      </c>
      <c r="AL1170" s="105" t="str">
        <f>IF(AI1170=0,"",S1170/AI1170)</f>
      </c>
      <c r="AM1170" s="106" t="str">
        <f>IF(AI1170=0,"",Y1170/AI1170)</f>
      </c>
    </row>
    <row r="1171">
      <c r="A1171" t="s">
        <v>115</v>
      </c>
      <c r="B1171" s="73" t="n">
        <v>2050</v>
      </c>
      <c r="C1171" t="s">
        <v>253</v>
      </c>
      <c r="D1171" t="s">
        <v>225</v>
      </c>
      <c r="E1171" s="74" t="s">
        <v>341</v>
      </c>
      <c r="F1171" s="75" t="s">
        <v>342</v>
      </c>
      <c r="G1171" s="76" t="s">
        <v>254</v>
      </c>
      <c r="H1171" s="77" t="s">
        <v>240</v>
      </c>
      <c r="I1171" s="78" t="s">
        <v>304</v>
      </c>
      <c r="J1171" s="79" t="str">
        <f>IFERROR(INDEX('Cost_Components'!$K$2:$K$28,MATCH(E1171,'Cost_Components'!$A$2:$A$28,0)),"")</f>
      </c>
      <c r="K1171" s="80" t="str">
        <f>IF(OR(L1171="",Z1171="",AA1171="",AB1171=""),"",IF(B1171&lt;AA1171,L1171,IF(B1171&gt;AB1171,Z1171,L1171+(Z1171-L1171)*MIN(MAX((B1171-AA1171+1)/MAX(AB1171-AA1171+1,1),0),1))))</f>
      </c>
      <c r="L1171" s="81" t="str">
        <f>IFERROR(INDEX('Cost_Components'!$S$2:$S$28,MATCH(E1171,'Cost_Components'!$A$2:$A$28,0)),"")</f>
      </c>
      <c r="M1171" s="82" t="str">
        <f>IFERROR(INDEX('Cost_Components'!$L$2:$L$28,MATCH(E1171,'Cost_Components'!$A$2:$A$28,0)),"")</f>
      </c>
      <c r="N1171" s="83" t="str">
        <f>IFERROR(INDEX('Cost_Components'!$P$2:$P$28,MATCH(E1171,'Cost_Components'!$A$2:$A$28,0)),"")</f>
      </c>
      <c r="O1171" s="84" t="str">
        <f>AF1171*J1171</f>
      </c>
      <c r="P1171" s="85" t="str">
        <f>AG1171*J1171</f>
      </c>
      <c r="Q1171" s="86" t="str">
        <f>P1171*L1171*M1171*N1171</f>
      </c>
      <c r="R1171" s="87" t="str">
        <f>O1171*K1171*M1171*N1171</f>
      </c>
      <c r="S1171" s="88" t="str">
        <f>R1171-Q1171</f>
      </c>
      <c r="T1171" s="34" t="str">
        <f>IFERROR(INDEX('Cost_Components'!$R$2:$R$28,MATCH(E1171,'Cost_Components'!$A$2:$A$28,0)),"")</f>
      </c>
      <c r="U1171" s="89" t="str">
        <f>IFERROR(INDEX('Cost_Components'!$Q$2:$Q$28,MATCH(E1171,'Cost_Components'!$A$2:$A$28,0)),"")</f>
      </c>
      <c r="V1171" s="90" t="str">
        <f>1/(1+'Calculation_Assumptions'!$B$5)^(B1171-'Calculation_Assumptions'!$B$2)</f>
      </c>
      <c r="W1171" s="91" t="str">
        <f>Q1171*V1171</f>
      </c>
      <c r="X1171" s="92" t="str">
        <f>R1171*V1171</f>
      </c>
      <c r="Y1171" s="93" t="str">
        <f>S1171*V1171</f>
      </c>
      <c r="Z1171" s="94" t="str">
        <f>IFERROR(INDEX('Cost_Components'!$T$2:$T$28,MATCH(E1171,'Cost_Components'!$A$2:$A$28,0)),"")</f>
      </c>
      <c r="AA1171" s="95" t="str">
        <f>IFERROR(INDEX('Cost_Components'!$U$2:$U$28,MATCH(E1171,'Cost_Components'!$A$2:$A$28,0)),"")</f>
      </c>
      <c r="AB1171" s="96" t="str">
        <f>IFERROR(INDEX('Cost_Components'!$V$2:$V$28,MATCH(E1171,'Cost_Components'!$A$2:$A$28,0)),"")</f>
      </c>
      <c r="AC1171" s="97" t="str">
        <f>IFERROR(INDEX('Cost_Components'!$M$2:$M$28,MATCH(E1171,'Cost_Components'!$A$2:$A$28,0)),"")</f>
      </c>
      <c r="AD1171" s="98" t="str">
        <f>IFERROR(INDEX('Cost_Components'!$N$2:$N$28,MATCH(E1171,'Cost_Components'!$A$2:$A$28,0)),"")</f>
      </c>
      <c r="AE1171" s="34" t="str">
        <f>IFERROR(INDEX('Cost_Components'!$O$2:$O$28,MATCH(E1171,'Cost_Components'!$A$2:$A$28,0)),"")</f>
      </c>
      <c r="AF1171" s="99" t="n">
        <v>7853360.66091772</v>
      </c>
      <c r="AG1171" s="100" t="n">
        <v>8811108.4479971</v>
      </c>
      <c r="AH1171" s="101" t="str">
        <f>IF(H1171="shared-count-once",COUNTIFS($A$2:$A$1405,A1171,$B$2:$B$1405,B1171,$E$2:$E$1405,E1171),1)</f>
      </c>
      <c r="AI1171" s="102" t="n">
        <v>323312042.563285</v>
      </c>
      <c r="AJ1171" s="103" t="str">
        <f>IF(AI1171=0,"",Q1171/AI1171)</f>
      </c>
      <c r="AK1171" s="104" t="str">
        <f>IF(AI1171=0,"",R1171/AI1171)</f>
      </c>
      <c r="AL1171" s="105" t="str">
        <f>IF(AI1171=0,"",S1171/AI1171)</f>
      </c>
      <c r="AM1171" s="106" t="str">
        <f>IF(AI1171=0,"",Y1171/AI1171)</f>
      </c>
    </row>
    <row r="1172">
      <c r="A1172" t="s">
        <v>115</v>
      </c>
      <c r="B1172" s="73" t="n">
        <v>2025</v>
      </c>
      <c r="C1172" t="s">
        <v>256</v>
      </c>
      <c r="D1172" t="s">
        <v>221</v>
      </c>
      <c r="E1172" s="74" t="s">
        <v>344</v>
      </c>
      <c r="F1172" s="75" t="s">
        <v>345</v>
      </c>
      <c r="G1172" s="76" t="s">
        <v>257</v>
      </c>
      <c r="H1172" s="77" t="s">
        <v>240</v>
      </c>
      <c r="I1172" s="78" t="s">
        <v>215</v>
      </c>
      <c r="J1172" s="79" t="str">
        <f>IFERROR(INDEX('Cost_Components'!$K$2:$K$28,MATCH(E1172,'Cost_Components'!$A$2:$A$28,0)),"")</f>
      </c>
      <c r="K1172" s="80" t="str">
        <f>IF(OR(L1172="",Z1172="",AA1172="",AB1172=""),"",IF(B1172&lt;AA1172,L1172,IF(B1172&gt;AB1172,Z1172,L1172+(Z1172-L1172)*MIN(MAX((B1172-AA1172+1)/MAX(AB1172-AA1172+1,1),0),1))))</f>
      </c>
      <c r="L1172" s="81" t="str">
        <f>IFERROR(INDEX('Cost_Components'!$S$2:$S$28,MATCH(E1172,'Cost_Components'!$A$2:$A$28,0)),"")</f>
      </c>
      <c r="M1172" s="82" t="str">
        <f>IFERROR(INDEX('Cost_Components'!$L$2:$L$28,MATCH(E1172,'Cost_Components'!$A$2:$A$28,0)),"")</f>
      </c>
      <c r="N1172" s="83" t="str">
        <f>IFERROR(INDEX('Cost_Components'!$P$2:$P$28,MATCH(E1172,'Cost_Components'!$A$2:$A$28,0)),"")</f>
      </c>
      <c r="O1172" s="84" t="str">
        <f>AF1172*J1172</f>
      </c>
      <c r="P1172" s="85" t="str">
        <f>AG1172*J1172</f>
      </c>
      <c r="Q1172" s="86" t="str">
        <f>P1172*L1172*M1172*N1172</f>
      </c>
      <c r="R1172" s="87" t="str">
        <f>O1172*K1172*M1172*N1172</f>
      </c>
      <c r="S1172" s="88" t="str">
        <f>R1172-Q1172</f>
      </c>
      <c r="T1172" s="34" t="str">
        <f>IFERROR(INDEX('Cost_Components'!$R$2:$R$28,MATCH(E1172,'Cost_Components'!$A$2:$A$28,0)),"")</f>
      </c>
      <c r="U1172" s="89" t="str">
        <f>IFERROR(INDEX('Cost_Components'!$Q$2:$Q$28,MATCH(E1172,'Cost_Components'!$A$2:$A$28,0)),"")</f>
      </c>
      <c r="V1172" s="90" t="str">
        <f>1/(1+'Calculation_Assumptions'!$B$5)^(B1172-'Calculation_Assumptions'!$B$2)</f>
      </c>
      <c r="W1172" s="91" t="str">
        <f>Q1172*V1172</f>
      </c>
      <c r="X1172" s="92" t="str">
        <f>R1172*V1172</f>
      </c>
      <c r="Y1172" s="93" t="str">
        <f>S1172*V1172</f>
      </c>
      <c r="Z1172" s="94" t="str">
        <f>IFERROR(INDEX('Cost_Components'!$T$2:$T$28,MATCH(E1172,'Cost_Components'!$A$2:$A$28,0)),"")</f>
      </c>
      <c r="AA1172" s="95" t="str">
        <f>IFERROR(INDEX('Cost_Components'!$U$2:$U$28,MATCH(E1172,'Cost_Components'!$A$2:$A$28,0)),"")</f>
      </c>
      <c r="AB1172" s="96" t="str">
        <f>IFERROR(INDEX('Cost_Components'!$V$2:$V$28,MATCH(E1172,'Cost_Components'!$A$2:$A$28,0)),"")</f>
      </c>
      <c r="AC1172" s="97" t="str">
        <f>IFERROR(INDEX('Cost_Components'!$M$2:$M$28,MATCH(E1172,'Cost_Components'!$A$2:$A$28,0)),"")</f>
      </c>
      <c r="AD1172" s="98" t="str">
        <f>IFERROR(INDEX('Cost_Components'!$N$2:$N$28,MATCH(E1172,'Cost_Components'!$A$2:$A$28,0)),"")</f>
      </c>
      <c r="AE1172" s="34" t="str">
        <f>IFERROR(INDEX('Cost_Components'!$O$2:$O$28,MATCH(E1172,'Cost_Components'!$A$2:$A$28,0)),"")</f>
      </c>
      <c r="AF1172" s="99" t="n">
        <v>264663.963815772</v>
      </c>
      <c r="AG1172" s="100" t="n">
        <v>266746.677273422</v>
      </c>
      <c r="AH1172" s="101" t="str">
        <f>IF(H1172="shared-count-once",COUNTIFS($A$2:$A$1405,A1172,$B$2:$B$1405,B1172,$E$2:$E$1405,E1172),1)</f>
      </c>
      <c r="AI1172" s="102" t="n">
        <v>288391907.644456</v>
      </c>
      <c r="AJ1172" s="103" t="str">
        <f>IF(AI1172=0,"",Q1172/AI1172)</f>
      </c>
      <c r="AK1172" s="104" t="str">
        <f>IF(AI1172=0,"",R1172/AI1172)</f>
      </c>
      <c r="AL1172" s="105" t="str">
        <f>IF(AI1172=0,"",S1172/AI1172)</f>
      </c>
      <c r="AM1172" s="106" t="str">
        <f>IF(AI1172=0,"",Y1172/AI1172)</f>
      </c>
    </row>
    <row r="1173">
      <c r="A1173" t="s">
        <v>115</v>
      </c>
      <c r="B1173" s="73" t="n">
        <v>2026</v>
      </c>
      <c r="C1173" t="s">
        <v>256</v>
      </c>
      <c r="D1173" t="s">
        <v>221</v>
      </c>
      <c r="E1173" s="74" t="s">
        <v>344</v>
      </c>
      <c r="F1173" s="75" t="s">
        <v>345</v>
      </c>
      <c r="G1173" s="76" t="s">
        <v>257</v>
      </c>
      <c r="H1173" s="77" t="s">
        <v>240</v>
      </c>
      <c r="I1173" s="78" t="s">
        <v>215</v>
      </c>
      <c r="J1173" s="79" t="str">
        <f>IFERROR(INDEX('Cost_Components'!$K$2:$K$28,MATCH(E1173,'Cost_Components'!$A$2:$A$28,0)),"")</f>
      </c>
      <c r="K1173" s="80" t="str">
        <f>IF(OR(L1173="",Z1173="",AA1173="",AB1173=""),"",IF(B1173&lt;AA1173,L1173,IF(B1173&gt;AB1173,Z1173,L1173+(Z1173-L1173)*MIN(MAX((B1173-AA1173+1)/MAX(AB1173-AA1173+1,1),0),1))))</f>
      </c>
      <c r="L1173" s="81" t="str">
        <f>IFERROR(INDEX('Cost_Components'!$S$2:$S$28,MATCH(E1173,'Cost_Components'!$A$2:$A$28,0)),"")</f>
      </c>
      <c r="M1173" s="82" t="str">
        <f>IFERROR(INDEX('Cost_Components'!$L$2:$L$28,MATCH(E1173,'Cost_Components'!$A$2:$A$28,0)),"")</f>
      </c>
      <c r="N1173" s="83" t="str">
        <f>IFERROR(INDEX('Cost_Components'!$P$2:$P$28,MATCH(E1173,'Cost_Components'!$A$2:$A$28,0)),"")</f>
      </c>
      <c r="O1173" s="84" t="str">
        <f>AF1173*J1173</f>
      </c>
      <c r="P1173" s="85" t="str">
        <f>AG1173*J1173</f>
      </c>
      <c r="Q1173" s="86" t="str">
        <f>P1173*L1173*M1173*N1173</f>
      </c>
      <c r="R1173" s="87" t="str">
        <f>O1173*K1173*M1173*N1173</f>
      </c>
      <c r="S1173" s="88" t="str">
        <f>R1173-Q1173</f>
      </c>
      <c r="T1173" s="34" t="str">
        <f>IFERROR(INDEX('Cost_Components'!$R$2:$R$28,MATCH(E1173,'Cost_Components'!$A$2:$A$28,0)),"")</f>
      </c>
      <c r="U1173" s="89" t="str">
        <f>IFERROR(INDEX('Cost_Components'!$Q$2:$Q$28,MATCH(E1173,'Cost_Components'!$A$2:$A$28,0)),"")</f>
      </c>
      <c r="V1173" s="90" t="str">
        <f>1/(1+'Calculation_Assumptions'!$B$5)^(B1173-'Calculation_Assumptions'!$B$2)</f>
      </c>
      <c r="W1173" s="91" t="str">
        <f>Q1173*V1173</f>
      </c>
      <c r="X1173" s="92" t="str">
        <f>R1173*V1173</f>
      </c>
      <c r="Y1173" s="93" t="str">
        <f>S1173*V1173</f>
      </c>
      <c r="Z1173" s="94" t="str">
        <f>IFERROR(INDEX('Cost_Components'!$T$2:$T$28,MATCH(E1173,'Cost_Components'!$A$2:$A$28,0)),"")</f>
      </c>
      <c r="AA1173" s="95" t="str">
        <f>IFERROR(INDEX('Cost_Components'!$U$2:$U$28,MATCH(E1173,'Cost_Components'!$A$2:$A$28,0)),"")</f>
      </c>
      <c r="AB1173" s="96" t="str">
        <f>IFERROR(INDEX('Cost_Components'!$V$2:$V$28,MATCH(E1173,'Cost_Components'!$A$2:$A$28,0)),"")</f>
      </c>
      <c r="AC1173" s="97" t="str">
        <f>IFERROR(INDEX('Cost_Components'!$M$2:$M$28,MATCH(E1173,'Cost_Components'!$A$2:$A$28,0)),"")</f>
      </c>
      <c r="AD1173" s="98" t="str">
        <f>IFERROR(INDEX('Cost_Components'!$N$2:$N$28,MATCH(E1173,'Cost_Components'!$A$2:$A$28,0)),"")</f>
      </c>
      <c r="AE1173" s="34" t="str">
        <f>IFERROR(INDEX('Cost_Components'!$O$2:$O$28,MATCH(E1173,'Cost_Components'!$A$2:$A$28,0)),"")</f>
      </c>
      <c r="AF1173" s="99" t="n">
        <v>266829.707984361</v>
      </c>
      <c r="AG1173" s="100" t="n">
        <v>271045.11762169</v>
      </c>
      <c r="AH1173" s="101" t="str">
        <f>IF(H1173="shared-count-once",COUNTIFS($A$2:$A$1405,A1173,$B$2:$B$1405,B1173,$E$2:$E$1405,E1173),1)</f>
      </c>
      <c r="AI1173" s="102" t="n">
        <v>290472130.233437</v>
      </c>
      <c r="AJ1173" s="103" t="str">
        <f>IF(AI1173=0,"",Q1173/AI1173)</f>
      </c>
      <c r="AK1173" s="104" t="str">
        <f>IF(AI1173=0,"",R1173/AI1173)</f>
      </c>
      <c r="AL1173" s="105" t="str">
        <f>IF(AI1173=0,"",S1173/AI1173)</f>
      </c>
      <c r="AM1173" s="106" t="str">
        <f>IF(AI1173=0,"",Y1173/AI1173)</f>
      </c>
    </row>
    <row r="1174">
      <c r="A1174" t="s">
        <v>115</v>
      </c>
      <c r="B1174" s="73" t="n">
        <v>2027</v>
      </c>
      <c r="C1174" t="s">
        <v>256</v>
      </c>
      <c r="D1174" t="s">
        <v>221</v>
      </c>
      <c r="E1174" s="74" t="s">
        <v>344</v>
      </c>
      <c r="F1174" s="75" t="s">
        <v>345</v>
      </c>
      <c r="G1174" s="76" t="s">
        <v>257</v>
      </c>
      <c r="H1174" s="77" t="s">
        <v>240</v>
      </c>
      <c r="I1174" s="78" t="s">
        <v>215</v>
      </c>
      <c r="J1174" s="79" t="str">
        <f>IFERROR(INDEX('Cost_Components'!$K$2:$K$28,MATCH(E1174,'Cost_Components'!$A$2:$A$28,0)),"")</f>
      </c>
      <c r="K1174" s="80" t="str">
        <f>IF(OR(L1174="",Z1174="",AA1174="",AB1174=""),"",IF(B1174&lt;AA1174,L1174,IF(B1174&gt;AB1174,Z1174,L1174+(Z1174-L1174)*MIN(MAX((B1174-AA1174+1)/MAX(AB1174-AA1174+1,1),0),1))))</f>
      </c>
      <c r="L1174" s="81" t="str">
        <f>IFERROR(INDEX('Cost_Components'!$S$2:$S$28,MATCH(E1174,'Cost_Components'!$A$2:$A$28,0)),"")</f>
      </c>
      <c r="M1174" s="82" t="str">
        <f>IFERROR(INDEX('Cost_Components'!$L$2:$L$28,MATCH(E1174,'Cost_Components'!$A$2:$A$28,0)),"")</f>
      </c>
      <c r="N1174" s="83" t="str">
        <f>IFERROR(INDEX('Cost_Components'!$P$2:$P$28,MATCH(E1174,'Cost_Components'!$A$2:$A$28,0)),"")</f>
      </c>
      <c r="O1174" s="84" t="str">
        <f>AF1174*J1174</f>
      </c>
      <c r="P1174" s="85" t="str">
        <f>AG1174*J1174</f>
      </c>
      <c r="Q1174" s="86" t="str">
        <f>P1174*L1174*M1174*N1174</f>
      </c>
      <c r="R1174" s="87" t="str">
        <f>O1174*K1174*M1174*N1174</f>
      </c>
      <c r="S1174" s="88" t="str">
        <f>R1174-Q1174</f>
      </c>
      <c r="T1174" s="34" t="str">
        <f>IFERROR(INDEX('Cost_Components'!$R$2:$R$28,MATCH(E1174,'Cost_Components'!$A$2:$A$28,0)),"")</f>
      </c>
      <c r="U1174" s="89" t="str">
        <f>IFERROR(INDEX('Cost_Components'!$Q$2:$Q$28,MATCH(E1174,'Cost_Components'!$A$2:$A$28,0)),"")</f>
      </c>
      <c r="V1174" s="90" t="str">
        <f>1/(1+'Calculation_Assumptions'!$B$5)^(B1174-'Calculation_Assumptions'!$B$2)</f>
      </c>
      <c r="W1174" s="91" t="str">
        <f>Q1174*V1174</f>
      </c>
      <c r="X1174" s="92" t="str">
        <f>R1174*V1174</f>
      </c>
      <c r="Y1174" s="93" t="str">
        <f>S1174*V1174</f>
      </c>
      <c r="Z1174" s="94" t="str">
        <f>IFERROR(INDEX('Cost_Components'!$T$2:$T$28,MATCH(E1174,'Cost_Components'!$A$2:$A$28,0)),"")</f>
      </c>
      <c r="AA1174" s="95" t="str">
        <f>IFERROR(INDEX('Cost_Components'!$U$2:$U$28,MATCH(E1174,'Cost_Components'!$A$2:$A$28,0)),"")</f>
      </c>
      <c r="AB1174" s="96" t="str">
        <f>IFERROR(INDEX('Cost_Components'!$V$2:$V$28,MATCH(E1174,'Cost_Components'!$A$2:$A$28,0)),"")</f>
      </c>
      <c r="AC1174" s="97" t="str">
        <f>IFERROR(INDEX('Cost_Components'!$M$2:$M$28,MATCH(E1174,'Cost_Components'!$A$2:$A$28,0)),"")</f>
      </c>
      <c r="AD1174" s="98" t="str">
        <f>IFERROR(INDEX('Cost_Components'!$N$2:$N$28,MATCH(E1174,'Cost_Components'!$A$2:$A$28,0)),"")</f>
      </c>
      <c r="AE1174" s="34" t="str">
        <f>IFERROR(INDEX('Cost_Components'!$O$2:$O$28,MATCH(E1174,'Cost_Components'!$A$2:$A$28,0)),"")</f>
      </c>
      <c r="AF1174" s="99" t="n">
        <v>268967.241218278</v>
      </c>
      <c r="AG1174" s="100" t="n">
        <v>275365.248306128</v>
      </c>
      <c r="AH1174" s="101" t="str">
        <f>IF(H1174="shared-count-once",COUNTIFS($A$2:$A$1405,A1174,$B$2:$B$1405,B1174,$E$2:$E$1405,E1174),1)</f>
      </c>
      <c r="AI1174" s="102" t="n">
        <v>292505080.826208</v>
      </c>
      <c r="AJ1174" s="103" t="str">
        <f>IF(AI1174=0,"",Q1174/AI1174)</f>
      </c>
      <c r="AK1174" s="104" t="str">
        <f>IF(AI1174=0,"",R1174/AI1174)</f>
      </c>
      <c r="AL1174" s="105" t="str">
        <f>IF(AI1174=0,"",S1174/AI1174)</f>
      </c>
      <c r="AM1174" s="106" t="str">
        <f>IF(AI1174=0,"",Y1174/AI1174)</f>
      </c>
    </row>
    <row r="1175">
      <c r="A1175" t="s">
        <v>115</v>
      </c>
      <c r="B1175" s="73" t="n">
        <v>2028</v>
      </c>
      <c r="C1175" t="s">
        <v>256</v>
      </c>
      <c r="D1175" t="s">
        <v>221</v>
      </c>
      <c r="E1175" s="74" t="s">
        <v>344</v>
      </c>
      <c r="F1175" s="75" t="s">
        <v>345</v>
      </c>
      <c r="G1175" s="76" t="s">
        <v>257</v>
      </c>
      <c r="H1175" s="77" t="s">
        <v>240</v>
      </c>
      <c r="I1175" s="78" t="s">
        <v>215</v>
      </c>
      <c r="J1175" s="79" t="str">
        <f>IFERROR(INDEX('Cost_Components'!$K$2:$K$28,MATCH(E1175,'Cost_Components'!$A$2:$A$28,0)),"")</f>
      </c>
      <c r="K1175" s="80" t="str">
        <f>IF(OR(L1175="",Z1175="",AA1175="",AB1175=""),"",IF(B1175&lt;AA1175,L1175,IF(B1175&gt;AB1175,Z1175,L1175+(Z1175-L1175)*MIN(MAX((B1175-AA1175+1)/MAX(AB1175-AA1175+1,1),0),1))))</f>
      </c>
      <c r="L1175" s="81" t="str">
        <f>IFERROR(INDEX('Cost_Components'!$S$2:$S$28,MATCH(E1175,'Cost_Components'!$A$2:$A$28,0)),"")</f>
      </c>
      <c r="M1175" s="82" t="str">
        <f>IFERROR(INDEX('Cost_Components'!$L$2:$L$28,MATCH(E1175,'Cost_Components'!$A$2:$A$28,0)),"")</f>
      </c>
      <c r="N1175" s="83" t="str">
        <f>IFERROR(INDEX('Cost_Components'!$P$2:$P$28,MATCH(E1175,'Cost_Components'!$A$2:$A$28,0)),"")</f>
      </c>
      <c r="O1175" s="84" t="str">
        <f>AF1175*J1175</f>
      </c>
      <c r="P1175" s="85" t="str">
        <f>AG1175*J1175</f>
      </c>
      <c r="Q1175" s="86" t="str">
        <f>P1175*L1175*M1175*N1175</f>
      </c>
      <c r="R1175" s="87" t="str">
        <f>O1175*K1175*M1175*N1175</f>
      </c>
      <c r="S1175" s="88" t="str">
        <f>R1175-Q1175</f>
      </c>
      <c r="T1175" s="34" t="str">
        <f>IFERROR(INDEX('Cost_Components'!$R$2:$R$28,MATCH(E1175,'Cost_Components'!$A$2:$A$28,0)),"")</f>
      </c>
      <c r="U1175" s="89" t="str">
        <f>IFERROR(INDEX('Cost_Components'!$Q$2:$Q$28,MATCH(E1175,'Cost_Components'!$A$2:$A$28,0)),"")</f>
      </c>
      <c r="V1175" s="90" t="str">
        <f>1/(1+'Calculation_Assumptions'!$B$5)^(B1175-'Calculation_Assumptions'!$B$2)</f>
      </c>
      <c r="W1175" s="91" t="str">
        <f>Q1175*V1175</f>
      </c>
      <c r="X1175" s="92" t="str">
        <f>R1175*V1175</f>
      </c>
      <c r="Y1175" s="93" t="str">
        <f>S1175*V1175</f>
      </c>
      <c r="Z1175" s="94" t="str">
        <f>IFERROR(INDEX('Cost_Components'!$T$2:$T$28,MATCH(E1175,'Cost_Components'!$A$2:$A$28,0)),"")</f>
      </c>
      <c r="AA1175" s="95" t="str">
        <f>IFERROR(INDEX('Cost_Components'!$U$2:$U$28,MATCH(E1175,'Cost_Components'!$A$2:$A$28,0)),"")</f>
      </c>
      <c r="AB1175" s="96" t="str">
        <f>IFERROR(INDEX('Cost_Components'!$V$2:$V$28,MATCH(E1175,'Cost_Components'!$A$2:$A$28,0)),"")</f>
      </c>
      <c r="AC1175" s="97" t="str">
        <f>IFERROR(INDEX('Cost_Components'!$M$2:$M$28,MATCH(E1175,'Cost_Components'!$A$2:$A$28,0)),"")</f>
      </c>
      <c r="AD1175" s="98" t="str">
        <f>IFERROR(INDEX('Cost_Components'!$N$2:$N$28,MATCH(E1175,'Cost_Components'!$A$2:$A$28,0)),"")</f>
      </c>
      <c r="AE1175" s="34" t="str">
        <f>IFERROR(INDEX('Cost_Components'!$O$2:$O$28,MATCH(E1175,'Cost_Components'!$A$2:$A$28,0)),"")</f>
      </c>
      <c r="AF1175" s="99" t="n">
        <v>271429.424074722</v>
      </c>
      <c r="AG1175" s="100" t="n">
        <v>280072.596964254</v>
      </c>
      <c r="AH1175" s="101" t="str">
        <f>IF(H1175="shared-count-once",COUNTIFS($A$2:$A$1405,A1175,$B$2:$B$1405,B1175,$E$2:$E$1405,E1175),1)</f>
      </c>
      <c r="AI1175" s="102" t="n">
        <v>294484707.921554</v>
      </c>
      <c r="AJ1175" s="103" t="str">
        <f>IF(AI1175=0,"",Q1175/AI1175)</f>
      </c>
      <c r="AK1175" s="104" t="str">
        <f>IF(AI1175=0,"",R1175/AI1175)</f>
      </c>
      <c r="AL1175" s="105" t="str">
        <f>IF(AI1175=0,"",S1175/AI1175)</f>
      </c>
      <c r="AM1175" s="106" t="str">
        <f>IF(AI1175=0,"",Y1175/AI1175)</f>
      </c>
    </row>
    <row r="1176">
      <c r="A1176" t="s">
        <v>115</v>
      </c>
      <c r="B1176" s="73" t="n">
        <v>2029</v>
      </c>
      <c r="C1176" t="s">
        <v>256</v>
      </c>
      <c r="D1176" t="s">
        <v>221</v>
      </c>
      <c r="E1176" s="74" t="s">
        <v>344</v>
      </c>
      <c r="F1176" s="75" t="s">
        <v>345</v>
      </c>
      <c r="G1176" s="76" t="s">
        <v>257</v>
      </c>
      <c r="H1176" s="77" t="s">
        <v>240</v>
      </c>
      <c r="I1176" s="78" t="s">
        <v>215</v>
      </c>
      <c r="J1176" s="79" t="str">
        <f>IFERROR(INDEX('Cost_Components'!$K$2:$K$28,MATCH(E1176,'Cost_Components'!$A$2:$A$28,0)),"")</f>
      </c>
      <c r="K1176" s="80" t="str">
        <f>IF(OR(L1176="",Z1176="",AA1176="",AB1176=""),"",IF(B1176&lt;AA1176,L1176,IF(B1176&gt;AB1176,Z1176,L1176+(Z1176-L1176)*MIN(MAX((B1176-AA1176+1)/MAX(AB1176-AA1176+1,1),0),1))))</f>
      </c>
      <c r="L1176" s="81" t="str">
        <f>IFERROR(INDEX('Cost_Components'!$S$2:$S$28,MATCH(E1176,'Cost_Components'!$A$2:$A$28,0)),"")</f>
      </c>
      <c r="M1176" s="82" t="str">
        <f>IFERROR(INDEX('Cost_Components'!$L$2:$L$28,MATCH(E1176,'Cost_Components'!$A$2:$A$28,0)),"")</f>
      </c>
      <c r="N1176" s="83" t="str">
        <f>IFERROR(INDEX('Cost_Components'!$P$2:$P$28,MATCH(E1176,'Cost_Components'!$A$2:$A$28,0)),"")</f>
      </c>
      <c r="O1176" s="84" t="str">
        <f>AF1176*J1176</f>
      </c>
      <c r="P1176" s="85" t="str">
        <f>AG1176*J1176</f>
      </c>
      <c r="Q1176" s="86" t="str">
        <f>P1176*L1176*M1176*N1176</f>
      </c>
      <c r="R1176" s="87" t="str">
        <f>O1176*K1176*M1176*N1176</f>
      </c>
      <c r="S1176" s="88" t="str">
        <f>R1176-Q1176</f>
      </c>
      <c r="T1176" s="34" t="str">
        <f>IFERROR(INDEX('Cost_Components'!$R$2:$R$28,MATCH(E1176,'Cost_Components'!$A$2:$A$28,0)),"")</f>
      </c>
      <c r="U1176" s="89" t="str">
        <f>IFERROR(INDEX('Cost_Components'!$Q$2:$Q$28,MATCH(E1176,'Cost_Components'!$A$2:$A$28,0)),"")</f>
      </c>
      <c r="V1176" s="90" t="str">
        <f>1/(1+'Calculation_Assumptions'!$B$5)^(B1176-'Calculation_Assumptions'!$B$2)</f>
      </c>
      <c r="W1176" s="91" t="str">
        <f>Q1176*V1176</f>
      </c>
      <c r="X1176" s="92" t="str">
        <f>R1176*V1176</f>
      </c>
      <c r="Y1176" s="93" t="str">
        <f>S1176*V1176</f>
      </c>
      <c r="Z1176" s="94" t="str">
        <f>IFERROR(INDEX('Cost_Components'!$T$2:$T$28,MATCH(E1176,'Cost_Components'!$A$2:$A$28,0)),"")</f>
      </c>
      <c r="AA1176" s="95" t="str">
        <f>IFERROR(INDEX('Cost_Components'!$U$2:$U$28,MATCH(E1176,'Cost_Components'!$A$2:$A$28,0)),"")</f>
      </c>
      <c r="AB1176" s="96" t="str">
        <f>IFERROR(INDEX('Cost_Components'!$V$2:$V$28,MATCH(E1176,'Cost_Components'!$A$2:$A$28,0)),"")</f>
      </c>
      <c r="AC1176" s="97" t="str">
        <f>IFERROR(INDEX('Cost_Components'!$M$2:$M$28,MATCH(E1176,'Cost_Components'!$A$2:$A$28,0)),"")</f>
      </c>
      <c r="AD1176" s="98" t="str">
        <f>IFERROR(INDEX('Cost_Components'!$N$2:$N$28,MATCH(E1176,'Cost_Components'!$A$2:$A$28,0)),"")</f>
      </c>
      <c r="AE1176" s="34" t="str">
        <f>IFERROR(INDEX('Cost_Components'!$O$2:$O$28,MATCH(E1176,'Cost_Components'!$A$2:$A$28,0)),"")</f>
      </c>
      <c r="AF1176" s="99" t="n">
        <v>273714.430027938</v>
      </c>
      <c r="AG1176" s="100" t="n">
        <v>284650.451559123</v>
      </c>
      <c r="AH1176" s="101" t="str">
        <f>IF(H1176="shared-count-once",COUNTIFS($A$2:$A$1405,A1176,$B$2:$B$1405,B1176,$E$2:$E$1405,E1176),1)</f>
      </c>
      <c r="AI1176" s="102" t="n">
        <v>296414030.31143</v>
      </c>
      <c r="AJ1176" s="103" t="str">
        <f>IF(AI1176=0,"",Q1176/AI1176)</f>
      </c>
      <c r="AK1176" s="104" t="str">
        <f>IF(AI1176=0,"",R1176/AI1176)</f>
      </c>
      <c r="AL1176" s="105" t="str">
        <f>IF(AI1176=0,"",S1176/AI1176)</f>
      </c>
      <c r="AM1176" s="106" t="str">
        <f>IF(AI1176=0,"",Y1176/AI1176)</f>
      </c>
    </row>
    <row r="1177">
      <c r="A1177" t="s">
        <v>115</v>
      </c>
      <c r="B1177" s="73" t="n">
        <v>2030</v>
      </c>
      <c r="C1177" t="s">
        <v>256</v>
      </c>
      <c r="D1177" t="s">
        <v>221</v>
      </c>
      <c r="E1177" s="74" t="s">
        <v>344</v>
      </c>
      <c r="F1177" s="75" t="s">
        <v>345</v>
      </c>
      <c r="G1177" s="76" t="s">
        <v>257</v>
      </c>
      <c r="H1177" s="77" t="s">
        <v>240</v>
      </c>
      <c r="I1177" s="78" t="s">
        <v>215</v>
      </c>
      <c r="J1177" s="79" t="str">
        <f>IFERROR(INDEX('Cost_Components'!$K$2:$K$28,MATCH(E1177,'Cost_Components'!$A$2:$A$28,0)),"")</f>
      </c>
      <c r="K1177" s="80" t="str">
        <f>IF(OR(L1177="",Z1177="",AA1177="",AB1177=""),"",IF(B1177&lt;AA1177,L1177,IF(B1177&gt;AB1177,Z1177,L1177+(Z1177-L1177)*MIN(MAX((B1177-AA1177+1)/MAX(AB1177-AA1177+1,1),0),1))))</f>
      </c>
      <c r="L1177" s="81" t="str">
        <f>IFERROR(INDEX('Cost_Components'!$S$2:$S$28,MATCH(E1177,'Cost_Components'!$A$2:$A$28,0)),"")</f>
      </c>
      <c r="M1177" s="82" t="str">
        <f>IFERROR(INDEX('Cost_Components'!$L$2:$L$28,MATCH(E1177,'Cost_Components'!$A$2:$A$28,0)),"")</f>
      </c>
      <c r="N1177" s="83" t="str">
        <f>IFERROR(INDEX('Cost_Components'!$P$2:$P$28,MATCH(E1177,'Cost_Components'!$A$2:$A$28,0)),"")</f>
      </c>
      <c r="O1177" s="84" t="str">
        <f>AF1177*J1177</f>
      </c>
      <c r="P1177" s="85" t="str">
        <f>AG1177*J1177</f>
      </c>
      <c r="Q1177" s="86" t="str">
        <f>P1177*L1177*M1177*N1177</f>
      </c>
      <c r="R1177" s="87" t="str">
        <f>O1177*K1177*M1177*N1177</f>
      </c>
      <c r="S1177" s="88" t="str">
        <f>R1177-Q1177</f>
      </c>
      <c r="T1177" s="34" t="str">
        <f>IFERROR(INDEX('Cost_Components'!$R$2:$R$28,MATCH(E1177,'Cost_Components'!$A$2:$A$28,0)),"")</f>
      </c>
      <c r="U1177" s="89" t="str">
        <f>IFERROR(INDEX('Cost_Components'!$Q$2:$Q$28,MATCH(E1177,'Cost_Components'!$A$2:$A$28,0)),"")</f>
      </c>
      <c r="V1177" s="90" t="str">
        <f>1/(1+'Calculation_Assumptions'!$B$5)^(B1177-'Calculation_Assumptions'!$B$2)</f>
      </c>
      <c r="W1177" s="91" t="str">
        <f>Q1177*V1177</f>
      </c>
      <c r="X1177" s="92" t="str">
        <f>R1177*V1177</f>
      </c>
      <c r="Y1177" s="93" t="str">
        <f>S1177*V1177</f>
      </c>
      <c r="Z1177" s="94" t="str">
        <f>IFERROR(INDEX('Cost_Components'!$T$2:$T$28,MATCH(E1177,'Cost_Components'!$A$2:$A$28,0)),"")</f>
      </c>
      <c r="AA1177" s="95" t="str">
        <f>IFERROR(INDEX('Cost_Components'!$U$2:$U$28,MATCH(E1177,'Cost_Components'!$A$2:$A$28,0)),"")</f>
      </c>
      <c r="AB1177" s="96" t="str">
        <f>IFERROR(INDEX('Cost_Components'!$V$2:$V$28,MATCH(E1177,'Cost_Components'!$A$2:$A$28,0)),"")</f>
      </c>
      <c r="AC1177" s="97" t="str">
        <f>IFERROR(INDEX('Cost_Components'!$M$2:$M$28,MATCH(E1177,'Cost_Components'!$A$2:$A$28,0)),"")</f>
      </c>
      <c r="AD1177" s="98" t="str">
        <f>IFERROR(INDEX('Cost_Components'!$N$2:$N$28,MATCH(E1177,'Cost_Components'!$A$2:$A$28,0)),"")</f>
      </c>
      <c r="AE1177" s="34" t="str">
        <f>IFERROR(INDEX('Cost_Components'!$O$2:$O$28,MATCH(E1177,'Cost_Components'!$A$2:$A$28,0)),"")</f>
      </c>
      <c r="AF1177" s="99" t="n">
        <v>275840.727445548</v>
      </c>
      <c r="AG1177" s="100" t="n">
        <v>289074.783600615</v>
      </c>
      <c r="AH1177" s="101" t="str">
        <f>IF(H1177="shared-count-once",COUNTIFS($A$2:$A$1405,A1177,$B$2:$B$1405,B1177,$E$2:$E$1405,E1177),1)</f>
      </c>
      <c r="AI1177" s="102" t="n">
        <v>298289404.664994</v>
      </c>
      <c r="AJ1177" s="103" t="str">
        <f>IF(AI1177=0,"",Q1177/AI1177)</f>
      </c>
      <c r="AK1177" s="104" t="str">
        <f>IF(AI1177=0,"",R1177/AI1177)</f>
      </c>
      <c r="AL1177" s="105" t="str">
        <f>IF(AI1177=0,"",S1177/AI1177)</f>
      </c>
      <c r="AM1177" s="106" t="str">
        <f>IF(AI1177=0,"",Y1177/AI1177)</f>
      </c>
    </row>
    <row r="1178">
      <c r="A1178" t="s">
        <v>115</v>
      </c>
      <c r="B1178" s="73" t="n">
        <v>2031</v>
      </c>
      <c r="C1178" t="s">
        <v>256</v>
      </c>
      <c r="D1178" t="s">
        <v>221</v>
      </c>
      <c r="E1178" s="74" t="s">
        <v>344</v>
      </c>
      <c r="F1178" s="75" t="s">
        <v>345</v>
      </c>
      <c r="G1178" s="76" t="s">
        <v>257</v>
      </c>
      <c r="H1178" s="77" t="s">
        <v>240</v>
      </c>
      <c r="I1178" s="78" t="s">
        <v>215</v>
      </c>
      <c r="J1178" s="79" t="str">
        <f>IFERROR(INDEX('Cost_Components'!$K$2:$K$28,MATCH(E1178,'Cost_Components'!$A$2:$A$28,0)),"")</f>
      </c>
      <c r="K1178" s="80" t="str">
        <f>IF(OR(L1178="",Z1178="",AA1178="",AB1178=""),"",IF(B1178&lt;AA1178,L1178,IF(B1178&gt;AB1178,Z1178,L1178+(Z1178-L1178)*MIN(MAX((B1178-AA1178+1)/MAX(AB1178-AA1178+1,1),0),1))))</f>
      </c>
      <c r="L1178" s="81" t="str">
        <f>IFERROR(INDEX('Cost_Components'!$S$2:$S$28,MATCH(E1178,'Cost_Components'!$A$2:$A$28,0)),"")</f>
      </c>
      <c r="M1178" s="82" t="str">
        <f>IFERROR(INDEX('Cost_Components'!$L$2:$L$28,MATCH(E1178,'Cost_Components'!$A$2:$A$28,0)),"")</f>
      </c>
      <c r="N1178" s="83" t="str">
        <f>IFERROR(INDEX('Cost_Components'!$P$2:$P$28,MATCH(E1178,'Cost_Components'!$A$2:$A$28,0)),"")</f>
      </c>
      <c r="O1178" s="84" t="str">
        <f>AF1178*J1178</f>
      </c>
      <c r="P1178" s="85" t="str">
        <f>AG1178*J1178</f>
      </c>
      <c r="Q1178" s="86" t="str">
        <f>P1178*L1178*M1178*N1178</f>
      </c>
      <c r="R1178" s="87" t="str">
        <f>O1178*K1178*M1178*N1178</f>
      </c>
      <c r="S1178" s="88" t="str">
        <f>R1178-Q1178</f>
      </c>
      <c r="T1178" s="34" t="str">
        <f>IFERROR(INDEX('Cost_Components'!$R$2:$R$28,MATCH(E1178,'Cost_Components'!$A$2:$A$28,0)),"")</f>
      </c>
      <c r="U1178" s="89" t="str">
        <f>IFERROR(INDEX('Cost_Components'!$Q$2:$Q$28,MATCH(E1178,'Cost_Components'!$A$2:$A$28,0)),"")</f>
      </c>
      <c r="V1178" s="90" t="str">
        <f>1/(1+'Calculation_Assumptions'!$B$5)^(B1178-'Calculation_Assumptions'!$B$2)</f>
      </c>
      <c r="W1178" s="91" t="str">
        <f>Q1178*V1178</f>
      </c>
      <c r="X1178" s="92" t="str">
        <f>R1178*V1178</f>
      </c>
      <c r="Y1178" s="93" t="str">
        <f>S1178*V1178</f>
      </c>
      <c r="Z1178" s="94" t="str">
        <f>IFERROR(INDEX('Cost_Components'!$T$2:$T$28,MATCH(E1178,'Cost_Components'!$A$2:$A$28,0)),"")</f>
      </c>
      <c r="AA1178" s="95" t="str">
        <f>IFERROR(INDEX('Cost_Components'!$U$2:$U$28,MATCH(E1178,'Cost_Components'!$A$2:$A$28,0)),"")</f>
      </c>
      <c r="AB1178" s="96" t="str">
        <f>IFERROR(INDEX('Cost_Components'!$V$2:$V$28,MATCH(E1178,'Cost_Components'!$A$2:$A$28,0)),"")</f>
      </c>
      <c r="AC1178" s="97" t="str">
        <f>IFERROR(INDEX('Cost_Components'!$M$2:$M$28,MATCH(E1178,'Cost_Components'!$A$2:$A$28,0)),"")</f>
      </c>
      <c r="AD1178" s="98" t="str">
        <f>IFERROR(INDEX('Cost_Components'!$N$2:$N$28,MATCH(E1178,'Cost_Components'!$A$2:$A$28,0)),"")</f>
      </c>
      <c r="AE1178" s="34" t="str">
        <f>IFERROR(INDEX('Cost_Components'!$O$2:$O$28,MATCH(E1178,'Cost_Components'!$A$2:$A$28,0)),"")</f>
      </c>
      <c r="AF1178" s="99" t="n">
        <v>277637.67994092</v>
      </c>
      <c r="AG1178" s="100" t="n">
        <v>293195.068524266</v>
      </c>
      <c r="AH1178" s="101" t="str">
        <f>IF(H1178="shared-count-once",COUNTIFS($A$2:$A$1405,A1178,$B$2:$B$1405,B1178,$E$2:$E$1405,E1178),1)</f>
      </c>
      <c r="AI1178" s="102" t="n">
        <v>300119636.925519</v>
      </c>
      <c r="AJ1178" s="103" t="str">
        <f>IF(AI1178=0,"",Q1178/AI1178)</f>
      </c>
      <c r="AK1178" s="104" t="str">
        <f>IF(AI1178=0,"",R1178/AI1178)</f>
      </c>
      <c r="AL1178" s="105" t="str">
        <f>IF(AI1178=0,"",S1178/AI1178)</f>
      </c>
      <c r="AM1178" s="106" t="str">
        <f>IF(AI1178=0,"",Y1178/AI1178)</f>
      </c>
    </row>
    <row r="1179">
      <c r="A1179" t="s">
        <v>115</v>
      </c>
      <c r="B1179" s="73" t="n">
        <v>2032</v>
      </c>
      <c r="C1179" t="s">
        <v>256</v>
      </c>
      <c r="D1179" t="s">
        <v>221</v>
      </c>
      <c r="E1179" s="74" t="s">
        <v>344</v>
      </c>
      <c r="F1179" s="75" t="s">
        <v>345</v>
      </c>
      <c r="G1179" s="76" t="s">
        <v>257</v>
      </c>
      <c r="H1179" s="77" t="s">
        <v>240</v>
      </c>
      <c r="I1179" s="78" t="s">
        <v>215</v>
      </c>
      <c r="J1179" s="79" t="str">
        <f>IFERROR(INDEX('Cost_Components'!$K$2:$K$28,MATCH(E1179,'Cost_Components'!$A$2:$A$28,0)),"")</f>
      </c>
      <c r="K1179" s="80" t="str">
        <f>IF(OR(L1179="",Z1179="",AA1179="",AB1179=""),"",IF(B1179&lt;AA1179,L1179,IF(B1179&gt;AB1179,Z1179,L1179+(Z1179-L1179)*MIN(MAX((B1179-AA1179+1)/MAX(AB1179-AA1179+1,1),0),1))))</f>
      </c>
      <c r="L1179" s="81" t="str">
        <f>IFERROR(INDEX('Cost_Components'!$S$2:$S$28,MATCH(E1179,'Cost_Components'!$A$2:$A$28,0)),"")</f>
      </c>
      <c r="M1179" s="82" t="str">
        <f>IFERROR(INDEX('Cost_Components'!$L$2:$L$28,MATCH(E1179,'Cost_Components'!$A$2:$A$28,0)),"")</f>
      </c>
      <c r="N1179" s="83" t="str">
        <f>IFERROR(INDEX('Cost_Components'!$P$2:$P$28,MATCH(E1179,'Cost_Components'!$A$2:$A$28,0)),"")</f>
      </c>
      <c r="O1179" s="84" t="str">
        <f>AF1179*J1179</f>
      </c>
      <c r="P1179" s="85" t="str">
        <f>AG1179*J1179</f>
      </c>
      <c r="Q1179" s="86" t="str">
        <f>P1179*L1179*M1179*N1179</f>
      </c>
      <c r="R1179" s="87" t="str">
        <f>O1179*K1179*M1179*N1179</f>
      </c>
      <c r="S1179" s="88" t="str">
        <f>R1179-Q1179</f>
      </c>
      <c r="T1179" s="34" t="str">
        <f>IFERROR(INDEX('Cost_Components'!$R$2:$R$28,MATCH(E1179,'Cost_Components'!$A$2:$A$28,0)),"")</f>
      </c>
      <c r="U1179" s="89" t="str">
        <f>IFERROR(INDEX('Cost_Components'!$Q$2:$Q$28,MATCH(E1179,'Cost_Components'!$A$2:$A$28,0)),"")</f>
      </c>
      <c r="V1179" s="90" t="str">
        <f>1/(1+'Calculation_Assumptions'!$B$5)^(B1179-'Calculation_Assumptions'!$B$2)</f>
      </c>
      <c r="W1179" s="91" t="str">
        <f>Q1179*V1179</f>
      </c>
      <c r="X1179" s="92" t="str">
        <f>R1179*V1179</f>
      </c>
      <c r="Y1179" s="93" t="str">
        <f>S1179*V1179</f>
      </c>
      <c r="Z1179" s="94" t="str">
        <f>IFERROR(INDEX('Cost_Components'!$T$2:$T$28,MATCH(E1179,'Cost_Components'!$A$2:$A$28,0)),"")</f>
      </c>
      <c r="AA1179" s="95" t="str">
        <f>IFERROR(INDEX('Cost_Components'!$U$2:$U$28,MATCH(E1179,'Cost_Components'!$A$2:$A$28,0)),"")</f>
      </c>
      <c r="AB1179" s="96" t="str">
        <f>IFERROR(INDEX('Cost_Components'!$V$2:$V$28,MATCH(E1179,'Cost_Components'!$A$2:$A$28,0)),"")</f>
      </c>
      <c r="AC1179" s="97" t="str">
        <f>IFERROR(INDEX('Cost_Components'!$M$2:$M$28,MATCH(E1179,'Cost_Components'!$A$2:$A$28,0)),"")</f>
      </c>
      <c r="AD1179" s="98" t="str">
        <f>IFERROR(INDEX('Cost_Components'!$N$2:$N$28,MATCH(E1179,'Cost_Components'!$A$2:$A$28,0)),"")</f>
      </c>
      <c r="AE1179" s="34" t="str">
        <f>IFERROR(INDEX('Cost_Components'!$O$2:$O$28,MATCH(E1179,'Cost_Components'!$A$2:$A$28,0)),"")</f>
      </c>
      <c r="AF1179" s="99" t="n">
        <v>279328.584714178</v>
      </c>
      <c r="AG1179" s="100" t="n">
        <v>297219.729896908</v>
      </c>
      <c r="AH1179" s="101" t="str">
        <f>IF(H1179="shared-count-once",COUNTIFS($A$2:$A$1405,A1179,$B$2:$B$1405,B1179,$E$2:$E$1405,E1179),1)</f>
      </c>
      <c r="AI1179" s="102" t="n">
        <v>301904628.083541</v>
      </c>
      <c r="AJ1179" s="103" t="str">
        <f>IF(AI1179=0,"",Q1179/AI1179)</f>
      </c>
      <c r="AK1179" s="104" t="str">
        <f>IF(AI1179=0,"",R1179/AI1179)</f>
      </c>
      <c r="AL1179" s="105" t="str">
        <f>IF(AI1179=0,"",S1179/AI1179)</f>
      </c>
      <c r="AM1179" s="106" t="str">
        <f>IF(AI1179=0,"",Y1179/AI1179)</f>
      </c>
    </row>
    <row r="1180">
      <c r="A1180" t="s">
        <v>115</v>
      </c>
      <c r="B1180" s="73" t="n">
        <v>2033</v>
      </c>
      <c r="C1180" t="s">
        <v>256</v>
      </c>
      <c r="D1180" t="s">
        <v>221</v>
      </c>
      <c r="E1180" s="74" t="s">
        <v>344</v>
      </c>
      <c r="F1180" s="75" t="s">
        <v>345</v>
      </c>
      <c r="G1180" s="76" t="s">
        <v>257</v>
      </c>
      <c r="H1180" s="77" t="s">
        <v>240</v>
      </c>
      <c r="I1180" s="78" t="s">
        <v>215</v>
      </c>
      <c r="J1180" s="79" t="str">
        <f>IFERROR(INDEX('Cost_Components'!$K$2:$K$28,MATCH(E1180,'Cost_Components'!$A$2:$A$28,0)),"")</f>
      </c>
      <c r="K1180" s="80" t="str">
        <f>IF(OR(L1180="",Z1180="",AA1180="",AB1180=""),"",IF(B1180&lt;AA1180,L1180,IF(B1180&gt;AB1180,Z1180,L1180+(Z1180-L1180)*MIN(MAX((B1180-AA1180+1)/MAX(AB1180-AA1180+1,1),0),1))))</f>
      </c>
      <c r="L1180" s="81" t="str">
        <f>IFERROR(INDEX('Cost_Components'!$S$2:$S$28,MATCH(E1180,'Cost_Components'!$A$2:$A$28,0)),"")</f>
      </c>
      <c r="M1180" s="82" t="str">
        <f>IFERROR(INDEX('Cost_Components'!$L$2:$L$28,MATCH(E1180,'Cost_Components'!$A$2:$A$28,0)),"")</f>
      </c>
      <c r="N1180" s="83" t="str">
        <f>IFERROR(INDEX('Cost_Components'!$P$2:$P$28,MATCH(E1180,'Cost_Components'!$A$2:$A$28,0)),"")</f>
      </c>
      <c r="O1180" s="84" t="str">
        <f>AF1180*J1180</f>
      </c>
      <c r="P1180" s="85" t="str">
        <f>AG1180*J1180</f>
      </c>
      <c r="Q1180" s="86" t="str">
        <f>P1180*L1180*M1180*N1180</f>
      </c>
      <c r="R1180" s="87" t="str">
        <f>O1180*K1180*M1180*N1180</f>
      </c>
      <c r="S1180" s="88" t="str">
        <f>R1180-Q1180</f>
      </c>
      <c r="T1180" s="34" t="str">
        <f>IFERROR(INDEX('Cost_Components'!$R$2:$R$28,MATCH(E1180,'Cost_Components'!$A$2:$A$28,0)),"")</f>
      </c>
      <c r="U1180" s="89" t="str">
        <f>IFERROR(INDEX('Cost_Components'!$Q$2:$Q$28,MATCH(E1180,'Cost_Components'!$A$2:$A$28,0)),"")</f>
      </c>
      <c r="V1180" s="90" t="str">
        <f>1/(1+'Calculation_Assumptions'!$B$5)^(B1180-'Calculation_Assumptions'!$B$2)</f>
      </c>
      <c r="W1180" s="91" t="str">
        <f>Q1180*V1180</f>
      </c>
      <c r="X1180" s="92" t="str">
        <f>R1180*V1180</f>
      </c>
      <c r="Y1180" s="93" t="str">
        <f>S1180*V1180</f>
      </c>
      <c r="Z1180" s="94" t="str">
        <f>IFERROR(INDEX('Cost_Components'!$T$2:$T$28,MATCH(E1180,'Cost_Components'!$A$2:$A$28,0)),"")</f>
      </c>
      <c r="AA1180" s="95" t="str">
        <f>IFERROR(INDEX('Cost_Components'!$U$2:$U$28,MATCH(E1180,'Cost_Components'!$A$2:$A$28,0)),"")</f>
      </c>
      <c r="AB1180" s="96" t="str">
        <f>IFERROR(INDEX('Cost_Components'!$V$2:$V$28,MATCH(E1180,'Cost_Components'!$A$2:$A$28,0)),"")</f>
      </c>
      <c r="AC1180" s="97" t="str">
        <f>IFERROR(INDEX('Cost_Components'!$M$2:$M$28,MATCH(E1180,'Cost_Components'!$A$2:$A$28,0)),"")</f>
      </c>
      <c r="AD1180" s="98" t="str">
        <f>IFERROR(INDEX('Cost_Components'!$N$2:$N$28,MATCH(E1180,'Cost_Components'!$A$2:$A$28,0)),"")</f>
      </c>
      <c r="AE1180" s="34" t="str">
        <f>IFERROR(INDEX('Cost_Components'!$O$2:$O$28,MATCH(E1180,'Cost_Components'!$A$2:$A$28,0)),"")</f>
      </c>
      <c r="AF1180" s="99" t="n">
        <v>280968.949435269</v>
      </c>
      <c r="AG1180" s="100" t="n">
        <v>301196.82999277</v>
      </c>
      <c r="AH1180" s="101" t="str">
        <f>IF(H1180="shared-count-once",COUNTIFS($A$2:$A$1405,A1180,$B$2:$B$1405,B1180,$E$2:$E$1405,E1180),1)</f>
      </c>
      <c r="AI1180" s="102" t="n">
        <v>303644277.16916</v>
      </c>
      <c r="AJ1180" s="103" t="str">
        <f>IF(AI1180=0,"",Q1180/AI1180)</f>
      </c>
      <c r="AK1180" s="104" t="str">
        <f>IF(AI1180=0,"",R1180/AI1180)</f>
      </c>
      <c r="AL1180" s="105" t="str">
        <f>IF(AI1180=0,"",S1180/AI1180)</f>
      </c>
      <c r="AM1180" s="106" t="str">
        <f>IF(AI1180=0,"",Y1180/AI1180)</f>
      </c>
    </row>
    <row r="1181">
      <c r="A1181" t="s">
        <v>115</v>
      </c>
      <c r="B1181" s="73" t="n">
        <v>2034</v>
      </c>
      <c r="C1181" t="s">
        <v>256</v>
      </c>
      <c r="D1181" t="s">
        <v>221</v>
      </c>
      <c r="E1181" s="74" t="s">
        <v>344</v>
      </c>
      <c r="F1181" s="75" t="s">
        <v>345</v>
      </c>
      <c r="G1181" s="76" t="s">
        <v>257</v>
      </c>
      <c r="H1181" s="77" t="s">
        <v>240</v>
      </c>
      <c r="I1181" s="78" t="s">
        <v>215</v>
      </c>
      <c r="J1181" s="79" t="str">
        <f>IFERROR(INDEX('Cost_Components'!$K$2:$K$28,MATCH(E1181,'Cost_Components'!$A$2:$A$28,0)),"")</f>
      </c>
      <c r="K1181" s="80" t="str">
        <f>IF(OR(L1181="",Z1181="",AA1181="",AB1181=""),"",IF(B1181&lt;AA1181,L1181,IF(B1181&gt;AB1181,Z1181,L1181+(Z1181-L1181)*MIN(MAX((B1181-AA1181+1)/MAX(AB1181-AA1181+1,1),0),1))))</f>
      </c>
      <c r="L1181" s="81" t="str">
        <f>IFERROR(INDEX('Cost_Components'!$S$2:$S$28,MATCH(E1181,'Cost_Components'!$A$2:$A$28,0)),"")</f>
      </c>
      <c r="M1181" s="82" t="str">
        <f>IFERROR(INDEX('Cost_Components'!$L$2:$L$28,MATCH(E1181,'Cost_Components'!$A$2:$A$28,0)),"")</f>
      </c>
      <c r="N1181" s="83" t="str">
        <f>IFERROR(INDEX('Cost_Components'!$P$2:$P$28,MATCH(E1181,'Cost_Components'!$A$2:$A$28,0)),"")</f>
      </c>
      <c r="O1181" s="84" t="str">
        <f>AF1181*J1181</f>
      </c>
      <c r="P1181" s="85" t="str">
        <f>AG1181*J1181</f>
      </c>
      <c r="Q1181" s="86" t="str">
        <f>P1181*L1181*M1181*N1181</f>
      </c>
      <c r="R1181" s="87" t="str">
        <f>O1181*K1181*M1181*N1181</f>
      </c>
      <c r="S1181" s="88" t="str">
        <f>R1181-Q1181</f>
      </c>
      <c r="T1181" s="34" t="str">
        <f>IFERROR(INDEX('Cost_Components'!$R$2:$R$28,MATCH(E1181,'Cost_Components'!$A$2:$A$28,0)),"")</f>
      </c>
      <c r="U1181" s="89" t="str">
        <f>IFERROR(INDEX('Cost_Components'!$Q$2:$Q$28,MATCH(E1181,'Cost_Components'!$A$2:$A$28,0)),"")</f>
      </c>
      <c r="V1181" s="90" t="str">
        <f>1/(1+'Calculation_Assumptions'!$B$5)^(B1181-'Calculation_Assumptions'!$B$2)</f>
      </c>
      <c r="W1181" s="91" t="str">
        <f>Q1181*V1181</f>
      </c>
      <c r="X1181" s="92" t="str">
        <f>R1181*V1181</f>
      </c>
      <c r="Y1181" s="93" t="str">
        <f>S1181*V1181</f>
      </c>
      <c r="Z1181" s="94" t="str">
        <f>IFERROR(INDEX('Cost_Components'!$T$2:$T$28,MATCH(E1181,'Cost_Components'!$A$2:$A$28,0)),"")</f>
      </c>
      <c r="AA1181" s="95" t="str">
        <f>IFERROR(INDEX('Cost_Components'!$U$2:$U$28,MATCH(E1181,'Cost_Components'!$A$2:$A$28,0)),"")</f>
      </c>
      <c r="AB1181" s="96" t="str">
        <f>IFERROR(INDEX('Cost_Components'!$V$2:$V$28,MATCH(E1181,'Cost_Components'!$A$2:$A$28,0)),"")</f>
      </c>
      <c r="AC1181" s="97" t="str">
        <f>IFERROR(INDEX('Cost_Components'!$M$2:$M$28,MATCH(E1181,'Cost_Components'!$A$2:$A$28,0)),"")</f>
      </c>
      <c r="AD1181" s="98" t="str">
        <f>IFERROR(INDEX('Cost_Components'!$N$2:$N$28,MATCH(E1181,'Cost_Components'!$A$2:$A$28,0)),"")</f>
      </c>
      <c r="AE1181" s="34" t="str">
        <f>IFERROR(INDEX('Cost_Components'!$O$2:$O$28,MATCH(E1181,'Cost_Components'!$A$2:$A$28,0)),"")</f>
      </c>
      <c r="AF1181" s="99" t="n">
        <v>282288.916006879</v>
      </c>
      <c r="AG1181" s="100" t="n">
        <v>304843.164567489</v>
      </c>
      <c r="AH1181" s="101" t="str">
        <f>IF(H1181="shared-count-once",COUNTIFS($A$2:$A$1405,A1181,$B$2:$B$1405,B1181,$E$2:$E$1405,E1181),1)</f>
      </c>
      <c r="AI1181" s="102" t="n">
        <v>305332541.184984</v>
      </c>
      <c r="AJ1181" s="103" t="str">
        <f>IF(AI1181=0,"",Q1181/AI1181)</f>
      </c>
      <c r="AK1181" s="104" t="str">
        <f>IF(AI1181=0,"",R1181/AI1181)</f>
      </c>
      <c r="AL1181" s="105" t="str">
        <f>IF(AI1181=0,"",S1181/AI1181)</f>
      </c>
      <c r="AM1181" s="106" t="str">
        <f>IF(AI1181=0,"",Y1181/AI1181)</f>
      </c>
    </row>
    <row r="1182">
      <c r="A1182" t="s">
        <v>115</v>
      </c>
      <c r="B1182" s="73" t="n">
        <v>2035</v>
      </c>
      <c r="C1182" t="s">
        <v>256</v>
      </c>
      <c r="D1182" t="s">
        <v>221</v>
      </c>
      <c r="E1182" s="74" t="s">
        <v>344</v>
      </c>
      <c r="F1182" s="75" t="s">
        <v>345</v>
      </c>
      <c r="G1182" s="76" t="s">
        <v>257</v>
      </c>
      <c r="H1182" s="77" t="s">
        <v>240</v>
      </c>
      <c r="I1182" s="78" t="s">
        <v>215</v>
      </c>
      <c r="J1182" s="79" t="str">
        <f>IFERROR(INDEX('Cost_Components'!$K$2:$K$28,MATCH(E1182,'Cost_Components'!$A$2:$A$28,0)),"")</f>
      </c>
      <c r="K1182" s="80" t="str">
        <f>IF(OR(L1182="",Z1182="",AA1182="",AB1182=""),"",IF(B1182&lt;AA1182,L1182,IF(B1182&gt;AB1182,Z1182,L1182+(Z1182-L1182)*MIN(MAX((B1182-AA1182+1)/MAX(AB1182-AA1182+1,1),0),1))))</f>
      </c>
      <c r="L1182" s="81" t="str">
        <f>IFERROR(INDEX('Cost_Components'!$S$2:$S$28,MATCH(E1182,'Cost_Components'!$A$2:$A$28,0)),"")</f>
      </c>
      <c r="M1182" s="82" t="str">
        <f>IFERROR(INDEX('Cost_Components'!$L$2:$L$28,MATCH(E1182,'Cost_Components'!$A$2:$A$28,0)),"")</f>
      </c>
      <c r="N1182" s="83" t="str">
        <f>IFERROR(INDEX('Cost_Components'!$P$2:$P$28,MATCH(E1182,'Cost_Components'!$A$2:$A$28,0)),"")</f>
      </c>
      <c r="O1182" s="84" t="str">
        <f>AF1182*J1182</f>
      </c>
      <c r="P1182" s="85" t="str">
        <f>AG1182*J1182</f>
      </c>
      <c r="Q1182" s="86" t="str">
        <f>P1182*L1182*M1182*N1182</f>
      </c>
      <c r="R1182" s="87" t="str">
        <f>O1182*K1182*M1182*N1182</f>
      </c>
      <c r="S1182" s="88" t="str">
        <f>R1182-Q1182</f>
      </c>
      <c r="T1182" s="34" t="str">
        <f>IFERROR(INDEX('Cost_Components'!$R$2:$R$28,MATCH(E1182,'Cost_Components'!$A$2:$A$28,0)),"")</f>
      </c>
      <c r="U1182" s="89" t="str">
        <f>IFERROR(INDEX('Cost_Components'!$Q$2:$Q$28,MATCH(E1182,'Cost_Components'!$A$2:$A$28,0)),"")</f>
      </c>
      <c r="V1182" s="90" t="str">
        <f>1/(1+'Calculation_Assumptions'!$B$5)^(B1182-'Calculation_Assumptions'!$B$2)</f>
      </c>
      <c r="W1182" s="91" t="str">
        <f>Q1182*V1182</f>
      </c>
      <c r="X1182" s="92" t="str">
        <f>R1182*V1182</f>
      </c>
      <c r="Y1182" s="93" t="str">
        <f>S1182*V1182</f>
      </c>
      <c r="Z1182" s="94" t="str">
        <f>IFERROR(INDEX('Cost_Components'!$T$2:$T$28,MATCH(E1182,'Cost_Components'!$A$2:$A$28,0)),"")</f>
      </c>
      <c r="AA1182" s="95" t="str">
        <f>IFERROR(INDEX('Cost_Components'!$U$2:$U$28,MATCH(E1182,'Cost_Components'!$A$2:$A$28,0)),"")</f>
      </c>
      <c r="AB1182" s="96" t="str">
        <f>IFERROR(INDEX('Cost_Components'!$V$2:$V$28,MATCH(E1182,'Cost_Components'!$A$2:$A$28,0)),"")</f>
      </c>
      <c r="AC1182" s="97" t="str">
        <f>IFERROR(INDEX('Cost_Components'!$M$2:$M$28,MATCH(E1182,'Cost_Components'!$A$2:$A$28,0)),"")</f>
      </c>
      <c r="AD1182" s="98" t="str">
        <f>IFERROR(INDEX('Cost_Components'!$N$2:$N$28,MATCH(E1182,'Cost_Components'!$A$2:$A$28,0)),"")</f>
      </c>
      <c r="AE1182" s="34" t="str">
        <f>IFERROR(INDEX('Cost_Components'!$O$2:$O$28,MATCH(E1182,'Cost_Components'!$A$2:$A$28,0)),"")</f>
      </c>
      <c r="AF1182" s="99" t="n">
        <v>283398.020561228</v>
      </c>
      <c r="AG1182" s="100" t="n">
        <v>308262.686825849</v>
      </c>
      <c r="AH1182" s="101" t="str">
        <f>IF(H1182="shared-count-once",COUNTIFS($A$2:$A$1405,A1182,$B$2:$B$1405,B1182,$E$2:$E$1405,E1182),1)</f>
      </c>
      <c r="AI1182" s="102" t="n">
        <v>306964650.16712</v>
      </c>
      <c r="AJ1182" s="103" t="str">
        <f>IF(AI1182=0,"",Q1182/AI1182)</f>
      </c>
      <c r="AK1182" s="104" t="str">
        <f>IF(AI1182=0,"",R1182/AI1182)</f>
      </c>
      <c r="AL1182" s="105" t="str">
        <f>IF(AI1182=0,"",S1182/AI1182)</f>
      </c>
      <c r="AM1182" s="106" t="str">
        <f>IF(AI1182=0,"",Y1182/AI1182)</f>
      </c>
    </row>
    <row r="1183">
      <c r="A1183" t="s">
        <v>115</v>
      </c>
      <c r="B1183" s="73" t="n">
        <v>2036</v>
      </c>
      <c r="C1183" t="s">
        <v>256</v>
      </c>
      <c r="D1183" t="s">
        <v>221</v>
      </c>
      <c r="E1183" s="74" t="s">
        <v>344</v>
      </c>
      <c r="F1183" s="75" t="s">
        <v>345</v>
      </c>
      <c r="G1183" s="76" t="s">
        <v>257</v>
      </c>
      <c r="H1183" s="77" t="s">
        <v>240</v>
      </c>
      <c r="I1183" s="78" t="s">
        <v>215</v>
      </c>
      <c r="J1183" s="79" t="str">
        <f>IFERROR(INDEX('Cost_Components'!$K$2:$K$28,MATCH(E1183,'Cost_Components'!$A$2:$A$28,0)),"")</f>
      </c>
      <c r="K1183" s="80" t="str">
        <f>IF(OR(L1183="",Z1183="",AA1183="",AB1183=""),"",IF(B1183&lt;AA1183,L1183,IF(B1183&gt;AB1183,Z1183,L1183+(Z1183-L1183)*MIN(MAX((B1183-AA1183+1)/MAX(AB1183-AA1183+1,1),0),1))))</f>
      </c>
      <c r="L1183" s="81" t="str">
        <f>IFERROR(INDEX('Cost_Components'!$S$2:$S$28,MATCH(E1183,'Cost_Components'!$A$2:$A$28,0)),"")</f>
      </c>
      <c r="M1183" s="82" t="str">
        <f>IFERROR(INDEX('Cost_Components'!$L$2:$L$28,MATCH(E1183,'Cost_Components'!$A$2:$A$28,0)),"")</f>
      </c>
      <c r="N1183" s="83" t="str">
        <f>IFERROR(INDEX('Cost_Components'!$P$2:$P$28,MATCH(E1183,'Cost_Components'!$A$2:$A$28,0)),"")</f>
      </c>
      <c r="O1183" s="84" t="str">
        <f>AF1183*J1183</f>
      </c>
      <c r="P1183" s="85" t="str">
        <f>AG1183*J1183</f>
      </c>
      <c r="Q1183" s="86" t="str">
        <f>P1183*L1183*M1183*N1183</f>
      </c>
      <c r="R1183" s="87" t="str">
        <f>O1183*K1183*M1183*N1183</f>
      </c>
      <c r="S1183" s="88" t="str">
        <f>R1183-Q1183</f>
      </c>
      <c r="T1183" s="34" t="str">
        <f>IFERROR(INDEX('Cost_Components'!$R$2:$R$28,MATCH(E1183,'Cost_Components'!$A$2:$A$28,0)),"")</f>
      </c>
      <c r="U1183" s="89" t="str">
        <f>IFERROR(INDEX('Cost_Components'!$Q$2:$Q$28,MATCH(E1183,'Cost_Components'!$A$2:$A$28,0)),"")</f>
      </c>
      <c r="V1183" s="90" t="str">
        <f>1/(1+'Calculation_Assumptions'!$B$5)^(B1183-'Calculation_Assumptions'!$B$2)</f>
      </c>
      <c r="W1183" s="91" t="str">
        <f>Q1183*V1183</f>
      </c>
      <c r="X1183" s="92" t="str">
        <f>R1183*V1183</f>
      </c>
      <c r="Y1183" s="93" t="str">
        <f>S1183*V1183</f>
      </c>
      <c r="Z1183" s="94" t="str">
        <f>IFERROR(INDEX('Cost_Components'!$T$2:$T$28,MATCH(E1183,'Cost_Components'!$A$2:$A$28,0)),"")</f>
      </c>
      <c r="AA1183" s="95" t="str">
        <f>IFERROR(INDEX('Cost_Components'!$U$2:$U$28,MATCH(E1183,'Cost_Components'!$A$2:$A$28,0)),"")</f>
      </c>
      <c r="AB1183" s="96" t="str">
        <f>IFERROR(INDEX('Cost_Components'!$V$2:$V$28,MATCH(E1183,'Cost_Components'!$A$2:$A$28,0)),"")</f>
      </c>
      <c r="AC1183" s="97" t="str">
        <f>IFERROR(INDEX('Cost_Components'!$M$2:$M$28,MATCH(E1183,'Cost_Components'!$A$2:$A$28,0)),"")</f>
      </c>
      <c r="AD1183" s="98" t="str">
        <f>IFERROR(INDEX('Cost_Components'!$N$2:$N$28,MATCH(E1183,'Cost_Components'!$A$2:$A$28,0)),"")</f>
      </c>
      <c r="AE1183" s="34" t="str">
        <f>IFERROR(INDEX('Cost_Components'!$O$2:$O$28,MATCH(E1183,'Cost_Components'!$A$2:$A$28,0)),"")</f>
      </c>
      <c r="AF1183" s="99" t="n">
        <v>284692.563973939</v>
      </c>
      <c r="AG1183" s="100" t="n">
        <v>311887.568662308</v>
      </c>
      <c r="AH1183" s="101" t="str">
        <f>IF(H1183="shared-count-once",COUNTIFS($A$2:$A$1405,A1183,$B$2:$B$1405,B1183,$E$2:$E$1405,E1183),1)</f>
      </c>
      <c r="AI1183" s="102" t="n">
        <v>308542769.756622</v>
      </c>
      <c r="AJ1183" s="103" t="str">
        <f>IF(AI1183=0,"",Q1183/AI1183)</f>
      </c>
      <c r="AK1183" s="104" t="str">
        <f>IF(AI1183=0,"",R1183/AI1183)</f>
      </c>
      <c r="AL1183" s="105" t="str">
        <f>IF(AI1183=0,"",S1183/AI1183)</f>
      </c>
      <c r="AM1183" s="106" t="str">
        <f>IF(AI1183=0,"",Y1183/AI1183)</f>
      </c>
    </row>
    <row r="1184">
      <c r="A1184" t="s">
        <v>115</v>
      </c>
      <c r="B1184" s="73" t="n">
        <v>2037</v>
      </c>
      <c r="C1184" t="s">
        <v>256</v>
      </c>
      <c r="D1184" t="s">
        <v>221</v>
      </c>
      <c r="E1184" s="74" t="s">
        <v>344</v>
      </c>
      <c r="F1184" s="75" t="s">
        <v>345</v>
      </c>
      <c r="G1184" s="76" t="s">
        <v>257</v>
      </c>
      <c r="H1184" s="77" t="s">
        <v>240</v>
      </c>
      <c r="I1184" s="78" t="s">
        <v>215</v>
      </c>
      <c r="J1184" s="79" t="str">
        <f>IFERROR(INDEX('Cost_Components'!$K$2:$K$28,MATCH(E1184,'Cost_Components'!$A$2:$A$28,0)),"")</f>
      </c>
      <c r="K1184" s="80" t="str">
        <f>IF(OR(L1184="",Z1184="",AA1184="",AB1184=""),"",IF(B1184&lt;AA1184,L1184,IF(B1184&gt;AB1184,Z1184,L1184+(Z1184-L1184)*MIN(MAX((B1184-AA1184+1)/MAX(AB1184-AA1184+1,1),0),1))))</f>
      </c>
      <c r="L1184" s="81" t="str">
        <f>IFERROR(INDEX('Cost_Components'!$S$2:$S$28,MATCH(E1184,'Cost_Components'!$A$2:$A$28,0)),"")</f>
      </c>
      <c r="M1184" s="82" t="str">
        <f>IFERROR(INDEX('Cost_Components'!$L$2:$L$28,MATCH(E1184,'Cost_Components'!$A$2:$A$28,0)),"")</f>
      </c>
      <c r="N1184" s="83" t="str">
        <f>IFERROR(INDEX('Cost_Components'!$P$2:$P$28,MATCH(E1184,'Cost_Components'!$A$2:$A$28,0)),"")</f>
      </c>
      <c r="O1184" s="84" t="str">
        <f>AF1184*J1184</f>
      </c>
      <c r="P1184" s="85" t="str">
        <f>AG1184*J1184</f>
      </c>
      <c r="Q1184" s="86" t="str">
        <f>P1184*L1184*M1184*N1184</f>
      </c>
      <c r="R1184" s="87" t="str">
        <f>O1184*K1184*M1184*N1184</f>
      </c>
      <c r="S1184" s="88" t="str">
        <f>R1184-Q1184</f>
      </c>
      <c r="T1184" s="34" t="str">
        <f>IFERROR(INDEX('Cost_Components'!$R$2:$R$28,MATCH(E1184,'Cost_Components'!$A$2:$A$28,0)),"")</f>
      </c>
      <c r="U1184" s="89" t="str">
        <f>IFERROR(INDEX('Cost_Components'!$Q$2:$Q$28,MATCH(E1184,'Cost_Components'!$A$2:$A$28,0)),"")</f>
      </c>
      <c r="V1184" s="90" t="str">
        <f>1/(1+'Calculation_Assumptions'!$B$5)^(B1184-'Calculation_Assumptions'!$B$2)</f>
      </c>
      <c r="W1184" s="91" t="str">
        <f>Q1184*V1184</f>
      </c>
      <c r="X1184" s="92" t="str">
        <f>R1184*V1184</f>
      </c>
      <c r="Y1184" s="93" t="str">
        <f>S1184*V1184</f>
      </c>
      <c r="Z1184" s="94" t="str">
        <f>IFERROR(INDEX('Cost_Components'!$T$2:$T$28,MATCH(E1184,'Cost_Components'!$A$2:$A$28,0)),"")</f>
      </c>
      <c r="AA1184" s="95" t="str">
        <f>IFERROR(INDEX('Cost_Components'!$U$2:$U$28,MATCH(E1184,'Cost_Components'!$A$2:$A$28,0)),"")</f>
      </c>
      <c r="AB1184" s="96" t="str">
        <f>IFERROR(INDEX('Cost_Components'!$V$2:$V$28,MATCH(E1184,'Cost_Components'!$A$2:$A$28,0)),"")</f>
      </c>
      <c r="AC1184" s="97" t="str">
        <f>IFERROR(INDEX('Cost_Components'!$M$2:$M$28,MATCH(E1184,'Cost_Components'!$A$2:$A$28,0)),"")</f>
      </c>
      <c r="AD1184" s="98" t="str">
        <f>IFERROR(INDEX('Cost_Components'!$N$2:$N$28,MATCH(E1184,'Cost_Components'!$A$2:$A$28,0)),"")</f>
      </c>
      <c r="AE1184" s="34" t="str">
        <f>IFERROR(INDEX('Cost_Components'!$O$2:$O$28,MATCH(E1184,'Cost_Components'!$A$2:$A$28,0)),"")</f>
      </c>
      <c r="AF1184" s="99" t="n">
        <v>285837.426391171</v>
      </c>
      <c r="AG1184" s="100" t="n">
        <v>315343.232167193</v>
      </c>
      <c r="AH1184" s="101" t="str">
        <f>IF(H1184="shared-count-once",COUNTIFS($A$2:$A$1405,A1184,$B$2:$B$1405,B1184,$E$2:$E$1405,E1184),1)</f>
      </c>
      <c r="AI1184" s="102" t="n">
        <v>310068287.63643</v>
      </c>
      <c r="AJ1184" s="103" t="str">
        <f>IF(AI1184=0,"",Q1184/AI1184)</f>
      </c>
      <c r="AK1184" s="104" t="str">
        <f>IF(AI1184=0,"",R1184/AI1184)</f>
      </c>
      <c r="AL1184" s="105" t="str">
        <f>IF(AI1184=0,"",S1184/AI1184)</f>
      </c>
      <c r="AM1184" s="106" t="str">
        <f>IF(AI1184=0,"",Y1184/AI1184)</f>
      </c>
    </row>
    <row r="1185">
      <c r="A1185" t="s">
        <v>115</v>
      </c>
      <c r="B1185" s="73" t="n">
        <v>2038</v>
      </c>
      <c r="C1185" t="s">
        <v>256</v>
      </c>
      <c r="D1185" t="s">
        <v>221</v>
      </c>
      <c r="E1185" s="74" t="s">
        <v>344</v>
      </c>
      <c r="F1185" s="75" t="s">
        <v>345</v>
      </c>
      <c r="G1185" s="76" t="s">
        <v>257</v>
      </c>
      <c r="H1185" s="77" t="s">
        <v>240</v>
      </c>
      <c r="I1185" s="78" t="s">
        <v>215</v>
      </c>
      <c r="J1185" s="79" t="str">
        <f>IFERROR(INDEX('Cost_Components'!$K$2:$K$28,MATCH(E1185,'Cost_Components'!$A$2:$A$28,0)),"")</f>
      </c>
      <c r="K1185" s="80" t="str">
        <f>IF(OR(L1185="",Z1185="",AA1185="",AB1185=""),"",IF(B1185&lt;AA1185,L1185,IF(B1185&gt;AB1185,Z1185,L1185+(Z1185-L1185)*MIN(MAX((B1185-AA1185+1)/MAX(AB1185-AA1185+1,1),0),1))))</f>
      </c>
      <c r="L1185" s="81" t="str">
        <f>IFERROR(INDEX('Cost_Components'!$S$2:$S$28,MATCH(E1185,'Cost_Components'!$A$2:$A$28,0)),"")</f>
      </c>
      <c r="M1185" s="82" t="str">
        <f>IFERROR(INDEX('Cost_Components'!$L$2:$L$28,MATCH(E1185,'Cost_Components'!$A$2:$A$28,0)),"")</f>
      </c>
      <c r="N1185" s="83" t="str">
        <f>IFERROR(INDEX('Cost_Components'!$P$2:$P$28,MATCH(E1185,'Cost_Components'!$A$2:$A$28,0)),"")</f>
      </c>
      <c r="O1185" s="84" t="str">
        <f>AF1185*J1185</f>
      </c>
      <c r="P1185" s="85" t="str">
        <f>AG1185*J1185</f>
      </c>
      <c r="Q1185" s="86" t="str">
        <f>P1185*L1185*M1185*N1185</f>
      </c>
      <c r="R1185" s="87" t="str">
        <f>O1185*K1185*M1185*N1185</f>
      </c>
      <c r="S1185" s="88" t="str">
        <f>R1185-Q1185</f>
      </c>
      <c r="T1185" s="34" t="str">
        <f>IFERROR(INDEX('Cost_Components'!$R$2:$R$28,MATCH(E1185,'Cost_Components'!$A$2:$A$28,0)),"")</f>
      </c>
      <c r="U1185" s="89" t="str">
        <f>IFERROR(INDEX('Cost_Components'!$Q$2:$Q$28,MATCH(E1185,'Cost_Components'!$A$2:$A$28,0)),"")</f>
      </c>
      <c r="V1185" s="90" t="str">
        <f>1/(1+'Calculation_Assumptions'!$B$5)^(B1185-'Calculation_Assumptions'!$B$2)</f>
      </c>
      <c r="W1185" s="91" t="str">
        <f>Q1185*V1185</f>
      </c>
      <c r="X1185" s="92" t="str">
        <f>R1185*V1185</f>
      </c>
      <c r="Y1185" s="93" t="str">
        <f>S1185*V1185</f>
      </c>
      <c r="Z1185" s="94" t="str">
        <f>IFERROR(INDEX('Cost_Components'!$T$2:$T$28,MATCH(E1185,'Cost_Components'!$A$2:$A$28,0)),"")</f>
      </c>
      <c r="AA1185" s="95" t="str">
        <f>IFERROR(INDEX('Cost_Components'!$U$2:$U$28,MATCH(E1185,'Cost_Components'!$A$2:$A$28,0)),"")</f>
      </c>
      <c r="AB1185" s="96" t="str">
        <f>IFERROR(INDEX('Cost_Components'!$V$2:$V$28,MATCH(E1185,'Cost_Components'!$A$2:$A$28,0)),"")</f>
      </c>
      <c r="AC1185" s="97" t="str">
        <f>IFERROR(INDEX('Cost_Components'!$M$2:$M$28,MATCH(E1185,'Cost_Components'!$A$2:$A$28,0)),"")</f>
      </c>
      <c r="AD1185" s="98" t="str">
        <f>IFERROR(INDEX('Cost_Components'!$N$2:$N$28,MATCH(E1185,'Cost_Components'!$A$2:$A$28,0)),"")</f>
      </c>
      <c r="AE1185" s="34" t="str">
        <f>IFERROR(INDEX('Cost_Components'!$O$2:$O$28,MATCH(E1185,'Cost_Components'!$A$2:$A$28,0)),"")</f>
      </c>
      <c r="AF1185" s="99" t="n">
        <v>286678.688136755</v>
      </c>
      <c r="AG1185" s="100" t="n">
        <v>318457.787625458</v>
      </c>
      <c r="AH1185" s="101" t="str">
        <f>IF(H1185="shared-count-once",COUNTIFS($A$2:$A$1405,A1185,$B$2:$B$1405,B1185,$E$2:$E$1405,E1185),1)</f>
      </c>
      <c r="AI1185" s="102" t="n">
        <v>311532999.13163</v>
      </c>
      <c r="AJ1185" s="103" t="str">
        <f>IF(AI1185=0,"",Q1185/AI1185)</f>
      </c>
      <c r="AK1185" s="104" t="str">
        <f>IF(AI1185=0,"",R1185/AI1185)</f>
      </c>
      <c r="AL1185" s="105" t="str">
        <f>IF(AI1185=0,"",S1185/AI1185)</f>
      </c>
      <c r="AM1185" s="106" t="str">
        <f>IF(AI1185=0,"",Y1185/AI1185)</f>
      </c>
    </row>
    <row r="1186">
      <c r="A1186" t="s">
        <v>115</v>
      </c>
      <c r="B1186" s="73" t="n">
        <v>2039</v>
      </c>
      <c r="C1186" t="s">
        <v>256</v>
      </c>
      <c r="D1186" t="s">
        <v>221</v>
      </c>
      <c r="E1186" s="74" t="s">
        <v>344</v>
      </c>
      <c r="F1186" s="75" t="s">
        <v>345</v>
      </c>
      <c r="G1186" s="76" t="s">
        <v>257</v>
      </c>
      <c r="H1186" s="77" t="s">
        <v>240</v>
      </c>
      <c r="I1186" s="78" t="s">
        <v>215</v>
      </c>
      <c r="J1186" s="79" t="str">
        <f>IFERROR(INDEX('Cost_Components'!$K$2:$K$28,MATCH(E1186,'Cost_Components'!$A$2:$A$28,0)),"")</f>
      </c>
      <c r="K1186" s="80" t="str">
        <f>IF(OR(L1186="",Z1186="",AA1186="",AB1186=""),"",IF(B1186&lt;AA1186,L1186,IF(B1186&gt;AB1186,Z1186,L1186+(Z1186-L1186)*MIN(MAX((B1186-AA1186+1)/MAX(AB1186-AA1186+1,1),0),1))))</f>
      </c>
      <c r="L1186" s="81" t="str">
        <f>IFERROR(INDEX('Cost_Components'!$S$2:$S$28,MATCH(E1186,'Cost_Components'!$A$2:$A$28,0)),"")</f>
      </c>
      <c r="M1186" s="82" t="str">
        <f>IFERROR(INDEX('Cost_Components'!$L$2:$L$28,MATCH(E1186,'Cost_Components'!$A$2:$A$28,0)),"")</f>
      </c>
      <c r="N1186" s="83" t="str">
        <f>IFERROR(INDEX('Cost_Components'!$P$2:$P$28,MATCH(E1186,'Cost_Components'!$A$2:$A$28,0)),"")</f>
      </c>
      <c r="O1186" s="84" t="str">
        <f>AF1186*J1186</f>
      </c>
      <c r="P1186" s="85" t="str">
        <f>AG1186*J1186</f>
      </c>
      <c r="Q1186" s="86" t="str">
        <f>P1186*L1186*M1186*N1186</f>
      </c>
      <c r="R1186" s="87" t="str">
        <f>O1186*K1186*M1186*N1186</f>
      </c>
      <c r="S1186" s="88" t="str">
        <f>R1186-Q1186</f>
      </c>
      <c r="T1186" s="34" t="str">
        <f>IFERROR(INDEX('Cost_Components'!$R$2:$R$28,MATCH(E1186,'Cost_Components'!$A$2:$A$28,0)),"")</f>
      </c>
      <c r="U1186" s="89" t="str">
        <f>IFERROR(INDEX('Cost_Components'!$Q$2:$Q$28,MATCH(E1186,'Cost_Components'!$A$2:$A$28,0)),"")</f>
      </c>
      <c r="V1186" s="90" t="str">
        <f>1/(1+'Calculation_Assumptions'!$B$5)^(B1186-'Calculation_Assumptions'!$B$2)</f>
      </c>
      <c r="W1186" s="91" t="str">
        <f>Q1186*V1186</f>
      </c>
      <c r="X1186" s="92" t="str">
        <f>R1186*V1186</f>
      </c>
      <c r="Y1186" s="93" t="str">
        <f>S1186*V1186</f>
      </c>
      <c r="Z1186" s="94" t="str">
        <f>IFERROR(INDEX('Cost_Components'!$T$2:$T$28,MATCH(E1186,'Cost_Components'!$A$2:$A$28,0)),"")</f>
      </c>
      <c r="AA1186" s="95" t="str">
        <f>IFERROR(INDEX('Cost_Components'!$U$2:$U$28,MATCH(E1186,'Cost_Components'!$A$2:$A$28,0)),"")</f>
      </c>
      <c r="AB1186" s="96" t="str">
        <f>IFERROR(INDEX('Cost_Components'!$V$2:$V$28,MATCH(E1186,'Cost_Components'!$A$2:$A$28,0)),"")</f>
      </c>
      <c r="AC1186" s="97" t="str">
        <f>IFERROR(INDEX('Cost_Components'!$M$2:$M$28,MATCH(E1186,'Cost_Components'!$A$2:$A$28,0)),"")</f>
      </c>
      <c r="AD1186" s="98" t="str">
        <f>IFERROR(INDEX('Cost_Components'!$N$2:$N$28,MATCH(E1186,'Cost_Components'!$A$2:$A$28,0)),"")</f>
      </c>
      <c r="AE1186" s="34" t="str">
        <f>IFERROR(INDEX('Cost_Components'!$O$2:$O$28,MATCH(E1186,'Cost_Components'!$A$2:$A$28,0)),"")</f>
      </c>
      <c r="AF1186" s="99" t="n">
        <v>287591.266557833</v>
      </c>
      <c r="AG1186" s="100" t="n">
        <v>321639.987196867</v>
      </c>
      <c r="AH1186" s="101" t="str">
        <f>IF(H1186="shared-count-once",COUNTIFS($A$2:$A$1405,A1186,$B$2:$B$1405,B1186,$E$2:$E$1405,E1186),1)</f>
      </c>
      <c r="AI1186" s="102" t="n">
        <v>312936391.858479</v>
      </c>
      <c r="AJ1186" s="103" t="str">
        <f>IF(AI1186=0,"",Q1186/AI1186)</f>
      </c>
      <c r="AK1186" s="104" t="str">
        <f>IF(AI1186=0,"",R1186/AI1186)</f>
      </c>
      <c r="AL1186" s="105" t="str">
        <f>IF(AI1186=0,"",S1186/AI1186)</f>
      </c>
      <c r="AM1186" s="106" t="str">
        <f>IF(AI1186=0,"",Y1186/AI1186)</f>
      </c>
    </row>
    <row r="1187">
      <c r="A1187" t="s">
        <v>115</v>
      </c>
      <c r="B1187" s="73" t="n">
        <v>2040</v>
      </c>
      <c r="C1187" t="s">
        <v>256</v>
      </c>
      <c r="D1187" t="s">
        <v>221</v>
      </c>
      <c r="E1187" s="74" t="s">
        <v>344</v>
      </c>
      <c r="F1187" s="75" t="s">
        <v>345</v>
      </c>
      <c r="G1187" s="76" t="s">
        <v>257</v>
      </c>
      <c r="H1187" s="77" t="s">
        <v>240</v>
      </c>
      <c r="I1187" s="78" t="s">
        <v>215</v>
      </c>
      <c r="J1187" s="79" t="str">
        <f>IFERROR(INDEX('Cost_Components'!$K$2:$K$28,MATCH(E1187,'Cost_Components'!$A$2:$A$28,0)),"")</f>
      </c>
      <c r="K1187" s="80" t="str">
        <f>IF(OR(L1187="",Z1187="",AA1187="",AB1187=""),"",IF(B1187&lt;AA1187,L1187,IF(B1187&gt;AB1187,Z1187,L1187+(Z1187-L1187)*MIN(MAX((B1187-AA1187+1)/MAX(AB1187-AA1187+1,1),0),1))))</f>
      </c>
      <c r="L1187" s="81" t="str">
        <f>IFERROR(INDEX('Cost_Components'!$S$2:$S$28,MATCH(E1187,'Cost_Components'!$A$2:$A$28,0)),"")</f>
      </c>
      <c r="M1187" s="82" t="str">
        <f>IFERROR(INDEX('Cost_Components'!$L$2:$L$28,MATCH(E1187,'Cost_Components'!$A$2:$A$28,0)),"")</f>
      </c>
      <c r="N1187" s="83" t="str">
        <f>IFERROR(INDEX('Cost_Components'!$P$2:$P$28,MATCH(E1187,'Cost_Components'!$A$2:$A$28,0)),"")</f>
      </c>
      <c r="O1187" s="84" t="str">
        <f>AF1187*J1187</f>
      </c>
      <c r="P1187" s="85" t="str">
        <f>AG1187*J1187</f>
      </c>
      <c r="Q1187" s="86" t="str">
        <f>P1187*L1187*M1187*N1187</f>
      </c>
      <c r="R1187" s="87" t="str">
        <f>O1187*K1187*M1187*N1187</f>
      </c>
      <c r="S1187" s="88" t="str">
        <f>R1187-Q1187</f>
      </c>
      <c r="T1187" s="34" t="str">
        <f>IFERROR(INDEX('Cost_Components'!$R$2:$R$28,MATCH(E1187,'Cost_Components'!$A$2:$A$28,0)),"")</f>
      </c>
      <c r="U1187" s="89" t="str">
        <f>IFERROR(INDEX('Cost_Components'!$Q$2:$Q$28,MATCH(E1187,'Cost_Components'!$A$2:$A$28,0)),"")</f>
      </c>
      <c r="V1187" s="90" t="str">
        <f>1/(1+'Calculation_Assumptions'!$B$5)^(B1187-'Calculation_Assumptions'!$B$2)</f>
      </c>
      <c r="W1187" s="91" t="str">
        <f>Q1187*V1187</f>
      </c>
      <c r="X1187" s="92" t="str">
        <f>R1187*V1187</f>
      </c>
      <c r="Y1187" s="93" t="str">
        <f>S1187*V1187</f>
      </c>
      <c r="Z1187" s="94" t="str">
        <f>IFERROR(INDEX('Cost_Components'!$T$2:$T$28,MATCH(E1187,'Cost_Components'!$A$2:$A$28,0)),"")</f>
      </c>
      <c r="AA1187" s="95" t="str">
        <f>IFERROR(INDEX('Cost_Components'!$U$2:$U$28,MATCH(E1187,'Cost_Components'!$A$2:$A$28,0)),"")</f>
      </c>
      <c r="AB1187" s="96" t="str">
        <f>IFERROR(INDEX('Cost_Components'!$V$2:$V$28,MATCH(E1187,'Cost_Components'!$A$2:$A$28,0)),"")</f>
      </c>
      <c r="AC1187" s="97" t="str">
        <f>IFERROR(INDEX('Cost_Components'!$M$2:$M$28,MATCH(E1187,'Cost_Components'!$A$2:$A$28,0)),"")</f>
      </c>
      <c r="AD1187" s="98" t="str">
        <f>IFERROR(INDEX('Cost_Components'!$N$2:$N$28,MATCH(E1187,'Cost_Components'!$A$2:$A$28,0)),"")</f>
      </c>
      <c r="AE1187" s="34" t="str">
        <f>IFERROR(INDEX('Cost_Components'!$O$2:$O$28,MATCH(E1187,'Cost_Components'!$A$2:$A$28,0)),"")</f>
      </c>
      <c r="AF1187" s="99" t="n">
        <v>288290.737351931</v>
      </c>
      <c r="AG1187" s="100" t="n">
        <v>324568.537711895</v>
      </c>
      <c r="AH1187" s="101" t="str">
        <f>IF(H1187="shared-count-once",COUNTIFS($A$2:$A$1405,A1187,$B$2:$B$1405,B1187,$E$2:$E$1405,E1187),1)</f>
      </c>
      <c r="AI1187" s="102" t="n">
        <v>314265537.410829</v>
      </c>
      <c r="AJ1187" s="103" t="str">
        <f>IF(AI1187=0,"",Q1187/AI1187)</f>
      </c>
      <c r="AK1187" s="104" t="str">
        <f>IF(AI1187=0,"",R1187/AI1187)</f>
      </c>
      <c r="AL1187" s="105" t="str">
        <f>IF(AI1187=0,"",S1187/AI1187)</f>
      </c>
      <c r="AM1187" s="106" t="str">
        <f>IF(AI1187=0,"",Y1187/AI1187)</f>
      </c>
    </row>
    <row r="1188">
      <c r="A1188" t="s">
        <v>115</v>
      </c>
      <c r="B1188" s="73" t="n">
        <v>2041</v>
      </c>
      <c r="C1188" t="s">
        <v>256</v>
      </c>
      <c r="D1188" t="s">
        <v>221</v>
      </c>
      <c r="E1188" s="74" t="s">
        <v>344</v>
      </c>
      <c r="F1188" s="75" t="s">
        <v>345</v>
      </c>
      <c r="G1188" s="76" t="s">
        <v>257</v>
      </c>
      <c r="H1188" s="77" t="s">
        <v>240</v>
      </c>
      <c r="I1188" s="78" t="s">
        <v>215</v>
      </c>
      <c r="J1188" s="79" t="str">
        <f>IFERROR(INDEX('Cost_Components'!$K$2:$K$28,MATCH(E1188,'Cost_Components'!$A$2:$A$28,0)),"")</f>
      </c>
      <c r="K1188" s="80" t="str">
        <f>IF(OR(L1188="",Z1188="",AA1188="",AB1188=""),"",IF(B1188&lt;AA1188,L1188,IF(B1188&gt;AB1188,Z1188,L1188+(Z1188-L1188)*MIN(MAX((B1188-AA1188+1)/MAX(AB1188-AA1188+1,1),0),1))))</f>
      </c>
      <c r="L1188" s="81" t="str">
        <f>IFERROR(INDEX('Cost_Components'!$S$2:$S$28,MATCH(E1188,'Cost_Components'!$A$2:$A$28,0)),"")</f>
      </c>
      <c r="M1188" s="82" t="str">
        <f>IFERROR(INDEX('Cost_Components'!$L$2:$L$28,MATCH(E1188,'Cost_Components'!$A$2:$A$28,0)),"")</f>
      </c>
      <c r="N1188" s="83" t="str">
        <f>IFERROR(INDEX('Cost_Components'!$P$2:$P$28,MATCH(E1188,'Cost_Components'!$A$2:$A$28,0)),"")</f>
      </c>
      <c r="O1188" s="84" t="str">
        <f>AF1188*J1188</f>
      </c>
      <c r="P1188" s="85" t="str">
        <f>AG1188*J1188</f>
      </c>
      <c r="Q1188" s="86" t="str">
        <f>P1188*L1188*M1188*N1188</f>
      </c>
      <c r="R1188" s="87" t="str">
        <f>O1188*K1188*M1188*N1188</f>
      </c>
      <c r="S1188" s="88" t="str">
        <f>R1188-Q1188</f>
      </c>
      <c r="T1188" s="34" t="str">
        <f>IFERROR(INDEX('Cost_Components'!$R$2:$R$28,MATCH(E1188,'Cost_Components'!$A$2:$A$28,0)),"")</f>
      </c>
      <c r="U1188" s="89" t="str">
        <f>IFERROR(INDEX('Cost_Components'!$Q$2:$Q$28,MATCH(E1188,'Cost_Components'!$A$2:$A$28,0)),"")</f>
      </c>
      <c r="V1188" s="90" t="str">
        <f>1/(1+'Calculation_Assumptions'!$B$5)^(B1188-'Calculation_Assumptions'!$B$2)</f>
      </c>
      <c r="W1188" s="91" t="str">
        <f>Q1188*V1188</f>
      </c>
      <c r="X1188" s="92" t="str">
        <f>R1188*V1188</f>
      </c>
      <c r="Y1188" s="93" t="str">
        <f>S1188*V1188</f>
      </c>
      <c r="Z1188" s="94" t="str">
        <f>IFERROR(INDEX('Cost_Components'!$T$2:$T$28,MATCH(E1188,'Cost_Components'!$A$2:$A$28,0)),"")</f>
      </c>
      <c r="AA1188" s="95" t="str">
        <f>IFERROR(INDEX('Cost_Components'!$U$2:$U$28,MATCH(E1188,'Cost_Components'!$A$2:$A$28,0)),"")</f>
      </c>
      <c r="AB1188" s="96" t="str">
        <f>IFERROR(INDEX('Cost_Components'!$V$2:$V$28,MATCH(E1188,'Cost_Components'!$A$2:$A$28,0)),"")</f>
      </c>
      <c r="AC1188" s="97" t="str">
        <f>IFERROR(INDEX('Cost_Components'!$M$2:$M$28,MATCH(E1188,'Cost_Components'!$A$2:$A$28,0)),"")</f>
      </c>
      <c r="AD1188" s="98" t="str">
        <f>IFERROR(INDEX('Cost_Components'!$N$2:$N$28,MATCH(E1188,'Cost_Components'!$A$2:$A$28,0)),"")</f>
      </c>
      <c r="AE1188" s="34" t="str">
        <f>IFERROR(INDEX('Cost_Components'!$O$2:$O$28,MATCH(E1188,'Cost_Components'!$A$2:$A$28,0)),"")</f>
      </c>
      <c r="AF1188" s="99" t="n">
        <v>289082.012969138</v>
      </c>
      <c r="AG1188" s="100" t="n">
        <v>327581.176470429</v>
      </c>
      <c r="AH1188" s="101" t="str">
        <f>IF(H1188="shared-count-once",COUNTIFS($A$2:$A$1405,A1188,$B$2:$B$1405,B1188,$E$2:$E$1405,E1188),1)</f>
      </c>
      <c r="AI1188" s="102" t="n">
        <v>315525215.312548</v>
      </c>
      <c r="AJ1188" s="103" t="str">
        <f>IF(AI1188=0,"",Q1188/AI1188)</f>
      </c>
      <c r="AK1188" s="104" t="str">
        <f>IF(AI1188=0,"",R1188/AI1188)</f>
      </c>
      <c r="AL1188" s="105" t="str">
        <f>IF(AI1188=0,"",S1188/AI1188)</f>
      </c>
      <c r="AM1188" s="106" t="str">
        <f>IF(AI1188=0,"",Y1188/AI1188)</f>
      </c>
    </row>
    <row r="1189">
      <c r="A1189" t="s">
        <v>115</v>
      </c>
      <c r="B1189" s="73" t="n">
        <v>2042</v>
      </c>
      <c r="C1189" t="s">
        <v>256</v>
      </c>
      <c r="D1189" t="s">
        <v>221</v>
      </c>
      <c r="E1189" s="74" t="s">
        <v>344</v>
      </c>
      <c r="F1189" s="75" t="s">
        <v>345</v>
      </c>
      <c r="G1189" s="76" t="s">
        <v>257</v>
      </c>
      <c r="H1189" s="77" t="s">
        <v>240</v>
      </c>
      <c r="I1189" s="78" t="s">
        <v>215</v>
      </c>
      <c r="J1189" s="79" t="str">
        <f>IFERROR(INDEX('Cost_Components'!$K$2:$K$28,MATCH(E1189,'Cost_Components'!$A$2:$A$28,0)),"")</f>
      </c>
      <c r="K1189" s="80" t="str">
        <f>IF(OR(L1189="",Z1189="",AA1189="",AB1189=""),"",IF(B1189&lt;AA1189,L1189,IF(B1189&gt;AB1189,Z1189,L1189+(Z1189-L1189)*MIN(MAX((B1189-AA1189+1)/MAX(AB1189-AA1189+1,1),0),1))))</f>
      </c>
      <c r="L1189" s="81" t="str">
        <f>IFERROR(INDEX('Cost_Components'!$S$2:$S$28,MATCH(E1189,'Cost_Components'!$A$2:$A$28,0)),"")</f>
      </c>
      <c r="M1189" s="82" t="str">
        <f>IFERROR(INDEX('Cost_Components'!$L$2:$L$28,MATCH(E1189,'Cost_Components'!$A$2:$A$28,0)),"")</f>
      </c>
      <c r="N1189" s="83" t="str">
        <f>IFERROR(INDEX('Cost_Components'!$P$2:$P$28,MATCH(E1189,'Cost_Components'!$A$2:$A$28,0)),"")</f>
      </c>
      <c r="O1189" s="84" t="str">
        <f>AF1189*J1189</f>
      </c>
      <c r="P1189" s="85" t="str">
        <f>AG1189*J1189</f>
      </c>
      <c r="Q1189" s="86" t="str">
        <f>P1189*L1189*M1189*N1189</f>
      </c>
      <c r="R1189" s="87" t="str">
        <f>O1189*K1189*M1189*N1189</f>
      </c>
      <c r="S1189" s="88" t="str">
        <f>R1189-Q1189</f>
      </c>
      <c r="T1189" s="34" t="str">
        <f>IFERROR(INDEX('Cost_Components'!$R$2:$R$28,MATCH(E1189,'Cost_Components'!$A$2:$A$28,0)),"")</f>
      </c>
      <c r="U1189" s="89" t="str">
        <f>IFERROR(INDEX('Cost_Components'!$Q$2:$Q$28,MATCH(E1189,'Cost_Components'!$A$2:$A$28,0)),"")</f>
      </c>
      <c r="V1189" s="90" t="str">
        <f>1/(1+'Calculation_Assumptions'!$B$5)^(B1189-'Calculation_Assumptions'!$B$2)</f>
      </c>
      <c r="W1189" s="91" t="str">
        <f>Q1189*V1189</f>
      </c>
      <c r="X1189" s="92" t="str">
        <f>R1189*V1189</f>
      </c>
      <c r="Y1189" s="93" t="str">
        <f>S1189*V1189</f>
      </c>
      <c r="Z1189" s="94" t="str">
        <f>IFERROR(INDEX('Cost_Components'!$T$2:$T$28,MATCH(E1189,'Cost_Components'!$A$2:$A$28,0)),"")</f>
      </c>
      <c r="AA1189" s="95" t="str">
        <f>IFERROR(INDEX('Cost_Components'!$U$2:$U$28,MATCH(E1189,'Cost_Components'!$A$2:$A$28,0)),"")</f>
      </c>
      <c r="AB1189" s="96" t="str">
        <f>IFERROR(INDEX('Cost_Components'!$V$2:$V$28,MATCH(E1189,'Cost_Components'!$A$2:$A$28,0)),"")</f>
      </c>
      <c r="AC1189" s="97" t="str">
        <f>IFERROR(INDEX('Cost_Components'!$M$2:$M$28,MATCH(E1189,'Cost_Components'!$A$2:$A$28,0)),"")</f>
      </c>
      <c r="AD1189" s="98" t="str">
        <f>IFERROR(INDEX('Cost_Components'!$N$2:$N$28,MATCH(E1189,'Cost_Components'!$A$2:$A$28,0)),"")</f>
      </c>
      <c r="AE1189" s="34" t="str">
        <f>IFERROR(INDEX('Cost_Components'!$O$2:$O$28,MATCH(E1189,'Cost_Components'!$A$2:$A$28,0)),"")</f>
      </c>
      <c r="AF1189" s="99" t="n">
        <v>289586.930469916</v>
      </c>
      <c r="AG1189" s="100" t="n">
        <v>330252.006619993</v>
      </c>
      <c r="AH1189" s="101" t="str">
        <f>IF(H1189="shared-count-once",COUNTIFS($A$2:$A$1405,A1189,$B$2:$B$1405,B1189,$E$2:$E$1405,E1189),1)</f>
      </c>
      <c r="AI1189" s="102" t="n">
        <v>316707694.211882</v>
      </c>
      <c r="AJ1189" s="103" t="str">
        <f>IF(AI1189=0,"",Q1189/AI1189)</f>
      </c>
      <c r="AK1189" s="104" t="str">
        <f>IF(AI1189=0,"",R1189/AI1189)</f>
      </c>
      <c r="AL1189" s="105" t="str">
        <f>IF(AI1189=0,"",S1189/AI1189)</f>
      </c>
      <c r="AM1189" s="106" t="str">
        <f>IF(AI1189=0,"",Y1189/AI1189)</f>
      </c>
    </row>
    <row r="1190">
      <c r="A1190" t="s">
        <v>115</v>
      </c>
      <c r="B1190" s="73" t="n">
        <v>2043</v>
      </c>
      <c r="C1190" t="s">
        <v>256</v>
      </c>
      <c r="D1190" t="s">
        <v>221</v>
      </c>
      <c r="E1190" s="74" t="s">
        <v>344</v>
      </c>
      <c r="F1190" s="75" t="s">
        <v>345</v>
      </c>
      <c r="G1190" s="76" t="s">
        <v>257</v>
      </c>
      <c r="H1190" s="77" t="s">
        <v>240</v>
      </c>
      <c r="I1190" s="78" t="s">
        <v>215</v>
      </c>
      <c r="J1190" s="79" t="str">
        <f>IFERROR(INDEX('Cost_Components'!$K$2:$K$28,MATCH(E1190,'Cost_Components'!$A$2:$A$28,0)),"")</f>
      </c>
      <c r="K1190" s="80" t="str">
        <f>IF(OR(L1190="",Z1190="",AA1190="",AB1190=""),"",IF(B1190&lt;AA1190,L1190,IF(B1190&gt;AB1190,Z1190,L1190+(Z1190-L1190)*MIN(MAX((B1190-AA1190+1)/MAX(AB1190-AA1190+1,1),0),1))))</f>
      </c>
      <c r="L1190" s="81" t="str">
        <f>IFERROR(INDEX('Cost_Components'!$S$2:$S$28,MATCH(E1190,'Cost_Components'!$A$2:$A$28,0)),"")</f>
      </c>
      <c r="M1190" s="82" t="str">
        <f>IFERROR(INDEX('Cost_Components'!$L$2:$L$28,MATCH(E1190,'Cost_Components'!$A$2:$A$28,0)),"")</f>
      </c>
      <c r="N1190" s="83" t="str">
        <f>IFERROR(INDEX('Cost_Components'!$P$2:$P$28,MATCH(E1190,'Cost_Components'!$A$2:$A$28,0)),"")</f>
      </c>
      <c r="O1190" s="84" t="str">
        <f>AF1190*J1190</f>
      </c>
      <c r="P1190" s="85" t="str">
        <f>AG1190*J1190</f>
      </c>
      <c r="Q1190" s="86" t="str">
        <f>P1190*L1190*M1190*N1190</f>
      </c>
      <c r="R1190" s="87" t="str">
        <f>O1190*K1190*M1190*N1190</f>
      </c>
      <c r="S1190" s="88" t="str">
        <f>R1190-Q1190</f>
      </c>
      <c r="T1190" s="34" t="str">
        <f>IFERROR(INDEX('Cost_Components'!$R$2:$R$28,MATCH(E1190,'Cost_Components'!$A$2:$A$28,0)),"")</f>
      </c>
      <c r="U1190" s="89" t="str">
        <f>IFERROR(INDEX('Cost_Components'!$Q$2:$Q$28,MATCH(E1190,'Cost_Components'!$A$2:$A$28,0)),"")</f>
      </c>
      <c r="V1190" s="90" t="str">
        <f>1/(1+'Calculation_Assumptions'!$B$5)^(B1190-'Calculation_Assumptions'!$B$2)</f>
      </c>
      <c r="W1190" s="91" t="str">
        <f>Q1190*V1190</f>
      </c>
      <c r="X1190" s="92" t="str">
        <f>R1190*V1190</f>
      </c>
      <c r="Y1190" s="93" t="str">
        <f>S1190*V1190</f>
      </c>
      <c r="Z1190" s="94" t="str">
        <f>IFERROR(INDEX('Cost_Components'!$T$2:$T$28,MATCH(E1190,'Cost_Components'!$A$2:$A$28,0)),"")</f>
      </c>
      <c r="AA1190" s="95" t="str">
        <f>IFERROR(INDEX('Cost_Components'!$U$2:$U$28,MATCH(E1190,'Cost_Components'!$A$2:$A$28,0)),"")</f>
      </c>
      <c r="AB1190" s="96" t="str">
        <f>IFERROR(INDEX('Cost_Components'!$V$2:$V$28,MATCH(E1190,'Cost_Components'!$A$2:$A$28,0)),"")</f>
      </c>
      <c r="AC1190" s="97" t="str">
        <f>IFERROR(INDEX('Cost_Components'!$M$2:$M$28,MATCH(E1190,'Cost_Components'!$A$2:$A$28,0)),"")</f>
      </c>
      <c r="AD1190" s="98" t="str">
        <f>IFERROR(INDEX('Cost_Components'!$N$2:$N$28,MATCH(E1190,'Cost_Components'!$A$2:$A$28,0)),"")</f>
      </c>
      <c r="AE1190" s="34" t="str">
        <f>IFERROR(INDEX('Cost_Components'!$O$2:$O$28,MATCH(E1190,'Cost_Components'!$A$2:$A$28,0)),"")</f>
      </c>
      <c r="AF1190" s="99" t="n">
        <v>289454.329541337</v>
      </c>
      <c r="AG1190" s="100" t="n">
        <v>332164.4577088</v>
      </c>
      <c r="AH1190" s="101" t="str">
        <f>IF(H1190="shared-count-once",COUNTIFS($A$2:$A$1405,A1190,$B$2:$B$1405,B1190,$E$2:$E$1405,E1190),1)</f>
      </c>
      <c r="AI1190" s="102" t="n">
        <v>317814114.067152</v>
      </c>
      <c r="AJ1190" s="103" t="str">
        <f>IF(AI1190=0,"",Q1190/AI1190)</f>
      </c>
      <c r="AK1190" s="104" t="str">
        <f>IF(AI1190=0,"",R1190/AI1190)</f>
      </c>
      <c r="AL1190" s="105" t="str">
        <f>IF(AI1190=0,"",S1190/AI1190)</f>
      </c>
      <c r="AM1190" s="106" t="str">
        <f>IF(AI1190=0,"",Y1190/AI1190)</f>
      </c>
    </row>
    <row r="1191">
      <c r="A1191" t="s">
        <v>115</v>
      </c>
      <c r="B1191" s="73" t="n">
        <v>2044</v>
      </c>
      <c r="C1191" t="s">
        <v>256</v>
      </c>
      <c r="D1191" t="s">
        <v>221</v>
      </c>
      <c r="E1191" s="74" t="s">
        <v>344</v>
      </c>
      <c r="F1191" s="75" t="s">
        <v>345</v>
      </c>
      <c r="G1191" s="76" t="s">
        <v>257</v>
      </c>
      <c r="H1191" s="77" t="s">
        <v>240</v>
      </c>
      <c r="I1191" s="78" t="s">
        <v>215</v>
      </c>
      <c r="J1191" s="79" t="str">
        <f>IFERROR(INDEX('Cost_Components'!$K$2:$K$28,MATCH(E1191,'Cost_Components'!$A$2:$A$28,0)),"")</f>
      </c>
      <c r="K1191" s="80" t="str">
        <f>IF(OR(L1191="",Z1191="",AA1191="",AB1191=""),"",IF(B1191&lt;AA1191,L1191,IF(B1191&gt;AB1191,Z1191,L1191+(Z1191-L1191)*MIN(MAX((B1191-AA1191+1)/MAX(AB1191-AA1191+1,1),0),1))))</f>
      </c>
      <c r="L1191" s="81" t="str">
        <f>IFERROR(INDEX('Cost_Components'!$S$2:$S$28,MATCH(E1191,'Cost_Components'!$A$2:$A$28,0)),"")</f>
      </c>
      <c r="M1191" s="82" t="str">
        <f>IFERROR(INDEX('Cost_Components'!$L$2:$L$28,MATCH(E1191,'Cost_Components'!$A$2:$A$28,0)),"")</f>
      </c>
      <c r="N1191" s="83" t="str">
        <f>IFERROR(INDEX('Cost_Components'!$P$2:$P$28,MATCH(E1191,'Cost_Components'!$A$2:$A$28,0)),"")</f>
      </c>
      <c r="O1191" s="84" t="str">
        <f>AF1191*J1191</f>
      </c>
      <c r="P1191" s="85" t="str">
        <f>AG1191*J1191</f>
      </c>
      <c r="Q1191" s="86" t="str">
        <f>P1191*L1191*M1191*N1191</f>
      </c>
      <c r="R1191" s="87" t="str">
        <f>O1191*K1191*M1191*N1191</f>
      </c>
      <c r="S1191" s="88" t="str">
        <f>R1191-Q1191</f>
      </c>
      <c r="T1191" s="34" t="str">
        <f>IFERROR(INDEX('Cost_Components'!$R$2:$R$28,MATCH(E1191,'Cost_Components'!$A$2:$A$28,0)),"")</f>
      </c>
      <c r="U1191" s="89" t="str">
        <f>IFERROR(INDEX('Cost_Components'!$Q$2:$Q$28,MATCH(E1191,'Cost_Components'!$A$2:$A$28,0)),"")</f>
      </c>
      <c r="V1191" s="90" t="str">
        <f>1/(1+'Calculation_Assumptions'!$B$5)^(B1191-'Calculation_Assumptions'!$B$2)</f>
      </c>
      <c r="W1191" s="91" t="str">
        <f>Q1191*V1191</f>
      </c>
      <c r="X1191" s="92" t="str">
        <f>R1191*V1191</f>
      </c>
      <c r="Y1191" s="93" t="str">
        <f>S1191*V1191</f>
      </c>
      <c r="Z1191" s="94" t="str">
        <f>IFERROR(INDEX('Cost_Components'!$T$2:$T$28,MATCH(E1191,'Cost_Components'!$A$2:$A$28,0)),"")</f>
      </c>
      <c r="AA1191" s="95" t="str">
        <f>IFERROR(INDEX('Cost_Components'!$U$2:$U$28,MATCH(E1191,'Cost_Components'!$A$2:$A$28,0)),"")</f>
      </c>
      <c r="AB1191" s="96" t="str">
        <f>IFERROR(INDEX('Cost_Components'!$V$2:$V$28,MATCH(E1191,'Cost_Components'!$A$2:$A$28,0)),"")</f>
      </c>
      <c r="AC1191" s="97" t="str">
        <f>IFERROR(INDEX('Cost_Components'!$M$2:$M$28,MATCH(E1191,'Cost_Components'!$A$2:$A$28,0)),"")</f>
      </c>
      <c r="AD1191" s="98" t="str">
        <f>IFERROR(INDEX('Cost_Components'!$N$2:$N$28,MATCH(E1191,'Cost_Components'!$A$2:$A$28,0)),"")</f>
      </c>
      <c r="AE1191" s="34" t="str">
        <f>IFERROR(INDEX('Cost_Components'!$O$2:$O$28,MATCH(E1191,'Cost_Components'!$A$2:$A$28,0)),"")</f>
      </c>
      <c r="AF1191" s="99" t="n">
        <v>289393.381323291</v>
      </c>
      <c r="AG1191" s="100" t="n">
        <v>334139.32330374</v>
      </c>
      <c r="AH1191" s="101" t="str">
        <f>IF(H1191="shared-count-once",COUNTIFS($A$2:$A$1405,A1191,$B$2:$B$1405,B1191,$E$2:$E$1405,E1191),1)</f>
      </c>
      <c r="AI1191" s="102" t="n">
        <v>318840890.732156</v>
      </c>
      <c r="AJ1191" s="103" t="str">
        <f>IF(AI1191=0,"",Q1191/AI1191)</f>
      </c>
      <c r="AK1191" s="104" t="str">
        <f>IF(AI1191=0,"",R1191/AI1191)</f>
      </c>
      <c r="AL1191" s="105" t="str">
        <f>IF(AI1191=0,"",S1191/AI1191)</f>
      </c>
      <c r="AM1191" s="106" t="str">
        <f>IF(AI1191=0,"",Y1191/AI1191)</f>
      </c>
    </row>
    <row r="1192">
      <c r="A1192" t="s">
        <v>115</v>
      </c>
      <c r="B1192" s="73" t="n">
        <v>2045</v>
      </c>
      <c r="C1192" t="s">
        <v>256</v>
      </c>
      <c r="D1192" t="s">
        <v>221</v>
      </c>
      <c r="E1192" s="74" t="s">
        <v>344</v>
      </c>
      <c r="F1192" s="75" t="s">
        <v>345</v>
      </c>
      <c r="G1192" s="76" t="s">
        <v>257</v>
      </c>
      <c r="H1192" s="77" t="s">
        <v>240</v>
      </c>
      <c r="I1192" s="78" t="s">
        <v>215</v>
      </c>
      <c r="J1192" s="79" t="str">
        <f>IFERROR(INDEX('Cost_Components'!$K$2:$K$28,MATCH(E1192,'Cost_Components'!$A$2:$A$28,0)),"")</f>
      </c>
      <c r="K1192" s="80" t="str">
        <f>IF(OR(L1192="",Z1192="",AA1192="",AB1192=""),"",IF(B1192&lt;AA1192,L1192,IF(B1192&gt;AB1192,Z1192,L1192+(Z1192-L1192)*MIN(MAX((B1192-AA1192+1)/MAX(AB1192-AA1192+1,1),0),1))))</f>
      </c>
      <c r="L1192" s="81" t="str">
        <f>IFERROR(INDEX('Cost_Components'!$S$2:$S$28,MATCH(E1192,'Cost_Components'!$A$2:$A$28,0)),"")</f>
      </c>
      <c r="M1192" s="82" t="str">
        <f>IFERROR(INDEX('Cost_Components'!$L$2:$L$28,MATCH(E1192,'Cost_Components'!$A$2:$A$28,0)),"")</f>
      </c>
      <c r="N1192" s="83" t="str">
        <f>IFERROR(INDEX('Cost_Components'!$P$2:$P$28,MATCH(E1192,'Cost_Components'!$A$2:$A$28,0)),"")</f>
      </c>
      <c r="O1192" s="84" t="str">
        <f>AF1192*J1192</f>
      </c>
      <c r="P1192" s="85" t="str">
        <f>AG1192*J1192</f>
      </c>
      <c r="Q1192" s="86" t="str">
        <f>P1192*L1192*M1192*N1192</f>
      </c>
      <c r="R1192" s="87" t="str">
        <f>O1192*K1192*M1192*N1192</f>
      </c>
      <c r="S1192" s="88" t="str">
        <f>R1192-Q1192</f>
      </c>
      <c r="T1192" s="34" t="str">
        <f>IFERROR(INDEX('Cost_Components'!$R$2:$R$28,MATCH(E1192,'Cost_Components'!$A$2:$A$28,0)),"")</f>
      </c>
      <c r="U1192" s="89" t="str">
        <f>IFERROR(INDEX('Cost_Components'!$Q$2:$Q$28,MATCH(E1192,'Cost_Components'!$A$2:$A$28,0)),"")</f>
      </c>
      <c r="V1192" s="90" t="str">
        <f>1/(1+'Calculation_Assumptions'!$B$5)^(B1192-'Calculation_Assumptions'!$B$2)</f>
      </c>
      <c r="W1192" s="91" t="str">
        <f>Q1192*V1192</f>
      </c>
      <c r="X1192" s="92" t="str">
        <f>R1192*V1192</f>
      </c>
      <c r="Y1192" s="93" t="str">
        <f>S1192*V1192</f>
      </c>
      <c r="Z1192" s="94" t="str">
        <f>IFERROR(INDEX('Cost_Components'!$T$2:$T$28,MATCH(E1192,'Cost_Components'!$A$2:$A$28,0)),"")</f>
      </c>
      <c r="AA1192" s="95" t="str">
        <f>IFERROR(INDEX('Cost_Components'!$U$2:$U$28,MATCH(E1192,'Cost_Components'!$A$2:$A$28,0)),"")</f>
      </c>
      <c r="AB1192" s="96" t="str">
        <f>IFERROR(INDEX('Cost_Components'!$V$2:$V$28,MATCH(E1192,'Cost_Components'!$A$2:$A$28,0)),"")</f>
      </c>
      <c r="AC1192" s="97" t="str">
        <f>IFERROR(INDEX('Cost_Components'!$M$2:$M$28,MATCH(E1192,'Cost_Components'!$A$2:$A$28,0)),"")</f>
      </c>
      <c r="AD1192" s="98" t="str">
        <f>IFERROR(INDEX('Cost_Components'!$N$2:$N$28,MATCH(E1192,'Cost_Components'!$A$2:$A$28,0)),"")</f>
      </c>
      <c r="AE1192" s="34" t="str">
        <f>IFERROR(INDEX('Cost_Components'!$O$2:$O$28,MATCH(E1192,'Cost_Components'!$A$2:$A$28,0)),"")</f>
      </c>
      <c r="AF1192" s="99" t="n">
        <v>289432.809626447</v>
      </c>
      <c r="AG1192" s="100" t="n">
        <v>336192.277644293</v>
      </c>
      <c r="AH1192" s="101" t="str">
        <f>IF(H1192="shared-count-once",COUNTIFS($A$2:$A$1405,A1192,$B$2:$B$1405,B1192,$E$2:$E$1405,E1192),1)</f>
      </c>
      <c r="AI1192" s="102" t="n">
        <v>319784682.33108</v>
      </c>
      <c r="AJ1192" s="103" t="str">
        <f>IF(AI1192=0,"",Q1192/AI1192)</f>
      </c>
      <c r="AK1192" s="104" t="str">
        <f>IF(AI1192=0,"",R1192/AI1192)</f>
      </c>
      <c r="AL1192" s="105" t="str">
        <f>IF(AI1192=0,"",S1192/AI1192)</f>
      </c>
      <c r="AM1192" s="106" t="str">
        <f>IF(AI1192=0,"",Y1192/AI1192)</f>
      </c>
    </row>
    <row r="1193">
      <c r="A1193" t="s">
        <v>115</v>
      </c>
      <c r="B1193" s="73" t="n">
        <v>2046</v>
      </c>
      <c r="C1193" t="s">
        <v>256</v>
      </c>
      <c r="D1193" t="s">
        <v>221</v>
      </c>
      <c r="E1193" s="74" t="s">
        <v>344</v>
      </c>
      <c r="F1193" s="75" t="s">
        <v>345</v>
      </c>
      <c r="G1193" s="76" t="s">
        <v>257</v>
      </c>
      <c r="H1193" s="77" t="s">
        <v>240</v>
      </c>
      <c r="I1193" s="78" t="s">
        <v>215</v>
      </c>
      <c r="J1193" s="79" t="str">
        <f>IFERROR(INDEX('Cost_Components'!$K$2:$K$28,MATCH(E1193,'Cost_Components'!$A$2:$A$28,0)),"")</f>
      </c>
      <c r="K1193" s="80" t="str">
        <f>IF(OR(L1193="",Z1193="",AA1193="",AB1193=""),"",IF(B1193&lt;AA1193,L1193,IF(B1193&gt;AB1193,Z1193,L1193+(Z1193-L1193)*MIN(MAX((B1193-AA1193+1)/MAX(AB1193-AA1193+1,1),0),1))))</f>
      </c>
      <c r="L1193" s="81" t="str">
        <f>IFERROR(INDEX('Cost_Components'!$S$2:$S$28,MATCH(E1193,'Cost_Components'!$A$2:$A$28,0)),"")</f>
      </c>
      <c r="M1193" s="82" t="str">
        <f>IFERROR(INDEX('Cost_Components'!$L$2:$L$28,MATCH(E1193,'Cost_Components'!$A$2:$A$28,0)),"")</f>
      </c>
      <c r="N1193" s="83" t="str">
        <f>IFERROR(INDEX('Cost_Components'!$P$2:$P$28,MATCH(E1193,'Cost_Components'!$A$2:$A$28,0)),"")</f>
      </c>
      <c r="O1193" s="84" t="str">
        <f>AF1193*J1193</f>
      </c>
      <c r="P1193" s="85" t="str">
        <f>AG1193*J1193</f>
      </c>
      <c r="Q1193" s="86" t="str">
        <f>P1193*L1193*M1193*N1193</f>
      </c>
      <c r="R1193" s="87" t="str">
        <f>O1193*K1193*M1193*N1193</f>
      </c>
      <c r="S1193" s="88" t="str">
        <f>R1193-Q1193</f>
      </c>
      <c r="T1193" s="34" t="str">
        <f>IFERROR(INDEX('Cost_Components'!$R$2:$R$28,MATCH(E1193,'Cost_Components'!$A$2:$A$28,0)),"")</f>
      </c>
      <c r="U1193" s="89" t="str">
        <f>IFERROR(INDEX('Cost_Components'!$Q$2:$Q$28,MATCH(E1193,'Cost_Components'!$A$2:$A$28,0)),"")</f>
      </c>
      <c r="V1193" s="90" t="str">
        <f>1/(1+'Calculation_Assumptions'!$B$5)^(B1193-'Calculation_Assumptions'!$B$2)</f>
      </c>
      <c r="W1193" s="91" t="str">
        <f>Q1193*V1193</f>
      </c>
      <c r="X1193" s="92" t="str">
        <f>R1193*V1193</f>
      </c>
      <c r="Y1193" s="93" t="str">
        <f>S1193*V1193</f>
      </c>
      <c r="Z1193" s="94" t="str">
        <f>IFERROR(INDEX('Cost_Components'!$T$2:$T$28,MATCH(E1193,'Cost_Components'!$A$2:$A$28,0)),"")</f>
      </c>
      <c r="AA1193" s="95" t="str">
        <f>IFERROR(INDEX('Cost_Components'!$U$2:$U$28,MATCH(E1193,'Cost_Components'!$A$2:$A$28,0)),"")</f>
      </c>
      <c r="AB1193" s="96" t="str">
        <f>IFERROR(INDEX('Cost_Components'!$V$2:$V$28,MATCH(E1193,'Cost_Components'!$A$2:$A$28,0)),"")</f>
      </c>
      <c r="AC1193" s="97" t="str">
        <f>IFERROR(INDEX('Cost_Components'!$M$2:$M$28,MATCH(E1193,'Cost_Components'!$A$2:$A$28,0)),"")</f>
      </c>
      <c r="AD1193" s="98" t="str">
        <f>IFERROR(INDEX('Cost_Components'!$N$2:$N$28,MATCH(E1193,'Cost_Components'!$A$2:$A$28,0)),"")</f>
      </c>
      <c r="AE1193" s="34" t="str">
        <f>IFERROR(INDEX('Cost_Components'!$O$2:$O$28,MATCH(E1193,'Cost_Components'!$A$2:$A$28,0)),"")</f>
      </c>
      <c r="AF1193" s="99" t="n">
        <v>289523.448729609</v>
      </c>
      <c r="AG1193" s="100" t="n">
        <v>338277.746764371</v>
      </c>
      <c r="AH1193" s="101" t="str">
        <f>IF(H1193="shared-count-once",COUNTIFS($A$2:$A$1405,A1193,$B$2:$B$1405,B1193,$E$2:$E$1405,E1193),1)</f>
      </c>
      <c r="AI1193" s="102" t="n">
        <v>320645615.981408</v>
      </c>
      <c r="AJ1193" s="103" t="str">
        <f>IF(AI1193=0,"",Q1193/AI1193)</f>
      </c>
      <c r="AK1193" s="104" t="str">
        <f>IF(AI1193=0,"",R1193/AI1193)</f>
      </c>
      <c r="AL1193" s="105" t="str">
        <f>IF(AI1193=0,"",S1193/AI1193)</f>
      </c>
      <c r="AM1193" s="106" t="str">
        <f>IF(AI1193=0,"",Y1193/AI1193)</f>
      </c>
    </row>
    <row r="1194">
      <c r="A1194" t="s">
        <v>115</v>
      </c>
      <c r="B1194" s="73" t="n">
        <v>2047</v>
      </c>
      <c r="C1194" t="s">
        <v>256</v>
      </c>
      <c r="D1194" t="s">
        <v>221</v>
      </c>
      <c r="E1194" s="74" t="s">
        <v>344</v>
      </c>
      <c r="F1194" s="75" t="s">
        <v>345</v>
      </c>
      <c r="G1194" s="76" t="s">
        <v>257</v>
      </c>
      <c r="H1194" s="77" t="s">
        <v>240</v>
      </c>
      <c r="I1194" s="78" t="s">
        <v>215</v>
      </c>
      <c r="J1194" s="79" t="str">
        <f>IFERROR(INDEX('Cost_Components'!$K$2:$K$28,MATCH(E1194,'Cost_Components'!$A$2:$A$28,0)),"")</f>
      </c>
      <c r="K1194" s="80" t="str">
        <f>IF(OR(L1194="",Z1194="",AA1194="",AB1194=""),"",IF(B1194&lt;AA1194,L1194,IF(B1194&gt;AB1194,Z1194,L1194+(Z1194-L1194)*MIN(MAX((B1194-AA1194+1)/MAX(AB1194-AA1194+1,1),0),1))))</f>
      </c>
      <c r="L1194" s="81" t="str">
        <f>IFERROR(INDEX('Cost_Components'!$S$2:$S$28,MATCH(E1194,'Cost_Components'!$A$2:$A$28,0)),"")</f>
      </c>
      <c r="M1194" s="82" t="str">
        <f>IFERROR(INDEX('Cost_Components'!$L$2:$L$28,MATCH(E1194,'Cost_Components'!$A$2:$A$28,0)),"")</f>
      </c>
      <c r="N1194" s="83" t="str">
        <f>IFERROR(INDEX('Cost_Components'!$P$2:$P$28,MATCH(E1194,'Cost_Components'!$A$2:$A$28,0)),"")</f>
      </c>
      <c r="O1194" s="84" t="str">
        <f>AF1194*J1194</f>
      </c>
      <c r="P1194" s="85" t="str">
        <f>AG1194*J1194</f>
      </c>
      <c r="Q1194" s="86" t="str">
        <f>P1194*L1194*M1194*N1194</f>
      </c>
      <c r="R1194" s="87" t="str">
        <f>O1194*K1194*M1194*N1194</f>
      </c>
      <c r="S1194" s="88" t="str">
        <f>R1194-Q1194</f>
      </c>
      <c r="T1194" s="34" t="str">
        <f>IFERROR(INDEX('Cost_Components'!$R$2:$R$28,MATCH(E1194,'Cost_Components'!$A$2:$A$28,0)),"")</f>
      </c>
      <c r="U1194" s="89" t="str">
        <f>IFERROR(INDEX('Cost_Components'!$Q$2:$Q$28,MATCH(E1194,'Cost_Components'!$A$2:$A$28,0)),"")</f>
      </c>
      <c r="V1194" s="90" t="str">
        <f>1/(1+'Calculation_Assumptions'!$B$5)^(B1194-'Calculation_Assumptions'!$B$2)</f>
      </c>
      <c r="W1194" s="91" t="str">
        <f>Q1194*V1194</f>
      </c>
      <c r="X1194" s="92" t="str">
        <f>R1194*V1194</f>
      </c>
      <c r="Y1194" s="93" t="str">
        <f>S1194*V1194</f>
      </c>
      <c r="Z1194" s="94" t="str">
        <f>IFERROR(INDEX('Cost_Components'!$T$2:$T$28,MATCH(E1194,'Cost_Components'!$A$2:$A$28,0)),"")</f>
      </c>
      <c r="AA1194" s="95" t="str">
        <f>IFERROR(INDEX('Cost_Components'!$U$2:$U$28,MATCH(E1194,'Cost_Components'!$A$2:$A$28,0)),"")</f>
      </c>
      <c r="AB1194" s="96" t="str">
        <f>IFERROR(INDEX('Cost_Components'!$V$2:$V$28,MATCH(E1194,'Cost_Components'!$A$2:$A$28,0)),"")</f>
      </c>
      <c r="AC1194" s="97" t="str">
        <f>IFERROR(INDEX('Cost_Components'!$M$2:$M$28,MATCH(E1194,'Cost_Components'!$A$2:$A$28,0)),"")</f>
      </c>
      <c r="AD1194" s="98" t="str">
        <f>IFERROR(INDEX('Cost_Components'!$N$2:$N$28,MATCH(E1194,'Cost_Components'!$A$2:$A$28,0)),"")</f>
      </c>
      <c r="AE1194" s="34" t="str">
        <f>IFERROR(INDEX('Cost_Components'!$O$2:$O$28,MATCH(E1194,'Cost_Components'!$A$2:$A$28,0)),"")</f>
      </c>
      <c r="AF1194" s="99" t="n">
        <v>289219.964301823</v>
      </c>
      <c r="AG1194" s="100" t="n">
        <v>339890.340201461</v>
      </c>
      <c r="AH1194" s="101" t="str">
        <f>IF(H1194="shared-count-once",COUNTIFS($A$2:$A$1405,A1194,$B$2:$B$1405,B1194,$E$2:$E$1405,E1194),1)</f>
      </c>
      <c r="AI1194" s="102" t="n">
        <v>321429520.522875</v>
      </c>
      <c r="AJ1194" s="103" t="str">
        <f>IF(AI1194=0,"",Q1194/AI1194)</f>
      </c>
      <c r="AK1194" s="104" t="str">
        <f>IF(AI1194=0,"",R1194/AI1194)</f>
      </c>
      <c r="AL1194" s="105" t="str">
        <f>IF(AI1194=0,"",S1194/AI1194)</f>
      </c>
      <c r="AM1194" s="106" t="str">
        <f>IF(AI1194=0,"",Y1194/AI1194)</f>
      </c>
    </row>
    <row r="1195">
      <c r="A1195" t="s">
        <v>115</v>
      </c>
      <c r="B1195" s="73" t="n">
        <v>2048</v>
      </c>
      <c r="C1195" t="s">
        <v>256</v>
      </c>
      <c r="D1195" t="s">
        <v>221</v>
      </c>
      <c r="E1195" s="74" t="s">
        <v>344</v>
      </c>
      <c r="F1195" s="75" t="s">
        <v>345</v>
      </c>
      <c r="G1195" s="76" t="s">
        <v>257</v>
      </c>
      <c r="H1195" s="77" t="s">
        <v>240</v>
      </c>
      <c r="I1195" s="78" t="s">
        <v>215</v>
      </c>
      <c r="J1195" s="79" t="str">
        <f>IFERROR(INDEX('Cost_Components'!$K$2:$K$28,MATCH(E1195,'Cost_Components'!$A$2:$A$28,0)),"")</f>
      </c>
      <c r="K1195" s="80" t="str">
        <f>IF(OR(L1195="",Z1195="",AA1195="",AB1195=""),"",IF(B1195&lt;AA1195,L1195,IF(B1195&gt;AB1195,Z1195,L1195+(Z1195-L1195)*MIN(MAX((B1195-AA1195+1)/MAX(AB1195-AA1195+1,1),0),1))))</f>
      </c>
      <c r="L1195" s="81" t="str">
        <f>IFERROR(INDEX('Cost_Components'!$S$2:$S$28,MATCH(E1195,'Cost_Components'!$A$2:$A$28,0)),"")</f>
      </c>
      <c r="M1195" s="82" t="str">
        <f>IFERROR(INDEX('Cost_Components'!$L$2:$L$28,MATCH(E1195,'Cost_Components'!$A$2:$A$28,0)),"")</f>
      </c>
      <c r="N1195" s="83" t="str">
        <f>IFERROR(INDEX('Cost_Components'!$P$2:$P$28,MATCH(E1195,'Cost_Components'!$A$2:$A$28,0)),"")</f>
      </c>
      <c r="O1195" s="84" t="str">
        <f>AF1195*J1195</f>
      </c>
      <c r="P1195" s="85" t="str">
        <f>AG1195*J1195</f>
      </c>
      <c r="Q1195" s="86" t="str">
        <f>P1195*L1195*M1195*N1195</f>
      </c>
      <c r="R1195" s="87" t="str">
        <f>O1195*K1195*M1195*N1195</f>
      </c>
      <c r="S1195" s="88" t="str">
        <f>R1195-Q1195</f>
      </c>
      <c r="T1195" s="34" t="str">
        <f>IFERROR(INDEX('Cost_Components'!$R$2:$R$28,MATCH(E1195,'Cost_Components'!$A$2:$A$28,0)),"")</f>
      </c>
      <c r="U1195" s="89" t="str">
        <f>IFERROR(INDEX('Cost_Components'!$Q$2:$Q$28,MATCH(E1195,'Cost_Components'!$A$2:$A$28,0)),"")</f>
      </c>
      <c r="V1195" s="90" t="str">
        <f>1/(1+'Calculation_Assumptions'!$B$5)^(B1195-'Calculation_Assumptions'!$B$2)</f>
      </c>
      <c r="W1195" s="91" t="str">
        <f>Q1195*V1195</f>
      </c>
      <c r="X1195" s="92" t="str">
        <f>R1195*V1195</f>
      </c>
      <c r="Y1195" s="93" t="str">
        <f>S1195*V1195</f>
      </c>
      <c r="Z1195" s="94" t="str">
        <f>IFERROR(INDEX('Cost_Components'!$T$2:$T$28,MATCH(E1195,'Cost_Components'!$A$2:$A$28,0)),"")</f>
      </c>
      <c r="AA1195" s="95" t="str">
        <f>IFERROR(INDEX('Cost_Components'!$U$2:$U$28,MATCH(E1195,'Cost_Components'!$A$2:$A$28,0)),"")</f>
      </c>
      <c r="AB1195" s="96" t="str">
        <f>IFERROR(INDEX('Cost_Components'!$V$2:$V$28,MATCH(E1195,'Cost_Components'!$A$2:$A$28,0)),"")</f>
      </c>
      <c r="AC1195" s="97" t="str">
        <f>IFERROR(INDEX('Cost_Components'!$M$2:$M$28,MATCH(E1195,'Cost_Components'!$A$2:$A$28,0)),"")</f>
      </c>
      <c r="AD1195" s="98" t="str">
        <f>IFERROR(INDEX('Cost_Components'!$N$2:$N$28,MATCH(E1195,'Cost_Components'!$A$2:$A$28,0)),"")</f>
      </c>
      <c r="AE1195" s="34" t="str">
        <f>IFERROR(INDEX('Cost_Components'!$O$2:$O$28,MATCH(E1195,'Cost_Components'!$A$2:$A$28,0)),"")</f>
      </c>
      <c r="AF1195" s="99" t="n">
        <v>288470.238462381</v>
      </c>
      <c r="AG1195" s="100" t="n">
        <v>340875.242966533</v>
      </c>
      <c r="AH1195" s="101" t="str">
        <f>IF(H1195="shared-count-once",COUNTIFS($A$2:$A$1405,A1195,$B$2:$B$1405,B1195,$E$2:$E$1405,E1195),1)</f>
      </c>
      <c r="AI1195" s="102" t="n">
        <v>322136832.260161</v>
      </c>
      <c r="AJ1195" s="103" t="str">
        <f>IF(AI1195=0,"",Q1195/AI1195)</f>
      </c>
      <c r="AK1195" s="104" t="str">
        <f>IF(AI1195=0,"",R1195/AI1195)</f>
      </c>
      <c r="AL1195" s="105" t="str">
        <f>IF(AI1195=0,"",S1195/AI1195)</f>
      </c>
      <c r="AM1195" s="106" t="str">
        <f>IF(AI1195=0,"",Y1195/AI1195)</f>
      </c>
    </row>
    <row r="1196">
      <c r="A1196" t="s">
        <v>115</v>
      </c>
      <c r="B1196" s="73" t="n">
        <v>2049</v>
      </c>
      <c r="C1196" t="s">
        <v>256</v>
      </c>
      <c r="D1196" t="s">
        <v>221</v>
      </c>
      <c r="E1196" s="74" t="s">
        <v>344</v>
      </c>
      <c r="F1196" s="75" t="s">
        <v>345</v>
      </c>
      <c r="G1196" s="76" t="s">
        <v>257</v>
      </c>
      <c r="H1196" s="77" t="s">
        <v>240</v>
      </c>
      <c r="I1196" s="78" t="s">
        <v>215</v>
      </c>
      <c r="J1196" s="79" t="str">
        <f>IFERROR(INDEX('Cost_Components'!$K$2:$K$28,MATCH(E1196,'Cost_Components'!$A$2:$A$28,0)),"")</f>
      </c>
      <c r="K1196" s="80" t="str">
        <f>IF(OR(L1196="",Z1196="",AA1196="",AB1196=""),"",IF(B1196&lt;AA1196,L1196,IF(B1196&gt;AB1196,Z1196,L1196+(Z1196-L1196)*MIN(MAX((B1196-AA1196+1)/MAX(AB1196-AA1196+1,1),0),1))))</f>
      </c>
      <c r="L1196" s="81" t="str">
        <f>IFERROR(INDEX('Cost_Components'!$S$2:$S$28,MATCH(E1196,'Cost_Components'!$A$2:$A$28,0)),"")</f>
      </c>
      <c r="M1196" s="82" t="str">
        <f>IFERROR(INDEX('Cost_Components'!$L$2:$L$28,MATCH(E1196,'Cost_Components'!$A$2:$A$28,0)),"")</f>
      </c>
      <c r="N1196" s="83" t="str">
        <f>IFERROR(INDEX('Cost_Components'!$P$2:$P$28,MATCH(E1196,'Cost_Components'!$A$2:$A$28,0)),"")</f>
      </c>
      <c r="O1196" s="84" t="str">
        <f>AF1196*J1196</f>
      </c>
      <c r="P1196" s="85" t="str">
        <f>AG1196*J1196</f>
      </c>
      <c r="Q1196" s="86" t="str">
        <f>P1196*L1196*M1196*N1196</f>
      </c>
      <c r="R1196" s="87" t="str">
        <f>O1196*K1196*M1196*N1196</f>
      </c>
      <c r="S1196" s="88" t="str">
        <f>R1196-Q1196</f>
      </c>
      <c r="T1196" s="34" t="str">
        <f>IFERROR(INDEX('Cost_Components'!$R$2:$R$28,MATCH(E1196,'Cost_Components'!$A$2:$A$28,0)),"")</f>
      </c>
      <c r="U1196" s="89" t="str">
        <f>IFERROR(INDEX('Cost_Components'!$Q$2:$Q$28,MATCH(E1196,'Cost_Components'!$A$2:$A$28,0)),"")</f>
      </c>
      <c r="V1196" s="90" t="str">
        <f>1/(1+'Calculation_Assumptions'!$B$5)^(B1196-'Calculation_Assumptions'!$B$2)</f>
      </c>
      <c r="W1196" s="91" t="str">
        <f>Q1196*V1196</f>
      </c>
      <c r="X1196" s="92" t="str">
        <f>R1196*V1196</f>
      </c>
      <c r="Y1196" s="93" t="str">
        <f>S1196*V1196</f>
      </c>
      <c r="Z1196" s="94" t="str">
        <f>IFERROR(INDEX('Cost_Components'!$T$2:$T$28,MATCH(E1196,'Cost_Components'!$A$2:$A$28,0)),"")</f>
      </c>
      <c r="AA1196" s="95" t="str">
        <f>IFERROR(INDEX('Cost_Components'!$U$2:$U$28,MATCH(E1196,'Cost_Components'!$A$2:$A$28,0)),"")</f>
      </c>
      <c r="AB1196" s="96" t="str">
        <f>IFERROR(INDEX('Cost_Components'!$V$2:$V$28,MATCH(E1196,'Cost_Components'!$A$2:$A$28,0)),"")</f>
      </c>
      <c r="AC1196" s="97" t="str">
        <f>IFERROR(INDEX('Cost_Components'!$M$2:$M$28,MATCH(E1196,'Cost_Components'!$A$2:$A$28,0)),"")</f>
      </c>
      <c r="AD1196" s="98" t="str">
        <f>IFERROR(INDEX('Cost_Components'!$N$2:$N$28,MATCH(E1196,'Cost_Components'!$A$2:$A$28,0)),"")</f>
      </c>
      <c r="AE1196" s="34" t="str">
        <f>IFERROR(INDEX('Cost_Components'!$O$2:$O$28,MATCH(E1196,'Cost_Components'!$A$2:$A$28,0)),"")</f>
      </c>
      <c r="AF1196" s="99" t="n">
        <v>287967.535174513</v>
      </c>
      <c r="AG1196" s="100" t="n">
        <v>342133.686918172</v>
      </c>
      <c r="AH1196" s="101" t="str">
        <f>IF(H1196="shared-count-once",COUNTIFS($A$2:$A$1405,A1196,$B$2:$B$1405,B1196,$E$2:$E$1405,E1196),1)</f>
      </c>
      <c r="AI1196" s="102" t="n">
        <v>322765819.752681</v>
      </c>
      <c r="AJ1196" s="103" t="str">
        <f>IF(AI1196=0,"",Q1196/AI1196)</f>
      </c>
      <c r="AK1196" s="104" t="str">
        <f>IF(AI1196=0,"",R1196/AI1196)</f>
      </c>
      <c r="AL1196" s="105" t="str">
        <f>IF(AI1196=0,"",S1196/AI1196)</f>
      </c>
      <c r="AM1196" s="106" t="str">
        <f>IF(AI1196=0,"",Y1196/AI1196)</f>
      </c>
    </row>
    <row r="1197">
      <c r="A1197" t="s">
        <v>115</v>
      </c>
      <c r="B1197" s="73" t="n">
        <v>2050</v>
      </c>
      <c r="C1197" t="s">
        <v>256</v>
      </c>
      <c r="D1197" t="s">
        <v>221</v>
      </c>
      <c r="E1197" s="74" t="s">
        <v>344</v>
      </c>
      <c r="F1197" s="75" t="s">
        <v>345</v>
      </c>
      <c r="G1197" s="76" t="s">
        <v>257</v>
      </c>
      <c r="H1197" s="77" t="s">
        <v>240</v>
      </c>
      <c r="I1197" s="78" t="s">
        <v>215</v>
      </c>
      <c r="J1197" s="79" t="str">
        <f>IFERROR(INDEX('Cost_Components'!$K$2:$K$28,MATCH(E1197,'Cost_Components'!$A$2:$A$28,0)),"")</f>
      </c>
      <c r="K1197" s="80" t="str">
        <f>IF(OR(L1197="",Z1197="",AA1197="",AB1197=""),"",IF(B1197&lt;AA1197,L1197,IF(B1197&gt;AB1197,Z1197,L1197+(Z1197-L1197)*MIN(MAX((B1197-AA1197+1)/MAX(AB1197-AA1197+1,1),0),1))))</f>
      </c>
      <c r="L1197" s="81" t="str">
        <f>IFERROR(INDEX('Cost_Components'!$S$2:$S$28,MATCH(E1197,'Cost_Components'!$A$2:$A$28,0)),"")</f>
      </c>
      <c r="M1197" s="82" t="str">
        <f>IFERROR(INDEX('Cost_Components'!$L$2:$L$28,MATCH(E1197,'Cost_Components'!$A$2:$A$28,0)),"")</f>
      </c>
      <c r="N1197" s="83" t="str">
        <f>IFERROR(INDEX('Cost_Components'!$P$2:$P$28,MATCH(E1197,'Cost_Components'!$A$2:$A$28,0)),"")</f>
      </c>
      <c r="O1197" s="84" t="str">
        <f>AF1197*J1197</f>
      </c>
      <c r="P1197" s="85" t="str">
        <f>AG1197*J1197</f>
      </c>
      <c r="Q1197" s="86" t="str">
        <f>P1197*L1197*M1197*N1197</f>
      </c>
      <c r="R1197" s="87" t="str">
        <f>O1197*K1197*M1197*N1197</f>
      </c>
      <c r="S1197" s="88" t="str">
        <f>R1197-Q1197</f>
      </c>
      <c r="T1197" s="34" t="str">
        <f>IFERROR(INDEX('Cost_Components'!$R$2:$R$28,MATCH(E1197,'Cost_Components'!$A$2:$A$28,0)),"")</f>
      </c>
      <c r="U1197" s="89" t="str">
        <f>IFERROR(INDEX('Cost_Components'!$Q$2:$Q$28,MATCH(E1197,'Cost_Components'!$A$2:$A$28,0)),"")</f>
      </c>
      <c r="V1197" s="90" t="str">
        <f>1/(1+'Calculation_Assumptions'!$B$5)^(B1197-'Calculation_Assumptions'!$B$2)</f>
      </c>
      <c r="W1197" s="91" t="str">
        <f>Q1197*V1197</f>
      </c>
      <c r="X1197" s="92" t="str">
        <f>R1197*V1197</f>
      </c>
      <c r="Y1197" s="93" t="str">
        <f>S1197*V1197</f>
      </c>
      <c r="Z1197" s="94" t="str">
        <f>IFERROR(INDEX('Cost_Components'!$T$2:$T$28,MATCH(E1197,'Cost_Components'!$A$2:$A$28,0)),"")</f>
      </c>
      <c r="AA1197" s="95" t="str">
        <f>IFERROR(INDEX('Cost_Components'!$U$2:$U$28,MATCH(E1197,'Cost_Components'!$A$2:$A$28,0)),"")</f>
      </c>
      <c r="AB1197" s="96" t="str">
        <f>IFERROR(INDEX('Cost_Components'!$V$2:$V$28,MATCH(E1197,'Cost_Components'!$A$2:$A$28,0)),"")</f>
      </c>
      <c r="AC1197" s="97" t="str">
        <f>IFERROR(INDEX('Cost_Components'!$M$2:$M$28,MATCH(E1197,'Cost_Components'!$A$2:$A$28,0)),"")</f>
      </c>
      <c r="AD1197" s="98" t="str">
        <f>IFERROR(INDEX('Cost_Components'!$N$2:$N$28,MATCH(E1197,'Cost_Components'!$A$2:$A$28,0)),"")</f>
      </c>
      <c r="AE1197" s="34" t="str">
        <f>IFERROR(INDEX('Cost_Components'!$O$2:$O$28,MATCH(E1197,'Cost_Components'!$A$2:$A$28,0)),"")</f>
      </c>
      <c r="AF1197" s="99" t="n">
        <v>287469.942917961</v>
      </c>
      <c r="AG1197" s="100" t="n">
        <v>343350.422135702</v>
      </c>
      <c r="AH1197" s="101" t="str">
        <f>IF(H1197="shared-count-once",COUNTIFS($A$2:$A$1405,A1197,$B$2:$B$1405,B1197,$E$2:$E$1405,E1197),1)</f>
      </c>
      <c r="AI1197" s="102" t="n">
        <v>323312042.563285</v>
      </c>
      <c r="AJ1197" s="103" t="str">
        <f>IF(AI1197=0,"",Q1197/AI1197)</f>
      </c>
      <c r="AK1197" s="104" t="str">
        <f>IF(AI1197=0,"",R1197/AI1197)</f>
      </c>
      <c r="AL1197" s="105" t="str">
        <f>IF(AI1197=0,"",S1197/AI1197)</f>
      </c>
      <c r="AM1197" s="106" t="str">
        <f>IF(AI1197=0,"",Y1197/AI1197)</f>
      </c>
    </row>
    <row r="1198">
      <c r="A1198" t="s">
        <v>115</v>
      </c>
      <c r="B1198" s="73" t="n">
        <v>2025</v>
      </c>
      <c r="C1198" t="s">
        <v>256</v>
      </c>
      <c r="D1198" t="s">
        <v>221</v>
      </c>
      <c r="E1198" s="74" t="s">
        <v>346</v>
      </c>
      <c r="F1198" s="75" t="s">
        <v>347</v>
      </c>
      <c r="G1198" s="76" t="s">
        <v>257</v>
      </c>
      <c r="H1198" s="77" t="s">
        <v>240</v>
      </c>
      <c r="I1198" s="78" t="s">
        <v>304</v>
      </c>
      <c r="J1198" s="79" t="str">
        <f>IFERROR(INDEX('Cost_Components'!$K$2:$K$28,MATCH(E1198,'Cost_Components'!$A$2:$A$28,0)),"")</f>
      </c>
      <c r="K1198" s="80" t="str">
        <f>IF(OR(L1198="",Z1198="",AA1198="",AB1198=""),"",IF(B1198&lt;AA1198,L1198,IF(B1198&gt;AB1198,Z1198,L1198+(Z1198-L1198)*MIN(MAX((B1198-AA1198+1)/MAX(AB1198-AA1198+1,1),0),1))))</f>
      </c>
      <c r="L1198" s="81" t="str">
        <f>IFERROR(INDEX('Cost_Components'!$S$2:$S$28,MATCH(E1198,'Cost_Components'!$A$2:$A$28,0)),"")</f>
      </c>
      <c r="M1198" s="82" t="str">
        <f>IFERROR(INDEX('Cost_Components'!$L$2:$L$28,MATCH(E1198,'Cost_Components'!$A$2:$A$28,0)),"")</f>
      </c>
      <c r="N1198" s="83" t="str">
        <f>IFERROR(INDEX('Cost_Components'!$P$2:$P$28,MATCH(E1198,'Cost_Components'!$A$2:$A$28,0)),"")</f>
      </c>
      <c r="O1198" s="84" t="str">
        <f>AF1198*J1198</f>
      </c>
      <c r="P1198" s="85" t="str">
        <f>AG1198*J1198</f>
      </c>
      <c r="Q1198" s="86" t="str">
        <f>P1198*L1198*M1198*N1198</f>
      </c>
      <c r="R1198" s="87" t="str">
        <f>O1198*K1198*M1198*N1198</f>
      </c>
      <c r="S1198" s="88" t="str">
        <f>R1198-Q1198</f>
      </c>
      <c r="T1198" s="34" t="str">
        <f>IFERROR(INDEX('Cost_Components'!$R$2:$R$28,MATCH(E1198,'Cost_Components'!$A$2:$A$28,0)),"")</f>
      </c>
      <c r="U1198" s="89" t="str">
        <f>IFERROR(INDEX('Cost_Components'!$Q$2:$Q$28,MATCH(E1198,'Cost_Components'!$A$2:$A$28,0)),"")</f>
      </c>
      <c r="V1198" s="90" t="str">
        <f>1/(1+'Calculation_Assumptions'!$B$5)^(B1198-'Calculation_Assumptions'!$B$2)</f>
      </c>
      <c r="W1198" s="91" t="str">
        <f>Q1198*V1198</f>
      </c>
      <c r="X1198" s="92" t="str">
        <f>R1198*V1198</f>
      </c>
      <c r="Y1198" s="93" t="str">
        <f>S1198*V1198</f>
      </c>
      <c r="Z1198" s="94" t="str">
        <f>IFERROR(INDEX('Cost_Components'!$T$2:$T$28,MATCH(E1198,'Cost_Components'!$A$2:$A$28,0)),"")</f>
      </c>
      <c r="AA1198" s="95" t="str">
        <f>IFERROR(INDEX('Cost_Components'!$U$2:$U$28,MATCH(E1198,'Cost_Components'!$A$2:$A$28,0)),"")</f>
      </c>
      <c r="AB1198" s="96" t="str">
        <f>IFERROR(INDEX('Cost_Components'!$V$2:$V$28,MATCH(E1198,'Cost_Components'!$A$2:$A$28,0)),"")</f>
      </c>
      <c r="AC1198" s="97" t="str">
        <f>IFERROR(INDEX('Cost_Components'!$M$2:$M$28,MATCH(E1198,'Cost_Components'!$A$2:$A$28,0)),"")</f>
      </c>
      <c r="AD1198" s="98" t="str">
        <f>IFERROR(INDEX('Cost_Components'!$N$2:$N$28,MATCH(E1198,'Cost_Components'!$A$2:$A$28,0)),"")</f>
      </c>
      <c r="AE1198" s="34" t="str">
        <f>IFERROR(INDEX('Cost_Components'!$O$2:$O$28,MATCH(E1198,'Cost_Components'!$A$2:$A$28,0)),"")</f>
      </c>
      <c r="AF1198" s="99" t="n">
        <v>989685.49967442</v>
      </c>
      <c r="AG1198" s="100" t="n">
        <v>991698.786123661</v>
      </c>
      <c r="AH1198" s="101" t="str">
        <f>IF(H1198="shared-count-once",COUNTIFS($A$2:$A$1405,A1198,$B$2:$B$1405,B1198,$E$2:$E$1405,E1198),1)</f>
      </c>
      <c r="AI1198" s="102" t="n">
        <v>288391907.644456</v>
      </c>
      <c r="AJ1198" s="103" t="str">
        <f>IF(AI1198=0,"",Q1198/AI1198)</f>
      </c>
      <c r="AK1198" s="104" t="str">
        <f>IF(AI1198=0,"",R1198/AI1198)</f>
      </c>
      <c r="AL1198" s="105" t="str">
        <f>IF(AI1198=0,"",S1198/AI1198)</f>
      </c>
      <c r="AM1198" s="106" t="str">
        <f>IF(AI1198=0,"",Y1198/AI1198)</f>
      </c>
    </row>
    <row r="1199">
      <c r="A1199" t="s">
        <v>115</v>
      </c>
      <c r="B1199" s="73" t="n">
        <v>2026</v>
      </c>
      <c r="C1199" t="s">
        <v>256</v>
      </c>
      <c r="D1199" t="s">
        <v>221</v>
      </c>
      <c r="E1199" s="74" t="s">
        <v>346</v>
      </c>
      <c r="F1199" s="75" t="s">
        <v>347</v>
      </c>
      <c r="G1199" s="76" t="s">
        <v>257</v>
      </c>
      <c r="H1199" s="77" t="s">
        <v>240</v>
      </c>
      <c r="I1199" s="78" t="s">
        <v>304</v>
      </c>
      <c r="J1199" s="79" t="str">
        <f>IFERROR(INDEX('Cost_Components'!$K$2:$K$28,MATCH(E1199,'Cost_Components'!$A$2:$A$28,0)),"")</f>
      </c>
      <c r="K1199" s="80" t="str">
        <f>IF(OR(L1199="",Z1199="",AA1199="",AB1199=""),"",IF(B1199&lt;AA1199,L1199,IF(B1199&gt;AB1199,Z1199,L1199+(Z1199-L1199)*MIN(MAX((B1199-AA1199+1)/MAX(AB1199-AA1199+1,1),0),1))))</f>
      </c>
      <c r="L1199" s="81" t="str">
        <f>IFERROR(INDEX('Cost_Components'!$S$2:$S$28,MATCH(E1199,'Cost_Components'!$A$2:$A$28,0)),"")</f>
      </c>
      <c r="M1199" s="82" t="str">
        <f>IFERROR(INDEX('Cost_Components'!$L$2:$L$28,MATCH(E1199,'Cost_Components'!$A$2:$A$28,0)),"")</f>
      </c>
      <c r="N1199" s="83" t="str">
        <f>IFERROR(INDEX('Cost_Components'!$P$2:$P$28,MATCH(E1199,'Cost_Components'!$A$2:$A$28,0)),"")</f>
      </c>
      <c r="O1199" s="84" t="str">
        <f>AF1199*J1199</f>
      </c>
      <c r="P1199" s="85" t="str">
        <f>AG1199*J1199</f>
      </c>
      <c r="Q1199" s="86" t="str">
        <f>P1199*L1199*M1199*N1199</f>
      </c>
      <c r="R1199" s="87" t="str">
        <f>O1199*K1199*M1199*N1199</f>
      </c>
      <c r="S1199" s="88" t="str">
        <f>R1199-Q1199</f>
      </c>
      <c r="T1199" s="34" t="str">
        <f>IFERROR(INDEX('Cost_Components'!$R$2:$R$28,MATCH(E1199,'Cost_Components'!$A$2:$A$28,0)),"")</f>
      </c>
      <c r="U1199" s="89" t="str">
        <f>IFERROR(INDEX('Cost_Components'!$Q$2:$Q$28,MATCH(E1199,'Cost_Components'!$A$2:$A$28,0)),"")</f>
      </c>
      <c r="V1199" s="90" t="str">
        <f>1/(1+'Calculation_Assumptions'!$B$5)^(B1199-'Calculation_Assumptions'!$B$2)</f>
      </c>
      <c r="W1199" s="91" t="str">
        <f>Q1199*V1199</f>
      </c>
      <c r="X1199" s="92" t="str">
        <f>R1199*V1199</f>
      </c>
      <c r="Y1199" s="93" t="str">
        <f>S1199*V1199</f>
      </c>
      <c r="Z1199" s="94" t="str">
        <f>IFERROR(INDEX('Cost_Components'!$T$2:$T$28,MATCH(E1199,'Cost_Components'!$A$2:$A$28,0)),"")</f>
      </c>
      <c r="AA1199" s="95" t="str">
        <f>IFERROR(INDEX('Cost_Components'!$U$2:$U$28,MATCH(E1199,'Cost_Components'!$A$2:$A$28,0)),"")</f>
      </c>
      <c r="AB1199" s="96" t="str">
        <f>IFERROR(INDEX('Cost_Components'!$V$2:$V$28,MATCH(E1199,'Cost_Components'!$A$2:$A$28,0)),"")</f>
      </c>
      <c r="AC1199" s="97" t="str">
        <f>IFERROR(INDEX('Cost_Components'!$M$2:$M$28,MATCH(E1199,'Cost_Components'!$A$2:$A$28,0)),"")</f>
      </c>
      <c r="AD1199" s="98" t="str">
        <f>IFERROR(INDEX('Cost_Components'!$N$2:$N$28,MATCH(E1199,'Cost_Components'!$A$2:$A$28,0)),"")</f>
      </c>
      <c r="AE1199" s="34" t="str">
        <f>IFERROR(INDEX('Cost_Components'!$O$2:$O$28,MATCH(E1199,'Cost_Components'!$A$2:$A$28,0)),"")</f>
      </c>
      <c r="AF1199" s="99" t="n">
        <v>998167.859643573</v>
      </c>
      <c r="AG1199" s="100" t="n">
        <v>1003373.26561945</v>
      </c>
      <c r="AH1199" s="101" t="str">
        <f>IF(H1199="shared-count-once",COUNTIFS($A$2:$A$1405,A1199,$B$2:$B$1405,B1199,$E$2:$E$1405,E1199),1)</f>
      </c>
      <c r="AI1199" s="102" t="n">
        <v>290472130.233437</v>
      </c>
      <c r="AJ1199" s="103" t="str">
        <f>IF(AI1199=0,"",Q1199/AI1199)</f>
      </c>
      <c r="AK1199" s="104" t="str">
        <f>IF(AI1199=0,"",R1199/AI1199)</f>
      </c>
      <c r="AL1199" s="105" t="str">
        <f>IF(AI1199=0,"",S1199/AI1199)</f>
      </c>
      <c r="AM1199" s="106" t="str">
        <f>IF(AI1199=0,"",Y1199/AI1199)</f>
      </c>
    </row>
    <row r="1200">
      <c r="A1200" t="s">
        <v>115</v>
      </c>
      <c r="B1200" s="73" t="n">
        <v>2027</v>
      </c>
      <c r="C1200" t="s">
        <v>256</v>
      </c>
      <c r="D1200" t="s">
        <v>221</v>
      </c>
      <c r="E1200" s="74" t="s">
        <v>346</v>
      </c>
      <c r="F1200" s="75" t="s">
        <v>347</v>
      </c>
      <c r="G1200" s="76" t="s">
        <v>257</v>
      </c>
      <c r="H1200" s="77" t="s">
        <v>240</v>
      </c>
      <c r="I1200" s="78" t="s">
        <v>304</v>
      </c>
      <c r="J1200" s="79" t="str">
        <f>IFERROR(INDEX('Cost_Components'!$K$2:$K$28,MATCH(E1200,'Cost_Components'!$A$2:$A$28,0)),"")</f>
      </c>
      <c r="K1200" s="80" t="str">
        <f>IF(OR(L1200="",Z1200="",AA1200="",AB1200=""),"",IF(B1200&lt;AA1200,L1200,IF(B1200&gt;AB1200,Z1200,L1200+(Z1200-L1200)*MIN(MAX((B1200-AA1200+1)/MAX(AB1200-AA1200+1,1),0),1))))</f>
      </c>
      <c r="L1200" s="81" t="str">
        <f>IFERROR(INDEX('Cost_Components'!$S$2:$S$28,MATCH(E1200,'Cost_Components'!$A$2:$A$28,0)),"")</f>
      </c>
      <c r="M1200" s="82" t="str">
        <f>IFERROR(INDEX('Cost_Components'!$L$2:$L$28,MATCH(E1200,'Cost_Components'!$A$2:$A$28,0)),"")</f>
      </c>
      <c r="N1200" s="83" t="str">
        <f>IFERROR(INDEX('Cost_Components'!$P$2:$P$28,MATCH(E1200,'Cost_Components'!$A$2:$A$28,0)),"")</f>
      </c>
      <c r="O1200" s="84" t="str">
        <f>AF1200*J1200</f>
      </c>
      <c r="P1200" s="85" t="str">
        <f>AG1200*J1200</f>
      </c>
      <c r="Q1200" s="86" t="str">
        <f>P1200*L1200*M1200*N1200</f>
      </c>
      <c r="R1200" s="87" t="str">
        <f>O1200*K1200*M1200*N1200</f>
      </c>
      <c r="S1200" s="88" t="str">
        <f>R1200-Q1200</f>
      </c>
      <c r="T1200" s="34" t="str">
        <f>IFERROR(INDEX('Cost_Components'!$R$2:$R$28,MATCH(E1200,'Cost_Components'!$A$2:$A$28,0)),"")</f>
      </c>
      <c r="U1200" s="89" t="str">
        <f>IFERROR(INDEX('Cost_Components'!$Q$2:$Q$28,MATCH(E1200,'Cost_Components'!$A$2:$A$28,0)),"")</f>
      </c>
      <c r="V1200" s="90" t="str">
        <f>1/(1+'Calculation_Assumptions'!$B$5)^(B1200-'Calculation_Assumptions'!$B$2)</f>
      </c>
      <c r="W1200" s="91" t="str">
        <f>Q1200*V1200</f>
      </c>
      <c r="X1200" s="92" t="str">
        <f>R1200*V1200</f>
      </c>
      <c r="Y1200" s="93" t="str">
        <f>S1200*V1200</f>
      </c>
      <c r="Z1200" s="94" t="str">
        <f>IFERROR(INDEX('Cost_Components'!$T$2:$T$28,MATCH(E1200,'Cost_Components'!$A$2:$A$28,0)),"")</f>
      </c>
      <c r="AA1200" s="95" t="str">
        <f>IFERROR(INDEX('Cost_Components'!$U$2:$U$28,MATCH(E1200,'Cost_Components'!$A$2:$A$28,0)),"")</f>
      </c>
      <c r="AB1200" s="96" t="str">
        <f>IFERROR(INDEX('Cost_Components'!$V$2:$V$28,MATCH(E1200,'Cost_Components'!$A$2:$A$28,0)),"")</f>
      </c>
      <c r="AC1200" s="97" t="str">
        <f>IFERROR(INDEX('Cost_Components'!$M$2:$M$28,MATCH(E1200,'Cost_Components'!$A$2:$A$28,0)),"")</f>
      </c>
      <c r="AD1200" s="98" t="str">
        <f>IFERROR(INDEX('Cost_Components'!$N$2:$N$28,MATCH(E1200,'Cost_Components'!$A$2:$A$28,0)),"")</f>
      </c>
      <c r="AE1200" s="34" t="str">
        <f>IFERROR(INDEX('Cost_Components'!$O$2:$O$28,MATCH(E1200,'Cost_Components'!$A$2:$A$28,0)),"")</f>
      </c>
      <c r="AF1200" s="99" t="n">
        <v>1005507.05037742</v>
      </c>
      <c r="AG1200" s="100" t="n">
        <v>1014762.74663953</v>
      </c>
      <c r="AH1200" s="101" t="str">
        <f>IF(H1200="shared-count-once",COUNTIFS($A$2:$A$1405,A1200,$B$2:$B$1405,B1200,$E$2:$E$1405,E1200),1)</f>
      </c>
      <c r="AI1200" s="102" t="n">
        <v>292505080.826208</v>
      </c>
      <c r="AJ1200" s="103" t="str">
        <f>IF(AI1200=0,"",Q1200/AI1200)</f>
      </c>
      <c r="AK1200" s="104" t="str">
        <f>IF(AI1200=0,"",R1200/AI1200)</f>
      </c>
      <c r="AL1200" s="105" t="str">
        <f>IF(AI1200=0,"",S1200/AI1200)</f>
      </c>
      <c r="AM1200" s="106" t="str">
        <f>IF(AI1200=0,"",Y1200/AI1200)</f>
      </c>
    </row>
    <row r="1201">
      <c r="A1201" t="s">
        <v>115</v>
      </c>
      <c r="B1201" s="73" t="n">
        <v>2028</v>
      </c>
      <c r="C1201" t="s">
        <v>256</v>
      </c>
      <c r="D1201" t="s">
        <v>221</v>
      </c>
      <c r="E1201" s="74" t="s">
        <v>346</v>
      </c>
      <c r="F1201" s="75" t="s">
        <v>347</v>
      </c>
      <c r="G1201" s="76" t="s">
        <v>257</v>
      </c>
      <c r="H1201" s="77" t="s">
        <v>240</v>
      </c>
      <c r="I1201" s="78" t="s">
        <v>304</v>
      </c>
      <c r="J1201" s="79" t="str">
        <f>IFERROR(INDEX('Cost_Components'!$K$2:$K$28,MATCH(E1201,'Cost_Components'!$A$2:$A$28,0)),"")</f>
      </c>
      <c r="K1201" s="80" t="str">
        <f>IF(OR(L1201="",Z1201="",AA1201="",AB1201=""),"",IF(B1201&lt;AA1201,L1201,IF(B1201&gt;AB1201,Z1201,L1201+(Z1201-L1201)*MIN(MAX((B1201-AA1201+1)/MAX(AB1201-AA1201+1,1),0),1))))</f>
      </c>
      <c r="L1201" s="81" t="str">
        <f>IFERROR(INDEX('Cost_Components'!$S$2:$S$28,MATCH(E1201,'Cost_Components'!$A$2:$A$28,0)),"")</f>
      </c>
      <c r="M1201" s="82" t="str">
        <f>IFERROR(INDEX('Cost_Components'!$L$2:$L$28,MATCH(E1201,'Cost_Components'!$A$2:$A$28,0)),"")</f>
      </c>
      <c r="N1201" s="83" t="str">
        <f>IFERROR(INDEX('Cost_Components'!$P$2:$P$28,MATCH(E1201,'Cost_Components'!$A$2:$A$28,0)),"")</f>
      </c>
      <c r="O1201" s="84" t="str">
        <f>AF1201*J1201</f>
      </c>
      <c r="P1201" s="85" t="str">
        <f>AG1201*J1201</f>
      </c>
      <c r="Q1201" s="86" t="str">
        <f>P1201*L1201*M1201*N1201</f>
      </c>
      <c r="R1201" s="87" t="str">
        <f>O1201*K1201*M1201*N1201</f>
      </c>
      <c r="S1201" s="88" t="str">
        <f>R1201-Q1201</f>
      </c>
      <c r="T1201" s="34" t="str">
        <f>IFERROR(INDEX('Cost_Components'!$R$2:$R$28,MATCH(E1201,'Cost_Components'!$A$2:$A$28,0)),"")</f>
      </c>
      <c r="U1201" s="89" t="str">
        <f>IFERROR(INDEX('Cost_Components'!$Q$2:$Q$28,MATCH(E1201,'Cost_Components'!$A$2:$A$28,0)),"")</f>
      </c>
      <c r="V1201" s="90" t="str">
        <f>1/(1+'Calculation_Assumptions'!$B$5)^(B1201-'Calculation_Assumptions'!$B$2)</f>
      </c>
      <c r="W1201" s="91" t="str">
        <f>Q1201*V1201</f>
      </c>
      <c r="X1201" s="92" t="str">
        <f>R1201*V1201</f>
      </c>
      <c r="Y1201" s="93" t="str">
        <f>S1201*V1201</f>
      </c>
      <c r="Z1201" s="94" t="str">
        <f>IFERROR(INDEX('Cost_Components'!$T$2:$T$28,MATCH(E1201,'Cost_Components'!$A$2:$A$28,0)),"")</f>
      </c>
      <c r="AA1201" s="95" t="str">
        <f>IFERROR(INDEX('Cost_Components'!$U$2:$U$28,MATCH(E1201,'Cost_Components'!$A$2:$A$28,0)),"")</f>
      </c>
      <c r="AB1201" s="96" t="str">
        <f>IFERROR(INDEX('Cost_Components'!$V$2:$V$28,MATCH(E1201,'Cost_Components'!$A$2:$A$28,0)),"")</f>
      </c>
      <c r="AC1201" s="97" t="str">
        <f>IFERROR(INDEX('Cost_Components'!$M$2:$M$28,MATCH(E1201,'Cost_Components'!$A$2:$A$28,0)),"")</f>
      </c>
      <c r="AD1201" s="98" t="str">
        <f>IFERROR(INDEX('Cost_Components'!$N$2:$N$28,MATCH(E1201,'Cost_Components'!$A$2:$A$28,0)),"")</f>
      </c>
      <c r="AE1201" s="34" t="str">
        <f>IFERROR(INDEX('Cost_Components'!$O$2:$O$28,MATCH(E1201,'Cost_Components'!$A$2:$A$28,0)),"")</f>
      </c>
      <c r="AF1201" s="99" t="n">
        <v>1010147.14985648</v>
      </c>
      <c r="AG1201" s="100" t="n">
        <v>1024137.3793814</v>
      </c>
      <c r="AH1201" s="101" t="str">
        <f>IF(H1201="shared-count-once",COUNTIFS($A$2:$A$1405,A1201,$B$2:$B$1405,B1201,$E$2:$E$1405,E1201),1)</f>
      </c>
      <c r="AI1201" s="102" t="n">
        <v>294484707.921554</v>
      </c>
      <c r="AJ1201" s="103" t="str">
        <f>IF(AI1201=0,"",Q1201/AI1201)</f>
      </c>
      <c r="AK1201" s="104" t="str">
        <f>IF(AI1201=0,"",R1201/AI1201)</f>
      </c>
      <c r="AL1201" s="105" t="str">
        <f>IF(AI1201=0,"",S1201/AI1201)</f>
      </c>
      <c r="AM1201" s="106" t="str">
        <f>IF(AI1201=0,"",Y1201/AI1201)</f>
      </c>
    </row>
    <row r="1202">
      <c r="A1202" t="s">
        <v>115</v>
      </c>
      <c r="B1202" s="73" t="n">
        <v>2029</v>
      </c>
      <c r="C1202" t="s">
        <v>256</v>
      </c>
      <c r="D1202" t="s">
        <v>221</v>
      </c>
      <c r="E1202" s="74" t="s">
        <v>346</v>
      </c>
      <c r="F1202" s="75" t="s">
        <v>347</v>
      </c>
      <c r="G1202" s="76" t="s">
        <v>257</v>
      </c>
      <c r="H1202" s="77" t="s">
        <v>240</v>
      </c>
      <c r="I1202" s="78" t="s">
        <v>304</v>
      </c>
      <c r="J1202" s="79" t="str">
        <f>IFERROR(INDEX('Cost_Components'!$K$2:$K$28,MATCH(E1202,'Cost_Components'!$A$2:$A$28,0)),"")</f>
      </c>
      <c r="K1202" s="80" t="str">
        <f>IF(OR(L1202="",Z1202="",AA1202="",AB1202=""),"",IF(B1202&lt;AA1202,L1202,IF(B1202&gt;AB1202,Z1202,L1202+(Z1202-L1202)*MIN(MAX((B1202-AA1202+1)/MAX(AB1202-AA1202+1,1),0),1))))</f>
      </c>
      <c r="L1202" s="81" t="str">
        <f>IFERROR(INDEX('Cost_Components'!$S$2:$S$28,MATCH(E1202,'Cost_Components'!$A$2:$A$28,0)),"")</f>
      </c>
      <c r="M1202" s="82" t="str">
        <f>IFERROR(INDEX('Cost_Components'!$L$2:$L$28,MATCH(E1202,'Cost_Components'!$A$2:$A$28,0)),"")</f>
      </c>
      <c r="N1202" s="83" t="str">
        <f>IFERROR(INDEX('Cost_Components'!$P$2:$P$28,MATCH(E1202,'Cost_Components'!$A$2:$A$28,0)),"")</f>
      </c>
      <c r="O1202" s="84" t="str">
        <f>AF1202*J1202</f>
      </c>
      <c r="P1202" s="85" t="str">
        <f>AG1202*J1202</f>
      </c>
      <c r="Q1202" s="86" t="str">
        <f>P1202*L1202*M1202*N1202</f>
      </c>
      <c r="R1202" s="87" t="str">
        <f>O1202*K1202*M1202*N1202</f>
      </c>
      <c r="S1202" s="88" t="str">
        <f>R1202-Q1202</f>
      </c>
      <c r="T1202" s="34" t="str">
        <f>IFERROR(INDEX('Cost_Components'!$R$2:$R$28,MATCH(E1202,'Cost_Components'!$A$2:$A$28,0)),"")</f>
      </c>
      <c r="U1202" s="89" t="str">
        <f>IFERROR(INDEX('Cost_Components'!$Q$2:$Q$28,MATCH(E1202,'Cost_Components'!$A$2:$A$28,0)),"")</f>
      </c>
      <c r="V1202" s="90" t="str">
        <f>1/(1+'Calculation_Assumptions'!$B$5)^(B1202-'Calculation_Assumptions'!$B$2)</f>
      </c>
      <c r="W1202" s="91" t="str">
        <f>Q1202*V1202</f>
      </c>
      <c r="X1202" s="92" t="str">
        <f>R1202*V1202</f>
      </c>
      <c r="Y1202" s="93" t="str">
        <f>S1202*V1202</f>
      </c>
      <c r="Z1202" s="94" t="str">
        <f>IFERROR(INDEX('Cost_Components'!$T$2:$T$28,MATCH(E1202,'Cost_Components'!$A$2:$A$28,0)),"")</f>
      </c>
      <c r="AA1202" s="95" t="str">
        <f>IFERROR(INDEX('Cost_Components'!$U$2:$U$28,MATCH(E1202,'Cost_Components'!$A$2:$A$28,0)),"")</f>
      </c>
      <c r="AB1202" s="96" t="str">
        <f>IFERROR(INDEX('Cost_Components'!$V$2:$V$28,MATCH(E1202,'Cost_Components'!$A$2:$A$28,0)),"")</f>
      </c>
      <c r="AC1202" s="97" t="str">
        <f>IFERROR(INDEX('Cost_Components'!$M$2:$M$28,MATCH(E1202,'Cost_Components'!$A$2:$A$28,0)),"")</f>
      </c>
      <c r="AD1202" s="98" t="str">
        <f>IFERROR(INDEX('Cost_Components'!$N$2:$N$28,MATCH(E1202,'Cost_Components'!$A$2:$A$28,0)),"")</f>
      </c>
      <c r="AE1202" s="34" t="str">
        <f>IFERROR(INDEX('Cost_Components'!$O$2:$O$28,MATCH(E1202,'Cost_Components'!$A$2:$A$28,0)),"")</f>
      </c>
      <c r="AF1202" s="99" t="n">
        <v>1013681.8433909</v>
      </c>
      <c r="AG1202" s="100" t="n">
        <v>1032956.00359712</v>
      </c>
      <c r="AH1202" s="101" t="str">
        <f>IF(H1202="shared-count-once",COUNTIFS($A$2:$A$1405,A1202,$B$2:$B$1405,B1202,$E$2:$E$1405,E1202),1)</f>
      </c>
      <c r="AI1202" s="102" t="n">
        <v>296414030.31143</v>
      </c>
      <c r="AJ1202" s="103" t="str">
        <f>IF(AI1202=0,"",Q1202/AI1202)</f>
      </c>
      <c r="AK1202" s="104" t="str">
        <f>IF(AI1202=0,"",R1202/AI1202)</f>
      </c>
      <c r="AL1202" s="105" t="str">
        <f>IF(AI1202=0,"",S1202/AI1202)</f>
      </c>
      <c r="AM1202" s="106" t="str">
        <f>IF(AI1202=0,"",Y1202/AI1202)</f>
      </c>
    </row>
    <row r="1203">
      <c r="A1203" t="s">
        <v>115</v>
      </c>
      <c r="B1203" s="73" t="n">
        <v>2030</v>
      </c>
      <c r="C1203" t="s">
        <v>256</v>
      </c>
      <c r="D1203" t="s">
        <v>221</v>
      </c>
      <c r="E1203" s="74" t="s">
        <v>346</v>
      </c>
      <c r="F1203" s="75" t="s">
        <v>347</v>
      </c>
      <c r="G1203" s="76" t="s">
        <v>257</v>
      </c>
      <c r="H1203" s="77" t="s">
        <v>240</v>
      </c>
      <c r="I1203" s="78" t="s">
        <v>304</v>
      </c>
      <c r="J1203" s="79" t="str">
        <f>IFERROR(INDEX('Cost_Components'!$K$2:$K$28,MATCH(E1203,'Cost_Components'!$A$2:$A$28,0)),"")</f>
      </c>
      <c r="K1203" s="80" t="str">
        <f>IF(OR(L1203="",Z1203="",AA1203="",AB1203=""),"",IF(B1203&lt;AA1203,L1203,IF(B1203&gt;AB1203,Z1203,L1203+(Z1203-L1203)*MIN(MAX((B1203-AA1203+1)/MAX(AB1203-AA1203+1,1),0),1))))</f>
      </c>
      <c r="L1203" s="81" t="str">
        <f>IFERROR(INDEX('Cost_Components'!$S$2:$S$28,MATCH(E1203,'Cost_Components'!$A$2:$A$28,0)),"")</f>
      </c>
      <c r="M1203" s="82" t="str">
        <f>IFERROR(INDEX('Cost_Components'!$L$2:$L$28,MATCH(E1203,'Cost_Components'!$A$2:$A$28,0)),"")</f>
      </c>
      <c r="N1203" s="83" t="str">
        <f>IFERROR(INDEX('Cost_Components'!$P$2:$P$28,MATCH(E1203,'Cost_Components'!$A$2:$A$28,0)),"")</f>
      </c>
      <c r="O1203" s="84" t="str">
        <f>AF1203*J1203</f>
      </c>
      <c r="P1203" s="85" t="str">
        <f>AG1203*J1203</f>
      </c>
      <c r="Q1203" s="86" t="str">
        <f>P1203*L1203*M1203*N1203</f>
      </c>
      <c r="R1203" s="87" t="str">
        <f>O1203*K1203*M1203*N1203</f>
      </c>
      <c r="S1203" s="88" t="str">
        <f>R1203-Q1203</f>
      </c>
      <c r="T1203" s="34" t="str">
        <f>IFERROR(INDEX('Cost_Components'!$R$2:$R$28,MATCH(E1203,'Cost_Components'!$A$2:$A$28,0)),"")</f>
      </c>
      <c r="U1203" s="89" t="str">
        <f>IFERROR(INDEX('Cost_Components'!$Q$2:$Q$28,MATCH(E1203,'Cost_Components'!$A$2:$A$28,0)),"")</f>
      </c>
      <c r="V1203" s="90" t="str">
        <f>1/(1+'Calculation_Assumptions'!$B$5)^(B1203-'Calculation_Assumptions'!$B$2)</f>
      </c>
      <c r="W1203" s="91" t="str">
        <f>Q1203*V1203</f>
      </c>
      <c r="X1203" s="92" t="str">
        <f>R1203*V1203</f>
      </c>
      <c r="Y1203" s="93" t="str">
        <f>S1203*V1203</f>
      </c>
      <c r="Z1203" s="94" t="str">
        <f>IFERROR(INDEX('Cost_Components'!$T$2:$T$28,MATCH(E1203,'Cost_Components'!$A$2:$A$28,0)),"")</f>
      </c>
      <c r="AA1203" s="95" t="str">
        <f>IFERROR(INDEX('Cost_Components'!$U$2:$U$28,MATCH(E1203,'Cost_Components'!$A$2:$A$28,0)),"")</f>
      </c>
      <c r="AB1203" s="96" t="str">
        <f>IFERROR(INDEX('Cost_Components'!$V$2:$V$28,MATCH(E1203,'Cost_Components'!$A$2:$A$28,0)),"")</f>
      </c>
      <c r="AC1203" s="97" t="str">
        <f>IFERROR(INDEX('Cost_Components'!$M$2:$M$28,MATCH(E1203,'Cost_Components'!$A$2:$A$28,0)),"")</f>
      </c>
      <c r="AD1203" s="98" t="str">
        <f>IFERROR(INDEX('Cost_Components'!$N$2:$N$28,MATCH(E1203,'Cost_Components'!$A$2:$A$28,0)),"")</f>
      </c>
      <c r="AE1203" s="34" t="str">
        <f>IFERROR(INDEX('Cost_Components'!$O$2:$O$28,MATCH(E1203,'Cost_Components'!$A$2:$A$28,0)),"")</f>
      </c>
      <c r="AF1203" s="99" t="n">
        <v>1016146.92538228</v>
      </c>
      <c r="AG1203" s="100" t="n">
        <v>1041112.3796981</v>
      </c>
      <c r="AH1203" s="101" t="str">
        <f>IF(H1203="shared-count-once",COUNTIFS($A$2:$A$1405,A1203,$B$2:$B$1405,B1203,$E$2:$E$1405,E1203),1)</f>
      </c>
      <c r="AI1203" s="102" t="n">
        <v>298289404.664994</v>
      </c>
      <c r="AJ1203" s="103" t="str">
        <f>IF(AI1203=0,"",Q1203/AI1203)</f>
      </c>
      <c r="AK1203" s="104" t="str">
        <f>IF(AI1203=0,"",R1203/AI1203)</f>
      </c>
      <c r="AL1203" s="105" t="str">
        <f>IF(AI1203=0,"",S1203/AI1203)</f>
      </c>
      <c r="AM1203" s="106" t="str">
        <f>IF(AI1203=0,"",Y1203/AI1203)</f>
      </c>
    </row>
    <row r="1204">
      <c r="A1204" t="s">
        <v>115</v>
      </c>
      <c r="B1204" s="73" t="n">
        <v>2031</v>
      </c>
      <c r="C1204" t="s">
        <v>256</v>
      </c>
      <c r="D1204" t="s">
        <v>221</v>
      </c>
      <c r="E1204" s="74" t="s">
        <v>346</v>
      </c>
      <c r="F1204" s="75" t="s">
        <v>347</v>
      </c>
      <c r="G1204" s="76" t="s">
        <v>257</v>
      </c>
      <c r="H1204" s="77" t="s">
        <v>240</v>
      </c>
      <c r="I1204" s="78" t="s">
        <v>304</v>
      </c>
      <c r="J1204" s="79" t="str">
        <f>IFERROR(INDEX('Cost_Components'!$K$2:$K$28,MATCH(E1204,'Cost_Components'!$A$2:$A$28,0)),"")</f>
      </c>
      <c r="K1204" s="80" t="str">
        <f>IF(OR(L1204="",Z1204="",AA1204="",AB1204=""),"",IF(B1204&lt;AA1204,L1204,IF(B1204&gt;AB1204,Z1204,L1204+(Z1204-L1204)*MIN(MAX((B1204-AA1204+1)/MAX(AB1204-AA1204+1,1),0),1))))</f>
      </c>
      <c r="L1204" s="81" t="str">
        <f>IFERROR(INDEX('Cost_Components'!$S$2:$S$28,MATCH(E1204,'Cost_Components'!$A$2:$A$28,0)),"")</f>
      </c>
      <c r="M1204" s="82" t="str">
        <f>IFERROR(INDEX('Cost_Components'!$L$2:$L$28,MATCH(E1204,'Cost_Components'!$A$2:$A$28,0)),"")</f>
      </c>
      <c r="N1204" s="83" t="str">
        <f>IFERROR(INDEX('Cost_Components'!$P$2:$P$28,MATCH(E1204,'Cost_Components'!$A$2:$A$28,0)),"")</f>
      </c>
      <c r="O1204" s="84" t="str">
        <f>AF1204*J1204</f>
      </c>
      <c r="P1204" s="85" t="str">
        <f>AG1204*J1204</f>
      </c>
      <c r="Q1204" s="86" t="str">
        <f>P1204*L1204*M1204*N1204</f>
      </c>
      <c r="R1204" s="87" t="str">
        <f>O1204*K1204*M1204*N1204</f>
      </c>
      <c r="S1204" s="88" t="str">
        <f>R1204-Q1204</f>
      </c>
      <c r="T1204" s="34" t="str">
        <f>IFERROR(INDEX('Cost_Components'!$R$2:$R$28,MATCH(E1204,'Cost_Components'!$A$2:$A$28,0)),"")</f>
      </c>
      <c r="U1204" s="89" t="str">
        <f>IFERROR(INDEX('Cost_Components'!$Q$2:$Q$28,MATCH(E1204,'Cost_Components'!$A$2:$A$28,0)),"")</f>
      </c>
      <c r="V1204" s="90" t="str">
        <f>1/(1+'Calculation_Assumptions'!$B$5)^(B1204-'Calculation_Assumptions'!$B$2)</f>
      </c>
      <c r="W1204" s="91" t="str">
        <f>Q1204*V1204</f>
      </c>
      <c r="X1204" s="92" t="str">
        <f>R1204*V1204</f>
      </c>
      <c r="Y1204" s="93" t="str">
        <f>S1204*V1204</f>
      </c>
      <c r="Z1204" s="94" t="str">
        <f>IFERROR(INDEX('Cost_Components'!$T$2:$T$28,MATCH(E1204,'Cost_Components'!$A$2:$A$28,0)),"")</f>
      </c>
      <c r="AA1204" s="95" t="str">
        <f>IFERROR(INDEX('Cost_Components'!$U$2:$U$28,MATCH(E1204,'Cost_Components'!$A$2:$A$28,0)),"")</f>
      </c>
      <c r="AB1204" s="96" t="str">
        <f>IFERROR(INDEX('Cost_Components'!$V$2:$V$28,MATCH(E1204,'Cost_Components'!$A$2:$A$28,0)),"")</f>
      </c>
      <c r="AC1204" s="97" t="str">
        <f>IFERROR(INDEX('Cost_Components'!$M$2:$M$28,MATCH(E1204,'Cost_Components'!$A$2:$A$28,0)),"")</f>
      </c>
      <c r="AD1204" s="98" t="str">
        <f>IFERROR(INDEX('Cost_Components'!$N$2:$N$28,MATCH(E1204,'Cost_Components'!$A$2:$A$28,0)),"")</f>
      </c>
      <c r="AE1204" s="34" t="str">
        <f>IFERROR(INDEX('Cost_Components'!$O$2:$O$28,MATCH(E1204,'Cost_Components'!$A$2:$A$28,0)),"")</f>
      </c>
      <c r="AF1204" s="99" t="n">
        <v>1017798.2891563</v>
      </c>
      <c r="AG1204" s="100" t="n">
        <v>1048813.97540056</v>
      </c>
      <c r="AH1204" s="101" t="str">
        <f>IF(H1204="shared-count-once",COUNTIFS($A$2:$A$1405,A1204,$B$2:$B$1405,B1204,$E$2:$E$1405,E1204),1)</f>
      </c>
      <c r="AI1204" s="102" t="n">
        <v>300119636.925519</v>
      </c>
      <c r="AJ1204" s="103" t="str">
        <f>IF(AI1204=0,"",Q1204/AI1204)</f>
      </c>
      <c r="AK1204" s="104" t="str">
        <f>IF(AI1204=0,"",R1204/AI1204)</f>
      </c>
      <c r="AL1204" s="105" t="str">
        <f>IF(AI1204=0,"",S1204/AI1204)</f>
      </c>
      <c r="AM1204" s="106" t="str">
        <f>IF(AI1204=0,"",Y1204/AI1204)</f>
      </c>
    </row>
    <row r="1205">
      <c r="A1205" t="s">
        <v>115</v>
      </c>
      <c r="B1205" s="73" t="n">
        <v>2032</v>
      </c>
      <c r="C1205" t="s">
        <v>256</v>
      </c>
      <c r="D1205" t="s">
        <v>221</v>
      </c>
      <c r="E1205" s="74" t="s">
        <v>346</v>
      </c>
      <c r="F1205" s="75" t="s">
        <v>347</v>
      </c>
      <c r="G1205" s="76" t="s">
        <v>257</v>
      </c>
      <c r="H1205" s="77" t="s">
        <v>240</v>
      </c>
      <c r="I1205" s="78" t="s">
        <v>304</v>
      </c>
      <c r="J1205" s="79" t="str">
        <f>IFERROR(INDEX('Cost_Components'!$K$2:$K$28,MATCH(E1205,'Cost_Components'!$A$2:$A$28,0)),"")</f>
      </c>
      <c r="K1205" s="80" t="str">
        <f>IF(OR(L1205="",Z1205="",AA1205="",AB1205=""),"",IF(B1205&lt;AA1205,L1205,IF(B1205&gt;AB1205,Z1205,L1205+(Z1205-L1205)*MIN(MAX((B1205-AA1205+1)/MAX(AB1205-AA1205+1,1),0),1))))</f>
      </c>
      <c r="L1205" s="81" t="str">
        <f>IFERROR(INDEX('Cost_Components'!$S$2:$S$28,MATCH(E1205,'Cost_Components'!$A$2:$A$28,0)),"")</f>
      </c>
      <c r="M1205" s="82" t="str">
        <f>IFERROR(INDEX('Cost_Components'!$L$2:$L$28,MATCH(E1205,'Cost_Components'!$A$2:$A$28,0)),"")</f>
      </c>
      <c r="N1205" s="83" t="str">
        <f>IFERROR(INDEX('Cost_Components'!$P$2:$P$28,MATCH(E1205,'Cost_Components'!$A$2:$A$28,0)),"")</f>
      </c>
      <c r="O1205" s="84" t="str">
        <f>AF1205*J1205</f>
      </c>
      <c r="P1205" s="85" t="str">
        <f>AG1205*J1205</f>
      </c>
      <c r="Q1205" s="86" t="str">
        <f>P1205*L1205*M1205*N1205</f>
      </c>
      <c r="R1205" s="87" t="str">
        <f>O1205*K1205*M1205*N1205</f>
      </c>
      <c r="S1205" s="88" t="str">
        <f>R1205-Q1205</f>
      </c>
      <c r="T1205" s="34" t="str">
        <f>IFERROR(INDEX('Cost_Components'!$R$2:$R$28,MATCH(E1205,'Cost_Components'!$A$2:$A$28,0)),"")</f>
      </c>
      <c r="U1205" s="89" t="str">
        <f>IFERROR(INDEX('Cost_Components'!$Q$2:$Q$28,MATCH(E1205,'Cost_Components'!$A$2:$A$28,0)),"")</f>
      </c>
      <c r="V1205" s="90" t="str">
        <f>1/(1+'Calculation_Assumptions'!$B$5)^(B1205-'Calculation_Assumptions'!$B$2)</f>
      </c>
      <c r="W1205" s="91" t="str">
        <f>Q1205*V1205</f>
      </c>
      <c r="X1205" s="92" t="str">
        <f>R1205*V1205</f>
      </c>
      <c r="Y1205" s="93" t="str">
        <f>S1205*V1205</f>
      </c>
      <c r="Z1205" s="94" t="str">
        <f>IFERROR(INDEX('Cost_Components'!$T$2:$T$28,MATCH(E1205,'Cost_Components'!$A$2:$A$28,0)),"")</f>
      </c>
      <c r="AA1205" s="95" t="str">
        <f>IFERROR(INDEX('Cost_Components'!$U$2:$U$28,MATCH(E1205,'Cost_Components'!$A$2:$A$28,0)),"")</f>
      </c>
      <c r="AB1205" s="96" t="str">
        <f>IFERROR(INDEX('Cost_Components'!$V$2:$V$28,MATCH(E1205,'Cost_Components'!$A$2:$A$28,0)),"")</f>
      </c>
      <c r="AC1205" s="97" t="str">
        <f>IFERROR(INDEX('Cost_Components'!$M$2:$M$28,MATCH(E1205,'Cost_Components'!$A$2:$A$28,0)),"")</f>
      </c>
      <c r="AD1205" s="98" t="str">
        <f>IFERROR(INDEX('Cost_Components'!$N$2:$N$28,MATCH(E1205,'Cost_Components'!$A$2:$A$28,0)),"")</f>
      </c>
      <c r="AE1205" s="34" t="str">
        <f>IFERROR(INDEX('Cost_Components'!$O$2:$O$28,MATCH(E1205,'Cost_Components'!$A$2:$A$28,0)),"")</f>
      </c>
      <c r="AF1205" s="99" t="n">
        <v>1018771.66348212</v>
      </c>
      <c r="AG1205" s="100" t="n">
        <v>1056122.97271157</v>
      </c>
      <c r="AH1205" s="101" t="str">
        <f>IF(H1205="shared-count-once",COUNTIFS($A$2:$A$1405,A1205,$B$2:$B$1405,B1205,$E$2:$E$1405,E1205),1)</f>
      </c>
      <c r="AI1205" s="102" t="n">
        <v>301904628.083541</v>
      </c>
      <c r="AJ1205" s="103" t="str">
        <f>IF(AI1205=0,"",Q1205/AI1205)</f>
      </c>
      <c r="AK1205" s="104" t="str">
        <f>IF(AI1205=0,"",R1205/AI1205)</f>
      </c>
      <c r="AL1205" s="105" t="str">
        <f>IF(AI1205=0,"",S1205/AI1205)</f>
      </c>
      <c r="AM1205" s="106" t="str">
        <f>IF(AI1205=0,"",Y1205/AI1205)</f>
      </c>
    </row>
    <row r="1206">
      <c r="A1206" t="s">
        <v>115</v>
      </c>
      <c r="B1206" s="73" t="n">
        <v>2033</v>
      </c>
      <c r="C1206" t="s">
        <v>256</v>
      </c>
      <c r="D1206" t="s">
        <v>221</v>
      </c>
      <c r="E1206" s="74" t="s">
        <v>346</v>
      </c>
      <c r="F1206" s="75" t="s">
        <v>347</v>
      </c>
      <c r="G1206" s="76" t="s">
        <v>257</v>
      </c>
      <c r="H1206" s="77" t="s">
        <v>240</v>
      </c>
      <c r="I1206" s="78" t="s">
        <v>304</v>
      </c>
      <c r="J1206" s="79" t="str">
        <f>IFERROR(INDEX('Cost_Components'!$K$2:$K$28,MATCH(E1206,'Cost_Components'!$A$2:$A$28,0)),"")</f>
      </c>
      <c r="K1206" s="80" t="str">
        <f>IF(OR(L1206="",Z1206="",AA1206="",AB1206=""),"",IF(B1206&lt;AA1206,L1206,IF(B1206&gt;AB1206,Z1206,L1206+(Z1206-L1206)*MIN(MAX((B1206-AA1206+1)/MAX(AB1206-AA1206+1,1),0),1))))</f>
      </c>
      <c r="L1206" s="81" t="str">
        <f>IFERROR(INDEX('Cost_Components'!$S$2:$S$28,MATCH(E1206,'Cost_Components'!$A$2:$A$28,0)),"")</f>
      </c>
      <c r="M1206" s="82" t="str">
        <f>IFERROR(INDEX('Cost_Components'!$L$2:$L$28,MATCH(E1206,'Cost_Components'!$A$2:$A$28,0)),"")</f>
      </c>
      <c r="N1206" s="83" t="str">
        <f>IFERROR(INDEX('Cost_Components'!$P$2:$P$28,MATCH(E1206,'Cost_Components'!$A$2:$A$28,0)),"")</f>
      </c>
      <c r="O1206" s="84" t="str">
        <f>AF1206*J1206</f>
      </c>
      <c r="P1206" s="85" t="str">
        <f>AG1206*J1206</f>
      </c>
      <c r="Q1206" s="86" t="str">
        <f>P1206*L1206*M1206*N1206</f>
      </c>
      <c r="R1206" s="87" t="str">
        <f>O1206*K1206*M1206*N1206</f>
      </c>
      <c r="S1206" s="88" t="str">
        <f>R1206-Q1206</f>
      </c>
      <c r="T1206" s="34" t="str">
        <f>IFERROR(INDEX('Cost_Components'!$R$2:$R$28,MATCH(E1206,'Cost_Components'!$A$2:$A$28,0)),"")</f>
      </c>
      <c r="U1206" s="89" t="str">
        <f>IFERROR(INDEX('Cost_Components'!$Q$2:$Q$28,MATCH(E1206,'Cost_Components'!$A$2:$A$28,0)),"")</f>
      </c>
      <c r="V1206" s="90" t="str">
        <f>1/(1+'Calculation_Assumptions'!$B$5)^(B1206-'Calculation_Assumptions'!$B$2)</f>
      </c>
      <c r="W1206" s="91" t="str">
        <f>Q1206*V1206</f>
      </c>
      <c r="X1206" s="92" t="str">
        <f>R1206*V1206</f>
      </c>
      <c r="Y1206" s="93" t="str">
        <f>S1206*V1206</f>
      </c>
      <c r="Z1206" s="94" t="str">
        <f>IFERROR(INDEX('Cost_Components'!$T$2:$T$28,MATCH(E1206,'Cost_Components'!$A$2:$A$28,0)),"")</f>
      </c>
      <c r="AA1206" s="95" t="str">
        <f>IFERROR(INDEX('Cost_Components'!$U$2:$U$28,MATCH(E1206,'Cost_Components'!$A$2:$A$28,0)),"")</f>
      </c>
      <c r="AB1206" s="96" t="str">
        <f>IFERROR(INDEX('Cost_Components'!$V$2:$V$28,MATCH(E1206,'Cost_Components'!$A$2:$A$28,0)),"")</f>
      </c>
      <c r="AC1206" s="97" t="str">
        <f>IFERROR(INDEX('Cost_Components'!$M$2:$M$28,MATCH(E1206,'Cost_Components'!$A$2:$A$28,0)),"")</f>
      </c>
      <c r="AD1206" s="98" t="str">
        <f>IFERROR(INDEX('Cost_Components'!$N$2:$N$28,MATCH(E1206,'Cost_Components'!$A$2:$A$28,0)),"")</f>
      </c>
      <c r="AE1206" s="34" t="str">
        <f>IFERROR(INDEX('Cost_Components'!$O$2:$O$28,MATCH(E1206,'Cost_Components'!$A$2:$A$28,0)),"")</f>
      </c>
      <c r="AF1206" s="99" t="n">
        <v>1018012.86578317</v>
      </c>
      <c r="AG1206" s="100" t="n">
        <v>1061934.14173408</v>
      </c>
      <c r="AH1206" s="101" t="str">
        <f>IF(H1206="shared-count-once",COUNTIFS($A$2:$A$1405,A1206,$B$2:$B$1405,B1206,$E$2:$E$1405,E1206),1)</f>
      </c>
      <c r="AI1206" s="102" t="n">
        <v>303644277.16916</v>
      </c>
      <c r="AJ1206" s="103" t="str">
        <f>IF(AI1206=0,"",Q1206/AI1206)</f>
      </c>
      <c r="AK1206" s="104" t="str">
        <f>IF(AI1206=0,"",R1206/AI1206)</f>
      </c>
      <c r="AL1206" s="105" t="str">
        <f>IF(AI1206=0,"",S1206/AI1206)</f>
      </c>
      <c r="AM1206" s="106" t="str">
        <f>IF(AI1206=0,"",Y1206/AI1206)</f>
      </c>
    </row>
    <row r="1207">
      <c r="A1207" t="s">
        <v>115</v>
      </c>
      <c r="B1207" s="73" t="n">
        <v>2034</v>
      </c>
      <c r="C1207" t="s">
        <v>256</v>
      </c>
      <c r="D1207" t="s">
        <v>221</v>
      </c>
      <c r="E1207" s="74" t="s">
        <v>346</v>
      </c>
      <c r="F1207" s="75" t="s">
        <v>347</v>
      </c>
      <c r="G1207" s="76" t="s">
        <v>257</v>
      </c>
      <c r="H1207" s="77" t="s">
        <v>240</v>
      </c>
      <c r="I1207" s="78" t="s">
        <v>304</v>
      </c>
      <c r="J1207" s="79" t="str">
        <f>IFERROR(INDEX('Cost_Components'!$K$2:$K$28,MATCH(E1207,'Cost_Components'!$A$2:$A$28,0)),"")</f>
      </c>
      <c r="K1207" s="80" t="str">
        <f>IF(OR(L1207="",Z1207="",AA1207="",AB1207=""),"",IF(B1207&lt;AA1207,L1207,IF(B1207&gt;AB1207,Z1207,L1207+(Z1207-L1207)*MIN(MAX((B1207-AA1207+1)/MAX(AB1207-AA1207+1,1),0),1))))</f>
      </c>
      <c r="L1207" s="81" t="str">
        <f>IFERROR(INDEX('Cost_Components'!$S$2:$S$28,MATCH(E1207,'Cost_Components'!$A$2:$A$28,0)),"")</f>
      </c>
      <c r="M1207" s="82" t="str">
        <f>IFERROR(INDEX('Cost_Components'!$L$2:$L$28,MATCH(E1207,'Cost_Components'!$A$2:$A$28,0)),"")</f>
      </c>
      <c r="N1207" s="83" t="str">
        <f>IFERROR(INDEX('Cost_Components'!$P$2:$P$28,MATCH(E1207,'Cost_Components'!$A$2:$A$28,0)),"")</f>
      </c>
      <c r="O1207" s="84" t="str">
        <f>AF1207*J1207</f>
      </c>
      <c r="P1207" s="85" t="str">
        <f>AG1207*J1207</f>
      </c>
      <c r="Q1207" s="86" t="str">
        <f>P1207*L1207*M1207*N1207</f>
      </c>
      <c r="R1207" s="87" t="str">
        <f>O1207*K1207*M1207*N1207</f>
      </c>
      <c r="S1207" s="88" t="str">
        <f>R1207-Q1207</f>
      </c>
      <c r="T1207" s="34" t="str">
        <f>IFERROR(INDEX('Cost_Components'!$R$2:$R$28,MATCH(E1207,'Cost_Components'!$A$2:$A$28,0)),"")</f>
      </c>
      <c r="U1207" s="89" t="str">
        <f>IFERROR(INDEX('Cost_Components'!$Q$2:$Q$28,MATCH(E1207,'Cost_Components'!$A$2:$A$28,0)),"")</f>
      </c>
      <c r="V1207" s="90" t="str">
        <f>1/(1+'Calculation_Assumptions'!$B$5)^(B1207-'Calculation_Assumptions'!$B$2)</f>
      </c>
      <c r="W1207" s="91" t="str">
        <f>Q1207*V1207</f>
      </c>
      <c r="X1207" s="92" t="str">
        <f>R1207*V1207</f>
      </c>
      <c r="Y1207" s="93" t="str">
        <f>S1207*V1207</f>
      </c>
      <c r="Z1207" s="94" t="str">
        <f>IFERROR(INDEX('Cost_Components'!$T$2:$T$28,MATCH(E1207,'Cost_Components'!$A$2:$A$28,0)),"")</f>
      </c>
      <c r="AA1207" s="95" t="str">
        <f>IFERROR(INDEX('Cost_Components'!$U$2:$U$28,MATCH(E1207,'Cost_Components'!$A$2:$A$28,0)),"")</f>
      </c>
      <c r="AB1207" s="96" t="str">
        <f>IFERROR(INDEX('Cost_Components'!$V$2:$V$28,MATCH(E1207,'Cost_Components'!$A$2:$A$28,0)),"")</f>
      </c>
      <c r="AC1207" s="97" t="str">
        <f>IFERROR(INDEX('Cost_Components'!$M$2:$M$28,MATCH(E1207,'Cost_Components'!$A$2:$A$28,0)),"")</f>
      </c>
      <c r="AD1207" s="98" t="str">
        <f>IFERROR(INDEX('Cost_Components'!$N$2:$N$28,MATCH(E1207,'Cost_Components'!$A$2:$A$28,0)),"")</f>
      </c>
      <c r="AE1207" s="34" t="str">
        <f>IFERROR(INDEX('Cost_Components'!$O$2:$O$28,MATCH(E1207,'Cost_Components'!$A$2:$A$28,0)),"")</f>
      </c>
      <c r="AF1207" s="99" t="n">
        <v>1016761.45339071</v>
      </c>
      <c r="AG1207" s="100" t="n">
        <v>1067438.14137229</v>
      </c>
      <c r="AH1207" s="101" t="str">
        <f>IF(H1207="shared-count-once",COUNTIFS($A$2:$A$1405,A1207,$B$2:$B$1405,B1207,$E$2:$E$1405,E1207),1)</f>
      </c>
      <c r="AI1207" s="102" t="n">
        <v>305332541.184984</v>
      </c>
      <c r="AJ1207" s="103" t="str">
        <f>IF(AI1207=0,"",Q1207/AI1207)</f>
      </c>
      <c r="AK1207" s="104" t="str">
        <f>IF(AI1207=0,"",R1207/AI1207)</f>
      </c>
      <c r="AL1207" s="105" t="str">
        <f>IF(AI1207=0,"",S1207/AI1207)</f>
      </c>
      <c r="AM1207" s="106" t="str">
        <f>IF(AI1207=0,"",Y1207/AI1207)</f>
      </c>
    </row>
    <row r="1208">
      <c r="A1208" t="s">
        <v>115</v>
      </c>
      <c r="B1208" s="73" t="n">
        <v>2035</v>
      </c>
      <c r="C1208" t="s">
        <v>256</v>
      </c>
      <c r="D1208" t="s">
        <v>221</v>
      </c>
      <c r="E1208" s="74" t="s">
        <v>346</v>
      </c>
      <c r="F1208" s="75" t="s">
        <v>347</v>
      </c>
      <c r="G1208" s="76" t="s">
        <v>257</v>
      </c>
      <c r="H1208" s="77" t="s">
        <v>240</v>
      </c>
      <c r="I1208" s="78" t="s">
        <v>304</v>
      </c>
      <c r="J1208" s="79" t="str">
        <f>IFERROR(INDEX('Cost_Components'!$K$2:$K$28,MATCH(E1208,'Cost_Components'!$A$2:$A$28,0)),"")</f>
      </c>
      <c r="K1208" s="80" t="str">
        <f>IF(OR(L1208="",Z1208="",AA1208="",AB1208=""),"",IF(B1208&lt;AA1208,L1208,IF(B1208&gt;AB1208,Z1208,L1208+(Z1208-L1208)*MIN(MAX((B1208-AA1208+1)/MAX(AB1208-AA1208+1,1),0),1))))</f>
      </c>
      <c r="L1208" s="81" t="str">
        <f>IFERROR(INDEX('Cost_Components'!$S$2:$S$28,MATCH(E1208,'Cost_Components'!$A$2:$A$28,0)),"")</f>
      </c>
      <c r="M1208" s="82" t="str">
        <f>IFERROR(INDEX('Cost_Components'!$L$2:$L$28,MATCH(E1208,'Cost_Components'!$A$2:$A$28,0)),"")</f>
      </c>
      <c r="N1208" s="83" t="str">
        <f>IFERROR(INDEX('Cost_Components'!$P$2:$P$28,MATCH(E1208,'Cost_Components'!$A$2:$A$28,0)),"")</f>
      </c>
      <c r="O1208" s="84" t="str">
        <f>AF1208*J1208</f>
      </c>
      <c r="P1208" s="85" t="str">
        <f>AG1208*J1208</f>
      </c>
      <c r="Q1208" s="86" t="str">
        <f>P1208*L1208*M1208*N1208</f>
      </c>
      <c r="R1208" s="87" t="str">
        <f>O1208*K1208*M1208*N1208</f>
      </c>
      <c r="S1208" s="88" t="str">
        <f>R1208-Q1208</f>
      </c>
      <c r="T1208" s="34" t="str">
        <f>IFERROR(INDEX('Cost_Components'!$R$2:$R$28,MATCH(E1208,'Cost_Components'!$A$2:$A$28,0)),"")</f>
      </c>
      <c r="U1208" s="89" t="str">
        <f>IFERROR(INDEX('Cost_Components'!$Q$2:$Q$28,MATCH(E1208,'Cost_Components'!$A$2:$A$28,0)),"")</f>
      </c>
      <c r="V1208" s="90" t="str">
        <f>1/(1+'Calculation_Assumptions'!$B$5)^(B1208-'Calculation_Assumptions'!$B$2)</f>
      </c>
      <c r="W1208" s="91" t="str">
        <f>Q1208*V1208</f>
      </c>
      <c r="X1208" s="92" t="str">
        <f>R1208*V1208</f>
      </c>
      <c r="Y1208" s="93" t="str">
        <f>S1208*V1208</f>
      </c>
      <c r="Z1208" s="94" t="str">
        <f>IFERROR(INDEX('Cost_Components'!$T$2:$T$28,MATCH(E1208,'Cost_Components'!$A$2:$A$28,0)),"")</f>
      </c>
      <c r="AA1208" s="95" t="str">
        <f>IFERROR(INDEX('Cost_Components'!$U$2:$U$28,MATCH(E1208,'Cost_Components'!$A$2:$A$28,0)),"")</f>
      </c>
      <c r="AB1208" s="96" t="str">
        <f>IFERROR(INDEX('Cost_Components'!$V$2:$V$28,MATCH(E1208,'Cost_Components'!$A$2:$A$28,0)),"")</f>
      </c>
      <c r="AC1208" s="97" t="str">
        <f>IFERROR(INDEX('Cost_Components'!$M$2:$M$28,MATCH(E1208,'Cost_Components'!$A$2:$A$28,0)),"")</f>
      </c>
      <c r="AD1208" s="98" t="str">
        <f>IFERROR(INDEX('Cost_Components'!$N$2:$N$28,MATCH(E1208,'Cost_Components'!$A$2:$A$28,0)),"")</f>
      </c>
      <c r="AE1208" s="34" t="str">
        <f>IFERROR(INDEX('Cost_Components'!$O$2:$O$28,MATCH(E1208,'Cost_Components'!$A$2:$A$28,0)),"")</f>
      </c>
      <c r="AF1208" s="99" t="n">
        <v>1015137.9521317</v>
      </c>
      <c r="AG1208" s="100" t="n">
        <v>1072712.20896867</v>
      </c>
      <c r="AH1208" s="101" t="str">
        <f>IF(H1208="shared-count-once",COUNTIFS($A$2:$A$1405,A1208,$B$2:$B$1405,B1208,$E$2:$E$1405,E1208),1)</f>
      </c>
      <c r="AI1208" s="102" t="n">
        <v>306964650.16712</v>
      </c>
      <c r="AJ1208" s="103" t="str">
        <f>IF(AI1208=0,"",Q1208/AI1208)</f>
      </c>
      <c r="AK1208" s="104" t="str">
        <f>IF(AI1208=0,"",R1208/AI1208)</f>
      </c>
      <c r="AL1208" s="105" t="str">
        <f>IF(AI1208=0,"",S1208/AI1208)</f>
      </c>
      <c r="AM1208" s="106" t="str">
        <f>IF(AI1208=0,"",Y1208/AI1208)</f>
      </c>
    </row>
    <row r="1209">
      <c r="A1209" t="s">
        <v>115</v>
      </c>
      <c r="B1209" s="73" t="n">
        <v>2036</v>
      </c>
      <c r="C1209" t="s">
        <v>256</v>
      </c>
      <c r="D1209" t="s">
        <v>221</v>
      </c>
      <c r="E1209" s="74" t="s">
        <v>346</v>
      </c>
      <c r="F1209" s="75" t="s">
        <v>347</v>
      </c>
      <c r="G1209" s="76" t="s">
        <v>257</v>
      </c>
      <c r="H1209" s="77" t="s">
        <v>240</v>
      </c>
      <c r="I1209" s="78" t="s">
        <v>304</v>
      </c>
      <c r="J1209" s="79" t="str">
        <f>IFERROR(INDEX('Cost_Components'!$K$2:$K$28,MATCH(E1209,'Cost_Components'!$A$2:$A$28,0)),"")</f>
      </c>
      <c r="K1209" s="80" t="str">
        <f>IF(OR(L1209="",Z1209="",AA1209="",AB1209=""),"",IF(B1209&lt;AA1209,L1209,IF(B1209&gt;AB1209,Z1209,L1209+(Z1209-L1209)*MIN(MAX((B1209-AA1209+1)/MAX(AB1209-AA1209+1,1),0),1))))</f>
      </c>
      <c r="L1209" s="81" t="str">
        <f>IFERROR(INDEX('Cost_Components'!$S$2:$S$28,MATCH(E1209,'Cost_Components'!$A$2:$A$28,0)),"")</f>
      </c>
      <c r="M1209" s="82" t="str">
        <f>IFERROR(INDEX('Cost_Components'!$L$2:$L$28,MATCH(E1209,'Cost_Components'!$A$2:$A$28,0)),"")</f>
      </c>
      <c r="N1209" s="83" t="str">
        <f>IFERROR(INDEX('Cost_Components'!$P$2:$P$28,MATCH(E1209,'Cost_Components'!$A$2:$A$28,0)),"")</f>
      </c>
      <c r="O1209" s="84" t="str">
        <f>AF1209*J1209</f>
      </c>
      <c r="P1209" s="85" t="str">
        <f>AG1209*J1209</f>
      </c>
      <c r="Q1209" s="86" t="str">
        <f>P1209*L1209*M1209*N1209</f>
      </c>
      <c r="R1209" s="87" t="str">
        <f>O1209*K1209*M1209*N1209</f>
      </c>
      <c r="S1209" s="88" t="str">
        <f>R1209-Q1209</f>
      </c>
      <c r="T1209" s="34" t="str">
        <f>IFERROR(INDEX('Cost_Components'!$R$2:$R$28,MATCH(E1209,'Cost_Components'!$A$2:$A$28,0)),"")</f>
      </c>
      <c r="U1209" s="89" t="str">
        <f>IFERROR(INDEX('Cost_Components'!$Q$2:$Q$28,MATCH(E1209,'Cost_Components'!$A$2:$A$28,0)),"")</f>
      </c>
      <c r="V1209" s="90" t="str">
        <f>1/(1+'Calculation_Assumptions'!$B$5)^(B1209-'Calculation_Assumptions'!$B$2)</f>
      </c>
      <c r="W1209" s="91" t="str">
        <f>Q1209*V1209</f>
      </c>
      <c r="X1209" s="92" t="str">
        <f>R1209*V1209</f>
      </c>
      <c r="Y1209" s="93" t="str">
        <f>S1209*V1209</f>
      </c>
      <c r="Z1209" s="94" t="str">
        <f>IFERROR(INDEX('Cost_Components'!$T$2:$T$28,MATCH(E1209,'Cost_Components'!$A$2:$A$28,0)),"")</f>
      </c>
      <c r="AA1209" s="95" t="str">
        <f>IFERROR(INDEX('Cost_Components'!$U$2:$U$28,MATCH(E1209,'Cost_Components'!$A$2:$A$28,0)),"")</f>
      </c>
      <c r="AB1209" s="96" t="str">
        <f>IFERROR(INDEX('Cost_Components'!$V$2:$V$28,MATCH(E1209,'Cost_Components'!$A$2:$A$28,0)),"")</f>
      </c>
      <c r="AC1209" s="97" t="str">
        <f>IFERROR(INDEX('Cost_Components'!$M$2:$M$28,MATCH(E1209,'Cost_Components'!$A$2:$A$28,0)),"")</f>
      </c>
      <c r="AD1209" s="98" t="str">
        <f>IFERROR(INDEX('Cost_Components'!$N$2:$N$28,MATCH(E1209,'Cost_Components'!$A$2:$A$28,0)),"")</f>
      </c>
      <c r="AE1209" s="34" t="str">
        <f>IFERROR(INDEX('Cost_Components'!$O$2:$O$28,MATCH(E1209,'Cost_Components'!$A$2:$A$28,0)),"")</f>
      </c>
      <c r="AF1209" s="99" t="n">
        <v>1013220.50133369</v>
      </c>
      <c r="AG1209" s="100" t="n">
        <v>1077816.28248546</v>
      </c>
      <c r="AH1209" s="101" t="str">
        <f>IF(H1209="shared-count-once",COUNTIFS($A$2:$A$1405,A1209,$B$2:$B$1405,B1209,$E$2:$E$1405,E1209),1)</f>
      </c>
      <c r="AI1209" s="102" t="n">
        <v>308542769.756622</v>
      </c>
      <c r="AJ1209" s="103" t="str">
        <f>IF(AI1209=0,"",Q1209/AI1209)</f>
      </c>
      <c r="AK1209" s="104" t="str">
        <f>IF(AI1209=0,"",R1209/AI1209)</f>
      </c>
      <c r="AL1209" s="105" t="str">
        <f>IF(AI1209=0,"",S1209/AI1209)</f>
      </c>
      <c r="AM1209" s="106" t="str">
        <f>IF(AI1209=0,"",Y1209/AI1209)</f>
      </c>
    </row>
    <row r="1210">
      <c r="A1210" t="s">
        <v>115</v>
      </c>
      <c r="B1210" s="73" t="n">
        <v>2037</v>
      </c>
      <c r="C1210" t="s">
        <v>256</v>
      </c>
      <c r="D1210" t="s">
        <v>221</v>
      </c>
      <c r="E1210" s="74" t="s">
        <v>346</v>
      </c>
      <c r="F1210" s="75" t="s">
        <v>347</v>
      </c>
      <c r="G1210" s="76" t="s">
        <v>257</v>
      </c>
      <c r="H1210" s="77" t="s">
        <v>240</v>
      </c>
      <c r="I1210" s="78" t="s">
        <v>304</v>
      </c>
      <c r="J1210" s="79" t="str">
        <f>IFERROR(INDEX('Cost_Components'!$K$2:$K$28,MATCH(E1210,'Cost_Components'!$A$2:$A$28,0)),"")</f>
      </c>
      <c r="K1210" s="80" t="str">
        <f>IF(OR(L1210="",Z1210="",AA1210="",AB1210=""),"",IF(B1210&lt;AA1210,L1210,IF(B1210&gt;AB1210,Z1210,L1210+(Z1210-L1210)*MIN(MAX((B1210-AA1210+1)/MAX(AB1210-AA1210+1,1),0),1))))</f>
      </c>
      <c r="L1210" s="81" t="str">
        <f>IFERROR(INDEX('Cost_Components'!$S$2:$S$28,MATCH(E1210,'Cost_Components'!$A$2:$A$28,0)),"")</f>
      </c>
      <c r="M1210" s="82" t="str">
        <f>IFERROR(INDEX('Cost_Components'!$L$2:$L$28,MATCH(E1210,'Cost_Components'!$A$2:$A$28,0)),"")</f>
      </c>
      <c r="N1210" s="83" t="str">
        <f>IFERROR(INDEX('Cost_Components'!$P$2:$P$28,MATCH(E1210,'Cost_Components'!$A$2:$A$28,0)),"")</f>
      </c>
      <c r="O1210" s="84" t="str">
        <f>AF1210*J1210</f>
      </c>
      <c r="P1210" s="85" t="str">
        <f>AG1210*J1210</f>
      </c>
      <c r="Q1210" s="86" t="str">
        <f>P1210*L1210*M1210*N1210</f>
      </c>
      <c r="R1210" s="87" t="str">
        <f>O1210*K1210*M1210*N1210</f>
      </c>
      <c r="S1210" s="88" t="str">
        <f>R1210-Q1210</f>
      </c>
      <c r="T1210" s="34" t="str">
        <f>IFERROR(INDEX('Cost_Components'!$R$2:$R$28,MATCH(E1210,'Cost_Components'!$A$2:$A$28,0)),"")</f>
      </c>
      <c r="U1210" s="89" t="str">
        <f>IFERROR(INDEX('Cost_Components'!$Q$2:$Q$28,MATCH(E1210,'Cost_Components'!$A$2:$A$28,0)),"")</f>
      </c>
      <c r="V1210" s="90" t="str">
        <f>1/(1+'Calculation_Assumptions'!$B$5)^(B1210-'Calculation_Assumptions'!$B$2)</f>
      </c>
      <c r="W1210" s="91" t="str">
        <f>Q1210*V1210</f>
      </c>
      <c r="X1210" s="92" t="str">
        <f>R1210*V1210</f>
      </c>
      <c r="Y1210" s="93" t="str">
        <f>S1210*V1210</f>
      </c>
      <c r="Z1210" s="94" t="str">
        <f>IFERROR(INDEX('Cost_Components'!$T$2:$T$28,MATCH(E1210,'Cost_Components'!$A$2:$A$28,0)),"")</f>
      </c>
      <c r="AA1210" s="95" t="str">
        <f>IFERROR(INDEX('Cost_Components'!$U$2:$U$28,MATCH(E1210,'Cost_Components'!$A$2:$A$28,0)),"")</f>
      </c>
      <c r="AB1210" s="96" t="str">
        <f>IFERROR(INDEX('Cost_Components'!$V$2:$V$28,MATCH(E1210,'Cost_Components'!$A$2:$A$28,0)),"")</f>
      </c>
      <c r="AC1210" s="97" t="str">
        <f>IFERROR(INDEX('Cost_Components'!$M$2:$M$28,MATCH(E1210,'Cost_Components'!$A$2:$A$28,0)),"")</f>
      </c>
      <c r="AD1210" s="98" t="str">
        <f>IFERROR(INDEX('Cost_Components'!$N$2:$N$28,MATCH(E1210,'Cost_Components'!$A$2:$A$28,0)),"")</f>
      </c>
      <c r="AE1210" s="34" t="str">
        <f>IFERROR(INDEX('Cost_Components'!$O$2:$O$28,MATCH(E1210,'Cost_Components'!$A$2:$A$28,0)),"")</f>
      </c>
      <c r="AF1210" s="99" t="n">
        <v>1011070.38148223</v>
      </c>
      <c r="AG1210" s="100" t="n">
        <v>1082779.62856582</v>
      </c>
      <c r="AH1210" s="101" t="str">
        <f>IF(H1210="shared-count-once",COUNTIFS($A$2:$A$1405,A1210,$B$2:$B$1405,B1210,$E$2:$E$1405,E1210),1)</f>
      </c>
      <c r="AI1210" s="102" t="n">
        <v>310068287.63643</v>
      </c>
      <c r="AJ1210" s="103" t="str">
        <f>IF(AI1210=0,"",Q1210/AI1210)</f>
      </c>
      <c r="AK1210" s="104" t="str">
        <f>IF(AI1210=0,"",R1210/AI1210)</f>
      </c>
      <c r="AL1210" s="105" t="str">
        <f>IF(AI1210=0,"",S1210/AI1210)</f>
      </c>
      <c r="AM1210" s="106" t="str">
        <f>IF(AI1210=0,"",Y1210/AI1210)</f>
      </c>
    </row>
    <row r="1211">
      <c r="A1211" t="s">
        <v>115</v>
      </c>
      <c r="B1211" s="73" t="n">
        <v>2038</v>
      </c>
      <c r="C1211" t="s">
        <v>256</v>
      </c>
      <c r="D1211" t="s">
        <v>221</v>
      </c>
      <c r="E1211" s="74" t="s">
        <v>346</v>
      </c>
      <c r="F1211" s="75" t="s">
        <v>347</v>
      </c>
      <c r="G1211" s="76" t="s">
        <v>257</v>
      </c>
      <c r="H1211" s="77" t="s">
        <v>240</v>
      </c>
      <c r="I1211" s="78" t="s">
        <v>304</v>
      </c>
      <c r="J1211" s="79" t="str">
        <f>IFERROR(INDEX('Cost_Components'!$K$2:$K$28,MATCH(E1211,'Cost_Components'!$A$2:$A$28,0)),"")</f>
      </c>
      <c r="K1211" s="80" t="str">
        <f>IF(OR(L1211="",Z1211="",AA1211="",AB1211=""),"",IF(B1211&lt;AA1211,L1211,IF(B1211&gt;AB1211,Z1211,L1211+(Z1211-L1211)*MIN(MAX((B1211-AA1211+1)/MAX(AB1211-AA1211+1,1),0),1))))</f>
      </c>
      <c r="L1211" s="81" t="str">
        <f>IFERROR(INDEX('Cost_Components'!$S$2:$S$28,MATCH(E1211,'Cost_Components'!$A$2:$A$28,0)),"")</f>
      </c>
      <c r="M1211" s="82" t="str">
        <f>IFERROR(INDEX('Cost_Components'!$L$2:$L$28,MATCH(E1211,'Cost_Components'!$A$2:$A$28,0)),"")</f>
      </c>
      <c r="N1211" s="83" t="str">
        <f>IFERROR(INDEX('Cost_Components'!$P$2:$P$28,MATCH(E1211,'Cost_Components'!$A$2:$A$28,0)),"")</f>
      </c>
      <c r="O1211" s="84" t="str">
        <f>AF1211*J1211</f>
      </c>
      <c r="P1211" s="85" t="str">
        <f>AG1211*J1211</f>
      </c>
      <c r="Q1211" s="86" t="str">
        <f>P1211*L1211*M1211*N1211</f>
      </c>
      <c r="R1211" s="87" t="str">
        <f>O1211*K1211*M1211*N1211</f>
      </c>
      <c r="S1211" s="88" t="str">
        <f>R1211-Q1211</f>
      </c>
      <c r="T1211" s="34" t="str">
        <f>IFERROR(INDEX('Cost_Components'!$R$2:$R$28,MATCH(E1211,'Cost_Components'!$A$2:$A$28,0)),"")</f>
      </c>
      <c r="U1211" s="89" t="str">
        <f>IFERROR(INDEX('Cost_Components'!$Q$2:$Q$28,MATCH(E1211,'Cost_Components'!$A$2:$A$28,0)),"")</f>
      </c>
      <c r="V1211" s="90" t="str">
        <f>1/(1+'Calculation_Assumptions'!$B$5)^(B1211-'Calculation_Assumptions'!$B$2)</f>
      </c>
      <c r="W1211" s="91" t="str">
        <f>Q1211*V1211</f>
      </c>
      <c r="X1211" s="92" t="str">
        <f>R1211*V1211</f>
      </c>
      <c r="Y1211" s="93" t="str">
        <f>S1211*V1211</f>
      </c>
      <c r="Z1211" s="94" t="str">
        <f>IFERROR(INDEX('Cost_Components'!$T$2:$T$28,MATCH(E1211,'Cost_Components'!$A$2:$A$28,0)),"")</f>
      </c>
      <c r="AA1211" s="95" t="str">
        <f>IFERROR(INDEX('Cost_Components'!$U$2:$U$28,MATCH(E1211,'Cost_Components'!$A$2:$A$28,0)),"")</f>
      </c>
      <c r="AB1211" s="96" t="str">
        <f>IFERROR(INDEX('Cost_Components'!$V$2:$V$28,MATCH(E1211,'Cost_Components'!$A$2:$A$28,0)),"")</f>
      </c>
      <c r="AC1211" s="97" t="str">
        <f>IFERROR(INDEX('Cost_Components'!$M$2:$M$28,MATCH(E1211,'Cost_Components'!$A$2:$A$28,0)),"")</f>
      </c>
      <c r="AD1211" s="98" t="str">
        <f>IFERROR(INDEX('Cost_Components'!$N$2:$N$28,MATCH(E1211,'Cost_Components'!$A$2:$A$28,0)),"")</f>
      </c>
      <c r="AE1211" s="34" t="str">
        <f>IFERROR(INDEX('Cost_Components'!$O$2:$O$28,MATCH(E1211,'Cost_Components'!$A$2:$A$28,0)),"")</f>
      </c>
      <c r="AF1211" s="99" t="n">
        <v>1007193.9973587</v>
      </c>
      <c r="AG1211" s="100" t="n">
        <v>1086073.84535454</v>
      </c>
      <c r="AH1211" s="101" t="str">
        <f>IF(H1211="shared-count-once",COUNTIFS($A$2:$A$1405,A1211,$B$2:$B$1405,B1211,$E$2:$E$1405,E1211),1)</f>
      </c>
      <c r="AI1211" s="102" t="n">
        <v>311532999.13163</v>
      </c>
      <c r="AJ1211" s="103" t="str">
        <f>IF(AI1211=0,"",Q1211/AI1211)</f>
      </c>
      <c r="AK1211" s="104" t="str">
        <f>IF(AI1211=0,"",R1211/AI1211)</f>
      </c>
      <c r="AL1211" s="105" t="str">
        <f>IF(AI1211=0,"",S1211/AI1211)</f>
      </c>
      <c r="AM1211" s="106" t="str">
        <f>IF(AI1211=0,"",Y1211/AI1211)</f>
      </c>
    </row>
    <row r="1212">
      <c r="A1212" t="s">
        <v>115</v>
      </c>
      <c r="B1212" s="73" t="n">
        <v>2039</v>
      </c>
      <c r="C1212" t="s">
        <v>256</v>
      </c>
      <c r="D1212" t="s">
        <v>221</v>
      </c>
      <c r="E1212" s="74" t="s">
        <v>346</v>
      </c>
      <c r="F1212" s="75" t="s">
        <v>347</v>
      </c>
      <c r="G1212" s="76" t="s">
        <v>257</v>
      </c>
      <c r="H1212" s="77" t="s">
        <v>240</v>
      </c>
      <c r="I1212" s="78" t="s">
        <v>304</v>
      </c>
      <c r="J1212" s="79" t="str">
        <f>IFERROR(INDEX('Cost_Components'!$K$2:$K$28,MATCH(E1212,'Cost_Components'!$A$2:$A$28,0)),"")</f>
      </c>
      <c r="K1212" s="80" t="str">
        <f>IF(OR(L1212="",Z1212="",AA1212="",AB1212=""),"",IF(B1212&lt;AA1212,L1212,IF(B1212&gt;AB1212,Z1212,L1212+(Z1212-L1212)*MIN(MAX((B1212-AA1212+1)/MAX(AB1212-AA1212+1,1),0),1))))</f>
      </c>
      <c r="L1212" s="81" t="str">
        <f>IFERROR(INDEX('Cost_Components'!$S$2:$S$28,MATCH(E1212,'Cost_Components'!$A$2:$A$28,0)),"")</f>
      </c>
      <c r="M1212" s="82" t="str">
        <f>IFERROR(INDEX('Cost_Components'!$L$2:$L$28,MATCH(E1212,'Cost_Components'!$A$2:$A$28,0)),"")</f>
      </c>
      <c r="N1212" s="83" t="str">
        <f>IFERROR(INDEX('Cost_Components'!$P$2:$P$28,MATCH(E1212,'Cost_Components'!$A$2:$A$28,0)),"")</f>
      </c>
      <c r="O1212" s="84" t="str">
        <f>AF1212*J1212</f>
      </c>
      <c r="P1212" s="85" t="str">
        <f>AG1212*J1212</f>
      </c>
      <c r="Q1212" s="86" t="str">
        <f>P1212*L1212*M1212*N1212</f>
      </c>
      <c r="R1212" s="87" t="str">
        <f>O1212*K1212*M1212*N1212</f>
      </c>
      <c r="S1212" s="88" t="str">
        <f>R1212-Q1212</f>
      </c>
      <c r="T1212" s="34" t="str">
        <f>IFERROR(INDEX('Cost_Components'!$R$2:$R$28,MATCH(E1212,'Cost_Components'!$A$2:$A$28,0)),"")</f>
      </c>
      <c r="U1212" s="89" t="str">
        <f>IFERROR(INDEX('Cost_Components'!$Q$2:$Q$28,MATCH(E1212,'Cost_Components'!$A$2:$A$28,0)),"")</f>
      </c>
      <c r="V1212" s="90" t="str">
        <f>1/(1+'Calculation_Assumptions'!$B$5)^(B1212-'Calculation_Assumptions'!$B$2)</f>
      </c>
      <c r="W1212" s="91" t="str">
        <f>Q1212*V1212</f>
      </c>
      <c r="X1212" s="92" t="str">
        <f>R1212*V1212</f>
      </c>
      <c r="Y1212" s="93" t="str">
        <f>S1212*V1212</f>
      </c>
      <c r="Z1212" s="94" t="str">
        <f>IFERROR(INDEX('Cost_Components'!$T$2:$T$28,MATCH(E1212,'Cost_Components'!$A$2:$A$28,0)),"")</f>
      </c>
      <c r="AA1212" s="95" t="str">
        <f>IFERROR(INDEX('Cost_Components'!$U$2:$U$28,MATCH(E1212,'Cost_Components'!$A$2:$A$28,0)),"")</f>
      </c>
      <c r="AB1212" s="96" t="str">
        <f>IFERROR(INDEX('Cost_Components'!$V$2:$V$28,MATCH(E1212,'Cost_Components'!$A$2:$A$28,0)),"")</f>
      </c>
      <c r="AC1212" s="97" t="str">
        <f>IFERROR(INDEX('Cost_Components'!$M$2:$M$28,MATCH(E1212,'Cost_Components'!$A$2:$A$28,0)),"")</f>
      </c>
      <c r="AD1212" s="98" t="str">
        <f>IFERROR(INDEX('Cost_Components'!$N$2:$N$28,MATCH(E1212,'Cost_Components'!$A$2:$A$28,0)),"")</f>
      </c>
      <c r="AE1212" s="34" t="str">
        <f>IFERROR(INDEX('Cost_Components'!$O$2:$O$28,MATCH(E1212,'Cost_Components'!$A$2:$A$28,0)),"")</f>
      </c>
      <c r="AF1212" s="99" t="n">
        <v>1003055.31206527</v>
      </c>
      <c r="AG1212" s="100" t="n">
        <v>1089151.32223991</v>
      </c>
      <c r="AH1212" s="101" t="str">
        <f>IF(H1212="shared-count-once",COUNTIFS($A$2:$A$1405,A1212,$B$2:$B$1405,B1212,$E$2:$E$1405,E1212),1)</f>
      </c>
      <c r="AI1212" s="102" t="n">
        <v>312936391.858479</v>
      </c>
      <c r="AJ1212" s="103" t="str">
        <f>IF(AI1212=0,"",Q1212/AI1212)</f>
      </c>
      <c r="AK1212" s="104" t="str">
        <f>IF(AI1212=0,"",R1212/AI1212)</f>
      </c>
      <c r="AL1212" s="105" t="str">
        <f>IF(AI1212=0,"",S1212/AI1212)</f>
      </c>
      <c r="AM1212" s="106" t="str">
        <f>IF(AI1212=0,"",Y1212/AI1212)</f>
      </c>
    </row>
    <row r="1213">
      <c r="A1213" t="s">
        <v>115</v>
      </c>
      <c r="B1213" s="73" t="n">
        <v>2040</v>
      </c>
      <c r="C1213" t="s">
        <v>256</v>
      </c>
      <c r="D1213" t="s">
        <v>221</v>
      </c>
      <c r="E1213" s="74" t="s">
        <v>346</v>
      </c>
      <c r="F1213" s="75" t="s">
        <v>347</v>
      </c>
      <c r="G1213" s="76" t="s">
        <v>257</v>
      </c>
      <c r="H1213" s="77" t="s">
        <v>240</v>
      </c>
      <c r="I1213" s="78" t="s">
        <v>304</v>
      </c>
      <c r="J1213" s="79" t="str">
        <f>IFERROR(INDEX('Cost_Components'!$K$2:$K$28,MATCH(E1213,'Cost_Components'!$A$2:$A$28,0)),"")</f>
      </c>
      <c r="K1213" s="80" t="str">
        <f>IF(OR(L1213="",Z1213="",AA1213="",AB1213=""),"",IF(B1213&lt;AA1213,L1213,IF(B1213&gt;AB1213,Z1213,L1213+(Z1213-L1213)*MIN(MAX((B1213-AA1213+1)/MAX(AB1213-AA1213+1,1),0),1))))</f>
      </c>
      <c r="L1213" s="81" t="str">
        <f>IFERROR(INDEX('Cost_Components'!$S$2:$S$28,MATCH(E1213,'Cost_Components'!$A$2:$A$28,0)),"")</f>
      </c>
      <c r="M1213" s="82" t="str">
        <f>IFERROR(INDEX('Cost_Components'!$L$2:$L$28,MATCH(E1213,'Cost_Components'!$A$2:$A$28,0)),"")</f>
      </c>
      <c r="N1213" s="83" t="str">
        <f>IFERROR(INDEX('Cost_Components'!$P$2:$P$28,MATCH(E1213,'Cost_Components'!$A$2:$A$28,0)),"")</f>
      </c>
      <c r="O1213" s="84" t="str">
        <f>AF1213*J1213</f>
      </c>
      <c r="P1213" s="85" t="str">
        <f>AG1213*J1213</f>
      </c>
      <c r="Q1213" s="86" t="str">
        <f>P1213*L1213*M1213*N1213</f>
      </c>
      <c r="R1213" s="87" t="str">
        <f>O1213*K1213*M1213*N1213</f>
      </c>
      <c r="S1213" s="88" t="str">
        <f>R1213-Q1213</f>
      </c>
      <c r="T1213" s="34" t="str">
        <f>IFERROR(INDEX('Cost_Components'!$R$2:$R$28,MATCH(E1213,'Cost_Components'!$A$2:$A$28,0)),"")</f>
      </c>
      <c r="U1213" s="89" t="str">
        <f>IFERROR(INDEX('Cost_Components'!$Q$2:$Q$28,MATCH(E1213,'Cost_Components'!$A$2:$A$28,0)),"")</f>
      </c>
      <c r="V1213" s="90" t="str">
        <f>1/(1+'Calculation_Assumptions'!$B$5)^(B1213-'Calculation_Assumptions'!$B$2)</f>
      </c>
      <c r="W1213" s="91" t="str">
        <f>Q1213*V1213</f>
      </c>
      <c r="X1213" s="92" t="str">
        <f>R1213*V1213</f>
      </c>
      <c r="Y1213" s="93" t="str">
        <f>S1213*V1213</f>
      </c>
      <c r="Z1213" s="94" t="str">
        <f>IFERROR(INDEX('Cost_Components'!$T$2:$T$28,MATCH(E1213,'Cost_Components'!$A$2:$A$28,0)),"")</f>
      </c>
      <c r="AA1213" s="95" t="str">
        <f>IFERROR(INDEX('Cost_Components'!$U$2:$U$28,MATCH(E1213,'Cost_Components'!$A$2:$A$28,0)),"")</f>
      </c>
      <c r="AB1213" s="96" t="str">
        <f>IFERROR(INDEX('Cost_Components'!$V$2:$V$28,MATCH(E1213,'Cost_Components'!$A$2:$A$28,0)),"")</f>
      </c>
      <c r="AC1213" s="97" t="str">
        <f>IFERROR(INDEX('Cost_Components'!$M$2:$M$28,MATCH(E1213,'Cost_Components'!$A$2:$A$28,0)),"")</f>
      </c>
      <c r="AD1213" s="98" t="str">
        <f>IFERROR(INDEX('Cost_Components'!$N$2:$N$28,MATCH(E1213,'Cost_Components'!$A$2:$A$28,0)),"")</f>
      </c>
      <c r="AE1213" s="34" t="str">
        <f>IFERROR(INDEX('Cost_Components'!$O$2:$O$28,MATCH(E1213,'Cost_Components'!$A$2:$A$28,0)),"")</f>
      </c>
      <c r="AF1213" s="99" t="n">
        <v>998742.052499523</v>
      </c>
      <c r="AG1213" s="100" t="n">
        <v>1092077.89206204</v>
      </c>
      <c r="AH1213" s="101" t="str">
        <f>IF(H1213="shared-count-once",COUNTIFS($A$2:$A$1405,A1213,$B$2:$B$1405,B1213,$E$2:$E$1405,E1213),1)</f>
      </c>
      <c r="AI1213" s="102" t="n">
        <v>314265537.410829</v>
      </c>
      <c r="AJ1213" s="103" t="str">
        <f>IF(AI1213=0,"",Q1213/AI1213)</f>
      </c>
      <c r="AK1213" s="104" t="str">
        <f>IF(AI1213=0,"",R1213/AI1213)</f>
      </c>
      <c r="AL1213" s="105" t="str">
        <f>IF(AI1213=0,"",S1213/AI1213)</f>
      </c>
      <c r="AM1213" s="106" t="str">
        <f>IF(AI1213=0,"",Y1213/AI1213)</f>
      </c>
    </row>
    <row r="1214">
      <c r="A1214" t="s">
        <v>115</v>
      </c>
      <c r="B1214" s="73" t="n">
        <v>2041</v>
      </c>
      <c r="C1214" t="s">
        <v>256</v>
      </c>
      <c r="D1214" t="s">
        <v>221</v>
      </c>
      <c r="E1214" s="74" t="s">
        <v>346</v>
      </c>
      <c r="F1214" s="75" t="s">
        <v>347</v>
      </c>
      <c r="G1214" s="76" t="s">
        <v>257</v>
      </c>
      <c r="H1214" s="77" t="s">
        <v>240</v>
      </c>
      <c r="I1214" s="78" t="s">
        <v>304</v>
      </c>
      <c r="J1214" s="79" t="str">
        <f>IFERROR(INDEX('Cost_Components'!$K$2:$K$28,MATCH(E1214,'Cost_Components'!$A$2:$A$28,0)),"")</f>
      </c>
      <c r="K1214" s="80" t="str">
        <f>IF(OR(L1214="",Z1214="",AA1214="",AB1214=""),"",IF(B1214&lt;AA1214,L1214,IF(B1214&gt;AB1214,Z1214,L1214+(Z1214-L1214)*MIN(MAX((B1214-AA1214+1)/MAX(AB1214-AA1214+1,1),0),1))))</f>
      </c>
      <c r="L1214" s="81" t="str">
        <f>IFERROR(INDEX('Cost_Components'!$S$2:$S$28,MATCH(E1214,'Cost_Components'!$A$2:$A$28,0)),"")</f>
      </c>
      <c r="M1214" s="82" t="str">
        <f>IFERROR(INDEX('Cost_Components'!$L$2:$L$28,MATCH(E1214,'Cost_Components'!$A$2:$A$28,0)),"")</f>
      </c>
      <c r="N1214" s="83" t="str">
        <f>IFERROR(INDEX('Cost_Components'!$P$2:$P$28,MATCH(E1214,'Cost_Components'!$A$2:$A$28,0)),"")</f>
      </c>
      <c r="O1214" s="84" t="str">
        <f>AF1214*J1214</f>
      </c>
      <c r="P1214" s="85" t="str">
        <f>AG1214*J1214</f>
      </c>
      <c r="Q1214" s="86" t="str">
        <f>P1214*L1214*M1214*N1214</f>
      </c>
      <c r="R1214" s="87" t="str">
        <f>O1214*K1214*M1214*N1214</f>
      </c>
      <c r="S1214" s="88" t="str">
        <f>R1214-Q1214</f>
      </c>
      <c r="T1214" s="34" t="str">
        <f>IFERROR(INDEX('Cost_Components'!$R$2:$R$28,MATCH(E1214,'Cost_Components'!$A$2:$A$28,0)),"")</f>
      </c>
      <c r="U1214" s="89" t="str">
        <f>IFERROR(INDEX('Cost_Components'!$Q$2:$Q$28,MATCH(E1214,'Cost_Components'!$A$2:$A$28,0)),"")</f>
      </c>
      <c r="V1214" s="90" t="str">
        <f>1/(1+'Calculation_Assumptions'!$B$5)^(B1214-'Calculation_Assumptions'!$B$2)</f>
      </c>
      <c r="W1214" s="91" t="str">
        <f>Q1214*V1214</f>
      </c>
      <c r="X1214" s="92" t="str">
        <f>R1214*V1214</f>
      </c>
      <c r="Y1214" s="93" t="str">
        <f>S1214*V1214</f>
      </c>
      <c r="Z1214" s="94" t="str">
        <f>IFERROR(INDEX('Cost_Components'!$T$2:$T$28,MATCH(E1214,'Cost_Components'!$A$2:$A$28,0)),"")</f>
      </c>
      <c r="AA1214" s="95" t="str">
        <f>IFERROR(INDEX('Cost_Components'!$U$2:$U$28,MATCH(E1214,'Cost_Components'!$A$2:$A$28,0)),"")</f>
      </c>
      <c r="AB1214" s="96" t="str">
        <f>IFERROR(INDEX('Cost_Components'!$V$2:$V$28,MATCH(E1214,'Cost_Components'!$A$2:$A$28,0)),"")</f>
      </c>
      <c r="AC1214" s="97" t="str">
        <f>IFERROR(INDEX('Cost_Components'!$M$2:$M$28,MATCH(E1214,'Cost_Components'!$A$2:$A$28,0)),"")</f>
      </c>
      <c r="AD1214" s="98" t="str">
        <f>IFERROR(INDEX('Cost_Components'!$N$2:$N$28,MATCH(E1214,'Cost_Components'!$A$2:$A$28,0)),"")</f>
      </c>
      <c r="AE1214" s="34" t="str">
        <f>IFERROR(INDEX('Cost_Components'!$O$2:$O$28,MATCH(E1214,'Cost_Components'!$A$2:$A$28,0)),"")</f>
      </c>
      <c r="AF1214" s="99" t="n">
        <v>994523.202791551</v>
      </c>
      <c r="AG1214" s="100" t="n">
        <v>1095120.92731147</v>
      </c>
      <c r="AH1214" s="101" t="str">
        <f>IF(H1214="shared-count-once",COUNTIFS($A$2:$A$1405,A1214,$B$2:$B$1405,B1214,$E$2:$E$1405,E1214),1)</f>
      </c>
      <c r="AI1214" s="102" t="n">
        <v>315525215.312548</v>
      </c>
      <c r="AJ1214" s="103" t="str">
        <f>IF(AI1214=0,"",Q1214/AI1214)</f>
      </c>
      <c r="AK1214" s="104" t="str">
        <f>IF(AI1214=0,"",R1214/AI1214)</f>
      </c>
      <c r="AL1214" s="105" t="str">
        <f>IF(AI1214=0,"",S1214/AI1214)</f>
      </c>
      <c r="AM1214" s="106" t="str">
        <f>IF(AI1214=0,"",Y1214/AI1214)</f>
      </c>
    </row>
    <row r="1215">
      <c r="A1215" t="s">
        <v>115</v>
      </c>
      <c r="B1215" s="73" t="n">
        <v>2042</v>
      </c>
      <c r="C1215" t="s">
        <v>256</v>
      </c>
      <c r="D1215" t="s">
        <v>221</v>
      </c>
      <c r="E1215" s="74" t="s">
        <v>346</v>
      </c>
      <c r="F1215" s="75" t="s">
        <v>347</v>
      </c>
      <c r="G1215" s="76" t="s">
        <v>257</v>
      </c>
      <c r="H1215" s="77" t="s">
        <v>240</v>
      </c>
      <c r="I1215" s="78" t="s">
        <v>304</v>
      </c>
      <c r="J1215" s="79" t="str">
        <f>IFERROR(INDEX('Cost_Components'!$K$2:$K$28,MATCH(E1215,'Cost_Components'!$A$2:$A$28,0)),"")</f>
      </c>
      <c r="K1215" s="80" t="str">
        <f>IF(OR(L1215="",Z1215="",AA1215="",AB1215=""),"",IF(B1215&lt;AA1215,L1215,IF(B1215&gt;AB1215,Z1215,L1215+(Z1215-L1215)*MIN(MAX((B1215-AA1215+1)/MAX(AB1215-AA1215+1,1),0),1))))</f>
      </c>
      <c r="L1215" s="81" t="str">
        <f>IFERROR(INDEX('Cost_Components'!$S$2:$S$28,MATCH(E1215,'Cost_Components'!$A$2:$A$28,0)),"")</f>
      </c>
      <c r="M1215" s="82" t="str">
        <f>IFERROR(INDEX('Cost_Components'!$L$2:$L$28,MATCH(E1215,'Cost_Components'!$A$2:$A$28,0)),"")</f>
      </c>
      <c r="N1215" s="83" t="str">
        <f>IFERROR(INDEX('Cost_Components'!$P$2:$P$28,MATCH(E1215,'Cost_Components'!$A$2:$A$28,0)),"")</f>
      </c>
      <c r="O1215" s="84" t="str">
        <f>AF1215*J1215</f>
      </c>
      <c r="P1215" s="85" t="str">
        <f>AG1215*J1215</f>
      </c>
      <c r="Q1215" s="86" t="str">
        <f>P1215*L1215*M1215*N1215</f>
      </c>
      <c r="R1215" s="87" t="str">
        <f>O1215*K1215*M1215*N1215</f>
      </c>
      <c r="S1215" s="88" t="str">
        <f>R1215-Q1215</f>
      </c>
      <c r="T1215" s="34" t="str">
        <f>IFERROR(INDEX('Cost_Components'!$R$2:$R$28,MATCH(E1215,'Cost_Components'!$A$2:$A$28,0)),"")</f>
      </c>
      <c r="U1215" s="89" t="str">
        <f>IFERROR(INDEX('Cost_Components'!$Q$2:$Q$28,MATCH(E1215,'Cost_Components'!$A$2:$A$28,0)),"")</f>
      </c>
      <c r="V1215" s="90" t="str">
        <f>1/(1+'Calculation_Assumptions'!$B$5)^(B1215-'Calculation_Assumptions'!$B$2)</f>
      </c>
      <c r="W1215" s="91" t="str">
        <f>Q1215*V1215</f>
      </c>
      <c r="X1215" s="92" t="str">
        <f>R1215*V1215</f>
      </c>
      <c r="Y1215" s="93" t="str">
        <f>S1215*V1215</f>
      </c>
      <c r="Z1215" s="94" t="str">
        <f>IFERROR(INDEX('Cost_Components'!$T$2:$T$28,MATCH(E1215,'Cost_Components'!$A$2:$A$28,0)),"")</f>
      </c>
      <c r="AA1215" s="95" t="str">
        <f>IFERROR(INDEX('Cost_Components'!$U$2:$U$28,MATCH(E1215,'Cost_Components'!$A$2:$A$28,0)),"")</f>
      </c>
      <c r="AB1215" s="96" t="str">
        <f>IFERROR(INDEX('Cost_Components'!$V$2:$V$28,MATCH(E1215,'Cost_Components'!$A$2:$A$28,0)),"")</f>
      </c>
      <c r="AC1215" s="97" t="str">
        <f>IFERROR(INDEX('Cost_Components'!$M$2:$M$28,MATCH(E1215,'Cost_Components'!$A$2:$A$28,0)),"")</f>
      </c>
      <c r="AD1215" s="98" t="str">
        <f>IFERROR(INDEX('Cost_Components'!$N$2:$N$28,MATCH(E1215,'Cost_Components'!$A$2:$A$28,0)),"")</f>
      </c>
      <c r="AE1215" s="34" t="str">
        <f>IFERROR(INDEX('Cost_Components'!$O$2:$O$28,MATCH(E1215,'Cost_Components'!$A$2:$A$28,0)),"")</f>
      </c>
      <c r="AF1215" s="99" t="n">
        <v>990187.181844533</v>
      </c>
      <c r="AG1215" s="100" t="n">
        <v>1098045.52264888</v>
      </c>
      <c r="AH1215" s="101" t="str">
        <f>IF(H1215="shared-count-once",COUNTIFS($A$2:$A$1405,A1215,$B$2:$B$1405,B1215,$E$2:$E$1405,E1215),1)</f>
      </c>
      <c r="AI1215" s="102" t="n">
        <v>316707694.211882</v>
      </c>
      <c r="AJ1215" s="103" t="str">
        <f>IF(AI1215=0,"",Q1215/AI1215)</f>
      </c>
      <c r="AK1215" s="104" t="str">
        <f>IF(AI1215=0,"",R1215/AI1215)</f>
      </c>
      <c r="AL1215" s="105" t="str">
        <f>IF(AI1215=0,"",S1215/AI1215)</f>
      </c>
      <c r="AM1215" s="106" t="str">
        <f>IF(AI1215=0,"",Y1215/AI1215)</f>
      </c>
    </row>
    <row r="1216">
      <c r="A1216" t="s">
        <v>115</v>
      </c>
      <c r="B1216" s="73" t="n">
        <v>2043</v>
      </c>
      <c r="C1216" t="s">
        <v>256</v>
      </c>
      <c r="D1216" t="s">
        <v>221</v>
      </c>
      <c r="E1216" s="74" t="s">
        <v>346</v>
      </c>
      <c r="F1216" s="75" t="s">
        <v>347</v>
      </c>
      <c r="G1216" s="76" t="s">
        <v>257</v>
      </c>
      <c r="H1216" s="77" t="s">
        <v>240</v>
      </c>
      <c r="I1216" s="78" t="s">
        <v>304</v>
      </c>
      <c r="J1216" s="79" t="str">
        <f>IFERROR(INDEX('Cost_Components'!$K$2:$K$28,MATCH(E1216,'Cost_Components'!$A$2:$A$28,0)),"")</f>
      </c>
      <c r="K1216" s="80" t="str">
        <f>IF(OR(L1216="",Z1216="",AA1216="",AB1216=""),"",IF(B1216&lt;AA1216,L1216,IF(B1216&gt;AB1216,Z1216,L1216+(Z1216-L1216)*MIN(MAX((B1216-AA1216+1)/MAX(AB1216-AA1216+1,1),0),1))))</f>
      </c>
      <c r="L1216" s="81" t="str">
        <f>IFERROR(INDEX('Cost_Components'!$S$2:$S$28,MATCH(E1216,'Cost_Components'!$A$2:$A$28,0)),"")</f>
      </c>
      <c r="M1216" s="82" t="str">
        <f>IFERROR(INDEX('Cost_Components'!$L$2:$L$28,MATCH(E1216,'Cost_Components'!$A$2:$A$28,0)),"")</f>
      </c>
      <c r="N1216" s="83" t="str">
        <f>IFERROR(INDEX('Cost_Components'!$P$2:$P$28,MATCH(E1216,'Cost_Components'!$A$2:$A$28,0)),"")</f>
      </c>
      <c r="O1216" s="84" t="str">
        <f>AF1216*J1216</f>
      </c>
      <c r="P1216" s="85" t="str">
        <f>AG1216*J1216</f>
      </c>
      <c r="Q1216" s="86" t="str">
        <f>P1216*L1216*M1216*N1216</f>
      </c>
      <c r="R1216" s="87" t="str">
        <f>O1216*K1216*M1216*N1216</f>
      </c>
      <c r="S1216" s="88" t="str">
        <f>R1216-Q1216</f>
      </c>
      <c r="T1216" s="34" t="str">
        <f>IFERROR(INDEX('Cost_Components'!$R$2:$R$28,MATCH(E1216,'Cost_Components'!$A$2:$A$28,0)),"")</f>
      </c>
      <c r="U1216" s="89" t="str">
        <f>IFERROR(INDEX('Cost_Components'!$Q$2:$Q$28,MATCH(E1216,'Cost_Components'!$A$2:$A$28,0)),"")</f>
      </c>
      <c r="V1216" s="90" t="str">
        <f>1/(1+'Calculation_Assumptions'!$B$5)^(B1216-'Calculation_Assumptions'!$B$2)</f>
      </c>
      <c r="W1216" s="91" t="str">
        <f>Q1216*V1216</f>
      </c>
      <c r="X1216" s="92" t="str">
        <f>R1216*V1216</f>
      </c>
      <c r="Y1216" s="93" t="str">
        <f>S1216*V1216</f>
      </c>
      <c r="Z1216" s="94" t="str">
        <f>IFERROR(INDEX('Cost_Components'!$T$2:$T$28,MATCH(E1216,'Cost_Components'!$A$2:$A$28,0)),"")</f>
      </c>
      <c r="AA1216" s="95" t="str">
        <f>IFERROR(INDEX('Cost_Components'!$U$2:$U$28,MATCH(E1216,'Cost_Components'!$A$2:$A$28,0)),"")</f>
      </c>
      <c r="AB1216" s="96" t="str">
        <f>IFERROR(INDEX('Cost_Components'!$V$2:$V$28,MATCH(E1216,'Cost_Components'!$A$2:$A$28,0)),"")</f>
      </c>
      <c r="AC1216" s="97" t="str">
        <f>IFERROR(INDEX('Cost_Components'!$M$2:$M$28,MATCH(E1216,'Cost_Components'!$A$2:$A$28,0)),"")</f>
      </c>
      <c r="AD1216" s="98" t="str">
        <f>IFERROR(INDEX('Cost_Components'!$N$2:$N$28,MATCH(E1216,'Cost_Components'!$A$2:$A$28,0)),"")</f>
      </c>
      <c r="AE1216" s="34" t="str">
        <f>IFERROR(INDEX('Cost_Components'!$O$2:$O$28,MATCH(E1216,'Cost_Components'!$A$2:$A$28,0)),"")</f>
      </c>
      <c r="AF1216" s="99" t="n">
        <v>984060.934881415</v>
      </c>
      <c r="AG1216" s="100" t="n">
        <v>1099124.53182261</v>
      </c>
      <c r="AH1216" s="101" t="str">
        <f>IF(H1216="shared-count-once",COUNTIFS($A$2:$A$1405,A1216,$B$2:$B$1405,B1216,$E$2:$E$1405,E1216),1)</f>
      </c>
      <c r="AI1216" s="102" t="n">
        <v>317814114.067152</v>
      </c>
      <c r="AJ1216" s="103" t="str">
        <f>IF(AI1216=0,"",Q1216/AI1216)</f>
      </c>
      <c r="AK1216" s="104" t="str">
        <f>IF(AI1216=0,"",R1216/AI1216)</f>
      </c>
      <c r="AL1216" s="105" t="str">
        <f>IF(AI1216=0,"",S1216/AI1216)</f>
      </c>
      <c r="AM1216" s="106" t="str">
        <f>IF(AI1216=0,"",Y1216/AI1216)</f>
      </c>
    </row>
    <row r="1217">
      <c r="A1217" t="s">
        <v>115</v>
      </c>
      <c r="B1217" s="73" t="n">
        <v>2044</v>
      </c>
      <c r="C1217" t="s">
        <v>256</v>
      </c>
      <c r="D1217" t="s">
        <v>221</v>
      </c>
      <c r="E1217" s="74" t="s">
        <v>346</v>
      </c>
      <c r="F1217" s="75" t="s">
        <v>347</v>
      </c>
      <c r="G1217" s="76" t="s">
        <v>257</v>
      </c>
      <c r="H1217" s="77" t="s">
        <v>240</v>
      </c>
      <c r="I1217" s="78" t="s">
        <v>304</v>
      </c>
      <c r="J1217" s="79" t="str">
        <f>IFERROR(INDEX('Cost_Components'!$K$2:$K$28,MATCH(E1217,'Cost_Components'!$A$2:$A$28,0)),"")</f>
      </c>
      <c r="K1217" s="80" t="str">
        <f>IF(OR(L1217="",Z1217="",AA1217="",AB1217=""),"",IF(B1217&lt;AA1217,L1217,IF(B1217&gt;AB1217,Z1217,L1217+(Z1217-L1217)*MIN(MAX((B1217-AA1217+1)/MAX(AB1217-AA1217+1,1),0),1))))</f>
      </c>
      <c r="L1217" s="81" t="str">
        <f>IFERROR(INDEX('Cost_Components'!$S$2:$S$28,MATCH(E1217,'Cost_Components'!$A$2:$A$28,0)),"")</f>
      </c>
      <c r="M1217" s="82" t="str">
        <f>IFERROR(INDEX('Cost_Components'!$L$2:$L$28,MATCH(E1217,'Cost_Components'!$A$2:$A$28,0)),"")</f>
      </c>
      <c r="N1217" s="83" t="str">
        <f>IFERROR(INDEX('Cost_Components'!$P$2:$P$28,MATCH(E1217,'Cost_Components'!$A$2:$A$28,0)),"")</f>
      </c>
      <c r="O1217" s="84" t="str">
        <f>AF1217*J1217</f>
      </c>
      <c r="P1217" s="85" t="str">
        <f>AG1217*J1217</f>
      </c>
      <c r="Q1217" s="86" t="str">
        <f>P1217*L1217*M1217*N1217</f>
      </c>
      <c r="R1217" s="87" t="str">
        <f>O1217*K1217*M1217*N1217</f>
      </c>
      <c r="S1217" s="88" t="str">
        <f>R1217-Q1217</f>
      </c>
      <c r="T1217" s="34" t="str">
        <f>IFERROR(INDEX('Cost_Components'!$R$2:$R$28,MATCH(E1217,'Cost_Components'!$A$2:$A$28,0)),"")</f>
      </c>
      <c r="U1217" s="89" t="str">
        <f>IFERROR(INDEX('Cost_Components'!$Q$2:$Q$28,MATCH(E1217,'Cost_Components'!$A$2:$A$28,0)),"")</f>
      </c>
      <c r="V1217" s="90" t="str">
        <f>1/(1+'Calculation_Assumptions'!$B$5)^(B1217-'Calculation_Assumptions'!$B$2)</f>
      </c>
      <c r="W1217" s="91" t="str">
        <f>Q1217*V1217</f>
      </c>
      <c r="X1217" s="92" t="str">
        <f>R1217*V1217</f>
      </c>
      <c r="Y1217" s="93" t="str">
        <f>S1217*V1217</f>
      </c>
      <c r="Z1217" s="94" t="str">
        <f>IFERROR(INDEX('Cost_Components'!$T$2:$T$28,MATCH(E1217,'Cost_Components'!$A$2:$A$28,0)),"")</f>
      </c>
      <c r="AA1217" s="95" t="str">
        <f>IFERROR(INDEX('Cost_Components'!$U$2:$U$28,MATCH(E1217,'Cost_Components'!$A$2:$A$28,0)),"")</f>
      </c>
      <c r="AB1217" s="96" t="str">
        <f>IFERROR(INDEX('Cost_Components'!$V$2:$V$28,MATCH(E1217,'Cost_Components'!$A$2:$A$28,0)),"")</f>
      </c>
      <c r="AC1217" s="97" t="str">
        <f>IFERROR(INDEX('Cost_Components'!$M$2:$M$28,MATCH(E1217,'Cost_Components'!$A$2:$A$28,0)),"")</f>
      </c>
      <c r="AD1217" s="98" t="str">
        <f>IFERROR(INDEX('Cost_Components'!$N$2:$N$28,MATCH(E1217,'Cost_Components'!$A$2:$A$28,0)),"")</f>
      </c>
      <c r="AE1217" s="34" t="str">
        <f>IFERROR(INDEX('Cost_Components'!$O$2:$O$28,MATCH(E1217,'Cost_Components'!$A$2:$A$28,0)),"")</f>
      </c>
      <c r="AF1217" s="99" t="n">
        <v>977688.299681508</v>
      </c>
      <c r="AG1217" s="100" t="n">
        <v>1099930.76266367</v>
      </c>
      <c r="AH1217" s="101" t="str">
        <f>IF(H1217="shared-count-once",COUNTIFS($A$2:$A$1405,A1217,$B$2:$B$1405,B1217,$E$2:$E$1405,E1217),1)</f>
      </c>
      <c r="AI1217" s="102" t="n">
        <v>318840890.732156</v>
      </c>
      <c r="AJ1217" s="103" t="str">
        <f>IF(AI1217=0,"",Q1217/AI1217)</f>
      </c>
      <c r="AK1217" s="104" t="str">
        <f>IF(AI1217=0,"",R1217/AI1217)</f>
      </c>
      <c r="AL1217" s="105" t="str">
        <f>IF(AI1217=0,"",S1217/AI1217)</f>
      </c>
      <c r="AM1217" s="106" t="str">
        <f>IF(AI1217=0,"",Y1217/AI1217)</f>
      </c>
    </row>
    <row r="1218">
      <c r="A1218" t="s">
        <v>115</v>
      </c>
      <c r="B1218" s="73" t="n">
        <v>2045</v>
      </c>
      <c r="C1218" t="s">
        <v>256</v>
      </c>
      <c r="D1218" t="s">
        <v>221</v>
      </c>
      <c r="E1218" s="74" t="s">
        <v>346</v>
      </c>
      <c r="F1218" s="75" t="s">
        <v>347</v>
      </c>
      <c r="G1218" s="76" t="s">
        <v>257</v>
      </c>
      <c r="H1218" s="77" t="s">
        <v>240</v>
      </c>
      <c r="I1218" s="78" t="s">
        <v>304</v>
      </c>
      <c r="J1218" s="79" t="str">
        <f>IFERROR(INDEX('Cost_Components'!$K$2:$K$28,MATCH(E1218,'Cost_Components'!$A$2:$A$28,0)),"")</f>
      </c>
      <c r="K1218" s="80" t="str">
        <f>IF(OR(L1218="",Z1218="",AA1218="",AB1218=""),"",IF(B1218&lt;AA1218,L1218,IF(B1218&gt;AB1218,Z1218,L1218+(Z1218-L1218)*MIN(MAX((B1218-AA1218+1)/MAX(AB1218-AA1218+1,1),0),1))))</f>
      </c>
      <c r="L1218" s="81" t="str">
        <f>IFERROR(INDEX('Cost_Components'!$S$2:$S$28,MATCH(E1218,'Cost_Components'!$A$2:$A$28,0)),"")</f>
      </c>
      <c r="M1218" s="82" t="str">
        <f>IFERROR(INDEX('Cost_Components'!$L$2:$L$28,MATCH(E1218,'Cost_Components'!$A$2:$A$28,0)),"")</f>
      </c>
      <c r="N1218" s="83" t="str">
        <f>IFERROR(INDEX('Cost_Components'!$P$2:$P$28,MATCH(E1218,'Cost_Components'!$A$2:$A$28,0)),"")</f>
      </c>
      <c r="O1218" s="84" t="str">
        <f>AF1218*J1218</f>
      </c>
      <c r="P1218" s="85" t="str">
        <f>AG1218*J1218</f>
      </c>
      <c r="Q1218" s="86" t="str">
        <f>P1218*L1218*M1218*N1218</f>
      </c>
      <c r="R1218" s="87" t="str">
        <f>O1218*K1218*M1218*N1218</f>
      </c>
      <c r="S1218" s="88" t="str">
        <f>R1218-Q1218</f>
      </c>
      <c r="T1218" s="34" t="str">
        <f>IFERROR(INDEX('Cost_Components'!$R$2:$R$28,MATCH(E1218,'Cost_Components'!$A$2:$A$28,0)),"")</f>
      </c>
      <c r="U1218" s="89" t="str">
        <f>IFERROR(INDEX('Cost_Components'!$Q$2:$Q$28,MATCH(E1218,'Cost_Components'!$A$2:$A$28,0)),"")</f>
      </c>
      <c r="V1218" s="90" t="str">
        <f>1/(1+'Calculation_Assumptions'!$B$5)^(B1218-'Calculation_Assumptions'!$B$2)</f>
      </c>
      <c r="W1218" s="91" t="str">
        <f>Q1218*V1218</f>
      </c>
      <c r="X1218" s="92" t="str">
        <f>R1218*V1218</f>
      </c>
      <c r="Y1218" s="93" t="str">
        <f>S1218*V1218</f>
      </c>
      <c r="Z1218" s="94" t="str">
        <f>IFERROR(INDEX('Cost_Components'!$T$2:$T$28,MATCH(E1218,'Cost_Components'!$A$2:$A$28,0)),"")</f>
      </c>
      <c r="AA1218" s="95" t="str">
        <f>IFERROR(INDEX('Cost_Components'!$U$2:$U$28,MATCH(E1218,'Cost_Components'!$A$2:$A$28,0)),"")</f>
      </c>
      <c r="AB1218" s="96" t="str">
        <f>IFERROR(INDEX('Cost_Components'!$V$2:$V$28,MATCH(E1218,'Cost_Components'!$A$2:$A$28,0)),"")</f>
      </c>
      <c r="AC1218" s="97" t="str">
        <f>IFERROR(INDEX('Cost_Components'!$M$2:$M$28,MATCH(E1218,'Cost_Components'!$A$2:$A$28,0)),"")</f>
      </c>
      <c r="AD1218" s="98" t="str">
        <f>IFERROR(INDEX('Cost_Components'!$N$2:$N$28,MATCH(E1218,'Cost_Components'!$A$2:$A$28,0)),"")</f>
      </c>
      <c r="AE1218" s="34" t="str">
        <f>IFERROR(INDEX('Cost_Components'!$O$2:$O$28,MATCH(E1218,'Cost_Components'!$A$2:$A$28,0)),"")</f>
      </c>
      <c r="AF1218" s="99" t="n">
        <v>971222.615277629</v>
      </c>
      <c r="AG1218" s="100" t="n">
        <v>1100619.86663127</v>
      </c>
      <c r="AH1218" s="101" t="str">
        <f>IF(H1218="shared-count-once",COUNTIFS($A$2:$A$1405,A1218,$B$2:$B$1405,B1218,$E$2:$E$1405,E1218),1)</f>
      </c>
      <c r="AI1218" s="102" t="n">
        <v>319784682.33108</v>
      </c>
      <c r="AJ1218" s="103" t="str">
        <f>IF(AI1218=0,"",Q1218/AI1218)</f>
      </c>
      <c r="AK1218" s="104" t="str">
        <f>IF(AI1218=0,"",R1218/AI1218)</f>
      </c>
      <c r="AL1218" s="105" t="str">
        <f>IF(AI1218=0,"",S1218/AI1218)</f>
      </c>
      <c r="AM1218" s="106" t="str">
        <f>IF(AI1218=0,"",Y1218/AI1218)</f>
      </c>
    </row>
    <row r="1219">
      <c r="A1219" t="s">
        <v>115</v>
      </c>
      <c r="B1219" s="73" t="n">
        <v>2046</v>
      </c>
      <c r="C1219" t="s">
        <v>256</v>
      </c>
      <c r="D1219" t="s">
        <v>221</v>
      </c>
      <c r="E1219" s="74" t="s">
        <v>346</v>
      </c>
      <c r="F1219" s="75" t="s">
        <v>347</v>
      </c>
      <c r="G1219" s="76" t="s">
        <v>257</v>
      </c>
      <c r="H1219" s="77" t="s">
        <v>240</v>
      </c>
      <c r="I1219" s="78" t="s">
        <v>304</v>
      </c>
      <c r="J1219" s="79" t="str">
        <f>IFERROR(INDEX('Cost_Components'!$K$2:$K$28,MATCH(E1219,'Cost_Components'!$A$2:$A$28,0)),"")</f>
      </c>
      <c r="K1219" s="80" t="str">
        <f>IF(OR(L1219="",Z1219="",AA1219="",AB1219=""),"",IF(B1219&lt;AA1219,L1219,IF(B1219&gt;AB1219,Z1219,L1219+(Z1219-L1219)*MIN(MAX((B1219-AA1219+1)/MAX(AB1219-AA1219+1,1),0),1))))</f>
      </c>
      <c r="L1219" s="81" t="str">
        <f>IFERROR(INDEX('Cost_Components'!$S$2:$S$28,MATCH(E1219,'Cost_Components'!$A$2:$A$28,0)),"")</f>
      </c>
      <c r="M1219" s="82" t="str">
        <f>IFERROR(INDEX('Cost_Components'!$L$2:$L$28,MATCH(E1219,'Cost_Components'!$A$2:$A$28,0)),"")</f>
      </c>
      <c r="N1219" s="83" t="str">
        <f>IFERROR(INDEX('Cost_Components'!$P$2:$P$28,MATCH(E1219,'Cost_Components'!$A$2:$A$28,0)),"")</f>
      </c>
      <c r="O1219" s="84" t="str">
        <f>AF1219*J1219</f>
      </c>
      <c r="P1219" s="85" t="str">
        <f>AG1219*J1219</f>
      </c>
      <c r="Q1219" s="86" t="str">
        <f>P1219*L1219*M1219*N1219</f>
      </c>
      <c r="R1219" s="87" t="str">
        <f>O1219*K1219*M1219*N1219</f>
      </c>
      <c r="S1219" s="88" t="str">
        <f>R1219-Q1219</f>
      </c>
      <c r="T1219" s="34" t="str">
        <f>IFERROR(INDEX('Cost_Components'!$R$2:$R$28,MATCH(E1219,'Cost_Components'!$A$2:$A$28,0)),"")</f>
      </c>
      <c r="U1219" s="89" t="str">
        <f>IFERROR(INDEX('Cost_Components'!$Q$2:$Q$28,MATCH(E1219,'Cost_Components'!$A$2:$A$28,0)),"")</f>
      </c>
      <c r="V1219" s="90" t="str">
        <f>1/(1+'Calculation_Assumptions'!$B$5)^(B1219-'Calculation_Assumptions'!$B$2)</f>
      </c>
      <c r="W1219" s="91" t="str">
        <f>Q1219*V1219</f>
      </c>
      <c r="X1219" s="92" t="str">
        <f>R1219*V1219</f>
      </c>
      <c r="Y1219" s="93" t="str">
        <f>S1219*V1219</f>
      </c>
      <c r="Z1219" s="94" t="str">
        <f>IFERROR(INDEX('Cost_Components'!$T$2:$T$28,MATCH(E1219,'Cost_Components'!$A$2:$A$28,0)),"")</f>
      </c>
      <c r="AA1219" s="95" t="str">
        <f>IFERROR(INDEX('Cost_Components'!$U$2:$U$28,MATCH(E1219,'Cost_Components'!$A$2:$A$28,0)),"")</f>
      </c>
      <c r="AB1219" s="96" t="str">
        <f>IFERROR(INDEX('Cost_Components'!$V$2:$V$28,MATCH(E1219,'Cost_Components'!$A$2:$A$28,0)),"")</f>
      </c>
      <c r="AC1219" s="97" t="str">
        <f>IFERROR(INDEX('Cost_Components'!$M$2:$M$28,MATCH(E1219,'Cost_Components'!$A$2:$A$28,0)),"")</f>
      </c>
      <c r="AD1219" s="98" t="str">
        <f>IFERROR(INDEX('Cost_Components'!$N$2:$N$28,MATCH(E1219,'Cost_Components'!$A$2:$A$28,0)),"")</f>
      </c>
      <c r="AE1219" s="34" t="str">
        <f>IFERROR(INDEX('Cost_Components'!$O$2:$O$28,MATCH(E1219,'Cost_Components'!$A$2:$A$28,0)),"")</f>
      </c>
      <c r="AF1219" s="99" t="n">
        <v>963962.828328618</v>
      </c>
      <c r="AG1219" s="100" t="n">
        <v>1100508.46170056</v>
      </c>
      <c r="AH1219" s="101" t="str">
        <f>IF(H1219="shared-count-once",COUNTIFS($A$2:$A$1405,A1219,$B$2:$B$1405,B1219,$E$2:$E$1405,E1219),1)</f>
      </c>
      <c r="AI1219" s="102" t="n">
        <v>320645615.981408</v>
      </c>
      <c r="AJ1219" s="103" t="str">
        <f>IF(AI1219=0,"",Q1219/AI1219)</f>
      </c>
      <c r="AK1219" s="104" t="str">
        <f>IF(AI1219=0,"",R1219/AI1219)</f>
      </c>
      <c r="AL1219" s="105" t="str">
        <f>IF(AI1219=0,"",S1219/AI1219)</f>
      </c>
      <c r="AM1219" s="106" t="str">
        <f>IF(AI1219=0,"",Y1219/AI1219)</f>
      </c>
    </row>
    <row r="1220">
      <c r="A1220" t="s">
        <v>115</v>
      </c>
      <c r="B1220" s="73" t="n">
        <v>2047</v>
      </c>
      <c r="C1220" t="s">
        <v>256</v>
      </c>
      <c r="D1220" t="s">
        <v>221</v>
      </c>
      <c r="E1220" s="74" t="s">
        <v>346</v>
      </c>
      <c r="F1220" s="75" t="s">
        <v>347</v>
      </c>
      <c r="G1220" s="76" t="s">
        <v>257</v>
      </c>
      <c r="H1220" s="77" t="s">
        <v>240</v>
      </c>
      <c r="I1220" s="78" t="s">
        <v>304</v>
      </c>
      <c r="J1220" s="79" t="str">
        <f>IFERROR(INDEX('Cost_Components'!$K$2:$K$28,MATCH(E1220,'Cost_Components'!$A$2:$A$28,0)),"")</f>
      </c>
      <c r="K1220" s="80" t="str">
        <f>IF(OR(L1220="",Z1220="",AA1220="",AB1220=""),"",IF(B1220&lt;AA1220,L1220,IF(B1220&gt;AB1220,Z1220,L1220+(Z1220-L1220)*MIN(MAX((B1220-AA1220+1)/MAX(AB1220-AA1220+1,1),0),1))))</f>
      </c>
      <c r="L1220" s="81" t="str">
        <f>IFERROR(INDEX('Cost_Components'!$S$2:$S$28,MATCH(E1220,'Cost_Components'!$A$2:$A$28,0)),"")</f>
      </c>
      <c r="M1220" s="82" t="str">
        <f>IFERROR(INDEX('Cost_Components'!$L$2:$L$28,MATCH(E1220,'Cost_Components'!$A$2:$A$28,0)),"")</f>
      </c>
      <c r="N1220" s="83" t="str">
        <f>IFERROR(INDEX('Cost_Components'!$P$2:$P$28,MATCH(E1220,'Cost_Components'!$A$2:$A$28,0)),"")</f>
      </c>
      <c r="O1220" s="84" t="str">
        <f>AF1220*J1220</f>
      </c>
      <c r="P1220" s="85" t="str">
        <f>AG1220*J1220</f>
      </c>
      <c r="Q1220" s="86" t="str">
        <f>P1220*L1220*M1220*N1220</f>
      </c>
      <c r="R1220" s="87" t="str">
        <f>O1220*K1220*M1220*N1220</f>
      </c>
      <c r="S1220" s="88" t="str">
        <f>R1220-Q1220</f>
      </c>
      <c r="T1220" s="34" t="str">
        <f>IFERROR(INDEX('Cost_Components'!$R$2:$R$28,MATCH(E1220,'Cost_Components'!$A$2:$A$28,0)),"")</f>
      </c>
      <c r="U1220" s="89" t="str">
        <f>IFERROR(INDEX('Cost_Components'!$Q$2:$Q$28,MATCH(E1220,'Cost_Components'!$A$2:$A$28,0)),"")</f>
      </c>
      <c r="V1220" s="90" t="str">
        <f>1/(1+'Calculation_Assumptions'!$B$5)^(B1220-'Calculation_Assumptions'!$B$2)</f>
      </c>
      <c r="W1220" s="91" t="str">
        <f>Q1220*V1220</f>
      </c>
      <c r="X1220" s="92" t="str">
        <f>R1220*V1220</f>
      </c>
      <c r="Y1220" s="93" t="str">
        <f>S1220*V1220</f>
      </c>
      <c r="Z1220" s="94" t="str">
        <f>IFERROR(INDEX('Cost_Components'!$T$2:$T$28,MATCH(E1220,'Cost_Components'!$A$2:$A$28,0)),"")</f>
      </c>
      <c r="AA1220" s="95" t="str">
        <f>IFERROR(INDEX('Cost_Components'!$U$2:$U$28,MATCH(E1220,'Cost_Components'!$A$2:$A$28,0)),"")</f>
      </c>
      <c r="AB1220" s="96" t="str">
        <f>IFERROR(INDEX('Cost_Components'!$V$2:$V$28,MATCH(E1220,'Cost_Components'!$A$2:$A$28,0)),"")</f>
      </c>
      <c r="AC1220" s="97" t="str">
        <f>IFERROR(INDEX('Cost_Components'!$M$2:$M$28,MATCH(E1220,'Cost_Components'!$A$2:$A$28,0)),"")</f>
      </c>
      <c r="AD1220" s="98" t="str">
        <f>IFERROR(INDEX('Cost_Components'!$N$2:$N$28,MATCH(E1220,'Cost_Components'!$A$2:$A$28,0)),"")</f>
      </c>
      <c r="AE1220" s="34" t="str">
        <f>IFERROR(INDEX('Cost_Components'!$O$2:$O$28,MATCH(E1220,'Cost_Components'!$A$2:$A$28,0)),"")</f>
      </c>
      <c r="AF1220" s="99" t="n">
        <v>955892.753429884</v>
      </c>
      <c r="AG1220" s="100" t="n">
        <v>1099547.69138113</v>
      </c>
      <c r="AH1220" s="101" t="str">
        <f>IF(H1220="shared-count-once",COUNTIFS($A$2:$A$1405,A1220,$B$2:$B$1405,B1220,$E$2:$E$1405,E1220),1)</f>
      </c>
      <c r="AI1220" s="102" t="n">
        <v>321429520.522875</v>
      </c>
      <c r="AJ1220" s="103" t="str">
        <f>IF(AI1220=0,"",Q1220/AI1220)</f>
      </c>
      <c r="AK1220" s="104" t="str">
        <f>IF(AI1220=0,"",R1220/AI1220)</f>
      </c>
      <c r="AL1220" s="105" t="str">
        <f>IF(AI1220=0,"",S1220/AI1220)</f>
      </c>
      <c r="AM1220" s="106" t="str">
        <f>IF(AI1220=0,"",Y1220/AI1220)</f>
      </c>
    </row>
    <row r="1221">
      <c r="A1221" t="s">
        <v>115</v>
      </c>
      <c r="B1221" s="73" t="n">
        <v>2048</v>
      </c>
      <c r="C1221" t="s">
        <v>256</v>
      </c>
      <c r="D1221" t="s">
        <v>221</v>
      </c>
      <c r="E1221" s="74" t="s">
        <v>346</v>
      </c>
      <c r="F1221" s="75" t="s">
        <v>347</v>
      </c>
      <c r="G1221" s="76" t="s">
        <v>257</v>
      </c>
      <c r="H1221" s="77" t="s">
        <v>240</v>
      </c>
      <c r="I1221" s="78" t="s">
        <v>304</v>
      </c>
      <c r="J1221" s="79" t="str">
        <f>IFERROR(INDEX('Cost_Components'!$K$2:$K$28,MATCH(E1221,'Cost_Components'!$A$2:$A$28,0)),"")</f>
      </c>
      <c r="K1221" s="80" t="str">
        <f>IF(OR(L1221="",Z1221="",AA1221="",AB1221=""),"",IF(B1221&lt;AA1221,L1221,IF(B1221&gt;AB1221,Z1221,L1221+(Z1221-L1221)*MIN(MAX((B1221-AA1221+1)/MAX(AB1221-AA1221+1,1),0),1))))</f>
      </c>
      <c r="L1221" s="81" t="str">
        <f>IFERROR(INDEX('Cost_Components'!$S$2:$S$28,MATCH(E1221,'Cost_Components'!$A$2:$A$28,0)),"")</f>
      </c>
      <c r="M1221" s="82" t="str">
        <f>IFERROR(INDEX('Cost_Components'!$L$2:$L$28,MATCH(E1221,'Cost_Components'!$A$2:$A$28,0)),"")</f>
      </c>
      <c r="N1221" s="83" t="str">
        <f>IFERROR(INDEX('Cost_Components'!$P$2:$P$28,MATCH(E1221,'Cost_Components'!$A$2:$A$28,0)),"")</f>
      </c>
      <c r="O1221" s="84" t="str">
        <f>AF1221*J1221</f>
      </c>
      <c r="P1221" s="85" t="str">
        <f>AG1221*J1221</f>
      </c>
      <c r="Q1221" s="86" t="str">
        <f>P1221*L1221*M1221*N1221</f>
      </c>
      <c r="R1221" s="87" t="str">
        <f>O1221*K1221*M1221*N1221</f>
      </c>
      <c r="S1221" s="88" t="str">
        <f>R1221-Q1221</f>
      </c>
      <c r="T1221" s="34" t="str">
        <f>IFERROR(INDEX('Cost_Components'!$R$2:$R$28,MATCH(E1221,'Cost_Components'!$A$2:$A$28,0)),"")</f>
      </c>
      <c r="U1221" s="89" t="str">
        <f>IFERROR(INDEX('Cost_Components'!$Q$2:$Q$28,MATCH(E1221,'Cost_Components'!$A$2:$A$28,0)),"")</f>
      </c>
      <c r="V1221" s="90" t="str">
        <f>1/(1+'Calculation_Assumptions'!$B$5)^(B1221-'Calculation_Assumptions'!$B$2)</f>
      </c>
      <c r="W1221" s="91" t="str">
        <f>Q1221*V1221</f>
      </c>
      <c r="X1221" s="92" t="str">
        <f>R1221*V1221</f>
      </c>
      <c r="Y1221" s="93" t="str">
        <f>S1221*V1221</f>
      </c>
      <c r="Z1221" s="94" t="str">
        <f>IFERROR(INDEX('Cost_Components'!$T$2:$T$28,MATCH(E1221,'Cost_Components'!$A$2:$A$28,0)),"")</f>
      </c>
      <c r="AA1221" s="95" t="str">
        <f>IFERROR(INDEX('Cost_Components'!$U$2:$U$28,MATCH(E1221,'Cost_Components'!$A$2:$A$28,0)),"")</f>
      </c>
      <c r="AB1221" s="96" t="str">
        <f>IFERROR(INDEX('Cost_Components'!$V$2:$V$28,MATCH(E1221,'Cost_Components'!$A$2:$A$28,0)),"")</f>
      </c>
      <c r="AC1221" s="97" t="str">
        <f>IFERROR(INDEX('Cost_Components'!$M$2:$M$28,MATCH(E1221,'Cost_Components'!$A$2:$A$28,0)),"")</f>
      </c>
      <c r="AD1221" s="98" t="str">
        <f>IFERROR(INDEX('Cost_Components'!$N$2:$N$28,MATCH(E1221,'Cost_Components'!$A$2:$A$28,0)),"")</f>
      </c>
      <c r="AE1221" s="34" t="str">
        <f>IFERROR(INDEX('Cost_Components'!$O$2:$O$28,MATCH(E1221,'Cost_Components'!$A$2:$A$28,0)),"")</f>
      </c>
      <c r="AF1221" s="99" t="n">
        <v>947584.407902199</v>
      </c>
      <c r="AG1221" s="100" t="n">
        <v>1098215.4964407</v>
      </c>
      <c r="AH1221" s="101" t="str">
        <f>IF(H1221="shared-count-once",COUNTIFS($A$2:$A$1405,A1221,$B$2:$B$1405,B1221,$E$2:$E$1405,E1221),1)</f>
      </c>
      <c r="AI1221" s="102" t="n">
        <v>322136832.260161</v>
      </c>
      <c r="AJ1221" s="103" t="str">
        <f>IF(AI1221=0,"",Q1221/AI1221)</f>
      </c>
      <c r="AK1221" s="104" t="str">
        <f>IF(AI1221=0,"",R1221/AI1221)</f>
      </c>
      <c r="AL1221" s="105" t="str">
        <f>IF(AI1221=0,"",S1221/AI1221)</f>
      </c>
      <c r="AM1221" s="106" t="str">
        <f>IF(AI1221=0,"",Y1221/AI1221)</f>
      </c>
    </row>
    <row r="1222">
      <c r="A1222" t="s">
        <v>115</v>
      </c>
      <c r="B1222" s="73" t="n">
        <v>2049</v>
      </c>
      <c r="C1222" t="s">
        <v>256</v>
      </c>
      <c r="D1222" t="s">
        <v>221</v>
      </c>
      <c r="E1222" s="74" t="s">
        <v>346</v>
      </c>
      <c r="F1222" s="75" t="s">
        <v>347</v>
      </c>
      <c r="G1222" s="76" t="s">
        <v>257</v>
      </c>
      <c r="H1222" s="77" t="s">
        <v>240</v>
      </c>
      <c r="I1222" s="78" t="s">
        <v>304</v>
      </c>
      <c r="J1222" s="79" t="str">
        <f>IFERROR(INDEX('Cost_Components'!$K$2:$K$28,MATCH(E1222,'Cost_Components'!$A$2:$A$28,0)),"")</f>
      </c>
      <c r="K1222" s="80" t="str">
        <f>IF(OR(L1222="",Z1222="",AA1222="",AB1222=""),"",IF(B1222&lt;AA1222,L1222,IF(B1222&gt;AB1222,Z1222,L1222+(Z1222-L1222)*MIN(MAX((B1222-AA1222+1)/MAX(AB1222-AA1222+1,1),0),1))))</f>
      </c>
      <c r="L1222" s="81" t="str">
        <f>IFERROR(INDEX('Cost_Components'!$S$2:$S$28,MATCH(E1222,'Cost_Components'!$A$2:$A$28,0)),"")</f>
      </c>
      <c r="M1222" s="82" t="str">
        <f>IFERROR(INDEX('Cost_Components'!$L$2:$L$28,MATCH(E1222,'Cost_Components'!$A$2:$A$28,0)),"")</f>
      </c>
      <c r="N1222" s="83" t="str">
        <f>IFERROR(INDEX('Cost_Components'!$P$2:$P$28,MATCH(E1222,'Cost_Components'!$A$2:$A$28,0)),"")</f>
      </c>
      <c r="O1222" s="84" t="str">
        <f>AF1222*J1222</f>
      </c>
      <c r="P1222" s="85" t="str">
        <f>AG1222*J1222</f>
      </c>
      <c r="Q1222" s="86" t="str">
        <f>P1222*L1222*M1222*N1222</f>
      </c>
      <c r="R1222" s="87" t="str">
        <f>O1222*K1222*M1222*N1222</f>
      </c>
      <c r="S1222" s="88" t="str">
        <f>R1222-Q1222</f>
      </c>
      <c r="T1222" s="34" t="str">
        <f>IFERROR(INDEX('Cost_Components'!$R$2:$R$28,MATCH(E1222,'Cost_Components'!$A$2:$A$28,0)),"")</f>
      </c>
      <c r="U1222" s="89" t="str">
        <f>IFERROR(INDEX('Cost_Components'!$Q$2:$Q$28,MATCH(E1222,'Cost_Components'!$A$2:$A$28,0)),"")</f>
      </c>
      <c r="V1222" s="90" t="str">
        <f>1/(1+'Calculation_Assumptions'!$B$5)^(B1222-'Calculation_Assumptions'!$B$2)</f>
      </c>
      <c r="W1222" s="91" t="str">
        <f>Q1222*V1222</f>
      </c>
      <c r="X1222" s="92" t="str">
        <f>R1222*V1222</f>
      </c>
      <c r="Y1222" s="93" t="str">
        <f>S1222*V1222</f>
      </c>
      <c r="Z1222" s="94" t="str">
        <f>IFERROR(INDEX('Cost_Components'!$T$2:$T$28,MATCH(E1222,'Cost_Components'!$A$2:$A$28,0)),"")</f>
      </c>
      <c r="AA1222" s="95" t="str">
        <f>IFERROR(INDEX('Cost_Components'!$U$2:$U$28,MATCH(E1222,'Cost_Components'!$A$2:$A$28,0)),"")</f>
      </c>
      <c r="AB1222" s="96" t="str">
        <f>IFERROR(INDEX('Cost_Components'!$V$2:$V$28,MATCH(E1222,'Cost_Components'!$A$2:$A$28,0)),"")</f>
      </c>
      <c r="AC1222" s="97" t="str">
        <f>IFERROR(INDEX('Cost_Components'!$M$2:$M$28,MATCH(E1222,'Cost_Components'!$A$2:$A$28,0)),"")</f>
      </c>
      <c r="AD1222" s="98" t="str">
        <f>IFERROR(INDEX('Cost_Components'!$N$2:$N$28,MATCH(E1222,'Cost_Components'!$A$2:$A$28,0)),"")</f>
      </c>
      <c r="AE1222" s="34" t="str">
        <f>IFERROR(INDEX('Cost_Components'!$O$2:$O$28,MATCH(E1222,'Cost_Components'!$A$2:$A$28,0)),"")</f>
      </c>
      <c r="AF1222" s="99" t="n">
        <v>939233.926244556</v>
      </c>
      <c r="AG1222" s="100" t="n">
        <v>1096773.18657324</v>
      </c>
      <c r="AH1222" s="101" t="str">
        <f>IF(H1222="shared-count-once",COUNTIFS($A$2:$A$1405,A1222,$B$2:$B$1405,B1222,$E$2:$E$1405,E1222),1)</f>
      </c>
      <c r="AI1222" s="102" t="n">
        <v>322765819.752681</v>
      </c>
      <c r="AJ1222" s="103" t="str">
        <f>IF(AI1222=0,"",Q1222/AI1222)</f>
      </c>
      <c r="AK1222" s="104" t="str">
        <f>IF(AI1222=0,"",R1222/AI1222)</f>
      </c>
      <c r="AL1222" s="105" t="str">
        <f>IF(AI1222=0,"",S1222/AI1222)</f>
      </c>
      <c r="AM1222" s="106" t="str">
        <f>IF(AI1222=0,"",Y1222/AI1222)</f>
      </c>
    </row>
    <row r="1223">
      <c r="A1223" t="s">
        <v>115</v>
      </c>
      <c r="B1223" s="73" t="n">
        <v>2050</v>
      </c>
      <c r="C1223" t="s">
        <v>256</v>
      </c>
      <c r="D1223" t="s">
        <v>221</v>
      </c>
      <c r="E1223" s="74" t="s">
        <v>346</v>
      </c>
      <c r="F1223" s="75" t="s">
        <v>347</v>
      </c>
      <c r="G1223" s="76" t="s">
        <v>257</v>
      </c>
      <c r="H1223" s="77" t="s">
        <v>240</v>
      </c>
      <c r="I1223" s="78" t="s">
        <v>304</v>
      </c>
      <c r="J1223" s="79" t="str">
        <f>IFERROR(INDEX('Cost_Components'!$K$2:$K$28,MATCH(E1223,'Cost_Components'!$A$2:$A$28,0)),"")</f>
      </c>
      <c r="K1223" s="80" t="str">
        <f>IF(OR(L1223="",Z1223="",AA1223="",AB1223=""),"",IF(B1223&lt;AA1223,L1223,IF(B1223&gt;AB1223,Z1223,L1223+(Z1223-L1223)*MIN(MAX((B1223-AA1223+1)/MAX(AB1223-AA1223+1,1),0),1))))</f>
      </c>
      <c r="L1223" s="81" t="str">
        <f>IFERROR(INDEX('Cost_Components'!$S$2:$S$28,MATCH(E1223,'Cost_Components'!$A$2:$A$28,0)),"")</f>
      </c>
      <c r="M1223" s="82" t="str">
        <f>IFERROR(INDEX('Cost_Components'!$L$2:$L$28,MATCH(E1223,'Cost_Components'!$A$2:$A$28,0)),"")</f>
      </c>
      <c r="N1223" s="83" t="str">
        <f>IFERROR(INDEX('Cost_Components'!$P$2:$P$28,MATCH(E1223,'Cost_Components'!$A$2:$A$28,0)),"")</f>
      </c>
      <c r="O1223" s="84" t="str">
        <f>AF1223*J1223</f>
      </c>
      <c r="P1223" s="85" t="str">
        <f>AG1223*J1223</f>
      </c>
      <c r="Q1223" s="86" t="str">
        <f>P1223*L1223*M1223*N1223</f>
      </c>
      <c r="R1223" s="87" t="str">
        <f>O1223*K1223*M1223*N1223</f>
      </c>
      <c r="S1223" s="88" t="str">
        <f>R1223-Q1223</f>
      </c>
      <c r="T1223" s="34" t="str">
        <f>IFERROR(INDEX('Cost_Components'!$R$2:$R$28,MATCH(E1223,'Cost_Components'!$A$2:$A$28,0)),"")</f>
      </c>
      <c r="U1223" s="89" t="str">
        <f>IFERROR(INDEX('Cost_Components'!$Q$2:$Q$28,MATCH(E1223,'Cost_Components'!$A$2:$A$28,0)),"")</f>
      </c>
      <c r="V1223" s="90" t="str">
        <f>1/(1+'Calculation_Assumptions'!$B$5)^(B1223-'Calculation_Assumptions'!$B$2)</f>
      </c>
      <c r="W1223" s="91" t="str">
        <f>Q1223*V1223</f>
      </c>
      <c r="X1223" s="92" t="str">
        <f>R1223*V1223</f>
      </c>
      <c r="Y1223" s="93" t="str">
        <f>S1223*V1223</f>
      </c>
      <c r="Z1223" s="94" t="str">
        <f>IFERROR(INDEX('Cost_Components'!$T$2:$T$28,MATCH(E1223,'Cost_Components'!$A$2:$A$28,0)),"")</f>
      </c>
      <c r="AA1223" s="95" t="str">
        <f>IFERROR(INDEX('Cost_Components'!$U$2:$U$28,MATCH(E1223,'Cost_Components'!$A$2:$A$28,0)),"")</f>
      </c>
      <c r="AB1223" s="96" t="str">
        <f>IFERROR(INDEX('Cost_Components'!$V$2:$V$28,MATCH(E1223,'Cost_Components'!$A$2:$A$28,0)),"")</f>
      </c>
      <c r="AC1223" s="97" t="str">
        <f>IFERROR(INDEX('Cost_Components'!$M$2:$M$28,MATCH(E1223,'Cost_Components'!$A$2:$A$28,0)),"")</f>
      </c>
      <c r="AD1223" s="98" t="str">
        <f>IFERROR(INDEX('Cost_Components'!$N$2:$N$28,MATCH(E1223,'Cost_Components'!$A$2:$A$28,0)),"")</f>
      </c>
      <c r="AE1223" s="34" t="str">
        <f>IFERROR(INDEX('Cost_Components'!$O$2:$O$28,MATCH(E1223,'Cost_Components'!$A$2:$A$28,0)),"")</f>
      </c>
      <c r="AF1223" s="99" t="n">
        <v>930988.248750525</v>
      </c>
      <c r="AG1223" s="100" t="n">
        <v>1095377.57386857</v>
      </c>
      <c r="AH1223" s="101" t="str">
        <f>IF(H1223="shared-count-once",COUNTIFS($A$2:$A$1405,A1223,$B$2:$B$1405,B1223,$E$2:$E$1405,E1223),1)</f>
      </c>
      <c r="AI1223" s="102" t="n">
        <v>323312042.563285</v>
      </c>
      <c r="AJ1223" s="103" t="str">
        <f>IF(AI1223=0,"",Q1223/AI1223)</f>
      </c>
      <c r="AK1223" s="104" t="str">
        <f>IF(AI1223=0,"",R1223/AI1223)</f>
      </c>
      <c r="AL1223" s="105" t="str">
        <f>IF(AI1223=0,"",S1223/AI1223)</f>
      </c>
      <c r="AM1223" s="106" t="str">
        <f>IF(AI1223=0,"",Y1223/AI1223)</f>
      </c>
    </row>
    <row r="1224">
      <c r="A1224" t="s">
        <v>115</v>
      </c>
      <c r="B1224" s="73" t="n">
        <v>2025</v>
      </c>
      <c r="C1224" t="s">
        <v>256</v>
      </c>
      <c r="D1224" t="s">
        <v>221</v>
      </c>
      <c r="E1224" s="74" t="s">
        <v>348</v>
      </c>
      <c r="F1224" s="75" t="s">
        <v>349</v>
      </c>
      <c r="G1224" s="76" t="s">
        <v>257</v>
      </c>
      <c r="H1224" s="77" t="s">
        <v>240</v>
      </c>
      <c r="I1224" s="78" t="s">
        <v>304</v>
      </c>
      <c r="J1224" s="79" t="str">
        <f>IFERROR(INDEX('Cost_Components'!$K$2:$K$28,MATCH(E1224,'Cost_Components'!$A$2:$A$28,0)),"")</f>
      </c>
      <c r="K1224" s="80" t="str">
        <f>IF(OR(L1224="",Z1224="",AA1224="",AB1224=""),"",IF(B1224&lt;AA1224,L1224,IF(B1224&gt;AB1224,Z1224,L1224+(Z1224-L1224)*MIN(MAX((B1224-AA1224+1)/MAX(AB1224-AA1224+1,1),0),1))))</f>
      </c>
      <c r="L1224" s="81" t="str">
        <f>IFERROR(INDEX('Cost_Components'!$S$2:$S$28,MATCH(E1224,'Cost_Components'!$A$2:$A$28,0)),"")</f>
      </c>
      <c r="M1224" s="82" t="str">
        <f>IFERROR(INDEX('Cost_Components'!$L$2:$L$28,MATCH(E1224,'Cost_Components'!$A$2:$A$28,0)),"")</f>
      </c>
      <c r="N1224" s="83" t="str">
        <f>IFERROR(INDEX('Cost_Components'!$P$2:$P$28,MATCH(E1224,'Cost_Components'!$A$2:$A$28,0)),"")</f>
      </c>
      <c r="O1224" s="84" t="str">
        <f>AF1224*J1224</f>
      </c>
      <c r="P1224" s="85" t="str">
        <f>AG1224*J1224</f>
      </c>
      <c r="Q1224" s="86" t="str">
        <f>P1224*L1224*M1224*N1224</f>
      </c>
      <c r="R1224" s="87" t="str">
        <f>O1224*K1224*M1224*N1224</f>
      </c>
      <c r="S1224" s="88" t="str">
        <f>R1224-Q1224</f>
      </c>
      <c r="T1224" s="34" t="str">
        <f>IFERROR(INDEX('Cost_Components'!$R$2:$R$28,MATCH(E1224,'Cost_Components'!$A$2:$A$28,0)),"")</f>
      </c>
      <c r="U1224" s="89" t="str">
        <f>IFERROR(INDEX('Cost_Components'!$Q$2:$Q$28,MATCH(E1224,'Cost_Components'!$A$2:$A$28,0)),"")</f>
      </c>
      <c r="V1224" s="90" t="str">
        <f>1/(1+'Calculation_Assumptions'!$B$5)^(B1224-'Calculation_Assumptions'!$B$2)</f>
      </c>
      <c r="W1224" s="91" t="str">
        <f>Q1224*V1224</f>
      </c>
      <c r="X1224" s="92" t="str">
        <f>R1224*V1224</f>
      </c>
      <c r="Y1224" s="93" t="str">
        <f>S1224*V1224</f>
      </c>
      <c r="Z1224" s="94" t="str">
        <f>IFERROR(INDEX('Cost_Components'!$T$2:$T$28,MATCH(E1224,'Cost_Components'!$A$2:$A$28,0)),"")</f>
      </c>
      <c r="AA1224" s="95" t="str">
        <f>IFERROR(INDEX('Cost_Components'!$U$2:$U$28,MATCH(E1224,'Cost_Components'!$A$2:$A$28,0)),"")</f>
      </c>
      <c r="AB1224" s="96" t="str">
        <f>IFERROR(INDEX('Cost_Components'!$V$2:$V$28,MATCH(E1224,'Cost_Components'!$A$2:$A$28,0)),"")</f>
      </c>
      <c r="AC1224" s="97" t="str">
        <f>IFERROR(INDEX('Cost_Components'!$M$2:$M$28,MATCH(E1224,'Cost_Components'!$A$2:$A$28,0)),"")</f>
      </c>
      <c r="AD1224" s="98" t="str">
        <f>IFERROR(INDEX('Cost_Components'!$N$2:$N$28,MATCH(E1224,'Cost_Components'!$A$2:$A$28,0)),"")</f>
      </c>
      <c r="AE1224" s="34" t="str">
        <f>IFERROR(INDEX('Cost_Components'!$O$2:$O$28,MATCH(E1224,'Cost_Components'!$A$2:$A$28,0)),"")</f>
      </c>
      <c r="AF1224" s="99" t="n">
        <v>989685.49967442</v>
      </c>
      <c r="AG1224" s="100" t="n">
        <v>991698.786123661</v>
      </c>
      <c r="AH1224" s="101" t="str">
        <f>IF(H1224="shared-count-once",COUNTIFS($A$2:$A$1405,A1224,$B$2:$B$1405,B1224,$E$2:$E$1405,E1224),1)</f>
      </c>
      <c r="AI1224" s="102" t="n">
        <v>288391907.644456</v>
      </c>
      <c r="AJ1224" s="103" t="str">
        <f>IF(AI1224=0,"",Q1224/AI1224)</f>
      </c>
      <c r="AK1224" s="104" t="str">
        <f>IF(AI1224=0,"",R1224/AI1224)</f>
      </c>
      <c r="AL1224" s="105" t="str">
        <f>IF(AI1224=0,"",S1224/AI1224)</f>
      </c>
      <c r="AM1224" s="106" t="str">
        <f>IF(AI1224=0,"",Y1224/AI1224)</f>
      </c>
    </row>
    <row r="1225">
      <c r="A1225" t="s">
        <v>115</v>
      </c>
      <c r="B1225" s="73" t="n">
        <v>2026</v>
      </c>
      <c r="C1225" t="s">
        <v>256</v>
      </c>
      <c r="D1225" t="s">
        <v>221</v>
      </c>
      <c r="E1225" s="74" t="s">
        <v>348</v>
      </c>
      <c r="F1225" s="75" t="s">
        <v>349</v>
      </c>
      <c r="G1225" s="76" t="s">
        <v>257</v>
      </c>
      <c r="H1225" s="77" t="s">
        <v>240</v>
      </c>
      <c r="I1225" s="78" t="s">
        <v>304</v>
      </c>
      <c r="J1225" s="79" t="str">
        <f>IFERROR(INDEX('Cost_Components'!$K$2:$K$28,MATCH(E1225,'Cost_Components'!$A$2:$A$28,0)),"")</f>
      </c>
      <c r="K1225" s="80" t="str">
        <f>IF(OR(L1225="",Z1225="",AA1225="",AB1225=""),"",IF(B1225&lt;AA1225,L1225,IF(B1225&gt;AB1225,Z1225,L1225+(Z1225-L1225)*MIN(MAX((B1225-AA1225+1)/MAX(AB1225-AA1225+1,1),0),1))))</f>
      </c>
      <c r="L1225" s="81" t="str">
        <f>IFERROR(INDEX('Cost_Components'!$S$2:$S$28,MATCH(E1225,'Cost_Components'!$A$2:$A$28,0)),"")</f>
      </c>
      <c r="M1225" s="82" t="str">
        <f>IFERROR(INDEX('Cost_Components'!$L$2:$L$28,MATCH(E1225,'Cost_Components'!$A$2:$A$28,0)),"")</f>
      </c>
      <c r="N1225" s="83" t="str">
        <f>IFERROR(INDEX('Cost_Components'!$P$2:$P$28,MATCH(E1225,'Cost_Components'!$A$2:$A$28,0)),"")</f>
      </c>
      <c r="O1225" s="84" t="str">
        <f>AF1225*J1225</f>
      </c>
      <c r="P1225" s="85" t="str">
        <f>AG1225*J1225</f>
      </c>
      <c r="Q1225" s="86" t="str">
        <f>P1225*L1225*M1225*N1225</f>
      </c>
      <c r="R1225" s="87" t="str">
        <f>O1225*K1225*M1225*N1225</f>
      </c>
      <c r="S1225" s="88" t="str">
        <f>R1225-Q1225</f>
      </c>
      <c r="T1225" s="34" t="str">
        <f>IFERROR(INDEX('Cost_Components'!$R$2:$R$28,MATCH(E1225,'Cost_Components'!$A$2:$A$28,0)),"")</f>
      </c>
      <c r="U1225" s="89" t="str">
        <f>IFERROR(INDEX('Cost_Components'!$Q$2:$Q$28,MATCH(E1225,'Cost_Components'!$A$2:$A$28,0)),"")</f>
      </c>
      <c r="V1225" s="90" t="str">
        <f>1/(1+'Calculation_Assumptions'!$B$5)^(B1225-'Calculation_Assumptions'!$B$2)</f>
      </c>
      <c r="W1225" s="91" t="str">
        <f>Q1225*V1225</f>
      </c>
      <c r="X1225" s="92" t="str">
        <f>R1225*V1225</f>
      </c>
      <c r="Y1225" s="93" t="str">
        <f>S1225*V1225</f>
      </c>
      <c r="Z1225" s="94" t="str">
        <f>IFERROR(INDEX('Cost_Components'!$T$2:$T$28,MATCH(E1225,'Cost_Components'!$A$2:$A$28,0)),"")</f>
      </c>
      <c r="AA1225" s="95" t="str">
        <f>IFERROR(INDEX('Cost_Components'!$U$2:$U$28,MATCH(E1225,'Cost_Components'!$A$2:$A$28,0)),"")</f>
      </c>
      <c r="AB1225" s="96" t="str">
        <f>IFERROR(INDEX('Cost_Components'!$V$2:$V$28,MATCH(E1225,'Cost_Components'!$A$2:$A$28,0)),"")</f>
      </c>
      <c r="AC1225" s="97" t="str">
        <f>IFERROR(INDEX('Cost_Components'!$M$2:$M$28,MATCH(E1225,'Cost_Components'!$A$2:$A$28,0)),"")</f>
      </c>
      <c r="AD1225" s="98" t="str">
        <f>IFERROR(INDEX('Cost_Components'!$N$2:$N$28,MATCH(E1225,'Cost_Components'!$A$2:$A$28,0)),"")</f>
      </c>
      <c r="AE1225" s="34" t="str">
        <f>IFERROR(INDEX('Cost_Components'!$O$2:$O$28,MATCH(E1225,'Cost_Components'!$A$2:$A$28,0)),"")</f>
      </c>
      <c r="AF1225" s="99" t="n">
        <v>998167.859643573</v>
      </c>
      <c r="AG1225" s="100" t="n">
        <v>1003373.26561945</v>
      </c>
      <c r="AH1225" s="101" t="str">
        <f>IF(H1225="shared-count-once",COUNTIFS($A$2:$A$1405,A1225,$B$2:$B$1405,B1225,$E$2:$E$1405,E1225),1)</f>
      </c>
      <c r="AI1225" s="102" t="n">
        <v>290472130.233437</v>
      </c>
      <c r="AJ1225" s="103" t="str">
        <f>IF(AI1225=0,"",Q1225/AI1225)</f>
      </c>
      <c r="AK1225" s="104" t="str">
        <f>IF(AI1225=0,"",R1225/AI1225)</f>
      </c>
      <c r="AL1225" s="105" t="str">
        <f>IF(AI1225=0,"",S1225/AI1225)</f>
      </c>
      <c r="AM1225" s="106" t="str">
        <f>IF(AI1225=0,"",Y1225/AI1225)</f>
      </c>
    </row>
    <row r="1226">
      <c r="A1226" t="s">
        <v>115</v>
      </c>
      <c r="B1226" s="73" t="n">
        <v>2027</v>
      </c>
      <c r="C1226" t="s">
        <v>256</v>
      </c>
      <c r="D1226" t="s">
        <v>221</v>
      </c>
      <c r="E1226" s="74" t="s">
        <v>348</v>
      </c>
      <c r="F1226" s="75" t="s">
        <v>349</v>
      </c>
      <c r="G1226" s="76" t="s">
        <v>257</v>
      </c>
      <c r="H1226" s="77" t="s">
        <v>240</v>
      </c>
      <c r="I1226" s="78" t="s">
        <v>304</v>
      </c>
      <c r="J1226" s="79" t="str">
        <f>IFERROR(INDEX('Cost_Components'!$K$2:$K$28,MATCH(E1226,'Cost_Components'!$A$2:$A$28,0)),"")</f>
      </c>
      <c r="K1226" s="80" t="str">
        <f>IF(OR(L1226="",Z1226="",AA1226="",AB1226=""),"",IF(B1226&lt;AA1226,L1226,IF(B1226&gt;AB1226,Z1226,L1226+(Z1226-L1226)*MIN(MAX((B1226-AA1226+1)/MAX(AB1226-AA1226+1,1),0),1))))</f>
      </c>
      <c r="L1226" s="81" t="str">
        <f>IFERROR(INDEX('Cost_Components'!$S$2:$S$28,MATCH(E1226,'Cost_Components'!$A$2:$A$28,0)),"")</f>
      </c>
      <c r="M1226" s="82" t="str">
        <f>IFERROR(INDEX('Cost_Components'!$L$2:$L$28,MATCH(E1226,'Cost_Components'!$A$2:$A$28,0)),"")</f>
      </c>
      <c r="N1226" s="83" t="str">
        <f>IFERROR(INDEX('Cost_Components'!$P$2:$P$28,MATCH(E1226,'Cost_Components'!$A$2:$A$28,0)),"")</f>
      </c>
      <c r="O1226" s="84" t="str">
        <f>AF1226*J1226</f>
      </c>
      <c r="P1226" s="85" t="str">
        <f>AG1226*J1226</f>
      </c>
      <c r="Q1226" s="86" t="str">
        <f>P1226*L1226*M1226*N1226</f>
      </c>
      <c r="R1226" s="87" t="str">
        <f>O1226*K1226*M1226*N1226</f>
      </c>
      <c r="S1226" s="88" t="str">
        <f>R1226-Q1226</f>
      </c>
      <c r="T1226" s="34" t="str">
        <f>IFERROR(INDEX('Cost_Components'!$R$2:$R$28,MATCH(E1226,'Cost_Components'!$A$2:$A$28,0)),"")</f>
      </c>
      <c r="U1226" s="89" t="str">
        <f>IFERROR(INDEX('Cost_Components'!$Q$2:$Q$28,MATCH(E1226,'Cost_Components'!$A$2:$A$28,0)),"")</f>
      </c>
      <c r="V1226" s="90" t="str">
        <f>1/(1+'Calculation_Assumptions'!$B$5)^(B1226-'Calculation_Assumptions'!$B$2)</f>
      </c>
      <c r="W1226" s="91" t="str">
        <f>Q1226*V1226</f>
      </c>
      <c r="X1226" s="92" t="str">
        <f>R1226*V1226</f>
      </c>
      <c r="Y1226" s="93" t="str">
        <f>S1226*V1226</f>
      </c>
      <c r="Z1226" s="94" t="str">
        <f>IFERROR(INDEX('Cost_Components'!$T$2:$T$28,MATCH(E1226,'Cost_Components'!$A$2:$A$28,0)),"")</f>
      </c>
      <c r="AA1226" s="95" t="str">
        <f>IFERROR(INDEX('Cost_Components'!$U$2:$U$28,MATCH(E1226,'Cost_Components'!$A$2:$A$28,0)),"")</f>
      </c>
      <c r="AB1226" s="96" t="str">
        <f>IFERROR(INDEX('Cost_Components'!$V$2:$V$28,MATCH(E1226,'Cost_Components'!$A$2:$A$28,0)),"")</f>
      </c>
      <c r="AC1226" s="97" t="str">
        <f>IFERROR(INDEX('Cost_Components'!$M$2:$M$28,MATCH(E1226,'Cost_Components'!$A$2:$A$28,0)),"")</f>
      </c>
      <c r="AD1226" s="98" t="str">
        <f>IFERROR(INDEX('Cost_Components'!$N$2:$N$28,MATCH(E1226,'Cost_Components'!$A$2:$A$28,0)),"")</f>
      </c>
      <c r="AE1226" s="34" t="str">
        <f>IFERROR(INDEX('Cost_Components'!$O$2:$O$28,MATCH(E1226,'Cost_Components'!$A$2:$A$28,0)),"")</f>
      </c>
      <c r="AF1226" s="99" t="n">
        <v>1005507.05037742</v>
      </c>
      <c r="AG1226" s="100" t="n">
        <v>1014762.74663953</v>
      </c>
      <c r="AH1226" s="101" t="str">
        <f>IF(H1226="shared-count-once",COUNTIFS($A$2:$A$1405,A1226,$B$2:$B$1405,B1226,$E$2:$E$1405,E1226),1)</f>
      </c>
      <c r="AI1226" s="102" t="n">
        <v>292505080.826208</v>
      </c>
      <c r="AJ1226" s="103" t="str">
        <f>IF(AI1226=0,"",Q1226/AI1226)</f>
      </c>
      <c r="AK1226" s="104" t="str">
        <f>IF(AI1226=0,"",R1226/AI1226)</f>
      </c>
      <c r="AL1226" s="105" t="str">
        <f>IF(AI1226=0,"",S1226/AI1226)</f>
      </c>
      <c r="AM1226" s="106" t="str">
        <f>IF(AI1226=0,"",Y1226/AI1226)</f>
      </c>
    </row>
    <row r="1227">
      <c r="A1227" t="s">
        <v>115</v>
      </c>
      <c r="B1227" s="73" t="n">
        <v>2028</v>
      </c>
      <c r="C1227" t="s">
        <v>256</v>
      </c>
      <c r="D1227" t="s">
        <v>221</v>
      </c>
      <c r="E1227" s="74" t="s">
        <v>348</v>
      </c>
      <c r="F1227" s="75" t="s">
        <v>349</v>
      </c>
      <c r="G1227" s="76" t="s">
        <v>257</v>
      </c>
      <c r="H1227" s="77" t="s">
        <v>240</v>
      </c>
      <c r="I1227" s="78" t="s">
        <v>304</v>
      </c>
      <c r="J1227" s="79" t="str">
        <f>IFERROR(INDEX('Cost_Components'!$K$2:$K$28,MATCH(E1227,'Cost_Components'!$A$2:$A$28,0)),"")</f>
      </c>
      <c r="K1227" s="80" t="str">
        <f>IF(OR(L1227="",Z1227="",AA1227="",AB1227=""),"",IF(B1227&lt;AA1227,L1227,IF(B1227&gt;AB1227,Z1227,L1227+(Z1227-L1227)*MIN(MAX((B1227-AA1227+1)/MAX(AB1227-AA1227+1,1),0),1))))</f>
      </c>
      <c r="L1227" s="81" t="str">
        <f>IFERROR(INDEX('Cost_Components'!$S$2:$S$28,MATCH(E1227,'Cost_Components'!$A$2:$A$28,0)),"")</f>
      </c>
      <c r="M1227" s="82" t="str">
        <f>IFERROR(INDEX('Cost_Components'!$L$2:$L$28,MATCH(E1227,'Cost_Components'!$A$2:$A$28,0)),"")</f>
      </c>
      <c r="N1227" s="83" t="str">
        <f>IFERROR(INDEX('Cost_Components'!$P$2:$P$28,MATCH(E1227,'Cost_Components'!$A$2:$A$28,0)),"")</f>
      </c>
      <c r="O1227" s="84" t="str">
        <f>AF1227*J1227</f>
      </c>
      <c r="P1227" s="85" t="str">
        <f>AG1227*J1227</f>
      </c>
      <c r="Q1227" s="86" t="str">
        <f>P1227*L1227*M1227*N1227</f>
      </c>
      <c r="R1227" s="87" t="str">
        <f>O1227*K1227*M1227*N1227</f>
      </c>
      <c r="S1227" s="88" t="str">
        <f>R1227-Q1227</f>
      </c>
      <c r="T1227" s="34" t="str">
        <f>IFERROR(INDEX('Cost_Components'!$R$2:$R$28,MATCH(E1227,'Cost_Components'!$A$2:$A$28,0)),"")</f>
      </c>
      <c r="U1227" s="89" t="str">
        <f>IFERROR(INDEX('Cost_Components'!$Q$2:$Q$28,MATCH(E1227,'Cost_Components'!$A$2:$A$28,0)),"")</f>
      </c>
      <c r="V1227" s="90" t="str">
        <f>1/(1+'Calculation_Assumptions'!$B$5)^(B1227-'Calculation_Assumptions'!$B$2)</f>
      </c>
      <c r="W1227" s="91" t="str">
        <f>Q1227*V1227</f>
      </c>
      <c r="X1227" s="92" t="str">
        <f>R1227*V1227</f>
      </c>
      <c r="Y1227" s="93" t="str">
        <f>S1227*V1227</f>
      </c>
      <c r="Z1227" s="94" t="str">
        <f>IFERROR(INDEX('Cost_Components'!$T$2:$T$28,MATCH(E1227,'Cost_Components'!$A$2:$A$28,0)),"")</f>
      </c>
      <c r="AA1227" s="95" t="str">
        <f>IFERROR(INDEX('Cost_Components'!$U$2:$U$28,MATCH(E1227,'Cost_Components'!$A$2:$A$28,0)),"")</f>
      </c>
      <c r="AB1227" s="96" t="str">
        <f>IFERROR(INDEX('Cost_Components'!$V$2:$V$28,MATCH(E1227,'Cost_Components'!$A$2:$A$28,0)),"")</f>
      </c>
      <c r="AC1227" s="97" t="str">
        <f>IFERROR(INDEX('Cost_Components'!$M$2:$M$28,MATCH(E1227,'Cost_Components'!$A$2:$A$28,0)),"")</f>
      </c>
      <c r="AD1227" s="98" t="str">
        <f>IFERROR(INDEX('Cost_Components'!$N$2:$N$28,MATCH(E1227,'Cost_Components'!$A$2:$A$28,0)),"")</f>
      </c>
      <c r="AE1227" s="34" t="str">
        <f>IFERROR(INDEX('Cost_Components'!$O$2:$O$28,MATCH(E1227,'Cost_Components'!$A$2:$A$28,0)),"")</f>
      </c>
      <c r="AF1227" s="99" t="n">
        <v>1010147.14985648</v>
      </c>
      <c r="AG1227" s="100" t="n">
        <v>1024137.3793814</v>
      </c>
      <c r="AH1227" s="101" t="str">
        <f>IF(H1227="shared-count-once",COUNTIFS($A$2:$A$1405,A1227,$B$2:$B$1405,B1227,$E$2:$E$1405,E1227),1)</f>
      </c>
      <c r="AI1227" s="102" t="n">
        <v>294484707.921554</v>
      </c>
      <c r="AJ1227" s="103" t="str">
        <f>IF(AI1227=0,"",Q1227/AI1227)</f>
      </c>
      <c r="AK1227" s="104" t="str">
        <f>IF(AI1227=0,"",R1227/AI1227)</f>
      </c>
      <c r="AL1227" s="105" t="str">
        <f>IF(AI1227=0,"",S1227/AI1227)</f>
      </c>
      <c r="AM1227" s="106" t="str">
        <f>IF(AI1227=0,"",Y1227/AI1227)</f>
      </c>
    </row>
    <row r="1228">
      <c r="A1228" t="s">
        <v>115</v>
      </c>
      <c r="B1228" s="73" t="n">
        <v>2029</v>
      </c>
      <c r="C1228" t="s">
        <v>256</v>
      </c>
      <c r="D1228" t="s">
        <v>221</v>
      </c>
      <c r="E1228" s="74" t="s">
        <v>348</v>
      </c>
      <c r="F1228" s="75" t="s">
        <v>349</v>
      </c>
      <c r="G1228" s="76" t="s">
        <v>257</v>
      </c>
      <c r="H1228" s="77" t="s">
        <v>240</v>
      </c>
      <c r="I1228" s="78" t="s">
        <v>304</v>
      </c>
      <c r="J1228" s="79" t="str">
        <f>IFERROR(INDEX('Cost_Components'!$K$2:$K$28,MATCH(E1228,'Cost_Components'!$A$2:$A$28,0)),"")</f>
      </c>
      <c r="K1228" s="80" t="str">
        <f>IF(OR(L1228="",Z1228="",AA1228="",AB1228=""),"",IF(B1228&lt;AA1228,L1228,IF(B1228&gt;AB1228,Z1228,L1228+(Z1228-L1228)*MIN(MAX((B1228-AA1228+1)/MAX(AB1228-AA1228+1,1),0),1))))</f>
      </c>
      <c r="L1228" s="81" t="str">
        <f>IFERROR(INDEX('Cost_Components'!$S$2:$S$28,MATCH(E1228,'Cost_Components'!$A$2:$A$28,0)),"")</f>
      </c>
      <c r="M1228" s="82" t="str">
        <f>IFERROR(INDEX('Cost_Components'!$L$2:$L$28,MATCH(E1228,'Cost_Components'!$A$2:$A$28,0)),"")</f>
      </c>
      <c r="N1228" s="83" t="str">
        <f>IFERROR(INDEX('Cost_Components'!$P$2:$P$28,MATCH(E1228,'Cost_Components'!$A$2:$A$28,0)),"")</f>
      </c>
      <c r="O1228" s="84" t="str">
        <f>AF1228*J1228</f>
      </c>
      <c r="P1228" s="85" t="str">
        <f>AG1228*J1228</f>
      </c>
      <c r="Q1228" s="86" t="str">
        <f>P1228*L1228*M1228*N1228</f>
      </c>
      <c r="R1228" s="87" t="str">
        <f>O1228*K1228*M1228*N1228</f>
      </c>
      <c r="S1228" s="88" t="str">
        <f>R1228-Q1228</f>
      </c>
      <c r="T1228" s="34" t="str">
        <f>IFERROR(INDEX('Cost_Components'!$R$2:$R$28,MATCH(E1228,'Cost_Components'!$A$2:$A$28,0)),"")</f>
      </c>
      <c r="U1228" s="89" t="str">
        <f>IFERROR(INDEX('Cost_Components'!$Q$2:$Q$28,MATCH(E1228,'Cost_Components'!$A$2:$A$28,0)),"")</f>
      </c>
      <c r="V1228" s="90" t="str">
        <f>1/(1+'Calculation_Assumptions'!$B$5)^(B1228-'Calculation_Assumptions'!$B$2)</f>
      </c>
      <c r="W1228" s="91" t="str">
        <f>Q1228*V1228</f>
      </c>
      <c r="X1228" s="92" t="str">
        <f>R1228*V1228</f>
      </c>
      <c r="Y1228" s="93" t="str">
        <f>S1228*V1228</f>
      </c>
      <c r="Z1228" s="94" t="str">
        <f>IFERROR(INDEX('Cost_Components'!$T$2:$T$28,MATCH(E1228,'Cost_Components'!$A$2:$A$28,0)),"")</f>
      </c>
      <c r="AA1228" s="95" t="str">
        <f>IFERROR(INDEX('Cost_Components'!$U$2:$U$28,MATCH(E1228,'Cost_Components'!$A$2:$A$28,0)),"")</f>
      </c>
      <c r="AB1228" s="96" t="str">
        <f>IFERROR(INDEX('Cost_Components'!$V$2:$V$28,MATCH(E1228,'Cost_Components'!$A$2:$A$28,0)),"")</f>
      </c>
      <c r="AC1228" s="97" t="str">
        <f>IFERROR(INDEX('Cost_Components'!$M$2:$M$28,MATCH(E1228,'Cost_Components'!$A$2:$A$28,0)),"")</f>
      </c>
      <c r="AD1228" s="98" t="str">
        <f>IFERROR(INDEX('Cost_Components'!$N$2:$N$28,MATCH(E1228,'Cost_Components'!$A$2:$A$28,0)),"")</f>
      </c>
      <c r="AE1228" s="34" t="str">
        <f>IFERROR(INDEX('Cost_Components'!$O$2:$O$28,MATCH(E1228,'Cost_Components'!$A$2:$A$28,0)),"")</f>
      </c>
      <c r="AF1228" s="99" t="n">
        <v>1013681.8433909</v>
      </c>
      <c r="AG1228" s="100" t="n">
        <v>1032956.00359712</v>
      </c>
      <c r="AH1228" s="101" t="str">
        <f>IF(H1228="shared-count-once",COUNTIFS($A$2:$A$1405,A1228,$B$2:$B$1405,B1228,$E$2:$E$1405,E1228),1)</f>
      </c>
      <c r="AI1228" s="102" t="n">
        <v>296414030.31143</v>
      </c>
      <c r="AJ1228" s="103" t="str">
        <f>IF(AI1228=0,"",Q1228/AI1228)</f>
      </c>
      <c r="AK1228" s="104" t="str">
        <f>IF(AI1228=0,"",R1228/AI1228)</f>
      </c>
      <c r="AL1228" s="105" t="str">
        <f>IF(AI1228=0,"",S1228/AI1228)</f>
      </c>
      <c r="AM1228" s="106" t="str">
        <f>IF(AI1228=0,"",Y1228/AI1228)</f>
      </c>
    </row>
    <row r="1229">
      <c r="A1229" t="s">
        <v>115</v>
      </c>
      <c r="B1229" s="73" t="n">
        <v>2030</v>
      </c>
      <c r="C1229" t="s">
        <v>256</v>
      </c>
      <c r="D1229" t="s">
        <v>221</v>
      </c>
      <c r="E1229" s="74" t="s">
        <v>348</v>
      </c>
      <c r="F1229" s="75" t="s">
        <v>349</v>
      </c>
      <c r="G1229" s="76" t="s">
        <v>257</v>
      </c>
      <c r="H1229" s="77" t="s">
        <v>240</v>
      </c>
      <c r="I1229" s="78" t="s">
        <v>304</v>
      </c>
      <c r="J1229" s="79" t="str">
        <f>IFERROR(INDEX('Cost_Components'!$K$2:$K$28,MATCH(E1229,'Cost_Components'!$A$2:$A$28,0)),"")</f>
      </c>
      <c r="K1229" s="80" t="str">
        <f>IF(OR(L1229="",Z1229="",AA1229="",AB1229=""),"",IF(B1229&lt;AA1229,L1229,IF(B1229&gt;AB1229,Z1229,L1229+(Z1229-L1229)*MIN(MAX((B1229-AA1229+1)/MAX(AB1229-AA1229+1,1),0),1))))</f>
      </c>
      <c r="L1229" s="81" t="str">
        <f>IFERROR(INDEX('Cost_Components'!$S$2:$S$28,MATCH(E1229,'Cost_Components'!$A$2:$A$28,0)),"")</f>
      </c>
      <c r="M1229" s="82" t="str">
        <f>IFERROR(INDEX('Cost_Components'!$L$2:$L$28,MATCH(E1229,'Cost_Components'!$A$2:$A$28,0)),"")</f>
      </c>
      <c r="N1229" s="83" t="str">
        <f>IFERROR(INDEX('Cost_Components'!$P$2:$P$28,MATCH(E1229,'Cost_Components'!$A$2:$A$28,0)),"")</f>
      </c>
      <c r="O1229" s="84" t="str">
        <f>AF1229*J1229</f>
      </c>
      <c r="P1229" s="85" t="str">
        <f>AG1229*J1229</f>
      </c>
      <c r="Q1229" s="86" t="str">
        <f>P1229*L1229*M1229*N1229</f>
      </c>
      <c r="R1229" s="87" t="str">
        <f>O1229*K1229*M1229*N1229</f>
      </c>
      <c r="S1229" s="88" t="str">
        <f>R1229-Q1229</f>
      </c>
      <c r="T1229" s="34" t="str">
        <f>IFERROR(INDEX('Cost_Components'!$R$2:$R$28,MATCH(E1229,'Cost_Components'!$A$2:$A$28,0)),"")</f>
      </c>
      <c r="U1229" s="89" t="str">
        <f>IFERROR(INDEX('Cost_Components'!$Q$2:$Q$28,MATCH(E1229,'Cost_Components'!$A$2:$A$28,0)),"")</f>
      </c>
      <c r="V1229" s="90" t="str">
        <f>1/(1+'Calculation_Assumptions'!$B$5)^(B1229-'Calculation_Assumptions'!$B$2)</f>
      </c>
      <c r="W1229" s="91" t="str">
        <f>Q1229*V1229</f>
      </c>
      <c r="X1229" s="92" t="str">
        <f>R1229*V1229</f>
      </c>
      <c r="Y1229" s="93" t="str">
        <f>S1229*V1229</f>
      </c>
      <c r="Z1229" s="94" t="str">
        <f>IFERROR(INDEX('Cost_Components'!$T$2:$T$28,MATCH(E1229,'Cost_Components'!$A$2:$A$28,0)),"")</f>
      </c>
      <c r="AA1229" s="95" t="str">
        <f>IFERROR(INDEX('Cost_Components'!$U$2:$U$28,MATCH(E1229,'Cost_Components'!$A$2:$A$28,0)),"")</f>
      </c>
      <c r="AB1229" s="96" t="str">
        <f>IFERROR(INDEX('Cost_Components'!$V$2:$V$28,MATCH(E1229,'Cost_Components'!$A$2:$A$28,0)),"")</f>
      </c>
      <c r="AC1229" s="97" t="str">
        <f>IFERROR(INDEX('Cost_Components'!$M$2:$M$28,MATCH(E1229,'Cost_Components'!$A$2:$A$28,0)),"")</f>
      </c>
      <c r="AD1229" s="98" t="str">
        <f>IFERROR(INDEX('Cost_Components'!$N$2:$N$28,MATCH(E1229,'Cost_Components'!$A$2:$A$28,0)),"")</f>
      </c>
      <c r="AE1229" s="34" t="str">
        <f>IFERROR(INDEX('Cost_Components'!$O$2:$O$28,MATCH(E1229,'Cost_Components'!$A$2:$A$28,0)),"")</f>
      </c>
      <c r="AF1229" s="99" t="n">
        <v>1016146.92538228</v>
      </c>
      <c r="AG1229" s="100" t="n">
        <v>1041112.3796981</v>
      </c>
      <c r="AH1229" s="101" t="str">
        <f>IF(H1229="shared-count-once",COUNTIFS($A$2:$A$1405,A1229,$B$2:$B$1405,B1229,$E$2:$E$1405,E1229),1)</f>
      </c>
      <c r="AI1229" s="102" t="n">
        <v>298289404.664994</v>
      </c>
      <c r="AJ1229" s="103" t="str">
        <f>IF(AI1229=0,"",Q1229/AI1229)</f>
      </c>
      <c r="AK1229" s="104" t="str">
        <f>IF(AI1229=0,"",R1229/AI1229)</f>
      </c>
      <c r="AL1229" s="105" t="str">
        <f>IF(AI1229=0,"",S1229/AI1229)</f>
      </c>
      <c r="AM1229" s="106" t="str">
        <f>IF(AI1229=0,"",Y1229/AI1229)</f>
      </c>
    </row>
    <row r="1230">
      <c r="A1230" t="s">
        <v>115</v>
      </c>
      <c r="B1230" s="73" t="n">
        <v>2031</v>
      </c>
      <c r="C1230" t="s">
        <v>256</v>
      </c>
      <c r="D1230" t="s">
        <v>221</v>
      </c>
      <c r="E1230" s="74" t="s">
        <v>348</v>
      </c>
      <c r="F1230" s="75" t="s">
        <v>349</v>
      </c>
      <c r="G1230" s="76" t="s">
        <v>257</v>
      </c>
      <c r="H1230" s="77" t="s">
        <v>240</v>
      </c>
      <c r="I1230" s="78" t="s">
        <v>304</v>
      </c>
      <c r="J1230" s="79" t="str">
        <f>IFERROR(INDEX('Cost_Components'!$K$2:$K$28,MATCH(E1230,'Cost_Components'!$A$2:$A$28,0)),"")</f>
      </c>
      <c r="K1230" s="80" t="str">
        <f>IF(OR(L1230="",Z1230="",AA1230="",AB1230=""),"",IF(B1230&lt;AA1230,L1230,IF(B1230&gt;AB1230,Z1230,L1230+(Z1230-L1230)*MIN(MAX((B1230-AA1230+1)/MAX(AB1230-AA1230+1,1),0),1))))</f>
      </c>
      <c r="L1230" s="81" t="str">
        <f>IFERROR(INDEX('Cost_Components'!$S$2:$S$28,MATCH(E1230,'Cost_Components'!$A$2:$A$28,0)),"")</f>
      </c>
      <c r="M1230" s="82" t="str">
        <f>IFERROR(INDEX('Cost_Components'!$L$2:$L$28,MATCH(E1230,'Cost_Components'!$A$2:$A$28,0)),"")</f>
      </c>
      <c r="N1230" s="83" t="str">
        <f>IFERROR(INDEX('Cost_Components'!$P$2:$P$28,MATCH(E1230,'Cost_Components'!$A$2:$A$28,0)),"")</f>
      </c>
      <c r="O1230" s="84" t="str">
        <f>AF1230*J1230</f>
      </c>
      <c r="P1230" s="85" t="str">
        <f>AG1230*J1230</f>
      </c>
      <c r="Q1230" s="86" t="str">
        <f>P1230*L1230*M1230*N1230</f>
      </c>
      <c r="R1230" s="87" t="str">
        <f>O1230*K1230*M1230*N1230</f>
      </c>
      <c r="S1230" s="88" t="str">
        <f>R1230-Q1230</f>
      </c>
      <c r="T1230" s="34" t="str">
        <f>IFERROR(INDEX('Cost_Components'!$R$2:$R$28,MATCH(E1230,'Cost_Components'!$A$2:$A$28,0)),"")</f>
      </c>
      <c r="U1230" s="89" t="str">
        <f>IFERROR(INDEX('Cost_Components'!$Q$2:$Q$28,MATCH(E1230,'Cost_Components'!$A$2:$A$28,0)),"")</f>
      </c>
      <c r="V1230" s="90" t="str">
        <f>1/(1+'Calculation_Assumptions'!$B$5)^(B1230-'Calculation_Assumptions'!$B$2)</f>
      </c>
      <c r="W1230" s="91" t="str">
        <f>Q1230*V1230</f>
      </c>
      <c r="X1230" s="92" t="str">
        <f>R1230*V1230</f>
      </c>
      <c r="Y1230" s="93" t="str">
        <f>S1230*V1230</f>
      </c>
      <c r="Z1230" s="94" t="str">
        <f>IFERROR(INDEX('Cost_Components'!$T$2:$T$28,MATCH(E1230,'Cost_Components'!$A$2:$A$28,0)),"")</f>
      </c>
      <c r="AA1230" s="95" t="str">
        <f>IFERROR(INDEX('Cost_Components'!$U$2:$U$28,MATCH(E1230,'Cost_Components'!$A$2:$A$28,0)),"")</f>
      </c>
      <c r="AB1230" s="96" t="str">
        <f>IFERROR(INDEX('Cost_Components'!$V$2:$V$28,MATCH(E1230,'Cost_Components'!$A$2:$A$28,0)),"")</f>
      </c>
      <c r="AC1230" s="97" t="str">
        <f>IFERROR(INDEX('Cost_Components'!$M$2:$M$28,MATCH(E1230,'Cost_Components'!$A$2:$A$28,0)),"")</f>
      </c>
      <c r="AD1230" s="98" t="str">
        <f>IFERROR(INDEX('Cost_Components'!$N$2:$N$28,MATCH(E1230,'Cost_Components'!$A$2:$A$28,0)),"")</f>
      </c>
      <c r="AE1230" s="34" t="str">
        <f>IFERROR(INDEX('Cost_Components'!$O$2:$O$28,MATCH(E1230,'Cost_Components'!$A$2:$A$28,0)),"")</f>
      </c>
      <c r="AF1230" s="99" t="n">
        <v>1017798.2891563</v>
      </c>
      <c r="AG1230" s="100" t="n">
        <v>1048813.97540056</v>
      </c>
      <c r="AH1230" s="101" t="str">
        <f>IF(H1230="shared-count-once",COUNTIFS($A$2:$A$1405,A1230,$B$2:$B$1405,B1230,$E$2:$E$1405,E1230),1)</f>
      </c>
      <c r="AI1230" s="102" t="n">
        <v>300119636.925519</v>
      </c>
      <c r="AJ1230" s="103" t="str">
        <f>IF(AI1230=0,"",Q1230/AI1230)</f>
      </c>
      <c r="AK1230" s="104" t="str">
        <f>IF(AI1230=0,"",R1230/AI1230)</f>
      </c>
      <c r="AL1230" s="105" t="str">
        <f>IF(AI1230=0,"",S1230/AI1230)</f>
      </c>
      <c r="AM1230" s="106" t="str">
        <f>IF(AI1230=0,"",Y1230/AI1230)</f>
      </c>
    </row>
    <row r="1231">
      <c r="A1231" t="s">
        <v>115</v>
      </c>
      <c r="B1231" s="73" t="n">
        <v>2032</v>
      </c>
      <c r="C1231" t="s">
        <v>256</v>
      </c>
      <c r="D1231" t="s">
        <v>221</v>
      </c>
      <c r="E1231" s="74" t="s">
        <v>348</v>
      </c>
      <c r="F1231" s="75" t="s">
        <v>349</v>
      </c>
      <c r="G1231" s="76" t="s">
        <v>257</v>
      </c>
      <c r="H1231" s="77" t="s">
        <v>240</v>
      </c>
      <c r="I1231" s="78" t="s">
        <v>304</v>
      </c>
      <c r="J1231" s="79" t="str">
        <f>IFERROR(INDEX('Cost_Components'!$K$2:$K$28,MATCH(E1231,'Cost_Components'!$A$2:$A$28,0)),"")</f>
      </c>
      <c r="K1231" s="80" t="str">
        <f>IF(OR(L1231="",Z1231="",AA1231="",AB1231=""),"",IF(B1231&lt;AA1231,L1231,IF(B1231&gt;AB1231,Z1231,L1231+(Z1231-L1231)*MIN(MAX((B1231-AA1231+1)/MAX(AB1231-AA1231+1,1),0),1))))</f>
      </c>
      <c r="L1231" s="81" t="str">
        <f>IFERROR(INDEX('Cost_Components'!$S$2:$S$28,MATCH(E1231,'Cost_Components'!$A$2:$A$28,0)),"")</f>
      </c>
      <c r="M1231" s="82" t="str">
        <f>IFERROR(INDEX('Cost_Components'!$L$2:$L$28,MATCH(E1231,'Cost_Components'!$A$2:$A$28,0)),"")</f>
      </c>
      <c r="N1231" s="83" t="str">
        <f>IFERROR(INDEX('Cost_Components'!$P$2:$P$28,MATCH(E1231,'Cost_Components'!$A$2:$A$28,0)),"")</f>
      </c>
      <c r="O1231" s="84" t="str">
        <f>AF1231*J1231</f>
      </c>
      <c r="P1231" s="85" t="str">
        <f>AG1231*J1231</f>
      </c>
      <c r="Q1231" s="86" t="str">
        <f>P1231*L1231*M1231*N1231</f>
      </c>
      <c r="R1231" s="87" t="str">
        <f>O1231*K1231*M1231*N1231</f>
      </c>
      <c r="S1231" s="88" t="str">
        <f>R1231-Q1231</f>
      </c>
      <c r="T1231" s="34" t="str">
        <f>IFERROR(INDEX('Cost_Components'!$R$2:$R$28,MATCH(E1231,'Cost_Components'!$A$2:$A$28,0)),"")</f>
      </c>
      <c r="U1231" s="89" t="str">
        <f>IFERROR(INDEX('Cost_Components'!$Q$2:$Q$28,MATCH(E1231,'Cost_Components'!$A$2:$A$28,0)),"")</f>
      </c>
      <c r="V1231" s="90" t="str">
        <f>1/(1+'Calculation_Assumptions'!$B$5)^(B1231-'Calculation_Assumptions'!$B$2)</f>
      </c>
      <c r="W1231" s="91" t="str">
        <f>Q1231*V1231</f>
      </c>
      <c r="X1231" s="92" t="str">
        <f>R1231*V1231</f>
      </c>
      <c r="Y1231" s="93" t="str">
        <f>S1231*V1231</f>
      </c>
      <c r="Z1231" s="94" t="str">
        <f>IFERROR(INDEX('Cost_Components'!$T$2:$T$28,MATCH(E1231,'Cost_Components'!$A$2:$A$28,0)),"")</f>
      </c>
      <c r="AA1231" s="95" t="str">
        <f>IFERROR(INDEX('Cost_Components'!$U$2:$U$28,MATCH(E1231,'Cost_Components'!$A$2:$A$28,0)),"")</f>
      </c>
      <c r="AB1231" s="96" t="str">
        <f>IFERROR(INDEX('Cost_Components'!$V$2:$V$28,MATCH(E1231,'Cost_Components'!$A$2:$A$28,0)),"")</f>
      </c>
      <c r="AC1231" s="97" t="str">
        <f>IFERROR(INDEX('Cost_Components'!$M$2:$M$28,MATCH(E1231,'Cost_Components'!$A$2:$A$28,0)),"")</f>
      </c>
      <c r="AD1231" s="98" t="str">
        <f>IFERROR(INDEX('Cost_Components'!$N$2:$N$28,MATCH(E1231,'Cost_Components'!$A$2:$A$28,0)),"")</f>
      </c>
      <c r="AE1231" s="34" t="str">
        <f>IFERROR(INDEX('Cost_Components'!$O$2:$O$28,MATCH(E1231,'Cost_Components'!$A$2:$A$28,0)),"")</f>
      </c>
      <c r="AF1231" s="99" t="n">
        <v>1018771.66348212</v>
      </c>
      <c r="AG1231" s="100" t="n">
        <v>1056122.97271157</v>
      </c>
      <c r="AH1231" s="101" t="str">
        <f>IF(H1231="shared-count-once",COUNTIFS($A$2:$A$1405,A1231,$B$2:$B$1405,B1231,$E$2:$E$1405,E1231),1)</f>
      </c>
      <c r="AI1231" s="102" t="n">
        <v>301904628.083541</v>
      </c>
      <c r="AJ1231" s="103" t="str">
        <f>IF(AI1231=0,"",Q1231/AI1231)</f>
      </c>
      <c r="AK1231" s="104" t="str">
        <f>IF(AI1231=0,"",R1231/AI1231)</f>
      </c>
      <c r="AL1231" s="105" t="str">
        <f>IF(AI1231=0,"",S1231/AI1231)</f>
      </c>
      <c r="AM1231" s="106" t="str">
        <f>IF(AI1231=0,"",Y1231/AI1231)</f>
      </c>
    </row>
    <row r="1232">
      <c r="A1232" t="s">
        <v>115</v>
      </c>
      <c r="B1232" s="73" t="n">
        <v>2033</v>
      </c>
      <c r="C1232" t="s">
        <v>256</v>
      </c>
      <c r="D1232" t="s">
        <v>221</v>
      </c>
      <c r="E1232" s="74" t="s">
        <v>348</v>
      </c>
      <c r="F1232" s="75" t="s">
        <v>349</v>
      </c>
      <c r="G1232" s="76" t="s">
        <v>257</v>
      </c>
      <c r="H1232" s="77" t="s">
        <v>240</v>
      </c>
      <c r="I1232" s="78" t="s">
        <v>304</v>
      </c>
      <c r="J1232" s="79" t="str">
        <f>IFERROR(INDEX('Cost_Components'!$K$2:$K$28,MATCH(E1232,'Cost_Components'!$A$2:$A$28,0)),"")</f>
      </c>
      <c r="K1232" s="80" t="str">
        <f>IF(OR(L1232="",Z1232="",AA1232="",AB1232=""),"",IF(B1232&lt;AA1232,L1232,IF(B1232&gt;AB1232,Z1232,L1232+(Z1232-L1232)*MIN(MAX((B1232-AA1232+1)/MAX(AB1232-AA1232+1,1),0),1))))</f>
      </c>
      <c r="L1232" s="81" t="str">
        <f>IFERROR(INDEX('Cost_Components'!$S$2:$S$28,MATCH(E1232,'Cost_Components'!$A$2:$A$28,0)),"")</f>
      </c>
      <c r="M1232" s="82" t="str">
        <f>IFERROR(INDEX('Cost_Components'!$L$2:$L$28,MATCH(E1232,'Cost_Components'!$A$2:$A$28,0)),"")</f>
      </c>
      <c r="N1232" s="83" t="str">
        <f>IFERROR(INDEX('Cost_Components'!$P$2:$P$28,MATCH(E1232,'Cost_Components'!$A$2:$A$28,0)),"")</f>
      </c>
      <c r="O1232" s="84" t="str">
        <f>AF1232*J1232</f>
      </c>
      <c r="P1232" s="85" t="str">
        <f>AG1232*J1232</f>
      </c>
      <c r="Q1232" s="86" t="str">
        <f>P1232*L1232*M1232*N1232</f>
      </c>
      <c r="R1232" s="87" t="str">
        <f>O1232*K1232*M1232*N1232</f>
      </c>
      <c r="S1232" s="88" t="str">
        <f>R1232-Q1232</f>
      </c>
      <c r="T1232" s="34" t="str">
        <f>IFERROR(INDEX('Cost_Components'!$R$2:$R$28,MATCH(E1232,'Cost_Components'!$A$2:$A$28,0)),"")</f>
      </c>
      <c r="U1232" s="89" t="str">
        <f>IFERROR(INDEX('Cost_Components'!$Q$2:$Q$28,MATCH(E1232,'Cost_Components'!$A$2:$A$28,0)),"")</f>
      </c>
      <c r="V1232" s="90" t="str">
        <f>1/(1+'Calculation_Assumptions'!$B$5)^(B1232-'Calculation_Assumptions'!$B$2)</f>
      </c>
      <c r="W1232" s="91" t="str">
        <f>Q1232*V1232</f>
      </c>
      <c r="X1232" s="92" t="str">
        <f>R1232*V1232</f>
      </c>
      <c r="Y1232" s="93" t="str">
        <f>S1232*V1232</f>
      </c>
      <c r="Z1232" s="94" t="str">
        <f>IFERROR(INDEX('Cost_Components'!$T$2:$T$28,MATCH(E1232,'Cost_Components'!$A$2:$A$28,0)),"")</f>
      </c>
      <c r="AA1232" s="95" t="str">
        <f>IFERROR(INDEX('Cost_Components'!$U$2:$U$28,MATCH(E1232,'Cost_Components'!$A$2:$A$28,0)),"")</f>
      </c>
      <c r="AB1232" s="96" t="str">
        <f>IFERROR(INDEX('Cost_Components'!$V$2:$V$28,MATCH(E1232,'Cost_Components'!$A$2:$A$28,0)),"")</f>
      </c>
      <c r="AC1232" s="97" t="str">
        <f>IFERROR(INDEX('Cost_Components'!$M$2:$M$28,MATCH(E1232,'Cost_Components'!$A$2:$A$28,0)),"")</f>
      </c>
      <c r="AD1232" s="98" t="str">
        <f>IFERROR(INDEX('Cost_Components'!$N$2:$N$28,MATCH(E1232,'Cost_Components'!$A$2:$A$28,0)),"")</f>
      </c>
      <c r="AE1232" s="34" t="str">
        <f>IFERROR(INDEX('Cost_Components'!$O$2:$O$28,MATCH(E1232,'Cost_Components'!$A$2:$A$28,0)),"")</f>
      </c>
      <c r="AF1232" s="99" t="n">
        <v>1018012.86578317</v>
      </c>
      <c r="AG1232" s="100" t="n">
        <v>1061934.14173408</v>
      </c>
      <c r="AH1232" s="101" t="str">
        <f>IF(H1232="shared-count-once",COUNTIFS($A$2:$A$1405,A1232,$B$2:$B$1405,B1232,$E$2:$E$1405,E1232),1)</f>
      </c>
      <c r="AI1232" s="102" t="n">
        <v>303644277.16916</v>
      </c>
      <c r="AJ1232" s="103" t="str">
        <f>IF(AI1232=0,"",Q1232/AI1232)</f>
      </c>
      <c r="AK1232" s="104" t="str">
        <f>IF(AI1232=0,"",R1232/AI1232)</f>
      </c>
      <c r="AL1232" s="105" t="str">
        <f>IF(AI1232=0,"",S1232/AI1232)</f>
      </c>
      <c r="AM1232" s="106" t="str">
        <f>IF(AI1232=0,"",Y1232/AI1232)</f>
      </c>
    </row>
    <row r="1233">
      <c r="A1233" t="s">
        <v>115</v>
      </c>
      <c r="B1233" s="73" t="n">
        <v>2034</v>
      </c>
      <c r="C1233" t="s">
        <v>256</v>
      </c>
      <c r="D1233" t="s">
        <v>221</v>
      </c>
      <c r="E1233" s="74" t="s">
        <v>348</v>
      </c>
      <c r="F1233" s="75" t="s">
        <v>349</v>
      </c>
      <c r="G1233" s="76" t="s">
        <v>257</v>
      </c>
      <c r="H1233" s="77" t="s">
        <v>240</v>
      </c>
      <c r="I1233" s="78" t="s">
        <v>304</v>
      </c>
      <c r="J1233" s="79" t="str">
        <f>IFERROR(INDEX('Cost_Components'!$K$2:$K$28,MATCH(E1233,'Cost_Components'!$A$2:$A$28,0)),"")</f>
      </c>
      <c r="K1233" s="80" t="str">
        <f>IF(OR(L1233="",Z1233="",AA1233="",AB1233=""),"",IF(B1233&lt;AA1233,L1233,IF(B1233&gt;AB1233,Z1233,L1233+(Z1233-L1233)*MIN(MAX((B1233-AA1233+1)/MAX(AB1233-AA1233+1,1),0),1))))</f>
      </c>
      <c r="L1233" s="81" t="str">
        <f>IFERROR(INDEX('Cost_Components'!$S$2:$S$28,MATCH(E1233,'Cost_Components'!$A$2:$A$28,0)),"")</f>
      </c>
      <c r="M1233" s="82" t="str">
        <f>IFERROR(INDEX('Cost_Components'!$L$2:$L$28,MATCH(E1233,'Cost_Components'!$A$2:$A$28,0)),"")</f>
      </c>
      <c r="N1233" s="83" t="str">
        <f>IFERROR(INDEX('Cost_Components'!$P$2:$P$28,MATCH(E1233,'Cost_Components'!$A$2:$A$28,0)),"")</f>
      </c>
      <c r="O1233" s="84" t="str">
        <f>AF1233*J1233</f>
      </c>
      <c r="P1233" s="85" t="str">
        <f>AG1233*J1233</f>
      </c>
      <c r="Q1233" s="86" t="str">
        <f>P1233*L1233*M1233*N1233</f>
      </c>
      <c r="R1233" s="87" t="str">
        <f>O1233*K1233*M1233*N1233</f>
      </c>
      <c r="S1233" s="88" t="str">
        <f>R1233-Q1233</f>
      </c>
      <c r="T1233" s="34" t="str">
        <f>IFERROR(INDEX('Cost_Components'!$R$2:$R$28,MATCH(E1233,'Cost_Components'!$A$2:$A$28,0)),"")</f>
      </c>
      <c r="U1233" s="89" t="str">
        <f>IFERROR(INDEX('Cost_Components'!$Q$2:$Q$28,MATCH(E1233,'Cost_Components'!$A$2:$A$28,0)),"")</f>
      </c>
      <c r="V1233" s="90" t="str">
        <f>1/(1+'Calculation_Assumptions'!$B$5)^(B1233-'Calculation_Assumptions'!$B$2)</f>
      </c>
      <c r="W1233" s="91" t="str">
        <f>Q1233*V1233</f>
      </c>
      <c r="X1233" s="92" t="str">
        <f>R1233*V1233</f>
      </c>
      <c r="Y1233" s="93" t="str">
        <f>S1233*V1233</f>
      </c>
      <c r="Z1233" s="94" t="str">
        <f>IFERROR(INDEX('Cost_Components'!$T$2:$T$28,MATCH(E1233,'Cost_Components'!$A$2:$A$28,0)),"")</f>
      </c>
      <c r="AA1233" s="95" t="str">
        <f>IFERROR(INDEX('Cost_Components'!$U$2:$U$28,MATCH(E1233,'Cost_Components'!$A$2:$A$28,0)),"")</f>
      </c>
      <c r="AB1233" s="96" t="str">
        <f>IFERROR(INDEX('Cost_Components'!$V$2:$V$28,MATCH(E1233,'Cost_Components'!$A$2:$A$28,0)),"")</f>
      </c>
      <c r="AC1233" s="97" t="str">
        <f>IFERROR(INDEX('Cost_Components'!$M$2:$M$28,MATCH(E1233,'Cost_Components'!$A$2:$A$28,0)),"")</f>
      </c>
      <c r="AD1233" s="98" t="str">
        <f>IFERROR(INDEX('Cost_Components'!$N$2:$N$28,MATCH(E1233,'Cost_Components'!$A$2:$A$28,0)),"")</f>
      </c>
      <c r="AE1233" s="34" t="str">
        <f>IFERROR(INDEX('Cost_Components'!$O$2:$O$28,MATCH(E1233,'Cost_Components'!$A$2:$A$28,0)),"")</f>
      </c>
      <c r="AF1233" s="99" t="n">
        <v>1016761.45339071</v>
      </c>
      <c r="AG1233" s="100" t="n">
        <v>1067438.14137229</v>
      </c>
      <c r="AH1233" s="101" t="str">
        <f>IF(H1233="shared-count-once",COUNTIFS($A$2:$A$1405,A1233,$B$2:$B$1405,B1233,$E$2:$E$1405,E1233),1)</f>
      </c>
      <c r="AI1233" s="102" t="n">
        <v>305332541.184984</v>
      </c>
      <c r="AJ1233" s="103" t="str">
        <f>IF(AI1233=0,"",Q1233/AI1233)</f>
      </c>
      <c r="AK1233" s="104" t="str">
        <f>IF(AI1233=0,"",R1233/AI1233)</f>
      </c>
      <c r="AL1233" s="105" t="str">
        <f>IF(AI1233=0,"",S1233/AI1233)</f>
      </c>
      <c r="AM1233" s="106" t="str">
        <f>IF(AI1233=0,"",Y1233/AI1233)</f>
      </c>
    </row>
    <row r="1234">
      <c r="A1234" t="s">
        <v>115</v>
      </c>
      <c r="B1234" s="73" t="n">
        <v>2035</v>
      </c>
      <c r="C1234" t="s">
        <v>256</v>
      </c>
      <c r="D1234" t="s">
        <v>221</v>
      </c>
      <c r="E1234" s="74" t="s">
        <v>348</v>
      </c>
      <c r="F1234" s="75" t="s">
        <v>349</v>
      </c>
      <c r="G1234" s="76" t="s">
        <v>257</v>
      </c>
      <c r="H1234" s="77" t="s">
        <v>240</v>
      </c>
      <c r="I1234" s="78" t="s">
        <v>304</v>
      </c>
      <c r="J1234" s="79" t="str">
        <f>IFERROR(INDEX('Cost_Components'!$K$2:$K$28,MATCH(E1234,'Cost_Components'!$A$2:$A$28,0)),"")</f>
      </c>
      <c r="K1234" s="80" t="str">
        <f>IF(OR(L1234="",Z1234="",AA1234="",AB1234=""),"",IF(B1234&lt;AA1234,L1234,IF(B1234&gt;AB1234,Z1234,L1234+(Z1234-L1234)*MIN(MAX((B1234-AA1234+1)/MAX(AB1234-AA1234+1,1),0),1))))</f>
      </c>
      <c r="L1234" s="81" t="str">
        <f>IFERROR(INDEX('Cost_Components'!$S$2:$S$28,MATCH(E1234,'Cost_Components'!$A$2:$A$28,0)),"")</f>
      </c>
      <c r="M1234" s="82" t="str">
        <f>IFERROR(INDEX('Cost_Components'!$L$2:$L$28,MATCH(E1234,'Cost_Components'!$A$2:$A$28,0)),"")</f>
      </c>
      <c r="N1234" s="83" t="str">
        <f>IFERROR(INDEX('Cost_Components'!$P$2:$P$28,MATCH(E1234,'Cost_Components'!$A$2:$A$28,0)),"")</f>
      </c>
      <c r="O1234" s="84" t="str">
        <f>AF1234*J1234</f>
      </c>
      <c r="P1234" s="85" t="str">
        <f>AG1234*J1234</f>
      </c>
      <c r="Q1234" s="86" t="str">
        <f>P1234*L1234*M1234*N1234</f>
      </c>
      <c r="R1234" s="87" t="str">
        <f>O1234*K1234*M1234*N1234</f>
      </c>
      <c r="S1234" s="88" t="str">
        <f>R1234-Q1234</f>
      </c>
      <c r="T1234" s="34" t="str">
        <f>IFERROR(INDEX('Cost_Components'!$R$2:$R$28,MATCH(E1234,'Cost_Components'!$A$2:$A$28,0)),"")</f>
      </c>
      <c r="U1234" s="89" t="str">
        <f>IFERROR(INDEX('Cost_Components'!$Q$2:$Q$28,MATCH(E1234,'Cost_Components'!$A$2:$A$28,0)),"")</f>
      </c>
      <c r="V1234" s="90" t="str">
        <f>1/(1+'Calculation_Assumptions'!$B$5)^(B1234-'Calculation_Assumptions'!$B$2)</f>
      </c>
      <c r="W1234" s="91" t="str">
        <f>Q1234*V1234</f>
      </c>
      <c r="X1234" s="92" t="str">
        <f>R1234*V1234</f>
      </c>
      <c r="Y1234" s="93" t="str">
        <f>S1234*V1234</f>
      </c>
      <c r="Z1234" s="94" t="str">
        <f>IFERROR(INDEX('Cost_Components'!$T$2:$T$28,MATCH(E1234,'Cost_Components'!$A$2:$A$28,0)),"")</f>
      </c>
      <c r="AA1234" s="95" t="str">
        <f>IFERROR(INDEX('Cost_Components'!$U$2:$U$28,MATCH(E1234,'Cost_Components'!$A$2:$A$28,0)),"")</f>
      </c>
      <c r="AB1234" s="96" t="str">
        <f>IFERROR(INDEX('Cost_Components'!$V$2:$V$28,MATCH(E1234,'Cost_Components'!$A$2:$A$28,0)),"")</f>
      </c>
      <c r="AC1234" s="97" t="str">
        <f>IFERROR(INDEX('Cost_Components'!$M$2:$M$28,MATCH(E1234,'Cost_Components'!$A$2:$A$28,0)),"")</f>
      </c>
      <c r="AD1234" s="98" t="str">
        <f>IFERROR(INDEX('Cost_Components'!$N$2:$N$28,MATCH(E1234,'Cost_Components'!$A$2:$A$28,0)),"")</f>
      </c>
      <c r="AE1234" s="34" t="str">
        <f>IFERROR(INDEX('Cost_Components'!$O$2:$O$28,MATCH(E1234,'Cost_Components'!$A$2:$A$28,0)),"")</f>
      </c>
      <c r="AF1234" s="99" t="n">
        <v>1015137.9521317</v>
      </c>
      <c r="AG1234" s="100" t="n">
        <v>1072712.20896867</v>
      </c>
      <c r="AH1234" s="101" t="str">
        <f>IF(H1234="shared-count-once",COUNTIFS($A$2:$A$1405,A1234,$B$2:$B$1405,B1234,$E$2:$E$1405,E1234),1)</f>
      </c>
      <c r="AI1234" s="102" t="n">
        <v>306964650.16712</v>
      </c>
      <c r="AJ1234" s="103" t="str">
        <f>IF(AI1234=0,"",Q1234/AI1234)</f>
      </c>
      <c r="AK1234" s="104" t="str">
        <f>IF(AI1234=0,"",R1234/AI1234)</f>
      </c>
      <c r="AL1234" s="105" t="str">
        <f>IF(AI1234=0,"",S1234/AI1234)</f>
      </c>
      <c r="AM1234" s="106" t="str">
        <f>IF(AI1234=0,"",Y1234/AI1234)</f>
      </c>
    </row>
    <row r="1235">
      <c r="A1235" t="s">
        <v>115</v>
      </c>
      <c r="B1235" s="73" t="n">
        <v>2036</v>
      </c>
      <c r="C1235" t="s">
        <v>256</v>
      </c>
      <c r="D1235" t="s">
        <v>221</v>
      </c>
      <c r="E1235" s="74" t="s">
        <v>348</v>
      </c>
      <c r="F1235" s="75" t="s">
        <v>349</v>
      </c>
      <c r="G1235" s="76" t="s">
        <v>257</v>
      </c>
      <c r="H1235" s="77" t="s">
        <v>240</v>
      </c>
      <c r="I1235" s="78" t="s">
        <v>304</v>
      </c>
      <c r="J1235" s="79" t="str">
        <f>IFERROR(INDEX('Cost_Components'!$K$2:$K$28,MATCH(E1235,'Cost_Components'!$A$2:$A$28,0)),"")</f>
      </c>
      <c r="K1235" s="80" t="str">
        <f>IF(OR(L1235="",Z1235="",AA1235="",AB1235=""),"",IF(B1235&lt;AA1235,L1235,IF(B1235&gt;AB1235,Z1235,L1235+(Z1235-L1235)*MIN(MAX((B1235-AA1235+1)/MAX(AB1235-AA1235+1,1),0),1))))</f>
      </c>
      <c r="L1235" s="81" t="str">
        <f>IFERROR(INDEX('Cost_Components'!$S$2:$S$28,MATCH(E1235,'Cost_Components'!$A$2:$A$28,0)),"")</f>
      </c>
      <c r="M1235" s="82" t="str">
        <f>IFERROR(INDEX('Cost_Components'!$L$2:$L$28,MATCH(E1235,'Cost_Components'!$A$2:$A$28,0)),"")</f>
      </c>
      <c r="N1235" s="83" t="str">
        <f>IFERROR(INDEX('Cost_Components'!$P$2:$P$28,MATCH(E1235,'Cost_Components'!$A$2:$A$28,0)),"")</f>
      </c>
      <c r="O1235" s="84" t="str">
        <f>AF1235*J1235</f>
      </c>
      <c r="P1235" s="85" t="str">
        <f>AG1235*J1235</f>
      </c>
      <c r="Q1235" s="86" t="str">
        <f>P1235*L1235*M1235*N1235</f>
      </c>
      <c r="R1235" s="87" t="str">
        <f>O1235*K1235*M1235*N1235</f>
      </c>
      <c r="S1235" s="88" t="str">
        <f>R1235-Q1235</f>
      </c>
      <c r="T1235" s="34" t="str">
        <f>IFERROR(INDEX('Cost_Components'!$R$2:$R$28,MATCH(E1235,'Cost_Components'!$A$2:$A$28,0)),"")</f>
      </c>
      <c r="U1235" s="89" t="str">
        <f>IFERROR(INDEX('Cost_Components'!$Q$2:$Q$28,MATCH(E1235,'Cost_Components'!$A$2:$A$28,0)),"")</f>
      </c>
      <c r="V1235" s="90" t="str">
        <f>1/(1+'Calculation_Assumptions'!$B$5)^(B1235-'Calculation_Assumptions'!$B$2)</f>
      </c>
      <c r="W1235" s="91" t="str">
        <f>Q1235*V1235</f>
      </c>
      <c r="X1235" s="92" t="str">
        <f>R1235*V1235</f>
      </c>
      <c r="Y1235" s="93" t="str">
        <f>S1235*V1235</f>
      </c>
      <c r="Z1235" s="94" t="str">
        <f>IFERROR(INDEX('Cost_Components'!$T$2:$T$28,MATCH(E1235,'Cost_Components'!$A$2:$A$28,0)),"")</f>
      </c>
      <c r="AA1235" s="95" t="str">
        <f>IFERROR(INDEX('Cost_Components'!$U$2:$U$28,MATCH(E1235,'Cost_Components'!$A$2:$A$28,0)),"")</f>
      </c>
      <c r="AB1235" s="96" t="str">
        <f>IFERROR(INDEX('Cost_Components'!$V$2:$V$28,MATCH(E1235,'Cost_Components'!$A$2:$A$28,0)),"")</f>
      </c>
      <c r="AC1235" s="97" t="str">
        <f>IFERROR(INDEX('Cost_Components'!$M$2:$M$28,MATCH(E1235,'Cost_Components'!$A$2:$A$28,0)),"")</f>
      </c>
      <c r="AD1235" s="98" t="str">
        <f>IFERROR(INDEX('Cost_Components'!$N$2:$N$28,MATCH(E1235,'Cost_Components'!$A$2:$A$28,0)),"")</f>
      </c>
      <c r="AE1235" s="34" t="str">
        <f>IFERROR(INDEX('Cost_Components'!$O$2:$O$28,MATCH(E1235,'Cost_Components'!$A$2:$A$28,0)),"")</f>
      </c>
      <c r="AF1235" s="99" t="n">
        <v>1013220.50133369</v>
      </c>
      <c r="AG1235" s="100" t="n">
        <v>1077816.28248546</v>
      </c>
      <c r="AH1235" s="101" t="str">
        <f>IF(H1235="shared-count-once",COUNTIFS($A$2:$A$1405,A1235,$B$2:$B$1405,B1235,$E$2:$E$1405,E1235),1)</f>
      </c>
      <c r="AI1235" s="102" t="n">
        <v>308542769.756622</v>
      </c>
      <c r="AJ1235" s="103" t="str">
        <f>IF(AI1235=0,"",Q1235/AI1235)</f>
      </c>
      <c r="AK1235" s="104" t="str">
        <f>IF(AI1235=0,"",R1235/AI1235)</f>
      </c>
      <c r="AL1235" s="105" t="str">
        <f>IF(AI1235=0,"",S1235/AI1235)</f>
      </c>
      <c r="AM1235" s="106" t="str">
        <f>IF(AI1235=0,"",Y1235/AI1235)</f>
      </c>
    </row>
    <row r="1236">
      <c r="A1236" t="s">
        <v>115</v>
      </c>
      <c r="B1236" s="73" t="n">
        <v>2037</v>
      </c>
      <c r="C1236" t="s">
        <v>256</v>
      </c>
      <c r="D1236" t="s">
        <v>221</v>
      </c>
      <c r="E1236" s="74" t="s">
        <v>348</v>
      </c>
      <c r="F1236" s="75" t="s">
        <v>349</v>
      </c>
      <c r="G1236" s="76" t="s">
        <v>257</v>
      </c>
      <c r="H1236" s="77" t="s">
        <v>240</v>
      </c>
      <c r="I1236" s="78" t="s">
        <v>304</v>
      </c>
      <c r="J1236" s="79" t="str">
        <f>IFERROR(INDEX('Cost_Components'!$K$2:$K$28,MATCH(E1236,'Cost_Components'!$A$2:$A$28,0)),"")</f>
      </c>
      <c r="K1236" s="80" t="str">
        <f>IF(OR(L1236="",Z1236="",AA1236="",AB1236=""),"",IF(B1236&lt;AA1236,L1236,IF(B1236&gt;AB1236,Z1236,L1236+(Z1236-L1236)*MIN(MAX((B1236-AA1236+1)/MAX(AB1236-AA1236+1,1),0),1))))</f>
      </c>
      <c r="L1236" s="81" t="str">
        <f>IFERROR(INDEX('Cost_Components'!$S$2:$S$28,MATCH(E1236,'Cost_Components'!$A$2:$A$28,0)),"")</f>
      </c>
      <c r="M1236" s="82" t="str">
        <f>IFERROR(INDEX('Cost_Components'!$L$2:$L$28,MATCH(E1236,'Cost_Components'!$A$2:$A$28,0)),"")</f>
      </c>
      <c r="N1236" s="83" t="str">
        <f>IFERROR(INDEX('Cost_Components'!$P$2:$P$28,MATCH(E1236,'Cost_Components'!$A$2:$A$28,0)),"")</f>
      </c>
      <c r="O1236" s="84" t="str">
        <f>AF1236*J1236</f>
      </c>
      <c r="P1236" s="85" t="str">
        <f>AG1236*J1236</f>
      </c>
      <c r="Q1236" s="86" t="str">
        <f>P1236*L1236*M1236*N1236</f>
      </c>
      <c r="R1236" s="87" t="str">
        <f>O1236*K1236*M1236*N1236</f>
      </c>
      <c r="S1236" s="88" t="str">
        <f>R1236-Q1236</f>
      </c>
      <c r="T1236" s="34" t="str">
        <f>IFERROR(INDEX('Cost_Components'!$R$2:$R$28,MATCH(E1236,'Cost_Components'!$A$2:$A$28,0)),"")</f>
      </c>
      <c r="U1236" s="89" t="str">
        <f>IFERROR(INDEX('Cost_Components'!$Q$2:$Q$28,MATCH(E1236,'Cost_Components'!$A$2:$A$28,0)),"")</f>
      </c>
      <c r="V1236" s="90" t="str">
        <f>1/(1+'Calculation_Assumptions'!$B$5)^(B1236-'Calculation_Assumptions'!$B$2)</f>
      </c>
      <c r="W1236" s="91" t="str">
        <f>Q1236*V1236</f>
      </c>
      <c r="X1236" s="92" t="str">
        <f>R1236*V1236</f>
      </c>
      <c r="Y1236" s="93" t="str">
        <f>S1236*V1236</f>
      </c>
      <c r="Z1236" s="94" t="str">
        <f>IFERROR(INDEX('Cost_Components'!$T$2:$T$28,MATCH(E1236,'Cost_Components'!$A$2:$A$28,0)),"")</f>
      </c>
      <c r="AA1236" s="95" t="str">
        <f>IFERROR(INDEX('Cost_Components'!$U$2:$U$28,MATCH(E1236,'Cost_Components'!$A$2:$A$28,0)),"")</f>
      </c>
      <c r="AB1236" s="96" t="str">
        <f>IFERROR(INDEX('Cost_Components'!$V$2:$V$28,MATCH(E1236,'Cost_Components'!$A$2:$A$28,0)),"")</f>
      </c>
      <c r="AC1236" s="97" t="str">
        <f>IFERROR(INDEX('Cost_Components'!$M$2:$M$28,MATCH(E1236,'Cost_Components'!$A$2:$A$28,0)),"")</f>
      </c>
      <c r="AD1236" s="98" t="str">
        <f>IFERROR(INDEX('Cost_Components'!$N$2:$N$28,MATCH(E1236,'Cost_Components'!$A$2:$A$28,0)),"")</f>
      </c>
      <c r="AE1236" s="34" t="str">
        <f>IFERROR(INDEX('Cost_Components'!$O$2:$O$28,MATCH(E1236,'Cost_Components'!$A$2:$A$28,0)),"")</f>
      </c>
      <c r="AF1236" s="99" t="n">
        <v>1011070.38148223</v>
      </c>
      <c r="AG1236" s="100" t="n">
        <v>1082779.62856582</v>
      </c>
      <c r="AH1236" s="101" t="str">
        <f>IF(H1236="shared-count-once",COUNTIFS($A$2:$A$1405,A1236,$B$2:$B$1405,B1236,$E$2:$E$1405,E1236),1)</f>
      </c>
      <c r="AI1236" s="102" t="n">
        <v>310068287.63643</v>
      </c>
      <c r="AJ1236" s="103" t="str">
        <f>IF(AI1236=0,"",Q1236/AI1236)</f>
      </c>
      <c r="AK1236" s="104" t="str">
        <f>IF(AI1236=0,"",R1236/AI1236)</f>
      </c>
      <c r="AL1236" s="105" t="str">
        <f>IF(AI1236=0,"",S1236/AI1236)</f>
      </c>
      <c r="AM1236" s="106" t="str">
        <f>IF(AI1236=0,"",Y1236/AI1236)</f>
      </c>
    </row>
    <row r="1237">
      <c r="A1237" t="s">
        <v>115</v>
      </c>
      <c r="B1237" s="73" t="n">
        <v>2038</v>
      </c>
      <c r="C1237" t="s">
        <v>256</v>
      </c>
      <c r="D1237" t="s">
        <v>221</v>
      </c>
      <c r="E1237" s="74" t="s">
        <v>348</v>
      </c>
      <c r="F1237" s="75" t="s">
        <v>349</v>
      </c>
      <c r="G1237" s="76" t="s">
        <v>257</v>
      </c>
      <c r="H1237" s="77" t="s">
        <v>240</v>
      </c>
      <c r="I1237" s="78" t="s">
        <v>304</v>
      </c>
      <c r="J1237" s="79" t="str">
        <f>IFERROR(INDEX('Cost_Components'!$K$2:$K$28,MATCH(E1237,'Cost_Components'!$A$2:$A$28,0)),"")</f>
      </c>
      <c r="K1237" s="80" t="str">
        <f>IF(OR(L1237="",Z1237="",AA1237="",AB1237=""),"",IF(B1237&lt;AA1237,L1237,IF(B1237&gt;AB1237,Z1237,L1237+(Z1237-L1237)*MIN(MAX((B1237-AA1237+1)/MAX(AB1237-AA1237+1,1),0),1))))</f>
      </c>
      <c r="L1237" s="81" t="str">
        <f>IFERROR(INDEX('Cost_Components'!$S$2:$S$28,MATCH(E1237,'Cost_Components'!$A$2:$A$28,0)),"")</f>
      </c>
      <c r="M1237" s="82" t="str">
        <f>IFERROR(INDEX('Cost_Components'!$L$2:$L$28,MATCH(E1237,'Cost_Components'!$A$2:$A$28,0)),"")</f>
      </c>
      <c r="N1237" s="83" t="str">
        <f>IFERROR(INDEX('Cost_Components'!$P$2:$P$28,MATCH(E1237,'Cost_Components'!$A$2:$A$28,0)),"")</f>
      </c>
      <c r="O1237" s="84" t="str">
        <f>AF1237*J1237</f>
      </c>
      <c r="P1237" s="85" t="str">
        <f>AG1237*J1237</f>
      </c>
      <c r="Q1237" s="86" t="str">
        <f>P1237*L1237*M1237*N1237</f>
      </c>
      <c r="R1237" s="87" t="str">
        <f>O1237*K1237*M1237*N1237</f>
      </c>
      <c r="S1237" s="88" t="str">
        <f>R1237-Q1237</f>
      </c>
      <c r="T1237" s="34" t="str">
        <f>IFERROR(INDEX('Cost_Components'!$R$2:$R$28,MATCH(E1237,'Cost_Components'!$A$2:$A$28,0)),"")</f>
      </c>
      <c r="U1237" s="89" t="str">
        <f>IFERROR(INDEX('Cost_Components'!$Q$2:$Q$28,MATCH(E1237,'Cost_Components'!$A$2:$A$28,0)),"")</f>
      </c>
      <c r="V1237" s="90" t="str">
        <f>1/(1+'Calculation_Assumptions'!$B$5)^(B1237-'Calculation_Assumptions'!$B$2)</f>
      </c>
      <c r="W1237" s="91" t="str">
        <f>Q1237*V1237</f>
      </c>
      <c r="X1237" s="92" t="str">
        <f>R1237*V1237</f>
      </c>
      <c r="Y1237" s="93" t="str">
        <f>S1237*V1237</f>
      </c>
      <c r="Z1237" s="94" t="str">
        <f>IFERROR(INDEX('Cost_Components'!$T$2:$T$28,MATCH(E1237,'Cost_Components'!$A$2:$A$28,0)),"")</f>
      </c>
      <c r="AA1237" s="95" t="str">
        <f>IFERROR(INDEX('Cost_Components'!$U$2:$U$28,MATCH(E1237,'Cost_Components'!$A$2:$A$28,0)),"")</f>
      </c>
      <c r="AB1237" s="96" t="str">
        <f>IFERROR(INDEX('Cost_Components'!$V$2:$V$28,MATCH(E1237,'Cost_Components'!$A$2:$A$28,0)),"")</f>
      </c>
      <c r="AC1237" s="97" t="str">
        <f>IFERROR(INDEX('Cost_Components'!$M$2:$M$28,MATCH(E1237,'Cost_Components'!$A$2:$A$28,0)),"")</f>
      </c>
      <c r="AD1237" s="98" t="str">
        <f>IFERROR(INDEX('Cost_Components'!$N$2:$N$28,MATCH(E1237,'Cost_Components'!$A$2:$A$28,0)),"")</f>
      </c>
      <c r="AE1237" s="34" t="str">
        <f>IFERROR(INDEX('Cost_Components'!$O$2:$O$28,MATCH(E1237,'Cost_Components'!$A$2:$A$28,0)),"")</f>
      </c>
      <c r="AF1237" s="99" t="n">
        <v>1007193.9973587</v>
      </c>
      <c r="AG1237" s="100" t="n">
        <v>1086073.84535454</v>
      </c>
      <c r="AH1237" s="101" t="str">
        <f>IF(H1237="shared-count-once",COUNTIFS($A$2:$A$1405,A1237,$B$2:$B$1405,B1237,$E$2:$E$1405,E1237),1)</f>
      </c>
      <c r="AI1237" s="102" t="n">
        <v>311532999.13163</v>
      </c>
      <c r="AJ1237" s="103" t="str">
        <f>IF(AI1237=0,"",Q1237/AI1237)</f>
      </c>
      <c r="AK1237" s="104" t="str">
        <f>IF(AI1237=0,"",R1237/AI1237)</f>
      </c>
      <c r="AL1237" s="105" t="str">
        <f>IF(AI1237=0,"",S1237/AI1237)</f>
      </c>
      <c r="AM1237" s="106" t="str">
        <f>IF(AI1237=0,"",Y1237/AI1237)</f>
      </c>
    </row>
    <row r="1238">
      <c r="A1238" t="s">
        <v>115</v>
      </c>
      <c r="B1238" s="73" t="n">
        <v>2039</v>
      </c>
      <c r="C1238" t="s">
        <v>256</v>
      </c>
      <c r="D1238" t="s">
        <v>221</v>
      </c>
      <c r="E1238" s="74" t="s">
        <v>348</v>
      </c>
      <c r="F1238" s="75" t="s">
        <v>349</v>
      </c>
      <c r="G1238" s="76" t="s">
        <v>257</v>
      </c>
      <c r="H1238" s="77" t="s">
        <v>240</v>
      </c>
      <c r="I1238" s="78" t="s">
        <v>304</v>
      </c>
      <c r="J1238" s="79" t="str">
        <f>IFERROR(INDEX('Cost_Components'!$K$2:$K$28,MATCH(E1238,'Cost_Components'!$A$2:$A$28,0)),"")</f>
      </c>
      <c r="K1238" s="80" t="str">
        <f>IF(OR(L1238="",Z1238="",AA1238="",AB1238=""),"",IF(B1238&lt;AA1238,L1238,IF(B1238&gt;AB1238,Z1238,L1238+(Z1238-L1238)*MIN(MAX((B1238-AA1238+1)/MAX(AB1238-AA1238+1,1),0),1))))</f>
      </c>
      <c r="L1238" s="81" t="str">
        <f>IFERROR(INDEX('Cost_Components'!$S$2:$S$28,MATCH(E1238,'Cost_Components'!$A$2:$A$28,0)),"")</f>
      </c>
      <c r="M1238" s="82" t="str">
        <f>IFERROR(INDEX('Cost_Components'!$L$2:$L$28,MATCH(E1238,'Cost_Components'!$A$2:$A$28,0)),"")</f>
      </c>
      <c r="N1238" s="83" t="str">
        <f>IFERROR(INDEX('Cost_Components'!$P$2:$P$28,MATCH(E1238,'Cost_Components'!$A$2:$A$28,0)),"")</f>
      </c>
      <c r="O1238" s="84" t="str">
        <f>AF1238*J1238</f>
      </c>
      <c r="P1238" s="85" t="str">
        <f>AG1238*J1238</f>
      </c>
      <c r="Q1238" s="86" t="str">
        <f>P1238*L1238*M1238*N1238</f>
      </c>
      <c r="R1238" s="87" t="str">
        <f>O1238*K1238*M1238*N1238</f>
      </c>
      <c r="S1238" s="88" t="str">
        <f>R1238-Q1238</f>
      </c>
      <c r="T1238" s="34" t="str">
        <f>IFERROR(INDEX('Cost_Components'!$R$2:$R$28,MATCH(E1238,'Cost_Components'!$A$2:$A$28,0)),"")</f>
      </c>
      <c r="U1238" s="89" t="str">
        <f>IFERROR(INDEX('Cost_Components'!$Q$2:$Q$28,MATCH(E1238,'Cost_Components'!$A$2:$A$28,0)),"")</f>
      </c>
      <c r="V1238" s="90" t="str">
        <f>1/(1+'Calculation_Assumptions'!$B$5)^(B1238-'Calculation_Assumptions'!$B$2)</f>
      </c>
      <c r="W1238" s="91" t="str">
        <f>Q1238*V1238</f>
      </c>
      <c r="X1238" s="92" t="str">
        <f>R1238*V1238</f>
      </c>
      <c r="Y1238" s="93" t="str">
        <f>S1238*V1238</f>
      </c>
      <c r="Z1238" s="94" t="str">
        <f>IFERROR(INDEX('Cost_Components'!$T$2:$T$28,MATCH(E1238,'Cost_Components'!$A$2:$A$28,0)),"")</f>
      </c>
      <c r="AA1238" s="95" t="str">
        <f>IFERROR(INDEX('Cost_Components'!$U$2:$U$28,MATCH(E1238,'Cost_Components'!$A$2:$A$28,0)),"")</f>
      </c>
      <c r="AB1238" s="96" t="str">
        <f>IFERROR(INDEX('Cost_Components'!$V$2:$V$28,MATCH(E1238,'Cost_Components'!$A$2:$A$28,0)),"")</f>
      </c>
      <c r="AC1238" s="97" t="str">
        <f>IFERROR(INDEX('Cost_Components'!$M$2:$M$28,MATCH(E1238,'Cost_Components'!$A$2:$A$28,0)),"")</f>
      </c>
      <c r="AD1238" s="98" t="str">
        <f>IFERROR(INDEX('Cost_Components'!$N$2:$N$28,MATCH(E1238,'Cost_Components'!$A$2:$A$28,0)),"")</f>
      </c>
      <c r="AE1238" s="34" t="str">
        <f>IFERROR(INDEX('Cost_Components'!$O$2:$O$28,MATCH(E1238,'Cost_Components'!$A$2:$A$28,0)),"")</f>
      </c>
      <c r="AF1238" s="99" t="n">
        <v>1003055.31206527</v>
      </c>
      <c r="AG1238" s="100" t="n">
        <v>1089151.32223991</v>
      </c>
      <c r="AH1238" s="101" t="str">
        <f>IF(H1238="shared-count-once",COUNTIFS($A$2:$A$1405,A1238,$B$2:$B$1405,B1238,$E$2:$E$1405,E1238),1)</f>
      </c>
      <c r="AI1238" s="102" t="n">
        <v>312936391.858479</v>
      </c>
      <c r="AJ1238" s="103" t="str">
        <f>IF(AI1238=0,"",Q1238/AI1238)</f>
      </c>
      <c r="AK1238" s="104" t="str">
        <f>IF(AI1238=0,"",R1238/AI1238)</f>
      </c>
      <c r="AL1238" s="105" t="str">
        <f>IF(AI1238=0,"",S1238/AI1238)</f>
      </c>
      <c r="AM1238" s="106" t="str">
        <f>IF(AI1238=0,"",Y1238/AI1238)</f>
      </c>
    </row>
    <row r="1239">
      <c r="A1239" t="s">
        <v>115</v>
      </c>
      <c r="B1239" s="73" t="n">
        <v>2040</v>
      </c>
      <c r="C1239" t="s">
        <v>256</v>
      </c>
      <c r="D1239" t="s">
        <v>221</v>
      </c>
      <c r="E1239" s="74" t="s">
        <v>348</v>
      </c>
      <c r="F1239" s="75" t="s">
        <v>349</v>
      </c>
      <c r="G1239" s="76" t="s">
        <v>257</v>
      </c>
      <c r="H1239" s="77" t="s">
        <v>240</v>
      </c>
      <c r="I1239" s="78" t="s">
        <v>304</v>
      </c>
      <c r="J1239" s="79" t="str">
        <f>IFERROR(INDEX('Cost_Components'!$K$2:$K$28,MATCH(E1239,'Cost_Components'!$A$2:$A$28,0)),"")</f>
      </c>
      <c r="K1239" s="80" t="str">
        <f>IF(OR(L1239="",Z1239="",AA1239="",AB1239=""),"",IF(B1239&lt;AA1239,L1239,IF(B1239&gt;AB1239,Z1239,L1239+(Z1239-L1239)*MIN(MAX((B1239-AA1239+1)/MAX(AB1239-AA1239+1,1),0),1))))</f>
      </c>
      <c r="L1239" s="81" t="str">
        <f>IFERROR(INDEX('Cost_Components'!$S$2:$S$28,MATCH(E1239,'Cost_Components'!$A$2:$A$28,0)),"")</f>
      </c>
      <c r="M1239" s="82" t="str">
        <f>IFERROR(INDEX('Cost_Components'!$L$2:$L$28,MATCH(E1239,'Cost_Components'!$A$2:$A$28,0)),"")</f>
      </c>
      <c r="N1239" s="83" t="str">
        <f>IFERROR(INDEX('Cost_Components'!$P$2:$P$28,MATCH(E1239,'Cost_Components'!$A$2:$A$28,0)),"")</f>
      </c>
      <c r="O1239" s="84" t="str">
        <f>AF1239*J1239</f>
      </c>
      <c r="P1239" s="85" t="str">
        <f>AG1239*J1239</f>
      </c>
      <c r="Q1239" s="86" t="str">
        <f>P1239*L1239*M1239*N1239</f>
      </c>
      <c r="R1239" s="87" t="str">
        <f>O1239*K1239*M1239*N1239</f>
      </c>
      <c r="S1239" s="88" t="str">
        <f>R1239-Q1239</f>
      </c>
      <c r="T1239" s="34" t="str">
        <f>IFERROR(INDEX('Cost_Components'!$R$2:$R$28,MATCH(E1239,'Cost_Components'!$A$2:$A$28,0)),"")</f>
      </c>
      <c r="U1239" s="89" t="str">
        <f>IFERROR(INDEX('Cost_Components'!$Q$2:$Q$28,MATCH(E1239,'Cost_Components'!$A$2:$A$28,0)),"")</f>
      </c>
      <c r="V1239" s="90" t="str">
        <f>1/(1+'Calculation_Assumptions'!$B$5)^(B1239-'Calculation_Assumptions'!$B$2)</f>
      </c>
      <c r="W1239" s="91" t="str">
        <f>Q1239*V1239</f>
      </c>
      <c r="X1239" s="92" t="str">
        <f>R1239*V1239</f>
      </c>
      <c r="Y1239" s="93" t="str">
        <f>S1239*V1239</f>
      </c>
      <c r="Z1239" s="94" t="str">
        <f>IFERROR(INDEX('Cost_Components'!$T$2:$T$28,MATCH(E1239,'Cost_Components'!$A$2:$A$28,0)),"")</f>
      </c>
      <c r="AA1239" s="95" t="str">
        <f>IFERROR(INDEX('Cost_Components'!$U$2:$U$28,MATCH(E1239,'Cost_Components'!$A$2:$A$28,0)),"")</f>
      </c>
      <c r="AB1239" s="96" t="str">
        <f>IFERROR(INDEX('Cost_Components'!$V$2:$V$28,MATCH(E1239,'Cost_Components'!$A$2:$A$28,0)),"")</f>
      </c>
      <c r="AC1239" s="97" t="str">
        <f>IFERROR(INDEX('Cost_Components'!$M$2:$M$28,MATCH(E1239,'Cost_Components'!$A$2:$A$28,0)),"")</f>
      </c>
      <c r="AD1239" s="98" t="str">
        <f>IFERROR(INDEX('Cost_Components'!$N$2:$N$28,MATCH(E1239,'Cost_Components'!$A$2:$A$28,0)),"")</f>
      </c>
      <c r="AE1239" s="34" t="str">
        <f>IFERROR(INDEX('Cost_Components'!$O$2:$O$28,MATCH(E1239,'Cost_Components'!$A$2:$A$28,0)),"")</f>
      </c>
      <c r="AF1239" s="99" t="n">
        <v>998742.052499523</v>
      </c>
      <c r="AG1239" s="100" t="n">
        <v>1092077.89206204</v>
      </c>
      <c r="AH1239" s="101" t="str">
        <f>IF(H1239="shared-count-once",COUNTIFS($A$2:$A$1405,A1239,$B$2:$B$1405,B1239,$E$2:$E$1405,E1239),1)</f>
      </c>
      <c r="AI1239" s="102" t="n">
        <v>314265537.410829</v>
      </c>
      <c r="AJ1239" s="103" t="str">
        <f>IF(AI1239=0,"",Q1239/AI1239)</f>
      </c>
      <c r="AK1239" s="104" t="str">
        <f>IF(AI1239=0,"",R1239/AI1239)</f>
      </c>
      <c r="AL1239" s="105" t="str">
        <f>IF(AI1239=0,"",S1239/AI1239)</f>
      </c>
      <c r="AM1239" s="106" t="str">
        <f>IF(AI1239=0,"",Y1239/AI1239)</f>
      </c>
    </row>
    <row r="1240">
      <c r="A1240" t="s">
        <v>115</v>
      </c>
      <c r="B1240" s="73" t="n">
        <v>2041</v>
      </c>
      <c r="C1240" t="s">
        <v>256</v>
      </c>
      <c r="D1240" t="s">
        <v>221</v>
      </c>
      <c r="E1240" s="74" t="s">
        <v>348</v>
      </c>
      <c r="F1240" s="75" t="s">
        <v>349</v>
      </c>
      <c r="G1240" s="76" t="s">
        <v>257</v>
      </c>
      <c r="H1240" s="77" t="s">
        <v>240</v>
      </c>
      <c r="I1240" s="78" t="s">
        <v>304</v>
      </c>
      <c r="J1240" s="79" t="str">
        <f>IFERROR(INDEX('Cost_Components'!$K$2:$K$28,MATCH(E1240,'Cost_Components'!$A$2:$A$28,0)),"")</f>
      </c>
      <c r="K1240" s="80" t="str">
        <f>IF(OR(L1240="",Z1240="",AA1240="",AB1240=""),"",IF(B1240&lt;AA1240,L1240,IF(B1240&gt;AB1240,Z1240,L1240+(Z1240-L1240)*MIN(MAX((B1240-AA1240+1)/MAX(AB1240-AA1240+1,1),0),1))))</f>
      </c>
      <c r="L1240" s="81" t="str">
        <f>IFERROR(INDEX('Cost_Components'!$S$2:$S$28,MATCH(E1240,'Cost_Components'!$A$2:$A$28,0)),"")</f>
      </c>
      <c r="M1240" s="82" t="str">
        <f>IFERROR(INDEX('Cost_Components'!$L$2:$L$28,MATCH(E1240,'Cost_Components'!$A$2:$A$28,0)),"")</f>
      </c>
      <c r="N1240" s="83" t="str">
        <f>IFERROR(INDEX('Cost_Components'!$P$2:$P$28,MATCH(E1240,'Cost_Components'!$A$2:$A$28,0)),"")</f>
      </c>
      <c r="O1240" s="84" t="str">
        <f>AF1240*J1240</f>
      </c>
      <c r="P1240" s="85" t="str">
        <f>AG1240*J1240</f>
      </c>
      <c r="Q1240" s="86" t="str">
        <f>P1240*L1240*M1240*N1240</f>
      </c>
      <c r="R1240" s="87" t="str">
        <f>O1240*K1240*M1240*N1240</f>
      </c>
      <c r="S1240" s="88" t="str">
        <f>R1240-Q1240</f>
      </c>
      <c r="T1240" s="34" t="str">
        <f>IFERROR(INDEX('Cost_Components'!$R$2:$R$28,MATCH(E1240,'Cost_Components'!$A$2:$A$28,0)),"")</f>
      </c>
      <c r="U1240" s="89" t="str">
        <f>IFERROR(INDEX('Cost_Components'!$Q$2:$Q$28,MATCH(E1240,'Cost_Components'!$A$2:$A$28,0)),"")</f>
      </c>
      <c r="V1240" s="90" t="str">
        <f>1/(1+'Calculation_Assumptions'!$B$5)^(B1240-'Calculation_Assumptions'!$B$2)</f>
      </c>
      <c r="W1240" s="91" t="str">
        <f>Q1240*V1240</f>
      </c>
      <c r="X1240" s="92" t="str">
        <f>R1240*V1240</f>
      </c>
      <c r="Y1240" s="93" t="str">
        <f>S1240*V1240</f>
      </c>
      <c r="Z1240" s="94" t="str">
        <f>IFERROR(INDEX('Cost_Components'!$T$2:$T$28,MATCH(E1240,'Cost_Components'!$A$2:$A$28,0)),"")</f>
      </c>
      <c r="AA1240" s="95" t="str">
        <f>IFERROR(INDEX('Cost_Components'!$U$2:$U$28,MATCH(E1240,'Cost_Components'!$A$2:$A$28,0)),"")</f>
      </c>
      <c r="AB1240" s="96" t="str">
        <f>IFERROR(INDEX('Cost_Components'!$V$2:$V$28,MATCH(E1240,'Cost_Components'!$A$2:$A$28,0)),"")</f>
      </c>
      <c r="AC1240" s="97" t="str">
        <f>IFERROR(INDEX('Cost_Components'!$M$2:$M$28,MATCH(E1240,'Cost_Components'!$A$2:$A$28,0)),"")</f>
      </c>
      <c r="AD1240" s="98" t="str">
        <f>IFERROR(INDEX('Cost_Components'!$N$2:$N$28,MATCH(E1240,'Cost_Components'!$A$2:$A$28,0)),"")</f>
      </c>
      <c r="AE1240" s="34" t="str">
        <f>IFERROR(INDEX('Cost_Components'!$O$2:$O$28,MATCH(E1240,'Cost_Components'!$A$2:$A$28,0)),"")</f>
      </c>
      <c r="AF1240" s="99" t="n">
        <v>994523.202791551</v>
      </c>
      <c r="AG1240" s="100" t="n">
        <v>1095120.92731147</v>
      </c>
      <c r="AH1240" s="101" t="str">
        <f>IF(H1240="shared-count-once",COUNTIFS($A$2:$A$1405,A1240,$B$2:$B$1405,B1240,$E$2:$E$1405,E1240),1)</f>
      </c>
      <c r="AI1240" s="102" t="n">
        <v>315525215.312548</v>
      </c>
      <c r="AJ1240" s="103" t="str">
        <f>IF(AI1240=0,"",Q1240/AI1240)</f>
      </c>
      <c r="AK1240" s="104" t="str">
        <f>IF(AI1240=0,"",R1240/AI1240)</f>
      </c>
      <c r="AL1240" s="105" t="str">
        <f>IF(AI1240=0,"",S1240/AI1240)</f>
      </c>
      <c r="AM1240" s="106" t="str">
        <f>IF(AI1240=0,"",Y1240/AI1240)</f>
      </c>
    </row>
    <row r="1241">
      <c r="A1241" t="s">
        <v>115</v>
      </c>
      <c r="B1241" s="73" t="n">
        <v>2042</v>
      </c>
      <c r="C1241" t="s">
        <v>256</v>
      </c>
      <c r="D1241" t="s">
        <v>221</v>
      </c>
      <c r="E1241" s="74" t="s">
        <v>348</v>
      </c>
      <c r="F1241" s="75" t="s">
        <v>349</v>
      </c>
      <c r="G1241" s="76" t="s">
        <v>257</v>
      </c>
      <c r="H1241" s="77" t="s">
        <v>240</v>
      </c>
      <c r="I1241" s="78" t="s">
        <v>304</v>
      </c>
      <c r="J1241" s="79" t="str">
        <f>IFERROR(INDEX('Cost_Components'!$K$2:$K$28,MATCH(E1241,'Cost_Components'!$A$2:$A$28,0)),"")</f>
      </c>
      <c r="K1241" s="80" t="str">
        <f>IF(OR(L1241="",Z1241="",AA1241="",AB1241=""),"",IF(B1241&lt;AA1241,L1241,IF(B1241&gt;AB1241,Z1241,L1241+(Z1241-L1241)*MIN(MAX((B1241-AA1241+1)/MAX(AB1241-AA1241+1,1),0),1))))</f>
      </c>
      <c r="L1241" s="81" t="str">
        <f>IFERROR(INDEX('Cost_Components'!$S$2:$S$28,MATCH(E1241,'Cost_Components'!$A$2:$A$28,0)),"")</f>
      </c>
      <c r="M1241" s="82" t="str">
        <f>IFERROR(INDEX('Cost_Components'!$L$2:$L$28,MATCH(E1241,'Cost_Components'!$A$2:$A$28,0)),"")</f>
      </c>
      <c r="N1241" s="83" t="str">
        <f>IFERROR(INDEX('Cost_Components'!$P$2:$P$28,MATCH(E1241,'Cost_Components'!$A$2:$A$28,0)),"")</f>
      </c>
      <c r="O1241" s="84" t="str">
        <f>AF1241*J1241</f>
      </c>
      <c r="P1241" s="85" t="str">
        <f>AG1241*J1241</f>
      </c>
      <c r="Q1241" s="86" t="str">
        <f>P1241*L1241*M1241*N1241</f>
      </c>
      <c r="R1241" s="87" t="str">
        <f>O1241*K1241*M1241*N1241</f>
      </c>
      <c r="S1241" s="88" t="str">
        <f>R1241-Q1241</f>
      </c>
      <c r="T1241" s="34" t="str">
        <f>IFERROR(INDEX('Cost_Components'!$R$2:$R$28,MATCH(E1241,'Cost_Components'!$A$2:$A$28,0)),"")</f>
      </c>
      <c r="U1241" s="89" t="str">
        <f>IFERROR(INDEX('Cost_Components'!$Q$2:$Q$28,MATCH(E1241,'Cost_Components'!$A$2:$A$28,0)),"")</f>
      </c>
      <c r="V1241" s="90" t="str">
        <f>1/(1+'Calculation_Assumptions'!$B$5)^(B1241-'Calculation_Assumptions'!$B$2)</f>
      </c>
      <c r="W1241" s="91" t="str">
        <f>Q1241*V1241</f>
      </c>
      <c r="X1241" s="92" t="str">
        <f>R1241*V1241</f>
      </c>
      <c r="Y1241" s="93" t="str">
        <f>S1241*V1241</f>
      </c>
      <c r="Z1241" s="94" t="str">
        <f>IFERROR(INDEX('Cost_Components'!$T$2:$T$28,MATCH(E1241,'Cost_Components'!$A$2:$A$28,0)),"")</f>
      </c>
      <c r="AA1241" s="95" t="str">
        <f>IFERROR(INDEX('Cost_Components'!$U$2:$U$28,MATCH(E1241,'Cost_Components'!$A$2:$A$28,0)),"")</f>
      </c>
      <c r="AB1241" s="96" t="str">
        <f>IFERROR(INDEX('Cost_Components'!$V$2:$V$28,MATCH(E1241,'Cost_Components'!$A$2:$A$28,0)),"")</f>
      </c>
      <c r="AC1241" s="97" t="str">
        <f>IFERROR(INDEX('Cost_Components'!$M$2:$M$28,MATCH(E1241,'Cost_Components'!$A$2:$A$28,0)),"")</f>
      </c>
      <c r="AD1241" s="98" t="str">
        <f>IFERROR(INDEX('Cost_Components'!$N$2:$N$28,MATCH(E1241,'Cost_Components'!$A$2:$A$28,0)),"")</f>
      </c>
      <c r="AE1241" s="34" t="str">
        <f>IFERROR(INDEX('Cost_Components'!$O$2:$O$28,MATCH(E1241,'Cost_Components'!$A$2:$A$28,0)),"")</f>
      </c>
      <c r="AF1241" s="99" t="n">
        <v>990187.181844533</v>
      </c>
      <c r="AG1241" s="100" t="n">
        <v>1098045.52264888</v>
      </c>
      <c r="AH1241" s="101" t="str">
        <f>IF(H1241="shared-count-once",COUNTIFS($A$2:$A$1405,A1241,$B$2:$B$1405,B1241,$E$2:$E$1405,E1241),1)</f>
      </c>
      <c r="AI1241" s="102" t="n">
        <v>316707694.211882</v>
      </c>
      <c r="AJ1241" s="103" t="str">
        <f>IF(AI1241=0,"",Q1241/AI1241)</f>
      </c>
      <c r="AK1241" s="104" t="str">
        <f>IF(AI1241=0,"",R1241/AI1241)</f>
      </c>
      <c r="AL1241" s="105" t="str">
        <f>IF(AI1241=0,"",S1241/AI1241)</f>
      </c>
      <c r="AM1241" s="106" t="str">
        <f>IF(AI1241=0,"",Y1241/AI1241)</f>
      </c>
    </row>
    <row r="1242">
      <c r="A1242" t="s">
        <v>115</v>
      </c>
      <c r="B1242" s="73" t="n">
        <v>2043</v>
      </c>
      <c r="C1242" t="s">
        <v>256</v>
      </c>
      <c r="D1242" t="s">
        <v>221</v>
      </c>
      <c r="E1242" s="74" t="s">
        <v>348</v>
      </c>
      <c r="F1242" s="75" t="s">
        <v>349</v>
      </c>
      <c r="G1242" s="76" t="s">
        <v>257</v>
      </c>
      <c r="H1242" s="77" t="s">
        <v>240</v>
      </c>
      <c r="I1242" s="78" t="s">
        <v>304</v>
      </c>
      <c r="J1242" s="79" t="str">
        <f>IFERROR(INDEX('Cost_Components'!$K$2:$K$28,MATCH(E1242,'Cost_Components'!$A$2:$A$28,0)),"")</f>
      </c>
      <c r="K1242" s="80" t="str">
        <f>IF(OR(L1242="",Z1242="",AA1242="",AB1242=""),"",IF(B1242&lt;AA1242,L1242,IF(B1242&gt;AB1242,Z1242,L1242+(Z1242-L1242)*MIN(MAX((B1242-AA1242+1)/MAX(AB1242-AA1242+1,1),0),1))))</f>
      </c>
      <c r="L1242" s="81" t="str">
        <f>IFERROR(INDEX('Cost_Components'!$S$2:$S$28,MATCH(E1242,'Cost_Components'!$A$2:$A$28,0)),"")</f>
      </c>
      <c r="M1242" s="82" t="str">
        <f>IFERROR(INDEX('Cost_Components'!$L$2:$L$28,MATCH(E1242,'Cost_Components'!$A$2:$A$28,0)),"")</f>
      </c>
      <c r="N1242" s="83" t="str">
        <f>IFERROR(INDEX('Cost_Components'!$P$2:$P$28,MATCH(E1242,'Cost_Components'!$A$2:$A$28,0)),"")</f>
      </c>
      <c r="O1242" s="84" t="str">
        <f>AF1242*J1242</f>
      </c>
      <c r="P1242" s="85" t="str">
        <f>AG1242*J1242</f>
      </c>
      <c r="Q1242" s="86" t="str">
        <f>P1242*L1242*M1242*N1242</f>
      </c>
      <c r="R1242" s="87" t="str">
        <f>O1242*K1242*M1242*N1242</f>
      </c>
      <c r="S1242" s="88" t="str">
        <f>R1242-Q1242</f>
      </c>
      <c r="T1242" s="34" t="str">
        <f>IFERROR(INDEX('Cost_Components'!$R$2:$R$28,MATCH(E1242,'Cost_Components'!$A$2:$A$28,0)),"")</f>
      </c>
      <c r="U1242" s="89" t="str">
        <f>IFERROR(INDEX('Cost_Components'!$Q$2:$Q$28,MATCH(E1242,'Cost_Components'!$A$2:$A$28,0)),"")</f>
      </c>
      <c r="V1242" s="90" t="str">
        <f>1/(1+'Calculation_Assumptions'!$B$5)^(B1242-'Calculation_Assumptions'!$B$2)</f>
      </c>
      <c r="W1242" s="91" t="str">
        <f>Q1242*V1242</f>
      </c>
      <c r="X1242" s="92" t="str">
        <f>R1242*V1242</f>
      </c>
      <c r="Y1242" s="93" t="str">
        <f>S1242*V1242</f>
      </c>
      <c r="Z1242" s="94" t="str">
        <f>IFERROR(INDEX('Cost_Components'!$T$2:$T$28,MATCH(E1242,'Cost_Components'!$A$2:$A$28,0)),"")</f>
      </c>
      <c r="AA1242" s="95" t="str">
        <f>IFERROR(INDEX('Cost_Components'!$U$2:$U$28,MATCH(E1242,'Cost_Components'!$A$2:$A$28,0)),"")</f>
      </c>
      <c r="AB1242" s="96" t="str">
        <f>IFERROR(INDEX('Cost_Components'!$V$2:$V$28,MATCH(E1242,'Cost_Components'!$A$2:$A$28,0)),"")</f>
      </c>
      <c r="AC1242" s="97" t="str">
        <f>IFERROR(INDEX('Cost_Components'!$M$2:$M$28,MATCH(E1242,'Cost_Components'!$A$2:$A$28,0)),"")</f>
      </c>
      <c r="AD1242" s="98" t="str">
        <f>IFERROR(INDEX('Cost_Components'!$N$2:$N$28,MATCH(E1242,'Cost_Components'!$A$2:$A$28,0)),"")</f>
      </c>
      <c r="AE1242" s="34" t="str">
        <f>IFERROR(INDEX('Cost_Components'!$O$2:$O$28,MATCH(E1242,'Cost_Components'!$A$2:$A$28,0)),"")</f>
      </c>
      <c r="AF1242" s="99" t="n">
        <v>984060.934881415</v>
      </c>
      <c r="AG1242" s="100" t="n">
        <v>1099124.53182261</v>
      </c>
      <c r="AH1242" s="101" t="str">
        <f>IF(H1242="shared-count-once",COUNTIFS($A$2:$A$1405,A1242,$B$2:$B$1405,B1242,$E$2:$E$1405,E1242),1)</f>
      </c>
      <c r="AI1242" s="102" t="n">
        <v>317814114.067152</v>
      </c>
      <c r="AJ1242" s="103" t="str">
        <f>IF(AI1242=0,"",Q1242/AI1242)</f>
      </c>
      <c r="AK1242" s="104" t="str">
        <f>IF(AI1242=0,"",R1242/AI1242)</f>
      </c>
      <c r="AL1242" s="105" t="str">
        <f>IF(AI1242=0,"",S1242/AI1242)</f>
      </c>
      <c r="AM1242" s="106" t="str">
        <f>IF(AI1242=0,"",Y1242/AI1242)</f>
      </c>
    </row>
    <row r="1243">
      <c r="A1243" t="s">
        <v>115</v>
      </c>
      <c r="B1243" s="73" t="n">
        <v>2044</v>
      </c>
      <c r="C1243" t="s">
        <v>256</v>
      </c>
      <c r="D1243" t="s">
        <v>221</v>
      </c>
      <c r="E1243" s="74" t="s">
        <v>348</v>
      </c>
      <c r="F1243" s="75" t="s">
        <v>349</v>
      </c>
      <c r="G1243" s="76" t="s">
        <v>257</v>
      </c>
      <c r="H1243" s="77" t="s">
        <v>240</v>
      </c>
      <c r="I1243" s="78" t="s">
        <v>304</v>
      </c>
      <c r="J1243" s="79" t="str">
        <f>IFERROR(INDEX('Cost_Components'!$K$2:$K$28,MATCH(E1243,'Cost_Components'!$A$2:$A$28,0)),"")</f>
      </c>
      <c r="K1243" s="80" t="str">
        <f>IF(OR(L1243="",Z1243="",AA1243="",AB1243=""),"",IF(B1243&lt;AA1243,L1243,IF(B1243&gt;AB1243,Z1243,L1243+(Z1243-L1243)*MIN(MAX((B1243-AA1243+1)/MAX(AB1243-AA1243+1,1),0),1))))</f>
      </c>
      <c r="L1243" s="81" t="str">
        <f>IFERROR(INDEX('Cost_Components'!$S$2:$S$28,MATCH(E1243,'Cost_Components'!$A$2:$A$28,0)),"")</f>
      </c>
      <c r="M1243" s="82" t="str">
        <f>IFERROR(INDEX('Cost_Components'!$L$2:$L$28,MATCH(E1243,'Cost_Components'!$A$2:$A$28,0)),"")</f>
      </c>
      <c r="N1243" s="83" t="str">
        <f>IFERROR(INDEX('Cost_Components'!$P$2:$P$28,MATCH(E1243,'Cost_Components'!$A$2:$A$28,0)),"")</f>
      </c>
      <c r="O1243" s="84" t="str">
        <f>AF1243*J1243</f>
      </c>
      <c r="P1243" s="85" t="str">
        <f>AG1243*J1243</f>
      </c>
      <c r="Q1243" s="86" t="str">
        <f>P1243*L1243*M1243*N1243</f>
      </c>
      <c r="R1243" s="87" t="str">
        <f>O1243*K1243*M1243*N1243</f>
      </c>
      <c r="S1243" s="88" t="str">
        <f>R1243-Q1243</f>
      </c>
      <c r="T1243" s="34" t="str">
        <f>IFERROR(INDEX('Cost_Components'!$R$2:$R$28,MATCH(E1243,'Cost_Components'!$A$2:$A$28,0)),"")</f>
      </c>
      <c r="U1243" s="89" t="str">
        <f>IFERROR(INDEX('Cost_Components'!$Q$2:$Q$28,MATCH(E1243,'Cost_Components'!$A$2:$A$28,0)),"")</f>
      </c>
      <c r="V1243" s="90" t="str">
        <f>1/(1+'Calculation_Assumptions'!$B$5)^(B1243-'Calculation_Assumptions'!$B$2)</f>
      </c>
      <c r="W1243" s="91" t="str">
        <f>Q1243*V1243</f>
      </c>
      <c r="X1243" s="92" t="str">
        <f>R1243*V1243</f>
      </c>
      <c r="Y1243" s="93" t="str">
        <f>S1243*V1243</f>
      </c>
      <c r="Z1243" s="94" t="str">
        <f>IFERROR(INDEX('Cost_Components'!$T$2:$T$28,MATCH(E1243,'Cost_Components'!$A$2:$A$28,0)),"")</f>
      </c>
      <c r="AA1243" s="95" t="str">
        <f>IFERROR(INDEX('Cost_Components'!$U$2:$U$28,MATCH(E1243,'Cost_Components'!$A$2:$A$28,0)),"")</f>
      </c>
      <c r="AB1243" s="96" t="str">
        <f>IFERROR(INDEX('Cost_Components'!$V$2:$V$28,MATCH(E1243,'Cost_Components'!$A$2:$A$28,0)),"")</f>
      </c>
      <c r="AC1243" s="97" t="str">
        <f>IFERROR(INDEX('Cost_Components'!$M$2:$M$28,MATCH(E1243,'Cost_Components'!$A$2:$A$28,0)),"")</f>
      </c>
      <c r="AD1243" s="98" t="str">
        <f>IFERROR(INDEX('Cost_Components'!$N$2:$N$28,MATCH(E1243,'Cost_Components'!$A$2:$A$28,0)),"")</f>
      </c>
      <c r="AE1243" s="34" t="str">
        <f>IFERROR(INDEX('Cost_Components'!$O$2:$O$28,MATCH(E1243,'Cost_Components'!$A$2:$A$28,0)),"")</f>
      </c>
      <c r="AF1243" s="99" t="n">
        <v>977688.299681508</v>
      </c>
      <c r="AG1243" s="100" t="n">
        <v>1099930.76266367</v>
      </c>
      <c r="AH1243" s="101" t="str">
        <f>IF(H1243="shared-count-once",COUNTIFS($A$2:$A$1405,A1243,$B$2:$B$1405,B1243,$E$2:$E$1405,E1243),1)</f>
      </c>
      <c r="AI1243" s="102" t="n">
        <v>318840890.732156</v>
      </c>
      <c r="AJ1243" s="103" t="str">
        <f>IF(AI1243=0,"",Q1243/AI1243)</f>
      </c>
      <c r="AK1243" s="104" t="str">
        <f>IF(AI1243=0,"",R1243/AI1243)</f>
      </c>
      <c r="AL1243" s="105" t="str">
        <f>IF(AI1243=0,"",S1243/AI1243)</f>
      </c>
      <c r="AM1243" s="106" t="str">
        <f>IF(AI1243=0,"",Y1243/AI1243)</f>
      </c>
    </row>
    <row r="1244">
      <c r="A1244" t="s">
        <v>115</v>
      </c>
      <c r="B1244" s="73" t="n">
        <v>2045</v>
      </c>
      <c r="C1244" t="s">
        <v>256</v>
      </c>
      <c r="D1244" t="s">
        <v>221</v>
      </c>
      <c r="E1244" s="74" t="s">
        <v>348</v>
      </c>
      <c r="F1244" s="75" t="s">
        <v>349</v>
      </c>
      <c r="G1244" s="76" t="s">
        <v>257</v>
      </c>
      <c r="H1244" s="77" t="s">
        <v>240</v>
      </c>
      <c r="I1244" s="78" t="s">
        <v>304</v>
      </c>
      <c r="J1244" s="79" t="str">
        <f>IFERROR(INDEX('Cost_Components'!$K$2:$K$28,MATCH(E1244,'Cost_Components'!$A$2:$A$28,0)),"")</f>
      </c>
      <c r="K1244" s="80" t="str">
        <f>IF(OR(L1244="",Z1244="",AA1244="",AB1244=""),"",IF(B1244&lt;AA1244,L1244,IF(B1244&gt;AB1244,Z1244,L1244+(Z1244-L1244)*MIN(MAX((B1244-AA1244+1)/MAX(AB1244-AA1244+1,1),0),1))))</f>
      </c>
      <c r="L1244" s="81" t="str">
        <f>IFERROR(INDEX('Cost_Components'!$S$2:$S$28,MATCH(E1244,'Cost_Components'!$A$2:$A$28,0)),"")</f>
      </c>
      <c r="M1244" s="82" t="str">
        <f>IFERROR(INDEX('Cost_Components'!$L$2:$L$28,MATCH(E1244,'Cost_Components'!$A$2:$A$28,0)),"")</f>
      </c>
      <c r="N1244" s="83" t="str">
        <f>IFERROR(INDEX('Cost_Components'!$P$2:$P$28,MATCH(E1244,'Cost_Components'!$A$2:$A$28,0)),"")</f>
      </c>
      <c r="O1244" s="84" t="str">
        <f>AF1244*J1244</f>
      </c>
      <c r="P1244" s="85" t="str">
        <f>AG1244*J1244</f>
      </c>
      <c r="Q1244" s="86" t="str">
        <f>P1244*L1244*M1244*N1244</f>
      </c>
      <c r="R1244" s="87" t="str">
        <f>O1244*K1244*M1244*N1244</f>
      </c>
      <c r="S1244" s="88" t="str">
        <f>R1244-Q1244</f>
      </c>
      <c r="T1244" s="34" t="str">
        <f>IFERROR(INDEX('Cost_Components'!$R$2:$R$28,MATCH(E1244,'Cost_Components'!$A$2:$A$28,0)),"")</f>
      </c>
      <c r="U1244" s="89" t="str">
        <f>IFERROR(INDEX('Cost_Components'!$Q$2:$Q$28,MATCH(E1244,'Cost_Components'!$A$2:$A$28,0)),"")</f>
      </c>
      <c r="V1244" s="90" t="str">
        <f>1/(1+'Calculation_Assumptions'!$B$5)^(B1244-'Calculation_Assumptions'!$B$2)</f>
      </c>
      <c r="W1244" s="91" t="str">
        <f>Q1244*V1244</f>
      </c>
      <c r="X1244" s="92" t="str">
        <f>R1244*V1244</f>
      </c>
      <c r="Y1244" s="93" t="str">
        <f>S1244*V1244</f>
      </c>
      <c r="Z1244" s="94" t="str">
        <f>IFERROR(INDEX('Cost_Components'!$T$2:$T$28,MATCH(E1244,'Cost_Components'!$A$2:$A$28,0)),"")</f>
      </c>
      <c r="AA1244" s="95" t="str">
        <f>IFERROR(INDEX('Cost_Components'!$U$2:$U$28,MATCH(E1244,'Cost_Components'!$A$2:$A$28,0)),"")</f>
      </c>
      <c r="AB1244" s="96" t="str">
        <f>IFERROR(INDEX('Cost_Components'!$V$2:$V$28,MATCH(E1244,'Cost_Components'!$A$2:$A$28,0)),"")</f>
      </c>
      <c r="AC1244" s="97" t="str">
        <f>IFERROR(INDEX('Cost_Components'!$M$2:$M$28,MATCH(E1244,'Cost_Components'!$A$2:$A$28,0)),"")</f>
      </c>
      <c r="AD1244" s="98" t="str">
        <f>IFERROR(INDEX('Cost_Components'!$N$2:$N$28,MATCH(E1244,'Cost_Components'!$A$2:$A$28,0)),"")</f>
      </c>
      <c r="AE1244" s="34" t="str">
        <f>IFERROR(INDEX('Cost_Components'!$O$2:$O$28,MATCH(E1244,'Cost_Components'!$A$2:$A$28,0)),"")</f>
      </c>
      <c r="AF1244" s="99" t="n">
        <v>971222.615277629</v>
      </c>
      <c r="AG1244" s="100" t="n">
        <v>1100619.86663127</v>
      </c>
      <c r="AH1244" s="101" t="str">
        <f>IF(H1244="shared-count-once",COUNTIFS($A$2:$A$1405,A1244,$B$2:$B$1405,B1244,$E$2:$E$1405,E1244),1)</f>
      </c>
      <c r="AI1244" s="102" t="n">
        <v>319784682.33108</v>
      </c>
      <c r="AJ1244" s="103" t="str">
        <f>IF(AI1244=0,"",Q1244/AI1244)</f>
      </c>
      <c r="AK1244" s="104" t="str">
        <f>IF(AI1244=0,"",R1244/AI1244)</f>
      </c>
      <c r="AL1244" s="105" t="str">
        <f>IF(AI1244=0,"",S1244/AI1244)</f>
      </c>
      <c r="AM1244" s="106" t="str">
        <f>IF(AI1244=0,"",Y1244/AI1244)</f>
      </c>
    </row>
    <row r="1245">
      <c r="A1245" t="s">
        <v>115</v>
      </c>
      <c r="B1245" s="73" t="n">
        <v>2046</v>
      </c>
      <c r="C1245" t="s">
        <v>256</v>
      </c>
      <c r="D1245" t="s">
        <v>221</v>
      </c>
      <c r="E1245" s="74" t="s">
        <v>348</v>
      </c>
      <c r="F1245" s="75" t="s">
        <v>349</v>
      </c>
      <c r="G1245" s="76" t="s">
        <v>257</v>
      </c>
      <c r="H1245" s="77" t="s">
        <v>240</v>
      </c>
      <c r="I1245" s="78" t="s">
        <v>304</v>
      </c>
      <c r="J1245" s="79" t="str">
        <f>IFERROR(INDEX('Cost_Components'!$K$2:$K$28,MATCH(E1245,'Cost_Components'!$A$2:$A$28,0)),"")</f>
      </c>
      <c r="K1245" s="80" t="str">
        <f>IF(OR(L1245="",Z1245="",AA1245="",AB1245=""),"",IF(B1245&lt;AA1245,L1245,IF(B1245&gt;AB1245,Z1245,L1245+(Z1245-L1245)*MIN(MAX((B1245-AA1245+1)/MAX(AB1245-AA1245+1,1),0),1))))</f>
      </c>
      <c r="L1245" s="81" t="str">
        <f>IFERROR(INDEX('Cost_Components'!$S$2:$S$28,MATCH(E1245,'Cost_Components'!$A$2:$A$28,0)),"")</f>
      </c>
      <c r="M1245" s="82" t="str">
        <f>IFERROR(INDEX('Cost_Components'!$L$2:$L$28,MATCH(E1245,'Cost_Components'!$A$2:$A$28,0)),"")</f>
      </c>
      <c r="N1245" s="83" t="str">
        <f>IFERROR(INDEX('Cost_Components'!$P$2:$P$28,MATCH(E1245,'Cost_Components'!$A$2:$A$28,0)),"")</f>
      </c>
      <c r="O1245" s="84" t="str">
        <f>AF1245*J1245</f>
      </c>
      <c r="P1245" s="85" t="str">
        <f>AG1245*J1245</f>
      </c>
      <c r="Q1245" s="86" t="str">
        <f>P1245*L1245*M1245*N1245</f>
      </c>
      <c r="R1245" s="87" t="str">
        <f>O1245*K1245*M1245*N1245</f>
      </c>
      <c r="S1245" s="88" t="str">
        <f>R1245-Q1245</f>
      </c>
      <c r="T1245" s="34" t="str">
        <f>IFERROR(INDEX('Cost_Components'!$R$2:$R$28,MATCH(E1245,'Cost_Components'!$A$2:$A$28,0)),"")</f>
      </c>
      <c r="U1245" s="89" t="str">
        <f>IFERROR(INDEX('Cost_Components'!$Q$2:$Q$28,MATCH(E1245,'Cost_Components'!$A$2:$A$28,0)),"")</f>
      </c>
      <c r="V1245" s="90" t="str">
        <f>1/(1+'Calculation_Assumptions'!$B$5)^(B1245-'Calculation_Assumptions'!$B$2)</f>
      </c>
      <c r="W1245" s="91" t="str">
        <f>Q1245*V1245</f>
      </c>
      <c r="X1245" s="92" t="str">
        <f>R1245*V1245</f>
      </c>
      <c r="Y1245" s="93" t="str">
        <f>S1245*V1245</f>
      </c>
      <c r="Z1245" s="94" t="str">
        <f>IFERROR(INDEX('Cost_Components'!$T$2:$T$28,MATCH(E1245,'Cost_Components'!$A$2:$A$28,0)),"")</f>
      </c>
      <c r="AA1245" s="95" t="str">
        <f>IFERROR(INDEX('Cost_Components'!$U$2:$U$28,MATCH(E1245,'Cost_Components'!$A$2:$A$28,0)),"")</f>
      </c>
      <c r="AB1245" s="96" t="str">
        <f>IFERROR(INDEX('Cost_Components'!$V$2:$V$28,MATCH(E1245,'Cost_Components'!$A$2:$A$28,0)),"")</f>
      </c>
      <c r="AC1245" s="97" t="str">
        <f>IFERROR(INDEX('Cost_Components'!$M$2:$M$28,MATCH(E1245,'Cost_Components'!$A$2:$A$28,0)),"")</f>
      </c>
      <c r="AD1245" s="98" t="str">
        <f>IFERROR(INDEX('Cost_Components'!$N$2:$N$28,MATCH(E1245,'Cost_Components'!$A$2:$A$28,0)),"")</f>
      </c>
      <c r="AE1245" s="34" t="str">
        <f>IFERROR(INDEX('Cost_Components'!$O$2:$O$28,MATCH(E1245,'Cost_Components'!$A$2:$A$28,0)),"")</f>
      </c>
      <c r="AF1245" s="99" t="n">
        <v>963962.828328618</v>
      </c>
      <c r="AG1245" s="100" t="n">
        <v>1100508.46170056</v>
      </c>
      <c r="AH1245" s="101" t="str">
        <f>IF(H1245="shared-count-once",COUNTIFS($A$2:$A$1405,A1245,$B$2:$B$1405,B1245,$E$2:$E$1405,E1245),1)</f>
      </c>
      <c r="AI1245" s="102" t="n">
        <v>320645615.981408</v>
      </c>
      <c r="AJ1245" s="103" t="str">
        <f>IF(AI1245=0,"",Q1245/AI1245)</f>
      </c>
      <c r="AK1245" s="104" t="str">
        <f>IF(AI1245=0,"",R1245/AI1245)</f>
      </c>
      <c r="AL1245" s="105" t="str">
        <f>IF(AI1245=0,"",S1245/AI1245)</f>
      </c>
      <c r="AM1245" s="106" t="str">
        <f>IF(AI1245=0,"",Y1245/AI1245)</f>
      </c>
    </row>
    <row r="1246">
      <c r="A1246" t="s">
        <v>115</v>
      </c>
      <c r="B1246" s="73" t="n">
        <v>2047</v>
      </c>
      <c r="C1246" t="s">
        <v>256</v>
      </c>
      <c r="D1246" t="s">
        <v>221</v>
      </c>
      <c r="E1246" s="74" t="s">
        <v>348</v>
      </c>
      <c r="F1246" s="75" t="s">
        <v>349</v>
      </c>
      <c r="G1246" s="76" t="s">
        <v>257</v>
      </c>
      <c r="H1246" s="77" t="s">
        <v>240</v>
      </c>
      <c r="I1246" s="78" t="s">
        <v>304</v>
      </c>
      <c r="J1246" s="79" t="str">
        <f>IFERROR(INDEX('Cost_Components'!$K$2:$K$28,MATCH(E1246,'Cost_Components'!$A$2:$A$28,0)),"")</f>
      </c>
      <c r="K1246" s="80" t="str">
        <f>IF(OR(L1246="",Z1246="",AA1246="",AB1246=""),"",IF(B1246&lt;AA1246,L1246,IF(B1246&gt;AB1246,Z1246,L1246+(Z1246-L1246)*MIN(MAX((B1246-AA1246+1)/MAX(AB1246-AA1246+1,1),0),1))))</f>
      </c>
      <c r="L1246" s="81" t="str">
        <f>IFERROR(INDEX('Cost_Components'!$S$2:$S$28,MATCH(E1246,'Cost_Components'!$A$2:$A$28,0)),"")</f>
      </c>
      <c r="M1246" s="82" t="str">
        <f>IFERROR(INDEX('Cost_Components'!$L$2:$L$28,MATCH(E1246,'Cost_Components'!$A$2:$A$28,0)),"")</f>
      </c>
      <c r="N1246" s="83" t="str">
        <f>IFERROR(INDEX('Cost_Components'!$P$2:$P$28,MATCH(E1246,'Cost_Components'!$A$2:$A$28,0)),"")</f>
      </c>
      <c r="O1246" s="84" t="str">
        <f>AF1246*J1246</f>
      </c>
      <c r="P1246" s="85" t="str">
        <f>AG1246*J1246</f>
      </c>
      <c r="Q1246" s="86" t="str">
        <f>P1246*L1246*M1246*N1246</f>
      </c>
      <c r="R1246" s="87" t="str">
        <f>O1246*K1246*M1246*N1246</f>
      </c>
      <c r="S1246" s="88" t="str">
        <f>R1246-Q1246</f>
      </c>
      <c r="T1246" s="34" t="str">
        <f>IFERROR(INDEX('Cost_Components'!$R$2:$R$28,MATCH(E1246,'Cost_Components'!$A$2:$A$28,0)),"")</f>
      </c>
      <c r="U1246" s="89" t="str">
        <f>IFERROR(INDEX('Cost_Components'!$Q$2:$Q$28,MATCH(E1246,'Cost_Components'!$A$2:$A$28,0)),"")</f>
      </c>
      <c r="V1246" s="90" t="str">
        <f>1/(1+'Calculation_Assumptions'!$B$5)^(B1246-'Calculation_Assumptions'!$B$2)</f>
      </c>
      <c r="W1246" s="91" t="str">
        <f>Q1246*V1246</f>
      </c>
      <c r="X1246" s="92" t="str">
        <f>R1246*V1246</f>
      </c>
      <c r="Y1246" s="93" t="str">
        <f>S1246*V1246</f>
      </c>
      <c r="Z1246" s="94" t="str">
        <f>IFERROR(INDEX('Cost_Components'!$T$2:$T$28,MATCH(E1246,'Cost_Components'!$A$2:$A$28,0)),"")</f>
      </c>
      <c r="AA1246" s="95" t="str">
        <f>IFERROR(INDEX('Cost_Components'!$U$2:$U$28,MATCH(E1246,'Cost_Components'!$A$2:$A$28,0)),"")</f>
      </c>
      <c r="AB1246" s="96" t="str">
        <f>IFERROR(INDEX('Cost_Components'!$V$2:$V$28,MATCH(E1246,'Cost_Components'!$A$2:$A$28,0)),"")</f>
      </c>
      <c r="AC1246" s="97" t="str">
        <f>IFERROR(INDEX('Cost_Components'!$M$2:$M$28,MATCH(E1246,'Cost_Components'!$A$2:$A$28,0)),"")</f>
      </c>
      <c r="AD1246" s="98" t="str">
        <f>IFERROR(INDEX('Cost_Components'!$N$2:$N$28,MATCH(E1246,'Cost_Components'!$A$2:$A$28,0)),"")</f>
      </c>
      <c r="AE1246" s="34" t="str">
        <f>IFERROR(INDEX('Cost_Components'!$O$2:$O$28,MATCH(E1246,'Cost_Components'!$A$2:$A$28,0)),"")</f>
      </c>
      <c r="AF1246" s="99" t="n">
        <v>955892.753429884</v>
      </c>
      <c r="AG1246" s="100" t="n">
        <v>1099547.69138113</v>
      </c>
      <c r="AH1246" s="101" t="str">
        <f>IF(H1246="shared-count-once",COUNTIFS($A$2:$A$1405,A1246,$B$2:$B$1405,B1246,$E$2:$E$1405,E1246),1)</f>
      </c>
      <c r="AI1246" s="102" t="n">
        <v>321429520.522875</v>
      </c>
      <c r="AJ1246" s="103" t="str">
        <f>IF(AI1246=0,"",Q1246/AI1246)</f>
      </c>
      <c r="AK1246" s="104" t="str">
        <f>IF(AI1246=0,"",R1246/AI1246)</f>
      </c>
      <c r="AL1246" s="105" t="str">
        <f>IF(AI1246=0,"",S1246/AI1246)</f>
      </c>
      <c r="AM1246" s="106" t="str">
        <f>IF(AI1246=0,"",Y1246/AI1246)</f>
      </c>
    </row>
    <row r="1247">
      <c r="A1247" t="s">
        <v>115</v>
      </c>
      <c r="B1247" s="73" t="n">
        <v>2048</v>
      </c>
      <c r="C1247" t="s">
        <v>256</v>
      </c>
      <c r="D1247" t="s">
        <v>221</v>
      </c>
      <c r="E1247" s="74" t="s">
        <v>348</v>
      </c>
      <c r="F1247" s="75" t="s">
        <v>349</v>
      </c>
      <c r="G1247" s="76" t="s">
        <v>257</v>
      </c>
      <c r="H1247" s="77" t="s">
        <v>240</v>
      </c>
      <c r="I1247" s="78" t="s">
        <v>304</v>
      </c>
      <c r="J1247" s="79" t="str">
        <f>IFERROR(INDEX('Cost_Components'!$K$2:$K$28,MATCH(E1247,'Cost_Components'!$A$2:$A$28,0)),"")</f>
      </c>
      <c r="K1247" s="80" t="str">
        <f>IF(OR(L1247="",Z1247="",AA1247="",AB1247=""),"",IF(B1247&lt;AA1247,L1247,IF(B1247&gt;AB1247,Z1247,L1247+(Z1247-L1247)*MIN(MAX((B1247-AA1247+1)/MAX(AB1247-AA1247+1,1),0),1))))</f>
      </c>
      <c r="L1247" s="81" t="str">
        <f>IFERROR(INDEX('Cost_Components'!$S$2:$S$28,MATCH(E1247,'Cost_Components'!$A$2:$A$28,0)),"")</f>
      </c>
      <c r="M1247" s="82" t="str">
        <f>IFERROR(INDEX('Cost_Components'!$L$2:$L$28,MATCH(E1247,'Cost_Components'!$A$2:$A$28,0)),"")</f>
      </c>
      <c r="N1247" s="83" t="str">
        <f>IFERROR(INDEX('Cost_Components'!$P$2:$P$28,MATCH(E1247,'Cost_Components'!$A$2:$A$28,0)),"")</f>
      </c>
      <c r="O1247" s="84" t="str">
        <f>AF1247*J1247</f>
      </c>
      <c r="P1247" s="85" t="str">
        <f>AG1247*J1247</f>
      </c>
      <c r="Q1247" s="86" t="str">
        <f>P1247*L1247*M1247*N1247</f>
      </c>
      <c r="R1247" s="87" t="str">
        <f>O1247*K1247*M1247*N1247</f>
      </c>
      <c r="S1247" s="88" t="str">
        <f>R1247-Q1247</f>
      </c>
      <c r="T1247" s="34" t="str">
        <f>IFERROR(INDEX('Cost_Components'!$R$2:$R$28,MATCH(E1247,'Cost_Components'!$A$2:$A$28,0)),"")</f>
      </c>
      <c r="U1247" s="89" t="str">
        <f>IFERROR(INDEX('Cost_Components'!$Q$2:$Q$28,MATCH(E1247,'Cost_Components'!$A$2:$A$28,0)),"")</f>
      </c>
      <c r="V1247" s="90" t="str">
        <f>1/(1+'Calculation_Assumptions'!$B$5)^(B1247-'Calculation_Assumptions'!$B$2)</f>
      </c>
      <c r="W1247" s="91" t="str">
        <f>Q1247*V1247</f>
      </c>
      <c r="X1247" s="92" t="str">
        <f>R1247*V1247</f>
      </c>
      <c r="Y1247" s="93" t="str">
        <f>S1247*V1247</f>
      </c>
      <c r="Z1247" s="94" t="str">
        <f>IFERROR(INDEX('Cost_Components'!$T$2:$T$28,MATCH(E1247,'Cost_Components'!$A$2:$A$28,0)),"")</f>
      </c>
      <c r="AA1247" s="95" t="str">
        <f>IFERROR(INDEX('Cost_Components'!$U$2:$U$28,MATCH(E1247,'Cost_Components'!$A$2:$A$28,0)),"")</f>
      </c>
      <c r="AB1247" s="96" t="str">
        <f>IFERROR(INDEX('Cost_Components'!$V$2:$V$28,MATCH(E1247,'Cost_Components'!$A$2:$A$28,0)),"")</f>
      </c>
      <c r="AC1247" s="97" t="str">
        <f>IFERROR(INDEX('Cost_Components'!$M$2:$M$28,MATCH(E1247,'Cost_Components'!$A$2:$A$28,0)),"")</f>
      </c>
      <c r="AD1247" s="98" t="str">
        <f>IFERROR(INDEX('Cost_Components'!$N$2:$N$28,MATCH(E1247,'Cost_Components'!$A$2:$A$28,0)),"")</f>
      </c>
      <c r="AE1247" s="34" t="str">
        <f>IFERROR(INDEX('Cost_Components'!$O$2:$O$28,MATCH(E1247,'Cost_Components'!$A$2:$A$28,0)),"")</f>
      </c>
      <c r="AF1247" s="99" t="n">
        <v>947584.407902199</v>
      </c>
      <c r="AG1247" s="100" t="n">
        <v>1098215.4964407</v>
      </c>
      <c r="AH1247" s="101" t="str">
        <f>IF(H1247="shared-count-once",COUNTIFS($A$2:$A$1405,A1247,$B$2:$B$1405,B1247,$E$2:$E$1405,E1247),1)</f>
      </c>
      <c r="AI1247" s="102" t="n">
        <v>322136832.260161</v>
      </c>
      <c r="AJ1247" s="103" t="str">
        <f>IF(AI1247=0,"",Q1247/AI1247)</f>
      </c>
      <c r="AK1247" s="104" t="str">
        <f>IF(AI1247=0,"",R1247/AI1247)</f>
      </c>
      <c r="AL1247" s="105" t="str">
        <f>IF(AI1247=0,"",S1247/AI1247)</f>
      </c>
      <c r="AM1247" s="106" t="str">
        <f>IF(AI1247=0,"",Y1247/AI1247)</f>
      </c>
    </row>
    <row r="1248">
      <c r="A1248" t="s">
        <v>115</v>
      </c>
      <c r="B1248" s="73" t="n">
        <v>2049</v>
      </c>
      <c r="C1248" t="s">
        <v>256</v>
      </c>
      <c r="D1248" t="s">
        <v>221</v>
      </c>
      <c r="E1248" s="74" t="s">
        <v>348</v>
      </c>
      <c r="F1248" s="75" t="s">
        <v>349</v>
      </c>
      <c r="G1248" s="76" t="s">
        <v>257</v>
      </c>
      <c r="H1248" s="77" t="s">
        <v>240</v>
      </c>
      <c r="I1248" s="78" t="s">
        <v>304</v>
      </c>
      <c r="J1248" s="79" t="str">
        <f>IFERROR(INDEX('Cost_Components'!$K$2:$K$28,MATCH(E1248,'Cost_Components'!$A$2:$A$28,0)),"")</f>
      </c>
      <c r="K1248" s="80" t="str">
        <f>IF(OR(L1248="",Z1248="",AA1248="",AB1248=""),"",IF(B1248&lt;AA1248,L1248,IF(B1248&gt;AB1248,Z1248,L1248+(Z1248-L1248)*MIN(MAX((B1248-AA1248+1)/MAX(AB1248-AA1248+1,1),0),1))))</f>
      </c>
      <c r="L1248" s="81" t="str">
        <f>IFERROR(INDEX('Cost_Components'!$S$2:$S$28,MATCH(E1248,'Cost_Components'!$A$2:$A$28,0)),"")</f>
      </c>
      <c r="M1248" s="82" t="str">
        <f>IFERROR(INDEX('Cost_Components'!$L$2:$L$28,MATCH(E1248,'Cost_Components'!$A$2:$A$28,0)),"")</f>
      </c>
      <c r="N1248" s="83" t="str">
        <f>IFERROR(INDEX('Cost_Components'!$P$2:$P$28,MATCH(E1248,'Cost_Components'!$A$2:$A$28,0)),"")</f>
      </c>
      <c r="O1248" s="84" t="str">
        <f>AF1248*J1248</f>
      </c>
      <c r="P1248" s="85" t="str">
        <f>AG1248*J1248</f>
      </c>
      <c r="Q1248" s="86" t="str">
        <f>P1248*L1248*M1248*N1248</f>
      </c>
      <c r="R1248" s="87" t="str">
        <f>O1248*K1248*M1248*N1248</f>
      </c>
      <c r="S1248" s="88" t="str">
        <f>R1248-Q1248</f>
      </c>
      <c r="T1248" s="34" t="str">
        <f>IFERROR(INDEX('Cost_Components'!$R$2:$R$28,MATCH(E1248,'Cost_Components'!$A$2:$A$28,0)),"")</f>
      </c>
      <c r="U1248" s="89" t="str">
        <f>IFERROR(INDEX('Cost_Components'!$Q$2:$Q$28,MATCH(E1248,'Cost_Components'!$A$2:$A$28,0)),"")</f>
      </c>
      <c r="V1248" s="90" t="str">
        <f>1/(1+'Calculation_Assumptions'!$B$5)^(B1248-'Calculation_Assumptions'!$B$2)</f>
      </c>
      <c r="W1248" s="91" t="str">
        <f>Q1248*V1248</f>
      </c>
      <c r="X1248" s="92" t="str">
        <f>R1248*V1248</f>
      </c>
      <c r="Y1248" s="93" t="str">
        <f>S1248*V1248</f>
      </c>
      <c r="Z1248" s="94" t="str">
        <f>IFERROR(INDEX('Cost_Components'!$T$2:$T$28,MATCH(E1248,'Cost_Components'!$A$2:$A$28,0)),"")</f>
      </c>
      <c r="AA1248" s="95" t="str">
        <f>IFERROR(INDEX('Cost_Components'!$U$2:$U$28,MATCH(E1248,'Cost_Components'!$A$2:$A$28,0)),"")</f>
      </c>
      <c r="AB1248" s="96" t="str">
        <f>IFERROR(INDEX('Cost_Components'!$V$2:$V$28,MATCH(E1248,'Cost_Components'!$A$2:$A$28,0)),"")</f>
      </c>
      <c r="AC1248" s="97" t="str">
        <f>IFERROR(INDEX('Cost_Components'!$M$2:$M$28,MATCH(E1248,'Cost_Components'!$A$2:$A$28,0)),"")</f>
      </c>
      <c r="AD1248" s="98" t="str">
        <f>IFERROR(INDEX('Cost_Components'!$N$2:$N$28,MATCH(E1248,'Cost_Components'!$A$2:$A$28,0)),"")</f>
      </c>
      <c r="AE1248" s="34" t="str">
        <f>IFERROR(INDEX('Cost_Components'!$O$2:$O$28,MATCH(E1248,'Cost_Components'!$A$2:$A$28,0)),"")</f>
      </c>
      <c r="AF1248" s="99" t="n">
        <v>939233.926244556</v>
      </c>
      <c r="AG1248" s="100" t="n">
        <v>1096773.18657324</v>
      </c>
      <c r="AH1248" s="101" t="str">
        <f>IF(H1248="shared-count-once",COUNTIFS($A$2:$A$1405,A1248,$B$2:$B$1405,B1248,$E$2:$E$1405,E1248),1)</f>
      </c>
      <c r="AI1248" s="102" t="n">
        <v>322765819.752681</v>
      </c>
      <c r="AJ1248" s="103" t="str">
        <f>IF(AI1248=0,"",Q1248/AI1248)</f>
      </c>
      <c r="AK1248" s="104" t="str">
        <f>IF(AI1248=0,"",R1248/AI1248)</f>
      </c>
      <c r="AL1248" s="105" t="str">
        <f>IF(AI1248=0,"",S1248/AI1248)</f>
      </c>
      <c r="AM1248" s="106" t="str">
        <f>IF(AI1248=0,"",Y1248/AI1248)</f>
      </c>
    </row>
    <row r="1249">
      <c r="A1249" t="s">
        <v>115</v>
      </c>
      <c r="B1249" s="73" t="n">
        <v>2050</v>
      </c>
      <c r="C1249" t="s">
        <v>256</v>
      </c>
      <c r="D1249" t="s">
        <v>221</v>
      </c>
      <c r="E1249" s="74" t="s">
        <v>348</v>
      </c>
      <c r="F1249" s="75" t="s">
        <v>349</v>
      </c>
      <c r="G1249" s="76" t="s">
        <v>257</v>
      </c>
      <c r="H1249" s="77" t="s">
        <v>240</v>
      </c>
      <c r="I1249" s="78" t="s">
        <v>304</v>
      </c>
      <c r="J1249" s="79" t="str">
        <f>IFERROR(INDEX('Cost_Components'!$K$2:$K$28,MATCH(E1249,'Cost_Components'!$A$2:$A$28,0)),"")</f>
      </c>
      <c r="K1249" s="80" t="str">
        <f>IF(OR(L1249="",Z1249="",AA1249="",AB1249=""),"",IF(B1249&lt;AA1249,L1249,IF(B1249&gt;AB1249,Z1249,L1249+(Z1249-L1249)*MIN(MAX((B1249-AA1249+1)/MAX(AB1249-AA1249+1,1),0),1))))</f>
      </c>
      <c r="L1249" s="81" t="str">
        <f>IFERROR(INDEX('Cost_Components'!$S$2:$S$28,MATCH(E1249,'Cost_Components'!$A$2:$A$28,0)),"")</f>
      </c>
      <c r="M1249" s="82" t="str">
        <f>IFERROR(INDEX('Cost_Components'!$L$2:$L$28,MATCH(E1249,'Cost_Components'!$A$2:$A$28,0)),"")</f>
      </c>
      <c r="N1249" s="83" t="str">
        <f>IFERROR(INDEX('Cost_Components'!$P$2:$P$28,MATCH(E1249,'Cost_Components'!$A$2:$A$28,0)),"")</f>
      </c>
      <c r="O1249" s="84" t="str">
        <f>AF1249*J1249</f>
      </c>
      <c r="P1249" s="85" t="str">
        <f>AG1249*J1249</f>
      </c>
      <c r="Q1249" s="86" t="str">
        <f>P1249*L1249*M1249*N1249</f>
      </c>
      <c r="R1249" s="87" t="str">
        <f>O1249*K1249*M1249*N1249</f>
      </c>
      <c r="S1249" s="88" t="str">
        <f>R1249-Q1249</f>
      </c>
      <c r="T1249" s="34" t="str">
        <f>IFERROR(INDEX('Cost_Components'!$R$2:$R$28,MATCH(E1249,'Cost_Components'!$A$2:$A$28,0)),"")</f>
      </c>
      <c r="U1249" s="89" t="str">
        <f>IFERROR(INDEX('Cost_Components'!$Q$2:$Q$28,MATCH(E1249,'Cost_Components'!$A$2:$A$28,0)),"")</f>
      </c>
      <c r="V1249" s="90" t="str">
        <f>1/(1+'Calculation_Assumptions'!$B$5)^(B1249-'Calculation_Assumptions'!$B$2)</f>
      </c>
      <c r="W1249" s="91" t="str">
        <f>Q1249*V1249</f>
      </c>
      <c r="X1249" s="92" t="str">
        <f>R1249*V1249</f>
      </c>
      <c r="Y1249" s="93" t="str">
        <f>S1249*V1249</f>
      </c>
      <c r="Z1249" s="94" t="str">
        <f>IFERROR(INDEX('Cost_Components'!$T$2:$T$28,MATCH(E1249,'Cost_Components'!$A$2:$A$28,0)),"")</f>
      </c>
      <c r="AA1249" s="95" t="str">
        <f>IFERROR(INDEX('Cost_Components'!$U$2:$U$28,MATCH(E1249,'Cost_Components'!$A$2:$A$28,0)),"")</f>
      </c>
      <c r="AB1249" s="96" t="str">
        <f>IFERROR(INDEX('Cost_Components'!$V$2:$V$28,MATCH(E1249,'Cost_Components'!$A$2:$A$28,0)),"")</f>
      </c>
      <c r="AC1249" s="97" t="str">
        <f>IFERROR(INDEX('Cost_Components'!$M$2:$M$28,MATCH(E1249,'Cost_Components'!$A$2:$A$28,0)),"")</f>
      </c>
      <c r="AD1249" s="98" t="str">
        <f>IFERROR(INDEX('Cost_Components'!$N$2:$N$28,MATCH(E1249,'Cost_Components'!$A$2:$A$28,0)),"")</f>
      </c>
      <c r="AE1249" s="34" t="str">
        <f>IFERROR(INDEX('Cost_Components'!$O$2:$O$28,MATCH(E1249,'Cost_Components'!$A$2:$A$28,0)),"")</f>
      </c>
      <c r="AF1249" s="99" t="n">
        <v>930988.248750525</v>
      </c>
      <c r="AG1249" s="100" t="n">
        <v>1095377.57386857</v>
      </c>
      <c r="AH1249" s="101" t="str">
        <f>IF(H1249="shared-count-once",COUNTIFS($A$2:$A$1405,A1249,$B$2:$B$1405,B1249,$E$2:$E$1405,E1249),1)</f>
      </c>
      <c r="AI1249" s="102" t="n">
        <v>323312042.563285</v>
      </c>
      <c r="AJ1249" s="103" t="str">
        <f>IF(AI1249=0,"",Q1249/AI1249)</f>
      </c>
      <c r="AK1249" s="104" t="str">
        <f>IF(AI1249=0,"",R1249/AI1249)</f>
      </c>
      <c r="AL1249" s="105" t="str">
        <f>IF(AI1249=0,"",S1249/AI1249)</f>
      </c>
      <c r="AM1249" s="106" t="str">
        <f>IF(AI1249=0,"",Y1249/AI1249)</f>
      </c>
    </row>
    <row r="1250">
      <c r="A1250" t="s">
        <v>115</v>
      </c>
      <c r="B1250" s="73" t="n">
        <v>2025</v>
      </c>
      <c r="C1250" t="s">
        <v>256</v>
      </c>
      <c r="D1250" t="s">
        <v>229</v>
      </c>
      <c r="E1250" s="74" t="s">
        <v>351</v>
      </c>
      <c r="F1250" s="75" t="s">
        <v>352</v>
      </c>
      <c r="G1250" s="76" t="s">
        <v>260</v>
      </c>
      <c r="H1250" s="77" t="s">
        <v>240</v>
      </c>
      <c r="I1250" s="78" t="s">
        <v>215</v>
      </c>
      <c r="J1250" s="79" t="str">
        <f>IFERROR(INDEX('Cost_Components'!$K$2:$K$28,MATCH(E1250,'Cost_Components'!$A$2:$A$28,0)),"")</f>
      </c>
      <c r="K1250" s="80" t="str">
        <f>IF(OR(L1250="",Z1250="",AA1250="",AB1250=""),"",IF(B1250&lt;AA1250,L1250,IF(B1250&gt;AB1250,Z1250,L1250+(Z1250-L1250)*MIN(MAX((B1250-AA1250+1)/MAX(AB1250-AA1250+1,1),0),1))))</f>
      </c>
      <c r="L1250" s="81" t="str">
        <f>IFERROR(INDEX('Cost_Components'!$S$2:$S$28,MATCH(E1250,'Cost_Components'!$A$2:$A$28,0)),"")</f>
      </c>
      <c r="M1250" s="82" t="str">
        <f>IFERROR(INDEX('Cost_Components'!$L$2:$L$28,MATCH(E1250,'Cost_Components'!$A$2:$A$28,0)),"")</f>
      </c>
      <c r="N1250" s="83" t="str">
        <f>IFERROR(INDEX('Cost_Components'!$P$2:$P$28,MATCH(E1250,'Cost_Components'!$A$2:$A$28,0)),"")</f>
      </c>
      <c r="O1250" s="84" t="str">
        <f>AF1250*J1250</f>
      </c>
      <c r="P1250" s="85" t="str">
        <f>AG1250*J1250</f>
      </c>
      <c r="Q1250" s="86" t="str">
        <f>P1250*L1250*M1250*N1250</f>
      </c>
      <c r="R1250" s="87" t="str">
        <f>O1250*K1250*M1250*N1250</f>
      </c>
      <c r="S1250" s="88" t="str">
        <f>R1250-Q1250</f>
      </c>
      <c r="T1250" s="34" t="str">
        <f>IFERROR(INDEX('Cost_Components'!$R$2:$R$28,MATCH(E1250,'Cost_Components'!$A$2:$A$28,0)),"")</f>
      </c>
      <c r="U1250" s="89" t="str">
        <f>IFERROR(INDEX('Cost_Components'!$Q$2:$Q$28,MATCH(E1250,'Cost_Components'!$A$2:$A$28,0)),"")</f>
      </c>
      <c r="V1250" s="90" t="str">
        <f>1/(1+'Calculation_Assumptions'!$B$5)^(B1250-'Calculation_Assumptions'!$B$2)</f>
      </c>
      <c r="W1250" s="91" t="str">
        <f>Q1250*V1250</f>
      </c>
      <c r="X1250" s="92" t="str">
        <f>R1250*V1250</f>
      </c>
      <c r="Y1250" s="93" t="str">
        <f>S1250*V1250</f>
      </c>
      <c r="Z1250" s="94" t="str">
        <f>IFERROR(INDEX('Cost_Components'!$T$2:$T$28,MATCH(E1250,'Cost_Components'!$A$2:$A$28,0)),"")</f>
      </c>
      <c r="AA1250" s="95" t="str">
        <f>IFERROR(INDEX('Cost_Components'!$U$2:$U$28,MATCH(E1250,'Cost_Components'!$A$2:$A$28,0)),"")</f>
      </c>
      <c r="AB1250" s="96" t="str">
        <f>IFERROR(INDEX('Cost_Components'!$V$2:$V$28,MATCH(E1250,'Cost_Components'!$A$2:$A$28,0)),"")</f>
      </c>
      <c r="AC1250" s="97" t="str">
        <f>IFERROR(INDEX('Cost_Components'!$M$2:$M$28,MATCH(E1250,'Cost_Components'!$A$2:$A$28,0)),"")</f>
      </c>
      <c r="AD1250" s="98" t="str">
        <f>IFERROR(INDEX('Cost_Components'!$N$2:$N$28,MATCH(E1250,'Cost_Components'!$A$2:$A$28,0)),"")</f>
      </c>
      <c r="AE1250" s="34" t="str">
        <f>IFERROR(INDEX('Cost_Components'!$O$2:$O$28,MATCH(E1250,'Cost_Components'!$A$2:$A$28,0)),"")</f>
      </c>
      <c r="AF1250" s="99" t="n">
        <v>322908.188418761</v>
      </c>
      <c r="AG1250" s="100" t="n">
        <v>325604.66237188</v>
      </c>
      <c r="AH1250" s="101" t="str">
        <f>IF(H1250="shared-count-once",COUNTIFS($A$2:$A$1405,A1250,$B$2:$B$1405,B1250,$E$2:$E$1405,E1250),1)</f>
      </c>
      <c r="AI1250" s="102" t="n">
        <v>288391907.644456</v>
      </c>
      <c r="AJ1250" s="103" t="str">
        <f>IF(AI1250=0,"",Q1250/AI1250)</f>
      </c>
      <c r="AK1250" s="104" t="str">
        <f>IF(AI1250=0,"",R1250/AI1250)</f>
      </c>
      <c r="AL1250" s="105" t="str">
        <f>IF(AI1250=0,"",S1250/AI1250)</f>
      </c>
      <c r="AM1250" s="106" t="str">
        <f>IF(AI1250=0,"",Y1250/AI1250)</f>
      </c>
    </row>
    <row r="1251">
      <c r="A1251" t="s">
        <v>115</v>
      </c>
      <c r="B1251" s="73" t="n">
        <v>2026</v>
      </c>
      <c r="C1251" t="s">
        <v>256</v>
      </c>
      <c r="D1251" t="s">
        <v>229</v>
      </c>
      <c r="E1251" s="74" t="s">
        <v>351</v>
      </c>
      <c r="F1251" s="75" t="s">
        <v>352</v>
      </c>
      <c r="G1251" s="76" t="s">
        <v>260</v>
      </c>
      <c r="H1251" s="77" t="s">
        <v>240</v>
      </c>
      <c r="I1251" s="78" t="s">
        <v>215</v>
      </c>
      <c r="J1251" s="79" t="str">
        <f>IFERROR(INDEX('Cost_Components'!$K$2:$K$28,MATCH(E1251,'Cost_Components'!$A$2:$A$28,0)),"")</f>
      </c>
      <c r="K1251" s="80" t="str">
        <f>IF(OR(L1251="",Z1251="",AA1251="",AB1251=""),"",IF(B1251&lt;AA1251,L1251,IF(B1251&gt;AB1251,Z1251,L1251+(Z1251-L1251)*MIN(MAX((B1251-AA1251+1)/MAX(AB1251-AA1251+1,1),0),1))))</f>
      </c>
      <c r="L1251" s="81" t="str">
        <f>IFERROR(INDEX('Cost_Components'!$S$2:$S$28,MATCH(E1251,'Cost_Components'!$A$2:$A$28,0)),"")</f>
      </c>
      <c r="M1251" s="82" t="str">
        <f>IFERROR(INDEX('Cost_Components'!$L$2:$L$28,MATCH(E1251,'Cost_Components'!$A$2:$A$28,0)),"")</f>
      </c>
      <c r="N1251" s="83" t="str">
        <f>IFERROR(INDEX('Cost_Components'!$P$2:$P$28,MATCH(E1251,'Cost_Components'!$A$2:$A$28,0)),"")</f>
      </c>
      <c r="O1251" s="84" t="str">
        <f>AF1251*J1251</f>
      </c>
      <c r="P1251" s="85" t="str">
        <f>AG1251*J1251</f>
      </c>
      <c r="Q1251" s="86" t="str">
        <f>P1251*L1251*M1251*N1251</f>
      </c>
      <c r="R1251" s="87" t="str">
        <f>O1251*K1251*M1251*N1251</f>
      </c>
      <c r="S1251" s="88" t="str">
        <f>R1251-Q1251</f>
      </c>
      <c r="T1251" s="34" t="str">
        <f>IFERROR(INDEX('Cost_Components'!$R$2:$R$28,MATCH(E1251,'Cost_Components'!$A$2:$A$28,0)),"")</f>
      </c>
      <c r="U1251" s="89" t="str">
        <f>IFERROR(INDEX('Cost_Components'!$Q$2:$Q$28,MATCH(E1251,'Cost_Components'!$A$2:$A$28,0)),"")</f>
      </c>
      <c r="V1251" s="90" t="str">
        <f>1/(1+'Calculation_Assumptions'!$B$5)^(B1251-'Calculation_Assumptions'!$B$2)</f>
      </c>
      <c r="W1251" s="91" t="str">
        <f>Q1251*V1251</f>
      </c>
      <c r="X1251" s="92" t="str">
        <f>R1251*V1251</f>
      </c>
      <c r="Y1251" s="93" t="str">
        <f>S1251*V1251</f>
      </c>
      <c r="Z1251" s="94" t="str">
        <f>IFERROR(INDEX('Cost_Components'!$T$2:$T$28,MATCH(E1251,'Cost_Components'!$A$2:$A$28,0)),"")</f>
      </c>
      <c r="AA1251" s="95" t="str">
        <f>IFERROR(INDEX('Cost_Components'!$U$2:$U$28,MATCH(E1251,'Cost_Components'!$A$2:$A$28,0)),"")</f>
      </c>
      <c r="AB1251" s="96" t="str">
        <f>IFERROR(INDEX('Cost_Components'!$V$2:$V$28,MATCH(E1251,'Cost_Components'!$A$2:$A$28,0)),"")</f>
      </c>
      <c r="AC1251" s="97" t="str">
        <f>IFERROR(INDEX('Cost_Components'!$M$2:$M$28,MATCH(E1251,'Cost_Components'!$A$2:$A$28,0)),"")</f>
      </c>
      <c r="AD1251" s="98" t="str">
        <f>IFERROR(INDEX('Cost_Components'!$N$2:$N$28,MATCH(E1251,'Cost_Components'!$A$2:$A$28,0)),"")</f>
      </c>
      <c r="AE1251" s="34" t="str">
        <f>IFERROR(INDEX('Cost_Components'!$O$2:$O$28,MATCH(E1251,'Cost_Components'!$A$2:$A$28,0)),"")</f>
      </c>
      <c r="AF1251" s="99" t="n">
        <v>326974.083757231</v>
      </c>
      <c r="AG1251" s="100" t="n">
        <v>332465.334275372</v>
      </c>
      <c r="AH1251" s="101" t="str">
        <f>IF(H1251="shared-count-once",COUNTIFS($A$2:$A$1405,A1251,$B$2:$B$1405,B1251,$E$2:$E$1405,E1251),1)</f>
      </c>
      <c r="AI1251" s="102" t="n">
        <v>290472130.233437</v>
      </c>
      <c r="AJ1251" s="103" t="str">
        <f>IF(AI1251=0,"",Q1251/AI1251)</f>
      </c>
      <c r="AK1251" s="104" t="str">
        <f>IF(AI1251=0,"",R1251/AI1251)</f>
      </c>
      <c r="AL1251" s="105" t="str">
        <f>IF(AI1251=0,"",S1251/AI1251)</f>
      </c>
      <c r="AM1251" s="106" t="str">
        <f>IF(AI1251=0,"",Y1251/AI1251)</f>
      </c>
    </row>
    <row r="1252">
      <c r="A1252" t="s">
        <v>115</v>
      </c>
      <c r="B1252" s="73" t="n">
        <v>2027</v>
      </c>
      <c r="C1252" t="s">
        <v>256</v>
      </c>
      <c r="D1252" t="s">
        <v>229</v>
      </c>
      <c r="E1252" s="74" t="s">
        <v>351</v>
      </c>
      <c r="F1252" s="75" t="s">
        <v>352</v>
      </c>
      <c r="G1252" s="76" t="s">
        <v>260</v>
      </c>
      <c r="H1252" s="77" t="s">
        <v>240</v>
      </c>
      <c r="I1252" s="78" t="s">
        <v>215</v>
      </c>
      <c r="J1252" s="79" t="str">
        <f>IFERROR(INDEX('Cost_Components'!$K$2:$K$28,MATCH(E1252,'Cost_Components'!$A$2:$A$28,0)),"")</f>
      </c>
      <c r="K1252" s="80" t="str">
        <f>IF(OR(L1252="",Z1252="",AA1252="",AB1252=""),"",IF(B1252&lt;AA1252,L1252,IF(B1252&gt;AB1252,Z1252,L1252+(Z1252-L1252)*MIN(MAX((B1252-AA1252+1)/MAX(AB1252-AA1252+1,1),0),1))))</f>
      </c>
      <c r="L1252" s="81" t="str">
        <f>IFERROR(INDEX('Cost_Components'!$S$2:$S$28,MATCH(E1252,'Cost_Components'!$A$2:$A$28,0)),"")</f>
      </c>
      <c r="M1252" s="82" t="str">
        <f>IFERROR(INDEX('Cost_Components'!$L$2:$L$28,MATCH(E1252,'Cost_Components'!$A$2:$A$28,0)),"")</f>
      </c>
      <c r="N1252" s="83" t="str">
        <f>IFERROR(INDEX('Cost_Components'!$P$2:$P$28,MATCH(E1252,'Cost_Components'!$A$2:$A$28,0)),"")</f>
      </c>
      <c r="O1252" s="84" t="str">
        <f>AF1252*J1252</f>
      </c>
      <c r="P1252" s="85" t="str">
        <f>AG1252*J1252</f>
      </c>
      <c r="Q1252" s="86" t="str">
        <f>P1252*L1252*M1252*N1252</f>
      </c>
      <c r="R1252" s="87" t="str">
        <f>O1252*K1252*M1252*N1252</f>
      </c>
      <c r="S1252" s="88" t="str">
        <f>R1252-Q1252</f>
      </c>
      <c r="T1252" s="34" t="str">
        <f>IFERROR(INDEX('Cost_Components'!$R$2:$R$28,MATCH(E1252,'Cost_Components'!$A$2:$A$28,0)),"")</f>
      </c>
      <c r="U1252" s="89" t="str">
        <f>IFERROR(INDEX('Cost_Components'!$Q$2:$Q$28,MATCH(E1252,'Cost_Components'!$A$2:$A$28,0)),"")</f>
      </c>
      <c r="V1252" s="90" t="str">
        <f>1/(1+'Calculation_Assumptions'!$B$5)^(B1252-'Calculation_Assumptions'!$B$2)</f>
      </c>
      <c r="W1252" s="91" t="str">
        <f>Q1252*V1252</f>
      </c>
      <c r="X1252" s="92" t="str">
        <f>R1252*V1252</f>
      </c>
      <c r="Y1252" s="93" t="str">
        <f>S1252*V1252</f>
      </c>
      <c r="Z1252" s="94" t="str">
        <f>IFERROR(INDEX('Cost_Components'!$T$2:$T$28,MATCH(E1252,'Cost_Components'!$A$2:$A$28,0)),"")</f>
      </c>
      <c r="AA1252" s="95" t="str">
        <f>IFERROR(INDEX('Cost_Components'!$U$2:$U$28,MATCH(E1252,'Cost_Components'!$A$2:$A$28,0)),"")</f>
      </c>
      <c r="AB1252" s="96" t="str">
        <f>IFERROR(INDEX('Cost_Components'!$V$2:$V$28,MATCH(E1252,'Cost_Components'!$A$2:$A$28,0)),"")</f>
      </c>
      <c r="AC1252" s="97" t="str">
        <f>IFERROR(INDEX('Cost_Components'!$M$2:$M$28,MATCH(E1252,'Cost_Components'!$A$2:$A$28,0)),"")</f>
      </c>
      <c r="AD1252" s="98" t="str">
        <f>IFERROR(INDEX('Cost_Components'!$N$2:$N$28,MATCH(E1252,'Cost_Components'!$A$2:$A$28,0)),"")</f>
      </c>
      <c r="AE1252" s="34" t="str">
        <f>IFERROR(INDEX('Cost_Components'!$O$2:$O$28,MATCH(E1252,'Cost_Components'!$A$2:$A$28,0)),"")</f>
      </c>
      <c r="AF1252" s="99" t="n">
        <v>331004.580396149</v>
      </c>
      <c r="AG1252" s="100" t="n">
        <v>339382.651387823</v>
      </c>
      <c r="AH1252" s="101" t="str">
        <f>IF(H1252="shared-count-once",COUNTIFS($A$2:$A$1405,A1252,$B$2:$B$1405,B1252,$E$2:$E$1405,E1252),1)</f>
      </c>
      <c r="AI1252" s="102" t="n">
        <v>292505080.826208</v>
      </c>
      <c r="AJ1252" s="103" t="str">
        <f>IF(AI1252=0,"",Q1252/AI1252)</f>
      </c>
      <c r="AK1252" s="104" t="str">
        <f>IF(AI1252=0,"",R1252/AI1252)</f>
      </c>
      <c r="AL1252" s="105" t="str">
        <f>IF(AI1252=0,"",S1252/AI1252)</f>
      </c>
      <c r="AM1252" s="106" t="str">
        <f>IF(AI1252=0,"",Y1252/AI1252)</f>
      </c>
    </row>
    <row r="1253">
      <c r="A1253" t="s">
        <v>115</v>
      </c>
      <c r="B1253" s="73" t="n">
        <v>2028</v>
      </c>
      <c r="C1253" t="s">
        <v>256</v>
      </c>
      <c r="D1253" t="s">
        <v>229</v>
      </c>
      <c r="E1253" s="74" t="s">
        <v>351</v>
      </c>
      <c r="F1253" s="75" t="s">
        <v>352</v>
      </c>
      <c r="G1253" s="76" t="s">
        <v>260</v>
      </c>
      <c r="H1253" s="77" t="s">
        <v>240</v>
      </c>
      <c r="I1253" s="78" t="s">
        <v>215</v>
      </c>
      <c r="J1253" s="79" t="str">
        <f>IFERROR(INDEX('Cost_Components'!$K$2:$K$28,MATCH(E1253,'Cost_Components'!$A$2:$A$28,0)),"")</f>
      </c>
      <c r="K1253" s="80" t="str">
        <f>IF(OR(L1253="",Z1253="",AA1253="",AB1253=""),"",IF(B1253&lt;AA1253,L1253,IF(B1253&gt;AB1253,Z1253,L1253+(Z1253-L1253)*MIN(MAX((B1253-AA1253+1)/MAX(AB1253-AA1253+1,1),0),1))))</f>
      </c>
      <c r="L1253" s="81" t="str">
        <f>IFERROR(INDEX('Cost_Components'!$S$2:$S$28,MATCH(E1253,'Cost_Components'!$A$2:$A$28,0)),"")</f>
      </c>
      <c r="M1253" s="82" t="str">
        <f>IFERROR(INDEX('Cost_Components'!$L$2:$L$28,MATCH(E1253,'Cost_Components'!$A$2:$A$28,0)),"")</f>
      </c>
      <c r="N1253" s="83" t="str">
        <f>IFERROR(INDEX('Cost_Components'!$P$2:$P$28,MATCH(E1253,'Cost_Components'!$A$2:$A$28,0)),"")</f>
      </c>
      <c r="O1253" s="84" t="str">
        <f>AF1253*J1253</f>
      </c>
      <c r="P1253" s="85" t="str">
        <f>AG1253*J1253</f>
      </c>
      <c r="Q1253" s="86" t="str">
        <f>P1253*L1253*M1253*N1253</f>
      </c>
      <c r="R1253" s="87" t="str">
        <f>O1253*K1253*M1253*N1253</f>
      </c>
      <c r="S1253" s="88" t="str">
        <f>R1253-Q1253</f>
      </c>
      <c r="T1253" s="34" t="str">
        <f>IFERROR(INDEX('Cost_Components'!$R$2:$R$28,MATCH(E1253,'Cost_Components'!$A$2:$A$28,0)),"")</f>
      </c>
      <c r="U1253" s="89" t="str">
        <f>IFERROR(INDEX('Cost_Components'!$Q$2:$Q$28,MATCH(E1253,'Cost_Components'!$A$2:$A$28,0)),"")</f>
      </c>
      <c r="V1253" s="90" t="str">
        <f>1/(1+'Calculation_Assumptions'!$B$5)^(B1253-'Calculation_Assumptions'!$B$2)</f>
      </c>
      <c r="W1253" s="91" t="str">
        <f>Q1253*V1253</f>
      </c>
      <c r="X1253" s="92" t="str">
        <f>R1253*V1253</f>
      </c>
      <c r="Y1253" s="93" t="str">
        <f>S1253*V1253</f>
      </c>
      <c r="Z1253" s="94" t="str">
        <f>IFERROR(INDEX('Cost_Components'!$T$2:$T$28,MATCH(E1253,'Cost_Components'!$A$2:$A$28,0)),"")</f>
      </c>
      <c r="AA1253" s="95" t="str">
        <f>IFERROR(INDEX('Cost_Components'!$U$2:$U$28,MATCH(E1253,'Cost_Components'!$A$2:$A$28,0)),"")</f>
      </c>
      <c r="AB1253" s="96" t="str">
        <f>IFERROR(INDEX('Cost_Components'!$V$2:$V$28,MATCH(E1253,'Cost_Components'!$A$2:$A$28,0)),"")</f>
      </c>
      <c r="AC1253" s="97" t="str">
        <f>IFERROR(INDEX('Cost_Components'!$M$2:$M$28,MATCH(E1253,'Cost_Components'!$A$2:$A$28,0)),"")</f>
      </c>
      <c r="AD1253" s="98" t="str">
        <f>IFERROR(INDEX('Cost_Components'!$N$2:$N$28,MATCH(E1253,'Cost_Components'!$A$2:$A$28,0)),"")</f>
      </c>
      <c r="AE1253" s="34" t="str">
        <f>IFERROR(INDEX('Cost_Components'!$O$2:$O$28,MATCH(E1253,'Cost_Components'!$A$2:$A$28,0)),"")</f>
      </c>
      <c r="AF1253" s="99" t="n">
        <v>337173.575527342</v>
      </c>
      <c r="AG1253" s="100" t="n">
        <v>348629.807114555</v>
      </c>
      <c r="AH1253" s="101" t="str">
        <f>IF(H1253="shared-count-once",COUNTIFS($A$2:$A$1405,A1253,$B$2:$B$1405,B1253,$E$2:$E$1405,E1253),1)</f>
      </c>
      <c r="AI1253" s="102" t="n">
        <v>294484707.921554</v>
      </c>
      <c r="AJ1253" s="103" t="str">
        <f>IF(AI1253=0,"",Q1253/AI1253)</f>
      </c>
      <c r="AK1253" s="104" t="str">
        <f>IF(AI1253=0,"",R1253/AI1253)</f>
      </c>
      <c r="AL1253" s="105" t="str">
        <f>IF(AI1253=0,"",S1253/AI1253)</f>
      </c>
      <c r="AM1253" s="106" t="str">
        <f>IF(AI1253=0,"",Y1253/AI1253)</f>
      </c>
    </row>
    <row r="1254">
      <c r="A1254" t="s">
        <v>115</v>
      </c>
      <c r="B1254" s="73" t="n">
        <v>2029</v>
      </c>
      <c r="C1254" t="s">
        <v>256</v>
      </c>
      <c r="D1254" t="s">
        <v>229</v>
      </c>
      <c r="E1254" s="74" t="s">
        <v>351</v>
      </c>
      <c r="F1254" s="75" t="s">
        <v>352</v>
      </c>
      <c r="G1254" s="76" t="s">
        <v>260</v>
      </c>
      <c r="H1254" s="77" t="s">
        <v>240</v>
      </c>
      <c r="I1254" s="78" t="s">
        <v>215</v>
      </c>
      <c r="J1254" s="79" t="str">
        <f>IFERROR(INDEX('Cost_Components'!$K$2:$K$28,MATCH(E1254,'Cost_Components'!$A$2:$A$28,0)),"")</f>
      </c>
      <c r="K1254" s="80" t="str">
        <f>IF(OR(L1254="",Z1254="",AA1254="",AB1254=""),"",IF(B1254&lt;AA1254,L1254,IF(B1254&gt;AB1254,Z1254,L1254+(Z1254-L1254)*MIN(MAX((B1254-AA1254+1)/MAX(AB1254-AA1254+1,1),0),1))))</f>
      </c>
      <c r="L1254" s="81" t="str">
        <f>IFERROR(INDEX('Cost_Components'!$S$2:$S$28,MATCH(E1254,'Cost_Components'!$A$2:$A$28,0)),"")</f>
      </c>
      <c r="M1254" s="82" t="str">
        <f>IFERROR(INDEX('Cost_Components'!$L$2:$L$28,MATCH(E1254,'Cost_Components'!$A$2:$A$28,0)),"")</f>
      </c>
      <c r="N1254" s="83" t="str">
        <f>IFERROR(INDEX('Cost_Components'!$P$2:$P$28,MATCH(E1254,'Cost_Components'!$A$2:$A$28,0)),"")</f>
      </c>
      <c r="O1254" s="84" t="str">
        <f>AF1254*J1254</f>
      </c>
      <c r="P1254" s="85" t="str">
        <f>AG1254*J1254</f>
      </c>
      <c r="Q1254" s="86" t="str">
        <f>P1254*L1254*M1254*N1254</f>
      </c>
      <c r="R1254" s="87" t="str">
        <f>O1254*K1254*M1254*N1254</f>
      </c>
      <c r="S1254" s="88" t="str">
        <f>R1254-Q1254</f>
      </c>
      <c r="T1254" s="34" t="str">
        <f>IFERROR(INDEX('Cost_Components'!$R$2:$R$28,MATCH(E1254,'Cost_Components'!$A$2:$A$28,0)),"")</f>
      </c>
      <c r="U1254" s="89" t="str">
        <f>IFERROR(INDEX('Cost_Components'!$Q$2:$Q$28,MATCH(E1254,'Cost_Components'!$A$2:$A$28,0)),"")</f>
      </c>
      <c r="V1254" s="90" t="str">
        <f>1/(1+'Calculation_Assumptions'!$B$5)^(B1254-'Calculation_Assumptions'!$B$2)</f>
      </c>
      <c r="W1254" s="91" t="str">
        <f>Q1254*V1254</f>
      </c>
      <c r="X1254" s="92" t="str">
        <f>R1254*V1254</f>
      </c>
      <c r="Y1254" s="93" t="str">
        <f>S1254*V1254</f>
      </c>
      <c r="Z1254" s="94" t="str">
        <f>IFERROR(INDEX('Cost_Components'!$T$2:$T$28,MATCH(E1254,'Cost_Components'!$A$2:$A$28,0)),"")</f>
      </c>
      <c r="AA1254" s="95" t="str">
        <f>IFERROR(INDEX('Cost_Components'!$U$2:$U$28,MATCH(E1254,'Cost_Components'!$A$2:$A$28,0)),"")</f>
      </c>
      <c r="AB1254" s="96" t="str">
        <f>IFERROR(INDEX('Cost_Components'!$V$2:$V$28,MATCH(E1254,'Cost_Components'!$A$2:$A$28,0)),"")</f>
      </c>
      <c r="AC1254" s="97" t="str">
        <f>IFERROR(INDEX('Cost_Components'!$M$2:$M$28,MATCH(E1254,'Cost_Components'!$A$2:$A$28,0)),"")</f>
      </c>
      <c r="AD1254" s="98" t="str">
        <f>IFERROR(INDEX('Cost_Components'!$N$2:$N$28,MATCH(E1254,'Cost_Components'!$A$2:$A$28,0)),"")</f>
      </c>
      <c r="AE1254" s="34" t="str">
        <f>IFERROR(INDEX('Cost_Components'!$O$2:$O$28,MATCH(E1254,'Cost_Components'!$A$2:$A$28,0)),"")</f>
      </c>
      <c r="AF1254" s="99" t="n">
        <v>341749.508042179</v>
      </c>
      <c r="AG1254" s="100" t="n">
        <v>356327.450240096</v>
      </c>
      <c r="AH1254" s="101" t="str">
        <f>IF(H1254="shared-count-once",COUNTIFS($A$2:$A$1405,A1254,$B$2:$B$1405,B1254,$E$2:$E$1405,E1254),1)</f>
      </c>
      <c r="AI1254" s="102" t="n">
        <v>296414030.31143</v>
      </c>
      <c r="AJ1254" s="103" t="str">
        <f>IF(AI1254=0,"",Q1254/AI1254)</f>
      </c>
      <c r="AK1254" s="104" t="str">
        <f>IF(AI1254=0,"",R1254/AI1254)</f>
      </c>
      <c r="AL1254" s="105" t="str">
        <f>IF(AI1254=0,"",S1254/AI1254)</f>
      </c>
      <c r="AM1254" s="106" t="str">
        <f>IF(AI1254=0,"",Y1254/AI1254)</f>
      </c>
    </row>
    <row r="1255">
      <c r="A1255" t="s">
        <v>115</v>
      </c>
      <c r="B1255" s="73" t="n">
        <v>2030</v>
      </c>
      <c r="C1255" t="s">
        <v>256</v>
      </c>
      <c r="D1255" t="s">
        <v>229</v>
      </c>
      <c r="E1255" s="74" t="s">
        <v>351</v>
      </c>
      <c r="F1255" s="75" t="s">
        <v>352</v>
      </c>
      <c r="G1255" s="76" t="s">
        <v>260</v>
      </c>
      <c r="H1255" s="77" t="s">
        <v>240</v>
      </c>
      <c r="I1255" s="78" t="s">
        <v>215</v>
      </c>
      <c r="J1255" s="79" t="str">
        <f>IFERROR(INDEX('Cost_Components'!$K$2:$K$28,MATCH(E1255,'Cost_Components'!$A$2:$A$28,0)),"")</f>
      </c>
      <c r="K1255" s="80" t="str">
        <f>IF(OR(L1255="",Z1255="",AA1255="",AB1255=""),"",IF(B1255&lt;AA1255,L1255,IF(B1255&gt;AB1255,Z1255,L1255+(Z1255-L1255)*MIN(MAX((B1255-AA1255+1)/MAX(AB1255-AA1255+1,1),0),1))))</f>
      </c>
      <c r="L1255" s="81" t="str">
        <f>IFERROR(INDEX('Cost_Components'!$S$2:$S$28,MATCH(E1255,'Cost_Components'!$A$2:$A$28,0)),"")</f>
      </c>
      <c r="M1255" s="82" t="str">
        <f>IFERROR(INDEX('Cost_Components'!$L$2:$L$28,MATCH(E1255,'Cost_Components'!$A$2:$A$28,0)),"")</f>
      </c>
      <c r="N1255" s="83" t="str">
        <f>IFERROR(INDEX('Cost_Components'!$P$2:$P$28,MATCH(E1255,'Cost_Components'!$A$2:$A$28,0)),"")</f>
      </c>
      <c r="O1255" s="84" t="str">
        <f>AF1255*J1255</f>
      </c>
      <c r="P1255" s="85" t="str">
        <f>AG1255*J1255</f>
      </c>
      <c r="Q1255" s="86" t="str">
        <f>P1255*L1255*M1255*N1255</f>
      </c>
      <c r="R1255" s="87" t="str">
        <f>O1255*K1255*M1255*N1255</f>
      </c>
      <c r="S1255" s="88" t="str">
        <f>R1255-Q1255</f>
      </c>
      <c r="T1255" s="34" t="str">
        <f>IFERROR(INDEX('Cost_Components'!$R$2:$R$28,MATCH(E1255,'Cost_Components'!$A$2:$A$28,0)),"")</f>
      </c>
      <c r="U1255" s="89" t="str">
        <f>IFERROR(INDEX('Cost_Components'!$Q$2:$Q$28,MATCH(E1255,'Cost_Components'!$A$2:$A$28,0)),"")</f>
      </c>
      <c r="V1255" s="90" t="str">
        <f>1/(1+'Calculation_Assumptions'!$B$5)^(B1255-'Calculation_Assumptions'!$B$2)</f>
      </c>
      <c r="W1255" s="91" t="str">
        <f>Q1255*V1255</f>
      </c>
      <c r="X1255" s="92" t="str">
        <f>R1255*V1255</f>
      </c>
      <c r="Y1255" s="93" t="str">
        <f>S1255*V1255</f>
      </c>
      <c r="Z1255" s="94" t="str">
        <f>IFERROR(INDEX('Cost_Components'!$T$2:$T$28,MATCH(E1255,'Cost_Components'!$A$2:$A$28,0)),"")</f>
      </c>
      <c r="AA1255" s="95" t="str">
        <f>IFERROR(INDEX('Cost_Components'!$U$2:$U$28,MATCH(E1255,'Cost_Components'!$A$2:$A$28,0)),"")</f>
      </c>
      <c r="AB1255" s="96" t="str">
        <f>IFERROR(INDEX('Cost_Components'!$V$2:$V$28,MATCH(E1255,'Cost_Components'!$A$2:$A$28,0)),"")</f>
      </c>
      <c r="AC1255" s="97" t="str">
        <f>IFERROR(INDEX('Cost_Components'!$M$2:$M$28,MATCH(E1255,'Cost_Components'!$A$2:$A$28,0)),"")</f>
      </c>
      <c r="AD1255" s="98" t="str">
        <f>IFERROR(INDEX('Cost_Components'!$N$2:$N$28,MATCH(E1255,'Cost_Components'!$A$2:$A$28,0)),"")</f>
      </c>
      <c r="AE1255" s="34" t="str">
        <f>IFERROR(INDEX('Cost_Components'!$O$2:$O$28,MATCH(E1255,'Cost_Components'!$A$2:$A$28,0)),"")</f>
      </c>
      <c r="AF1255" s="99" t="n">
        <v>346969.827595612</v>
      </c>
      <c r="AG1255" s="100" t="n">
        <v>364708.338777689</v>
      </c>
      <c r="AH1255" s="101" t="str">
        <f>IF(H1255="shared-count-once",COUNTIFS($A$2:$A$1405,A1255,$B$2:$B$1405,B1255,$E$2:$E$1405,E1255),1)</f>
      </c>
      <c r="AI1255" s="102" t="n">
        <v>298289404.664994</v>
      </c>
      <c r="AJ1255" s="103" t="str">
        <f>IF(AI1255=0,"",Q1255/AI1255)</f>
      </c>
      <c r="AK1255" s="104" t="str">
        <f>IF(AI1255=0,"",R1255/AI1255)</f>
      </c>
      <c r="AL1255" s="105" t="str">
        <f>IF(AI1255=0,"",S1255/AI1255)</f>
      </c>
      <c r="AM1255" s="106" t="str">
        <f>IF(AI1255=0,"",Y1255/AI1255)</f>
      </c>
    </row>
    <row r="1256">
      <c r="A1256" t="s">
        <v>115</v>
      </c>
      <c r="B1256" s="73" t="n">
        <v>2031</v>
      </c>
      <c r="C1256" t="s">
        <v>256</v>
      </c>
      <c r="D1256" t="s">
        <v>229</v>
      </c>
      <c r="E1256" s="74" t="s">
        <v>351</v>
      </c>
      <c r="F1256" s="75" t="s">
        <v>352</v>
      </c>
      <c r="G1256" s="76" t="s">
        <v>260</v>
      </c>
      <c r="H1256" s="77" t="s">
        <v>240</v>
      </c>
      <c r="I1256" s="78" t="s">
        <v>215</v>
      </c>
      <c r="J1256" s="79" t="str">
        <f>IFERROR(INDEX('Cost_Components'!$K$2:$K$28,MATCH(E1256,'Cost_Components'!$A$2:$A$28,0)),"")</f>
      </c>
      <c r="K1256" s="80" t="str">
        <f>IF(OR(L1256="",Z1256="",AA1256="",AB1256=""),"",IF(B1256&lt;AA1256,L1256,IF(B1256&gt;AB1256,Z1256,L1256+(Z1256-L1256)*MIN(MAX((B1256-AA1256+1)/MAX(AB1256-AA1256+1,1),0),1))))</f>
      </c>
      <c r="L1256" s="81" t="str">
        <f>IFERROR(INDEX('Cost_Components'!$S$2:$S$28,MATCH(E1256,'Cost_Components'!$A$2:$A$28,0)),"")</f>
      </c>
      <c r="M1256" s="82" t="str">
        <f>IFERROR(INDEX('Cost_Components'!$L$2:$L$28,MATCH(E1256,'Cost_Components'!$A$2:$A$28,0)),"")</f>
      </c>
      <c r="N1256" s="83" t="str">
        <f>IFERROR(INDEX('Cost_Components'!$P$2:$P$28,MATCH(E1256,'Cost_Components'!$A$2:$A$28,0)),"")</f>
      </c>
      <c r="O1256" s="84" t="str">
        <f>AF1256*J1256</f>
      </c>
      <c r="P1256" s="85" t="str">
        <f>AG1256*J1256</f>
      </c>
      <c r="Q1256" s="86" t="str">
        <f>P1256*L1256*M1256*N1256</f>
      </c>
      <c r="R1256" s="87" t="str">
        <f>O1256*K1256*M1256*N1256</f>
      </c>
      <c r="S1256" s="88" t="str">
        <f>R1256-Q1256</f>
      </c>
      <c r="T1256" s="34" t="str">
        <f>IFERROR(INDEX('Cost_Components'!$R$2:$R$28,MATCH(E1256,'Cost_Components'!$A$2:$A$28,0)),"")</f>
      </c>
      <c r="U1256" s="89" t="str">
        <f>IFERROR(INDEX('Cost_Components'!$Q$2:$Q$28,MATCH(E1256,'Cost_Components'!$A$2:$A$28,0)),"")</f>
      </c>
      <c r="V1256" s="90" t="str">
        <f>1/(1+'Calculation_Assumptions'!$B$5)^(B1256-'Calculation_Assumptions'!$B$2)</f>
      </c>
      <c r="W1256" s="91" t="str">
        <f>Q1256*V1256</f>
      </c>
      <c r="X1256" s="92" t="str">
        <f>R1256*V1256</f>
      </c>
      <c r="Y1256" s="93" t="str">
        <f>S1256*V1256</f>
      </c>
      <c r="Z1256" s="94" t="str">
        <f>IFERROR(INDEX('Cost_Components'!$T$2:$T$28,MATCH(E1256,'Cost_Components'!$A$2:$A$28,0)),"")</f>
      </c>
      <c r="AA1256" s="95" t="str">
        <f>IFERROR(INDEX('Cost_Components'!$U$2:$U$28,MATCH(E1256,'Cost_Components'!$A$2:$A$28,0)),"")</f>
      </c>
      <c r="AB1256" s="96" t="str">
        <f>IFERROR(INDEX('Cost_Components'!$V$2:$V$28,MATCH(E1256,'Cost_Components'!$A$2:$A$28,0)),"")</f>
      </c>
      <c r="AC1256" s="97" t="str">
        <f>IFERROR(INDEX('Cost_Components'!$M$2:$M$28,MATCH(E1256,'Cost_Components'!$A$2:$A$28,0)),"")</f>
      </c>
      <c r="AD1256" s="98" t="str">
        <f>IFERROR(INDEX('Cost_Components'!$N$2:$N$28,MATCH(E1256,'Cost_Components'!$A$2:$A$28,0)),"")</f>
      </c>
      <c r="AE1256" s="34" t="str">
        <f>IFERROR(INDEX('Cost_Components'!$O$2:$O$28,MATCH(E1256,'Cost_Components'!$A$2:$A$28,0)),"")</f>
      </c>
      <c r="AF1256" s="99" t="n">
        <v>351759.611719436</v>
      </c>
      <c r="AG1256" s="100" t="n">
        <v>372738.846298582</v>
      </c>
      <c r="AH1256" s="101" t="str">
        <f>IF(H1256="shared-count-once",COUNTIFS($A$2:$A$1405,A1256,$B$2:$B$1405,B1256,$E$2:$E$1405,E1256),1)</f>
      </c>
      <c r="AI1256" s="102" t="n">
        <v>300119636.925519</v>
      </c>
      <c r="AJ1256" s="103" t="str">
        <f>IF(AI1256=0,"",Q1256/AI1256)</f>
      </c>
      <c r="AK1256" s="104" t="str">
        <f>IF(AI1256=0,"",R1256/AI1256)</f>
      </c>
      <c r="AL1256" s="105" t="str">
        <f>IF(AI1256=0,"",S1256/AI1256)</f>
      </c>
      <c r="AM1256" s="106" t="str">
        <f>IF(AI1256=0,"",Y1256/AI1256)</f>
      </c>
    </row>
    <row r="1257">
      <c r="A1257" t="s">
        <v>115</v>
      </c>
      <c r="B1257" s="73" t="n">
        <v>2032</v>
      </c>
      <c r="C1257" t="s">
        <v>256</v>
      </c>
      <c r="D1257" t="s">
        <v>229</v>
      </c>
      <c r="E1257" s="74" t="s">
        <v>351</v>
      </c>
      <c r="F1257" s="75" t="s">
        <v>352</v>
      </c>
      <c r="G1257" s="76" t="s">
        <v>260</v>
      </c>
      <c r="H1257" s="77" t="s">
        <v>240</v>
      </c>
      <c r="I1257" s="78" t="s">
        <v>215</v>
      </c>
      <c r="J1257" s="79" t="str">
        <f>IFERROR(INDEX('Cost_Components'!$K$2:$K$28,MATCH(E1257,'Cost_Components'!$A$2:$A$28,0)),"")</f>
      </c>
      <c r="K1257" s="80" t="str">
        <f>IF(OR(L1257="",Z1257="",AA1257="",AB1257=""),"",IF(B1257&lt;AA1257,L1257,IF(B1257&gt;AB1257,Z1257,L1257+(Z1257-L1257)*MIN(MAX((B1257-AA1257+1)/MAX(AB1257-AA1257+1,1),0),1))))</f>
      </c>
      <c r="L1257" s="81" t="str">
        <f>IFERROR(INDEX('Cost_Components'!$S$2:$S$28,MATCH(E1257,'Cost_Components'!$A$2:$A$28,0)),"")</f>
      </c>
      <c r="M1257" s="82" t="str">
        <f>IFERROR(INDEX('Cost_Components'!$L$2:$L$28,MATCH(E1257,'Cost_Components'!$A$2:$A$28,0)),"")</f>
      </c>
      <c r="N1257" s="83" t="str">
        <f>IFERROR(INDEX('Cost_Components'!$P$2:$P$28,MATCH(E1257,'Cost_Components'!$A$2:$A$28,0)),"")</f>
      </c>
      <c r="O1257" s="84" t="str">
        <f>AF1257*J1257</f>
      </c>
      <c r="P1257" s="85" t="str">
        <f>AG1257*J1257</f>
      </c>
      <c r="Q1257" s="86" t="str">
        <f>P1257*L1257*M1257*N1257</f>
      </c>
      <c r="R1257" s="87" t="str">
        <f>O1257*K1257*M1257*N1257</f>
      </c>
      <c r="S1257" s="88" t="str">
        <f>R1257-Q1257</f>
      </c>
      <c r="T1257" s="34" t="str">
        <f>IFERROR(INDEX('Cost_Components'!$R$2:$R$28,MATCH(E1257,'Cost_Components'!$A$2:$A$28,0)),"")</f>
      </c>
      <c r="U1257" s="89" t="str">
        <f>IFERROR(INDEX('Cost_Components'!$Q$2:$Q$28,MATCH(E1257,'Cost_Components'!$A$2:$A$28,0)),"")</f>
      </c>
      <c r="V1257" s="90" t="str">
        <f>1/(1+'Calculation_Assumptions'!$B$5)^(B1257-'Calculation_Assumptions'!$B$2)</f>
      </c>
      <c r="W1257" s="91" t="str">
        <f>Q1257*V1257</f>
      </c>
      <c r="X1257" s="92" t="str">
        <f>R1257*V1257</f>
      </c>
      <c r="Y1257" s="93" t="str">
        <f>S1257*V1257</f>
      </c>
      <c r="Z1257" s="94" t="str">
        <f>IFERROR(INDEX('Cost_Components'!$T$2:$T$28,MATCH(E1257,'Cost_Components'!$A$2:$A$28,0)),"")</f>
      </c>
      <c r="AA1257" s="95" t="str">
        <f>IFERROR(INDEX('Cost_Components'!$U$2:$U$28,MATCH(E1257,'Cost_Components'!$A$2:$A$28,0)),"")</f>
      </c>
      <c r="AB1257" s="96" t="str">
        <f>IFERROR(INDEX('Cost_Components'!$V$2:$V$28,MATCH(E1257,'Cost_Components'!$A$2:$A$28,0)),"")</f>
      </c>
      <c r="AC1257" s="97" t="str">
        <f>IFERROR(INDEX('Cost_Components'!$M$2:$M$28,MATCH(E1257,'Cost_Components'!$A$2:$A$28,0)),"")</f>
      </c>
      <c r="AD1257" s="98" t="str">
        <f>IFERROR(INDEX('Cost_Components'!$N$2:$N$28,MATCH(E1257,'Cost_Components'!$A$2:$A$28,0)),"")</f>
      </c>
      <c r="AE1257" s="34" t="str">
        <f>IFERROR(INDEX('Cost_Components'!$O$2:$O$28,MATCH(E1257,'Cost_Components'!$A$2:$A$28,0)),"")</f>
      </c>
      <c r="AF1257" s="99" t="n">
        <v>356969.798220308</v>
      </c>
      <c r="AG1257" s="100" t="n">
        <v>381264.717698135</v>
      </c>
      <c r="AH1257" s="101" t="str">
        <f>IF(H1257="shared-count-once",COUNTIFS($A$2:$A$1405,A1257,$B$2:$B$1405,B1257,$E$2:$E$1405,E1257),1)</f>
      </c>
      <c r="AI1257" s="102" t="n">
        <v>301904628.083541</v>
      </c>
      <c r="AJ1257" s="103" t="str">
        <f>IF(AI1257=0,"",Q1257/AI1257)</f>
      </c>
      <c r="AK1257" s="104" t="str">
        <f>IF(AI1257=0,"",R1257/AI1257)</f>
      </c>
      <c r="AL1257" s="105" t="str">
        <f>IF(AI1257=0,"",S1257/AI1257)</f>
      </c>
      <c r="AM1257" s="106" t="str">
        <f>IF(AI1257=0,"",Y1257/AI1257)</f>
      </c>
    </row>
    <row r="1258">
      <c r="A1258" t="s">
        <v>115</v>
      </c>
      <c r="B1258" s="73" t="n">
        <v>2033</v>
      </c>
      <c r="C1258" t="s">
        <v>256</v>
      </c>
      <c r="D1258" t="s">
        <v>229</v>
      </c>
      <c r="E1258" s="74" t="s">
        <v>351</v>
      </c>
      <c r="F1258" s="75" t="s">
        <v>352</v>
      </c>
      <c r="G1258" s="76" t="s">
        <v>260</v>
      </c>
      <c r="H1258" s="77" t="s">
        <v>240</v>
      </c>
      <c r="I1258" s="78" t="s">
        <v>215</v>
      </c>
      <c r="J1258" s="79" t="str">
        <f>IFERROR(INDEX('Cost_Components'!$K$2:$K$28,MATCH(E1258,'Cost_Components'!$A$2:$A$28,0)),"")</f>
      </c>
      <c r="K1258" s="80" t="str">
        <f>IF(OR(L1258="",Z1258="",AA1258="",AB1258=""),"",IF(B1258&lt;AA1258,L1258,IF(B1258&gt;AB1258,Z1258,L1258+(Z1258-L1258)*MIN(MAX((B1258-AA1258+1)/MAX(AB1258-AA1258+1,1),0),1))))</f>
      </c>
      <c r="L1258" s="81" t="str">
        <f>IFERROR(INDEX('Cost_Components'!$S$2:$S$28,MATCH(E1258,'Cost_Components'!$A$2:$A$28,0)),"")</f>
      </c>
      <c r="M1258" s="82" t="str">
        <f>IFERROR(INDEX('Cost_Components'!$L$2:$L$28,MATCH(E1258,'Cost_Components'!$A$2:$A$28,0)),"")</f>
      </c>
      <c r="N1258" s="83" t="str">
        <f>IFERROR(INDEX('Cost_Components'!$P$2:$P$28,MATCH(E1258,'Cost_Components'!$A$2:$A$28,0)),"")</f>
      </c>
      <c r="O1258" s="84" t="str">
        <f>AF1258*J1258</f>
      </c>
      <c r="P1258" s="85" t="str">
        <f>AG1258*J1258</f>
      </c>
      <c r="Q1258" s="86" t="str">
        <f>P1258*L1258*M1258*N1258</f>
      </c>
      <c r="R1258" s="87" t="str">
        <f>O1258*K1258*M1258*N1258</f>
      </c>
      <c r="S1258" s="88" t="str">
        <f>R1258-Q1258</f>
      </c>
      <c r="T1258" s="34" t="str">
        <f>IFERROR(INDEX('Cost_Components'!$R$2:$R$28,MATCH(E1258,'Cost_Components'!$A$2:$A$28,0)),"")</f>
      </c>
      <c r="U1258" s="89" t="str">
        <f>IFERROR(INDEX('Cost_Components'!$Q$2:$Q$28,MATCH(E1258,'Cost_Components'!$A$2:$A$28,0)),"")</f>
      </c>
      <c r="V1258" s="90" t="str">
        <f>1/(1+'Calculation_Assumptions'!$B$5)^(B1258-'Calculation_Assumptions'!$B$2)</f>
      </c>
      <c r="W1258" s="91" t="str">
        <f>Q1258*V1258</f>
      </c>
      <c r="X1258" s="92" t="str">
        <f>R1258*V1258</f>
      </c>
      <c r="Y1258" s="93" t="str">
        <f>S1258*V1258</f>
      </c>
      <c r="Z1258" s="94" t="str">
        <f>IFERROR(INDEX('Cost_Components'!$T$2:$T$28,MATCH(E1258,'Cost_Components'!$A$2:$A$28,0)),"")</f>
      </c>
      <c r="AA1258" s="95" t="str">
        <f>IFERROR(INDEX('Cost_Components'!$U$2:$U$28,MATCH(E1258,'Cost_Components'!$A$2:$A$28,0)),"")</f>
      </c>
      <c r="AB1258" s="96" t="str">
        <f>IFERROR(INDEX('Cost_Components'!$V$2:$V$28,MATCH(E1258,'Cost_Components'!$A$2:$A$28,0)),"")</f>
      </c>
      <c r="AC1258" s="97" t="str">
        <f>IFERROR(INDEX('Cost_Components'!$M$2:$M$28,MATCH(E1258,'Cost_Components'!$A$2:$A$28,0)),"")</f>
      </c>
      <c r="AD1258" s="98" t="str">
        <f>IFERROR(INDEX('Cost_Components'!$N$2:$N$28,MATCH(E1258,'Cost_Components'!$A$2:$A$28,0)),"")</f>
      </c>
      <c r="AE1258" s="34" t="str">
        <f>IFERROR(INDEX('Cost_Components'!$O$2:$O$28,MATCH(E1258,'Cost_Components'!$A$2:$A$28,0)),"")</f>
      </c>
      <c r="AF1258" s="99" t="n">
        <v>363010.544250008</v>
      </c>
      <c r="AG1258" s="100" t="n">
        <v>390834.701628675</v>
      </c>
      <c r="AH1258" s="101" t="str">
        <f>IF(H1258="shared-count-once",COUNTIFS($A$2:$A$1405,A1258,$B$2:$B$1405,B1258,$E$2:$E$1405,E1258),1)</f>
      </c>
      <c r="AI1258" s="102" t="n">
        <v>303644277.16916</v>
      </c>
      <c r="AJ1258" s="103" t="str">
        <f>IF(AI1258=0,"",Q1258/AI1258)</f>
      </c>
      <c r="AK1258" s="104" t="str">
        <f>IF(AI1258=0,"",R1258/AI1258)</f>
      </c>
      <c r="AL1258" s="105" t="str">
        <f>IF(AI1258=0,"",S1258/AI1258)</f>
      </c>
      <c r="AM1258" s="106" t="str">
        <f>IF(AI1258=0,"",Y1258/AI1258)</f>
      </c>
    </row>
    <row r="1259">
      <c r="A1259" t="s">
        <v>115</v>
      </c>
      <c r="B1259" s="73" t="n">
        <v>2034</v>
      </c>
      <c r="C1259" t="s">
        <v>256</v>
      </c>
      <c r="D1259" t="s">
        <v>229</v>
      </c>
      <c r="E1259" s="74" t="s">
        <v>351</v>
      </c>
      <c r="F1259" s="75" t="s">
        <v>352</v>
      </c>
      <c r="G1259" s="76" t="s">
        <v>260</v>
      </c>
      <c r="H1259" s="77" t="s">
        <v>240</v>
      </c>
      <c r="I1259" s="78" t="s">
        <v>215</v>
      </c>
      <c r="J1259" s="79" t="str">
        <f>IFERROR(INDEX('Cost_Components'!$K$2:$K$28,MATCH(E1259,'Cost_Components'!$A$2:$A$28,0)),"")</f>
      </c>
      <c r="K1259" s="80" t="str">
        <f>IF(OR(L1259="",Z1259="",AA1259="",AB1259=""),"",IF(B1259&lt;AA1259,L1259,IF(B1259&gt;AB1259,Z1259,L1259+(Z1259-L1259)*MIN(MAX((B1259-AA1259+1)/MAX(AB1259-AA1259+1,1),0),1))))</f>
      </c>
      <c r="L1259" s="81" t="str">
        <f>IFERROR(INDEX('Cost_Components'!$S$2:$S$28,MATCH(E1259,'Cost_Components'!$A$2:$A$28,0)),"")</f>
      </c>
      <c r="M1259" s="82" t="str">
        <f>IFERROR(INDEX('Cost_Components'!$L$2:$L$28,MATCH(E1259,'Cost_Components'!$A$2:$A$28,0)),"")</f>
      </c>
      <c r="N1259" s="83" t="str">
        <f>IFERROR(INDEX('Cost_Components'!$P$2:$P$28,MATCH(E1259,'Cost_Components'!$A$2:$A$28,0)),"")</f>
      </c>
      <c r="O1259" s="84" t="str">
        <f>AF1259*J1259</f>
      </c>
      <c r="P1259" s="85" t="str">
        <f>AG1259*J1259</f>
      </c>
      <c r="Q1259" s="86" t="str">
        <f>P1259*L1259*M1259*N1259</f>
      </c>
      <c r="R1259" s="87" t="str">
        <f>O1259*K1259*M1259*N1259</f>
      </c>
      <c r="S1259" s="88" t="str">
        <f>R1259-Q1259</f>
      </c>
      <c r="T1259" s="34" t="str">
        <f>IFERROR(INDEX('Cost_Components'!$R$2:$R$28,MATCH(E1259,'Cost_Components'!$A$2:$A$28,0)),"")</f>
      </c>
      <c r="U1259" s="89" t="str">
        <f>IFERROR(INDEX('Cost_Components'!$Q$2:$Q$28,MATCH(E1259,'Cost_Components'!$A$2:$A$28,0)),"")</f>
      </c>
      <c r="V1259" s="90" t="str">
        <f>1/(1+'Calculation_Assumptions'!$B$5)^(B1259-'Calculation_Assumptions'!$B$2)</f>
      </c>
      <c r="W1259" s="91" t="str">
        <f>Q1259*V1259</f>
      </c>
      <c r="X1259" s="92" t="str">
        <f>R1259*V1259</f>
      </c>
      <c r="Y1259" s="93" t="str">
        <f>S1259*V1259</f>
      </c>
      <c r="Z1259" s="94" t="str">
        <f>IFERROR(INDEX('Cost_Components'!$T$2:$T$28,MATCH(E1259,'Cost_Components'!$A$2:$A$28,0)),"")</f>
      </c>
      <c r="AA1259" s="95" t="str">
        <f>IFERROR(INDEX('Cost_Components'!$U$2:$U$28,MATCH(E1259,'Cost_Components'!$A$2:$A$28,0)),"")</f>
      </c>
      <c r="AB1259" s="96" t="str">
        <f>IFERROR(INDEX('Cost_Components'!$V$2:$V$28,MATCH(E1259,'Cost_Components'!$A$2:$A$28,0)),"")</f>
      </c>
      <c r="AC1259" s="97" t="str">
        <f>IFERROR(INDEX('Cost_Components'!$M$2:$M$28,MATCH(E1259,'Cost_Components'!$A$2:$A$28,0)),"")</f>
      </c>
      <c r="AD1259" s="98" t="str">
        <f>IFERROR(INDEX('Cost_Components'!$N$2:$N$28,MATCH(E1259,'Cost_Components'!$A$2:$A$28,0)),"")</f>
      </c>
      <c r="AE1259" s="34" t="str">
        <f>IFERROR(INDEX('Cost_Components'!$O$2:$O$28,MATCH(E1259,'Cost_Components'!$A$2:$A$28,0)),"")</f>
      </c>
      <c r="AF1259" s="99" t="n">
        <v>367828.328870937</v>
      </c>
      <c r="AG1259" s="100" t="n">
        <v>399067.491982911</v>
      </c>
      <c r="AH1259" s="101" t="str">
        <f>IF(H1259="shared-count-once",COUNTIFS($A$2:$A$1405,A1259,$B$2:$B$1405,B1259,$E$2:$E$1405,E1259),1)</f>
      </c>
      <c r="AI1259" s="102" t="n">
        <v>305332541.184984</v>
      </c>
      <c r="AJ1259" s="103" t="str">
        <f>IF(AI1259=0,"",Q1259/AI1259)</f>
      </c>
      <c r="AK1259" s="104" t="str">
        <f>IF(AI1259=0,"",R1259/AI1259)</f>
      </c>
      <c r="AL1259" s="105" t="str">
        <f>IF(AI1259=0,"",S1259/AI1259)</f>
      </c>
      <c r="AM1259" s="106" t="str">
        <f>IF(AI1259=0,"",Y1259/AI1259)</f>
      </c>
    </row>
    <row r="1260">
      <c r="A1260" t="s">
        <v>115</v>
      </c>
      <c r="B1260" s="73" t="n">
        <v>2035</v>
      </c>
      <c r="C1260" t="s">
        <v>256</v>
      </c>
      <c r="D1260" t="s">
        <v>229</v>
      </c>
      <c r="E1260" s="74" t="s">
        <v>351</v>
      </c>
      <c r="F1260" s="75" t="s">
        <v>352</v>
      </c>
      <c r="G1260" s="76" t="s">
        <v>260</v>
      </c>
      <c r="H1260" s="77" t="s">
        <v>240</v>
      </c>
      <c r="I1260" s="78" t="s">
        <v>215</v>
      </c>
      <c r="J1260" s="79" t="str">
        <f>IFERROR(INDEX('Cost_Components'!$K$2:$K$28,MATCH(E1260,'Cost_Components'!$A$2:$A$28,0)),"")</f>
      </c>
      <c r="K1260" s="80" t="str">
        <f>IF(OR(L1260="",Z1260="",AA1260="",AB1260=""),"",IF(B1260&lt;AA1260,L1260,IF(B1260&gt;AB1260,Z1260,L1260+(Z1260-L1260)*MIN(MAX((B1260-AA1260+1)/MAX(AB1260-AA1260+1,1),0),1))))</f>
      </c>
      <c r="L1260" s="81" t="str">
        <f>IFERROR(INDEX('Cost_Components'!$S$2:$S$28,MATCH(E1260,'Cost_Components'!$A$2:$A$28,0)),"")</f>
      </c>
      <c r="M1260" s="82" t="str">
        <f>IFERROR(INDEX('Cost_Components'!$L$2:$L$28,MATCH(E1260,'Cost_Components'!$A$2:$A$28,0)),"")</f>
      </c>
      <c r="N1260" s="83" t="str">
        <f>IFERROR(INDEX('Cost_Components'!$P$2:$P$28,MATCH(E1260,'Cost_Components'!$A$2:$A$28,0)),"")</f>
      </c>
      <c r="O1260" s="84" t="str">
        <f>AF1260*J1260</f>
      </c>
      <c r="P1260" s="85" t="str">
        <f>AG1260*J1260</f>
      </c>
      <c r="Q1260" s="86" t="str">
        <f>P1260*L1260*M1260*N1260</f>
      </c>
      <c r="R1260" s="87" t="str">
        <f>O1260*K1260*M1260*N1260</f>
      </c>
      <c r="S1260" s="88" t="str">
        <f>R1260-Q1260</f>
      </c>
      <c r="T1260" s="34" t="str">
        <f>IFERROR(INDEX('Cost_Components'!$R$2:$R$28,MATCH(E1260,'Cost_Components'!$A$2:$A$28,0)),"")</f>
      </c>
      <c r="U1260" s="89" t="str">
        <f>IFERROR(INDEX('Cost_Components'!$Q$2:$Q$28,MATCH(E1260,'Cost_Components'!$A$2:$A$28,0)),"")</f>
      </c>
      <c r="V1260" s="90" t="str">
        <f>1/(1+'Calculation_Assumptions'!$B$5)^(B1260-'Calculation_Assumptions'!$B$2)</f>
      </c>
      <c r="W1260" s="91" t="str">
        <f>Q1260*V1260</f>
      </c>
      <c r="X1260" s="92" t="str">
        <f>R1260*V1260</f>
      </c>
      <c r="Y1260" s="93" t="str">
        <f>S1260*V1260</f>
      </c>
      <c r="Z1260" s="94" t="str">
        <f>IFERROR(INDEX('Cost_Components'!$T$2:$T$28,MATCH(E1260,'Cost_Components'!$A$2:$A$28,0)),"")</f>
      </c>
      <c r="AA1260" s="95" t="str">
        <f>IFERROR(INDEX('Cost_Components'!$U$2:$U$28,MATCH(E1260,'Cost_Components'!$A$2:$A$28,0)),"")</f>
      </c>
      <c r="AB1260" s="96" t="str">
        <f>IFERROR(INDEX('Cost_Components'!$V$2:$V$28,MATCH(E1260,'Cost_Components'!$A$2:$A$28,0)),"")</f>
      </c>
      <c r="AC1260" s="97" t="str">
        <f>IFERROR(INDEX('Cost_Components'!$M$2:$M$28,MATCH(E1260,'Cost_Components'!$A$2:$A$28,0)),"")</f>
      </c>
      <c r="AD1260" s="98" t="str">
        <f>IFERROR(INDEX('Cost_Components'!$N$2:$N$28,MATCH(E1260,'Cost_Components'!$A$2:$A$28,0)),"")</f>
      </c>
      <c r="AE1260" s="34" t="str">
        <f>IFERROR(INDEX('Cost_Components'!$O$2:$O$28,MATCH(E1260,'Cost_Components'!$A$2:$A$28,0)),"")</f>
      </c>
      <c r="AF1260" s="99" t="n">
        <v>372348.923748349</v>
      </c>
      <c r="AG1260" s="100" t="n">
        <v>407027.24948135</v>
      </c>
      <c r="AH1260" s="101" t="str">
        <f>IF(H1260="shared-count-once",COUNTIFS($A$2:$A$1405,A1260,$B$2:$B$1405,B1260,$E$2:$E$1405,E1260),1)</f>
      </c>
      <c r="AI1260" s="102" t="n">
        <v>306964650.16712</v>
      </c>
      <c r="AJ1260" s="103" t="str">
        <f>IF(AI1260=0,"",Q1260/AI1260)</f>
      </c>
      <c r="AK1260" s="104" t="str">
        <f>IF(AI1260=0,"",R1260/AI1260)</f>
      </c>
      <c r="AL1260" s="105" t="str">
        <f>IF(AI1260=0,"",S1260/AI1260)</f>
      </c>
      <c r="AM1260" s="106" t="str">
        <f>IF(AI1260=0,"",Y1260/AI1260)</f>
      </c>
    </row>
    <row r="1261">
      <c r="A1261" t="s">
        <v>115</v>
      </c>
      <c r="B1261" s="73" t="n">
        <v>2036</v>
      </c>
      <c r="C1261" t="s">
        <v>256</v>
      </c>
      <c r="D1261" t="s">
        <v>229</v>
      </c>
      <c r="E1261" s="74" t="s">
        <v>351</v>
      </c>
      <c r="F1261" s="75" t="s">
        <v>352</v>
      </c>
      <c r="G1261" s="76" t="s">
        <v>260</v>
      </c>
      <c r="H1261" s="77" t="s">
        <v>240</v>
      </c>
      <c r="I1261" s="78" t="s">
        <v>215</v>
      </c>
      <c r="J1261" s="79" t="str">
        <f>IFERROR(INDEX('Cost_Components'!$K$2:$K$28,MATCH(E1261,'Cost_Components'!$A$2:$A$28,0)),"")</f>
      </c>
      <c r="K1261" s="80" t="str">
        <f>IF(OR(L1261="",Z1261="",AA1261="",AB1261=""),"",IF(B1261&lt;AA1261,L1261,IF(B1261&gt;AB1261,Z1261,L1261+(Z1261-L1261)*MIN(MAX((B1261-AA1261+1)/MAX(AB1261-AA1261+1,1),0),1))))</f>
      </c>
      <c r="L1261" s="81" t="str">
        <f>IFERROR(INDEX('Cost_Components'!$S$2:$S$28,MATCH(E1261,'Cost_Components'!$A$2:$A$28,0)),"")</f>
      </c>
      <c r="M1261" s="82" t="str">
        <f>IFERROR(INDEX('Cost_Components'!$L$2:$L$28,MATCH(E1261,'Cost_Components'!$A$2:$A$28,0)),"")</f>
      </c>
      <c r="N1261" s="83" t="str">
        <f>IFERROR(INDEX('Cost_Components'!$P$2:$P$28,MATCH(E1261,'Cost_Components'!$A$2:$A$28,0)),"")</f>
      </c>
      <c r="O1261" s="84" t="str">
        <f>AF1261*J1261</f>
      </c>
      <c r="P1261" s="85" t="str">
        <f>AG1261*J1261</f>
      </c>
      <c r="Q1261" s="86" t="str">
        <f>P1261*L1261*M1261*N1261</f>
      </c>
      <c r="R1261" s="87" t="str">
        <f>O1261*K1261*M1261*N1261</f>
      </c>
      <c r="S1261" s="88" t="str">
        <f>R1261-Q1261</f>
      </c>
      <c r="T1261" s="34" t="str">
        <f>IFERROR(INDEX('Cost_Components'!$R$2:$R$28,MATCH(E1261,'Cost_Components'!$A$2:$A$28,0)),"")</f>
      </c>
      <c r="U1261" s="89" t="str">
        <f>IFERROR(INDEX('Cost_Components'!$Q$2:$Q$28,MATCH(E1261,'Cost_Components'!$A$2:$A$28,0)),"")</f>
      </c>
      <c r="V1261" s="90" t="str">
        <f>1/(1+'Calculation_Assumptions'!$B$5)^(B1261-'Calculation_Assumptions'!$B$2)</f>
      </c>
      <c r="W1261" s="91" t="str">
        <f>Q1261*V1261</f>
      </c>
      <c r="X1261" s="92" t="str">
        <f>R1261*V1261</f>
      </c>
      <c r="Y1261" s="93" t="str">
        <f>S1261*V1261</f>
      </c>
      <c r="Z1261" s="94" t="str">
        <f>IFERROR(INDEX('Cost_Components'!$T$2:$T$28,MATCH(E1261,'Cost_Components'!$A$2:$A$28,0)),"")</f>
      </c>
      <c r="AA1261" s="95" t="str">
        <f>IFERROR(INDEX('Cost_Components'!$U$2:$U$28,MATCH(E1261,'Cost_Components'!$A$2:$A$28,0)),"")</f>
      </c>
      <c r="AB1261" s="96" t="str">
        <f>IFERROR(INDEX('Cost_Components'!$V$2:$V$28,MATCH(E1261,'Cost_Components'!$A$2:$A$28,0)),"")</f>
      </c>
      <c r="AC1261" s="97" t="str">
        <f>IFERROR(INDEX('Cost_Components'!$M$2:$M$28,MATCH(E1261,'Cost_Components'!$A$2:$A$28,0)),"")</f>
      </c>
      <c r="AD1261" s="98" t="str">
        <f>IFERROR(INDEX('Cost_Components'!$N$2:$N$28,MATCH(E1261,'Cost_Components'!$A$2:$A$28,0)),"")</f>
      </c>
      <c r="AE1261" s="34" t="str">
        <f>IFERROR(INDEX('Cost_Components'!$O$2:$O$28,MATCH(E1261,'Cost_Components'!$A$2:$A$28,0)),"")</f>
      </c>
      <c r="AF1261" s="99" t="n">
        <v>377189.44531899</v>
      </c>
      <c r="AG1261" s="100" t="n">
        <v>415382.952257591</v>
      </c>
      <c r="AH1261" s="101" t="str">
        <f>IF(H1261="shared-count-once",COUNTIFS($A$2:$A$1405,A1261,$B$2:$B$1405,B1261,$E$2:$E$1405,E1261),1)</f>
      </c>
      <c r="AI1261" s="102" t="n">
        <v>308542769.756622</v>
      </c>
      <c r="AJ1261" s="103" t="str">
        <f>IF(AI1261=0,"",Q1261/AI1261)</f>
      </c>
      <c r="AK1261" s="104" t="str">
        <f>IF(AI1261=0,"",R1261/AI1261)</f>
      </c>
      <c r="AL1261" s="105" t="str">
        <f>IF(AI1261=0,"",S1261/AI1261)</f>
      </c>
      <c r="AM1261" s="106" t="str">
        <f>IF(AI1261=0,"",Y1261/AI1261)</f>
      </c>
    </row>
    <row r="1262">
      <c r="A1262" t="s">
        <v>115</v>
      </c>
      <c r="B1262" s="73" t="n">
        <v>2037</v>
      </c>
      <c r="C1262" t="s">
        <v>256</v>
      </c>
      <c r="D1262" t="s">
        <v>229</v>
      </c>
      <c r="E1262" s="74" t="s">
        <v>351</v>
      </c>
      <c r="F1262" s="75" t="s">
        <v>352</v>
      </c>
      <c r="G1262" s="76" t="s">
        <v>260</v>
      </c>
      <c r="H1262" s="77" t="s">
        <v>240</v>
      </c>
      <c r="I1262" s="78" t="s">
        <v>215</v>
      </c>
      <c r="J1262" s="79" t="str">
        <f>IFERROR(INDEX('Cost_Components'!$K$2:$K$28,MATCH(E1262,'Cost_Components'!$A$2:$A$28,0)),"")</f>
      </c>
      <c r="K1262" s="80" t="str">
        <f>IF(OR(L1262="",Z1262="",AA1262="",AB1262=""),"",IF(B1262&lt;AA1262,L1262,IF(B1262&gt;AB1262,Z1262,L1262+(Z1262-L1262)*MIN(MAX((B1262-AA1262+1)/MAX(AB1262-AA1262+1,1),0),1))))</f>
      </c>
      <c r="L1262" s="81" t="str">
        <f>IFERROR(INDEX('Cost_Components'!$S$2:$S$28,MATCH(E1262,'Cost_Components'!$A$2:$A$28,0)),"")</f>
      </c>
      <c r="M1262" s="82" t="str">
        <f>IFERROR(INDEX('Cost_Components'!$L$2:$L$28,MATCH(E1262,'Cost_Components'!$A$2:$A$28,0)),"")</f>
      </c>
      <c r="N1262" s="83" t="str">
        <f>IFERROR(INDEX('Cost_Components'!$P$2:$P$28,MATCH(E1262,'Cost_Components'!$A$2:$A$28,0)),"")</f>
      </c>
      <c r="O1262" s="84" t="str">
        <f>AF1262*J1262</f>
      </c>
      <c r="P1262" s="85" t="str">
        <f>AG1262*J1262</f>
      </c>
      <c r="Q1262" s="86" t="str">
        <f>P1262*L1262*M1262*N1262</f>
      </c>
      <c r="R1262" s="87" t="str">
        <f>O1262*K1262*M1262*N1262</f>
      </c>
      <c r="S1262" s="88" t="str">
        <f>R1262-Q1262</f>
      </c>
      <c r="T1262" s="34" t="str">
        <f>IFERROR(INDEX('Cost_Components'!$R$2:$R$28,MATCH(E1262,'Cost_Components'!$A$2:$A$28,0)),"")</f>
      </c>
      <c r="U1262" s="89" t="str">
        <f>IFERROR(INDEX('Cost_Components'!$Q$2:$Q$28,MATCH(E1262,'Cost_Components'!$A$2:$A$28,0)),"")</f>
      </c>
      <c r="V1262" s="90" t="str">
        <f>1/(1+'Calculation_Assumptions'!$B$5)^(B1262-'Calculation_Assumptions'!$B$2)</f>
      </c>
      <c r="W1262" s="91" t="str">
        <f>Q1262*V1262</f>
      </c>
      <c r="X1262" s="92" t="str">
        <f>R1262*V1262</f>
      </c>
      <c r="Y1262" s="93" t="str">
        <f>S1262*V1262</f>
      </c>
      <c r="Z1262" s="94" t="str">
        <f>IFERROR(INDEX('Cost_Components'!$T$2:$T$28,MATCH(E1262,'Cost_Components'!$A$2:$A$28,0)),"")</f>
      </c>
      <c r="AA1262" s="95" t="str">
        <f>IFERROR(INDEX('Cost_Components'!$U$2:$U$28,MATCH(E1262,'Cost_Components'!$A$2:$A$28,0)),"")</f>
      </c>
      <c r="AB1262" s="96" t="str">
        <f>IFERROR(INDEX('Cost_Components'!$V$2:$V$28,MATCH(E1262,'Cost_Components'!$A$2:$A$28,0)),"")</f>
      </c>
      <c r="AC1262" s="97" t="str">
        <f>IFERROR(INDEX('Cost_Components'!$M$2:$M$28,MATCH(E1262,'Cost_Components'!$A$2:$A$28,0)),"")</f>
      </c>
      <c r="AD1262" s="98" t="str">
        <f>IFERROR(INDEX('Cost_Components'!$N$2:$N$28,MATCH(E1262,'Cost_Components'!$A$2:$A$28,0)),"")</f>
      </c>
      <c r="AE1262" s="34" t="str">
        <f>IFERROR(INDEX('Cost_Components'!$O$2:$O$28,MATCH(E1262,'Cost_Components'!$A$2:$A$28,0)),"")</f>
      </c>
      <c r="AF1262" s="99" t="n">
        <v>382224.8769633</v>
      </c>
      <c r="AG1262" s="100" t="n">
        <v>423988.154646704</v>
      </c>
      <c r="AH1262" s="101" t="str">
        <f>IF(H1262="shared-count-once",COUNTIFS($A$2:$A$1405,A1262,$B$2:$B$1405,B1262,$E$2:$E$1405,E1262),1)</f>
      </c>
      <c r="AI1262" s="102" t="n">
        <v>310068287.63643</v>
      </c>
      <c r="AJ1262" s="103" t="str">
        <f>IF(AI1262=0,"",Q1262/AI1262)</f>
      </c>
      <c r="AK1262" s="104" t="str">
        <f>IF(AI1262=0,"",R1262/AI1262)</f>
      </c>
      <c r="AL1262" s="105" t="str">
        <f>IF(AI1262=0,"",S1262/AI1262)</f>
      </c>
      <c r="AM1262" s="106" t="str">
        <f>IF(AI1262=0,"",Y1262/AI1262)</f>
      </c>
    </row>
    <row r="1263">
      <c r="A1263" t="s">
        <v>115</v>
      </c>
      <c r="B1263" s="73" t="n">
        <v>2038</v>
      </c>
      <c r="C1263" t="s">
        <v>256</v>
      </c>
      <c r="D1263" t="s">
        <v>229</v>
      </c>
      <c r="E1263" s="74" t="s">
        <v>351</v>
      </c>
      <c r="F1263" s="75" t="s">
        <v>352</v>
      </c>
      <c r="G1263" s="76" t="s">
        <v>260</v>
      </c>
      <c r="H1263" s="77" t="s">
        <v>240</v>
      </c>
      <c r="I1263" s="78" t="s">
        <v>215</v>
      </c>
      <c r="J1263" s="79" t="str">
        <f>IFERROR(INDEX('Cost_Components'!$K$2:$K$28,MATCH(E1263,'Cost_Components'!$A$2:$A$28,0)),"")</f>
      </c>
      <c r="K1263" s="80" t="str">
        <f>IF(OR(L1263="",Z1263="",AA1263="",AB1263=""),"",IF(B1263&lt;AA1263,L1263,IF(B1263&gt;AB1263,Z1263,L1263+(Z1263-L1263)*MIN(MAX((B1263-AA1263+1)/MAX(AB1263-AA1263+1,1),0),1))))</f>
      </c>
      <c r="L1263" s="81" t="str">
        <f>IFERROR(INDEX('Cost_Components'!$S$2:$S$28,MATCH(E1263,'Cost_Components'!$A$2:$A$28,0)),"")</f>
      </c>
      <c r="M1263" s="82" t="str">
        <f>IFERROR(INDEX('Cost_Components'!$L$2:$L$28,MATCH(E1263,'Cost_Components'!$A$2:$A$28,0)),"")</f>
      </c>
      <c r="N1263" s="83" t="str">
        <f>IFERROR(INDEX('Cost_Components'!$P$2:$P$28,MATCH(E1263,'Cost_Components'!$A$2:$A$28,0)),"")</f>
      </c>
      <c r="O1263" s="84" t="str">
        <f>AF1263*J1263</f>
      </c>
      <c r="P1263" s="85" t="str">
        <f>AG1263*J1263</f>
      </c>
      <c r="Q1263" s="86" t="str">
        <f>P1263*L1263*M1263*N1263</f>
      </c>
      <c r="R1263" s="87" t="str">
        <f>O1263*K1263*M1263*N1263</f>
      </c>
      <c r="S1263" s="88" t="str">
        <f>R1263-Q1263</f>
      </c>
      <c r="T1263" s="34" t="str">
        <f>IFERROR(INDEX('Cost_Components'!$R$2:$R$28,MATCH(E1263,'Cost_Components'!$A$2:$A$28,0)),"")</f>
      </c>
      <c r="U1263" s="89" t="str">
        <f>IFERROR(INDEX('Cost_Components'!$Q$2:$Q$28,MATCH(E1263,'Cost_Components'!$A$2:$A$28,0)),"")</f>
      </c>
      <c r="V1263" s="90" t="str">
        <f>1/(1+'Calculation_Assumptions'!$B$5)^(B1263-'Calculation_Assumptions'!$B$2)</f>
      </c>
      <c r="W1263" s="91" t="str">
        <f>Q1263*V1263</f>
      </c>
      <c r="X1263" s="92" t="str">
        <f>R1263*V1263</f>
      </c>
      <c r="Y1263" s="93" t="str">
        <f>S1263*V1263</f>
      </c>
      <c r="Z1263" s="94" t="str">
        <f>IFERROR(INDEX('Cost_Components'!$T$2:$T$28,MATCH(E1263,'Cost_Components'!$A$2:$A$28,0)),"")</f>
      </c>
      <c r="AA1263" s="95" t="str">
        <f>IFERROR(INDEX('Cost_Components'!$U$2:$U$28,MATCH(E1263,'Cost_Components'!$A$2:$A$28,0)),"")</f>
      </c>
      <c r="AB1263" s="96" t="str">
        <f>IFERROR(INDEX('Cost_Components'!$V$2:$V$28,MATCH(E1263,'Cost_Components'!$A$2:$A$28,0)),"")</f>
      </c>
      <c r="AC1263" s="97" t="str">
        <f>IFERROR(INDEX('Cost_Components'!$M$2:$M$28,MATCH(E1263,'Cost_Components'!$A$2:$A$28,0)),"")</f>
      </c>
      <c r="AD1263" s="98" t="str">
        <f>IFERROR(INDEX('Cost_Components'!$N$2:$N$28,MATCH(E1263,'Cost_Components'!$A$2:$A$28,0)),"")</f>
      </c>
      <c r="AE1263" s="34" t="str">
        <f>IFERROR(INDEX('Cost_Components'!$O$2:$O$28,MATCH(E1263,'Cost_Components'!$A$2:$A$28,0)),"")</f>
      </c>
      <c r="AF1263" s="99" t="n">
        <v>388763.837732331</v>
      </c>
      <c r="AG1263" s="100" t="n">
        <v>434436.442867395</v>
      </c>
      <c r="AH1263" s="101" t="str">
        <f>IF(H1263="shared-count-once",COUNTIFS($A$2:$A$1405,A1263,$B$2:$B$1405,B1263,$E$2:$E$1405,E1263),1)</f>
      </c>
      <c r="AI1263" s="102" t="n">
        <v>311532999.13163</v>
      </c>
      <c r="AJ1263" s="103" t="str">
        <f>IF(AI1263=0,"",Q1263/AI1263)</f>
      </c>
      <c r="AK1263" s="104" t="str">
        <f>IF(AI1263=0,"",R1263/AI1263)</f>
      </c>
      <c r="AL1263" s="105" t="str">
        <f>IF(AI1263=0,"",S1263/AI1263)</f>
      </c>
      <c r="AM1263" s="106" t="str">
        <f>IF(AI1263=0,"",Y1263/AI1263)</f>
      </c>
    </row>
    <row r="1264">
      <c r="A1264" t="s">
        <v>115</v>
      </c>
      <c r="B1264" s="73" t="n">
        <v>2039</v>
      </c>
      <c r="C1264" t="s">
        <v>256</v>
      </c>
      <c r="D1264" t="s">
        <v>229</v>
      </c>
      <c r="E1264" s="74" t="s">
        <v>351</v>
      </c>
      <c r="F1264" s="75" t="s">
        <v>352</v>
      </c>
      <c r="G1264" s="76" t="s">
        <v>260</v>
      </c>
      <c r="H1264" s="77" t="s">
        <v>240</v>
      </c>
      <c r="I1264" s="78" t="s">
        <v>215</v>
      </c>
      <c r="J1264" s="79" t="str">
        <f>IFERROR(INDEX('Cost_Components'!$K$2:$K$28,MATCH(E1264,'Cost_Components'!$A$2:$A$28,0)),"")</f>
      </c>
      <c r="K1264" s="80" t="str">
        <f>IF(OR(L1264="",Z1264="",AA1264="",AB1264=""),"",IF(B1264&lt;AA1264,L1264,IF(B1264&gt;AB1264,Z1264,L1264+(Z1264-L1264)*MIN(MAX((B1264-AA1264+1)/MAX(AB1264-AA1264+1,1),0),1))))</f>
      </c>
      <c r="L1264" s="81" t="str">
        <f>IFERROR(INDEX('Cost_Components'!$S$2:$S$28,MATCH(E1264,'Cost_Components'!$A$2:$A$28,0)),"")</f>
      </c>
      <c r="M1264" s="82" t="str">
        <f>IFERROR(INDEX('Cost_Components'!$L$2:$L$28,MATCH(E1264,'Cost_Components'!$A$2:$A$28,0)),"")</f>
      </c>
      <c r="N1264" s="83" t="str">
        <f>IFERROR(INDEX('Cost_Components'!$P$2:$P$28,MATCH(E1264,'Cost_Components'!$A$2:$A$28,0)),"")</f>
      </c>
      <c r="O1264" s="84" t="str">
        <f>AF1264*J1264</f>
      </c>
      <c r="P1264" s="85" t="str">
        <f>AG1264*J1264</f>
      </c>
      <c r="Q1264" s="86" t="str">
        <f>P1264*L1264*M1264*N1264</f>
      </c>
      <c r="R1264" s="87" t="str">
        <f>O1264*K1264*M1264*N1264</f>
      </c>
      <c r="S1264" s="88" t="str">
        <f>R1264-Q1264</f>
      </c>
      <c r="T1264" s="34" t="str">
        <f>IFERROR(INDEX('Cost_Components'!$R$2:$R$28,MATCH(E1264,'Cost_Components'!$A$2:$A$28,0)),"")</f>
      </c>
      <c r="U1264" s="89" t="str">
        <f>IFERROR(INDEX('Cost_Components'!$Q$2:$Q$28,MATCH(E1264,'Cost_Components'!$A$2:$A$28,0)),"")</f>
      </c>
      <c r="V1264" s="90" t="str">
        <f>1/(1+'Calculation_Assumptions'!$B$5)^(B1264-'Calculation_Assumptions'!$B$2)</f>
      </c>
      <c r="W1264" s="91" t="str">
        <f>Q1264*V1264</f>
      </c>
      <c r="X1264" s="92" t="str">
        <f>R1264*V1264</f>
      </c>
      <c r="Y1264" s="93" t="str">
        <f>S1264*V1264</f>
      </c>
      <c r="Z1264" s="94" t="str">
        <f>IFERROR(INDEX('Cost_Components'!$T$2:$T$28,MATCH(E1264,'Cost_Components'!$A$2:$A$28,0)),"")</f>
      </c>
      <c r="AA1264" s="95" t="str">
        <f>IFERROR(INDEX('Cost_Components'!$U$2:$U$28,MATCH(E1264,'Cost_Components'!$A$2:$A$28,0)),"")</f>
      </c>
      <c r="AB1264" s="96" t="str">
        <f>IFERROR(INDEX('Cost_Components'!$V$2:$V$28,MATCH(E1264,'Cost_Components'!$A$2:$A$28,0)),"")</f>
      </c>
      <c r="AC1264" s="97" t="str">
        <f>IFERROR(INDEX('Cost_Components'!$M$2:$M$28,MATCH(E1264,'Cost_Components'!$A$2:$A$28,0)),"")</f>
      </c>
      <c r="AD1264" s="98" t="str">
        <f>IFERROR(INDEX('Cost_Components'!$N$2:$N$28,MATCH(E1264,'Cost_Components'!$A$2:$A$28,0)),"")</f>
      </c>
      <c r="AE1264" s="34" t="str">
        <f>IFERROR(INDEX('Cost_Components'!$O$2:$O$28,MATCH(E1264,'Cost_Components'!$A$2:$A$28,0)),"")</f>
      </c>
      <c r="AF1264" s="99" t="n">
        <v>393414.009062029</v>
      </c>
      <c r="AG1264" s="100" t="n">
        <v>442707.133972517</v>
      </c>
      <c r="AH1264" s="101" t="str">
        <f>IF(H1264="shared-count-once",COUNTIFS($A$2:$A$1405,A1264,$B$2:$B$1405,B1264,$E$2:$E$1405,E1264),1)</f>
      </c>
      <c r="AI1264" s="102" t="n">
        <v>312936391.858479</v>
      </c>
      <c r="AJ1264" s="103" t="str">
        <f>IF(AI1264=0,"",Q1264/AI1264)</f>
      </c>
      <c r="AK1264" s="104" t="str">
        <f>IF(AI1264=0,"",R1264/AI1264)</f>
      </c>
      <c r="AL1264" s="105" t="str">
        <f>IF(AI1264=0,"",S1264/AI1264)</f>
      </c>
      <c r="AM1264" s="106" t="str">
        <f>IF(AI1264=0,"",Y1264/AI1264)</f>
      </c>
    </row>
    <row r="1265">
      <c r="A1265" t="s">
        <v>115</v>
      </c>
      <c r="B1265" s="73" t="n">
        <v>2040</v>
      </c>
      <c r="C1265" t="s">
        <v>256</v>
      </c>
      <c r="D1265" t="s">
        <v>229</v>
      </c>
      <c r="E1265" s="74" t="s">
        <v>351</v>
      </c>
      <c r="F1265" s="75" t="s">
        <v>352</v>
      </c>
      <c r="G1265" s="76" t="s">
        <v>260</v>
      </c>
      <c r="H1265" s="77" t="s">
        <v>240</v>
      </c>
      <c r="I1265" s="78" t="s">
        <v>215</v>
      </c>
      <c r="J1265" s="79" t="str">
        <f>IFERROR(INDEX('Cost_Components'!$K$2:$K$28,MATCH(E1265,'Cost_Components'!$A$2:$A$28,0)),"")</f>
      </c>
      <c r="K1265" s="80" t="str">
        <f>IF(OR(L1265="",Z1265="",AA1265="",AB1265=""),"",IF(B1265&lt;AA1265,L1265,IF(B1265&gt;AB1265,Z1265,L1265+(Z1265-L1265)*MIN(MAX((B1265-AA1265+1)/MAX(AB1265-AA1265+1,1),0),1))))</f>
      </c>
      <c r="L1265" s="81" t="str">
        <f>IFERROR(INDEX('Cost_Components'!$S$2:$S$28,MATCH(E1265,'Cost_Components'!$A$2:$A$28,0)),"")</f>
      </c>
      <c r="M1265" s="82" t="str">
        <f>IFERROR(INDEX('Cost_Components'!$L$2:$L$28,MATCH(E1265,'Cost_Components'!$A$2:$A$28,0)),"")</f>
      </c>
      <c r="N1265" s="83" t="str">
        <f>IFERROR(INDEX('Cost_Components'!$P$2:$P$28,MATCH(E1265,'Cost_Components'!$A$2:$A$28,0)),"")</f>
      </c>
      <c r="O1265" s="84" t="str">
        <f>AF1265*J1265</f>
      </c>
      <c r="P1265" s="85" t="str">
        <f>AG1265*J1265</f>
      </c>
      <c r="Q1265" s="86" t="str">
        <f>P1265*L1265*M1265*N1265</f>
      </c>
      <c r="R1265" s="87" t="str">
        <f>O1265*K1265*M1265*N1265</f>
      </c>
      <c r="S1265" s="88" t="str">
        <f>R1265-Q1265</f>
      </c>
      <c r="T1265" s="34" t="str">
        <f>IFERROR(INDEX('Cost_Components'!$R$2:$R$28,MATCH(E1265,'Cost_Components'!$A$2:$A$28,0)),"")</f>
      </c>
      <c r="U1265" s="89" t="str">
        <f>IFERROR(INDEX('Cost_Components'!$Q$2:$Q$28,MATCH(E1265,'Cost_Components'!$A$2:$A$28,0)),"")</f>
      </c>
      <c r="V1265" s="90" t="str">
        <f>1/(1+'Calculation_Assumptions'!$B$5)^(B1265-'Calculation_Assumptions'!$B$2)</f>
      </c>
      <c r="W1265" s="91" t="str">
        <f>Q1265*V1265</f>
      </c>
      <c r="X1265" s="92" t="str">
        <f>R1265*V1265</f>
      </c>
      <c r="Y1265" s="93" t="str">
        <f>S1265*V1265</f>
      </c>
      <c r="Z1265" s="94" t="str">
        <f>IFERROR(INDEX('Cost_Components'!$T$2:$T$28,MATCH(E1265,'Cost_Components'!$A$2:$A$28,0)),"")</f>
      </c>
      <c r="AA1265" s="95" t="str">
        <f>IFERROR(INDEX('Cost_Components'!$U$2:$U$28,MATCH(E1265,'Cost_Components'!$A$2:$A$28,0)),"")</f>
      </c>
      <c r="AB1265" s="96" t="str">
        <f>IFERROR(INDEX('Cost_Components'!$V$2:$V$28,MATCH(E1265,'Cost_Components'!$A$2:$A$28,0)),"")</f>
      </c>
      <c r="AC1265" s="97" t="str">
        <f>IFERROR(INDEX('Cost_Components'!$M$2:$M$28,MATCH(E1265,'Cost_Components'!$A$2:$A$28,0)),"")</f>
      </c>
      <c r="AD1265" s="98" t="str">
        <f>IFERROR(INDEX('Cost_Components'!$N$2:$N$28,MATCH(E1265,'Cost_Components'!$A$2:$A$28,0)),"")</f>
      </c>
      <c r="AE1265" s="34" t="str">
        <f>IFERROR(INDEX('Cost_Components'!$O$2:$O$28,MATCH(E1265,'Cost_Components'!$A$2:$A$28,0)),"")</f>
      </c>
      <c r="AF1265" s="99" t="n">
        <v>397399.425310832</v>
      </c>
      <c r="AG1265" s="100" t="n">
        <v>450253.805343371</v>
      </c>
      <c r="AH1265" s="101" t="str">
        <f>IF(H1265="shared-count-once",COUNTIFS($A$2:$A$1405,A1265,$B$2:$B$1405,B1265,$E$2:$E$1405,E1265),1)</f>
      </c>
      <c r="AI1265" s="102" t="n">
        <v>314265537.410829</v>
      </c>
      <c r="AJ1265" s="103" t="str">
        <f>IF(AI1265=0,"",Q1265/AI1265)</f>
      </c>
      <c r="AK1265" s="104" t="str">
        <f>IF(AI1265=0,"",R1265/AI1265)</f>
      </c>
      <c r="AL1265" s="105" t="str">
        <f>IF(AI1265=0,"",S1265/AI1265)</f>
      </c>
      <c r="AM1265" s="106" t="str">
        <f>IF(AI1265=0,"",Y1265/AI1265)</f>
      </c>
    </row>
    <row r="1266">
      <c r="A1266" t="s">
        <v>115</v>
      </c>
      <c r="B1266" s="73" t="n">
        <v>2041</v>
      </c>
      <c r="C1266" t="s">
        <v>256</v>
      </c>
      <c r="D1266" t="s">
        <v>229</v>
      </c>
      <c r="E1266" s="74" t="s">
        <v>351</v>
      </c>
      <c r="F1266" s="75" t="s">
        <v>352</v>
      </c>
      <c r="G1266" s="76" t="s">
        <v>260</v>
      </c>
      <c r="H1266" s="77" t="s">
        <v>240</v>
      </c>
      <c r="I1266" s="78" t="s">
        <v>215</v>
      </c>
      <c r="J1266" s="79" t="str">
        <f>IFERROR(INDEX('Cost_Components'!$K$2:$K$28,MATCH(E1266,'Cost_Components'!$A$2:$A$28,0)),"")</f>
      </c>
      <c r="K1266" s="80" t="str">
        <f>IF(OR(L1266="",Z1266="",AA1266="",AB1266=""),"",IF(B1266&lt;AA1266,L1266,IF(B1266&gt;AB1266,Z1266,L1266+(Z1266-L1266)*MIN(MAX((B1266-AA1266+1)/MAX(AB1266-AA1266+1,1),0),1))))</f>
      </c>
      <c r="L1266" s="81" t="str">
        <f>IFERROR(INDEX('Cost_Components'!$S$2:$S$28,MATCH(E1266,'Cost_Components'!$A$2:$A$28,0)),"")</f>
      </c>
      <c r="M1266" s="82" t="str">
        <f>IFERROR(INDEX('Cost_Components'!$L$2:$L$28,MATCH(E1266,'Cost_Components'!$A$2:$A$28,0)),"")</f>
      </c>
      <c r="N1266" s="83" t="str">
        <f>IFERROR(INDEX('Cost_Components'!$P$2:$P$28,MATCH(E1266,'Cost_Components'!$A$2:$A$28,0)),"")</f>
      </c>
      <c r="O1266" s="84" t="str">
        <f>AF1266*J1266</f>
      </c>
      <c r="P1266" s="85" t="str">
        <f>AG1266*J1266</f>
      </c>
      <c r="Q1266" s="86" t="str">
        <f>P1266*L1266*M1266*N1266</f>
      </c>
      <c r="R1266" s="87" t="str">
        <f>O1266*K1266*M1266*N1266</f>
      </c>
      <c r="S1266" s="88" t="str">
        <f>R1266-Q1266</f>
      </c>
      <c r="T1266" s="34" t="str">
        <f>IFERROR(INDEX('Cost_Components'!$R$2:$R$28,MATCH(E1266,'Cost_Components'!$A$2:$A$28,0)),"")</f>
      </c>
      <c r="U1266" s="89" t="str">
        <f>IFERROR(INDEX('Cost_Components'!$Q$2:$Q$28,MATCH(E1266,'Cost_Components'!$A$2:$A$28,0)),"")</f>
      </c>
      <c r="V1266" s="90" t="str">
        <f>1/(1+'Calculation_Assumptions'!$B$5)^(B1266-'Calculation_Assumptions'!$B$2)</f>
      </c>
      <c r="W1266" s="91" t="str">
        <f>Q1266*V1266</f>
      </c>
      <c r="X1266" s="92" t="str">
        <f>R1266*V1266</f>
      </c>
      <c r="Y1266" s="93" t="str">
        <f>S1266*V1266</f>
      </c>
      <c r="Z1266" s="94" t="str">
        <f>IFERROR(INDEX('Cost_Components'!$T$2:$T$28,MATCH(E1266,'Cost_Components'!$A$2:$A$28,0)),"")</f>
      </c>
      <c r="AA1266" s="95" t="str">
        <f>IFERROR(INDEX('Cost_Components'!$U$2:$U$28,MATCH(E1266,'Cost_Components'!$A$2:$A$28,0)),"")</f>
      </c>
      <c r="AB1266" s="96" t="str">
        <f>IFERROR(INDEX('Cost_Components'!$V$2:$V$28,MATCH(E1266,'Cost_Components'!$A$2:$A$28,0)),"")</f>
      </c>
      <c r="AC1266" s="97" t="str">
        <f>IFERROR(INDEX('Cost_Components'!$M$2:$M$28,MATCH(E1266,'Cost_Components'!$A$2:$A$28,0)),"")</f>
      </c>
      <c r="AD1266" s="98" t="str">
        <f>IFERROR(INDEX('Cost_Components'!$N$2:$N$28,MATCH(E1266,'Cost_Components'!$A$2:$A$28,0)),"")</f>
      </c>
      <c r="AE1266" s="34" t="str">
        <f>IFERROR(INDEX('Cost_Components'!$O$2:$O$28,MATCH(E1266,'Cost_Components'!$A$2:$A$28,0)),"")</f>
      </c>
      <c r="AF1266" s="99" t="n">
        <v>401770.953414343</v>
      </c>
      <c r="AG1266" s="100" t="n">
        <v>458266.588196287</v>
      </c>
      <c r="AH1266" s="101" t="str">
        <f>IF(H1266="shared-count-once",COUNTIFS($A$2:$A$1405,A1266,$B$2:$B$1405,B1266,$E$2:$E$1405,E1266),1)</f>
      </c>
      <c r="AI1266" s="102" t="n">
        <v>315525215.312548</v>
      </c>
      <c r="AJ1266" s="103" t="str">
        <f>IF(AI1266=0,"",Q1266/AI1266)</f>
      </c>
      <c r="AK1266" s="104" t="str">
        <f>IF(AI1266=0,"",R1266/AI1266)</f>
      </c>
      <c r="AL1266" s="105" t="str">
        <f>IF(AI1266=0,"",S1266/AI1266)</f>
      </c>
      <c r="AM1266" s="106" t="str">
        <f>IF(AI1266=0,"",Y1266/AI1266)</f>
      </c>
    </row>
    <row r="1267">
      <c r="A1267" t="s">
        <v>115</v>
      </c>
      <c r="B1267" s="73" t="n">
        <v>2042</v>
      </c>
      <c r="C1267" t="s">
        <v>256</v>
      </c>
      <c r="D1267" t="s">
        <v>229</v>
      </c>
      <c r="E1267" s="74" t="s">
        <v>351</v>
      </c>
      <c r="F1267" s="75" t="s">
        <v>352</v>
      </c>
      <c r="G1267" s="76" t="s">
        <v>260</v>
      </c>
      <c r="H1267" s="77" t="s">
        <v>240</v>
      </c>
      <c r="I1267" s="78" t="s">
        <v>215</v>
      </c>
      <c r="J1267" s="79" t="str">
        <f>IFERROR(INDEX('Cost_Components'!$K$2:$K$28,MATCH(E1267,'Cost_Components'!$A$2:$A$28,0)),"")</f>
      </c>
      <c r="K1267" s="80" t="str">
        <f>IF(OR(L1267="",Z1267="",AA1267="",AB1267=""),"",IF(B1267&lt;AA1267,L1267,IF(B1267&gt;AB1267,Z1267,L1267+(Z1267-L1267)*MIN(MAX((B1267-AA1267+1)/MAX(AB1267-AA1267+1,1),0),1))))</f>
      </c>
      <c r="L1267" s="81" t="str">
        <f>IFERROR(INDEX('Cost_Components'!$S$2:$S$28,MATCH(E1267,'Cost_Components'!$A$2:$A$28,0)),"")</f>
      </c>
      <c r="M1267" s="82" t="str">
        <f>IFERROR(INDEX('Cost_Components'!$L$2:$L$28,MATCH(E1267,'Cost_Components'!$A$2:$A$28,0)),"")</f>
      </c>
      <c r="N1267" s="83" t="str">
        <f>IFERROR(INDEX('Cost_Components'!$P$2:$P$28,MATCH(E1267,'Cost_Components'!$A$2:$A$28,0)),"")</f>
      </c>
      <c r="O1267" s="84" t="str">
        <f>AF1267*J1267</f>
      </c>
      <c r="P1267" s="85" t="str">
        <f>AG1267*J1267</f>
      </c>
      <c r="Q1267" s="86" t="str">
        <f>P1267*L1267*M1267*N1267</f>
      </c>
      <c r="R1267" s="87" t="str">
        <f>O1267*K1267*M1267*N1267</f>
      </c>
      <c r="S1267" s="88" t="str">
        <f>R1267-Q1267</f>
      </c>
      <c r="T1267" s="34" t="str">
        <f>IFERROR(INDEX('Cost_Components'!$R$2:$R$28,MATCH(E1267,'Cost_Components'!$A$2:$A$28,0)),"")</f>
      </c>
      <c r="U1267" s="89" t="str">
        <f>IFERROR(INDEX('Cost_Components'!$Q$2:$Q$28,MATCH(E1267,'Cost_Components'!$A$2:$A$28,0)),"")</f>
      </c>
      <c r="V1267" s="90" t="str">
        <f>1/(1+'Calculation_Assumptions'!$B$5)^(B1267-'Calculation_Assumptions'!$B$2)</f>
      </c>
      <c r="W1267" s="91" t="str">
        <f>Q1267*V1267</f>
      </c>
      <c r="X1267" s="92" t="str">
        <f>R1267*V1267</f>
      </c>
      <c r="Y1267" s="93" t="str">
        <f>S1267*V1267</f>
      </c>
      <c r="Z1267" s="94" t="str">
        <f>IFERROR(INDEX('Cost_Components'!$T$2:$T$28,MATCH(E1267,'Cost_Components'!$A$2:$A$28,0)),"")</f>
      </c>
      <c r="AA1267" s="95" t="str">
        <f>IFERROR(INDEX('Cost_Components'!$U$2:$U$28,MATCH(E1267,'Cost_Components'!$A$2:$A$28,0)),"")</f>
      </c>
      <c r="AB1267" s="96" t="str">
        <f>IFERROR(INDEX('Cost_Components'!$V$2:$V$28,MATCH(E1267,'Cost_Components'!$A$2:$A$28,0)),"")</f>
      </c>
      <c r="AC1267" s="97" t="str">
        <f>IFERROR(INDEX('Cost_Components'!$M$2:$M$28,MATCH(E1267,'Cost_Components'!$A$2:$A$28,0)),"")</f>
      </c>
      <c r="AD1267" s="98" t="str">
        <f>IFERROR(INDEX('Cost_Components'!$N$2:$N$28,MATCH(E1267,'Cost_Components'!$A$2:$A$28,0)),"")</f>
      </c>
      <c r="AE1267" s="34" t="str">
        <f>IFERROR(INDEX('Cost_Components'!$O$2:$O$28,MATCH(E1267,'Cost_Components'!$A$2:$A$28,0)),"")</f>
      </c>
      <c r="AF1267" s="99" t="n">
        <v>406148.539073274</v>
      </c>
      <c r="AG1267" s="100" t="n">
        <v>466338.36562255</v>
      </c>
      <c r="AH1267" s="101" t="str">
        <f>IF(H1267="shared-count-once",COUNTIFS($A$2:$A$1405,A1267,$B$2:$B$1405,B1267,$E$2:$E$1405,E1267),1)</f>
      </c>
      <c r="AI1267" s="102" t="n">
        <v>316707694.211882</v>
      </c>
      <c r="AJ1267" s="103" t="str">
        <f>IF(AI1267=0,"",Q1267/AI1267)</f>
      </c>
      <c r="AK1267" s="104" t="str">
        <f>IF(AI1267=0,"",R1267/AI1267)</f>
      </c>
      <c r="AL1267" s="105" t="str">
        <f>IF(AI1267=0,"",S1267/AI1267)</f>
      </c>
      <c r="AM1267" s="106" t="str">
        <f>IF(AI1267=0,"",Y1267/AI1267)</f>
      </c>
    </row>
    <row r="1268">
      <c r="A1268" t="s">
        <v>115</v>
      </c>
      <c r="B1268" s="73" t="n">
        <v>2043</v>
      </c>
      <c r="C1268" t="s">
        <v>256</v>
      </c>
      <c r="D1268" t="s">
        <v>229</v>
      </c>
      <c r="E1268" s="74" t="s">
        <v>351</v>
      </c>
      <c r="F1268" s="75" t="s">
        <v>352</v>
      </c>
      <c r="G1268" s="76" t="s">
        <v>260</v>
      </c>
      <c r="H1268" s="77" t="s">
        <v>240</v>
      </c>
      <c r="I1268" s="78" t="s">
        <v>215</v>
      </c>
      <c r="J1268" s="79" t="str">
        <f>IFERROR(INDEX('Cost_Components'!$K$2:$K$28,MATCH(E1268,'Cost_Components'!$A$2:$A$28,0)),"")</f>
      </c>
      <c r="K1268" s="80" t="str">
        <f>IF(OR(L1268="",Z1268="",AA1268="",AB1268=""),"",IF(B1268&lt;AA1268,L1268,IF(B1268&gt;AB1268,Z1268,L1268+(Z1268-L1268)*MIN(MAX((B1268-AA1268+1)/MAX(AB1268-AA1268+1,1),0),1))))</f>
      </c>
      <c r="L1268" s="81" t="str">
        <f>IFERROR(INDEX('Cost_Components'!$S$2:$S$28,MATCH(E1268,'Cost_Components'!$A$2:$A$28,0)),"")</f>
      </c>
      <c r="M1268" s="82" t="str">
        <f>IFERROR(INDEX('Cost_Components'!$L$2:$L$28,MATCH(E1268,'Cost_Components'!$A$2:$A$28,0)),"")</f>
      </c>
      <c r="N1268" s="83" t="str">
        <f>IFERROR(INDEX('Cost_Components'!$P$2:$P$28,MATCH(E1268,'Cost_Components'!$A$2:$A$28,0)),"")</f>
      </c>
      <c r="O1268" s="84" t="str">
        <f>AF1268*J1268</f>
      </c>
      <c r="P1268" s="85" t="str">
        <f>AG1268*J1268</f>
      </c>
      <c r="Q1268" s="86" t="str">
        <f>P1268*L1268*M1268*N1268</f>
      </c>
      <c r="R1268" s="87" t="str">
        <f>O1268*K1268*M1268*N1268</f>
      </c>
      <c r="S1268" s="88" t="str">
        <f>R1268-Q1268</f>
      </c>
      <c r="T1268" s="34" t="str">
        <f>IFERROR(INDEX('Cost_Components'!$R$2:$R$28,MATCH(E1268,'Cost_Components'!$A$2:$A$28,0)),"")</f>
      </c>
      <c r="U1268" s="89" t="str">
        <f>IFERROR(INDEX('Cost_Components'!$Q$2:$Q$28,MATCH(E1268,'Cost_Components'!$A$2:$A$28,0)),"")</f>
      </c>
      <c r="V1268" s="90" t="str">
        <f>1/(1+'Calculation_Assumptions'!$B$5)^(B1268-'Calculation_Assumptions'!$B$2)</f>
      </c>
      <c r="W1268" s="91" t="str">
        <f>Q1268*V1268</f>
      </c>
      <c r="X1268" s="92" t="str">
        <f>R1268*V1268</f>
      </c>
      <c r="Y1268" s="93" t="str">
        <f>S1268*V1268</f>
      </c>
      <c r="Z1268" s="94" t="str">
        <f>IFERROR(INDEX('Cost_Components'!$T$2:$T$28,MATCH(E1268,'Cost_Components'!$A$2:$A$28,0)),"")</f>
      </c>
      <c r="AA1268" s="95" t="str">
        <f>IFERROR(INDEX('Cost_Components'!$U$2:$U$28,MATCH(E1268,'Cost_Components'!$A$2:$A$28,0)),"")</f>
      </c>
      <c r="AB1268" s="96" t="str">
        <f>IFERROR(INDEX('Cost_Components'!$V$2:$V$28,MATCH(E1268,'Cost_Components'!$A$2:$A$28,0)),"")</f>
      </c>
      <c r="AC1268" s="97" t="str">
        <f>IFERROR(INDEX('Cost_Components'!$M$2:$M$28,MATCH(E1268,'Cost_Components'!$A$2:$A$28,0)),"")</f>
      </c>
      <c r="AD1268" s="98" t="str">
        <f>IFERROR(INDEX('Cost_Components'!$N$2:$N$28,MATCH(E1268,'Cost_Components'!$A$2:$A$28,0)),"")</f>
      </c>
      <c r="AE1268" s="34" t="str">
        <f>IFERROR(INDEX('Cost_Components'!$O$2:$O$28,MATCH(E1268,'Cost_Components'!$A$2:$A$28,0)),"")</f>
      </c>
      <c r="AF1268" s="99" t="n">
        <v>412136.514357951</v>
      </c>
      <c r="AG1268" s="100" t="n">
        <v>476397.371352561</v>
      </c>
      <c r="AH1268" s="101" t="str">
        <f>IF(H1268="shared-count-once",COUNTIFS($A$2:$A$1405,A1268,$B$2:$B$1405,B1268,$E$2:$E$1405,E1268),1)</f>
      </c>
      <c r="AI1268" s="102" t="n">
        <v>317814114.067152</v>
      </c>
      <c r="AJ1268" s="103" t="str">
        <f>IF(AI1268=0,"",Q1268/AI1268)</f>
      </c>
      <c r="AK1268" s="104" t="str">
        <f>IF(AI1268=0,"",R1268/AI1268)</f>
      </c>
      <c r="AL1268" s="105" t="str">
        <f>IF(AI1268=0,"",S1268/AI1268)</f>
      </c>
      <c r="AM1268" s="106" t="str">
        <f>IF(AI1268=0,"",Y1268/AI1268)</f>
      </c>
    </row>
    <row r="1269">
      <c r="A1269" t="s">
        <v>115</v>
      </c>
      <c r="B1269" s="73" t="n">
        <v>2044</v>
      </c>
      <c r="C1269" t="s">
        <v>256</v>
      </c>
      <c r="D1269" t="s">
        <v>229</v>
      </c>
      <c r="E1269" s="74" t="s">
        <v>351</v>
      </c>
      <c r="F1269" s="75" t="s">
        <v>352</v>
      </c>
      <c r="G1269" s="76" t="s">
        <v>260</v>
      </c>
      <c r="H1269" s="77" t="s">
        <v>240</v>
      </c>
      <c r="I1269" s="78" t="s">
        <v>215</v>
      </c>
      <c r="J1269" s="79" t="str">
        <f>IFERROR(INDEX('Cost_Components'!$K$2:$K$28,MATCH(E1269,'Cost_Components'!$A$2:$A$28,0)),"")</f>
      </c>
      <c r="K1269" s="80" t="str">
        <f>IF(OR(L1269="",Z1269="",AA1269="",AB1269=""),"",IF(B1269&lt;AA1269,L1269,IF(B1269&gt;AB1269,Z1269,L1269+(Z1269-L1269)*MIN(MAX((B1269-AA1269+1)/MAX(AB1269-AA1269+1,1),0),1))))</f>
      </c>
      <c r="L1269" s="81" t="str">
        <f>IFERROR(INDEX('Cost_Components'!$S$2:$S$28,MATCH(E1269,'Cost_Components'!$A$2:$A$28,0)),"")</f>
      </c>
      <c r="M1269" s="82" t="str">
        <f>IFERROR(INDEX('Cost_Components'!$L$2:$L$28,MATCH(E1269,'Cost_Components'!$A$2:$A$28,0)),"")</f>
      </c>
      <c r="N1269" s="83" t="str">
        <f>IFERROR(INDEX('Cost_Components'!$P$2:$P$28,MATCH(E1269,'Cost_Components'!$A$2:$A$28,0)),"")</f>
      </c>
      <c r="O1269" s="84" t="str">
        <f>AF1269*J1269</f>
      </c>
      <c r="P1269" s="85" t="str">
        <f>AG1269*J1269</f>
      </c>
      <c r="Q1269" s="86" t="str">
        <f>P1269*L1269*M1269*N1269</f>
      </c>
      <c r="R1269" s="87" t="str">
        <f>O1269*K1269*M1269*N1269</f>
      </c>
      <c r="S1269" s="88" t="str">
        <f>R1269-Q1269</f>
      </c>
      <c r="T1269" s="34" t="str">
        <f>IFERROR(INDEX('Cost_Components'!$R$2:$R$28,MATCH(E1269,'Cost_Components'!$A$2:$A$28,0)),"")</f>
      </c>
      <c r="U1269" s="89" t="str">
        <f>IFERROR(INDEX('Cost_Components'!$Q$2:$Q$28,MATCH(E1269,'Cost_Components'!$A$2:$A$28,0)),"")</f>
      </c>
      <c r="V1269" s="90" t="str">
        <f>1/(1+'Calculation_Assumptions'!$B$5)^(B1269-'Calculation_Assumptions'!$B$2)</f>
      </c>
      <c r="W1269" s="91" t="str">
        <f>Q1269*V1269</f>
      </c>
      <c r="X1269" s="92" t="str">
        <f>R1269*V1269</f>
      </c>
      <c r="Y1269" s="93" t="str">
        <f>S1269*V1269</f>
      </c>
      <c r="Z1269" s="94" t="str">
        <f>IFERROR(INDEX('Cost_Components'!$T$2:$T$28,MATCH(E1269,'Cost_Components'!$A$2:$A$28,0)),"")</f>
      </c>
      <c r="AA1269" s="95" t="str">
        <f>IFERROR(INDEX('Cost_Components'!$U$2:$U$28,MATCH(E1269,'Cost_Components'!$A$2:$A$28,0)),"")</f>
      </c>
      <c r="AB1269" s="96" t="str">
        <f>IFERROR(INDEX('Cost_Components'!$V$2:$V$28,MATCH(E1269,'Cost_Components'!$A$2:$A$28,0)),"")</f>
      </c>
      <c r="AC1269" s="97" t="str">
        <f>IFERROR(INDEX('Cost_Components'!$M$2:$M$28,MATCH(E1269,'Cost_Components'!$A$2:$A$28,0)),"")</f>
      </c>
      <c r="AD1269" s="98" t="str">
        <f>IFERROR(INDEX('Cost_Components'!$N$2:$N$28,MATCH(E1269,'Cost_Components'!$A$2:$A$28,0)),"")</f>
      </c>
      <c r="AE1269" s="34" t="str">
        <f>IFERROR(INDEX('Cost_Components'!$O$2:$O$28,MATCH(E1269,'Cost_Components'!$A$2:$A$28,0)),"")</f>
      </c>
      <c r="AF1269" s="99" t="n">
        <v>415615.268080304</v>
      </c>
      <c r="AG1269" s="100" t="n">
        <v>483521.740001371</v>
      </c>
      <c r="AH1269" s="101" t="str">
        <f>IF(H1269="shared-count-once",COUNTIFS($A$2:$A$1405,A1269,$B$2:$B$1405,B1269,$E$2:$E$1405,E1269),1)</f>
      </c>
      <c r="AI1269" s="102" t="n">
        <v>318840890.732156</v>
      </c>
      <c r="AJ1269" s="103" t="str">
        <f>IF(AI1269=0,"",Q1269/AI1269)</f>
      </c>
      <c r="AK1269" s="104" t="str">
        <f>IF(AI1269=0,"",R1269/AI1269)</f>
      </c>
      <c r="AL1269" s="105" t="str">
        <f>IF(AI1269=0,"",S1269/AI1269)</f>
      </c>
      <c r="AM1269" s="106" t="str">
        <f>IF(AI1269=0,"",Y1269/AI1269)</f>
      </c>
    </row>
    <row r="1270">
      <c r="A1270" t="s">
        <v>115</v>
      </c>
      <c r="B1270" s="73" t="n">
        <v>2045</v>
      </c>
      <c r="C1270" t="s">
        <v>256</v>
      </c>
      <c r="D1270" t="s">
        <v>229</v>
      </c>
      <c r="E1270" s="74" t="s">
        <v>351</v>
      </c>
      <c r="F1270" s="75" t="s">
        <v>352</v>
      </c>
      <c r="G1270" s="76" t="s">
        <v>260</v>
      </c>
      <c r="H1270" s="77" t="s">
        <v>240</v>
      </c>
      <c r="I1270" s="78" t="s">
        <v>215</v>
      </c>
      <c r="J1270" s="79" t="str">
        <f>IFERROR(INDEX('Cost_Components'!$K$2:$K$28,MATCH(E1270,'Cost_Components'!$A$2:$A$28,0)),"")</f>
      </c>
      <c r="K1270" s="80" t="str">
        <f>IF(OR(L1270="",Z1270="",AA1270="",AB1270=""),"",IF(B1270&lt;AA1270,L1270,IF(B1270&gt;AB1270,Z1270,L1270+(Z1270-L1270)*MIN(MAX((B1270-AA1270+1)/MAX(AB1270-AA1270+1,1),0),1))))</f>
      </c>
      <c r="L1270" s="81" t="str">
        <f>IFERROR(INDEX('Cost_Components'!$S$2:$S$28,MATCH(E1270,'Cost_Components'!$A$2:$A$28,0)),"")</f>
      </c>
      <c r="M1270" s="82" t="str">
        <f>IFERROR(INDEX('Cost_Components'!$L$2:$L$28,MATCH(E1270,'Cost_Components'!$A$2:$A$28,0)),"")</f>
      </c>
      <c r="N1270" s="83" t="str">
        <f>IFERROR(INDEX('Cost_Components'!$P$2:$P$28,MATCH(E1270,'Cost_Components'!$A$2:$A$28,0)),"")</f>
      </c>
      <c r="O1270" s="84" t="str">
        <f>AF1270*J1270</f>
      </c>
      <c r="P1270" s="85" t="str">
        <f>AG1270*J1270</f>
      </c>
      <c r="Q1270" s="86" t="str">
        <f>P1270*L1270*M1270*N1270</f>
      </c>
      <c r="R1270" s="87" t="str">
        <f>O1270*K1270*M1270*N1270</f>
      </c>
      <c r="S1270" s="88" t="str">
        <f>R1270-Q1270</f>
      </c>
      <c r="T1270" s="34" t="str">
        <f>IFERROR(INDEX('Cost_Components'!$R$2:$R$28,MATCH(E1270,'Cost_Components'!$A$2:$A$28,0)),"")</f>
      </c>
      <c r="U1270" s="89" t="str">
        <f>IFERROR(INDEX('Cost_Components'!$Q$2:$Q$28,MATCH(E1270,'Cost_Components'!$A$2:$A$28,0)),"")</f>
      </c>
      <c r="V1270" s="90" t="str">
        <f>1/(1+'Calculation_Assumptions'!$B$5)^(B1270-'Calculation_Assumptions'!$B$2)</f>
      </c>
      <c r="W1270" s="91" t="str">
        <f>Q1270*V1270</f>
      </c>
      <c r="X1270" s="92" t="str">
        <f>R1270*V1270</f>
      </c>
      <c r="Y1270" s="93" t="str">
        <f>S1270*V1270</f>
      </c>
      <c r="Z1270" s="94" t="str">
        <f>IFERROR(INDEX('Cost_Components'!$T$2:$T$28,MATCH(E1270,'Cost_Components'!$A$2:$A$28,0)),"")</f>
      </c>
      <c r="AA1270" s="95" t="str">
        <f>IFERROR(INDEX('Cost_Components'!$U$2:$U$28,MATCH(E1270,'Cost_Components'!$A$2:$A$28,0)),"")</f>
      </c>
      <c r="AB1270" s="96" t="str">
        <f>IFERROR(INDEX('Cost_Components'!$V$2:$V$28,MATCH(E1270,'Cost_Components'!$A$2:$A$28,0)),"")</f>
      </c>
      <c r="AC1270" s="97" t="str">
        <f>IFERROR(INDEX('Cost_Components'!$M$2:$M$28,MATCH(E1270,'Cost_Components'!$A$2:$A$28,0)),"")</f>
      </c>
      <c r="AD1270" s="98" t="str">
        <f>IFERROR(INDEX('Cost_Components'!$N$2:$N$28,MATCH(E1270,'Cost_Components'!$A$2:$A$28,0)),"")</f>
      </c>
      <c r="AE1270" s="34" t="str">
        <f>IFERROR(INDEX('Cost_Components'!$O$2:$O$28,MATCH(E1270,'Cost_Components'!$A$2:$A$28,0)),"")</f>
      </c>
      <c r="AF1270" s="99" t="n">
        <v>418766.43271901</v>
      </c>
      <c r="AG1270" s="100" t="n">
        <v>490184.769684506</v>
      </c>
      <c r="AH1270" s="101" t="str">
        <f>IF(H1270="shared-count-once",COUNTIFS($A$2:$A$1405,A1270,$B$2:$B$1405,B1270,$E$2:$E$1405,E1270),1)</f>
      </c>
      <c r="AI1270" s="102" t="n">
        <v>319784682.33108</v>
      </c>
      <c r="AJ1270" s="103" t="str">
        <f>IF(AI1270=0,"",Q1270/AI1270)</f>
      </c>
      <c r="AK1270" s="104" t="str">
        <f>IF(AI1270=0,"",R1270/AI1270)</f>
      </c>
      <c r="AL1270" s="105" t="str">
        <f>IF(AI1270=0,"",S1270/AI1270)</f>
      </c>
      <c r="AM1270" s="106" t="str">
        <f>IF(AI1270=0,"",Y1270/AI1270)</f>
      </c>
    </row>
    <row r="1271">
      <c r="A1271" t="s">
        <v>115</v>
      </c>
      <c r="B1271" s="73" t="n">
        <v>2046</v>
      </c>
      <c r="C1271" t="s">
        <v>256</v>
      </c>
      <c r="D1271" t="s">
        <v>229</v>
      </c>
      <c r="E1271" s="74" t="s">
        <v>351</v>
      </c>
      <c r="F1271" s="75" t="s">
        <v>352</v>
      </c>
      <c r="G1271" s="76" t="s">
        <v>260</v>
      </c>
      <c r="H1271" s="77" t="s">
        <v>240</v>
      </c>
      <c r="I1271" s="78" t="s">
        <v>215</v>
      </c>
      <c r="J1271" s="79" t="str">
        <f>IFERROR(INDEX('Cost_Components'!$K$2:$K$28,MATCH(E1271,'Cost_Components'!$A$2:$A$28,0)),"")</f>
      </c>
      <c r="K1271" s="80" t="str">
        <f>IF(OR(L1271="",Z1271="",AA1271="",AB1271=""),"",IF(B1271&lt;AA1271,L1271,IF(B1271&gt;AB1271,Z1271,L1271+(Z1271-L1271)*MIN(MAX((B1271-AA1271+1)/MAX(AB1271-AA1271+1,1),0),1))))</f>
      </c>
      <c r="L1271" s="81" t="str">
        <f>IFERROR(INDEX('Cost_Components'!$S$2:$S$28,MATCH(E1271,'Cost_Components'!$A$2:$A$28,0)),"")</f>
      </c>
      <c r="M1271" s="82" t="str">
        <f>IFERROR(INDEX('Cost_Components'!$L$2:$L$28,MATCH(E1271,'Cost_Components'!$A$2:$A$28,0)),"")</f>
      </c>
      <c r="N1271" s="83" t="str">
        <f>IFERROR(INDEX('Cost_Components'!$P$2:$P$28,MATCH(E1271,'Cost_Components'!$A$2:$A$28,0)),"")</f>
      </c>
      <c r="O1271" s="84" t="str">
        <f>AF1271*J1271</f>
      </c>
      <c r="P1271" s="85" t="str">
        <f>AG1271*J1271</f>
      </c>
      <c r="Q1271" s="86" t="str">
        <f>P1271*L1271*M1271*N1271</f>
      </c>
      <c r="R1271" s="87" t="str">
        <f>O1271*K1271*M1271*N1271</f>
      </c>
      <c r="S1271" s="88" t="str">
        <f>R1271-Q1271</f>
      </c>
      <c r="T1271" s="34" t="str">
        <f>IFERROR(INDEX('Cost_Components'!$R$2:$R$28,MATCH(E1271,'Cost_Components'!$A$2:$A$28,0)),"")</f>
      </c>
      <c r="U1271" s="89" t="str">
        <f>IFERROR(INDEX('Cost_Components'!$Q$2:$Q$28,MATCH(E1271,'Cost_Components'!$A$2:$A$28,0)),"")</f>
      </c>
      <c r="V1271" s="90" t="str">
        <f>1/(1+'Calculation_Assumptions'!$B$5)^(B1271-'Calculation_Assumptions'!$B$2)</f>
      </c>
      <c r="W1271" s="91" t="str">
        <f>Q1271*V1271</f>
      </c>
      <c r="X1271" s="92" t="str">
        <f>R1271*V1271</f>
      </c>
      <c r="Y1271" s="93" t="str">
        <f>S1271*V1271</f>
      </c>
      <c r="Z1271" s="94" t="str">
        <f>IFERROR(INDEX('Cost_Components'!$T$2:$T$28,MATCH(E1271,'Cost_Components'!$A$2:$A$28,0)),"")</f>
      </c>
      <c r="AA1271" s="95" t="str">
        <f>IFERROR(INDEX('Cost_Components'!$U$2:$U$28,MATCH(E1271,'Cost_Components'!$A$2:$A$28,0)),"")</f>
      </c>
      <c r="AB1271" s="96" t="str">
        <f>IFERROR(INDEX('Cost_Components'!$V$2:$V$28,MATCH(E1271,'Cost_Components'!$A$2:$A$28,0)),"")</f>
      </c>
      <c r="AC1271" s="97" t="str">
        <f>IFERROR(INDEX('Cost_Components'!$M$2:$M$28,MATCH(E1271,'Cost_Components'!$A$2:$A$28,0)),"")</f>
      </c>
      <c r="AD1271" s="98" t="str">
        <f>IFERROR(INDEX('Cost_Components'!$N$2:$N$28,MATCH(E1271,'Cost_Components'!$A$2:$A$28,0)),"")</f>
      </c>
      <c r="AE1271" s="34" t="str">
        <f>IFERROR(INDEX('Cost_Components'!$O$2:$O$28,MATCH(E1271,'Cost_Components'!$A$2:$A$28,0)),"")</f>
      </c>
      <c r="AF1271" s="99" t="n">
        <v>422512.485762297</v>
      </c>
      <c r="AG1271" s="100" t="n">
        <v>497592.401932076</v>
      </c>
      <c r="AH1271" s="101" t="str">
        <f>IF(H1271="shared-count-once",COUNTIFS($A$2:$A$1405,A1271,$B$2:$B$1405,B1271,$E$2:$E$1405,E1271),1)</f>
      </c>
      <c r="AI1271" s="102" t="n">
        <v>320645615.981408</v>
      </c>
      <c r="AJ1271" s="103" t="str">
        <f>IF(AI1271=0,"",Q1271/AI1271)</f>
      </c>
      <c r="AK1271" s="104" t="str">
        <f>IF(AI1271=0,"",R1271/AI1271)</f>
      </c>
      <c r="AL1271" s="105" t="str">
        <f>IF(AI1271=0,"",S1271/AI1271)</f>
      </c>
      <c r="AM1271" s="106" t="str">
        <f>IF(AI1271=0,"",Y1271/AI1271)</f>
      </c>
    </row>
    <row r="1272">
      <c r="A1272" t="s">
        <v>115</v>
      </c>
      <c r="B1272" s="73" t="n">
        <v>2047</v>
      </c>
      <c r="C1272" t="s">
        <v>256</v>
      </c>
      <c r="D1272" t="s">
        <v>229</v>
      </c>
      <c r="E1272" s="74" t="s">
        <v>351</v>
      </c>
      <c r="F1272" s="75" t="s">
        <v>352</v>
      </c>
      <c r="G1272" s="76" t="s">
        <v>260</v>
      </c>
      <c r="H1272" s="77" t="s">
        <v>240</v>
      </c>
      <c r="I1272" s="78" t="s">
        <v>215</v>
      </c>
      <c r="J1272" s="79" t="str">
        <f>IFERROR(INDEX('Cost_Components'!$K$2:$K$28,MATCH(E1272,'Cost_Components'!$A$2:$A$28,0)),"")</f>
      </c>
      <c r="K1272" s="80" t="str">
        <f>IF(OR(L1272="",Z1272="",AA1272="",AB1272=""),"",IF(B1272&lt;AA1272,L1272,IF(B1272&gt;AB1272,Z1272,L1272+(Z1272-L1272)*MIN(MAX((B1272-AA1272+1)/MAX(AB1272-AA1272+1,1),0),1))))</f>
      </c>
      <c r="L1272" s="81" t="str">
        <f>IFERROR(INDEX('Cost_Components'!$S$2:$S$28,MATCH(E1272,'Cost_Components'!$A$2:$A$28,0)),"")</f>
      </c>
      <c r="M1272" s="82" t="str">
        <f>IFERROR(INDEX('Cost_Components'!$L$2:$L$28,MATCH(E1272,'Cost_Components'!$A$2:$A$28,0)),"")</f>
      </c>
      <c r="N1272" s="83" t="str">
        <f>IFERROR(INDEX('Cost_Components'!$P$2:$P$28,MATCH(E1272,'Cost_Components'!$A$2:$A$28,0)),"")</f>
      </c>
      <c r="O1272" s="84" t="str">
        <f>AF1272*J1272</f>
      </c>
      <c r="P1272" s="85" t="str">
        <f>AG1272*J1272</f>
      </c>
      <c r="Q1272" s="86" t="str">
        <f>P1272*L1272*M1272*N1272</f>
      </c>
      <c r="R1272" s="87" t="str">
        <f>O1272*K1272*M1272*N1272</f>
      </c>
      <c r="S1272" s="88" t="str">
        <f>R1272-Q1272</f>
      </c>
      <c r="T1272" s="34" t="str">
        <f>IFERROR(INDEX('Cost_Components'!$R$2:$R$28,MATCH(E1272,'Cost_Components'!$A$2:$A$28,0)),"")</f>
      </c>
      <c r="U1272" s="89" t="str">
        <f>IFERROR(INDEX('Cost_Components'!$Q$2:$Q$28,MATCH(E1272,'Cost_Components'!$A$2:$A$28,0)),"")</f>
      </c>
      <c r="V1272" s="90" t="str">
        <f>1/(1+'Calculation_Assumptions'!$B$5)^(B1272-'Calculation_Assumptions'!$B$2)</f>
      </c>
      <c r="W1272" s="91" t="str">
        <f>Q1272*V1272</f>
      </c>
      <c r="X1272" s="92" t="str">
        <f>R1272*V1272</f>
      </c>
      <c r="Y1272" s="93" t="str">
        <f>S1272*V1272</f>
      </c>
      <c r="Z1272" s="94" t="str">
        <f>IFERROR(INDEX('Cost_Components'!$T$2:$T$28,MATCH(E1272,'Cost_Components'!$A$2:$A$28,0)),"")</f>
      </c>
      <c r="AA1272" s="95" t="str">
        <f>IFERROR(INDEX('Cost_Components'!$U$2:$U$28,MATCH(E1272,'Cost_Components'!$A$2:$A$28,0)),"")</f>
      </c>
      <c r="AB1272" s="96" t="str">
        <f>IFERROR(INDEX('Cost_Components'!$V$2:$V$28,MATCH(E1272,'Cost_Components'!$A$2:$A$28,0)),"")</f>
      </c>
      <c r="AC1272" s="97" t="str">
        <f>IFERROR(INDEX('Cost_Components'!$M$2:$M$28,MATCH(E1272,'Cost_Components'!$A$2:$A$28,0)),"")</f>
      </c>
      <c r="AD1272" s="98" t="str">
        <f>IFERROR(INDEX('Cost_Components'!$N$2:$N$28,MATCH(E1272,'Cost_Components'!$A$2:$A$28,0)),"")</f>
      </c>
      <c r="AE1272" s="34" t="str">
        <f>IFERROR(INDEX('Cost_Components'!$O$2:$O$28,MATCH(E1272,'Cost_Components'!$A$2:$A$28,0)),"")</f>
      </c>
      <c r="AF1272" s="99" t="n">
        <v>425912.31074928</v>
      </c>
      <c r="AG1272" s="100" t="n">
        <v>504684.317339513</v>
      </c>
      <c r="AH1272" s="101" t="str">
        <f>IF(H1272="shared-count-once",COUNTIFS($A$2:$A$1405,A1272,$B$2:$B$1405,B1272,$E$2:$E$1405,E1272),1)</f>
      </c>
      <c r="AI1272" s="102" t="n">
        <v>321429520.522875</v>
      </c>
      <c r="AJ1272" s="103" t="str">
        <f>IF(AI1272=0,"",Q1272/AI1272)</f>
      </c>
      <c r="AK1272" s="104" t="str">
        <f>IF(AI1272=0,"",R1272/AI1272)</f>
      </c>
      <c r="AL1272" s="105" t="str">
        <f>IF(AI1272=0,"",S1272/AI1272)</f>
      </c>
      <c r="AM1272" s="106" t="str">
        <f>IF(AI1272=0,"",Y1272/AI1272)</f>
      </c>
    </row>
    <row r="1273">
      <c r="A1273" t="s">
        <v>115</v>
      </c>
      <c r="B1273" s="73" t="n">
        <v>2048</v>
      </c>
      <c r="C1273" t="s">
        <v>256</v>
      </c>
      <c r="D1273" t="s">
        <v>229</v>
      </c>
      <c r="E1273" s="74" t="s">
        <v>351</v>
      </c>
      <c r="F1273" s="75" t="s">
        <v>352</v>
      </c>
      <c r="G1273" s="76" t="s">
        <v>260</v>
      </c>
      <c r="H1273" s="77" t="s">
        <v>240</v>
      </c>
      <c r="I1273" s="78" t="s">
        <v>215</v>
      </c>
      <c r="J1273" s="79" t="str">
        <f>IFERROR(INDEX('Cost_Components'!$K$2:$K$28,MATCH(E1273,'Cost_Components'!$A$2:$A$28,0)),"")</f>
      </c>
      <c r="K1273" s="80" t="str">
        <f>IF(OR(L1273="",Z1273="",AA1273="",AB1273=""),"",IF(B1273&lt;AA1273,L1273,IF(B1273&gt;AB1273,Z1273,L1273+(Z1273-L1273)*MIN(MAX((B1273-AA1273+1)/MAX(AB1273-AA1273+1,1),0),1))))</f>
      </c>
      <c r="L1273" s="81" t="str">
        <f>IFERROR(INDEX('Cost_Components'!$S$2:$S$28,MATCH(E1273,'Cost_Components'!$A$2:$A$28,0)),"")</f>
      </c>
      <c r="M1273" s="82" t="str">
        <f>IFERROR(INDEX('Cost_Components'!$L$2:$L$28,MATCH(E1273,'Cost_Components'!$A$2:$A$28,0)),"")</f>
      </c>
      <c r="N1273" s="83" t="str">
        <f>IFERROR(INDEX('Cost_Components'!$P$2:$P$28,MATCH(E1273,'Cost_Components'!$A$2:$A$28,0)),"")</f>
      </c>
      <c r="O1273" s="84" t="str">
        <f>AF1273*J1273</f>
      </c>
      <c r="P1273" s="85" t="str">
        <f>AG1273*J1273</f>
      </c>
      <c r="Q1273" s="86" t="str">
        <f>P1273*L1273*M1273*N1273</f>
      </c>
      <c r="R1273" s="87" t="str">
        <f>O1273*K1273*M1273*N1273</f>
      </c>
      <c r="S1273" s="88" t="str">
        <f>R1273-Q1273</f>
      </c>
      <c r="T1273" s="34" t="str">
        <f>IFERROR(INDEX('Cost_Components'!$R$2:$R$28,MATCH(E1273,'Cost_Components'!$A$2:$A$28,0)),"")</f>
      </c>
      <c r="U1273" s="89" t="str">
        <f>IFERROR(INDEX('Cost_Components'!$Q$2:$Q$28,MATCH(E1273,'Cost_Components'!$A$2:$A$28,0)),"")</f>
      </c>
      <c r="V1273" s="90" t="str">
        <f>1/(1+'Calculation_Assumptions'!$B$5)^(B1273-'Calculation_Assumptions'!$B$2)</f>
      </c>
      <c r="W1273" s="91" t="str">
        <f>Q1273*V1273</f>
      </c>
      <c r="X1273" s="92" t="str">
        <f>R1273*V1273</f>
      </c>
      <c r="Y1273" s="93" t="str">
        <f>S1273*V1273</f>
      </c>
      <c r="Z1273" s="94" t="str">
        <f>IFERROR(INDEX('Cost_Components'!$T$2:$T$28,MATCH(E1273,'Cost_Components'!$A$2:$A$28,0)),"")</f>
      </c>
      <c r="AA1273" s="95" t="str">
        <f>IFERROR(INDEX('Cost_Components'!$U$2:$U$28,MATCH(E1273,'Cost_Components'!$A$2:$A$28,0)),"")</f>
      </c>
      <c r="AB1273" s="96" t="str">
        <f>IFERROR(INDEX('Cost_Components'!$V$2:$V$28,MATCH(E1273,'Cost_Components'!$A$2:$A$28,0)),"")</f>
      </c>
      <c r="AC1273" s="97" t="str">
        <f>IFERROR(INDEX('Cost_Components'!$M$2:$M$28,MATCH(E1273,'Cost_Components'!$A$2:$A$28,0)),"")</f>
      </c>
      <c r="AD1273" s="98" t="str">
        <f>IFERROR(INDEX('Cost_Components'!$N$2:$N$28,MATCH(E1273,'Cost_Components'!$A$2:$A$28,0)),"")</f>
      </c>
      <c r="AE1273" s="34" t="str">
        <f>IFERROR(INDEX('Cost_Components'!$O$2:$O$28,MATCH(E1273,'Cost_Components'!$A$2:$A$28,0)),"")</f>
      </c>
      <c r="AF1273" s="99" t="n">
        <v>430405.482820403</v>
      </c>
      <c r="AG1273" s="100" t="n">
        <v>513117.256590871</v>
      </c>
      <c r="AH1273" s="101" t="str">
        <f>IF(H1273="shared-count-once",COUNTIFS($A$2:$A$1405,A1273,$B$2:$B$1405,B1273,$E$2:$E$1405,E1273),1)</f>
      </c>
      <c r="AI1273" s="102" t="n">
        <v>322136832.260161</v>
      </c>
      <c r="AJ1273" s="103" t="str">
        <f>IF(AI1273=0,"",Q1273/AI1273)</f>
      </c>
      <c r="AK1273" s="104" t="str">
        <f>IF(AI1273=0,"",R1273/AI1273)</f>
      </c>
      <c r="AL1273" s="105" t="str">
        <f>IF(AI1273=0,"",S1273/AI1273)</f>
      </c>
      <c r="AM1273" s="106" t="str">
        <f>IF(AI1273=0,"",Y1273/AI1273)</f>
      </c>
    </row>
    <row r="1274">
      <c r="A1274" t="s">
        <v>115</v>
      </c>
      <c r="B1274" s="73" t="n">
        <v>2049</v>
      </c>
      <c r="C1274" t="s">
        <v>256</v>
      </c>
      <c r="D1274" t="s">
        <v>229</v>
      </c>
      <c r="E1274" s="74" t="s">
        <v>351</v>
      </c>
      <c r="F1274" s="75" t="s">
        <v>352</v>
      </c>
      <c r="G1274" s="76" t="s">
        <v>260</v>
      </c>
      <c r="H1274" s="77" t="s">
        <v>240</v>
      </c>
      <c r="I1274" s="78" t="s">
        <v>215</v>
      </c>
      <c r="J1274" s="79" t="str">
        <f>IFERROR(INDEX('Cost_Components'!$K$2:$K$28,MATCH(E1274,'Cost_Components'!$A$2:$A$28,0)),"")</f>
      </c>
      <c r="K1274" s="80" t="str">
        <f>IF(OR(L1274="",Z1274="",AA1274="",AB1274=""),"",IF(B1274&lt;AA1274,L1274,IF(B1274&gt;AB1274,Z1274,L1274+(Z1274-L1274)*MIN(MAX((B1274-AA1274+1)/MAX(AB1274-AA1274+1,1),0),1))))</f>
      </c>
      <c r="L1274" s="81" t="str">
        <f>IFERROR(INDEX('Cost_Components'!$S$2:$S$28,MATCH(E1274,'Cost_Components'!$A$2:$A$28,0)),"")</f>
      </c>
      <c r="M1274" s="82" t="str">
        <f>IFERROR(INDEX('Cost_Components'!$L$2:$L$28,MATCH(E1274,'Cost_Components'!$A$2:$A$28,0)),"")</f>
      </c>
      <c r="N1274" s="83" t="str">
        <f>IFERROR(INDEX('Cost_Components'!$P$2:$P$28,MATCH(E1274,'Cost_Components'!$A$2:$A$28,0)),"")</f>
      </c>
      <c r="O1274" s="84" t="str">
        <f>AF1274*J1274</f>
      </c>
      <c r="P1274" s="85" t="str">
        <f>AG1274*J1274</f>
      </c>
      <c r="Q1274" s="86" t="str">
        <f>P1274*L1274*M1274*N1274</f>
      </c>
      <c r="R1274" s="87" t="str">
        <f>O1274*K1274*M1274*N1274</f>
      </c>
      <c r="S1274" s="88" t="str">
        <f>R1274-Q1274</f>
      </c>
      <c r="T1274" s="34" t="str">
        <f>IFERROR(INDEX('Cost_Components'!$R$2:$R$28,MATCH(E1274,'Cost_Components'!$A$2:$A$28,0)),"")</f>
      </c>
      <c r="U1274" s="89" t="str">
        <f>IFERROR(INDEX('Cost_Components'!$Q$2:$Q$28,MATCH(E1274,'Cost_Components'!$A$2:$A$28,0)),"")</f>
      </c>
      <c r="V1274" s="90" t="str">
        <f>1/(1+'Calculation_Assumptions'!$B$5)^(B1274-'Calculation_Assumptions'!$B$2)</f>
      </c>
      <c r="W1274" s="91" t="str">
        <f>Q1274*V1274</f>
      </c>
      <c r="X1274" s="92" t="str">
        <f>R1274*V1274</f>
      </c>
      <c r="Y1274" s="93" t="str">
        <f>S1274*V1274</f>
      </c>
      <c r="Z1274" s="94" t="str">
        <f>IFERROR(INDEX('Cost_Components'!$T$2:$T$28,MATCH(E1274,'Cost_Components'!$A$2:$A$28,0)),"")</f>
      </c>
      <c r="AA1274" s="95" t="str">
        <f>IFERROR(INDEX('Cost_Components'!$U$2:$U$28,MATCH(E1274,'Cost_Components'!$A$2:$A$28,0)),"")</f>
      </c>
      <c r="AB1274" s="96" t="str">
        <f>IFERROR(INDEX('Cost_Components'!$V$2:$V$28,MATCH(E1274,'Cost_Components'!$A$2:$A$28,0)),"")</f>
      </c>
      <c r="AC1274" s="97" t="str">
        <f>IFERROR(INDEX('Cost_Components'!$M$2:$M$28,MATCH(E1274,'Cost_Components'!$A$2:$A$28,0)),"")</f>
      </c>
      <c r="AD1274" s="98" t="str">
        <f>IFERROR(INDEX('Cost_Components'!$N$2:$N$28,MATCH(E1274,'Cost_Components'!$A$2:$A$28,0)),"")</f>
      </c>
      <c r="AE1274" s="34" t="str">
        <f>IFERROR(INDEX('Cost_Components'!$O$2:$O$28,MATCH(E1274,'Cost_Components'!$A$2:$A$28,0)),"")</f>
      </c>
      <c r="AF1274" s="99" t="n">
        <v>433226.652344609</v>
      </c>
      <c r="AG1274" s="100" t="n">
        <v>519471.260323229</v>
      </c>
      <c r="AH1274" s="101" t="str">
        <f>IF(H1274="shared-count-once",COUNTIFS($A$2:$A$1405,A1274,$B$2:$B$1405,B1274,$E$2:$E$1405,E1274),1)</f>
      </c>
      <c r="AI1274" s="102" t="n">
        <v>322765819.752681</v>
      </c>
      <c r="AJ1274" s="103" t="str">
        <f>IF(AI1274=0,"",Q1274/AI1274)</f>
      </c>
      <c r="AK1274" s="104" t="str">
        <f>IF(AI1274=0,"",R1274/AI1274)</f>
      </c>
      <c r="AL1274" s="105" t="str">
        <f>IF(AI1274=0,"",S1274/AI1274)</f>
      </c>
      <c r="AM1274" s="106" t="str">
        <f>IF(AI1274=0,"",Y1274/AI1274)</f>
      </c>
    </row>
    <row r="1275">
      <c r="A1275" t="s">
        <v>115</v>
      </c>
      <c r="B1275" s="73" t="n">
        <v>2050</v>
      </c>
      <c r="C1275" t="s">
        <v>256</v>
      </c>
      <c r="D1275" t="s">
        <v>229</v>
      </c>
      <c r="E1275" s="74" t="s">
        <v>351</v>
      </c>
      <c r="F1275" s="75" t="s">
        <v>352</v>
      </c>
      <c r="G1275" s="76" t="s">
        <v>260</v>
      </c>
      <c r="H1275" s="77" t="s">
        <v>240</v>
      </c>
      <c r="I1275" s="78" t="s">
        <v>215</v>
      </c>
      <c r="J1275" s="79" t="str">
        <f>IFERROR(INDEX('Cost_Components'!$K$2:$K$28,MATCH(E1275,'Cost_Components'!$A$2:$A$28,0)),"")</f>
      </c>
      <c r="K1275" s="80" t="str">
        <f>IF(OR(L1275="",Z1275="",AA1275="",AB1275=""),"",IF(B1275&lt;AA1275,L1275,IF(B1275&gt;AB1275,Z1275,L1275+(Z1275-L1275)*MIN(MAX((B1275-AA1275+1)/MAX(AB1275-AA1275+1,1),0),1))))</f>
      </c>
      <c r="L1275" s="81" t="str">
        <f>IFERROR(INDEX('Cost_Components'!$S$2:$S$28,MATCH(E1275,'Cost_Components'!$A$2:$A$28,0)),"")</f>
      </c>
      <c r="M1275" s="82" t="str">
        <f>IFERROR(INDEX('Cost_Components'!$L$2:$L$28,MATCH(E1275,'Cost_Components'!$A$2:$A$28,0)),"")</f>
      </c>
      <c r="N1275" s="83" t="str">
        <f>IFERROR(INDEX('Cost_Components'!$P$2:$P$28,MATCH(E1275,'Cost_Components'!$A$2:$A$28,0)),"")</f>
      </c>
      <c r="O1275" s="84" t="str">
        <f>AF1275*J1275</f>
      </c>
      <c r="P1275" s="85" t="str">
        <f>AG1275*J1275</f>
      </c>
      <c r="Q1275" s="86" t="str">
        <f>P1275*L1275*M1275*N1275</f>
      </c>
      <c r="R1275" s="87" t="str">
        <f>O1275*K1275*M1275*N1275</f>
      </c>
      <c r="S1275" s="88" t="str">
        <f>R1275-Q1275</f>
      </c>
      <c r="T1275" s="34" t="str">
        <f>IFERROR(INDEX('Cost_Components'!$R$2:$R$28,MATCH(E1275,'Cost_Components'!$A$2:$A$28,0)),"")</f>
      </c>
      <c r="U1275" s="89" t="str">
        <f>IFERROR(INDEX('Cost_Components'!$Q$2:$Q$28,MATCH(E1275,'Cost_Components'!$A$2:$A$28,0)),"")</f>
      </c>
      <c r="V1275" s="90" t="str">
        <f>1/(1+'Calculation_Assumptions'!$B$5)^(B1275-'Calculation_Assumptions'!$B$2)</f>
      </c>
      <c r="W1275" s="91" t="str">
        <f>Q1275*V1275</f>
      </c>
      <c r="X1275" s="92" t="str">
        <f>R1275*V1275</f>
      </c>
      <c r="Y1275" s="93" t="str">
        <f>S1275*V1275</f>
      </c>
      <c r="Z1275" s="94" t="str">
        <f>IFERROR(INDEX('Cost_Components'!$T$2:$T$28,MATCH(E1275,'Cost_Components'!$A$2:$A$28,0)),"")</f>
      </c>
      <c r="AA1275" s="95" t="str">
        <f>IFERROR(INDEX('Cost_Components'!$U$2:$U$28,MATCH(E1275,'Cost_Components'!$A$2:$A$28,0)),"")</f>
      </c>
      <c r="AB1275" s="96" t="str">
        <f>IFERROR(INDEX('Cost_Components'!$V$2:$V$28,MATCH(E1275,'Cost_Components'!$A$2:$A$28,0)),"")</f>
      </c>
      <c r="AC1275" s="97" t="str">
        <f>IFERROR(INDEX('Cost_Components'!$M$2:$M$28,MATCH(E1275,'Cost_Components'!$A$2:$A$28,0)),"")</f>
      </c>
      <c r="AD1275" s="98" t="str">
        <f>IFERROR(INDEX('Cost_Components'!$N$2:$N$28,MATCH(E1275,'Cost_Components'!$A$2:$A$28,0)),"")</f>
      </c>
      <c r="AE1275" s="34" t="str">
        <f>IFERROR(INDEX('Cost_Components'!$O$2:$O$28,MATCH(E1275,'Cost_Components'!$A$2:$A$28,0)),"")</f>
      </c>
      <c r="AF1275" s="99" t="n">
        <v>435421.374963324</v>
      </c>
      <c r="AG1275" s="100" t="n">
        <v>524995.952794575</v>
      </c>
      <c r="AH1275" s="101" t="str">
        <f>IF(H1275="shared-count-once",COUNTIFS($A$2:$A$1405,A1275,$B$2:$B$1405,B1275,$E$2:$E$1405,E1275),1)</f>
      </c>
      <c r="AI1275" s="102" t="n">
        <v>323312042.563285</v>
      </c>
      <c r="AJ1275" s="103" t="str">
        <f>IF(AI1275=0,"",Q1275/AI1275)</f>
      </c>
      <c r="AK1275" s="104" t="str">
        <f>IF(AI1275=0,"",R1275/AI1275)</f>
      </c>
      <c r="AL1275" s="105" t="str">
        <f>IF(AI1275=0,"",S1275/AI1275)</f>
      </c>
      <c r="AM1275" s="106" t="str">
        <f>IF(AI1275=0,"",Y1275/AI1275)</f>
      </c>
    </row>
    <row r="1276">
      <c r="A1276" t="s">
        <v>115</v>
      </c>
      <c r="B1276" s="73" t="n">
        <v>2025</v>
      </c>
      <c r="C1276" t="s">
        <v>256</v>
      </c>
      <c r="D1276" t="s">
        <v>229</v>
      </c>
      <c r="E1276" s="74" t="s">
        <v>353</v>
      </c>
      <c r="F1276" s="75" t="s">
        <v>354</v>
      </c>
      <c r="G1276" s="76" t="s">
        <v>260</v>
      </c>
      <c r="H1276" s="77" t="s">
        <v>240</v>
      </c>
      <c r="I1276" s="78" t="s">
        <v>304</v>
      </c>
      <c r="J1276" s="79" t="str">
        <f>IFERROR(INDEX('Cost_Components'!$K$2:$K$28,MATCH(E1276,'Cost_Components'!$A$2:$A$28,0)),"")</f>
      </c>
      <c r="K1276" s="80" t="str">
        <f>IF(OR(L1276="",Z1276="",AA1276="",AB1276=""),"",IF(B1276&lt;AA1276,L1276,IF(B1276&gt;AB1276,Z1276,L1276+(Z1276-L1276)*MIN(MAX((B1276-AA1276+1)/MAX(AB1276-AA1276+1,1),0),1))))</f>
      </c>
      <c r="L1276" s="81" t="str">
        <f>IFERROR(INDEX('Cost_Components'!$S$2:$S$28,MATCH(E1276,'Cost_Components'!$A$2:$A$28,0)),"")</f>
      </c>
      <c r="M1276" s="82" t="str">
        <f>IFERROR(INDEX('Cost_Components'!$L$2:$L$28,MATCH(E1276,'Cost_Components'!$A$2:$A$28,0)),"")</f>
      </c>
      <c r="N1276" s="83" t="str">
        <f>IFERROR(INDEX('Cost_Components'!$P$2:$P$28,MATCH(E1276,'Cost_Components'!$A$2:$A$28,0)),"")</f>
      </c>
      <c r="O1276" s="84" t="str">
        <f>AF1276*J1276</f>
      </c>
      <c r="P1276" s="85" t="str">
        <f>AG1276*J1276</f>
      </c>
      <c r="Q1276" s="86" t="str">
        <f>P1276*L1276*M1276*N1276</f>
      </c>
      <c r="R1276" s="87" t="str">
        <f>O1276*K1276*M1276*N1276</f>
      </c>
      <c r="S1276" s="88" t="str">
        <f>R1276-Q1276</f>
      </c>
      <c r="T1276" s="34" t="str">
        <f>IFERROR(INDEX('Cost_Components'!$R$2:$R$28,MATCH(E1276,'Cost_Components'!$A$2:$A$28,0)),"")</f>
      </c>
      <c r="U1276" s="89" t="str">
        <f>IFERROR(INDEX('Cost_Components'!$Q$2:$Q$28,MATCH(E1276,'Cost_Components'!$A$2:$A$28,0)),"")</f>
      </c>
      <c r="V1276" s="90" t="str">
        <f>1/(1+'Calculation_Assumptions'!$B$5)^(B1276-'Calculation_Assumptions'!$B$2)</f>
      </c>
      <c r="W1276" s="91" t="str">
        <f>Q1276*V1276</f>
      </c>
      <c r="X1276" s="92" t="str">
        <f>R1276*V1276</f>
      </c>
      <c r="Y1276" s="93" t="str">
        <f>S1276*V1276</f>
      </c>
      <c r="Z1276" s="94" t="str">
        <f>IFERROR(INDEX('Cost_Components'!$T$2:$T$28,MATCH(E1276,'Cost_Components'!$A$2:$A$28,0)),"")</f>
      </c>
      <c r="AA1276" s="95" t="str">
        <f>IFERROR(INDEX('Cost_Components'!$U$2:$U$28,MATCH(E1276,'Cost_Components'!$A$2:$A$28,0)),"")</f>
      </c>
      <c r="AB1276" s="96" t="str">
        <f>IFERROR(INDEX('Cost_Components'!$V$2:$V$28,MATCH(E1276,'Cost_Components'!$A$2:$A$28,0)),"")</f>
      </c>
      <c r="AC1276" s="97" t="str">
        <f>IFERROR(INDEX('Cost_Components'!$M$2:$M$28,MATCH(E1276,'Cost_Components'!$A$2:$A$28,0)),"")</f>
      </c>
      <c r="AD1276" s="98" t="str">
        <f>IFERROR(INDEX('Cost_Components'!$N$2:$N$28,MATCH(E1276,'Cost_Components'!$A$2:$A$28,0)),"")</f>
      </c>
      <c r="AE1276" s="34" t="str">
        <f>IFERROR(INDEX('Cost_Components'!$O$2:$O$28,MATCH(E1276,'Cost_Components'!$A$2:$A$28,0)),"")</f>
      </c>
      <c r="AF1276" s="99" t="n">
        <v>2989004.58990263</v>
      </c>
      <c r="AG1276" s="100" t="n">
        <v>2991595.76361207</v>
      </c>
      <c r="AH1276" s="101" t="str">
        <f>IF(H1276="shared-count-once",COUNTIFS($A$2:$A$1405,A1276,$B$2:$B$1405,B1276,$E$2:$E$1405,E1276),1)</f>
      </c>
      <c r="AI1276" s="102" t="n">
        <v>288391907.644456</v>
      </c>
      <c r="AJ1276" s="103" t="str">
        <f>IF(AI1276=0,"",Q1276/AI1276)</f>
      </c>
      <c r="AK1276" s="104" t="str">
        <f>IF(AI1276=0,"",R1276/AI1276)</f>
      </c>
      <c r="AL1276" s="105" t="str">
        <f>IF(AI1276=0,"",S1276/AI1276)</f>
      </c>
      <c r="AM1276" s="106" t="str">
        <f>IF(AI1276=0,"",Y1276/AI1276)</f>
      </c>
    </row>
    <row r="1277">
      <c r="A1277" t="s">
        <v>115</v>
      </c>
      <c r="B1277" s="73" t="n">
        <v>2026</v>
      </c>
      <c r="C1277" t="s">
        <v>256</v>
      </c>
      <c r="D1277" t="s">
        <v>229</v>
      </c>
      <c r="E1277" s="74" t="s">
        <v>353</v>
      </c>
      <c r="F1277" s="75" t="s">
        <v>354</v>
      </c>
      <c r="G1277" s="76" t="s">
        <v>260</v>
      </c>
      <c r="H1277" s="77" t="s">
        <v>240</v>
      </c>
      <c r="I1277" s="78" t="s">
        <v>304</v>
      </c>
      <c r="J1277" s="79" t="str">
        <f>IFERROR(INDEX('Cost_Components'!$K$2:$K$28,MATCH(E1277,'Cost_Components'!$A$2:$A$28,0)),"")</f>
      </c>
      <c r="K1277" s="80" t="str">
        <f>IF(OR(L1277="",Z1277="",AA1277="",AB1277=""),"",IF(B1277&lt;AA1277,L1277,IF(B1277&gt;AB1277,Z1277,L1277+(Z1277-L1277)*MIN(MAX((B1277-AA1277+1)/MAX(AB1277-AA1277+1,1),0),1))))</f>
      </c>
      <c r="L1277" s="81" t="str">
        <f>IFERROR(INDEX('Cost_Components'!$S$2:$S$28,MATCH(E1277,'Cost_Components'!$A$2:$A$28,0)),"")</f>
      </c>
      <c r="M1277" s="82" t="str">
        <f>IFERROR(INDEX('Cost_Components'!$L$2:$L$28,MATCH(E1277,'Cost_Components'!$A$2:$A$28,0)),"")</f>
      </c>
      <c r="N1277" s="83" t="str">
        <f>IFERROR(INDEX('Cost_Components'!$P$2:$P$28,MATCH(E1277,'Cost_Components'!$A$2:$A$28,0)),"")</f>
      </c>
      <c r="O1277" s="84" t="str">
        <f>AF1277*J1277</f>
      </c>
      <c r="P1277" s="85" t="str">
        <f>AG1277*J1277</f>
      </c>
      <c r="Q1277" s="86" t="str">
        <f>P1277*L1277*M1277*N1277</f>
      </c>
      <c r="R1277" s="87" t="str">
        <f>O1277*K1277*M1277*N1277</f>
      </c>
      <c r="S1277" s="88" t="str">
        <f>R1277-Q1277</f>
      </c>
      <c r="T1277" s="34" t="str">
        <f>IFERROR(INDEX('Cost_Components'!$R$2:$R$28,MATCH(E1277,'Cost_Components'!$A$2:$A$28,0)),"")</f>
      </c>
      <c r="U1277" s="89" t="str">
        <f>IFERROR(INDEX('Cost_Components'!$Q$2:$Q$28,MATCH(E1277,'Cost_Components'!$A$2:$A$28,0)),"")</f>
      </c>
      <c r="V1277" s="90" t="str">
        <f>1/(1+'Calculation_Assumptions'!$B$5)^(B1277-'Calculation_Assumptions'!$B$2)</f>
      </c>
      <c r="W1277" s="91" t="str">
        <f>Q1277*V1277</f>
      </c>
      <c r="X1277" s="92" t="str">
        <f>R1277*V1277</f>
      </c>
      <c r="Y1277" s="93" t="str">
        <f>S1277*V1277</f>
      </c>
      <c r="Z1277" s="94" t="str">
        <f>IFERROR(INDEX('Cost_Components'!$T$2:$T$28,MATCH(E1277,'Cost_Components'!$A$2:$A$28,0)),"")</f>
      </c>
      <c r="AA1277" s="95" t="str">
        <f>IFERROR(INDEX('Cost_Components'!$U$2:$U$28,MATCH(E1277,'Cost_Components'!$A$2:$A$28,0)),"")</f>
      </c>
      <c r="AB1277" s="96" t="str">
        <f>IFERROR(INDEX('Cost_Components'!$V$2:$V$28,MATCH(E1277,'Cost_Components'!$A$2:$A$28,0)),"")</f>
      </c>
      <c r="AC1277" s="97" t="str">
        <f>IFERROR(INDEX('Cost_Components'!$M$2:$M$28,MATCH(E1277,'Cost_Components'!$A$2:$A$28,0)),"")</f>
      </c>
      <c r="AD1277" s="98" t="str">
        <f>IFERROR(INDEX('Cost_Components'!$N$2:$N$28,MATCH(E1277,'Cost_Components'!$A$2:$A$28,0)),"")</f>
      </c>
      <c r="AE1277" s="34" t="str">
        <f>IFERROR(INDEX('Cost_Components'!$O$2:$O$28,MATCH(E1277,'Cost_Components'!$A$2:$A$28,0)),"")</f>
      </c>
      <c r="AF1277" s="99" t="n">
        <v>3060962.62935217</v>
      </c>
      <c r="AG1277" s="100" t="n">
        <v>3068619.78850215</v>
      </c>
      <c r="AH1277" s="101" t="str">
        <f>IF(H1277="shared-count-once",COUNTIFS($A$2:$A$1405,A1277,$B$2:$B$1405,B1277,$E$2:$E$1405,E1277),1)</f>
      </c>
      <c r="AI1277" s="102" t="n">
        <v>290472130.233437</v>
      </c>
      <c r="AJ1277" s="103" t="str">
        <f>IF(AI1277=0,"",Q1277/AI1277)</f>
      </c>
      <c r="AK1277" s="104" t="str">
        <f>IF(AI1277=0,"",R1277/AI1277)</f>
      </c>
      <c r="AL1277" s="105" t="str">
        <f>IF(AI1277=0,"",S1277/AI1277)</f>
      </c>
      <c r="AM1277" s="106" t="str">
        <f>IF(AI1277=0,"",Y1277/AI1277)</f>
      </c>
    </row>
    <row r="1278">
      <c r="A1278" t="s">
        <v>115</v>
      </c>
      <c r="B1278" s="73" t="n">
        <v>2027</v>
      </c>
      <c r="C1278" t="s">
        <v>256</v>
      </c>
      <c r="D1278" t="s">
        <v>229</v>
      </c>
      <c r="E1278" s="74" t="s">
        <v>353</v>
      </c>
      <c r="F1278" s="75" t="s">
        <v>354</v>
      </c>
      <c r="G1278" s="76" t="s">
        <v>260</v>
      </c>
      <c r="H1278" s="77" t="s">
        <v>240</v>
      </c>
      <c r="I1278" s="78" t="s">
        <v>304</v>
      </c>
      <c r="J1278" s="79" t="str">
        <f>IFERROR(INDEX('Cost_Components'!$K$2:$K$28,MATCH(E1278,'Cost_Components'!$A$2:$A$28,0)),"")</f>
      </c>
      <c r="K1278" s="80" t="str">
        <f>IF(OR(L1278="",Z1278="",AA1278="",AB1278=""),"",IF(B1278&lt;AA1278,L1278,IF(B1278&gt;AB1278,Z1278,L1278+(Z1278-L1278)*MIN(MAX((B1278-AA1278+1)/MAX(AB1278-AA1278+1,1),0),1))))</f>
      </c>
      <c r="L1278" s="81" t="str">
        <f>IFERROR(INDEX('Cost_Components'!$S$2:$S$28,MATCH(E1278,'Cost_Components'!$A$2:$A$28,0)),"")</f>
      </c>
      <c r="M1278" s="82" t="str">
        <f>IFERROR(INDEX('Cost_Components'!$L$2:$L$28,MATCH(E1278,'Cost_Components'!$A$2:$A$28,0)),"")</f>
      </c>
      <c r="N1278" s="83" t="str">
        <f>IFERROR(INDEX('Cost_Components'!$P$2:$P$28,MATCH(E1278,'Cost_Components'!$A$2:$A$28,0)),"")</f>
      </c>
      <c r="O1278" s="84" t="str">
        <f>AF1278*J1278</f>
      </c>
      <c r="P1278" s="85" t="str">
        <f>AG1278*J1278</f>
      </c>
      <c r="Q1278" s="86" t="str">
        <f>P1278*L1278*M1278*N1278</f>
      </c>
      <c r="R1278" s="87" t="str">
        <f>O1278*K1278*M1278*N1278</f>
      </c>
      <c r="S1278" s="88" t="str">
        <f>R1278-Q1278</f>
      </c>
      <c r="T1278" s="34" t="str">
        <f>IFERROR(INDEX('Cost_Components'!$R$2:$R$28,MATCH(E1278,'Cost_Components'!$A$2:$A$28,0)),"")</f>
      </c>
      <c r="U1278" s="89" t="str">
        <f>IFERROR(INDEX('Cost_Components'!$Q$2:$Q$28,MATCH(E1278,'Cost_Components'!$A$2:$A$28,0)),"")</f>
      </c>
      <c r="V1278" s="90" t="str">
        <f>1/(1+'Calculation_Assumptions'!$B$5)^(B1278-'Calculation_Assumptions'!$B$2)</f>
      </c>
      <c r="W1278" s="91" t="str">
        <f>Q1278*V1278</f>
      </c>
      <c r="X1278" s="92" t="str">
        <f>R1278*V1278</f>
      </c>
      <c r="Y1278" s="93" t="str">
        <f>S1278*V1278</f>
      </c>
      <c r="Z1278" s="94" t="str">
        <f>IFERROR(INDEX('Cost_Components'!$T$2:$T$28,MATCH(E1278,'Cost_Components'!$A$2:$A$28,0)),"")</f>
      </c>
      <c r="AA1278" s="95" t="str">
        <f>IFERROR(INDEX('Cost_Components'!$U$2:$U$28,MATCH(E1278,'Cost_Components'!$A$2:$A$28,0)),"")</f>
      </c>
      <c r="AB1278" s="96" t="str">
        <f>IFERROR(INDEX('Cost_Components'!$V$2:$V$28,MATCH(E1278,'Cost_Components'!$A$2:$A$28,0)),"")</f>
      </c>
      <c r="AC1278" s="97" t="str">
        <f>IFERROR(INDEX('Cost_Components'!$M$2:$M$28,MATCH(E1278,'Cost_Components'!$A$2:$A$28,0)),"")</f>
      </c>
      <c r="AD1278" s="98" t="str">
        <f>IFERROR(INDEX('Cost_Components'!$N$2:$N$28,MATCH(E1278,'Cost_Components'!$A$2:$A$28,0)),"")</f>
      </c>
      <c r="AE1278" s="34" t="str">
        <f>IFERROR(INDEX('Cost_Components'!$O$2:$O$28,MATCH(E1278,'Cost_Components'!$A$2:$A$28,0)),"")</f>
      </c>
      <c r="AF1278" s="99" t="n">
        <v>3132348.0098424</v>
      </c>
      <c r="AG1278" s="100" t="n">
        <v>3147435.70261608</v>
      </c>
      <c r="AH1278" s="101" t="str">
        <f>IF(H1278="shared-count-once",COUNTIFS($A$2:$A$1405,A1278,$B$2:$B$1405,B1278,$E$2:$E$1405,E1278),1)</f>
      </c>
      <c r="AI1278" s="102" t="n">
        <v>292505080.826208</v>
      </c>
      <c r="AJ1278" s="103" t="str">
        <f>IF(AI1278=0,"",Q1278/AI1278)</f>
      </c>
      <c r="AK1278" s="104" t="str">
        <f>IF(AI1278=0,"",R1278/AI1278)</f>
      </c>
      <c r="AL1278" s="105" t="str">
        <f>IF(AI1278=0,"",S1278/AI1278)</f>
      </c>
      <c r="AM1278" s="106" t="str">
        <f>IF(AI1278=0,"",Y1278/AI1278)</f>
      </c>
    </row>
    <row r="1279">
      <c r="A1279" t="s">
        <v>115</v>
      </c>
      <c r="B1279" s="73" t="n">
        <v>2028</v>
      </c>
      <c r="C1279" t="s">
        <v>256</v>
      </c>
      <c r="D1279" t="s">
        <v>229</v>
      </c>
      <c r="E1279" s="74" t="s">
        <v>353</v>
      </c>
      <c r="F1279" s="75" t="s">
        <v>354</v>
      </c>
      <c r="G1279" s="76" t="s">
        <v>260</v>
      </c>
      <c r="H1279" s="77" t="s">
        <v>240</v>
      </c>
      <c r="I1279" s="78" t="s">
        <v>304</v>
      </c>
      <c r="J1279" s="79" t="str">
        <f>IFERROR(INDEX('Cost_Components'!$K$2:$K$28,MATCH(E1279,'Cost_Components'!$A$2:$A$28,0)),"")</f>
      </c>
      <c r="K1279" s="80" t="str">
        <f>IF(OR(L1279="",Z1279="",AA1279="",AB1279=""),"",IF(B1279&lt;AA1279,L1279,IF(B1279&gt;AB1279,Z1279,L1279+(Z1279-L1279)*MIN(MAX((B1279-AA1279+1)/MAX(AB1279-AA1279+1,1),0),1))))</f>
      </c>
      <c r="L1279" s="81" t="str">
        <f>IFERROR(INDEX('Cost_Components'!$S$2:$S$28,MATCH(E1279,'Cost_Components'!$A$2:$A$28,0)),"")</f>
      </c>
      <c r="M1279" s="82" t="str">
        <f>IFERROR(INDEX('Cost_Components'!$L$2:$L$28,MATCH(E1279,'Cost_Components'!$A$2:$A$28,0)),"")</f>
      </c>
      <c r="N1279" s="83" t="str">
        <f>IFERROR(INDEX('Cost_Components'!$P$2:$P$28,MATCH(E1279,'Cost_Components'!$A$2:$A$28,0)),"")</f>
      </c>
      <c r="O1279" s="84" t="str">
        <f>AF1279*J1279</f>
      </c>
      <c r="P1279" s="85" t="str">
        <f>AG1279*J1279</f>
      </c>
      <c r="Q1279" s="86" t="str">
        <f>P1279*L1279*M1279*N1279</f>
      </c>
      <c r="R1279" s="87" t="str">
        <f>O1279*K1279*M1279*N1279</f>
      </c>
      <c r="S1279" s="88" t="str">
        <f>R1279-Q1279</f>
      </c>
      <c r="T1279" s="34" t="str">
        <f>IFERROR(INDEX('Cost_Components'!$R$2:$R$28,MATCH(E1279,'Cost_Components'!$A$2:$A$28,0)),"")</f>
      </c>
      <c r="U1279" s="89" t="str">
        <f>IFERROR(INDEX('Cost_Components'!$Q$2:$Q$28,MATCH(E1279,'Cost_Components'!$A$2:$A$28,0)),"")</f>
      </c>
      <c r="V1279" s="90" t="str">
        <f>1/(1+'Calculation_Assumptions'!$B$5)^(B1279-'Calculation_Assumptions'!$B$2)</f>
      </c>
      <c r="W1279" s="91" t="str">
        <f>Q1279*V1279</f>
      </c>
      <c r="X1279" s="92" t="str">
        <f>R1279*V1279</f>
      </c>
      <c r="Y1279" s="93" t="str">
        <f>S1279*V1279</f>
      </c>
      <c r="Z1279" s="94" t="str">
        <f>IFERROR(INDEX('Cost_Components'!$T$2:$T$28,MATCH(E1279,'Cost_Components'!$A$2:$A$28,0)),"")</f>
      </c>
      <c r="AA1279" s="95" t="str">
        <f>IFERROR(INDEX('Cost_Components'!$U$2:$U$28,MATCH(E1279,'Cost_Components'!$A$2:$A$28,0)),"")</f>
      </c>
      <c r="AB1279" s="96" t="str">
        <f>IFERROR(INDEX('Cost_Components'!$V$2:$V$28,MATCH(E1279,'Cost_Components'!$A$2:$A$28,0)),"")</f>
      </c>
      <c r="AC1279" s="97" t="str">
        <f>IFERROR(INDEX('Cost_Components'!$M$2:$M$28,MATCH(E1279,'Cost_Components'!$A$2:$A$28,0)),"")</f>
      </c>
      <c r="AD1279" s="98" t="str">
        <f>IFERROR(INDEX('Cost_Components'!$N$2:$N$28,MATCH(E1279,'Cost_Components'!$A$2:$A$28,0)),"")</f>
      </c>
      <c r="AE1279" s="34" t="str">
        <f>IFERROR(INDEX('Cost_Components'!$O$2:$O$28,MATCH(E1279,'Cost_Components'!$A$2:$A$28,0)),"")</f>
      </c>
      <c r="AF1279" s="99" t="n">
        <v>3201774.66703652</v>
      </c>
      <c r="AG1279" s="100" t="n">
        <v>3226653.29791747</v>
      </c>
      <c r="AH1279" s="101" t="str">
        <f>IF(H1279="shared-count-once",COUNTIFS($A$2:$A$1405,A1279,$B$2:$B$1405,B1279,$E$2:$E$1405,E1279),1)</f>
      </c>
      <c r="AI1279" s="102" t="n">
        <v>294484707.921554</v>
      </c>
      <c r="AJ1279" s="103" t="str">
        <f>IF(AI1279=0,"",Q1279/AI1279)</f>
      </c>
      <c r="AK1279" s="104" t="str">
        <f>IF(AI1279=0,"",R1279/AI1279)</f>
      </c>
      <c r="AL1279" s="105" t="str">
        <f>IF(AI1279=0,"",S1279/AI1279)</f>
      </c>
      <c r="AM1279" s="106" t="str">
        <f>IF(AI1279=0,"",Y1279/AI1279)</f>
      </c>
    </row>
    <row r="1280">
      <c r="A1280" t="s">
        <v>115</v>
      </c>
      <c r="B1280" s="73" t="n">
        <v>2029</v>
      </c>
      <c r="C1280" t="s">
        <v>256</v>
      </c>
      <c r="D1280" t="s">
        <v>229</v>
      </c>
      <c r="E1280" s="74" t="s">
        <v>353</v>
      </c>
      <c r="F1280" s="75" t="s">
        <v>354</v>
      </c>
      <c r="G1280" s="76" t="s">
        <v>260</v>
      </c>
      <c r="H1280" s="77" t="s">
        <v>240</v>
      </c>
      <c r="I1280" s="78" t="s">
        <v>304</v>
      </c>
      <c r="J1280" s="79" t="str">
        <f>IFERROR(INDEX('Cost_Components'!$K$2:$K$28,MATCH(E1280,'Cost_Components'!$A$2:$A$28,0)),"")</f>
      </c>
      <c r="K1280" s="80" t="str">
        <f>IF(OR(L1280="",Z1280="",AA1280="",AB1280=""),"",IF(B1280&lt;AA1280,L1280,IF(B1280&gt;AB1280,Z1280,L1280+(Z1280-L1280)*MIN(MAX((B1280-AA1280+1)/MAX(AB1280-AA1280+1,1),0),1))))</f>
      </c>
      <c r="L1280" s="81" t="str">
        <f>IFERROR(INDEX('Cost_Components'!$S$2:$S$28,MATCH(E1280,'Cost_Components'!$A$2:$A$28,0)),"")</f>
      </c>
      <c r="M1280" s="82" t="str">
        <f>IFERROR(INDEX('Cost_Components'!$L$2:$L$28,MATCH(E1280,'Cost_Components'!$A$2:$A$28,0)),"")</f>
      </c>
      <c r="N1280" s="83" t="str">
        <f>IFERROR(INDEX('Cost_Components'!$P$2:$P$28,MATCH(E1280,'Cost_Components'!$A$2:$A$28,0)),"")</f>
      </c>
      <c r="O1280" s="84" t="str">
        <f>AF1280*J1280</f>
      </c>
      <c r="P1280" s="85" t="str">
        <f>AG1280*J1280</f>
      </c>
      <c r="Q1280" s="86" t="str">
        <f>P1280*L1280*M1280*N1280</f>
      </c>
      <c r="R1280" s="87" t="str">
        <f>O1280*K1280*M1280*N1280</f>
      </c>
      <c r="S1280" s="88" t="str">
        <f>R1280-Q1280</f>
      </c>
      <c r="T1280" s="34" t="str">
        <f>IFERROR(INDEX('Cost_Components'!$R$2:$R$28,MATCH(E1280,'Cost_Components'!$A$2:$A$28,0)),"")</f>
      </c>
      <c r="U1280" s="89" t="str">
        <f>IFERROR(INDEX('Cost_Components'!$Q$2:$Q$28,MATCH(E1280,'Cost_Components'!$A$2:$A$28,0)),"")</f>
      </c>
      <c r="V1280" s="90" t="str">
        <f>1/(1+'Calculation_Assumptions'!$B$5)^(B1280-'Calculation_Assumptions'!$B$2)</f>
      </c>
      <c r="W1280" s="91" t="str">
        <f>Q1280*V1280</f>
      </c>
      <c r="X1280" s="92" t="str">
        <f>R1280*V1280</f>
      </c>
      <c r="Y1280" s="93" t="str">
        <f>S1280*V1280</f>
      </c>
      <c r="Z1280" s="94" t="str">
        <f>IFERROR(INDEX('Cost_Components'!$T$2:$T$28,MATCH(E1280,'Cost_Components'!$A$2:$A$28,0)),"")</f>
      </c>
      <c r="AA1280" s="95" t="str">
        <f>IFERROR(INDEX('Cost_Components'!$U$2:$U$28,MATCH(E1280,'Cost_Components'!$A$2:$A$28,0)),"")</f>
      </c>
      <c r="AB1280" s="96" t="str">
        <f>IFERROR(INDEX('Cost_Components'!$V$2:$V$28,MATCH(E1280,'Cost_Components'!$A$2:$A$28,0)),"")</f>
      </c>
      <c r="AC1280" s="97" t="str">
        <f>IFERROR(INDEX('Cost_Components'!$M$2:$M$28,MATCH(E1280,'Cost_Components'!$A$2:$A$28,0)),"")</f>
      </c>
      <c r="AD1280" s="98" t="str">
        <f>IFERROR(INDEX('Cost_Components'!$N$2:$N$28,MATCH(E1280,'Cost_Components'!$A$2:$A$28,0)),"")</f>
      </c>
      <c r="AE1280" s="34" t="str">
        <f>IFERROR(INDEX('Cost_Components'!$O$2:$O$28,MATCH(E1280,'Cost_Components'!$A$2:$A$28,0)),"")</f>
      </c>
      <c r="AF1280" s="99" t="n">
        <v>3269703.7334349</v>
      </c>
      <c r="AG1280" s="100" t="n">
        <v>3306581.49362939</v>
      </c>
      <c r="AH1280" s="101" t="str">
        <f>IF(H1280="shared-count-once",COUNTIFS($A$2:$A$1405,A1280,$B$2:$B$1405,B1280,$E$2:$E$1405,E1280),1)</f>
      </c>
      <c r="AI1280" s="102" t="n">
        <v>296414030.31143</v>
      </c>
      <c r="AJ1280" s="103" t="str">
        <f>IF(AI1280=0,"",Q1280/AI1280)</f>
      </c>
      <c r="AK1280" s="104" t="str">
        <f>IF(AI1280=0,"",R1280/AI1280)</f>
      </c>
      <c r="AL1280" s="105" t="str">
        <f>IF(AI1280=0,"",S1280/AI1280)</f>
      </c>
      <c r="AM1280" s="106" t="str">
        <f>IF(AI1280=0,"",Y1280/AI1280)</f>
      </c>
    </row>
    <row r="1281">
      <c r="A1281" t="s">
        <v>115</v>
      </c>
      <c r="B1281" s="73" t="n">
        <v>2030</v>
      </c>
      <c r="C1281" t="s">
        <v>256</v>
      </c>
      <c r="D1281" t="s">
        <v>229</v>
      </c>
      <c r="E1281" s="74" t="s">
        <v>353</v>
      </c>
      <c r="F1281" s="75" t="s">
        <v>354</v>
      </c>
      <c r="G1281" s="76" t="s">
        <v>260</v>
      </c>
      <c r="H1281" s="77" t="s">
        <v>240</v>
      </c>
      <c r="I1281" s="78" t="s">
        <v>304</v>
      </c>
      <c r="J1281" s="79" t="str">
        <f>IFERROR(INDEX('Cost_Components'!$K$2:$K$28,MATCH(E1281,'Cost_Components'!$A$2:$A$28,0)),"")</f>
      </c>
      <c r="K1281" s="80" t="str">
        <f>IF(OR(L1281="",Z1281="",AA1281="",AB1281=""),"",IF(B1281&lt;AA1281,L1281,IF(B1281&gt;AB1281,Z1281,L1281+(Z1281-L1281)*MIN(MAX((B1281-AA1281+1)/MAX(AB1281-AA1281+1,1),0),1))))</f>
      </c>
      <c r="L1281" s="81" t="str">
        <f>IFERROR(INDEX('Cost_Components'!$S$2:$S$28,MATCH(E1281,'Cost_Components'!$A$2:$A$28,0)),"")</f>
      </c>
      <c r="M1281" s="82" t="str">
        <f>IFERROR(INDEX('Cost_Components'!$L$2:$L$28,MATCH(E1281,'Cost_Components'!$A$2:$A$28,0)),"")</f>
      </c>
      <c r="N1281" s="83" t="str">
        <f>IFERROR(INDEX('Cost_Components'!$P$2:$P$28,MATCH(E1281,'Cost_Components'!$A$2:$A$28,0)),"")</f>
      </c>
      <c r="O1281" s="84" t="str">
        <f>AF1281*J1281</f>
      </c>
      <c r="P1281" s="85" t="str">
        <f>AG1281*J1281</f>
      </c>
      <c r="Q1281" s="86" t="str">
        <f>P1281*L1281*M1281*N1281</f>
      </c>
      <c r="R1281" s="87" t="str">
        <f>O1281*K1281*M1281*N1281</f>
      </c>
      <c r="S1281" s="88" t="str">
        <f>R1281-Q1281</f>
      </c>
      <c r="T1281" s="34" t="str">
        <f>IFERROR(INDEX('Cost_Components'!$R$2:$R$28,MATCH(E1281,'Cost_Components'!$A$2:$A$28,0)),"")</f>
      </c>
      <c r="U1281" s="89" t="str">
        <f>IFERROR(INDEX('Cost_Components'!$Q$2:$Q$28,MATCH(E1281,'Cost_Components'!$A$2:$A$28,0)),"")</f>
      </c>
      <c r="V1281" s="90" t="str">
        <f>1/(1+'Calculation_Assumptions'!$B$5)^(B1281-'Calculation_Assumptions'!$B$2)</f>
      </c>
      <c r="W1281" s="91" t="str">
        <f>Q1281*V1281</f>
      </c>
      <c r="X1281" s="92" t="str">
        <f>R1281*V1281</f>
      </c>
      <c r="Y1281" s="93" t="str">
        <f>S1281*V1281</f>
      </c>
      <c r="Z1281" s="94" t="str">
        <f>IFERROR(INDEX('Cost_Components'!$T$2:$T$28,MATCH(E1281,'Cost_Components'!$A$2:$A$28,0)),"")</f>
      </c>
      <c r="AA1281" s="95" t="str">
        <f>IFERROR(INDEX('Cost_Components'!$U$2:$U$28,MATCH(E1281,'Cost_Components'!$A$2:$A$28,0)),"")</f>
      </c>
      <c r="AB1281" s="96" t="str">
        <f>IFERROR(INDEX('Cost_Components'!$V$2:$V$28,MATCH(E1281,'Cost_Components'!$A$2:$A$28,0)),"")</f>
      </c>
      <c r="AC1281" s="97" t="str">
        <f>IFERROR(INDEX('Cost_Components'!$M$2:$M$28,MATCH(E1281,'Cost_Components'!$A$2:$A$28,0)),"")</f>
      </c>
      <c r="AD1281" s="98" t="str">
        <f>IFERROR(INDEX('Cost_Components'!$N$2:$N$28,MATCH(E1281,'Cost_Components'!$A$2:$A$28,0)),"")</f>
      </c>
      <c r="AE1281" s="34" t="str">
        <f>IFERROR(INDEX('Cost_Components'!$O$2:$O$28,MATCH(E1281,'Cost_Components'!$A$2:$A$28,0)),"")</f>
      </c>
      <c r="AF1281" s="99" t="n">
        <v>3336361.25190514</v>
      </c>
      <c r="AG1281" s="100" t="n">
        <v>3387291.33692226</v>
      </c>
      <c r="AH1281" s="101" t="str">
        <f>IF(H1281="shared-count-once",COUNTIFS($A$2:$A$1405,A1281,$B$2:$B$1405,B1281,$E$2:$E$1405,E1281),1)</f>
      </c>
      <c r="AI1281" s="102" t="n">
        <v>298289404.664994</v>
      </c>
      <c r="AJ1281" s="103" t="str">
        <f>IF(AI1281=0,"",Q1281/AI1281)</f>
      </c>
      <c r="AK1281" s="104" t="str">
        <f>IF(AI1281=0,"",R1281/AI1281)</f>
      </c>
      <c r="AL1281" s="105" t="str">
        <f>IF(AI1281=0,"",S1281/AI1281)</f>
      </c>
      <c r="AM1281" s="106" t="str">
        <f>IF(AI1281=0,"",Y1281/AI1281)</f>
      </c>
    </row>
    <row r="1282">
      <c r="A1282" t="s">
        <v>115</v>
      </c>
      <c r="B1282" s="73" t="n">
        <v>2031</v>
      </c>
      <c r="C1282" t="s">
        <v>256</v>
      </c>
      <c r="D1282" t="s">
        <v>229</v>
      </c>
      <c r="E1282" s="74" t="s">
        <v>353</v>
      </c>
      <c r="F1282" s="75" t="s">
        <v>354</v>
      </c>
      <c r="G1282" s="76" t="s">
        <v>260</v>
      </c>
      <c r="H1282" s="77" t="s">
        <v>240</v>
      </c>
      <c r="I1282" s="78" t="s">
        <v>304</v>
      </c>
      <c r="J1282" s="79" t="str">
        <f>IFERROR(INDEX('Cost_Components'!$K$2:$K$28,MATCH(E1282,'Cost_Components'!$A$2:$A$28,0)),"")</f>
      </c>
      <c r="K1282" s="80" t="str">
        <f>IF(OR(L1282="",Z1282="",AA1282="",AB1282=""),"",IF(B1282&lt;AA1282,L1282,IF(B1282&gt;AB1282,Z1282,L1282+(Z1282-L1282)*MIN(MAX((B1282-AA1282+1)/MAX(AB1282-AA1282+1,1),0),1))))</f>
      </c>
      <c r="L1282" s="81" t="str">
        <f>IFERROR(INDEX('Cost_Components'!$S$2:$S$28,MATCH(E1282,'Cost_Components'!$A$2:$A$28,0)),"")</f>
      </c>
      <c r="M1282" s="82" t="str">
        <f>IFERROR(INDEX('Cost_Components'!$L$2:$L$28,MATCH(E1282,'Cost_Components'!$A$2:$A$28,0)),"")</f>
      </c>
      <c r="N1282" s="83" t="str">
        <f>IFERROR(INDEX('Cost_Components'!$P$2:$P$28,MATCH(E1282,'Cost_Components'!$A$2:$A$28,0)),"")</f>
      </c>
      <c r="O1282" s="84" t="str">
        <f>AF1282*J1282</f>
      </c>
      <c r="P1282" s="85" t="str">
        <f>AG1282*J1282</f>
      </c>
      <c r="Q1282" s="86" t="str">
        <f>P1282*L1282*M1282*N1282</f>
      </c>
      <c r="R1282" s="87" t="str">
        <f>O1282*K1282*M1282*N1282</f>
      </c>
      <c r="S1282" s="88" t="str">
        <f>R1282-Q1282</f>
      </c>
      <c r="T1282" s="34" t="str">
        <f>IFERROR(INDEX('Cost_Components'!$R$2:$R$28,MATCH(E1282,'Cost_Components'!$A$2:$A$28,0)),"")</f>
      </c>
      <c r="U1282" s="89" t="str">
        <f>IFERROR(INDEX('Cost_Components'!$Q$2:$Q$28,MATCH(E1282,'Cost_Components'!$A$2:$A$28,0)),"")</f>
      </c>
      <c r="V1282" s="90" t="str">
        <f>1/(1+'Calculation_Assumptions'!$B$5)^(B1282-'Calculation_Assumptions'!$B$2)</f>
      </c>
      <c r="W1282" s="91" t="str">
        <f>Q1282*V1282</f>
      </c>
      <c r="X1282" s="92" t="str">
        <f>R1282*V1282</f>
      </c>
      <c r="Y1282" s="93" t="str">
        <f>S1282*V1282</f>
      </c>
      <c r="Z1282" s="94" t="str">
        <f>IFERROR(INDEX('Cost_Components'!$T$2:$T$28,MATCH(E1282,'Cost_Components'!$A$2:$A$28,0)),"")</f>
      </c>
      <c r="AA1282" s="95" t="str">
        <f>IFERROR(INDEX('Cost_Components'!$U$2:$U$28,MATCH(E1282,'Cost_Components'!$A$2:$A$28,0)),"")</f>
      </c>
      <c r="AB1282" s="96" t="str">
        <f>IFERROR(INDEX('Cost_Components'!$V$2:$V$28,MATCH(E1282,'Cost_Components'!$A$2:$A$28,0)),"")</f>
      </c>
      <c r="AC1282" s="97" t="str">
        <f>IFERROR(INDEX('Cost_Components'!$M$2:$M$28,MATCH(E1282,'Cost_Components'!$A$2:$A$28,0)),"")</f>
      </c>
      <c r="AD1282" s="98" t="str">
        <f>IFERROR(INDEX('Cost_Components'!$N$2:$N$28,MATCH(E1282,'Cost_Components'!$A$2:$A$28,0)),"")</f>
      </c>
      <c r="AE1282" s="34" t="str">
        <f>IFERROR(INDEX('Cost_Components'!$O$2:$O$28,MATCH(E1282,'Cost_Components'!$A$2:$A$28,0)),"")</f>
      </c>
      <c r="AF1282" s="99" t="n">
        <v>3401545.27956757</v>
      </c>
      <c r="AG1282" s="100" t="n">
        <v>3468502.86258876</v>
      </c>
      <c r="AH1282" s="101" t="str">
        <f>IF(H1282="shared-count-once",COUNTIFS($A$2:$A$1405,A1282,$B$2:$B$1405,B1282,$E$2:$E$1405,E1282),1)</f>
      </c>
      <c r="AI1282" s="102" t="n">
        <v>300119636.925519</v>
      </c>
      <c r="AJ1282" s="103" t="str">
        <f>IF(AI1282=0,"",Q1282/AI1282)</f>
      </c>
      <c r="AK1282" s="104" t="str">
        <f>IF(AI1282=0,"",R1282/AI1282)</f>
      </c>
      <c r="AL1282" s="105" t="str">
        <f>IF(AI1282=0,"",S1282/AI1282)</f>
      </c>
      <c r="AM1282" s="106" t="str">
        <f>IF(AI1282=0,"",Y1282/AI1282)</f>
      </c>
    </row>
    <row r="1283">
      <c r="A1283" t="s">
        <v>115</v>
      </c>
      <c r="B1283" s="73" t="n">
        <v>2032</v>
      </c>
      <c r="C1283" t="s">
        <v>256</v>
      </c>
      <c r="D1283" t="s">
        <v>229</v>
      </c>
      <c r="E1283" s="74" t="s">
        <v>353</v>
      </c>
      <c r="F1283" s="75" t="s">
        <v>354</v>
      </c>
      <c r="G1283" s="76" t="s">
        <v>260</v>
      </c>
      <c r="H1283" s="77" t="s">
        <v>240</v>
      </c>
      <c r="I1283" s="78" t="s">
        <v>304</v>
      </c>
      <c r="J1283" s="79" t="str">
        <f>IFERROR(INDEX('Cost_Components'!$K$2:$K$28,MATCH(E1283,'Cost_Components'!$A$2:$A$28,0)),"")</f>
      </c>
      <c r="K1283" s="80" t="str">
        <f>IF(OR(L1283="",Z1283="",AA1283="",AB1283=""),"",IF(B1283&lt;AA1283,L1283,IF(B1283&gt;AB1283,Z1283,L1283+(Z1283-L1283)*MIN(MAX((B1283-AA1283+1)/MAX(AB1283-AA1283+1,1),0),1))))</f>
      </c>
      <c r="L1283" s="81" t="str">
        <f>IFERROR(INDEX('Cost_Components'!$S$2:$S$28,MATCH(E1283,'Cost_Components'!$A$2:$A$28,0)),"")</f>
      </c>
      <c r="M1283" s="82" t="str">
        <f>IFERROR(INDEX('Cost_Components'!$L$2:$L$28,MATCH(E1283,'Cost_Components'!$A$2:$A$28,0)),"")</f>
      </c>
      <c r="N1283" s="83" t="str">
        <f>IFERROR(INDEX('Cost_Components'!$P$2:$P$28,MATCH(E1283,'Cost_Components'!$A$2:$A$28,0)),"")</f>
      </c>
      <c r="O1283" s="84" t="str">
        <f>AF1283*J1283</f>
      </c>
      <c r="P1283" s="85" t="str">
        <f>AG1283*J1283</f>
      </c>
      <c r="Q1283" s="86" t="str">
        <f>P1283*L1283*M1283*N1283</f>
      </c>
      <c r="R1283" s="87" t="str">
        <f>O1283*K1283*M1283*N1283</f>
      </c>
      <c r="S1283" s="88" t="str">
        <f>R1283-Q1283</f>
      </c>
      <c r="T1283" s="34" t="str">
        <f>IFERROR(INDEX('Cost_Components'!$R$2:$R$28,MATCH(E1283,'Cost_Components'!$A$2:$A$28,0)),"")</f>
      </c>
      <c r="U1283" s="89" t="str">
        <f>IFERROR(INDEX('Cost_Components'!$Q$2:$Q$28,MATCH(E1283,'Cost_Components'!$A$2:$A$28,0)),"")</f>
      </c>
      <c r="V1283" s="90" t="str">
        <f>1/(1+'Calculation_Assumptions'!$B$5)^(B1283-'Calculation_Assumptions'!$B$2)</f>
      </c>
      <c r="W1283" s="91" t="str">
        <f>Q1283*V1283</f>
      </c>
      <c r="X1283" s="92" t="str">
        <f>R1283*V1283</f>
      </c>
      <c r="Y1283" s="93" t="str">
        <f>S1283*V1283</f>
      </c>
      <c r="Z1283" s="94" t="str">
        <f>IFERROR(INDEX('Cost_Components'!$T$2:$T$28,MATCH(E1283,'Cost_Components'!$A$2:$A$28,0)),"")</f>
      </c>
      <c r="AA1283" s="95" t="str">
        <f>IFERROR(INDEX('Cost_Components'!$U$2:$U$28,MATCH(E1283,'Cost_Components'!$A$2:$A$28,0)),"")</f>
      </c>
      <c r="AB1283" s="96" t="str">
        <f>IFERROR(INDEX('Cost_Components'!$V$2:$V$28,MATCH(E1283,'Cost_Components'!$A$2:$A$28,0)),"")</f>
      </c>
      <c r="AC1283" s="97" t="str">
        <f>IFERROR(INDEX('Cost_Components'!$M$2:$M$28,MATCH(E1283,'Cost_Components'!$A$2:$A$28,0)),"")</f>
      </c>
      <c r="AD1283" s="98" t="str">
        <f>IFERROR(INDEX('Cost_Components'!$N$2:$N$28,MATCH(E1283,'Cost_Components'!$A$2:$A$28,0)),"")</f>
      </c>
      <c r="AE1283" s="34" t="str">
        <f>IFERROR(INDEX('Cost_Components'!$O$2:$O$28,MATCH(E1283,'Cost_Components'!$A$2:$A$28,0)),"")</f>
      </c>
      <c r="AF1283" s="99" t="n">
        <v>3465404.20227811</v>
      </c>
      <c r="AG1283" s="100" t="n">
        <v>3550285.24406298</v>
      </c>
      <c r="AH1283" s="101" t="str">
        <f>IF(H1283="shared-count-once",COUNTIFS($A$2:$A$1405,A1283,$B$2:$B$1405,B1283,$E$2:$E$1405,E1283),1)</f>
      </c>
      <c r="AI1283" s="102" t="n">
        <v>301904628.083541</v>
      </c>
      <c r="AJ1283" s="103" t="str">
        <f>IF(AI1283=0,"",Q1283/AI1283)</f>
      </c>
      <c r="AK1283" s="104" t="str">
        <f>IF(AI1283=0,"",R1283/AI1283)</f>
      </c>
      <c r="AL1283" s="105" t="str">
        <f>IF(AI1283=0,"",S1283/AI1283)</f>
      </c>
      <c r="AM1283" s="106" t="str">
        <f>IF(AI1283=0,"",Y1283/AI1283)</f>
      </c>
    </row>
    <row r="1284">
      <c r="A1284" t="s">
        <v>115</v>
      </c>
      <c r="B1284" s="73" t="n">
        <v>2033</v>
      </c>
      <c r="C1284" t="s">
        <v>256</v>
      </c>
      <c r="D1284" t="s">
        <v>229</v>
      </c>
      <c r="E1284" s="74" t="s">
        <v>353</v>
      </c>
      <c r="F1284" s="75" t="s">
        <v>354</v>
      </c>
      <c r="G1284" s="76" t="s">
        <v>260</v>
      </c>
      <c r="H1284" s="77" t="s">
        <v>240</v>
      </c>
      <c r="I1284" s="78" t="s">
        <v>304</v>
      </c>
      <c r="J1284" s="79" t="str">
        <f>IFERROR(INDEX('Cost_Components'!$K$2:$K$28,MATCH(E1284,'Cost_Components'!$A$2:$A$28,0)),"")</f>
      </c>
      <c r="K1284" s="80" t="str">
        <f>IF(OR(L1284="",Z1284="",AA1284="",AB1284=""),"",IF(B1284&lt;AA1284,L1284,IF(B1284&gt;AB1284,Z1284,L1284+(Z1284-L1284)*MIN(MAX((B1284-AA1284+1)/MAX(AB1284-AA1284+1,1),0),1))))</f>
      </c>
      <c r="L1284" s="81" t="str">
        <f>IFERROR(INDEX('Cost_Components'!$S$2:$S$28,MATCH(E1284,'Cost_Components'!$A$2:$A$28,0)),"")</f>
      </c>
      <c r="M1284" s="82" t="str">
        <f>IFERROR(INDEX('Cost_Components'!$L$2:$L$28,MATCH(E1284,'Cost_Components'!$A$2:$A$28,0)),"")</f>
      </c>
      <c r="N1284" s="83" t="str">
        <f>IFERROR(INDEX('Cost_Components'!$P$2:$P$28,MATCH(E1284,'Cost_Components'!$A$2:$A$28,0)),"")</f>
      </c>
      <c r="O1284" s="84" t="str">
        <f>AF1284*J1284</f>
      </c>
      <c r="P1284" s="85" t="str">
        <f>AG1284*J1284</f>
      </c>
      <c r="Q1284" s="86" t="str">
        <f>P1284*L1284*M1284*N1284</f>
      </c>
      <c r="R1284" s="87" t="str">
        <f>O1284*K1284*M1284*N1284</f>
      </c>
      <c r="S1284" s="88" t="str">
        <f>R1284-Q1284</f>
      </c>
      <c r="T1284" s="34" t="str">
        <f>IFERROR(INDEX('Cost_Components'!$R$2:$R$28,MATCH(E1284,'Cost_Components'!$A$2:$A$28,0)),"")</f>
      </c>
      <c r="U1284" s="89" t="str">
        <f>IFERROR(INDEX('Cost_Components'!$Q$2:$Q$28,MATCH(E1284,'Cost_Components'!$A$2:$A$28,0)),"")</f>
      </c>
      <c r="V1284" s="90" t="str">
        <f>1/(1+'Calculation_Assumptions'!$B$5)^(B1284-'Calculation_Assumptions'!$B$2)</f>
      </c>
      <c r="W1284" s="91" t="str">
        <f>Q1284*V1284</f>
      </c>
      <c r="X1284" s="92" t="str">
        <f>R1284*V1284</f>
      </c>
      <c r="Y1284" s="93" t="str">
        <f>S1284*V1284</f>
      </c>
      <c r="Z1284" s="94" t="str">
        <f>IFERROR(INDEX('Cost_Components'!$T$2:$T$28,MATCH(E1284,'Cost_Components'!$A$2:$A$28,0)),"")</f>
      </c>
      <c r="AA1284" s="95" t="str">
        <f>IFERROR(INDEX('Cost_Components'!$U$2:$U$28,MATCH(E1284,'Cost_Components'!$A$2:$A$28,0)),"")</f>
      </c>
      <c r="AB1284" s="96" t="str">
        <f>IFERROR(INDEX('Cost_Components'!$V$2:$V$28,MATCH(E1284,'Cost_Components'!$A$2:$A$28,0)),"")</f>
      </c>
      <c r="AC1284" s="97" t="str">
        <f>IFERROR(INDEX('Cost_Components'!$M$2:$M$28,MATCH(E1284,'Cost_Components'!$A$2:$A$28,0)),"")</f>
      </c>
      <c r="AD1284" s="98" t="str">
        <f>IFERROR(INDEX('Cost_Components'!$N$2:$N$28,MATCH(E1284,'Cost_Components'!$A$2:$A$28,0)),"")</f>
      </c>
      <c r="AE1284" s="34" t="str">
        <f>IFERROR(INDEX('Cost_Components'!$O$2:$O$28,MATCH(E1284,'Cost_Components'!$A$2:$A$28,0)),"")</f>
      </c>
      <c r="AF1284" s="99" t="n">
        <v>3526927.41212691</v>
      </c>
      <c r="AG1284" s="100" t="n">
        <v>3631701.56094206</v>
      </c>
      <c r="AH1284" s="101" t="str">
        <f>IF(H1284="shared-count-once",COUNTIFS($A$2:$A$1405,A1284,$B$2:$B$1405,B1284,$E$2:$E$1405,E1284),1)</f>
      </c>
      <c r="AI1284" s="102" t="n">
        <v>303644277.16916</v>
      </c>
      <c r="AJ1284" s="103" t="str">
        <f>IF(AI1284=0,"",Q1284/AI1284)</f>
      </c>
      <c r="AK1284" s="104" t="str">
        <f>IF(AI1284=0,"",R1284/AI1284)</f>
      </c>
      <c r="AL1284" s="105" t="str">
        <f>IF(AI1284=0,"",S1284/AI1284)</f>
      </c>
      <c r="AM1284" s="106" t="str">
        <f>IF(AI1284=0,"",Y1284/AI1284)</f>
      </c>
    </row>
    <row r="1285">
      <c r="A1285" t="s">
        <v>115</v>
      </c>
      <c r="B1285" s="73" t="n">
        <v>2034</v>
      </c>
      <c r="C1285" t="s">
        <v>256</v>
      </c>
      <c r="D1285" t="s">
        <v>229</v>
      </c>
      <c r="E1285" s="74" t="s">
        <v>353</v>
      </c>
      <c r="F1285" s="75" t="s">
        <v>354</v>
      </c>
      <c r="G1285" s="76" t="s">
        <v>260</v>
      </c>
      <c r="H1285" s="77" t="s">
        <v>240</v>
      </c>
      <c r="I1285" s="78" t="s">
        <v>304</v>
      </c>
      <c r="J1285" s="79" t="str">
        <f>IFERROR(INDEX('Cost_Components'!$K$2:$K$28,MATCH(E1285,'Cost_Components'!$A$2:$A$28,0)),"")</f>
      </c>
      <c r="K1285" s="80" t="str">
        <f>IF(OR(L1285="",Z1285="",AA1285="",AB1285=""),"",IF(B1285&lt;AA1285,L1285,IF(B1285&gt;AB1285,Z1285,L1285+(Z1285-L1285)*MIN(MAX((B1285-AA1285+1)/MAX(AB1285-AA1285+1,1),0),1))))</f>
      </c>
      <c r="L1285" s="81" t="str">
        <f>IFERROR(INDEX('Cost_Components'!$S$2:$S$28,MATCH(E1285,'Cost_Components'!$A$2:$A$28,0)),"")</f>
      </c>
      <c r="M1285" s="82" t="str">
        <f>IFERROR(INDEX('Cost_Components'!$L$2:$L$28,MATCH(E1285,'Cost_Components'!$A$2:$A$28,0)),"")</f>
      </c>
      <c r="N1285" s="83" t="str">
        <f>IFERROR(INDEX('Cost_Components'!$P$2:$P$28,MATCH(E1285,'Cost_Components'!$A$2:$A$28,0)),"")</f>
      </c>
      <c r="O1285" s="84" t="str">
        <f>AF1285*J1285</f>
      </c>
      <c r="P1285" s="85" t="str">
        <f>AG1285*J1285</f>
      </c>
      <c r="Q1285" s="86" t="str">
        <f>P1285*L1285*M1285*N1285</f>
      </c>
      <c r="R1285" s="87" t="str">
        <f>O1285*K1285*M1285*N1285</f>
      </c>
      <c r="S1285" s="88" t="str">
        <f>R1285-Q1285</f>
      </c>
      <c r="T1285" s="34" t="str">
        <f>IFERROR(INDEX('Cost_Components'!$R$2:$R$28,MATCH(E1285,'Cost_Components'!$A$2:$A$28,0)),"")</f>
      </c>
      <c r="U1285" s="89" t="str">
        <f>IFERROR(INDEX('Cost_Components'!$Q$2:$Q$28,MATCH(E1285,'Cost_Components'!$A$2:$A$28,0)),"")</f>
      </c>
      <c r="V1285" s="90" t="str">
        <f>1/(1+'Calculation_Assumptions'!$B$5)^(B1285-'Calculation_Assumptions'!$B$2)</f>
      </c>
      <c r="W1285" s="91" t="str">
        <f>Q1285*V1285</f>
      </c>
      <c r="X1285" s="92" t="str">
        <f>R1285*V1285</f>
      </c>
      <c r="Y1285" s="93" t="str">
        <f>S1285*V1285</f>
      </c>
      <c r="Z1285" s="94" t="str">
        <f>IFERROR(INDEX('Cost_Components'!$T$2:$T$28,MATCH(E1285,'Cost_Components'!$A$2:$A$28,0)),"")</f>
      </c>
      <c r="AA1285" s="95" t="str">
        <f>IFERROR(INDEX('Cost_Components'!$U$2:$U$28,MATCH(E1285,'Cost_Components'!$A$2:$A$28,0)),"")</f>
      </c>
      <c r="AB1285" s="96" t="str">
        <f>IFERROR(INDEX('Cost_Components'!$V$2:$V$28,MATCH(E1285,'Cost_Components'!$A$2:$A$28,0)),"")</f>
      </c>
      <c r="AC1285" s="97" t="str">
        <f>IFERROR(INDEX('Cost_Components'!$M$2:$M$28,MATCH(E1285,'Cost_Components'!$A$2:$A$28,0)),"")</f>
      </c>
      <c r="AD1285" s="98" t="str">
        <f>IFERROR(INDEX('Cost_Components'!$N$2:$N$28,MATCH(E1285,'Cost_Components'!$A$2:$A$28,0)),"")</f>
      </c>
      <c r="AE1285" s="34" t="str">
        <f>IFERROR(INDEX('Cost_Components'!$O$2:$O$28,MATCH(E1285,'Cost_Components'!$A$2:$A$28,0)),"")</f>
      </c>
      <c r="AF1285" s="99" t="n">
        <v>3586887.47124483</v>
      </c>
      <c r="AG1285" s="100" t="n">
        <v>3713279.1959497</v>
      </c>
      <c r="AH1285" s="101" t="str">
        <f>IF(H1285="shared-count-once",COUNTIFS($A$2:$A$1405,A1285,$B$2:$B$1405,B1285,$E$2:$E$1405,E1285),1)</f>
      </c>
      <c r="AI1285" s="102" t="n">
        <v>305332541.184984</v>
      </c>
      <c r="AJ1285" s="103" t="str">
        <f>IF(AI1285=0,"",Q1285/AI1285)</f>
      </c>
      <c r="AK1285" s="104" t="str">
        <f>IF(AI1285=0,"",R1285/AI1285)</f>
      </c>
      <c r="AL1285" s="105" t="str">
        <f>IF(AI1285=0,"",S1285/AI1285)</f>
      </c>
      <c r="AM1285" s="106" t="str">
        <f>IF(AI1285=0,"",Y1285/AI1285)</f>
      </c>
    </row>
    <row r="1286">
      <c r="A1286" t="s">
        <v>115</v>
      </c>
      <c r="B1286" s="73" t="n">
        <v>2035</v>
      </c>
      <c r="C1286" t="s">
        <v>256</v>
      </c>
      <c r="D1286" t="s">
        <v>229</v>
      </c>
      <c r="E1286" s="74" t="s">
        <v>353</v>
      </c>
      <c r="F1286" s="75" t="s">
        <v>354</v>
      </c>
      <c r="G1286" s="76" t="s">
        <v>260</v>
      </c>
      <c r="H1286" s="77" t="s">
        <v>240</v>
      </c>
      <c r="I1286" s="78" t="s">
        <v>304</v>
      </c>
      <c r="J1286" s="79" t="str">
        <f>IFERROR(INDEX('Cost_Components'!$K$2:$K$28,MATCH(E1286,'Cost_Components'!$A$2:$A$28,0)),"")</f>
      </c>
      <c r="K1286" s="80" t="str">
        <f>IF(OR(L1286="",Z1286="",AA1286="",AB1286=""),"",IF(B1286&lt;AA1286,L1286,IF(B1286&gt;AB1286,Z1286,L1286+(Z1286-L1286)*MIN(MAX((B1286-AA1286+1)/MAX(AB1286-AA1286+1,1),0),1))))</f>
      </c>
      <c r="L1286" s="81" t="str">
        <f>IFERROR(INDEX('Cost_Components'!$S$2:$S$28,MATCH(E1286,'Cost_Components'!$A$2:$A$28,0)),"")</f>
      </c>
      <c r="M1286" s="82" t="str">
        <f>IFERROR(INDEX('Cost_Components'!$L$2:$L$28,MATCH(E1286,'Cost_Components'!$A$2:$A$28,0)),"")</f>
      </c>
      <c r="N1286" s="83" t="str">
        <f>IFERROR(INDEX('Cost_Components'!$P$2:$P$28,MATCH(E1286,'Cost_Components'!$A$2:$A$28,0)),"")</f>
      </c>
      <c r="O1286" s="84" t="str">
        <f>AF1286*J1286</f>
      </c>
      <c r="P1286" s="85" t="str">
        <f>AG1286*J1286</f>
      </c>
      <c r="Q1286" s="86" t="str">
        <f>P1286*L1286*M1286*N1286</f>
      </c>
      <c r="R1286" s="87" t="str">
        <f>O1286*K1286*M1286*N1286</f>
      </c>
      <c r="S1286" s="88" t="str">
        <f>R1286-Q1286</f>
      </c>
      <c r="T1286" s="34" t="str">
        <f>IFERROR(INDEX('Cost_Components'!$R$2:$R$28,MATCH(E1286,'Cost_Components'!$A$2:$A$28,0)),"")</f>
      </c>
      <c r="U1286" s="89" t="str">
        <f>IFERROR(INDEX('Cost_Components'!$Q$2:$Q$28,MATCH(E1286,'Cost_Components'!$A$2:$A$28,0)),"")</f>
      </c>
      <c r="V1286" s="90" t="str">
        <f>1/(1+'Calculation_Assumptions'!$B$5)^(B1286-'Calculation_Assumptions'!$B$2)</f>
      </c>
      <c r="W1286" s="91" t="str">
        <f>Q1286*V1286</f>
      </c>
      <c r="X1286" s="92" t="str">
        <f>R1286*V1286</f>
      </c>
      <c r="Y1286" s="93" t="str">
        <f>S1286*V1286</f>
      </c>
      <c r="Z1286" s="94" t="str">
        <f>IFERROR(INDEX('Cost_Components'!$T$2:$T$28,MATCH(E1286,'Cost_Components'!$A$2:$A$28,0)),"")</f>
      </c>
      <c r="AA1286" s="95" t="str">
        <f>IFERROR(INDEX('Cost_Components'!$U$2:$U$28,MATCH(E1286,'Cost_Components'!$A$2:$A$28,0)),"")</f>
      </c>
      <c r="AB1286" s="96" t="str">
        <f>IFERROR(INDEX('Cost_Components'!$V$2:$V$28,MATCH(E1286,'Cost_Components'!$A$2:$A$28,0)),"")</f>
      </c>
      <c r="AC1286" s="97" t="str">
        <f>IFERROR(INDEX('Cost_Components'!$M$2:$M$28,MATCH(E1286,'Cost_Components'!$A$2:$A$28,0)),"")</f>
      </c>
      <c r="AD1286" s="98" t="str">
        <f>IFERROR(INDEX('Cost_Components'!$N$2:$N$28,MATCH(E1286,'Cost_Components'!$A$2:$A$28,0)),"")</f>
      </c>
      <c r="AE1286" s="34" t="str">
        <f>IFERROR(INDEX('Cost_Components'!$O$2:$O$28,MATCH(E1286,'Cost_Components'!$A$2:$A$28,0)),"")</f>
      </c>
      <c r="AF1286" s="99" t="n">
        <v>3644963.94326939</v>
      </c>
      <c r="AG1286" s="100" t="n">
        <v>3794591.04268102</v>
      </c>
      <c r="AH1286" s="101" t="str">
        <f>IF(H1286="shared-count-once",COUNTIFS($A$2:$A$1405,A1286,$B$2:$B$1405,B1286,$E$2:$E$1405,E1286),1)</f>
      </c>
      <c r="AI1286" s="102" t="n">
        <v>306964650.16712</v>
      </c>
      <c r="AJ1286" s="103" t="str">
        <f>IF(AI1286=0,"",Q1286/AI1286)</f>
      </c>
      <c r="AK1286" s="104" t="str">
        <f>IF(AI1286=0,"",R1286/AI1286)</f>
      </c>
      <c r="AL1286" s="105" t="str">
        <f>IF(AI1286=0,"",S1286/AI1286)</f>
      </c>
      <c r="AM1286" s="106" t="str">
        <f>IF(AI1286=0,"",Y1286/AI1286)</f>
      </c>
    </row>
    <row r="1287">
      <c r="A1287" t="s">
        <v>115</v>
      </c>
      <c r="B1287" s="73" t="n">
        <v>2036</v>
      </c>
      <c r="C1287" t="s">
        <v>256</v>
      </c>
      <c r="D1287" t="s">
        <v>229</v>
      </c>
      <c r="E1287" s="74" t="s">
        <v>353</v>
      </c>
      <c r="F1287" s="75" t="s">
        <v>354</v>
      </c>
      <c r="G1287" s="76" t="s">
        <v>260</v>
      </c>
      <c r="H1287" s="77" t="s">
        <v>240</v>
      </c>
      <c r="I1287" s="78" t="s">
        <v>304</v>
      </c>
      <c r="J1287" s="79" t="str">
        <f>IFERROR(INDEX('Cost_Components'!$K$2:$K$28,MATCH(E1287,'Cost_Components'!$A$2:$A$28,0)),"")</f>
      </c>
      <c r="K1287" s="80" t="str">
        <f>IF(OR(L1287="",Z1287="",AA1287="",AB1287=""),"",IF(B1287&lt;AA1287,L1287,IF(B1287&gt;AB1287,Z1287,L1287+(Z1287-L1287)*MIN(MAX((B1287-AA1287+1)/MAX(AB1287-AA1287+1,1),0),1))))</f>
      </c>
      <c r="L1287" s="81" t="str">
        <f>IFERROR(INDEX('Cost_Components'!$S$2:$S$28,MATCH(E1287,'Cost_Components'!$A$2:$A$28,0)),"")</f>
      </c>
      <c r="M1287" s="82" t="str">
        <f>IFERROR(INDEX('Cost_Components'!$L$2:$L$28,MATCH(E1287,'Cost_Components'!$A$2:$A$28,0)),"")</f>
      </c>
      <c r="N1287" s="83" t="str">
        <f>IFERROR(INDEX('Cost_Components'!$P$2:$P$28,MATCH(E1287,'Cost_Components'!$A$2:$A$28,0)),"")</f>
      </c>
      <c r="O1287" s="84" t="str">
        <f>AF1287*J1287</f>
      </c>
      <c r="P1287" s="85" t="str">
        <f>AG1287*J1287</f>
      </c>
      <c r="Q1287" s="86" t="str">
        <f>P1287*L1287*M1287*N1287</f>
      </c>
      <c r="R1287" s="87" t="str">
        <f>O1287*K1287*M1287*N1287</f>
      </c>
      <c r="S1287" s="88" t="str">
        <f>R1287-Q1287</f>
      </c>
      <c r="T1287" s="34" t="str">
        <f>IFERROR(INDEX('Cost_Components'!$R$2:$R$28,MATCH(E1287,'Cost_Components'!$A$2:$A$28,0)),"")</f>
      </c>
      <c r="U1287" s="89" t="str">
        <f>IFERROR(INDEX('Cost_Components'!$Q$2:$Q$28,MATCH(E1287,'Cost_Components'!$A$2:$A$28,0)),"")</f>
      </c>
      <c r="V1287" s="90" t="str">
        <f>1/(1+'Calculation_Assumptions'!$B$5)^(B1287-'Calculation_Assumptions'!$B$2)</f>
      </c>
      <c r="W1287" s="91" t="str">
        <f>Q1287*V1287</f>
      </c>
      <c r="X1287" s="92" t="str">
        <f>R1287*V1287</f>
      </c>
      <c r="Y1287" s="93" t="str">
        <f>S1287*V1287</f>
      </c>
      <c r="Z1287" s="94" t="str">
        <f>IFERROR(INDEX('Cost_Components'!$T$2:$T$28,MATCH(E1287,'Cost_Components'!$A$2:$A$28,0)),"")</f>
      </c>
      <c r="AA1287" s="95" t="str">
        <f>IFERROR(INDEX('Cost_Components'!$U$2:$U$28,MATCH(E1287,'Cost_Components'!$A$2:$A$28,0)),"")</f>
      </c>
      <c r="AB1287" s="96" t="str">
        <f>IFERROR(INDEX('Cost_Components'!$V$2:$V$28,MATCH(E1287,'Cost_Components'!$A$2:$A$28,0)),"")</f>
      </c>
      <c r="AC1287" s="97" t="str">
        <f>IFERROR(INDEX('Cost_Components'!$M$2:$M$28,MATCH(E1287,'Cost_Components'!$A$2:$A$28,0)),"")</f>
      </c>
      <c r="AD1287" s="98" t="str">
        <f>IFERROR(INDEX('Cost_Components'!$N$2:$N$28,MATCH(E1287,'Cost_Components'!$A$2:$A$28,0)),"")</f>
      </c>
      <c r="AE1287" s="34" t="str">
        <f>IFERROR(INDEX('Cost_Components'!$O$2:$O$28,MATCH(E1287,'Cost_Components'!$A$2:$A$28,0)),"")</f>
      </c>
      <c r="AF1287" s="99" t="n">
        <v>3701109.44931503</v>
      </c>
      <c r="AG1287" s="100" t="n">
        <v>3875544.03018731</v>
      </c>
      <c r="AH1287" s="101" t="str">
        <f>IF(H1287="shared-count-once",COUNTIFS($A$2:$A$1405,A1287,$B$2:$B$1405,B1287,$E$2:$E$1405,E1287),1)</f>
      </c>
      <c r="AI1287" s="102" t="n">
        <v>308542769.756622</v>
      </c>
      <c r="AJ1287" s="103" t="str">
        <f>IF(AI1287=0,"",Q1287/AI1287)</f>
      </c>
      <c r="AK1287" s="104" t="str">
        <f>IF(AI1287=0,"",R1287/AI1287)</f>
      </c>
      <c r="AL1287" s="105" t="str">
        <f>IF(AI1287=0,"",S1287/AI1287)</f>
      </c>
      <c r="AM1287" s="106" t="str">
        <f>IF(AI1287=0,"",Y1287/AI1287)</f>
      </c>
    </row>
    <row r="1288">
      <c r="A1288" t="s">
        <v>115</v>
      </c>
      <c r="B1288" s="73" t="n">
        <v>2037</v>
      </c>
      <c r="C1288" t="s">
        <v>256</v>
      </c>
      <c r="D1288" t="s">
        <v>229</v>
      </c>
      <c r="E1288" s="74" t="s">
        <v>353</v>
      </c>
      <c r="F1288" s="75" t="s">
        <v>354</v>
      </c>
      <c r="G1288" s="76" t="s">
        <v>260</v>
      </c>
      <c r="H1288" s="77" t="s">
        <v>240</v>
      </c>
      <c r="I1288" s="78" t="s">
        <v>304</v>
      </c>
      <c r="J1288" s="79" t="str">
        <f>IFERROR(INDEX('Cost_Components'!$K$2:$K$28,MATCH(E1288,'Cost_Components'!$A$2:$A$28,0)),"")</f>
      </c>
      <c r="K1288" s="80" t="str">
        <f>IF(OR(L1288="",Z1288="",AA1288="",AB1288=""),"",IF(B1288&lt;AA1288,L1288,IF(B1288&gt;AB1288,Z1288,L1288+(Z1288-L1288)*MIN(MAX((B1288-AA1288+1)/MAX(AB1288-AA1288+1,1),0),1))))</f>
      </c>
      <c r="L1288" s="81" t="str">
        <f>IFERROR(INDEX('Cost_Components'!$S$2:$S$28,MATCH(E1288,'Cost_Components'!$A$2:$A$28,0)),"")</f>
      </c>
      <c r="M1288" s="82" t="str">
        <f>IFERROR(INDEX('Cost_Components'!$L$2:$L$28,MATCH(E1288,'Cost_Components'!$A$2:$A$28,0)),"")</f>
      </c>
      <c r="N1288" s="83" t="str">
        <f>IFERROR(INDEX('Cost_Components'!$P$2:$P$28,MATCH(E1288,'Cost_Components'!$A$2:$A$28,0)),"")</f>
      </c>
      <c r="O1288" s="84" t="str">
        <f>AF1288*J1288</f>
      </c>
      <c r="P1288" s="85" t="str">
        <f>AG1288*J1288</f>
      </c>
      <c r="Q1288" s="86" t="str">
        <f>P1288*L1288*M1288*N1288</f>
      </c>
      <c r="R1288" s="87" t="str">
        <f>O1288*K1288*M1288*N1288</f>
      </c>
      <c r="S1288" s="88" t="str">
        <f>R1288-Q1288</f>
      </c>
      <c r="T1288" s="34" t="str">
        <f>IFERROR(INDEX('Cost_Components'!$R$2:$R$28,MATCH(E1288,'Cost_Components'!$A$2:$A$28,0)),"")</f>
      </c>
      <c r="U1288" s="89" t="str">
        <f>IFERROR(INDEX('Cost_Components'!$Q$2:$Q$28,MATCH(E1288,'Cost_Components'!$A$2:$A$28,0)),"")</f>
      </c>
      <c r="V1288" s="90" t="str">
        <f>1/(1+'Calculation_Assumptions'!$B$5)^(B1288-'Calculation_Assumptions'!$B$2)</f>
      </c>
      <c r="W1288" s="91" t="str">
        <f>Q1288*V1288</f>
      </c>
      <c r="X1288" s="92" t="str">
        <f>R1288*V1288</f>
      </c>
      <c r="Y1288" s="93" t="str">
        <f>S1288*V1288</f>
      </c>
      <c r="Z1288" s="94" t="str">
        <f>IFERROR(INDEX('Cost_Components'!$T$2:$T$28,MATCH(E1288,'Cost_Components'!$A$2:$A$28,0)),"")</f>
      </c>
      <c r="AA1288" s="95" t="str">
        <f>IFERROR(INDEX('Cost_Components'!$U$2:$U$28,MATCH(E1288,'Cost_Components'!$A$2:$A$28,0)),"")</f>
      </c>
      <c r="AB1288" s="96" t="str">
        <f>IFERROR(INDEX('Cost_Components'!$V$2:$V$28,MATCH(E1288,'Cost_Components'!$A$2:$A$28,0)),"")</f>
      </c>
      <c r="AC1288" s="97" t="str">
        <f>IFERROR(INDEX('Cost_Components'!$M$2:$M$28,MATCH(E1288,'Cost_Components'!$A$2:$A$28,0)),"")</f>
      </c>
      <c r="AD1288" s="98" t="str">
        <f>IFERROR(INDEX('Cost_Components'!$N$2:$N$28,MATCH(E1288,'Cost_Components'!$A$2:$A$28,0)),"")</f>
      </c>
      <c r="AE1288" s="34" t="str">
        <f>IFERROR(INDEX('Cost_Components'!$O$2:$O$28,MATCH(E1288,'Cost_Components'!$A$2:$A$28,0)),"")</f>
      </c>
      <c r="AF1288" s="99" t="n">
        <v>3755422.53500112</v>
      </c>
      <c r="AG1288" s="100" t="n">
        <v>3956184.09516131</v>
      </c>
      <c r="AH1288" s="101" t="str">
        <f>IF(H1288="shared-count-once",COUNTIFS($A$2:$A$1405,A1288,$B$2:$B$1405,B1288,$E$2:$E$1405,E1288),1)</f>
      </c>
      <c r="AI1288" s="102" t="n">
        <v>310068287.63643</v>
      </c>
      <c r="AJ1288" s="103" t="str">
        <f>IF(AI1288=0,"",Q1288/AI1288)</f>
      </c>
      <c r="AK1288" s="104" t="str">
        <f>IF(AI1288=0,"",R1288/AI1288)</f>
      </c>
      <c r="AL1288" s="105" t="str">
        <f>IF(AI1288=0,"",S1288/AI1288)</f>
      </c>
      <c r="AM1288" s="106" t="str">
        <f>IF(AI1288=0,"",Y1288/AI1288)</f>
      </c>
    </row>
    <row r="1289">
      <c r="A1289" t="s">
        <v>115</v>
      </c>
      <c r="B1289" s="73" t="n">
        <v>2038</v>
      </c>
      <c r="C1289" t="s">
        <v>256</v>
      </c>
      <c r="D1289" t="s">
        <v>229</v>
      </c>
      <c r="E1289" s="74" t="s">
        <v>353</v>
      </c>
      <c r="F1289" s="75" t="s">
        <v>354</v>
      </c>
      <c r="G1289" s="76" t="s">
        <v>260</v>
      </c>
      <c r="H1289" s="77" t="s">
        <v>240</v>
      </c>
      <c r="I1289" s="78" t="s">
        <v>304</v>
      </c>
      <c r="J1289" s="79" t="str">
        <f>IFERROR(INDEX('Cost_Components'!$K$2:$K$28,MATCH(E1289,'Cost_Components'!$A$2:$A$28,0)),"")</f>
      </c>
      <c r="K1289" s="80" t="str">
        <f>IF(OR(L1289="",Z1289="",AA1289="",AB1289=""),"",IF(B1289&lt;AA1289,L1289,IF(B1289&gt;AB1289,Z1289,L1289+(Z1289-L1289)*MIN(MAX((B1289-AA1289+1)/MAX(AB1289-AA1289+1,1),0),1))))</f>
      </c>
      <c r="L1289" s="81" t="str">
        <f>IFERROR(INDEX('Cost_Components'!$S$2:$S$28,MATCH(E1289,'Cost_Components'!$A$2:$A$28,0)),"")</f>
      </c>
      <c r="M1289" s="82" t="str">
        <f>IFERROR(INDEX('Cost_Components'!$L$2:$L$28,MATCH(E1289,'Cost_Components'!$A$2:$A$28,0)),"")</f>
      </c>
      <c r="N1289" s="83" t="str">
        <f>IFERROR(INDEX('Cost_Components'!$P$2:$P$28,MATCH(E1289,'Cost_Components'!$A$2:$A$28,0)),"")</f>
      </c>
      <c r="O1289" s="84" t="str">
        <f>AF1289*J1289</f>
      </c>
      <c r="P1289" s="85" t="str">
        <f>AG1289*J1289</f>
      </c>
      <c r="Q1289" s="86" t="str">
        <f>P1289*L1289*M1289*N1289</f>
      </c>
      <c r="R1289" s="87" t="str">
        <f>O1289*K1289*M1289*N1289</f>
      </c>
      <c r="S1289" s="88" t="str">
        <f>R1289-Q1289</f>
      </c>
      <c r="T1289" s="34" t="str">
        <f>IFERROR(INDEX('Cost_Components'!$R$2:$R$28,MATCH(E1289,'Cost_Components'!$A$2:$A$28,0)),"")</f>
      </c>
      <c r="U1289" s="89" t="str">
        <f>IFERROR(INDEX('Cost_Components'!$Q$2:$Q$28,MATCH(E1289,'Cost_Components'!$A$2:$A$28,0)),"")</f>
      </c>
      <c r="V1289" s="90" t="str">
        <f>1/(1+'Calculation_Assumptions'!$B$5)^(B1289-'Calculation_Assumptions'!$B$2)</f>
      </c>
      <c r="W1289" s="91" t="str">
        <f>Q1289*V1289</f>
      </c>
      <c r="X1289" s="92" t="str">
        <f>R1289*V1289</f>
      </c>
      <c r="Y1289" s="93" t="str">
        <f>S1289*V1289</f>
      </c>
      <c r="Z1289" s="94" t="str">
        <f>IFERROR(INDEX('Cost_Components'!$T$2:$T$28,MATCH(E1289,'Cost_Components'!$A$2:$A$28,0)),"")</f>
      </c>
      <c r="AA1289" s="95" t="str">
        <f>IFERROR(INDEX('Cost_Components'!$U$2:$U$28,MATCH(E1289,'Cost_Components'!$A$2:$A$28,0)),"")</f>
      </c>
      <c r="AB1289" s="96" t="str">
        <f>IFERROR(INDEX('Cost_Components'!$V$2:$V$28,MATCH(E1289,'Cost_Components'!$A$2:$A$28,0)),"")</f>
      </c>
      <c r="AC1289" s="97" t="str">
        <f>IFERROR(INDEX('Cost_Components'!$M$2:$M$28,MATCH(E1289,'Cost_Components'!$A$2:$A$28,0)),"")</f>
      </c>
      <c r="AD1289" s="98" t="str">
        <f>IFERROR(INDEX('Cost_Components'!$N$2:$N$28,MATCH(E1289,'Cost_Components'!$A$2:$A$28,0)),"")</f>
      </c>
      <c r="AE1289" s="34" t="str">
        <f>IFERROR(INDEX('Cost_Components'!$O$2:$O$28,MATCH(E1289,'Cost_Components'!$A$2:$A$28,0)),"")</f>
      </c>
      <c r="AF1289" s="99" t="n">
        <v>3807639.47065899</v>
      </c>
      <c r="AG1289" s="100" t="n">
        <v>4036490.39043804</v>
      </c>
      <c r="AH1289" s="101" t="str">
        <f>IF(H1289="shared-count-once",COUNTIFS($A$2:$A$1405,A1289,$B$2:$B$1405,B1289,$E$2:$E$1405,E1289),1)</f>
      </c>
      <c r="AI1289" s="102" t="n">
        <v>311532999.13163</v>
      </c>
      <c r="AJ1289" s="103" t="str">
        <f>IF(AI1289=0,"",Q1289/AI1289)</f>
      </c>
      <c r="AK1289" s="104" t="str">
        <f>IF(AI1289=0,"",R1289/AI1289)</f>
      </c>
      <c r="AL1289" s="105" t="str">
        <f>IF(AI1289=0,"",S1289/AI1289)</f>
      </c>
      <c r="AM1289" s="106" t="str">
        <f>IF(AI1289=0,"",Y1289/AI1289)</f>
      </c>
    </row>
    <row r="1290">
      <c r="A1290" t="s">
        <v>115</v>
      </c>
      <c r="B1290" s="73" t="n">
        <v>2039</v>
      </c>
      <c r="C1290" t="s">
        <v>256</v>
      </c>
      <c r="D1290" t="s">
        <v>229</v>
      </c>
      <c r="E1290" s="74" t="s">
        <v>353</v>
      </c>
      <c r="F1290" s="75" t="s">
        <v>354</v>
      </c>
      <c r="G1290" s="76" t="s">
        <v>260</v>
      </c>
      <c r="H1290" s="77" t="s">
        <v>240</v>
      </c>
      <c r="I1290" s="78" t="s">
        <v>304</v>
      </c>
      <c r="J1290" s="79" t="str">
        <f>IFERROR(INDEX('Cost_Components'!$K$2:$K$28,MATCH(E1290,'Cost_Components'!$A$2:$A$28,0)),"")</f>
      </c>
      <c r="K1290" s="80" t="str">
        <f>IF(OR(L1290="",Z1290="",AA1290="",AB1290=""),"",IF(B1290&lt;AA1290,L1290,IF(B1290&gt;AB1290,Z1290,L1290+(Z1290-L1290)*MIN(MAX((B1290-AA1290+1)/MAX(AB1290-AA1290+1,1),0),1))))</f>
      </c>
      <c r="L1290" s="81" t="str">
        <f>IFERROR(INDEX('Cost_Components'!$S$2:$S$28,MATCH(E1290,'Cost_Components'!$A$2:$A$28,0)),"")</f>
      </c>
      <c r="M1290" s="82" t="str">
        <f>IFERROR(INDEX('Cost_Components'!$L$2:$L$28,MATCH(E1290,'Cost_Components'!$A$2:$A$28,0)),"")</f>
      </c>
      <c r="N1290" s="83" t="str">
        <f>IFERROR(INDEX('Cost_Components'!$P$2:$P$28,MATCH(E1290,'Cost_Components'!$A$2:$A$28,0)),"")</f>
      </c>
      <c r="O1290" s="84" t="str">
        <f>AF1290*J1290</f>
      </c>
      <c r="P1290" s="85" t="str">
        <f>AG1290*J1290</f>
      </c>
      <c r="Q1290" s="86" t="str">
        <f>P1290*L1290*M1290*N1290</f>
      </c>
      <c r="R1290" s="87" t="str">
        <f>O1290*K1290*M1290*N1290</f>
      </c>
      <c r="S1290" s="88" t="str">
        <f>R1290-Q1290</f>
      </c>
      <c r="T1290" s="34" t="str">
        <f>IFERROR(INDEX('Cost_Components'!$R$2:$R$28,MATCH(E1290,'Cost_Components'!$A$2:$A$28,0)),"")</f>
      </c>
      <c r="U1290" s="89" t="str">
        <f>IFERROR(INDEX('Cost_Components'!$Q$2:$Q$28,MATCH(E1290,'Cost_Components'!$A$2:$A$28,0)),"")</f>
      </c>
      <c r="V1290" s="90" t="str">
        <f>1/(1+'Calculation_Assumptions'!$B$5)^(B1290-'Calculation_Assumptions'!$B$2)</f>
      </c>
      <c r="W1290" s="91" t="str">
        <f>Q1290*V1290</f>
      </c>
      <c r="X1290" s="92" t="str">
        <f>R1290*V1290</f>
      </c>
      <c r="Y1290" s="93" t="str">
        <f>S1290*V1290</f>
      </c>
      <c r="Z1290" s="94" t="str">
        <f>IFERROR(INDEX('Cost_Components'!$T$2:$T$28,MATCH(E1290,'Cost_Components'!$A$2:$A$28,0)),"")</f>
      </c>
      <c r="AA1290" s="95" t="str">
        <f>IFERROR(INDEX('Cost_Components'!$U$2:$U$28,MATCH(E1290,'Cost_Components'!$A$2:$A$28,0)),"")</f>
      </c>
      <c r="AB1290" s="96" t="str">
        <f>IFERROR(INDEX('Cost_Components'!$V$2:$V$28,MATCH(E1290,'Cost_Components'!$A$2:$A$28,0)),"")</f>
      </c>
      <c r="AC1290" s="97" t="str">
        <f>IFERROR(INDEX('Cost_Components'!$M$2:$M$28,MATCH(E1290,'Cost_Components'!$A$2:$A$28,0)),"")</f>
      </c>
      <c r="AD1290" s="98" t="str">
        <f>IFERROR(INDEX('Cost_Components'!$N$2:$N$28,MATCH(E1290,'Cost_Components'!$A$2:$A$28,0)),"")</f>
      </c>
      <c r="AE1290" s="34" t="str">
        <f>IFERROR(INDEX('Cost_Components'!$O$2:$O$28,MATCH(E1290,'Cost_Components'!$A$2:$A$28,0)),"")</f>
      </c>
      <c r="AF1290" s="99" t="n">
        <v>3857404.929508</v>
      </c>
      <c r="AG1290" s="100" t="n">
        <v>4115704.58477355</v>
      </c>
      <c r="AH1290" s="101" t="str">
        <f>IF(H1290="shared-count-once",COUNTIFS($A$2:$A$1405,A1290,$B$2:$B$1405,B1290,$E$2:$E$1405,E1290),1)</f>
      </c>
      <c r="AI1290" s="102" t="n">
        <v>312936391.858479</v>
      </c>
      <c r="AJ1290" s="103" t="str">
        <f>IF(AI1290=0,"",Q1290/AI1290)</f>
      </c>
      <c r="AK1290" s="104" t="str">
        <f>IF(AI1290=0,"",R1290/AI1290)</f>
      </c>
      <c r="AL1290" s="105" t="str">
        <f>IF(AI1290=0,"",S1290/AI1290)</f>
      </c>
      <c r="AM1290" s="106" t="str">
        <f>IF(AI1290=0,"",Y1290/AI1290)</f>
      </c>
    </row>
    <row r="1291">
      <c r="A1291" t="s">
        <v>115</v>
      </c>
      <c r="B1291" s="73" t="n">
        <v>2040</v>
      </c>
      <c r="C1291" t="s">
        <v>256</v>
      </c>
      <c r="D1291" t="s">
        <v>229</v>
      </c>
      <c r="E1291" s="74" t="s">
        <v>353</v>
      </c>
      <c r="F1291" s="75" t="s">
        <v>354</v>
      </c>
      <c r="G1291" s="76" t="s">
        <v>260</v>
      </c>
      <c r="H1291" s="77" t="s">
        <v>240</v>
      </c>
      <c r="I1291" s="78" t="s">
        <v>304</v>
      </c>
      <c r="J1291" s="79" t="str">
        <f>IFERROR(INDEX('Cost_Components'!$K$2:$K$28,MATCH(E1291,'Cost_Components'!$A$2:$A$28,0)),"")</f>
      </c>
      <c r="K1291" s="80" t="str">
        <f>IF(OR(L1291="",Z1291="",AA1291="",AB1291=""),"",IF(B1291&lt;AA1291,L1291,IF(B1291&gt;AB1291,Z1291,L1291+(Z1291-L1291)*MIN(MAX((B1291-AA1291+1)/MAX(AB1291-AA1291+1,1),0),1))))</f>
      </c>
      <c r="L1291" s="81" t="str">
        <f>IFERROR(INDEX('Cost_Components'!$S$2:$S$28,MATCH(E1291,'Cost_Components'!$A$2:$A$28,0)),"")</f>
      </c>
      <c r="M1291" s="82" t="str">
        <f>IFERROR(INDEX('Cost_Components'!$L$2:$L$28,MATCH(E1291,'Cost_Components'!$A$2:$A$28,0)),"")</f>
      </c>
      <c r="N1291" s="83" t="str">
        <f>IFERROR(INDEX('Cost_Components'!$P$2:$P$28,MATCH(E1291,'Cost_Components'!$A$2:$A$28,0)),"")</f>
      </c>
      <c r="O1291" s="84" t="str">
        <f>AF1291*J1291</f>
      </c>
      <c r="P1291" s="85" t="str">
        <f>AG1291*J1291</f>
      </c>
      <c r="Q1291" s="86" t="str">
        <f>P1291*L1291*M1291*N1291</f>
      </c>
      <c r="R1291" s="87" t="str">
        <f>O1291*K1291*M1291*N1291</f>
      </c>
      <c r="S1291" s="88" t="str">
        <f>R1291-Q1291</f>
      </c>
      <c r="T1291" s="34" t="str">
        <f>IFERROR(INDEX('Cost_Components'!$R$2:$R$28,MATCH(E1291,'Cost_Components'!$A$2:$A$28,0)),"")</f>
      </c>
      <c r="U1291" s="89" t="str">
        <f>IFERROR(INDEX('Cost_Components'!$Q$2:$Q$28,MATCH(E1291,'Cost_Components'!$A$2:$A$28,0)),"")</f>
      </c>
      <c r="V1291" s="90" t="str">
        <f>1/(1+'Calculation_Assumptions'!$B$5)^(B1291-'Calculation_Assumptions'!$B$2)</f>
      </c>
      <c r="W1291" s="91" t="str">
        <f>Q1291*V1291</f>
      </c>
      <c r="X1291" s="92" t="str">
        <f>R1291*V1291</f>
      </c>
      <c r="Y1291" s="93" t="str">
        <f>S1291*V1291</f>
      </c>
      <c r="Z1291" s="94" t="str">
        <f>IFERROR(INDEX('Cost_Components'!$T$2:$T$28,MATCH(E1291,'Cost_Components'!$A$2:$A$28,0)),"")</f>
      </c>
      <c r="AA1291" s="95" t="str">
        <f>IFERROR(INDEX('Cost_Components'!$U$2:$U$28,MATCH(E1291,'Cost_Components'!$A$2:$A$28,0)),"")</f>
      </c>
      <c r="AB1291" s="96" t="str">
        <f>IFERROR(INDEX('Cost_Components'!$V$2:$V$28,MATCH(E1291,'Cost_Components'!$A$2:$A$28,0)),"")</f>
      </c>
      <c r="AC1291" s="97" t="str">
        <f>IFERROR(INDEX('Cost_Components'!$M$2:$M$28,MATCH(E1291,'Cost_Components'!$A$2:$A$28,0)),"")</f>
      </c>
      <c r="AD1291" s="98" t="str">
        <f>IFERROR(INDEX('Cost_Components'!$N$2:$N$28,MATCH(E1291,'Cost_Components'!$A$2:$A$28,0)),"")</f>
      </c>
      <c r="AE1291" s="34" t="str">
        <f>IFERROR(INDEX('Cost_Components'!$O$2:$O$28,MATCH(E1291,'Cost_Components'!$A$2:$A$28,0)),"")</f>
      </c>
      <c r="AF1291" s="99" t="n">
        <v>3904267.19028925</v>
      </c>
      <c r="AG1291" s="100" t="n">
        <v>4193231.19446365</v>
      </c>
      <c r="AH1291" s="101" t="str">
        <f>IF(H1291="shared-count-once",COUNTIFS($A$2:$A$1405,A1291,$B$2:$B$1405,B1291,$E$2:$E$1405,E1291),1)</f>
      </c>
      <c r="AI1291" s="102" t="n">
        <v>314265537.410829</v>
      </c>
      <c r="AJ1291" s="103" t="str">
        <f>IF(AI1291=0,"",Q1291/AI1291)</f>
      </c>
      <c r="AK1291" s="104" t="str">
        <f>IF(AI1291=0,"",R1291/AI1291)</f>
      </c>
      <c r="AL1291" s="105" t="str">
        <f>IF(AI1291=0,"",S1291/AI1291)</f>
      </c>
      <c r="AM1291" s="106" t="str">
        <f>IF(AI1291=0,"",Y1291/AI1291)</f>
      </c>
    </row>
    <row r="1292">
      <c r="A1292" t="s">
        <v>115</v>
      </c>
      <c r="B1292" s="73" t="n">
        <v>2041</v>
      </c>
      <c r="C1292" t="s">
        <v>256</v>
      </c>
      <c r="D1292" t="s">
        <v>229</v>
      </c>
      <c r="E1292" s="74" t="s">
        <v>353</v>
      </c>
      <c r="F1292" s="75" t="s">
        <v>354</v>
      </c>
      <c r="G1292" s="76" t="s">
        <v>260</v>
      </c>
      <c r="H1292" s="77" t="s">
        <v>240</v>
      </c>
      <c r="I1292" s="78" t="s">
        <v>304</v>
      </c>
      <c r="J1292" s="79" t="str">
        <f>IFERROR(INDEX('Cost_Components'!$K$2:$K$28,MATCH(E1292,'Cost_Components'!$A$2:$A$28,0)),"")</f>
      </c>
      <c r="K1292" s="80" t="str">
        <f>IF(OR(L1292="",Z1292="",AA1292="",AB1292=""),"",IF(B1292&lt;AA1292,L1292,IF(B1292&gt;AB1292,Z1292,L1292+(Z1292-L1292)*MIN(MAX((B1292-AA1292+1)/MAX(AB1292-AA1292+1,1),0),1))))</f>
      </c>
      <c r="L1292" s="81" t="str">
        <f>IFERROR(INDEX('Cost_Components'!$S$2:$S$28,MATCH(E1292,'Cost_Components'!$A$2:$A$28,0)),"")</f>
      </c>
      <c r="M1292" s="82" t="str">
        <f>IFERROR(INDEX('Cost_Components'!$L$2:$L$28,MATCH(E1292,'Cost_Components'!$A$2:$A$28,0)),"")</f>
      </c>
      <c r="N1292" s="83" t="str">
        <f>IFERROR(INDEX('Cost_Components'!$P$2:$P$28,MATCH(E1292,'Cost_Components'!$A$2:$A$28,0)),"")</f>
      </c>
      <c r="O1292" s="84" t="str">
        <f>AF1292*J1292</f>
      </c>
      <c r="P1292" s="85" t="str">
        <f>AG1292*J1292</f>
      </c>
      <c r="Q1292" s="86" t="str">
        <f>P1292*L1292*M1292*N1292</f>
      </c>
      <c r="R1292" s="87" t="str">
        <f>O1292*K1292*M1292*N1292</f>
      </c>
      <c r="S1292" s="88" t="str">
        <f>R1292-Q1292</f>
      </c>
      <c r="T1292" s="34" t="str">
        <f>IFERROR(INDEX('Cost_Components'!$R$2:$R$28,MATCH(E1292,'Cost_Components'!$A$2:$A$28,0)),"")</f>
      </c>
      <c r="U1292" s="89" t="str">
        <f>IFERROR(INDEX('Cost_Components'!$Q$2:$Q$28,MATCH(E1292,'Cost_Components'!$A$2:$A$28,0)),"")</f>
      </c>
      <c r="V1292" s="90" t="str">
        <f>1/(1+'Calculation_Assumptions'!$B$5)^(B1292-'Calculation_Assumptions'!$B$2)</f>
      </c>
      <c r="W1292" s="91" t="str">
        <f>Q1292*V1292</f>
      </c>
      <c r="X1292" s="92" t="str">
        <f>R1292*V1292</f>
      </c>
      <c r="Y1292" s="93" t="str">
        <f>S1292*V1292</f>
      </c>
      <c r="Z1292" s="94" t="str">
        <f>IFERROR(INDEX('Cost_Components'!$T$2:$T$28,MATCH(E1292,'Cost_Components'!$A$2:$A$28,0)),"")</f>
      </c>
      <c r="AA1292" s="95" t="str">
        <f>IFERROR(INDEX('Cost_Components'!$U$2:$U$28,MATCH(E1292,'Cost_Components'!$A$2:$A$28,0)),"")</f>
      </c>
      <c r="AB1292" s="96" t="str">
        <f>IFERROR(INDEX('Cost_Components'!$V$2:$V$28,MATCH(E1292,'Cost_Components'!$A$2:$A$28,0)),"")</f>
      </c>
      <c r="AC1292" s="97" t="str">
        <f>IFERROR(INDEX('Cost_Components'!$M$2:$M$28,MATCH(E1292,'Cost_Components'!$A$2:$A$28,0)),"")</f>
      </c>
      <c r="AD1292" s="98" t="str">
        <f>IFERROR(INDEX('Cost_Components'!$N$2:$N$28,MATCH(E1292,'Cost_Components'!$A$2:$A$28,0)),"")</f>
      </c>
      <c r="AE1292" s="34" t="str">
        <f>IFERROR(INDEX('Cost_Components'!$O$2:$O$28,MATCH(E1292,'Cost_Components'!$A$2:$A$28,0)),"")</f>
      </c>
      <c r="AF1292" s="99" t="n">
        <v>3948780.59723781</v>
      </c>
      <c r="AG1292" s="100" t="n">
        <v>4269625.76150659</v>
      </c>
      <c r="AH1292" s="101" t="str">
        <f>IF(H1292="shared-count-once",COUNTIFS($A$2:$A$1405,A1292,$B$2:$B$1405,B1292,$E$2:$E$1405,E1292),1)</f>
      </c>
      <c r="AI1292" s="102" t="n">
        <v>315525215.312548</v>
      </c>
      <c r="AJ1292" s="103" t="str">
        <f>IF(AI1292=0,"",Q1292/AI1292)</f>
      </c>
      <c r="AK1292" s="104" t="str">
        <f>IF(AI1292=0,"",R1292/AI1292)</f>
      </c>
      <c r="AL1292" s="105" t="str">
        <f>IF(AI1292=0,"",S1292/AI1292)</f>
      </c>
      <c r="AM1292" s="106" t="str">
        <f>IF(AI1292=0,"",Y1292/AI1292)</f>
      </c>
    </row>
    <row r="1293">
      <c r="A1293" t="s">
        <v>115</v>
      </c>
      <c r="B1293" s="73" t="n">
        <v>2042</v>
      </c>
      <c r="C1293" t="s">
        <v>256</v>
      </c>
      <c r="D1293" t="s">
        <v>229</v>
      </c>
      <c r="E1293" s="74" t="s">
        <v>353</v>
      </c>
      <c r="F1293" s="75" t="s">
        <v>354</v>
      </c>
      <c r="G1293" s="76" t="s">
        <v>260</v>
      </c>
      <c r="H1293" s="77" t="s">
        <v>240</v>
      </c>
      <c r="I1293" s="78" t="s">
        <v>304</v>
      </c>
      <c r="J1293" s="79" t="str">
        <f>IFERROR(INDEX('Cost_Components'!$K$2:$K$28,MATCH(E1293,'Cost_Components'!$A$2:$A$28,0)),"")</f>
      </c>
      <c r="K1293" s="80" t="str">
        <f>IF(OR(L1293="",Z1293="",AA1293="",AB1293=""),"",IF(B1293&lt;AA1293,L1293,IF(B1293&gt;AB1293,Z1293,L1293+(Z1293-L1293)*MIN(MAX((B1293-AA1293+1)/MAX(AB1293-AA1293+1,1),0),1))))</f>
      </c>
      <c r="L1293" s="81" t="str">
        <f>IFERROR(INDEX('Cost_Components'!$S$2:$S$28,MATCH(E1293,'Cost_Components'!$A$2:$A$28,0)),"")</f>
      </c>
      <c r="M1293" s="82" t="str">
        <f>IFERROR(INDEX('Cost_Components'!$L$2:$L$28,MATCH(E1293,'Cost_Components'!$A$2:$A$28,0)),"")</f>
      </c>
      <c r="N1293" s="83" t="str">
        <f>IFERROR(INDEX('Cost_Components'!$P$2:$P$28,MATCH(E1293,'Cost_Components'!$A$2:$A$28,0)),"")</f>
      </c>
      <c r="O1293" s="84" t="str">
        <f>AF1293*J1293</f>
      </c>
      <c r="P1293" s="85" t="str">
        <f>AG1293*J1293</f>
      </c>
      <c r="Q1293" s="86" t="str">
        <f>P1293*L1293*M1293*N1293</f>
      </c>
      <c r="R1293" s="87" t="str">
        <f>O1293*K1293*M1293*N1293</f>
      </c>
      <c r="S1293" s="88" t="str">
        <f>R1293-Q1293</f>
      </c>
      <c r="T1293" s="34" t="str">
        <f>IFERROR(INDEX('Cost_Components'!$R$2:$R$28,MATCH(E1293,'Cost_Components'!$A$2:$A$28,0)),"")</f>
      </c>
      <c r="U1293" s="89" t="str">
        <f>IFERROR(INDEX('Cost_Components'!$Q$2:$Q$28,MATCH(E1293,'Cost_Components'!$A$2:$A$28,0)),"")</f>
      </c>
      <c r="V1293" s="90" t="str">
        <f>1/(1+'Calculation_Assumptions'!$B$5)^(B1293-'Calculation_Assumptions'!$B$2)</f>
      </c>
      <c r="W1293" s="91" t="str">
        <f>Q1293*V1293</f>
      </c>
      <c r="X1293" s="92" t="str">
        <f>R1293*V1293</f>
      </c>
      <c r="Y1293" s="93" t="str">
        <f>S1293*V1293</f>
      </c>
      <c r="Z1293" s="94" t="str">
        <f>IFERROR(INDEX('Cost_Components'!$T$2:$T$28,MATCH(E1293,'Cost_Components'!$A$2:$A$28,0)),"")</f>
      </c>
      <c r="AA1293" s="95" t="str">
        <f>IFERROR(INDEX('Cost_Components'!$U$2:$U$28,MATCH(E1293,'Cost_Components'!$A$2:$A$28,0)),"")</f>
      </c>
      <c r="AB1293" s="96" t="str">
        <f>IFERROR(INDEX('Cost_Components'!$V$2:$V$28,MATCH(E1293,'Cost_Components'!$A$2:$A$28,0)),"")</f>
      </c>
      <c r="AC1293" s="97" t="str">
        <f>IFERROR(INDEX('Cost_Components'!$M$2:$M$28,MATCH(E1293,'Cost_Components'!$A$2:$A$28,0)),"")</f>
      </c>
      <c r="AD1293" s="98" t="str">
        <f>IFERROR(INDEX('Cost_Components'!$N$2:$N$28,MATCH(E1293,'Cost_Components'!$A$2:$A$28,0)),"")</f>
      </c>
      <c r="AE1293" s="34" t="str">
        <f>IFERROR(INDEX('Cost_Components'!$O$2:$O$28,MATCH(E1293,'Cost_Components'!$A$2:$A$28,0)),"")</f>
      </c>
      <c r="AF1293" s="99" t="n">
        <v>3990924.81725858</v>
      </c>
      <c r="AG1293" s="100" t="n">
        <v>4344854.0627456</v>
      </c>
      <c r="AH1293" s="101" t="str">
        <f>IF(H1293="shared-count-once",COUNTIFS($A$2:$A$1405,A1293,$B$2:$B$1405,B1293,$E$2:$E$1405,E1293),1)</f>
      </c>
      <c r="AI1293" s="102" t="n">
        <v>316707694.211882</v>
      </c>
      <c r="AJ1293" s="103" t="str">
        <f>IF(AI1293=0,"",Q1293/AI1293)</f>
      </c>
      <c r="AK1293" s="104" t="str">
        <f>IF(AI1293=0,"",R1293/AI1293)</f>
      </c>
      <c r="AL1293" s="105" t="str">
        <f>IF(AI1293=0,"",S1293/AI1293)</f>
      </c>
      <c r="AM1293" s="106" t="str">
        <f>IF(AI1293=0,"",Y1293/AI1293)</f>
      </c>
    </row>
    <row r="1294">
      <c r="A1294" t="s">
        <v>115</v>
      </c>
      <c r="B1294" s="73" t="n">
        <v>2043</v>
      </c>
      <c r="C1294" t="s">
        <v>256</v>
      </c>
      <c r="D1294" t="s">
        <v>229</v>
      </c>
      <c r="E1294" s="74" t="s">
        <v>353</v>
      </c>
      <c r="F1294" s="75" t="s">
        <v>354</v>
      </c>
      <c r="G1294" s="76" t="s">
        <v>260</v>
      </c>
      <c r="H1294" s="77" t="s">
        <v>240</v>
      </c>
      <c r="I1294" s="78" t="s">
        <v>304</v>
      </c>
      <c r="J1294" s="79" t="str">
        <f>IFERROR(INDEX('Cost_Components'!$K$2:$K$28,MATCH(E1294,'Cost_Components'!$A$2:$A$28,0)),"")</f>
      </c>
      <c r="K1294" s="80" t="str">
        <f>IF(OR(L1294="",Z1294="",AA1294="",AB1294=""),"",IF(B1294&lt;AA1294,L1294,IF(B1294&gt;AB1294,Z1294,L1294+(Z1294-L1294)*MIN(MAX((B1294-AA1294+1)/MAX(AB1294-AA1294+1,1),0),1))))</f>
      </c>
      <c r="L1294" s="81" t="str">
        <f>IFERROR(INDEX('Cost_Components'!$S$2:$S$28,MATCH(E1294,'Cost_Components'!$A$2:$A$28,0)),"")</f>
      </c>
      <c r="M1294" s="82" t="str">
        <f>IFERROR(INDEX('Cost_Components'!$L$2:$L$28,MATCH(E1294,'Cost_Components'!$A$2:$A$28,0)),"")</f>
      </c>
      <c r="N1294" s="83" t="str">
        <f>IFERROR(INDEX('Cost_Components'!$P$2:$P$28,MATCH(E1294,'Cost_Components'!$A$2:$A$28,0)),"")</f>
      </c>
      <c r="O1294" s="84" t="str">
        <f>AF1294*J1294</f>
      </c>
      <c r="P1294" s="85" t="str">
        <f>AG1294*J1294</f>
      </c>
      <c r="Q1294" s="86" t="str">
        <f>P1294*L1294*M1294*N1294</f>
      </c>
      <c r="R1294" s="87" t="str">
        <f>O1294*K1294*M1294*N1294</f>
      </c>
      <c r="S1294" s="88" t="str">
        <f>R1294-Q1294</f>
      </c>
      <c r="T1294" s="34" t="str">
        <f>IFERROR(INDEX('Cost_Components'!$R$2:$R$28,MATCH(E1294,'Cost_Components'!$A$2:$A$28,0)),"")</f>
      </c>
      <c r="U1294" s="89" t="str">
        <f>IFERROR(INDEX('Cost_Components'!$Q$2:$Q$28,MATCH(E1294,'Cost_Components'!$A$2:$A$28,0)),"")</f>
      </c>
      <c r="V1294" s="90" t="str">
        <f>1/(1+'Calculation_Assumptions'!$B$5)^(B1294-'Calculation_Assumptions'!$B$2)</f>
      </c>
      <c r="W1294" s="91" t="str">
        <f>Q1294*V1294</f>
      </c>
      <c r="X1294" s="92" t="str">
        <f>R1294*V1294</f>
      </c>
      <c r="Y1294" s="93" t="str">
        <f>S1294*V1294</f>
      </c>
      <c r="Z1294" s="94" t="str">
        <f>IFERROR(INDEX('Cost_Components'!$T$2:$T$28,MATCH(E1294,'Cost_Components'!$A$2:$A$28,0)),"")</f>
      </c>
      <c r="AA1294" s="95" t="str">
        <f>IFERROR(INDEX('Cost_Components'!$U$2:$U$28,MATCH(E1294,'Cost_Components'!$A$2:$A$28,0)),"")</f>
      </c>
      <c r="AB1294" s="96" t="str">
        <f>IFERROR(INDEX('Cost_Components'!$V$2:$V$28,MATCH(E1294,'Cost_Components'!$A$2:$A$28,0)),"")</f>
      </c>
      <c r="AC1294" s="97" t="str">
        <f>IFERROR(INDEX('Cost_Components'!$M$2:$M$28,MATCH(E1294,'Cost_Components'!$A$2:$A$28,0)),"")</f>
      </c>
      <c r="AD1294" s="98" t="str">
        <f>IFERROR(INDEX('Cost_Components'!$N$2:$N$28,MATCH(E1294,'Cost_Components'!$A$2:$A$28,0)),"")</f>
      </c>
      <c r="AE1294" s="34" t="str">
        <f>IFERROR(INDEX('Cost_Components'!$O$2:$O$28,MATCH(E1294,'Cost_Components'!$A$2:$A$28,0)),"")</f>
      </c>
      <c r="AF1294" s="99" t="n">
        <v>4030800.2824016</v>
      </c>
      <c r="AG1294" s="100" t="n">
        <v>4419325.27005813</v>
      </c>
      <c r="AH1294" s="101" t="str">
        <f>IF(H1294="shared-count-once",COUNTIFS($A$2:$A$1405,A1294,$B$2:$B$1405,B1294,$E$2:$E$1405,E1294),1)</f>
      </c>
      <c r="AI1294" s="102" t="n">
        <v>317814114.067152</v>
      </c>
      <c r="AJ1294" s="103" t="str">
        <f>IF(AI1294=0,"",Q1294/AI1294)</f>
      </c>
      <c r="AK1294" s="104" t="str">
        <f>IF(AI1294=0,"",R1294/AI1294)</f>
      </c>
      <c r="AL1294" s="105" t="str">
        <f>IF(AI1294=0,"",S1294/AI1294)</f>
      </c>
      <c r="AM1294" s="106" t="str">
        <f>IF(AI1294=0,"",Y1294/AI1294)</f>
      </c>
    </row>
    <row r="1295">
      <c r="A1295" t="s">
        <v>115</v>
      </c>
      <c r="B1295" s="73" t="n">
        <v>2044</v>
      </c>
      <c r="C1295" t="s">
        <v>256</v>
      </c>
      <c r="D1295" t="s">
        <v>229</v>
      </c>
      <c r="E1295" s="74" t="s">
        <v>353</v>
      </c>
      <c r="F1295" s="75" t="s">
        <v>354</v>
      </c>
      <c r="G1295" s="76" t="s">
        <v>260</v>
      </c>
      <c r="H1295" s="77" t="s">
        <v>240</v>
      </c>
      <c r="I1295" s="78" t="s">
        <v>304</v>
      </c>
      <c r="J1295" s="79" t="str">
        <f>IFERROR(INDEX('Cost_Components'!$K$2:$K$28,MATCH(E1295,'Cost_Components'!$A$2:$A$28,0)),"")</f>
      </c>
      <c r="K1295" s="80" t="str">
        <f>IF(OR(L1295="",Z1295="",AA1295="",AB1295=""),"",IF(B1295&lt;AA1295,L1295,IF(B1295&gt;AB1295,Z1295,L1295+(Z1295-L1295)*MIN(MAX((B1295-AA1295+1)/MAX(AB1295-AA1295+1,1),0),1))))</f>
      </c>
      <c r="L1295" s="81" t="str">
        <f>IFERROR(INDEX('Cost_Components'!$S$2:$S$28,MATCH(E1295,'Cost_Components'!$A$2:$A$28,0)),"")</f>
      </c>
      <c r="M1295" s="82" t="str">
        <f>IFERROR(INDEX('Cost_Components'!$L$2:$L$28,MATCH(E1295,'Cost_Components'!$A$2:$A$28,0)),"")</f>
      </c>
      <c r="N1295" s="83" t="str">
        <f>IFERROR(INDEX('Cost_Components'!$P$2:$P$28,MATCH(E1295,'Cost_Components'!$A$2:$A$28,0)),"")</f>
      </c>
      <c r="O1295" s="84" t="str">
        <f>AF1295*J1295</f>
      </c>
      <c r="P1295" s="85" t="str">
        <f>AG1295*J1295</f>
      </c>
      <c r="Q1295" s="86" t="str">
        <f>P1295*L1295*M1295*N1295</f>
      </c>
      <c r="R1295" s="87" t="str">
        <f>O1295*K1295*M1295*N1295</f>
      </c>
      <c r="S1295" s="88" t="str">
        <f>R1295-Q1295</f>
      </c>
      <c r="T1295" s="34" t="str">
        <f>IFERROR(INDEX('Cost_Components'!$R$2:$R$28,MATCH(E1295,'Cost_Components'!$A$2:$A$28,0)),"")</f>
      </c>
      <c r="U1295" s="89" t="str">
        <f>IFERROR(INDEX('Cost_Components'!$Q$2:$Q$28,MATCH(E1295,'Cost_Components'!$A$2:$A$28,0)),"")</f>
      </c>
      <c r="V1295" s="90" t="str">
        <f>1/(1+'Calculation_Assumptions'!$B$5)^(B1295-'Calculation_Assumptions'!$B$2)</f>
      </c>
      <c r="W1295" s="91" t="str">
        <f>Q1295*V1295</f>
      </c>
      <c r="X1295" s="92" t="str">
        <f>R1295*V1295</f>
      </c>
      <c r="Y1295" s="93" t="str">
        <f>S1295*V1295</f>
      </c>
      <c r="Z1295" s="94" t="str">
        <f>IFERROR(INDEX('Cost_Components'!$T$2:$T$28,MATCH(E1295,'Cost_Components'!$A$2:$A$28,0)),"")</f>
      </c>
      <c r="AA1295" s="95" t="str">
        <f>IFERROR(INDEX('Cost_Components'!$U$2:$U$28,MATCH(E1295,'Cost_Components'!$A$2:$A$28,0)),"")</f>
      </c>
      <c r="AB1295" s="96" t="str">
        <f>IFERROR(INDEX('Cost_Components'!$V$2:$V$28,MATCH(E1295,'Cost_Components'!$A$2:$A$28,0)),"")</f>
      </c>
      <c r="AC1295" s="97" t="str">
        <f>IFERROR(INDEX('Cost_Components'!$M$2:$M$28,MATCH(E1295,'Cost_Components'!$A$2:$A$28,0)),"")</f>
      </c>
      <c r="AD1295" s="98" t="str">
        <f>IFERROR(INDEX('Cost_Components'!$N$2:$N$28,MATCH(E1295,'Cost_Components'!$A$2:$A$28,0)),"")</f>
      </c>
      <c r="AE1295" s="34" t="str">
        <f>IFERROR(INDEX('Cost_Components'!$O$2:$O$28,MATCH(E1295,'Cost_Components'!$A$2:$A$28,0)),"")</f>
      </c>
      <c r="AF1295" s="99" t="n">
        <v>4067527.3587281</v>
      </c>
      <c r="AG1295" s="100" t="n">
        <v>4491661.86707345</v>
      </c>
      <c r="AH1295" s="101" t="str">
        <f>IF(H1295="shared-count-once",COUNTIFS($A$2:$A$1405,A1295,$B$2:$B$1405,B1295,$E$2:$E$1405,E1295),1)</f>
      </c>
      <c r="AI1295" s="102" t="n">
        <v>318840890.732156</v>
      </c>
      <c r="AJ1295" s="103" t="str">
        <f>IF(AI1295=0,"",Q1295/AI1295)</f>
      </c>
      <c r="AK1295" s="104" t="str">
        <f>IF(AI1295=0,"",R1295/AI1295)</f>
      </c>
      <c r="AL1295" s="105" t="str">
        <f>IF(AI1295=0,"",S1295/AI1295)</f>
      </c>
      <c r="AM1295" s="106" t="str">
        <f>IF(AI1295=0,"",Y1295/AI1295)</f>
      </c>
    </row>
    <row r="1296">
      <c r="A1296" t="s">
        <v>115</v>
      </c>
      <c r="B1296" s="73" t="n">
        <v>2045</v>
      </c>
      <c r="C1296" t="s">
        <v>256</v>
      </c>
      <c r="D1296" t="s">
        <v>229</v>
      </c>
      <c r="E1296" s="74" t="s">
        <v>353</v>
      </c>
      <c r="F1296" s="75" t="s">
        <v>354</v>
      </c>
      <c r="G1296" s="76" t="s">
        <v>260</v>
      </c>
      <c r="H1296" s="77" t="s">
        <v>240</v>
      </c>
      <c r="I1296" s="78" t="s">
        <v>304</v>
      </c>
      <c r="J1296" s="79" t="str">
        <f>IFERROR(INDEX('Cost_Components'!$K$2:$K$28,MATCH(E1296,'Cost_Components'!$A$2:$A$28,0)),"")</f>
      </c>
      <c r="K1296" s="80" t="str">
        <f>IF(OR(L1296="",Z1296="",AA1296="",AB1296=""),"",IF(B1296&lt;AA1296,L1296,IF(B1296&gt;AB1296,Z1296,L1296+(Z1296-L1296)*MIN(MAX((B1296-AA1296+1)/MAX(AB1296-AA1296+1,1),0),1))))</f>
      </c>
      <c r="L1296" s="81" t="str">
        <f>IFERROR(INDEX('Cost_Components'!$S$2:$S$28,MATCH(E1296,'Cost_Components'!$A$2:$A$28,0)),"")</f>
      </c>
      <c r="M1296" s="82" t="str">
        <f>IFERROR(INDEX('Cost_Components'!$L$2:$L$28,MATCH(E1296,'Cost_Components'!$A$2:$A$28,0)),"")</f>
      </c>
      <c r="N1296" s="83" t="str">
        <f>IFERROR(INDEX('Cost_Components'!$P$2:$P$28,MATCH(E1296,'Cost_Components'!$A$2:$A$28,0)),"")</f>
      </c>
      <c r="O1296" s="84" t="str">
        <f>AF1296*J1296</f>
      </c>
      <c r="P1296" s="85" t="str">
        <f>AG1296*J1296</f>
      </c>
      <c r="Q1296" s="86" t="str">
        <f>P1296*L1296*M1296*N1296</f>
      </c>
      <c r="R1296" s="87" t="str">
        <f>O1296*K1296*M1296*N1296</f>
      </c>
      <c r="S1296" s="88" t="str">
        <f>R1296-Q1296</f>
      </c>
      <c r="T1296" s="34" t="str">
        <f>IFERROR(INDEX('Cost_Components'!$R$2:$R$28,MATCH(E1296,'Cost_Components'!$A$2:$A$28,0)),"")</f>
      </c>
      <c r="U1296" s="89" t="str">
        <f>IFERROR(INDEX('Cost_Components'!$Q$2:$Q$28,MATCH(E1296,'Cost_Components'!$A$2:$A$28,0)),"")</f>
      </c>
      <c r="V1296" s="90" t="str">
        <f>1/(1+'Calculation_Assumptions'!$B$5)^(B1296-'Calculation_Assumptions'!$B$2)</f>
      </c>
      <c r="W1296" s="91" t="str">
        <f>Q1296*V1296</f>
      </c>
      <c r="X1296" s="92" t="str">
        <f>R1296*V1296</f>
      </c>
      <c r="Y1296" s="93" t="str">
        <f>S1296*V1296</f>
      </c>
      <c r="Z1296" s="94" t="str">
        <f>IFERROR(INDEX('Cost_Components'!$T$2:$T$28,MATCH(E1296,'Cost_Components'!$A$2:$A$28,0)),"")</f>
      </c>
      <c r="AA1296" s="95" t="str">
        <f>IFERROR(INDEX('Cost_Components'!$U$2:$U$28,MATCH(E1296,'Cost_Components'!$A$2:$A$28,0)),"")</f>
      </c>
      <c r="AB1296" s="96" t="str">
        <f>IFERROR(INDEX('Cost_Components'!$V$2:$V$28,MATCH(E1296,'Cost_Components'!$A$2:$A$28,0)),"")</f>
      </c>
      <c r="AC1296" s="97" t="str">
        <f>IFERROR(INDEX('Cost_Components'!$M$2:$M$28,MATCH(E1296,'Cost_Components'!$A$2:$A$28,0)),"")</f>
      </c>
      <c r="AD1296" s="98" t="str">
        <f>IFERROR(INDEX('Cost_Components'!$N$2:$N$28,MATCH(E1296,'Cost_Components'!$A$2:$A$28,0)),"")</f>
      </c>
      <c r="AE1296" s="34" t="str">
        <f>IFERROR(INDEX('Cost_Components'!$O$2:$O$28,MATCH(E1296,'Cost_Components'!$A$2:$A$28,0)),"")</f>
      </c>
      <c r="AF1296" s="99" t="n">
        <v>4100839.83999558</v>
      </c>
      <c r="AG1296" s="100" t="n">
        <v>4561394.40083757</v>
      </c>
      <c r="AH1296" s="101" t="str">
        <f>IF(H1296="shared-count-once",COUNTIFS($A$2:$A$1405,A1296,$B$2:$B$1405,B1296,$E$2:$E$1405,E1296),1)</f>
      </c>
      <c r="AI1296" s="102" t="n">
        <v>319784682.33108</v>
      </c>
      <c r="AJ1296" s="103" t="str">
        <f>IF(AI1296=0,"",Q1296/AI1296)</f>
      </c>
      <c r="AK1296" s="104" t="str">
        <f>IF(AI1296=0,"",R1296/AI1296)</f>
      </c>
      <c r="AL1296" s="105" t="str">
        <f>IF(AI1296=0,"",S1296/AI1296)</f>
      </c>
      <c r="AM1296" s="106" t="str">
        <f>IF(AI1296=0,"",Y1296/AI1296)</f>
      </c>
    </row>
    <row r="1297">
      <c r="A1297" t="s">
        <v>115</v>
      </c>
      <c r="B1297" s="73" t="n">
        <v>2046</v>
      </c>
      <c r="C1297" t="s">
        <v>256</v>
      </c>
      <c r="D1297" t="s">
        <v>229</v>
      </c>
      <c r="E1297" s="74" t="s">
        <v>353</v>
      </c>
      <c r="F1297" s="75" t="s">
        <v>354</v>
      </c>
      <c r="G1297" s="76" t="s">
        <v>260</v>
      </c>
      <c r="H1297" s="77" t="s">
        <v>240</v>
      </c>
      <c r="I1297" s="78" t="s">
        <v>304</v>
      </c>
      <c r="J1297" s="79" t="str">
        <f>IFERROR(INDEX('Cost_Components'!$K$2:$K$28,MATCH(E1297,'Cost_Components'!$A$2:$A$28,0)),"")</f>
      </c>
      <c r="K1297" s="80" t="str">
        <f>IF(OR(L1297="",Z1297="",AA1297="",AB1297=""),"",IF(B1297&lt;AA1297,L1297,IF(B1297&gt;AB1297,Z1297,L1297+(Z1297-L1297)*MIN(MAX((B1297-AA1297+1)/MAX(AB1297-AA1297+1,1),0),1))))</f>
      </c>
      <c r="L1297" s="81" t="str">
        <f>IFERROR(INDEX('Cost_Components'!$S$2:$S$28,MATCH(E1297,'Cost_Components'!$A$2:$A$28,0)),"")</f>
      </c>
      <c r="M1297" s="82" t="str">
        <f>IFERROR(INDEX('Cost_Components'!$L$2:$L$28,MATCH(E1297,'Cost_Components'!$A$2:$A$28,0)),"")</f>
      </c>
      <c r="N1297" s="83" t="str">
        <f>IFERROR(INDEX('Cost_Components'!$P$2:$P$28,MATCH(E1297,'Cost_Components'!$A$2:$A$28,0)),"")</f>
      </c>
      <c r="O1297" s="84" t="str">
        <f>AF1297*J1297</f>
      </c>
      <c r="P1297" s="85" t="str">
        <f>AG1297*J1297</f>
      </c>
      <c r="Q1297" s="86" t="str">
        <f>P1297*L1297*M1297*N1297</f>
      </c>
      <c r="R1297" s="87" t="str">
        <f>O1297*K1297*M1297*N1297</f>
      </c>
      <c r="S1297" s="88" t="str">
        <f>R1297-Q1297</f>
      </c>
      <c r="T1297" s="34" t="str">
        <f>IFERROR(INDEX('Cost_Components'!$R$2:$R$28,MATCH(E1297,'Cost_Components'!$A$2:$A$28,0)),"")</f>
      </c>
      <c r="U1297" s="89" t="str">
        <f>IFERROR(INDEX('Cost_Components'!$Q$2:$Q$28,MATCH(E1297,'Cost_Components'!$A$2:$A$28,0)),"")</f>
      </c>
      <c r="V1297" s="90" t="str">
        <f>1/(1+'Calculation_Assumptions'!$B$5)^(B1297-'Calculation_Assumptions'!$B$2)</f>
      </c>
      <c r="W1297" s="91" t="str">
        <f>Q1297*V1297</f>
      </c>
      <c r="X1297" s="92" t="str">
        <f>R1297*V1297</f>
      </c>
      <c r="Y1297" s="93" t="str">
        <f>S1297*V1297</f>
      </c>
      <c r="Z1297" s="94" t="str">
        <f>IFERROR(INDEX('Cost_Components'!$T$2:$T$28,MATCH(E1297,'Cost_Components'!$A$2:$A$28,0)),"")</f>
      </c>
      <c r="AA1297" s="95" t="str">
        <f>IFERROR(INDEX('Cost_Components'!$U$2:$U$28,MATCH(E1297,'Cost_Components'!$A$2:$A$28,0)),"")</f>
      </c>
      <c r="AB1297" s="96" t="str">
        <f>IFERROR(INDEX('Cost_Components'!$V$2:$V$28,MATCH(E1297,'Cost_Components'!$A$2:$A$28,0)),"")</f>
      </c>
      <c r="AC1297" s="97" t="str">
        <f>IFERROR(INDEX('Cost_Components'!$M$2:$M$28,MATCH(E1297,'Cost_Components'!$A$2:$A$28,0)),"")</f>
      </c>
      <c r="AD1297" s="98" t="str">
        <f>IFERROR(INDEX('Cost_Components'!$N$2:$N$28,MATCH(E1297,'Cost_Components'!$A$2:$A$28,0)),"")</f>
      </c>
      <c r="AE1297" s="34" t="str">
        <f>IFERROR(INDEX('Cost_Components'!$O$2:$O$28,MATCH(E1297,'Cost_Components'!$A$2:$A$28,0)),"")</f>
      </c>
      <c r="AF1297" s="99" t="n">
        <v>4130601.67913047</v>
      </c>
      <c r="AG1297" s="100" t="n">
        <v>4628490.51099848</v>
      </c>
      <c r="AH1297" s="101" t="str">
        <f>IF(H1297="shared-count-once",COUNTIFS($A$2:$A$1405,A1297,$B$2:$B$1405,B1297,$E$2:$E$1405,E1297),1)</f>
      </c>
      <c r="AI1297" s="102" t="n">
        <v>320645615.981408</v>
      </c>
      <c r="AJ1297" s="103" t="str">
        <f>IF(AI1297=0,"",Q1297/AI1297)</f>
      </c>
      <c r="AK1297" s="104" t="str">
        <f>IF(AI1297=0,"",R1297/AI1297)</f>
      </c>
      <c r="AL1297" s="105" t="str">
        <f>IF(AI1297=0,"",S1297/AI1297)</f>
      </c>
      <c r="AM1297" s="106" t="str">
        <f>IF(AI1297=0,"",Y1297/AI1297)</f>
      </c>
    </row>
    <row r="1298">
      <c r="A1298" t="s">
        <v>115</v>
      </c>
      <c r="B1298" s="73" t="n">
        <v>2047</v>
      </c>
      <c r="C1298" t="s">
        <v>256</v>
      </c>
      <c r="D1298" t="s">
        <v>229</v>
      </c>
      <c r="E1298" s="74" t="s">
        <v>353</v>
      </c>
      <c r="F1298" s="75" t="s">
        <v>354</v>
      </c>
      <c r="G1298" s="76" t="s">
        <v>260</v>
      </c>
      <c r="H1298" s="77" t="s">
        <v>240</v>
      </c>
      <c r="I1298" s="78" t="s">
        <v>304</v>
      </c>
      <c r="J1298" s="79" t="str">
        <f>IFERROR(INDEX('Cost_Components'!$K$2:$K$28,MATCH(E1298,'Cost_Components'!$A$2:$A$28,0)),"")</f>
      </c>
      <c r="K1298" s="80" t="str">
        <f>IF(OR(L1298="",Z1298="",AA1298="",AB1298=""),"",IF(B1298&lt;AA1298,L1298,IF(B1298&gt;AB1298,Z1298,L1298+(Z1298-L1298)*MIN(MAX((B1298-AA1298+1)/MAX(AB1298-AA1298+1,1),0),1))))</f>
      </c>
      <c r="L1298" s="81" t="str">
        <f>IFERROR(INDEX('Cost_Components'!$S$2:$S$28,MATCH(E1298,'Cost_Components'!$A$2:$A$28,0)),"")</f>
      </c>
      <c r="M1298" s="82" t="str">
        <f>IFERROR(INDEX('Cost_Components'!$L$2:$L$28,MATCH(E1298,'Cost_Components'!$A$2:$A$28,0)),"")</f>
      </c>
      <c r="N1298" s="83" t="str">
        <f>IFERROR(INDEX('Cost_Components'!$P$2:$P$28,MATCH(E1298,'Cost_Components'!$A$2:$A$28,0)),"")</f>
      </c>
      <c r="O1298" s="84" t="str">
        <f>AF1298*J1298</f>
      </c>
      <c r="P1298" s="85" t="str">
        <f>AG1298*J1298</f>
      </c>
      <c r="Q1298" s="86" t="str">
        <f>P1298*L1298*M1298*N1298</f>
      </c>
      <c r="R1298" s="87" t="str">
        <f>O1298*K1298*M1298*N1298</f>
      </c>
      <c r="S1298" s="88" t="str">
        <f>R1298-Q1298</f>
      </c>
      <c r="T1298" s="34" t="str">
        <f>IFERROR(INDEX('Cost_Components'!$R$2:$R$28,MATCH(E1298,'Cost_Components'!$A$2:$A$28,0)),"")</f>
      </c>
      <c r="U1298" s="89" t="str">
        <f>IFERROR(INDEX('Cost_Components'!$Q$2:$Q$28,MATCH(E1298,'Cost_Components'!$A$2:$A$28,0)),"")</f>
      </c>
      <c r="V1298" s="90" t="str">
        <f>1/(1+'Calculation_Assumptions'!$B$5)^(B1298-'Calculation_Assumptions'!$B$2)</f>
      </c>
      <c r="W1298" s="91" t="str">
        <f>Q1298*V1298</f>
      </c>
      <c r="X1298" s="92" t="str">
        <f>R1298*V1298</f>
      </c>
      <c r="Y1298" s="93" t="str">
        <f>S1298*V1298</f>
      </c>
      <c r="Z1298" s="94" t="str">
        <f>IFERROR(INDEX('Cost_Components'!$T$2:$T$28,MATCH(E1298,'Cost_Components'!$A$2:$A$28,0)),"")</f>
      </c>
      <c r="AA1298" s="95" t="str">
        <f>IFERROR(INDEX('Cost_Components'!$U$2:$U$28,MATCH(E1298,'Cost_Components'!$A$2:$A$28,0)),"")</f>
      </c>
      <c r="AB1298" s="96" t="str">
        <f>IFERROR(INDEX('Cost_Components'!$V$2:$V$28,MATCH(E1298,'Cost_Components'!$A$2:$A$28,0)),"")</f>
      </c>
      <c r="AC1298" s="97" t="str">
        <f>IFERROR(INDEX('Cost_Components'!$M$2:$M$28,MATCH(E1298,'Cost_Components'!$A$2:$A$28,0)),"")</f>
      </c>
      <c r="AD1298" s="98" t="str">
        <f>IFERROR(INDEX('Cost_Components'!$N$2:$N$28,MATCH(E1298,'Cost_Components'!$A$2:$A$28,0)),"")</f>
      </c>
      <c r="AE1298" s="34" t="str">
        <f>IFERROR(INDEX('Cost_Components'!$O$2:$O$28,MATCH(E1298,'Cost_Components'!$A$2:$A$28,0)),"")</f>
      </c>
      <c r="AF1298" s="99" t="n">
        <v>4156952.20229222</v>
      </c>
      <c r="AG1298" s="100" t="n">
        <v>4693093.17300259</v>
      </c>
      <c r="AH1298" s="101" t="str">
        <f>IF(H1298="shared-count-once",COUNTIFS($A$2:$A$1405,A1298,$B$2:$B$1405,B1298,$E$2:$E$1405,E1298),1)</f>
      </c>
      <c r="AI1298" s="102" t="n">
        <v>321429520.522875</v>
      </c>
      <c r="AJ1298" s="103" t="str">
        <f>IF(AI1298=0,"",Q1298/AI1298)</f>
      </c>
      <c r="AK1298" s="104" t="str">
        <f>IF(AI1298=0,"",R1298/AI1298)</f>
      </c>
      <c r="AL1298" s="105" t="str">
        <f>IF(AI1298=0,"",S1298/AI1298)</f>
      </c>
      <c r="AM1298" s="106" t="str">
        <f>IF(AI1298=0,"",Y1298/AI1298)</f>
      </c>
    </row>
    <row r="1299">
      <c r="A1299" t="s">
        <v>115</v>
      </c>
      <c r="B1299" s="73" t="n">
        <v>2048</v>
      </c>
      <c r="C1299" t="s">
        <v>256</v>
      </c>
      <c r="D1299" t="s">
        <v>229</v>
      </c>
      <c r="E1299" s="74" t="s">
        <v>353</v>
      </c>
      <c r="F1299" s="75" t="s">
        <v>354</v>
      </c>
      <c r="G1299" s="76" t="s">
        <v>260</v>
      </c>
      <c r="H1299" s="77" t="s">
        <v>240</v>
      </c>
      <c r="I1299" s="78" t="s">
        <v>304</v>
      </c>
      <c r="J1299" s="79" t="str">
        <f>IFERROR(INDEX('Cost_Components'!$K$2:$K$28,MATCH(E1299,'Cost_Components'!$A$2:$A$28,0)),"")</f>
      </c>
      <c r="K1299" s="80" t="str">
        <f>IF(OR(L1299="",Z1299="",AA1299="",AB1299=""),"",IF(B1299&lt;AA1299,L1299,IF(B1299&gt;AB1299,Z1299,L1299+(Z1299-L1299)*MIN(MAX((B1299-AA1299+1)/MAX(AB1299-AA1299+1,1),0),1))))</f>
      </c>
      <c r="L1299" s="81" t="str">
        <f>IFERROR(INDEX('Cost_Components'!$S$2:$S$28,MATCH(E1299,'Cost_Components'!$A$2:$A$28,0)),"")</f>
      </c>
      <c r="M1299" s="82" t="str">
        <f>IFERROR(INDEX('Cost_Components'!$L$2:$L$28,MATCH(E1299,'Cost_Components'!$A$2:$A$28,0)),"")</f>
      </c>
      <c r="N1299" s="83" t="str">
        <f>IFERROR(INDEX('Cost_Components'!$P$2:$P$28,MATCH(E1299,'Cost_Components'!$A$2:$A$28,0)),"")</f>
      </c>
      <c r="O1299" s="84" t="str">
        <f>AF1299*J1299</f>
      </c>
      <c r="P1299" s="85" t="str">
        <f>AG1299*J1299</f>
      </c>
      <c r="Q1299" s="86" t="str">
        <f>P1299*L1299*M1299*N1299</f>
      </c>
      <c r="R1299" s="87" t="str">
        <f>O1299*K1299*M1299*N1299</f>
      </c>
      <c r="S1299" s="88" t="str">
        <f>R1299-Q1299</f>
      </c>
      <c r="T1299" s="34" t="str">
        <f>IFERROR(INDEX('Cost_Components'!$R$2:$R$28,MATCH(E1299,'Cost_Components'!$A$2:$A$28,0)),"")</f>
      </c>
      <c r="U1299" s="89" t="str">
        <f>IFERROR(INDEX('Cost_Components'!$Q$2:$Q$28,MATCH(E1299,'Cost_Components'!$A$2:$A$28,0)),"")</f>
      </c>
      <c r="V1299" s="90" t="str">
        <f>1/(1+'Calculation_Assumptions'!$B$5)^(B1299-'Calculation_Assumptions'!$B$2)</f>
      </c>
      <c r="W1299" s="91" t="str">
        <f>Q1299*V1299</f>
      </c>
      <c r="X1299" s="92" t="str">
        <f>R1299*V1299</f>
      </c>
      <c r="Y1299" s="93" t="str">
        <f>S1299*V1299</f>
      </c>
      <c r="Z1299" s="94" t="str">
        <f>IFERROR(INDEX('Cost_Components'!$T$2:$T$28,MATCH(E1299,'Cost_Components'!$A$2:$A$28,0)),"")</f>
      </c>
      <c r="AA1299" s="95" t="str">
        <f>IFERROR(INDEX('Cost_Components'!$U$2:$U$28,MATCH(E1299,'Cost_Components'!$A$2:$A$28,0)),"")</f>
      </c>
      <c r="AB1299" s="96" t="str">
        <f>IFERROR(INDEX('Cost_Components'!$V$2:$V$28,MATCH(E1299,'Cost_Components'!$A$2:$A$28,0)),"")</f>
      </c>
      <c r="AC1299" s="97" t="str">
        <f>IFERROR(INDEX('Cost_Components'!$M$2:$M$28,MATCH(E1299,'Cost_Components'!$A$2:$A$28,0)),"")</f>
      </c>
      <c r="AD1299" s="98" t="str">
        <f>IFERROR(INDEX('Cost_Components'!$N$2:$N$28,MATCH(E1299,'Cost_Components'!$A$2:$A$28,0)),"")</f>
      </c>
      <c r="AE1299" s="34" t="str">
        <f>IFERROR(INDEX('Cost_Components'!$O$2:$O$28,MATCH(E1299,'Cost_Components'!$A$2:$A$28,0)),"")</f>
      </c>
      <c r="AF1299" s="99" t="n">
        <v>4181895.99597609</v>
      </c>
      <c r="AG1299" s="100" t="n">
        <v>4757438.11334631</v>
      </c>
      <c r="AH1299" s="101" t="str">
        <f>IF(H1299="shared-count-once",COUNTIFS($A$2:$A$1405,A1299,$B$2:$B$1405,B1299,$E$2:$E$1405,E1299),1)</f>
      </c>
      <c r="AI1299" s="102" t="n">
        <v>322136832.260161</v>
      </c>
      <c r="AJ1299" s="103" t="str">
        <f>IF(AI1299=0,"",Q1299/AI1299)</f>
      </c>
      <c r="AK1299" s="104" t="str">
        <f>IF(AI1299=0,"",R1299/AI1299)</f>
      </c>
      <c r="AL1299" s="105" t="str">
        <f>IF(AI1299=0,"",S1299/AI1299)</f>
      </c>
      <c r="AM1299" s="106" t="str">
        <f>IF(AI1299=0,"",Y1299/AI1299)</f>
      </c>
    </row>
    <row r="1300">
      <c r="A1300" t="s">
        <v>115</v>
      </c>
      <c r="B1300" s="73" t="n">
        <v>2049</v>
      </c>
      <c r="C1300" t="s">
        <v>256</v>
      </c>
      <c r="D1300" t="s">
        <v>229</v>
      </c>
      <c r="E1300" s="74" t="s">
        <v>353</v>
      </c>
      <c r="F1300" s="75" t="s">
        <v>354</v>
      </c>
      <c r="G1300" s="76" t="s">
        <v>260</v>
      </c>
      <c r="H1300" s="77" t="s">
        <v>240</v>
      </c>
      <c r="I1300" s="78" t="s">
        <v>304</v>
      </c>
      <c r="J1300" s="79" t="str">
        <f>IFERROR(INDEX('Cost_Components'!$K$2:$K$28,MATCH(E1300,'Cost_Components'!$A$2:$A$28,0)),"")</f>
      </c>
      <c r="K1300" s="80" t="str">
        <f>IF(OR(L1300="",Z1300="",AA1300="",AB1300=""),"",IF(B1300&lt;AA1300,L1300,IF(B1300&gt;AB1300,Z1300,L1300+(Z1300-L1300)*MIN(MAX((B1300-AA1300+1)/MAX(AB1300-AA1300+1,1),0),1))))</f>
      </c>
      <c r="L1300" s="81" t="str">
        <f>IFERROR(INDEX('Cost_Components'!$S$2:$S$28,MATCH(E1300,'Cost_Components'!$A$2:$A$28,0)),"")</f>
      </c>
      <c r="M1300" s="82" t="str">
        <f>IFERROR(INDEX('Cost_Components'!$L$2:$L$28,MATCH(E1300,'Cost_Components'!$A$2:$A$28,0)),"")</f>
      </c>
      <c r="N1300" s="83" t="str">
        <f>IFERROR(INDEX('Cost_Components'!$P$2:$P$28,MATCH(E1300,'Cost_Components'!$A$2:$A$28,0)),"")</f>
      </c>
      <c r="O1300" s="84" t="str">
        <f>AF1300*J1300</f>
      </c>
      <c r="P1300" s="85" t="str">
        <f>AG1300*J1300</f>
      </c>
      <c r="Q1300" s="86" t="str">
        <f>P1300*L1300*M1300*N1300</f>
      </c>
      <c r="R1300" s="87" t="str">
        <f>O1300*K1300*M1300*N1300</f>
      </c>
      <c r="S1300" s="88" t="str">
        <f>R1300-Q1300</f>
      </c>
      <c r="T1300" s="34" t="str">
        <f>IFERROR(INDEX('Cost_Components'!$R$2:$R$28,MATCH(E1300,'Cost_Components'!$A$2:$A$28,0)),"")</f>
      </c>
      <c r="U1300" s="89" t="str">
        <f>IFERROR(INDEX('Cost_Components'!$Q$2:$Q$28,MATCH(E1300,'Cost_Components'!$A$2:$A$28,0)),"")</f>
      </c>
      <c r="V1300" s="90" t="str">
        <f>1/(1+'Calculation_Assumptions'!$B$5)^(B1300-'Calculation_Assumptions'!$B$2)</f>
      </c>
      <c r="W1300" s="91" t="str">
        <f>Q1300*V1300</f>
      </c>
      <c r="X1300" s="92" t="str">
        <f>R1300*V1300</f>
      </c>
      <c r="Y1300" s="93" t="str">
        <f>S1300*V1300</f>
      </c>
      <c r="Z1300" s="94" t="str">
        <f>IFERROR(INDEX('Cost_Components'!$T$2:$T$28,MATCH(E1300,'Cost_Components'!$A$2:$A$28,0)),"")</f>
      </c>
      <c r="AA1300" s="95" t="str">
        <f>IFERROR(INDEX('Cost_Components'!$U$2:$U$28,MATCH(E1300,'Cost_Components'!$A$2:$A$28,0)),"")</f>
      </c>
      <c r="AB1300" s="96" t="str">
        <f>IFERROR(INDEX('Cost_Components'!$V$2:$V$28,MATCH(E1300,'Cost_Components'!$A$2:$A$28,0)),"")</f>
      </c>
      <c r="AC1300" s="97" t="str">
        <f>IFERROR(INDEX('Cost_Components'!$M$2:$M$28,MATCH(E1300,'Cost_Components'!$A$2:$A$28,0)),"")</f>
      </c>
      <c r="AD1300" s="98" t="str">
        <f>IFERROR(INDEX('Cost_Components'!$N$2:$N$28,MATCH(E1300,'Cost_Components'!$A$2:$A$28,0)),"")</f>
      </c>
      <c r="AE1300" s="34" t="str">
        <f>IFERROR(INDEX('Cost_Components'!$O$2:$O$28,MATCH(E1300,'Cost_Components'!$A$2:$A$28,0)),"")</f>
      </c>
      <c r="AF1300" s="99" t="n">
        <v>4203754.67516381</v>
      </c>
      <c r="AG1300" s="100" t="n">
        <v>4819367.27980406</v>
      </c>
      <c r="AH1300" s="101" t="str">
        <f>IF(H1300="shared-count-once",COUNTIFS($A$2:$A$1405,A1300,$B$2:$B$1405,B1300,$E$2:$E$1405,E1300),1)</f>
      </c>
      <c r="AI1300" s="102" t="n">
        <v>322765819.752681</v>
      </c>
      <c r="AJ1300" s="103" t="str">
        <f>IF(AI1300=0,"",Q1300/AI1300)</f>
      </c>
      <c r="AK1300" s="104" t="str">
        <f>IF(AI1300=0,"",R1300/AI1300)</f>
      </c>
      <c r="AL1300" s="105" t="str">
        <f>IF(AI1300=0,"",S1300/AI1300)</f>
      </c>
      <c r="AM1300" s="106" t="str">
        <f>IF(AI1300=0,"",Y1300/AI1300)</f>
      </c>
    </row>
    <row r="1301">
      <c r="A1301" t="s">
        <v>115</v>
      </c>
      <c r="B1301" s="73" t="n">
        <v>2050</v>
      </c>
      <c r="C1301" t="s">
        <v>256</v>
      </c>
      <c r="D1301" t="s">
        <v>229</v>
      </c>
      <c r="E1301" s="74" t="s">
        <v>353</v>
      </c>
      <c r="F1301" s="75" t="s">
        <v>354</v>
      </c>
      <c r="G1301" s="76" t="s">
        <v>260</v>
      </c>
      <c r="H1301" s="77" t="s">
        <v>240</v>
      </c>
      <c r="I1301" s="78" t="s">
        <v>304</v>
      </c>
      <c r="J1301" s="79" t="str">
        <f>IFERROR(INDEX('Cost_Components'!$K$2:$K$28,MATCH(E1301,'Cost_Components'!$A$2:$A$28,0)),"")</f>
      </c>
      <c r="K1301" s="80" t="str">
        <f>IF(OR(L1301="",Z1301="",AA1301="",AB1301=""),"",IF(B1301&lt;AA1301,L1301,IF(B1301&gt;AB1301,Z1301,L1301+(Z1301-L1301)*MIN(MAX((B1301-AA1301+1)/MAX(AB1301-AA1301+1,1),0),1))))</f>
      </c>
      <c r="L1301" s="81" t="str">
        <f>IFERROR(INDEX('Cost_Components'!$S$2:$S$28,MATCH(E1301,'Cost_Components'!$A$2:$A$28,0)),"")</f>
      </c>
      <c r="M1301" s="82" t="str">
        <f>IFERROR(INDEX('Cost_Components'!$L$2:$L$28,MATCH(E1301,'Cost_Components'!$A$2:$A$28,0)),"")</f>
      </c>
      <c r="N1301" s="83" t="str">
        <f>IFERROR(INDEX('Cost_Components'!$P$2:$P$28,MATCH(E1301,'Cost_Components'!$A$2:$A$28,0)),"")</f>
      </c>
      <c r="O1301" s="84" t="str">
        <f>AF1301*J1301</f>
      </c>
      <c r="P1301" s="85" t="str">
        <f>AG1301*J1301</f>
      </c>
      <c r="Q1301" s="86" t="str">
        <f>P1301*L1301*M1301*N1301</f>
      </c>
      <c r="R1301" s="87" t="str">
        <f>O1301*K1301*M1301*N1301</f>
      </c>
      <c r="S1301" s="88" t="str">
        <f>R1301-Q1301</f>
      </c>
      <c r="T1301" s="34" t="str">
        <f>IFERROR(INDEX('Cost_Components'!$R$2:$R$28,MATCH(E1301,'Cost_Components'!$A$2:$A$28,0)),"")</f>
      </c>
      <c r="U1301" s="89" t="str">
        <f>IFERROR(INDEX('Cost_Components'!$Q$2:$Q$28,MATCH(E1301,'Cost_Components'!$A$2:$A$28,0)),"")</f>
      </c>
      <c r="V1301" s="90" t="str">
        <f>1/(1+'Calculation_Assumptions'!$B$5)^(B1301-'Calculation_Assumptions'!$B$2)</f>
      </c>
      <c r="W1301" s="91" t="str">
        <f>Q1301*V1301</f>
      </c>
      <c r="X1301" s="92" t="str">
        <f>R1301*V1301</f>
      </c>
      <c r="Y1301" s="93" t="str">
        <f>S1301*V1301</f>
      </c>
      <c r="Z1301" s="94" t="str">
        <f>IFERROR(INDEX('Cost_Components'!$T$2:$T$28,MATCH(E1301,'Cost_Components'!$A$2:$A$28,0)),"")</f>
      </c>
      <c r="AA1301" s="95" t="str">
        <f>IFERROR(INDEX('Cost_Components'!$U$2:$U$28,MATCH(E1301,'Cost_Components'!$A$2:$A$28,0)),"")</f>
      </c>
      <c r="AB1301" s="96" t="str">
        <f>IFERROR(INDEX('Cost_Components'!$V$2:$V$28,MATCH(E1301,'Cost_Components'!$A$2:$A$28,0)),"")</f>
      </c>
      <c r="AC1301" s="97" t="str">
        <f>IFERROR(INDEX('Cost_Components'!$M$2:$M$28,MATCH(E1301,'Cost_Components'!$A$2:$A$28,0)),"")</f>
      </c>
      <c r="AD1301" s="98" t="str">
        <f>IFERROR(INDEX('Cost_Components'!$N$2:$N$28,MATCH(E1301,'Cost_Components'!$A$2:$A$28,0)),"")</f>
      </c>
      <c r="AE1301" s="34" t="str">
        <f>IFERROR(INDEX('Cost_Components'!$O$2:$O$28,MATCH(E1301,'Cost_Components'!$A$2:$A$28,0)),"")</f>
      </c>
      <c r="AF1301" s="99" t="n">
        <v>4222172.74329977</v>
      </c>
      <c r="AG1301" s="100" t="n">
        <v>4878312.37771048</v>
      </c>
      <c r="AH1301" s="101" t="str">
        <f>IF(H1301="shared-count-once",COUNTIFS($A$2:$A$1405,A1301,$B$2:$B$1405,B1301,$E$2:$E$1405,E1301),1)</f>
      </c>
      <c r="AI1301" s="102" t="n">
        <v>323312042.563285</v>
      </c>
      <c r="AJ1301" s="103" t="str">
        <f>IF(AI1301=0,"",Q1301/AI1301)</f>
      </c>
      <c r="AK1301" s="104" t="str">
        <f>IF(AI1301=0,"",R1301/AI1301)</f>
      </c>
      <c r="AL1301" s="105" t="str">
        <f>IF(AI1301=0,"",S1301/AI1301)</f>
      </c>
      <c r="AM1301" s="106" t="str">
        <f>IF(AI1301=0,"",Y1301/AI1301)</f>
      </c>
    </row>
    <row r="1302">
      <c r="A1302" t="s">
        <v>115</v>
      </c>
      <c r="B1302" s="73" t="n">
        <v>2025</v>
      </c>
      <c r="C1302" t="s">
        <v>256</v>
      </c>
      <c r="D1302" t="s">
        <v>229</v>
      </c>
      <c r="E1302" s="74" t="s">
        <v>355</v>
      </c>
      <c r="F1302" s="75" t="s">
        <v>356</v>
      </c>
      <c r="G1302" s="76" t="s">
        <v>260</v>
      </c>
      <c r="H1302" s="77" t="s">
        <v>240</v>
      </c>
      <c r="I1302" s="78" t="s">
        <v>304</v>
      </c>
      <c r="J1302" s="79" t="str">
        <f>IFERROR(INDEX('Cost_Components'!$K$2:$K$28,MATCH(E1302,'Cost_Components'!$A$2:$A$28,0)),"")</f>
      </c>
      <c r="K1302" s="80" t="str">
        <f>IF(OR(L1302="",Z1302="",AA1302="",AB1302=""),"",IF(B1302&lt;AA1302,L1302,IF(B1302&gt;AB1302,Z1302,L1302+(Z1302-L1302)*MIN(MAX((B1302-AA1302+1)/MAX(AB1302-AA1302+1,1),0),1))))</f>
      </c>
      <c r="L1302" s="81" t="str">
        <f>IFERROR(INDEX('Cost_Components'!$S$2:$S$28,MATCH(E1302,'Cost_Components'!$A$2:$A$28,0)),"")</f>
      </c>
      <c r="M1302" s="82" t="str">
        <f>IFERROR(INDEX('Cost_Components'!$L$2:$L$28,MATCH(E1302,'Cost_Components'!$A$2:$A$28,0)),"")</f>
      </c>
      <c r="N1302" s="83" t="str">
        <f>IFERROR(INDEX('Cost_Components'!$P$2:$P$28,MATCH(E1302,'Cost_Components'!$A$2:$A$28,0)),"")</f>
      </c>
      <c r="O1302" s="84" t="str">
        <f>AF1302*J1302</f>
      </c>
      <c r="P1302" s="85" t="str">
        <f>AG1302*J1302</f>
      </c>
      <c r="Q1302" s="86" t="str">
        <f>P1302*L1302*M1302*N1302</f>
      </c>
      <c r="R1302" s="87" t="str">
        <f>O1302*K1302*M1302*N1302</f>
      </c>
      <c r="S1302" s="88" t="str">
        <f>R1302-Q1302</f>
      </c>
      <c r="T1302" s="34" t="str">
        <f>IFERROR(INDEX('Cost_Components'!$R$2:$R$28,MATCH(E1302,'Cost_Components'!$A$2:$A$28,0)),"")</f>
      </c>
      <c r="U1302" s="89" t="str">
        <f>IFERROR(INDEX('Cost_Components'!$Q$2:$Q$28,MATCH(E1302,'Cost_Components'!$A$2:$A$28,0)),"")</f>
      </c>
      <c r="V1302" s="90" t="str">
        <f>1/(1+'Calculation_Assumptions'!$B$5)^(B1302-'Calculation_Assumptions'!$B$2)</f>
      </c>
      <c r="W1302" s="91" t="str">
        <f>Q1302*V1302</f>
      </c>
      <c r="X1302" s="92" t="str">
        <f>R1302*V1302</f>
      </c>
      <c r="Y1302" s="93" t="str">
        <f>S1302*V1302</f>
      </c>
      <c r="Z1302" s="94" t="str">
        <f>IFERROR(INDEX('Cost_Components'!$T$2:$T$28,MATCH(E1302,'Cost_Components'!$A$2:$A$28,0)),"")</f>
      </c>
      <c r="AA1302" s="95" t="str">
        <f>IFERROR(INDEX('Cost_Components'!$U$2:$U$28,MATCH(E1302,'Cost_Components'!$A$2:$A$28,0)),"")</f>
      </c>
      <c r="AB1302" s="96" t="str">
        <f>IFERROR(INDEX('Cost_Components'!$V$2:$V$28,MATCH(E1302,'Cost_Components'!$A$2:$A$28,0)),"")</f>
      </c>
      <c r="AC1302" s="97" t="str">
        <f>IFERROR(INDEX('Cost_Components'!$M$2:$M$28,MATCH(E1302,'Cost_Components'!$A$2:$A$28,0)),"")</f>
      </c>
      <c r="AD1302" s="98" t="str">
        <f>IFERROR(INDEX('Cost_Components'!$N$2:$N$28,MATCH(E1302,'Cost_Components'!$A$2:$A$28,0)),"")</f>
      </c>
      <c r="AE1302" s="34" t="str">
        <f>IFERROR(INDEX('Cost_Components'!$O$2:$O$28,MATCH(E1302,'Cost_Components'!$A$2:$A$28,0)),"")</f>
      </c>
      <c r="AF1302" s="99" t="n">
        <v>2989004.58990263</v>
      </c>
      <c r="AG1302" s="100" t="n">
        <v>2991595.76361207</v>
      </c>
      <c r="AH1302" s="101" t="str">
        <f>IF(H1302="shared-count-once",COUNTIFS($A$2:$A$1405,A1302,$B$2:$B$1405,B1302,$E$2:$E$1405,E1302),1)</f>
      </c>
      <c r="AI1302" s="102" t="n">
        <v>288391907.644456</v>
      </c>
      <c r="AJ1302" s="103" t="str">
        <f>IF(AI1302=0,"",Q1302/AI1302)</f>
      </c>
      <c r="AK1302" s="104" t="str">
        <f>IF(AI1302=0,"",R1302/AI1302)</f>
      </c>
      <c r="AL1302" s="105" t="str">
        <f>IF(AI1302=0,"",S1302/AI1302)</f>
      </c>
      <c r="AM1302" s="106" t="str">
        <f>IF(AI1302=0,"",Y1302/AI1302)</f>
      </c>
    </row>
    <row r="1303">
      <c r="A1303" t="s">
        <v>115</v>
      </c>
      <c r="B1303" s="73" t="n">
        <v>2026</v>
      </c>
      <c r="C1303" t="s">
        <v>256</v>
      </c>
      <c r="D1303" t="s">
        <v>229</v>
      </c>
      <c r="E1303" s="74" t="s">
        <v>355</v>
      </c>
      <c r="F1303" s="75" t="s">
        <v>356</v>
      </c>
      <c r="G1303" s="76" t="s">
        <v>260</v>
      </c>
      <c r="H1303" s="77" t="s">
        <v>240</v>
      </c>
      <c r="I1303" s="78" t="s">
        <v>304</v>
      </c>
      <c r="J1303" s="79" t="str">
        <f>IFERROR(INDEX('Cost_Components'!$K$2:$K$28,MATCH(E1303,'Cost_Components'!$A$2:$A$28,0)),"")</f>
      </c>
      <c r="K1303" s="80" t="str">
        <f>IF(OR(L1303="",Z1303="",AA1303="",AB1303=""),"",IF(B1303&lt;AA1303,L1303,IF(B1303&gt;AB1303,Z1303,L1303+(Z1303-L1303)*MIN(MAX((B1303-AA1303+1)/MAX(AB1303-AA1303+1,1),0),1))))</f>
      </c>
      <c r="L1303" s="81" t="str">
        <f>IFERROR(INDEX('Cost_Components'!$S$2:$S$28,MATCH(E1303,'Cost_Components'!$A$2:$A$28,0)),"")</f>
      </c>
      <c r="M1303" s="82" t="str">
        <f>IFERROR(INDEX('Cost_Components'!$L$2:$L$28,MATCH(E1303,'Cost_Components'!$A$2:$A$28,0)),"")</f>
      </c>
      <c r="N1303" s="83" t="str">
        <f>IFERROR(INDEX('Cost_Components'!$P$2:$P$28,MATCH(E1303,'Cost_Components'!$A$2:$A$28,0)),"")</f>
      </c>
      <c r="O1303" s="84" t="str">
        <f>AF1303*J1303</f>
      </c>
      <c r="P1303" s="85" t="str">
        <f>AG1303*J1303</f>
      </c>
      <c r="Q1303" s="86" t="str">
        <f>P1303*L1303*M1303*N1303</f>
      </c>
      <c r="R1303" s="87" t="str">
        <f>O1303*K1303*M1303*N1303</f>
      </c>
      <c r="S1303" s="88" t="str">
        <f>R1303-Q1303</f>
      </c>
      <c r="T1303" s="34" t="str">
        <f>IFERROR(INDEX('Cost_Components'!$R$2:$R$28,MATCH(E1303,'Cost_Components'!$A$2:$A$28,0)),"")</f>
      </c>
      <c r="U1303" s="89" t="str">
        <f>IFERROR(INDEX('Cost_Components'!$Q$2:$Q$28,MATCH(E1303,'Cost_Components'!$A$2:$A$28,0)),"")</f>
      </c>
      <c r="V1303" s="90" t="str">
        <f>1/(1+'Calculation_Assumptions'!$B$5)^(B1303-'Calculation_Assumptions'!$B$2)</f>
      </c>
      <c r="W1303" s="91" t="str">
        <f>Q1303*V1303</f>
      </c>
      <c r="X1303" s="92" t="str">
        <f>R1303*V1303</f>
      </c>
      <c r="Y1303" s="93" t="str">
        <f>S1303*V1303</f>
      </c>
      <c r="Z1303" s="94" t="str">
        <f>IFERROR(INDEX('Cost_Components'!$T$2:$T$28,MATCH(E1303,'Cost_Components'!$A$2:$A$28,0)),"")</f>
      </c>
      <c r="AA1303" s="95" t="str">
        <f>IFERROR(INDEX('Cost_Components'!$U$2:$U$28,MATCH(E1303,'Cost_Components'!$A$2:$A$28,0)),"")</f>
      </c>
      <c r="AB1303" s="96" t="str">
        <f>IFERROR(INDEX('Cost_Components'!$V$2:$V$28,MATCH(E1303,'Cost_Components'!$A$2:$A$28,0)),"")</f>
      </c>
      <c r="AC1303" s="97" t="str">
        <f>IFERROR(INDEX('Cost_Components'!$M$2:$M$28,MATCH(E1303,'Cost_Components'!$A$2:$A$28,0)),"")</f>
      </c>
      <c r="AD1303" s="98" t="str">
        <f>IFERROR(INDEX('Cost_Components'!$N$2:$N$28,MATCH(E1303,'Cost_Components'!$A$2:$A$28,0)),"")</f>
      </c>
      <c r="AE1303" s="34" t="str">
        <f>IFERROR(INDEX('Cost_Components'!$O$2:$O$28,MATCH(E1303,'Cost_Components'!$A$2:$A$28,0)),"")</f>
      </c>
      <c r="AF1303" s="99" t="n">
        <v>3060962.62935217</v>
      </c>
      <c r="AG1303" s="100" t="n">
        <v>3068619.78850215</v>
      </c>
      <c r="AH1303" s="101" t="str">
        <f>IF(H1303="shared-count-once",COUNTIFS($A$2:$A$1405,A1303,$B$2:$B$1405,B1303,$E$2:$E$1405,E1303),1)</f>
      </c>
      <c r="AI1303" s="102" t="n">
        <v>290472130.233437</v>
      </c>
      <c r="AJ1303" s="103" t="str">
        <f>IF(AI1303=0,"",Q1303/AI1303)</f>
      </c>
      <c r="AK1303" s="104" t="str">
        <f>IF(AI1303=0,"",R1303/AI1303)</f>
      </c>
      <c r="AL1303" s="105" t="str">
        <f>IF(AI1303=0,"",S1303/AI1303)</f>
      </c>
      <c r="AM1303" s="106" t="str">
        <f>IF(AI1303=0,"",Y1303/AI1303)</f>
      </c>
    </row>
    <row r="1304">
      <c r="A1304" t="s">
        <v>115</v>
      </c>
      <c r="B1304" s="73" t="n">
        <v>2027</v>
      </c>
      <c r="C1304" t="s">
        <v>256</v>
      </c>
      <c r="D1304" t="s">
        <v>229</v>
      </c>
      <c r="E1304" s="74" t="s">
        <v>355</v>
      </c>
      <c r="F1304" s="75" t="s">
        <v>356</v>
      </c>
      <c r="G1304" s="76" t="s">
        <v>260</v>
      </c>
      <c r="H1304" s="77" t="s">
        <v>240</v>
      </c>
      <c r="I1304" s="78" t="s">
        <v>304</v>
      </c>
      <c r="J1304" s="79" t="str">
        <f>IFERROR(INDEX('Cost_Components'!$K$2:$K$28,MATCH(E1304,'Cost_Components'!$A$2:$A$28,0)),"")</f>
      </c>
      <c r="K1304" s="80" t="str">
        <f>IF(OR(L1304="",Z1304="",AA1304="",AB1304=""),"",IF(B1304&lt;AA1304,L1304,IF(B1304&gt;AB1304,Z1304,L1304+(Z1304-L1304)*MIN(MAX((B1304-AA1304+1)/MAX(AB1304-AA1304+1,1),0),1))))</f>
      </c>
      <c r="L1304" s="81" t="str">
        <f>IFERROR(INDEX('Cost_Components'!$S$2:$S$28,MATCH(E1304,'Cost_Components'!$A$2:$A$28,0)),"")</f>
      </c>
      <c r="M1304" s="82" t="str">
        <f>IFERROR(INDEX('Cost_Components'!$L$2:$L$28,MATCH(E1304,'Cost_Components'!$A$2:$A$28,0)),"")</f>
      </c>
      <c r="N1304" s="83" t="str">
        <f>IFERROR(INDEX('Cost_Components'!$P$2:$P$28,MATCH(E1304,'Cost_Components'!$A$2:$A$28,0)),"")</f>
      </c>
      <c r="O1304" s="84" t="str">
        <f>AF1304*J1304</f>
      </c>
      <c r="P1304" s="85" t="str">
        <f>AG1304*J1304</f>
      </c>
      <c r="Q1304" s="86" t="str">
        <f>P1304*L1304*M1304*N1304</f>
      </c>
      <c r="R1304" s="87" t="str">
        <f>O1304*K1304*M1304*N1304</f>
      </c>
      <c r="S1304" s="88" t="str">
        <f>R1304-Q1304</f>
      </c>
      <c r="T1304" s="34" t="str">
        <f>IFERROR(INDEX('Cost_Components'!$R$2:$R$28,MATCH(E1304,'Cost_Components'!$A$2:$A$28,0)),"")</f>
      </c>
      <c r="U1304" s="89" t="str">
        <f>IFERROR(INDEX('Cost_Components'!$Q$2:$Q$28,MATCH(E1304,'Cost_Components'!$A$2:$A$28,0)),"")</f>
      </c>
      <c r="V1304" s="90" t="str">
        <f>1/(1+'Calculation_Assumptions'!$B$5)^(B1304-'Calculation_Assumptions'!$B$2)</f>
      </c>
      <c r="W1304" s="91" t="str">
        <f>Q1304*V1304</f>
      </c>
      <c r="X1304" s="92" t="str">
        <f>R1304*V1304</f>
      </c>
      <c r="Y1304" s="93" t="str">
        <f>S1304*V1304</f>
      </c>
      <c r="Z1304" s="94" t="str">
        <f>IFERROR(INDEX('Cost_Components'!$T$2:$T$28,MATCH(E1304,'Cost_Components'!$A$2:$A$28,0)),"")</f>
      </c>
      <c r="AA1304" s="95" t="str">
        <f>IFERROR(INDEX('Cost_Components'!$U$2:$U$28,MATCH(E1304,'Cost_Components'!$A$2:$A$28,0)),"")</f>
      </c>
      <c r="AB1304" s="96" t="str">
        <f>IFERROR(INDEX('Cost_Components'!$V$2:$V$28,MATCH(E1304,'Cost_Components'!$A$2:$A$28,0)),"")</f>
      </c>
      <c r="AC1304" s="97" t="str">
        <f>IFERROR(INDEX('Cost_Components'!$M$2:$M$28,MATCH(E1304,'Cost_Components'!$A$2:$A$28,0)),"")</f>
      </c>
      <c r="AD1304" s="98" t="str">
        <f>IFERROR(INDEX('Cost_Components'!$N$2:$N$28,MATCH(E1304,'Cost_Components'!$A$2:$A$28,0)),"")</f>
      </c>
      <c r="AE1304" s="34" t="str">
        <f>IFERROR(INDEX('Cost_Components'!$O$2:$O$28,MATCH(E1304,'Cost_Components'!$A$2:$A$28,0)),"")</f>
      </c>
      <c r="AF1304" s="99" t="n">
        <v>3132348.0098424</v>
      </c>
      <c r="AG1304" s="100" t="n">
        <v>3147435.70261608</v>
      </c>
      <c r="AH1304" s="101" t="str">
        <f>IF(H1304="shared-count-once",COUNTIFS($A$2:$A$1405,A1304,$B$2:$B$1405,B1304,$E$2:$E$1405,E1304),1)</f>
      </c>
      <c r="AI1304" s="102" t="n">
        <v>292505080.826208</v>
      </c>
      <c r="AJ1304" s="103" t="str">
        <f>IF(AI1304=0,"",Q1304/AI1304)</f>
      </c>
      <c r="AK1304" s="104" t="str">
        <f>IF(AI1304=0,"",R1304/AI1304)</f>
      </c>
      <c r="AL1304" s="105" t="str">
        <f>IF(AI1304=0,"",S1304/AI1304)</f>
      </c>
      <c r="AM1304" s="106" t="str">
        <f>IF(AI1304=0,"",Y1304/AI1304)</f>
      </c>
    </row>
    <row r="1305">
      <c r="A1305" t="s">
        <v>115</v>
      </c>
      <c r="B1305" s="73" t="n">
        <v>2028</v>
      </c>
      <c r="C1305" t="s">
        <v>256</v>
      </c>
      <c r="D1305" t="s">
        <v>229</v>
      </c>
      <c r="E1305" s="74" t="s">
        <v>355</v>
      </c>
      <c r="F1305" s="75" t="s">
        <v>356</v>
      </c>
      <c r="G1305" s="76" t="s">
        <v>260</v>
      </c>
      <c r="H1305" s="77" t="s">
        <v>240</v>
      </c>
      <c r="I1305" s="78" t="s">
        <v>304</v>
      </c>
      <c r="J1305" s="79" t="str">
        <f>IFERROR(INDEX('Cost_Components'!$K$2:$K$28,MATCH(E1305,'Cost_Components'!$A$2:$A$28,0)),"")</f>
      </c>
      <c r="K1305" s="80" t="str">
        <f>IF(OR(L1305="",Z1305="",AA1305="",AB1305=""),"",IF(B1305&lt;AA1305,L1305,IF(B1305&gt;AB1305,Z1305,L1305+(Z1305-L1305)*MIN(MAX((B1305-AA1305+1)/MAX(AB1305-AA1305+1,1),0),1))))</f>
      </c>
      <c r="L1305" s="81" t="str">
        <f>IFERROR(INDEX('Cost_Components'!$S$2:$S$28,MATCH(E1305,'Cost_Components'!$A$2:$A$28,0)),"")</f>
      </c>
      <c r="M1305" s="82" t="str">
        <f>IFERROR(INDEX('Cost_Components'!$L$2:$L$28,MATCH(E1305,'Cost_Components'!$A$2:$A$28,0)),"")</f>
      </c>
      <c r="N1305" s="83" t="str">
        <f>IFERROR(INDEX('Cost_Components'!$P$2:$P$28,MATCH(E1305,'Cost_Components'!$A$2:$A$28,0)),"")</f>
      </c>
      <c r="O1305" s="84" t="str">
        <f>AF1305*J1305</f>
      </c>
      <c r="P1305" s="85" t="str">
        <f>AG1305*J1305</f>
      </c>
      <c r="Q1305" s="86" t="str">
        <f>P1305*L1305*M1305*N1305</f>
      </c>
      <c r="R1305" s="87" t="str">
        <f>O1305*K1305*M1305*N1305</f>
      </c>
      <c r="S1305" s="88" t="str">
        <f>R1305-Q1305</f>
      </c>
      <c r="T1305" s="34" t="str">
        <f>IFERROR(INDEX('Cost_Components'!$R$2:$R$28,MATCH(E1305,'Cost_Components'!$A$2:$A$28,0)),"")</f>
      </c>
      <c r="U1305" s="89" t="str">
        <f>IFERROR(INDEX('Cost_Components'!$Q$2:$Q$28,MATCH(E1305,'Cost_Components'!$A$2:$A$28,0)),"")</f>
      </c>
      <c r="V1305" s="90" t="str">
        <f>1/(1+'Calculation_Assumptions'!$B$5)^(B1305-'Calculation_Assumptions'!$B$2)</f>
      </c>
      <c r="W1305" s="91" t="str">
        <f>Q1305*V1305</f>
      </c>
      <c r="X1305" s="92" t="str">
        <f>R1305*V1305</f>
      </c>
      <c r="Y1305" s="93" t="str">
        <f>S1305*V1305</f>
      </c>
      <c r="Z1305" s="94" t="str">
        <f>IFERROR(INDEX('Cost_Components'!$T$2:$T$28,MATCH(E1305,'Cost_Components'!$A$2:$A$28,0)),"")</f>
      </c>
      <c r="AA1305" s="95" t="str">
        <f>IFERROR(INDEX('Cost_Components'!$U$2:$U$28,MATCH(E1305,'Cost_Components'!$A$2:$A$28,0)),"")</f>
      </c>
      <c r="AB1305" s="96" t="str">
        <f>IFERROR(INDEX('Cost_Components'!$V$2:$V$28,MATCH(E1305,'Cost_Components'!$A$2:$A$28,0)),"")</f>
      </c>
      <c r="AC1305" s="97" t="str">
        <f>IFERROR(INDEX('Cost_Components'!$M$2:$M$28,MATCH(E1305,'Cost_Components'!$A$2:$A$28,0)),"")</f>
      </c>
      <c r="AD1305" s="98" t="str">
        <f>IFERROR(INDEX('Cost_Components'!$N$2:$N$28,MATCH(E1305,'Cost_Components'!$A$2:$A$28,0)),"")</f>
      </c>
      <c r="AE1305" s="34" t="str">
        <f>IFERROR(INDEX('Cost_Components'!$O$2:$O$28,MATCH(E1305,'Cost_Components'!$A$2:$A$28,0)),"")</f>
      </c>
      <c r="AF1305" s="99" t="n">
        <v>3201774.66703652</v>
      </c>
      <c r="AG1305" s="100" t="n">
        <v>3226653.29791747</v>
      </c>
      <c r="AH1305" s="101" t="str">
        <f>IF(H1305="shared-count-once",COUNTIFS($A$2:$A$1405,A1305,$B$2:$B$1405,B1305,$E$2:$E$1405,E1305),1)</f>
      </c>
      <c r="AI1305" s="102" t="n">
        <v>294484707.921554</v>
      </c>
      <c r="AJ1305" s="103" t="str">
        <f>IF(AI1305=0,"",Q1305/AI1305)</f>
      </c>
      <c r="AK1305" s="104" t="str">
        <f>IF(AI1305=0,"",R1305/AI1305)</f>
      </c>
      <c r="AL1305" s="105" t="str">
        <f>IF(AI1305=0,"",S1305/AI1305)</f>
      </c>
      <c r="AM1305" s="106" t="str">
        <f>IF(AI1305=0,"",Y1305/AI1305)</f>
      </c>
    </row>
    <row r="1306">
      <c r="A1306" t="s">
        <v>115</v>
      </c>
      <c r="B1306" s="73" t="n">
        <v>2029</v>
      </c>
      <c r="C1306" t="s">
        <v>256</v>
      </c>
      <c r="D1306" t="s">
        <v>229</v>
      </c>
      <c r="E1306" s="74" t="s">
        <v>355</v>
      </c>
      <c r="F1306" s="75" t="s">
        <v>356</v>
      </c>
      <c r="G1306" s="76" t="s">
        <v>260</v>
      </c>
      <c r="H1306" s="77" t="s">
        <v>240</v>
      </c>
      <c r="I1306" s="78" t="s">
        <v>304</v>
      </c>
      <c r="J1306" s="79" t="str">
        <f>IFERROR(INDEX('Cost_Components'!$K$2:$K$28,MATCH(E1306,'Cost_Components'!$A$2:$A$28,0)),"")</f>
      </c>
      <c r="K1306" s="80" t="str">
        <f>IF(OR(L1306="",Z1306="",AA1306="",AB1306=""),"",IF(B1306&lt;AA1306,L1306,IF(B1306&gt;AB1306,Z1306,L1306+(Z1306-L1306)*MIN(MAX((B1306-AA1306+1)/MAX(AB1306-AA1306+1,1),0),1))))</f>
      </c>
      <c r="L1306" s="81" t="str">
        <f>IFERROR(INDEX('Cost_Components'!$S$2:$S$28,MATCH(E1306,'Cost_Components'!$A$2:$A$28,0)),"")</f>
      </c>
      <c r="M1306" s="82" t="str">
        <f>IFERROR(INDEX('Cost_Components'!$L$2:$L$28,MATCH(E1306,'Cost_Components'!$A$2:$A$28,0)),"")</f>
      </c>
      <c r="N1306" s="83" t="str">
        <f>IFERROR(INDEX('Cost_Components'!$P$2:$P$28,MATCH(E1306,'Cost_Components'!$A$2:$A$28,0)),"")</f>
      </c>
      <c r="O1306" s="84" t="str">
        <f>AF1306*J1306</f>
      </c>
      <c r="P1306" s="85" t="str">
        <f>AG1306*J1306</f>
      </c>
      <c r="Q1306" s="86" t="str">
        <f>P1306*L1306*M1306*N1306</f>
      </c>
      <c r="R1306" s="87" t="str">
        <f>O1306*K1306*M1306*N1306</f>
      </c>
      <c r="S1306" s="88" t="str">
        <f>R1306-Q1306</f>
      </c>
      <c r="T1306" s="34" t="str">
        <f>IFERROR(INDEX('Cost_Components'!$R$2:$R$28,MATCH(E1306,'Cost_Components'!$A$2:$A$28,0)),"")</f>
      </c>
      <c r="U1306" s="89" t="str">
        <f>IFERROR(INDEX('Cost_Components'!$Q$2:$Q$28,MATCH(E1306,'Cost_Components'!$A$2:$A$28,0)),"")</f>
      </c>
      <c r="V1306" s="90" t="str">
        <f>1/(1+'Calculation_Assumptions'!$B$5)^(B1306-'Calculation_Assumptions'!$B$2)</f>
      </c>
      <c r="W1306" s="91" t="str">
        <f>Q1306*V1306</f>
      </c>
      <c r="X1306" s="92" t="str">
        <f>R1306*V1306</f>
      </c>
      <c r="Y1306" s="93" t="str">
        <f>S1306*V1306</f>
      </c>
      <c r="Z1306" s="94" t="str">
        <f>IFERROR(INDEX('Cost_Components'!$T$2:$T$28,MATCH(E1306,'Cost_Components'!$A$2:$A$28,0)),"")</f>
      </c>
      <c r="AA1306" s="95" t="str">
        <f>IFERROR(INDEX('Cost_Components'!$U$2:$U$28,MATCH(E1306,'Cost_Components'!$A$2:$A$28,0)),"")</f>
      </c>
      <c r="AB1306" s="96" t="str">
        <f>IFERROR(INDEX('Cost_Components'!$V$2:$V$28,MATCH(E1306,'Cost_Components'!$A$2:$A$28,0)),"")</f>
      </c>
      <c r="AC1306" s="97" t="str">
        <f>IFERROR(INDEX('Cost_Components'!$M$2:$M$28,MATCH(E1306,'Cost_Components'!$A$2:$A$28,0)),"")</f>
      </c>
      <c r="AD1306" s="98" t="str">
        <f>IFERROR(INDEX('Cost_Components'!$N$2:$N$28,MATCH(E1306,'Cost_Components'!$A$2:$A$28,0)),"")</f>
      </c>
      <c r="AE1306" s="34" t="str">
        <f>IFERROR(INDEX('Cost_Components'!$O$2:$O$28,MATCH(E1306,'Cost_Components'!$A$2:$A$28,0)),"")</f>
      </c>
      <c r="AF1306" s="99" t="n">
        <v>3269703.7334349</v>
      </c>
      <c r="AG1306" s="100" t="n">
        <v>3306581.49362939</v>
      </c>
      <c r="AH1306" s="101" t="str">
        <f>IF(H1306="shared-count-once",COUNTIFS($A$2:$A$1405,A1306,$B$2:$B$1405,B1306,$E$2:$E$1405,E1306),1)</f>
      </c>
      <c r="AI1306" s="102" t="n">
        <v>296414030.31143</v>
      </c>
      <c r="AJ1306" s="103" t="str">
        <f>IF(AI1306=0,"",Q1306/AI1306)</f>
      </c>
      <c r="AK1306" s="104" t="str">
        <f>IF(AI1306=0,"",R1306/AI1306)</f>
      </c>
      <c r="AL1306" s="105" t="str">
        <f>IF(AI1306=0,"",S1306/AI1306)</f>
      </c>
      <c r="AM1306" s="106" t="str">
        <f>IF(AI1306=0,"",Y1306/AI1306)</f>
      </c>
    </row>
    <row r="1307">
      <c r="A1307" t="s">
        <v>115</v>
      </c>
      <c r="B1307" s="73" t="n">
        <v>2030</v>
      </c>
      <c r="C1307" t="s">
        <v>256</v>
      </c>
      <c r="D1307" t="s">
        <v>229</v>
      </c>
      <c r="E1307" s="74" t="s">
        <v>355</v>
      </c>
      <c r="F1307" s="75" t="s">
        <v>356</v>
      </c>
      <c r="G1307" s="76" t="s">
        <v>260</v>
      </c>
      <c r="H1307" s="77" t="s">
        <v>240</v>
      </c>
      <c r="I1307" s="78" t="s">
        <v>304</v>
      </c>
      <c r="J1307" s="79" t="str">
        <f>IFERROR(INDEX('Cost_Components'!$K$2:$K$28,MATCH(E1307,'Cost_Components'!$A$2:$A$28,0)),"")</f>
      </c>
      <c r="K1307" s="80" t="str">
        <f>IF(OR(L1307="",Z1307="",AA1307="",AB1307=""),"",IF(B1307&lt;AA1307,L1307,IF(B1307&gt;AB1307,Z1307,L1307+(Z1307-L1307)*MIN(MAX((B1307-AA1307+1)/MAX(AB1307-AA1307+1,1),0),1))))</f>
      </c>
      <c r="L1307" s="81" t="str">
        <f>IFERROR(INDEX('Cost_Components'!$S$2:$S$28,MATCH(E1307,'Cost_Components'!$A$2:$A$28,0)),"")</f>
      </c>
      <c r="M1307" s="82" t="str">
        <f>IFERROR(INDEX('Cost_Components'!$L$2:$L$28,MATCH(E1307,'Cost_Components'!$A$2:$A$28,0)),"")</f>
      </c>
      <c r="N1307" s="83" t="str">
        <f>IFERROR(INDEX('Cost_Components'!$P$2:$P$28,MATCH(E1307,'Cost_Components'!$A$2:$A$28,0)),"")</f>
      </c>
      <c r="O1307" s="84" t="str">
        <f>AF1307*J1307</f>
      </c>
      <c r="P1307" s="85" t="str">
        <f>AG1307*J1307</f>
      </c>
      <c r="Q1307" s="86" t="str">
        <f>P1307*L1307*M1307*N1307</f>
      </c>
      <c r="R1307" s="87" t="str">
        <f>O1307*K1307*M1307*N1307</f>
      </c>
      <c r="S1307" s="88" t="str">
        <f>R1307-Q1307</f>
      </c>
      <c r="T1307" s="34" t="str">
        <f>IFERROR(INDEX('Cost_Components'!$R$2:$R$28,MATCH(E1307,'Cost_Components'!$A$2:$A$28,0)),"")</f>
      </c>
      <c r="U1307" s="89" t="str">
        <f>IFERROR(INDEX('Cost_Components'!$Q$2:$Q$28,MATCH(E1307,'Cost_Components'!$A$2:$A$28,0)),"")</f>
      </c>
      <c r="V1307" s="90" t="str">
        <f>1/(1+'Calculation_Assumptions'!$B$5)^(B1307-'Calculation_Assumptions'!$B$2)</f>
      </c>
      <c r="W1307" s="91" t="str">
        <f>Q1307*V1307</f>
      </c>
      <c r="X1307" s="92" t="str">
        <f>R1307*V1307</f>
      </c>
      <c r="Y1307" s="93" t="str">
        <f>S1307*V1307</f>
      </c>
      <c r="Z1307" s="94" t="str">
        <f>IFERROR(INDEX('Cost_Components'!$T$2:$T$28,MATCH(E1307,'Cost_Components'!$A$2:$A$28,0)),"")</f>
      </c>
      <c r="AA1307" s="95" t="str">
        <f>IFERROR(INDEX('Cost_Components'!$U$2:$U$28,MATCH(E1307,'Cost_Components'!$A$2:$A$28,0)),"")</f>
      </c>
      <c r="AB1307" s="96" t="str">
        <f>IFERROR(INDEX('Cost_Components'!$V$2:$V$28,MATCH(E1307,'Cost_Components'!$A$2:$A$28,0)),"")</f>
      </c>
      <c r="AC1307" s="97" t="str">
        <f>IFERROR(INDEX('Cost_Components'!$M$2:$M$28,MATCH(E1307,'Cost_Components'!$A$2:$A$28,0)),"")</f>
      </c>
      <c r="AD1307" s="98" t="str">
        <f>IFERROR(INDEX('Cost_Components'!$N$2:$N$28,MATCH(E1307,'Cost_Components'!$A$2:$A$28,0)),"")</f>
      </c>
      <c r="AE1307" s="34" t="str">
        <f>IFERROR(INDEX('Cost_Components'!$O$2:$O$28,MATCH(E1307,'Cost_Components'!$A$2:$A$28,0)),"")</f>
      </c>
      <c r="AF1307" s="99" t="n">
        <v>3336361.25190514</v>
      </c>
      <c r="AG1307" s="100" t="n">
        <v>3387291.33692226</v>
      </c>
      <c r="AH1307" s="101" t="str">
        <f>IF(H1307="shared-count-once",COUNTIFS($A$2:$A$1405,A1307,$B$2:$B$1405,B1307,$E$2:$E$1405,E1307),1)</f>
      </c>
      <c r="AI1307" s="102" t="n">
        <v>298289404.664994</v>
      </c>
      <c r="AJ1307" s="103" t="str">
        <f>IF(AI1307=0,"",Q1307/AI1307)</f>
      </c>
      <c r="AK1307" s="104" t="str">
        <f>IF(AI1307=0,"",R1307/AI1307)</f>
      </c>
      <c r="AL1307" s="105" t="str">
        <f>IF(AI1307=0,"",S1307/AI1307)</f>
      </c>
      <c r="AM1307" s="106" t="str">
        <f>IF(AI1307=0,"",Y1307/AI1307)</f>
      </c>
    </row>
    <row r="1308">
      <c r="A1308" t="s">
        <v>115</v>
      </c>
      <c r="B1308" s="73" t="n">
        <v>2031</v>
      </c>
      <c r="C1308" t="s">
        <v>256</v>
      </c>
      <c r="D1308" t="s">
        <v>229</v>
      </c>
      <c r="E1308" s="74" t="s">
        <v>355</v>
      </c>
      <c r="F1308" s="75" t="s">
        <v>356</v>
      </c>
      <c r="G1308" s="76" t="s">
        <v>260</v>
      </c>
      <c r="H1308" s="77" t="s">
        <v>240</v>
      </c>
      <c r="I1308" s="78" t="s">
        <v>304</v>
      </c>
      <c r="J1308" s="79" t="str">
        <f>IFERROR(INDEX('Cost_Components'!$K$2:$K$28,MATCH(E1308,'Cost_Components'!$A$2:$A$28,0)),"")</f>
      </c>
      <c r="K1308" s="80" t="str">
        <f>IF(OR(L1308="",Z1308="",AA1308="",AB1308=""),"",IF(B1308&lt;AA1308,L1308,IF(B1308&gt;AB1308,Z1308,L1308+(Z1308-L1308)*MIN(MAX((B1308-AA1308+1)/MAX(AB1308-AA1308+1,1),0),1))))</f>
      </c>
      <c r="L1308" s="81" t="str">
        <f>IFERROR(INDEX('Cost_Components'!$S$2:$S$28,MATCH(E1308,'Cost_Components'!$A$2:$A$28,0)),"")</f>
      </c>
      <c r="M1308" s="82" t="str">
        <f>IFERROR(INDEX('Cost_Components'!$L$2:$L$28,MATCH(E1308,'Cost_Components'!$A$2:$A$28,0)),"")</f>
      </c>
      <c r="N1308" s="83" t="str">
        <f>IFERROR(INDEX('Cost_Components'!$P$2:$P$28,MATCH(E1308,'Cost_Components'!$A$2:$A$28,0)),"")</f>
      </c>
      <c r="O1308" s="84" t="str">
        <f>AF1308*J1308</f>
      </c>
      <c r="P1308" s="85" t="str">
        <f>AG1308*J1308</f>
      </c>
      <c r="Q1308" s="86" t="str">
        <f>P1308*L1308*M1308*N1308</f>
      </c>
      <c r="R1308" s="87" t="str">
        <f>O1308*K1308*M1308*N1308</f>
      </c>
      <c r="S1308" s="88" t="str">
        <f>R1308-Q1308</f>
      </c>
      <c r="T1308" s="34" t="str">
        <f>IFERROR(INDEX('Cost_Components'!$R$2:$R$28,MATCH(E1308,'Cost_Components'!$A$2:$A$28,0)),"")</f>
      </c>
      <c r="U1308" s="89" t="str">
        <f>IFERROR(INDEX('Cost_Components'!$Q$2:$Q$28,MATCH(E1308,'Cost_Components'!$A$2:$A$28,0)),"")</f>
      </c>
      <c r="V1308" s="90" t="str">
        <f>1/(1+'Calculation_Assumptions'!$B$5)^(B1308-'Calculation_Assumptions'!$B$2)</f>
      </c>
      <c r="W1308" s="91" t="str">
        <f>Q1308*V1308</f>
      </c>
      <c r="X1308" s="92" t="str">
        <f>R1308*V1308</f>
      </c>
      <c r="Y1308" s="93" t="str">
        <f>S1308*V1308</f>
      </c>
      <c r="Z1308" s="94" t="str">
        <f>IFERROR(INDEX('Cost_Components'!$T$2:$T$28,MATCH(E1308,'Cost_Components'!$A$2:$A$28,0)),"")</f>
      </c>
      <c r="AA1308" s="95" t="str">
        <f>IFERROR(INDEX('Cost_Components'!$U$2:$U$28,MATCH(E1308,'Cost_Components'!$A$2:$A$28,0)),"")</f>
      </c>
      <c r="AB1308" s="96" t="str">
        <f>IFERROR(INDEX('Cost_Components'!$V$2:$V$28,MATCH(E1308,'Cost_Components'!$A$2:$A$28,0)),"")</f>
      </c>
      <c r="AC1308" s="97" t="str">
        <f>IFERROR(INDEX('Cost_Components'!$M$2:$M$28,MATCH(E1308,'Cost_Components'!$A$2:$A$28,0)),"")</f>
      </c>
      <c r="AD1308" s="98" t="str">
        <f>IFERROR(INDEX('Cost_Components'!$N$2:$N$28,MATCH(E1308,'Cost_Components'!$A$2:$A$28,0)),"")</f>
      </c>
      <c r="AE1308" s="34" t="str">
        <f>IFERROR(INDEX('Cost_Components'!$O$2:$O$28,MATCH(E1308,'Cost_Components'!$A$2:$A$28,0)),"")</f>
      </c>
      <c r="AF1308" s="99" t="n">
        <v>3401545.27956757</v>
      </c>
      <c r="AG1308" s="100" t="n">
        <v>3468502.86258876</v>
      </c>
      <c r="AH1308" s="101" t="str">
        <f>IF(H1308="shared-count-once",COUNTIFS($A$2:$A$1405,A1308,$B$2:$B$1405,B1308,$E$2:$E$1405,E1308),1)</f>
      </c>
      <c r="AI1308" s="102" t="n">
        <v>300119636.925519</v>
      </c>
      <c r="AJ1308" s="103" t="str">
        <f>IF(AI1308=0,"",Q1308/AI1308)</f>
      </c>
      <c r="AK1308" s="104" t="str">
        <f>IF(AI1308=0,"",R1308/AI1308)</f>
      </c>
      <c r="AL1308" s="105" t="str">
        <f>IF(AI1308=0,"",S1308/AI1308)</f>
      </c>
      <c r="AM1308" s="106" t="str">
        <f>IF(AI1308=0,"",Y1308/AI1308)</f>
      </c>
    </row>
    <row r="1309">
      <c r="A1309" t="s">
        <v>115</v>
      </c>
      <c r="B1309" s="73" t="n">
        <v>2032</v>
      </c>
      <c r="C1309" t="s">
        <v>256</v>
      </c>
      <c r="D1309" t="s">
        <v>229</v>
      </c>
      <c r="E1309" s="74" t="s">
        <v>355</v>
      </c>
      <c r="F1309" s="75" t="s">
        <v>356</v>
      </c>
      <c r="G1309" s="76" t="s">
        <v>260</v>
      </c>
      <c r="H1309" s="77" t="s">
        <v>240</v>
      </c>
      <c r="I1309" s="78" t="s">
        <v>304</v>
      </c>
      <c r="J1309" s="79" t="str">
        <f>IFERROR(INDEX('Cost_Components'!$K$2:$K$28,MATCH(E1309,'Cost_Components'!$A$2:$A$28,0)),"")</f>
      </c>
      <c r="K1309" s="80" t="str">
        <f>IF(OR(L1309="",Z1309="",AA1309="",AB1309=""),"",IF(B1309&lt;AA1309,L1309,IF(B1309&gt;AB1309,Z1309,L1309+(Z1309-L1309)*MIN(MAX((B1309-AA1309+1)/MAX(AB1309-AA1309+1,1),0),1))))</f>
      </c>
      <c r="L1309" s="81" t="str">
        <f>IFERROR(INDEX('Cost_Components'!$S$2:$S$28,MATCH(E1309,'Cost_Components'!$A$2:$A$28,0)),"")</f>
      </c>
      <c r="M1309" s="82" t="str">
        <f>IFERROR(INDEX('Cost_Components'!$L$2:$L$28,MATCH(E1309,'Cost_Components'!$A$2:$A$28,0)),"")</f>
      </c>
      <c r="N1309" s="83" t="str">
        <f>IFERROR(INDEX('Cost_Components'!$P$2:$P$28,MATCH(E1309,'Cost_Components'!$A$2:$A$28,0)),"")</f>
      </c>
      <c r="O1309" s="84" t="str">
        <f>AF1309*J1309</f>
      </c>
      <c r="P1309" s="85" t="str">
        <f>AG1309*J1309</f>
      </c>
      <c r="Q1309" s="86" t="str">
        <f>P1309*L1309*M1309*N1309</f>
      </c>
      <c r="R1309" s="87" t="str">
        <f>O1309*K1309*M1309*N1309</f>
      </c>
      <c r="S1309" s="88" t="str">
        <f>R1309-Q1309</f>
      </c>
      <c r="T1309" s="34" t="str">
        <f>IFERROR(INDEX('Cost_Components'!$R$2:$R$28,MATCH(E1309,'Cost_Components'!$A$2:$A$28,0)),"")</f>
      </c>
      <c r="U1309" s="89" t="str">
        <f>IFERROR(INDEX('Cost_Components'!$Q$2:$Q$28,MATCH(E1309,'Cost_Components'!$A$2:$A$28,0)),"")</f>
      </c>
      <c r="V1309" s="90" t="str">
        <f>1/(1+'Calculation_Assumptions'!$B$5)^(B1309-'Calculation_Assumptions'!$B$2)</f>
      </c>
      <c r="W1309" s="91" t="str">
        <f>Q1309*V1309</f>
      </c>
      <c r="X1309" s="92" t="str">
        <f>R1309*V1309</f>
      </c>
      <c r="Y1309" s="93" t="str">
        <f>S1309*V1309</f>
      </c>
      <c r="Z1309" s="94" t="str">
        <f>IFERROR(INDEX('Cost_Components'!$T$2:$T$28,MATCH(E1309,'Cost_Components'!$A$2:$A$28,0)),"")</f>
      </c>
      <c r="AA1309" s="95" t="str">
        <f>IFERROR(INDEX('Cost_Components'!$U$2:$U$28,MATCH(E1309,'Cost_Components'!$A$2:$A$28,0)),"")</f>
      </c>
      <c r="AB1309" s="96" t="str">
        <f>IFERROR(INDEX('Cost_Components'!$V$2:$V$28,MATCH(E1309,'Cost_Components'!$A$2:$A$28,0)),"")</f>
      </c>
      <c r="AC1309" s="97" t="str">
        <f>IFERROR(INDEX('Cost_Components'!$M$2:$M$28,MATCH(E1309,'Cost_Components'!$A$2:$A$28,0)),"")</f>
      </c>
      <c r="AD1309" s="98" t="str">
        <f>IFERROR(INDEX('Cost_Components'!$N$2:$N$28,MATCH(E1309,'Cost_Components'!$A$2:$A$28,0)),"")</f>
      </c>
      <c r="AE1309" s="34" t="str">
        <f>IFERROR(INDEX('Cost_Components'!$O$2:$O$28,MATCH(E1309,'Cost_Components'!$A$2:$A$28,0)),"")</f>
      </c>
      <c r="AF1309" s="99" t="n">
        <v>3465404.20227811</v>
      </c>
      <c r="AG1309" s="100" t="n">
        <v>3550285.24406298</v>
      </c>
      <c r="AH1309" s="101" t="str">
        <f>IF(H1309="shared-count-once",COUNTIFS($A$2:$A$1405,A1309,$B$2:$B$1405,B1309,$E$2:$E$1405,E1309),1)</f>
      </c>
      <c r="AI1309" s="102" t="n">
        <v>301904628.083541</v>
      </c>
      <c r="AJ1309" s="103" t="str">
        <f>IF(AI1309=0,"",Q1309/AI1309)</f>
      </c>
      <c r="AK1309" s="104" t="str">
        <f>IF(AI1309=0,"",R1309/AI1309)</f>
      </c>
      <c r="AL1309" s="105" t="str">
        <f>IF(AI1309=0,"",S1309/AI1309)</f>
      </c>
      <c r="AM1309" s="106" t="str">
        <f>IF(AI1309=0,"",Y1309/AI1309)</f>
      </c>
    </row>
    <row r="1310">
      <c r="A1310" t="s">
        <v>115</v>
      </c>
      <c r="B1310" s="73" t="n">
        <v>2033</v>
      </c>
      <c r="C1310" t="s">
        <v>256</v>
      </c>
      <c r="D1310" t="s">
        <v>229</v>
      </c>
      <c r="E1310" s="74" t="s">
        <v>355</v>
      </c>
      <c r="F1310" s="75" t="s">
        <v>356</v>
      </c>
      <c r="G1310" s="76" t="s">
        <v>260</v>
      </c>
      <c r="H1310" s="77" t="s">
        <v>240</v>
      </c>
      <c r="I1310" s="78" t="s">
        <v>304</v>
      </c>
      <c r="J1310" s="79" t="str">
        <f>IFERROR(INDEX('Cost_Components'!$K$2:$K$28,MATCH(E1310,'Cost_Components'!$A$2:$A$28,0)),"")</f>
      </c>
      <c r="K1310" s="80" t="str">
        <f>IF(OR(L1310="",Z1310="",AA1310="",AB1310=""),"",IF(B1310&lt;AA1310,L1310,IF(B1310&gt;AB1310,Z1310,L1310+(Z1310-L1310)*MIN(MAX((B1310-AA1310+1)/MAX(AB1310-AA1310+1,1),0),1))))</f>
      </c>
      <c r="L1310" s="81" t="str">
        <f>IFERROR(INDEX('Cost_Components'!$S$2:$S$28,MATCH(E1310,'Cost_Components'!$A$2:$A$28,0)),"")</f>
      </c>
      <c r="M1310" s="82" t="str">
        <f>IFERROR(INDEX('Cost_Components'!$L$2:$L$28,MATCH(E1310,'Cost_Components'!$A$2:$A$28,0)),"")</f>
      </c>
      <c r="N1310" s="83" t="str">
        <f>IFERROR(INDEX('Cost_Components'!$P$2:$P$28,MATCH(E1310,'Cost_Components'!$A$2:$A$28,0)),"")</f>
      </c>
      <c r="O1310" s="84" t="str">
        <f>AF1310*J1310</f>
      </c>
      <c r="P1310" s="85" t="str">
        <f>AG1310*J1310</f>
      </c>
      <c r="Q1310" s="86" t="str">
        <f>P1310*L1310*M1310*N1310</f>
      </c>
      <c r="R1310" s="87" t="str">
        <f>O1310*K1310*M1310*N1310</f>
      </c>
      <c r="S1310" s="88" t="str">
        <f>R1310-Q1310</f>
      </c>
      <c r="T1310" s="34" t="str">
        <f>IFERROR(INDEX('Cost_Components'!$R$2:$R$28,MATCH(E1310,'Cost_Components'!$A$2:$A$28,0)),"")</f>
      </c>
      <c r="U1310" s="89" t="str">
        <f>IFERROR(INDEX('Cost_Components'!$Q$2:$Q$28,MATCH(E1310,'Cost_Components'!$A$2:$A$28,0)),"")</f>
      </c>
      <c r="V1310" s="90" t="str">
        <f>1/(1+'Calculation_Assumptions'!$B$5)^(B1310-'Calculation_Assumptions'!$B$2)</f>
      </c>
      <c r="W1310" s="91" t="str">
        <f>Q1310*V1310</f>
      </c>
      <c r="X1310" s="92" t="str">
        <f>R1310*V1310</f>
      </c>
      <c r="Y1310" s="93" t="str">
        <f>S1310*V1310</f>
      </c>
      <c r="Z1310" s="94" t="str">
        <f>IFERROR(INDEX('Cost_Components'!$T$2:$T$28,MATCH(E1310,'Cost_Components'!$A$2:$A$28,0)),"")</f>
      </c>
      <c r="AA1310" s="95" t="str">
        <f>IFERROR(INDEX('Cost_Components'!$U$2:$U$28,MATCH(E1310,'Cost_Components'!$A$2:$A$28,0)),"")</f>
      </c>
      <c r="AB1310" s="96" t="str">
        <f>IFERROR(INDEX('Cost_Components'!$V$2:$V$28,MATCH(E1310,'Cost_Components'!$A$2:$A$28,0)),"")</f>
      </c>
      <c r="AC1310" s="97" t="str">
        <f>IFERROR(INDEX('Cost_Components'!$M$2:$M$28,MATCH(E1310,'Cost_Components'!$A$2:$A$28,0)),"")</f>
      </c>
      <c r="AD1310" s="98" t="str">
        <f>IFERROR(INDEX('Cost_Components'!$N$2:$N$28,MATCH(E1310,'Cost_Components'!$A$2:$A$28,0)),"")</f>
      </c>
      <c r="AE1310" s="34" t="str">
        <f>IFERROR(INDEX('Cost_Components'!$O$2:$O$28,MATCH(E1310,'Cost_Components'!$A$2:$A$28,0)),"")</f>
      </c>
      <c r="AF1310" s="99" t="n">
        <v>3526927.41212691</v>
      </c>
      <c r="AG1310" s="100" t="n">
        <v>3631701.56094206</v>
      </c>
      <c r="AH1310" s="101" t="str">
        <f>IF(H1310="shared-count-once",COUNTIFS($A$2:$A$1405,A1310,$B$2:$B$1405,B1310,$E$2:$E$1405,E1310),1)</f>
      </c>
      <c r="AI1310" s="102" t="n">
        <v>303644277.16916</v>
      </c>
      <c r="AJ1310" s="103" t="str">
        <f>IF(AI1310=0,"",Q1310/AI1310)</f>
      </c>
      <c r="AK1310" s="104" t="str">
        <f>IF(AI1310=0,"",R1310/AI1310)</f>
      </c>
      <c r="AL1310" s="105" t="str">
        <f>IF(AI1310=0,"",S1310/AI1310)</f>
      </c>
      <c r="AM1310" s="106" t="str">
        <f>IF(AI1310=0,"",Y1310/AI1310)</f>
      </c>
    </row>
    <row r="1311">
      <c r="A1311" t="s">
        <v>115</v>
      </c>
      <c r="B1311" s="73" t="n">
        <v>2034</v>
      </c>
      <c r="C1311" t="s">
        <v>256</v>
      </c>
      <c r="D1311" t="s">
        <v>229</v>
      </c>
      <c r="E1311" s="74" t="s">
        <v>355</v>
      </c>
      <c r="F1311" s="75" t="s">
        <v>356</v>
      </c>
      <c r="G1311" s="76" t="s">
        <v>260</v>
      </c>
      <c r="H1311" s="77" t="s">
        <v>240</v>
      </c>
      <c r="I1311" s="78" t="s">
        <v>304</v>
      </c>
      <c r="J1311" s="79" t="str">
        <f>IFERROR(INDEX('Cost_Components'!$K$2:$K$28,MATCH(E1311,'Cost_Components'!$A$2:$A$28,0)),"")</f>
      </c>
      <c r="K1311" s="80" t="str">
        <f>IF(OR(L1311="",Z1311="",AA1311="",AB1311=""),"",IF(B1311&lt;AA1311,L1311,IF(B1311&gt;AB1311,Z1311,L1311+(Z1311-L1311)*MIN(MAX((B1311-AA1311+1)/MAX(AB1311-AA1311+1,1),0),1))))</f>
      </c>
      <c r="L1311" s="81" t="str">
        <f>IFERROR(INDEX('Cost_Components'!$S$2:$S$28,MATCH(E1311,'Cost_Components'!$A$2:$A$28,0)),"")</f>
      </c>
      <c r="M1311" s="82" t="str">
        <f>IFERROR(INDEX('Cost_Components'!$L$2:$L$28,MATCH(E1311,'Cost_Components'!$A$2:$A$28,0)),"")</f>
      </c>
      <c r="N1311" s="83" t="str">
        <f>IFERROR(INDEX('Cost_Components'!$P$2:$P$28,MATCH(E1311,'Cost_Components'!$A$2:$A$28,0)),"")</f>
      </c>
      <c r="O1311" s="84" t="str">
        <f>AF1311*J1311</f>
      </c>
      <c r="P1311" s="85" t="str">
        <f>AG1311*J1311</f>
      </c>
      <c r="Q1311" s="86" t="str">
        <f>P1311*L1311*M1311*N1311</f>
      </c>
      <c r="R1311" s="87" t="str">
        <f>O1311*K1311*M1311*N1311</f>
      </c>
      <c r="S1311" s="88" t="str">
        <f>R1311-Q1311</f>
      </c>
      <c r="T1311" s="34" t="str">
        <f>IFERROR(INDEX('Cost_Components'!$R$2:$R$28,MATCH(E1311,'Cost_Components'!$A$2:$A$28,0)),"")</f>
      </c>
      <c r="U1311" s="89" t="str">
        <f>IFERROR(INDEX('Cost_Components'!$Q$2:$Q$28,MATCH(E1311,'Cost_Components'!$A$2:$A$28,0)),"")</f>
      </c>
      <c r="V1311" s="90" t="str">
        <f>1/(1+'Calculation_Assumptions'!$B$5)^(B1311-'Calculation_Assumptions'!$B$2)</f>
      </c>
      <c r="W1311" s="91" t="str">
        <f>Q1311*V1311</f>
      </c>
      <c r="X1311" s="92" t="str">
        <f>R1311*V1311</f>
      </c>
      <c r="Y1311" s="93" t="str">
        <f>S1311*V1311</f>
      </c>
      <c r="Z1311" s="94" t="str">
        <f>IFERROR(INDEX('Cost_Components'!$T$2:$T$28,MATCH(E1311,'Cost_Components'!$A$2:$A$28,0)),"")</f>
      </c>
      <c r="AA1311" s="95" t="str">
        <f>IFERROR(INDEX('Cost_Components'!$U$2:$U$28,MATCH(E1311,'Cost_Components'!$A$2:$A$28,0)),"")</f>
      </c>
      <c r="AB1311" s="96" t="str">
        <f>IFERROR(INDEX('Cost_Components'!$V$2:$V$28,MATCH(E1311,'Cost_Components'!$A$2:$A$28,0)),"")</f>
      </c>
      <c r="AC1311" s="97" t="str">
        <f>IFERROR(INDEX('Cost_Components'!$M$2:$M$28,MATCH(E1311,'Cost_Components'!$A$2:$A$28,0)),"")</f>
      </c>
      <c r="AD1311" s="98" t="str">
        <f>IFERROR(INDEX('Cost_Components'!$N$2:$N$28,MATCH(E1311,'Cost_Components'!$A$2:$A$28,0)),"")</f>
      </c>
      <c r="AE1311" s="34" t="str">
        <f>IFERROR(INDEX('Cost_Components'!$O$2:$O$28,MATCH(E1311,'Cost_Components'!$A$2:$A$28,0)),"")</f>
      </c>
      <c r="AF1311" s="99" t="n">
        <v>3586887.47124483</v>
      </c>
      <c r="AG1311" s="100" t="n">
        <v>3713279.1959497</v>
      </c>
      <c r="AH1311" s="101" t="str">
        <f>IF(H1311="shared-count-once",COUNTIFS($A$2:$A$1405,A1311,$B$2:$B$1405,B1311,$E$2:$E$1405,E1311),1)</f>
      </c>
      <c r="AI1311" s="102" t="n">
        <v>305332541.184984</v>
      </c>
      <c r="AJ1311" s="103" t="str">
        <f>IF(AI1311=0,"",Q1311/AI1311)</f>
      </c>
      <c r="AK1311" s="104" t="str">
        <f>IF(AI1311=0,"",R1311/AI1311)</f>
      </c>
      <c r="AL1311" s="105" t="str">
        <f>IF(AI1311=0,"",S1311/AI1311)</f>
      </c>
      <c r="AM1311" s="106" t="str">
        <f>IF(AI1311=0,"",Y1311/AI1311)</f>
      </c>
    </row>
    <row r="1312">
      <c r="A1312" t="s">
        <v>115</v>
      </c>
      <c r="B1312" s="73" t="n">
        <v>2035</v>
      </c>
      <c r="C1312" t="s">
        <v>256</v>
      </c>
      <c r="D1312" t="s">
        <v>229</v>
      </c>
      <c r="E1312" s="74" t="s">
        <v>355</v>
      </c>
      <c r="F1312" s="75" t="s">
        <v>356</v>
      </c>
      <c r="G1312" s="76" t="s">
        <v>260</v>
      </c>
      <c r="H1312" s="77" t="s">
        <v>240</v>
      </c>
      <c r="I1312" s="78" t="s">
        <v>304</v>
      </c>
      <c r="J1312" s="79" t="str">
        <f>IFERROR(INDEX('Cost_Components'!$K$2:$K$28,MATCH(E1312,'Cost_Components'!$A$2:$A$28,0)),"")</f>
      </c>
      <c r="K1312" s="80" t="str">
        <f>IF(OR(L1312="",Z1312="",AA1312="",AB1312=""),"",IF(B1312&lt;AA1312,L1312,IF(B1312&gt;AB1312,Z1312,L1312+(Z1312-L1312)*MIN(MAX((B1312-AA1312+1)/MAX(AB1312-AA1312+1,1),0),1))))</f>
      </c>
      <c r="L1312" s="81" t="str">
        <f>IFERROR(INDEX('Cost_Components'!$S$2:$S$28,MATCH(E1312,'Cost_Components'!$A$2:$A$28,0)),"")</f>
      </c>
      <c r="M1312" s="82" t="str">
        <f>IFERROR(INDEX('Cost_Components'!$L$2:$L$28,MATCH(E1312,'Cost_Components'!$A$2:$A$28,0)),"")</f>
      </c>
      <c r="N1312" s="83" t="str">
        <f>IFERROR(INDEX('Cost_Components'!$P$2:$P$28,MATCH(E1312,'Cost_Components'!$A$2:$A$28,0)),"")</f>
      </c>
      <c r="O1312" s="84" t="str">
        <f>AF1312*J1312</f>
      </c>
      <c r="P1312" s="85" t="str">
        <f>AG1312*J1312</f>
      </c>
      <c r="Q1312" s="86" t="str">
        <f>P1312*L1312*M1312*N1312</f>
      </c>
      <c r="R1312" s="87" t="str">
        <f>O1312*K1312*M1312*N1312</f>
      </c>
      <c r="S1312" s="88" t="str">
        <f>R1312-Q1312</f>
      </c>
      <c r="T1312" s="34" t="str">
        <f>IFERROR(INDEX('Cost_Components'!$R$2:$R$28,MATCH(E1312,'Cost_Components'!$A$2:$A$28,0)),"")</f>
      </c>
      <c r="U1312" s="89" t="str">
        <f>IFERROR(INDEX('Cost_Components'!$Q$2:$Q$28,MATCH(E1312,'Cost_Components'!$A$2:$A$28,0)),"")</f>
      </c>
      <c r="V1312" s="90" t="str">
        <f>1/(1+'Calculation_Assumptions'!$B$5)^(B1312-'Calculation_Assumptions'!$B$2)</f>
      </c>
      <c r="W1312" s="91" t="str">
        <f>Q1312*V1312</f>
      </c>
      <c r="X1312" s="92" t="str">
        <f>R1312*V1312</f>
      </c>
      <c r="Y1312" s="93" t="str">
        <f>S1312*V1312</f>
      </c>
      <c r="Z1312" s="94" t="str">
        <f>IFERROR(INDEX('Cost_Components'!$T$2:$T$28,MATCH(E1312,'Cost_Components'!$A$2:$A$28,0)),"")</f>
      </c>
      <c r="AA1312" s="95" t="str">
        <f>IFERROR(INDEX('Cost_Components'!$U$2:$U$28,MATCH(E1312,'Cost_Components'!$A$2:$A$28,0)),"")</f>
      </c>
      <c r="AB1312" s="96" t="str">
        <f>IFERROR(INDEX('Cost_Components'!$V$2:$V$28,MATCH(E1312,'Cost_Components'!$A$2:$A$28,0)),"")</f>
      </c>
      <c r="AC1312" s="97" t="str">
        <f>IFERROR(INDEX('Cost_Components'!$M$2:$M$28,MATCH(E1312,'Cost_Components'!$A$2:$A$28,0)),"")</f>
      </c>
      <c r="AD1312" s="98" t="str">
        <f>IFERROR(INDEX('Cost_Components'!$N$2:$N$28,MATCH(E1312,'Cost_Components'!$A$2:$A$28,0)),"")</f>
      </c>
      <c r="AE1312" s="34" t="str">
        <f>IFERROR(INDEX('Cost_Components'!$O$2:$O$28,MATCH(E1312,'Cost_Components'!$A$2:$A$28,0)),"")</f>
      </c>
      <c r="AF1312" s="99" t="n">
        <v>3644963.94326939</v>
      </c>
      <c r="AG1312" s="100" t="n">
        <v>3794591.04268102</v>
      </c>
      <c r="AH1312" s="101" t="str">
        <f>IF(H1312="shared-count-once",COUNTIFS($A$2:$A$1405,A1312,$B$2:$B$1405,B1312,$E$2:$E$1405,E1312),1)</f>
      </c>
      <c r="AI1312" s="102" t="n">
        <v>306964650.16712</v>
      </c>
      <c r="AJ1312" s="103" t="str">
        <f>IF(AI1312=0,"",Q1312/AI1312)</f>
      </c>
      <c r="AK1312" s="104" t="str">
        <f>IF(AI1312=0,"",R1312/AI1312)</f>
      </c>
      <c r="AL1312" s="105" t="str">
        <f>IF(AI1312=0,"",S1312/AI1312)</f>
      </c>
      <c r="AM1312" s="106" t="str">
        <f>IF(AI1312=0,"",Y1312/AI1312)</f>
      </c>
    </row>
    <row r="1313">
      <c r="A1313" t="s">
        <v>115</v>
      </c>
      <c r="B1313" s="73" t="n">
        <v>2036</v>
      </c>
      <c r="C1313" t="s">
        <v>256</v>
      </c>
      <c r="D1313" t="s">
        <v>229</v>
      </c>
      <c r="E1313" s="74" t="s">
        <v>355</v>
      </c>
      <c r="F1313" s="75" t="s">
        <v>356</v>
      </c>
      <c r="G1313" s="76" t="s">
        <v>260</v>
      </c>
      <c r="H1313" s="77" t="s">
        <v>240</v>
      </c>
      <c r="I1313" s="78" t="s">
        <v>304</v>
      </c>
      <c r="J1313" s="79" t="str">
        <f>IFERROR(INDEX('Cost_Components'!$K$2:$K$28,MATCH(E1313,'Cost_Components'!$A$2:$A$28,0)),"")</f>
      </c>
      <c r="K1313" s="80" t="str">
        <f>IF(OR(L1313="",Z1313="",AA1313="",AB1313=""),"",IF(B1313&lt;AA1313,L1313,IF(B1313&gt;AB1313,Z1313,L1313+(Z1313-L1313)*MIN(MAX((B1313-AA1313+1)/MAX(AB1313-AA1313+1,1),0),1))))</f>
      </c>
      <c r="L1313" s="81" t="str">
        <f>IFERROR(INDEX('Cost_Components'!$S$2:$S$28,MATCH(E1313,'Cost_Components'!$A$2:$A$28,0)),"")</f>
      </c>
      <c r="M1313" s="82" t="str">
        <f>IFERROR(INDEX('Cost_Components'!$L$2:$L$28,MATCH(E1313,'Cost_Components'!$A$2:$A$28,0)),"")</f>
      </c>
      <c r="N1313" s="83" t="str">
        <f>IFERROR(INDEX('Cost_Components'!$P$2:$P$28,MATCH(E1313,'Cost_Components'!$A$2:$A$28,0)),"")</f>
      </c>
      <c r="O1313" s="84" t="str">
        <f>AF1313*J1313</f>
      </c>
      <c r="P1313" s="85" t="str">
        <f>AG1313*J1313</f>
      </c>
      <c r="Q1313" s="86" t="str">
        <f>P1313*L1313*M1313*N1313</f>
      </c>
      <c r="R1313" s="87" t="str">
        <f>O1313*K1313*M1313*N1313</f>
      </c>
      <c r="S1313" s="88" t="str">
        <f>R1313-Q1313</f>
      </c>
      <c r="T1313" s="34" t="str">
        <f>IFERROR(INDEX('Cost_Components'!$R$2:$R$28,MATCH(E1313,'Cost_Components'!$A$2:$A$28,0)),"")</f>
      </c>
      <c r="U1313" s="89" t="str">
        <f>IFERROR(INDEX('Cost_Components'!$Q$2:$Q$28,MATCH(E1313,'Cost_Components'!$A$2:$A$28,0)),"")</f>
      </c>
      <c r="V1313" s="90" t="str">
        <f>1/(1+'Calculation_Assumptions'!$B$5)^(B1313-'Calculation_Assumptions'!$B$2)</f>
      </c>
      <c r="W1313" s="91" t="str">
        <f>Q1313*V1313</f>
      </c>
      <c r="X1313" s="92" t="str">
        <f>R1313*V1313</f>
      </c>
      <c r="Y1313" s="93" t="str">
        <f>S1313*V1313</f>
      </c>
      <c r="Z1313" s="94" t="str">
        <f>IFERROR(INDEX('Cost_Components'!$T$2:$T$28,MATCH(E1313,'Cost_Components'!$A$2:$A$28,0)),"")</f>
      </c>
      <c r="AA1313" s="95" t="str">
        <f>IFERROR(INDEX('Cost_Components'!$U$2:$U$28,MATCH(E1313,'Cost_Components'!$A$2:$A$28,0)),"")</f>
      </c>
      <c r="AB1313" s="96" t="str">
        <f>IFERROR(INDEX('Cost_Components'!$V$2:$V$28,MATCH(E1313,'Cost_Components'!$A$2:$A$28,0)),"")</f>
      </c>
      <c r="AC1313" s="97" t="str">
        <f>IFERROR(INDEX('Cost_Components'!$M$2:$M$28,MATCH(E1313,'Cost_Components'!$A$2:$A$28,0)),"")</f>
      </c>
      <c r="AD1313" s="98" t="str">
        <f>IFERROR(INDEX('Cost_Components'!$N$2:$N$28,MATCH(E1313,'Cost_Components'!$A$2:$A$28,0)),"")</f>
      </c>
      <c r="AE1313" s="34" t="str">
        <f>IFERROR(INDEX('Cost_Components'!$O$2:$O$28,MATCH(E1313,'Cost_Components'!$A$2:$A$28,0)),"")</f>
      </c>
      <c r="AF1313" s="99" t="n">
        <v>3701109.44931503</v>
      </c>
      <c r="AG1313" s="100" t="n">
        <v>3875544.03018731</v>
      </c>
      <c r="AH1313" s="101" t="str">
        <f>IF(H1313="shared-count-once",COUNTIFS($A$2:$A$1405,A1313,$B$2:$B$1405,B1313,$E$2:$E$1405,E1313),1)</f>
      </c>
      <c r="AI1313" s="102" t="n">
        <v>308542769.756622</v>
      </c>
      <c r="AJ1313" s="103" t="str">
        <f>IF(AI1313=0,"",Q1313/AI1313)</f>
      </c>
      <c r="AK1313" s="104" t="str">
        <f>IF(AI1313=0,"",R1313/AI1313)</f>
      </c>
      <c r="AL1313" s="105" t="str">
        <f>IF(AI1313=0,"",S1313/AI1313)</f>
      </c>
      <c r="AM1313" s="106" t="str">
        <f>IF(AI1313=0,"",Y1313/AI1313)</f>
      </c>
    </row>
    <row r="1314">
      <c r="A1314" t="s">
        <v>115</v>
      </c>
      <c r="B1314" s="73" t="n">
        <v>2037</v>
      </c>
      <c r="C1314" t="s">
        <v>256</v>
      </c>
      <c r="D1314" t="s">
        <v>229</v>
      </c>
      <c r="E1314" s="74" t="s">
        <v>355</v>
      </c>
      <c r="F1314" s="75" t="s">
        <v>356</v>
      </c>
      <c r="G1314" s="76" t="s">
        <v>260</v>
      </c>
      <c r="H1314" s="77" t="s">
        <v>240</v>
      </c>
      <c r="I1314" s="78" t="s">
        <v>304</v>
      </c>
      <c r="J1314" s="79" t="str">
        <f>IFERROR(INDEX('Cost_Components'!$K$2:$K$28,MATCH(E1314,'Cost_Components'!$A$2:$A$28,0)),"")</f>
      </c>
      <c r="K1314" s="80" t="str">
        <f>IF(OR(L1314="",Z1314="",AA1314="",AB1314=""),"",IF(B1314&lt;AA1314,L1314,IF(B1314&gt;AB1314,Z1314,L1314+(Z1314-L1314)*MIN(MAX((B1314-AA1314+1)/MAX(AB1314-AA1314+1,1),0),1))))</f>
      </c>
      <c r="L1314" s="81" t="str">
        <f>IFERROR(INDEX('Cost_Components'!$S$2:$S$28,MATCH(E1314,'Cost_Components'!$A$2:$A$28,0)),"")</f>
      </c>
      <c r="M1314" s="82" t="str">
        <f>IFERROR(INDEX('Cost_Components'!$L$2:$L$28,MATCH(E1314,'Cost_Components'!$A$2:$A$28,0)),"")</f>
      </c>
      <c r="N1314" s="83" t="str">
        <f>IFERROR(INDEX('Cost_Components'!$P$2:$P$28,MATCH(E1314,'Cost_Components'!$A$2:$A$28,0)),"")</f>
      </c>
      <c r="O1314" s="84" t="str">
        <f>AF1314*J1314</f>
      </c>
      <c r="P1314" s="85" t="str">
        <f>AG1314*J1314</f>
      </c>
      <c r="Q1314" s="86" t="str">
        <f>P1314*L1314*M1314*N1314</f>
      </c>
      <c r="R1314" s="87" t="str">
        <f>O1314*K1314*M1314*N1314</f>
      </c>
      <c r="S1314" s="88" t="str">
        <f>R1314-Q1314</f>
      </c>
      <c r="T1314" s="34" t="str">
        <f>IFERROR(INDEX('Cost_Components'!$R$2:$R$28,MATCH(E1314,'Cost_Components'!$A$2:$A$28,0)),"")</f>
      </c>
      <c r="U1314" s="89" t="str">
        <f>IFERROR(INDEX('Cost_Components'!$Q$2:$Q$28,MATCH(E1314,'Cost_Components'!$A$2:$A$28,0)),"")</f>
      </c>
      <c r="V1314" s="90" t="str">
        <f>1/(1+'Calculation_Assumptions'!$B$5)^(B1314-'Calculation_Assumptions'!$B$2)</f>
      </c>
      <c r="W1314" s="91" t="str">
        <f>Q1314*V1314</f>
      </c>
      <c r="X1314" s="92" t="str">
        <f>R1314*V1314</f>
      </c>
      <c r="Y1314" s="93" t="str">
        <f>S1314*V1314</f>
      </c>
      <c r="Z1314" s="94" t="str">
        <f>IFERROR(INDEX('Cost_Components'!$T$2:$T$28,MATCH(E1314,'Cost_Components'!$A$2:$A$28,0)),"")</f>
      </c>
      <c r="AA1314" s="95" t="str">
        <f>IFERROR(INDEX('Cost_Components'!$U$2:$U$28,MATCH(E1314,'Cost_Components'!$A$2:$A$28,0)),"")</f>
      </c>
      <c r="AB1314" s="96" t="str">
        <f>IFERROR(INDEX('Cost_Components'!$V$2:$V$28,MATCH(E1314,'Cost_Components'!$A$2:$A$28,0)),"")</f>
      </c>
      <c r="AC1314" s="97" t="str">
        <f>IFERROR(INDEX('Cost_Components'!$M$2:$M$28,MATCH(E1314,'Cost_Components'!$A$2:$A$28,0)),"")</f>
      </c>
      <c r="AD1314" s="98" t="str">
        <f>IFERROR(INDEX('Cost_Components'!$N$2:$N$28,MATCH(E1314,'Cost_Components'!$A$2:$A$28,0)),"")</f>
      </c>
      <c r="AE1314" s="34" t="str">
        <f>IFERROR(INDEX('Cost_Components'!$O$2:$O$28,MATCH(E1314,'Cost_Components'!$A$2:$A$28,0)),"")</f>
      </c>
      <c r="AF1314" s="99" t="n">
        <v>3755422.53500112</v>
      </c>
      <c r="AG1314" s="100" t="n">
        <v>3956184.09516131</v>
      </c>
      <c r="AH1314" s="101" t="str">
        <f>IF(H1314="shared-count-once",COUNTIFS($A$2:$A$1405,A1314,$B$2:$B$1405,B1314,$E$2:$E$1405,E1314),1)</f>
      </c>
      <c r="AI1314" s="102" t="n">
        <v>310068287.63643</v>
      </c>
      <c r="AJ1314" s="103" t="str">
        <f>IF(AI1314=0,"",Q1314/AI1314)</f>
      </c>
      <c r="AK1314" s="104" t="str">
        <f>IF(AI1314=0,"",R1314/AI1314)</f>
      </c>
      <c r="AL1314" s="105" t="str">
        <f>IF(AI1314=0,"",S1314/AI1314)</f>
      </c>
      <c r="AM1314" s="106" t="str">
        <f>IF(AI1314=0,"",Y1314/AI1314)</f>
      </c>
    </row>
    <row r="1315">
      <c r="A1315" t="s">
        <v>115</v>
      </c>
      <c r="B1315" s="73" t="n">
        <v>2038</v>
      </c>
      <c r="C1315" t="s">
        <v>256</v>
      </c>
      <c r="D1315" t="s">
        <v>229</v>
      </c>
      <c r="E1315" s="74" t="s">
        <v>355</v>
      </c>
      <c r="F1315" s="75" t="s">
        <v>356</v>
      </c>
      <c r="G1315" s="76" t="s">
        <v>260</v>
      </c>
      <c r="H1315" s="77" t="s">
        <v>240</v>
      </c>
      <c r="I1315" s="78" t="s">
        <v>304</v>
      </c>
      <c r="J1315" s="79" t="str">
        <f>IFERROR(INDEX('Cost_Components'!$K$2:$K$28,MATCH(E1315,'Cost_Components'!$A$2:$A$28,0)),"")</f>
      </c>
      <c r="K1315" s="80" t="str">
        <f>IF(OR(L1315="",Z1315="",AA1315="",AB1315=""),"",IF(B1315&lt;AA1315,L1315,IF(B1315&gt;AB1315,Z1315,L1315+(Z1315-L1315)*MIN(MAX((B1315-AA1315+1)/MAX(AB1315-AA1315+1,1),0),1))))</f>
      </c>
      <c r="L1315" s="81" t="str">
        <f>IFERROR(INDEX('Cost_Components'!$S$2:$S$28,MATCH(E1315,'Cost_Components'!$A$2:$A$28,0)),"")</f>
      </c>
      <c r="M1315" s="82" t="str">
        <f>IFERROR(INDEX('Cost_Components'!$L$2:$L$28,MATCH(E1315,'Cost_Components'!$A$2:$A$28,0)),"")</f>
      </c>
      <c r="N1315" s="83" t="str">
        <f>IFERROR(INDEX('Cost_Components'!$P$2:$P$28,MATCH(E1315,'Cost_Components'!$A$2:$A$28,0)),"")</f>
      </c>
      <c r="O1315" s="84" t="str">
        <f>AF1315*J1315</f>
      </c>
      <c r="P1315" s="85" t="str">
        <f>AG1315*J1315</f>
      </c>
      <c r="Q1315" s="86" t="str">
        <f>P1315*L1315*M1315*N1315</f>
      </c>
      <c r="R1315" s="87" t="str">
        <f>O1315*K1315*M1315*N1315</f>
      </c>
      <c r="S1315" s="88" t="str">
        <f>R1315-Q1315</f>
      </c>
      <c r="T1315" s="34" t="str">
        <f>IFERROR(INDEX('Cost_Components'!$R$2:$R$28,MATCH(E1315,'Cost_Components'!$A$2:$A$28,0)),"")</f>
      </c>
      <c r="U1315" s="89" t="str">
        <f>IFERROR(INDEX('Cost_Components'!$Q$2:$Q$28,MATCH(E1315,'Cost_Components'!$A$2:$A$28,0)),"")</f>
      </c>
      <c r="V1315" s="90" t="str">
        <f>1/(1+'Calculation_Assumptions'!$B$5)^(B1315-'Calculation_Assumptions'!$B$2)</f>
      </c>
      <c r="W1315" s="91" t="str">
        <f>Q1315*V1315</f>
      </c>
      <c r="X1315" s="92" t="str">
        <f>R1315*V1315</f>
      </c>
      <c r="Y1315" s="93" t="str">
        <f>S1315*V1315</f>
      </c>
      <c r="Z1315" s="94" t="str">
        <f>IFERROR(INDEX('Cost_Components'!$T$2:$T$28,MATCH(E1315,'Cost_Components'!$A$2:$A$28,0)),"")</f>
      </c>
      <c r="AA1315" s="95" t="str">
        <f>IFERROR(INDEX('Cost_Components'!$U$2:$U$28,MATCH(E1315,'Cost_Components'!$A$2:$A$28,0)),"")</f>
      </c>
      <c r="AB1315" s="96" t="str">
        <f>IFERROR(INDEX('Cost_Components'!$V$2:$V$28,MATCH(E1315,'Cost_Components'!$A$2:$A$28,0)),"")</f>
      </c>
      <c r="AC1315" s="97" t="str">
        <f>IFERROR(INDEX('Cost_Components'!$M$2:$M$28,MATCH(E1315,'Cost_Components'!$A$2:$A$28,0)),"")</f>
      </c>
      <c r="AD1315" s="98" t="str">
        <f>IFERROR(INDEX('Cost_Components'!$N$2:$N$28,MATCH(E1315,'Cost_Components'!$A$2:$A$28,0)),"")</f>
      </c>
      <c r="AE1315" s="34" t="str">
        <f>IFERROR(INDEX('Cost_Components'!$O$2:$O$28,MATCH(E1315,'Cost_Components'!$A$2:$A$28,0)),"")</f>
      </c>
      <c r="AF1315" s="99" t="n">
        <v>3807639.47065899</v>
      </c>
      <c r="AG1315" s="100" t="n">
        <v>4036490.39043804</v>
      </c>
      <c r="AH1315" s="101" t="str">
        <f>IF(H1315="shared-count-once",COUNTIFS($A$2:$A$1405,A1315,$B$2:$B$1405,B1315,$E$2:$E$1405,E1315),1)</f>
      </c>
      <c r="AI1315" s="102" t="n">
        <v>311532999.13163</v>
      </c>
      <c r="AJ1315" s="103" t="str">
        <f>IF(AI1315=0,"",Q1315/AI1315)</f>
      </c>
      <c r="AK1315" s="104" t="str">
        <f>IF(AI1315=0,"",R1315/AI1315)</f>
      </c>
      <c r="AL1315" s="105" t="str">
        <f>IF(AI1315=0,"",S1315/AI1315)</f>
      </c>
      <c r="AM1315" s="106" t="str">
        <f>IF(AI1315=0,"",Y1315/AI1315)</f>
      </c>
    </row>
    <row r="1316">
      <c r="A1316" t="s">
        <v>115</v>
      </c>
      <c r="B1316" s="73" t="n">
        <v>2039</v>
      </c>
      <c r="C1316" t="s">
        <v>256</v>
      </c>
      <c r="D1316" t="s">
        <v>229</v>
      </c>
      <c r="E1316" s="74" t="s">
        <v>355</v>
      </c>
      <c r="F1316" s="75" t="s">
        <v>356</v>
      </c>
      <c r="G1316" s="76" t="s">
        <v>260</v>
      </c>
      <c r="H1316" s="77" t="s">
        <v>240</v>
      </c>
      <c r="I1316" s="78" t="s">
        <v>304</v>
      </c>
      <c r="J1316" s="79" t="str">
        <f>IFERROR(INDEX('Cost_Components'!$K$2:$K$28,MATCH(E1316,'Cost_Components'!$A$2:$A$28,0)),"")</f>
      </c>
      <c r="K1316" s="80" t="str">
        <f>IF(OR(L1316="",Z1316="",AA1316="",AB1316=""),"",IF(B1316&lt;AA1316,L1316,IF(B1316&gt;AB1316,Z1316,L1316+(Z1316-L1316)*MIN(MAX((B1316-AA1316+1)/MAX(AB1316-AA1316+1,1),0),1))))</f>
      </c>
      <c r="L1316" s="81" t="str">
        <f>IFERROR(INDEX('Cost_Components'!$S$2:$S$28,MATCH(E1316,'Cost_Components'!$A$2:$A$28,0)),"")</f>
      </c>
      <c r="M1316" s="82" t="str">
        <f>IFERROR(INDEX('Cost_Components'!$L$2:$L$28,MATCH(E1316,'Cost_Components'!$A$2:$A$28,0)),"")</f>
      </c>
      <c r="N1316" s="83" t="str">
        <f>IFERROR(INDEX('Cost_Components'!$P$2:$P$28,MATCH(E1316,'Cost_Components'!$A$2:$A$28,0)),"")</f>
      </c>
      <c r="O1316" s="84" t="str">
        <f>AF1316*J1316</f>
      </c>
      <c r="P1316" s="85" t="str">
        <f>AG1316*J1316</f>
      </c>
      <c r="Q1316" s="86" t="str">
        <f>P1316*L1316*M1316*N1316</f>
      </c>
      <c r="R1316" s="87" t="str">
        <f>O1316*K1316*M1316*N1316</f>
      </c>
      <c r="S1316" s="88" t="str">
        <f>R1316-Q1316</f>
      </c>
      <c r="T1316" s="34" t="str">
        <f>IFERROR(INDEX('Cost_Components'!$R$2:$R$28,MATCH(E1316,'Cost_Components'!$A$2:$A$28,0)),"")</f>
      </c>
      <c r="U1316" s="89" t="str">
        <f>IFERROR(INDEX('Cost_Components'!$Q$2:$Q$28,MATCH(E1316,'Cost_Components'!$A$2:$A$28,0)),"")</f>
      </c>
      <c r="V1316" s="90" t="str">
        <f>1/(1+'Calculation_Assumptions'!$B$5)^(B1316-'Calculation_Assumptions'!$B$2)</f>
      </c>
      <c r="W1316" s="91" t="str">
        <f>Q1316*V1316</f>
      </c>
      <c r="X1316" s="92" t="str">
        <f>R1316*V1316</f>
      </c>
      <c r="Y1316" s="93" t="str">
        <f>S1316*V1316</f>
      </c>
      <c r="Z1316" s="94" t="str">
        <f>IFERROR(INDEX('Cost_Components'!$T$2:$T$28,MATCH(E1316,'Cost_Components'!$A$2:$A$28,0)),"")</f>
      </c>
      <c r="AA1316" s="95" t="str">
        <f>IFERROR(INDEX('Cost_Components'!$U$2:$U$28,MATCH(E1316,'Cost_Components'!$A$2:$A$28,0)),"")</f>
      </c>
      <c r="AB1316" s="96" t="str">
        <f>IFERROR(INDEX('Cost_Components'!$V$2:$V$28,MATCH(E1316,'Cost_Components'!$A$2:$A$28,0)),"")</f>
      </c>
      <c r="AC1316" s="97" t="str">
        <f>IFERROR(INDEX('Cost_Components'!$M$2:$M$28,MATCH(E1316,'Cost_Components'!$A$2:$A$28,0)),"")</f>
      </c>
      <c r="AD1316" s="98" t="str">
        <f>IFERROR(INDEX('Cost_Components'!$N$2:$N$28,MATCH(E1316,'Cost_Components'!$A$2:$A$28,0)),"")</f>
      </c>
      <c r="AE1316" s="34" t="str">
        <f>IFERROR(INDEX('Cost_Components'!$O$2:$O$28,MATCH(E1316,'Cost_Components'!$A$2:$A$28,0)),"")</f>
      </c>
      <c r="AF1316" s="99" t="n">
        <v>3857404.929508</v>
      </c>
      <c r="AG1316" s="100" t="n">
        <v>4115704.58477355</v>
      </c>
      <c r="AH1316" s="101" t="str">
        <f>IF(H1316="shared-count-once",COUNTIFS($A$2:$A$1405,A1316,$B$2:$B$1405,B1316,$E$2:$E$1405,E1316),1)</f>
      </c>
      <c r="AI1316" s="102" t="n">
        <v>312936391.858479</v>
      </c>
      <c r="AJ1316" s="103" t="str">
        <f>IF(AI1316=0,"",Q1316/AI1316)</f>
      </c>
      <c r="AK1316" s="104" t="str">
        <f>IF(AI1316=0,"",R1316/AI1316)</f>
      </c>
      <c r="AL1316" s="105" t="str">
        <f>IF(AI1316=0,"",S1316/AI1316)</f>
      </c>
      <c r="AM1316" s="106" t="str">
        <f>IF(AI1316=0,"",Y1316/AI1316)</f>
      </c>
    </row>
    <row r="1317">
      <c r="A1317" t="s">
        <v>115</v>
      </c>
      <c r="B1317" s="73" t="n">
        <v>2040</v>
      </c>
      <c r="C1317" t="s">
        <v>256</v>
      </c>
      <c r="D1317" t="s">
        <v>229</v>
      </c>
      <c r="E1317" s="74" t="s">
        <v>355</v>
      </c>
      <c r="F1317" s="75" t="s">
        <v>356</v>
      </c>
      <c r="G1317" s="76" t="s">
        <v>260</v>
      </c>
      <c r="H1317" s="77" t="s">
        <v>240</v>
      </c>
      <c r="I1317" s="78" t="s">
        <v>304</v>
      </c>
      <c r="J1317" s="79" t="str">
        <f>IFERROR(INDEX('Cost_Components'!$K$2:$K$28,MATCH(E1317,'Cost_Components'!$A$2:$A$28,0)),"")</f>
      </c>
      <c r="K1317" s="80" t="str">
        <f>IF(OR(L1317="",Z1317="",AA1317="",AB1317=""),"",IF(B1317&lt;AA1317,L1317,IF(B1317&gt;AB1317,Z1317,L1317+(Z1317-L1317)*MIN(MAX((B1317-AA1317+1)/MAX(AB1317-AA1317+1,1),0),1))))</f>
      </c>
      <c r="L1317" s="81" t="str">
        <f>IFERROR(INDEX('Cost_Components'!$S$2:$S$28,MATCH(E1317,'Cost_Components'!$A$2:$A$28,0)),"")</f>
      </c>
      <c r="M1317" s="82" t="str">
        <f>IFERROR(INDEX('Cost_Components'!$L$2:$L$28,MATCH(E1317,'Cost_Components'!$A$2:$A$28,0)),"")</f>
      </c>
      <c r="N1317" s="83" t="str">
        <f>IFERROR(INDEX('Cost_Components'!$P$2:$P$28,MATCH(E1317,'Cost_Components'!$A$2:$A$28,0)),"")</f>
      </c>
      <c r="O1317" s="84" t="str">
        <f>AF1317*J1317</f>
      </c>
      <c r="P1317" s="85" t="str">
        <f>AG1317*J1317</f>
      </c>
      <c r="Q1317" s="86" t="str">
        <f>P1317*L1317*M1317*N1317</f>
      </c>
      <c r="R1317" s="87" t="str">
        <f>O1317*K1317*M1317*N1317</f>
      </c>
      <c r="S1317" s="88" t="str">
        <f>R1317-Q1317</f>
      </c>
      <c r="T1317" s="34" t="str">
        <f>IFERROR(INDEX('Cost_Components'!$R$2:$R$28,MATCH(E1317,'Cost_Components'!$A$2:$A$28,0)),"")</f>
      </c>
      <c r="U1317" s="89" t="str">
        <f>IFERROR(INDEX('Cost_Components'!$Q$2:$Q$28,MATCH(E1317,'Cost_Components'!$A$2:$A$28,0)),"")</f>
      </c>
      <c r="V1317" s="90" t="str">
        <f>1/(1+'Calculation_Assumptions'!$B$5)^(B1317-'Calculation_Assumptions'!$B$2)</f>
      </c>
      <c r="W1317" s="91" t="str">
        <f>Q1317*V1317</f>
      </c>
      <c r="X1317" s="92" t="str">
        <f>R1317*V1317</f>
      </c>
      <c r="Y1317" s="93" t="str">
        <f>S1317*V1317</f>
      </c>
      <c r="Z1317" s="94" t="str">
        <f>IFERROR(INDEX('Cost_Components'!$T$2:$T$28,MATCH(E1317,'Cost_Components'!$A$2:$A$28,0)),"")</f>
      </c>
      <c r="AA1317" s="95" t="str">
        <f>IFERROR(INDEX('Cost_Components'!$U$2:$U$28,MATCH(E1317,'Cost_Components'!$A$2:$A$28,0)),"")</f>
      </c>
      <c r="AB1317" s="96" t="str">
        <f>IFERROR(INDEX('Cost_Components'!$V$2:$V$28,MATCH(E1317,'Cost_Components'!$A$2:$A$28,0)),"")</f>
      </c>
      <c r="AC1317" s="97" t="str">
        <f>IFERROR(INDEX('Cost_Components'!$M$2:$M$28,MATCH(E1317,'Cost_Components'!$A$2:$A$28,0)),"")</f>
      </c>
      <c r="AD1317" s="98" t="str">
        <f>IFERROR(INDEX('Cost_Components'!$N$2:$N$28,MATCH(E1317,'Cost_Components'!$A$2:$A$28,0)),"")</f>
      </c>
      <c r="AE1317" s="34" t="str">
        <f>IFERROR(INDEX('Cost_Components'!$O$2:$O$28,MATCH(E1317,'Cost_Components'!$A$2:$A$28,0)),"")</f>
      </c>
      <c r="AF1317" s="99" t="n">
        <v>3904267.19028925</v>
      </c>
      <c r="AG1317" s="100" t="n">
        <v>4193231.19446365</v>
      </c>
      <c r="AH1317" s="101" t="str">
        <f>IF(H1317="shared-count-once",COUNTIFS($A$2:$A$1405,A1317,$B$2:$B$1405,B1317,$E$2:$E$1405,E1317),1)</f>
      </c>
      <c r="AI1317" s="102" t="n">
        <v>314265537.410829</v>
      </c>
      <c r="AJ1317" s="103" t="str">
        <f>IF(AI1317=0,"",Q1317/AI1317)</f>
      </c>
      <c r="AK1317" s="104" t="str">
        <f>IF(AI1317=0,"",R1317/AI1317)</f>
      </c>
      <c r="AL1317" s="105" t="str">
        <f>IF(AI1317=0,"",S1317/AI1317)</f>
      </c>
      <c r="AM1317" s="106" t="str">
        <f>IF(AI1317=0,"",Y1317/AI1317)</f>
      </c>
    </row>
    <row r="1318">
      <c r="A1318" t="s">
        <v>115</v>
      </c>
      <c r="B1318" s="73" t="n">
        <v>2041</v>
      </c>
      <c r="C1318" t="s">
        <v>256</v>
      </c>
      <c r="D1318" t="s">
        <v>229</v>
      </c>
      <c r="E1318" s="74" t="s">
        <v>355</v>
      </c>
      <c r="F1318" s="75" t="s">
        <v>356</v>
      </c>
      <c r="G1318" s="76" t="s">
        <v>260</v>
      </c>
      <c r="H1318" s="77" t="s">
        <v>240</v>
      </c>
      <c r="I1318" s="78" t="s">
        <v>304</v>
      </c>
      <c r="J1318" s="79" t="str">
        <f>IFERROR(INDEX('Cost_Components'!$K$2:$K$28,MATCH(E1318,'Cost_Components'!$A$2:$A$28,0)),"")</f>
      </c>
      <c r="K1318" s="80" t="str">
        <f>IF(OR(L1318="",Z1318="",AA1318="",AB1318=""),"",IF(B1318&lt;AA1318,L1318,IF(B1318&gt;AB1318,Z1318,L1318+(Z1318-L1318)*MIN(MAX((B1318-AA1318+1)/MAX(AB1318-AA1318+1,1),0),1))))</f>
      </c>
      <c r="L1318" s="81" t="str">
        <f>IFERROR(INDEX('Cost_Components'!$S$2:$S$28,MATCH(E1318,'Cost_Components'!$A$2:$A$28,0)),"")</f>
      </c>
      <c r="M1318" s="82" t="str">
        <f>IFERROR(INDEX('Cost_Components'!$L$2:$L$28,MATCH(E1318,'Cost_Components'!$A$2:$A$28,0)),"")</f>
      </c>
      <c r="N1318" s="83" t="str">
        <f>IFERROR(INDEX('Cost_Components'!$P$2:$P$28,MATCH(E1318,'Cost_Components'!$A$2:$A$28,0)),"")</f>
      </c>
      <c r="O1318" s="84" t="str">
        <f>AF1318*J1318</f>
      </c>
      <c r="P1318" s="85" t="str">
        <f>AG1318*J1318</f>
      </c>
      <c r="Q1318" s="86" t="str">
        <f>P1318*L1318*M1318*N1318</f>
      </c>
      <c r="R1318" s="87" t="str">
        <f>O1318*K1318*M1318*N1318</f>
      </c>
      <c r="S1318" s="88" t="str">
        <f>R1318-Q1318</f>
      </c>
      <c r="T1318" s="34" t="str">
        <f>IFERROR(INDEX('Cost_Components'!$R$2:$R$28,MATCH(E1318,'Cost_Components'!$A$2:$A$28,0)),"")</f>
      </c>
      <c r="U1318" s="89" t="str">
        <f>IFERROR(INDEX('Cost_Components'!$Q$2:$Q$28,MATCH(E1318,'Cost_Components'!$A$2:$A$28,0)),"")</f>
      </c>
      <c r="V1318" s="90" t="str">
        <f>1/(1+'Calculation_Assumptions'!$B$5)^(B1318-'Calculation_Assumptions'!$B$2)</f>
      </c>
      <c r="W1318" s="91" t="str">
        <f>Q1318*V1318</f>
      </c>
      <c r="X1318" s="92" t="str">
        <f>R1318*V1318</f>
      </c>
      <c r="Y1318" s="93" t="str">
        <f>S1318*V1318</f>
      </c>
      <c r="Z1318" s="94" t="str">
        <f>IFERROR(INDEX('Cost_Components'!$T$2:$T$28,MATCH(E1318,'Cost_Components'!$A$2:$A$28,0)),"")</f>
      </c>
      <c r="AA1318" s="95" t="str">
        <f>IFERROR(INDEX('Cost_Components'!$U$2:$U$28,MATCH(E1318,'Cost_Components'!$A$2:$A$28,0)),"")</f>
      </c>
      <c r="AB1318" s="96" t="str">
        <f>IFERROR(INDEX('Cost_Components'!$V$2:$V$28,MATCH(E1318,'Cost_Components'!$A$2:$A$28,0)),"")</f>
      </c>
      <c r="AC1318" s="97" t="str">
        <f>IFERROR(INDEX('Cost_Components'!$M$2:$M$28,MATCH(E1318,'Cost_Components'!$A$2:$A$28,0)),"")</f>
      </c>
      <c r="AD1318" s="98" t="str">
        <f>IFERROR(INDEX('Cost_Components'!$N$2:$N$28,MATCH(E1318,'Cost_Components'!$A$2:$A$28,0)),"")</f>
      </c>
      <c r="AE1318" s="34" t="str">
        <f>IFERROR(INDEX('Cost_Components'!$O$2:$O$28,MATCH(E1318,'Cost_Components'!$A$2:$A$28,0)),"")</f>
      </c>
      <c r="AF1318" s="99" t="n">
        <v>3948780.59723781</v>
      </c>
      <c r="AG1318" s="100" t="n">
        <v>4269625.76150659</v>
      </c>
      <c r="AH1318" s="101" t="str">
        <f>IF(H1318="shared-count-once",COUNTIFS($A$2:$A$1405,A1318,$B$2:$B$1405,B1318,$E$2:$E$1405,E1318),1)</f>
      </c>
      <c r="AI1318" s="102" t="n">
        <v>315525215.312548</v>
      </c>
      <c r="AJ1318" s="103" t="str">
        <f>IF(AI1318=0,"",Q1318/AI1318)</f>
      </c>
      <c r="AK1318" s="104" t="str">
        <f>IF(AI1318=0,"",R1318/AI1318)</f>
      </c>
      <c r="AL1318" s="105" t="str">
        <f>IF(AI1318=0,"",S1318/AI1318)</f>
      </c>
      <c r="AM1318" s="106" t="str">
        <f>IF(AI1318=0,"",Y1318/AI1318)</f>
      </c>
    </row>
    <row r="1319">
      <c r="A1319" t="s">
        <v>115</v>
      </c>
      <c r="B1319" s="73" t="n">
        <v>2042</v>
      </c>
      <c r="C1319" t="s">
        <v>256</v>
      </c>
      <c r="D1319" t="s">
        <v>229</v>
      </c>
      <c r="E1319" s="74" t="s">
        <v>355</v>
      </c>
      <c r="F1319" s="75" t="s">
        <v>356</v>
      </c>
      <c r="G1319" s="76" t="s">
        <v>260</v>
      </c>
      <c r="H1319" s="77" t="s">
        <v>240</v>
      </c>
      <c r="I1319" s="78" t="s">
        <v>304</v>
      </c>
      <c r="J1319" s="79" t="str">
        <f>IFERROR(INDEX('Cost_Components'!$K$2:$K$28,MATCH(E1319,'Cost_Components'!$A$2:$A$28,0)),"")</f>
      </c>
      <c r="K1319" s="80" t="str">
        <f>IF(OR(L1319="",Z1319="",AA1319="",AB1319=""),"",IF(B1319&lt;AA1319,L1319,IF(B1319&gt;AB1319,Z1319,L1319+(Z1319-L1319)*MIN(MAX((B1319-AA1319+1)/MAX(AB1319-AA1319+1,1),0),1))))</f>
      </c>
      <c r="L1319" s="81" t="str">
        <f>IFERROR(INDEX('Cost_Components'!$S$2:$S$28,MATCH(E1319,'Cost_Components'!$A$2:$A$28,0)),"")</f>
      </c>
      <c r="M1319" s="82" t="str">
        <f>IFERROR(INDEX('Cost_Components'!$L$2:$L$28,MATCH(E1319,'Cost_Components'!$A$2:$A$28,0)),"")</f>
      </c>
      <c r="N1319" s="83" t="str">
        <f>IFERROR(INDEX('Cost_Components'!$P$2:$P$28,MATCH(E1319,'Cost_Components'!$A$2:$A$28,0)),"")</f>
      </c>
      <c r="O1319" s="84" t="str">
        <f>AF1319*J1319</f>
      </c>
      <c r="P1319" s="85" t="str">
        <f>AG1319*J1319</f>
      </c>
      <c r="Q1319" s="86" t="str">
        <f>P1319*L1319*M1319*N1319</f>
      </c>
      <c r="R1319" s="87" t="str">
        <f>O1319*K1319*M1319*N1319</f>
      </c>
      <c r="S1319" s="88" t="str">
        <f>R1319-Q1319</f>
      </c>
      <c r="T1319" s="34" t="str">
        <f>IFERROR(INDEX('Cost_Components'!$R$2:$R$28,MATCH(E1319,'Cost_Components'!$A$2:$A$28,0)),"")</f>
      </c>
      <c r="U1319" s="89" t="str">
        <f>IFERROR(INDEX('Cost_Components'!$Q$2:$Q$28,MATCH(E1319,'Cost_Components'!$A$2:$A$28,0)),"")</f>
      </c>
      <c r="V1319" s="90" t="str">
        <f>1/(1+'Calculation_Assumptions'!$B$5)^(B1319-'Calculation_Assumptions'!$B$2)</f>
      </c>
      <c r="W1319" s="91" t="str">
        <f>Q1319*V1319</f>
      </c>
      <c r="X1319" s="92" t="str">
        <f>R1319*V1319</f>
      </c>
      <c r="Y1319" s="93" t="str">
        <f>S1319*V1319</f>
      </c>
      <c r="Z1319" s="94" t="str">
        <f>IFERROR(INDEX('Cost_Components'!$T$2:$T$28,MATCH(E1319,'Cost_Components'!$A$2:$A$28,0)),"")</f>
      </c>
      <c r="AA1319" s="95" t="str">
        <f>IFERROR(INDEX('Cost_Components'!$U$2:$U$28,MATCH(E1319,'Cost_Components'!$A$2:$A$28,0)),"")</f>
      </c>
      <c r="AB1319" s="96" t="str">
        <f>IFERROR(INDEX('Cost_Components'!$V$2:$V$28,MATCH(E1319,'Cost_Components'!$A$2:$A$28,0)),"")</f>
      </c>
      <c r="AC1319" s="97" t="str">
        <f>IFERROR(INDEX('Cost_Components'!$M$2:$M$28,MATCH(E1319,'Cost_Components'!$A$2:$A$28,0)),"")</f>
      </c>
      <c r="AD1319" s="98" t="str">
        <f>IFERROR(INDEX('Cost_Components'!$N$2:$N$28,MATCH(E1319,'Cost_Components'!$A$2:$A$28,0)),"")</f>
      </c>
      <c r="AE1319" s="34" t="str">
        <f>IFERROR(INDEX('Cost_Components'!$O$2:$O$28,MATCH(E1319,'Cost_Components'!$A$2:$A$28,0)),"")</f>
      </c>
      <c r="AF1319" s="99" t="n">
        <v>3990924.81725858</v>
      </c>
      <c r="AG1319" s="100" t="n">
        <v>4344854.0627456</v>
      </c>
      <c r="AH1319" s="101" t="str">
        <f>IF(H1319="shared-count-once",COUNTIFS($A$2:$A$1405,A1319,$B$2:$B$1405,B1319,$E$2:$E$1405,E1319),1)</f>
      </c>
      <c r="AI1319" s="102" t="n">
        <v>316707694.211882</v>
      </c>
      <c r="AJ1319" s="103" t="str">
        <f>IF(AI1319=0,"",Q1319/AI1319)</f>
      </c>
      <c r="AK1319" s="104" t="str">
        <f>IF(AI1319=0,"",R1319/AI1319)</f>
      </c>
      <c r="AL1319" s="105" t="str">
        <f>IF(AI1319=0,"",S1319/AI1319)</f>
      </c>
      <c r="AM1319" s="106" t="str">
        <f>IF(AI1319=0,"",Y1319/AI1319)</f>
      </c>
    </row>
    <row r="1320">
      <c r="A1320" t="s">
        <v>115</v>
      </c>
      <c r="B1320" s="73" t="n">
        <v>2043</v>
      </c>
      <c r="C1320" t="s">
        <v>256</v>
      </c>
      <c r="D1320" t="s">
        <v>229</v>
      </c>
      <c r="E1320" s="74" t="s">
        <v>355</v>
      </c>
      <c r="F1320" s="75" t="s">
        <v>356</v>
      </c>
      <c r="G1320" s="76" t="s">
        <v>260</v>
      </c>
      <c r="H1320" s="77" t="s">
        <v>240</v>
      </c>
      <c r="I1320" s="78" t="s">
        <v>304</v>
      </c>
      <c r="J1320" s="79" t="str">
        <f>IFERROR(INDEX('Cost_Components'!$K$2:$K$28,MATCH(E1320,'Cost_Components'!$A$2:$A$28,0)),"")</f>
      </c>
      <c r="K1320" s="80" t="str">
        <f>IF(OR(L1320="",Z1320="",AA1320="",AB1320=""),"",IF(B1320&lt;AA1320,L1320,IF(B1320&gt;AB1320,Z1320,L1320+(Z1320-L1320)*MIN(MAX((B1320-AA1320+1)/MAX(AB1320-AA1320+1,1),0),1))))</f>
      </c>
      <c r="L1320" s="81" t="str">
        <f>IFERROR(INDEX('Cost_Components'!$S$2:$S$28,MATCH(E1320,'Cost_Components'!$A$2:$A$28,0)),"")</f>
      </c>
      <c r="M1320" s="82" t="str">
        <f>IFERROR(INDEX('Cost_Components'!$L$2:$L$28,MATCH(E1320,'Cost_Components'!$A$2:$A$28,0)),"")</f>
      </c>
      <c r="N1320" s="83" t="str">
        <f>IFERROR(INDEX('Cost_Components'!$P$2:$P$28,MATCH(E1320,'Cost_Components'!$A$2:$A$28,0)),"")</f>
      </c>
      <c r="O1320" s="84" t="str">
        <f>AF1320*J1320</f>
      </c>
      <c r="P1320" s="85" t="str">
        <f>AG1320*J1320</f>
      </c>
      <c r="Q1320" s="86" t="str">
        <f>P1320*L1320*M1320*N1320</f>
      </c>
      <c r="R1320" s="87" t="str">
        <f>O1320*K1320*M1320*N1320</f>
      </c>
      <c r="S1320" s="88" t="str">
        <f>R1320-Q1320</f>
      </c>
      <c r="T1320" s="34" t="str">
        <f>IFERROR(INDEX('Cost_Components'!$R$2:$R$28,MATCH(E1320,'Cost_Components'!$A$2:$A$28,0)),"")</f>
      </c>
      <c r="U1320" s="89" t="str">
        <f>IFERROR(INDEX('Cost_Components'!$Q$2:$Q$28,MATCH(E1320,'Cost_Components'!$A$2:$A$28,0)),"")</f>
      </c>
      <c r="V1320" s="90" t="str">
        <f>1/(1+'Calculation_Assumptions'!$B$5)^(B1320-'Calculation_Assumptions'!$B$2)</f>
      </c>
      <c r="W1320" s="91" t="str">
        <f>Q1320*V1320</f>
      </c>
      <c r="X1320" s="92" t="str">
        <f>R1320*V1320</f>
      </c>
      <c r="Y1320" s="93" t="str">
        <f>S1320*V1320</f>
      </c>
      <c r="Z1320" s="94" t="str">
        <f>IFERROR(INDEX('Cost_Components'!$T$2:$T$28,MATCH(E1320,'Cost_Components'!$A$2:$A$28,0)),"")</f>
      </c>
      <c r="AA1320" s="95" t="str">
        <f>IFERROR(INDEX('Cost_Components'!$U$2:$U$28,MATCH(E1320,'Cost_Components'!$A$2:$A$28,0)),"")</f>
      </c>
      <c r="AB1320" s="96" t="str">
        <f>IFERROR(INDEX('Cost_Components'!$V$2:$V$28,MATCH(E1320,'Cost_Components'!$A$2:$A$28,0)),"")</f>
      </c>
      <c r="AC1320" s="97" t="str">
        <f>IFERROR(INDEX('Cost_Components'!$M$2:$M$28,MATCH(E1320,'Cost_Components'!$A$2:$A$28,0)),"")</f>
      </c>
      <c r="AD1320" s="98" t="str">
        <f>IFERROR(INDEX('Cost_Components'!$N$2:$N$28,MATCH(E1320,'Cost_Components'!$A$2:$A$28,0)),"")</f>
      </c>
      <c r="AE1320" s="34" t="str">
        <f>IFERROR(INDEX('Cost_Components'!$O$2:$O$28,MATCH(E1320,'Cost_Components'!$A$2:$A$28,0)),"")</f>
      </c>
      <c r="AF1320" s="99" t="n">
        <v>4030800.2824016</v>
      </c>
      <c r="AG1320" s="100" t="n">
        <v>4419325.27005813</v>
      </c>
      <c r="AH1320" s="101" t="str">
        <f>IF(H1320="shared-count-once",COUNTIFS($A$2:$A$1405,A1320,$B$2:$B$1405,B1320,$E$2:$E$1405,E1320),1)</f>
      </c>
      <c r="AI1320" s="102" t="n">
        <v>317814114.067152</v>
      </c>
      <c r="AJ1320" s="103" t="str">
        <f>IF(AI1320=0,"",Q1320/AI1320)</f>
      </c>
      <c r="AK1320" s="104" t="str">
        <f>IF(AI1320=0,"",R1320/AI1320)</f>
      </c>
      <c r="AL1320" s="105" t="str">
        <f>IF(AI1320=0,"",S1320/AI1320)</f>
      </c>
      <c r="AM1320" s="106" t="str">
        <f>IF(AI1320=0,"",Y1320/AI1320)</f>
      </c>
    </row>
    <row r="1321">
      <c r="A1321" t="s">
        <v>115</v>
      </c>
      <c r="B1321" s="73" t="n">
        <v>2044</v>
      </c>
      <c r="C1321" t="s">
        <v>256</v>
      </c>
      <c r="D1321" t="s">
        <v>229</v>
      </c>
      <c r="E1321" s="74" t="s">
        <v>355</v>
      </c>
      <c r="F1321" s="75" t="s">
        <v>356</v>
      </c>
      <c r="G1321" s="76" t="s">
        <v>260</v>
      </c>
      <c r="H1321" s="77" t="s">
        <v>240</v>
      </c>
      <c r="I1321" s="78" t="s">
        <v>304</v>
      </c>
      <c r="J1321" s="79" t="str">
        <f>IFERROR(INDEX('Cost_Components'!$K$2:$K$28,MATCH(E1321,'Cost_Components'!$A$2:$A$28,0)),"")</f>
      </c>
      <c r="K1321" s="80" t="str">
        <f>IF(OR(L1321="",Z1321="",AA1321="",AB1321=""),"",IF(B1321&lt;AA1321,L1321,IF(B1321&gt;AB1321,Z1321,L1321+(Z1321-L1321)*MIN(MAX((B1321-AA1321+1)/MAX(AB1321-AA1321+1,1),0),1))))</f>
      </c>
      <c r="L1321" s="81" t="str">
        <f>IFERROR(INDEX('Cost_Components'!$S$2:$S$28,MATCH(E1321,'Cost_Components'!$A$2:$A$28,0)),"")</f>
      </c>
      <c r="M1321" s="82" t="str">
        <f>IFERROR(INDEX('Cost_Components'!$L$2:$L$28,MATCH(E1321,'Cost_Components'!$A$2:$A$28,0)),"")</f>
      </c>
      <c r="N1321" s="83" t="str">
        <f>IFERROR(INDEX('Cost_Components'!$P$2:$P$28,MATCH(E1321,'Cost_Components'!$A$2:$A$28,0)),"")</f>
      </c>
      <c r="O1321" s="84" t="str">
        <f>AF1321*J1321</f>
      </c>
      <c r="P1321" s="85" t="str">
        <f>AG1321*J1321</f>
      </c>
      <c r="Q1321" s="86" t="str">
        <f>P1321*L1321*M1321*N1321</f>
      </c>
      <c r="R1321" s="87" t="str">
        <f>O1321*K1321*M1321*N1321</f>
      </c>
      <c r="S1321" s="88" t="str">
        <f>R1321-Q1321</f>
      </c>
      <c r="T1321" s="34" t="str">
        <f>IFERROR(INDEX('Cost_Components'!$R$2:$R$28,MATCH(E1321,'Cost_Components'!$A$2:$A$28,0)),"")</f>
      </c>
      <c r="U1321" s="89" t="str">
        <f>IFERROR(INDEX('Cost_Components'!$Q$2:$Q$28,MATCH(E1321,'Cost_Components'!$A$2:$A$28,0)),"")</f>
      </c>
      <c r="V1321" s="90" t="str">
        <f>1/(1+'Calculation_Assumptions'!$B$5)^(B1321-'Calculation_Assumptions'!$B$2)</f>
      </c>
      <c r="W1321" s="91" t="str">
        <f>Q1321*V1321</f>
      </c>
      <c r="X1321" s="92" t="str">
        <f>R1321*V1321</f>
      </c>
      <c r="Y1321" s="93" t="str">
        <f>S1321*V1321</f>
      </c>
      <c r="Z1321" s="94" t="str">
        <f>IFERROR(INDEX('Cost_Components'!$T$2:$T$28,MATCH(E1321,'Cost_Components'!$A$2:$A$28,0)),"")</f>
      </c>
      <c r="AA1321" s="95" t="str">
        <f>IFERROR(INDEX('Cost_Components'!$U$2:$U$28,MATCH(E1321,'Cost_Components'!$A$2:$A$28,0)),"")</f>
      </c>
      <c r="AB1321" s="96" t="str">
        <f>IFERROR(INDEX('Cost_Components'!$V$2:$V$28,MATCH(E1321,'Cost_Components'!$A$2:$A$28,0)),"")</f>
      </c>
      <c r="AC1321" s="97" t="str">
        <f>IFERROR(INDEX('Cost_Components'!$M$2:$M$28,MATCH(E1321,'Cost_Components'!$A$2:$A$28,0)),"")</f>
      </c>
      <c r="AD1321" s="98" t="str">
        <f>IFERROR(INDEX('Cost_Components'!$N$2:$N$28,MATCH(E1321,'Cost_Components'!$A$2:$A$28,0)),"")</f>
      </c>
      <c r="AE1321" s="34" t="str">
        <f>IFERROR(INDEX('Cost_Components'!$O$2:$O$28,MATCH(E1321,'Cost_Components'!$A$2:$A$28,0)),"")</f>
      </c>
      <c r="AF1321" s="99" t="n">
        <v>4067527.3587281</v>
      </c>
      <c r="AG1321" s="100" t="n">
        <v>4491661.86707345</v>
      </c>
      <c r="AH1321" s="101" t="str">
        <f>IF(H1321="shared-count-once",COUNTIFS($A$2:$A$1405,A1321,$B$2:$B$1405,B1321,$E$2:$E$1405,E1321),1)</f>
      </c>
      <c r="AI1321" s="102" t="n">
        <v>318840890.732156</v>
      </c>
      <c r="AJ1321" s="103" t="str">
        <f>IF(AI1321=0,"",Q1321/AI1321)</f>
      </c>
      <c r="AK1321" s="104" t="str">
        <f>IF(AI1321=0,"",R1321/AI1321)</f>
      </c>
      <c r="AL1321" s="105" t="str">
        <f>IF(AI1321=0,"",S1321/AI1321)</f>
      </c>
      <c r="AM1321" s="106" t="str">
        <f>IF(AI1321=0,"",Y1321/AI1321)</f>
      </c>
    </row>
    <row r="1322">
      <c r="A1322" t="s">
        <v>115</v>
      </c>
      <c r="B1322" s="73" t="n">
        <v>2045</v>
      </c>
      <c r="C1322" t="s">
        <v>256</v>
      </c>
      <c r="D1322" t="s">
        <v>229</v>
      </c>
      <c r="E1322" s="74" t="s">
        <v>355</v>
      </c>
      <c r="F1322" s="75" t="s">
        <v>356</v>
      </c>
      <c r="G1322" s="76" t="s">
        <v>260</v>
      </c>
      <c r="H1322" s="77" t="s">
        <v>240</v>
      </c>
      <c r="I1322" s="78" t="s">
        <v>304</v>
      </c>
      <c r="J1322" s="79" t="str">
        <f>IFERROR(INDEX('Cost_Components'!$K$2:$K$28,MATCH(E1322,'Cost_Components'!$A$2:$A$28,0)),"")</f>
      </c>
      <c r="K1322" s="80" t="str">
        <f>IF(OR(L1322="",Z1322="",AA1322="",AB1322=""),"",IF(B1322&lt;AA1322,L1322,IF(B1322&gt;AB1322,Z1322,L1322+(Z1322-L1322)*MIN(MAX((B1322-AA1322+1)/MAX(AB1322-AA1322+1,1),0),1))))</f>
      </c>
      <c r="L1322" s="81" t="str">
        <f>IFERROR(INDEX('Cost_Components'!$S$2:$S$28,MATCH(E1322,'Cost_Components'!$A$2:$A$28,0)),"")</f>
      </c>
      <c r="M1322" s="82" t="str">
        <f>IFERROR(INDEX('Cost_Components'!$L$2:$L$28,MATCH(E1322,'Cost_Components'!$A$2:$A$28,0)),"")</f>
      </c>
      <c r="N1322" s="83" t="str">
        <f>IFERROR(INDEX('Cost_Components'!$P$2:$P$28,MATCH(E1322,'Cost_Components'!$A$2:$A$28,0)),"")</f>
      </c>
      <c r="O1322" s="84" t="str">
        <f>AF1322*J1322</f>
      </c>
      <c r="P1322" s="85" t="str">
        <f>AG1322*J1322</f>
      </c>
      <c r="Q1322" s="86" t="str">
        <f>P1322*L1322*M1322*N1322</f>
      </c>
      <c r="R1322" s="87" t="str">
        <f>O1322*K1322*M1322*N1322</f>
      </c>
      <c r="S1322" s="88" t="str">
        <f>R1322-Q1322</f>
      </c>
      <c r="T1322" s="34" t="str">
        <f>IFERROR(INDEX('Cost_Components'!$R$2:$R$28,MATCH(E1322,'Cost_Components'!$A$2:$A$28,0)),"")</f>
      </c>
      <c r="U1322" s="89" t="str">
        <f>IFERROR(INDEX('Cost_Components'!$Q$2:$Q$28,MATCH(E1322,'Cost_Components'!$A$2:$A$28,0)),"")</f>
      </c>
      <c r="V1322" s="90" t="str">
        <f>1/(1+'Calculation_Assumptions'!$B$5)^(B1322-'Calculation_Assumptions'!$B$2)</f>
      </c>
      <c r="W1322" s="91" t="str">
        <f>Q1322*V1322</f>
      </c>
      <c r="X1322" s="92" t="str">
        <f>R1322*V1322</f>
      </c>
      <c r="Y1322" s="93" t="str">
        <f>S1322*V1322</f>
      </c>
      <c r="Z1322" s="94" t="str">
        <f>IFERROR(INDEX('Cost_Components'!$T$2:$T$28,MATCH(E1322,'Cost_Components'!$A$2:$A$28,0)),"")</f>
      </c>
      <c r="AA1322" s="95" t="str">
        <f>IFERROR(INDEX('Cost_Components'!$U$2:$U$28,MATCH(E1322,'Cost_Components'!$A$2:$A$28,0)),"")</f>
      </c>
      <c r="AB1322" s="96" t="str">
        <f>IFERROR(INDEX('Cost_Components'!$V$2:$V$28,MATCH(E1322,'Cost_Components'!$A$2:$A$28,0)),"")</f>
      </c>
      <c r="AC1322" s="97" t="str">
        <f>IFERROR(INDEX('Cost_Components'!$M$2:$M$28,MATCH(E1322,'Cost_Components'!$A$2:$A$28,0)),"")</f>
      </c>
      <c r="AD1322" s="98" t="str">
        <f>IFERROR(INDEX('Cost_Components'!$N$2:$N$28,MATCH(E1322,'Cost_Components'!$A$2:$A$28,0)),"")</f>
      </c>
      <c r="AE1322" s="34" t="str">
        <f>IFERROR(INDEX('Cost_Components'!$O$2:$O$28,MATCH(E1322,'Cost_Components'!$A$2:$A$28,0)),"")</f>
      </c>
      <c r="AF1322" s="99" t="n">
        <v>4100839.83999558</v>
      </c>
      <c r="AG1322" s="100" t="n">
        <v>4561394.40083757</v>
      </c>
      <c r="AH1322" s="101" t="str">
        <f>IF(H1322="shared-count-once",COUNTIFS($A$2:$A$1405,A1322,$B$2:$B$1405,B1322,$E$2:$E$1405,E1322),1)</f>
      </c>
      <c r="AI1322" s="102" t="n">
        <v>319784682.33108</v>
      </c>
      <c r="AJ1322" s="103" t="str">
        <f>IF(AI1322=0,"",Q1322/AI1322)</f>
      </c>
      <c r="AK1322" s="104" t="str">
        <f>IF(AI1322=0,"",R1322/AI1322)</f>
      </c>
      <c r="AL1322" s="105" t="str">
        <f>IF(AI1322=0,"",S1322/AI1322)</f>
      </c>
      <c r="AM1322" s="106" t="str">
        <f>IF(AI1322=0,"",Y1322/AI1322)</f>
      </c>
    </row>
    <row r="1323">
      <c r="A1323" t="s">
        <v>115</v>
      </c>
      <c r="B1323" s="73" t="n">
        <v>2046</v>
      </c>
      <c r="C1323" t="s">
        <v>256</v>
      </c>
      <c r="D1323" t="s">
        <v>229</v>
      </c>
      <c r="E1323" s="74" t="s">
        <v>355</v>
      </c>
      <c r="F1323" s="75" t="s">
        <v>356</v>
      </c>
      <c r="G1323" s="76" t="s">
        <v>260</v>
      </c>
      <c r="H1323" s="77" t="s">
        <v>240</v>
      </c>
      <c r="I1323" s="78" t="s">
        <v>304</v>
      </c>
      <c r="J1323" s="79" t="str">
        <f>IFERROR(INDEX('Cost_Components'!$K$2:$K$28,MATCH(E1323,'Cost_Components'!$A$2:$A$28,0)),"")</f>
      </c>
      <c r="K1323" s="80" t="str">
        <f>IF(OR(L1323="",Z1323="",AA1323="",AB1323=""),"",IF(B1323&lt;AA1323,L1323,IF(B1323&gt;AB1323,Z1323,L1323+(Z1323-L1323)*MIN(MAX((B1323-AA1323+1)/MAX(AB1323-AA1323+1,1),0),1))))</f>
      </c>
      <c r="L1323" s="81" t="str">
        <f>IFERROR(INDEX('Cost_Components'!$S$2:$S$28,MATCH(E1323,'Cost_Components'!$A$2:$A$28,0)),"")</f>
      </c>
      <c r="M1323" s="82" t="str">
        <f>IFERROR(INDEX('Cost_Components'!$L$2:$L$28,MATCH(E1323,'Cost_Components'!$A$2:$A$28,0)),"")</f>
      </c>
      <c r="N1323" s="83" t="str">
        <f>IFERROR(INDEX('Cost_Components'!$P$2:$P$28,MATCH(E1323,'Cost_Components'!$A$2:$A$28,0)),"")</f>
      </c>
      <c r="O1323" s="84" t="str">
        <f>AF1323*J1323</f>
      </c>
      <c r="P1323" s="85" t="str">
        <f>AG1323*J1323</f>
      </c>
      <c r="Q1323" s="86" t="str">
        <f>P1323*L1323*M1323*N1323</f>
      </c>
      <c r="R1323" s="87" t="str">
        <f>O1323*K1323*M1323*N1323</f>
      </c>
      <c r="S1323" s="88" t="str">
        <f>R1323-Q1323</f>
      </c>
      <c r="T1323" s="34" t="str">
        <f>IFERROR(INDEX('Cost_Components'!$R$2:$R$28,MATCH(E1323,'Cost_Components'!$A$2:$A$28,0)),"")</f>
      </c>
      <c r="U1323" s="89" t="str">
        <f>IFERROR(INDEX('Cost_Components'!$Q$2:$Q$28,MATCH(E1323,'Cost_Components'!$A$2:$A$28,0)),"")</f>
      </c>
      <c r="V1323" s="90" t="str">
        <f>1/(1+'Calculation_Assumptions'!$B$5)^(B1323-'Calculation_Assumptions'!$B$2)</f>
      </c>
      <c r="W1323" s="91" t="str">
        <f>Q1323*V1323</f>
      </c>
      <c r="X1323" s="92" t="str">
        <f>R1323*V1323</f>
      </c>
      <c r="Y1323" s="93" t="str">
        <f>S1323*V1323</f>
      </c>
      <c r="Z1323" s="94" t="str">
        <f>IFERROR(INDEX('Cost_Components'!$T$2:$T$28,MATCH(E1323,'Cost_Components'!$A$2:$A$28,0)),"")</f>
      </c>
      <c r="AA1323" s="95" t="str">
        <f>IFERROR(INDEX('Cost_Components'!$U$2:$U$28,MATCH(E1323,'Cost_Components'!$A$2:$A$28,0)),"")</f>
      </c>
      <c r="AB1323" s="96" t="str">
        <f>IFERROR(INDEX('Cost_Components'!$V$2:$V$28,MATCH(E1323,'Cost_Components'!$A$2:$A$28,0)),"")</f>
      </c>
      <c r="AC1323" s="97" t="str">
        <f>IFERROR(INDEX('Cost_Components'!$M$2:$M$28,MATCH(E1323,'Cost_Components'!$A$2:$A$28,0)),"")</f>
      </c>
      <c r="AD1323" s="98" t="str">
        <f>IFERROR(INDEX('Cost_Components'!$N$2:$N$28,MATCH(E1323,'Cost_Components'!$A$2:$A$28,0)),"")</f>
      </c>
      <c r="AE1323" s="34" t="str">
        <f>IFERROR(INDEX('Cost_Components'!$O$2:$O$28,MATCH(E1323,'Cost_Components'!$A$2:$A$28,0)),"")</f>
      </c>
      <c r="AF1323" s="99" t="n">
        <v>4130601.67913047</v>
      </c>
      <c r="AG1323" s="100" t="n">
        <v>4628490.51099848</v>
      </c>
      <c r="AH1323" s="101" t="str">
        <f>IF(H1323="shared-count-once",COUNTIFS($A$2:$A$1405,A1323,$B$2:$B$1405,B1323,$E$2:$E$1405,E1323),1)</f>
      </c>
      <c r="AI1323" s="102" t="n">
        <v>320645615.981408</v>
      </c>
      <c r="AJ1323" s="103" t="str">
        <f>IF(AI1323=0,"",Q1323/AI1323)</f>
      </c>
      <c r="AK1323" s="104" t="str">
        <f>IF(AI1323=0,"",R1323/AI1323)</f>
      </c>
      <c r="AL1323" s="105" t="str">
        <f>IF(AI1323=0,"",S1323/AI1323)</f>
      </c>
      <c r="AM1323" s="106" t="str">
        <f>IF(AI1323=0,"",Y1323/AI1323)</f>
      </c>
    </row>
    <row r="1324">
      <c r="A1324" t="s">
        <v>115</v>
      </c>
      <c r="B1324" s="73" t="n">
        <v>2047</v>
      </c>
      <c r="C1324" t="s">
        <v>256</v>
      </c>
      <c r="D1324" t="s">
        <v>229</v>
      </c>
      <c r="E1324" s="74" t="s">
        <v>355</v>
      </c>
      <c r="F1324" s="75" t="s">
        <v>356</v>
      </c>
      <c r="G1324" s="76" t="s">
        <v>260</v>
      </c>
      <c r="H1324" s="77" t="s">
        <v>240</v>
      </c>
      <c r="I1324" s="78" t="s">
        <v>304</v>
      </c>
      <c r="J1324" s="79" t="str">
        <f>IFERROR(INDEX('Cost_Components'!$K$2:$K$28,MATCH(E1324,'Cost_Components'!$A$2:$A$28,0)),"")</f>
      </c>
      <c r="K1324" s="80" t="str">
        <f>IF(OR(L1324="",Z1324="",AA1324="",AB1324=""),"",IF(B1324&lt;AA1324,L1324,IF(B1324&gt;AB1324,Z1324,L1324+(Z1324-L1324)*MIN(MAX((B1324-AA1324+1)/MAX(AB1324-AA1324+1,1),0),1))))</f>
      </c>
      <c r="L1324" s="81" t="str">
        <f>IFERROR(INDEX('Cost_Components'!$S$2:$S$28,MATCH(E1324,'Cost_Components'!$A$2:$A$28,0)),"")</f>
      </c>
      <c r="M1324" s="82" t="str">
        <f>IFERROR(INDEX('Cost_Components'!$L$2:$L$28,MATCH(E1324,'Cost_Components'!$A$2:$A$28,0)),"")</f>
      </c>
      <c r="N1324" s="83" t="str">
        <f>IFERROR(INDEX('Cost_Components'!$P$2:$P$28,MATCH(E1324,'Cost_Components'!$A$2:$A$28,0)),"")</f>
      </c>
      <c r="O1324" s="84" t="str">
        <f>AF1324*J1324</f>
      </c>
      <c r="P1324" s="85" t="str">
        <f>AG1324*J1324</f>
      </c>
      <c r="Q1324" s="86" t="str">
        <f>P1324*L1324*M1324*N1324</f>
      </c>
      <c r="R1324" s="87" t="str">
        <f>O1324*K1324*M1324*N1324</f>
      </c>
      <c r="S1324" s="88" t="str">
        <f>R1324-Q1324</f>
      </c>
      <c r="T1324" s="34" t="str">
        <f>IFERROR(INDEX('Cost_Components'!$R$2:$R$28,MATCH(E1324,'Cost_Components'!$A$2:$A$28,0)),"")</f>
      </c>
      <c r="U1324" s="89" t="str">
        <f>IFERROR(INDEX('Cost_Components'!$Q$2:$Q$28,MATCH(E1324,'Cost_Components'!$A$2:$A$28,0)),"")</f>
      </c>
      <c r="V1324" s="90" t="str">
        <f>1/(1+'Calculation_Assumptions'!$B$5)^(B1324-'Calculation_Assumptions'!$B$2)</f>
      </c>
      <c r="W1324" s="91" t="str">
        <f>Q1324*V1324</f>
      </c>
      <c r="X1324" s="92" t="str">
        <f>R1324*V1324</f>
      </c>
      <c r="Y1324" s="93" t="str">
        <f>S1324*V1324</f>
      </c>
      <c r="Z1324" s="94" t="str">
        <f>IFERROR(INDEX('Cost_Components'!$T$2:$T$28,MATCH(E1324,'Cost_Components'!$A$2:$A$28,0)),"")</f>
      </c>
      <c r="AA1324" s="95" t="str">
        <f>IFERROR(INDEX('Cost_Components'!$U$2:$U$28,MATCH(E1324,'Cost_Components'!$A$2:$A$28,0)),"")</f>
      </c>
      <c r="AB1324" s="96" t="str">
        <f>IFERROR(INDEX('Cost_Components'!$V$2:$V$28,MATCH(E1324,'Cost_Components'!$A$2:$A$28,0)),"")</f>
      </c>
      <c r="AC1324" s="97" t="str">
        <f>IFERROR(INDEX('Cost_Components'!$M$2:$M$28,MATCH(E1324,'Cost_Components'!$A$2:$A$28,0)),"")</f>
      </c>
      <c r="AD1324" s="98" t="str">
        <f>IFERROR(INDEX('Cost_Components'!$N$2:$N$28,MATCH(E1324,'Cost_Components'!$A$2:$A$28,0)),"")</f>
      </c>
      <c r="AE1324" s="34" t="str">
        <f>IFERROR(INDEX('Cost_Components'!$O$2:$O$28,MATCH(E1324,'Cost_Components'!$A$2:$A$28,0)),"")</f>
      </c>
      <c r="AF1324" s="99" t="n">
        <v>4156952.20229222</v>
      </c>
      <c r="AG1324" s="100" t="n">
        <v>4693093.17300259</v>
      </c>
      <c r="AH1324" s="101" t="str">
        <f>IF(H1324="shared-count-once",COUNTIFS($A$2:$A$1405,A1324,$B$2:$B$1405,B1324,$E$2:$E$1405,E1324),1)</f>
      </c>
      <c r="AI1324" s="102" t="n">
        <v>321429520.522875</v>
      </c>
      <c r="AJ1324" s="103" t="str">
        <f>IF(AI1324=0,"",Q1324/AI1324)</f>
      </c>
      <c r="AK1324" s="104" t="str">
        <f>IF(AI1324=0,"",R1324/AI1324)</f>
      </c>
      <c r="AL1324" s="105" t="str">
        <f>IF(AI1324=0,"",S1324/AI1324)</f>
      </c>
      <c r="AM1324" s="106" t="str">
        <f>IF(AI1324=0,"",Y1324/AI1324)</f>
      </c>
    </row>
    <row r="1325">
      <c r="A1325" t="s">
        <v>115</v>
      </c>
      <c r="B1325" s="73" t="n">
        <v>2048</v>
      </c>
      <c r="C1325" t="s">
        <v>256</v>
      </c>
      <c r="D1325" t="s">
        <v>229</v>
      </c>
      <c r="E1325" s="74" t="s">
        <v>355</v>
      </c>
      <c r="F1325" s="75" t="s">
        <v>356</v>
      </c>
      <c r="G1325" s="76" t="s">
        <v>260</v>
      </c>
      <c r="H1325" s="77" t="s">
        <v>240</v>
      </c>
      <c r="I1325" s="78" t="s">
        <v>304</v>
      </c>
      <c r="J1325" s="79" t="str">
        <f>IFERROR(INDEX('Cost_Components'!$K$2:$K$28,MATCH(E1325,'Cost_Components'!$A$2:$A$28,0)),"")</f>
      </c>
      <c r="K1325" s="80" t="str">
        <f>IF(OR(L1325="",Z1325="",AA1325="",AB1325=""),"",IF(B1325&lt;AA1325,L1325,IF(B1325&gt;AB1325,Z1325,L1325+(Z1325-L1325)*MIN(MAX((B1325-AA1325+1)/MAX(AB1325-AA1325+1,1),0),1))))</f>
      </c>
      <c r="L1325" s="81" t="str">
        <f>IFERROR(INDEX('Cost_Components'!$S$2:$S$28,MATCH(E1325,'Cost_Components'!$A$2:$A$28,0)),"")</f>
      </c>
      <c r="M1325" s="82" t="str">
        <f>IFERROR(INDEX('Cost_Components'!$L$2:$L$28,MATCH(E1325,'Cost_Components'!$A$2:$A$28,0)),"")</f>
      </c>
      <c r="N1325" s="83" t="str">
        <f>IFERROR(INDEX('Cost_Components'!$P$2:$P$28,MATCH(E1325,'Cost_Components'!$A$2:$A$28,0)),"")</f>
      </c>
      <c r="O1325" s="84" t="str">
        <f>AF1325*J1325</f>
      </c>
      <c r="P1325" s="85" t="str">
        <f>AG1325*J1325</f>
      </c>
      <c r="Q1325" s="86" t="str">
        <f>P1325*L1325*M1325*N1325</f>
      </c>
      <c r="R1325" s="87" t="str">
        <f>O1325*K1325*M1325*N1325</f>
      </c>
      <c r="S1325" s="88" t="str">
        <f>R1325-Q1325</f>
      </c>
      <c r="T1325" s="34" t="str">
        <f>IFERROR(INDEX('Cost_Components'!$R$2:$R$28,MATCH(E1325,'Cost_Components'!$A$2:$A$28,0)),"")</f>
      </c>
      <c r="U1325" s="89" t="str">
        <f>IFERROR(INDEX('Cost_Components'!$Q$2:$Q$28,MATCH(E1325,'Cost_Components'!$A$2:$A$28,0)),"")</f>
      </c>
      <c r="V1325" s="90" t="str">
        <f>1/(1+'Calculation_Assumptions'!$B$5)^(B1325-'Calculation_Assumptions'!$B$2)</f>
      </c>
      <c r="W1325" s="91" t="str">
        <f>Q1325*V1325</f>
      </c>
      <c r="X1325" s="92" t="str">
        <f>R1325*V1325</f>
      </c>
      <c r="Y1325" s="93" t="str">
        <f>S1325*V1325</f>
      </c>
      <c r="Z1325" s="94" t="str">
        <f>IFERROR(INDEX('Cost_Components'!$T$2:$T$28,MATCH(E1325,'Cost_Components'!$A$2:$A$28,0)),"")</f>
      </c>
      <c r="AA1325" s="95" t="str">
        <f>IFERROR(INDEX('Cost_Components'!$U$2:$U$28,MATCH(E1325,'Cost_Components'!$A$2:$A$28,0)),"")</f>
      </c>
      <c r="AB1325" s="96" t="str">
        <f>IFERROR(INDEX('Cost_Components'!$V$2:$V$28,MATCH(E1325,'Cost_Components'!$A$2:$A$28,0)),"")</f>
      </c>
      <c r="AC1325" s="97" t="str">
        <f>IFERROR(INDEX('Cost_Components'!$M$2:$M$28,MATCH(E1325,'Cost_Components'!$A$2:$A$28,0)),"")</f>
      </c>
      <c r="AD1325" s="98" t="str">
        <f>IFERROR(INDEX('Cost_Components'!$N$2:$N$28,MATCH(E1325,'Cost_Components'!$A$2:$A$28,0)),"")</f>
      </c>
      <c r="AE1325" s="34" t="str">
        <f>IFERROR(INDEX('Cost_Components'!$O$2:$O$28,MATCH(E1325,'Cost_Components'!$A$2:$A$28,0)),"")</f>
      </c>
      <c r="AF1325" s="99" t="n">
        <v>4181895.99597609</v>
      </c>
      <c r="AG1325" s="100" t="n">
        <v>4757438.11334631</v>
      </c>
      <c r="AH1325" s="101" t="str">
        <f>IF(H1325="shared-count-once",COUNTIFS($A$2:$A$1405,A1325,$B$2:$B$1405,B1325,$E$2:$E$1405,E1325),1)</f>
      </c>
      <c r="AI1325" s="102" t="n">
        <v>322136832.260161</v>
      </c>
      <c r="AJ1325" s="103" t="str">
        <f>IF(AI1325=0,"",Q1325/AI1325)</f>
      </c>
      <c r="AK1325" s="104" t="str">
        <f>IF(AI1325=0,"",R1325/AI1325)</f>
      </c>
      <c r="AL1325" s="105" t="str">
        <f>IF(AI1325=0,"",S1325/AI1325)</f>
      </c>
      <c r="AM1325" s="106" t="str">
        <f>IF(AI1325=0,"",Y1325/AI1325)</f>
      </c>
    </row>
    <row r="1326">
      <c r="A1326" t="s">
        <v>115</v>
      </c>
      <c r="B1326" s="73" t="n">
        <v>2049</v>
      </c>
      <c r="C1326" t="s">
        <v>256</v>
      </c>
      <c r="D1326" t="s">
        <v>229</v>
      </c>
      <c r="E1326" s="74" t="s">
        <v>355</v>
      </c>
      <c r="F1326" s="75" t="s">
        <v>356</v>
      </c>
      <c r="G1326" s="76" t="s">
        <v>260</v>
      </c>
      <c r="H1326" s="77" t="s">
        <v>240</v>
      </c>
      <c r="I1326" s="78" t="s">
        <v>304</v>
      </c>
      <c r="J1326" s="79" t="str">
        <f>IFERROR(INDEX('Cost_Components'!$K$2:$K$28,MATCH(E1326,'Cost_Components'!$A$2:$A$28,0)),"")</f>
      </c>
      <c r="K1326" s="80" t="str">
        <f>IF(OR(L1326="",Z1326="",AA1326="",AB1326=""),"",IF(B1326&lt;AA1326,L1326,IF(B1326&gt;AB1326,Z1326,L1326+(Z1326-L1326)*MIN(MAX((B1326-AA1326+1)/MAX(AB1326-AA1326+1,1),0),1))))</f>
      </c>
      <c r="L1326" s="81" t="str">
        <f>IFERROR(INDEX('Cost_Components'!$S$2:$S$28,MATCH(E1326,'Cost_Components'!$A$2:$A$28,0)),"")</f>
      </c>
      <c r="M1326" s="82" t="str">
        <f>IFERROR(INDEX('Cost_Components'!$L$2:$L$28,MATCH(E1326,'Cost_Components'!$A$2:$A$28,0)),"")</f>
      </c>
      <c r="N1326" s="83" t="str">
        <f>IFERROR(INDEX('Cost_Components'!$P$2:$P$28,MATCH(E1326,'Cost_Components'!$A$2:$A$28,0)),"")</f>
      </c>
      <c r="O1326" s="84" t="str">
        <f>AF1326*J1326</f>
      </c>
      <c r="P1326" s="85" t="str">
        <f>AG1326*J1326</f>
      </c>
      <c r="Q1326" s="86" t="str">
        <f>P1326*L1326*M1326*N1326</f>
      </c>
      <c r="R1326" s="87" t="str">
        <f>O1326*K1326*M1326*N1326</f>
      </c>
      <c r="S1326" s="88" t="str">
        <f>R1326-Q1326</f>
      </c>
      <c r="T1326" s="34" t="str">
        <f>IFERROR(INDEX('Cost_Components'!$R$2:$R$28,MATCH(E1326,'Cost_Components'!$A$2:$A$28,0)),"")</f>
      </c>
      <c r="U1326" s="89" t="str">
        <f>IFERROR(INDEX('Cost_Components'!$Q$2:$Q$28,MATCH(E1326,'Cost_Components'!$A$2:$A$28,0)),"")</f>
      </c>
      <c r="V1326" s="90" t="str">
        <f>1/(1+'Calculation_Assumptions'!$B$5)^(B1326-'Calculation_Assumptions'!$B$2)</f>
      </c>
      <c r="W1326" s="91" t="str">
        <f>Q1326*V1326</f>
      </c>
      <c r="X1326" s="92" t="str">
        <f>R1326*V1326</f>
      </c>
      <c r="Y1326" s="93" t="str">
        <f>S1326*V1326</f>
      </c>
      <c r="Z1326" s="94" t="str">
        <f>IFERROR(INDEX('Cost_Components'!$T$2:$T$28,MATCH(E1326,'Cost_Components'!$A$2:$A$28,0)),"")</f>
      </c>
      <c r="AA1326" s="95" t="str">
        <f>IFERROR(INDEX('Cost_Components'!$U$2:$U$28,MATCH(E1326,'Cost_Components'!$A$2:$A$28,0)),"")</f>
      </c>
      <c r="AB1326" s="96" t="str">
        <f>IFERROR(INDEX('Cost_Components'!$V$2:$V$28,MATCH(E1326,'Cost_Components'!$A$2:$A$28,0)),"")</f>
      </c>
      <c r="AC1326" s="97" t="str">
        <f>IFERROR(INDEX('Cost_Components'!$M$2:$M$28,MATCH(E1326,'Cost_Components'!$A$2:$A$28,0)),"")</f>
      </c>
      <c r="AD1326" s="98" t="str">
        <f>IFERROR(INDEX('Cost_Components'!$N$2:$N$28,MATCH(E1326,'Cost_Components'!$A$2:$A$28,0)),"")</f>
      </c>
      <c r="AE1326" s="34" t="str">
        <f>IFERROR(INDEX('Cost_Components'!$O$2:$O$28,MATCH(E1326,'Cost_Components'!$A$2:$A$28,0)),"")</f>
      </c>
      <c r="AF1326" s="99" t="n">
        <v>4203754.67516381</v>
      </c>
      <c r="AG1326" s="100" t="n">
        <v>4819367.27980406</v>
      </c>
      <c r="AH1326" s="101" t="str">
        <f>IF(H1326="shared-count-once",COUNTIFS($A$2:$A$1405,A1326,$B$2:$B$1405,B1326,$E$2:$E$1405,E1326),1)</f>
      </c>
      <c r="AI1326" s="102" t="n">
        <v>322765819.752681</v>
      </c>
      <c r="AJ1326" s="103" t="str">
        <f>IF(AI1326=0,"",Q1326/AI1326)</f>
      </c>
      <c r="AK1326" s="104" t="str">
        <f>IF(AI1326=0,"",R1326/AI1326)</f>
      </c>
      <c r="AL1326" s="105" t="str">
        <f>IF(AI1326=0,"",S1326/AI1326)</f>
      </c>
      <c r="AM1326" s="106" t="str">
        <f>IF(AI1326=0,"",Y1326/AI1326)</f>
      </c>
    </row>
    <row r="1327">
      <c r="A1327" t="s">
        <v>115</v>
      </c>
      <c r="B1327" s="73" t="n">
        <v>2050</v>
      </c>
      <c r="C1327" t="s">
        <v>256</v>
      </c>
      <c r="D1327" t="s">
        <v>229</v>
      </c>
      <c r="E1327" s="74" t="s">
        <v>355</v>
      </c>
      <c r="F1327" s="75" t="s">
        <v>356</v>
      </c>
      <c r="G1327" s="76" t="s">
        <v>260</v>
      </c>
      <c r="H1327" s="77" t="s">
        <v>240</v>
      </c>
      <c r="I1327" s="78" t="s">
        <v>304</v>
      </c>
      <c r="J1327" s="79" t="str">
        <f>IFERROR(INDEX('Cost_Components'!$K$2:$K$28,MATCH(E1327,'Cost_Components'!$A$2:$A$28,0)),"")</f>
      </c>
      <c r="K1327" s="80" t="str">
        <f>IF(OR(L1327="",Z1327="",AA1327="",AB1327=""),"",IF(B1327&lt;AA1327,L1327,IF(B1327&gt;AB1327,Z1327,L1327+(Z1327-L1327)*MIN(MAX((B1327-AA1327+1)/MAX(AB1327-AA1327+1,1),0),1))))</f>
      </c>
      <c r="L1327" s="81" t="str">
        <f>IFERROR(INDEX('Cost_Components'!$S$2:$S$28,MATCH(E1327,'Cost_Components'!$A$2:$A$28,0)),"")</f>
      </c>
      <c r="M1327" s="82" t="str">
        <f>IFERROR(INDEX('Cost_Components'!$L$2:$L$28,MATCH(E1327,'Cost_Components'!$A$2:$A$28,0)),"")</f>
      </c>
      <c r="N1327" s="83" t="str">
        <f>IFERROR(INDEX('Cost_Components'!$P$2:$P$28,MATCH(E1327,'Cost_Components'!$A$2:$A$28,0)),"")</f>
      </c>
      <c r="O1327" s="84" t="str">
        <f>AF1327*J1327</f>
      </c>
      <c r="P1327" s="85" t="str">
        <f>AG1327*J1327</f>
      </c>
      <c r="Q1327" s="86" t="str">
        <f>P1327*L1327*M1327*N1327</f>
      </c>
      <c r="R1327" s="87" t="str">
        <f>O1327*K1327*M1327*N1327</f>
      </c>
      <c r="S1327" s="88" t="str">
        <f>R1327-Q1327</f>
      </c>
      <c r="T1327" s="34" t="str">
        <f>IFERROR(INDEX('Cost_Components'!$R$2:$R$28,MATCH(E1327,'Cost_Components'!$A$2:$A$28,0)),"")</f>
      </c>
      <c r="U1327" s="89" t="str">
        <f>IFERROR(INDEX('Cost_Components'!$Q$2:$Q$28,MATCH(E1327,'Cost_Components'!$A$2:$A$28,0)),"")</f>
      </c>
      <c r="V1327" s="90" t="str">
        <f>1/(1+'Calculation_Assumptions'!$B$5)^(B1327-'Calculation_Assumptions'!$B$2)</f>
      </c>
      <c r="W1327" s="91" t="str">
        <f>Q1327*V1327</f>
      </c>
      <c r="X1327" s="92" t="str">
        <f>R1327*V1327</f>
      </c>
      <c r="Y1327" s="93" t="str">
        <f>S1327*V1327</f>
      </c>
      <c r="Z1327" s="94" t="str">
        <f>IFERROR(INDEX('Cost_Components'!$T$2:$T$28,MATCH(E1327,'Cost_Components'!$A$2:$A$28,0)),"")</f>
      </c>
      <c r="AA1327" s="95" t="str">
        <f>IFERROR(INDEX('Cost_Components'!$U$2:$U$28,MATCH(E1327,'Cost_Components'!$A$2:$A$28,0)),"")</f>
      </c>
      <c r="AB1327" s="96" t="str">
        <f>IFERROR(INDEX('Cost_Components'!$V$2:$V$28,MATCH(E1327,'Cost_Components'!$A$2:$A$28,0)),"")</f>
      </c>
      <c r="AC1327" s="97" t="str">
        <f>IFERROR(INDEX('Cost_Components'!$M$2:$M$28,MATCH(E1327,'Cost_Components'!$A$2:$A$28,0)),"")</f>
      </c>
      <c r="AD1327" s="98" t="str">
        <f>IFERROR(INDEX('Cost_Components'!$N$2:$N$28,MATCH(E1327,'Cost_Components'!$A$2:$A$28,0)),"")</f>
      </c>
      <c r="AE1327" s="34" t="str">
        <f>IFERROR(INDEX('Cost_Components'!$O$2:$O$28,MATCH(E1327,'Cost_Components'!$A$2:$A$28,0)),"")</f>
      </c>
      <c r="AF1327" s="99" t="n">
        <v>4222172.74329977</v>
      </c>
      <c r="AG1327" s="100" t="n">
        <v>4878312.37771048</v>
      </c>
      <c r="AH1327" s="101" t="str">
        <f>IF(H1327="shared-count-once",COUNTIFS($A$2:$A$1405,A1327,$B$2:$B$1405,B1327,$E$2:$E$1405,E1327),1)</f>
      </c>
      <c r="AI1327" s="102" t="n">
        <v>323312042.563285</v>
      </c>
      <c r="AJ1327" s="103" t="str">
        <f>IF(AI1327=0,"",Q1327/AI1327)</f>
      </c>
      <c r="AK1327" s="104" t="str">
        <f>IF(AI1327=0,"",R1327/AI1327)</f>
      </c>
      <c r="AL1327" s="105" t="str">
        <f>IF(AI1327=0,"",S1327/AI1327)</f>
      </c>
      <c r="AM1327" s="106" t="str">
        <f>IF(AI1327=0,"",Y1327/AI1327)</f>
      </c>
    </row>
    <row r="1328">
      <c r="A1328" t="s">
        <v>115</v>
      </c>
      <c r="B1328" s="73" t="n">
        <v>2025</v>
      </c>
      <c r="C1328" t="s">
        <v>262</v>
      </c>
      <c r="D1328" t="s">
        <v>266</v>
      </c>
      <c r="E1328" s="74" t="s">
        <v>363</v>
      </c>
      <c r="F1328" s="75" t="s">
        <v>364</v>
      </c>
      <c r="G1328" s="76" t="s">
        <v>263</v>
      </c>
      <c r="H1328" s="77" t="s">
        <v>240</v>
      </c>
      <c r="I1328" s="78" t="s">
        <v>115</v>
      </c>
      <c r="J1328" s="79" t="str">
        <f>IFERROR(INDEX('Cost_Components'!$K$2:$K$28,MATCH(E1328,'Cost_Components'!$A$2:$A$28,0)),"")</f>
      </c>
      <c r="K1328" s="80" t="str">
        <f>IF(OR(L1328="",Z1328="",AA1328="",AB1328=""),"",IF(B1328&lt;AA1328,L1328,IF(B1328&gt;AB1328,Z1328,L1328+(Z1328-L1328)*MIN(MAX((B1328-AA1328+1)/MAX(AB1328-AA1328+1,1),0),1))))</f>
      </c>
      <c r="L1328" s="81" t="str">
        <f>IFERROR(INDEX('Cost_Components'!$S$2:$S$28,MATCH(E1328,'Cost_Components'!$A$2:$A$28,0)),"")</f>
      </c>
      <c r="M1328" s="82" t="str">
        <f>IFERROR(INDEX('Cost_Components'!$L$2:$L$28,MATCH(E1328,'Cost_Components'!$A$2:$A$28,0)),"")</f>
      </c>
      <c r="N1328" s="83" t="str">
        <f>IFERROR(INDEX('Cost_Components'!$P$2:$P$28,MATCH(E1328,'Cost_Components'!$A$2:$A$28,0)),"")</f>
      </c>
      <c r="O1328" s="84" t="str">
        <f>AF1328*J1328</f>
      </c>
      <c r="P1328" s="85" t="str">
        <f>AG1328*J1328</f>
      </c>
      <c r="Q1328" s="86" t="str">
        <f>P1328*L1328*M1328*N1328</f>
      </c>
      <c r="R1328" s="87" t="str">
        <f>O1328*K1328*M1328*N1328</f>
      </c>
      <c r="S1328" s="88" t="str">
        <f>R1328-Q1328</f>
      </c>
      <c r="T1328" s="34" t="str">
        <f>IFERROR(INDEX('Cost_Components'!$R$2:$R$28,MATCH(E1328,'Cost_Components'!$A$2:$A$28,0)),"")</f>
      </c>
      <c r="U1328" s="89" t="str">
        <f>IFERROR(INDEX('Cost_Components'!$Q$2:$Q$28,MATCH(E1328,'Cost_Components'!$A$2:$A$28,0)),"")</f>
      </c>
      <c r="V1328" s="90" t="str">
        <f>1/(1+'Calculation_Assumptions'!$B$5)^(B1328-'Calculation_Assumptions'!$B$2)</f>
      </c>
      <c r="W1328" s="91" t="str">
        <f>Q1328*V1328</f>
      </c>
      <c r="X1328" s="92" t="str">
        <f>R1328*V1328</f>
      </c>
      <c r="Y1328" s="93" t="str">
        <f>S1328*V1328</f>
      </c>
      <c r="Z1328" s="94" t="str">
        <f>IFERROR(INDEX('Cost_Components'!$T$2:$T$28,MATCH(E1328,'Cost_Components'!$A$2:$A$28,0)),"")</f>
      </c>
      <c r="AA1328" s="95" t="str">
        <f>IFERROR(INDEX('Cost_Components'!$U$2:$U$28,MATCH(E1328,'Cost_Components'!$A$2:$A$28,0)),"")</f>
      </c>
      <c r="AB1328" s="96" t="str">
        <f>IFERROR(INDEX('Cost_Components'!$V$2:$V$28,MATCH(E1328,'Cost_Components'!$A$2:$A$28,0)),"")</f>
      </c>
      <c r="AC1328" s="97" t="str">
        <f>IFERROR(INDEX('Cost_Components'!$M$2:$M$28,MATCH(E1328,'Cost_Components'!$A$2:$A$28,0)),"")</f>
      </c>
      <c r="AD1328" s="98" t="str">
        <f>IFERROR(INDEX('Cost_Components'!$N$2:$N$28,MATCH(E1328,'Cost_Components'!$A$2:$A$28,0)),"")</f>
      </c>
      <c r="AE1328" s="34" t="str">
        <f>IFERROR(INDEX('Cost_Components'!$O$2:$O$28,MATCH(E1328,'Cost_Components'!$A$2:$A$28,0)),"")</f>
      </c>
      <c r="AF1328" s="99" t="n">
        <v>155093185.780917</v>
      </c>
      <c r="AG1328" s="100" t="n">
        <v>155093185.780917</v>
      </c>
      <c r="AH1328" s="101" t="str">
        <f>IF(H1328="shared-count-once",COUNTIFS($A$2:$A$1405,A1328,$B$2:$B$1405,B1328,$E$2:$E$1405,E1328),1)</f>
      </c>
      <c r="AI1328" s="102" t="n">
        <v>288391907.644456</v>
      </c>
      <c r="AJ1328" s="103" t="str">
        <f>IF(AI1328=0,"",Q1328/AI1328)</f>
      </c>
      <c r="AK1328" s="104" t="str">
        <f>IF(AI1328=0,"",R1328/AI1328)</f>
      </c>
      <c r="AL1328" s="105" t="str">
        <f>IF(AI1328=0,"",S1328/AI1328)</f>
      </c>
      <c r="AM1328" s="106" t="str">
        <f>IF(AI1328=0,"",Y1328/AI1328)</f>
      </c>
    </row>
    <row r="1329">
      <c r="A1329" t="s">
        <v>115</v>
      </c>
      <c r="B1329" s="73" t="n">
        <v>2026</v>
      </c>
      <c r="C1329" t="s">
        <v>262</v>
      </c>
      <c r="D1329" t="s">
        <v>266</v>
      </c>
      <c r="E1329" s="74" t="s">
        <v>363</v>
      </c>
      <c r="F1329" s="75" t="s">
        <v>364</v>
      </c>
      <c r="G1329" s="76" t="s">
        <v>263</v>
      </c>
      <c r="H1329" s="77" t="s">
        <v>240</v>
      </c>
      <c r="I1329" s="78" t="s">
        <v>115</v>
      </c>
      <c r="J1329" s="79" t="str">
        <f>IFERROR(INDEX('Cost_Components'!$K$2:$K$28,MATCH(E1329,'Cost_Components'!$A$2:$A$28,0)),"")</f>
      </c>
      <c r="K1329" s="80" t="str">
        <f>IF(OR(L1329="",Z1329="",AA1329="",AB1329=""),"",IF(B1329&lt;AA1329,L1329,IF(B1329&gt;AB1329,Z1329,L1329+(Z1329-L1329)*MIN(MAX((B1329-AA1329+1)/MAX(AB1329-AA1329+1,1),0),1))))</f>
      </c>
      <c r="L1329" s="81" t="str">
        <f>IFERROR(INDEX('Cost_Components'!$S$2:$S$28,MATCH(E1329,'Cost_Components'!$A$2:$A$28,0)),"")</f>
      </c>
      <c r="M1329" s="82" t="str">
        <f>IFERROR(INDEX('Cost_Components'!$L$2:$L$28,MATCH(E1329,'Cost_Components'!$A$2:$A$28,0)),"")</f>
      </c>
      <c r="N1329" s="83" t="str">
        <f>IFERROR(INDEX('Cost_Components'!$P$2:$P$28,MATCH(E1329,'Cost_Components'!$A$2:$A$28,0)),"")</f>
      </c>
      <c r="O1329" s="84" t="str">
        <f>AF1329*J1329</f>
      </c>
      <c r="P1329" s="85" t="str">
        <f>AG1329*J1329</f>
      </c>
      <c r="Q1329" s="86" t="str">
        <f>P1329*L1329*M1329*N1329</f>
      </c>
      <c r="R1329" s="87" t="str">
        <f>O1329*K1329*M1329*N1329</f>
      </c>
      <c r="S1329" s="88" t="str">
        <f>R1329-Q1329</f>
      </c>
      <c r="T1329" s="34" t="str">
        <f>IFERROR(INDEX('Cost_Components'!$R$2:$R$28,MATCH(E1329,'Cost_Components'!$A$2:$A$28,0)),"")</f>
      </c>
      <c r="U1329" s="89" t="str">
        <f>IFERROR(INDEX('Cost_Components'!$Q$2:$Q$28,MATCH(E1329,'Cost_Components'!$A$2:$A$28,0)),"")</f>
      </c>
      <c r="V1329" s="90" t="str">
        <f>1/(1+'Calculation_Assumptions'!$B$5)^(B1329-'Calculation_Assumptions'!$B$2)</f>
      </c>
      <c r="W1329" s="91" t="str">
        <f>Q1329*V1329</f>
      </c>
      <c r="X1329" s="92" t="str">
        <f>R1329*V1329</f>
      </c>
      <c r="Y1329" s="93" t="str">
        <f>S1329*V1329</f>
      </c>
      <c r="Z1329" s="94" t="str">
        <f>IFERROR(INDEX('Cost_Components'!$T$2:$T$28,MATCH(E1329,'Cost_Components'!$A$2:$A$28,0)),"")</f>
      </c>
      <c r="AA1329" s="95" t="str">
        <f>IFERROR(INDEX('Cost_Components'!$U$2:$U$28,MATCH(E1329,'Cost_Components'!$A$2:$A$28,0)),"")</f>
      </c>
      <c r="AB1329" s="96" t="str">
        <f>IFERROR(INDEX('Cost_Components'!$V$2:$V$28,MATCH(E1329,'Cost_Components'!$A$2:$A$28,0)),"")</f>
      </c>
      <c r="AC1329" s="97" t="str">
        <f>IFERROR(INDEX('Cost_Components'!$M$2:$M$28,MATCH(E1329,'Cost_Components'!$A$2:$A$28,0)),"")</f>
      </c>
      <c r="AD1329" s="98" t="str">
        <f>IFERROR(INDEX('Cost_Components'!$N$2:$N$28,MATCH(E1329,'Cost_Components'!$A$2:$A$28,0)),"")</f>
      </c>
      <c r="AE1329" s="34" t="str">
        <f>IFERROR(INDEX('Cost_Components'!$O$2:$O$28,MATCH(E1329,'Cost_Components'!$A$2:$A$28,0)),"")</f>
      </c>
      <c r="AF1329" s="99" t="n">
        <v>157507607.159034</v>
      </c>
      <c r="AG1329" s="100" t="n">
        <v>157503828.425009</v>
      </c>
      <c r="AH1329" s="101" t="str">
        <f>IF(H1329="shared-count-once",COUNTIFS($A$2:$A$1405,A1329,$B$2:$B$1405,B1329,$E$2:$E$1405,E1329),1)</f>
      </c>
      <c r="AI1329" s="102" t="n">
        <v>290472130.233437</v>
      </c>
      <c r="AJ1329" s="103" t="str">
        <f>IF(AI1329=0,"",Q1329/AI1329)</f>
      </c>
      <c r="AK1329" s="104" t="str">
        <f>IF(AI1329=0,"",R1329/AI1329)</f>
      </c>
      <c r="AL1329" s="105" t="str">
        <f>IF(AI1329=0,"",S1329/AI1329)</f>
      </c>
      <c r="AM1329" s="106" t="str">
        <f>IF(AI1329=0,"",Y1329/AI1329)</f>
      </c>
    </row>
    <row r="1330">
      <c r="A1330" t="s">
        <v>115</v>
      </c>
      <c r="B1330" s="73" t="n">
        <v>2027</v>
      </c>
      <c r="C1330" t="s">
        <v>262</v>
      </c>
      <c r="D1330" t="s">
        <v>266</v>
      </c>
      <c r="E1330" s="74" t="s">
        <v>363</v>
      </c>
      <c r="F1330" s="75" t="s">
        <v>364</v>
      </c>
      <c r="G1330" s="76" t="s">
        <v>263</v>
      </c>
      <c r="H1330" s="77" t="s">
        <v>240</v>
      </c>
      <c r="I1330" s="78" t="s">
        <v>115</v>
      </c>
      <c r="J1330" s="79" t="str">
        <f>IFERROR(INDEX('Cost_Components'!$K$2:$K$28,MATCH(E1330,'Cost_Components'!$A$2:$A$28,0)),"")</f>
      </c>
      <c r="K1330" s="80" t="str">
        <f>IF(OR(L1330="",Z1330="",AA1330="",AB1330=""),"",IF(B1330&lt;AA1330,L1330,IF(B1330&gt;AB1330,Z1330,L1330+(Z1330-L1330)*MIN(MAX((B1330-AA1330+1)/MAX(AB1330-AA1330+1,1),0),1))))</f>
      </c>
      <c r="L1330" s="81" t="str">
        <f>IFERROR(INDEX('Cost_Components'!$S$2:$S$28,MATCH(E1330,'Cost_Components'!$A$2:$A$28,0)),"")</f>
      </c>
      <c r="M1330" s="82" t="str">
        <f>IFERROR(INDEX('Cost_Components'!$L$2:$L$28,MATCH(E1330,'Cost_Components'!$A$2:$A$28,0)),"")</f>
      </c>
      <c r="N1330" s="83" t="str">
        <f>IFERROR(INDEX('Cost_Components'!$P$2:$P$28,MATCH(E1330,'Cost_Components'!$A$2:$A$28,0)),"")</f>
      </c>
      <c r="O1330" s="84" t="str">
        <f>AF1330*J1330</f>
      </c>
      <c r="P1330" s="85" t="str">
        <f>AG1330*J1330</f>
      </c>
      <c r="Q1330" s="86" t="str">
        <f>P1330*L1330*M1330*N1330</f>
      </c>
      <c r="R1330" s="87" t="str">
        <f>O1330*K1330*M1330*N1330</f>
      </c>
      <c r="S1330" s="88" t="str">
        <f>R1330-Q1330</f>
      </c>
      <c r="T1330" s="34" t="str">
        <f>IFERROR(INDEX('Cost_Components'!$R$2:$R$28,MATCH(E1330,'Cost_Components'!$A$2:$A$28,0)),"")</f>
      </c>
      <c r="U1330" s="89" t="str">
        <f>IFERROR(INDEX('Cost_Components'!$Q$2:$Q$28,MATCH(E1330,'Cost_Components'!$A$2:$A$28,0)),"")</f>
      </c>
      <c r="V1330" s="90" t="str">
        <f>1/(1+'Calculation_Assumptions'!$B$5)^(B1330-'Calculation_Assumptions'!$B$2)</f>
      </c>
      <c r="W1330" s="91" t="str">
        <f>Q1330*V1330</f>
      </c>
      <c r="X1330" s="92" t="str">
        <f>R1330*V1330</f>
      </c>
      <c r="Y1330" s="93" t="str">
        <f>S1330*V1330</f>
      </c>
      <c r="Z1330" s="94" t="str">
        <f>IFERROR(INDEX('Cost_Components'!$T$2:$T$28,MATCH(E1330,'Cost_Components'!$A$2:$A$28,0)),"")</f>
      </c>
      <c r="AA1330" s="95" t="str">
        <f>IFERROR(INDEX('Cost_Components'!$U$2:$U$28,MATCH(E1330,'Cost_Components'!$A$2:$A$28,0)),"")</f>
      </c>
      <c r="AB1330" s="96" t="str">
        <f>IFERROR(INDEX('Cost_Components'!$V$2:$V$28,MATCH(E1330,'Cost_Components'!$A$2:$A$28,0)),"")</f>
      </c>
      <c r="AC1330" s="97" t="str">
        <f>IFERROR(INDEX('Cost_Components'!$M$2:$M$28,MATCH(E1330,'Cost_Components'!$A$2:$A$28,0)),"")</f>
      </c>
      <c r="AD1330" s="98" t="str">
        <f>IFERROR(INDEX('Cost_Components'!$N$2:$N$28,MATCH(E1330,'Cost_Components'!$A$2:$A$28,0)),"")</f>
      </c>
      <c r="AE1330" s="34" t="str">
        <f>IFERROR(INDEX('Cost_Components'!$O$2:$O$28,MATCH(E1330,'Cost_Components'!$A$2:$A$28,0)),"")</f>
      </c>
      <c r="AF1330" s="99" t="n">
        <v>159946852.034756</v>
      </c>
      <c r="AG1330" s="100" t="n">
        <v>159957112.160817</v>
      </c>
      <c r="AH1330" s="101" t="str">
        <f>IF(H1330="shared-count-once",COUNTIFS($A$2:$A$1405,A1330,$B$2:$B$1405,B1330,$E$2:$E$1405,E1330),1)</f>
      </c>
      <c r="AI1330" s="102" t="n">
        <v>292505080.826208</v>
      </c>
      <c r="AJ1330" s="103" t="str">
        <f>IF(AI1330=0,"",Q1330/AI1330)</f>
      </c>
      <c r="AK1330" s="104" t="str">
        <f>IF(AI1330=0,"",R1330/AI1330)</f>
      </c>
      <c r="AL1330" s="105" t="str">
        <f>IF(AI1330=0,"",S1330/AI1330)</f>
      </c>
      <c r="AM1330" s="106" t="str">
        <f>IF(AI1330=0,"",Y1330/AI1330)</f>
      </c>
    </row>
    <row r="1331">
      <c r="A1331" t="s">
        <v>115</v>
      </c>
      <c r="B1331" s="73" t="n">
        <v>2028</v>
      </c>
      <c r="C1331" t="s">
        <v>262</v>
      </c>
      <c r="D1331" t="s">
        <v>266</v>
      </c>
      <c r="E1331" s="74" t="s">
        <v>363</v>
      </c>
      <c r="F1331" s="75" t="s">
        <v>364</v>
      </c>
      <c r="G1331" s="76" t="s">
        <v>263</v>
      </c>
      <c r="H1331" s="77" t="s">
        <v>240</v>
      </c>
      <c r="I1331" s="78" t="s">
        <v>115</v>
      </c>
      <c r="J1331" s="79" t="str">
        <f>IFERROR(INDEX('Cost_Components'!$K$2:$K$28,MATCH(E1331,'Cost_Components'!$A$2:$A$28,0)),"")</f>
      </c>
      <c r="K1331" s="80" t="str">
        <f>IF(OR(L1331="",Z1331="",AA1331="",AB1331=""),"",IF(B1331&lt;AA1331,L1331,IF(B1331&gt;AB1331,Z1331,L1331+(Z1331-L1331)*MIN(MAX((B1331-AA1331+1)/MAX(AB1331-AA1331+1,1),0),1))))</f>
      </c>
      <c r="L1331" s="81" t="str">
        <f>IFERROR(INDEX('Cost_Components'!$S$2:$S$28,MATCH(E1331,'Cost_Components'!$A$2:$A$28,0)),"")</f>
      </c>
      <c r="M1331" s="82" t="str">
        <f>IFERROR(INDEX('Cost_Components'!$L$2:$L$28,MATCH(E1331,'Cost_Components'!$A$2:$A$28,0)),"")</f>
      </c>
      <c r="N1331" s="83" t="str">
        <f>IFERROR(INDEX('Cost_Components'!$P$2:$P$28,MATCH(E1331,'Cost_Components'!$A$2:$A$28,0)),"")</f>
      </c>
      <c r="O1331" s="84" t="str">
        <f>AF1331*J1331</f>
      </c>
      <c r="P1331" s="85" t="str">
        <f>AG1331*J1331</f>
      </c>
      <c r="Q1331" s="86" t="str">
        <f>P1331*L1331*M1331*N1331</f>
      </c>
      <c r="R1331" s="87" t="str">
        <f>O1331*K1331*M1331*N1331</f>
      </c>
      <c r="S1331" s="88" t="str">
        <f>R1331-Q1331</f>
      </c>
      <c r="T1331" s="34" t="str">
        <f>IFERROR(INDEX('Cost_Components'!$R$2:$R$28,MATCH(E1331,'Cost_Components'!$A$2:$A$28,0)),"")</f>
      </c>
      <c r="U1331" s="89" t="str">
        <f>IFERROR(INDEX('Cost_Components'!$Q$2:$Q$28,MATCH(E1331,'Cost_Components'!$A$2:$A$28,0)),"")</f>
      </c>
      <c r="V1331" s="90" t="str">
        <f>1/(1+'Calculation_Assumptions'!$B$5)^(B1331-'Calculation_Assumptions'!$B$2)</f>
      </c>
      <c r="W1331" s="91" t="str">
        <f>Q1331*V1331</f>
      </c>
      <c r="X1331" s="92" t="str">
        <f>R1331*V1331</f>
      </c>
      <c r="Y1331" s="93" t="str">
        <f>S1331*V1331</f>
      </c>
      <c r="Z1331" s="94" t="str">
        <f>IFERROR(INDEX('Cost_Components'!$T$2:$T$28,MATCH(E1331,'Cost_Components'!$A$2:$A$28,0)),"")</f>
      </c>
      <c r="AA1331" s="95" t="str">
        <f>IFERROR(INDEX('Cost_Components'!$U$2:$U$28,MATCH(E1331,'Cost_Components'!$A$2:$A$28,0)),"")</f>
      </c>
      <c r="AB1331" s="96" t="str">
        <f>IFERROR(INDEX('Cost_Components'!$V$2:$V$28,MATCH(E1331,'Cost_Components'!$A$2:$A$28,0)),"")</f>
      </c>
      <c r="AC1331" s="97" t="str">
        <f>IFERROR(INDEX('Cost_Components'!$M$2:$M$28,MATCH(E1331,'Cost_Components'!$A$2:$A$28,0)),"")</f>
      </c>
      <c r="AD1331" s="98" t="str">
        <f>IFERROR(INDEX('Cost_Components'!$N$2:$N$28,MATCH(E1331,'Cost_Components'!$A$2:$A$28,0)),"")</f>
      </c>
      <c r="AE1331" s="34" t="str">
        <f>IFERROR(INDEX('Cost_Components'!$O$2:$O$28,MATCH(E1331,'Cost_Components'!$A$2:$A$28,0)),"")</f>
      </c>
      <c r="AF1331" s="99" t="n">
        <v>162055899.873205</v>
      </c>
      <c r="AG1331" s="100" t="n">
        <v>162204336.12618</v>
      </c>
      <c r="AH1331" s="101" t="str">
        <f>IF(H1331="shared-count-once",COUNTIFS($A$2:$A$1405,A1331,$B$2:$B$1405,B1331,$E$2:$E$1405,E1331),1)</f>
      </c>
      <c r="AI1331" s="102" t="n">
        <v>294484707.921554</v>
      </c>
      <c r="AJ1331" s="103" t="str">
        <f>IF(AI1331=0,"",Q1331/AI1331)</f>
      </c>
      <c r="AK1331" s="104" t="str">
        <f>IF(AI1331=0,"",R1331/AI1331)</f>
      </c>
      <c r="AL1331" s="105" t="str">
        <f>IF(AI1331=0,"",S1331/AI1331)</f>
      </c>
      <c r="AM1331" s="106" t="str">
        <f>IF(AI1331=0,"",Y1331/AI1331)</f>
      </c>
    </row>
    <row r="1332">
      <c r="A1332" t="s">
        <v>115</v>
      </c>
      <c r="B1332" s="73" t="n">
        <v>2029</v>
      </c>
      <c r="C1332" t="s">
        <v>262</v>
      </c>
      <c r="D1332" t="s">
        <v>266</v>
      </c>
      <c r="E1332" s="74" t="s">
        <v>363</v>
      </c>
      <c r="F1332" s="75" t="s">
        <v>364</v>
      </c>
      <c r="G1332" s="76" t="s">
        <v>263</v>
      </c>
      <c r="H1332" s="77" t="s">
        <v>240</v>
      </c>
      <c r="I1332" s="78" t="s">
        <v>115</v>
      </c>
      <c r="J1332" s="79" t="str">
        <f>IFERROR(INDEX('Cost_Components'!$K$2:$K$28,MATCH(E1332,'Cost_Components'!$A$2:$A$28,0)),"")</f>
      </c>
      <c r="K1332" s="80" t="str">
        <f>IF(OR(L1332="",Z1332="",AA1332="",AB1332=""),"",IF(B1332&lt;AA1332,L1332,IF(B1332&gt;AB1332,Z1332,L1332+(Z1332-L1332)*MIN(MAX((B1332-AA1332+1)/MAX(AB1332-AA1332+1,1),0),1))))</f>
      </c>
      <c r="L1332" s="81" t="str">
        <f>IFERROR(INDEX('Cost_Components'!$S$2:$S$28,MATCH(E1332,'Cost_Components'!$A$2:$A$28,0)),"")</f>
      </c>
      <c r="M1332" s="82" t="str">
        <f>IFERROR(INDEX('Cost_Components'!$L$2:$L$28,MATCH(E1332,'Cost_Components'!$A$2:$A$28,0)),"")</f>
      </c>
      <c r="N1332" s="83" t="str">
        <f>IFERROR(INDEX('Cost_Components'!$P$2:$P$28,MATCH(E1332,'Cost_Components'!$A$2:$A$28,0)),"")</f>
      </c>
      <c r="O1332" s="84" t="str">
        <f>AF1332*J1332</f>
      </c>
      <c r="P1332" s="85" t="str">
        <f>AG1332*J1332</f>
      </c>
      <c r="Q1332" s="86" t="str">
        <f>P1332*L1332*M1332*N1332</f>
      </c>
      <c r="R1332" s="87" t="str">
        <f>O1332*K1332*M1332*N1332</f>
      </c>
      <c r="S1332" s="88" t="str">
        <f>R1332-Q1332</f>
      </c>
      <c r="T1332" s="34" t="str">
        <f>IFERROR(INDEX('Cost_Components'!$R$2:$R$28,MATCH(E1332,'Cost_Components'!$A$2:$A$28,0)),"")</f>
      </c>
      <c r="U1332" s="89" t="str">
        <f>IFERROR(INDEX('Cost_Components'!$Q$2:$Q$28,MATCH(E1332,'Cost_Components'!$A$2:$A$28,0)),"")</f>
      </c>
      <c r="V1332" s="90" t="str">
        <f>1/(1+'Calculation_Assumptions'!$B$5)^(B1332-'Calculation_Assumptions'!$B$2)</f>
      </c>
      <c r="W1332" s="91" t="str">
        <f>Q1332*V1332</f>
      </c>
      <c r="X1332" s="92" t="str">
        <f>R1332*V1332</f>
      </c>
      <c r="Y1332" s="93" t="str">
        <f>S1332*V1332</f>
      </c>
      <c r="Z1332" s="94" t="str">
        <f>IFERROR(INDEX('Cost_Components'!$T$2:$T$28,MATCH(E1332,'Cost_Components'!$A$2:$A$28,0)),"")</f>
      </c>
      <c r="AA1332" s="95" t="str">
        <f>IFERROR(INDEX('Cost_Components'!$U$2:$U$28,MATCH(E1332,'Cost_Components'!$A$2:$A$28,0)),"")</f>
      </c>
      <c r="AB1332" s="96" t="str">
        <f>IFERROR(INDEX('Cost_Components'!$V$2:$V$28,MATCH(E1332,'Cost_Components'!$A$2:$A$28,0)),"")</f>
      </c>
      <c r="AC1332" s="97" t="str">
        <f>IFERROR(INDEX('Cost_Components'!$M$2:$M$28,MATCH(E1332,'Cost_Components'!$A$2:$A$28,0)),"")</f>
      </c>
      <c r="AD1332" s="98" t="str">
        <f>IFERROR(INDEX('Cost_Components'!$N$2:$N$28,MATCH(E1332,'Cost_Components'!$A$2:$A$28,0)),"")</f>
      </c>
      <c r="AE1332" s="34" t="str">
        <f>IFERROR(INDEX('Cost_Components'!$O$2:$O$28,MATCH(E1332,'Cost_Components'!$A$2:$A$28,0)),"")</f>
      </c>
      <c r="AF1332" s="99" t="n">
        <v>164231390.808675</v>
      </c>
      <c r="AG1332" s="100" t="n">
        <v>164354507.169368</v>
      </c>
      <c r="AH1332" s="101" t="str">
        <f>IF(H1332="shared-count-once",COUNTIFS($A$2:$A$1405,A1332,$B$2:$B$1405,B1332,$E$2:$E$1405,E1332),1)</f>
      </c>
      <c r="AI1332" s="102" t="n">
        <v>296414030.31143</v>
      </c>
      <c r="AJ1332" s="103" t="str">
        <f>IF(AI1332=0,"",Q1332/AI1332)</f>
      </c>
      <c r="AK1332" s="104" t="str">
        <f>IF(AI1332=0,"",R1332/AI1332)</f>
      </c>
      <c r="AL1332" s="105" t="str">
        <f>IF(AI1332=0,"",S1332/AI1332)</f>
      </c>
      <c r="AM1332" s="106" t="str">
        <f>IF(AI1332=0,"",Y1332/AI1332)</f>
      </c>
    </row>
    <row r="1333">
      <c r="A1333" t="s">
        <v>115</v>
      </c>
      <c r="B1333" s="73" t="n">
        <v>2030</v>
      </c>
      <c r="C1333" t="s">
        <v>262</v>
      </c>
      <c r="D1333" t="s">
        <v>266</v>
      </c>
      <c r="E1333" s="74" t="s">
        <v>363</v>
      </c>
      <c r="F1333" s="75" t="s">
        <v>364</v>
      </c>
      <c r="G1333" s="76" t="s">
        <v>263</v>
      </c>
      <c r="H1333" s="77" t="s">
        <v>240</v>
      </c>
      <c r="I1333" s="78" t="s">
        <v>115</v>
      </c>
      <c r="J1333" s="79" t="str">
        <f>IFERROR(INDEX('Cost_Components'!$K$2:$K$28,MATCH(E1333,'Cost_Components'!$A$2:$A$28,0)),"")</f>
      </c>
      <c r="K1333" s="80" t="str">
        <f>IF(OR(L1333="",Z1333="",AA1333="",AB1333=""),"",IF(B1333&lt;AA1333,L1333,IF(B1333&gt;AB1333,Z1333,L1333+(Z1333-L1333)*MIN(MAX((B1333-AA1333+1)/MAX(AB1333-AA1333+1,1),0),1))))</f>
      </c>
      <c r="L1333" s="81" t="str">
        <f>IFERROR(INDEX('Cost_Components'!$S$2:$S$28,MATCH(E1333,'Cost_Components'!$A$2:$A$28,0)),"")</f>
      </c>
      <c r="M1333" s="82" t="str">
        <f>IFERROR(INDEX('Cost_Components'!$L$2:$L$28,MATCH(E1333,'Cost_Components'!$A$2:$A$28,0)),"")</f>
      </c>
      <c r="N1333" s="83" t="str">
        <f>IFERROR(INDEX('Cost_Components'!$P$2:$P$28,MATCH(E1333,'Cost_Components'!$A$2:$A$28,0)),"")</f>
      </c>
      <c r="O1333" s="84" t="str">
        <f>AF1333*J1333</f>
      </c>
      <c r="P1333" s="85" t="str">
        <f>AG1333*J1333</f>
      </c>
      <c r="Q1333" s="86" t="str">
        <f>P1333*L1333*M1333*N1333</f>
      </c>
      <c r="R1333" s="87" t="str">
        <f>O1333*K1333*M1333*N1333</f>
      </c>
      <c r="S1333" s="88" t="str">
        <f>R1333-Q1333</f>
      </c>
      <c r="T1333" s="34" t="str">
        <f>IFERROR(INDEX('Cost_Components'!$R$2:$R$28,MATCH(E1333,'Cost_Components'!$A$2:$A$28,0)),"")</f>
      </c>
      <c r="U1333" s="89" t="str">
        <f>IFERROR(INDEX('Cost_Components'!$Q$2:$Q$28,MATCH(E1333,'Cost_Components'!$A$2:$A$28,0)),"")</f>
      </c>
      <c r="V1333" s="90" t="str">
        <f>1/(1+'Calculation_Assumptions'!$B$5)^(B1333-'Calculation_Assumptions'!$B$2)</f>
      </c>
      <c r="W1333" s="91" t="str">
        <f>Q1333*V1333</f>
      </c>
      <c r="X1333" s="92" t="str">
        <f>R1333*V1333</f>
      </c>
      <c r="Y1333" s="93" t="str">
        <f>S1333*V1333</f>
      </c>
      <c r="Z1333" s="94" t="str">
        <f>IFERROR(INDEX('Cost_Components'!$T$2:$T$28,MATCH(E1333,'Cost_Components'!$A$2:$A$28,0)),"")</f>
      </c>
      <c r="AA1333" s="95" t="str">
        <f>IFERROR(INDEX('Cost_Components'!$U$2:$U$28,MATCH(E1333,'Cost_Components'!$A$2:$A$28,0)),"")</f>
      </c>
      <c r="AB1333" s="96" t="str">
        <f>IFERROR(INDEX('Cost_Components'!$V$2:$V$28,MATCH(E1333,'Cost_Components'!$A$2:$A$28,0)),"")</f>
      </c>
      <c r="AC1333" s="97" t="str">
        <f>IFERROR(INDEX('Cost_Components'!$M$2:$M$28,MATCH(E1333,'Cost_Components'!$A$2:$A$28,0)),"")</f>
      </c>
      <c r="AD1333" s="98" t="str">
        <f>IFERROR(INDEX('Cost_Components'!$N$2:$N$28,MATCH(E1333,'Cost_Components'!$A$2:$A$28,0)),"")</f>
      </c>
      <c r="AE1333" s="34" t="str">
        <f>IFERROR(INDEX('Cost_Components'!$O$2:$O$28,MATCH(E1333,'Cost_Components'!$A$2:$A$28,0)),"")</f>
      </c>
      <c r="AF1333" s="99" t="n">
        <v>166361485.477627</v>
      </c>
      <c r="AG1333" s="100" t="n">
        <v>166415552.282846</v>
      </c>
      <c r="AH1333" s="101" t="str">
        <f>IF(H1333="shared-count-once",COUNTIFS($A$2:$A$1405,A1333,$B$2:$B$1405,B1333,$E$2:$E$1405,E1333),1)</f>
      </c>
      <c r="AI1333" s="102" t="n">
        <v>298289404.664994</v>
      </c>
      <c r="AJ1333" s="103" t="str">
        <f>IF(AI1333=0,"",Q1333/AI1333)</f>
      </c>
      <c r="AK1333" s="104" t="str">
        <f>IF(AI1333=0,"",R1333/AI1333)</f>
      </c>
      <c r="AL1333" s="105" t="str">
        <f>IF(AI1333=0,"",S1333/AI1333)</f>
      </c>
      <c r="AM1333" s="106" t="str">
        <f>IF(AI1333=0,"",Y1333/AI1333)</f>
      </c>
    </row>
    <row r="1334">
      <c r="A1334" t="s">
        <v>115</v>
      </c>
      <c r="B1334" s="73" t="n">
        <v>2031</v>
      </c>
      <c r="C1334" t="s">
        <v>262</v>
      </c>
      <c r="D1334" t="s">
        <v>266</v>
      </c>
      <c r="E1334" s="74" t="s">
        <v>363</v>
      </c>
      <c r="F1334" s="75" t="s">
        <v>364</v>
      </c>
      <c r="G1334" s="76" t="s">
        <v>263</v>
      </c>
      <c r="H1334" s="77" t="s">
        <v>240</v>
      </c>
      <c r="I1334" s="78" t="s">
        <v>115</v>
      </c>
      <c r="J1334" s="79" t="str">
        <f>IFERROR(INDEX('Cost_Components'!$K$2:$K$28,MATCH(E1334,'Cost_Components'!$A$2:$A$28,0)),"")</f>
      </c>
      <c r="K1334" s="80" t="str">
        <f>IF(OR(L1334="",Z1334="",AA1334="",AB1334=""),"",IF(B1334&lt;AA1334,L1334,IF(B1334&gt;AB1334,Z1334,L1334+(Z1334-L1334)*MIN(MAX((B1334-AA1334+1)/MAX(AB1334-AA1334+1,1),0),1))))</f>
      </c>
      <c r="L1334" s="81" t="str">
        <f>IFERROR(INDEX('Cost_Components'!$S$2:$S$28,MATCH(E1334,'Cost_Components'!$A$2:$A$28,0)),"")</f>
      </c>
      <c r="M1334" s="82" t="str">
        <f>IFERROR(INDEX('Cost_Components'!$L$2:$L$28,MATCH(E1334,'Cost_Components'!$A$2:$A$28,0)),"")</f>
      </c>
      <c r="N1334" s="83" t="str">
        <f>IFERROR(INDEX('Cost_Components'!$P$2:$P$28,MATCH(E1334,'Cost_Components'!$A$2:$A$28,0)),"")</f>
      </c>
      <c r="O1334" s="84" t="str">
        <f>AF1334*J1334</f>
      </c>
      <c r="P1334" s="85" t="str">
        <f>AG1334*J1334</f>
      </c>
      <c r="Q1334" s="86" t="str">
        <f>P1334*L1334*M1334*N1334</f>
      </c>
      <c r="R1334" s="87" t="str">
        <f>O1334*K1334*M1334*N1334</f>
      </c>
      <c r="S1334" s="88" t="str">
        <f>R1334-Q1334</f>
      </c>
      <c r="T1334" s="34" t="str">
        <f>IFERROR(INDEX('Cost_Components'!$R$2:$R$28,MATCH(E1334,'Cost_Components'!$A$2:$A$28,0)),"")</f>
      </c>
      <c r="U1334" s="89" t="str">
        <f>IFERROR(INDEX('Cost_Components'!$Q$2:$Q$28,MATCH(E1334,'Cost_Components'!$A$2:$A$28,0)),"")</f>
      </c>
      <c r="V1334" s="90" t="str">
        <f>1/(1+'Calculation_Assumptions'!$B$5)^(B1334-'Calculation_Assumptions'!$B$2)</f>
      </c>
      <c r="W1334" s="91" t="str">
        <f>Q1334*V1334</f>
      </c>
      <c r="X1334" s="92" t="str">
        <f>R1334*V1334</f>
      </c>
      <c r="Y1334" s="93" t="str">
        <f>S1334*V1334</f>
      </c>
      <c r="Z1334" s="94" t="str">
        <f>IFERROR(INDEX('Cost_Components'!$T$2:$T$28,MATCH(E1334,'Cost_Components'!$A$2:$A$28,0)),"")</f>
      </c>
      <c r="AA1334" s="95" t="str">
        <f>IFERROR(INDEX('Cost_Components'!$U$2:$U$28,MATCH(E1334,'Cost_Components'!$A$2:$A$28,0)),"")</f>
      </c>
      <c r="AB1334" s="96" t="str">
        <f>IFERROR(INDEX('Cost_Components'!$V$2:$V$28,MATCH(E1334,'Cost_Components'!$A$2:$A$28,0)),"")</f>
      </c>
      <c r="AC1334" s="97" t="str">
        <f>IFERROR(INDEX('Cost_Components'!$M$2:$M$28,MATCH(E1334,'Cost_Components'!$A$2:$A$28,0)),"")</f>
      </c>
      <c r="AD1334" s="98" t="str">
        <f>IFERROR(INDEX('Cost_Components'!$N$2:$N$28,MATCH(E1334,'Cost_Components'!$A$2:$A$28,0)),"")</f>
      </c>
      <c r="AE1334" s="34" t="str">
        <f>IFERROR(INDEX('Cost_Components'!$O$2:$O$28,MATCH(E1334,'Cost_Components'!$A$2:$A$28,0)),"")</f>
      </c>
      <c r="AF1334" s="99" t="n">
        <v>168463933.285047</v>
      </c>
      <c r="AG1334" s="100" t="n">
        <v>168461285.903885</v>
      </c>
      <c r="AH1334" s="101" t="str">
        <f>IF(H1334="shared-count-once",COUNTIFS($A$2:$A$1405,A1334,$B$2:$B$1405,B1334,$E$2:$E$1405,E1334),1)</f>
      </c>
      <c r="AI1334" s="102" t="n">
        <v>300119636.925519</v>
      </c>
      <c r="AJ1334" s="103" t="str">
        <f>IF(AI1334=0,"",Q1334/AI1334)</f>
      </c>
      <c r="AK1334" s="104" t="str">
        <f>IF(AI1334=0,"",R1334/AI1334)</f>
      </c>
      <c r="AL1334" s="105" t="str">
        <f>IF(AI1334=0,"",S1334/AI1334)</f>
      </c>
      <c r="AM1334" s="106" t="str">
        <f>IF(AI1334=0,"",Y1334/AI1334)</f>
      </c>
    </row>
    <row r="1335">
      <c r="A1335" t="s">
        <v>115</v>
      </c>
      <c r="B1335" s="73" t="n">
        <v>2032</v>
      </c>
      <c r="C1335" t="s">
        <v>262</v>
      </c>
      <c r="D1335" t="s">
        <v>266</v>
      </c>
      <c r="E1335" s="74" t="s">
        <v>363</v>
      </c>
      <c r="F1335" s="75" t="s">
        <v>364</v>
      </c>
      <c r="G1335" s="76" t="s">
        <v>263</v>
      </c>
      <c r="H1335" s="77" t="s">
        <v>240</v>
      </c>
      <c r="I1335" s="78" t="s">
        <v>115</v>
      </c>
      <c r="J1335" s="79" t="str">
        <f>IFERROR(INDEX('Cost_Components'!$K$2:$K$28,MATCH(E1335,'Cost_Components'!$A$2:$A$28,0)),"")</f>
      </c>
      <c r="K1335" s="80" t="str">
        <f>IF(OR(L1335="",Z1335="",AA1335="",AB1335=""),"",IF(B1335&lt;AA1335,L1335,IF(B1335&gt;AB1335,Z1335,L1335+(Z1335-L1335)*MIN(MAX((B1335-AA1335+1)/MAX(AB1335-AA1335+1,1),0),1))))</f>
      </c>
      <c r="L1335" s="81" t="str">
        <f>IFERROR(INDEX('Cost_Components'!$S$2:$S$28,MATCH(E1335,'Cost_Components'!$A$2:$A$28,0)),"")</f>
      </c>
      <c r="M1335" s="82" t="str">
        <f>IFERROR(INDEX('Cost_Components'!$L$2:$L$28,MATCH(E1335,'Cost_Components'!$A$2:$A$28,0)),"")</f>
      </c>
      <c r="N1335" s="83" t="str">
        <f>IFERROR(INDEX('Cost_Components'!$P$2:$P$28,MATCH(E1335,'Cost_Components'!$A$2:$A$28,0)),"")</f>
      </c>
      <c r="O1335" s="84" t="str">
        <f>AF1335*J1335</f>
      </c>
      <c r="P1335" s="85" t="str">
        <f>AG1335*J1335</f>
      </c>
      <c r="Q1335" s="86" t="str">
        <f>P1335*L1335*M1335*N1335</f>
      </c>
      <c r="R1335" s="87" t="str">
        <f>O1335*K1335*M1335*N1335</f>
      </c>
      <c r="S1335" s="88" t="str">
        <f>R1335-Q1335</f>
      </c>
      <c r="T1335" s="34" t="str">
        <f>IFERROR(INDEX('Cost_Components'!$R$2:$R$28,MATCH(E1335,'Cost_Components'!$A$2:$A$28,0)),"")</f>
      </c>
      <c r="U1335" s="89" t="str">
        <f>IFERROR(INDEX('Cost_Components'!$Q$2:$Q$28,MATCH(E1335,'Cost_Components'!$A$2:$A$28,0)),"")</f>
      </c>
      <c r="V1335" s="90" t="str">
        <f>1/(1+'Calculation_Assumptions'!$B$5)^(B1335-'Calculation_Assumptions'!$B$2)</f>
      </c>
      <c r="W1335" s="91" t="str">
        <f>Q1335*V1335</f>
      </c>
      <c r="X1335" s="92" t="str">
        <f>R1335*V1335</f>
      </c>
      <c r="Y1335" s="93" t="str">
        <f>S1335*V1335</f>
      </c>
      <c r="Z1335" s="94" t="str">
        <f>IFERROR(INDEX('Cost_Components'!$T$2:$T$28,MATCH(E1335,'Cost_Components'!$A$2:$A$28,0)),"")</f>
      </c>
      <c r="AA1335" s="95" t="str">
        <f>IFERROR(INDEX('Cost_Components'!$U$2:$U$28,MATCH(E1335,'Cost_Components'!$A$2:$A$28,0)),"")</f>
      </c>
      <c r="AB1335" s="96" t="str">
        <f>IFERROR(INDEX('Cost_Components'!$V$2:$V$28,MATCH(E1335,'Cost_Components'!$A$2:$A$28,0)),"")</f>
      </c>
      <c r="AC1335" s="97" t="str">
        <f>IFERROR(INDEX('Cost_Components'!$M$2:$M$28,MATCH(E1335,'Cost_Components'!$A$2:$A$28,0)),"")</f>
      </c>
      <c r="AD1335" s="98" t="str">
        <f>IFERROR(INDEX('Cost_Components'!$N$2:$N$28,MATCH(E1335,'Cost_Components'!$A$2:$A$28,0)),"")</f>
      </c>
      <c r="AE1335" s="34" t="str">
        <f>IFERROR(INDEX('Cost_Components'!$O$2:$O$28,MATCH(E1335,'Cost_Components'!$A$2:$A$28,0)),"")</f>
      </c>
      <c r="AF1335" s="99" t="n">
        <v>170541621.968633</v>
      </c>
      <c r="AG1335" s="100" t="n">
        <v>170476615.351264</v>
      </c>
      <c r="AH1335" s="101" t="str">
        <f>IF(H1335="shared-count-once",COUNTIFS($A$2:$A$1405,A1335,$B$2:$B$1405,B1335,$E$2:$E$1405,E1335),1)</f>
      </c>
      <c r="AI1335" s="102" t="n">
        <v>301904628.083541</v>
      </c>
      <c r="AJ1335" s="103" t="str">
        <f>IF(AI1335=0,"",Q1335/AI1335)</f>
      </c>
      <c r="AK1335" s="104" t="str">
        <f>IF(AI1335=0,"",R1335/AI1335)</f>
      </c>
      <c r="AL1335" s="105" t="str">
        <f>IF(AI1335=0,"",S1335/AI1335)</f>
      </c>
      <c r="AM1335" s="106" t="str">
        <f>IF(AI1335=0,"",Y1335/AI1335)</f>
      </c>
    </row>
    <row r="1336">
      <c r="A1336" t="s">
        <v>115</v>
      </c>
      <c r="B1336" s="73" t="n">
        <v>2033</v>
      </c>
      <c r="C1336" t="s">
        <v>262</v>
      </c>
      <c r="D1336" t="s">
        <v>266</v>
      </c>
      <c r="E1336" s="74" t="s">
        <v>363</v>
      </c>
      <c r="F1336" s="75" t="s">
        <v>364</v>
      </c>
      <c r="G1336" s="76" t="s">
        <v>263</v>
      </c>
      <c r="H1336" s="77" t="s">
        <v>240</v>
      </c>
      <c r="I1336" s="78" t="s">
        <v>115</v>
      </c>
      <c r="J1336" s="79" t="str">
        <f>IFERROR(INDEX('Cost_Components'!$K$2:$K$28,MATCH(E1336,'Cost_Components'!$A$2:$A$28,0)),"")</f>
      </c>
      <c r="K1336" s="80" t="str">
        <f>IF(OR(L1336="",Z1336="",AA1336="",AB1336=""),"",IF(B1336&lt;AA1336,L1336,IF(B1336&gt;AB1336,Z1336,L1336+(Z1336-L1336)*MIN(MAX((B1336-AA1336+1)/MAX(AB1336-AA1336+1,1),0),1))))</f>
      </c>
      <c r="L1336" s="81" t="str">
        <f>IFERROR(INDEX('Cost_Components'!$S$2:$S$28,MATCH(E1336,'Cost_Components'!$A$2:$A$28,0)),"")</f>
      </c>
      <c r="M1336" s="82" t="str">
        <f>IFERROR(INDEX('Cost_Components'!$L$2:$L$28,MATCH(E1336,'Cost_Components'!$A$2:$A$28,0)),"")</f>
      </c>
      <c r="N1336" s="83" t="str">
        <f>IFERROR(INDEX('Cost_Components'!$P$2:$P$28,MATCH(E1336,'Cost_Components'!$A$2:$A$28,0)),"")</f>
      </c>
      <c r="O1336" s="84" t="str">
        <f>AF1336*J1336</f>
      </c>
      <c r="P1336" s="85" t="str">
        <f>AG1336*J1336</f>
      </c>
      <c r="Q1336" s="86" t="str">
        <f>P1336*L1336*M1336*N1336</f>
      </c>
      <c r="R1336" s="87" t="str">
        <f>O1336*K1336*M1336*N1336</f>
      </c>
      <c r="S1336" s="88" t="str">
        <f>R1336-Q1336</f>
      </c>
      <c r="T1336" s="34" t="str">
        <f>IFERROR(INDEX('Cost_Components'!$R$2:$R$28,MATCH(E1336,'Cost_Components'!$A$2:$A$28,0)),"")</f>
      </c>
      <c r="U1336" s="89" t="str">
        <f>IFERROR(INDEX('Cost_Components'!$Q$2:$Q$28,MATCH(E1336,'Cost_Components'!$A$2:$A$28,0)),"")</f>
      </c>
      <c r="V1336" s="90" t="str">
        <f>1/(1+'Calculation_Assumptions'!$B$5)^(B1336-'Calculation_Assumptions'!$B$2)</f>
      </c>
      <c r="W1336" s="91" t="str">
        <f>Q1336*V1336</f>
      </c>
      <c r="X1336" s="92" t="str">
        <f>R1336*V1336</f>
      </c>
      <c r="Y1336" s="93" t="str">
        <f>S1336*V1336</f>
      </c>
      <c r="Z1336" s="94" t="str">
        <f>IFERROR(INDEX('Cost_Components'!$T$2:$T$28,MATCH(E1336,'Cost_Components'!$A$2:$A$28,0)),"")</f>
      </c>
      <c r="AA1336" s="95" t="str">
        <f>IFERROR(INDEX('Cost_Components'!$U$2:$U$28,MATCH(E1336,'Cost_Components'!$A$2:$A$28,0)),"")</f>
      </c>
      <c r="AB1336" s="96" t="str">
        <f>IFERROR(INDEX('Cost_Components'!$V$2:$V$28,MATCH(E1336,'Cost_Components'!$A$2:$A$28,0)),"")</f>
      </c>
      <c r="AC1336" s="97" t="str">
        <f>IFERROR(INDEX('Cost_Components'!$M$2:$M$28,MATCH(E1336,'Cost_Components'!$A$2:$A$28,0)),"")</f>
      </c>
      <c r="AD1336" s="98" t="str">
        <f>IFERROR(INDEX('Cost_Components'!$N$2:$N$28,MATCH(E1336,'Cost_Components'!$A$2:$A$28,0)),"")</f>
      </c>
      <c r="AE1336" s="34" t="str">
        <f>IFERROR(INDEX('Cost_Components'!$O$2:$O$28,MATCH(E1336,'Cost_Components'!$A$2:$A$28,0)),"")</f>
      </c>
      <c r="AF1336" s="99" t="n">
        <v>172594694.040452</v>
      </c>
      <c r="AG1336" s="100" t="n">
        <v>172461509.841257</v>
      </c>
      <c r="AH1336" s="101" t="str">
        <f>IF(H1336="shared-count-once",COUNTIFS($A$2:$A$1405,A1336,$B$2:$B$1405,B1336,$E$2:$E$1405,E1336),1)</f>
      </c>
      <c r="AI1336" s="102" t="n">
        <v>303644277.16916</v>
      </c>
      <c r="AJ1336" s="103" t="str">
        <f>IF(AI1336=0,"",Q1336/AI1336)</f>
      </c>
      <c r="AK1336" s="104" t="str">
        <f>IF(AI1336=0,"",R1336/AI1336)</f>
      </c>
      <c r="AL1336" s="105" t="str">
        <f>IF(AI1336=0,"",S1336/AI1336)</f>
      </c>
      <c r="AM1336" s="106" t="str">
        <f>IF(AI1336=0,"",Y1336/AI1336)</f>
      </c>
    </row>
    <row r="1337">
      <c r="A1337" t="s">
        <v>115</v>
      </c>
      <c r="B1337" s="73" t="n">
        <v>2034</v>
      </c>
      <c r="C1337" t="s">
        <v>262</v>
      </c>
      <c r="D1337" t="s">
        <v>266</v>
      </c>
      <c r="E1337" s="74" t="s">
        <v>363</v>
      </c>
      <c r="F1337" s="75" t="s">
        <v>364</v>
      </c>
      <c r="G1337" s="76" t="s">
        <v>263</v>
      </c>
      <c r="H1337" s="77" t="s">
        <v>240</v>
      </c>
      <c r="I1337" s="78" t="s">
        <v>115</v>
      </c>
      <c r="J1337" s="79" t="str">
        <f>IFERROR(INDEX('Cost_Components'!$K$2:$K$28,MATCH(E1337,'Cost_Components'!$A$2:$A$28,0)),"")</f>
      </c>
      <c r="K1337" s="80" t="str">
        <f>IF(OR(L1337="",Z1337="",AA1337="",AB1337=""),"",IF(B1337&lt;AA1337,L1337,IF(B1337&gt;AB1337,Z1337,L1337+(Z1337-L1337)*MIN(MAX((B1337-AA1337+1)/MAX(AB1337-AA1337+1,1),0),1))))</f>
      </c>
      <c r="L1337" s="81" t="str">
        <f>IFERROR(INDEX('Cost_Components'!$S$2:$S$28,MATCH(E1337,'Cost_Components'!$A$2:$A$28,0)),"")</f>
      </c>
      <c r="M1337" s="82" t="str">
        <f>IFERROR(INDEX('Cost_Components'!$L$2:$L$28,MATCH(E1337,'Cost_Components'!$A$2:$A$28,0)),"")</f>
      </c>
      <c r="N1337" s="83" t="str">
        <f>IFERROR(INDEX('Cost_Components'!$P$2:$P$28,MATCH(E1337,'Cost_Components'!$A$2:$A$28,0)),"")</f>
      </c>
      <c r="O1337" s="84" t="str">
        <f>AF1337*J1337</f>
      </c>
      <c r="P1337" s="85" t="str">
        <f>AG1337*J1337</f>
      </c>
      <c r="Q1337" s="86" t="str">
        <f>P1337*L1337*M1337*N1337</f>
      </c>
      <c r="R1337" s="87" t="str">
        <f>O1337*K1337*M1337*N1337</f>
      </c>
      <c r="S1337" s="88" t="str">
        <f>R1337-Q1337</f>
      </c>
      <c r="T1337" s="34" t="str">
        <f>IFERROR(INDEX('Cost_Components'!$R$2:$R$28,MATCH(E1337,'Cost_Components'!$A$2:$A$28,0)),"")</f>
      </c>
      <c r="U1337" s="89" t="str">
        <f>IFERROR(INDEX('Cost_Components'!$Q$2:$Q$28,MATCH(E1337,'Cost_Components'!$A$2:$A$28,0)),"")</f>
      </c>
      <c r="V1337" s="90" t="str">
        <f>1/(1+'Calculation_Assumptions'!$B$5)^(B1337-'Calculation_Assumptions'!$B$2)</f>
      </c>
      <c r="W1337" s="91" t="str">
        <f>Q1337*V1337</f>
      </c>
      <c r="X1337" s="92" t="str">
        <f>R1337*V1337</f>
      </c>
      <c r="Y1337" s="93" t="str">
        <f>S1337*V1337</f>
      </c>
      <c r="Z1337" s="94" t="str">
        <f>IFERROR(INDEX('Cost_Components'!$T$2:$T$28,MATCH(E1337,'Cost_Components'!$A$2:$A$28,0)),"")</f>
      </c>
      <c r="AA1337" s="95" t="str">
        <f>IFERROR(INDEX('Cost_Components'!$U$2:$U$28,MATCH(E1337,'Cost_Components'!$A$2:$A$28,0)),"")</f>
      </c>
      <c r="AB1337" s="96" t="str">
        <f>IFERROR(INDEX('Cost_Components'!$V$2:$V$28,MATCH(E1337,'Cost_Components'!$A$2:$A$28,0)),"")</f>
      </c>
      <c r="AC1337" s="97" t="str">
        <f>IFERROR(INDEX('Cost_Components'!$M$2:$M$28,MATCH(E1337,'Cost_Components'!$A$2:$A$28,0)),"")</f>
      </c>
      <c r="AD1337" s="98" t="str">
        <f>IFERROR(INDEX('Cost_Components'!$N$2:$N$28,MATCH(E1337,'Cost_Components'!$A$2:$A$28,0)),"")</f>
      </c>
      <c r="AE1337" s="34" t="str">
        <f>IFERROR(INDEX('Cost_Components'!$O$2:$O$28,MATCH(E1337,'Cost_Components'!$A$2:$A$28,0)),"")</f>
      </c>
      <c r="AF1337" s="99" t="n">
        <v>174668779.678156</v>
      </c>
      <c r="AG1337" s="100" t="n">
        <v>174461686.278167</v>
      </c>
      <c r="AH1337" s="101" t="str">
        <f>IF(H1337="shared-count-once",COUNTIFS($A$2:$A$1405,A1337,$B$2:$B$1405,B1337,$E$2:$E$1405,E1337),1)</f>
      </c>
      <c r="AI1337" s="102" t="n">
        <v>305332541.184984</v>
      </c>
      <c r="AJ1337" s="103" t="str">
        <f>IF(AI1337=0,"",Q1337/AI1337)</f>
      </c>
      <c r="AK1337" s="104" t="str">
        <f>IF(AI1337=0,"",R1337/AI1337)</f>
      </c>
      <c r="AL1337" s="105" t="str">
        <f>IF(AI1337=0,"",S1337/AI1337)</f>
      </c>
      <c r="AM1337" s="106" t="str">
        <f>IF(AI1337=0,"",Y1337/AI1337)</f>
      </c>
    </row>
    <row r="1338">
      <c r="A1338" t="s">
        <v>115</v>
      </c>
      <c r="B1338" s="73" t="n">
        <v>2035</v>
      </c>
      <c r="C1338" t="s">
        <v>262</v>
      </c>
      <c r="D1338" t="s">
        <v>266</v>
      </c>
      <c r="E1338" s="74" t="s">
        <v>363</v>
      </c>
      <c r="F1338" s="75" t="s">
        <v>364</v>
      </c>
      <c r="G1338" s="76" t="s">
        <v>263</v>
      </c>
      <c r="H1338" s="77" t="s">
        <v>240</v>
      </c>
      <c r="I1338" s="78" t="s">
        <v>115</v>
      </c>
      <c r="J1338" s="79" t="str">
        <f>IFERROR(INDEX('Cost_Components'!$K$2:$K$28,MATCH(E1338,'Cost_Components'!$A$2:$A$28,0)),"")</f>
      </c>
      <c r="K1338" s="80" t="str">
        <f>IF(OR(L1338="",Z1338="",AA1338="",AB1338=""),"",IF(B1338&lt;AA1338,L1338,IF(B1338&gt;AB1338,Z1338,L1338+(Z1338-L1338)*MIN(MAX((B1338-AA1338+1)/MAX(AB1338-AA1338+1,1),0),1))))</f>
      </c>
      <c r="L1338" s="81" t="str">
        <f>IFERROR(INDEX('Cost_Components'!$S$2:$S$28,MATCH(E1338,'Cost_Components'!$A$2:$A$28,0)),"")</f>
      </c>
      <c r="M1338" s="82" t="str">
        <f>IFERROR(INDEX('Cost_Components'!$L$2:$L$28,MATCH(E1338,'Cost_Components'!$A$2:$A$28,0)),"")</f>
      </c>
      <c r="N1338" s="83" t="str">
        <f>IFERROR(INDEX('Cost_Components'!$P$2:$P$28,MATCH(E1338,'Cost_Components'!$A$2:$A$28,0)),"")</f>
      </c>
      <c r="O1338" s="84" t="str">
        <f>AF1338*J1338</f>
      </c>
      <c r="P1338" s="85" t="str">
        <f>AG1338*J1338</f>
      </c>
      <c r="Q1338" s="86" t="str">
        <f>P1338*L1338*M1338*N1338</f>
      </c>
      <c r="R1338" s="87" t="str">
        <f>O1338*K1338*M1338*N1338</f>
      </c>
      <c r="S1338" s="88" t="str">
        <f>R1338-Q1338</f>
      </c>
      <c r="T1338" s="34" t="str">
        <f>IFERROR(INDEX('Cost_Components'!$R$2:$R$28,MATCH(E1338,'Cost_Components'!$A$2:$A$28,0)),"")</f>
      </c>
      <c r="U1338" s="89" t="str">
        <f>IFERROR(INDEX('Cost_Components'!$Q$2:$Q$28,MATCH(E1338,'Cost_Components'!$A$2:$A$28,0)),"")</f>
      </c>
      <c r="V1338" s="90" t="str">
        <f>1/(1+'Calculation_Assumptions'!$B$5)^(B1338-'Calculation_Assumptions'!$B$2)</f>
      </c>
      <c r="W1338" s="91" t="str">
        <f>Q1338*V1338</f>
      </c>
      <c r="X1338" s="92" t="str">
        <f>R1338*V1338</f>
      </c>
      <c r="Y1338" s="93" t="str">
        <f>S1338*V1338</f>
      </c>
      <c r="Z1338" s="94" t="str">
        <f>IFERROR(INDEX('Cost_Components'!$T$2:$T$28,MATCH(E1338,'Cost_Components'!$A$2:$A$28,0)),"")</f>
      </c>
      <c r="AA1338" s="95" t="str">
        <f>IFERROR(INDEX('Cost_Components'!$U$2:$U$28,MATCH(E1338,'Cost_Components'!$A$2:$A$28,0)),"")</f>
      </c>
      <c r="AB1338" s="96" t="str">
        <f>IFERROR(INDEX('Cost_Components'!$V$2:$V$28,MATCH(E1338,'Cost_Components'!$A$2:$A$28,0)),"")</f>
      </c>
      <c r="AC1338" s="97" t="str">
        <f>IFERROR(INDEX('Cost_Components'!$M$2:$M$28,MATCH(E1338,'Cost_Components'!$A$2:$A$28,0)),"")</f>
      </c>
      <c r="AD1338" s="98" t="str">
        <f>IFERROR(INDEX('Cost_Components'!$N$2:$N$28,MATCH(E1338,'Cost_Components'!$A$2:$A$28,0)),"")</f>
      </c>
      <c r="AE1338" s="34" t="str">
        <f>IFERROR(INDEX('Cost_Components'!$O$2:$O$28,MATCH(E1338,'Cost_Components'!$A$2:$A$28,0)),"")</f>
      </c>
      <c r="AF1338" s="99" t="n">
        <v>176826584.171162</v>
      </c>
      <c r="AG1338" s="100" t="n">
        <v>176538766.30208</v>
      </c>
      <c r="AH1338" s="101" t="str">
        <f>IF(H1338="shared-count-once",COUNTIFS($A$2:$A$1405,A1338,$B$2:$B$1405,B1338,$E$2:$E$1405,E1338),1)</f>
      </c>
      <c r="AI1338" s="102" t="n">
        <v>306964650.16712</v>
      </c>
      <c r="AJ1338" s="103" t="str">
        <f>IF(AI1338=0,"",Q1338/AI1338)</f>
      </c>
      <c r="AK1338" s="104" t="str">
        <f>IF(AI1338=0,"",R1338/AI1338)</f>
      </c>
      <c r="AL1338" s="105" t="str">
        <f>IF(AI1338=0,"",S1338/AI1338)</f>
      </c>
      <c r="AM1338" s="106" t="str">
        <f>IF(AI1338=0,"",Y1338/AI1338)</f>
      </c>
    </row>
    <row r="1339">
      <c r="A1339" t="s">
        <v>115</v>
      </c>
      <c r="B1339" s="73" t="n">
        <v>2036</v>
      </c>
      <c r="C1339" t="s">
        <v>262</v>
      </c>
      <c r="D1339" t="s">
        <v>266</v>
      </c>
      <c r="E1339" s="74" t="s">
        <v>363</v>
      </c>
      <c r="F1339" s="75" t="s">
        <v>364</v>
      </c>
      <c r="G1339" s="76" t="s">
        <v>263</v>
      </c>
      <c r="H1339" s="77" t="s">
        <v>240</v>
      </c>
      <c r="I1339" s="78" t="s">
        <v>115</v>
      </c>
      <c r="J1339" s="79" t="str">
        <f>IFERROR(INDEX('Cost_Components'!$K$2:$K$28,MATCH(E1339,'Cost_Components'!$A$2:$A$28,0)),"")</f>
      </c>
      <c r="K1339" s="80" t="str">
        <f>IF(OR(L1339="",Z1339="",AA1339="",AB1339=""),"",IF(B1339&lt;AA1339,L1339,IF(B1339&gt;AB1339,Z1339,L1339+(Z1339-L1339)*MIN(MAX((B1339-AA1339+1)/MAX(AB1339-AA1339+1,1),0),1))))</f>
      </c>
      <c r="L1339" s="81" t="str">
        <f>IFERROR(INDEX('Cost_Components'!$S$2:$S$28,MATCH(E1339,'Cost_Components'!$A$2:$A$28,0)),"")</f>
      </c>
      <c r="M1339" s="82" t="str">
        <f>IFERROR(INDEX('Cost_Components'!$L$2:$L$28,MATCH(E1339,'Cost_Components'!$A$2:$A$28,0)),"")</f>
      </c>
      <c r="N1339" s="83" t="str">
        <f>IFERROR(INDEX('Cost_Components'!$P$2:$P$28,MATCH(E1339,'Cost_Components'!$A$2:$A$28,0)),"")</f>
      </c>
      <c r="O1339" s="84" t="str">
        <f>AF1339*J1339</f>
      </c>
      <c r="P1339" s="85" t="str">
        <f>AG1339*J1339</f>
      </c>
      <c r="Q1339" s="86" t="str">
        <f>P1339*L1339*M1339*N1339</f>
      </c>
      <c r="R1339" s="87" t="str">
        <f>O1339*K1339*M1339*N1339</f>
      </c>
      <c r="S1339" s="88" t="str">
        <f>R1339-Q1339</f>
      </c>
      <c r="T1339" s="34" t="str">
        <f>IFERROR(INDEX('Cost_Components'!$R$2:$R$28,MATCH(E1339,'Cost_Components'!$A$2:$A$28,0)),"")</f>
      </c>
      <c r="U1339" s="89" t="str">
        <f>IFERROR(INDEX('Cost_Components'!$Q$2:$Q$28,MATCH(E1339,'Cost_Components'!$A$2:$A$28,0)),"")</f>
      </c>
      <c r="V1339" s="90" t="str">
        <f>1/(1+'Calculation_Assumptions'!$B$5)^(B1339-'Calculation_Assumptions'!$B$2)</f>
      </c>
      <c r="W1339" s="91" t="str">
        <f>Q1339*V1339</f>
      </c>
      <c r="X1339" s="92" t="str">
        <f>R1339*V1339</f>
      </c>
      <c r="Y1339" s="93" t="str">
        <f>S1339*V1339</f>
      </c>
      <c r="Z1339" s="94" t="str">
        <f>IFERROR(INDEX('Cost_Components'!$T$2:$T$28,MATCH(E1339,'Cost_Components'!$A$2:$A$28,0)),"")</f>
      </c>
      <c r="AA1339" s="95" t="str">
        <f>IFERROR(INDEX('Cost_Components'!$U$2:$U$28,MATCH(E1339,'Cost_Components'!$A$2:$A$28,0)),"")</f>
      </c>
      <c r="AB1339" s="96" t="str">
        <f>IFERROR(INDEX('Cost_Components'!$V$2:$V$28,MATCH(E1339,'Cost_Components'!$A$2:$A$28,0)),"")</f>
      </c>
      <c r="AC1339" s="97" t="str">
        <f>IFERROR(INDEX('Cost_Components'!$M$2:$M$28,MATCH(E1339,'Cost_Components'!$A$2:$A$28,0)),"")</f>
      </c>
      <c r="AD1339" s="98" t="str">
        <f>IFERROR(INDEX('Cost_Components'!$N$2:$N$28,MATCH(E1339,'Cost_Components'!$A$2:$A$28,0)),"")</f>
      </c>
      <c r="AE1339" s="34" t="str">
        <f>IFERROR(INDEX('Cost_Components'!$O$2:$O$28,MATCH(E1339,'Cost_Components'!$A$2:$A$28,0)),"")</f>
      </c>
      <c r="AF1339" s="99" t="n">
        <v>178998629.133496</v>
      </c>
      <c r="AG1339" s="100" t="n">
        <v>178623659.570201</v>
      </c>
      <c r="AH1339" s="101" t="str">
        <f>IF(H1339="shared-count-once",COUNTIFS($A$2:$A$1405,A1339,$B$2:$B$1405,B1339,$E$2:$E$1405,E1339),1)</f>
      </c>
      <c r="AI1339" s="102" t="n">
        <v>308542769.756622</v>
      </c>
      <c r="AJ1339" s="103" t="str">
        <f>IF(AI1339=0,"",Q1339/AI1339)</f>
      </c>
      <c r="AK1339" s="104" t="str">
        <f>IF(AI1339=0,"",R1339/AI1339)</f>
      </c>
      <c r="AL1339" s="105" t="str">
        <f>IF(AI1339=0,"",S1339/AI1339)</f>
      </c>
      <c r="AM1339" s="106" t="str">
        <f>IF(AI1339=0,"",Y1339/AI1339)</f>
      </c>
    </row>
    <row r="1340">
      <c r="A1340" t="s">
        <v>115</v>
      </c>
      <c r="B1340" s="73" t="n">
        <v>2037</v>
      </c>
      <c r="C1340" t="s">
        <v>262</v>
      </c>
      <c r="D1340" t="s">
        <v>266</v>
      </c>
      <c r="E1340" s="74" t="s">
        <v>363</v>
      </c>
      <c r="F1340" s="75" t="s">
        <v>364</v>
      </c>
      <c r="G1340" s="76" t="s">
        <v>263</v>
      </c>
      <c r="H1340" s="77" t="s">
        <v>240</v>
      </c>
      <c r="I1340" s="78" t="s">
        <v>115</v>
      </c>
      <c r="J1340" s="79" t="str">
        <f>IFERROR(INDEX('Cost_Components'!$K$2:$K$28,MATCH(E1340,'Cost_Components'!$A$2:$A$28,0)),"")</f>
      </c>
      <c r="K1340" s="80" t="str">
        <f>IF(OR(L1340="",Z1340="",AA1340="",AB1340=""),"",IF(B1340&lt;AA1340,L1340,IF(B1340&gt;AB1340,Z1340,L1340+(Z1340-L1340)*MIN(MAX((B1340-AA1340+1)/MAX(AB1340-AA1340+1,1),0),1))))</f>
      </c>
      <c r="L1340" s="81" t="str">
        <f>IFERROR(INDEX('Cost_Components'!$S$2:$S$28,MATCH(E1340,'Cost_Components'!$A$2:$A$28,0)),"")</f>
      </c>
      <c r="M1340" s="82" t="str">
        <f>IFERROR(INDEX('Cost_Components'!$L$2:$L$28,MATCH(E1340,'Cost_Components'!$A$2:$A$28,0)),"")</f>
      </c>
      <c r="N1340" s="83" t="str">
        <f>IFERROR(INDEX('Cost_Components'!$P$2:$P$28,MATCH(E1340,'Cost_Components'!$A$2:$A$28,0)),"")</f>
      </c>
      <c r="O1340" s="84" t="str">
        <f>AF1340*J1340</f>
      </c>
      <c r="P1340" s="85" t="str">
        <f>AG1340*J1340</f>
      </c>
      <c r="Q1340" s="86" t="str">
        <f>P1340*L1340*M1340*N1340</f>
      </c>
      <c r="R1340" s="87" t="str">
        <f>O1340*K1340*M1340*N1340</f>
      </c>
      <c r="S1340" s="88" t="str">
        <f>R1340-Q1340</f>
      </c>
      <c r="T1340" s="34" t="str">
        <f>IFERROR(INDEX('Cost_Components'!$R$2:$R$28,MATCH(E1340,'Cost_Components'!$A$2:$A$28,0)),"")</f>
      </c>
      <c r="U1340" s="89" t="str">
        <f>IFERROR(INDEX('Cost_Components'!$Q$2:$Q$28,MATCH(E1340,'Cost_Components'!$A$2:$A$28,0)),"")</f>
      </c>
      <c r="V1340" s="90" t="str">
        <f>1/(1+'Calculation_Assumptions'!$B$5)^(B1340-'Calculation_Assumptions'!$B$2)</f>
      </c>
      <c r="W1340" s="91" t="str">
        <f>Q1340*V1340</f>
      </c>
      <c r="X1340" s="92" t="str">
        <f>R1340*V1340</f>
      </c>
      <c r="Y1340" s="93" t="str">
        <f>S1340*V1340</f>
      </c>
      <c r="Z1340" s="94" t="str">
        <f>IFERROR(INDEX('Cost_Components'!$T$2:$T$28,MATCH(E1340,'Cost_Components'!$A$2:$A$28,0)),"")</f>
      </c>
      <c r="AA1340" s="95" t="str">
        <f>IFERROR(INDEX('Cost_Components'!$U$2:$U$28,MATCH(E1340,'Cost_Components'!$A$2:$A$28,0)),"")</f>
      </c>
      <c r="AB1340" s="96" t="str">
        <f>IFERROR(INDEX('Cost_Components'!$V$2:$V$28,MATCH(E1340,'Cost_Components'!$A$2:$A$28,0)),"")</f>
      </c>
      <c r="AC1340" s="97" t="str">
        <f>IFERROR(INDEX('Cost_Components'!$M$2:$M$28,MATCH(E1340,'Cost_Components'!$A$2:$A$28,0)),"")</f>
      </c>
      <c r="AD1340" s="98" t="str">
        <f>IFERROR(INDEX('Cost_Components'!$N$2:$N$28,MATCH(E1340,'Cost_Components'!$A$2:$A$28,0)),"")</f>
      </c>
      <c r="AE1340" s="34" t="str">
        <f>IFERROR(INDEX('Cost_Components'!$O$2:$O$28,MATCH(E1340,'Cost_Components'!$A$2:$A$28,0)),"")</f>
      </c>
      <c r="AF1340" s="99" t="n">
        <v>181206730.992024</v>
      </c>
      <c r="AG1340" s="100" t="n">
        <v>180737927.453992</v>
      </c>
      <c r="AH1340" s="101" t="str">
        <f>IF(H1340="shared-count-once",COUNTIFS($A$2:$A$1405,A1340,$B$2:$B$1405,B1340,$E$2:$E$1405,E1340),1)</f>
      </c>
      <c r="AI1340" s="102" t="n">
        <v>310068287.63643</v>
      </c>
      <c r="AJ1340" s="103" t="str">
        <f>IF(AI1340=0,"",Q1340/AI1340)</f>
      </c>
      <c r="AK1340" s="104" t="str">
        <f>IF(AI1340=0,"",R1340/AI1340)</f>
      </c>
      <c r="AL1340" s="105" t="str">
        <f>IF(AI1340=0,"",S1340/AI1340)</f>
      </c>
      <c r="AM1340" s="106" t="str">
        <f>IF(AI1340=0,"",Y1340/AI1340)</f>
      </c>
    </row>
    <row r="1341">
      <c r="A1341" t="s">
        <v>115</v>
      </c>
      <c r="B1341" s="73" t="n">
        <v>2038</v>
      </c>
      <c r="C1341" t="s">
        <v>262</v>
      </c>
      <c r="D1341" t="s">
        <v>266</v>
      </c>
      <c r="E1341" s="74" t="s">
        <v>363</v>
      </c>
      <c r="F1341" s="75" t="s">
        <v>364</v>
      </c>
      <c r="G1341" s="76" t="s">
        <v>263</v>
      </c>
      <c r="H1341" s="77" t="s">
        <v>240</v>
      </c>
      <c r="I1341" s="78" t="s">
        <v>115</v>
      </c>
      <c r="J1341" s="79" t="str">
        <f>IFERROR(INDEX('Cost_Components'!$K$2:$K$28,MATCH(E1341,'Cost_Components'!$A$2:$A$28,0)),"")</f>
      </c>
      <c r="K1341" s="80" t="str">
        <f>IF(OR(L1341="",Z1341="",AA1341="",AB1341=""),"",IF(B1341&lt;AA1341,L1341,IF(B1341&gt;AB1341,Z1341,L1341+(Z1341-L1341)*MIN(MAX((B1341-AA1341+1)/MAX(AB1341-AA1341+1,1),0),1))))</f>
      </c>
      <c r="L1341" s="81" t="str">
        <f>IFERROR(INDEX('Cost_Components'!$S$2:$S$28,MATCH(E1341,'Cost_Components'!$A$2:$A$28,0)),"")</f>
      </c>
      <c r="M1341" s="82" t="str">
        <f>IFERROR(INDEX('Cost_Components'!$L$2:$L$28,MATCH(E1341,'Cost_Components'!$A$2:$A$28,0)),"")</f>
      </c>
      <c r="N1341" s="83" t="str">
        <f>IFERROR(INDEX('Cost_Components'!$P$2:$P$28,MATCH(E1341,'Cost_Components'!$A$2:$A$28,0)),"")</f>
      </c>
      <c r="O1341" s="84" t="str">
        <f>AF1341*J1341</f>
      </c>
      <c r="P1341" s="85" t="str">
        <f>AG1341*J1341</f>
      </c>
      <c r="Q1341" s="86" t="str">
        <f>P1341*L1341*M1341*N1341</f>
      </c>
      <c r="R1341" s="87" t="str">
        <f>O1341*K1341*M1341*N1341</f>
      </c>
      <c r="S1341" s="88" t="str">
        <f>R1341-Q1341</f>
      </c>
      <c r="T1341" s="34" t="str">
        <f>IFERROR(INDEX('Cost_Components'!$R$2:$R$28,MATCH(E1341,'Cost_Components'!$A$2:$A$28,0)),"")</f>
      </c>
      <c r="U1341" s="89" t="str">
        <f>IFERROR(INDEX('Cost_Components'!$Q$2:$Q$28,MATCH(E1341,'Cost_Components'!$A$2:$A$28,0)),"")</f>
      </c>
      <c r="V1341" s="90" t="str">
        <f>1/(1+'Calculation_Assumptions'!$B$5)^(B1341-'Calculation_Assumptions'!$B$2)</f>
      </c>
      <c r="W1341" s="91" t="str">
        <f>Q1341*V1341</f>
      </c>
      <c r="X1341" s="92" t="str">
        <f>R1341*V1341</f>
      </c>
      <c r="Y1341" s="93" t="str">
        <f>S1341*V1341</f>
      </c>
      <c r="Z1341" s="94" t="str">
        <f>IFERROR(INDEX('Cost_Components'!$T$2:$T$28,MATCH(E1341,'Cost_Components'!$A$2:$A$28,0)),"")</f>
      </c>
      <c r="AA1341" s="95" t="str">
        <f>IFERROR(INDEX('Cost_Components'!$U$2:$U$28,MATCH(E1341,'Cost_Components'!$A$2:$A$28,0)),"")</f>
      </c>
      <c r="AB1341" s="96" t="str">
        <f>IFERROR(INDEX('Cost_Components'!$V$2:$V$28,MATCH(E1341,'Cost_Components'!$A$2:$A$28,0)),"")</f>
      </c>
      <c r="AC1341" s="97" t="str">
        <f>IFERROR(INDEX('Cost_Components'!$M$2:$M$28,MATCH(E1341,'Cost_Components'!$A$2:$A$28,0)),"")</f>
      </c>
      <c r="AD1341" s="98" t="str">
        <f>IFERROR(INDEX('Cost_Components'!$N$2:$N$28,MATCH(E1341,'Cost_Components'!$A$2:$A$28,0)),"")</f>
      </c>
      <c r="AE1341" s="34" t="str">
        <f>IFERROR(INDEX('Cost_Components'!$O$2:$O$28,MATCH(E1341,'Cost_Components'!$A$2:$A$28,0)),"")</f>
      </c>
      <c r="AF1341" s="99" t="n">
        <v>183340446.626795</v>
      </c>
      <c r="AG1341" s="100" t="n">
        <v>182803771.129387</v>
      </c>
      <c r="AH1341" s="101" t="str">
        <f>IF(H1341="shared-count-once",COUNTIFS($A$2:$A$1405,A1341,$B$2:$B$1405,B1341,$E$2:$E$1405,E1341),1)</f>
      </c>
      <c r="AI1341" s="102" t="n">
        <v>311532999.13163</v>
      </c>
      <c r="AJ1341" s="103" t="str">
        <f>IF(AI1341=0,"",Q1341/AI1341)</f>
      </c>
      <c r="AK1341" s="104" t="str">
        <f>IF(AI1341=0,"",R1341/AI1341)</f>
      </c>
      <c r="AL1341" s="105" t="str">
        <f>IF(AI1341=0,"",S1341/AI1341)</f>
      </c>
      <c r="AM1341" s="106" t="str">
        <f>IF(AI1341=0,"",Y1341/AI1341)</f>
      </c>
    </row>
    <row r="1342">
      <c r="A1342" t="s">
        <v>115</v>
      </c>
      <c r="B1342" s="73" t="n">
        <v>2039</v>
      </c>
      <c r="C1342" t="s">
        <v>262</v>
      </c>
      <c r="D1342" t="s">
        <v>266</v>
      </c>
      <c r="E1342" s="74" t="s">
        <v>363</v>
      </c>
      <c r="F1342" s="75" t="s">
        <v>364</v>
      </c>
      <c r="G1342" s="76" t="s">
        <v>263</v>
      </c>
      <c r="H1342" s="77" t="s">
        <v>240</v>
      </c>
      <c r="I1342" s="78" t="s">
        <v>115</v>
      </c>
      <c r="J1342" s="79" t="str">
        <f>IFERROR(INDEX('Cost_Components'!$K$2:$K$28,MATCH(E1342,'Cost_Components'!$A$2:$A$28,0)),"")</f>
      </c>
      <c r="K1342" s="80" t="str">
        <f>IF(OR(L1342="",Z1342="",AA1342="",AB1342=""),"",IF(B1342&lt;AA1342,L1342,IF(B1342&gt;AB1342,Z1342,L1342+(Z1342-L1342)*MIN(MAX((B1342-AA1342+1)/MAX(AB1342-AA1342+1,1),0),1))))</f>
      </c>
      <c r="L1342" s="81" t="str">
        <f>IFERROR(INDEX('Cost_Components'!$S$2:$S$28,MATCH(E1342,'Cost_Components'!$A$2:$A$28,0)),"")</f>
      </c>
      <c r="M1342" s="82" t="str">
        <f>IFERROR(INDEX('Cost_Components'!$L$2:$L$28,MATCH(E1342,'Cost_Components'!$A$2:$A$28,0)),"")</f>
      </c>
      <c r="N1342" s="83" t="str">
        <f>IFERROR(INDEX('Cost_Components'!$P$2:$P$28,MATCH(E1342,'Cost_Components'!$A$2:$A$28,0)),"")</f>
      </c>
      <c r="O1342" s="84" t="str">
        <f>AF1342*J1342</f>
      </c>
      <c r="P1342" s="85" t="str">
        <f>AG1342*J1342</f>
      </c>
      <c r="Q1342" s="86" t="str">
        <f>P1342*L1342*M1342*N1342</f>
      </c>
      <c r="R1342" s="87" t="str">
        <f>O1342*K1342*M1342*N1342</f>
      </c>
      <c r="S1342" s="88" t="str">
        <f>R1342-Q1342</f>
      </c>
      <c r="T1342" s="34" t="str">
        <f>IFERROR(INDEX('Cost_Components'!$R$2:$R$28,MATCH(E1342,'Cost_Components'!$A$2:$A$28,0)),"")</f>
      </c>
      <c r="U1342" s="89" t="str">
        <f>IFERROR(INDEX('Cost_Components'!$Q$2:$Q$28,MATCH(E1342,'Cost_Components'!$A$2:$A$28,0)),"")</f>
      </c>
      <c r="V1342" s="90" t="str">
        <f>1/(1+'Calculation_Assumptions'!$B$5)^(B1342-'Calculation_Assumptions'!$B$2)</f>
      </c>
      <c r="W1342" s="91" t="str">
        <f>Q1342*V1342</f>
      </c>
      <c r="X1342" s="92" t="str">
        <f>R1342*V1342</f>
      </c>
      <c r="Y1342" s="93" t="str">
        <f>S1342*V1342</f>
      </c>
      <c r="Z1342" s="94" t="str">
        <f>IFERROR(INDEX('Cost_Components'!$T$2:$T$28,MATCH(E1342,'Cost_Components'!$A$2:$A$28,0)),"")</f>
      </c>
      <c r="AA1342" s="95" t="str">
        <f>IFERROR(INDEX('Cost_Components'!$U$2:$U$28,MATCH(E1342,'Cost_Components'!$A$2:$A$28,0)),"")</f>
      </c>
      <c r="AB1342" s="96" t="str">
        <f>IFERROR(INDEX('Cost_Components'!$V$2:$V$28,MATCH(E1342,'Cost_Components'!$A$2:$A$28,0)),"")</f>
      </c>
      <c r="AC1342" s="97" t="str">
        <f>IFERROR(INDEX('Cost_Components'!$M$2:$M$28,MATCH(E1342,'Cost_Components'!$A$2:$A$28,0)),"")</f>
      </c>
      <c r="AD1342" s="98" t="str">
        <f>IFERROR(INDEX('Cost_Components'!$N$2:$N$28,MATCH(E1342,'Cost_Components'!$A$2:$A$28,0)),"")</f>
      </c>
      <c r="AE1342" s="34" t="str">
        <f>IFERROR(INDEX('Cost_Components'!$O$2:$O$28,MATCH(E1342,'Cost_Components'!$A$2:$A$28,0)),"")</f>
      </c>
      <c r="AF1342" s="99" t="n">
        <v>185469316.047479</v>
      </c>
      <c r="AG1342" s="100" t="n">
        <v>184832385.454252</v>
      </c>
      <c r="AH1342" s="101" t="str">
        <f>IF(H1342="shared-count-once",COUNTIFS($A$2:$A$1405,A1342,$B$2:$B$1405,B1342,$E$2:$E$1405,E1342),1)</f>
      </c>
      <c r="AI1342" s="102" t="n">
        <v>312936391.858479</v>
      </c>
      <c r="AJ1342" s="103" t="str">
        <f>IF(AI1342=0,"",Q1342/AI1342)</f>
      </c>
      <c r="AK1342" s="104" t="str">
        <f>IF(AI1342=0,"",R1342/AI1342)</f>
      </c>
      <c r="AL1342" s="105" t="str">
        <f>IF(AI1342=0,"",S1342/AI1342)</f>
      </c>
      <c r="AM1342" s="106" t="str">
        <f>IF(AI1342=0,"",Y1342/AI1342)</f>
      </c>
    </row>
    <row r="1343">
      <c r="A1343" t="s">
        <v>115</v>
      </c>
      <c r="B1343" s="73" t="n">
        <v>2040</v>
      </c>
      <c r="C1343" t="s">
        <v>262</v>
      </c>
      <c r="D1343" t="s">
        <v>266</v>
      </c>
      <c r="E1343" s="74" t="s">
        <v>363</v>
      </c>
      <c r="F1343" s="75" t="s">
        <v>364</v>
      </c>
      <c r="G1343" s="76" t="s">
        <v>263</v>
      </c>
      <c r="H1343" s="77" t="s">
        <v>240</v>
      </c>
      <c r="I1343" s="78" t="s">
        <v>115</v>
      </c>
      <c r="J1343" s="79" t="str">
        <f>IFERROR(INDEX('Cost_Components'!$K$2:$K$28,MATCH(E1343,'Cost_Components'!$A$2:$A$28,0)),"")</f>
      </c>
      <c r="K1343" s="80" t="str">
        <f>IF(OR(L1343="",Z1343="",AA1343="",AB1343=""),"",IF(B1343&lt;AA1343,L1343,IF(B1343&gt;AB1343,Z1343,L1343+(Z1343-L1343)*MIN(MAX((B1343-AA1343+1)/MAX(AB1343-AA1343+1,1),0),1))))</f>
      </c>
      <c r="L1343" s="81" t="str">
        <f>IFERROR(INDEX('Cost_Components'!$S$2:$S$28,MATCH(E1343,'Cost_Components'!$A$2:$A$28,0)),"")</f>
      </c>
      <c r="M1343" s="82" t="str">
        <f>IFERROR(INDEX('Cost_Components'!$L$2:$L$28,MATCH(E1343,'Cost_Components'!$A$2:$A$28,0)),"")</f>
      </c>
      <c r="N1343" s="83" t="str">
        <f>IFERROR(INDEX('Cost_Components'!$P$2:$P$28,MATCH(E1343,'Cost_Components'!$A$2:$A$28,0)),"")</f>
      </c>
      <c r="O1343" s="84" t="str">
        <f>AF1343*J1343</f>
      </c>
      <c r="P1343" s="85" t="str">
        <f>AG1343*J1343</f>
      </c>
      <c r="Q1343" s="86" t="str">
        <f>P1343*L1343*M1343*N1343</f>
      </c>
      <c r="R1343" s="87" t="str">
        <f>O1343*K1343*M1343*N1343</f>
      </c>
      <c r="S1343" s="88" t="str">
        <f>R1343-Q1343</f>
      </c>
      <c r="T1343" s="34" t="str">
        <f>IFERROR(INDEX('Cost_Components'!$R$2:$R$28,MATCH(E1343,'Cost_Components'!$A$2:$A$28,0)),"")</f>
      </c>
      <c r="U1343" s="89" t="str">
        <f>IFERROR(INDEX('Cost_Components'!$Q$2:$Q$28,MATCH(E1343,'Cost_Components'!$A$2:$A$28,0)),"")</f>
      </c>
      <c r="V1343" s="90" t="str">
        <f>1/(1+'Calculation_Assumptions'!$B$5)^(B1343-'Calculation_Assumptions'!$B$2)</f>
      </c>
      <c r="W1343" s="91" t="str">
        <f>Q1343*V1343</f>
      </c>
      <c r="X1343" s="92" t="str">
        <f>R1343*V1343</f>
      </c>
      <c r="Y1343" s="93" t="str">
        <f>S1343*V1343</f>
      </c>
      <c r="Z1343" s="94" t="str">
        <f>IFERROR(INDEX('Cost_Components'!$T$2:$T$28,MATCH(E1343,'Cost_Components'!$A$2:$A$28,0)),"")</f>
      </c>
      <c r="AA1343" s="95" t="str">
        <f>IFERROR(INDEX('Cost_Components'!$U$2:$U$28,MATCH(E1343,'Cost_Components'!$A$2:$A$28,0)),"")</f>
      </c>
      <c r="AB1343" s="96" t="str">
        <f>IFERROR(INDEX('Cost_Components'!$V$2:$V$28,MATCH(E1343,'Cost_Components'!$A$2:$A$28,0)),"")</f>
      </c>
      <c r="AC1343" s="97" t="str">
        <f>IFERROR(INDEX('Cost_Components'!$M$2:$M$28,MATCH(E1343,'Cost_Components'!$A$2:$A$28,0)),"")</f>
      </c>
      <c r="AD1343" s="98" t="str">
        <f>IFERROR(INDEX('Cost_Components'!$N$2:$N$28,MATCH(E1343,'Cost_Components'!$A$2:$A$28,0)),"")</f>
      </c>
      <c r="AE1343" s="34" t="str">
        <f>IFERROR(INDEX('Cost_Components'!$O$2:$O$28,MATCH(E1343,'Cost_Components'!$A$2:$A$28,0)),"")</f>
      </c>
      <c r="AF1343" s="99" t="n">
        <v>187619713.246315</v>
      </c>
      <c r="AG1343" s="100" t="n">
        <v>186873471.103366</v>
      </c>
      <c r="AH1343" s="101" t="str">
        <f>IF(H1343="shared-count-once",COUNTIFS($A$2:$A$1405,A1343,$B$2:$B$1405,B1343,$E$2:$E$1405,E1343),1)</f>
      </c>
      <c r="AI1343" s="102" t="n">
        <v>314265537.410829</v>
      </c>
      <c r="AJ1343" s="103" t="str">
        <f>IF(AI1343=0,"",Q1343/AI1343)</f>
      </c>
      <c r="AK1343" s="104" t="str">
        <f>IF(AI1343=0,"",R1343/AI1343)</f>
      </c>
      <c r="AL1343" s="105" t="str">
        <f>IF(AI1343=0,"",S1343/AI1343)</f>
      </c>
      <c r="AM1343" s="106" t="str">
        <f>IF(AI1343=0,"",Y1343/AI1343)</f>
      </c>
    </row>
    <row r="1344">
      <c r="A1344" t="s">
        <v>115</v>
      </c>
      <c r="B1344" s="73" t="n">
        <v>2041</v>
      </c>
      <c r="C1344" t="s">
        <v>262</v>
      </c>
      <c r="D1344" t="s">
        <v>266</v>
      </c>
      <c r="E1344" s="74" t="s">
        <v>363</v>
      </c>
      <c r="F1344" s="75" t="s">
        <v>364</v>
      </c>
      <c r="G1344" s="76" t="s">
        <v>263</v>
      </c>
      <c r="H1344" s="77" t="s">
        <v>240</v>
      </c>
      <c r="I1344" s="78" t="s">
        <v>115</v>
      </c>
      <c r="J1344" s="79" t="str">
        <f>IFERROR(INDEX('Cost_Components'!$K$2:$K$28,MATCH(E1344,'Cost_Components'!$A$2:$A$28,0)),"")</f>
      </c>
      <c r="K1344" s="80" t="str">
        <f>IF(OR(L1344="",Z1344="",AA1344="",AB1344=""),"",IF(B1344&lt;AA1344,L1344,IF(B1344&gt;AB1344,Z1344,L1344+(Z1344-L1344)*MIN(MAX((B1344-AA1344+1)/MAX(AB1344-AA1344+1,1),0),1))))</f>
      </c>
      <c r="L1344" s="81" t="str">
        <f>IFERROR(INDEX('Cost_Components'!$S$2:$S$28,MATCH(E1344,'Cost_Components'!$A$2:$A$28,0)),"")</f>
      </c>
      <c r="M1344" s="82" t="str">
        <f>IFERROR(INDEX('Cost_Components'!$L$2:$L$28,MATCH(E1344,'Cost_Components'!$A$2:$A$28,0)),"")</f>
      </c>
      <c r="N1344" s="83" t="str">
        <f>IFERROR(INDEX('Cost_Components'!$P$2:$P$28,MATCH(E1344,'Cost_Components'!$A$2:$A$28,0)),"")</f>
      </c>
      <c r="O1344" s="84" t="str">
        <f>AF1344*J1344</f>
      </c>
      <c r="P1344" s="85" t="str">
        <f>AG1344*J1344</f>
      </c>
      <c r="Q1344" s="86" t="str">
        <f>P1344*L1344*M1344*N1344</f>
      </c>
      <c r="R1344" s="87" t="str">
        <f>O1344*K1344*M1344*N1344</f>
      </c>
      <c r="S1344" s="88" t="str">
        <f>R1344-Q1344</f>
      </c>
      <c r="T1344" s="34" t="str">
        <f>IFERROR(INDEX('Cost_Components'!$R$2:$R$28,MATCH(E1344,'Cost_Components'!$A$2:$A$28,0)),"")</f>
      </c>
      <c r="U1344" s="89" t="str">
        <f>IFERROR(INDEX('Cost_Components'!$Q$2:$Q$28,MATCH(E1344,'Cost_Components'!$A$2:$A$28,0)),"")</f>
      </c>
      <c r="V1344" s="90" t="str">
        <f>1/(1+'Calculation_Assumptions'!$B$5)^(B1344-'Calculation_Assumptions'!$B$2)</f>
      </c>
      <c r="W1344" s="91" t="str">
        <f>Q1344*V1344</f>
      </c>
      <c r="X1344" s="92" t="str">
        <f>R1344*V1344</f>
      </c>
      <c r="Y1344" s="93" t="str">
        <f>S1344*V1344</f>
      </c>
      <c r="Z1344" s="94" t="str">
        <f>IFERROR(INDEX('Cost_Components'!$T$2:$T$28,MATCH(E1344,'Cost_Components'!$A$2:$A$28,0)),"")</f>
      </c>
      <c r="AA1344" s="95" t="str">
        <f>IFERROR(INDEX('Cost_Components'!$U$2:$U$28,MATCH(E1344,'Cost_Components'!$A$2:$A$28,0)),"")</f>
      </c>
      <c r="AB1344" s="96" t="str">
        <f>IFERROR(INDEX('Cost_Components'!$V$2:$V$28,MATCH(E1344,'Cost_Components'!$A$2:$A$28,0)),"")</f>
      </c>
      <c r="AC1344" s="97" t="str">
        <f>IFERROR(INDEX('Cost_Components'!$M$2:$M$28,MATCH(E1344,'Cost_Components'!$A$2:$A$28,0)),"")</f>
      </c>
      <c r="AD1344" s="98" t="str">
        <f>IFERROR(INDEX('Cost_Components'!$N$2:$N$28,MATCH(E1344,'Cost_Components'!$A$2:$A$28,0)),"")</f>
      </c>
      <c r="AE1344" s="34" t="str">
        <f>IFERROR(INDEX('Cost_Components'!$O$2:$O$28,MATCH(E1344,'Cost_Components'!$A$2:$A$28,0)),"")</f>
      </c>
      <c r="AF1344" s="99" t="n">
        <v>189854717.220676</v>
      </c>
      <c r="AG1344" s="100" t="n">
        <v>188934400.22828</v>
      </c>
      <c r="AH1344" s="101" t="str">
        <f>IF(H1344="shared-count-once",COUNTIFS($A$2:$A$1405,A1344,$B$2:$B$1405,B1344,$E$2:$E$1405,E1344),1)</f>
      </c>
      <c r="AI1344" s="102" t="n">
        <v>315525215.312548</v>
      </c>
      <c r="AJ1344" s="103" t="str">
        <f>IF(AI1344=0,"",Q1344/AI1344)</f>
      </c>
      <c r="AK1344" s="104" t="str">
        <f>IF(AI1344=0,"",R1344/AI1344)</f>
      </c>
      <c r="AL1344" s="105" t="str">
        <f>IF(AI1344=0,"",S1344/AI1344)</f>
      </c>
      <c r="AM1344" s="106" t="str">
        <f>IF(AI1344=0,"",Y1344/AI1344)</f>
      </c>
    </row>
    <row r="1345">
      <c r="A1345" t="s">
        <v>115</v>
      </c>
      <c r="B1345" s="73" t="n">
        <v>2042</v>
      </c>
      <c r="C1345" t="s">
        <v>262</v>
      </c>
      <c r="D1345" t="s">
        <v>266</v>
      </c>
      <c r="E1345" s="74" t="s">
        <v>363</v>
      </c>
      <c r="F1345" s="75" t="s">
        <v>364</v>
      </c>
      <c r="G1345" s="76" t="s">
        <v>263</v>
      </c>
      <c r="H1345" s="77" t="s">
        <v>240</v>
      </c>
      <c r="I1345" s="78" t="s">
        <v>115</v>
      </c>
      <c r="J1345" s="79" t="str">
        <f>IFERROR(INDEX('Cost_Components'!$K$2:$K$28,MATCH(E1345,'Cost_Components'!$A$2:$A$28,0)),"")</f>
      </c>
      <c r="K1345" s="80" t="str">
        <f>IF(OR(L1345="",Z1345="",AA1345="",AB1345=""),"",IF(B1345&lt;AA1345,L1345,IF(B1345&gt;AB1345,Z1345,L1345+(Z1345-L1345)*MIN(MAX((B1345-AA1345+1)/MAX(AB1345-AA1345+1,1),0),1))))</f>
      </c>
      <c r="L1345" s="81" t="str">
        <f>IFERROR(INDEX('Cost_Components'!$S$2:$S$28,MATCH(E1345,'Cost_Components'!$A$2:$A$28,0)),"")</f>
      </c>
      <c r="M1345" s="82" t="str">
        <f>IFERROR(INDEX('Cost_Components'!$L$2:$L$28,MATCH(E1345,'Cost_Components'!$A$2:$A$28,0)),"")</f>
      </c>
      <c r="N1345" s="83" t="str">
        <f>IFERROR(INDEX('Cost_Components'!$P$2:$P$28,MATCH(E1345,'Cost_Components'!$A$2:$A$28,0)),"")</f>
      </c>
      <c r="O1345" s="84" t="str">
        <f>AF1345*J1345</f>
      </c>
      <c r="P1345" s="85" t="str">
        <f>AG1345*J1345</f>
      </c>
      <c r="Q1345" s="86" t="str">
        <f>P1345*L1345*M1345*N1345</f>
      </c>
      <c r="R1345" s="87" t="str">
        <f>O1345*K1345*M1345*N1345</f>
      </c>
      <c r="S1345" s="88" t="str">
        <f>R1345-Q1345</f>
      </c>
      <c r="T1345" s="34" t="str">
        <f>IFERROR(INDEX('Cost_Components'!$R$2:$R$28,MATCH(E1345,'Cost_Components'!$A$2:$A$28,0)),"")</f>
      </c>
      <c r="U1345" s="89" t="str">
        <f>IFERROR(INDEX('Cost_Components'!$Q$2:$Q$28,MATCH(E1345,'Cost_Components'!$A$2:$A$28,0)),"")</f>
      </c>
      <c r="V1345" s="90" t="str">
        <f>1/(1+'Calculation_Assumptions'!$B$5)^(B1345-'Calculation_Assumptions'!$B$2)</f>
      </c>
      <c r="W1345" s="91" t="str">
        <f>Q1345*V1345</f>
      </c>
      <c r="X1345" s="92" t="str">
        <f>R1345*V1345</f>
      </c>
      <c r="Y1345" s="93" t="str">
        <f>S1345*V1345</f>
      </c>
      <c r="Z1345" s="94" t="str">
        <f>IFERROR(INDEX('Cost_Components'!$T$2:$T$28,MATCH(E1345,'Cost_Components'!$A$2:$A$28,0)),"")</f>
      </c>
      <c r="AA1345" s="95" t="str">
        <f>IFERROR(INDEX('Cost_Components'!$U$2:$U$28,MATCH(E1345,'Cost_Components'!$A$2:$A$28,0)),"")</f>
      </c>
      <c r="AB1345" s="96" t="str">
        <f>IFERROR(INDEX('Cost_Components'!$V$2:$V$28,MATCH(E1345,'Cost_Components'!$A$2:$A$28,0)),"")</f>
      </c>
      <c r="AC1345" s="97" t="str">
        <f>IFERROR(INDEX('Cost_Components'!$M$2:$M$28,MATCH(E1345,'Cost_Components'!$A$2:$A$28,0)),"")</f>
      </c>
      <c r="AD1345" s="98" t="str">
        <f>IFERROR(INDEX('Cost_Components'!$N$2:$N$28,MATCH(E1345,'Cost_Components'!$A$2:$A$28,0)),"")</f>
      </c>
      <c r="AE1345" s="34" t="str">
        <f>IFERROR(INDEX('Cost_Components'!$O$2:$O$28,MATCH(E1345,'Cost_Components'!$A$2:$A$28,0)),"")</f>
      </c>
      <c r="AF1345" s="99" t="n">
        <v>192069062.656668</v>
      </c>
      <c r="AG1345" s="100" t="n">
        <v>191020494.904652</v>
      </c>
      <c r="AH1345" s="101" t="str">
        <f>IF(H1345="shared-count-once",COUNTIFS($A$2:$A$1405,A1345,$B$2:$B$1405,B1345,$E$2:$E$1405,E1345),1)</f>
      </c>
      <c r="AI1345" s="102" t="n">
        <v>316707694.211882</v>
      </c>
      <c r="AJ1345" s="103" t="str">
        <f>IF(AI1345=0,"",Q1345/AI1345)</f>
      </c>
      <c r="AK1345" s="104" t="str">
        <f>IF(AI1345=0,"",R1345/AI1345)</f>
      </c>
      <c r="AL1345" s="105" t="str">
        <f>IF(AI1345=0,"",S1345/AI1345)</f>
      </c>
      <c r="AM1345" s="106" t="str">
        <f>IF(AI1345=0,"",Y1345/AI1345)</f>
      </c>
    </row>
    <row r="1346">
      <c r="A1346" t="s">
        <v>115</v>
      </c>
      <c r="B1346" s="73" t="n">
        <v>2043</v>
      </c>
      <c r="C1346" t="s">
        <v>262</v>
      </c>
      <c r="D1346" t="s">
        <v>266</v>
      </c>
      <c r="E1346" s="74" t="s">
        <v>363</v>
      </c>
      <c r="F1346" s="75" t="s">
        <v>364</v>
      </c>
      <c r="G1346" s="76" t="s">
        <v>263</v>
      </c>
      <c r="H1346" s="77" t="s">
        <v>240</v>
      </c>
      <c r="I1346" s="78" t="s">
        <v>115</v>
      </c>
      <c r="J1346" s="79" t="str">
        <f>IFERROR(INDEX('Cost_Components'!$K$2:$K$28,MATCH(E1346,'Cost_Components'!$A$2:$A$28,0)),"")</f>
      </c>
      <c r="K1346" s="80" t="str">
        <f>IF(OR(L1346="",Z1346="",AA1346="",AB1346=""),"",IF(B1346&lt;AA1346,L1346,IF(B1346&gt;AB1346,Z1346,L1346+(Z1346-L1346)*MIN(MAX((B1346-AA1346+1)/MAX(AB1346-AA1346+1,1),0),1))))</f>
      </c>
      <c r="L1346" s="81" t="str">
        <f>IFERROR(INDEX('Cost_Components'!$S$2:$S$28,MATCH(E1346,'Cost_Components'!$A$2:$A$28,0)),"")</f>
      </c>
      <c r="M1346" s="82" t="str">
        <f>IFERROR(INDEX('Cost_Components'!$L$2:$L$28,MATCH(E1346,'Cost_Components'!$A$2:$A$28,0)),"")</f>
      </c>
      <c r="N1346" s="83" t="str">
        <f>IFERROR(INDEX('Cost_Components'!$P$2:$P$28,MATCH(E1346,'Cost_Components'!$A$2:$A$28,0)),"")</f>
      </c>
      <c r="O1346" s="84" t="str">
        <f>AF1346*J1346</f>
      </c>
      <c r="P1346" s="85" t="str">
        <f>AG1346*J1346</f>
      </c>
      <c r="Q1346" s="86" t="str">
        <f>P1346*L1346*M1346*N1346</f>
      </c>
      <c r="R1346" s="87" t="str">
        <f>O1346*K1346*M1346*N1346</f>
      </c>
      <c r="S1346" s="88" t="str">
        <f>R1346-Q1346</f>
      </c>
      <c r="T1346" s="34" t="str">
        <f>IFERROR(INDEX('Cost_Components'!$R$2:$R$28,MATCH(E1346,'Cost_Components'!$A$2:$A$28,0)),"")</f>
      </c>
      <c r="U1346" s="89" t="str">
        <f>IFERROR(INDEX('Cost_Components'!$Q$2:$Q$28,MATCH(E1346,'Cost_Components'!$A$2:$A$28,0)),"")</f>
      </c>
      <c r="V1346" s="90" t="str">
        <f>1/(1+'Calculation_Assumptions'!$B$5)^(B1346-'Calculation_Assumptions'!$B$2)</f>
      </c>
      <c r="W1346" s="91" t="str">
        <f>Q1346*V1346</f>
      </c>
      <c r="X1346" s="92" t="str">
        <f>R1346*V1346</f>
      </c>
      <c r="Y1346" s="93" t="str">
        <f>S1346*V1346</f>
      </c>
      <c r="Z1346" s="94" t="str">
        <f>IFERROR(INDEX('Cost_Components'!$T$2:$T$28,MATCH(E1346,'Cost_Components'!$A$2:$A$28,0)),"")</f>
      </c>
      <c r="AA1346" s="95" t="str">
        <f>IFERROR(INDEX('Cost_Components'!$U$2:$U$28,MATCH(E1346,'Cost_Components'!$A$2:$A$28,0)),"")</f>
      </c>
      <c r="AB1346" s="96" t="str">
        <f>IFERROR(INDEX('Cost_Components'!$V$2:$V$28,MATCH(E1346,'Cost_Components'!$A$2:$A$28,0)),"")</f>
      </c>
      <c r="AC1346" s="97" t="str">
        <f>IFERROR(INDEX('Cost_Components'!$M$2:$M$28,MATCH(E1346,'Cost_Components'!$A$2:$A$28,0)),"")</f>
      </c>
      <c r="AD1346" s="98" t="str">
        <f>IFERROR(INDEX('Cost_Components'!$N$2:$N$28,MATCH(E1346,'Cost_Components'!$A$2:$A$28,0)),"")</f>
      </c>
      <c r="AE1346" s="34" t="str">
        <f>IFERROR(INDEX('Cost_Components'!$O$2:$O$28,MATCH(E1346,'Cost_Components'!$A$2:$A$28,0)),"")</f>
      </c>
      <c r="AF1346" s="99" t="n">
        <v>194121349.5013</v>
      </c>
      <c r="AG1346" s="100" t="n">
        <v>192936206.600428</v>
      </c>
      <c r="AH1346" s="101" t="str">
        <f>IF(H1346="shared-count-once",COUNTIFS($A$2:$A$1405,A1346,$B$2:$B$1405,B1346,$E$2:$E$1405,E1346),1)</f>
      </c>
      <c r="AI1346" s="102" t="n">
        <v>317814114.067152</v>
      </c>
      <c r="AJ1346" s="103" t="str">
        <f>IF(AI1346=0,"",Q1346/AI1346)</f>
      </c>
      <c r="AK1346" s="104" t="str">
        <f>IF(AI1346=0,"",R1346/AI1346)</f>
      </c>
      <c r="AL1346" s="105" t="str">
        <f>IF(AI1346=0,"",S1346/AI1346)</f>
      </c>
      <c r="AM1346" s="106" t="str">
        <f>IF(AI1346=0,"",Y1346/AI1346)</f>
      </c>
    </row>
    <row r="1347">
      <c r="A1347" t="s">
        <v>115</v>
      </c>
      <c r="B1347" s="73" t="n">
        <v>2044</v>
      </c>
      <c r="C1347" t="s">
        <v>262</v>
      </c>
      <c r="D1347" t="s">
        <v>266</v>
      </c>
      <c r="E1347" s="74" t="s">
        <v>363</v>
      </c>
      <c r="F1347" s="75" t="s">
        <v>364</v>
      </c>
      <c r="G1347" s="76" t="s">
        <v>263</v>
      </c>
      <c r="H1347" s="77" t="s">
        <v>240</v>
      </c>
      <c r="I1347" s="78" t="s">
        <v>115</v>
      </c>
      <c r="J1347" s="79" t="str">
        <f>IFERROR(INDEX('Cost_Components'!$K$2:$K$28,MATCH(E1347,'Cost_Components'!$A$2:$A$28,0)),"")</f>
      </c>
      <c r="K1347" s="80" t="str">
        <f>IF(OR(L1347="",Z1347="",AA1347="",AB1347=""),"",IF(B1347&lt;AA1347,L1347,IF(B1347&gt;AB1347,Z1347,L1347+(Z1347-L1347)*MIN(MAX((B1347-AA1347+1)/MAX(AB1347-AA1347+1,1),0),1))))</f>
      </c>
      <c r="L1347" s="81" t="str">
        <f>IFERROR(INDEX('Cost_Components'!$S$2:$S$28,MATCH(E1347,'Cost_Components'!$A$2:$A$28,0)),"")</f>
      </c>
      <c r="M1347" s="82" t="str">
        <f>IFERROR(INDEX('Cost_Components'!$L$2:$L$28,MATCH(E1347,'Cost_Components'!$A$2:$A$28,0)),"")</f>
      </c>
      <c r="N1347" s="83" t="str">
        <f>IFERROR(INDEX('Cost_Components'!$P$2:$P$28,MATCH(E1347,'Cost_Components'!$A$2:$A$28,0)),"")</f>
      </c>
      <c r="O1347" s="84" t="str">
        <f>AF1347*J1347</f>
      </c>
      <c r="P1347" s="85" t="str">
        <f>AG1347*J1347</f>
      </c>
      <c r="Q1347" s="86" t="str">
        <f>P1347*L1347*M1347*N1347</f>
      </c>
      <c r="R1347" s="87" t="str">
        <f>O1347*K1347*M1347*N1347</f>
      </c>
      <c r="S1347" s="88" t="str">
        <f>R1347-Q1347</f>
      </c>
      <c r="T1347" s="34" t="str">
        <f>IFERROR(INDEX('Cost_Components'!$R$2:$R$28,MATCH(E1347,'Cost_Components'!$A$2:$A$28,0)),"")</f>
      </c>
      <c r="U1347" s="89" t="str">
        <f>IFERROR(INDEX('Cost_Components'!$Q$2:$Q$28,MATCH(E1347,'Cost_Components'!$A$2:$A$28,0)),"")</f>
      </c>
      <c r="V1347" s="90" t="str">
        <f>1/(1+'Calculation_Assumptions'!$B$5)^(B1347-'Calculation_Assumptions'!$B$2)</f>
      </c>
      <c r="W1347" s="91" t="str">
        <f>Q1347*V1347</f>
      </c>
      <c r="X1347" s="92" t="str">
        <f>R1347*V1347</f>
      </c>
      <c r="Y1347" s="93" t="str">
        <f>S1347*V1347</f>
      </c>
      <c r="Z1347" s="94" t="str">
        <f>IFERROR(INDEX('Cost_Components'!$T$2:$T$28,MATCH(E1347,'Cost_Components'!$A$2:$A$28,0)),"")</f>
      </c>
      <c r="AA1347" s="95" t="str">
        <f>IFERROR(INDEX('Cost_Components'!$U$2:$U$28,MATCH(E1347,'Cost_Components'!$A$2:$A$28,0)),"")</f>
      </c>
      <c r="AB1347" s="96" t="str">
        <f>IFERROR(INDEX('Cost_Components'!$V$2:$V$28,MATCH(E1347,'Cost_Components'!$A$2:$A$28,0)),"")</f>
      </c>
      <c r="AC1347" s="97" t="str">
        <f>IFERROR(INDEX('Cost_Components'!$M$2:$M$28,MATCH(E1347,'Cost_Components'!$A$2:$A$28,0)),"")</f>
      </c>
      <c r="AD1347" s="98" t="str">
        <f>IFERROR(INDEX('Cost_Components'!$N$2:$N$28,MATCH(E1347,'Cost_Components'!$A$2:$A$28,0)),"")</f>
      </c>
      <c r="AE1347" s="34" t="str">
        <f>IFERROR(INDEX('Cost_Components'!$O$2:$O$28,MATCH(E1347,'Cost_Components'!$A$2:$A$28,0)),"")</f>
      </c>
      <c r="AF1347" s="99" t="n">
        <v>196071198.930584</v>
      </c>
      <c r="AG1347" s="100" t="n">
        <v>194740839.86655</v>
      </c>
      <c r="AH1347" s="101" t="str">
        <f>IF(H1347="shared-count-once",COUNTIFS($A$2:$A$1405,A1347,$B$2:$B$1405,B1347,$E$2:$E$1405,E1347),1)</f>
      </c>
      <c r="AI1347" s="102" t="n">
        <v>318840890.732156</v>
      </c>
      <c r="AJ1347" s="103" t="str">
        <f>IF(AI1347=0,"",Q1347/AI1347)</f>
      </c>
      <c r="AK1347" s="104" t="str">
        <f>IF(AI1347=0,"",R1347/AI1347)</f>
      </c>
      <c r="AL1347" s="105" t="str">
        <f>IF(AI1347=0,"",S1347/AI1347)</f>
      </c>
      <c r="AM1347" s="106" t="str">
        <f>IF(AI1347=0,"",Y1347/AI1347)</f>
      </c>
    </row>
    <row r="1348">
      <c r="A1348" t="s">
        <v>115</v>
      </c>
      <c r="B1348" s="73" t="n">
        <v>2045</v>
      </c>
      <c r="C1348" t="s">
        <v>262</v>
      </c>
      <c r="D1348" t="s">
        <v>266</v>
      </c>
      <c r="E1348" s="74" t="s">
        <v>363</v>
      </c>
      <c r="F1348" s="75" t="s">
        <v>364</v>
      </c>
      <c r="G1348" s="76" t="s">
        <v>263</v>
      </c>
      <c r="H1348" s="77" t="s">
        <v>240</v>
      </c>
      <c r="I1348" s="78" t="s">
        <v>115</v>
      </c>
      <c r="J1348" s="79" t="str">
        <f>IFERROR(INDEX('Cost_Components'!$K$2:$K$28,MATCH(E1348,'Cost_Components'!$A$2:$A$28,0)),"")</f>
      </c>
      <c r="K1348" s="80" t="str">
        <f>IF(OR(L1348="",Z1348="",AA1348="",AB1348=""),"",IF(B1348&lt;AA1348,L1348,IF(B1348&gt;AB1348,Z1348,L1348+(Z1348-L1348)*MIN(MAX((B1348-AA1348+1)/MAX(AB1348-AA1348+1,1),0),1))))</f>
      </c>
      <c r="L1348" s="81" t="str">
        <f>IFERROR(INDEX('Cost_Components'!$S$2:$S$28,MATCH(E1348,'Cost_Components'!$A$2:$A$28,0)),"")</f>
      </c>
      <c r="M1348" s="82" t="str">
        <f>IFERROR(INDEX('Cost_Components'!$L$2:$L$28,MATCH(E1348,'Cost_Components'!$A$2:$A$28,0)),"")</f>
      </c>
      <c r="N1348" s="83" t="str">
        <f>IFERROR(INDEX('Cost_Components'!$P$2:$P$28,MATCH(E1348,'Cost_Components'!$A$2:$A$28,0)),"")</f>
      </c>
      <c r="O1348" s="84" t="str">
        <f>AF1348*J1348</f>
      </c>
      <c r="P1348" s="85" t="str">
        <f>AG1348*J1348</f>
      </c>
      <c r="Q1348" s="86" t="str">
        <f>P1348*L1348*M1348*N1348</f>
      </c>
      <c r="R1348" s="87" t="str">
        <f>O1348*K1348*M1348*N1348</f>
      </c>
      <c r="S1348" s="88" t="str">
        <f>R1348-Q1348</f>
      </c>
      <c r="T1348" s="34" t="str">
        <f>IFERROR(INDEX('Cost_Components'!$R$2:$R$28,MATCH(E1348,'Cost_Components'!$A$2:$A$28,0)),"")</f>
      </c>
      <c r="U1348" s="89" t="str">
        <f>IFERROR(INDEX('Cost_Components'!$Q$2:$Q$28,MATCH(E1348,'Cost_Components'!$A$2:$A$28,0)),"")</f>
      </c>
      <c r="V1348" s="90" t="str">
        <f>1/(1+'Calculation_Assumptions'!$B$5)^(B1348-'Calculation_Assumptions'!$B$2)</f>
      </c>
      <c r="W1348" s="91" t="str">
        <f>Q1348*V1348</f>
      </c>
      <c r="X1348" s="92" t="str">
        <f>R1348*V1348</f>
      </c>
      <c r="Y1348" s="93" t="str">
        <f>S1348*V1348</f>
      </c>
      <c r="Z1348" s="94" t="str">
        <f>IFERROR(INDEX('Cost_Components'!$T$2:$T$28,MATCH(E1348,'Cost_Components'!$A$2:$A$28,0)),"")</f>
      </c>
      <c r="AA1348" s="95" t="str">
        <f>IFERROR(INDEX('Cost_Components'!$U$2:$U$28,MATCH(E1348,'Cost_Components'!$A$2:$A$28,0)),"")</f>
      </c>
      <c r="AB1348" s="96" t="str">
        <f>IFERROR(INDEX('Cost_Components'!$V$2:$V$28,MATCH(E1348,'Cost_Components'!$A$2:$A$28,0)),"")</f>
      </c>
      <c r="AC1348" s="97" t="str">
        <f>IFERROR(INDEX('Cost_Components'!$M$2:$M$28,MATCH(E1348,'Cost_Components'!$A$2:$A$28,0)),"")</f>
      </c>
      <c r="AD1348" s="98" t="str">
        <f>IFERROR(INDEX('Cost_Components'!$N$2:$N$28,MATCH(E1348,'Cost_Components'!$A$2:$A$28,0)),"")</f>
      </c>
      <c r="AE1348" s="34" t="str">
        <f>IFERROR(INDEX('Cost_Components'!$O$2:$O$28,MATCH(E1348,'Cost_Components'!$A$2:$A$28,0)),"")</f>
      </c>
      <c r="AF1348" s="99" t="n">
        <v>197898126.319816</v>
      </c>
      <c r="AG1348" s="100" t="n">
        <v>196414899.064498</v>
      </c>
      <c r="AH1348" s="101" t="str">
        <f>IF(H1348="shared-count-once",COUNTIFS($A$2:$A$1405,A1348,$B$2:$B$1405,B1348,$E$2:$E$1405,E1348),1)</f>
      </c>
      <c r="AI1348" s="102" t="n">
        <v>319784682.33108</v>
      </c>
      <c r="AJ1348" s="103" t="str">
        <f>IF(AI1348=0,"",Q1348/AI1348)</f>
      </c>
      <c r="AK1348" s="104" t="str">
        <f>IF(AI1348=0,"",R1348/AI1348)</f>
      </c>
      <c r="AL1348" s="105" t="str">
        <f>IF(AI1348=0,"",S1348/AI1348)</f>
      </c>
      <c r="AM1348" s="106" t="str">
        <f>IF(AI1348=0,"",Y1348/AI1348)</f>
      </c>
    </row>
    <row r="1349">
      <c r="A1349" t="s">
        <v>115</v>
      </c>
      <c r="B1349" s="73" t="n">
        <v>2046</v>
      </c>
      <c r="C1349" t="s">
        <v>262</v>
      </c>
      <c r="D1349" t="s">
        <v>266</v>
      </c>
      <c r="E1349" s="74" t="s">
        <v>363</v>
      </c>
      <c r="F1349" s="75" t="s">
        <v>364</v>
      </c>
      <c r="G1349" s="76" t="s">
        <v>263</v>
      </c>
      <c r="H1349" s="77" t="s">
        <v>240</v>
      </c>
      <c r="I1349" s="78" t="s">
        <v>115</v>
      </c>
      <c r="J1349" s="79" t="str">
        <f>IFERROR(INDEX('Cost_Components'!$K$2:$K$28,MATCH(E1349,'Cost_Components'!$A$2:$A$28,0)),"")</f>
      </c>
      <c r="K1349" s="80" t="str">
        <f>IF(OR(L1349="",Z1349="",AA1349="",AB1349=""),"",IF(B1349&lt;AA1349,L1349,IF(B1349&gt;AB1349,Z1349,L1349+(Z1349-L1349)*MIN(MAX((B1349-AA1349+1)/MAX(AB1349-AA1349+1,1),0),1))))</f>
      </c>
      <c r="L1349" s="81" t="str">
        <f>IFERROR(INDEX('Cost_Components'!$S$2:$S$28,MATCH(E1349,'Cost_Components'!$A$2:$A$28,0)),"")</f>
      </c>
      <c r="M1349" s="82" t="str">
        <f>IFERROR(INDEX('Cost_Components'!$L$2:$L$28,MATCH(E1349,'Cost_Components'!$A$2:$A$28,0)),"")</f>
      </c>
      <c r="N1349" s="83" t="str">
        <f>IFERROR(INDEX('Cost_Components'!$P$2:$P$28,MATCH(E1349,'Cost_Components'!$A$2:$A$28,0)),"")</f>
      </c>
      <c r="O1349" s="84" t="str">
        <f>AF1349*J1349</f>
      </c>
      <c r="P1349" s="85" t="str">
        <f>AG1349*J1349</f>
      </c>
      <c r="Q1349" s="86" t="str">
        <f>P1349*L1349*M1349*N1349</f>
      </c>
      <c r="R1349" s="87" t="str">
        <f>O1349*K1349*M1349*N1349</f>
      </c>
      <c r="S1349" s="88" t="str">
        <f>R1349-Q1349</f>
      </c>
      <c r="T1349" s="34" t="str">
        <f>IFERROR(INDEX('Cost_Components'!$R$2:$R$28,MATCH(E1349,'Cost_Components'!$A$2:$A$28,0)),"")</f>
      </c>
      <c r="U1349" s="89" t="str">
        <f>IFERROR(INDEX('Cost_Components'!$Q$2:$Q$28,MATCH(E1349,'Cost_Components'!$A$2:$A$28,0)),"")</f>
      </c>
      <c r="V1349" s="90" t="str">
        <f>1/(1+'Calculation_Assumptions'!$B$5)^(B1349-'Calculation_Assumptions'!$B$2)</f>
      </c>
      <c r="W1349" s="91" t="str">
        <f>Q1349*V1349</f>
      </c>
      <c r="X1349" s="92" t="str">
        <f>R1349*V1349</f>
      </c>
      <c r="Y1349" s="93" t="str">
        <f>S1349*V1349</f>
      </c>
      <c r="Z1349" s="94" t="str">
        <f>IFERROR(INDEX('Cost_Components'!$T$2:$T$28,MATCH(E1349,'Cost_Components'!$A$2:$A$28,0)),"")</f>
      </c>
      <c r="AA1349" s="95" t="str">
        <f>IFERROR(INDEX('Cost_Components'!$U$2:$U$28,MATCH(E1349,'Cost_Components'!$A$2:$A$28,0)),"")</f>
      </c>
      <c r="AB1349" s="96" t="str">
        <f>IFERROR(INDEX('Cost_Components'!$V$2:$V$28,MATCH(E1349,'Cost_Components'!$A$2:$A$28,0)),"")</f>
      </c>
      <c r="AC1349" s="97" t="str">
        <f>IFERROR(INDEX('Cost_Components'!$M$2:$M$28,MATCH(E1349,'Cost_Components'!$A$2:$A$28,0)),"")</f>
      </c>
      <c r="AD1349" s="98" t="str">
        <f>IFERROR(INDEX('Cost_Components'!$N$2:$N$28,MATCH(E1349,'Cost_Components'!$A$2:$A$28,0)),"")</f>
      </c>
      <c r="AE1349" s="34" t="str">
        <f>IFERROR(INDEX('Cost_Components'!$O$2:$O$28,MATCH(E1349,'Cost_Components'!$A$2:$A$28,0)),"")</f>
      </c>
      <c r="AF1349" s="99" t="n">
        <v>199626913.937916</v>
      </c>
      <c r="AG1349" s="100" t="n">
        <v>197983069.14574</v>
      </c>
      <c r="AH1349" s="101" t="str">
        <f>IF(H1349="shared-count-once",COUNTIFS($A$2:$A$1405,A1349,$B$2:$B$1405,B1349,$E$2:$E$1405,E1349),1)</f>
      </c>
      <c r="AI1349" s="102" t="n">
        <v>320645615.981408</v>
      </c>
      <c r="AJ1349" s="103" t="str">
        <f>IF(AI1349=0,"",Q1349/AI1349)</f>
      </c>
      <c r="AK1349" s="104" t="str">
        <f>IF(AI1349=0,"",R1349/AI1349)</f>
      </c>
      <c r="AL1349" s="105" t="str">
        <f>IF(AI1349=0,"",S1349/AI1349)</f>
      </c>
      <c r="AM1349" s="106" t="str">
        <f>IF(AI1349=0,"",Y1349/AI1349)</f>
      </c>
    </row>
    <row r="1350">
      <c r="A1350" t="s">
        <v>115</v>
      </c>
      <c r="B1350" s="73" t="n">
        <v>2047</v>
      </c>
      <c r="C1350" t="s">
        <v>262</v>
      </c>
      <c r="D1350" t="s">
        <v>266</v>
      </c>
      <c r="E1350" s="74" t="s">
        <v>363</v>
      </c>
      <c r="F1350" s="75" t="s">
        <v>364</v>
      </c>
      <c r="G1350" s="76" t="s">
        <v>263</v>
      </c>
      <c r="H1350" s="77" t="s">
        <v>240</v>
      </c>
      <c r="I1350" s="78" t="s">
        <v>115</v>
      </c>
      <c r="J1350" s="79" t="str">
        <f>IFERROR(INDEX('Cost_Components'!$K$2:$K$28,MATCH(E1350,'Cost_Components'!$A$2:$A$28,0)),"")</f>
      </c>
      <c r="K1350" s="80" t="str">
        <f>IF(OR(L1350="",Z1350="",AA1350="",AB1350=""),"",IF(B1350&lt;AA1350,L1350,IF(B1350&gt;AB1350,Z1350,L1350+(Z1350-L1350)*MIN(MAX((B1350-AA1350+1)/MAX(AB1350-AA1350+1,1),0),1))))</f>
      </c>
      <c r="L1350" s="81" t="str">
        <f>IFERROR(INDEX('Cost_Components'!$S$2:$S$28,MATCH(E1350,'Cost_Components'!$A$2:$A$28,0)),"")</f>
      </c>
      <c r="M1350" s="82" t="str">
        <f>IFERROR(INDEX('Cost_Components'!$L$2:$L$28,MATCH(E1350,'Cost_Components'!$A$2:$A$28,0)),"")</f>
      </c>
      <c r="N1350" s="83" t="str">
        <f>IFERROR(INDEX('Cost_Components'!$P$2:$P$28,MATCH(E1350,'Cost_Components'!$A$2:$A$28,0)),"")</f>
      </c>
      <c r="O1350" s="84" t="str">
        <f>AF1350*J1350</f>
      </c>
      <c r="P1350" s="85" t="str">
        <f>AG1350*J1350</f>
      </c>
      <c r="Q1350" s="86" t="str">
        <f>P1350*L1350*M1350*N1350</f>
      </c>
      <c r="R1350" s="87" t="str">
        <f>O1350*K1350*M1350*N1350</f>
      </c>
      <c r="S1350" s="88" t="str">
        <f>R1350-Q1350</f>
      </c>
      <c r="T1350" s="34" t="str">
        <f>IFERROR(INDEX('Cost_Components'!$R$2:$R$28,MATCH(E1350,'Cost_Components'!$A$2:$A$28,0)),"")</f>
      </c>
      <c r="U1350" s="89" t="str">
        <f>IFERROR(INDEX('Cost_Components'!$Q$2:$Q$28,MATCH(E1350,'Cost_Components'!$A$2:$A$28,0)),"")</f>
      </c>
      <c r="V1350" s="90" t="str">
        <f>1/(1+'Calculation_Assumptions'!$B$5)^(B1350-'Calculation_Assumptions'!$B$2)</f>
      </c>
      <c r="W1350" s="91" t="str">
        <f>Q1350*V1350</f>
      </c>
      <c r="X1350" s="92" t="str">
        <f>R1350*V1350</f>
      </c>
      <c r="Y1350" s="93" t="str">
        <f>S1350*V1350</f>
      </c>
      <c r="Z1350" s="94" t="str">
        <f>IFERROR(INDEX('Cost_Components'!$T$2:$T$28,MATCH(E1350,'Cost_Components'!$A$2:$A$28,0)),"")</f>
      </c>
      <c r="AA1350" s="95" t="str">
        <f>IFERROR(INDEX('Cost_Components'!$U$2:$U$28,MATCH(E1350,'Cost_Components'!$A$2:$A$28,0)),"")</f>
      </c>
      <c r="AB1350" s="96" t="str">
        <f>IFERROR(INDEX('Cost_Components'!$V$2:$V$28,MATCH(E1350,'Cost_Components'!$A$2:$A$28,0)),"")</f>
      </c>
      <c r="AC1350" s="97" t="str">
        <f>IFERROR(INDEX('Cost_Components'!$M$2:$M$28,MATCH(E1350,'Cost_Components'!$A$2:$A$28,0)),"")</f>
      </c>
      <c r="AD1350" s="98" t="str">
        <f>IFERROR(INDEX('Cost_Components'!$N$2:$N$28,MATCH(E1350,'Cost_Components'!$A$2:$A$28,0)),"")</f>
      </c>
      <c r="AE1350" s="34" t="str">
        <f>IFERROR(INDEX('Cost_Components'!$O$2:$O$28,MATCH(E1350,'Cost_Components'!$A$2:$A$28,0)),"")</f>
      </c>
      <c r="AF1350" s="99" t="n">
        <v>201043674.767837</v>
      </c>
      <c r="AG1350" s="100" t="n">
        <v>199231676.533879</v>
      </c>
      <c r="AH1350" s="101" t="str">
        <f>IF(H1350="shared-count-once",COUNTIFS($A$2:$A$1405,A1350,$B$2:$B$1405,B1350,$E$2:$E$1405,E1350),1)</f>
      </c>
      <c r="AI1350" s="102" t="n">
        <v>321429520.522875</v>
      </c>
      <c r="AJ1350" s="103" t="str">
        <f>IF(AI1350=0,"",Q1350/AI1350)</f>
      </c>
      <c r="AK1350" s="104" t="str">
        <f>IF(AI1350=0,"",R1350/AI1350)</f>
      </c>
      <c r="AL1350" s="105" t="str">
        <f>IF(AI1350=0,"",S1350/AI1350)</f>
      </c>
      <c r="AM1350" s="106" t="str">
        <f>IF(AI1350=0,"",Y1350/AI1350)</f>
      </c>
    </row>
    <row r="1351">
      <c r="A1351" t="s">
        <v>115</v>
      </c>
      <c r="B1351" s="73" t="n">
        <v>2048</v>
      </c>
      <c r="C1351" t="s">
        <v>262</v>
      </c>
      <c r="D1351" t="s">
        <v>266</v>
      </c>
      <c r="E1351" s="74" t="s">
        <v>363</v>
      </c>
      <c r="F1351" s="75" t="s">
        <v>364</v>
      </c>
      <c r="G1351" s="76" t="s">
        <v>263</v>
      </c>
      <c r="H1351" s="77" t="s">
        <v>240</v>
      </c>
      <c r="I1351" s="78" t="s">
        <v>115</v>
      </c>
      <c r="J1351" s="79" t="str">
        <f>IFERROR(INDEX('Cost_Components'!$K$2:$K$28,MATCH(E1351,'Cost_Components'!$A$2:$A$28,0)),"")</f>
      </c>
      <c r="K1351" s="80" t="str">
        <f>IF(OR(L1351="",Z1351="",AA1351="",AB1351=""),"",IF(B1351&lt;AA1351,L1351,IF(B1351&gt;AB1351,Z1351,L1351+(Z1351-L1351)*MIN(MAX((B1351-AA1351+1)/MAX(AB1351-AA1351+1,1),0),1))))</f>
      </c>
      <c r="L1351" s="81" t="str">
        <f>IFERROR(INDEX('Cost_Components'!$S$2:$S$28,MATCH(E1351,'Cost_Components'!$A$2:$A$28,0)),"")</f>
      </c>
      <c r="M1351" s="82" t="str">
        <f>IFERROR(INDEX('Cost_Components'!$L$2:$L$28,MATCH(E1351,'Cost_Components'!$A$2:$A$28,0)),"")</f>
      </c>
      <c r="N1351" s="83" t="str">
        <f>IFERROR(INDEX('Cost_Components'!$P$2:$P$28,MATCH(E1351,'Cost_Components'!$A$2:$A$28,0)),"")</f>
      </c>
      <c r="O1351" s="84" t="str">
        <f>AF1351*J1351</f>
      </c>
      <c r="P1351" s="85" t="str">
        <f>AG1351*J1351</f>
      </c>
      <c r="Q1351" s="86" t="str">
        <f>P1351*L1351*M1351*N1351</f>
      </c>
      <c r="R1351" s="87" t="str">
        <f>O1351*K1351*M1351*N1351</f>
      </c>
      <c r="S1351" s="88" t="str">
        <f>R1351-Q1351</f>
      </c>
      <c r="T1351" s="34" t="str">
        <f>IFERROR(INDEX('Cost_Components'!$R$2:$R$28,MATCH(E1351,'Cost_Components'!$A$2:$A$28,0)),"")</f>
      </c>
      <c r="U1351" s="89" t="str">
        <f>IFERROR(INDEX('Cost_Components'!$Q$2:$Q$28,MATCH(E1351,'Cost_Components'!$A$2:$A$28,0)),"")</f>
      </c>
      <c r="V1351" s="90" t="str">
        <f>1/(1+'Calculation_Assumptions'!$B$5)^(B1351-'Calculation_Assumptions'!$B$2)</f>
      </c>
      <c r="W1351" s="91" t="str">
        <f>Q1351*V1351</f>
      </c>
      <c r="X1351" s="92" t="str">
        <f>R1351*V1351</f>
      </c>
      <c r="Y1351" s="93" t="str">
        <f>S1351*V1351</f>
      </c>
      <c r="Z1351" s="94" t="str">
        <f>IFERROR(INDEX('Cost_Components'!$T$2:$T$28,MATCH(E1351,'Cost_Components'!$A$2:$A$28,0)),"")</f>
      </c>
      <c r="AA1351" s="95" t="str">
        <f>IFERROR(INDEX('Cost_Components'!$U$2:$U$28,MATCH(E1351,'Cost_Components'!$A$2:$A$28,0)),"")</f>
      </c>
      <c r="AB1351" s="96" t="str">
        <f>IFERROR(INDEX('Cost_Components'!$V$2:$V$28,MATCH(E1351,'Cost_Components'!$A$2:$A$28,0)),"")</f>
      </c>
      <c r="AC1351" s="97" t="str">
        <f>IFERROR(INDEX('Cost_Components'!$M$2:$M$28,MATCH(E1351,'Cost_Components'!$A$2:$A$28,0)),"")</f>
      </c>
      <c r="AD1351" s="98" t="str">
        <f>IFERROR(INDEX('Cost_Components'!$N$2:$N$28,MATCH(E1351,'Cost_Components'!$A$2:$A$28,0)),"")</f>
      </c>
      <c r="AE1351" s="34" t="str">
        <f>IFERROR(INDEX('Cost_Components'!$O$2:$O$28,MATCH(E1351,'Cost_Components'!$A$2:$A$28,0)),"")</f>
      </c>
      <c r="AF1351" s="99" t="n">
        <v>202371293.965482</v>
      </c>
      <c r="AG1351" s="100" t="n">
        <v>200384086.462219</v>
      </c>
      <c r="AH1351" s="101" t="str">
        <f>IF(H1351="shared-count-once",COUNTIFS($A$2:$A$1405,A1351,$B$2:$B$1405,B1351,$E$2:$E$1405,E1351),1)</f>
      </c>
      <c r="AI1351" s="102" t="n">
        <v>322136832.260161</v>
      </c>
      <c r="AJ1351" s="103" t="str">
        <f>IF(AI1351=0,"",Q1351/AI1351)</f>
      </c>
      <c r="AK1351" s="104" t="str">
        <f>IF(AI1351=0,"",R1351/AI1351)</f>
      </c>
      <c r="AL1351" s="105" t="str">
        <f>IF(AI1351=0,"",S1351/AI1351)</f>
      </c>
      <c r="AM1351" s="106" t="str">
        <f>IF(AI1351=0,"",Y1351/AI1351)</f>
      </c>
    </row>
    <row r="1352">
      <c r="A1352" t="s">
        <v>115</v>
      </c>
      <c r="B1352" s="73" t="n">
        <v>2049</v>
      </c>
      <c r="C1352" t="s">
        <v>262</v>
      </c>
      <c r="D1352" t="s">
        <v>266</v>
      </c>
      <c r="E1352" s="74" t="s">
        <v>363</v>
      </c>
      <c r="F1352" s="75" t="s">
        <v>364</v>
      </c>
      <c r="G1352" s="76" t="s">
        <v>263</v>
      </c>
      <c r="H1352" s="77" t="s">
        <v>240</v>
      </c>
      <c r="I1352" s="78" t="s">
        <v>115</v>
      </c>
      <c r="J1352" s="79" t="str">
        <f>IFERROR(INDEX('Cost_Components'!$K$2:$K$28,MATCH(E1352,'Cost_Components'!$A$2:$A$28,0)),"")</f>
      </c>
      <c r="K1352" s="80" t="str">
        <f>IF(OR(L1352="",Z1352="",AA1352="",AB1352=""),"",IF(B1352&lt;AA1352,L1352,IF(B1352&gt;AB1352,Z1352,L1352+(Z1352-L1352)*MIN(MAX((B1352-AA1352+1)/MAX(AB1352-AA1352+1,1),0),1))))</f>
      </c>
      <c r="L1352" s="81" t="str">
        <f>IFERROR(INDEX('Cost_Components'!$S$2:$S$28,MATCH(E1352,'Cost_Components'!$A$2:$A$28,0)),"")</f>
      </c>
      <c r="M1352" s="82" t="str">
        <f>IFERROR(INDEX('Cost_Components'!$L$2:$L$28,MATCH(E1352,'Cost_Components'!$A$2:$A$28,0)),"")</f>
      </c>
      <c r="N1352" s="83" t="str">
        <f>IFERROR(INDEX('Cost_Components'!$P$2:$P$28,MATCH(E1352,'Cost_Components'!$A$2:$A$28,0)),"")</f>
      </c>
      <c r="O1352" s="84" t="str">
        <f>AF1352*J1352</f>
      </c>
      <c r="P1352" s="85" t="str">
        <f>AG1352*J1352</f>
      </c>
      <c r="Q1352" s="86" t="str">
        <f>P1352*L1352*M1352*N1352</f>
      </c>
      <c r="R1352" s="87" t="str">
        <f>O1352*K1352*M1352*N1352</f>
      </c>
      <c r="S1352" s="88" t="str">
        <f>R1352-Q1352</f>
      </c>
      <c r="T1352" s="34" t="str">
        <f>IFERROR(INDEX('Cost_Components'!$R$2:$R$28,MATCH(E1352,'Cost_Components'!$A$2:$A$28,0)),"")</f>
      </c>
      <c r="U1352" s="89" t="str">
        <f>IFERROR(INDEX('Cost_Components'!$Q$2:$Q$28,MATCH(E1352,'Cost_Components'!$A$2:$A$28,0)),"")</f>
      </c>
      <c r="V1352" s="90" t="str">
        <f>1/(1+'Calculation_Assumptions'!$B$5)^(B1352-'Calculation_Assumptions'!$B$2)</f>
      </c>
      <c r="W1352" s="91" t="str">
        <f>Q1352*V1352</f>
      </c>
      <c r="X1352" s="92" t="str">
        <f>R1352*V1352</f>
      </c>
      <c r="Y1352" s="93" t="str">
        <f>S1352*V1352</f>
      </c>
      <c r="Z1352" s="94" t="str">
        <f>IFERROR(INDEX('Cost_Components'!$T$2:$T$28,MATCH(E1352,'Cost_Components'!$A$2:$A$28,0)),"")</f>
      </c>
      <c r="AA1352" s="95" t="str">
        <f>IFERROR(INDEX('Cost_Components'!$U$2:$U$28,MATCH(E1352,'Cost_Components'!$A$2:$A$28,0)),"")</f>
      </c>
      <c r="AB1352" s="96" t="str">
        <f>IFERROR(INDEX('Cost_Components'!$V$2:$V$28,MATCH(E1352,'Cost_Components'!$A$2:$A$28,0)),"")</f>
      </c>
      <c r="AC1352" s="97" t="str">
        <f>IFERROR(INDEX('Cost_Components'!$M$2:$M$28,MATCH(E1352,'Cost_Components'!$A$2:$A$28,0)),"")</f>
      </c>
      <c r="AD1352" s="98" t="str">
        <f>IFERROR(INDEX('Cost_Components'!$N$2:$N$28,MATCH(E1352,'Cost_Components'!$A$2:$A$28,0)),"")</f>
      </c>
      <c r="AE1352" s="34" t="str">
        <f>IFERROR(INDEX('Cost_Components'!$O$2:$O$28,MATCH(E1352,'Cost_Components'!$A$2:$A$28,0)),"")</f>
      </c>
      <c r="AF1352" s="99" t="n">
        <v>203648774.54861</v>
      </c>
      <c r="AG1352" s="100" t="n">
        <v>201479711.500819</v>
      </c>
      <c r="AH1352" s="101" t="str">
        <f>IF(H1352="shared-count-once",COUNTIFS($A$2:$A$1405,A1352,$B$2:$B$1405,B1352,$E$2:$E$1405,E1352),1)</f>
      </c>
      <c r="AI1352" s="102" t="n">
        <v>322765819.752681</v>
      </c>
      <c r="AJ1352" s="103" t="str">
        <f>IF(AI1352=0,"",Q1352/AI1352)</f>
      </c>
      <c r="AK1352" s="104" t="str">
        <f>IF(AI1352=0,"",R1352/AI1352)</f>
      </c>
      <c r="AL1352" s="105" t="str">
        <f>IF(AI1352=0,"",S1352/AI1352)</f>
      </c>
      <c r="AM1352" s="106" t="str">
        <f>IF(AI1352=0,"",Y1352/AI1352)</f>
      </c>
    </row>
    <row r="1353">
      <c r="A1353" t="s">
        <v>115</v>
      </c>
      <c r="B1353" s="73" t="n">
        <v>2050</v>
      </c>
      <c r="C1353" t="s">
        <v>262</v>
      </c>
      <c r="D1353" t="s">
        <v>266</v>
      </c>
      <c r="E1353" s="74" t="s">
        <v>363</v>
      </c>
      <c r="F1353" s="75" t="s">
        <v>364</v>
      </c>
      <c r="G1353" s="76" t="s">
        <v>263</v>
      </c>
      <c r="H1353" s="77" t="s">
        <v>240</v>
      </c>
      <c r="I1353" s="78" t="s">
        <v>115</v>
      </c>
      <c r="J1353" s="79" t="str">
        <f>IFERROR(INDEX('Cost_Components'!$K$2:$K$28,MATCH(E1353,'Cost_Components'!$A$2:$A$28,0)),"")</f>
      </c>
      <c r="K1353" s="80" t="str">
        <f>IF(OR(L1353="",Z1353="",AA1353="",AB1353=""),"",IF(B1353&lt;AA1353,L1353,IF(B1353&gt;AB1353,Z1353,L1353+(Z1353-L1353)*MIN(MAX((B1353-AA1353+1)/MAX(AB1353-AA1353+1,1),0),1))))</f>
      </c>
      <c r="L1353" s="81" t="str">
        <f>IFERROR(INDEX('Cost_Components'!$S$2:$S$28,MATCH(E1353,'Cost_Components'!$A$2:$A$28,0)),"")</f>
      </c>
      <c r="M1353" s="82" t="str">
        <f>IFERROR(INDEX('Cost_Components'!$L$2:$L$28,MATCH(E1353,'Cost_Components'!$A$2:$A$28,0)),"")</f>
      </c>
      <c r="N1353" s="83" t="str">
        <f>IFERROR(INDEX('Cost_Components'!$P$2:$P$28,MATCH(E1353,'Cost_Components'!$A$2:$A$28,0)),"")</f>
      </c>
      <c r="O1353" s="84" t="str">
        <f>AF1353*J1353</f>
      </c>
      <c r="P1353" s="85" t="str">
        <f>AG1353*J1353</f>
      </c>
      <c r="Q1353" s="86" t="str">
        <f>P1353*L1353*M1353*N1353</f>
      </c>
      <c r="R1353" s="87" t="str">
        <f>O1353*K1353*M1353*N1353</f>
      </c>
      <c r="S1353" s="88" t="str">
        <f>R1353-Q1353</f>
      </c>
      <c r="T1353" s="34" t="str">
        <f>IFERROR(INDEX('Cost_Components'!$R$2:$R$28,MATCH(E1353,'Cost_Components'!$A$2:$A$28,0)),"")</f>
      </c>
      <c r="U1353" s="89" t="str">
        <f>IFERROR(INDEX('Cost_Components'!$Q$2:$Q$28,MATCH(E1353,'Cost_Components'!$A$2:$A$28,0)),"")</f>
      </c>
      <c r="V1353" s="90" t="str">
        <f>1/(1+'Calculation_Assumptions'!$B$5)^(B1353-'Calculation_Assumptions'!$B$2)</f>
      </c>
      <c r="W1353" s="91" t="str">
        <f>Q1353*V1353</f>
      </c>
      <c r="X1353" s="92" t="str">
        <f>R1353*V1353</f>
      </c>
      <c r="Y1353" s="93" t="str">
        <f>S1353*V1353</f>
      </c>
      <c r="Z1353" s="94" t="str">
        <f>IFERROR(INDEX('Cost_Components'!$T$2:$T$28,MATCH(E1353,'Cost_Components'!$A$2:$A$28,0)),"")</f>
      </c>
      <c r="AA1353" s="95" t="str">
        <f>IFERROR(INDEX('Cost_Components'!$U$2:$U$28,MATCH(E1353,'Cost_Components'!$A$2:$A$28,0)),"")</f>
      </c>
      <c r="AB1353" s="96" t="str">
        <f>IFERROR(INDEX('Cost_Components'!$V$2:$V$28,MATCH(E1353,'Cost_Components'!$A$2:$A$28,0)),"")</f>
      </c>
      <c r="AC1353" s="97" t="str">
        <f>IFERROR(INDEX('Cost_Components'!$M$2:$M$28,MATCH(E1353,'Cost_Components'!$A$2:$A$28,0)),"")</f>
      </c>
      <c r="AD1353" s="98" t="str">
        <f>IFERROR(INDEX('Cost_Components'!$N$2:$N$28,MATCH(E1353,'Cost_Components'!$A$2:$A$28,0)),"")</f>
      </c>
      <c r="AE1353" s="34" t="str">
        <f>IFERROR(INDEX('Cost_Components'!$O$2:$O$28,MATCH(E1353,'Cost_Components'!$A$2:$A$28,0)),"")</f>
      </c>
      <c r="AF1353" s="99" t="n">
        <v>204833867.885901</v>
      </c>
      <c r="AG1353" s="100" t="n">
        <v>202479799.760483</v>
      </c>
      <c r="AH1353" s="101" t="str">
        <f>IF(H1353="shared-count-once",COUNTIFS($A$2:$A$1405,A1353,$B$2:$B$1405,B1353,$E$2:$E$1405,E1353),1)</f>
      </c>
      <c r="AI1353" s="102" t="n">
        <v>323312042.563285</v>
      </c>
      <c r="AJ1353" s="103" t="str">
        <f>IF(AI1353=0,"",Q1353/AI1353)</f>
      </c>
      <c r="AK1353" s="104" t="str">
        <f>IF(AI1353=0,"",R1353/AI1353)</f>
      </c>
      <c r="AL1353" s="105" t="str">
        <f>IF(AI1353=0,"",S1353/AI1353)</f>
      </c>
      <c r="AM1353" s="106" t="str">
        <f>IF(AI1353=0,"",Y1353/AI1353)</f>
      </c>
    </row>
    <row r="1354">
      <c r="A1354" t="s">
        <v>115</v>
      </c>
      <c r="B1354" s="73" t="n">
        <v>2025</v>
      </c>
      <c r="C1354" t="s">
        <v>262</v>
      </c>
      <c r="D1354" t="s">
        <v>266</v>
      </c>
      <c r="E1354" s="74" t="s">
        <v>360</v>
      </c>
      <c r="F1354" s="75" t="s">
        <v>361</v>
      </c>
      <c r="G1354" s="76" t="s">
        <v>263</v>
      </c>
      <c r="H1354" s="77" t="s">
        <v>240</v>
      </c>
      <c r="I1354" s="78" t="s">
        <v>304</v>
      </c>
      <c r="J1354" s="79" t="str">
        <f>IFERROR(INDEX('Cost_Components'!$K$2:$K$28,MATCH(E1354,'Cost_Components'!$A$2:$A$28,0)),"")</f>
      </c>
      <c r="K1354" s="80" t="str">
        <f>IF(OR(L1354="",Z1354="",AA1354="",AB1354=""),"",IF(B1354&lt;AA1354,L1354,IF(B1354&gt;AB1354,Z1354,L1354+(Z1354-L1354)*MIN(MAX((B1354-AA1354+1)/MAX(AB1354-AA1354+1,1),0),1))))</f>
      </c>
      <c r="L1354" s="81" t="str">
        <f>IFERROR(INDEX('Cost_Components'!$S$2:$S$28,MATCH(E1354,'Cost_Components'!$A$2:$A$28,0)),"")</f>
      </c>
      <c r="M1354" s="82" t="str">
        <f>IFERROR(INDEX('Cost_Components'!$L$2:$L$28,MATCH(E1354,'Cost_Components'!$A$2:$A$28,0)),"")</f>
      </c>
      <c r="N1354" s="83" t="str">
        <f>IFERROR(INDEX('Cost_Components'!$P$2:$P$28,MATCH(E1354,'Cost_Components'!$A$2:$A$28,0)),"")</f>
      </c>
      <c r="O1354" s="84" t="str">
        <f>AF1354*J1354</f>
      </c>
      <c r="P1354" s="85" t="str">
        <f>AG1354*J1354</f>
      </c>
      <c r="Q1354" s="86" t="str">
        <f>P1354*L1354*M1354*N1354</f>
      </c>
      <c r="R1354" s="87" t="str">
        <f>O1354*K1354*M1354*N1354</f>
      </c>
      <c r="S1354" s="88" t="str">
        <f>R1354-Q1354</f>
      </c>
      <c r="T1354" s="34" t="str">
        <f>IFERROR(INDEX('Cost_Components'!$R$2:$R$28,MATCH(E1354,'Cost_Components'!$A$2:$A$28,0)),"")</f>
      </c>
      <c r="U1354" s="89" t="str">
        <f>IFERROR(INDEX('Cost_Components'!$Q$2:$Q$28,MATCH(E1354,'Cost_Components'!$A$2:$A$28,0)),"")</f>
      </c>
      <c r="V1354" s="90" t="str">
        <f>1/(1+'Calculation_Assumptions'!$B$5)^(B1354-'Calculation_Assumptions'!$B$2)</f>
      </c>
      <c r="W1354" s="91" t="str">
        <f>Q1354*V1354</f>
      </c>
      <c r="X1354" s="92" t="str">
        <f>R1354*V1354</f>
      </c>
      <c r="Y1354" s="93" t="str">
        <f>S1354*V1354</f>
      </c>
      <c r="Z1354" s="94" t="str">
        <f>IFERROR(INDEX('Cost_Components'!$T$2:$T$28,MATCH(E1354,'Cost_Components'!$A$2:$A$28,0)),"")</f>
      </c>
      <c r="AA1354" s="95" t="str">
        <f>IFERROR(INDEX('Cost_Components'!$U$2:$U$28,MATCH(E1354,'Cost_Components'!$A$2:$A$28,0)),"")</f>
      </c>
      <c r="AB1354" s="96" t="str">
        <f>IFERROR(INDEX('Cost_Components'!$V$2:$V$28,MATCH(E1354,'Cost_Components'!$A$2:$A$28,0)),"")</f>
      </c>
      <c r="AC1354" s="97" t="str">
        <f>IFERROR(INDEX('Cost_Components'!$M$2:$M$28,MATCH(E1354,'Cost_Components'!$A$2:$A$28,0)),"")</f>
      </c>
      <c r="AD1354" s="98" t="str">
        <f>IFERROR(INDEX('Cost_Components'!$N$2:$N$28,MATCH(E1354,'Cost_Components'!$A$2:$A$28,0)),"")</f>
      </c>
      <c r="AE1354" s="34" t="str">
        <f>IFERROR(INDEX('Cost_Components'!$O$2:$O$28,MATCH(E1354,'Cost_Components'!$A$2:$A$28,0)),"")</f>
      </c>
      <c r="AF1354" s="99" t="n">
        <v>14643260.1838269</v>
      </c>
      <c r="AG1354" s="100" t="n">
        <v>14642365.4776425</v>
      </c>
      <c r="AH1354" s="101" t="str">
        <f>IF(H1354="shared-count-once",COUNTIFS($A$2:$A$1405,A1354,$B$2:$B$1405,B1354,$E$2:$E$1405,E1354),1)</f>
      </c>
      <c r="AI1354" s="102" t="n">
        <v>288391907.644456</v>
      </c>
      <c r="AJ1354" s="103" t="str">
        <f>IF(AI1354=0,"",Q1354/AI1354)</f>
      </c>
      <c r="AK1354" s="104" t="str">
        <f>IF(AI1354=0,"",R1354/AI1354)</f>
      </c>
      <c r="AL1354" s="105" t="str">
        <f>IF(AI1354=0,"",S1354/AI1354)</f>
      </c>
      <c r="AM1354" s="106" t="str">
        <f>IF(AI1354=0,"",Y1354/AI1354)</f>
      </c>
    </row>
    <row r="1355">
      <c r="A1355" t="s">
        <v>115</v>
      </c>
      <c r="B1355" s="73" t="n">
        <v>2026</v>
      </c>
      <c r="C1355" t="s">
        <v>262</v>
      </c>
      <c r="D1355" t="s">
        <v>266</v>
      </c>
      <c r="E1355" s="74" t="s">
        <v>360</v>
      </c>
      <c r="F1355" s="75" t="s">
        <v>361</v>
      </c>
      <c r="G1355" s="76" t="s">
        <v>263</v>
      </c>
      <c r="H1355" s="77" t="s">
        <v>240</v>
      </c>
      <c r="I1355" s="78" t="s">
        <v>304</v>
      </c>
      <c r="J1355" s="79" t="str">
        <f>IFERROR(INDEX('Cost_Components'!$K$2:$K$28,MATCH(E1355,'Cost_Components'!$A$2:$A$28,0)),"")</f>
      </c>
      <c r="K1355" s="80" t="str">
        <f>IF(OR(L1355="",Z1355="",AA1355="",AB1355=""),"",IF(B1355&lt;AA1355,L1355,IF(B1355&gt;AB1355,Z1355,L1355+(Z1355-L1355)*MIN(MAX((B1355-AA1355+1)/MAX(AB1355-AA1355+1,1),0),1))))</f>
      </c>
      <c r="L1355" s="81" t="str">
        <f>IFERROR(INDEX('Cost_Components'!$S$2:$S$28,MATCH(E1355,'Cost_Components'!$A$2:$A$28,0)),"")</f>
      </c>
      <c r="M1355" s="82" t="str">
        <f>IFERROR(INDEX('Cost_Components'!$L$2:$L$28,MATCH(E1355,'Cost_Components'!$A$2:$A$28,0)),"")</f>
      </c>
      <c r="N1355" s="83" t="str">
        <f>IFERROR(INDEX('Cost_Components'!$P$2:$P$28,MATCH(E1355,'Cost_Components'!$A$2:$A$28,0)),"")</f>
      </c>
      <c r="O1355" s="84" t="str">
        <f>AF1355*J1355</f>
      </c>
      <c r="P1355" s="85" t="str">
        <f>AG1355*J1355</f>
      </c>
      <c r="Q1355" s="86" t="str">
        <f>P1355*L1355*M1355*N1355</f>
      </c>
      <c r="R1355" s="87" t="str">
        <f>O1355*K1355*M1355*N1355</f>
      </c>
      <c r="S1355" s="88" t="str">
        <f>R1355-Q1355</f>
      </c>
      <c r="T1355" s="34" t="str">
        <f>IFERROR(INDEX('Cost_Components'!$R$2:$R$28,MATCH(E1355,'Cost_Components'!$A$2:$A$28,0)),"")</f>
      </c>
      <c r="U1355" s="89" t="str">
        <f>IFERROR(INDEX('Cost_Components'!$Q$2:$Q$28,MATCH(E1355,'Cost_Components'!$A$2:$A$28,0)),"")</f>
      </c>
      <c r="V1355" s="90" t="str">
        <f>1/(1+'Calculation_Assumptions'!$B$5)^(B1355-'Calculation_Assumptions'!$B$2)</f>
      </c>
      <c r="W1355" s="91" t="str">
        <f>Q1355*V1355</f>
      </c>
      <c r="X1355" s="92" t="str">
        <f>R1355*V1355</f>
      </c>
      <c r="Y1355" s="93" t="str">
        <f>S1355*V1355</f>
      </c>
      <c r="Z1355" s="94" t="str">
        <f>IFERROR(INDEX('Cost_Components'!$T$2:$T$28,MATCH(E1355,'Cost_Components'!$A$2:$A$28,0)),"")</f>
      </c>
      <c r="AA1355" s="95" t="str">
        <f>IFERROR(INDEX('Cost_Components'!$U$2:$U$28,MATCH(E1355,'Cost_Components'!$A$2:$A$28,0)),"")</f>
      </c>
      <c r="AB1355" s="96" t="str">
        <f>IFERROR(INDEX('Cost_Components'!$V$2:$V$28,MATCH(E1355,'Cost_Components'!$A$2:$A$28,0)),"")</f>
      </c>
      <c r="AC1355" s="97" t="str">
        <f>IFERROR(INDEX('Cost_Components'!$M$2:$M$28,MATCH(E1355,'Cost_Components'!$A$2:$A$28,0)),"")</f>
      </c>
      <c r="AD1355" s="98" t="str">
        <f>IFERROR(INDEX('Cost_Components'!$N$2:$N$28,MATCH(E1355,'Cost_Components'!$A$2:$A$28,0)),"")</f>
      </c>
      <c r="AE1355" s="34" t="str">
        <f>IFERROR(INDEX('Cost_Components'!$O$2:$O$28,MATCH(E1355,'Cost_Components'!$A$2:$A$28,0)),"")</f>
      </c>
      <c r="AF1355" s="99" t="n">
        <v>15114708.0438055</v>
      </c>
      <c r="AG1355" s="100" t="n">
        <v>15112026.0745914</v>
      </c>
      <c r="AH1355" s="101" t="str">
        <f>IF(H1355="shared-count-once",COUNTIFS($A$2:$A$1405,A1355,$B$2:$B$1405,B1355,$E$2:$E$1405,E1355),1)</f>
      </c>
      <c r="AI1355" s="102" t="n">
        <v>290472130.233437</v>
      </c>
      <c r="AJ1355" s="103" t="str">
        <f>IF(AI1355=0,"",Q1355/AI1355)</f>
      </c>
      <c r="AK1355" s="104" t="str">
        <f>IF(AI1355=0,"",R1355/AI1355)</f>
      </c>
      <c r="AL1355" s="105" t="str">
        <f>IF(AI1355=0,"",S1355/AI1355)</f>
      </c>
      <c r="AM1355" s="106" t="str">
        <f>IF(AI1355=0,"",Y1355/AI1355)</f>
      </c>
    </row>
    <row r="1356">
      <c r="A1356" t="s">
        <v>115</v>
      </c>
      <c r="B1356" s="73" t="n">
        <v>2027</v>
      </c>
      <c r="C1356" t="s">
        <v>262</v>
      </c>
      <c r="D1356" t="s">
        <v>266</v>
      </c>
      <c r="E1356" s="74" t="s">
        <v>360</v>
      </c>
      <c r="F1356" s="75" t="s">
        <v>361</v>
      </c>
      <c r="G1356" s="76" t="s">
        <v>263</v>
      </c>
      <c r="H1356" s="77" t="s">
        <v>240</v>
      </c>
      <c r="I1356" s="78" t="s">
        <v>304</v>
      </c>
      <c r="J1356" s="79" t="str">
        <f>IFERROR(INDEX('Cost_Components'!$K$2:$K$28,MATCH(E1356,'Cost_Components'!$A$2:$A$28,0)),"")</f>
      </c>
      <c r="K1356" s="80" t="str">
        <f>IF(OR(L1356="",Z1356="",AA1356="",AB1356=""),"",IF(B1356&lt;AA1356,L1356,IF(B1356&gt;AB1356,Z1356,L1356+(Z1356-L1356)*MIN(MAX((B1356-AA1356+1)/MAX(AB1356-AA1356+1,1),0),1))))</f>
      </c>
      <c r="L1356" s="81" t="str">
        <f>IFERROR(INDEX('Cost_Components'!$S$2:$S$28,MATCH(E1356,'Cost_Components'!$A$2:$A$28,0)),"")</f>
      </c>
      <c r="M1356" s="82" t="str">
        <f>IFERROR(INDEX('Cost_Components'!$L$2:$L$28,MATCH(E1356,'Cost_Components'!$A$2:$A$28,0)),"")</f>
      </c>
      <c r="N1356" s="83" t="str">
        <f>IFERROR(INDEX('Cost_Components'!$P$2:$P$28,MATCH(E1356,'Cost_Components'!$A$2:$A$28,0)),"")</f>
      </c>
      <c r="O1356" s="84" t="str">
        <f>AF1356*J1356</f>
      </c>
      <c r="P1356" s="85" t="str">
        <f>AG1356*J1356</f>
      </c>
      <c r="Q1356" s="86" t="str">
        <f>P1356*L1356*M1356*N1356</f>
      </c>
      <c r="R1356" s="87" t="str">
        <f>O1356*K1356*M1356*N1356</f>
      </c>
      <c r="S1356" s="88" t="str">
        <f>R1356-Q1356</f>
      </c>
      <c r="T1356" s="34" t="str">
        <f>IFERROR(INDEX('Cost_Components'!$R$2:$R$28,MATCH(E1356,'Cost_Components'!$A$2:$A$28,0)),"")</f>
      </c>
      <c r="U1356" s="89" t="str">
        <f>IFERROR(INDEX('Cost_Components'!$Q$2:$Q$28,MATCH(E1356,'Cost_Components'!$A$2:$A$28,0)),"")</f>
      </c>
      <c r="V1356" s="90" t="str">
        <f>1/(1+'Calculation_Assumptions'!$B$5)^(B1356-'Calculation_Assumptions'!$B$2)</f>
      </c>
      <c r="W1356" s="91" t="str">
        <f>Q1356*V1356</f>
      </c>
      <c r="X1356" s="92" t="str">
        <f>R1356*V1356</f>
      </c>
      <c r="Y1356" s="93" t="str">
        <f>S1356*V1356</f>
      </c>
      <c r="Z1356" s="94" t="str">
        <f>IFERROR(INDEX('Cost_Components'!$T$2:$T$28,MATCH(E1356,'Cost_Components'!$A$2:$A$28,0)),"")</f>
      </c>
      <c r="AA1356" s="95" t="str">
        <f>IFERROR(INDEX('Cost_Components'!$U$2:$U$28,MATCH(E1356,'Cost_Components'!$A$2:$A$28,0)),"")</f>
      </c>
      <c r="AB1356" s="96" t="str">
        <f>IFERROR(INDEX('Cost_Components'!$V$2:$V$28,MATCH(E1356,'Cost_Components'!$A$2:$A$28,0)),"")</f>
      </c>
      <c r="AC1356" s="97" t="str">
        <f>IFERROR(INDEX('Cost_Components'!$M$2:$M$28,MATCH(E1356,'Cost_Components'!$A$2:$A$28,0)),"")</f>
      </c>
      <c r="AD1356" s="98" t="str">
        <f>IFERROR(INDEX('Cost_Components'!$N$2:$N$28,MATCH(E1356,'Cost_Components'!$A$2:$A$28,0)),"")</f>
      </c>
      <c r="AE1356" s="34" t="str">
        <f>IFERROR(INDEX('Cost_Components'!$O$2:$O$28,MATCH(E1356,'Cost_Components'!$A$2:$A$28,0)),"")</f>
      </c>
      <c r="AF1356" s="99" t="n">
        <v>15593481.2741527</v>
      </c>
      <c r="AG1356" s="100" t="n">
        <v>15588102.2486016</v>
      </c>
      <c r="AH1356" s="101" t="str">
        <f>IF(H1356="shared-count-once",COUNTIFS($A$2:$A$1405,A1356,$B$2:$B$1405,B1356,$E$2:$E$1405,E1356),1)</f>
      </c>
      <c r="AI1356" s="102" t="n">
        <v>292505080.826208</v>
      </c>
      <c r="AJ1356" s="103" t="str">
        <f>IF(AI1356=0,"",Q1356/AI1356)</f>
      </c>
      <c r="AK1356" s="104" t="str">
        <f>IF(AI1356=0,"",R1356/AI1356)</f>
      </c>
      <c r="AL1356" s="105" t="str">
        <f>IF(AI1356=0,"",S1356/AI1356)</f>
      </c>
      <c r="AM1356" s="106" t="str">
        <f>IF(AI1356=0,"",Y1356/AI1356)</f>
      </c>
    </row>
    <row r="1357">
      <c r="A1357" t="s">
        <v>115</v>
      </c>
      <c r="B1357" s="73" t="n">
        <v>2028</v>
      </c>
      <c r="C1357" t="s">
        <v>262</v>
      </c>
      <c r="D1357" t="s">
        <v>266</v>
      </c>
      <c r="E1357" s="74" t="s">
        <v>360</v>
      </c>
      <c r="F1357" s="75" t="s">
        <v>361</v>
      </c>
      <c r="G1357" s="76" t="s">
        <v>263</v>
      </c>
      <c r="H1357" s="77" t="s">
        <v>240</v>
      </c>
      <c r="I1357" s="78" t="s">
        <v>304</v>
      </c>
      <c r="J1357" s="79" t="str">
        <f>IFERROR(INDEX('Cost_Components'!$K$2:$K$28,MATCH(E1357,'Cost_Components'!$A$2:$A$28,0)),"")</f>
      </c>
      <c r="K1357" s="80" t="str">
        <f>IF(OR(L1357="",Z1357="",AA1357="",AB1357=""),"",IF(B1357&lt;AA1357,L1357,IF(B1357&gt;AB1357,Z1357,L1357+(Z1357-L1357)*MIN(MAX((B1357-AA1357+1)/MAX(AB1357-AA1357+1,1),0),1))))</f>
      </c>
      <c r="L1357" s="81" t="str">
        <f>IFERROR(INDEX('Cost_Components'!$S$2:$S$28,MATCH(E1357,'Cost_Components'!$A$2:$A$28,0)),"")</f>
      </c>
      <c r="M1357" s="82" t="str">
        <f>IFERROR(INDEX('Cost_Components'!$L$2:$L$28,MATCH(E1357,'Cost_Components'!$A$2:$A$28,0)),"")</f>
      </c>
      <c r="N1357" s="83" t="str">
        <f>IFERROR(INDEX('Cost_Components'!$P$2:$P$28,MATCH(E1357,'Cost_Components'!$A$2:$A$28,0)),"")</f>
      </c>
      <c r="O1357" s="84" t="str">
        <f>AF1357*J1357</f>
      </c>
      <c r="P1357" s="85" t="str">
        <f>AG1357*J1357</f>
      </c>
      <c r="Q1357" s="86" t="str">
        <f>P1357*L1357*M1357*N1357</f>
      </c>
      <c r="R1357" s="87" t="str">
        <f>O1357*K1357*M1357*N1357</f>
      </c>
      <c r="S1357" s="88" t="str">
        <f>R1357-Q1357</f>
      </c>
      <c r="T1357" s="34" t="str">
        <f>IFERROR(INDEX('Cost_Components'!$R$2:$R$28,MATCH(E1357,'Cost_Components'!$A$2:$A$28,0)),"")</f>
      </c>
      <c r="U1357" s="89" t="str">
        <f>IFERROR(INDEX('Cost_Components'!$Q$2:$Q$28,MATCH(E1357,'Cost_Components'!$A$2:$A$28,0)),"")</f>
      </c>
      <c r="V1357" s="90" t="str">
        <f>1/(1+'Calculation_Assumptions'!$B$5)^(B1357-'Calculation_Assumptions'!$B$2)</f>
      </c>
      <c r="W1357" s="91" t="str">
        <f>Q1357*V1357</f>
      </c>
      <c r="X1357" s="92" t="str">
        <f>R1357*V1357</f>
      </c>
      <c r="Y1357" s="93" t="str">
        <f>S1357*V1357</f>
      </c>
      <c r="Z1357" s="94" t="str">
        <f>IFERROR(INDEX('Cost_Components'!$T$2:$T$28,MATCH(E1357,'Cost_Components'!$A$2:$A$28,0)),"")</f>
      </c>
      <c r="AA1357" s="95" t="str">
        <f>IFERROR(INDEX('Cost_Components'!$U$2:$U$28,MATCH(E1357,'Cost_Components'!$A$2:$A$28,0)),"")</f>
      </c>
      <c r="AB1357" s="96" t="str">
        <f>IFERROR(INDEX('Cost_Components'!$V$2:$V$28,MATCH(E1357,'Cost_Components'!$A$2:$A$28,0)),"")</f>
      </c>
      <c r="AC1357" s="97" t="str">
        <f>IFERROR(INDEX('Cost_Components'!$M$2:$M$28,MATCH(E1357,'Cost_Components'!$A$2:$A$28,0)),"")</f>
      </c>
      <c r="AD1357" s="98" t="str">
        <f>IFERROR(INDEX('Cost_Components'!$N$2:$N$28,MATCH(E1357,'Cost_Components'!$A$2:$A$28,0)),"")</f>
      </c>
      <c r="AE1357" s="34" t="str">
        <f>IFERROR(INDEX('Cost_Components'!$O$2:$O$28,MATCH(E1357,'Cost_Components'!$A$2:$A$28,0)),"")</f>
      </c>
      <c r="AF1357" s="99" t="n">
        <v>16044335.6213829</v>
      </c>
      <c r="AG1357" s="100" t="n">
        <v>16035324.2757678</v>
      </c>
      <c r="AH1357" s="101" t="str">
        <f>IF(H1357="shared-count-once",COUNTIFS($A$2:$A$1405,A1357,$B$2:$B$1405,B1357,$E$2:$E$1405,E1357),1)</f>
      </c>
      <c r="AI1357" s="102" t="n">
        <v>294484707.921554</v>
      </c>
      <c r="AJ1357" s="103" t="str">
        <f>IF(AI1357=0,"",Q1357/AI1357)</f>
      </c>
      <c r="AK1357" s="104" t="str">
        <f>IF(AI1357=0,"",R1357/AI1357)</f>
      </c>
      <c r="AL1357" s="105" t="str">
        <f>IF(AI1357=0,"",S1357/AI1357)</f>
      </c>
      <c r="AM1357" s="106" t="str">
        <f>IF(AI1357=0,"",Y1357/AI1357)</f>
      </c>
    </row>
    <row r="1358">
      <c r="A1358" t="s">
        <v>115</v>
      </c>
      <c r="B1358" s="73" t="n">
        <v>2029</v>
      </c>
      <c r="C1358" t="s">
        <v>262</v>
      </c>
      <c r="D1358" t="s">
        <v>266</v>
      </c>
      <c r="E1358" s="74" t="s">
        <v>360</v>
      </c>
      <c r="F1358" s="75" t="s">
        <v>361</v>
      </c>
      <c r="G1358" s="76" t="s">
        <v>263</v>
      </c>
      <c r="H1358" s="77" t="s">
        <v>240</v>
      </c>
      <c r="I1358" s="78" t="s">
        <v>304</v>
      </c>
      <c r="J1358" s="79" t="str">
        <f>IFERROR(INDEX('Cost_Components'!$K$2:$K$28,MATCH(E1358,'Cost_Components'!$A$2:$A$28,0)),"")</f>
      </c>
      <c r="K1358" s="80" t="str">
        <f>IF(OR(L1358="",Z1358="",AA1358="",AB1358=""),"",IF(B1358&lt;AA1358,L1358,IF(B1358&gt;AB1358,Z1358,L1358+(Z1358-L1358)*MIN(MAX((B1358-AA1358+1)/MAX(AB1358-AA1358+1,1),0),1))))</f>
      </c>
      <c r="L1358" s="81" t="str">
        <f>IFERROR(INDEX('Cost_Components'!$S$2:$S$28,MATCH(E1358,'Cost_Components'!$A$2:$A$28,0)),"")</f>
      </c>
      <c r="M1358" s="82" t="str">
        <f>IFERROR(INDEX('Cost_Components'!$L$2:$L$28,MATCH(E1358,'Cost_Components'!$A$2:$A$28,0)),"")</f>
      </c>
      <c r="N1358" s="83" t="str">
        <f>IFERROR(INDEX('Cost_Components'!$P$2:$P$28,MATCH(E1358,'Cost_Components'!$A$2:$A$28,0)),"")</f>
      </c>
      <c r="O1358" s="84" t="str">
        <f>AF1358*J1358</f>
      </c>
      <c r="P1358" s="85" t="str">
        <f>AG1358*J1358</f>
      </c>
      <c r="Q1358" s="86" t="str">
        <f>P1358*L1358*M1358*N1358</f>
      </c>
      <c r="R1358" s="87" t="str">
        <f>O1358*K1358*M1358*N1358</f>
      </c>
      <c r="S1358" s="88" t="str">
        <f>R1358-Q1358</f>
      </c>
      <c r="T1358" s="34" t="str">
        <f>IFERROR(INDEX('Cost_Components'!$R$2:$R$28,MATCH(E1358,'Cost_Components'!$A$2:$A$28,0)),"")</f>
      </c>
      <c r="U1358" s="89" t="str">
        <f>IFERROR(INDEX('Cost_Components'!$Q$2:$Q$28,MATCH(E1358,'Cost_Components'!$A$2:$A$28,0)),"")</f>
      </c>
      <c r="V1358" s="90" t="str">
        <f>1/(1+'Calculation_Assumptions'!$B$5)^(B1358-'Calculation_Assumptions'!$B$2)</f>
      </c>
      <c r="W1358" s="91" t="str">
        <f>Q1358*V1358</f>
      </c>
      <c r="X1358" s="92" t="str">
        <f>R1358*V1358</f>
      </c>
      <c r="Y1358" s="93" t="str">
        <f>S1358*V1358</f>
      </c>
      <c r="Z1358" s="94" t="str">
        <f>IFERROR(INDEX('Cost_Components'!$T$2:$T$28,MATCH(E1358,'Cost_Components'!$A$2:$A$28,0)),"")</f>
      </c>
      <c r="AA1358" s="95" t="str">
        <f>IFERROR(INDEX('Cost_Components'!$U$2:$U$28,MATCH(E1358,'Cost_Components'!$A$2:$A$28,0)),"")</f>
      </c>
      <c r="AB1358" s="96" t="str">
        <f>IFERROR(INDEX('Cost_Components'!$V$2:$V$28,MATCH(E1358,'Cost_Components'!$A$2:$A$28,0)),"")</f>
      </c>
      <c r="AC1358" s="97" t="str">
        <f>IFERROR(INDEX('Cost_Components'!$M$2:$M$28,MATCH(E1358,'Cost_Components'!$A$2:$A$28,0)),"")</f>
      </c>
      <c r="AD1358" s="98" t="str">
        <f>IFERROR(INDEX('Cost_Components'!$N$2:$N$28,MATCH(E1358,'Cost_Components'!$A$2:$A$28,0)),"")</f>
      </c>
      <c r="AE1358" s="34" t="str">
        <f>IFERROR(INDEX('Cost_Components'!$O$2:$O$28,MATCH(E1358,'Cost_Components'!$A$2:$A$28,0)),"")</f>
      </c>
      <c r="AF1358" s="99" t="n">
        <v>16495804.261761</v>
      </c>
      <c r="AG1358" s="100" t="n">
        <v>16482186.2025616</v>
      </c>
      <c r="AH1358" s="101" t="str">
        <f>IF(H1358="shared-count-once",COUNTIFS($A$2:$A$1405,A1358,$B$2:$B$1405,B1358,$E$2:$E$1405,E1358),1)</f>
      </c>
      <c r="AI1358" s="102" t="n">
        <v>296414030.31143</v>
      </c>
      <c r="AJ1358" s="103" t="str">
        <f>IF(AI1358=0,"",Q1358/AI1358)</f>
      </c>
      <c r="AK1358" s="104" t="str">
        <f>IF(AI1358=0,"",R1358/AI1358)</f>
      </c>
      <c r="AL1358" s="105" t="str">
        <f>IF(AI1358=0,"",S1358/AI1358)</f>
      </c>
      <c r="AM1358" s="106" t="str">
        <f>IF(AI1358=0,"",Y1358/AI1358)</f>
      </c>
    </row>
    <row r="1359">
      <c r="A1359" t="s">
        <v>115</v>
      </c>
      <c r="B1359" s="73" t="n">
        <v>2030</v>
      </c>
      <c r="C1359" t="s">
        <v>262</v>
      </c>
      <c r="D1359" t="s">
        <v>266</v>
      </c>
      <c r="E1359" s="74" t="s">
        <v>360</v>
      </c>
      <c r="F1359" s="75" t="s">
        <v>361</v>
      </c>
      <c r="G1359" s="76" t="s">
        <v>263</v>
      </c>
      <c r="H1359" s="77" t="s">
        <v>240</v>
      </c>
      <c r="I1359" s="78" t="s">
        <v>304</v>
      </c>
      <c r="J1359" s="79" t="str">
        <f>IFERROR(INDEX('Cost_Components'!$K$2:$K$28,MATCH(E1359,'Cost_Components'!$A$2:$A$28,0)),"")</f>
      </c>
      <c r="K1359" s="80" t="str">
        <f>IF(OR(L1359="",Z1359="",AA1359="",AB1359=""),"",IF(B1359&lt;AA1359,L1359,IF(B1359&gt;AB1359,Z1359,L1359+(Z1359-L1359)*MIN(MAX((B1359-AA1359+1)/MAX(AB1359-AA1359+1,1),0),1))))</f>
      </c>
      <c r="L1359" s="81" t="str">
        <f>IFERROR(INDEX('Cost_Components'!$S$2:$S$28,MATCH(E1359,'Cost_Components'!$A$2:$A$28,0)),"")</f>
      </c>
      <c r="M1359" s="82" t="str">
        <f>IFERROR(INDEX('Cost_Components'!$L$2:$L$28,MATCH(E1359,'Cost_Components'!$A$2:$A$28,0)),"")</f>
      </c>
      <c r="N1359" s="83" t="str">
        <f>IFERROR(INDEX('Cost_Components'!$P$2:$P$28,MATCH(E1359,'Cost_Components'!$A$2:$A$28,0)),"")</f>
      </c>
      <c r="O1359" s="84" t="str">
        <f>AF1359*J1359</f>
      </c>
      <c r="P1359" s="85" t="str">
        <f>AG1359*J1359</f>
      </c>
      <c r="Q1359" s="86" t="str">
        <f>P1359*L1359*M1359*N1359</f>
      </c>
      <c r="R1359" s="87" t="str">
        <f>O1359*K1359*M1359*N1359</f>
      </c>
      <c r="S1359" s="88" t="str">
        <f>R1359-Q1359</f>
      </c>
      <c r="T1359" s="34" t="str">
        <f>IFERROR(INDEX('Cost_Components'!$R$2:$R$28,MATCH(E1359,'Cost_Components'!$A$2:$A$28,0)),"")</f>
      </c>
      <c r="U1359" s="89" t="str">
        <f>IFERROR(INDEX('Cost_Components'!$Q$2:$Q$28,MATCH(E1359,'Cost_Components'!$A$2:$A$28,0)),"")</f>
      </c>
      <c r="V1359" s="90" t="str">
        <f>1/(1+'Calculation_Assumptions'!$B$5)^(B1359-'Calculation_Assumptions'!$B$2)</f>
      </c>
      <c r="W1359" s="91" t="str">
        <f>Q1359*V1359</f>
      </c>
      <c r="X1359" s="92" t="str">
        <f>R1359*V1359</f>
      </c>
      <c r="Y1359" s="93" t="str">
        <f>S1359*V1359</f>
      </c>
      <c r="Z1359" s="94" t="str">
        <f>IFERROR(INDEX('Cost_Components'!$T$2:$T$28,MATCH(E1359,'Cost_Components'!$A$2:$A$28,0)),"")</f>
      </c>
      <c r="AA1359" s="95" t="str">
        <f>IFERROR(INDEX('Cost_Components'!$U$2:$U$28,MATCH(E1359,'Cost_Components'!$A$2:$A$28,0)),"")</f>
      </c>
      <c r="AB1359" s="96" t="str">
        <f>IFERROR(INDEX('Cost_Components'!$V$2:$V$28,MATCH(E1359,'Cost_Components'!$A$2:$A$28,0)),"")</f>
      </c>
      <c r="AC1359" s="97" t="str">
        <f>IFERROR(INDEX('Cost_Components'!$M$2:$M$28,MATCH(E1359,'Cost_Components'!$A$2:$A$28,0)),"")</f>
      </c>
      <c r="AD1359" s="98" t="str">
        <f>IFERROR(INDEX('Cost_Components'!$N$2:$N$28,MATCH(E1359,'Cost_Components'!$A$2:$A$28,0)),"")</f>
      </c>
      <c r="AE1359" s="34" t="str">
        <f>IFERROR(INDEX('Cost_Components'!$O$2:$O$28,MATCH(E1359,'Cost_Components'!$A$2:$A$28,0)),"")</f>
      </c>
      <c r="AF1359" s="99" t="n">
        <v>16946982.2140664</v>
      </c>
      <c r="AG1359" s="100" t="n">
        <v>16927732.456255</v>
      </c>
      <c r="AH1359" s="101" t="str">
        <f>IF(H1359="shared-count-once",COUNTIFS($A$2:$A$1405,A1359,$B$2:$B$1405,B1359,$E$2:$E$1405,E1359),1)</f>
      </c>
      <c r="AI1359" s="102" t="n">
        <v>298289404.664994</v>
      </c>
      <c r="AJ1359" s="103" t="str">
        <f>IF(AI1359=0,"",Q1359/AI1359)</f>
      </c>
      <c r="AK1359" s="104" t="str">
        <f>IF(AI1359=0,"",R1359/AI1359)</f>
      </c>
      <c r="AL1359" s="105" t="str">
        <f>IF(AI1359=0,"",S1359/AI1359)</f>
      </c>
      <c r="AM1359" s="106" t="str">
        <f>IF(AI1359=0,"",Y1359/AI1359)</f>
      </c>
    </row>
    <row r="1360">
      <c r="A1360" t="s">
        <v>115</v>
      </c>
      <c r="B1360" s="73" t="n">
        <v>2031</v>
      </c>
      <c r="C1360" t="s">
        <v>262</v>
      </c>
      <c r="D1360" t="s">
        <v>266</v>
      </c>
      <c r="E1360" s="74" t="s">
        <v>360</v>
      </c>
      <c r="F1360" s="75" t="s">
        <v>361</v>
      </c>
      <c r="G1360" s="76" t="s">
        <v>263</v>
      </c>
      <c r="H1360" s="77" t="s">
        <v>240</v>
      </c>
      <c r="I1360" s="78" t="s">
        <v>304</v>
      </c>
      <c r="J1360" s="79" t="str">
        <f>IFERROR(INDEX('Cost_Components'!$K$2:$K$28,MATCH(E1360,'Cost_Components'!$A$2:$A$28,0)),"")</f>
      </c>
      <c r="K1360" s="80" t="str">
        <f>IF(OR(L1360="",Z1360="",AA1360="",AB1360=""),"",IF(B1360&lt;AA1360,L1360,IF(B1360&gt;AB1360,Z1360,L1360+(Z1360-L1360)*MIN(MAX((B1360-AA1360+1)/MAX(AB1360-AA1360+1,1),0),1))))</f>
      </c>
      <c r="L1360" s="81" t="str">
        <f>IFERROR(INDEX('Cost_Components'!$S$2:$S$28,MATCH(E1360,'Cost_Components'!$A$2:$A$28,0)),"")</f>
      </c>
      <c r="M1360" s="82" t="str">
        <f>IFERROR(INDEX('Cost_Components'!$L$2:$L$28,MATCH(E1360,'Cost_Components'!$A$2:$A$28,0)),"")</f>
      </c>
      <c r="N1360" s="83" t="str">
        <f>IFERROR(INDEX('Cost_Components'!$P$2:$P$28,MATCH(E1360,'Cost_Components'!$A$2:$A$28,0)),"")</f>
      </c>
      <c r="O1360" s="84" t="str">
        <f>AF1360*J1360</f>
      </c>
      <c r="P1360" s="85" t="str">
        <f>AG1360*J1360</f>
      </c>
      <c r="Q1360" s="86" t="str">
        <f>P1360*L1360*M1360*N1360</f>
      </c>
      <c r="R1360" s="87" t="str">
        <f>O1360*K1360*M1360*N1360</f>
      </c>
      <c r="S1360" s="88" t="str">
        <f>R1360-Q1360</f>
      </c>
      <c r="T1360" s="34" t="str">
        <f>IFERROR(INDEX('Cost_Components'!$R$2:$R$28,MATCH(E1360,'Cost_Components'!$A$2:$A$28,0)),"")</f>
      </c>
      <c r="U1360" s="89" t="str">
        <f>IFERROR(INDEX('Cost_Components'!$Q$2:$Q$28,MATCH(E1360,'Cost_Components'!$A$2:$A$28,0)),"")</f>
      </c>
      <c r="V1360" s="90" t="str">
        <f>1/(1+'Calculation_Assumptions'!$B$5)^(B1360-'Calculation_Assumptions'!$B$2)</f>
      </c>
      <c r="W1360" s="91" t="str">
        <f>Q1360*V1360</f>
      </c>
      <c r="X1360" s="92" t="str">
        <f>R1360*V1360</f>
      </c>
      <c r="Y1360" s="93" t="str">
        <f>S1360*V1360</f>
      </c>
      <c r="Z1360" s="94" t="str">
        <f>IFERROR(INDEX('Cost_Components'!$T$2:$T$28,MATCH(E1360,'Cost_Components'!$A$2:$A$28,0)),"")</f>
      </c>
      <c r="AA1360" s="95" t="str">
        <f>IFERROR(INDEX('Cost_Components'!$U$2:$U$28,MATCH(E1360,'Cost_Components'!$A$2:$A$28,0)),"")</f>
      </c>
      <c r="AB1360" s="96" t="str">
        <f>IFERROR(INDEX('Cost_Components'!$V$2:$V$28,MATCH(E1360,'Cost_Components'!$A$2:$A$28,0)),"")</f>
      </c>
      <c r="AC1360" s="97" t="str">
        <f>IFERROR(INDEX('Cost_Components'!$M$2:$M$28,MATCH(E1360,'Cost_Components'!$A$2:$A$28,0)),"")</f>
      </c>
      <c r="AD1360" s="98" t="str">
        <f>IFERROR(INDEX('Cost_Components'!$N$2:$N$28,MATCH(E1360,'Cost_Components'!$A$2:$A$28,0)),"")</f>
      </c>
      <c r="AE1360" s="34" t="str">
        <f>IFERROR(INDEX('Cost_Components'!$O$2:$O$28,MATCH(E1360,'Cost_Components'!$A$2:$A$28,0)),"")</f>
      </c>
      <c r="AF1360" s="99" t="n">
        <v>17400365.2123663</v>
      </c>
      <c r="AG1360" s="100" t="n">
        <v>17374429.7443926</v>
      </c>
      <c r="AH1360" s="101" t="str">
        <f>IF(H1360="shared-count-once",COUNTIFS($A$2:$A$1405,A1360,$B$2:$B$1405,B1360,$E$2:$E$1405,E1360),1)</f>
      </c>
      <c r="AI1360" s="102" t="n">
        <v>300119636.925519</v>
      </c>
      <c r="AJ1360" s="103" t="str">
        <f>IF(AI1360=0,"",Q1360/AI1360)</f>
      </c>
      <c r="AK1360" s="104" t="str">
        <f>IF(AI1360=0,"",R1360/AI1360)</f>
      </c>
      <c r="AL1360" s="105" t="str">
        <f>IF(AI1360=0,"",S1360/AI1360)</f>
      </c>
      <c r="AM1360" s="106" t="str">
        <f>IF(AI1360=0,"",Y1360/AI1360)</f>
      </c>
    </row>
    <row r="1361">
      <c r="A1361" t="s">
        <v>115</v>
      </c>
      <c r="B1361" s="73" t="n">
        <v>2032</v>
      </c>
      <c r="C1361" t="s">
        <v>262</v>
      </c>
      <c r="D1361" t="s">
        <v>266</v>
      </c>
      <c r="E1361" s="74" t="s">
        <v>360</v>
      </c>
      <c r="F1361" s="75" t="s">
        <v>361</v>
      </c>
      <c r="G1361" s="76" t="s">
        <v>263</v>
      </c>
      <c r="H1361" s="77" t="s">
        <v>240</v>
      </c>
      <c r="I1361" s="78" t="s">
        <v>304</v>
      </c>
      <c r="J1361" s="79" t="str">
        <f>IFERROR(INDEX('Cost_Components'!$K$2:$K$28,MATCH(E1361,'Cost_Components'!$A$2:$A$28,0)),"")</f>
      </c>
      <c r="K1361" s="80" t="str">
        <f>IF(OR(L1361="",Z1361="",AA1361="",AB1361=""),"",IF(B1361&lt;AA1361,L1361,IF(B1361&gt;AB1361,Z1361,L1361+(Z1361-L1361)*MIN(MAX((B1361-AA1361+1)/MAX(AB1361-AA1361+1,1),0),1))))</f>
      </c>
      <c r="L1361" s="81" t="str">
        <f>IFERROR(INDEX('Cost_Components'!$S$2:$S$28,MATCH(E1361,'Cost_Components'!$A$2:$A$28,0)),"")</f>
      </c>
      <c r="M1361" s="82" t="str">
        <f>IFERROR(INDEX('Cost_Components'!$L$2:$L$28,MATCH(E1361,'Cost_Components'!$A$2:$A$28,0)),"")</f>
      </c>
      <c r="N1361" s="83" t="str">
        <f>IFERROR(INDEX('Cost_Components'!$P$2:$P$28,MATCH(E1361,'Cost_Components'!$A$2:$A$28,0)),"")</f>
      </c>
      <c r="O1361" s="84" t="str">
        <f>AF1361*J1361</f>
      </c>
      <c r="P1361" s="85" t="str">
        <f>AG1361*J1361</f>
      </c>
      <c r="Q1361" s="86" t="str">
        <f>P1361*L1361*M1361*N1361</f>
      </c>
      <c r="R1361" s="87" t="str">
        <f>O1361*K1361*M1361*N1361</f>
      </c>
      <c r="S1361" s="88" t="str">
        <f>R1361-Q1361</f>
      </c>
      <c r="T1361" s="34" t="str">
        <f>IFERROR(INDEX('Cost_Components'!$R$2:$R$28,MATCH(E1361,'Cost_Components'!$A$2:$A$28,0)),"")</f>
      </c>
      <c r="U1361" s="89" t="str">
        <f>IFERROR(INDEX('Cost_Components'!$Q$2:$Q$28,MATCH(E1361,'Cost_Components'!$A$2:$A$28,0)),"")</f>
      </c>
      <c r="V1361" s="90" t="str">
        <f>1/(1+'Calculation_Assumptions'!$B$5)^(B1361-'Calculation_Assumptions'!$B$2)</f>
      </c>
      <c r="W1361" s="91" t="str">
        <f>Q1361*V1361</f>
      </c>
      <c r="X1361" s="92" t="str">
        <f>R1361*V1361</f>
      </c>
      <c r="Y1361" s="93" t="str">
        <f>S1361*V1361</f>
      </c>
      <c r="Z1361" s="94" t="str">
        <f>IFERROR(INDEX('Cost_Components'!$T$2:$T$28,MATCH(E1361,'Cost_Components'!$A$2:$A$28,0)),"")</f>
      </c>
      <c r="AA1361" s="95" t="str">
        <f>IFERROR(INDEX('Cost_Components'!$U$2:$U$28,MATCH(E1361,'Cost_Components'!$A$2:$A$28,0)),"")</f>
      </c>
      <c r="AB1361" s="96" t="str">
        <f>IFERROR(INDEX('Cost_Components'!$V$2:$V$28,MATCH(E1361,'Cost_Components'!$A$2:$A$28,0)),"")</f>
      </c>
      <c r="AC1361" s="97" t="str">
        <f>IFERROR(INDEX('Cost_Components'!$M$2:$M$28,MATCH(E1361,'Cost_Components'!$A$2:$A$28,0)),"")</f>
      </c>
      <c r="AD1361" s="98" t="str">
        <f>IFERROR(INDEX('Cost_Components'!$N$2:$N$28,MATCH(E1361,'Cost_Components'!$A$2:$A$28,0)),"")</f>
      </c>
      <c r="AE1361" s="34" t="str">
        <f>IFERROR(INDEX('Cost_Components'!$O$2:$O$28,MATCH(E1361,'Cost_Components'!$A$2:$A$28,0)),"")</f>
      </c>
      <c r="AF1361" s="99" t="n">
        <v>17856343.0478629</v>
      </c>
      <c r="AG1361" s="100" t="n">
        <v>17822626.340663</v>
      </c>
      <c r="AH1361" s="101" t="str">
        <f>IF(H1361="shared-count-once",COUNTIFS($A$2:$A$1405,A1361,$B$2:$B$1405,B1361,$E$2:$E$1405,E1361),1)</f>
      </c>
      <c r="AI1361" s="102" t="n">
        <v>301904628.083541</v>
      </c>
      <c r="AJ1361" s="103" t="str">
        <f>IF(AI1361=0,"",Q1361/AI1361)</f>
      </c>
      <c r="AK1361" s="104" t="str">
        <f>IF(AI1361=0,"",R1361/AI1361)</f>
      </c>
      <c r="AL1361" s="105" t="str">
        <f>IF(AI1361=0,"",S1361/AI1361)</f>
      </c>
      <c r="AM1361" s="106" t="str">
        <f>IF(AI1361=0,"",Y1361/AI1361)</f>
      </c>
    </row>
    <row r="1362">
      <c r="A1362" t="s">
        <v>115</v>
      </c>
      <c r="B1362" s="73" t="n">
        <v>2033</v>
      </c>
      <c r="C1362" t="s">
        <v>262</v>
      </c>
      <c r="D1362" t="s">
        <v>266</v>
      </c>
      <c r="E1362" s="74" t="s">
        <v>360</v>
      </c>
      <c r="F1362" s="75" t="s">
        <v>361</v>
      </c>
      <c r="G1362" s="76" t="s">
        <v>263</v>
      </c>
      <c r="H1362" s="77" t="s">
        <v>240</v>
      </c>
      <c r="I1362" s="78" t="s">
        <v>304</v>
      </c>
      <c r="J1362" s="79" t="str">
        <f>IFERROR(INDEX('Cost_Components'!$K$2:$K$28,MATCH(E1362,'Cost_Components'!$A$2:$A$28,0)),"")</f>
      </c>
      <c r="K1362" s="80" t="str">
        <f>IF(OR(L1362="",Z1362="",AA1362="",AB1362=""),"",IF(B1362&lt;AA1362,L1362,IF(B1362&gt;AB1362,Z1362,L1362+(Z1362-L1362)*MIN(MAX((B1362-AA1362+1)/MAX(AB1362-AA1362+1,1),0),1))))</f>
      </c>
      <c r="L1362" s="81" t="str">
        <f>IFERROR(INDEX('Cost_Components'!$S$2:$S$28,MATCH(E1362,'Cost_Components'!$A$2:$A$28,0)),"")</f>
      </c>
      <c r="M1362" s="82" t="str">
        <f>IFERROR(INDEX('Cost_Components'!$L$2:$L$28,MATCH(E1362,'Cost_Components'!$A$2:$A$28,0)),"")</f>
      </c>
      <c r="N1362" s="83" t="str">
        <f>IFERROR(INDEX('Cost_Components'!$P$2:$P$28,MATCH(E1362,'Cost_Components'!$A$2:$A$28,0)),"")</f>
      </c>
      <c r="O1362" s="84" t="str">
        <f>AF1362*J1362</f>
      </c>
      <c r="P1362" s="85" t="str">
        <f>AG1362*J1362</f>
      </c>
      <c r="Q1362" s="86" t="str">
        <f>P1362*L1362*M1362*N1362</f>
      </c>
      <c r="R1362" s="87" t="str">
        <f>O1362*K1362*M1362*N1362</f>
      </c>
      <c r="S1362" s="88" t="str">
        <f>R1362-Q1362</f>
      </c>
      <c r="T1362" s="34" t="str">
        <f>IFERROR(INDEX('Cost_Components'!$R$2:$R$28,MATCH(E1362,'Cost_Components'!$A$2:$A$28,0)),"")</f>
      </c>
      <c r="U1362" s="89" t="str">
        <f>IFERROR(INDEX('Cost_Components'!$Q$2:$Q$28,MATCH(E1362,'Cost_Components'!$A$2:$A$28,0)),"")</f>
      </c>
      <c r="V1362" s="90" t="str">
        <f>1/(1+'Calculation_Assumptions'!$B$5)^(B1362-'Calculation_Assumptions'!$B$2)</f>
      </c>
      <c r="W1362" s="91" t="str">
        <f>Q1362*V1362</f>
      </c>
      <c r="X1362" s="92" t="str">
        <f>R1362*V1362</f>
      </c>
      <c r="Y1362" s="93" t="str">
        <f>S1362*V1362</f>
      </c>
      <c r="Z1362" s="94" t="str">
        <f>IFERROR(INDEX('Cost_Components'!$T$2:$T$28,MATCH(E1362,'Cost_Components'!$A$2:$A$28,0)),"")</f>
      </c>
      <c r="AA1362" s="95" t="str">
        <f>IFERROR(INDEX('Cost_Components'!$U$2:$U$28,MATCH(E1362,'Cost_Components'!$A$2:$A$28,0)),"")</f>
      </c>
      <c r="AB1362" s="96" t="str">
        <f>IFERROR(INDEX('Cost_Components'!$V$2:$V$28,MATCH(E1362,'Cost_Components'!$A$2:$A$28,0)),"")</f>
      </c>
      <c r="AC1362" s="97" t="str">
        <f>IFERROR(INDEX('Cost_Components'!$M$2:$M$28,MATCH(E1362,'Cost_Components'!$A$2:$A$28,0)),"")</f>
      </c>
      <c r="AD1362" s="98" t="str">
        <f>IFERROR(INDEX('Cost_Components'!$N$2:$N$28,MATCH(E1362,'Cost_Components'!$A$2:$A$28,0)),"")</f>
      </c>
      <c r="AE1362" s="34" t="str">
        <f>IFERROR(INDEX('Cost_Components'!$O$2:$O$28,MATCH(E1362,'Cost_Components'!$A$2:$A$28,0)),"")</f>
      </c>
      <c r="AF1362" s="99" t="n">
        <v>18292423.4120219</v>
      </c>
      <c r="AG1362" s="100" t="n">
        <v>18249802.0286649</v>
      </c>
      <c r="AH1362" s="101" t="str">
        <f>IF(H1362="shared-count-once",COUNTIFS($A$2:$A$1405,A1362,$B$2:$B$1405,B1362,$E$2:$E$1405,E1362),1)</f>
      </c>
      <c r="AI1362" s="102" t="n">
        <v>303644277.16916</v>
      </c>
      <c r="AJ1362" s="103" t="str">
        <f>IF(AI1362=0,"",Q1362/AI1362)</f>
      </c>
      <c r="AK1362" s="104" t="str">
        <f>IF(AI1362=0,"",R1362/AI1362)</f>
      </c>
      <c r="AL1362" s="105" t="str">
        <f>IF(AI1362=0,"",S1362/AI1362)</f>
      </c>
      <c r="AM1362" s="106" t="str">
        <f>IF(AI1362=0,"",Y1362/AI1362)</f>
      </c>
    </row>
    <row r="1363">
      <c r="A1363" t="s">
        <v>115</v>
      </c>
      <c r="B1363" s="73" t="n">
        <v>2034</v>
      </c>
      <c r="C1363" t="s">
        <v>262</v>
      </c>
      <c r="D1363" t="s">
        <v>266</v>
      </c>
      <c r="E1363" s="74" t="s">
        <v>360</v>
      </c>
      <c r="F1363" s="75" t="s">
        <v>361</v>
      </c>
      <c r="G1363" s="76" t="s">
        <v>263</v>
      </c>
      <c r="H1363" s="77" t="s">
        <v>240</v>
      </c>
      <c r="I1363" s="78" t="s">
        <v>304</v>
      </c>
      <c r="J1363" s="79" t="str">
        <f>IFERROR(INDEX('Cost_Components'!$K$2:$K$28,MATCH(E1363,'Cost_Components'!$A$2:$A$28,0)),"")</f>
      </c>
      <c r="K1363" s="80" t="str">
        <f>IF(OR(L1363="",Z1363="",AA1363="",AB1363=""),"",IF(B1363&lt;AA1363,L1363,IF(B1363&gt;AB1363,Z1363,L1363+(Z1363-L1363)*MIN(MAX((B1363-AA1363+1)/MAX(AB1363-AA1363+1,1),0),1))))</f>
      </c>
      <c r="L1363" s="81" t="str">
        <f>IFERROR(INDEX('Cost_Components'!$S$2:$S$28,MATCH(E1363,'Cost_Components'!$A$2:$A$28,0)),"")</f>
      </c>
      <c r="M1363" s="82" t="str">
        <f>IFERROR(INDEX('Cost_Components'!$L$2:$L$28,MATCH(E1363,'Cost_Components'!$A$2:$A$28,0)),"")</f>
      </c>
      <c r="N1363" s="83" t="str">
        <f>IFERROR(INDEX('Cost_Components'!$P$2:$P$28,MATCH(E1363,'Cost_Components'!$A$2:$A$28,0)),"")</f>
      </c>
      <c r="O1363" s="84" t="str">
        <f>AF1363*J1363</f>
      </c>
      <c r="P1363" s="85" t="str">
        <f>AG1363*J1363</f>
      </c>
      <c r="Q1363" s="86" t="str">
        <f>P1363*L1363*M1363*N1363</f>
      </c>
      <c r="R1363" s="87" t="str">
        <f>O1363*K1363*M1363*N1363</f>
      </c>
      <c r="S1363" s="88" t="str">
        <f>R1363-Q1363</f>
      </c>
      <c r="T1363" s="34" t="str">
        <f>IFERROR(INDEX('Cost_Components'!$R$2:$R$28,MATCH(E1363,'Cost_Components'!$A$2:$A$28,0)),"")</f>
      </c>
      <c r="U1363" s="89" t="str">
        <f>IFERROR(INDEX('Cost_Components'!$Q$2:$Q$28,MATCH(E1363,'Cost_Components'!$A$2:$A$28,0)),"")</f>
      </c>
      <c r="V1363" s="90" t="str">
        <f>1/(1+'Calculation_Assumptions'!$B$5)^(B1363-'Calculation_Assumptions'!$B$2)</f>
      </c>
      <c r="W1363" s="91" t="str">
        <f>Q1363*V1363</f>
      </c>
      <c r="X1363" s="92" t="str">
        <f>R1363*V1363</f>
      </c>
      <c r="Y1363" s="93" t="str">
        <f>S1363*V1363</f>
      </c>
      <c r="Z1363" s="94" t="str">
        <f>IFERROR(INDEX('Cost_Components'!$T$2:$T$28,MATCH(E1363,'Cost_Components'!$A$2:$A$28,0)),"")</f>
      </c>
      <c r="AA1363" s="95" t="str">
        <f>IFERROR(INDEX('Cost_Components'!$U$2:$U$28,MATCH(E1363,'Cost_Components'!$A$2:$A$28,0)),"")</f>
      </c>
      <c r="AB1363" s="96" t="str">
        <f>IFERROR(INDEX('Cost_Components'!$V$2:$V$28,MATCH(E1363,'Cost_Components'!$A$2:$A$28,0)),"")</f>
      </c>
      <c r="AC1363" s="97" t="str">
        <f>IFERROR(INDEX('Cost_Components'!$M$2:$M$28,MATCH(E1363,'Cost_Components'!$A$2:$A$28,0)),"")</f>
      </c>
      <c r="AD1363" s="98" t="str">
        <f>IFERROR(INDEX('Cost_Components'!$N$2:$N$28,MATCH(E1363,'Cost_Components'!$A$2:$A$28,0)),"")</f>
      </c>
      <c r="AE1363" s="34" t="str">
        <f>IFERROR(INDEX('Cost_Components'!$O$2:$O$28,MATCH(E1363,'Cost_Components'!$A$2:$A$28,0)),"")</f>
      </c>
      <c r="AF1363" s="99" t="n">
        <v>18729125.0802712</v>
      </c>
      <c r="AG1363" s="100" t="n">
        <v>18676437.5832843</v>
      </c>
      <c r="AH1363" s="101" t="str">
        <f>IF(H1363="shared-count-once",COUNTIFS($A$2:$A$1405,A1363,$B$2:$B$1405,B1363,$E$2:$E$1405,E1363),1)</f>
      </c>
      <c r="AI1363" s="102" t="n">
        <v>305332541.184984</v>
      </c>
      <c r="AJ1363" s="103" t="str">
        <f>IF(AI1363=0,"",Q1363/AI1363)</f>
      </c>
      <c r="AK1363" s="104" t="str">
        <f>IF(AI1363=0,"",R1363/AI1363)</f>
      </c>
      <c r="AL1363" s="105" t="str">
        <f>IF(AI1363=0,"",S1363/AI1363)</f>
      </c>
      <c r="AM1363" s="106" t="str">
        <f>IF(AI1363=0,"",Y1363/AI1363)</f>
      </c>
    </row>
    <row r="1364">
      <c r="A1364" t="s">
        <v>115</v>
      </c>
      <c r="B1364" s="73" t="n">
        <v>2035</v>
      </c>
      <c r="C1364" t="s">
        <v>262</v>
      </c>
      <c r="D1364" t="s">
        <v>266</v>
      </c>
      <c r="E1364" s="74" t="s">
        <v>360</v>
      </c>
      <c r="F1364" s="75" t="s">
        <v>361</v>
      </c>
      <c r="G1364" s="76" t="s">
        <v>263</v>
      </c>
      <c r="H1364" s="77" t="s">
        <v>240</v>
      </c>
      <c r="I1364" s="78" t="s">
        <v>304</v>
      </c>
      <c r="J1364" s="79" t="str">
        <f>IFERROR(INDEX('Cost_Components'!$K$2:$K$28,MATCH(E1364,'Cost_Components'!$A$2:$A$28,0)),"")</f>
      </c>
      <c r="K1364" s="80" t="str">
        <f>IF(OR(L1364="",Z1364="",AA1364="",AB1364=""),"",IF(B1364&lt;AA1364,L1364,IF(B1364&gt;AB1364,Z1364,L1364+(Z1364-L1364)*MIN(MAX((B1364-AA1364+1)/MAX(AB1364-AA1364+1,1),0),1))))</f>
      </c>
      <c r="L1364" s="81" t="str">
        <f>IFERROR(INDEX('Cost_Components'!$S$2:$S$28,MATCH(E1364,'Cost_Components'!$A$2:$A$28,0)),"")</f>
      </c>
      <c r="M1364" s="82" t="str">
        <f>IFERROR(INDEX('Cost_Components'!$L$2:$L$28,MATCH(E1364,'Cost_Components'!$A$2:$A$28,0)),"")</f>
      </c>
      <c r="N1364" s="83" t="str">
        <f>IFERROR(INDEX('Cost_Components'!$P$2:$P$28,MATCH(E1364,'Cost_Components'!$A$2:$A$28,0)),"")</f>
      </c>
      <c r="O1364" s="84" t="str">
        <f>AF1364*J1364</f>
      </c>
      <c r="P1364" s="85" t="str">
        <f>AG1364*J1364</f>
      </c>
      <c r="Q1364" s="86" t="str">
        <f>P1364*L1364*M1364*N1364</f>
      </c>
      <c r="R1364" s="87" t="str">
        <f>O1364*K1364*M1364*N1364</f>
      </c>
      <c r="S1364" s="88" t="str">
        <f>R1364-Q1364</f>
      </c>
      <c r="T1364" s="34" t="str">
        <f>IFERROR(INDEX('Cost_Components'!$R$2:$R$28,MATCH(E1364,'Cost_Components'!$A$2:$A$28,0)),"")</f>
      </c>
      <c r="U1364" s="89" t="str">
        <f>IFERROR(INDEX('Cost_Components'!$Q$2:$Q$28,MATCH(E1364,'Cost_Components'!$A$2:$A$28,0)),"")</f>
      </c>
      <c r="V1364" s="90" t="str">
        <f>1/(1+'Calculation_Assumptions'!$B$5)^(B1364-'Calculation_Assumptions'!$B$2)</f>
      </c>
      <c r="W1364" s="91" t="str">
        <f>Q1364*V1364</f>
      </c>
      <c r="X1364" s="92" t="str">
        <f>R1364*V1364</f>
      </c>
      <c r="Y1364" s="93" t="str">
        <f>S1364*V1364</f>
      </c>
      <c r="Z1364" s="94" t="str">
        <f>IFERROR(INDEX('Cost_Components'!$T$2:$T$28,MATCH(E1364,'Cost_Components'!$A$2:$A$28,0)),"")</f>
      </c>
      <c r="AA1364" s="95" t="str">
        <f>IFERROR(INDEX('Cost_Components'!$U$2:$U$28,MATCH(E1364,'Cost_Components'!$A$2:$A$28,0)),"")</f>
      </c>
      <c r="AB1364" s="96" t="str">
        <f>IFERROR(INDEX('Cost_Components'!$V$2:$V$28,MATCH(E1364,'Cost_Components'!$A$2:$A$28,0)),"")</f>
      </c>
      <c r="AC1364" s="97" t="str">
        <f>IFERROR(INDEX('Cost_Components'!$M$2:$M$28,MATCH(E1364,'Cost_Components'!$A$2:$A$28,0)),"")</f>
      </c>
      <c r="AD1364" s="98" t="str">
        <f>IFERROR(INDEX('Cost_Components'!$N$2:$N$28,MATCH(E1364,'Cost_Components'!$A$2:$A$28,0)),"")</f>
      </c>
      <c r="AE1364" s="34" t="str">
        <f>IFERROR(INDEX('Cost_Components'!$O$2:$O$28,MATCH(E1364,'Cost_Components'!$A$2:$A$28,0)),"")</f>
      </c>
      <c r="AF1364" s="99" t="n">
        <v>19165876.3247195</v>
      </c>
      <c r="AG1364" s="100" t="n">
        <v>19101916.5677958</v>
      </c>
      <c r="AH1364" s="101" t="str">
        <f>IF(H1364="shared-count-once",COUNTIFS($A$2:$A$1405,A1364,$B$2:$B$1405,B1364,$E$2:$E$1405,E1364),1)</f>
      </c>
      <c r="AI1364" s="102" t="n">
        <v>306964650.16712</v>
      </c>
      <c r="AJ1364" s="103" t="str">
        <f>IF(AI1364=0,"",Q1364/AI1364)</f>
      </c>
      <c r="AK1364" s="104" t="str">
        <f>IF(AI1364=0,"",R1364/AI1364)</f>
      </c>
      <c r="AL1364" s="105" t="str">
        <f>IF(AI1364=0,"",S1364/AI1364)</f>
      </c>
      <c r="AM1364" s="106" t="str">
        <f>IF(AI1364=0,"",Y1364/AI1364)</f>
      </c>
    </row>
    <row r="1365">
      <c r="A1365" t="s">
        <v>115</v>
      </c>
      <c r="B1365" s="73" t="n">
        <v>2036</v>
      </c>
      <c r="C1365" t="s">
        <v>262</v>
      </c>
      <c r="D1365" t="s">
        <v>266</v>
      </c>
      <c r="E1365" s="74" t="s">
        <v>360</v>
      </c>
      <c r="F1365" s="75" t="s">
        <v>361</v>
      </c>
      <c r="G1365" s="76" t="s">
        <v>263</v>
      </c>
      <c r="H1365" s="77" t="s">
        <v>240</v>
      </c>
      <c r="I1365" s="78" t="s">
        <v>304</v>
      </c>
      <c r="J1365" s="79" t="str">
        <f>IFERROR(INDEX('Cost_Components'!$K$2:$K$28,MATCH(E1365,'Cost_Components'!$A$2:$A$28,0)),"")</f>
      </c>
      <c r="K1365" s="80" t="str">
        <f>IF(OR(L1365="",Z1365="",AA1365="",AB1365=""),"",IF(B1365&lt;AA1365,L1365,IF(B1365&gt;AB1365,Z1365,L1365+(Z1365-L1365)*MIN(MAX((B1365-AA1365+1)/MAX(AB1365-AA1365+1,1),0),1))))</f>
      </c>
      <c r="L1365" s="81" t="str">
        <f>IFERROR(INDEX('Cost_Components'!$S$2:$S$28,MATCH(E1365,'Cost_Components'!$A$2:$A$28,0)),"")</f>
      </c>
      <c r="M1365" s="82" t="str">
        <f>IFERROR(INDEX('Cost_Components'!$L$2:$L$28,MATCH(E1365,'Cost_Components'!$A$2:$A$28,0)),"")</f>
      </c>
      <c r="N1365" s="83" t="str">
        <f>IFERROR(INDEX('Cost_Components'!$P$2:$P$28,MATCH(E1365,'Cost_Components'!$A$2:$A$28,0)),"")</f>
      </c>
      <c r="O1365" s="84" t="str">
        <f>AF1365*J1365</f>
      </c>
      <c r="P1365" s="85" t="str">
        <f>AG1365*J1365</f>
      </c>
      <c r="Q1365" s="86" t="str">
        <f>P1365*L1365*M1365*N1365</f>
      </c>
      <c r="R1365" s="87" t="str">
        <f>O1365*K1365*M1365*N1365</f>
      </c>
      <c r="S1365" s="88" t="str">
        <f>R1365-Q1365</f>
      </c>
      <c r="T1365" s="34" t="str">
        <f>IFERROR(INDEX('Cost_Components'!$R$2:$R$28,MATCH(E1365,'Cost_Components'!$A$2:$A$28,0)),"")</f>
      </c>
      <c r="U1365" s="89" t="str">
        <f>IFERROR(INDEX('Cost_Components'!$Q$2:$Q$28,MATCH(E1365,'Cost_Components'!$A$2:$A$28,0)),"")</f>
      </c>
      <c r="V1365" s="90" t="str">
        <f>1/(1+'Calculation_Assumptions'!$B$5)^(B1365-'Calculation_Assumptions'!$B$2)</f>
      </c>
      <c r="W1365" s="91" t="str">
        <f>Q1365*V1365</f>
      </c>
      <c r="X1365" s="92" t="str">
        <f>R1365*V1365</f>
      </c>
      <c r="Y1365" s="93" t="str">
        <f>S1365*V1365</f>
      </c>
      <c r="Z1365" s="94" t="str">
        <f>IFERROR(INDEX('Cost_Components'!$T$2:$T$28,MATCH(E1365,'Cost_Components'!$A$2:$A$28,0)),"")</f>
      </c>
      <c r="AA1365" s="95" t="str">
        <f>IFERROR(INDEX('Cost_Components'!$U$2:$U$28,MATCH(E1365,'Cost_Components'!$A$2:$A$28,0)),"")</f>
      </c>
      <c r="AB1365" s="96" t="str">
        <f>IFERROR(INDEX('Cost_Components'!$V$2:$V$28,MATCH(E1365,'Cost_Components'!$A$2:$A$28,0)),"")</f>
      </c>
      <c r="AC1365" s="97" t="str">
        <f>IFERROR(INDEX('Cost_Components'!$M$2:$M$28,MATCH(E1365,'Cost_Components'!$A$2:$A$28,0)),"")</f>
      </c>
      <c r="AD1365" s="98" t="str">
        <f>IFERROR(INDEX('Cost_Components'!$N$2:$N$28,MATCH(E1365,'Cost_Components'!$A$2:$A$28,0)),"")</f>
      </c>
      <c r="AE1365" s="34" t="str">
        <f>IFERROR(INDEX('Cost_Components'!$O$2:$O$28,MATCH(E1365,'Cost_Components'!$A$2:$A$28,0)),"")</f>
      </c>
      <c r="AF1365" s="99" t="n">
        <v>19603275.8003074</v>
      </c>
      <c r="AG1365" s="100" t="n">
        <v>19526805.7427516</v>
      </c>
      <c r="AH1365" s="101" t="str">
        <f>IF(H1365="shared-count-once",COUNTIFS($A$2:$A$1405,A1365,$B$2:$B$1405,B1365,$E$2:$E$1405,E1365),1)</f>
      </c>
      <c r="AI1365" s="102" t="n">
        <v>308542769.756622</v>
      </c>
      <c r="AJ1365" s="103" t="str">
        <f>IF(AI1365=0,"",Q1365/AI1365)</f>
      </c>
      <c r="AK1365" s="104" t="str">
        <f>IF(AI1365=0,"",R1365/AI1365)</f>
      </c>
      <c r="AL1365" s="105" t="str">
        <f>IF(AI1365=0,"",S1365/AI1365)</f>
      </c>
      <c r="AM1365" s="106" t="str">
        <f>IF(AI1365=0,"",Y1365/AI1365)</f>
      </c>
    </row>
    <row r="1366">
      <c r="A1366" t="s">
        <v>115</v>
      </c>
      <c r="B1366" s="73" t="n">
        <v>2037</v>
      </c>
      <c r="C1366" t="s">
        <v>262</v>
      </c>
      <c r="D1366" t="s">
        <v>266</v>
      </c>
      <c r="E1366" s="74" t="s">
        <v>360</v>
      </c>
      <c r="F1366" s="75" t="s">
        <v>361</v>
      </c>
      <c r="G1366" s="76" t="s">
        <v>263</v>
      </c>
      <c r="H1366" s="77" t="s">
        <v>240</v>
      </c>
      <c r="I1366" s="78" t="s">
        <v>304</v>
      </c>
      <c r="J1366" s="79" t="str">
        <f>IFERROR(INDEX('Cost_Components'!$K$2:$K$28,MATCH(E1366,'Cost_Components'!$A$2:$A$28,0)),"")</f>
      </c>
      <c r="K1366" s="80" t="str">
        <f>IF(OR(L1366="",Z1366="",AA1366="",AB1366=""),"",IF(B1366&lt;AA1366,L1366,IF(B1366&gt;AB1366,Z1366,L1366+(Z1366-L1366)*MIN(MAX((B1366-AA1366+1)/MAX(AB1366-AA1366+1,1),0),1))))</f>
      </c>
      <c r="L1366" s="81" t="str">
        <f>IFERROR(INDEX('Cost_Components'!$S$2:$S$28,MATCH(E1366,'Cost_Components'!$A$2:$A$28,0)),"")</f>
      </c>
      <c r="M1366" s="82" t="str">
        <f>IFERROR(INDEX('Cost_Components'!$L$2:$L$28,MATCH(E1366,'Cost_Components'!$A$2:$A$28,0)),"")</f>
      </c>
      <c r="N1366" s="83" t="str">
        <f>IFERROR(INDEX('Cost_Components'!$P$2:$P$28,MATCH(E1366,'Cost_Components'!$A$2:$A$28,0)),"")</f>
      </c>
      <c r="O1366" s="84" t="str">
        <f>AF1366*J1366</f>
      </c>
      <c r="P1366" s="85" t="str">
        <f>AG1366*J1366</f>
      </c>
      <c r="Q1366" s="86" t="str">
        <f>P1366*L1366*M1366*N1366</f>
      </c>
      <c r="R1366" s="87" t="str">
        <f>O1366*K1366*M1366*N1366</f>
      </c>
      <c r="S1366" s="88" t="str">
        <f>R1366-Q1366</f>
      </c>
      <c r="T1366" s="34" t="str">
        <f>IFERROR(INDEX('Cost_Components'!$R$2:$R$28,MATCH(E1366,'Cost_Components'!$A$2:$A$28,0)),"")</f>
      </c>
      <c r="U1366" s="89" t="str">
        <f>IFERROR(INDEX('Cost_Components'!$Q$2:$Q$28,MATCH(E1366,'Cost_Components'!$A$2:$A$28,0)),"")</f>
      </c>
      <c r="V1366" s="90" t="str">
        <f>1/(1+'Calculation_Assumptions'!$B$5)^(B1366-'Calculation_Assumptions'!$B$2)</f>
      </c>
      <c r="W1366" s="91" t="str">
        <f>Q1366*V1366</f>
      </c>
      <c r="X1366" s="92" t="str">
        <f>R1366*V1366</f>
      </c>
      <c r="Y1366" s="93" t="str">
        <f>S1366*V1366</f>
      </c>
      <c r="Z1366" s="94" t="str">
        <f>IFERROR(INDEX('Cost_Components'!$T$2:$T$28,MATCH(E1366,'Cost_Components'!$A$2:$A$28,0)),"")</f>
      </c>
      <c r="AA1366" s="95" t="str">
        <f>IFERROR(INDEX('Cost_Components'!$U$2:$U$28,MATCH(E1366,'Cost_Components'!$A$2:$A$28,0)),"")</f>
      </c>
      <c r="AB1366" s="96" t="str">
        <f>IFERROR(INDEX('Cost_Components'!$V$2:$V$28,MATCH(E1366,'Cost_Components'!$A$2:$A$28,0)),"")</f>
      </c>
      <c r="AC1366" s="97" t="str">
        <f>IFERROR(INDEX('Cost_Components'!$M$2:$M$28,MATCH(E1366,'Cost_Components'!$A$2:$A$28,0)),"")</f>
      </c>
      <c r="AD1366" s="98" t="str">
        <f>IFERROR(INDEX('Cost_Components'!$N$2:$N$28,MATCH(E1366,'Cost_Components'!$A$2:$A$28,0)),"")</f>
      </c>
      <c r="AE1366" s="34" t="str">
        <f>IFERROR(INDEX('Cost_Components'!$O$2:$O$28,MATCH(E1366,'Cost_Components'!$A$2:$A$28,0)),"")</f>
      </c>
      <c r="AF1366" s="99" t="n">
        <v>20041738.8282709</v>
      </c>
      <c r="AG1366" s="100" t="n">
        <v>19951492.7245041</v>
      </c>
      <c r="AH1366" s="101" t="str">
        <f>IF(H1366="shared-count-once",COUNTIFS($A$2:$A$1405,A1366,$B$2:$B$1405,B1366,$E$2:$E$1405,E1366),1)</f>
      </c>
      <c r="AI1366" s="102" t="n">
        <v>310068287.63643</v>
      </c>
      <c r="AJ1366" s="103" t="str">
        <f>IF(AI1366=0,"",Q1366/AI1366)</f>
      </c>
      <c r="AK1366" s="104" t="str">
        <f>IF(AI1366=0,"",R1366/AI1366)</f>
      </c>
      <c r="AL1366" s="105" t="str">
        <f>IF(AI1366=0,"",S1366/AI1366)</f>
      </c>
      <c r="AM1366" s="106" t="str">
        <f>IF(AI1366=0,"",Y1366/AI1366)</f>
      </c>
    </row>
    <row r="1367">
      <c r="A1367" t="s">
        <v>115</v>
      </c>
      <c r="B1367" s="73" t="n">
        <v>2038</v>
      </c>
      <c r="C1367" t="s">
        <v>262</v>
      </c>
      <c r="D1367" t="s">
        <v>266</v>
      </c>
      <c r="E1367" s="74" t="s">
        <v>360</v>
      </c>
      <c r="F1367" s="75" t="s">
        <v>361</v>
      </c>
      <c r="G1367" s="76" t="s">
        <v>263</v>
      </c>
      <c r="H1367" s="77" t="s">
        <v>240</v>
      </c>
      <c r="I1367" s="78" t="s">
        <v>304</v>
      </c>
      <c r="J1367" s="79" t="str">
        <f>IFERROR(INDEX('Cost_Components'!$K$2:$K$28,MATCH(E1367,'Cost_Components'!$A$2:$A$28,0)),"")</f>
      </c>
      <c r="K1367" s="80" t="str">
        <f>IF(OR(L1367="",Z1367="",AA1367="",AB1367=""),"",IF(B1367&lt;AA1367,L1367,IF(B1367&gt;AB1367,Z1367,L1367+(Z1367-L1367)*MIN(MAX((B1367-AA1367+1)/MAX(AB1367-AA1367+1,1),0),1))))</f>
      </c>
      <c r="L1367" s="81" t="str">
        <f>IFERROR(INDEX('Cost_Components'!$S$2:$S$28,MATCH(E1367,'Cost_Components'!$A$2:$A$28,0)),"")</f>
      </c>
      <c r="M1367" s="82" t="str">
        <f>IFERROR(INDEX('Cost_Components'!$L$2:$L$28,MATCH(E1367,'Cost_Components'!$A$2:$A$28,0)),"")</f>
      </c>
      <c r="N1367" s="83" t="str">
        <f>IFERROR(INDEX('Cost_Components'!$P$2:$P$28,MATCH(E1367,'Cost_Components'!$A$2:$A$28,0)),"")</f>
      </c>
      <c r="O1367" s="84" t="str">
        <f>AF1367*J1367</f>
      </c>
      <c r="P1367" s="85" t="str">
        <f>AG1367*J1367</f>
      </c>
      <c r="Q1367" s="86" t="str">
        <f>P1367*L1367*M1367*N1367</f>
      </c>
      <c r="R1367" s="87" t="str">
        <f>O1367*K1367*M1367*N1367</f>
      </c>
      <c r="S1367" s="88" t="str">
        <f>R1367-Q1367</f>
      </c>
      <c r="T1367" s="34" t="str">
        <f>IFERROR(INDEX('Cost_Components'!$R$2:$R$28,MATCH(E1367,'Cost_Components'!$A$2:$A$28,0)),"")</f>
      </c>
      <c r="U1367" s="89" t="str">
        <f>IFERROR(INDEX('Cost_Components'!$Q$2:$Q$28,MATCH(E1367,'Cost_Components'!$A$2:$A$28,0)),"")</f>
      </c>
      <c r="V1367" s="90" t="str">
        <f>1/(1+'Calculation_Assumptions'!$B$5)^(B1367-'Calculation_Assumptions'!$B$2)</f>
      </c>
      <c r="W1367" s="91" t="str">
        <f>Q1367*V1367</f>
      </c>
      <c r="X1367" s="92" t="str">
        <f>R1367*V1367</f>
      </c>
      <c r="Y1367" s="93" t="str">
        <f>S1367*V1367</f>
      </c>
      <c r="Z1367" s="94" t="str">
        <f>IFERROR(INDEX('Cost_Components'!$T$2:$T$28,MATCH(E1367,'Cost_Components'!$A$2:$A$28,0)),"")</f>
      </c>
      <c r="AA1367" s="95" t="str">
        <f>IFERROR(INDEX('Cost_Components'!$U$2:$U$28,MATCH(E1367,'Cost_Components'!$A$2:$A$28,0)),"")</f>
      </c>
      <c r="AB1367" s="96" t="str">
        <f>IFERROR(INDEX('Cost_Components'!$V$2:$V$28,MATCH(E1367,'Cost_Components'!$A$2:$A$28,0)),"")</f>
      </c>
      <c r="AC1367" s="97" t="str">
        <f>IFERROR(INDEX('Cost_Components'!$M$2:$M$28,MATCH(E1367,'Cost_Components'!$A$2:$A$28,0)),"")</f>
      </c>
      <c r="AD1367" s="98" t="str">
        <f>IFERROR(INDEX('Cost_Components'!$N$2:$N$28,MATCH(E1367,'Cost_Components'!$A$2:$A$28,0)),"")</f>
      </c>
      <c r="AE1367" s="34" t="str">
        <f>IFERROR(INDEX('Cost_Components'!$O$2:$O$28,MATCH(E1367,'Cost_Components'!$A$2:$A$28,0)),"")</f>
      </c>
      <c r="AF1367" s="99" t="n">
        <v>20480348.9101327</v>
      </c>
      <c r="AG1367" s="100" t="n">
        <v>20375030.6756504</v>
      </c>
      <c r="AH1367" s="101" t="str">
        <f>IF(H1367="shared-count-once",COUNTIFS($A$2:$A$1405,A1367,$B$2:$B$1405,B1367,$E$2:$E$1405,E1367),1)</f>
      </c>
      <c r="AI1367" s="102" t="n">
        <v>311532999.13163</v>
      </c>
      <c r="AJ1367" s="103" t="str">
        <f>IF(AI1367=0,"",Q1367/AI1367)</f>
      </c>
      <c r="AK1367" s="104" t="str">
        <f>IF(AI1367=0,"",R1367/AI1367)</f>
      </c>
      <c r="AL1367" s="105" t="str">
        <f>IF(AI1367=0,"",S1367/AI1367)</f>
      </c>
      <c r="AM1367" s="106" t="str">
        <f>IF(AI1367=0,"",Y1367/AI1367)</f>
      </c>
    </row>
    <row r="1368">
      <c r="A1368" t="s">
        <v>115</v>
      </c>
      <c r="B1368" s="73" t="n">
        <v>2039</v>
      </c>
      <c r="C1368" t="s">
        <v>262</v>
      </c>
      <c r="D1368" t="s">
        <v>266</v>
      </c>
      <c r="E1368" s="74" t="s">
        <v>360</v>
      </c>
      <c r="F1368" s="75" t="s">
        <v>361</v>
      </c>
      <c r="G1368" s="76" t="s">
        <v>263</v>
      </c>
      <c r="H1368" s="77" t="s">
        <v>240</v>
      </c>
      <c r="I1368" s="78" t="s">
        <v>304</v>
      </c>
      <c r="J1368" s="79" t="str">
        <f>IFERROR(INDEX('Cost_Components'!$K$2:$K$28,MATCH(E1368,'Cost_Components'!$A$2:$A$28,0)),"")</f>
      </c>
      <c r="K1368" s="80" t="str">
        <f>IF(OR(L1368="",Z1368="",AA1368="",AB1368=""),"",IF(B1368&lt;AA1368,L1368,IF(B1368&gt;AB1368,Z1368,L1368+(Z1368-L1368)*MIN(MAX((B1368-AA1368+1)/MAX(AB1368-AA1368+1,1),0),1))))</f>
      </c>
      <c r="L1368" s="81" t="str">
        <f>IFERROR(INDEX('Cost_Components'!$S$2:$S$28,MATCH(E1368,'Cost_Components'!$A$2:$A$28,0)),"")</f>
      </c>
      <c r="M1368" s="82" t="str">
        <f>IFERROR(INDEX('Cost_Components'!$L$2:$L$28,MATCH(E1368,'Cost_Components'!$A$2:$A$28,0)),"")</f>
      </c>
      <c r="N1368" s="83" t="str">
        <f>IFERROR(INDEX('Cost_Components'!$P$2:$P$28,MATCH(E1368,'Cost_Components'!$A$2:$A$28,0)),"")</f>
      </c>
      <c r="O1368" s="84" t="str">
        <f>AF1368*J1368</f>
      </c>
      <c r="P1368" s="85" t="str">
        <f>AG1368*J1368</f>
      </c>
      <c r="Q1368" s="86" t="str">
        <f>P1368*L1368*M1368*N1368</f>
      </c>
      <c r="R1368" s="87" t="str">
        <f>O1368*K1368*M1368*N1368</f>
      </c>
      <c r="S1368" s="88" t="str">
        <f>R1368-Q1368</f>
      </c>
      <c r="T1368" s="34" t="str">
        <f>IFERROR(INDEX('Cost_Components'!$R$2:$R$28,MATCH(E1368,'Cost_Components'!$A$2:$A$28,0)),"")</f>
      </c>
      <c r="U1368" s="89" t="str">
        <f>IFERROR(INDEX('Cost_Components'!$Q$2:$Q$28,MATCH(E1368,'Cost_Components'!$A$2:$A$28,0)),"")</f>
      </c>
      <c r="V1368" s="90" t="str">
        <f>1/(1+'Calculation_Assumptions'!$B$5)^(B1368-'Calculation_Assumptions'!$B$2)</f>
      </c>
      <c r="W1368" s="91" t="str">
        <f>Q1368*V1368</f>
      </c>
      <c r="X1368" s="92" t="str">
        <f>R1368*V1368</f>
      </c>
      <c r="Y1368" s="93" t="str">
        <f>S1368*V1368</f>
      </c>
      <c r="Z1368" s="94" t="str">
        <f>IFERROR(INDEX('Cost_Components'!$T$2:$T$28,MATCH(E1368,'Cost_Components'!$A$2:$A$28,0)),"")</f>
      </c>
      <c r="AA1368" s="95" t="str">
        <f>IFERROR(INDEX('Cost_Components'!$U$2:$U$28,MATCH(E1368,'Cost_Components'!$A$2:$A$28,0)),"")</f>
      </c>
      <c r="AB1368" s="96" t="str">
        <f>IFERROR(INDEX('Cost_Components'!$V$2:$V$28,MATCH(E1368,'Cost_Components'!$A$2:$A$28,0)),"")</f>
      </c>
      <c r="AC1368" s="97" t="str">
        <f>IFERROR(INDEX('Cost_Components'!$M$2:$M$28,MATCH(E1368,'Cost_Components'!$A$2:$A$28,0)),"")</f>
      </c>
      <c r="AD1368" s="98" t="str">
        <f>IFERROR(INDEX('Cost_Components'!$N$2:$N$28,MATCH(E1368,'Cost_Components'!$A$2:$A$28,0)),"")</f>
      </c>
      <c r="AE1368" s="34" t="str">
        <f>IFERROR(INDEX('Cost_Components'!$O$2:$O$28,MATCH(E1368,'Cost_Components'!$A$2:$A$28,0)),"")</f>
      </c>
      <c r="AF1368" s="99" t="n">
        <v>20916935.332938</v>
      </c>
      <c r="AG1368" s="100" t="n">
        <v>20795232.2002214</v>
      </c>
      <c r="AH1368" s="101" t="str">
        <f>IF(H1368="shared-count-once",COUNTIFS($A$2:$A$1405,A1368,$B$2:$B$1405,B1368,$E$2:$E$1405,E1368),1)</f>
      </c>
      <c r="AI1368" s="102" t="n">
        <v>312936391.858479</v>
      </c>
      <c r="AJ1368" s="103" t="str">
        <f>IF(AI1368=0,"",Q1368/AI1368)</f>
      </c>
      <c r="AK1368" s="104" t="str">
        <f>IF(AI1368=0,"",R1368/AI1368)</f>
      </c>
      <c r="AL1368" s="105" t="str">
        <f>IF(AI1368=0,"",S1368/AI1368)</f>
      </c>
      <c r="AM1368" s="106" t="str">
        <f>IF(AI1368=0,"",Y1368/AI1368)</f>
      </c>
    </row>
    <row r="1369">
      <c r="A1369" t="s">
        <v>115</v>
      </c>
      <c r="B1369" s="73" t="n">
        <v>2040</v>
      </c>
      <c r="C1369" t="s">
        <v>262</v>
      </c>
      <c r="D1369" t="s">
        <v>266</v>
      </c>
      <c r="E1369" s="74" t="s">
        <v>360</v>
      </c>
      <c r="F1369" s="75" t="s">
        <v>361</v>
      </c>
      <c r="G1369" s="76" t="s">
        <v>263</v>
      </c>
      <c r="H1369" s="77" t="s">
        <v>240</v>
      </c>
      <c r="I1369" s="78" t="s">
        <v>304</v>
      </c>
      <c r="J1369" s="79" t="str">
        <f>IFERROR(INDEX('Cost_Components'!$K$2:$K$28,MATCH(E1369,'Cost_Components'!$A$2:$A$28,0)),"")</f>
      </c>
      <c r="K1369" s="80" t="str">
        <f>IF(OR(L1369="",Z1369="",AA1369="",AB1369=""),"",IF(B1369&lt;AA1369,L1369,IF(B1369&gt;AB1369,Z1369,L1369+(Z1369-L1369)*MIN(MAX((B1369-AA1369+1)/MAX(AB1369-AA1369+1,1),0),1))))</f>
      </c>
      <c r="L1369" s="81" t="str">
        <f>IFERROR(INDEX('Cost_Components'!$S$2:$S$28,MATCH(E1369,'Cost_Components'!$A$2:$A$28,0)),"")</f>
      </c>
      <c r="M1369" s="82" t="str">
        <f>IFERROR(INDEX('Cost_Components'!$L$2:$L$28,MATCH(E1369,'Cost_Components'!$A$2:$A$28,0)),"")</f>
      </c>
      <c r="N1369" s="83" t="str">
        <f>IFERROR(INDEX('Cost_Components'!$P$2:$P$28,MATCH(E1369,'Cost_Components'!$A$2:$A$28,0)),"")</f>
      </c>
      <c r="O1369" s="84" t="str">
        <f>AF1369*J1369</f>
      </c>
      <c r="P1369" s="85" t="str">
        <f>AG1369*J1369</f>
      </c>
      <c r="Q1369" s="86" t="str">
        <f>P1369*L1369*M1369*N1369</f>
      </c>
      <c r="R1369" s="87" t="str">
        <f>O1369*K1369*M1369*N1369</f>
      </c>
      <c r="S1369" s="88" t="str">
        <f>R1369-Q1369</f>
      </c>
      <c r="T1369" s="34" t="str">
        <f>IFERROR(INDEX('Cost_Components'!$R$2:$R$28,MATCH(E1369,'Cost_Components'!$A$2:$A$28,0)),"")</f>
      </c>
      <c r="U1369" s="89" t="str">
        <f>IFERROR(INDEX('Cost_Components'!$Q$2:$Q$28,MATCH(E1369,'Cost_Components'!$A$2:$A$28,0)),"")</f>
      </c>
      <c r="V1369" s="90" t="str">
        <f>1/(1+'Calculation_Assumptions'!$B$5)^(B1369-'Calculation_Assumptions'!$B$2)</f>
      </c>
      <c r="W1369" s="91" t="str">
        <f>Q1369*V1369</f>
      </c>
      <c r="X1369" s="92" t="str">
        <f>R1369*V1369</f>
      </c>
      <c r="Y1369" s="93" t="str">
        <f>S1369*V1369</f>
      </c>
      <c r="Z1369" s="94" t="str">
        <f>IFERROR(INDEX('Cost_Components'!$T$2:$T$28,MATCH(E1369,'Cost_Components'!$A$2:$A$28,0)),"")</f>
      </c>
      <c r="AA1369" s="95" t="str">
        <f>IFERROR(INDEX('Cost_Components'!$U$2:$U$28,MATCH(E1369,'Cost_Components'!$A$2:$A$28,0)),"")</f>
      </c>
      <c r="AB1369" s="96" t="str">
        <f>IFERROR(INDEX('Cost_Components'!$V$2:$V$28,MATCH(E1369,'Cost_Components'!$A$2:$A$28,0)),"")</f>
      </c>
      <c r="AC1369" s="97" t="str">
        <f>IFERROR(INDEX('Cost_Components'!$M$2:$M$28,MATCH(E1369,'Cost_Components'!$A$2:$A$28,0)),"")</f>
      </c>
      <c r="AD1369" s="98" t="str">
        <f>IFERROR(INDEX('Cost_Components'!$N$2:$N$28,MATCH(E1369,'Cost_Components'!$A$2:$A$28,0)),"")</f>
      </c>
      <c r="AE1369" s="34" t="str">
        <f>IFERROR(INDEX('Cost_Components'!$O$2:$O$28,MATCH(E1369,'Cost_Components'!$A$2:$A$28,0)),"")</f>
      </c>
      <c r="AF1369" s="99" t="n">
        <v>21350336.2270237</v>
      </c>
      <c r="AG1369" s="100" t="n">
        <v>21210933.1763601</v>
      </c>
      <c r="AH1369" s="101" t="str">
        <f>IF(H1369="shared-count-once",COUNTIFS($A$2:$A$1405,A1369,$B$2:$B$1405,B1369,$E$2:$E$1405,E1369),1)</f>
      </c>
      <c r="AI1369" s="102" t="n">
        <v>314265537.410829</v>
      </c>
      <c r="AJ1369" s="103" t="str">
        <f>IF(AI1369=0,"",Q1369/AI1369)</f>
      </c>
      <c r="AK1369" s="104" t="str">
        <f>IF(AI1369=0,"",R1369/AI1369)</f>
      </c>
      <c r="AL1369" s="105" t="str">
        <f>IF(AI1369=0,"",S1369/AI1369)</f>
      </c>
      <c r="AM1369" s="106" t="str">
        <f>IF(AI1369=0,"",Y1369/AI1369)</f>
      </c>
    </row>
    <row r="1370">
      <c r="A1370" t="s">
        <v>115</v>
      </c>
      <c r="B1370" s="73" t="n">
        <v>2041</v>
      </c>
      <c r="C1370" t="s">
        <v>262</v>
      </c>
      <c r="D1370" t="s">
        <v>266</v>
      </c>
      <c r="E1370" s="74" t="s">
        <v>360</v>
      </c>
      <c r="F1370" s="75" t="s">
        <v>361</v>
      </c>
      <c r="G1370" s="76" t="s">
        <v>263</v>
      </c>
      <c r="H1370" s="77" t="s">
        <v>240</v>
      </c>
      <c r="I1370" s="78" t="s">
        <v>304</v>
      </c>
      <c r="J1370" s="79" t="str">
        <f>IFERROR(INDEX('Cost_Components'!$K$2:$K$28,MATCH(E1370,'Cost_Components'!$A$2:$A$28,0)),"")</f>
      </c>
      <c r="K1370" s="80" t="str">
        <f>IF(OR(L1370="",Z1370="",AA1370="",AB1370=""),"",IF(B1370&lt;AA1370,L1370,IF(B1370&gt;AB1370,Z1370,L1370+(Z1370-L1370)*MIN(MAX((B1370-AA1370+1)/MAX(AB1370-AA1370+1,1),0),1))))</f>
      </c>
      <c r="L1370" s="81" t="str">
        <f>IFERROR(INDEX('Cost_Components'!$S$2:$S$28,MATCH(E1370,'Cost_Components'!$A$2:$A$28,0)),"")</f>
      </c>
      <c r="M1370" s="82" t="str">
        <f>IFERROR(INDEX('Cost_Components'!$L$2:$L$28,MATCH(E1370,'Cost_Components'!$A$2:$A$28,0)),"")</f>
      </c>
      <c r="N1370" s="83" t="str">
        <f>IFERROR(INDEX('Cost_Components'!$P$2:$P$28,MATCH(E1370,'Cost_Components'!$A$2:$A$28,0)),"")</f>
      </c>
      <c r="O1370" s="84" t="str">
        <f>AF1370*J1370</f>
      </c>
      <c r="P1370" s="85" t="str">
        <f>AG1370*J1370</f>
      </c>
      <c r="Q1370" s="86" t="str">
        <f>P1370*L1370*M1370*N1370</f>
      </c>
      <c r="R1370" s="87" t="str">
        <f>O1370*K1370*M1370*N1370</f>
      </c>
      <c r="S1370" s="88" t="str">
        <f>R1370-Q1370</f>
      </c>
      <c r="T1370" s="34" t="str">
        <f>IFERROR(INDEX('Cost_Components'!$R$2:$R$28,MATCH(E1370,'Cost_Components'!$A$2:$A$28,0)),"")</f>
      </c>
      <c r="U1370" s="89" t="str">
        <f>IFERROR(INDEX('Cost_Components'!$Q$2:$Q$28,MATCH(E1370,'Cost_Components'!$A$2:$A$28,0)),"")</f>
      </c>
      <c r="V1370" s="90" t="str">
        <f>1/(1+'Calculation_Assumptions'!$B$5)^(B1370-'Calculation_Assumptions'!$B$2)</f>
      </c>
      <c r="W1370" s="91" t="str">
        <f>Q1370*V1370</f>
      </c>
      <c r="X1370" s="92" t="str">
        <f>R1370*V1370</f>
      </c>
      <c r="Y1370" s="93" t="str">
        <f>S1370*V1370</f>
      </c>
      <c r="Z1370" s="94" t="str">
        <f>IFERROR(INDEX('Cost_Components'!$T$2:$T$28,MATCH(E1370,'Cost_Components'!$A$2:$A$28,0)),"")</f>
      </c>
      <c r="AA1370" s="95" t="str">
        <f>IFERROR(INDEX('Cost_Components'!$U$2:$U$28,MATCH(E1370,'Cost_Components'!$A$2:$A$28,0)),"")</f>
      </c>
      <c r="AB1370" s="96" t="str">
        <f>IFERROR(INDEX('Cost_Components'!$V$2:$V$28,MATCH(E1370,'Cost_Components'!$A$2:$A$28,0)),"")</f>
      </c>
      <c r="AC1370" s="97" t="str">
        <f>IFERROR(INDEX('Cost_Components'!$M$2:$M$28,MATCH(E1370,'Cost_Components'!$A$2:$A$28,0)),"")</f>
      </c>
      <c r="AD1370" s="98" t="str">
        <f>IFERROR(INDEX('Cost_Components'!$N$2:$N$28,MATCH(E1370,'Cost_Components'!$A$2:$A$28,0)),"")</f>
      </c>
      <c r="AE1370" s="34" t="str">
        <f>IFERROR(INDEX('Cost_Components'!$O$2:$O$28,MATCH(E1370,'Cost_Components'!$A$2:$A$28,0)),"")</f>
      </c>
      <c r="AF1370" s="99" t="n">
        <v>21784489.7384182</v>
      </c>
      <c r="AG1370" s="100" t="n">
        <v>21626067.3217193</v>
      </c>
      <c r="AH1370" s="101" t="str">
        <f>IF(H1370="shared-count-once",COUNTIFS($A$2:$A$1405,A1370,$B$2:$B$1405,B1370,$E$2:$E$1405,E1370),1)</f>
      </c>
      <c r="AI1370" s="102" t="n">
        <v>315525215.312548</v>
      </c>
      <c r="AJ1370" s="103" t="str">
        <f>IF(AI1370=0,"",Q1370/AI1370)</f>
      </c>
      <c r="AK1370" s="104" t="str">
        <f>IF(AI1370=0,"",R1370/AI1370)</f>
      </c>
      <c r="AL1370" s="105" t="str">
        <f>IF(AI1370=0,"",S1370/AI1370)</f>
      </c>
      <c r="AM1370" s="106" t="str">
        <f>IF(AI1370=0,"",Y1370/AI1370)</f>
      </c>
    </row>
    <row r="1371">
      <c r="A1371" t="s">
        <v>115</v>
      </c>
      <c r="B1371" s="73" t="n">
        <v>2042</v>
      </c>
      <c r="C1371" t="s">
        <v>262</v>
      </c>
      <c r="D1371" t="s">
        <v>266</v>
      </c>
      <c r="E1371" s="74" t="s">
        <v>360</v>
      </c>
      <c r="F1371" s="75" t="s">
        <v>361</v>
      </c>
      <c r="G1371" s="76" t="s">
        <v>263</v>
      </c>
      <c r="H1371" s="77" t="s">
        <v>240</v>
      </c>
      <c r="I1371" s="78" t="s">
        <v>304</v>
      </c>
      <c r="J1371" s="79" t="str">
        <f>IFERROR(INDEX('Cost_Components'!$K$2:$K$28,MATCH(E1371,'Cost_Components'!$A$2:$A$28,0)),"")</f>
      </c>
      <c r="K1371" s="80" t="str">
        <f>IF(OR(L1371="",Z1371="",AA1371="",AB1371=""),"",IF(B1371&lt;AA1371,L1371,IF(B1371&gt;AB1371,Z1371,L1371+(Z1371-L1371)*MIN(MAX((B1371-AA1371+1)/MAX(AB1371-AA1371+1,1),0),1))))</f>
      </c>
      <c r="L1371" s="81" t="str">
        <f>IFERROR(INDEX('Cost_Components'!$S$2:$S$28,MATCH(E1371,'Cost_Components'!$A$2:$A$28,0)),"")</f>
      </c>
      <c r="M1371" s="82" t="str">
        <f>IFERROR(INDEX('Cost_Components'!$L$2:$L$28,MATCH(E1371,'Cost_Components'!$A$2:$A$28,0)),"")</f>
      </c>
      <c r="N1371" s="83" t="str">
        <f>IFERROR(INDEX('Cost_Components'!$P$2:$P$28,MATCH(E1371,'Cost_Components'!$A$2:$A$28,0)),"")</f>
      </c>
      <c r="O1371" s="84" t="str">
        <f>AF1371*J1371</f>
      </c>
      <c r="P1371" s="85" t="str">
        <f>AG1371*J1371</f>
      </c>
      <c r="Q1371" s="86" t="str">
        <f>P1371*L1371*M1371*N1371</f>
      </c>
      <c r="R1371" s="87" t="str">
        <f>O1371*K1371*M1371*N1371</f>
      </c>
      <c r="S1371" s="88" t="str">
        <f>R1371-Q1371</f>
      </c>
      <c r="T1371" s="34" t="str">
        <f>IFERROR(INDEX('Cost_Components'!$R$2:$R$28,MATCH(E1371,'Cost_Components'!$A$2:$A$28,0)),"")</f>
      </c>
      <c r="U1371" s="89" t="str">
        <f>IFERROR(INDEX('Cost_Components'!$Q$2:$Q$28,MATCH(E1371,'Cost_Components'!$A$2:$A$28,0)),"")</f>
      </c>
      <c r="V1371" s="90" t="str">
        <f>1/(1+'Calculation_Assumptions'!$B$5)^(B1371-'Calculation_Assumptions'!$B$2)</f>
      </c>
      <c r="W1371" s="91" t="str">
        <f>Q1371*V1371</f>
      </c>
      <c r="X1371" s="92" t="str">
        <f>R1371*V1371</f>
      </c>
      <c r="Y1371" s="93" t="str">
        <f>S1371*V1371</f>
      </c>
      <c r="Z1371" s="94" t="str">
        <f>IFERROR(INDEX('Cost_Components'!$T$2:$T$28,MATCH(E1371,'Cost_Components'!$A$2:$A$28,0)),"")</f>
      </c>
      <c r="AA1371" s="95" t="str">
        <f>IFERROR(INDEX('Cost_Components'!$U$2:$U$28,MATCH(E1371,'Cost_Components'!$A$2:$A$28,0)),"")</f>
      </c>
      <c r="AB1371" s="96" t="str">
        <f>IFERROR(INDEX('Cost_Components'!$V$2:$V$28,MATCH(E1371,'Cost_Components'!$A$2:$A$28,0)),"")</f>
      </c>
      <c r="AC1371" s="97" t="str">
        <f>IFERROR(INDEX('Cost_Components'!$M$2:$M$28,MATCH(E1371,'Cost_Components'!$A$2:$A$28,0)),"")</f>
      </c>
      <c r="AD1371" s="98" t="str">
        <f>IFERROR(INDEX('Cost_Components'!$N$2:$N$28,MATCH(E1371,'Cost_Components'!$A$2:$A$28,0)),"")</f>
      </c>
      <c r="AE1371" s="34" t="str">
        <f>IFERROR(INDEX('Cost_Components'!$O$2:$O$28,MATCH(E1371,'Cost_Components'!$A$2:$A$28,0)),"")</f>
      </c>
      <c r="AF1371" s="99" t="n">
        <v>22216876.9003575</v>
      </c>
      <c r="AG1371" s="100" t="n">
        <v>22038113.882347</v>
      </c>
      <c r="AH1371" s="101" t="str">
        <f>IF(H1371="shared-count-once",COUNTIFS($A$2:$A$1405,A1371,$B$2:$B$1405,B1371,$E$2:$E$1405,E1371),1)</f>
      </c>
      <c r="AI1371" s="102" t="n">
        <v>316707694.211882</v>
      </c>
      <c r="AJ1371" s="103" t="str">
        <f>IF(AI1371=0,"",Q1371/AI1371)</f>
      </c>
      <c r="AK1371" s="104" t="str">
        <f>IF(AI1371=0,"",R1371/AI1371)</f>
      </c>
      <c r="AL1371" s="105" t="str">
        <f>IF(AI1371=0,"",S1371/AI1371)</f>
      </c>
      <c r="AM1371" s="106" t="str">
        <f>IF(AI1371=0,"",Y1371/AI1371)</f>
      </c>
    </row>
    <row r="1372">
      <c r="A1372" t="s">
        <v>115</v>
      </c>
      <c r="B1372" s="73" t="n">
        <v>2043</v>
      </c>
      <c r="C1372" t="s">
        <v>262</v>
      </c>
      <c r="D1372" t="s">
        <v>266</v>
      </c>
      <c r="E1372" s="74" t="s">
        <v>360</v>
      </c>
      <c r="F1372" s="75" t="s">
        <v>361</v>
      </c>
      <c r="G1372" s="76" t="s">
        <v>263</v>
      </c>
      <c r="H1372" s="77" t="s">
        <v>240</v>
      </c>
      <c r="I1372" s="78" t="s">
        <v>304</v>
      </c>
      <c r="J1372" s="79" t="str">
        <f>IFERROR(INDEX('Cost_Components'!$K$2:$K$28,MATCH(E1372,'Cost_Components'!$A$2:$A$28,0)),"")</f>
      </c>
      <c r="K1372" s="80" t="str">
        <f>IF(OR(L1372="",Z1372="",AA1372="",AB1372=""),"",IF(B1372&lt;AA1372,L1372,IF(B1372&gt;AB1372,Z1372,L1372+(Z1372-L1372)*MIN(MAX((B1372-AA1372+1)/MAX(AB1372-AA1372+1,1),0),1))))</f>
      </c>
      <c r="L1372" s="81" t="str">
        <f>IFERROR(INDEX('Cost_Components'!$S$2:$S$28,MATCH(E1372,'Cost_Components'!$A$2:$A$28,0)),"")</f>
      </c>
      <c r="M1372" s="82" t="str">
        <f>IFERROR(INDEX('Cost_Components'!$L$2:$L$28,MATCH(E1372,'Cost_Components'!$A$2:$A$28,0)),"")</f>
      </c>
      <c r="N1372" s="83" t="str">
        <f>IFERROR(INDEX('Cost_Components'!$P$2:$P$28,MATCH(E1372,'Cost_Components'!$A$2:$A$28,0)),"")</f>
      </c>
      <c r="O1372" s="84" t="str">
        <f>AF1372*J1372</f>
      </c>
      <c r="P1372" s="85" t="str">
        <f>AG1372*J1372</f>
      </c>
      <c r="Q1372" s="86" t="str">
        <f>P1372*L1372*M1372*N1372</f>
      </c>
      <c r="R1372" s="87" t="str">
        <f>O1372*K1372*M1372*N1372</f>
      </c>
      <c r="S1372" s="88" t="str">
        <f>R1372-Q1372</f>
      </c>
      <c r="T1372" s="34" t="str">
        <f>IFERROR(INDEX('Cost_Components'!$R$2:$R$28,MATCH(E1372,'Cost_Components'!$A$2:$A$28,0)),"")</f>
      </c>
      <c r="U1372" s="89" t="str">
        <f>IFERROR(INDEX('Cost_Components'!$Q$2:$Q$28,MATCH(E1372,'Cost_Components'!$A$2:$A$28,0)),"")</f>
      </c>
      <c r="V1372" s="90" t="str">
        <f>1/(1+'Calculation_Assumptions'!$B$5)^(B1372-'Calculation_Assumptions'!$B$2)</f>
      </c>
      <c r="W1372" s="91" t="str">
        <f>Q1372*V1372</f>
      </c>
      <c r="X1372" s="92" t="str">
        <f>R1372*V1372</f>
      </c>
      <c r="Y1372" s="93" t="str">
        <f>S1372*V1372</f>
      </c>
      <c r="Z1372" s="94" t="str">
        <f>IFERROR(INDEX('Cost_Components'!$T$2:$T$28,MATCH(E1372,'Cost_Components'!$A$2:$A$28,0)),"")</f>
      </c>
      <c r="AA1372" s="95" t="str">
        <f>IFERROR(INDEX('Cost_Components'!$U$2:$U$28,MATCH(E1372,'Cost_Components'!$A$2:$A$28,0)),"")</f>
      </c>
      <c r="AB1372" s="96" t="str">
        <f>IFERROR(INDEX('Cost_Components'!$V$2:$V$28,MATCH(E1372,'Cost_Components'!$A$2:$A$28,0)),"")</f>
      </c>
      <c r="AC1372" s="97" t="str">
        <f>IFERROR(INDEX('Cost_Components'!$M$2:$M$28,MATCH(E1372,'Cost_Components'!$A$2:$A$28,0)),"")</f>
      </c>
      <c r="AD1372" s="98" t="str">
        <f>IFERROR(INDEX('Cost_Components'!$N$2:$N$28,MATCH(E1372,'Cost_Components'!$A$2:$A$28,0)),"")</f>
      </c>
      <c r="AE1372" s="34" t="str">
        <f>IFERROR(INDEX('Cost_Components'!$O$2:$O$28,MATCH(E1372,'Cost_Components'!$A$2:$A$28,0)),"")</f>
      </c>
      <c r="AF1372" s="99" t="n">
        <v>22642770.730814</v>
      </c>
      <c r="AG1372" s="100" t="n">
        <v>22442345.2151134</v>
      </c>
      <c r="AH1372" s="101" t="str">
        <f>IF(H1372="shared-count-once",COUNTIFS($A$2:$A$1405,A1372,$B$2:$B$1405,B1372,$E$2:$E$1405,E1372),1)</f>
      </c>
      <c r="AI1372" s="102" t="n">
        <v>317814114.067152</v>
      </c>
      <c r="AJ1372" s="103" t="str">
        <f>IF(AI1372=0,"",Q1372/AI1372)</f>
      </c>
      <c r="AK1372" s="104" t="str">
        <f>IF(AI1372=0,"",R1372/AI1372)</f>
      </c>
      <c r="AL1372" s="105" t="str">
        <f>IF(AI1372=0,"",S1372/AI1372)</f>
      </c>
      <c r="AM1372" s="106" t="str">
        <f>IF(AI1372=0,"",Y1372/AI1372)</f>
      </c>
    </row>
    <row r="1373">
      <c r="A1373" t="s">
        <v>115</v>
      </c>
      <c r="B1373" s="73" t="n">
        <v>2044</v>
      </c>
      <c r="C1373" t="s">
        <v>262</v>
      </c>
      <c r="D1373" t="s">
        <v>266</v>
      </c>
      <c r="E1373" s="74" t="s">
        <v>360</v>
      </c>
      <c r="F1373" s="75" t="s">
        <v>361</v>
      </c>
      <c r="G1373" s="76" t="s">
        <v>263</v>
      </c>
      <c r="H1373" s="77" t="s">
        <v>240</v>
      </c>
      <c r="I1373" s="78" t="s">
        <v>304</v>
      </c>
      <c r="J1373" s="79" t="str">
        <f>IFERROR(INDEX('Cost_Components'!$K$2:$K$28,MATCH(E1373,'Cost_Components'!$A$2:$A$28,0)),"")</f>
      </c>
      <c r="K1373" s="80" t="str">
        <f>IF(OR(L1373="",Z1373="",AA1373="",AB1373=""),"",IF(B1373&lt;AA1373,L1373,IF(B1373&gt;AB1373,Z1373,L1373+(Z1373-L1373)*MIN(MAX((B1373-AA1373+1)/MAX(AB1373-AA1373+1,1),0),1))))</f>
      </c>
      <c r="L1373" s="81" t="str">
        <f>IFERROR(INDEX('Cost_Components'!$S$2:$S$28,MATCH(E1373,'Cost_Components'!$A$2:$A$28,0)),"")</f>
      </c>
      <c r="M1373" s="82" t="str">
        <f>IFERROR(INDEX('Cost_Components'!$L$2:$L$28,MATCH(E1373,'Cost_Components'!$A$2:$A$28,0)),"")</f>
      </c>
      <c r="N1373" s="83" t="str">
        <f>IFERROR(INDEX('Cost_Components'!$P$2:$P$28,MATCH(E1373,'Cost_Components'!$A$2:$A$28,0)),"")</f>
      </c>
      <c r="O1373" s="84" t="str">
        <f>AF1373*J1373</f>
      </c>
      <c r="P1373" s="85" t="str">
        <f>AG1373*J1373</f>
      </c>
      <c r="Q1373" s="86" t="str">
        <f>P1373*L1373*M1373*N1373</f>
      </c>
      <c r="R1373" s="87" t="str">
        <f>O1373*K1373*M1373*N1373</f>
      </c>
      <c r="S1373" s="88" t="str">
        <f>R1373-Q1373</f>
      </c>
      <c r="T1373" s="34" t="str">
        <f>IFERROR(INDEX('Cost_Components'!$R$2:$R$28,MATCH(E1373,'Cost_Components'!$A$2:$A$28,0)),"")</f>
      </c>
      <c r="U1373" s="89" t="str">
        <f>IFERROR(INDEX('Cost_Components'!$Q$2:$Q$28,MATCH(E1373,'Cost_Components'!$A$2:$A$28,0)),"")</f>
      </c>
      <c r="V1373" s="90" t="str">
        <f>1/(1+'Calculation_Assumptions'!$B$5)^(B1373-'Calculation_Assumptions'!$B$2)</f>
      </c>
      <c r="W1373" s="91" t="str">
        <f>Q1373*V1373</f>
      </c>
      <c r="X1373" s="92" t="str">
        <f>R1373*V1373</f>
      </c>
      <c r="Y1373" s="93" t="str">
        <f>S1373*V1373</f>
      </c>
      <c r="Z1373" s="94" t="str">
        <f>IFERROR(INDEX('Cost_Components'!$T$2:$T$28,MATCH(E1373,'Cost_Components'!$A$2:$A$28,0)),"")</f>
      </c>
      <c r="AA1373" s="95" t="str">
        <f>IFERROR(INDEX('Cost_Components'!$U$2:$U$28,MATCH(E1373,'Cost_Components'!$A$2:$A$28,0)),"")</f>
      </c>
      <c r="AB1373" s="96" t="str">
        <f>IFERROR(INDEX('Cost_Components'!$V$2:$V$28,MATCH(E1373,'Cost_Components'!$A$2:$A$28,0)),"")</f>
      </c>
      <c r="AC1373" s="97" t="str">
        <f>IFERROR(INDEX('Cost_Components'!$M$2:$M$28,MATCH(E1373,'Cost_Components'!$A$2:$A$28,0)),"")</f>
      </c>
      <c r="AD1373" s="98" t="str">
        <f>IFERROR(INDEX('Cost_Components'!$N$2:$N$28,MATCH(E1373,'Cost_Components'!$A$2:$A$28,0)),"")</f>
      </c>
      <c r="AE1373" s="34" t="str">
        <f>IFERROR(INDEX('Cost_Components'!$O$2:$O$28,MATCH(E1373,'Cost_Components'!$A$2:$A$28,0)),"")</f>
      </c>
      <c r="AF1373" s="99" t="n">
        <v>23062110.2179354</v>
      </c>
      <c r="AG1373" s="100" t="n">
        <v>22838735.1887833</v>
      </c>
      <c r="AH1373" s="101" t="str">
        <f>IF(H1373="shared-count-once",COUNTIFS($A$2:$A$1405,A1373,$B$2:$B$1405,B1373,$E$2:$E$1405,E1373),1)</f>
      </c>
      <c r="AI1373" s="102" t="n">
        <v>318840890.732156</v>
      </c>
      <c r="AJ1373" s="103" t="str">
        <f>IF(AI1373=0,"",Q1373/AI1373)</f>
      </c>
      <c r="AK1373" s="104" t="str">
        <f>IF(AI1373=0,"",R1373/AI1373)</f>
      </c>
      <c r="AL1373" s="105" t="str">
        <f>IF(AI1373=0,"",S1373/AI1373)</f>
      </c>
      <c r="AM1373" s="106" t="str">
        <f>IF(AI1373=0,"",Y1373/AI1373)</f>
      </c>
    </row>
    <row r="1374">
      <c r="A1374" t="s">
        <v>115</v>
      </c>
      <c r="B1374" s="73" t="n">
        <v>2045</v>
      </c>
      <c r="C1374" t="s">
        <v>262</v>
      </c>
      <c r="D1374" t="s">
        <v>266</v>
      </c>
      <c r="E1374" s="74" t="s">
        <v>360</v>
      </c>
      <c r="F1374" s="75" t="s">
        <v>361</v>
      </c>
      <c r="G1374" s="76" t="s">
        <v>263</v>
      </c>
      <c r="H1374" s="77" t="s">
        <v>240</v>
      </c>
      <c r="I1374" s="78" t="s">
        <v>304</v>
      </c>
      <c r="J1374" s="79" t="str">
        <f>IFERROR(INDEX('Cost_Components'!$K$2:$K$28,MATCH(E1374,'Cost_Components'!$A$2:$A$28,0)),"")</f>
      </c>
      <c r="K1374" s="80" t="str">
        <f>IF(OR(L1374="",Z1374="",AA1374="",AB1374=""),"",IF(B1374&lt;AA1374,L1374,IF(B1374&gt;AB1374,Z1374,L1374+(Z1374-L1374)*MIN(MAX((B1374-AA1374+1)/MAX(AB1374-AA1374+1,1),0),1))))</f>
      </c>
      <c r="L1374" s="81" t="str">
        <f>IFERROR(INDEX('Cost_Components'!$S$2:$S$28,MATCH(E1374,'Cost_Components'!$A$2:$A$28,0)),"")</f>
      </c>
      <c r="M1374" s="82" t="str">
        <f>IFERROR(INDEX('Cost_Components'!$L$2:$L$28,MATCH(E1374,'Cost_Components'!$A$2:$A$28,0)),"")</f>
      </c>
      <c r="N1374" s="83" t="str">
        <f>IFERROR(INDEX('Cost_Components'!$P$2:$P$28,MATCH(E1374,'Cost_Components'!$A$2:$A$28,0)),"")</f>
      </c>
      <c r="O1374" s="84" t="str">
        <f>AF1374*J1374</f>
      </c>
      <c r="P1374" s="85" t="str">
        <f>AG1374*J1374</f>
      </c>
      <c r="Q1374" s="86" t="str">
        <f>P1374*L1374*M1374*N1374</f>
      </c>
      <c r="R1374" s="87" t="str">
        <f>O1374*K1374*M1374*N1374</f>
      </c>
      <c r="S1374" s="88" t="str">
        <f>R1374-Q1374</f>
      </c>
      <c r="T1374" s="34" t="str">
        <f>IFERROR(INDEX('Cost_Components'!$R$2:$R$28,MATCH(E1374,'Cost_Components'!$A$2:$A$28,0)),"")</f>
      </c>
      <c r="U1374" s="89" t="str">
        <f>IFERROR(INDEX('Cost_Components'!$Q$2:$Q$28,MATCH(E1374,'Cost_Components'!$A$2:$A$28,0)),"")</f>
      </c>
      <c r="V1374" s="90" t="str">
        <f>1/(1+'Calculation_Assumptions'!$B$5)^(B1374-'Calculation_Assumptions'!$B$2)</f>
      </c>
      <c r="W1374" s="91" t="str">
        <f>Q1374*V1374</f>
      </c>
      <c r="X1374" s="92" t="str">
        <f>R1374*V1374</f>
      </c>
      <c r="Y1374" s="93" t="str">
        <f>S1374*V1374</f>
      </c>
      <c r="Z1374" s="94" t="str">
        <f>IFERROR(INDEX('Cost_Components'!$T$2:$T$28,MATCH(E1374,'Cost_Components'!$A$2:$A$28,0)),"")</f>
      </c>
      <c r="AA1374" s="95" t="str">
        <f>IFERROR(INDEX('Cost_Components'!$U$2:$U$28,MATCH(E1374,'Cost_Components'!$A$2:$A$28,0)),"")</f>
      </c>
      <c r="AB1374" s="96" t="str">
        <f>IFERROR(INDEX('Cost_Components'!$V$2:$V$28,MATCH(E1374,'Cost_Components'!$A$2:$A$28,0)),"")</f>
      </c>
      <c r="AC1374" s="97" t="str">
        <f>IFERROR(INDEX('Cost_Components'!$M$2:$M$28,MATCH(E1374,'Cost_Components'!$A$2:$A$28,0)),"")</f>
      </c>
      <c r="AD1374" s="98" t="str">
        <f>IFERROR(INDEX('Cost_Components'!$N$2:$N$28,MATCH(E1374,'Cost_Components'!$A$2:$A$28,0)),"")</f>
      </c>
      <c r="AE1374" s="34" t="str">
        <f>IFERROR(INDEX('Cost_Components'!$O$2:$O$28,MATCH(E1374,'Cost_Components'!$A$2:$A$28,0)),"")</f>
      </c>
      <c r="AF1374" s="99" t="n">
        <v>23474069.3277853</v>
      </c>
      <c r="AG1374" s="100" t="n">
        <v>23226470.3426801</v>
      </c>
      <c r="AH1374" s="101" t="str">
        <f>IF(H1374="shared-count-once",COUNTIFS($A$2:$A$1405,A1374,$B$2:$B$1405,B1374,$E$2:$E$1405,E1374),1)</f>
      </c>
      <c r="AI1374" s="102" t="n">
        <v>319784682.33108</v>
      </c>
      <c r="AJ1374" s="103" t="str">
        <f>IF(AI1374=0,"",Q1374/AI1374)</f>
      </c>
      <c r="AK1374" s="104" t="str">
        <f>IF(AI1374=0,"",R1374/AI1374)</f>
      </c>
      <c r="AL1374" s="105" t="str">
        <f>IF(AI1374=0,"",S1374/AI1374)</f>
      </c>
      <c r="AM1374" s="106" t="str">
        <f>IF(AI1374=0,"",Y1374/AI1374)</f>
      </c>
    </row>
    <row r="1375">
      <c r="A1375" t="s">
        <v>115</v>
      </c>
      <c r="B1375" s="73" t="n">
        <v>2046</v>
      </c>
      <c r="C1375" t="s">
        <v>262</v>
      </c>
      <c r="D1375" t="s">
        <v>266</v>
      </c>
      <c r="E1375" s="74" t="s">
        <v>360</v>
      </c>
      <c r="F1375" s="75" t="s">
        <v>361</v>
      </c>
      <c r="G1375" s="76" t="s">
        <v>263</v>
      </c>
      <c r="H1375" s="77" t="s">
        <v>240</v>
      </c>
      <c r="I1375" s="78" t="s">
        <v>304</v>
      </c>
      <c r="J1375" s="79" t="str">
        <f>IFERROR(INDEX('Cost_Components'!$K$2:$K$28,MATCH(E1375,'Cost_Components'!$A$2:$A$28,0)),"")</f>
      </c>
      <c r="K1375" s="80" t="str">
        <f>IF(OR(L1375="",Z1375="",AA1375="",AB1375=""),"",IF(B1375&lt;AA1375,L1375,IF(B1375&gt;AB1375,Z1375,L1375+(Z1375-L1375)*MIN(MAX((B1375-AA1375+1)/MAX(AB1375-AA1375+1,1),0),1))))</f>
      </c>
      <c r="L1375" s="81" t="str">
        <f>IFERROR(INDEX('Cost_Components'!$S$2:$S$28,MATCH(E1375,'Cost_Components'!$A$2:$A$28,0)),"")</f>
      </c>
      <c r="M1375" s="82" t="str">
        <f>IFERROR(INDEX('Cost_Components'!$L$2:$L$28,MATCH(E1375,'Cost_Components'!$A$2:$A$28,0)),"")</f>
      </c>
      <c r="N1375" s="83" t="str">
        <f>IFERROR(INDEX('Cost_Components'!$P$2:$P$28,MATCH(E1375,'Cost_Components'!$A$2:$A$28,0)),"")</f>
      </c>
      <c r="O1375" s="84" t="str">
        <f>AF1375*J1375</f>
      </c>
      <c r="P1375" s="85" t="str">
        <f>AG1375*J1375</f>
      </c>
      <c r="Q1375" s="86" t="str">
        <f>P1375*L1375*M1375*N1375</f>
      </c>
      <c r="R1375" s="87" t="str">
        <f>O1375*K1375*M1375*N1375</f>
      </c>
      <c r="S1375" s="88" t="str">
        <f>R1375-Q1375</f>
      </c>
      <c r="T1375" s="34" t="str">
        <f>IFERROR(INDEX('Cost_Components'!$R$2:$R$28,MATCH(E1375,'Cost_Components'!$A$2:$A$28,0)),"")</f>
      </c>
      <c r="U1375" s="89" t="str">
        <f>IFERROR(INDEX('Cost_Components'!$Q$2:$Q$28,MATCH(E1375,'Cost_Components'!$A$2:$A$28,0)),"")</f>
      </c>
      <c r="V1375" s="90" t="str">
        <f>1/(1+'Calculation_Assumptions'!$B$5)^(B1375-'Calculation_Assumptions'!$B$2)</f>
      </c>
      <c r="W1375" s="91" t="str">
        <f>Q1375*V1375</f>
      </c>
      <c r="X1375" s="92" t="str">
        <f>R1375*V1375</f>
      </c>
      <c r="Y1375" s="93" t="str">
        <f>S1375*V1375</f>
      </c>
      <c r="Z1375" s="94" t="str">
        <f>IFERROR(INDEX('Cost_Components'!$T$2:$T$28,MATCH(E1375,'Cost_Components'!$A$2:$A$28,0)),"")</f>
      </c>
      <c r="AA1375" s="95" t="str">
        <f>IFERROR(INDEX('Cost_Components'!$U$2:$U$28,MATCH(E1375,'Cost_Components'!$A$2:$A$28,0)),"")</f>
      </c>
      <c r="AB1375" s="96" t="str">
        <f>IFERROR(INDEX('Cost_Components'!$V$2:$V$28,MATCH(E1375,'Cost_Components'!$A$2:$A$28,0)),"")</f>
      </c>
      <c r="AC1375" s="97" t="str">
        <f>IFERROR(INDEX('Cost_Components'!$M$2:$M$28,MATCH(E1375,'Cost_Components'!$A$2:$A$28,0)),"")</f>
      </c>
      <c r="AD1375" s="98" t="str">
        <f>IFERROR(INDEX('Cost_Components'!$N$2:$N$28,MATCH(E1375,'Cost_Components'!$A$2:$A$28,0)),"")</f>
      </c>
      <c r="AE1375" s="34" t="str">
        <f>IFERROR(INDEX('Cost_Components'!$O$2:$O$28,MATCH(E1375,'Cost_Components'!$A$2:$A$28,0)),"")</f>
      </c>
      <c r="AF1375" s="99" t="n">
        <v>23882473.3354506</v>
      </c>
      <c r="AG1375" s="100" t="n">
        <v>23609385.5366324</v>
      </c>
      <c r="AH1375" s="101" t="str">
        <f>IF(H1375="shared-count-once",COUNTIFS($A$2:$A$1405,A1375,$B$2:$B$1405,B1375,$E$2:$E$1405,E1375),1)</f>
      </c>
      <c r="AI1375" s="102" t="n">
        <v>320645615.981408</v>
      </c>
      <c r="AJ1375" s="103" t="str">
        <f>IF(AI1375=0,"",Q1375/AI1375)</f>
      </c>
      <c r="AK1375" s="104" t="str">
        <f>IF(AI1375=0,"",R1375/AI1375)</f>
      </c>
      <c r="AL1375" s="105" t="str">
        <f>IF(AI1375=0,"",S1375/AI1375)</f>
      </c>
      <c r="AM1375" s="106" t="str">
        <f>IF(AI1375=0,"",Y1375/AI1375)</f>
      </c>
    </row>
    <row r="1376">
      <c r="A1376" t="s">
        <v>115</v>
      </c>
      <c r="B1376" s="73" t="n">
        <v>2047</v>
      </c>
      <c r="C1376" t="s">
        <v>262</v>
      </c>
      <c r="D1376" t="s">
        <v>266</v>
      </c>
      <c r="E1376" s="74" t="s">
        <v>360</v>
      </c>
      <c r="F1376" s="75" t="s">
        <v>361</v>
      </c>
      <c r="G1376" s="76" t="s">
        <v>263</v>
      </c>
      <c r="H1376" s="77" t="s">
        <v>240</v>
      </c>
      <c r="I1376" s="78" t="s">
        <v>304</v>
      </c>
      <c r="J1376" s="79" t="str">
        <f>IFERROR(INDEX('Cost_Components'!$K$2:$K$28,MATCH(E1376,'Cost_Components'!$A$2:$A$28,0)),"")</f>
      </c>
      <c r="K1376" s="80" t="str">
        <f>IF(OR(L1376="",Z1376="",AA1376="",AB1376=""),"",IF(B1376&lt;AA1376,L1376,IF(B1376&gt;AB1376,Z1376,L1376+(Z1376-L1376)*MIN(MAX((B1376-AA1376+1)/MAX(AB1376-AA1376+1,1),0),1))))</f>
      </c>
      <c r="L1376" s="81" t="str">
        <f>IFERROR(INDEX('Cost_Components'!$S$2:$S$28,MATCH(E1376,'Cost_Components'!$A$2:$A$28,0)),"")</f>
      </c>
      <c r="M1376" s="82" t="str">
        <f>IFERROR(INDEX('Cost_Components'!$L$2:$L$28,MATCH(E1376,'Cost_Components'!$A$2:$A$28,0)),"")</f>
      </c>
      <c r="N1376" s="83" t="str">
        <f>IFERROR(INDEX('Cost_Components'!$P$2:$P$28,MATCH(E1376,'Cost_Components'!$A$2:$A$28,0)),"")</f>
      </c>
      <c r="O1376" s="84" t="str">
        <f>AF1376*J1376</f>
      </c>
      <c r="P1376" s="85" t="str">
        <f>AG1376*J1376</f>
      </c>
      <c r="Q1376" s="86" t="str">
        <f>P1376*L1376*M1376*N1376</f>
      </c>
      <c r="R1376" s="87" t="str">
        <f>O1376*K1376*M1376*N1376</f>
      </c>
      <c r="S1376" s="88" t="str">
        <f>R1376-Q1376</f>
      </c>
      <c r="T1376" s="34" t="str">
        <f>IFERROR(INDEX('Cost_Components'!$R$2:$R$28,MATCH(E1376,'Cost_Components'!$A$2:$A$28,0)),"")</f>
      </c>
      <c r="U1376" s="89" t="str">
        <f>IFERROR(INDEX('Cost_Components'!$Q$2:$Q$28,MATCH(E1376,'Cost_Components'!$A$2:$A$28,0)),"")</f>
      </c>
      <c r="V1376" s="90" t="str">
        <f>1/(1+'Calculation_Assumptions'!$B$5)^(B1376-'Calculation_Assumptions'!$B$2)</f>
      </c>
      <c r="W1376" s="91" t="str">
        <f>Q1376*V1376</f>
      </c>
      <c r="X1376" s="92" t="str">
        <f>R1376*V1376</f>
      </c>
      <c r="Y1376" s="93" t="str">
        <f>S1376*V1376</f>
      </c>
      <c r="Z1376" s="94" t="str">
        <f>IFERROR(INDEX('Cost_Components'!$T$2:$T$28,MATCH(E1376,'Cost_Components'!$A$2:$A$28,0)),"")</f>
      </c>
      <c r="AA1376" s="95" t="str">
        <f>IFERROR(INDEX('Cost_Components'!$U$2:$U$28,MATCH(E1376,'Cost_Components'!$A$2:$A$28,0)),"")</f>
      </c>
      <c r="AB1376" s="96" t="str">
        <f>IFERROR(INDEX('Cost_Components'!$V$2:$V$28,MATCH(E1376,'Cost_Components'!$A$2:$A$28,0)),"")</f>
      </c>
      <c r="AC1376" s="97" t="str">
        <f>IFERROR(INDEX('Cost_Components'!$M$2:$M$28,MATCH(E1376,'Cost_Components'!$A$2:$A$28,0)),"")</f>
      </c>
      <c r="AD1376" s="98" t="str">
        <f>IFERROR(INDEX('Cost_Components'!$N$2:$N$28,MATCH(E1376,'Cost_Components'!$A$2:$A$28,0)),"")</f>
      </c>
      <c r="AE1376" s="34" t="str">
        <f>IFERROR(INDEX('Cost_Components'!$O$2:$O$28,MATCH(E1376,'Cost_Components'!$A$2:$A$28,0)),"")</f>
      </c>
      <c r="AF1376" s="99" t="n">
        <v>24279646.5724795</v>
      </c>
      <c r="AG1376" s="100" t="n">
        <v>23979833.4638523</v>
      </c>
      <c r="AH1376" s="101" t="str">
        <f>IF(H1376="shared-count-once",COUNTIFS($A$2:$A$1405,A1376,$B$2:$B$1405,B1376,$E$2:$E$1405,E1376),1)</f>
      </c>
      <c r="AI1376" s="102" t="n">
        <v>321429520.522875</v>
      </c>
      <c r="AJ1376" s="103" t="str">
        <f>IF(AI1376=0,"",Q1376/AI1376)</f>
      </c>
      <c r="AK1376" s="104" t="str">
        <f>IF(AI1376=0,"",R1376/AI1376)</f>
      </c>
      <c r="AL1376" s="105" t="str">
        <f>IF(AI1376=0,"",S1376/AI1376)</f>
      </c>
      <c r="AM1376" s="106" t="str">
        <f>IF(AI1376=0,"",Y1376/AI1376)</f>
      </c>
    </row>
    <row r="1377">
      <c r="A1377" t="s">
        <v>115</v>
      </c>
      <c r="B1377" s="73" t="n">
        <v>2048</v>
      </c>
      <c r="C1377" t="s">
        <v>262</v>
      </c>
      <c r="D1377" t="s">
        <v>266</v>
      </c>
      <c r="E1377" s="74" t="s">
        <v>360</v>
      </c>
      <c r="F1377" s="75" t="s">
        <v>361</v>
      </c>
      <c r="G1377" s="76" t="s">
        <v>263</v>
      </c>
      <c r="H1377" s="77" t="s">
        <v>240</v>
      </c>
      <c r="I1377" s="78" t="s">
        <v>304</v>
      </c>
      <c r="J1377" s="79" t="str">
        <f>IFERROR(INDEX('Cost_Components'!$K$2:$K$28,MATCH(E1377,'Cost_Components'!$A$2:$A$28,0)),"")</f>
      </c>
      <c r="K1377" s="80" t="str">
        <f>IF(OR(L1377="",Z1377="",AA1377="",AB1377=""),"",IF(B1377&lt;AA1377,L1377,IF(B1377&gt;AB1377,Z1377,L1377+(Z1377-L1377)*MIN(MAX((B1377-AA1377+1)/MAX(AB1377-AA1377+1,1),0),1))))</f>
      </c>
      <c r="L1377" s="81" t="str">
        <f>IFERROR(INDEX('Cost_Components'!$S$2:$S$28,MATCH(E1377,'Cost_Components'!$A$2:$A$28,0)),"")</f>
      </c>
      <c r="M1377" s="82" t="str">
        <f>IFERROR(INDEX('Cost_Components'!$L$2:$L$28,MATCH(E1377,'Cost_Components'!$A$2:$A$28,0)),"")</f>
      </c>
      <c r="N1377" s="83" t="str">
        <f>IFERROR(INDEX('Cost_Components'!$P$2:$P$28,MATCH(E1377,'Cost_Components'!$A$2:$A$28,0)),"")</f>
      </c>
      <c r="O1377" s="84" t="str">
        <f>AF1377*J1377</f>
      </c>
      <c r="P1377" s="85" t="str">
        <f>AG1377*J1377</f>
      </c>
      <c r="Q1377" s="86" t="str">
        <f>P1377*L1377*M1377*N1377</f>
      </c>
      <c r="R1377" s="87" t="str">
        <f>O1377*K1377*M1377*N1377</f>
      </c>
      <c r="S1377" s="88" t="str">
        <f>R1377-Q1377</f>
      </c>
      <c r="T1377" s="34" t="str">
        <f>IFERROR(INDEX('Cost_Components'!$R$2:$R$28,MATCH(E1377,'Cost_Components'!$A$2:$A$28,0)),"")</f>
      </c>
      <c r="U1377" s="89" t="str">
        <f>IFERROR(INDEX('Cost_Components'!$Q$2:$Q$28,MATCH(E1377,'Cost_Components'!$A$2:$A$28,0)),"")</f>
      </c>
      <c r="V1377" s="90" t="str">
        <f>1/(1+'Calculation_Assumptions'!$B$5)^(B1377-'Calculation_Assumptions'!$B$2)</f>
      </c>
      <c r="W1377" s="91" t="str">
        <f>Q1377*V1377</f>
      </c>
      <c r="X1377" s="92" t="str">
        <f>R1377*V1377</f>
      </c>
      <c r="Y1377" s="93" t="str">
        <f>S1377*V1377</f>
      </c>
      <c r="Z1377" s="94" t="str">
        <f>IFERROR(INDEX('Cost_Components'!$T$2:$T$28,MATCH(E1377,'Cost_Components'!$A$2:$A$28,0)),"")</f>
      </c>
      <c r="AA1377" s="95" t="str">
        <f>IFERROR(INDEX('Cost_Components'!$U$2:$U$28,MATCH(E1377,'Cost_Components'!$A$2:$A$28,0)),"")</f>
      </c>
      <c r="AB1377" s="96" t="str">
        <f>IFERROR(INDEX('Cost_Components'!$V$2:$V$28,MATCH(E1377,'Cost_Components'!$A$2:$A$28,0)),"")</f>
      </c>
      <c r="AC1377" s="97" t="str">
        <f>IFERROR(INDEX('Cost_Components'!$M$2:$M$28,MATCH(E1377,'Cost_Components'!$A$2:$A$28,0)),"")</f>
      </c>
      <c r="AD1377" s="98" t="str">
        <f>IFERROR(INDEX('Cost_Components'!$N$2:$N$28,MATCH(E1377,'Cost_Components'!$A$2:$A$28,0)),"")</f>
      </c>
      <c r="AE1377" s="34" t="str">
        <f>IFERROR(INDEX('Cost_Components'!$O$2:$O$28,MATCH(E1377,'Cost_Components'!$A$2:$A$28,0)),"")</f>
      </c>
      <c r="AF1377" s="99" t="n">
        <v>24666393.0712751</v>
      </c>
      <c r="AG1377" s="100" t="n">
        <v>24338676.5063209</v>
      </c>
      <c r="AH1377" s="101" t="str">
        <f>IF(H1377="shared-count-once",COUNTIFS($A$2:$A$1405,A1377,$B$2:$B$1405,B1377,$E$2:$E$1405,E1377),1)</f>
      </c>
      <c r="AI1377" s="102" t="n">
        <v>322136832.260161</v>
      </c>
      <c r="AJ1377" s="103" t="str">
        <f>IF(AI1377=0,"",Q1377/AI1377)</f>
      </c>
      <c r="AK1377" s="104" t="str">
        <f>IF(AI1377=0,"",R1377/AI1377)</f>
      </c>
      <c r="AL1377" s="105" t="str">
        <f>IF(AI1377=0,"",S1377/AI1377)</f>
      </c>
      <c r="AM1377" s="106" t="str">
        <f>IF(AI1377=0,"",Y1377/AI1377)</f>
      </c>
    </row>
    <row r="1378">
      <c r="A1378" t="s">
        <v>115</v>
      </c>
      <c r="B1378" s="73" t="n">
        <v>2049</v>
      </c>
      <c r="C1378" t="s">
        <v>262</v>
      </c>
      <c r="D1378" t="s">
        <v>266</v>
      </c>
      <c r="E1378" s="74" t="s">
        <v>360</v>
      </c>
      <c r="F1378" s="75" t="s">
        <v>361</v>
      </c>
      <c r="G1378" s="76" t="s">
        <v>263</v>
      </c>
      <c r="H1378" s="77" t="s">
        <v>240</v>
      </c>
      <c r="I1378" s="78" t="s">
        <v>304</v>
      </c>
      <c r="J1378" s="79" t="str">
        <f>IFERROR(INDEX('Cost_Components'!$K$2:$K$28,MATCH(E1378,'Cost_Components'!$A$2:$A$28,0)),"")</f>
      </c>
      <c r="K1378" s="80" t="str">
        <f>IF(OR(L1378="",Z1378="",AA1378="",AB1378=""),"",IF(B1378&lt;AA1378,L1378,IF(B1378&gt;AB1378,Z1378,L1378+(Z1378-L1378)*MIN(MAX((B1378-AA1378+1)/MAX(AB1378-AA1378+1,1),0),1))))</f>
      </c>
      <c r="L1378" s="81" t="str">
        <f>IFERROR(INDEX('Cost_Components'!$S$2:$S$28,MATCH(E1378,'Cost_Components'!$A$2:$A$28,0)),"")</f>
      </c>
      <c r="M1378" s="82" t="str">
        <f>IFERROR(INDEX('Cost_Components'!$L$2:$L$28,MATCH(E1378,'Cost_Components'!$A$2:$A$28,0)),"")</f>
      </c>
      <c r="N1378" s="83" t="str">
        <f>IFERROR(INDEX('Cost_Components'!$P$2:$P$28,MATCH(E1378,'Cost_Components'!$A$2:$A$28,0)),"")</f>
      </c>
      <c r="O1378" s="84" t="str">
        <f>AF1378*J1378</f>
      </c>
      <c r="P1378" s="85" t="str">
        <f>AG1378*J1378</f>
      </c>
      <c r="Q1378" s="86" t="str">
        <f>P1378*L1378*M1378*N1378</f>
      </c>
      <c r="R1378" s="87" t="str">
        <f>O1378*K1378*M1378*N1378</f>
      </c>
      <c r="S1378" s="88" t="str">
        <f>R1378-Q1378</f>
      </c>
      <c r="T1378" s="34" t="str">
        <f>IFERROR(INDEX('Cost_Components'!$R$2:$R$28,MATCH(E1378,'Cost_Components'!$A$2:$A$28,0)),"")</f>
      </c>
      <c r="U1378" s="89" t="str">
        <f>IFERROR(INDEX('Cost_Components'!$Q$2:$Q$28,MATCH(E1378,'Cost_Components'!$A$2:$A$28,0)),"")</f>
      </c>
      <c r="V1378" s="90" t="str">
        <f>1/(1+'Calculation_Assumptions'!$B$5)^(B1378-'Calculation_Assumptions'!$B$2)</f>
      </c>
      <c r="W1378" s="91" t="str">
        <f>Q1378*V1378</f>
      </c>
      <c r="X1378" s="92" t="str">
        <f>R1378*V1378</f>
      </c>
      <c r="Y1378" s="93" t="str">
        <f>S1378*V1378</f>
      </c>
      <c r="Z1378" s="94" t="str">
        <f>IFERROR(INDEX('Cost_Components'!$T$2:$T$28,MATCH(E1378,'Cost_Components'!$A$2:$A$28,0)),"")</f>
      </c>
      <c r="AA1378" s="95" t="str">
        <f>IFERROR(INDEX('Cost_Components'!$U$2:$U$28,MATCH(E1378,'Cost_Components'!$A$2:$A$28,0)),"")</f>
      </c>
      <c r="AB1378" s="96" t="str">
        <f>IFERROR(INDEX('Cost_Components'!$V$2:$V$28,MATCH(E1378,'Cost_Components'!$A$2:$A$28,0)),"")</f>
      </c>
      <c r="AC1378" s="97" t="str">
        <f>IFERROR(INDEX('Cost_Components'!$M$2:$M$28,MATCH(E1378,'Cost_Components'!$A$2:$A$28,0)),"")</f>
      </c>
      <c r="AD1378" s="98" t="str">
        <f>IFERROR(INDEX('Cost_Components'!$N$2:$N$28,MATCH(E1378,'Cost_Components'!$A$2:$A$28,0)),"")</f>
      </c>
      <c r="AE1378" s="34" t="str">
        <f>IFERROR(INDEX('Cost_Components'!$O$2:$O$28,MATCH(E1378,'Cost_Components'!$A$2:$A$28,0)),"")</f>
      </c>
      <c r="AF1378" s="99" t="n">
        <v>25045690.708482</v>
      </c>
      <c r="AG1378" s="100" t="n">
        <v>24688908.7388375</v>
      </c>
      <c r="AH1378" s="101" t="str">
        <f>IF(H1378="shared-count-once",COUNTIFS($A$2:$A$1405,A1378,$B$2:$B$1405,B1378,$E$2:$E$1405,E1378),1)</f>
      </c>
      <c r="AI1378" s="102" t="n">
        <v>322765819.752681</v>
      </c>
      <c r="AJ1378" s="103" t="str">
        <f>IF(AI1378=0,"",Q1378/AI1378)</f>
      </c>
      <c r="AK1378" s="104" t="str">
        <f>IF(AI1378=0,"",R1378/AI1378)</f>
      </c>
      <c r="AL1378" s="105" t="str">
        <f>IF(AI1378=0,"",S1378/AI1378)</f>
      </c>
      <c r="AM1378" s="106" t="str">
        <f>IF(AI1378=0,"",Y1378/AI1378)</f>
      </c>
    </row>
    <row r="1379">
      <c r="A1379" t="s">
        <v>115</v>
      </c>
      <c r="B1379" s="73" t="n">
        <v>2050</v>
      </c>
      <c r="C1379" t="s">
        <v>262</v>
      </c>
      <c r="D1379" t="s">
        <v>266</v>
      </c>
      <c r="E1379" s="74" t="s">
        <v>360</v>
      </c>
      <c r="F1379" s="75" t="s">
        <v>361</v>
      </c>
      <c r="G1379" s="76" t="s">
        <v>263</v>
      </c>
      <c r="H1379" s="77" t="s">
        <v>240</v>
      </c>
      <c r="I1379" s="78" t="s">
        <v>304</v>
      </c>
      <c r="J1379" s="79" t="str">
        <f>IFERROR(INDEX('Cost_Components'!$K$2:$K$28,MATCH(E1379,'Cost_Components'!$A$2:$A$28,0)),"")</f>
      </c>
      <c r="K1379" s="80" t="str">
        <f>IF(OR(L1379="",Z1379="",AA1379="",AB1379=""),"",IF(B1379&lt;AA1379,L1379,IF(B1379&gt;AB1379,Z1379,L1379+(Z1379-L1379)*MIN(MAX((B1379-AA1379+1)/MAX(AB1379-AA1379+1,1),0),1))))</f>
      </c>
      <c r="L1379" s="81" t="str">
        <f>IFERROR(INDEX('Cost_Components'!$S$2:$S$28,MATCH(E1379,'Cost_Components'!$A$2:$A$28,0)),"")</f>
      </c>
      <c r="M1379" s="82" t="str">
        <f>IFERROR(INDEX('Cost_Components'!$L$2:$L$28,MATCH(E1379,'Cost_Components'!$A$2:$A$28,0)),"")</f>
      </c>
      <c r="N1379" s="83" t="str">
        <f>IFERROR(INDEX('Cost_Components'!$P$2:$P$28,MATCH(E1379,'Cost_Components'!$A$2:$A$28,0)),"")</f>
      </c>
      <c r="O1379" s="84" t="str">
        <f>AF1379*J1379</f>
      </c>
      <c r="P1379" s="85" t="str">
        <f>AG1379*J1379</f>
      </c>
      <c r="Q1379" s="86" t="str">
        <f>P1379*L1379*M1379*N1379</f>
      </c>
      <c r="R1379" s="87" t="str">
        <f>O1379*K1379*M1379*N1379</f>
      </c>
      <c r="S1379" s="88" t="str">
        <f>R1379-Q1379</f>
      </c>
      <c r="T1379" s="34" t="str">
        <f>IFERROR(INDEX('Cost_Components'!$R$2:$R$28,MATCH(E1379,'Cost_Components'!$A$2:$A$28,0)),"")</f>
      </c>
      <c r="U1379" s="89" t="str">
        <f>IFERROR(INDEX('Cost_Components'!$Q$2:$Q$28,MATCH(E1379,'Cost_Components'!$A$2:$A$28,0)),"")</f>
      </c>
      <c r="V1379" s="90" t="str">
        <f>1/(1+'Calculation_Assumptions'!$B$5)^(B1379-'Calculation_Assumptions'!$B$2)</f>
      </c>
      <c r="W1379" s="91" t="str">
        <f>Q1379*V1379</f>
      </c>
      <c r="X1379" s="92" t="str">
        <f>R1379*V1379</f>
      </c>
      <c r="Y1379" s="93" t="str">
        <f>S1379*V1379</f>
      </c>
      <c r="Z1379" s="94" t="str">
        <f>IFERROR(INDEX('Cost_Components'!$T$2:$T$28,MATCH(E1379,'Cost_Components'!$A$2:$A$28,0)),"")</f>
      </c>
      <c r="AA1379" s="95" t="str">
        <f>IFERROR(INDEX('Cost_Components'!$U$2:$U$28,MATCH(E1379,'Cost_Components'!$A$2:$A$28,0)),"")</f>
      </c>
      <c r="AB1379" s="96" t="str">
        <f>IFERROR(INDEX('Cost_Components'!$V$2:$V$28,MATCH(E1379,'Cost_Components'!$A$2:$A$28,0)),"")</f>
      </c>
      <c r="AC1379" s="97" t="str">
        <f>IFERROR(INDEX('Cost_Components'!$M$2:$M$28,MATCH(E1379,'Cost_Components'!$A$2:$A$28,0)),"")</f>
      </c>
      <c r="AD1379" s="98" t="str">
        <f>IFERROR(INDEX('Cost_Components'!$N$2:$N$28,MATCH(E1379,'Cost_Components'!$A$2:$A$28,0)),"")</f>
      </c>
      <c r="AE1379" s="34" t="str">
        <f>IFERROR(INDEX('Cost_Components'!$O$2:$O$28,MATCH(E1379,'Cost_Components'!$A$2:$A$28,0)),"")</f>
      </c>
      <c r="AF1379" s="99" t="n">
        <v>25417342.9807924</v>
      </c>
      <c r="AG1379" s="100" t="n">
        <v>25030420.5714067</v>
      </c>
      <c r="AH1379" s="101" t="str">
        <f>IF(H1379="shared-count-once",COUNTIFS($A$2:$A$1405,A1379,$B$2:$B$1405,B1379,$E$2:$E$1405,E1379),1)</f>
      </c>
      <c r="AI1379" s="102" t="n">
        <v>323312042.563285</v>
      </c>
      <c r="AJ1379" s="103" t="str">
        <f>IF(AI1379=0,"",Q1379/AI1379)</f>
      </c>
      <c r="AK1379" s="104" t="str">
        <f>IF(AI1379=0,"",R1379/AI1379)</f>
      </c>
      <c r="AL1379" s="105" t="str">
        <f>IF(AI1379=0,"",S1379/AI1379)</f>
      </c>
      <c r="AM1379" s="106" t="str">
        <f>IF(AI1379=0,"",Y1379/AI1379)</f>
      </c>
    </row>
    <row r="1380">
      <c r="A1380" t="s">
        <v>115</v>
      </c>
      <c r="B1380" s="73" t="n">
        <v>2025</v>
      </c>
      <c r="C1380" t="s">
        <v>262</v>
      </c>
      <c r="D1380" t="s">
        <v>266</v>
      </c>
      <c r="E1380" s="74" t="s">
        <v>357</v>
      </c>
      <c r="F1380" s="75" t="s">
        <v>358</v>
      </c>
      <c r="G1380" s="76" t="s">
        <v>263</v>
      </c>
      <c r="H1380" s="77" t="s">
        <v>240</v>
      </c>
      <c r="I1380" s="78" t="s">
        <v>304</v>
      </c>
      <c r="J1380" s="79" t="str">
        <f>IFERROR(INDEX('Cost_Components'!$K$2:$K$28,MATCH(E1380,'Cost_Components'!$A$2:$A$28,0)),"")</f>
      </c>
      <c r="K1380" s="80" t="str">
        <f>IF(OR(L1380="",Z1380="",AA1380="",AB1380=""),"",IF(B1380&lt;AA1380,L1380,IF(B1380&gt;AB1380,Z1380,L1380+(Z1380-L1380)*MIN(MAX((B1380-AA1380+1)/MAX(AB1380-AA1380+1,1),0),1))))</f>
      </c>
      <c r="L1380" s="81" t="str">
        <f>IFERROR(INDEX('Cost_Components'!$S$2:$S$28,MATCH(E1380,'Cost_Components'!$A$2:$A$28,0)),"")</f>
      </c>
      <c r="M1380" s="82" t="str">
        <f>IFERROR(INDEX('Cost_Components'!$L$2:$L$28,MATCH(E1380,'Cost_Components'!$A$2:$A$28,0)),"")</f>
      </c>
      <c r="N1380" s="83" t="str">
        <f>IFERROR(INDEX('Cost_Components'!$P$2:$P$28,MATCH(E1380,'Cost_Components'!$A$2:$A$28,0)),"")</f>
      </c>
      <c r="O1380" s="84" t="str">
        <f>AF1380*J1380</f>
      </c>
      <c r="P1380" s="85" t="str">
        <f>AG1380*J1380</f>
      </c>
      <c r="Q1380" s="86" t="str">
        <f>P1380*L1380*M1380*N1380</f>
      </c>
      <c r="R1380" s="87" t="str">
        <f>O1380*K1380*M1380*N1380</f>
      </c>
      <c r="S1380" s="88" t="str">
        <f>R1380-Q1380</f>
      </c>
      <c r="T1380" s="34" t="str">
        <f>IFERROR(INDEX('Cost_Components'!$R$2:$R$28,MATCH(E1380,'Cost_Components'!$A$2:$A$28,0)),"")</f>
      </c>
      <c r="U1380" s="89" t="str">
        <f>IFERROR(INDEX('Cost_Components'!$Q$2:$Q$28,MATCH(E1380,'Cost_Components'!$A$2:$A$28,0)),"")</f>
      </c>
      <c r="V1380" s="90" t="str">
        <f>1/(1+'Calculation_Assumptions'!$B$5)^(B1380-'Calculation_Assumptions'!$B$2)</f>
      </c>
      <c r="W1380" s="91" t="str">
        <f>Q1380*V1380</f>
      </c>
      <c r="X1380" s="92" t="str">
        <f>R1380*V1380</f>
      </c>
      <c r="Y1380" s="93" t="str">
        <f>S1380*V1380</f>
      </c>
      <c r="Z1380" s="94" t="str">
        <f>IFERROR(INDEX('Cost_Components'!$T$2:$T$28,MATCH(E1380,'Cost_Components'!$A$2:$A$28,0)),"")</f>
      </c>
      <c r="AA1380" s="95" t="str">
        <f>IFERROR(INDEX('Cost_Components'!$U$2:$U$28,MATCH(E1380,'Cost_Components'!$A$2:$A$28,0)),"")</f>
      </c>
      <c r="AB1380" s="96" t="str">
        <f>IFERROR(INDEX('Cost_Components'!$V$2:$V$28,MATCH(E1380,'Cost_Components'!$A$2:$A$28,0)),"")</f>
      </c>
      <c r="AC1380" s="97" t="str">
        <f>IFERROR(INDEX('Cost_Components'!$M$2:$M$28,MATCH(E1380,'Cost_Components'!$A$2:$A$28,0)),"")</f>
      </c>
      <c r="AD1380" s="98" t="str">
        <f>IFERROR(INDEX('Cost_Components'!$N$2:$N$28,MATCH(E1380,'Cost_Components'!$A$2:$A$28,0)),"")</f>
      </c>
      <c r="AE1380" s="34" t="str">
        <f>IFERROR(INDEX('Cost_Components'!$O$2:$O$28,MATCH(E1380,'Cost_Components'!$A$2:$A$28,0)),"")</f>
      </c>
      <c r="AF1380" s="99" t="n">
        <v>14643260.1838269</v>
      </c>
      <c r="AG1380" s="100" t="n">
        <v>14642365.4776425</v>
      </c>
      <c r="AH1380" s="101" t="str">
        <f>IF(H1380="shared-count-once",COUNTIFS($A$2:$A$1405,A1380,$B$2:$B$1405,B1380,$E$2:$E$1405,E1380),1)</f>
      </c>
      <c r="AI1380" s="102" t="n">
        <v>288391907.644456</v>
      </c>
      <c r="AJ1380" s="103" t="str">
        <f>IF(AI1380=0,"",Q1380/AI1380)</f>
      </c>
      <c r="AK1380" s="104" t="str">
        <f>IF(AI1380=0,"",R1380/AI1380)</f>
      </c>
      <c r="AL1380" s="105" t="str">
        <f>IF(AI1380=0,"",S1380/AI1380)</f>
      </c>
      <c r="AM1380" s="106" t="str">
        <f>IF(AI1380=0,"",Y1380/AI1380)</f>
      </c>
    </row>
    <row r="1381">
      <c r="A1381" t="s">
        <v>115</v>
      </c>
      <c r="B1381" s="73" t="n">
        <v>2026</v>
      </c>
      <c r="C1381" t="s">
        <v>262</v>
      </c>
      <c r="D1381" t="s">
        <v>266</v>
      </c>
      <c r="E1381" s="74" t="s">
        <v>357</v>
      </c>
      <c r="F1381" s="75" t="s">
        <v>358</v>
      </c>
      <c r="G1381" s="76" t="s">
        <v>263</v>
      </c>
      <c r="H1381" s="77" t="s">
        <v>240</v>
      </c>
      <c r="I1381" s="78" t="s">
        <v>304</v>
      </c>
      <c r="J1381" s="79" t="str">
        <f>IFERROR(INDEX('Cost_Components'!$K$2:$K$28,MATCH(E1381,'Cost_Components'!$A$2:$A$28,0)),"")</f>
      </c>
      <c r="K1381" s="80" t="str">
        <f>IF(OR(L1381="",Z1381="",AA1381="",AB1381=""),"",IF(B1381&lt;AA1381,L1381,IF(B1381&gt;AB1381,Z1381,L1381+(Z1381-L1381)*MIN(MAX((B1381-AA1381+1)/MAX(AB1381-AA1381+1,1),0),1))))</f>
      </c>
      <c r="L1381" s="81" t="str">
        <f>IFERROR(INDEX('Cost_Components'!$S$2:$S$28,MATCH(E1381,'Cost_Components'!$A$2:$A$28,0)),"")</f>
      </c>
      <c r="M1381" s="82" t="str">
        <f>IFERROR(INDEX('Cost_Components'!$L$2:$L$28,MATCH(E1381,'Cost_Components'!$A$2:$A$28,0)),"")</f>
      </c>
      <c r="N1381" s="83" t="str">
        <f>IFERROR(INDEX('Cost_Components'!$P$2:$P$28,MATCH(E1381,'Cost_Components'!$A$2:$A$28,0)),"")</f>
      </c>
      <c r="O1381" s="84" t="str">
        <f>AF1381*J1381</f>
      </c>
      <c r="P1381" s="85" t="str">
        <f>AG1381*J1381</f>
      </c>
      <c r="Q1381" s="86" t="str">
        <f>P1381*L1381*M1381*N1381</f>
      </c>
      <c r="R1381" s="87" t="str">
        <f>O1381*K1381*M1381*N1381</f>
      </c>
      <c r="S1381" s="88" t="str">
        <f>R1381-Q1381</f>
      </c>
      <c r="T1381" s="34" t="str">
        <f>IFERROR(INDEX('Cost_Components'!$R$2:$R$28,MATCH(E1381,'Cost_Components'!$A$2:$A$28,0)),"")</f>
      </c>
      <c r="U1381" s="89" t="str">
        <f>IFERROR(INDEX('Cost_Components'!$Q$2:$Q$28,MATCH(E1381,'Cost_Components'!$A$2:$A$28,0)),"")</f>
      </c>
      <c r="V1381" s="90" t="str">
        <f>1/(1+'Calculation_Assumptions'!$B$5)^(B1381-'Calculation_Assumptions'!$B$2)</f>
      </c>
      <c r="W1381" s="91" t="str">
        <f>Q1381*V1381</f>
      </c>
      <c r="X1381" s="92" t="str">
        <f>R1381*V1381</f>
      </c>
      <c r="Y1381" s="93" t="str">
        <f>S1381*V1381</f>
      </c>
      <c r="Z1381" s="94" t="str">
        <f>IFERROR(INDEX('Cost_Components'!$T$2:$T$28,MATCH(E1381,'Cost_Components'!$A$2:$A$28,0)),"")</f>
      </c>
      <c r="AA1381" s="95" t="str">
        <f>IFERROR(INDEX('Cost_Components'!$U$2:$U$28,MATCH(E1381,'Cost_Components'!$A$2:$A$28,0)),"")</f>
      </c>
      <c r="AB1381" s="96" t="str">
        <f>IFERROR(INDEX('Cost_Components'!$V$2:$V$28,MATCH(E1381,'Cost_Components'!$A$2:$A$28,0)),"")</f>
      </c>
      <c r="AC1381" s="97" t="str">
        <f>IFERROR(INDEX('Cost_Components'!$M$2:$M$28,MATCH(E1381,'Cost_Components'!$A$2:$A$28,0)),"")</f>
      </c>
      <c r="AD1381" s="98" t="str">
        <f>IFERROR(INDEX('Cost_Components'!$N$2:$N$28,MATCH(E1381,'Cost_Components'!$A$2:$A$28,0)),"")</f>
      </c>
      <c r="AE1381" s="34" t="str">
        <f>IFERROR(INDEX('Cost_Components'!$O$2:$O$28,MATCH(E1381,'Cost_Components'!$A$2:$A$28,0)),"")</f>
      </c>
      <c r="AF1381" s="99" t="n">
        <v>15114708.0438055</v>
      </c>
      <c r="AG1381" s="100" t="n">
        <v>15112026.0745914</v>
      </c>
      <c r="AH1381" s="101" t="str">
        <f>IF(H1381="shared-count-once",COUNTIFS($A$2:$A$1405,A1381,$B$2:$B$1405,B1381,$E$2:$E$1405,E1381),1)</f>
      </c>
      <c r="AI1381" s="102" t="n">
        <v>290472130.233437</v>
      </c>
      <c r="AJ1381" s="103" t="str">
        <f>IF(AI1381=0,"",Q1381/AI1381)</f>
      </c>
      <c r="AK1381" s="104" t="str">
        <f>IF(AI1381=0,"",R1381/AI1381)</f>
      </c>
      <c r="AL1381" s="105" t="str">
        <f>IF(AI1381=0,"",S1381/AI1381)</f>
      </c>
      <c r="AM1381" s="106" t="str">
        <f>IF(AI1381=0,"",Y1381/AI1381)</f>
      </c>
    </row>
    <row r="1382">
      <c r="A1382" t="s">
        <v>115</v>
      </c>
      <c r="B1382" s="73" t="n">
        <v>2027</v>
      </c>
      <c r="C1382" t="s">
        <v>262</v>
      </c>
      <c r="D1382" t="s">
        <v>266</v>
      </c>
      <c r="E1382" s="74" t="s">
        <v>357</v>
      </c>
      <c r="F1382" s="75" t="s">
        <v>358</v>
      </c>
      <c r="G1382" s="76" t="s">
        <v>263</v>
      </c>
      <c r="H1382" s="77" t="s">
        <v>240</v>
      </c>
      <c r="I1382" s="78" t="s">
        <v>304</v>
      </c>
      <c r="J1382" s="79" t="str">
        <f>IFERROR(INDEX('Cost_Components'!$K$2:$K$28,MATCH(E1382,'Cost_Components'!$A$2:$A$28,0)),"")</f>
      </c>
      <c r="K1382" s="80" t="str">
        <f>IF(OR(L1382="",Z1382="",AA1382="",AB1382=""),"",IF(B1382&lt;AA1382,L1382,IF(B1382&gt;AB1382,Z1382,L1382+(Z1382-L1382)*MIN(MAX((B1382-AA1382+1)/MAX(AB1382-AA1382+1,1),0),1))))</f>
      </c>
      <c r="L1382" s="81" t="str">
        <f>IFERROR(INDEX('Cost_Components'!$S$2:$S$28,MATCH(E1382,'Cost_Components'!$A$2:$A$28,0)),"")</f>
      </c>
      <c r="M1382" s="82" t="str">
        <f>IFERROR(INDEX('Cost_Components'!$L$2:$L$28,MATCH(E1382,'Cost_Components'!$A$2:$A$28,0)),"")</f>
      </c>
      <c r="N1382" s="83" t="str">
        <f>IFERROR(INDEX('Cost_Components'!$P$2:$P$28,MATCH(E1382,'Cost_Components'!$A$2:$A$28,0)),"")</f>
      </c>
      <c r="O1382" s="84" t="str">
        <f>AF1382*J1382</f>
      </c>
      <c r="P1382" s="85" t="str">
        <f>AG1382*J1382</f>
      </c>
      <c r="Q1382" s="86" t="str">
        <f>P1382*L1382*M1382*N1382</f>
      </c>
      <c r="R1382" s="87" t="str">
        <f>O1382*K1382*M1382*N1382</f>
      </c>
      <c r="S1382" s="88" t="str">
        <f>R1382-Q1382</f>
      </c>
      <c r="T1382" s="34" t="str">
        <f>IFERROR(INDEX('Cost_Components'!$R$2:$R$28,MATCH(E1382,'Cost_Components'!$A$2:$A$28,0)),"")</f>
      </c>
      <c r="U1382" s="89" t="str">
        <f>IFERROR(INDEX('Cost_Components'!$Q$2:$Q$28,MATCH(E1382,'Cost_Components'!$A$2:$A$28,0)),"")</f>
      </c>
      <c r="V1382" s="90" t="str">
        <f>1/(1+'Calculation_Assumptions'!$B$5)^(B1382-'Calculation_Assumptions'!$B$2)</f>
      </c>
      <c r="W1382" s="91" t="str">
        <f>Q1382*V1382</f>
      </c>
      <c r="X1382" s="92" t="str">
        <f>R1382*V1382</f>
      </c>
      <c r="Y1382" s="93" t="str">
        <f>S1382*V1382</f>
      </c>
      <c r="Z1382" s="94" t="str">
        <f>IFERROR(INDEX('Cost_Components'!$T$2:$T$28,MATCH(E1382,'Cost_Components'!$A$2:$A$28,0)),"")</f>
      </c>
      <c r="AA1382" s="95" t="str">
        <f>IFERROR(INDEX('Cost_Components'!$U$2:$U$28,MATCH(E1382,'Cost_Components'!$A$2:$A$28,0)),"")</f>
      </c>
      <c r="AB1382" s="96" t="str">
        <f>IFERROR(INDEX('Cost_Components'!$V$2:$V$28,MATCH(E1382,'Cost_Components'!$A$2:$A$28,0)),"")</f>
      </c>
      <c r="AC1382" s="97" t="str">
        <f>IFERROR(INDEX('Cost_Components'!$M$2:$M$28,MATCH(E1382,'Cost_Components'!$A$2:$A$28,0)),"")</f>
      </c>
      <c r="AD1382" s="98" t="str">
        <f>IFERROR(INDEX('Cost_Components'!$N$2:$N$28,MATCH(E1382,'Cost_Components'!$A$2:$A$28,0)),"")</f>
      </c>
      <c r="AE1382" s="34" t="str">
        <f>IFERROR(INDEX('Cost_Components'!$O$2:$O$28,MATCH(E1382,'Cost_Components'!$A$2:$A$28,0)),"")</f>
      </c>
      <c r="AF1382" s="99" t="n">
        <v>15593481.2741527</v>
      </c>
      <c r="AG1382" s="100" t="n">
        <v>15588102.2486016</v>
      </c>
      <c r="AH1382" s="101" t="str">
        <f>IF(H1382="shared-count-once",COUNTIFS($A$2:$A$1405,A1382,$B$2:$B$1405,B1382,$E$2:$E$1405,E1382),1)</f>
      </c>
      <c r="AI1382" s="102" t="n">
        <v>292505080.826208</v>
      </c>
      <c r="AJ1382" s="103" t="str">
        <f>IF(AI1382=0,"",Q1382/AI1382)</f>
      </c>
      <c r="AK1382" s="104" t="str">
        <f>IF(AI1382=0,"",R1382/AI1382)</f>
      </c>
      <c r="AL1382" s="105" t="str">
        <f>IF(AI1382=0,"",S1382/AI1382)</f>
      </c>
      <c r="AM1382" s="106" t="str">
        <f>IF(AI1382=0,"",Y1382/AI1382)</f>
      </c>
    </row>
    <row r="1383">
      <c r="A1383" t="s">
        <v>115</v>
      </c>
      <c r="B1383" s="73" t="n">
        <v>2028</v>
      </c>
      <c r="C1383" t="s">
        <v>262</v>
      </c>
      <c r="D1383" t="s">
        <v>266</v>
      </c>
      <c r="E1383" s="74" t="s">
        <v>357</v>
      </c>
      <c r="F1383" s="75" t="s">
        <v>358</v>
      </c>
      <c r="G1383" s="76" t="s">
        <v>263</v>
      </c>
      <c r="H1383" s="77" t="s">
        <v>240</v>
      </c>
      <c r="I1383" s="78" t="s">
        <v>304</v>
      </c>
      <c r="J1383" s="79" t="str">
        <f>IFERROR(INDEX('Cost_Components'!$K$2:$K$28,MATCH(E1383,'Cost_Components'!$A$2:$A$28,0)),"")</f>
      </c>
      <c r="K1383" s="80" t="str">
        <f>IF(OR(L1383="",Z1383="",AA1383="",AB1383=""),"",IF(B1383&lt;AA1383,L1383,IF(B1383&gt;AB1383,Z1383,L1383+(Z1383-L1383)*MIN(MAX((B1383-AA1383+1)/MAX(AB1383-AA1383+1,1),0),1))))</f>
      </c>
      <c r="L1383" s="81" t="str">
        <f>IFERROR(INDEX('Cost_Components'!$S$2:$S$28,MATCH(E1383,'Cost_Components'!$A$2:$A$28,0)),"")</f>
      </c>
      <c r="M1383" s="82" t="str">
        <f>IFERROR(INDEX('Cost_Components'!$L$2:$L$28,MATCH(E1383,'Cost_Components'!$A$2:$A$28,0)),"")</f>
      </c>
      <c r="N1383" s="83" t="str">
        <f>IFERROR(INDEX('Cost_Components'!$P$2:$P$28,MATCH(E1383,'Cost_Components'!$A$2:$A$28,0)),"")</f>
      </c>
      <c r="O1383" s="84" t="str">
        <f>AF1383*J1383</f>
      </c>
      <c r="P1383" s="85" t="str">
        <f>AG1383*J1383</f>
      </c>
      <c r="Q1383" s="86" t="str">
        <f>P1383*L1383*M1383*N1383</f>
      </c>
      <c r="R1383" s="87" t="str">
        <f>O1383*K1383*M1383*N1383</f>
      </c>
      <c r="S1383" s="88" t="str">
        <f>R1383-Q1383</f>
      </c>
      <c r="T1383" s="34" t="str">
        <f>IFERROR(INDEX('Cost_Components'!$R$2:$R$28,MATCH(E1383,'Cost_Components'!$A$2:$A$28,0)),"")</f>
      </c>
      <c r="U1383" s="89" t="str">
        <f>IFERROR(INDEX('Cost_Components'!$Q$2:$Q$28,MATCH(E1383,'Cost_Components'!$A$2:$A$28,0)),"")</f>
      </c>
      <c r="V1383" s="90" t="str">
        <f>1/(1+'Calculation_Assumptions'!$B$5)^(B1383-'Calculation_Assumptions'!$B$2)</f>
      </c>
      <c r="W1383" s="91" t="str">
        <f>Q1383*V1383</f>
      </c>
      <c r="X1383" s="92" t="str">
        <f>R1383*V1383</f>
      </c>
      <c r="Y1383" s="93" t="str">
        <f>S1383*V1383</f>
      </c>
      <c r="Z1383" s="94" t="str">
        <f>IFERROR(INDEX('Cost_Components'!$T$2:$T$28,MATCH(E1383,'Cost_Components'!$A$2:$A$28,0)),"")</f>
      </c>
      <c r="AA1383" s="95" t="str">
        <f>IFERROR(INDEX('Cost_Components'!$U$2:$U$28,MATCH(E1383,'Cost_Components'!$A$2:$A$28,0)),"")</f>
      </c>
      <c r="AB1383" s="96" t="str">
        <f>IFERROR(INDEX('Cost_Components'!$V$2:$V$28,MATCH(E1383,'Cost_Components'!$A$2:$A$28,0)),"")</f>
      </c>
      <c r="AC1383" s="97" t="str">
        <f>IFERROR(INDEX('Cost_Components'!$M$2:$M$28,MATCH(E1383,'Cost_Components'!$A$2:$A$28,0)),"")</f>
      </c>
      <c r="AD1383" s="98" t="str">
        <f>IFERROR(INDEX('Cost_Components'!$N$2:$N$28,MATCH(E1383,'Cost_Components'!$A$2:$A$28,0)),"")</f>
      </c>
      <c r="AE1383" s="34" t="str">
        <f>IFERROR(INDEX('Cost_Components'!$O$2:$O$28,MATCH(E1383,'Cost_Components'!$A$2:$A$28,0)),"")</f>
      </c>
      <c r="AF1383" s="99" t="n">
        <v>16044335.6213829</v>
      </c>
      <c r="AG1383" s="100" t="n">
        <v>16035324.2757678</v>
      </c>
      <c r="AH1383" s="101" t="str">
        <f>IF(H1383="shared-count-once",COUNTIFS($A$2:$A$1405,A1383,$B$2:$B$1405,B1383,$E$2:$E$1405,E1383),1)</f>
      </c>
      <c r="AI1383" s="102" t="n">
        <v>294484707.921554</v>
      </c>
      <c r="AJ1383" s="103" t="str">
        <f>IF(AI1383=0,"",Q1383/AI1383)</f>
      </c>
      <c r="AK1383" s="104" t="str">
        <f>IF(AI1383=0,"",R1383/AI1383)</f>
      </c>
      <c r="AL1383" s="105" t="str">
        <f>IF(AI1383=0,"",S1383/AI1383)</f>
      </c>
      <c r="AM1383" s="106" t="str">
        <f>IF(AI1383=0,"",Y1383/AI1383)</f>
      </c>
    </row>
    <row r="1384">
      <c r="A1384" t="s">
        <v>115</v>
      </c>
      <c r="B1384" s="73" t="n">
        <v>2029</v>
      </c>
      <c r="C1384" t="s">
        <v>262</v>
      </c>
      <c r="D1384" t="s">
        <v>266</v>
      </c>
      <c r="E1384" s="74" t="s">
        <v>357</v>
      </c>
      <c r="F1384" s="75" t="s">
        <v>358</v>
      </c>
      <c r="G1384" s="76" t="s">
        <v>263</v>
      </c>
      <c r="H1384" s="77" t="s">
        <v>240</v>
      </c>
      <c r="I1384" s="78" t="s">
        <v>304</v>
      </c>
      <c r="J1384" s="79" t="str">
        <f>IFERROR(INDEX('Cost_Components'!$K$2:$K$28,MATCH(E1384,'Cost_Components'!$A$2:$A$28,0)),"")</f>
      </c>
      <c r="K1384" s="80" t="str">
        <f>IF(OR(L1384="",Z1384="",AA1384="",AB1384=""),"",IF(B1384&lt;AA1384,L1384,IF(B1384&gt;AB1384,Z1384,L1384+(Z1384-L1384)*MIN(MAX((B1384-AA1384+1)/MAX(AB1384-AA1384+1,1),0),1))))</f>
      </c>
      <c r="L1384" s="81" t="str">
        <f>IFERROR(INDEX('Cost_Components'!$S$2:$S$28,MATCH(E1384,'Cost_Components'!$A$2:$A$28,0)),"")</f>
      </c>
      <c r="M1384" s="82" t="str">
        <f>IFERROR(INDEX('Cost_Components'!$L$2:$L$28,MATCH(E1384,'Cost_Components'!$A$2:$A$28,0)),"")</f>
      </c>
      <c r="N1384" s="83" t="str">
        <f>IFERROR(INDEX('Cost_Components'!$P$2:$P$28,MATCH(E1384,'Cost_Components'!$A$2:$A$28,0)),"")</f>
      </c>
      <c r="O1384" s="84" t="str">
        <f>AF1384*J1384</f>
      </c>
      <c r="P1384" s="85" t="str">
        <f>AG1384*J1384</f>
      </c>
      <c r="Q1384" s="86" t="str">
        <f>P1384*L1384*M1384*N1384</f>
      </c>
      <c r="R1384" s="87" t="str">
        <f>O1384*K1384*M1384*N1384</f>
      </c>
      <c r="S1384" s="88" t="str">
        <f>R1384-Q1384</f>
      </c>
      <c r="T1384" s="34" t="str">
        <f>IFERROR(INDEX('Cost_Components'!$R$2:$R$28,MATCH(E1384,'Cost_Components'!$A$2:$A$28,0)),"")</f>
      </c>
      <c r="U1384" s="89" t="str">
        <f>IFERROR(INDEX('Cost_Components'!$Q$2:$Q$28,MATCH(E1384,'Cost_Components'!$A$2:$A$28,0)),"")</f>
      </c>
      <c r="V1384" s="90" t="str">
        <f>1/(1+'Calculation_Assumptions'!$B$5)^(B1384-'Calculation_Assumptions'!$B$2)</f>
      </c>
      <c r="W1384" s="91" t="str">
        <f>Q1384*V1384</f>
      </c>
      <c r="X1384" s="92" t="str">
        <f>R1384*V1384</f>
      </c>
      <c r="Y1384" s="93" t="str">
        <f>S1384*V1384</f>
      </c>
      <c r="Z1384" s="94" t="str">
        <f>IFERROR(INDEX('Cost_Components'!$T$2:$T$28,MATCH(E1384,'Cost_Components'!$A$2:$A$28,0)),"")</f>
      </c>
      <c r="AA1384" s="95" t="str">
        <f>IFERROR(INDEX('Cost_Components'!$U$2:$U$28,MATCH(E1384,'Cost_Components'!$A$2:$A$28,0)),"")</f>
      </c>
      <c r="AB1384" s="96" t="str">
        <f>IFERROR(INDEX('Cost_Components'!$V$2:$V$28,MATCH(E1384,'Cost_Components'!$A$2:$A$28,0)),"")</f>
      </c>
      <c r="AC1384" s="97" t="str">
        <f>IFERROR(INDEX('Cost_Components'!$M$2:$M$28,MATCH(E1384,'Cost_Components'!$A$2:$A$28,0)),"")</f>
      </c>
      <c r="AD1384" s="98" t="str">
        <f>IFERROR(INDEX('Cost_Components'!$N$2:$N$28,MATCH(E1384,'Cost_Components'!$A$2:$A$28,0)),"")</f>
      </c>
      <c r="AE1384" s="34" t="str">
        <f>IFERROR(INDEX('Cost_Components'!$O$2:$O$28,MATCH(E1384,'Cost_Components'!$A$2:$A$28,0)),"")</f>
      </c>
      <c r="AF1384" s="99" t="n">
        <v>16495804.261761</v>
      </c>
      <c r="AG1384" s="100" t="n">
        <v>16482186.2025616</v>
      </c>
      <c r="AH1384" s="101" t="str">
        <f>IF(H1384="shared-count-once",COUNTIFS($A$2:$A$1405,A1384,$B$2:$B$1405,B1384,$E$2:$E$1405,E1384),1)</f>
      </c>
      <c r="AI1384" s="102" t="n">
        <v>296414030.31143</v>
      </c>
      <c r="AJ1384" s="103" t="str">
        <f>IF(AI1384=0,"",Q1384/AI1384)</f>
      </c>
      <c r="AK1384" s="104" t="str">
        <f>IF(AI1384=0,"",R1384/AI1384)</f>
      </c>
      <c r="AL1384" s="105" t="str">
        <f>IF(AI1384=0,"",S1384/AI1384)</f>
      </c>
      <c r="AM1384" s="106" t="str">
        <f>IF(AI1384=0,"",Y1384/AI1384)</f>
      </c>
    </row>
    <row r="1385">
      <c r="A1385" t="s">
        <v>115</v>
      </c>
      <c r="B1385" s="73" t="n">
        <v>2030</v>
      </c>
      <c r="C1385" t="s">
        <v>262</v>
      </c>
      <c r="D1385" t="s">
        <v>266</v>
      </c>
      <c r="E1385" s="74" t="s">
        <v>357</v>
      </c>
      <c r="F1385" s="75" t="s">
        <v>358</v>
      </c>
      <c r="G1385" s="76" t="s">
        <v>263</v>
      </c>
      <c r="H1385" s="77" t="s">
        <v>240</v>
      </c>
      <c r="I1385" s="78" t="s">
        <v>304</v>
      </c>
      <c r="J1385" s="79" t="str">
        <f>IFERROR(INDEX('Cost_Components'!$K$2:$K$28,MATCH(E1385,'Cost_Components'!$A$2:$A$28,0)),"")</f>
      </c>
      <c r="K1385" s="80" t="str">
        <f>IF(OR(L1385="",Z1385="",AA1385="",AB1385=""),"",IF(B1385&lt;AA1385,L1385,IF(B1385&gt;AB1385,Z1385,L1385+(Z1385-L1385)*MIN(MAX((B1385-AA1385+1)/MAX(AB1385-AA1385+1,1),0),1))))</f>
      </c>
      <c r="L1385" s="81" t="str">
        <f>IFERROR(INDEX('Cost_Components'!$S$2:$S$28,MATCH(E1385,'Cost_Components'!$A$2:$A$28,0)),"")</f>
      </c>
      <c r="M1385" s="82" t="str">
        <f>IFERROR(INDEX('Cost_Components'!$L$2:$L$28,MATCH(E1385,'Cost_Components'!$A$2:$A$28,0)),"")</f>
      </c>
      <c r="N1385" s="83" t="str">
        <f>IFERROR(INDEX('Cost_Components'!$P$2:$P$28,MATCH(E1385,'Cost_Components'!$A$2:$A$28,0)),"")</f>
      </c>
      <c r="O1385" s="84" t="str">
        <f>AF1385*J1385</f>
      </c>
      <c r="P1385" s="85" t="str">
        <f>AG1385*J1385</f>
      </c>
      <c r="Q1385" s="86" t="str">
        <f>P1385*L1385*M1385*N1385</f>
      </c>
      <c r="R1385" s="87" t="str">
        <f>O1385*K1385*M1385*N1385</f>
      </c>
      <c r="S1385" s="88" t="str">
        <f>R1385-Q1385</f>
      </c>
      <c r="T1385" s="34" t="str">
        <f>IFERROR(INDEX('Cost_Components'!$R$2:$R$28,MATCH(E1385,'Cost_Components'!$A$2:$A$28,0)),"")</f>
      </c>
      <c r="U1385" s="89" t="str">
        <f>IFERROR(INDEX('Cost_Components'!$Q$2:$Q$28,MATCH(E1385,'Cost_Components'!$A$2:$A$28,0)),"")</f>
      </c>
      <c r="V1385" s="90" t="str">
        <f>1/(1+'Calculation_Assumptions'!$B$5)^(B1385-'Calculation_Assumptions'!$B$2)</f>
      </c>
      <c r="W1385" s="91" t="str">
        <f>Q1385*V1385</f>
      </c>
      <c r="X1385" s="92" t="str">
        <f>R1385*V1385</f>
      </c>
      <c r="Y1385" s="93" t="str">
        <f>S1385*V1385</f>
      </c>
      <c r="Z1385" s="94" t="str">
        <f>IFERROR(INDEX('Cost_Components'!$T$2:$T$28,MATCH(E1385,'Cost_Components'!$A$2:$A$28,0)),"")</f>
      </c>
      <c r="AA1385" s="95" t="str">
        <f>IFERROR(INDEX('Cost_Components'!$U$2:$U$28,MATCH(E1385,'Cost_Components'!$A$2:$A$28,0)),"")</f>
      </c>
      <c r="AB1385" s="96" t="str">
        <f>IFERROR(INDEX('Cost_Components'!$V$2:$V$28,MATCH(E1385,'Cost_Components'!$A$2:$A$28,0)),"")</f>
      </c>
      <c r="AC1385" s="97" t="str">
        <f>IFERROR(INDEX('Cost_Components'!$M$2:$M$28,MATCH(E1385,'Cost_Components'!$A$2:$A$28,0)),"")</f>
      </c>
      <c r="AD1385" s="98" t="str">
        <f>IFERROR(INDEX('Cost_Components'!$N$2:$N$28,MATCH(E1385,'Cost_Components'!$A$2:$A$28,0)),"")</f>
      </c>
      <c r="AE1385" s="34" t="str">
        <f>IFERROR(INDEX('Cost_Components'!$O$2:$O$28,MATCH(E1385,'Cost_Components'!$A$2:$A$28,0)),"")</f>
      </c>
      <c r="AF1385" s="99" t="n">
        <v>16946982.2140664</v>
      </c>
      <c r="AG1385" s="100" t="n">
        <v>16927732.456255</v>
      </c>
      <c r="AH1385" s="101" t="str">
        <f>IF(H1385="shared-count-once",COUNTIFS($A$2:$A$1405,A1385,$B$2:$B$1405,B1385,$E$2:$E$1405,E1385),1)</f>
      </c>
      <c r="AI1385" s="102" t="n">
        <v>298289404.664994</v>
      </c>
      <c r="AJ1385" s="103" t="str">
        <f>IF(AI1385=0,"",Q1385/AI1385)</f>
      </c>
      <c r="AK1385" s="104" t="str">
        <f>IF(AI1385=0,"",R1385/AI1385)</f>
      </c>
      <c r="AL1385" s="105" t="str">
        <f>IF(AI1385=0,"",S1385/AI1385)</f>
      </c>
      <c r="AM1385" s="106" t="str">
        <f>IF(AI1385=0,"",Y1385/AI1385)</f>
      </c>
    </row>
    <row r="1386">
      <c r="A1386" t="s">
        <v>115</v>
      </c>
      <c r="B1386" s="73" t="n">
        <v>2031</v>
      </c>
      <c r="C1386" t="s">
        <v>262</v>
      </c>
      <c r="D1386" t="s">
        <v>266</v>
      </c>
      <c r="E1386" s="74" t="s">
        <v>357</v>
      </c>
      <c r="F1386" s="75" t="s">
        <v>358</v>
      </c>
      <c r="G1386" s="76" t="s">
        <v>263</v>
      </c>
      <c r="H1386" s="77" t="s">
        <v>240</v>
      </c>
      <c r="I1386" s="78" t="s">
        <v>304</v>
      </c>
      <c r="J1386" s="79" t="str">
        <f>IFERROR(INDEX('Cost_Components'!$K$2:$K$28,MATCH(E1386,'Cost_Components'!$A$2:$A$28,0)),"")</f>
      </c>
      <c r="K1386" s="80" t="str">
        <f>IF(OR(L1386="",Z1386="",AA1386="",AB1386=""),"",IF(B1386&lt;AA1386,L1386,IF(B1386&gt;AB1386,Z1386,L1386+(Z1386-L1386)*MIN(MAX((B1386-AA1386+1)/MAX(AB1386-AA1386+1,1),0),1))))</f>
      </c>
      <c r="L1386" s="81" t="str">
        <f>IFERROR(INDEX('Cost_Components'!$S$2:$S$28,MATCH(E1386,'Cost_Components'!$A$2:$A$28,0)),"")</f>
      </c>
      <c r="M1386" s="82" t="str">
        <f>IFERROR(INDEX('Cost_Components'!$L$2:$L$28,MATCH(E1386,'Cost_Components'!$A$2:$A$28,0)),"")</f>
      </c>
      <c r="N1386" s="83" t="str">
        <f>IFERROR(INDEX('Cost_Components'!$P$2:$P$28,MATCH(E1386,'Cost_Components'!$A$2:$A$28,0)),"")</f>
      </c>
      <c r="O1386" s="84" t="str">
        <f>AF1386*J1386</f>
      </c>
      <c r="P1386" s="85" t="str">
        <f>AG1386*J1386</f>
      </c>
      <c r="Q1386" s="86" t="str">
        <f>P1386*L1386*M1386*N1386</f>
      </c>
      <c r="R1386" s="87" t="str">
        <f>O1386*K1386*M1386*N1386</f>
      </c>
      <c r="S1386" s="88" t="str">
        <f>R1386-Q1386</f>
      </c>
      <c r="T1386" s="34" t="str">
        <f>IFERROR(INDEX('Cost_Components'!$R$2:$R$28,MATCH(E1386,'Cost_Components'!$A$2:$A$28,0)),"")</f>
      </c>
      <c r="U1386" s="89" t="str">
        <f>IFERROR(INDEX('Cost_Components'!$Q$2:$Q$28,MATCH(E1386,'Cost_Components'!$A$2:$A$28,0)),"")</f>
      </c>
      <c r="V1386" s="90" t="str">
        <f>1/(1+'Calculation_Assumptions'!$B$5)^(B1386-'Calculation_Assumptions'!$B$2)</f>
      </c>
      <c r="W1386" s="91" t="str">
        <f>Q1386*V1386</f>
      </c>
      <c r="X1386" s="92" t="str">
        <f>R1386*V1386</f>
      </c>
      <c r="Y1386" s="93" t="str">
        <f>S1386*V1386</f>
      </c>
      <c r="Z1386" s="94" t="str">
        <f>IFERROR(INDEX('Cost_Components'!$T$2:$T$28,MATCH(E1386,'Cost_Components'!$A$2:$A$28,0)),"")</f>
      </c>
      <c r="AA1386" s="95" t="str">
        <f>IFERROR(INDEX('Cost_Components'!$U$2:$U$28,MATCH(E1386,'Cost_Components'!$A$2:$A$28,0)),"")</f>
      </c>
      <c r="AB1386" s="96" t="str">
        <f>IFERROR(INDEX('Cost_Components'!$V$2:$V$28,MATCH(E1386,'Cost_Components'!$A$2:$A$28,0)),"")</f>
      </c>
      <c r="AC1386" s="97" t="str">
        <f>IFERROR(INDEX('Cost_Components'!$M$2:$M$28,MATCH(E1386,'Cost_Components'!$A$2:$A$28,0)),"")</f>
      </c>
      <c r="AD1386" s="98" t="str">
        <f>IFERROR(INDEX('Cost_Components'!$N$2:$N$28,MATCH(E1386,'Cost_Components'!$A$2:$A$28,0)),"")</f>
      </c>
      <c r="AE1386" s="34" t="str">
        <f>IFERROR(INDEX('Cost_Components'!$O$2:$O$28,MATCH(E1386,'Cost_Components'!$A$2:$A$28,0)),"")</f>
      </c>
      <c r="AF1386" s="99" t="n">
        <v>17400365.2123663</v>
      </c>
      <c r="AG1386" s="100" t="n">
        <v>17374429.7443926</v>
      </c>
      <c r="AH1386" s="101" t="str">
        <f>IF(H1386="shared-count-once",COUNTIFS($A$2:$A$1405,A1386,$B$2:$B$1405,B1386,$E$2:$E$1405,E1386),1)</f>
      </c>
      <c r="AI1386" s="102" t="n">
        <v>300119636.925519</v>
      </c>
      <c r="AJ1386" s="103" t="str">
        <f>IF(AI1386=0,"",Q1386/AI1386)</f>
      </c>
      <c r="AK1386" s="104" t="str">
        <f>IF(AI1386=0,"",R1386/AI1386)</f>
      </c>
      <c r="AL1386" s="105" t="str">
        <f>IF(AI1386=0,"",S1386/AI1386)</f>
      </c>
      <c r="AM1386" s="106" t="str">
        <f>IF(AI1386=0,"",Y1386/AI1386)</f>
      </c>
    </row>
    <row r="1387">
      <c r="A1387" t="s">
        <v>115</v>
      </c>
      <c r="B1387" s="73" t="n">
        <v>2032</v>
      </c>
      <c r="C1387" t="s">
        <v>262</v>
      </c>
      <c r="D1387" t="s">
        <v>266</v>
      </c>
      <c r="E1387" s="74" t="s">
        <v>357</v>
      </c>
      <c r="F1387" s="75" t="s">
        <v>358</v>
      </c>
      <c r="G1387" s="76" t="s">
        <v>263</v>
      </c>
      <c r="H1387" s="77" t="s">
        <v>240</v>
      </c>
      <c r="I1387" s="78" t="s">
        <v>304</v>
      </c>
      <c r="J1387" s="79" t="str">
        <f>IFERROR(INDEX('Cost_Components'!$K$2:$K$28,MATCH(E1387,'Cost_Components'!$A$2:$A$28,0)),"")</f>
      </c>
      <c r="K1387" s="80" t="str">
        <f>IF(OR(L1387="",Z1387="",AA1387="",AB1387=""),"",IF(B1387&lt;AA1387,L1387,IF(B1387&gt;AB1387,Z1387,L1387+(Z1387-L1387)*MIN(MAX((B1387-AA1387+1)/MAX(AB1387-AA1387+1,1),0),1))))</f>
      </c>
      <c r="L1387" s="81" t="str">
        <f>IFERROR(INDEX('Cost_Components'!$S$2:$S$28,MATCH(E1387,'Cost_Components'!$A$2:$A$28,0)),"")</f>
      </c>
      <c r="M1387" s="82" t="str">
        <f>IFERROR(INDEX('Cost_Components'!$L$2:$L$28,MATCH(E1387,'Cost_Components'!$A$2:$A$28,0)),"")</f>
      </c>
      <c r="N1387" s="83" t="str">
        <f>IFERROR(INDEX('Cost_Components'!$P$2:$P$28,MATCH(E1387,'Cost_Components'!$A$2:$A$28,0)),"")</f>
      </c>
      <c r="O1387" s="84" t="str">
        <f>AF1387*J1387</f>
      </c>
      <c r="P1387" s="85" t="str">
        <f>AG1387*J1387</f>
      </c>
      <c r="Q1387" s="86" t="str">
        <f>P1387*L1387*M1387*N1387</f>
      </c>
      <c r="R1387" s="87" t="str">
        <f>O1387*K1387*M1387*N1387</f>
      </c>
      <c r="S1387" s="88" t="str">
        <f>R1387-Q1387</f>
      </c>
      <c r="T1387" s="34" t="str">
        <f>IFERROR(INDEX('Cost_Components'!$R$2:$R$28,MATCH(E1387,'Cost_Components'!$A$2:$A$28,0)),"")</f>
      </c>
      <c r="U1387" s="89" t="str">
        <f>IFERROR(INDEX('Cost_Components'!$Q$2:$Q$28,MATCH(E1387,'Cost_Components'!$A$2:$A$28,0)),"")</f>
      </c>
      <c r="V1387" s="90" t="str">
        <f>1/(1+'Calculation_Assumptions'!$B$5)^(B1387-'Calculation_Assumptions'!$B$2)</f>
      </c>
      <c r="W1387" s="91" t="str">
        <f>Q1387*V1387</f>
      </c>
      <c r="X1387" s="92" t="str">
        <f>R1387*V1387</f>
      </c>
      <c r="Y1387" s="93" t="str">
        <f>S1387*V1387</f>
      </c>
      <c r="Z1387" s="94" t="str">
        <f>IFERROR(INDEX('Cost_Components'!$T$2:$T$28,MATCH(E1387,'Cost_Components'!$A$2:$A$28,0)),"")</f>
      </c>
      <c r="AA1387" s="95" t="str">
        <f>IFERROR(INDEX('Cost_Components'!$U$2:$U$28,MATCH(E1387,'Cost_Components'!$A$2:$A$28,0)),"")</f>
      </c>
      <c r="AB1387" s="96" t="str">
        <f>IFERROR(INDEX('Cost_Components'!$V$2:$V$28,MATCH(E1387,'Cost_Components'!$A$2:$A$28,0)),"")</f>
      </c>
      <c r="AC1387" s="97" t="str">
        <f>IFERROR(INDEX('Cost_Components'!$M$2:$M$28,MATCH(E1387,'Cost_Components'!$A$2:$A$28,0)),"")</f>
      </c>
      <c r="AD1387" s="98" t="str">
        <f>IFERROR(INDEX('Cost_Components'!$N$2:$N$28,MATCH(E1387,'Cost_Components'!$A$2:$A$28,0)),"")</f>
      </c>
      <c r="AE1387" s="34" t="str">
        <f>IFERROR(INDEX('Cost_Components'!$O$2:$O$28,MATCH(E1387,'Cost_Components'!$A$2:$A$28,0)),"")</f>
      </c>
      <c r="AF1387" s="99" t="n">
        <v>17856343.0478629</v>
      </c>
      <c r="AG1387" s="100" t="n">
        <v>17822626.340663</v>
      </c>
      <c r="AH1387" s="101" t="str">
        <f>IF(H1387="shared-count-once",COUNTIFS($A$2:$A$1405,A1387,$B$2:$B$1405,B1387,$E$2:$E$1405,E1387),1)</f>
      </c>
      <c r="AI1387" s="102" t="n">
        <v>301904628.083541</v>
      </c>
      <c r="AJ1387" s="103" t="str">
        <f>IF(AI1387=0,"",Q1387/AI1387)</f>
      </c>
      <c r="AK1387" s="104" t="str">
        <f>IF(AI1387=0,"",R1387/AI1387)</f>
      </c>
      <c r="AL1387" s="105" t="str">
        <f>IF(AI1387=0,"",S1387/AI1387)</f>
      </c>
      <c r="AM1387" s="106" t="str">
        <f>IF(AI1387=0,"",Y1387/AI1387)</f>
      </c>
    </row>
    <row r="1388">
      <c r="A1388" t="s">
        <v>115</v>
      </c>
      <c r="B1388" s="73" t="n">
        <v>2033</v>
      </c>
      <c r="C1388" t="s">
        <v>262</v>
      </c>
      <c r="D1388" t="s">
        <v>266</v>
      </c>
      <c r="E1388" s="74" t="s">
        <v>357</v>
      </c>
      <c r="F1388" s="75" t="s">
        <v>358</v>
      </c>
      <c r="G1388" s="76" t="s">
        <v>263</v>
      </c>
      <c r="H1388" s="77" t="s">
        <v>240</v>
      </c>
      <c r="I1388" s="78" t="s">
        <v>304</v>
      </c>
      <c r="J1388" s="79" t="str">
        <f>IFERROR(INDEX('Cost_Components'!$K$2:$K$28,MATCH(E1388,'Cost_Components'!$A$2:$A$28,0)),"")</f>
      </c>
      <c r="K1388" s="80" t="str">
        <f>IF(OR(L1388="",Z1388="",AA1388="",AB1388=""),"",IF(B1388&lt;AA1388,L1388,IF(B1388&gt;AB1388,Z1388,L1388+(Z1388-L1388)*MIN(MAX((B1388-AA1388+1)/MAX(AB1388-AA1388+1,1),0),1))))</f>
      </c>
      <c r="L1388" s="81" t="str">
        <f>IFERROR(INDEX('Cost_Components'!$S$2:$S$28,MATCH(E1388,'Cost_Components'!$A$2:$A$28,0)),"")</f>
      </c>
      <c r="M1388" s="82" t="str">
        <f>IFERROR(INDEX('Cost_Components'!$L$2:$L$28,MATCH(E1388,'Cost_Components'!$A$2:$A$28,0)),"")</f>
      </c>
      <c r="N1388" s="83" t="str">
        <f>IFERROR(INDEX('Cost_Components'!$P$2:$P$28,MATCH(E1388,'Cost_Components'!$A$2:$A$28,0)),"")</f>
      </c>
      <c r="O1388" s="84" t="str">
        <f>AF1388*J1388</f>
      </c>
      <c r="P1388" s="85" t="str">
        <f>AG1388*J1388</f>
      </c>
      <c r="Q1388" s="86" t="str">
        <f>P1388*L1388*M1388*N1388</f>
      </c>
      <c r="R1388" s="87" t="str">
        <f>O1388*K1388*M1388*N1388</f>
      </c>
      <c r="S1388" s="88" t="str">
        <f>R1388-Q1388</f>
      </c>
      <c r="T1388" s="34" t="str">
        <f>IFERROR(INDEX('Cost_Components'!$R$2:$R$28,MATCH(E1388,'Cost_Components'!$A$2:$A$28,0)),"")</f>
      </c>
      <c r="U1388" s="89" t="str">
        <f>IFERROR(INDEX('Cost_Components'!$Q$2:$Q$28,MATCH(E1388,'Cost_Components'!$A$2:$A$28,0)),"")</f>
      </c>
      <c r="V1388" s="90" t="str">
        <f>1/(1+'Calculation_Assumptions'!$B$5)^(B1388-'Calculation_Assumptions'!$B$2)</f>
      </c>
      <c r="W1388" s="91" t="str">
        <f>Q1388*V1388</f>
      </c>
      <c r="X1388" s="92" t="str">
        <f>R1388*V1388</f>
      </c>
      <c r="Y1388" s="93" t="str">
        <f>S1388*V1388</f>
      </c>
      <c r="Z1388" s="94" t="str">
        <f>IFERROR(INDEX('Cost_Components'!$T$2:$T$28,MATCH(E1388,'Cost_Components'!$A$2:$A$28,0)),"")</f>
      </c>
      <c r="AA1388" s="95" t="str">
        <f>IFERROR(INDEX('Cost_Components'!$U$2:$U$28,MATCH(E1388,'Cost_Components'!$A$2:$A$28,0)),"")</f>
      </c>
      <c r="AB1388" s="96" t="str">
        <f>IFERROR(INDEX('Cost_Components'!$V$2:$V$28,MATCH(E1388,'Cost_Components'!$A$2:$A$28,0)),"")</f>
      </c>
      <c r="AC1388" s="97" t="str">
        <f>IFERROR(INDEX('Cost_Components'!$M$2:$M$28,MATCH(E1388,'Cost_Components'!$A$2:$A$28,0)),"")</f>
      </c>
      <c r="AD1388" s="98" t="str">
        <f>IFERROR(INDEX('Cost_Components'!$N$2:$N$28,MATCH(E1388,'Cost_Components'!$A$2:$A$28,0)),"")</f>
      </c>
      <c r="AE1388" s="34" t="str">
        <f>IFERROR(INDEX('Cost_Components'!$O$2:$O$28,MATCH(E1388,'Cost_Components'!$A$2:$A$28,0)),"")</f>
      </c>
      <c r="AF1388" s="99" t="n">
        <v>18292423.4120219</v>
      </c>
      <c r="AG1388" s="100" t="n">
        <v>18249802.0286649</v>
      </c>
      <c r="AH1388" s="101" t="str">
        <f>IF(H1388="shared-count-once",COUNTIFS($A$2:$A$1405,A1388,$B$2:$B$1405,B1388,$E$2:$E$1405,E1388),1)</f>
      </c>
      <c r="AI1388" s="102" t="n">
        <v>303644277.16916</v>
      </c>
      <c r="AJ1388" s="103" t="str">
        <f>IF(AI1388=0,"",Q1388/AI1388)</f>
      </c>
      <c r="AK1388" s="104" t="str">
        <f>IF(AI1388=0,"",R1388/AI1388)</f>
      </c>
      <c r="AL1388" s="105" t="str">
        <f>IF(AI1388=0,"",S1388/AI1388)</f>
      </c>
      <c r="AM1388" s="106" t="str">
        <f>IF(AI1388=0,"",Y1388/AI1388)</f>
      </c>
    </row>
    <row r="1389">
      <c r="A1389" t="s">
        <v>115</v>
      </c>
      <c r="B1389" s="73" t="n">
        <v>2034</v>
      </c>
      <c r="C1389" t="s">
        <v>262</v>
      </c>
      <c r="D1389" t="s">
        <v>266</v>
      </c>
      <c r="E1389" s="74" t="s">
        <v>357</v>
      </c>
      <c r="F1389" s="75" t="s">
        <v>358</v>
      </c>
      <c r="G1389" s="76" t="s">
        <v>263</v>
      </c>
      <c r="H1389" s="77" t="s">
        <v>240</v>
      </c>
      <c r="I1389" s="78" t="s">
        <v>304</v>
      </c>
      <c r="J1389" s="79" t="str">
        <f>IFERROR(INDEX('Cost_Components'!$K$2:$K$28,MATCH(E1389,'Cost_Components'!$A$2:$A$28,0)),"")</f>
      </c>
      <c r="K1389" s="80" t="str">
        <f>IF(OR(L1389="",Z1389="",AA1389="",AB1389=""),"",IF(B1389&lt;AA1389,L1389,IF(B1389&gt;AB1389,Z1389,L1389+(Z1389-L1389)*MIN(MAX((B1389-AA1389+1)/MAX(AB1389-AA1389+1,1),0),1))))</f>
      </c>
      <c r="L1389" s="81" t="str">
        <f>IFERROR(INDEX('Cost_Components'!$S$2:$S$28,MATCH(E1389,'Cost_Components'!$A$2:$A$28,0)),"")</f>
      </c>
      <c r="M1389" s="82" t="str">
        <f>IFERROR(INDEX('Cost_Components'!$L$2:$L$28,MATCH(E1389,'Cost_Components'!$A$2:$A$28,0)),"")</f>
      </c>
      <c r="N1389" s="83" t="str">
        <f>IFERROR(INDEX('Cost_Components'!$P$2:$P$28,MATCH(E1389,'Cost_Components'!$A$2:$A$28,0)),"")</f>
      </c>
      <c r="O1389" s="84" t="str">
        <f>AF1389*J1389</f>
      </c>
      <c r="P1389" s="85" t="str">
        <f>AG1389*J1389</f>
      </c>
      <c r="Q1389" s="86" t="str">
        <f>P1389*L1389*M1389*N1389</f>
      </c>
      <c r="R1389" s="87" t="str">
        <f>O1389*K1389*M1389*N1389</f>
      </c>
      <c r="S1389" s="88" t="str">
        <f>R1389-Q1389</f>
      </c>
      <c r="T1389" s="34" t="str">
        <f>IFERROR(INDEX('Cost_Components'!$R$2:$R$28,MATCH(E1389,'Cost_Components'!$A$2:$A$28,0)),"")</f>
      </c>
      <c r="U1389" s="89" t="str">
        <f>IFERROR(INDEX('Cost_Components'!$Q$2:$Q$28,MATCH(E1389,'Cost_Components'!$A$2:$A$28,0)),"")</f>
      </c>
      <c r="V1389" s="90" t="str">
        <f>1/(1+'Calculation_Assumptions'!$B$5)^(B1389-'Calculation_Assumptions'!$B$2)</f>
      </c>
      <c r="W1389" s="91" t="str">
        <f>Q1389*V1389</f>
      </c>
      <c r="X1389" s="92" t="str">
        <f>R1389*V1389</f>
      </c>
      <c r="Y1389" s="93" t="str">
        <f>S1389*V1389</f>
      </c>
      <c r="Z1389" s="94" t="str">
        <f>IFERROR(INDEX('Cost_Components'!$T$2:$T$28,MATCH(E1389,'Cost_Components'!$A$2:$A$28,0)),"")</f>
      </c>
      <c r="AA1389" s="95" t="str">
        <f>IFERROR(INDEX('Cost_Components'!$U$2:$U$28,MATCH(E1389,'Cost_Components'!$A$2:$A$28,0)),"")</f>
      </c>
      <c r="AB1389" s="96" t="str">
        <f>IFERROR(INDEX('Cost_Components'!$V$2:$V$28,MATCH(E1389,'Cost_Components'!$A$2:$A$28,0)),"")</f>
      </c>
      <c r="AC1389" s="97" t="str">
        <f>IFERROR(INDEX('Cost_Components'!$M$2:$M$28,MATCH(E1389,'Cost_Components'!$A$2:$A$28,0)),"")</f>
      </c>
      <c r="AD1389" s="98" t="str">
        <f>IFERROR(INDEX('Cost_Components'!$N$2:$N$28,MATCH(E1389,'Cost_Components'!$A$2:$A$28,0)),"")</f>
      </c>
      <c r="AE1389" s="34" t="str">
        <f>IFERROR(INDEX('Cost_Components'!$O$2:$O$28,MATCH(E1389,'Cost_Components'!$A$2:$A$28,0)),"")</f>
      </c>
      <c r="AF1389" s="99" t="n">
        <v>18729125.0802712</v>
      </c>
      <c r="AG1389" s="100" t="n">
        <v>18676437.5832843</v>
      </c>
      <c r="AH1389" s="101" t="str">
        <f>IF(H1389="shared-count-once",COUNTIFS($A$2:$A$1405,A1389,$B$2:$B$1405,B1389,$E$2:$E$1405,E1389),1)</f>
      </c>
      <c r="AI1389" s="102" t="n">
        <v>305332541.184984</v>
      </c>
      <c r="AJ1389" s="103" t="str">
        <f>IF(AI1389=0,"",Q1389/AI1389)</f>
      </c>
      <c r="AK1389" s="104" t="str">
        <f>IF(AI1389=0,"",R1389/AI1389)</f>
      </c>
      <c r="AL1389" s="105" t="str">
        <f>IF(AI1389=0,"",S1389/AI1389)</f>
      </c>
      <c r="AM1389" s="106" t="str">
        <f>IF(AI1389=0,"",Y1389/AI1389)</f>
      </c>
    </row>
    <row r="1390">
      <c r="A1390" t="s">
        <v>115</v>
      </c>
      <c r="B1390" s="73" t="n">
        <v>2035</v>
      </c>
      <c r="C1390" t="s">
        <v>262</v>
      </c>
      <c r="D1390" t="s">
        <v>266</v>
      </c>
      <c r="E1390" s="74" t="s">
        <v>357</v>
      </c>
      <c r="F1390" s="75" t="s">
        <v>358</v>
      </c>
      <c r="G1390" s="76" t="s">
        <v>263</v>
      </c>
      <c r="H1390" s="77" t="s">
        <v>240</v>
      </c>
      <c r="I1390" s="78" t="s">
        <v>304</v>
      </c>
      <c r="J1390" s="79" t="str">
        <f>IFERROR(INDEX('Cost_Components'!$K$2:$K$28,MATCH(E1390,'Cost_Components'!$A$2:$A$28,0)),"")</f>
      </c>
      <c r="K1390" s="80" t="str">
        <f>IF(OR(L1390="",Z1390="",AA1390="",AB1390=""),"",IF(B1390&lt;AA1390,L1390,IF(B1390&gt;AB1390,Z1390,L1390+(Z1390-L1390)*MIN(MAX((B1390-AA1390+1)/MAX(AB1390-AA1390+1,1),0),1))))</f>
      </c>
      <c r="L1390" s="81" t="str">
        <f>IFERROR(INDEX('Cost_Components'!$S$2:$S$28,MATCH(E1390,'Cost_Components'!$A$2:$A$28,0)),"")</f>
      </c>
      <c r="M1390" s="82" t="str">
        <f>IFERROR(INDEX('Cost_Components'!$L$2:$L$28,MATCH(E1390,'Cost_Components'!$A$2:$A$28,0)),"")</f>
      </c>
      <c r="N1390" s="83" t="str">
        <f>IFERROR(INDEX('Cost_Components'!$P$2:$P$28,MATCH(E1390,'Cost_Components'!$A$2:$A$28,0)),"")</f>
      </c>
      <c r="O1390" s="84" t="str">
        <f>AF1390*J1390</f>
      </c>
      <c r="P1390" s="85" t="str">
        <f>AG1390*J1390</f>
      </c>
      <c r="Q1390" s="86" t="str">
        <f>P1390*L1390*M1390*N1390</f>
      </c>
      <c r="R1390" s="87" t="str">
        <f>O1390*K1390*M1390*N1390</f>
      </c>
      <c r="S1390" s="88" t="str">
        <f>R1390-Q1390</f>
      </c>
      <c r="T1390" s="34" t="str">
        <f>IFERROR(INDEX('Cost_Components'!$R$2:$R$28,MATCH(E1390,'Cost_Components'!$A$2:$A$28,0)),"")</f>
      </c>
      <c r="U1390" s="89" t="str">
        <f>IFERROR(INDEX('Cost_Components'!$Q$2:$Q$28,MATCH(E1390,'Cost_Components'!$A$2:$A$28,0)),"")</f>
      </c>
      <c r="V1390" s="90" t="str">
        <f>1/(1+'Calculation_Assumptions'!$B$5)^(B1390-'Calculation_Assumptions'!$B$2)</f>
      </c>
      <c r="W1390" s="91" t="str">
        <f>Q1390*V1390</f>
      </c>
      <c r="X1390" s="92" t="str">
        <f>R1390*V1390</f>
      </c>
      <c r="Y1390" s="93" t="str">
        <f>S1390*V1390</f>
      </c>
      <c r="Z1390" s="94" t="str">
        <f>IFERROR(INDEX('Cost_Components'!$T$2:$T$28,MATCH(E1390,'Cost_Components'!$A$2:$A$28,0)),"")</f>
      </c>
      <c r="AA1390" s="95" t="str">
        <f>IFERROR(INDEX('Cost_Components'!$U$2:$U$28,MATCH(E1390,'Cost_Components'!$A$2:$A$28,0)),"")</f>
      </c>
      <c r="AB1390" s="96" t="str">
        <f>IFERROR(INDEX('Cost_Components'!$V$2:$V$28,MATCH(E1390,'Cost_Components'!$A$2:$A$28,0)),"")</f>
      </c>
      <c r="AC1390" s="97" t="str">
        <f>IFERROR(INDEX('Cost_Components'!$M$2:$M$28,MATCH(E1390,'Cost_Components'!$A$2:$A$28,0)),"")</f>
      </c>
      <c r="AD1390" s="98" t="str">
        <f>IFERROR(INDEX('Cost_Components'!$N$2:$N$28,MATCH(E1390,'Cost_Components'!$A$2:$A$28,0)),"")</f>
      </c>
      <c r="AE1390" s="34" t="str">
        <f>IFERROR(INDEX('Cost_Components'!$O$2:$O$28,MATCH(E1390,'Cost_Components'!$A$2:$A$28,0)),"")</f>
      </c>
      <c r="AF1390" s="99" t="n">
        <v>19165876.3247195</v>
      </c>
      <c r="AG1390" s="100" t="n">
        <v>19101916.5677958</v>
      </c>
      <c r="AH1390" s="101" t="str">
        <f>IF(H1390="shared-count-once",COUNTIFS($A$2:$A$1405,A1390,$B$2:$B$1405,B1390,$E$2:$E$1405,E1390),1)</f>
      </c>
      <c r="AI1390" s="102" t="n">
        <v>306964650.16712</v>
      </c>
      <c r="AJ1390" s="103" t="str">
        <f>IF(AI1390=0,"",Q1390/AI1390)</f>
      </c>
      <c r="AK1390" s="104" t="str">
        <f>IF(AI1390=0,"",R1390/AI1390)</f>
      </c>
      <c r="AL1390" s="105" t="str">
        <f>IF(AI1390=0,"",S1390/AI1390)</f>
      </c>
      <c r="AM1390" s="106" t="str">
        <f>IF(AI1390=0,"",Y1390/AI1390)</f>
      </c>
    </row>
    <row r="1391">
      <c r="A1391" t="s">
        <v>115</v>
      </c>
      <c r="B1391" s="73" t="n">
        <v>2036</v>
      </c>
      <c r="C1391" t="s">
        <v>262</v>
      </c>
      <c r="D1391" t="s">
        <v>266</v>
      </c>
      <c r="E1391" s="74" t="s">
        <v>357</v>
      </c>
      <c r="F1391" s="75" t="s">
        <v>358</v>
      </c>
      <c r="G1391" s="76" t="s">
        <v>263</v>
      </c>
      <c r="H1391" s="77" t="s">
        <v>240</v>
      </c>
      <c r="I1391" s="78" t="s">
        <v>304</v>
      </c>
      <c r="J1391" s="79" t="str">
        <f>IFERROR(INDEX('Cost_Components'!$K$2:$K$28,MATCH(E1391,'Cost_Components'!$A$2:$A$28,0)),"")</f>
      </c>
      <c r="K1391" s="80" t="str">
        <f>IF(OR(L1391="",Z1391="",AA1391="",AB1391=""),"",IF(B1391&lt;AA1391,L1391,IF(B1391&gt;AB1391,Z1391,L1391+(Z1391-L1391)*MIN(MAX((B1391-AA1391+1)/MAX(AB1391-AA1391+1,1),0),1))))</f>
      </c>
      <c r="L1391" s="81" t="str">
        <f>IFERROR(INDEX('Cost_Components'!$S$2:$S$28,MATCH(E1391,'Cost_Components'!$A$2:$A$28,0)),"")</f>
      </c>
      <c r="M1391" s="82" t="str">
        <f>IFERROR(INDEX('Cost_Components'!$L$2:$L$28,MATCH(E1391,'Cost_Components'!$A$2:$A$28,0)),"")</f>
      </c>
      <c r="N1391" s="83" t="str">
        <f>IFERROR(INDEX('Cost_Components'!$P$2:$P$28,MATCH(E1391,'Cost_Components'!$A$2:$A$28,0)),"")</f>
      </c>
      <c r="O1391" s="84" t="str">
        <f>AF1391*J1391</f>
      </c>
      <c r="P1391" s="85" t="str">
        <f>AG1391*J1391</f>
      </c>
      <c r="Q1391" s="86" t="str">
        <f>P1391*L1391*M1391*N1391</f>
      </c>
      <c r="R1391" s="87" t="str">
        <f>O1391*K1391*M1391*N1391</f>
      </c>
      <c r="S1391" s="88" t="str">
        <f>R1391-Q1391</f>
      </c>
      <c r="T1391" s="34" t="str">
        <f>IFERROR(INDEX('Cost_Components'!$R$2:$R$28,MATCH(E1391,'Cost_Components'!$A$2:$A$28,0)),"")</f>
      </c>
      <c r="U1391" s="89" t="str">
        <f>IFERROR(INDEX('Cost_Components'!$Q$2:$Q$28,MATCH(E1391,'Cost_Components'!$A$2:$A$28,0)),"")</f>
      </c>
      <c r="V1391" s="90" t="str">
        <f>1/(1+'Calculation_Assumptions'!$B$5)^(B1391-'Calculation_Assumptions'!$B$2)</f>
      </c>
      <c r="W1391" s="91" t="str">
        <f>Q1391*V1391</f>
      </c>
      <c r="X1391" s="92" t="str">
        <f>R1391*V1391</f>
      </c>
      <c r="Y1391" s="93" t="str">
        <f>S1391*V1391</f>
      </c>
      <c r="Z1391" s="94" t="str">
        <f>IFERROR(INDEX('Cost_Components'!$T$2:$T$28,MATCH(E1391,'Cost_Components'!$A$2:$A$28,0)),"")</f>
      </c>
      <c r="AA1391" s="95" t="str">
        <f>IFERROR(INDEX('Cost_Components'!$U$2:$U$28,MATCH(E1391,'Cost_Components'!$A$2:$A$28,0)),"")</f>
      </c>
      <c r="AB1391" s="96" t="str">
        <f>IFERROR(INDEX('Cost_Components'!$V$2:$V$28,MATCH(E1391,'Cost_Components'!$A$2:$A$28,0)),"")</f>
      </c>
      <c r="AC1391" s="97" t="str">
        <f>IFERROR(INDEX('Cost_Components'!$M$2:$M$28,MATCH(E1391,'Cost_Components'!$A$2:$A$28,0)),"")</f>
      </c>
      <c r="AD1391" s="98" t="str">
        <f>IFERROR(INDEX('Cost_Components'!$N$2:$N$28,MATCH(E1391,'Cost_Components'!$A$2:$A$28,0)),"")</f>
      </c>
      <c r="AE1391" s="34" t="str">
        <f>IFERROR(INDEX('Cost_Components'!$O$2:$O$28,MATCH(E1391,'Cost_Components'!$A$2:$A$28,0)),"")</f>
      </c>
      <c r="AF1391" s="99" t="n">
        <v>19603275.8003074</v>
      </c>
      <c r="AG1391" s="100" t="n">
        <v>19526805.7427516</v>
      </c>
      <c r="AH1391" s="101" t="str">
        <f>IF(H1391="shared-count-once",COUNTIFS($A$2:$A$1405,A1391,$B$2:$B$1405,B1391,$E$2:$E$1405,E1391),1)</f>
      </c>
      <c r="AI1391" s="102" t="n">
        <v>308542769.756622</v>
      </c>
      <c r="AJ1391" s="103" t="str">
        <f>IF(AI1391=0,"",Q1391/AI1391)</f>
      </c>
      <c r="AK1391" s="104" t="str">
        <f>IF(AI1391=0,"",R1391/AI1391)</f>
      </c>
      <c r="AL1391" s="105" t="str">
        <f>IF(AI1391=0,"",S1391/AI1391)</f>
      </c>
      <c r="AM1391" s="106" t="str">
        <f>IF(AI1391=0,"",Y1391/AI1391)</f>
      </c>
    </row>
    <row r="1392">
      <c r="A1392" t="s">
        <v>115</v>
      </c>
      <c r="B1392" s="73" t="n">
        <v>2037</v>
      </c>
      <c r="C1392" t="s">
        <v>262</v>
      </c>
      <c r="D1392" t="s">
        <v>266</v>
      </c>
      <c r="E1392" s="74" t="s">
        <v>357</v>
      </c>
      <c r="F1392" s="75" t="s">
        <v>358</v>
      </c>
      <c r="G1392" s="76" t="s">
        <v>263</v>
      </c>
      <c r="H1392" s="77" t="s">
        <v>240</v>
      </c>
      <c r="I1392" s="78" t="s">
        <v>304</v>
      </c>
      <c r="J1392" s="79" t="str">
        <f>IFERROR(INDEX('Cost_Components'!$K$2:$K$28,MATCH(E1392,'Cost_Components'!$A$2:$A$28,0)),"")</f>
      </c>
      <c r="K1392" s="80" t="str">
        <f>IF(OR(L1392="",Z1392="",AA1392="",AB1392=""),"",IF(B1392&lt;AA1392,L1392,IF(B1392&gt;AB1392,Z1392,L1392+(Z1392-L1392)*MIN(MAX((B1392-AA1392+1)/MAX(AB1392-AA1392+1,1),0),1))))</f>
      </c>
      <c r="L1392" s="81" t="str">
        <f>IFERROR(INDEX('Cost_Components'!$S$2:$S$28,MATCH(E1392,'Cost_Components'!$A$2:$A$28,0)),"")</f>
      </c>
      <c r="M1392" s="82" t="str">
        <f>IFERROR(INDEX('Cost_Components'!$L$2:$L$28,MATCH(E1392,'Cost_Components'!$A$2:$A$28,0)),"")</f>
      </c>
      <c r="N1392" s="83" t="str">
        <f>IFERROR(INDEX('Cost_Components'!$P$2:$P$28,MATCH(E1392,'Cost_Components'!$A$2:$A$28,0)),"")</f>
      </c>
      <c r="O1392" s="84" t="str">
        <f>AF1392*J1392</f>
      </c>
      <c r="P1392" s="85" t="str">
        <f>AG1392*J1392</f>
      </c>
      <c r="Q1392" s="86" t="str">
        <f>P1392*L1392*M1392*N1392</f>
      </c>
      <c r="R1392" s="87" t="str">
        <f>O1392*K1392*M1392*N1392</f>
      </c>
      <c r="S1392" s="88" t="str">
        <f>R1392-Q1392</f>
      </c>
      <c r="T1392" s="34" t="str">
        <f>IFERROR(INDEX('Cost_Components'!$R$2:$R$28,MATCH(E1392,'Cost_Components'!$A$2:$A$28,0)),"")</f>
      </c>
      <c r="U1392" s="89" t="str">
        <f>IFERROR(INDEX('Cost_Components'!$Q$2:$Q$28,MATCH(E1392,'Cost_Components'!$A$2:$A$28,0)),"")</f>
      </c>
      <c r="V1392" s="90" t="str">
        <f>1/(1+'Calculation_Assumptions'!$B$5)^(B1392-'Calculation_Assumptions'!$B$2)</f>
      </c>
      <c r="W1392" s="91" t="str">
        <f>Q1392*V1392</f>
      </c>
      <c r="X1392" s="92" t="str">
        <f>R1392*V1392</f>
      </c>
      <c r="Y1392" s="93" t="str">
        <f>S1392*V1392</f>
      </c>
      <c r="Z1392" s="94" t="str">
        <f>IFERROR(INDEX('Cost_Components'!$T$2:$T$28,MATCH(E1392,'Cost_Components'!$A$2:$A$28,0)),"")</f>
      </c>
      <c r="AA1392" s="95" t="str">
        <f>IFERROR(INDEX('Cost_Components'!$U$2:$U$28,MATCH(E1392,'Cost_Components'!$A$2:$A$28,0)),"")</f>
      </c>
      <c r="AB1392" s="96" t="str">
        <f>IFERROR(INDEX('Cost_Components'!$V$2:$V$28,MATCH(E1392,'Cost_Components'!$A$2:$A$28,0)),"")</f>
      </c>
      <c r="AC1392" s="97" t="str">
        <f>IFERROR(INDEX('Cost_Components'!$M$2:$M$28,MATCH(E1392,'Cost_Components'!$A$2:$A$28,0)),"")</f>
      </c>
      <c r="AD1392" s="98" t="str">
        <f>IFERROR(INDEX('Cost_Components'!$N$2:$N$28,MATCH(E1392,'Cost_Components'!$A$2:$A$28,0)),"")</f>
      </c>
      <c r="AE1392" s="34" t="str">
        <f>IFERROR(INDEX('Cost_Components'!$O$2:$O$28,MATCH(E1392,'Cost_Components'!$A$2:$A$28,0)),"")</f>
      </c>
      <c r="AF1392" s="99" t="n">
        <v>20041738.8282709</v>
      </c>
      <c r="AG1392" s="100" t="n">
        <v>19951492.7245041</v>
      </c>
      <c r="AH1392" s="101" t="str">
        <f>IF(H1392="shared-count-once",COUNTIFS($A$2:$A$1405,A1392,$B$2:$B$1405,B1392,$E$2:$E$1405,E1392),1)</f>
      </c>
      <c r="AI1392" s="102" t="n">
        <v>310068287.63643</v>
      </c>
      <c r="AJ1392" s="103" t="str">
        <f>IF(AI1392=0,"",Q1392/AI1392)</f>
      </c>
      <c r="AK1392" s="104" t="str">
        <f>IF(AI1392=0,"",R1392/AI1392)</f>
      </c>
      <c r="AL1392" s="105" t="str">
        <f>IF(AI1392=0,"",S1392/AI1392)</f>
      </c>
      <c r="AM1392" s="106" t="str">
        <f>IF(AI1392=0,"",Y1392/AI1392)</f>
      </c>
    </row>
    <row r="1393">
      <c r="A1393" t="s">
        <v>115</v>
      </c>
      <c r="B1393" s="73" t="n">
        <v>2038</v>
      </c>
      <c r="C1393" t="s">
        <v>262</v>
      </c>
      <c r="D1393" t="s">
        <v>266</v>
      </c>
      <c r="E1393" s="74" t="s">
        <v>357</v>
      </c>
      <c r="F1393" s="75" t="s">
        <v>358</v>
      </c>
      <c r="G1393" s="76" t="s">
        <v>263</v>
      </c>
      <c r="H1393" s="77" t="s">
        <v>240</v>
      </c>
      <c r="I1393" s="78" t="s">
        <v>304</v>
      </c>
      <c r="J1393" s="79" t="str">
        <f>IFERROR(INDEX('Cost_Components'!$K$2:$K$28,MATCH(E1393,'Cost_Components'!$A$2:$A$28,0)),"")</f>
      </c>
      <c r="K1393" s="80" t="str">
        <f>IF(OR(L1393="",Z1393="",AA1393="",AB1393=""),"",IF(B1393&lt;AA1393,L1393,IF(B1393&gt;AB1393,Z1393,L1393+(Z1393-L1393)*MIN(MAX((B1393-AA1393+1)/MAX(AB1393-AA1393+1,1),0),1))))</f>
      </c>
      <c r="L1393" s="81" t="str">
        <f>IFERROR(INDEX('Cost_Components'!$S$2:$S$28,MATCH(E1393,'Cost_Components'!$A$2:$A$28,0)),"")</f>
      </c>
      <c r="M1393" s="82" t="str">
        <f>IFERROR(INDEX('Cost_Components'!$L$2:$L$28,MATCH(E1393,'Cost_Components'!$A$2:$A$28,0)),"")</f>
      </c>
      <c r="N1393" s="83" t="str">
        <f>IFERROR(INDEX('Cost_Components'!$P$2:$P$28,MATCH(E1393,'Cost_Components'!$A$2:$A$28,0)),"")</f>
      </c>
      <c r="O1393" s="84" t="str">
        <f>AF1393*J1393</f>
      </c>
      <c r="P1393" s="85" t="str">
        <f>AG1393*J1393</f>
      </c>
      <c r="Q1393" s="86" t="str">
        <f>P1393*L1393*M1393*N1393</f>
      </c>
      <c r="R1393" s="87" t="str">
        <f>O1393*K1393*M1393*N1393</f>
      </c>
      <c r="S1393" s="88" t="str">
        <f>R1393-Q1393</f>
      </c>
      <c r="T1393" s="34" t="str">
        <f>IFERROR(INDEX('Cost_Components'!$R$2:$R$28,MATCH(E1393,'Cost_Components'!$A$2:$A$28,0)),"")</f>
      </c>
      <c r="U1393" s="89" t="str">
        <f>IFERROR(INDEX('Cost_Components'!$Q$2:$Q$28,MATCH(E1393,'Cost_Components'!$A$2:$A$28,0)),"")</f>
      </c>
      <c r="V1393" s="90" t="str">
        <f>1/(1+'Calculation_Assumptions'!$B$5)^(B1393-'Calculation_Assumptions'!$B$2)</f>
      </c>
      <c r="W1393" s="91" t="str">
        <f>Q1393*V1393</f>
      </c>
      <c r="X1393" s="92" t="str">
        <f>R1393*V1393</f>
      </c>
      <c r="Y1393" s="93" t="str">
        <f>S1393*V1393</f>
      </c>
      <c r="Z1393" s="94" t="str">
        <f>IFERROR(INDEX('Cost_Components'!$T$2:$T$28,MATCH(E1393,'Cost_Components'!$A$2:$A$28,0)),"")</f>
      </c>
      <c r="AA1393" s="95" t="str">
        <f>IFERROR(INDEX('Cost_Components'!$U$2:$U$28,MATCH(E1393,'Cost_Components'!$A$2:$A$28,0)),"")</f>
      </c>
      <c r="AB1393" s="96" t="str">
        <f>IFERROR(INDEX('Cost_Components'!$V$2:$V$28,MATCH(E1393,'Cost_Components'!$A$2:$A$28,0)),"")</f>
      </c>
      <c r="AC1393" s="97" t="str">
        <f>IFERROR(INDEX('Cost_Components'!$M$2:$M$28,MATCH(E1393,'Cost_Components'!$A$2:$A$28,0)),"")</f>
      </c>
      <c r="AD1393" s="98" t="str">
        <f>IFERROR(INDEX('Cost_Components'!$N$2:$N$28,MATCH(E1393,'Cost_Components'!$A$2:$A$28,0)),"")</f>
      </c>
      <c r="AE1393" s="34" t="str">
        <f>IFERROR(INDEX('Cost_Components'!$O$2:$O$28,MATCH(E1393,'Cost_Components'!$A$2:$A$28,0)),"")</f>
      </c>
      <c r="AF1393" s="99" t="n">
        <v>20480348.9101327</v>
      </c>
      <c r="AG1393" s="100" t="n">
        <v>20375030.6756504</v>
      </c>
      <c r="AH1393" s="101" t="str">
        <f>IF(H1393="shared-count-once",COUNTIFS($A$2:$A$1405,A1393,$B$2:$B$1405,B1393,$E$2:$E$1405,E1393),1)</f>
      </c>
      <c r="AI1393" s="102" t="n">
        <v>311532999.13163</v>
      </c>
      <c r="AJ1393" s="103" t="str">
        <f>IF(AI1393=0,"",Q1393/AI1393)</f>
      </c>
      <c r="AK1393" s="104" t="str">
        <f>IF(AI1393=0,"",R1393/AI1393)</f>
      </c>
      <c r="AL1393" s="105" t="str">
        <f>IF(AI1393=0,"",S1393/AI1393)</f>
      </c>
      <c r="AM1393" s="106" t="str">
        <f>IF(AI1393=0,"",Y1393/AI1393)</f>
      </c>
    </row>
    <row r="1394">
      <c r="A1394" t="s">
        <v>115</v>
      </c>
      <c r="B1394" s="73" t="n">
        <v>2039</v>
      </c>
      <c r="C1394" t="s">
        <v>262</v>
      </c>
      <c r="D1394" t="s">
        <v>266</v>
      </c>
      <c r="E1394" s="74" t="s">
        <v>357</v>
      </c>
      <c r="F1394" s="75" t="s">
        <v>358</v>
      </c>
      <c r="G1394" s="76" t="s">
        <v>263</v>
      </c>
      <c r="H1394" s="77" t="s">
        <v>240</v>
      </c>
      <c r="I1394" s="78" t="s">
        <v>304</v>
      </c>
      <c r="J1394" s="79" t="str">
        <f>IFERROR(INDEX('Cost_Components'!$K$2:$K$28,MATCH(E1394,'Cost_Components'!$A$2:$A$28,0)),"")</f>
      </c>
      <c r="K1394" s="80" t="str">
        <f>IF(OR(L1394="",Z1394="",AA1394="",AB1394=""),"",IF(B1394&lt;AA1394,L1394,IF(B1394&gt;AB1394,Z1394,L1394+(Z1394-L1394)*MIN(MAX((B1394-AA1394+1)/MAX(AB1394-AA1394+1,1),0),1))))</f>
      </c>
      <c r="L1394" s="81" t="str">
        <f>IFERROR(INDEX('Cost_Components'!$S$2:$S$28,MATCH(E1394,'Cost_Components'!$A$2:$A$28,0)),"")</f>
      </c>
      <c r="M1394" s="82" t="str">
        <f>IFERROR(INDEX('Cost_Components'!$L$2:$L$28,MATCH(E1394,'Cost_Components'!$A$2:$A$28,0)),"")</f>
      </c>
      <c r="N1394" s="83" t="str">
        <f>IFERROR(INDEX('Cost_Components'!$P$2:$P$28,MATCH(E1394,'Cost_Components'!$A$2:$A$28,0)),"")</f>
      </c>
      <c r="O1394" s="84" t="str">
        <f>AF1394*J1394</f>
      </c>
      <c r="P1394" s="85" t="str">
        <f>AG1394*J1394</f>
      </c>
      <c r="Q1394" s="86" t="str">
        <f>P1394*L1394*M1394*N1394</f>
      </c>
      <c r="R1394" s="87" t="str">
        <f>O1394*K1394*M1394*N1394</f>
      </c>
      <c r="S1394" s="88" t="str">
        <f>R1394-Q1394</f>
      </c>
      <c r="T1394" s="34" t="str">
        <f>IFERROR(INDEX('Cost_Components'!$R$2:$R$28,MATCH(E1394,'Cost_Components'!$A$2:$A$28,0)),"")</f>
      </c>
      <c r="U1394" s="89" t="str">
        <f>IFERROR(INDEX('Cost_Components'!$Q$2:$Q$28,MATCH(E1394,'Cost_Components'!$A$2:$A$28,0)),"")</f>
      </c>
      <c r="V1394" s="90" t="str">
        <f>1/(1+'Calculation_Assumptions'!$B$5)^(B1394-'Calculation_Assumptions'!$B$2)</f>
      </c>
      <c r="W1394" s="91" t="str">
        <f>Q1394*V1394</f>
      </c>
      <c r="X1394" s="92" t="str">
        <f>R1394*V1394</f>
      </c>
      <c r="Y1394" s="93" t="str">
        <f>S1394*V1394</f>
      </c>
      <c r="Z1394" s="94" t="str">
        <f>IFERROR(INDEX('Cost_Components'!$T$2:$T$28,MATCH(E1394,'Cost_Components'!$A$2:$A$28,0)),"")</f>
      </c>
      <c r="AA1394" s="95" t="str">
        <f>IFERROR(INDEX('Cost_Components'!$U$2:$U$28,MATCH(E1394,'Cost_Components'!$A$2:$A$28,0)),"")</f>
      </c>
      <c r="AB1394" s="96" t="str">
        <f>IFERROR(INDEX('Cost_Components'!$V$2:$V$28,MATCH(E1394,'Cost_Components'!$A$2:$A$28,0)),"")</f>
      </c>
      <c r="AC1394" s="97" t="str">
        <f>IFERROR(INDEX('Cost_Components'!$M$2:$M$28,MATCH(E1394,'Cost_Components'!$A$2:$A$28,0)),"")</f>
      </c>
      <c r="AD1394" s="98" t="str">
        <f>IFERROR(INDEX('Cost_Components'!$N$2:$N$28,MATCH(E1394,'Cost_Components'!$A$2:$A$28,0)),"")</f>
      </c>
      <c r="AE1394" s="34" t="str">
        <f>IFERROR(INDEX('Cost_Components'!$O$2:$O$28,MATCH(E1394,'Cost_Components'!$A$2:$A$28,0)),"")</f>
      </c>
      <c r="AF1394" s="99" t="n">
        <v>20916935.332938</v>
      </c>
      <c r="AG1394" s="100" t="n">
        <v>20795232.2002214</v>
      </c>
      <c r="AH1394" s="101" t="str">
        <f>IF(H1394="shared-count-once",COUNTIFS($A$2:$A$1405,A1394,$B$2:$B$1405,B1394,$E$2:$E$1405,E1394),1)</f>
      </c>
      <c r="AI1394" s="102" t="n">
        <v>312936391.858479</v>
      </c>
      <c r="AJ1394" s="103" t="str">
        <f>IF(AI1394=0,"",Q1394/AI1394)</f>
      </c>
      <c r="AK1394" s="104" t="str">
        <f>IF(AI1394=0,"",R1394/AI1394)</f>
      </c>
      <c r="AL1394" s="105" t="str">
        <f>IF(AI1394=0,"",S1394/AI1394)</f>
      </c>
      <c r="AM1394" s="106" t="str">
        <f>IF(AI1394=0,"",Y1394/AI1394)</f>
      </c>
    </row>
    <row r="1395">
      <c r="A1395" t="s">
        <v>115</v>
      </c>
      <c r="B1395" s="73" t="n">
        <v>2040</v>
      </c>
      <c r="C1395" t="s">
        <v>262</v>
      </c>
      <c r="D1395" t="s">
        <v>266</v>
      </c>
      <c r="E1395" s="74" t="s">
        <v>357</v>
      </c>
      <c r="F1395" s="75" t="s">
        <v>358</v>
      </c>
      <c r="G1395" s="76" t="s">
        <v>263</v>
      </c>
      <c r="H1395" s="77" t="s">
        <v>240</v>
      </c>
      <c r="I1395" s="78" t="s">
        <v>304</v>
      </c>
      <c r="J1395" s="79" t="str">
        <f>IFERROR(INDEX('Cost_Components'!$K$2:$K$28,MATCH(E1395,'Cost_Components'!$A$2:$A$28,0)),"")</f>
      </c>
      <c r="K1395" s="80" t="str">
        <f>IF(OR(L1395="",Z1395="",AA1395="",AB1395=""),"",IF(B1395&lt;AA1395,L1395,IF(B1395&gt;AB1395,Z1395,L1395+(Z1395-L1395)*MIN(MAX((B1395-AA1395+1)/MAX(AB1395-AA1395+1,1),0),1))))</f>
      </c>
      <c r="L1395" s="81" t="str">
        <f>IFERROR(INDEX('Cost_Components'!$S$2:$S$28,MATCH(E1395,'Cost_Components'!$A$2:$A$28,0)),"")</f>
      </c>
      <c r="M1395" s="82" t="str">
        <f>IFERROR(INDEX('Cost_Components'!$L$2:$L$28,MATCH(E1395,'Cost_Components'!$A$2:$A$28,0)),"")</f>
      </c>
      <c r="N1395" s="83" t="str">
        <f>IFERROR(INDEX('Cost_Components'!$P$2:$P$28,MATCH(E1395,'Cost_Components'!$A$2:$A$28,0)),"")</f>
      </c>
      <c r="O1395" s="84" t="str">
        <f>AF1395*J1395</f>
      </c>
      <c r="P1395" s="85" t="str">
        <f>AG1395*J1395</f>
      </c>
      <c r="Q1395" s="86" t="str">
        <f>P1395*L1395*M1395*N1395</f>
      </c>
      <c r="R1395" s="87" t="str">
        <f>O1395*K1395*M1395*N1395</f>
      </c>
      <c r="S1395" s="88" t="str">
        <f>R1395-Q1395</f>
      </c>
      <c r="T1395" s="34" t="str">
        <f>IFERROR(INDEX('Cost_Components'!$R$2:$R$28,MATCH(E1395,'Cost_Components'!$A$2:$A$28,0)),"")</f>
      </c>
      <c r="U1395" s="89" t="str">
        <f>IFERROR(INDEX('Cost_Components'!$Q$2:$Q$28,MATCH(E1395,'Cost_Components'!$A$2:$A$28,0)),"")</f>
      </c>
      <c r="V1395" s="90" t="str">
        <f>1/(1+'Calculation_Assumptions'!$B$5)^(B1395-'Calculation_Assumptions'!$B$2)</f>
      </c>
      <c r="W1395" s="91" t="str">
        <f>Q1395*V1395</f>
      </c>
      <c r="X1395" s="92" t="str">
        <f>R1395*V1395</f>
      </c>
      <c r="Y1395" s="93" t="str">
        <f>S1395*V1395</f>
      </c>
      <c r="Z1395" s="94" t="str">
        <f>IFERROR(INDEX('Cost_Components'!$T$2:$T$28,MATCH(E1395,'Cost_Components'!$A$2:$A$28,0)),"")</f>
      </c>
      <c r="AA1395" s="95" t="str">
        <f>IFERROR(INDEX('Cost_Components'!$U$2:$U$28,MATCH(E1395,'Cost_Components'!$A$2:$A$28,0)),"")</f>
      </c>
      <c r="AB1395" s="96" t="str">
        <f>IFERROR(INDEX('Cost_Components'!$V$2:$V$28,MATCH(E1395,'Cost_Components'!$A$2:$A$28,0)),"")</f>
      </c>
      <c r="AC1395" s="97" t="str">
        <f>IFERROR(INDEX('Cost_Components'!$M$2:$M$28,MATCH(E1395,'Cost_Components'!$A$2:$A$28,0)),"")</f>
      </c>
      <c r="AD1395" s="98" t="str">
        <f>IFERROR(INDEX('Cost_Components'!$N$2:$N$28,MATCH(E1395,'Cost_Components'!$A$2:$A$28,0)),"")</f>
      </c>
      <c r="AE1395" s="34" t="str">
        <f>IFERROR(INDEX('Cost_Components'!$O$2:$O$28,MATCH(E1395,'Cost_Components'!$A$2:$A$28,0)),"")</f>
      </c>
      <c r="AF1395" s="99" t="n">
        <v>21350336.2270237</v>
      </c>
      <c r="AG1395" s="100" t="n">
        <v>21210933.1763601</v>
      </c>
      <c r="AH1395" s="101" t="str">
        <f>IF(H1395="shared-count-once",COUNTIFS($A$2:$A$1405,A1395,$B$2:$B$1405,B1395,$E$2:$E$1405,E1395),1)</f>
      </c>
      <c r="AI1395" s="102" t="n">
        <v>314265537.410829</v>
      </c>
      <c r="AJ1395" s="103" t="str">
        <f>IF(AI1395=0,"",Q1395/AI1395)</f>
      </c>
      <c r="AK1395" s="104" t="str">
        <f>IF(AI1395=0,"",R1395/AI1395)</f>
      </c>
      <c r="AL1395" s="105" t="str">
        <f>IF(AI1395=0,"",S1395/AI1395)</f>
      </c>
      <c r="AM1395" s="106" t="str">
        <f>IF(AI1395=0,"",Y1395/AI1395)</f>
      </c>
    </row>
    <row r="1396">
      <c r="A1396" t="s">
        <v>115</v>
      </c>
      <c r="B1396" s="73" t="n">
        <v>2041</v>
      </c>
      <c r="C1396" t="s">
        <v>262</v>
      </c>
      <c r="D1396" t="s">
        <v>266</v>
      </c>
      <c r="E1396" s="74" t="s">
        <v>357</v>
      </c>
      <c r="F1396" s="75" t="s">
        <v>358</v>
      </c>
      <c r="G1396" s="76" t="s">
        <v>263</v>
      </c>
      <c r="H1396" s="77" t="s">
        <v>240</v>
      </c>
      <c r="I1396" s="78" t="s">
        <v>304</v>
      </c>
      <c r="J1396" s="79" t="str">
        <f>IFERROR(INDEX('Cost_Components'!$K$2:$K$28,MATCH(E1396,'Cost_Components'!$A$2:$A$28,0)),"")</f>
      </c>
      <c r="K1396" s="80" t="str">
        <f>IF(OR(L1396="",Z1396="",AA1396="",AB1396=""),"",IF(B1396&lt;AA1396,L1396,IF(B1396&gt;AB1396,Z1396,L1396+(Z1396-L1396)*MIN(MAX((B1396-AA1396+1)/MAX(AB1396-AA1396+1,1),0),1))))</f>
      </c>
      <c r="L1396" s="81" t="str">
        <f>IFERROR(INDEX('Cost_Components'!$S$2:$S$28,MATCH(E1396,'Cost_Components'!$A$2:$A$28,0)),"")</f>
      </c>
      <c r="M1396" s="82" t="str">
        <f>IFERROR(INDEX('Cost_Components'!$L$2:$L$28,MATCH(E1396,'Cost_Components'!$A$2:$A$28,0)),"")</f>
      </c>
      <c r="N1396" s="83" t="str">
        <f>IFERROR(INDEX('Cost_Components'!$P$2:$P$28,MATCH(E1396,'Cost_Components'!$A$2:$A$28,0)),"")</f>
      </c>
      <c r="O1396" s="84" t="str">
        <f>AF1396*J1396</f>
      </c>
      <c r="P1396" s="85" t="str">
        <f>AG1396*J1396</f>
      </c>
      <c r="Q1396" s="86" t="str">
        <f>P1396*L1396*M1396*N1396</f>
      </c>
      <c r="R1396" s="87" t="str">
        <f>O1396*K1396*M1396*N1396</f>
      </c>
      <c r="S1396" s="88" t="str">
        <f>R1396-Q1396</f>
      </c>
      <c r="T1396" s="34" t="str">
        <f>IFERROR(INDEX('Cost_Components'!$R$2:$R$28,MATCH(E1396,'Cost_Components'!$A$2:$A$28,0)),"")</f>
      </c>
      <c r="U1396" s="89" t="str">
        <f>IFERROR(INDEX('Cost_Components'!$Q$2:$Q$28,MATCH(E1396,'Cost_Components'!$A$2:$A$28,0)),"")</f>
      </c>
      <c r="V1396" s="90" t="str">
        <f>1/(1+'Calculation_Assumptions'!$B$5)^(B1396-'Calculation_Assumptions'!$B$2)</f>
      </c>
      <c r="W1396" s="91" t="str">
        <f>Q1396*V1396</f>
      </c>
      <c r="X1396" s="92" t="str">
        <f>R1396*V1396</f>
      </c>
      <c r="Y1396" s="93" t="str">
        <f>S1396*V1396</f>
      </c>
      <c r="Z1396" s="94" t="str">
        <f>IFERROR(INDEX('Cost_Components'!$T$2:$T$28,MATCH(E1396,'Cost_Components'!$A$2:$A$28,0)),"")</f>
      </c>
      <c r="AA1396" s="95" t="str">
        <f>IFERROR(INDEX('Cost_Components'!$U$2:$U$28,MATCH(E1396,'Cost_Components'!$A$2:$A$28,0)),"")</f>
      </c>
      <c r="AB1396" s="96" t="str">
        <f>IFERROR(INDEX('Cost_Components'!$V$2:$V$28,MATCH(E1396,'Cost_Components'!$A$2:$A$28,0)),"")</f>
      </c>
      <c r="AC1396" s="97" t="str">
        <f>IFERROR(INDEX('Cost_Components'!$M$2:$M$28,MATCH(E1396,'Cost_Components'!$A$2:$A$28,0)),"")</f>
      </c>
      <c r="AD1396" s="98" t="str">
        <f>IFERROR(INDEX('Cost_Components'!$N$2:$N$28,MATCH(E1396,'Cost_Components'!$A$2:$A$28,0)),"")</f>
      </c>
      <c r="AE1396" s="34" t="str">
        <f>IFERROR(INDEX('Cost_Components'!$O$2:$O$28,MATCH(E1396,'Cost_Components'!$A$2:$A$28,0)),"")</f>
      </c>
      <c r="AF1396" s="99" t="n">
        <v>21784489.7384182</v>
      </c>
      <c r="AG1396" s="100" t="n">
        <v>21626067.3217193</v>
      </c>
      <c r="AH1396" s="101" t="str">
        <f>IF(H1396="shared-count-once",COUNTIFS($A$2:$A$1405,A1396,$B$2:$B$1405,B1396,$E$2:$E$1405,E1396),1)</f>
      </c>
      <c r="AI1396" s="102" t="n">
        <v>315525215.312548</v>
      </c>
      <c r="AJ1396" s="103" t="str">
        <f>IF(AI1396=0,"",Q1396/AI1396)</f>
      </c>
      <c r="AK1396" s="104" t="str">
        <f>IF(AI1396=0,"",R1396/AI1396)</f>
      </c>
      <c r="AL1396" s="105" t="str">
        <f>IF(AI1396=0,"",S1396/AI1396)</f>
      </c>
      <c r="AM1396" s="106" t="str">
        <f>IF(AI1396=0,"",Y1396/AI1396)</f>
      </c>
    </row>
    <row r="1397">
      <c r="A1397" t="s">
        <v>115</v>
      </c>
      <c r="B1397" s="73" t="n">
        <v>2042</v>
      </c>
      <c r="C1397" t="s">
        <v>262</v>
      </c>
      <c r="D1397" t="s">
        <v>266</v>
      </c>
      <c r="E1397" s="74" t="s">
        <v>357</v>
      </c>
      <c r="F1397" s="75" t="s">
        <v>358</v>
      </c>
      <c r="G1397" s="76" t="s">
        <v>263</v>
      </c>
      <c r="H1397" s="77" t="s">
        <v>240</v>
      </c>
      <c r="I1397" s="78" t="s">
        <v>304</v>
      </c>
      <c r="J1397" s="79" t="str">
        <f>IFERROR(INDEX('Cost_Components'!$K$2:$K$28,MATCH(E1397,'Cost_Components'!$A$2:$A$28,0)),"")</f>
      </c>
      <c r="K1397" s="80" t="str">
        <f>IF(OR(L1397="",Z1397="",AA1397="",AB1397=""),"",IF(B1397&lt;AA1397,L1397,IF(B1397&gt;AB1397,Z1397,L1397+(Z1397-L1397)*MIN(MAX((B1397-AA1397+1)/MAX(AB1397-AA1397+1,1),0),1))))</f>
      </c>
      <c r="L1397" s="81" t="str">
        <f>IFERROR(INDEX('Cost_Components'!$S$2:$S$28,MATCH(E1397,'Cost_Components'!$A$2:$A$28,0)),"")</f>
      </c>
      <c r="M1397" s="82" t="str">
        <f>IFERROR(INDEX('Cost_Components'!$L$2:$L$28,MATCH(E1397,'Cost_Components'!$A$2:$A$28,0)),"")</f>
      </c>
      <c r="N1397" s="83" t="str">
        <f>IFERROR(INDEX('Cost_Components'!$P$2:$P$28,MATCH(E1397,'Cost_Components'!$A$2:$A$28,0)),"")</f>
      </c>
      <c r="O1397" s="84" t="str">
        <f>AF1397*J1397</f>
      </c>
      <c r="P1397" s="85" t="str">
        <f>AG1397*J1397</f>
      </c>
      <c r="Q1397" s="86" t="str">
        <f>P1397*L1397*M1397*N1397</f>
      </c>
      <c r="R1397" s="87" t="str">
        <f>O1397*K1397*M1397*N1397</f>
      </c>
      <c r="S1397" s="88" t="str">
        <f>R1397-Q1397</f>
      </c>
      <c r="T1397" s="34" t="str">
        <f>IFERROR(INDEX('Cost_Components'!$R$2:$R$28,MATCH(E1397,'Cost_Components'!$A$2:$A$28,0)),"")</f>
      </c>
      <c r="U1397" s="89" t="str">
        <f>IFERROR(INDEX('Cost_Components'!$Q$2:$Q$28,MATCH(E1397,'Cost_Components'!$A$2:$A$28,0)),"")</f>
      </c>
      <c r="V1397" s="90" t="str">
        <f>1/(1+'Calculation_Assumptions'!$B$5)^(B1397-'Calculation_Assumptions'!$B$2)</f>
      </c>
      <c r="W1397" s="91" t="str">
        <f>Q1397*V1397</f>
      </c>
      <c r="X1397" s="92" t="str">
        <f>R1397*V1397</f>
      </c>
      <c r="Y1397" s="93" t="str">
        <f>S1397*V1397</f>
      </c>
      <c r="Z1397" s="94" t="str">
        <f>IFERROR(INDEX('Cost_Components'!$T$2:$T$28,MATCH(E1397,'Cost_Components'!$A$2:$A$28,0)),"")</f>
      </c>
      <c r="AA1397" s="95" t="str">
        <f>IFERROR(INDEX('Cost_Components'!$U$2:$U$28,MATCH(E1397,'Cost_Components'!$A$2:$A$28,0)),"")</f>
      </c>
      <c r="AB1397" s="96" t="str">
        <f>IFERROR(INDEX('Cost_Components'!$V$2:$V$28,MATCH(E1397,'Cost_Components'!$A$2:$A$28,0)),"")</f>
      </c>
      <c r="AC1397" s="97" t="str">
        <f>IFERROR(INDEX('Cost_Components'!$M$2:$M$28,MATCH(E1397,'Cost_Components'!$A$2:$A$28,0)),"")</f>
      </c>
      <c r="AD1397" s="98" t="str">
        <f>IFERROR(INDEX('Cost_Components'!$N$2:$N$28,MATCH(E1397,'Cost_Components'!$A$2:$A$28,0)),"")</f>
      </c>
      <c r="AE1397" s="34" t="str">
        <f>IFERROR(INDEX('Cost_Components'!$O$2:$O$28,MATCH(E1397,'Cost_Components'!$A$2:$A$28,0)),"")</f>
      </c>
      <c r="AF1397" s="99" t="n">
        <v>22216876.9003575</v>
      </c>
      <c r="AG1397" s="100" t="n">
        <v>22038113.882347</v>
      </c>
      <c r="AH1397" s="101" t="str">
        <f>IF(H1397="shared-count-once",COUNTIFS($A$2:$A$1405,A1397,$B$2:$B$1405,B1397,$E$2:$E$1405,E1397),1)</f>
      </c>
      <c r="AI1397" s="102" t="n">
        <v>316707694.211882</v>
      </c>
      <c r="AJ1397" s="103" t="str">
        <f>IF(AI1397=0,"",Q1397/AI1397)</f>
      </c>
      <c r="AK1397" s="104" t="str">
        <f>IF(AI1397=0,"",R1397/AI1397)</f>
      </c>
      <c r="AL1397" s="105" t="str">
        <f>IF(AI1397=0,"",S1397/AI1397)</f>
      </c>
      <c r="AM1397" s="106" t="str">
        <f>IF(AI1397=0,"",Y1397/AI1397)</f>
      </c>
    </row>
    <row r="1398">
      <c r="A1398" t="s">
        <v>115</v>
      </c>
      <c r="B1398" s="73" t="n">
        <v>2043</v>
      </c>
      <c r="C1398" t="s">
        <v>262</v>
      </c>
      <c r="D1398" t="s">
        <v>266</v>
      </c>
      <c r="E1398" s="74" t="s">
        <v>357</v>
      </c>
      <c r="F1398" s="75" t="s">
        <v>358</v>
      </c>
      <c r="G1398" s="76" t="s">
        <v>263</v>
      </c>
      <c r="H1398" s="77" t="s">
        <v>240</v>
      </c>
      <c r="I1398" s="78" t="s">
        <v>304</v>
      </c>
      <c r="J1398" s="79" t="str">
        <f>IFERROR(INDEX('Cost_Components'!$K$2:$K$28,MATCH(E1398,'Cost_Components'!$A$2:$A$28,0)),"")</f>
      </c>
      <c r="K1398" s="80" t="str">
        <f>IF(OR(L1398="",Z1398="",AA1398="",AB1398=""),"",IF(B1398&lt;AA1398,L1398,IF(B1398&gt;AB1398,Z1398,L1398+(Z1398-L1398)*MIN(MAX((B1398-AA1398+1)/MAX(AB1398-AA1398+1,1),0),1))))</f>
      </c>
      <c r="L1398" s="81" t="str">
        <f>IFERROR(INDEX('Cost_Components'!$S$2:$S$28,MATCH(E1398,'Cost_Components'!$A$2:$A$28,0)),"")</f>
      </c>
      <c r="M1398" s="82" t="str">
        <f>IFERROR(INDEX('Cost_Components'!$L$2:$L$28,MATCH(E1398,'Cost_Components'!$A$2:$A$28,0)),"")</f>
      </c>
      <c r="N1398" s="83" t="str">
        <f>IFERROR(INDEX('Cost_Components'!$P$2:$P$28,MATCH(E1398,'Cost_Components'!$A$2:$A$28,0)),"")</f>
      </c>
      <c r="O1398" s="84" t="str">
        <f>AF1398*J1398</f>
      </c>
      <c r="P1398" s="85" t="str">
        <f>AG1398*J1398</f>
      </c>
      <c r="Q1398" s="86" t="str">
        <f>P1398*L1398*M1398*N1398</f>
      </c>
      <c r="R1398" s="87" t="str">
        <f>O1398*K1398*M1398*N1398</f>
      </c>
      <c r="S1398" s="88" t="str">
        <f>R1398-Q1398</f>
      </c>
      <c r="T1398" s="34" t="str">
        <f>IFERROR(INDEX('Cost_Components'!$R$2:$R$28,MATCH(E1398,'Cost_Components'!$A$2:$A$28,0)),"")</f>
      </c>
      <c r="U1398" s="89" t="str">
        <f>IFERROR(INDEX('Cost_Components'!$Q$2:$Q$28,MATCH(E1398,'Cost_Components'!$A$2:$A$28,0)),"")</f>
      </c>
      <c r="V1398" s="90" t="str">
        <f>1/(1+'Calculation_Assumptions'!$B$5)^(B1398-'Calculation_Assumptions'!$B$2)</f>
      </c>
      <c r="W1398" s="91" t="str">
        <f>Q1398*V1398</f>
      </c>
      <c r="X1398" s="92" t="str">
        <f>R1398*V1398</f>
      </c>
      <c r="Y1398" s="93" t="str">
        <f>S1398*V1398</f>
      </c>
      <c r="Z1398" s="94" t="str">
        <f>IFERROR(INDEX('Cost_Components'!$T$2:$T$28,MATCH(E1398,'Cost_Components'!$A$2:$A$28,0)),"")</f>
      </c>
      <c r="AA1398" s="95" t="str">
        <f>IFERROR(INDEX('Cost_Components'!$U$2:$U$28,MATCH(E1398,'Cost_Components'!$A$2:$A$28,0)),"")</f>
      </c>
      <c r="AB1398" s="96" t="str">
        <f>IFERROR(INDEX('Cost_Components'!$V$2:$V$28,MATCH(E1398,'Cost_Components'!$A$2:$A$28,0)),"")</f>
      </c>
      <c r="AC1398" s="97" t="str">
        <f>IFERROR(INDEX('Cost_Components'!$M$2:$M$28,MATCH(E1398,'Cost_Components'!$A$2:$A$28,0)),"")</f>
      </c>
      <c r="AD1398" s="98" t="str">
        <f>IFERROR(INDEX('Cost_Components'!$N$2:$N$28,MATCH(E1398,'Cost_Components'!$A$2:$A$28,0)),"")</f>
      </c>
      <c r="AE1398" s="34" t="str">
        <f>IFERROR(INDEX('Cost_Components'!$O$2:$O$28,MATCH(E1398,'Cost_Components'!$A$2:$A$28,0)),"")</f>
      </c>
      <c r="AF1398" s="99" t="n">
        <v>22642770.730814</v>
      </c>
      <c r="AG1398" s="100" t="n">
        <v>22442345.2151134</v>
      </c>
      <c r="AH1398" s="101" t="str">
        <f>IF(H1398="shared-count-once",COUNTIFS($A$2:$A$1405,A1398,$B$2:$B$1405,B1398,$E$2:$E$1405,E1398),1)</f>
      </c>
      <c r="AI1398" s="102" t="n">
        <v>317814114.067152</v>
      </c>
      <c r="AJ1398" s="103" t="str">
        <f>IF(AI1398=0,"",Q1398/AI1398)</f>
      </c>
      <c r="AK1398" s="104" t="str">
        <f>IF(AI1398=0,"",R1398/AI1398)</f>
      </c>
      <c r="AL1398" s="105" t="str">
        <f>IF(AI1398=0,"",S1398/AI1398)</f>
      </c>
      <c r="AM1398" s="106" t="str">
        <f>IF(AI1398=0,"",Y1398/AI1398)</f>
      </c>
    </row>
    <row r="1399">
      <c r="A1399" t="s">
        <v>115</v>
      </c>
      <c r="B1399" s="73" t="n">
        <v>2044</v>
      </c>
      <c r="C1399" t="s">
        <v>262</v>
      </c>
      <c r="D1399" t="s">
        <v>266</v>
      </c>
      <c r="E1399" s="74" t="s">
        <v>357</v>
      </c>
      <c r="F1399" s="75" t="s">
        <v>358</v>
      </c>
      <c r="G1399" s="76" t="s">
        <v>263</v>
      </c>
      <c r="H1399" s="77" t="s">
        <v>240</v>
      </c>
      <c r="I1399" s="78" t="s">
        <v>304</v>
      </c>
      <c r="J1399" s="79" t="str">
        <f>IFERROR(INDEX('Cost_Components'!$K$2:$K$28,MATCH(E1399,'Cost_Components'!$A$2:$A$28,0)),"")</f>
      </c>
      <c r="K1399" s="80" t="str">
        <f>IF(OR(L1399="",Z1399="",AA1399="",AB1399=""),"",IF(B1399&lt;AA1399,L1399,IF(B1399&gt;AB1399,Z1399,L1399+(Z1399-L1399)*MIN(MAX((B1399-AA1399+1)/MAX(AB1399-AA1399+1,1),0),1))))</f>
      </c>
      <c r="L1399" s="81" t="str">
        <f>IFERROR(INDEX('Cost_Components'!$S$2:$S$28,MATCH(E1399,'Cost_Components'!$A$2:$A$28,0)),"")</f>
      </c>
      <c r="M1399" s="82" t="str">
        <f>IFERROR(INDEX('Cost_Components'!$L$2:$L$28,MATCH(E1399,'Cost_Components'!$A$2:$A$28,0)),"")</f>
      </c>
      <c r="N1399" s="83" t="str">
        <f>IFERROR(INDEX('Cost_Components'!$P$2:$P$28,MATCH(E1399,'Cost_Components'!$A$2:$A$28,0)),"")</f>
      </c>
      <c r="O1399" s="84" t="str">
        <f>AF1399*J1399</f>
      </c>
      <c r="P1399" s="85" t="str">
        <f>AG1399*J1399</f>
      </c>
      <c r="Q1399" s="86" t="str">
        <f>P1399*L1399*M1399*N1399</f>
      </c>
      <c r="R1399" s="87" t="str">
        <f>O1399*K1399*M1399*N1399</f>
      </c>
      <c r="S1399" s="88" t="str">
        <f>R1399-Q1399</f>
      </c>
      <c r="T1399" s="34" t="str">
        <f>IFERROR(INDEX('Cost_Components'!$R$2:$R$28,MATCH(E1399,'Cost_Components'!$A$2:$A$28,0)),"")</f>
      </c>
      <c r="U1399" s="89" t="str">
        <f>IFERROR(INDEX('Cost_Components'!$Q$2:$Q$28,MATCH(E1399,'Cost_Components'!$A$2:$A$28,0)),"")</f>
      </c>
      <c r="V1399" s="90" t="str">
        <f>1/(1+'Calculation_Assumptions'!$B$5)^(B1399-'Calculation_Assumptions'!$B$2)</f>
      </c>
      <c r="W1399" s="91" t="str">
        <f>Q1399*V1399</f>
      </c>
      <c r="X1399" s="92" t="str">
        <f>R1399*V1399</f>
      </c>
      <c r="Y1399" s="93" t="str">
        <f>S1399*V1399</f>
      </c>
      <c r="Z1399" s="94" t="str">
        <f>IFERROR(INDEX('Cost_Components'!$T$2:$T$28,MATCH(E1399,'Cost_Components'!$A$2:$A$28,0)),"")</f>
      </c>
      <c r="AA1399" s="95" t="str">
        <f>IFERROR(INDEX('Cost_Components'!$U$2:$U$28,MATCH(E1399,'Cost_Components'!$A$2:$A$28,0)),"")</f>
      </c>
      <c r="AB1399" s="96" t="str">
        <f>IFERROR(INDEX('Cost_Components'!$V$2:$V$28,MATCH(E1399,'Cost_Components'!$A$2:$A$28,0)),"")</f>
      </c>
      <c r="AC1399" s="97" t="str">
        <f>IFERROR(INDEX('Cost_Components'!$M$2:$M$28,MATCH(E1399,'Cost_Components'!$A$2:$A$28,0)),"")</f>
      </c>
      <c r="AD1399" s="98" t="str">
        <f>IFERROR(INDEX('Cost_Components'!$N$2:$N$28,MATCH(E1399,'Cost_Components'!$A$2:$A$28,0)),"")</f>
      </c>
      <c r="AE1399" s="34" t="str">
        <f>IFERROR(INDEX('Cost_Components'!$O$2:$O$28,MATCH(E1399,'Cost_Components'!$A$2:$A$28,0)),"")</f>
      </c>
      <c r="AF1399" s="99" t="n">
        <v>23062110.2179354</v>
      </c>
      <c r="AG1399" s="100" t="n">
        <v>22838735.1887833</v>
      </c>
      <c r="AH1399" s="101" t="str">
        <f>IF(H1399="shared-count-once",COUNTIFS($A$2:$A$1405,A1399,$B$2:$B$1405,B1399,$E$2:$E$1405,E1399),1)</f>
      </c>
      <c r="AI1399" s="102" t="n">
        <v>318840890.732156</v>
      </c>
      <c r="AJ1399" s="103" t="str">
        <f>IF(AI1399=0,"",Q1399/AI1399)</f>
      </c>
      <c r="AK1399" s="104" t="str">
        <f>IF(AI1399=0,"",R1399/AI1399)</f>
      </c>
      <c r="AL1399" s="105" t="str">
        <f>IF(AI1399=0,"",S1399/AI1399)</f>
      </c>
      <c r="AM1399" s="106" t="str">
        <f>IF(AI1399=0,"",Y1399/AI1399)</f>
      </c>
    </row>
    <row r="1400">
      <c r="A1400" t="s">
        <v>115</v>
      </c>
      <c r="B1400" s="73" t="n">
        <v>2045</v>
      </c>
      <c r="C1400" t="s">
        <v>262</v>
      </c>
      <c r="D1400" t="s">
        <v>266</v>
      </c>
      <c r="E1400" s="74" t="s">
        <v>357</v>
      </c>
      <c r="F1400" s="75" t="s">
        <v>358</v>
      </c>
      <c r="G1400" s="76" t="s">
        <v>263</v>
      </c>
      <c r="H1400" s="77" t="s">
        <v>240</v>
      </c>
      <c r="I1400" s="78" t="s">
        <v>304</v>
      </c>
      <c r="J1400" s="79" t="str">
        <f>IFERROR(INDEX('Cost_Components'!$K$2:$K$28,MATCH(E1400,'Cost_Components'!$A$2:$A$28,0)),"")</f>
      </c>
      <c r="K1400" s="80" t="str">
        <f>IF(OR(L1400="",Z1400="",AA1400="",AB1400=""),"",IF(B1400&lt;AA1400,L1400,IF(B1400&gt;AB1400,Z1400,L1400+(Z1400-L1400)*MIN(MAX((B1400-AA1400+1)/MAX(AB1400-AA1400+1,1),0),1))))</f>
      </c>
      <c r="L1400" s="81" t="str">
        <f>IFERROR(INDEX('Cost_Components'!$S$2:$S$28,MATCH(E1400,'Cost_Components'!$A$2:$A$28,0)),"")</f>
      </c>
      <c r="M1400" s="82" t="str">
        <f>IFERROR(INDEX('Cost_Components'!$L$2:$L$28,MATCH(E1400,'Cost_Components'!$A$2:$A$28,0)),"")</f>
      </c>
      <c r="N1400" s="83" t="str">
        <f>IFERROR(INDEX('Cost_Components'!$P$2:$P$28,MATCH(E1400,'Cost_Components'!$A$2:$A$28,0)),"")</f>
      </c>
      <c r="O1400" s="84" t="str">
        <f>AF1400*J1400</f>
      </c>
      <c r="P1400" s="85" t="str">
        <f>AG1400*J1400</f>
      </c>
      <c r="Q1400" s="86" t="str">
        <f>P1400*L1400*M1400*N1400</f>
      </c>
      <c r="R1400" s="87" t="str">
        <f>O1400*K1400*M1400*N1400</f>
      </c>
      <c r="S1400" s="88" t="str">
        <f>R1400-Q1400</f>
      </c>
      <c r="T1400" s="34" t="str">
        <f>IFERROR(INDEX('Cost_Components'!$R$2:$R$28,MATCH(E1400,'Cost_Components'!$A$2:$A$28,0)),"")</f>
      </c>
      <c r="U1400" s="89" t="str">
        <f>IFERROR(INDEX('Cost_Components'!$Q$2:$Q$28,MATCH(E1400,'Cost_Components'!$A$2:$A$28,0)),"")</f>
      </c>
      <c r="V1400" s="90" t="str">
        <f>1/(1+'Calculation_Assumptions'!$B$5)^(B1400-'Calculation_Assumptions'!$B$2)</f>
      </c>
      <c r="W1400" s="91" t="str">
        <f>Q1400*V1400</f>
      </c>
      <c r="X1400" s="92" t="str">
        <f>R1400*V1400</f>
      </c>
      <c r="Y1400" s="93" t="str">
        <f>S1400*V1400</f>
      </c>
      <c r="Z1400" s="94" t="str">
        <f>IFERROR(INDEX('Cost_Components'!$T$2:$T$28,MATCH(E1400,'Cost_Components'!$A$2:$A$28,0)),"")</f>
      </c>
      <c r="AA1400" s="95" t="str">
        <f>IFERROR(INDEX('Cost_Components'!$U$2:$U$28,MATCH(E1400,'Cost_Components'!$A$2:$A$28,0)),"")</f>
      </c>
      <c r="AB1400" s="96" t="str">
        <f>IFERROR(INDEX('Cost_Components'!$V$2:$V$28,MATCH(E1400,'Cost_Components'!$A$2:$A$28,0)),"")</f>
      </c>
      <c r="AC1400" s="97" t="str">
        <f>IFERROR(INDEX('Cost_Components'!$M$2:$M$28,MATCH(E1400,'Cost_Components'!$A$2:$A$28,0)),"")</f>
      </c>
      <c r="AD1400" s="98" t="str">
        <f>IFERROR(INDEX('Cost_Components'!$N$2:$N$28,MATCH(E1400,'Cost_Components'!$A$2:$A$28,0)),"")</f>
      </c>
      <c r="AE1400" s="34" t="str">
        <f>IFERROR(INDEX('Cost_Components'!$O$2:$O$28,MATCH(E1400,'Cost_Components'!$A$2:$A$28,0)),"")</f>
      </c>
      <c r="AF1400" s="99" t="n">
        <v>23474069.3277853</v>
      </c>
      <c r="AG1400" s="100" t="n">
        <v>23226470.3426801</v>
      </c>
      <c r="AH1400" s="101" t="str">
        <f>IF(H1400="shared-count-once",COUNTIFS($A$2:$A$1405,A1400,$B$2:$B$1405,B1400,$E$2:$E$1405,E1400),1)</f>
      </c>
      <c r="AI1400" s="102" t="n">
        <v>319784682.33108</v>
      </c>
      <c r="AJ1400" s="103" t="str">
        <f>IF(AI1400=0,"",Q1400/AI1400)</f>
      </c>
      <c r="AK1400" s="104" t="str">
        <f>IF(AI1400=0,"",R1400/AI1400)</f>
      </c>
      <c r="AL1400" s="105" t="str">
        <f>IF(AI1400=0,"",S1400/AI1400)</f>
      </c>
      <c r="AM1400" s="106" t="str">
        <f>IF(AI1400=0,"",Y1400/AI1400)</f>
      </c>
    </row>
    <row r="1401">
      <c r="A1401" t="s">
        <v>115</v>
      </c>
      <c r="B1401" s="73" t="n">
        <v>2046</v>
      </c>
      <c r="C1401" t="s">
        <v>262</v>
      </c>
      <c r="D1401" t="s">
        <v>266</v>
      </c>
      <c r="E1401" s="74" t="s">
        <v>357</v>
      </c>
      <c r="F1401" s="75" t="s">
        <v>358</v>
      </c>
      <c r="G1401" s="76" t="s">
        <v>263</v>
      </c>
      <c r="H1401" s="77" t="s">
        <v>240</v>
      </c>
      <c r="I1401" s="78" t="s">
        <v>304</v>
      </c>
      <c r="J1401" s="79" t="str">
        <f>IFERROR(INDEX('Cost_Components'!$K$2:$K$28,MATCH(E1401,'Cost_Components'!$A$2:$A$28,0)),"")</f>
      </c>
      <c r="K1401" s="80" t="str">
        <f>IF(OR(L1401="",Z1401="",AA1401="",AB1401=""),"",IF(B1401&lt;AA1401,L1401,IF(B1401&gt;AB1401,Z1401,L1401+(Z1401-L1401)*MIN(MAX((B1401-AA1401+1)/MAX(AB1401-AA1401+1,1),0),1))))</f>
      </c>
      <c r="L1401" s="81" t="str">
        <f>IFERROR(INDEX('Cost_Components'!$S$2:$S$28,MATCH(E1401,'Cost_Components'!$A$2:$A$28,0)),"")</f>
      </c>
      <c r="M1401" s="82" t="str">
        <f>IFERROR(INDEX('Cost_Components'!$L$2:$L$28,MATCH(E1401,'Cost_Components'!$A$2:$A$28,0)),"")</f>
      </c>
      <c r="N1401" s="83" t="str">
        <f>IFERROR(INDEX('Cost_Components'!$P$2:$P$28,MATCH(E1401,'Cost_Components'!$A$2:$A$28,0)),"")</f>
      </c>
      <c r="O1401" s="84" t="str">
        <f>AF1401*J1401</f>
      </c>
      <c r="P1401" s="85" t="str">
        <f>AG1401*J1401</f>
      </c>
      <c r="Q1401" s="86" t="str">
        <f>P1401*L1401*M1401*N1401</f>
      </c>
      <c r="R1401" s="87" t="str">
        <f>O1401*K1401*M1401*N1401</f>
      </c>
      <c r="S1401" s="88" t="str">
        <f>R1401-Q1401</f>
      </c>
      <c r="T1401" s="34" t="str">
        <f>IFERROR(INDEX('Cost_Components'!$R$2:$R$28,MATCH(E1401,'Cost_Components'!$A$2:$A$28,0)),"")</f>
      </c>
      <c r="U1401" s="89" t="str">
        <f>IFERROR(INDEX('Cost_Components'!$Q$2:$Q$28,MATCH(E1401,'Cost_Components'!$A$2:$A$28,0)),"")</f>
      </c>
      <c r="V1401" s="90" t="str">
        <f>1/(1+'Calculation_Assumptions'!$B$5)^(B1401-'Calculation_Assumptions'!$B$2)</f>
      </c>
      <c r="W1401" s="91" t="str">
        <f>Q1401*V1401</f>
      </c>
      <c r="X1401" s="92" t="str">
        <f>R1401*V1401</f>
      </c>
      <c r="Y1401" s="93" t="str">
        <f>S1401*V1401</f>
      </c>
      <c r="Z1401" s="94" t="str">
        <f>IFERROR(INDEX('Cost_Components'!$T$2:$T$28,MATCH(E1401,'Cost_Components'!$A$2:$A$28,0)),"")</f>
      </c>
      <c r="AA1401" s="95" t="str">
        <f>IFERROR(INDEX('Cost_Components'!$U$2:$U$28,MATCH(E1401,'Cost_Components'!$A$2:$A$28,0)),"")</f>
      </c>
      <c r="AB1401" s="96" t="str">
        <f>IFERROR(INDEX('Cost_Components'!$V$2:$V$28,MATCH(E1401,'Cost_Components'!$A$2:$A$28,0)),"")</f>
      </c>
      <c r="AC1401" s="97" t="str">
        <f>IFERROR(INDEX('Cost_Components'!$M$2:$M$28,MATCH(E1401,'Cost_Components'!$A$2:$A$28,0)),"")</f>
      </c>
      <c r="AD1401" s="98" t="str">
        <f>IFERROR(INDEX('Cost_Components'!$N$2:$N$28,MATCH(E1401,'Cost_Components'!$A$2:$A$28,0)),"")</f>
      </c>
      <c r="AE1401" s="34" t="str">
        <f>IFERROR(INDEX('Cost_Components'!$O$2:$O$28,MATCH(E1401,'Cost_Components'!$A$2:$A$28,0)),"")</f>
      </c>
      <c r="AF1401" s="99" t="n">
        <v>23882473.3354506</v>
      </c>
      <c r="AG1401" s="100" t="n">
        <v>23609385.5366324</v>
      </c>
      <c r="AH1401" s="101" t="str">
        <f>IF(H1401="shared-count-once",COUNTIFS($A$2:$A$1405,A1401,$B$2:$B$1405,B1401,$E$2:$E$1405,E1401),1)</f>
      </c>
      <c r="AI1401" s="102" t="n">
        <v>320645615.981408</v>
      </c>
      <c r="AJ1401" s="103" t="str">
        <f>IF(AI1401=0,"",Q1401/AI1401)</f>
      </c>
      <c r="AK1401" s="104" t="str">
        <f>IF(AI1401=0,"",R1401/AI1401)</f>
      </c>
      <c r="AL1401" s="105" t="str">
        <f>IF(AI1401=0,"",S1401/AI1401)</f>
      </c>
      <c r="AM1401" s="106" t="str">
        <f>IF(AI1401=0,"",Y1401/AI1401)</f>
      </c>
    </row>
    <row r="1402">
      <c r="A1402" t="s">
        <v>115</v>
      </c>
      <c r="B1402" s="73" t="n">
        <v>2047</v>
      </c>
      <c r="C1402" t="s">
        <v>262</v>
      </c>
      <c r="D1402" t="s">
        <v>266</v>
      </c>
      <c r="E1402" s="74" t="s">
        <v>357</v>
      </c>
      <c r="F1402" s="75" t="s">
        <v>358</v>
      </c>
      <c r="G1402" s="76" t="s">
        <v>263</v>
      </c>
      <c r="H1402" s="77" t="s">
        <v>240</v>
      </c>
      <c r="I1402" s="78" t="s">
        <v>304</v>
      </c>
      <c r="J1402" s="79" t="str">
        <f>IFERROR(INDEX('Cost_Components'!$K$2:$K$28,MATCH(E1402,'Cost_Components'!$A$2:$A$28,0)),"")</f>
      </c>
      <c r="K1402" s="80" t="str">
        <f>IF(OR(L1402="",Z1402="",AA1402="",AB1402=""),"",IF(B1402&lt;AA1402,L1402,IF(B1402&gt;AB1402,Z1402,L1402+(Z1402-L1402)*MIN(MAX((B1402-AA1402+1)/MAX(AB1402-AA1402+1,1),0),1))))</f>
      </c>
      <c r="L1402" s="81" t="str">
        <f>IFERROR(INDEX('Cost_Components'!$S$2:$S$28,MATCH(E1402,'Cost_Components'!$A$2:$A$28,0)),"")</f>
      </c>
      <c r="M1402" s="82" t="str">
        <f>IFERROR(INDEX('Cost_Components'!$L$2:$L$28,MATCH(E1402,'Cost_Components'!$A$2:$A$28,0)),"")</f>
      </c>
      <c r="N1402" s="83" t="str">
        <f>IFERROR(INDEX('Cost_Components'!$P$2:$P$28,MATCH(E1402,'Cost_Components'!$A$2:$A$28,0)),"")</f>
      </c>
      <c r="O1402" s="84" t="str">
        <f>AF1402*J1402</f>
      </c>
      <c r="P1402" s="85" t="str">
        <f>AG1402*J1402</f>
      </c>
      <c r="Q1402" s="86" t="str">
        <f>P1402*L1402*M1402*N1402</f>
      </c>
      <c r="R1402" s="87" t="str">
        <f>O1402*K1402*M1402*N1402</f>
      </c>
      <c r="S1402" s="88" t="str">
        <f>R1402-Q1402</f>
      </c>
      <c r="T1402" s="34" t="str">
        <f>IFERROR(INDEX('Cost_Components'!$R$2:$R$28,MATCH(E1402,'Cost_Components'!$A$2:$A$28,0)),"")</f>
      </c>
      <c r="U1402" s="89" t="str">
        <f>IFERROR(INDEX('Cost_Components'!$Q$2:$Q$28,MATCH(E1402,'Cost_Components'!$A$2:$A$28,0)),"")</f>
      </c>
      <c r="V1402" s="90" t="str">
        <f>1/(1+'Calculation_Assumptions'!$B$5)^(B1402-'Calculation_Assumptions'!$B$2)</f>
      </c>
      <c r="W1402" s="91" t="str">
        <f>Q1402*V1402</f>
      </c>
      <c r="X1402" s="92" t="str">
        <f>R1402*V1402</f>
      </c>
      <c r="Y1402" s="93" t="str">
        <f>S1402*V1402</f>
      </c>
      <c r="Z1402" s="94" t="str">
        <f>IFERROR(INDEX('Cost_Components'!$T$2:$T$28,MATCH(E1402,'Cost_Components'!$A$2:$A$28,0)),"")</f>
      </c>
      <c r="AA1402" s="95" t="str">
        <f>IFERROR(INDEX('Cost_Components'!$U$2:$U$28,MATCH(E1402,'Cost_Components'!$A$2:$A$28,0)),"")</f>
      </c>
      <c r="AB1402" s="96" t="str">
        <f>IFERROR(INDEX('Cost_Components'!$V$2:$V$28,MATCH(E1402,'Cost_Components'!$A$2:$A$28,0)),"")</f>
      </c>
      <c r="AC1402" s="97" t="str">
        <f>IFERROR(INDEX('Cost_Components'!$M$2:$M$28,MATCH(E1402,'Cost_Components'!$A$2:$A$28,0)),"")</f>
      </c>
      <c r="AD1402" s="98" t="str">
        <f>IFERROR(INDEX('Cost_Components'!$N$2:$N$28,MATCH(E1402,'Cost_Components'!$A$2:$A$28,0)),"")</f>
      </c>
      <c r="AE1402" s="34" t="str">
        <f>IFERROR(INDEX('Cost_Components'!$O$2:$O$28,MATCH(E1402,'Cost_Components'!$A$2:$A$28,0)),"")</f>
      </c>
      <c r="AF1402" s="99" t="n">
        <v>24279646.5724795</v>
      </c>
      <c r="AG1402" s="100" t="n">
        <v>23979833.4638523</v>
      </c>
      <c r="AH1402" s="101" t="str">
        <f>IF(H1402="shared-count-once",COUNTIFS($A$2:$A$1405,A1402,$B$2:$B$1405,B1402,$E$2:$E$1405,E1402),1)</f>
      </c>
      <c r="AI1402" s="102" t="n">
        <v>321429520.522875</v>
      </c>
      <c r="AJ1402" s="103" t="str">
        <f>IF(AI1402=0,"",Q1402/AI1402)</f>
      </c>
      <c r="AK1402" s="104" t="str">
        <f>IF(AI1402=0,"",R1402/AI1402)</f>
      </c>
      <c r="AL1402" s="105" t="str">
        <f>IF(AI1402=0,"",S1402/AI1402)</f>
      </c>
      <c r="AM1402" s="106" t="str">
        <f>IF(AI1402=0,"",Y1402/AI1402)</f>
      </c>
    </row>
    <row r="1403">
      <c r="A1403" t="s">
        <v>115</v>
      </c>
      <c r="B1403" s="73" t="n">
        <v>2048</v>
      </c>
      <c r="C1403" t="s">
        <v>262</v>
      </c>
      <c r="D1403" t="s">
        <v>266</v>
      </c>
      <c r="E1403" s="74" t="s">
        <v>357</v>
      </c>
      <c r="F1403" s="75" t="s">
        <v>358</v>
      </c>
      <c r="G1403" s="76" t="s">
        <v>263</v>
      </c>
      <c r="H1403" s="77" t="s">
        <v>240</v>
      </c>
      <c r="I1403" s="78" t="s">
        <v>304</v>
      </c>
      <c r="J1403" s="79" t="str">
        <f>IFERROR(INDEX('Cost_Components'!$K$2:$K$28,MATCH(E1403,'Cost_Components'!$A$2:$A$28,0)),"")</f>
      </c>
      <c r="K1403" s="80" t="str">
        <f>IF(OR(L1403="",Z1403="",AA1403="",AB1403=""),"",IF(B1403&lt;AA1403,L1403,IF(B1403&gt;AB1403,Z1403,L1403+(Z1403-L1403)*MIN(MAX((B1403-AA1403+1)/MAX(AB1403-AA1403+1,1),0),1))))</f>
      </c>
      <c r="L1403" s="81" t="str">
        <f>IFERROR(INDEX('Cost_Components'!$S$2:$S$28,MATCH(E1403,'Cost_Components'!$A$2:$A$28,0)),"")</f>
      </c>
      <c r="M1403" s="82" t="str">
        <f>IFERROR(INDEX('Cost_Components'!$L$2:$L$28,MATCH(E1403,'Cost_Components'!$A$2:$A$28,0)),"")</f>
      </c>
      <c r="N1403" s="83" t="str">
        <f>IFERROR(INDEX('Cost_Components'!$P$2:$P$28,MATCH(E1403,'Cost_Components'!$A$2:$A$28,0)),"")</f>
      </c>
      <c r="O1403" s="84" t="str">
        <f>AF1403*J1403</f>
      </c>
      <c r="P1403" s="85" t="str">
        <f>AG1403*J1403</f>
      </c>
      <c r="Q1403" s="86" t="str">
        <f>P1403*L1403*M1403*N1403</f>
      </c>
      <c r="R1403" s="87" t="str">
        <f>O1403*K1403*M1403*N1403</f>
      </c>
      <c r="S1403" s="88" t="str">
        <f>R1403-Q1403</f>
      </c>
      <c r="T1403" s="34" t="str">
        <f>IFERROR(INDEX('Cost_Components'!$R$2:$R$28,MATCH(E1403,'Cost_Components'!$A$2:$A$28,0)),"")</f>
      </c>
      <c r="U1403" s="89" t="str">
        <f>IFERROR(INDEX('Cost_Components'!$Q$2:$Q$28,MATCH(E1403,'Cost_Components'!$A$2:$A$28,0)),"")</f>
      </c>
      <c r="V1403" s="90" t="str">
        <f>1/(1+'Calculation_Assumptions'!$B$5)^(B1403-'Calculation_Assumptions'!$B$2)</f>
      </c>
      <c r="W1403" s="91" t="str">
        <f>Q1403*V1403</f>
      </c>
      <c r="X1403" s="92" t="str">
        <f>R1403*V1403</f>
      </c>
      <c r="Y1403" s="93" t="str">
        <f>S1403*V1403</f>
      </c>
      <c r="Z1403" s="94" t="str">
        <f>IFERROR(INDEX('Cost_Components'!$T$2:$T$28,MATCH(E1403,'Cost_Components'!$A$2:$A$28,0)),"")</f>
      </c>
      <c r="AA1403" s="95" t="str">
        <f>IFERROR(INDEX('Cost_Components'!$U$2:$U$28,MATCH(E1403,'Cost_Components'!$A$2:$A$28,0)),"")</f>
      </c>
      <c r="AB1403" s="96" t="str">
        <f>IFERROR(INDEX('Cost_Components'!$V$2:$V$28,MATCH(E1403,'Cost_Components'!$A$2:$A$28,0)),"")</f>
      </c>
      <c r="AC1403" s="97" t="str">
        <f>IFERROR(INDEX('Cost_Components'!$M$2:$M$28,MATCH(E1403,'Cost_Components'!$A$2:$A$28,0)),"")</f>
      </c>
      <c r="AD1403" s="98" t="str">
        <f>IFERROR(INDEX('Cost_Components'!$N$2:$N$28,MATCH(E1403,'Cost_Components'!$A$2:$A$28,0)),"")</f>
      </c>
      <c r="AE1403" s="34" t="str">
        <f>IFERROR(INDEX('Cost_Components'!$O$2:$O$28,MATCH(E1403,'Cost_Components'!$A$2:$A$28,0)),"")</f>
      </c>
      <c r="AF1403" s="99" t="n">
        <v>24666393.0712751</v>
      </c>
      <c r="AG1403" s="100" t="n">
        <v>24338676.5063209</v>
      </c>
      <c r="AH1403" s="101" t="str">
        <f>IF(H1403="shared-count-once",COUNTIFS($A$2:$A$1405,A1403,$B$2:$B$1405,B1403,$E$2:$E$1405,E1403),1)</f>
      </c>
      <c r="AI1403" s="102" t="n">
        <v>322136832.260161</v>
      </c>
      <c r="AJ1403" s="103" t="str">
        <f>IF(AI1403=0,"",Q1403/AI1403)</f>
      </c>
      <c r="AK1403" s="104" t="str">
        <f>IF(AI1403=0,"",R1403/AI1403)</f>
      </c>
      <c r="AL1403" s="105" t="str">
        <f>IF(AI1403=0,"",S1403/AI1403)</f>
      </c>
      <c r="AM1403" s="106" t="str">
        <f>IF(AI1403=0,"",Y1403/AI1403)</f>
      </c>
    </row>
    <row r="1404">
      <c r="A1404" t="s">
        <v>115</v>
      </c>
      <c r="B1404" s="73" t="n">
        <v>2049</v>
      </c>
      <c r="C1404" t="s">
        <v>262</v>
      </c>
      <c r="D1404" t="s">
        <v>266</v>
      </c>
      <c r="E1404" s="74" t="s">
        <v>357</v>
      </c>
      <c r="F1404" s="75" t="s">
        <v>358</v>
      </c>
      <c r="G1404" s="76" t="s">
        <v>263</v>
      </c>
      <c r="H1404" s="77" t="s">
        <v>240</v>
      </c>
      <c r="I1404" s="78" t="s">
        <v>304</v>
      </c>
      <c r="J1404" s="79" t="str">
        <f>IFERROR(INDEX('Cost_Components'!$K$2:$K$28,MATCH(E1404,'Cost_Components'!$A$2:$A$28,0)),"")</f>
      </c>
      <c r="K1404" s="80" t="str">
        <f>IF(OR(L1404="",Z1404="",AA1404="",AB1404=""),"",IF(B1404&lt;AA1404,L1404,IF(B1404&gt;AB1404,Z1404,L1404+(Z1404-L1404)*MIN(MAX((B1404-AA1404+1)/MAX(AB1404-AA1404+1,1),0),1))))</f>
      </c>
      <c r="L1404" s="81" t="str">
        <f>IFERROR(INDEX('Cost_Components'!$S$2:$S$28,MATCH(E1404,'Cost_Components'!$A$2:$A$28,0)),"")</f>
      </c>
      <c r="M1404" s="82" t="str">
        <f>IFERROR(INDEX('Cost_Components'!$L$2:$L$28,MATCH(E1404,'Cost_Components'!$A$2:$A$28,0)),"")</f>
      </c>
      <c r="N1404" s="83" t="str">
        <f>IFERROR(INDEX('Cost_Components'!$P$2:$P$28,MATCH(E1404,'Cost_Components'!$A$2:$A$28,0)),"")</f>
      </c>
      <c r="O1404" s="84" t="str">
        <f>AF1404*J1404</f>
      </c>
      <c r="P1404" s="85" t="str">
        <f>AG1404*J1404</f>
      </c>
      <c r="Q1404" s="86" t="str">
        <f>P1404*L1404*M1404*N1404</f>
      </c>
      <c r="R1404" s="87" t="str">
        <f>O1404*K1404*M1404*N1404</f>
      </c>
      <c r="S1404" s="88" t="str">
        <f>R1404-Q1404</f>
      </c>
      <c r="T1404" s="34" t="str">
        <f>IFERROR(INDEX('Cost_Components'!$R$2:$R$28,MATCH(E1404,'Cost_Components'!$A$2:$A$28,0)),"")</f>
      </c>
      <c r="U1404" s="89" t="str">
        <f>IFERROR(INDEX('Cost_Components'!$Q$2:$Q$28,MATCH(E1404,'Cost_Components'!$A$2:$A$28,0)),"")</f>
      </c>
      <c r="V1404" s="90" t="str">
        <f>1/(1+'Calculation_Assumptions'!$B$5)^(B1404-'Calculation_Assumptions'!$B$2)</f>
      </c>
      <c r="W1404" s="91" t="str">
        <f>Q1404*V1404</f>
      </c>
      <c r="X1404" s="92" t="str">
        <f>R1404*V1404</f>
      </c>
      <c r="Y1404" s="93" t="str">
        <f>S1404*V1404</f>
      </c>
      <c r="Z1404" s="94" t="str">
        <f>IFERROR(INDEX('Cost_Components'!$T$2:$T$28,MATCH(E1404,'Cost_Components'!$A$2:$A$28,0)),"")</f>
      </c>
      <c r="AA1404" s="95" t="str">
        <f>IFERROR(INDEX('Cost_Components'!$U$2:$U$28,MATCH(E1404,'Cost_Components'!$A$2:$A$28,0)),"")</f>
      </c>
      <c r="AB1404" s="96" t="str">
        <f>IFERROR(INDEX('Cost_Components'!$V$2:$V$28,MATCH(E1404,'Cost_Components'!$A$2:$A$28,0)),"")</f>
      </c>
      <c r="AC1404" s="97" t="str">
        <f>IFERROR(INDEX('Cost_Components'!$M$2:$M$28,MATCH(E1404,'Cost_Components'!$A$2:$A$28,0)),"")</f>
      </c>
      <c r="AD1404" s="98" t="str">
        <f>IFERROR(INDEX('Cost_Components'!$N$2:$N$28,MATCH(E1404,'Cost_Components'!$A$2:$A$28,0)),"")</f>
      </c>
      <c r="AE1404" s="34" t="str">
        <f>IFERROR(INDEX('Cost_Components'!$O$2:$O$28,MATCH(E1404,'Cost_Components'!$A$2:$A$28,0)),"")</f>
      </c>
      <c r="AF1404" s="99" t="n">
        <v>25045690.708482</v>
      </c>
      <c r="AG1404" s="100" t="n">
        <v>24688908.7388375</v>
      </c>
      <c r="AH1404" s="101" t="str">
        <f>IF(H1404="shared-count-once",COUNTIFS($A$2:$A$1405,A1404,$B$2:$B$1405,B1404,$E$2:$E$1405,E1404),1)</f>
      </c>
      <c r="AI1404" s="102" t="n">
        <v>322765819.752681</v>
      </c>
      <c r="AJ1404" s="103" t="str">
        <f>IF(AI1404=0,"",Q1404/AI1404)</f>
      </c>
      <c r="AK1404" s="104" t="str">
        <f>IF(AI1404=0,"",R1404/AI1404)</f>
      </c>
      <c r="AL1404" s="105" t="str">
        <f>IF(AI1404=0,"",S1404/AI1404)</f>
      </c>
      <c r="AM1404" s="106" t="str">
        <f>IF(AI1404=0,"",Y1404/AI1404)</f>
      </c>
    </row>
    <row r="1405">
      <c r="A1405" t="s">
        <v>115</v>
      </c>
      <c r="B1405" s="73" t="n">
        <v>2050</v>
      </c>
      <c r="C1405" t="s">
        <v>262</v>
      </c>
      <c r="D1405" t="s">
        <v>266</v>
      </c>
      <c r="E1405" s="74" t="s">
        <v>357</v>
      </c>
      <c r="F1405" s="75" t="s">
        <v>358</v>
      </c>
      <c r="G1405" s="76" t="s">
        <v>263</v>
      </c>
      <c r="H1405" s="77" t="s">
        <v>240</v>
      </c>
      <c r="I1405" s="78" t="s">
        <v>304</v>
      </c>
      <c r="J1405" s="79" t="str">
        <f>IFERROR(INDEX('Cost_Components'!$K$2:$K$28,MATCH(E1405,'Cost_Components'!$A$2:$A$28,0)),"")</f>
      </c>
      <c r="K1405" s="80" t="str">
        <f>IF(OR(L1405="",Z1405="",AA1405="",AB1405=""),"",IF(B1405&lt;AA1405,L1405,IF(B1405&gt;AB1405,Z1405,L1405+(Z1405-L1405)*MIN(MAX((B1405-AA1405+1)/MAX(AB1405-AA1405+1,1),0),1))))</f>
      </c>
      <c r="L1405" s="81" t="str">
        <f>IFERROR(INDEX('Cost_Components'!$S$2:$S$28,MATCH(E1405,'Cost_Components'!$A$2:$A$28,0)),"")</f>
      </c>
      <c r="M1405" s="82" t="str">
        <f>IFERROR(INDEX('Cost_Components'!$L$2:$L$28,MATCH(E1405,'Cost_Components'!$A$2:$A$28,0)),"")</f>
      </c>
      <c r="N1405" s="83" t="str">
        <f>IFERROR(INDEX('Cost_Components'!$P$2:$P$28,MATCH(E1405,'Cost_Components'!$A$2:$A$28,0)),"")</f>
      </c>
      <c r="O1405" s="84" t="str">
        <f>AF1405*J1405</f>
      </c>
      <c r="P1405" s="85" t="str">
        <f>AG1405*J1405</f>
      </c>
      <c r="Q1405" s="86" t="str">
        <f>P1405*L1405*M1405*N1405</f>
      </c>
      <c r="R1405" s="87" t="str">
        <f>O1405*K1405*M1405*N1405</f>
      </c>
      <c r="S1405" s="88" t="str">
        <f>R1405-Q1405</f>
      </c>
      <c r="T1405" s="34" t="str">
        <f>IFERROR(INDEX('Cost_Components'!$R$2:$R$28,MATCH(E1405,'Cost_Components'!$A$2:$A$28,0)),"")</f>
      </c>
      <c r="U1405" s="89" t="str">
        <f>IFERROR(INDEX('Cost_Components'!$Q$2:$Q$28,MATCH(E1405,'Cost_Components'!$A$2:$A$28,0)),"")</f>
      </c>
      <c r="V1405" s="90" t="str">
        <f>1/(1+'Calculation_Assumptions'!$B$5)^(B1405-'Calculation_Assumptions'!$B$2)</f>
      </c>
      <c r="W1405" s="91" t="str">
        <f>Q1405*V1405</f>
      </c>
      <c r="X1405" s="92" t="str">
        <f>R1405*V1405</f>
      </c>
      <c r="Y1405" s="93" t="str">
        <f>S1405*V1405</f>
      </c>
      <c r="Z1405" s="94" t="str">
        <f>IFERROR(INDEX('Cost_Components'!$T$2:$T$28,MATCH(E1405,'Cost_Components'!$A$2:$A$28,0)),"")</f>
      </c>
      <c r="AA1405" s="95" t="str">
        <f>IFERROR(INDEX('Cost_Components'!$U$2:$U$28,MATCH(E1405,'Cost_Components'!$A$2:$A$28,0)),"")</f>
      </c>
      <c r="AB1405" s="96" t="str">
        <f>IFERROR(INDEX('Cost_Components'!$V$2:$V$28,MATCH(E1405,'Cost_Components'!$A$2:$A$28,0)),"")</f>
      </c>
      <c r="AC1405" s="97" t="str">
        <f>IFERROR(INDEX('Cost_Components'!$M$2:$M$28,MATCH(E1405,'Cost_Components'!$A$2:$A$28,0)),"")</f>
      </c>
      <c r="AD1405" s="98" t="str">
        <f>IFERROR(INDEX('Cost_Components'!$N$2:$N$28,MATCH(E1405,'Cost_Components'!$A$2:$A$28,0)),"")</f>
      </c>
      <c r="AE1405" s="34" t="str">
        <f>IFERROR(INDEX('Cost_Components'!$O$2:$O$28,MATCH(E1405,'Cost_Components'!$A$2:$A$28,0)),"")</f>
      </c>
      <c r="AF1405" s="99" t="n">
        <v>25417342.9807924</v>
      </c>
      <c r="AG1405" s="100" t="n">
        <v>25030420.5714067</v>
      </c>
      <c r="AH1405" s="101" t="str">
        <f>IF(H1405="shared-count-once",COUNTIFS($A$2:$A$1405,A1405,$B$2:$B$1405,B1405,$E$2:$E$1405,E1405),1)</f>
      </c>
      <c r="AI1405" s="102" t="n">
        <v>323312042.563285</v>
      </c>
      <c r="AJ1405" s="103" t="str">
        <f>IF(AI1405=0,"",Q1405/AI1405)</f>
      </c>
      <c r="AK1405" s="104" t="str">
        <f>IF(AI1405=0,"",R1405/AI1405)</f>
      </c>
      <c r="AL1405" s="105" t="str">
        <f>IF(AI1405=0,"",S1405/AI1405)</f>
      </c>
      <c r="AM1405" s="106" t="str">
        <f>IF(AI1405=0,"",Y1405/AI1405)</f>
      </c>
    </row>
  </sheetData>
  <autoFilter ref="A1:AM1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5.71" hidden="0" customWidth="1"/>
    <col min="4" max="4" width="15.71" hidden="0" customWidth="1"/>
    <col min="5" max="5" width="18.71" hidden="0" customWidth="1"/>
    <col min="6" max="6" width="23.71" hidden="0" customWidth="1"/>
    <col min="7" max="7" width="29.71" hidden="0" customWidth="1"/>
    <col min="8" max="8" width="34.71" hidden="0" customWidth="1"/>
    <col min="9" max="9" width="21.71" hidden="0" customWidth="1"/>
    <col min="10" max="10" width="26.71" hidden="0" customWidth="1"/>
    <col min="11" max="11" width="26.71" hidden="0" customWidth="1"/>
    <col min="12" max="12" width="29.71" hidden="0" customWidth="1"/>
    <col min="13" max="13" width="34.71" hidden="0" customWidth="1"/>
  </cols>
  <sheetData>
    <row r="1" ht="28" customHeight="1">
      <c r="A1" s="1" t="s">
        <v>366</v>
      </c>
      <c r="B1" s="1" t="s">
        <v>42</v>
      </c>
      <c r="C1" s="1" t="s">
        <v>397</v>
      </c>
      <c r="D1" s="1" t="s">
        <v>398</v>
      </c>
      <c r="E1" s="1" t="s">
        <v>399</v>
      </c>
      <c r="F1" s="1" t="s">
        <v>400</v>
      </c>
      <c r="G1" s="1" t="s">
        <v>401</v>
      </c>
      <c r="H1" s="1" t="s">
        <v>402</v>
      </c>
      <c r="I1" s="1" t="s">
        <v>392</v>
      </c>
      <c r="J1" s="1" t="s">
        <v>403</v>
      </c>
      <c r="K1" s="1" t="s">
        <v>404</v>
      </c>
      <c r="L1" s="1" t="s">
        <v>405</v>
      </c>
      <c r="M1" s="1" t="s">
        <v>406</v>
      </c>
    </row>
    <row r="2">
      <c r="A2" t="s">
        <v>207</v>
      </c>
      <c r="B2" s="107" t="n">
        <v>2025</v>
      </c>
      <c r="C2" s="108" t="str">
        <f>SUMIFS('Annual_Cost'!$Q$2:$Q$1405,'Annual_Cost'!$A$2:$A$1405,A2,'Annual_Cost'!$B$2:$B$1405,B2)</f>
      </c>
      <c r="D2" s="109" t="str">
        <f>SUMIFS('Annual_Cost'!$R$2:$R$1405,'Annual_Cost'!$A$2:$A$1405,A2,'Annual_Cost'!$B$2:$B$1405,B2)</f>
      </c>
      <c r="E2" s="110" t="str">
        <f>SUMIFS('Annual_Cost'!$S$2:$S$1405,'Annual_Cost'!$A$2:$A$1405,A2,'Annual_Cost'!$B$2:$B$1405,B2)</f>
      </c>
      <c r="F2" s="111" t="str">
        <f>SUMIFS('Annual_Cost'!$Y$2:$Y$1405,'Annual_Cost'!$A$2:$A$1405,A2,'Annual_Cost'!$B$2:$B$1405,B2)</f>
      </c>
      <c r="G2" s="112" t="str">
        <f>SUMIFS($E$2:E2,$A$2:A2,A2)</f>
      </c>
      <c r="H2" s="113" t="str">
        <f>SUMIFS($F$2:F2,$A$2:A2,A2)</f>
      </c>
      <c r="I2" s="114" t="n">
        <v>288391907.644456</v>
      </c>
      <c r="J2" s="115" t="str">
        <f>IF(I2=0,"",C2/I2)</f>
      </c>
      <c r="K2" s="116" t="str">
        <f>IF(I2=0,"",D2/I2)</f>
      </c>
      <c r="L2" s="117" t="str">
        <f>IF(I2=0,"",E2/I2)</f>
      </c>
      <c r="M2" s="118" t="str">
        <f>IF(I2=0,"",F2/I2)</f>
      </c>
    </row>
    <row r="3">
      <c r="A3" t="s">
        <v>207</v>
      </c>
      <c r="B3" s="107" t="n">
        <v>2026</v>
      </c>
      <c r="C3" s="108" t="str">
        <f>SUMIFS('Annual_Cost'!$Q$2:$Q$1405,'Annual_Cost'!$A$2:$A$1405,A3,'Annual_Cost'!$B$2:$B$1405,B3)</f>
      </c>
      <c r="D3" s="109" t="str">
        <f>SUMIFS('Annual_Cost'!$R$2:$R$1405,'Annual_Cost'!$A$2:$A$1405,A3,'Annual_Cost'!$B$2:$B$1405,B3)</f>
      </c>
      <c r="E3" s="110" t="str">
        <f>SUMIFS('Annual_Cost'!$S$2:$S$1405,'Annual_Cost'!$A$2:$A$1405,A3,'Annual_Cost'!$B$2:$B$1405,B3)</f>
      </c>
      <c r="F3" s="111" t="str">
        <f>SUMIFS('Annual_Cost'!$Y$2:$Y$1405,'Annual_Cost'!$A$2:$A$1405,A3,'Annual_Cost'!$B$2:$B$1405,B3)</f>
      </c>
      <c r="G3" s="112" t="str">
        <f>SUMIFS($E$2:E3,$A$2:A3,A3)</f>
      </c>
      <c r="H3" s="113" t="str">
        <f>SUMIFS($F$2:F3,$A$2:A3,A3)</f>
      </c>
      <c r="I3" s="114" t="n">
        <v>290472130.233437</v>
      </c>
      <c r="J3" s="115" t="str">
        <f>IF(I3=0,"",C3/I3)</f>
      </c>
      <c r="K3" s="116" t="str">
        <f>IF(I3=0,"",D3/I3)</f>
      </c>
      <c r="L3" s="117" t="str">
        <f>IF(I3=0,"",E3/I3)</f>
      </c>
      <c r="M3" s="118" t="str">
        <f>IF(I3=0,"",F3/I3)</f>
      </c>
    </row>
    <row r="4">
      <c r="A4" t="s">
        <v>207</v>
      </c>
      <c r="B4" s="107" t="n">
        <v>2027</v>
      </c>
      <c r="C4" s="108" t="str">
        <f>SUMIFS('Annual_Cost'!$Q$2:$Q$1405,'Annual_Cost'!$A$2:$A$1405,A4,'Annual_Cost'!$B$2:$B$1405,B4)</f>
      </c>
      <c r="D4" s="109" t="str">
        <f>SUMIFS('Annual_Cost'!$R$2:$R$1405,'Annual_Cost'!$A$2:$A$1405,A4,'Annual_Cost'!$B$2:$B$1405,B4)</f>
      </c>
      <c r="E4" s="110" t="str">
        <f>SUMIFS('Annual_Cost'!$S$2:$S$1405,'Annual_Cost'!$A$2:$A$1405,A4,'Annual_Cost'!$B$2:$B$1405,B4)</f>
      </c>
      <c r="F4" s="111" t="str">
        <f>SUMIFS('Annual_Cost'!$Y$2:$Y$1405,'Annual_Cost'!$A$2:$A$1405,A4,'Annual_Cost'!$B$2:$B$1405,B4)</f>
      </c>
      <c r="G4" s="112" t="str">
        <f>SUMIFS($E$2:E4,$A$2:A4,A4)</f>
      </c>
      <c r="H4" s="113" t="str">
        <f>SUMIFS($F$2:F4,$A$2:A4,A4)</f>
      </c>
      <c r="I4" s="114" t="n">
        <v>292505080.826208</v>
      </c>
      <c r="J4" s="115" t="str">
        <f>IF(I4=0,"",C4/I4)</f>
      </c>
      <c r="K4" s="116" t="str">
        <f>IF(I4=0,"",D4/I4)</f>
      </c>
      <c r="L4" s="117" t="str">
        <f>IF(I4=0,"",E4/I4)</f>
      </c>
      <c r="M4" s="118" t="str">
        <f>IF(I4=0,"",F4/I4)</f>
      </c>
    </row>
    <row r="5">
      <c r="A5" t="s">
        <v>207</v>
      </c>
      <c r="B5" s="107" t="n">
        <v>2028</v>
      </c>
      <c r="C5" s="108" t="str">
        <f>SUMIFS('Annual_Cost'!$Q$2:$Q$1405,'Annual_Cost'!$A$2:$A$1405,A5,'Annual_Cost'!$B$2:$B$1405,B5)</f>
      </c>
      <c r="D5" s="109" t="str">
        <f>SUMIFS('Annual_Cost'!$R$2:$R$1405,'Annual_Cost'!$A$2:$A$1405,A5,'Annual_Cost'!$B$2:$B$1405,B5)</f>
      </c>
      <c r="E5" s="110" t="str">
        <f>SUMIFS('Annual_Cost'!$S$2:$S$1405,'Annual_Cost'!$A$2:$A$1405,A5,'Annual_Cost'!$B$2:$B$1405,B5)</f>
      </c>
      <c r="F5" s="111" t="str">
        <f>SUMIFS('Annual_Cost'!$Y$2:$Y$1405,'Annual_Cost'!$A$2:$A$1405,A5,'Annual_Cost'!$B$2:$B$1405,B5)</f>
      </c>
      <c r="G5" s="112" t="str">
        <f>SUMIFS($E$2:E5,$A$2:A5,A5)</f>
      </c>
      <c r="H5" s="113" t="str">
        <f>SUMIFS($F$2:F5,$A$2:A5,A5)</f>
      </c>
      <c r="I5" s="114" t="n">
        <v>294484707.921554</v>
      </c>
      <c r="J5" s="115" t="str">
        <f>IF(I5=0,"",C5/I5)</f>
      </c>
      <c r="K5" s="116" t="str">
        <f>IF(I5=0,"",D5/I5)</f>
      </c>
      <c r="L5" s="117" t="str">
        <f>IF(I5=0,"",E5/I5)</f>
      </c>
      <c r="M5" s="118" t="str">
        <f>IF(I5=0,"",F5/I5)</f>
      </c>
    </row>
    <row r="6">
      <c r="A6" t="s">
        <v>207</v>
      </c>
      <c r="B6" s="107" t="n">
        <v>2029</v>
      </c>
      <c r="C6" s="108" t="str">
        <f>SUMIFS('Annual_Cost'!$Q$2:$Q$1405,'Annual_Cost'!$A$2:$A$1405,A6,'Annual_Cost'!$B$2:$B$1405,B6)</f>
      </c>
      <c r="D6" s="109" t="str">
        <f>SUMIFS('Annual_Cost'!$R$2:$R$1405,'Annual_Cost'!$A$2:$A$1405,A6,'Annual_Cost'!$B$2:$B$1405,B6)</f>
      </c>
      <c r="E6" s="110" t="str">
        <f>SUMIFS('Annual_Cost'!$S$2:$S$1405,'Annual_Cost'!$A$2:$A$1405,A6,'Annual_Cost'!$B$2:$B$1405,B6)</f>
      </c>
      <c r="F6" s="111" t="str">
        <f>SUMIFS('Annual_Cost'!$Y$2:$Y$1405,'Annual_Cost'!$A$2:$A$1405,A6,'Annual_Cost'!$B$2:$B$1405,B6)</f>
      </c>
      <c r="G6" s="112" t="str">
        <f>SUMIFS($E$2:E6,$A$2:A6,A6)</f>
      </c>
      <c r="H6" s="113" t="str">
        <f>SUMIFS($F$2:F6,$A$2:A6,A6)</f>
      </c>
      <c r="I6" s="114" t="n">
        <v>296414030.31143</v>
      </c>
      <c r="J6" s="115" t="str">
        <f>IF(I6=0,"",C6/I6)</f>
      </c>
      <c r="K6" s="116" t="str">
        <f>IF(I6=0,"",D6/I6)</f>
      </c>
      <c r="L6" s="117" t="str">
        <f>IF(I6=0,"",E6/I6)</f>
      </c>
      <c r="M6" s="118" t="str">
        <f>IF(I6=0,"",F6/I6)</f>
      </c>
    </row>
    <row r="7">
      <c r="A7" t="s">
        <v>207</v>
      </c>
      <c r="B7" s="107" t="n">
        <v>2030</v>
      </c>
      <c r="C7" s="108" t="str">
        <f>SUMIFS('Annual_Cost'!$Q$2:$Q$1405,'Annual_Cost'!$A$2:$A$1405,A7,'Annual_Cost'!$B$2:$B$1405,B7)</f>
      </c>
      <c r="D7" s="109" t="str">
        <f>SUMIFS('Annual_Cost'!$R$2:$R$1405,'Annual_Cost'!$A$2:$A$1405,A7,'Annual_Cost'!$B$2:$B$1405,B7)</f>
      </c>
      <c r="E7" s="110" t="str">
        <f>SUMIFS('Annual_Cost'!$S$2:$S$1405,'Annual_Cost'!$A$2:$A$1405,A7,'Annual_Cost'!$B$2:$B$1405,B7)</f>
      </c>
      <c r="F7" s="111" t="str">
        <f>SUMIFS('Annual_Cost'!$Y$2:$Y$1405,'Annual_Cost'!$A$2:$A$1405,A7,'Annual_Cost'!$B$2:$B$1405,B7)</f>
      </c>
      <c r="G7" s="112" t="str">
        <f>SUMIFS($E$2:E7,$A$2:A7,A7)</f>
      </c>
      <c r="H7" s="113" t="str">
        <f>SUMIFS($F$2:F7,$A$2:A7,A7)</f>
      </c>
      <c r="I7" s="114" t="n">
        <v>298289404.664994</v>
      </c>
      <c r="J7" s="115" t="str">
        <f>IF(I7=0,"",C7/I7)</f>
      </c>
      <c r="K7" s="116" t="str">
        <f>IF(I7=0,"",D7/I7)</f>
      </c>
      <c r="L7" s="117" t="str">
        <f>IF(I7=0,"",E7/I7)</f>
      </c>
      <c r="M7" s="118" t="str">
        <f>IF(I7=0,"",F7/I7)</f>
      </c>
    </row>
    <row r="8">
      <c r="A8" t="s">
        <v>207</v>
      </c>
      <c r="B8" s="107" t="n">
        <v>2031</v>
      </c>
      <c r="C8" s="108" t="str">
        <f>SUMIFS('Annual_Cost'!$Q$2:$Q$1405,'Annual_Cost'!$A$2:$A$1405,A8,'Annual_Cost'!$B$2:$B$1405,B8)</f>
      </c>
      <c r="D8" s="109" t="str">
        <f>SUMIFS('Annual_Cost'!$R$2:$R$1405,'Annual_Cost'!$A$2:$A$1405,A8,'Annual_Cost'!$B$2:$B$1405,B8)</f>
      </c>
      <c r="E8" s="110" t="str">
        <f>SUMIFS('Annual_Cost'!$S$2:$S$1405,'Annual_Cost'!$A$2:$A$1405,A8,'Annual_Cost'!$B$2:$B$1405,B8)</f>
      </c>
      <c r="F8" s="111" t="str">
        <f>SUMIFS('Annual_Cost'!$Y$2:$Y$1405,'Annual_Cost'!$A$2:$A$1405,A8,'Annual_Cost'!$B$2:$B$1405,B8)</f>
      </c>
      <c r="G8" s="112" t="str">
        <f>SUMIFS($E$2:E8,$A$2:A8,A8)</f>
      </c>
      <c r="H8" s="113" t="str">
        <f>SUMIFS($F$2:F8,$A$2:A8,A8)</f>
      </c>
      <c r="I8" s="114" t="n">
        <v>300119636.925519</v>
      </c>
      <c r="J8" s="115" t="str">
        <f>IF(I8=0,"",C8/I8)</f>
      </c>
      <c r="K8" s="116" t="str">
        <f>IF(I8=0,"",D8/I8)</f>
      </c>
      <c r="L8" s="117" t="str">
        <f>IF(I8=0,"",E8/I8)</f>
      </c>
      <c r="M8" s="118" t="str">
        <f>IF(I8=0,"",F8/I8)</f>
      </c>
    </row>
    <row r="9">
      <c r="A9" t="s">
        <v>207</v>
      </c>
      <c r="B9" s="107" t="n">
        <v>2032</v>
      </c>
      <c r="C9" s="108" t="str">
        <f>SUMIFS('Annual_Cost'!$Q$2:$Q$1405,'Annual_Cost'!$A$2:$A$1405,A9,'Annual_Cost'!$B$2:$B$1405,B9)</f>
      </c>
      <c r="D9" s="109" t="str">
        <f>SUMIFS('Annual_Cost'!$R$2:$R$1405,'Annual_Cost'!$A$2:$A$1405,A9,'Annual_Cost'!$B$2:$B$1405,B9)</f>
      </c>
      <c r="E9" s="110" t="str">
        <f>SUMIFS('Annual_Cost'!$S$2:$S$1405,'Annual_Cost'!$A$2:$A$1405,A9,'Annual_Cost'!$B$2:$B$1405,B9)</f>
      </c>
      <c r="F9" s="111" t="str">
        <f>SUMIFS('Annual_Cost'!$Y$2:$Y$1405,'Annual_Cost'!$A$2:$A$1405,A9,'Annual_Cost'!$B$2:$B$1405,B9)</f>
      </c>
      <c r="G9" s="112" t="str">
        <f>SUMIFS($E$2:E9,$A$2:A9,A9)</f>
      </c>
      <c r="H9" s="113" t="str">
        <f>SUMIFS($F$2:F9,$A$2:A9,A9)</f>
      </c>
      <c r="I9" s="114" t="n">
        <v>301904628.083541</v>
      </c>
      <c r="J9" s="115" t="str">
        <f>IF(I9=0,"",C9/I9)</f>
      </c>
      <c r="K9" s="116" t="str">
        <f>IF(I9=0,"",D9/I9)</f>
      </c>
      <c r="L9" s="117" t="str">
        <f>IF(I9=0,"",E9/I9)</f>
      </c>
      <c r="M9" s="118" t="str">
        <f>IF(I9=0,"",F9/I9)</f>
      </c>
    </row>
    <row r="10">
      <c r="A10" t="s">
        <v>207</v>
      </c>
      <c r="B10" s="107" t="n">
        <v>2033</v>
      </c>
      <c r="C10" s="108" t="str">
        <f>SUMIFS('Annual_Cost'!$Q$2:$Q$1405,'Annual_Cost'!$A$2:$A$1405,A10,'Annual_Cost'!$B$2:$B$1405,B10)</f>
      </c>
      <c r="D10" s="109" t="str">
        <f>SUMIFS('Annual_Cost'!$R$2:$R$1405,'Annual_Cost'!$A$2:$A$1405,A10,'Annual_Cost'!$B$2:$B$1405,B10)</f>
      </c>
      <c r="E10" s="110" t="str">
        <f>SUMIFS('Annual_Cost'!$S$2:$S$1405,'Annual_Cost'!$A$2:$A$1405,A10,'Annual_Cost'!$B$2:$B$1405,B10)</f>
      </c>
      <c r="F10" s="111" t="str">
        <f>SUMIFS('Annual_Cost'!$Y$2:$Y$1405,'Annual_Cost'!$A$2:$A$1405,A10,'Annual_Cost'!$B$2:$B$1405,B10)</f>
      </c>
      <c r="G10" s="112" t="str">
        <f>SUMIFS($E$2:E10,$A$2:A10,A10)</f>
      </c>
      <c r="H10" s="113" t="str">
        <f>SUMIFS($F$2:F10,$A$2:A10,A10)</f>
      </c>
      <c r="I10" s="114" t="n">
        <v>303644277.16916</v>
      </c>
      <c r="J10" s="115" t="str">
        <f>IF(I10=0,"",C10/I10)</f>
      </c>
      <c r="K10" s="116" t="str">
        <f>IF(I10=0,"",D10/I10)</f>
      </c>
      <c r="L10" s="117" t="str">
        <f>IF(I10=0,"",E10/I10)</f>
      </c>
      <c r="M10" s="118" t="str">
        <f>IF(I10=0,"",F10/I10)</f>
      </c>
    </row>
    <row r="11">
      <c r="A11" t="s">
        <v>207</v>
      </c>
      <c r="B11" s="107" t="n">
        <v>2034</v>
      </c>
      <c r="C11" s="108" t="str">
        <f>SUMIFS('Annual_Cost'!$Q$2:$Q$1405,'Annual_Cost'!$A$2:$A$1405,A11,'Annual_Cost'!$B$2:$B$1405,B11)</f>
      </c>
      <c r="D11" s="109" t="str">
        <f>SUMIFS('Annual_Cost'!$R$2:$R$1405,'Annual_Cost'!$A$2:$A$1405,A11,'Annual_Cost'!$B$2:$B$1405,B11)</f>
      </c>
      <c r="E11" s="110" t="str">
        <f>SUMIFS('Annual_Cost'!$S$2:$S$1405,'Annual_Cost'!$A$2:$A$1405,A11,'Annual_Cost'!$B$2:$B$1405,B11)</f>
      </c>
      <c r="F11" s="111" t="str">
        <f>SUMIFS('Annual_Cost'!$Y$2:$Y$1405,'Annual_Cost'!$A$2:$A$1405,A11,'Annual_Cost'!$B$2:$B$1405,B11)</f>
      </c>
      <c r="G11" s="112" t="str">
        <f>SUMIFS($E$2:E11,$A$2:A11,A11)</f>
      </c>
      <c r="H11" s="113" t="str">
        <f>SUMIFS($F$2:F11,$A$2:A11,A11)</f>
      </c>
      <c r="I11" s="114" t="n">
        <v>305332541.184984</v>
      </c>
      <c r="J11" s="115" t="str">
        <f>IF(I11=0,"",C11/I11)</f>
      </c>
      <c r="K11" s="116" t="str">
        <f>IF(I11=0,"",D11/I11)</f>
      </c>
      <c r="L11" s="117" t="str">
        <f>IF(I11=0,"",E11/I11)</f>
      </c>
      <c r="M11" s="118" t="str">
        <f>IF(I11=0,"",F11/I11)</f>
      </c>
    </row>
    <row r="12">
      <c r="A12" t="s">
        <v>207</v>
      </c>
      <c r="B12" s="107" t="n">
        <v>2035</v>
      </c>
      <c r="C12" s="108" t="str">
        <f>SUMIFS('Annual_Cost'!$Q$2:$Q$1405,'Annual_Cost'!$A$2:$A$1405,A12,'Annual_Cost'!$B$2:$B$1405,B12)</f>
      </c>
      <c r="D12" s="109" t="str">
        <f>SUMIFS('Annual_Cost'!$R$2:$R$1405,'Annual_Cost'!$A$2:$A$1405,A12,'Annual_Cost'!$B$2:$B$1405,B12)</f>
      </c>
      <c r="E12" s="110" t="str">
        <f>SUMIFS('Annual_Cost'!$S$2:$S$1405,'Annual_Cost'!$A$2:$A$1405,A12,'Annual_Cost'!$B$2:$B$1405,B12)</f>
      </c>
      <c r="F12" s="111" t="str">
        <f>SUMIFS('Annual_Cost'!$Y$2:$Y$1405,'Annual_Cost'!$A$2:$A$1405,A12,'Annual_Cost'!$B$2:$B$1405,B12)</f>
      </c>
      <c r="G12" s="112" t="str">
        <f>SUMIFS($E$2:E12,$A$2:A12,A12)</f>
      </c>
      <c r="H12" s="113" t="str">
        <f>SUMIFS($F$2:F12,$A$2:A12,A12)</f>
      </c>
      <c r="I12" s="114" t="n">
        <v>306964650.16712</v>
      </c>
      <c r="J12" s="115" t="str">
        <f>IF(I12=0,"",C12/I12)</f>
      </c>
      <c r="K12" s="116" t="str">
        <f>IF(I12=0,"",D12/I12)</f>
      </c>
      <c r="L12" s="117" t="str">
        <f>IF(I12=0,"",E12/I12)</f>
      </c>
      <c r="M12" s="118" t="str">
        <f>IF(I12=0,"",F12/I12)</f>
      </c>
    </row>
    <row r="13">
      <c r="A13" t="s">
        <v>207</v>
      </c>
      <c r="B13" s="107" t="n">
        <v>2036</v>
      </c>
      <c r="C13" s="108" t="str">
        <f>SUMIFS('Annual_Cost'!$Q$2:$Q$1405,'Annual_Cost'!$A$2:$A$1405,A13,'Annual_Cost'!$B$2:$B$1405,B13)</f>
      </c>
      <c r="D13" s="109" t="str">
        <f>SUMIFS('Annual_Cost'!$R$2:$R$1405,'Annual_Cost'!$A$2:$A$1405,A13,'Annual_Cost'!$B$2:$B$1405,B13)</f>
      </c>
      <c r="E13" s="110" t="str">
        <f>SUMIFS('Annual_Cost'!$S$2:$S$1405,'Annual_Cost'!$A$2:$A$1405,A13,'Annual_Cost'!$B$2:$B$1405,B13)</f>
      </c>
      <c r="F13" s="111" t="str">
        <f>SUMIFS('Annual_Cost'!$Y$2:$Y$1405,'Annual_Cost'!$A$2:$A$1405,A13,'Annual_Cost'!$B$2:$B$1405,B13)</f>
      </c>
      <c r="G13" s="112" t="str">
        <f>SUMIFS($E$2:E13,$A$2:A13,A13)</f>
      </c>
      <c r="H13" s="113" t="str">
        <f>SUMIFS($F$2:F13,$A$2:A13,A13)</f>
      </c>
      <c r="I13" s="114" t="n">
        <v>308542769.756622</v>
      </c>
      <c r="J13" s="115" t="str">
        <f>IF(I13=0,"",C13/I13)</f>
      </c>
      <c r="K13" s="116" t="str">
        <f>IF(I13=0,"",D13/I13)</f>
      </c>
      <c r="L13" s="117" t="str">
        <f>IF(I13=0,"",E13/I13)</f>
      </c>
      <c r="M13" s="118" t="str">
        <f>IF(I13=0,"",F13/I13)</f>
      </c>
    </row>
    <row r="14">
      <c r="A14" t="s">
        <v>207</v>
      </c>
      <c r="B14" s="107" t="n">
        <v>2037</v>
      </c>
      <c r="C14" s="108" t="str">
        <f>SUMIFS('Annual_Cost'!$Q$2:$Q$1405,'Annual_Cost'!$A$2:$A$1405,A14,'Annual_Cost'!$B$2:$B$1405,B14)</f>
      </c>
      <c r="D14" s="109" t="str">
        <f>SUMIFS('Annual_Cost'!$R$2:$R$1405,'Annual_Cost'!$A$2:$A$1405,A14,'Annual_Cost'!$B$2:$B$1405,B14)</f>
      </c>
      <c r="E14" s="110" t="str">
        <f>SUMIFS('Annual_Cost'!$S$2:$S$1405,'Annual_Cost'!$A$2:$A$1405,A14,'Annual_Cost'!$B$2:$B$1405,B14)</f>
      </c>
      <c r="F14" s="111" t="str">
        <f>SUMIFS('Annual_Cost'!$Y$2:$Y$1405,'Annual_Cost'!$A$2:$A$1405,A14,'Annual_Cost'!$B$2:$B$1405,B14)</f>
      </c>
      <c r="G14" s="112" t="str">
        <f>SUMIFS($E$2:E14,$A$2:A14,A14)</f>
      </c>
      <c r="H14" s="113" t="str">
        <f>SUMIFS($F$2:F14,$A$2:A14,A14)</f>
      </c>
      <c r="I14" s="114" t="n">
        <v>310068287.63643</v>
      </c>
      <c r="J14" s="115" t="str">
        <f>IF(I14=0,"",C14/I14)</f>
      </c>
      <c r="K14" s="116" t="str">
        <f>IF(I14=0,"",D14/I14)</f>
      </c>
      <c r="L14" s="117" t="str">
        <f>IF(I14=0,"",E14/I14)</f>
      </c>
      <c r="M14" s="118" t="str">
        <f>IF(I14=0,"",F14/I14)</f>
      </c>
    </row>
    <row r="15">
      <c r="A15" t="s">
        <v>207</v>
      </c>
      <c r="B15" s="107" t="n">
        <v>2038</v>
      </c>
      <c r="C15" s="108" t="str">
        <f>SUMIFS('Annual_Cost'!$Q$2:$Q$1405,'Annual_Cost'!$A$2:$A$1405,A15,'Annual_Cost'!$B$2:$B$1405,B15)</f>
      </c>
      <c r="D15" s="109" t="str">
        <f>SUMIFS('Annual_Cost'!$R$2:$R$1405,'Annual_Cost'!$A$2:$A$1405,A15,'Annual_Cost'!$B$2:$B$1405,B15)</f>
      </c>
      <c r="E15" s="110" t="str">
        <f>SUMIFS('Annual_Cost'!$S$2:$S$1405,'Annual_Cost'!$A$2:$A$1405,A15,'Annual_Cost'!$B$2:$B$1405,B15)</f>
      </c>
      <c r="F15" s="111" t="str">
        <f>SUMIFS('Annual_Cost'!$Y$2:$Y$1405,'Annual_Cost'!$A$2:$A$1405,A15,'Annual_Cost'!$B$2:$B$1405,B15)</f>
      </c>
      <c r="G15" s="112" t="str">
        <f>SUMIFS($E$2:E15,$A$2:A15,A15)</f>
      </c>
      <c r="H15" s="113" t="str">
        <f>SUMIFS($F$2:F15,$A$2:A15,A15)</f>
      </c>
      <c r="I15" s="114" t="n">
        <v>311532999.13163</v>
      </c>
      <c r="J15" s="115" t="str">
        <f>IF(I15=0,"",C15/I15)</f>
      </c>
      <c r="K15" s="116" t="str">
        <f>IF(I15=0,"",D15/I15)</f>
      </c>
      <c r="L15" s="117" t="str">
        <f>IF(I15=0,"",E15/I15)</f>
      </c>
      <c r="M15" s="118" t="str">
        <f>IF(I15=0,"",F15/I15)</f>
      </c>
    </row>
    <row r="16">
      <c r="A16" t="s">
        <v>207</v>
      </c>
      <c r="B16" s="107" t="n">
        <v>2039</v>
      </c>
      <c r="C16" s="108" t="str">
        <f>SUMIFS('Annual_Cost'!$Q$2:$Q$1405,'Annual_Cost'!$A$2:$A$1405,A16,'Annual_Cost'!$B$2:$B$1405,B16)</f>
      </c>
      <c r="D16" s="109" t="str">
        <f>SUMIFS('Annual_Cost'!$R$2:$R$1405,'Annual_Cost'!$A$2:$A$1405,A16,'Annual_Cost'!$B$2:$B$1405,B16)</f>
      </c>
      <c r="E16" s="110" t="str">
        <f>SUMIFS('Annual_Cost'!$S$2:$S$1405,'Annual_Cost'!$A$2:$A$1405,A16,'Annual_Cost'!$B$2:$B$1405,B16)</f>
      </c>
      <c r="F16" s="111" t="str">
        <f>SUMIFS('Annual_Cost'!$Y$2:$Y$1405,'Annual_Cost'!$A$2:$A$1405,A16,'Annual_Cost'!$B$2:$B$1405,B16)</f>
      </c>
      <c r="G16" s="112" t="str">
        <f>SUMIFS($E$2:E16,$A$2:A16,A16)</f>
      </c>
      <c r="H16" s="113" t="str">
        <f>SUMIFS($F$2:F16,$A$2:A16,A16)</f>
      </c>
      <c r="I16" s="114" t="n">
        <v>312936391.858479</v>
      </c>
      <c r="J16" s="115" t="str">
        <f>IF(I16=0,"",C16/I16)</f>
      </c>
      <c r="K16" s="116" t="str">
        <f>IF(I16=0,"",D16/I16)</f>
      </c>
      <c r="L16" s="117" t="str">
        <f>IF(I16=0,"",E16/I16)</f>
      </c>
      <c r="M16" s="118" t="str">
        <f>IF(I16=0,"",F16/I16)</f>
      </c>
    </row>
    <row r="17">
      <c r="A17" t="s">
        <v>207</v>
      </c>
      <c r="B17" s="107" t="n">
        <v>2040</v>
      </c>
      <c r="C17" s="108" t="str">
        <f>SUMIFS('Annual_Cost'!$Q$2:$Q$1405,'Annual_Cost'!$A$2:$A$1405,A17,'Annual_Cost'!$B$2:$B$1405,B17)</f>
      </c>
      <c r="D17" s="109" t="str">
        <f>SUMIFS('Annual_Cost'!$R$2:$R$1405,'Annual_Cost'!$A$2:$A$1405,A17,'Annual_Cost'!$B$2:$B$1405,B17)</f>
      </c>
      <c r="E17" s="110" t="str">
        <f>SUMIFS('Annual_Cost'!$S$2:$S$1405,'Annual_Cost'!$A$2:$A$1405,A17,'Annual_Cost'!$B$2:$B$1405,B17)</f>
      </c>
      <c r="F17" s="111" t="str">
        <f>SUMIFS('Annual_Cost'!$Y$2:$Y$1405,'Annual_Cost'!$A$2:$A$1405,A17,'Annual_Cost'!$B$2:$B$1405,B17)</f>
      </c>
      <c r="G17" s="112" t="str">
        <f>SUMIFS($E$2:E17,$A$2:A17,A17)</f>
      </c>
      <c r="H17" s="113" t="str">
        <f>SUMIFS($F$2:F17,$A$2:A17,A17)</f>
      </c>
      <c r="I17" s="114" t="n">
        <v>314265537.410829</v>
      </c>
      <c r="J17" s="115" t="str">
        <f>IF(I17=0,"",C17/I17)</f>
      </c>
      <c r="K17" s="116" t="str">
        <f>IF(I17=0,"",D17/I17)</f>
      </c>
      <c r="L17" s="117" t="str">
        <f>IF(I17=0,"",E17/I17)</f>
      </c>
      <c r="M17" s="118" t="str">
        <f>IF(I17=0,"",F17/I17)</f>
      </c>
    </row>
    <row r="18">
      <c r="A18" t="s">
        <v>207</v>
      </c>
      <c r="B18" s="107" t="n">
        <v>2041</v>
      </c>
      <c r="C18" s="108" t="str">
        <f>SUMIFS('Annual_Cost'!$Q$2:$Q$1405,'Annual_Cost'!$A$2:$A$1405,A18,'Annual_Cost'!$B$2:$B$1405,B18)</f>
      </c>
      <c r="D18" s="109" t="str">
        <f>SUMIFS('Annual_Cost'!$R$2:$R$1405,'Annual_Cost'!$A$2:$A$1405,A18,'Annual_Cost'!$B$2:$B$1405,B18)</f>
      </c>
      <c r="E18" s="110" t="str">
        <f>SUMIFS('Annual_Cost'!$S$2:$S$1405,'Annual_Cost'!$A$2:$A$1405,A18,'Annual_Cost'!$B$2:$B$1405,B18)</f>
      </c>
      <c r="F18" s="111" t="str">
        <f>SUMIFS('Annual_Cost'!$Y$2:$Y$1405,'Annual_Cost'!$A$2:$A$1405,A18,'Annual_Cost'!$B$2:$B$1405,B18)</f>
      </c>
      <c r="G18" s="112" t="str">
        <f>SUMIFS($E$2:E18,$A$2:A18,A18)</f>
      </c>
      <c r="H18" s="113" t="str">
        <f>SUMIFS($F$2:F18,$A$2:A18,A18)</f>
      </c>
      <c r="I18" s="114" t="n">
        <v>315525215.312548</v>
      </c>
      <c r="J18" s="115" t="str">
        <f>IF(I18=0,"",C18/I18)</f>
      </c>
      <c r="K18" s="116" t="str">
        <f>IF(I18=0,"",D18/I18)</f>
      </c>
      <c r="L18" s="117" t="str">
        <f>IF(I18=0,"",E18/I18)</f>
      </c>
      <c r="M18" s="118" t="str">
        <f>IF(I18=0,"",F18/I18)</f>
      </c>
    </row>
    <row r="19">
      <c r="A19" t="s">
        <v>207</v>
      </c>
      <c r="B19" s="107" t="n">
        <v>2042</v>
      </c>
      <c r="C19" s="108" t="str">
        <f>SUMIFS('Annual_Cost'!$Q$2:$Q$1405,'Annual_Cost'!$A$2:$A$1405,A19,'Annual_Cost'!$B$2:$B$1405,B19)</f>
      </c>
      <c r="D19" s="109" t="str">
        <f>SUMIFS('Annual_Cost'!$R$2:$R$1405,'Annual_Cost'!$A$2:$A$1405,A19,'Annual_Cost'!$B$2:$B$1405,B19)</f>
      </c>
      <c r="E19" s="110" t="str">
        <f>SUMIFS('Annual_Cost'!$S$2:$S$1405,'Annual_Cost'!$A$2:$A$1405,A19,'Annual_Cost'!$B$2:$B$1405,B19)</f>
      </c>
      <c r="F19" s="111" t="str">
        <f>SUMIFS('Annual_Cost'!$Y$2:$Y$1405,'Annual_Cost'!$A$2:$A$1405,A19,'Annual_Cost'!$B$2:$B$1405,B19)</f>
      </c>
      <c r="G19" s="112" t="str">
        <f>SUMIFS($E$2:E19,$A$2:A19,A19)</f>
      </c>
      <c r="H19" s="113" t="str">
        <f>SUMIFS($F$2:F19,$A$2:A19,A19)</f>
      </c>
      <c r="I19" s="114" t="n">
        <v>316707694.211882</v>
      </c>
      <c r="J19" s="115" t="str">
        <f>IF(I19=0,"",C19/I19)</f>
      </c>
      <c r="K19" s="116" t="str">
        <f>IF(I19=0,"",D19/I19)</f>
      </c>
      <c r="L19" s="117" t="str">
        <f>IF(I19=0,"",E19/I19)</f>
      </c>
      <c r="M19" s="118" t="str">
        <f>IF(I19=0,"",F19/I19)</f>
      </c>
    </row>
    <row r="20">
      <c r="A20" t="s">
        <v>207</v>
      </c>
      <c r="B20" s="107" t="n">
        <v>2043</v>
      </c>
      <c r="C20" s="108" t="str">
        <f>SUMIFS('Annual_Cost'!$Q$2:$Q$1405,'Annual_Cost'!$A$2:$A$1405,A20,'Annual_Cost'!$B$2:$B$1405,B20)</f>
      </c>
      <c r="D20" s="109" t="str">
        <f>SUMIFS('Annual_Cost'!$R$2:$R$1405,'Annual_Cost'!$A$2:$A$1405,A20,'Annual_Cost'!$B$2:$B$1405,B20)</f>
      </c>
      <c r="E20" s="110" t="str">
        <f>SUMIFS('Annual_Cost'!$S$2:$S$1405,'Annual_Cost'!$A$2:$A$1405,A20,'Annual_Cost'!$B$2:$B$1405,B20)</f>
      </c>
      <c r="F20" s="111" t="str">
        <f>SUMIFS('Annual_Cost'!$Y$2:$Y$1405,'Annual_Cost'!$A$2:$A$1405,A20,'Annual_Cost'!$B$2:$B$1405,B20)</f>
      </c>
      <c r="G20" s="112" t="str">
        <f>SUMIFS($E$2:E20,$A$2:A20,A20)</f>
      </c>
      <c r="H20" s="113" t="str">
        <f>SUMIFS($F$2:F20,$A$2:A20,A20)</f>
      </c>
      <c r="I20" s="114" t="n">
        <v>317814114.067152</v>
      </c>
      <c r="J20" s="115" t="str">
        <f>IF(I20=0,"",C20/I20)</f>
      </c>
      <c r="K20" s="116" t="str">
        <f>IF(I20=0,"",D20/I20)</f>
      </c>
      <c r="L20" s="117" t="str">
        <f>IF(I20=0,"",E20/I20)</f>
      </c>
      <c r="M20" s="118" t="str">
        <f>IF(I20=0,"",F20/I20)</f>
      </c>
    </row>
    <row r="21">
      <c r="A21" t="s">
        <v>207</v>
      </c>
      <c r="B21" s="107" t="n">
        <v>2044</v>
      </c>
      <c r="C21" s="108" t="str">
        <f>SUMIFS('Annual_Cost'!$Q$2:$Q$1405,'Annual_Cost'!$A$2:$A$1405,A21,'Annual_Cost'!$B$2:$B$1405,B21)</f>
      </c>
      <c r="D21" s="109" t="str">
        <f>SUMIFS('Annual_Cost'!$R$2:$R$1405,'Annual_Cost'!$A$2:$A$1405,A21,'Annual_Cost'!$B$2:$B$1405,B21)</f>
      </c>
      <c r="E21" s="110" t="str">
        <f>SUMIFS('Annual_Cost'!$S$2:$S$1405,'Annual_Cost'!$A$2:$A$1405,A21,'Annual_Cost'!$B$2:$B$1405,B21)</f>
      </c>
      <c r="F21" s="111" t="str">
        <f>SUMIFS('Annual_Cost'!$Y$2:$Y$1405,'Annual_Cost'!$A$2:$A$1405,A21,'Annual_Cost'!$B$2:$B$1405,B21)</f>
      </c>
      <c r="G21" s="112" t="str">
        <f>SUMIFS($E$2:E21,$A$2:A21,A21)</f>
      </c>
      <c r="H21" s="113" t="str">
        <f>SUMIFS($F$2:F21,$A$2:A21,A21)</f>
      </c>
      <c r="I21" s="114" t="n">
        <v>318840890.732156</v>
      </c>
      <c r="J21" s="115" t="str">
        <f>IF(I21=0,"",C21/I21)</f>
      </c>
      <c r="K21" s="116" t="str">
        <f>IF(I21=0,"",D21/I21)</f>
      </c>
      <c r="L21" s="117" t="str">
        <f>IF(I21=0,"",E21/I21)</f>
      </c>
      <c r="M21" s="118" t="str">
        <f>IF(I21=0,"",F21/I21)</f>
      </c>
    </row>
    <row r="22">
      <c r="A22" t="s">
        <v>207</v>
      </c>
      <c r="B22" s="107" t="n">
        <v>2045</v>
      </c>
      <c r="C22" s="108" t="str">
        <f>SUMIFS('Annual_Cost'!$Q$2:$Q$1405,'Annual_Cost'!$A$2:$A$1405,A22,'Annual_Cost'!$B$2:$B$1405,B22)</f>
      </c>
      <c r="D22" s="109" t="str">
        <f>SUMIFS('Annual_Cost'!$R$2:$R$1405,'Annual_Cost'!$A$2:$A$1405,A22,'Annual_Cost'!$B$2:$B$1405,B22)</f>
      </c>
      <c r="E22" s="110" t="str">
        <f>SUMIFS('Annual_Cost'!$S$2:$S$1405,'Annual_Cost'!$A$2:$A$1405,A22,'Annual_Cost'!$B$2:$B$1405,B22)</f>
      </c>
      <c r="F22" s="111" t="str">
        <f>SUMIFS('Annual_Cost'!$Y$2:$Y$1405,'Annual_Cost'!$A$2:$A$1405,A22,'Annual_Cost'!$B$2:$B$1405,B22)</f>
      </c>
      <c r="G22" s="112" t="str">
        <f>SUMIFS($E$2:E22,$A$2:A22,A22)</f>
      </c>
      <c r="H22" s="113" t="str">
        <f>SUMIFS($F$2:F22,$A$2:A22,A22)</f>
      </c>
      <c r="I22" s="114" t="n">
        <v>319784682.33108</v>
      </c>
      <c r="J22" s="115" t="str">
        <f>IF(I22=0,"",C22/I22)</f>
      </c>
      <c r="K22" s="116" t="str">
        <f>IF(I22=0,"",D22/I22)</f>
      </c>
      <c r="L22" s="117" t="str">
        <f>IF(I22=0,"",E22/I22)</f>
      </c>
      <c r="M22" s="118" t="str">
        <f>IF(I22=0,"",F22/I22)</f>
      </c>
    </row>
    <row r="23">
      <c r="A23" t="s">
        <v>207</v>
      </c>
      <c r="B23" s="107" t="n">
        <v>2046</v>
      </c>
      <c r="C23" s="108" t="str">
        <f>SUMIFS('Annual_Cost'!$Q$2:$Q$1405,'Annual_Cost'!$A$2:$A$1405,A23,'Annual_Cost'!$B$2:$B$1405,B23)</f>
      </c>
      <c r="D23" s="109" t="str">
        <f>SUMIFS('Annual_Cost'!$R$2:$R$1405,'Annual_Cost'!$A$2:$A$1405,A23,'Annual_Cost'!$B$2:$B$1405,B23)</f>
      </c>
      <c r="E23" s="110" t="str">
        <f>SUMIFS('Annual_Cost'!$S$2:$S$1405,'Annual_Cost'!$A$2:$A$1405,A23,'Annual_Cost'!$B$2:$B$1405,B23)</f>
      </c>
      <c r="F23" s="111" t="str">
        <f>SUMIFS('Annual_Cost'!$Y$2:$Y$1405,'Annual_Cost'!$A$2:$A$1405,A23,'Annual_Cost'!$B$2:$B$1405,B23)</f>
      </c>
      <c r="G23" s="112" t="str">
        <f>SUMIFS($E$2:E23,$A$2:A23,A23)</f>
      </c>
      <c r="H23" s="113" t="str">
        <f>SUMIFS($F$2:F23,$A$2:A23,A23)</f>
      </c>
      <c r="I23" s="114" t="n">
        <v>320645615.981408</v>
      </c>
      <c r="J23" s="115" t="str">
        <f>IF(I23=0,"",C23/I23)</f>
      </c>
      <c r="K23" s="116" t="str">
        <f>IF(I23=0,"",D23/I23)</f>
      </c>
      <c r="L23" s="117" t="str">
        <f>IF(I23=0,"",E23/I23)</f>
      </c>
      <c r="M23" s="118" t="str">
        <f>IF(I23=0,"",F23/I23)</f>
      </c>
    </row>
    <row r="24">
      <c r="A24" t="s">
        <v>207</v>
      </c>
      <c r="B24" s="107" t="n">
        <v>2047</v>
      </c>
      <c r="C24" s="108" t="str">
        <f>SUMIFS('Annual_Cost'!$Q$2:$Q$1405,'Annual_Cost'!$A$2:$A$1405,A24,'Annual_Cost'!$B$2:$B$1405,B24)</f>
      </c>
      <c r="D24" s="109" t="str">
        <f>SUMIFS('Annual_Cost'!$R$2:$R$1405,'Annual_Cost'!$A$2:$A$1405,A24,'Annual_Cost'!$B$2:$B$1405,B24)</f>
      </c>
      <c r="E24" s="110" t="str">
        <f>SUMIFS('Annual_Cost'!$S$2:$S$1405,'Annual_Cost'!$A$2:$A$1405,A24,'Annual_Cost'!$B$2:$B$1405,B24)</f>
      </c>
      <c r="F24" s="111" t="str">
        <f>SUMIFS('Annual_Cost'!$Y$2:$Y$1405,'Annual_Cost'!$A$2:$A$1405,A24,'Annual_Cost'!$B$2:$B$1405,B24)</f>
      </c>
      <c r="G24" s="112" t="str">
        <f>SUMIFS($E$2:E24,$A$2:A24,A24)</f>
      </c>
      <c r="H24" s="113" t="str">
        <f>SUMIFS($F$2:F24,$A$2:A24,A24)</f>
      </c>
      <c r="I24" s="114" t="n">
        <v>321429520.522875</v>
      </c>
      <c r="J24" s="115" t="str">
        <f>IF(I24=0,"",C24/I24)</f>
      </c>
      <c r="K24" s="116" t="str">
        <f>IF(I24=0,"",D24/I24)</f>
      </c>
      <c r="L24" s="117" t="str">
        <f>IF(I24=0,"",E24/I24)</f>
      </c>
      <c r="M24" s="118" t="str">
        <f>IF(I24=0,"",F24/I24)</f>
      </c>
    </row>
    <row r="25">
      <c r="A25" t="s">
        <v>207</v>
      </c>
      <c r="B25" s="107" t="n">
        <v>2048</v>
      </c>
      <c r="C25" s="108" t="str">
        <f>SUMIFS('Annual_Cost'!$Q$2:$Q$1405,'Annual_Cost'!$A$2:$A$1405,A25,'Annual_Cost'!$B$2:$B$1405,B25)</f>
      </c>
      <c r="D25" s="109" t="str">
        <f>SUMIFS('Annual_Cost'!$R$2:$R$1405,'Annual_Cost'!$A$2:$A$1405,A25,'Annual_Cost'!$B$2:$B$1405,B25)</f>
      </c>
      <c r="E25" s="110" t="str">
        <f>SUMIFS('Annual_Cost'!$S$2:$S$1405,'Annual_Cost'!$A$2:$A$1405,A25,'Annual_Cost'!$B$2:$B$1405,B25)</f>
      </c>
      <c r="F25" s="111" t="str">
        <f>SUMIFS('Annual_Cost'!$Y$2:$Y$1405,'Annual_Cost'!$A$2:$A$1405,A25,'Annual_Cost'!$B$2:$B$1405,B25)</f>
      </c>
      <c r="G25" s="112" t="str">
        <f>SUMIFS($E$2:E25,$A$2:A25,A25)</f>
      </c>
      <c r="H25" s="113" t="str">
        <f>SUMIFS($F$2:F25,$A$2:A25,A25)</f>
      </c>
      <c r="I25" s="114" t="n">
        <v>322136832.260161</v>
      </c>
      <c r="J25" s="115" t="str">
        <f>IF(I25=0,"",C25/I25)</f>
      </c>
      <c r="K25" s="116" t="str">
        <f>IF(I25=0,"",D25/I25)</f>
      </c>
      <c r="L25" s="117" t="str">
        <f>IF(I25=0,"",E25/I25)</f>
      </c>
      <c r="M25" s="118" t="str">
        <f>IF(I25=0,"",F25/I25)</f>
      </c>
    </row>
    <row r="26">
      <c r="A26" t="s">
        <v>207</v>
      </c>
      <c r="B26" s="107" t="n">
        <v>2049</v>
      </c>
      <c r="C26" s="108" t="str">
        <f>SUMIFS('Annual_Cost'!$Q$2:$Q$1405,'Annual_Cost'!$A$2:$A$1405,A26,'Annual_Cost'!$B$2:$B$1405,B26)</f>
      </c>
      <c r="D26" s="109" t="str">
        <f>SUMIFS('Annual_Cost'!$R$2:$R$1405,'Annual_Cost'!$A$2:$A$1405,A26,'Annual_Cost'!$B$2:$B$1405,B26)</f>
      </c>
      <c r="E26" s="110" t="str">
        <f>SUMIFS('Annual_Cost'!$S$2:$S$1405,'Annual_Cost'!$A$2:$A$1405,A26,'Annual_Cost'!$B$2:$B$1405,B26)</f>
      </c>
      <c r="F26" s="111" t="str">
        <f>SUMIFS('Annual_Cost'!$Y$2:$Y$1405,'Annual_Cost'!$A$2:$A$1405,A26,'Annual_Cost'!$B$2:$B$1405,B26)</f>
      </c>
      <c r="G26" s="112" t="str">
        <f>SUMIFS($E$2:E26,$A$2:A26,A26)</f>
      </c>
      <c r="H26" s="113" t="str">
        <f>SUMIFS($F$2:F26,$A$2:A26,A26)</f>
      </c>
      <c r="I26" s="114" t="n">
        <v>322765819.752681</v>
      </c>
      <c r="J26" s="115" t="str">
        <f>IF(I26=0,"",C26/I26)</f>
      </c>
      <c r="K26" s="116" t="str">
        <f>IF(I26=0,"",D26/I26)</f>
      </c>
      <c r="L26" s="117" t="str">
        <f>IF(I26=0,"",E26/I26)</f>
      </c>
      <c r="M26" s="118" t="str">
        <f>IF(I26=0,"",F26/I26)</f>
      </c>
    </row>
    <row r="27">
      <c r="A27" t="s">
        <v>207</v>
      </c>
      <c r="B27" s="107" t="n">
        <v>2050</v>
      </c>
      <c r="C27" s="108" t="str">
        <f>SUMIFS('Annual_Cost'!$Q$2:$Q$1405,'Annual_Cost'!$A$2:$A$1405,A27,'Annual_Cost'!$B$2:$B$1405,B27)</f>
      </c>
      <c r="D27" s="109" t="str">
        <f>SUMIFS('Annual_Cost'!$R$2:$R$1405,'Annual_Cost'!$A$2:$A$1405,A27,'Annual_Cost'!$B$2:$B$1405,B27)</f>
      </c>
      <c r="E27" s="110" t="str">
        <f>SUMIFS('Annual_Cost'!$S$2:$S$1405,'Annual_Cost'!$A$2:$A$1405,A27,'Annual_Cost'!$B$2:$B$1405,B27)</f>
      </c>
      <c r="F27" s="111" t="str">
        <f>SUMIFS('Annual_Cost'!$Y$2:$Y$1405,'Annual_Cost'!$A$2:$A$1405,A27,'Annual_Cost'!$B$2:$B$1405,B27)</f>
      </c>
      <c r="G27" s="112" t="str">
        <f>SUMIFS($E$2:E27,$A$2:A27,A27)</f>
      </c>
      <c r="H27" s="113" t="str">
        <f>SUMIFS($F$2:F27,$A$2:A27,A27)</f>
      </c>
      <c r="I27" s="114" t="n">
        <v>323312042.563285</v>
      </c>
      <c r="J27" s="115" t="str">
        <f>IF(I27=0,"",C27/I27)</f>
      </c>
      <c r="K27" s="116" t="str">
        <f>IF(I27=0,"",D27/I27)</f>
      </c>
      <c r="L27" s="117" t="str">
        <f>IF(I27=0,"",E27/I27)</f>
      </c>
      <c r="M27" s="118" t="str">
        <f>IF(I27=0,"",F27/I27)</f>
      </c>
    </row>
    <row r="28">
      <c r="A28" t="s">
        <v>231</v>
      </c>
      <c r="B28" s="107" t="n">
        <v>2025</v>
      </c>
      <c r="C28" s="108" t="str">
        <f>SUMIFS('Annual_Cost'!$Q$2:$Q$1405,'Annual_Cost'!$A$2:$A$1405,A28,'Annual_Cost'!$B$2:$B$1405,B28)</f>
      </c>
      <c r="D28" s="109" t="str">
        <f>SUMIFS('Annual_Cost'!$R$2:$R$1405,'Annual_Cost'!$A$2:$A$1405,A28,'Annual_Cost'!$B$2:$B$1405,B28)</f>
      </c>
      <c r="E28" s="110" t="str">
        <f>SUMIFS('Annual_Cost'!$S$2:$S$1405,'Annual_Cost'!$A$2:$A$1405,A28,'Annual_Cost'!$B$2:$B$1405,B28)</f>
      </c>
      <c r="F28" s="111" t="str">
        <f>SUMIFS('Annual_Cost'!$Y$2:$Y$1405,'Annual_Cost'!$A$2:$A$1405,A28,'Annual_Cost'!$B$2:$B$1405,B28)</f>
      </c>
      <c r="G28" s="112" t="str">
        <f>SUMIFS($E$2:E28,$A$2:A28,A28)</f>
      </c>
      <c r="H28" s="113" t="str">
        <f>SUMIFS($F$2:F28,$A$2:A28,A28)</f>
      </c>
      <c r="I28" s="114" t="n">
        <v>288391907.644456</v>
      </c>
      <c r="J28" s="115" t="str">
        <f>IF(I28=0,"",C28/I28)</f>
      </c>
      <c r="K28" s="116" t="str">
        <f>IF(I28=0,"",D28/I28)</f>
      </c>
      <c r="L28" s="117" t="str">
        <f>IF(I28=0,"",E28/I28)</f>
      </c>
      <c r="M28" s="118" t="str">
        <f>IF(I28=0,"",F28/I28)</f>
      </c>
    </row>
    <row r="29">
      <c r="A29" t="s">
        <v>231</v>
      </c>
      <c r="B29" s="107" t="n">
        <v>2026</v>
      </c>
      <c r="C29" s="108" t="str">
        <f>SUMIFS('Annual_Cost'!$Q$2:$Q$1405,'Annual_Cost'!$A$2:$A$1405,A29,'Annual_Cost'!$B$2:$B$1405,B29)</f>
      </c>
      <c r="D29" s="109" t="str">
        <f>SUMIFS('Annual_Cost'!$R$2:$R$1405,'Annual_Cost'!$A$2:$A$1405,A29,'Annual_Cost'!$B$2:$B$1405,B29)</f>
      </c>
      <c r="E29" s="110" t="str">
        <f>SUMIFS('Annual_Cost'!$S$2:$S$1405,'Annual_Cost'!$A$2:$A$1405,A29,'Annual_Cost'!$B$2:$B$1405,B29)</f>
      </c>
      <c r="F29" s="111" t="str">
        <f>SUMIFS('Annual_Cost'!$Y$2:$Y$1405,'Annual_Cost'!$A$2:$A$1405,A29,'Annual_Cost'!$B$2:$B$1405,B29)</f>
      </c>
      <c r="G29" s="112" t="str">
        <f>SUMIFS($E$2:E29,$A$2:A29,A29)</f>
      </c>
      <c r="H29" s="113" t="str">
        <f>SUMIFS($F$2:F29,$A$2:A29,A29)</f>
      </c>
      <c r="I29" s="114" t="n">
        <v>290472130.233437</v>
      </c>
      <c r="J29" s="115" t="str">
        <f>IF(I29=0,"",C29/I29)</f>
      </c>
      <c r="K29" s="116" t="str">
        <f>IF(I29=0,"",D29/I29)</f>
      </c>
      <c r="L29" s="117" t="str">
        <f>IF(I29=0,"",E29/I29)</f>
      </c>
      <c r="M29" s="118" t="str">
        <f>IF(I29=0,"",F29/I29)</f>
      </c>
    </row>
    <row r="30">
      <c r="A30" t="s">
        <v>231</v>
      </c>
      <c r="B30" s="107" t="n">
        <v>2027</v>
      </c>
      <c r="C30" s="108" t="str">
        <f>SUMIFS('Annual_Cost'!$Q$2:$Q$1405,'Annual_Cost'!$A$2:$A$1405,A30,'Annual_Cost'!$B$2:$B$1405,B30)</f>
      </c>
      <c r="D30" s="109" t="str">
        <f>SUMIFS('Annual_Cost'!$R$2:$R$1405,'Annual_Cost'!$A$2:$A$1405,A30,'Annual_Cost'!$B$2:$B$1405,B30)</f>
      </c>
      <c r="E30" s="110" t="str">
        <f>SUMIFS('Annual_Cost'!$S$2:$S$1405,'Annual_Cost'!$A$2:$A$1405,A30,'Annual_Cost'!$B$2:$B$1405,B30)</f>
      </c>
      <c r="F30" s="111" t="str">
        <f>SUMIFS('Annual_Cost'!$Y$2:$Y$1405,'Annual_Cost'!$A$2:$A$1405,A30,'Annual_Cost'!$B$2:$B$1405,B30)</f>
      </c>
      <c r="G30" s="112" t="str">
        <f>SUMIFS($E$2:E30,$A$2:A30,A30)</f>
      </c>
      <c r="H30" s="113" t="str">
        <f>SUMIFS($F$2:F30,$A$2:A30,A30)</f>
      </c>
      <c r="I30" s="114" t="n">
        <v>292505080.826208</v>
      </c>
      <c r="J30" s="115" t="str">
        <f>IF(I30=0,"",C30/I30)</f>
      </c>
      <c r="K30" s="116" t="str">
        <f>IF(I30=0,"",D30/I30)</f>
      </c>
      <c r="L30" s="117" t="str">
        <f>IF(I30=0,"",E30/I30)</f>
      </c>
      <c r="M30" s="118" t="str">
        <f>IF(I30=0,"",F30/I30)</f>
      </c>
    </row>
    <row r="31">
      <c r="A31" t="s">
        <v>231</v>
      </c>
      <c r="B31" s="107" t="n">
        <v>2028</v>
      </c>
      <c r="C31" s="108" t="str">
        <f>SUMIFS('Annual_Cost'!$Q$2:$Q$1405,'Annual_Cost'!$A$2:$A$1405,A31,'Annual_Cost'!$B$2:$B$1405,B31)</f>
      </c>
      <c r="D31" s="109" t="str">
        <f>SUMIFS('Annual_Cost'!$R$2:$R$1405,'Annual_Cost'!$A$2:$A$1405,A31,'Annual_Cost'!$B$2:$B$1405,B31)</f>
      </c>
      <c r="E31" s="110" t="str">
        <f>SUMIFS('Annual_Cost'!$S$2:$S$1405,'Annual_Cost'!$A$2:$A$1405,A31,'Annual_Cost'!$B$2:$B$1405,B31)</f>
      </c>
      <c r="F31" s="111" t="str">
        <f>SUMIFS('Annual_Cost'!$Y$2:$Y$1405,'Annual_Cost'!$A$2:$A$1405,A31,'Annual_Cost'!$B$2:$B$1405,B31)</f>
      </c>
      <c r="G31" s="112" t="str">
        <f>SUMIFS($E$2:E31,$A$2:A31,A31)</f>
      </c>
      <c r="H31" s="113" t="str">
        <f>SUMIFS($F$2:F31,$A$2:A31,A31)</f>
      </c>
      <c r="I31" s="114" t="n">
        <v>294484707.921554</v>
      </c>
      <c r="J31" s="115" t="str">
        <f>IF(I31=0,"",C31/I31)</f>
      </c>
      <c r="K31" s="116" t="str">
        <f>IF(I31=0,"",D31/I31)</f>
      </c>
      <c r="L31" s="117" t="str">
        <f>IF(I31=0,"",E31/I31)</f>
      </c>
      <c r="M31" s="118" t="str">
        <f>IF(I31=0,"",F31/I31)</f>
      </c>
    </row>
    <row r="32">
      <c r="A32" t="s">
        <v>231</v>
      </c>
      <c r="B32" s="107" t="n">
        <v>2029</v>
      </c>
      <c r="C32" s="108" t="str">
        <f>SUMIFS('Annual_Cost'!$Q$2:$Q$1405,'Annual_Cost'!$A$2:$A$1405,A32,'Annual_Cost'!$B$2:$B$1405,B32)</f>
      </c>
      <c r="D32" s="109" t="str">
        <f>SUMIFS('Annual_Cost'!$R$2:$R$1405,'Annual_Cost'!$A$2:$A$1405,A32,'Annual_Cost'!$B$2:$B$1405,B32)</f>
      </c>
      <c r="E32" s="110" t="str">
        <f>SUMIFS('Annual_Cost'!$S$2:$S$1405,'Annual_Cost'!$A$2:$A$1405,A32,'Annual_Cost'!$B$2:$B$1405,B32)</f>
      </c>
      <c r="F32" s="111" t="str">
        <f>SUMIFS('Annual_Cost'!$Y$2:$Y$1405,'Annual_Cost'!$A$2:$A$1405,A32,'Annual_Cost'!$B$2:$B$1405,B32)</f>
      </c>
      <c r="G32" s="112" t="str">
        <f>SUMIFS($E$2:E32,$A$2:A32,A32)</f>
      </c>
      <c r="H32" s="113" t="str">
        <f>SUMIFS($F$2:F32,$A$2:A32,A32)</f>
      </c>
      <c r="I32" s="114" t="n">
        <v>296414030.31143</v>
      </c>
      <c r="J32" s="115" t="str">
        <f>IF(I32=0,"",C32/I32)</f>
      </c>
      <c r="K32" s="116" t="str">
        <f>IF(I32=0,"",D32/I32)</f>
      </c>
      <c r="L32" s="117" t="str">
        <f>IF(I32=0,"",E32/I32)</f>
      </c>
      <c r="M32" s="118" t="str">
        <f>IF(I32=0,"",F32/I32)</f>
      </c>
    </row>
    <row r="33">
      <c r="A33" t="s">
        <v>231</v>
      </c>
      <c r="B33" s="107" t="n">
        <v>2030</v>
      </c>
      <c r="C33" s="108" t="str">
        <f>SUMIFS('Annual_Cost'!$Q$2:$Q$1405,'Annual_Cost'!$A$2:$A$1405,A33,'Annual_Cost'!$B$2:$B$1405,B33)</f>
      </c>
      <c r="D33" s="109" t="str">
        <f>SUMIFS('Annual_Cost'!$R$2:$R$1405,'Annual_Cost'!$A$2:$A$1405,A33,'Annual_Cost'!$B$2:$B$1405,B33)</f>
      </c>
      <c r="E33" s="110" t="str">
        <f>SUMIFS('Annual_Cost'!$S$2:$S$1405,'Annual_Cost'!$A$2:$A$1405,A33,'Annual_Cost'!$B$2:$B$1405,B33)</f>
      </c>
      <c r="F33" s="111" t="str">
        <f>SUMIFS('Annual_Cost'!$Y$2:$Y$1405,'Annual_Cost'!$A$2:$A$1405,A33,'Annual_Cost'!$B$2:$B$1405,B33)</f>
      </c>
      <c r="G33" s="112" t="str">
        <f>SUMIFS($E$2:E33,$A$2:A33,A33)</f>
      </c>
      <c r="H33" s="113" t="str">
        <f>SUMIFS($F$2:F33,$A$2:A33,A33)</f>
      </c>
      <c r="I33" s="114" t="n">
        <v>298289404.664994</v>
      </c>
      <c r="J33" s="115" t="str">
        <f>IF(I33=0,"",C33/I33)</f>
      </c>
      <c r="K33" s="116" t="str">
        <f>IF(I33=0,"",D33/I33)</f>
      </c>
      <c r="L33" s="117" t="str">
        <f>IF(I33=0,"",E33/I33)</f>
      </c>
      <c r="M33" s="118" t="str">
        <f>IF(I33=0,"",F33/I33)</f>
      </c>
    </row>
    <row r="34">
      <c r="A34" t="s">
        <v>231</v>
      </c>
      <c r="B34" s="107" t="n">
        <v>2031</v>
      </c>
      <c r="C34" s="108" t="str">
        <f>SUMIFS('Annual_Cost'!$Q$2:$Q$1405,'Annual_Cost'!$A$2:$A$1405,A34,'Annual_Cost'!$B$2:$B$1405,B34)</f>
      </c>
      <c r="D34" s="109" t="str">
        <f>SUMIFS('Annual_Cost'!$R$2:$R$1405,'Annual_Cost'!$A$2:$A$1405,A34,'Annual_Cost'!$B$2:$B$1405,B34)</f>
      </c>
      <c r="E34" s="110" t="str">
        <f>SUMIFS('Annual_Cost'!$S$2:$S$1405,'Annual_Cost'!$A$2:$A$1405,A34,'Annual_Cost'!$B$2:$B$1405,B34)</f>
      </c>
      <c r="F34" s="111" t="str">
        <f>SUMIFS('Annual_Cost'!$Y$2:$Y$1405,'Annual_Cost'!$A$2:$A$1405,A34,'Annual_Cost'!$B$2:$B$1405,B34)</f>
      </c>
      <c r="G34" s="112" t="str">
        <f>SUMIFS($E$2:E34,$A$2:A34,A34)</f>
      </c>
      <c r="H34" s="113" t="str">
        <f>SUMIFS($F$2:F34,$A$2:A34,A34)</f>
      </c>
      <c r="I34" s="114" t="n">
        <v>300119636.925519</v>
      </c>
      <c r="J34" s="115" t="str">
        <f>IF(I34=0,"",C34/I34)</f>
      </c>
      <c r="K34" s="116" t="str">
        <f>IF(I34=0,"",D34/I34)</f>
      </c>
      <c r="L34" s="117" t="str">
        <f>IF(I34=0,"",E34/I34)</f>
      </c>
      <c r="M34" s="118" t="str">
        <f>IF(I34=0,"",F34/I34)</f>
      </c>
    </row>
    <row r="35">
      <c r="A35" t="s">
        <v>231</v>
      </c>
      <c r="B35" s="107" t="n">
        <v>2032</v>
      </c>
      <c r="C35" s="108" t="str">
        <f>SUMIFS('Annual_Cost'!$Q$2:$Q$1405,'Annual_Cost'!$A$2:$A$1405,A35,'Annual_Cost'!$B$2:$B$1405,B35)</f>
      </c>
      <c r="D35" s="109" t="str">
        <f>SUMIFS('Annual_Cost'!$R$2:$R$1405,'Annual_Cost'!$A$2:$A$1405,A35,'Annual_Cost'!$B$2:$B$1405,B35)</f>
      </c>
      <c r="E35" s="110" t="str">
        <f>SUMIFS('Annual_Cost'!$S$2:$S$1405,'Annual_Cost'!$A$2:$A$1405,A35,'Annual_Cost'!$B$2:$B$1405,B35)</f>
      </c>
      <c r="F35" s="111" t="str">
        <f>SUMIFS('Annual_Cost'!$Y$2:$Y$1405,'Annual_Cost'!$A$2:$A$1405,A35,'Annual_Cost'!$B$2:$B$1405,B35)</f>
      </c>
      <c r="G35" s="112" t="str">
        <f>SUMIFS($E$2:E35,$A$2:A35,A35)</f>
      </c>
      <c r="H35" s="113" t="str">
        <f>SUMIFS($F$2:F35,$A$2:A35,A35)</f>
      </c>
      <c r="I35" s="114" t="n">
        <v>301904628.083541</v>
      </c>
      <c r="J35" s="115" t="str">
        <f>IF(I35=0,"",C35/I35)</f>
      </c>
      <c r="K35" s="116" t="str">
        <f>IF(I35=0,"",D35/I35)</f>
      </c>
      <c r="L35" s="117" t="str">
        <f>IF(I35=0,"",E35/I35)</f>
      </c>
      <c r="M35" s="118" t="str">
        <f>IF(I35=0,"",F35/I35)</f>
      </c>
    </row>
    <row r="36">
      <c r="A36" t="s">
        <v>231</v>
      </c>
      <c r="B36" s="107" t="n">
        <v>2033</v>
      </c>
      <c r="C36" s="108" t="str">
        <f>SUMIFS('Annual_Cost'!$Q$2:$Q$1405,'Annual_Cost'!$A$2:$A$1405,A36,'Annual_Cost'!$B$2:$B$1405,B36)</f>
      </c>
      <c r="D36" s="109" t="str">
        <f>SUMIFS('Annual_Cost'!$R$2:$R$1405,'Annual_Cost'!$A$2:$A$1405,A36,'Annual_Cost'!$B$2:$B$1405,B36)</f>
      </c>
      <c r="E36" s="110" t="str">
        <f>SUMIFS('Annual_Cost'!$S$2:$S$1405,'Annual_Cost'!$A$2:$A$1405,A36,'Annual_Cost'!$B$2:$B$1405,B36)</f>
      </c>
      <c r="F36" s="111" t="str">
        <f>SUMIFS('Annual_Cost'!$Y$2:$Y$1405,'Annual_Cost'!$A$2:$A$1405,A36,'Annual_Cost'!$B$2:$B$1405,B36)</f>
      </c>
      <c r="G36" s="112" t="str">
        <f>SUMIFS($E$2:E36,$A$2:A36,A36)</f>
      </c>
      <c r="H36" s="113" t="str">
        <f>SUMIFS($F$2:F36,$A$2:A36,A36)</f>
      </c>
      <c r="I36" s="114" t="n">
        <v>303644277.16916</v>
      </c>
      <c r="J36" s="115" t="str">
        <f>IF(I36=0,"",C36/I36)</f>
      </c>
      <c r="K36" s="116" t="str">
        <f>IF(I36=0,"",D36/I36)</f>
      </c>
      <c r="L36" s="117" t="str">
        <f>IF(I36=0,"",E36/I36)</f>
      </c>
      <c r="M36" s="118" t="str">
        <f>IF(I36=0,"",F36/I36)</f>
      </c>
    </row>
    <row r="37">
      <c r="A37" t="s">
        <v>231</v>
      </c>
      <c r="B37" s="107" t="n">
        <v>2034</v>
      </c>
      <c r="C37" s="108" t="str">
        <f>SUMIFS('Annual_Cost'!$Q$2:$Q$1405,'Annual_Cost'!$A$2:$A$1405,A37,'Annual_Cost'!$B$2:$B$1405,B37)</f>
      </c>
      <c r="D37" s="109" t="str">
        <f>SUMIFS('Annual_Cost'!$R$2:$R$1405,'Annual_Cost'!$A$2:$A$1405,A37,'Annual_Cost'!$B$2:$B$1405,B37)</f>
      </c>
      <c r="E37" s="110" t="str">
        <f>SUMIFS('Annual_Cost'!$S$2:$S$1405,'Annual_Cost'!$A$2:$A$1405,A37,'Annual_Cost'!$B$2:$B$1405,B37)</f>
      </c>
      <c r="F37" s="111" t="str">
        <f>SUMIFS('Annual_Cost'!$Y$2:$Y$1405,'Annual_Cost'!$A$2:$A$1405,A37,'Annual_Cost'!$B$2:$B$1405,B37)</f>
      </c>
      <c r="G37" s="112" t="str">
        <f>SUMIFS($E$2:E37,$A$2:A37,A37)</f>
      </c>
      <c r="H37" s="113" t="str">
        <f>SUMIFS($F$2:F37,$A$2:A37,A37)</f>
      </c>
      <c r="I37" s="114" t="n">
        <v>305332541.184984</v>
      </c>
      <c r="J37" s="115" t="str">
        <f>IF(I37=0,"",C37/I37)</f>
      </c>
      <c r="K37" s="116" t="str">
        <f>IF(I37=0,"",D37/I37)</f>
      </c>
      <c r="L37" s="117" t="str">
        <f>IF(I37=0,"",E37/I37)</f>
      </c>
      <c r="M37" s="118" t="str">
        <f>IF(I37=0,"",F37/I37)</f>
      </c>
    </row>
    <row r="38">
      <c r="A38" t="s">
        <v>231</v>
      </c>
      <c r="B38" s="107" t="n">
        <v>2035</v>
      </c>
      <c r="C38" s="108" t="str">
        <f>SUMIFS('Annual_Cost'!$Q$2:$Q$1405,'Annual_Cost'!$A$2:$A$1405,A38,'Annual_Cost'!$B$2:$B$1405,B38)</f>
      </c>
      <c r="D38" s="109" t="str">
        <f>SUMIFS('Annual_Cost'!$R$2:$R$1405,'Annual_Cost'!$A$2:$A$1405,A38,'Annual_Cost'!$B$2:$B$1405,B38)</f>
      </c>
      <c r="E38" s="110" t="str">
        <f>SUMIFS('Annual_Cost'!$S$2:$S$1405,'Annual_Cost'!$A$2:$A$1405,A38,'Annual_Cost'!$B$2:$B$1405,B38)</f>
      </c>
      <c r="F38" s="111" t="str">
        <f>SUMIFS('Annual_Cost'!$Y$2:$Y$1405,'Annual_Cost'!$A$2:$A$1405,A38,'Annual_Cost'!$B$2:$B$1405,B38)</f>
      </c>
      <c r="G38" s="112" t="str">
        <f>SUMIFS($E$2:E38,$A$2:A38,A38)</f>
      </c>
      <c r="H38" s="113" t="str">
        <f>SUMIFS($F$2:F38,$A$2:A38,A38)</f>
      </c>
      <c r="I38" s="114" t="n">
        <v>306964650.16712</v>
      </c>
      <c r="J38" s="115" t="str">
        <f>IF(I38=0,"",C38/I38)</f>
      </c>
      <c r="K38" s="116" t="str">
        <f>IF(I38=0,"",D38/I38)</f>
      </c>
      <c r="L38" s="117" t="str">
        <f>IF(I38=0,"",E38/I38)</f>
      </c>
      <c r="M38" s="118" t="str">
        <f>IF(I38=0,"",F38/I38)</f>
      </c>
    </row>
    <row r="39">
      <c r="A39" t="s">
        <v>231</v>
      </c>
      <c r="B39" s="107" t="n">
        <v>2036</v>
      </c>
      <c r="C39" s="108" t="str">
        <f>SUMIFS('Annual_Cost'!$Q$2:$Q$1405,'Annual_Cost'!$A$2:$A$1405,A39,'Annual_Cost'!$B$2:$B$1405,B39)</f>
      </c>
      <c r="D39" s="109" t="str">
        <f>SUMIFS('Annual_Cost'!$R$2:$R$1405,'Annual_Cost'!$A$2:$A$1405,A39,'Annual_Cost'!$B$2:$B$1405,B39)</f>
      </c>
      <c r="E39" s="110" t="str">
        <f>SUMIFS('Annual_Cost'!$S$2:$S$1405,'Annual_Cost'!$A$2:$A$1405,A39,'Annual_Cost'!$B$2:$B$1405,B39)</f>
      </c>
      <c r="F39" s="111" t="str">
        <f>SUMIFS('Annual_Cost'!$Y$2:$Y$1405,'Annual_Cost'!$A$2:$A$1405,A39,'Annual_Cost'!$B$2:$B$1405,B39)</f>
      </c>
      <c r="G39" s="112" t="str">
        <f>SUMIFS($E$2:E39,$A$2:A39,A39)</f>
      </c>
      <c r="H39" s="113" t="str">
        <f>SUMIFS($F$2:F39,$A$2:A39,A39)</f>
      </c>
      <c r="I39" s="114" t="n">
        <v>308542769.756622</v>
      </c>
      <c r="J39" s="115" t="str">
        <f>IF(I39=0,"",C39/I39)</f>
      </c>
      <c r="K39" s="116" t="str">
        <f>IF(I39=0,"",D39/I39)</f>
      </c>
      <c r="L39" s="117" t="str">
        <f>IF(I39=0,"",E39/I39)</f>
      </c>
      <c r="M39" s="118" t="str">
        <f>IF(I39=0,"",F39/I39)</f>
      </c>
    </row>
    <row r="40">
      <c r="A40" t="s">
        <v>231</v>
      </c>
      <c r="B40" s="107" t="n">
        <v>2037</v>
      </c>
      <c r="C40" s="108" t="str">
        <f>SUMIFS('Annual_Cost'!$Q$2:$Q$1405,'Annual_Cost'!$A$2:$A$1405,A40,'Annual_Cost'!$B$2:$B$1405,B40)</f>
      </c>
      <c r="D40" s="109" t="str">
        <f>SUMIFS('Annual_Cost'!$R$2:$R$1405,'Annual_Cost'!$A$2:$A$1405,A40,'Annual_Cost'!$B$2:$B$1405,B40)</f>
      </c>
      <c r="E40" s="110" t="str">
        <f>SUMIFS('Annual_Cost'!$S$2:$S$1405,'Annual_Cost'!$A$2:$A$1405,A40,'Annual_Cost'!$B$2:$B$1405,B40)</f>
      </c>
      <c r="F40" s="111" t="str">
        <f>SUMIFS('Annual_Cost'!$Y$2:$Y$1405,'Annual_Cost'!$A$2:$A$1405,A40,'Annual_Cost'!$B$2:$B$1405,B40)</f>
      </c>
      <c r="G40" s="112" t="str">
        <f>SUMIFS($E$2:E40,$A$2:A40,A40)</f>
      </c>
      <c r="H40" s="113" t="str">
        <f>SUMIFS($F$2:F40,$A$2:A40,A40)</f>
      </c>
      <c r="I40" s="114" t="n">
        <v>310068287.63643</v>
      </c>
      <c r="J40" s="115" t="str">
        <f>IF(I40=0,"",C40/I40)</f>
      </c>
      <c r="K40" s="116" t="str">
        <f>IF(I40=0,"",D40/I40)</f>
      </c>
      <c r="L40" s="117" t="str">
        <f>IF(I40=0,"",E40/I40)</f>
      </c>
      <c r="M40" s="118" t="str">
        <f>IF(I40=0,"",F40/I40)</f>
      </c>
    </row>
    <row r="41">
      <c r="A41" t="s">
        <v>231</v>
      </c>
      <c r="B41" s="107" t="n">
        <v>2038</v>
      </c>
      <c r="C41" s="108" t="str">
        <f>SUMIFS('Annual_Cost'!$Q$2:$Q$1405,'Annual_Cost'!$A$2:$A$1405,A41,'Annual_Cost'!$B$2:$B$1405,B41)</f>
      </c>
      <c r="D41" s="109" t="str">
        <f>SUMIFS('Annual_Cost'!$R$2:$R$1405,'Annual_Cost'!$A$2:$A$1405,A41,'Annual_Cost'!$B$2:$B$1405,B41)</f>
      </c>
      <c r="E41" s="110" t="str">
        <f>SUMIFS('Annual_Cost'!$S$2:$S$1405,'Annual_Cost'!$A$2:$A$1405,A41,'Annual_Cost'!$B$2:$B$1405,B41)</f>
      </c>
      <c r="F41" s="111" t="str">
        <f>SUMIFS('Annual_Cost'!$Y$2:$Y$1405,'Annual_Cost'!$A$2:$A$1405,A41,'Annual_Cost'!$B$2:$B$1405,B41)</f>
      </c>
      <c r="G41" s="112" t="str">
        <f>SUMIFS($E$2:E41,$A$2:A41,A41)</f>
      </c>
      <c r="H41" s="113" t="str">
        <f>SUMIFS($F$2:F41,$A$2:A41,A41)</f>
      </c>
      <c r="I41" s="114" t="n">
        <v>311532999.13163</v>
      </c>
      <c r="J41" s="115" t="str">
        <f>IF(I41=0,"",C41/I41)</f>
      </c>
      <c r="K41" s="116" t="str">
        <f>IF(I41=0,"",D41/I41)</f>
      </c>
      <c r="L41" s="117" t="str">
        <f>IF(I41=0,"",E41/I41)</f>
      </c>
      <c r="M41" s="118" t="str">
        <f>IF(I41=0,"",F41/I41)</f>
      </c>
    </row>
    <row r="42">
      <c r="A42" t="s">
        <v>231</v>
      </c>
      <c r="B42" s="107" t="n">
        <v>2039</v>
      </c>
      <c r="C42" s="108" t="str">
        <f>SUMIFS('Annual_Cost'!$Q$2:$Q$1405,'Annual_Cost'!$A$2:$A$1405,A42,'Annual_Cost'!$B$2:$B$1405,B42)</f>
      </c>
      <c r="D42" s="109" t="str">
        <f>SUMIFS('Annual_Cost'!$R$2:$R$1405,'Annual_Cost'!$A$2:$A$1405,A42,'Annual_Cost'!$B$2:$B$1405,B42)</f>
      </c>
      <c r="E42" s="110" t="str">
        <f>SUMIFS('Annual_Cost'!$S$2:$S$1405,'Annual_Cost'!$A$2:$A$1405,A42,'Annual_Cost'!$B$2:$B$1405,B42)</f>
      </c>
      <c r="F42" s="111" t="str">
        <f>SUMIFS('Annual_Cost'!$Y$2:$Y$1405,'Annual_Cost'!$A$2:$A$1405,A42,'Annual_Cost'!$B$2:$B$1405,B42)</f>
      </c>
      <c r="G42" s="112" t="str">
        <f>SUMIFS($E$2:E42,$A$2:A42,A42)</f>
      </c>
      <c r="H42" s="113" t="str">
        <f>SUMIFS($F$2:F42,$A$2:A42,A42)</f>
      </c>
      <c r="I42" s="114" t="n">
        <v>312936391.858479</v>
      </c>
      <c r="J42" s="115" t="str">
        <f>IF(I42=0,"",C42/I42)</f>
      </c>
      <c r="K42" s="116" t="str">
        <f>IF(I42=0,"",D42/I42)</f>
      </c>
      <c r="L42" s="117" t="str">
        <f>IF(I42=0,"",E42/I42)</f>
      </c>
      <c r="M42" s="118" t="str">
        <f>IF(I42=0,"",F42/I42)</f>
      </c>
    </row>
    <row r="43">
      <c r="A43" t="s">
        <v>231</v>
      </c>
      <c r="B43" s="107" t="n">
        <v>2040</v>
      </c>
      <c r="C43" s="108" t="str">
        <f>SUMIFS('Annual_Cost'!$Q$2:$Q$1405,'Annual_Cost'!$A$2:$A$1405,A43,'Annual_Cost'!$B$2:$B$1405,B43)</f>
      </c>
      <c r="D43" s="109" t="str">
        <f>SUMIFS('Annual_Cost'!$R$2:$R$1405,'Annual_Cost'!$A$2:$A$1405,A43,'Annual_Cost'!$B$2:$B$1405,B43)</f>
      </c>
      <c r="E43" s="110" t="str">
        <f>SUMIFS('Annual_Cost'!$S$2:$S$1405,'Annual_Cost'!$A$2:$A$1405,A43,'Annual_Cost'!$B$2:$B$1405,B43)</f>
      </c>
      <c r="F43" s="111" t="str">
        <f>SUMIFS('Annual_Cost'!$Y$2:$Y$1405,'Annual_Cost'!$A$2:$A$1405,A43,'Annual_Cost'!$B$2:$B$1405,B43)</f>
      </c>
      <c r="G43" s="112" t="str">
        <f>SUMIFS($E$2:E43,$A$2:A43,A43)</f>
      </c>
      <c r="H43" s="113" t="str">
        <f>SUMIFS($F$2:F43,$A$2:A43,A43)</f>
      </c>
      <c r="I43" s="114" t="n">
        <v>314265537.410829</v>
      </c>
      <c r="J43" s="115" t="str">
        <f>IF(I43=0,"",C43/I43)</f>
      </c>
      <c r="K43" s="116" t="str">
        <f>IF(I43=0,"",D43/I43)</f>
      </c>
      <c r="L43" s="117" t="str">
        <f>IF(I43=0,"",E43/I43)</f>
      </c>
      <c r="M43" s="118" t="str">
        <f>IF(I43=0,"",F43/I43)</f>
      </c>
    </row>
    <row r="44">
      <c r="A44" t="s">
        <v>231</v>
      </c>
      <c r="B44" s="107" t="n">
        <v>2041</v>
      </c>
      <c r="C44" s="108" t="str">
        <f>SUMIFS('Annual_Cost'!$Q$2:$Q$1405,'Annual_Cost'!$A$2:$A$1405,A44,'Annual_Cost'!$B$2:$B$1405,B44)</f>
      </c>
      <c r="D44" s="109" t="str">
        <f>SUMIFS('Annual_Cost'!$R$2:$R$1405,'Annual_Cost'!$A$2:$A$1405,A44,'Annual_Cost'!$B$2:$B$1405,B44)</f>
      </c>
      <c r="E44" s="110" t="str">
        <f>SUMIFS('Annual_Cost'!$S$2:$S$1405,'Annual_Cost'!$A$2:$A$1405,A44,'Annual_Cost'!$B$2:$B$1405,B44)</f>
      </c>
      <c r="F44" s="111" t="str">
        <f>SUMIFS('Annual_Cost'!$Y$2:$Y$1405,'Annual_Cost'!$A$2:$A$1405,A44,'Annual_Cost'!$B$2:$B$1405,B44)</f>
      </c>
      <c r="G44" s="112" t="str">
        <f>SUMIFS($E$2:E44,$A$2:A44,A44)</f>
      </c>
      <c r="H44" s="113" t="str">
        <f>SUMIFS($F$2:F44,$A$2:A44,A44)</f>
      </c>
      <c r="I44" s="114" t="n">
        <v>315525215.312548</v>
      </c>
      <c r="J44" s="115" t="str">
        <f>IF(I44=0,"",C44/I44)</f>
      </c>
      <c r="K44" s="116" t="str">
        <f>IF(I44=0,"",D44/I44)</f>
      </c>
      <c r="L44" s="117" t="str">
        <f>IF(I44=0,"",E44/I44)</f>
      </c>
      <c r="M44" s="118" t="str">
        <f>IF(I44=0,"",F44/I44)</f>
      </c>
    </row>
    <row r="45">
      <c r="A45" t="s">
        <v>231</v>
      </c>
      <c r="B45" s="107" t="n">
        <v>2042</v>
      </c>
      <c r="C45" s="108" t="str">
        <f>SUMIFS('Annual_Cost'!$Q$2:$Q$1405,'Annual_Cost'!$A$2:$A$1405,A45,'Annual_Cost'!$B$2:$B$1405,B45)</f>
      </c>
      <c r="D45" s="109" t="str">
        <f>SUMIFS('Annual_Cost'!$R$2:$R$1405,'Annual_Cost'!$A$2:$A$1405,A45,'Annual_Cost'!$B$2:$B$1405,B45)</f>
      </c>
      <c r="E45" s="110" t="str">
        <f>SUMIFS('Annual_Cost'!$S$2:$S$1405,'Annual_Cost'!$A$2:$A$1405,A45,'Annual_Cost'!$B$2:$B$1405,B45)</f>
      </c>
      <c r="F45" s="111" t="str">
        <f>SUMIFS('Annual_Cost'!$Y$2:$Y$1405,'Annual_Cost'!$A$2:$A$1405,A45,'Annual_Cost'!$B$2:$B$1405,B45)</f>
      </c>
      <c r="G45" s="112" t="str">
        <f>SUMIFS($E$2:E45,$A$2:A45,A45)</f>
      </c>
      <c r="H45" s="113" t="str">
        <f>SUMIFS($F$2:F45,$A$2:A45,A45)</f>
      </c>
      <c r="I45" s="114" t="n">
        <v>316707694.211882</v>
      </c>
      <c r="J45" s="115" t="str">
        <f>IF(I45=0,"",C45/I45)</f>
      </c>
      <c r="K45" s="116" t="str">
        <f>IF(I45=0,"",D45/I45)</f>
      </c>
      <c r="L45" s="117" t="str">
        <f>IF(I45=0,"",E45/I45)</f>
      </c>
      <c r="M45" s="118" t="str">
        <f>IF(I45=0,"",F45/I45)</f>
      </c>
    </row>
    <row r="46">
      <c r="A46" t="s">
        <v>231</v>
      </c>
      <c r="B46" s="107" t="n">
        <v>2043</v>
      </c>
      <c r="C46" s="108" t="str">
        <f>SUMIFS('Annual_Cost'!$Q$2:$Q$1405,'Annual_Cost'!$A$2:$A$1405,A46,'Annual_Cost'!$B$2:$B$1405,B46)</f>
      </c>
      <c r="D46" s="109" t="str">
        <f>SUMIFS('Annual_Cost'!$R$2:$R$1405,'Annual_Cost'!$A$2:$A$1405,A46,'Annual_Cost'!$B$2:$B$1405,B46)</f>
      </c>
      <c r="E46" s="110" t="str">
        <f>SUMIFS('Annual_Cost'!$S$2:$S$1405,'Annual_Cost'!$A$2:$A$1405,A46,'Annual_Cost'!$B$2:$B$1405,B46)</f>
      </c>
      <c r="F46" s="111" t="str">
        <f>SUMIFS('Annual_Cost'!$Y$2:$Y$1405,'Annual_Cost'!$A$2:$A$1405,A46,'Annual_Cost'!$B$2:$B$1405,B46)</f>
      </c>
      <c r="G46" s="112" t="str">
        <f>SUMIFS($E$2:E46,$A$2:A46,A46)</f>
      </c>
      <c r="H46" s="113" t="str">
        <f>SUMIFS($F$2:F46,$A$2:A46,A46)</f>
      </c>
      <c r="I46" s="114" t="n">
        <v>317814114.067152</v>
      </c>
      <c r="J46" s="115" t="str">
        <f>IF(I46=0,"",C46/I46)</f>
      </c>
      <c r="K46" s="116" t="str">
        <f>IF(I46=0,"",D46/I46)</f>
      </c>
      <c r="L46" s="117" t="str">
        <f>IF(I46=0,"",E46/I46)</f>
      </c>
      <c r="M46" s="118" t="str">
        <f>IF(I46=0,"",F46/I46)</f>
      </c>
    </row>
    <row r="47">
      <c r="A47" t="s">
        <v>231</v>
      </c>
      <c r="B47" s="107" t="n">
        <v>2044</v>
      </c>
      <c r="C47" s="108" t="str">
        <f>SUMIFS('Annual_Cost'!$Q$2:$Q$1405,'Annual_Cost'!$A$2:$A$1405,A47,'Annual_Cost'!$B$2:$B$1405,B47)</f>
      </c>
      <c r="D47" s="109" t="str">
        <f>SUMIFS('Annual_Cost'!$R$2:$R$1405,'Annual_Cost'!$A$2:$A$1405,A47,'Annual_Cost'!$B$2:$B$1405,B47)</f>
      </c>
      <c r="E47" s="110" t="str">
        <f>SUMIFS('Annual_Cost'!$S$2:$S$1405,'Annual_Cost'!$A$2:$A$1405,A47,'Annual_Cost'!$B$2:$B$1405,B47)</f>
      </c>
      <c r="F47" s="111" t="str">
        <f>SUMIFS('Annual_Cost'!$Y$2:$Y$1405,'Annual_Cost'!$A$2:$A$1405,A47,'Annual_Cost'!$B$2:$B$1405,B47)</f>
      </c>
      <c r="G47" s="112" t="str">
        <f>SUMIFS($E$2:E47,$A$2:A47,A47)</f>
      </c>
      <c r="H47" s="113" t="str">
        <f>SUMIFS($F$2:F47,$A$2:A47,A47)</f>
      </c>
      <c r="I47" s="114" t="n">
        <v>318840890.732156</v>
      </c>
      <c r="J47" s="115" t="str">
        <f>IF(I47=0,"",C47/I47)</f>
      </c>
      <c r="K47" s="116" t="str">
        <f>IF(I47=0,"",D47/I47)</f>
      </c>
      <c r="L47" s="117" t="str">
        <f>IF(I47=0,"",E47/I47)</f>
      </c>
      <c r="M47" s="118" t="str">
        <f>IF(I47=0,"",F47/I47)</f>
      </c>
    </row>
    <row r="48">
      <c r="A48" t="s">
        <v>231</v>
      </c>
      <c r="B48" s="107" t="n">
        <v>2045</v>
      </c>
      <c r="C48" s="108" t="str">
        <f>SUMIFS('Annual_Cost'!$Q$2:$Q$1405,'Annual_Cost'!$A$2:$A$1405,A48,'Annual_Cost'!$B$2:$B$1405,B48)</f>
      </c>
      <c r="D48" s="109" t="str">
        <f>SUMIFS('Annual_Cost'!$R$2:$R$1405,'Annual_Cost'!$A$2:$A$1405,A48,'Annual_Cost'!$B$2:$B$1405,B48)</f>
      </c>
      <c r="E48" s="110" t="str">
        <f>SUMIFS('Annual_Cost'!$S$2:$S$1405,'Annual_Cost'!$A$2:$A$1405,A48,'Annual_Cost'!$B$2:$B$1405,B48)</f>
      </c>
      <c r="F48" s="111" t="str">
        <f>SUMIFS('Annual_Cost'!$Y$2:$Y$1405,'Annual_Cost'!$A$2:$A$1405,A48,'Annual_Cost'!$B$2:$B$1405,B48)</f>
      </c>
      <c r="G48" s="112" t="str">
        <f>SUMIFS($E$2:E48,$A$2:A48,A48)</f>
      </c>
      <c r="H48" s="113" t="str">
        <f>SUMIFS($F$2:F48,$A$2:A48,A48)</f>
      </c>
      <c r="I48" s="114" t="n">
        <v>319784682.33108</v>
      </c>
      <c r="J48" s="115" t="str">
        <f>IF(I48=0,"",C48/I48)</f>
      </c>
      <c r="K48" s="116" t="str">
        <f>IF(I48=0,"",D48/I48)</f>
      </c>
      <c r="L48" s="117" t="str">
        <f>IF(I48=0,"",E48/I48)</f>
      </c>
      <c r="M48" s="118" t="str">
        <f>IF(I48=0,"",F48/I48)</f>
      </c>
    </row>
    <row r="49">
      <c r="A49" t="s">
        <v>231</v>
      </c>
      <c r="B49" s="107" t="n">
        <v>2046</v>
      </c>
      <c r="C49" s="108" t="str">
        <f>SUMIFS('Annual_Cost'!$Q$2:$Q$1405,'Annual_Cost'!$A$2:$A$1405,A49,'Annual_Cost'!$B$2:$B$1405,B49)</f>
      </c>
      <c r="D49" s="109" t="str">
        <f>SUMIFS('Annual_Cost'!$R$2:$R$1405,'Annual_Cost'!$A$2:$A$1405,A49,'Annual_Cost'!$B$2:$B$1405,B49)</f>
      </c>
      <c r="E49" s="110" t="str">
        <f>SUMIFS('Annual_Cost'!$S$2:$S$1405,'Annual_Cost'!$A$2:$A$1405,A49,'Annual_Cost'!$B$2:$B$1405,B49)</f>
      </c>
      <c r="F49" s="111" t="str">
        <f>SUMIFS('Annual_Cost'!$Y$2:$Y$1405,'Annual_Cost'!$A$2:$A$1405,A49,'Annual_Cost'!$B$2:$B$1405,B49)</f>
      </c>
      <c r="G49" s="112" t="str">
        <f>SUMIFS($E$2:E49,$A$2:A49,A49)</f>
      </c>
      <c r="H49" s="113" t="str">
        <f>SUMIFS($F$2:F49,$A$2:A49,A49)</f>
      </c>
      <c r="I49" s="114" t="n">
        <v>320645615.981408</v>
      </c>
      <c r="J49" s="115" t="str">
        <f>IF(I49=0,"",C49/I49)</f>
      </c>
      <c r="K49" s="116" t="str">
        <f>IF(I49=0,"",D49/I49)</f>
      </c>
      <c r="L49" s="117" t="str">
        <f>IF(I49=0,"",E49/I49)</f>
      </c>
      <c r="M49" s="118" t="str">
        <f>IF(I49=0,"",F49/I49)</f>
      </c>
    </row>
    <row r="50">
      <c r="A50" t="s">
        <v>231</v>
      </c>
      <c r="B50" s="107" t="n">
        <v>2047</v>
      </c>
      <c r="C50" s="108" t="str">
        <f>SUMIFS('Annual_Cost'!$Q$2:$Q$1405,'Annual_Cost'!$A$2:$A$1405,A50,'Annual_Cost'!$B$2:$B$1405,B50)</f>
      </c>
      <c r="D50" s="109" t="str">
        <f>SUMIFS('Annual_Cost'!$R$2:$R$1405,'Annual_Cost'!$A$2:$A$1405,A50,'Annual_Cost'!$B$2:$B$1405,B50)</f>
      </c>
      <c r="E50" s="110" t="str">
        <f>SUMIFS('Annual_Cost'!$S$2:$S$1405,'Annual_Cost'!$A$2:$A$1405,A50,'Annual_Cost'!$B$2:$B$1405,B50)</f>
      </c>
      <c r="F50" s="111" t="str">
        <f>SUMIFS('Annual_Cost'!$Y$2:$Y$1405,'Annual_Cost'!$A$2:$A$1405,A50,'Annual_Cost'!$B$2:$B$1405,B50)</f>
      </c>
      <c r="G50" s="112" t="str">
        <f>SUMIFS($E$2:E50,$A$2:A50,A50)</f>
      </c>
      <c r="H50" s="113" t="str">
        <f>SUMIFS($F$2:F50,$A$2:A50,A50)</f>
      </c>
      <c r="I50" s="114" t="n">
        <v>321429520.522875</v>
      </c>
      <c r="J50" s="115" t="str">
        <f>IF(I50=0,"",C50/I50)</f>
      </c>
      <c r="K50" s="116" t="str">
        <f>IF(I50=0,"",D50/I50)</f>
      </c>
      <c r="L50" s="117" t="str">
        <f>IF(I50=0,"",E50/I50)</f>
      </c>
      <c r="M50" s="118" t="str">
        <f>IF(I50=0,"",F50/I50)</f>
      </c>
    </row>
    <row r="51">
      <c r="A51" t="s">
        <v>231</v>
      </c>
      <c r="B51" s="107" t="n">
        <v>2048</v>
      </c>
      <c r="C51" s="108" t="str">
        <f>SUMIFS('Annual_Cost'!$Q$2:$Q$1405,'Annual_Cost'!$A$2:$A$1405,A51,'Annual_Cost'!$B$2:$B$1405,B51)</f>
      </c>
      <c r="D51" s="109" t="str">
        <f>SUMIFS('Annual_Cost'!$R$2:$R$1405,'Annual_Cost'!$A$2:$A$1405,A51,'Annual_Cost'!$B$2:$B$1405,B51)</f>
      </c>
      <c r="E51" s="110" t="str">
        <f>SUMIFS('Annual_Cost'!$S$2:$S$1405,'Annual_Cost'!$A$2:$A$1405,A51,'Annual_Cost'!$B$2:$B$1405,B51)</f>
      </c>
      <c r="F51" s="111" t="str">
        <f>SUMIFS('Annual_Cost'!$Y$2:$Y$1405,'Annual_Cost'!$A$2:$A$1405,A51,'Annual_Cost'!$B$2:$B$1405,B51)</f>
      </c>
      <c r="G51" s="112" t="str">
        <f>SUMIFS($E$2:E51,$A$2:A51,A51)</f>
      </c>
      <c r="H51" s="113" t="str">
        <f>SUMIFS($F$2:F51,$A$2:A51,A51)</f>
      </c>
      <c r="I51" s="114" t="n">
        <v>322136832.260161</v>
      </c>
      <c r="J51" s="115" t="str">
        <f>IF(I51=0,"",C51/I51)</f>
      </c>
      <c r="K51" s="116" t="str">
        <f>IF(I51=0,"",D51/I51)</f>
      </c>
      <c r="L51" s="117" t="str">
        <f>IF(I51=0,"",E51/I51)</f>
      </c>
      <c r="M51" s="118" t="str">
        <f>IF(I51=0,"",F51/I51)</f>
      </c>
    </row>
    <row r="52">
      <c r="A52" t="s">
        <v>231</v>
      </c>
      <c r="B52" s="107" t="n">
        <v>2049</v>
      </c>
      <c r="C52" s="108" t="str">
        <f>SUMIFS('Annual_Cost'!$Q$2:$Q$1405,'Annual_Cost'!$A$2:$A$1405,A52,'Annual_Cost'!$B$2:$B$1405,B52)</f>
      </c>
      <c r="D52" s="109" t="str">
        <f>SUMIFS('Annual_Cost'!$R$2:$R$1405,'Annual_Cost'!$A$2:$A$1405,A52,'Annual_Cost'!$B$2:$B$1405,B52)</f>
      </c>
      <c r="E52" s="110" t="str">
        <f>SUMIFS('Annual_Cost'!$S$2:$S$1405,'Annual_Cost'!$A$2:$A$1405,A52,'Annual_Cost'!$B$2:$B$1405,B52)</f>
      </c>
      <c r="F52" s="111" t="str">
        <f>SUMIFS('Annual_Cost'!$Y$2:$Y$1405,'Annual_Cost'!$A$2:$A$1405,A52,'Annual_Cost'!$B$2:$B$1405,B52)</f>
      </c>
      <c r="G52" s="112" t="str">
        <f>SUMIFS($E$2:E52,$A$2:A52,A52)</f>
      </c>
      <c r="H52" s="113" t="str">
        <f>SUMIFS($F$2:F52,$A$2:A52,A52)</f>
      </c>
      <c r="I52" s="114" t="n">
        <v>322765819.752681</v>
      </c>
      <c r="J52" s="115" t="str">
        <f>IF(I52=0,"",C52/I52)</f>
      </c>
      <c r="K52" s="116" t="str">
        <f>IF(I52=0,"",D52/I52)</f>
      </c>
      <c r="L52" s="117" t="str">
        <f>IF(I52=0,"",E52/I52)</f>
      </c>
      <c r="M52" s="118" t="str">
        <f>IF(I52=0,"",F52/I52)</f>
      </c>
    </row>
    <row r="53">
      <c r="A53" t="s">
        <v>231</v>
      </c>
      <c r="B53" s="107" t="n">
        <v>2050</v>
      </c>
      <c r="C53" s="108" t="str">
        <f>SUMIFS('Annual_Cost'!$Q$2:$Q$1405,'Annual_Cost'!$A$2:$A$1405,A53,'Annual_Cost'!$B$2:$B$1405,B53)</f>
      </c>
      <c r="D53" s="109" t="str">
        <f>SUMIFS('Annual_Cost'!$R$2:$R$1405,'Annual_Cost'!$A$2:$A$1405,A53,'Annual_Cost'!$B$2:$B$1405,B53)</f>
      </c>
      <c r="E53" s="110" t="str">
        <f>SUMIFS('Annual_Cost'!$S$2:$S$1405,'Annual_Cost'!$A$2:$A$1405,A53,'Annual_Cost'!$B$2:$B$1405,B53)</f>
      </c>
      <c r="F53" s="111" t="str">
        <f>SUMIFS('Annual_Cost'!$Y$2:$Y$1405,'Annual_Cost'!$A$2:$A$1405,A53,'Annual_Cost'!$B$2:$B$1405,B53)</f>
      </c>
      <c r="G53" s="112" t="str">
        <f>SUMIFS($E$2:E53,$A$2:A53,A53)</f>
      </c>
      <c r="H53" s="113" t="str">
        <f>SUMIFS($F$2:F53,$A$2:A53,A53)</f>
      </c>
      <c r="I53" s="114" t="n">
        <v>323312042.563285</v>
      </c>
      <c r="J53" s="115" t="str">
        <f>IF(I53=0,"",C53/I53)</f>
      </c>
      <c r="K53" s="116" t="str">
        <f>IF(I53=0,"",D53/I53)</f>
      </c>
      <c r="L53" s="117" t="str">
        <f>IF(I53=0,"",E53/I53)</f>
      </c>
      <c r="M53" s="118" t="str">
        <f>IF(I53=0,"",F53/I53)</f>
      </c>
    </row>
    <row r="54">
      <c r="A54" t="s">
        <v>245</v>
      </c>
      <c r="B54" s="107" t="n">
        <v>2025</v>
      </c>
      <c r="C54" s="108" t="str">
        <f>SUMIFS('Annual_Cost'!$Q$2:$Q$1405,'Annual_Cost'!$A$2:$A$1405,A54,'Annual_Cost'!$B$2:$B$1405,B54)</f>
      </c>
      <c r="D54" s="109" t="str">
        <f>SUMIFS('Annual_Cost'!$R$2:$R$1405,'Annual_Cost'!$A$2:$A$1405,A54,'Annual_Cost'!$B$2:$B$1405,B54)</f>
      </c>
      <c r="E54" s="110" t="str">
        <f>SUMIFS('Annual_Cost'!$S$2:$S$1405,'Annual_Cost'!$A$2:$A$1405,A54,'Annual_Cost'!$B$2:$B$1405,B54)</f>
      </c>
      <c r="F54" s="111" t="str">
        <f>SUMIFS('Annual_Cost'!$Y$2:$Y$1405,'Annual_Cost'!$A$2:$A$1405,A54,'Annual_Cost'!$B$2:$B$1405,B54)</f>
      </c>
      <c r="G54" s="112" t="str">
        <f>SUMIFS($E$2:E54,$A$2:A54,A54)</f>
      </c>
      <c r="H54" s="113" t="str">
        <f>SUMIFS($F$2:F54,$A$2:A54,A54)</f>
      </c>
      <c r="I54" s="114" t="n">
        <v>288391907.644456</v>
      </c>
      <c r="J54" s="115" t="str">
        <f>IF(I54=0,"",C54/I54)</f>
      </c>
      <c r="K54" s="116" t="str">
        <f>IF(I54=0,"",D54/I54)</f>
      </c>
      <c r="L54" s="117" t="str">
        <f>IF(I54=0,"",E54/I54)</f>
      </c>
      <c r="M54" s="118" t="str">
        <f>IF(I54=0,"",F54/I54)</f>
      </c>
    </row>
    <row r="55">
      <c r="A55" t="s">
        <v>245</v>
      </c>
      <c r="B55" s="107" t="n">
        <v>2026</v>
      </c>
      <c r="C55" s="108" t="str">
        <f>SUMIFS('Annual_Cost'!$Q$2:$Q$1405,'Annual_Cost'!$A$2:$A$1405,A55,'Annual_Cost'!$B$2:$B$1405,B55)</f>
      </c>
      <c r="D55" s="109" t="str">
        <f>SUMIFS('Annual_Cost'!$R$2:$R$1405,'Annual_Cost'!$A$2:$A$1405,A55,'Annual_Cost'!$B$2:$B$1405,B55)</f>
      </c>
      <c r="E55" s="110" t="str">
        <f>SUMIFS('Annual_Cost'!$S$2:$S$1405,'Annual_Cost'!$A$2:$A$1405,A55,'Annual_Cost'!$B$2:$B$1405,B55)</f>
      </c>
      <c r="F55" s="111" t="str">
        <f>SUMIFS('Annual_Cost'!$Y$2:$Y$1405,'Annual_Cost'!$A$2:$A$1405,A55,'Annual_Cost'!$B$2:$B$1405,B55)</f>
      </c>
      <c r="G55" s="112" t="str">
        <f>SUMIFS($E$2:E55,$A$2:A55,A55)</f>
      </c>
      <c r="H55" s="113" t="str">
        <f>SUMIFS($F$2:F55,$A$2:A55,A55)</f>
      </c>
      <c r="I55" s="114" t="n">
        <v>290472130.233437</v>
      </c>
      <c r="J55" s="115" t="str">
        <f>IF(I55=0,"",C55/I55)</f>
      </c>
      <c r="K55" s="116" t="str">
        <f>IF(I55=0,"",D55/I55)</f>
      </c>
      <c r="L55" s="117" t="str">
        <f>IF(I55=0,"",E55/I55)</f>
      </c>
      <c r="M55" s="118" t="str">
        <f>IF(I55=0,"",F55/I55)</f>
      </c>
    </row>
    <row r="56">
      <c r="A56" t="s">
        <v>245</v>
      </c>
      <c r="B56" s="107" t="n">
        <v>2027</v>
      </c>
      <c r="C56" s="108" t="str">
        <f>SUMIFS('Annual_Cost'!$Q$2:$Q$1405,'Annual_Cost'!$A$2:$A$1405,A56,'Annual_Cost'!$B$2:$B$1405,B56)</f>
      </c>
      <c r="D56" s="109" t="str">
        <f>SUMIFS('Annual_Cost'!$R$2:$R$1405,'Annual_Cost'!$A$2:$A$1405,A56,'Annual_Cost'!$B$2:$B$1405,B56)</f>
      </c>
      <c r="E56" s="110" t="str">
        <f>SUMIFS('Annual_Cost'!$S$2:$S$1405,'Annual_Cost'!$A$2:$A$1405,A56,'Annual_Cost'!$B$2:$B$1405,B56)</f>
      </c>
      <c r="F56" s="111" t="str">
        <f>SUMIFS('Annual_Cost'!$Y$2:$Y$1405,'Annual_Cost'!$A$2:$A$1405,A56,'Annual_Cost'!$B$2:$B$1405,B56)</f>
      </c>
      <c r="G56" s="112" t="str">
        <f>SUMIFS($E$2:E56,$A$2:A56,A56)</f>
      </c>
      <c r="H56" s="113" t="str">
        <f>SUMIFS($F$2:F56,$A$2:A56,A56)</f>
      </c>
      <c r="I56" s="114" t="n">
        <v>292505080.826208</v>
      </c>
      <c r="J56" s="115" t="str">
        <f>IF(I56=0,"",C56/I56)</f>
      </c>
      <c r="K56" s="116" t="str">
        <f>IF(I56=0,"",D56/I56)</f>
      </c>
      <c r="L56" s="117" t="str">
        <f>IF(I56=0,"",E56/I56)</f>
      </c>
      <c r="M56" s="118" t="str">
        <f>IF(I56=0,"",F56/I56)</f>
      </c>
    </row>
    <row r="57">
      <c r="A57" t="s">
        <v>245</v>
      </c>
      <c r="B57" s="107" t="n">
        <v>2028</v>
      </c>
      <c r="C57" s="108" t="str">
        <f>SUMIFS('Annual_Cost'!$Q$2:$Q$1405,'Annual_Cost'!$A$2:$A$1405,A57,'Annual_Cost'!$B$2:$B$1405,B57)</f>
      </c>
      <c r="D57" s="109" t="str">
        <f>SUMIFS('Annual_Cost'!$R$2:$R$1405,'Annual_Cost'!$A$2:$A$1405,A57,'Annual_Cost'!$B$2:$B$1405,B57)</f>
      </c>
      <c r="E57" s="110" t="str">
        <f>SUMIFS('Annual_Cost'!$S$2:$S$1405,'Annual_Cost'!$A$2:$A$1405,A57,'Annual_Cost'!$B$2:$B$1405,B57)</f>
      </c>
      <c r="F57" s="111" t="str">
        <f>SUMIFS('Annual_Cost'!$Y$2:$Y$1405,'Annual_Cost'!$A$2:$A$1405,A57,'Annual_Cost'!$B$2:$B$1405,B57)</f>
      </c>
      <c r="G57" s="112" t="str">
        <f>SUMIFS($E$2:E57,$A$2:A57,A57)</f>
      </c>
      <c r="H57" s="113" t="str">
        <f>SUMIFS($F$2:F57,$A$2:A57,A57)</f>
      </c>
      <c r="I57" s="114" t="n">
        <v>294484707.921554</v>
      </c>
      <c r="J57" s="115" t="str">
        <f>IF(I57=0,"",C57/I57)</f>
      </c>
      <c r="K57" s="116" t="str">
        <f>IF(I57=0,"",D57/I57)</f>
      </c>
      <c r="L57" s="117" t="str">
        <f>IF(I57=0,"",E57/I57)</f>
      </c>
      <c r="M57" s="118" t="str">
        <f>IF(I57=0,"",F57/I57)</f>
      </c>
    </row>
    <row r="58">
      <c r="A58" t="s">
        <v>245</v>
      </c>
      <c r="B58" s="107" t="n">
        <v>2029</v>
      </c>
      <c r="C58" s="108" t="str">
        <f>SUMIFS('Annual_Cost'!$Q$2:$Q$1405,'Annual_Cost'!$A$2:$A$1405,A58,'Annual_Cost'!$B$2:$B$1405,B58)</f>
      </c>
      <c r="D58" s="109" t="str">
        <f>SUMIFS('Annual_Cost'!$R$2:$R$1405,'Annual_Cost'!$A$2:$A$1405,A58,'Annual_Cost'!$B$2:$B$1405,B58)</f>
      </c>
      <c r="E58" s="110" t="str">
        <f>SUMIFS('Annual_Cost'!$S$2:$S$1405,'Annual_Cost'!$A$2:$A$1405,A58,'Annual_Cost'!$B$2:$B$1405,B58)</f>
      </c>
      <c r="F58" s="111" t="str">
        <f>SUMIFS('Annual_Cost'!$Y$2:$Y$1405,'Annual_Cost'!$A$2:$A$1405,A58,'Annual_Cost'!$B$2:$B$1405,B58)</f>
      </c>
      <c r="G58" s="112" t="str">
        <f>SUMIFS($E$2:E58,$A$2:A58,A58)</f>
      </c>
      <c r="H58" s="113" t="str">
        <f>SUMIFS($F$2:F58,$A$2:A58,A58)</f>
      </c>
      <c r="I58" s="114" t="n">
        <v>296414030.31143</v>
      </c>
      <c r="J58" s="115" t="str">
        <f>IF(I58=0,"",C58/I58)</f>
      </c>
      <c r="K58" s="116" t="str">
        <f>IF(I58=0,"",D58/I58)</f>
      </c>
      <c r="L58" s="117" t="str">
        <f>IF(I58=0,"",E58/I58)</f>
      </c>
      <c r="M58" s="118" t="str">
        <f>IF(I58=0,"",F58/I58)</f>
      </c>
    </row>
    <row r="59">
      <c r="A59" t="s">
        <v>245</v>
      </c>
      <c r="B59" s="107" t="n">
        <v>2030</v>
      </c>
      <c r="C59" s="108" t="str">
        <f>SUMIFS('Annual_Cost'!$Q$2:$Q$1405,'Annual_Cost'!$A$2:$A$1405,A59,'Annual_Cost'!$B$2:$B$1405,B59)</f>
      </c>
      <c r="D59" s="109" t="str">
        <f>SUMIFS('Annual_Cost'!$R$2:$R$1405,'Annual_Cost'!$A$2:$A$1405,A59,'Annual_Cost'!$B$2:$B$1405,B59)</f>
      </c>
      <c r="E59" s="110" t="str">
        <f>SUMIFS('Annual_Cost'!$S$2:$S$1405,'Annual_Cost'!$A$2:$A$1405,A59,'Annual_Cost'!$B$2:$B$1405,B59)</f>
      </c>
      <c r="F59" s="111" t="str">
        <f>SUMIFS('Annual_Cost'!$Y$2:$Y$1405,'Annual_Cost'!$A$2:$A$1405,A59,'Annual_Cost'!$B$2:$B$1405,B59)</f>
      </c>
      <c r="G59" s="112" t="str">
        <f>SUMIFS($E$2:E59,$A$2:A59,A59)</f>
      </c>
      <c r="H59" s="113" t="str">
        <f>SUMIFS($F$2:F59,$A$2:A59,A59)</f>
      </c>
      <c r="I59" s="114" t="n">
        <v>298289404.664994</v>
      </c>
      <c r="J59" s="115" t="str">
        <f>IF(I59=0,"",C59/I59)</f>
      </c>
      <c r="K59" s="116" t="str">
        <f>IF(I59=0,"",D59/I59)</f>
      </c>
      <c r="L59" s="117" t="str">
        <f>IF(I59=0,"",E59/I59)</f>
      </c>
      <c r="M59" s="118" t="str">
        <f>IF(I59=0,"",F59/I59)</f>
      </c>
    </row>
    <row r="60">
      <c r="A60" t="s">
        <v>245</v>
      </c>
      <c r="B60" s="107" t="n">
        <v>2031</v>
      </c>
      <c r="C60" s="108" t="str">
        <f>SUMIFS('Annual_Cost'!$Q$2:$Q$1405,'Annual_Cost'!$A$2:$A$1405,A60,'Annual_Cost'!$B$2:$B$1405,B60)</f>
      </c>
      <c r="D60" s="109" t="str">
        <f>SUMIFS('Annual_Cost'!$R$2:$R$1405,'Annual_Cost'!$A$2:$A$1405,A60,'Annual_Cost'!$B$2:$B$1405,B60)</f>
      </c>
      <c r="E60" s="110" t="str">
        <f>SUMIFS('Annual_Cost'!$S$2:$S$1405,'Annual_Cost'!$A$2:$A$1405,A60,'Annual_Cost'!$B$2:$B$1405,B60)</f>
      </c>
      <c r="F60" s="111" t="str">
        <f>SUMIFS('Annual_Cost'!$Y$2:$Y$1405,'Annual_Cost'!$A$2:$A$1405,A60,'Annual_Cost'!$B$2:$B$1405,B60)</f>
      </c>
      <c r="G60" s="112" t="str">
        <f>SUMIFS($E$2:E60,$A$2:A60,A60)</f>
      </c>
      <c r="H60" s="113" t="str">
        <f>SUMIFS($F$2:F60,$A$2:A60,A60)</f>
      </c>
      <c r="I60" s="114" t="n">
        <v>300119636.925519</v>
      </c>
      <c r="J60" s="115" t="str">
        <f>IF(I60=0,"",C60/I60)</f>
      </c>
      <c r="K60" s="116" t="str">
        <f>IF(I60=0,"",D60/I60)</f>
      </c>
      <c r="L60" s="117" t="str">
        <f>IF(I60=0,"",E60/I60)</f>
      </c>
      <c r="M60" s="118" t="str">
        <f>IF(I60=0,"",F60/I60)</f>
      </c>
    </row>
    <row r="61">
      <c r="A61" t="s">
        <v>245</v>
      </c>
      <c r="B61" s="107" t="n">
        <v>2032</v>
      </c>
      <c r="C61" s="108" t="str">
        <f>SUMIFS('Annual_Cost'!$Q$2:$Q$1405,'Annual_Cost'!$A$2:$A$1405,A61,'Annual_Cost'!$B$2:$B$1405,B61)</f>
      </c>
      <c r="D61" s="109" t="str">
        <f>SUMIFS('Annual_Cost'!$R$2:$R$1405,'Annual_Cost'!$A$2:$A$1405,A61,'Annual_Cost'!$B$2:$B$1405,B61)</f>
      </c>
      <c r="E61" s="110" t="str">
        <f>SUMIFS('Annual_Cost'!$S$2:$S$1405,'Annual_Cost'!$A$2:$A$1405,A61,'Annual_Cost'!$B$2:$B$1405,B61)</f>
      </c>
      <c r="F61" s="111" t="str">
        <f>SUMIFS('Annual_Cost'!$Y$2:$Y$1405,'Annual_Cost'!$A$2:$A$1405,A61,'Annual_Cost'!$B$2:$B$1405,B61)</f>
      </c>
      <c r="G61" s="112" t="str">
        <f>SUMIFS($E$2:E61,$A$2:A61,A61)</f>
      </c>
      <c r="H61" s="113" t="str">
        <f>SUMIFS($F$2:F61,$A$2:A61,A61)</f>
      </c>
      <c r="I61" s="114" t="n">
        <v>301904628.083541</v>
      </c>
      <c r="J61" s="115" t="str">
        <f>IF(I61=0,"",C61/I61)</f>
      </c>
      <c r="K61" s="116" t="str">
        <f>IF(I61=0,"",D61/I61)</f>
      </c>
      <c r="L61" s="117" t="str">
        <f>IF(I61=0,"",E61/I61)</f>
      </c>
      <c r="M61" s="118" t="str">
        <f>IF(I61=0,"",F61/I61)</f>
      </c>
    </row>
    <row r="62">
      <c r="A62" t="s">
        <v>245</v>
      </c>
      <c r="B62" s="107" t="n">
        <v>2033</v>
      </c>
      <c r="C62" s="108" t="str">
        <f>SUMIFS('Annual_Cost'!$Q$2:$Q$1405,'Annual_Cost'!$A$2:$A$1405,A62,'Annual_Cost'!$B$2:$B$1405,B62)</f>
      </c>
      <c r="D62" s="109" t="str">
        <f>SUMIFS('Annual_Cost'!$R$2:$R$1405,'Annual_Cost'!$A$2:$A$1405,A62,'Annual_Cost'!$B$2:$B$1405,B62)</f>
      </c>
      <c r="E62" s="110" t="str">
        <f>SUMIFS('Annual_Cost'!$S$2:$S$1405,'Annual_Cost'!$A$2:$A$1405,A62,'Annual_Cost'!$B$2:$B$1405,B62)</f>
      </c>
      <c r="F62" s="111" t="str">
        <f>SUMIFS('Annual_Cost'!$Y$2:$Y$1405,'Annual_Cost'!$A$2:$A$1405,A62,'Annual_Cost'!$B$2:$B$1405,B62)</f>
      </c>
      <c r="G62" s="112" t="str">
        <f>SUMIFS($E$2:E62,$A$2:A62,A62)</f>
      </c>
      <c r="H62" s="113" t="str">
        <f>SUMIFS($F$2:F62,$A$2:A62,A62)</f>
      </c>
      <c r="I62" s="114" t="n">
        <v>303644277.16916</v>
      </c>
      <c r="J62" s="115" t="str">
        <f>IF(I62=0,"",C62/I62)</f>
      </c>
      <c r="K62" s="116" t="str">
        <f>IF(I62=0,"",D62/I62)</f>
      </c>
      <c r="L62" s="117" t="str">
        <f>IF(I62=0,"",E62/I62)</f>
      </c>
      <c r="M62" s="118" t="str">
        <f>IF(I62=0,"",F62/I62)</f>
      </c>
    </row>
    <row r="63">
      <c r="A63" t="s">
        <v>245</v>
      </c>
      <c r="B63" s="107" t="n">
        <v>2034</v>
      </c>
      <c r="C63" s="108" t="str">
        <f>SUMIFS('Annual_Cost'!$Q$2:$Q$1405,'Annual_Cost'!$A$2:$A$1405,A63,'Annual_Cost'!$B$2:$B$1405,B63)</f>
      </c>
      <c r="D63" s="109" t="str">
        <f>SUMIFS('Annual_Cost'!$R$2:$R$1405,'Annual_Cost'!$A$2:$A$1405,A63,'Annual_Cost'!$B$2:$B$1405,B63)</f>
      </c>
      <c r="E63" s="110" t="str">
        <f>SUMIFS('Annual_Cost'!$S$2:$S$1405,'Annual_Cost'!$A$2:$A$1405,A63,'Annual_Cost'!$B$2:$B$1405,B63)</f>
      </c>
      <c r="F63" s="111" t="str">
        <f>SUMIFS('Annual_Cost'!$Y$2:$Y$1405,'Annual_Cost'!$A$2:$A$1405,A63,'Annual_Cost'!$B$2:$B$1405,B63)</f>
      </c>
      <c r="G63" s="112" t="str">
        <f>SUMIFS($E$2:E63,$A$2:A63,A63)</f>
      </c>
      <c r="H63" s="113" t="str">
        <f>SUMIFS($F$2:F63,$A$2:A63,A63)</f>
      </c>
      <c r="I63" s="114" t="n">
        <v>305332541.184984</v>
      </c>
      <c r="J63" s="115" t="str">
        <f>IF(I63=0,"",C63/I63)</f>
      </c>
      <c r="K63" s="116" t="str">
        <f>IF(I63=0,"",D63/I63)</f>
      </c>
      <c r="L63" s="117" t="str">
        <f>IF(I63=0,"",E63/I63)</f>
      </c>
      <c r="M63" s="118" t="str">
        <f>IF(I63=0,"",F63/I63)</f>
      </c>
    </row>
    <row r="64">
      <c r="A64" t="s">
        <v>245</v>
      </c>
      <c r="B64" s="107" t="n">
        <v>2035</v>
      </c>
      <c r="C64" s="108" t="str">
        <f>SUMIFS('Annual_Cost'!$Q$2:$Q$1405,'Annual_Cost'!$A$2:$A$1405,A64,'Annual_Cost'!$B$2:$B$1405,B64)</f>
      </c>
      <c r="D64" s="109" t="str">
        <f>SUMIFS('Annual_Cost'!$R$2:$R$1405,'Annual_Cost'!$A$2:$A$1405,A64,'Annual_Cost'!$B$2:$B$1405,B64)</f>
      </c>
      <c r="E64" s="110" t="str">
        <f>SUMIFS('Annual_Cost'!$S$2:$S$1405,'Annual_Cost'!$A$2:$A$1405,A64,'Annual_Cost'!$B$2:$B$1405,B64)</f>
      </c>
      <c r="F64" s="111" t="str">
        <f>SUMIFS('Annual_Cost'!$Y$2:$Y$1405,'Annual_Cost'!$A$2:$A$1405,A64,'Annual_Cost'!$B$2:$B$1405,B64)</f>
      </c>
      <c r="G64" s="112" t="str">
        <f>SUMIFS($E$2:E64,$A$2:A64,A64)</f>
      </c>
      <c r="H64" s="113" t="str">
        <f>SUMIFS($F$2:F64,$A$2:A64,A64)</f>
      </c>
      <c r="I64" s="114" t="n">
        <v>306964650.16712</v>
      </c>
      <c r="J64" s="115" t="str">
        <f>IF(I64=0,"",C64/I64)</f>
      </c>
      <c r="K64" s="116" t="str">
        <f>IF(I64=0,"",D64/I64)</f>
      </c>
      <c r="L64" s="117" t="str">
        <f>IF(I64=0,"",E64/I64)</f>
      </c>
      <c r="M64" s="118" t="str">
        <f>IF(I64=0,"",F64/I64)</f>
      </c>
    </row>
    <row r="65">
      <c r="A65" t="s">
        <v>245</v>
      </c>
      <c r="B65" s="107" t="n">
        <v>2036</v>
      </c>
      <c r="C65" s="108" t="str">
        <f>SUMIFS('Annual_Cost'!$Q$2:$Q$1405,'Annual_Cost'!$A$2:$A$1405,A65,'Annual_Cost'!$B$2:$B$1405,B65)</f>
      </c>
      <c r="D65" s="109" t="str">
        <f>SUMIFS('Annual_Cost'!$R$2:$R$1405,'Annual_Cost'!$A$2:$A$1405,A65,'Annual_Cost'!$B$2:$B$1405,B65)</f>
      </c>
      <c r="E65" s="110" t="str">
        <f>SUMIFS('Annual_Cost'!$S$2:$S$1405,'Annual_Cost'!$A$2:$A$1405,A65,'Annual_Cost'!$B$2:$B$1405,B65)</f>
      </c>
      <c r="F65" s="111" t="str">
        <f>SUMIFS('Annual_Cost'!$Y$2:$Y$1405,'Annual_Cost'!$A$2:$A$1405,A65,'Annual_Cost'!$B$2:$B$1405,B65)</f>
      </c>
      <c r="G65" s="112" t="str">
        <f>SUMIFS($E$2:E65,$A$2:A65,A65)</f>
      </c>
      <c r="H65" s="113" t="str">
        <f>SUMIFS($F$2:F65,$A$2:A65,A65)</f>
      </c>
      <c r="I65" s="114" t="n">
        <v>308542769.756622</v>
      </c>
      <c r="J65" s="115" t="str">
        <f>IF(I65=0,"",C65/I65)</f>
      </c>
      <c r="K65" s="116" t="str">
        <f>IF(I65=0,"",D65/I65)</f>
      </c>
      <c r="L65" s="117" t="str">
        <f>IF(I65=0,"",E65/I65)</f>
      </c>
      <c r="M65" s="118" t="str">
        <f>IF(I65=0,"",F65/I65)</f>
      </c>
    </row>
    <row r="66">
      <c r="A66" t="s">
        <v>245</v>
      </c>
      <c r="B66" s="107" t="n">
        <v>2037</v>
      </c>
      <c r="C66" s="108" t="str">
        <f>SUMIFS('Annual_Cost'!$Q$2:$Q$1405,'Annual_Cost'!$A$2:$A$1405,A66,'Annual_Cost'!$B$2:$B$1405,B66)</f>
      </c>
      <c r="D66" s="109" t="str">
        <f>SUMIFS('Annual_Cost'!$R$2:$R$1405,'Annual_Cost'!$A$2:$A$1405,A66,'Annual_Cost'!$B$2:$B$1405,B66)</f>
      </c>
      <c r="E66" s="110" t="str">
        <f>SUMIFS('Annual_Cost'!$S$2:$S$1405,'Annual_Cost'!$A$2:$A$1405,A66,'Annual_Cost'!$B$2:$B$1405,B66)</f>
      </c>
      <c r="F66" s="111" t="str">
        <f>SUMIFS('Annual_Cost'!$Y$2:$Y$1405,'Annual_Cost'!$A$2:$A$1405,A66,'Annual_Cost'!$B$2:$B$1405,B66)</f>
      </c>
      <c r="G66" s="112" t="str">
        <f>SUMIFS($E$2:E66,$A$2:A66,A66)</f>
      </c>
      <c r="H66" s="113" t="str">
        <f>SUMIFS($F$2:F66,$A$2:A66,A66)</f>
      </c>
      <c r="I66" s="114" t="n">
        <v>310068287.63643</v>
      </c>
      <c r="J66" s="115" t="str">
        <f>IF(I66=0,"",C66/I66)</f>
      </c>
      <c r="K66" s="116" t="str">
        <f>IF(I66=0,"",D66/I66)</f>
      </c>
      <c r="L66" s="117" t="str">
        <f>IF(I66=0,"",E66/I66)</f>
      </c>
      <c r="M66" s="118" t="str">
        <f>IF(I66=0,"",F66/I66)</f>
      </c>
    </row>
    <row r="67">
      <c r="A67" t="s">
        <v>245</v>
      </c>
      <c r="B67" s="107" t="n">
        <v>2038</v>
      </c>
      <c r="C67" s="108" t="str">
        <f>SUMIFS('Annual_Cost'!$Q$2:$Q$1405,'Annual_Cost'!$A$2:$A$1405,A67,'Annual_Cost'!$B$2:$B$1405,B67)</f>
      </c>
      <c r="D67" s="109" t="str">
        <f>SUMIFS('Annual_Cost'!$R$2:$R$1405,'Annual_Cost'!$A$2:$A$1405,A67,'Annual_Cost'!$B$2:$B$1405,B67)</f>
      </c>
      <c r="E67" s="110" t="str">
        <f>SUMIFS('Annual_Cost'!$S$2:$S$1405,'Annual_Cost'!$A$2:$A$1405,A67,'Annual_Cost'!$B$2:$B$1405,B67)</f>
      </c>
      <c r="F67" s="111" t="str">
        <f>SUMIFS('Annual_Cost'!$Y$2:$Y$1405,'Annual_Cost'!$A$2:$A$1405,A67,'Annual_Cost'!$B$2:$B$1405,B67)</f>
      </c>
      <c r="G67" s="112" t="str">
        <f>SUMIFS($E$2:E67,$A$2:A67,A67)</f>
      </c>
      <c r="H67" s="113" t="str">
        <f>SUMIFS($F$2:F67,$A$2:A67,A67)</f>
      </c>
      <c r="I67" s="114" t="n">
        <v>311532999.13163</v>
      </c>
      <c r="J67" s="115" t="str">
        <f>IF(I67=0,"",C67/I67)</f>
      </c>
      <c r="K67" s="116" t="str">
        <f>IF(I67=0,"",D67/I67)</f>
      </c>
      <c r="L67" s="117" t="str">
        <f>IF(I67=0,"",E67/I67)</f>
      </c>
      <c r="M67" s="118" t="str">
        <f>IF(I67=0,"",F67/I67)</f>
      </c>
    </row>
    <row r="68">
      <c r="A68" t="s">
        <v>245</v>
      </c>
      <c r="B68" s="107" t="n">
        <v>2039</v>
      </c>
      <c r="C68" s="108" t="str">
        <f>SUMIFS('Annual_Cost'!$Q$2:$Q$1405,'Annual_Cost'!$A$2:$A$1405,A68,'Annual_Cost'!$B$2:$B$1405,B68)</f>
      </c>
      <c r="D68" s="109" t="str">
        <f>SUMIFS('Annual_Cost'!$R$2:$R$1405,'Annual_Cost'!$A$2:$A$1405,A68,'Annual_Cost'!$B$2:$B$1405,B68)</f>
      </c>
      <c r="E68" s="110" t="str">
        <f>SUMIFS('Annual_Cost'!$S$2:$S$1405,'Annual_Cost'!$A$2:$A$1405,A68,'Annual_Cost'!$B$2:$B$1405,B68)</f>
      </c>
      <c r="F68" s="111" t="str">
        <f>SUMIFS('Annual_Cost'!$Y$2:$Y$1405,'Annual_Cost'!$A$2:$A$1405,A68,'Annual_Cost'!$B$2:$B$1405,B68)</f>
      </c>
      <c r="G68" s="112" t="str">
        <f>SUMIFS($E$2:E68,$A$2:A68,A68)</f>
      </c>
      <c r="H68" s="113" t="str">
        <f>SUMIFS($F$2:F68,$A$2:A68,A68)</f>
      </c>
      <c r="I68" s="114" t="n">
        <v>312936391.858479</v>
      </c>
      <c r="J68" s="115" t="str">
        <f>IF(I68=0,"",C68/I68)</f>
      </c>
      <c r="K68" s="116" t="str">
        <f>IF(I68=0,"",D68/I68)</f>
      </c>
      <c r="L68" s="117" t="str">
        <f>IF(I68=0,"",E68/I68)</f>
      </c>
      <c r="M68" s="118" t="str">
        <f>IF(I68=0,"",F68/I68)</f>
      </c>
    </row>
    <row r="69">
      <c r="A69" t="s">
        <v>245</v>
      </c>
      <c r="B69" s="107" t="n">
        <v>2040</v>
      </c>
      <c r="C69" s="108" t="str">
        <f>SUMIFS('Annual_Cost'!$Q$2:$Q$1405,'Annual_Cost'!$A$2:$A$1405,A69,'Annual_Cost'!$B$2:$B$1405,B69)</f>
      </c>
      <c r="D69" s="109" t="str">
        <f>SUMIFS('Annual_Cost'!$R$2:$R$1405,'Annual_Cost'!$A$2:$A$1405,A69,'Annual_Cost'!$B$2:$B$1405,B69)</f>
      </c>
      <c r="E69" s="110" t="str">
        <f>SUMIFS('Annual_Cost'!$S$2:$S$1405,'Annual_Cost'!$A$2:$A$1405,A69,'Annual_Cost'!$B$2:$B$1405,B69)</f>
      </c>
      <c r="F69" s="111" t="str">
        <f>SUMIFS('Annual_Cost'!$Y$2:$Y$1405,'Annual_Cost'!$A$2:$A$1405,A69,'Annual_Cost'!$B$2:$B$1405,B69)</f>
      </c>
      <c r="G69" s="112" t="str">
        <f>SUMIFS($E$2:E69,$A$2:A69,A69)</f>
      </c>
      <c r="H69" s="113" t="str">
        <f>SUMIFS($F$2:F69,$A$2:A69,A69)</f>
      </c>
      <c r="I69" s="114" t="n">
        <v>314265537.410829</v>
      </c>
      <c r="J69" s="115" t="str">
        <f>IF(I69=0,"",C69/I69)</f>
      </c>
      <c r="K69" s="116" t="str">
        <f>IF(I69=0,"",D69/I69)</f>
      </c>
      <c r="L69" s="117" t="str">
        <f>IF(I69=0,"",E69/I69)</f>
      </c>
      <c r="M69" s="118" t="str">
        <f>IF(I69=0,"",F69/I69)</f>
      </c>
    </row>
    <row r="70">
      <c r="A70" t="s">
        <v>245</v>
      </c>
      <c r="B70" s="107" t="n">
        <v>2041</v>
      </c>
      <c r="C70" s="108" t="str">
        <f>SUMIFS('Annual_Cost'!$Q$2:$Q$1405,'Annual_Cost'!$A$2:$A$1405,A70,'Annual_Cost'!$B$2:$B$1405,B70)</f>
      </c>
      <c r="D70" s="109" t="str">
        <f>SUMIFS('Annual_Cost'!$R$2:$R$1405,'Annual_Cost'!$A$2:$A$1405,A70,'Annual_Cost'!$B$2:$B$1405,B70)</f>
      </c>
      <c r="E70" s="110" t="str">
        <f>SUMIFS('Annual_Cost'!$S$2:$S$1405,'Annual_Cost'!$A$2:$A$1405,A70,'Annual_Cost'!$B$2:$B$1405,B70)</f>
      </c>
      <c r="F70" s="111" t="str">
        <f>SUMIFS('Annual_Cost'!$Y$2:$Y$1405,'Annual_Cost'!$A$2:$A$1405,A70,'Annual_Cost'!$B$2:$B$1405,B70)</f>
      </c>
      <c r="G70" s="112" t="str">
        <f>SUMIFS($E$2:E70,$A$2:A70,A70)</f>
      </c>
      <c r="H70" s="113" t="str">
        <f>SUMIFS($F$2:F70,$A$2:A70,A70)</f>
      </c>
      <c r="I70" s="114" t="n">
        <v>315525215.312548</v>
      </c>
      <c r="J70" s="115" t="str">
        <f>IF(I70=0,"",C70/I70)</f>
      </c>
      <c r="K70" s="116" t="str">
        <f>IF(I70=0,"",D70/I70)</f>
      </c>
      <c r="L70" s="117" t="str">
        <f>IF(I70=0,"",E70/I70)</f>
      </c>
      <c r="M70" s="118" t="str">
        <f>IF(I70=0,"",F70/I70)</f>
      </c>
    </row>
    <row r="71">
      <c r="A71" t="s">
        <v>245</v>
      </c>
      <c r="B71" s="107" t="n">
        <v>2042</v>
      </c>
      <c r="C71" s="108" t="str">
        <f>SUMIFS('Annual_Cost'!$Q$2:$Q$1405,'Annual_Cost'!$A$2:$A$1405,A71,'Annual_Cost'!$B$2:$B$1405,B71)</f>
      </c>
      <c r="D71" s="109" t="str">
        <f>SUMIFS('Annual_Cost'!$R$2:$R$1405,'Annual_Cost'!$A$2:$A$1405,A71,'Annual_Cost'!$B$2:$B$1405,B71)</f>
      </c>
      <c r="E71" s="110" t="str">
        <f>SUMIFS('Annual_Cost'!$S$2:$S$1405,'Annual_Cost'!$A$2:$A$1405,A71,'Annual_Cost'!$B$2:$B$1405,B71)</f>
      </c>
      <c r="F71" s="111" t="str">
        <f>SUMIFS('Annual_Cost'!$Y$2:$Y$1405,'Annual_Cost'!$A$2:$A$1405,A71,'Annual_Cost'!$B$2:$B$1405,B71)</f>
      </c>
      <c r="G71" s="112" t="str">
        <f>SUMIFS($E$2:E71,$A$2:A71,A71)</f>
      </c>
      <c r="H71" s="113" t="str">
        <f>SUMIFS($F$2:F71,$A$2:A71,A71)</f>
      </c>
      <c r="I71" s="114" t="n">
        <v>316707694.211882</v>
      </c>
      <c r="J71" s="115" t="str">
        <f>IF(I71=0,"",C71/I71)</f>
      </c>
      <c r="K71" s="116" t="str">
        <f>IF(I71=0,"",D71/I71)</f>
      </c>
      <c r="L71" s="117" t="str">
        <f>IF(I71=0,"",E71/I71)</f>
      </c>
      <c r="M71" s="118" t="str">
        <f>IF(I71=0,"",F71/I71)</f>
      </c>
    </row>
    <row r="72">
      <c r="A72" t="s">
        <v>245</v>
      </c>
      <c r="B72" s="107" t="n">
        <v>2043</v>
      </c>
      <c r="C72" s="108" t="str">
        <f>SUMIFS('Annual_Cost'!$Q$2:$Q$1405,'Annual_Cost'!$A$2:$A$1405,A72,'Annual_Cost'!$B$2:$B$1405,B72)</f>
      </c>
      <c r="D72" s="109" t="str">
        <f>SUMIFS('Annual_Cost'!$R$2:$R$1405,'Annual_Cost'!$A$2:$A$1405,A72,'Annual_Cost'!$B$2:$B$1405,B72)</f>
      </c>
      <c r="E72" s="110" t="str">
        <f>SUMIFS('Annual_Cost'!$S$2:$S$1405,'Annual_Cost'!$A$2:$A$1405,A72,'Annual_Cost'!$B$2:$B$1405,B72)</f>
      </c>
      <c r="F72" s="111" t="str">
        <f>SUMIFS('Annual_Cost'!$Y$2:$Y$1405,'Annual_Cost'!$A$2:$A$1405,A72,'Annual_Cost'!$B$2:$B$1405,B72)</f>
      </c>
      <c r="G72" s="112" t="str">
        <f>SUMIFS($E$2:E72,$A$2:A72,A72)</f>
      </c>
      <c r="H72" s="113" t="str">
        <f>SUMIFS($F$2:F72,$A$2:A72,A72)</f>
      </c>
      <c r="I72" s="114" t="n">
        <v>317814114.067152</v>
      </c>
      <c r="J72" s="115" t="str">
        <f>IF(I72=0,"",C72/I72)</f>
      </c>
      <c r="K72" s="116" t="str">
        <f>IF(I72=0,"",D72/I72)</f>
      </c>
      <c r="L72" s="117" t="str">
        <f>IF(I72=0,"",E72/I72)</f>
      </c>
      <c r="M72" s="118" t="str">
        <f>IF(I72=0,"",F72/I72)</f>
      </c>
    </row>
    <row r="73">
      <c r="A73" t="s">
        <v>245</v>
      </c>
      <c r="B73" s="107" t="n">
        <v>2044</v>
      </c>
      <c r="C73" s="108" t="str">
        <f>SUMIFS('Annual_Cost'!$Q$2:$Q$1405,'Annual_Cost'!$A$2:$A$1405,A73,'Annual_Cost'!$B$2:$B$1405,B73)</f>
      </c>
      <c r="D73" s="109" t="str">
        <f>SUMIFS('Annual_Cost'!$R$2:$R$1405,'Annual_Cost'!$A$2:$A$1405,A73,'Annual_Cost'!$B$2:$B$1405,B73)</f>
      </c>
      <c r="E73" s="110" t="str">
        <f>SUMIFS('Annual_Cost'!$S$2:$S$1405,'Annual_Cost'!$A$2:$A$1405,A73,'Annual_Cost'!$B$2:$B$1405,B73)</f>
      </c>
      <c r="F73" s="111" t="str">
        <f>SUMIFS('Annual_Cost'!$Y$2:$Y$1405,'Annual_Cost'!$A$2:$A$1405,A73,'Annual_Cost'!$B$2:$B$1405,B73)</f>
      </c>
      <c r="G73" s="112" t="str">
        <f>SUMIFS($E$2:E73,$A$2:A73,A73)</f>
      </c>
      <c r="H73" s="113" t="str">
        <f>SUMIFS($F$2:F73,$A$2:A73,A73)</f>
      </c>
      <c r="I73" s="114" t="n">
        <v>318840890.732156</v>
      </c>
      <c r="J73" s="115" t="str">
        <f>IF(I73=0,"",C73/I73)</f>
      </c>
      <c r="K73" s="116" t="str">
        <f>IF(I73=0,"",D73/I73)</f>
      </c>
      <c r="L73" s="117" t="str">
        <f>IF(I73=0,"",E73/I73)</f>
      </c>
      <c r="M73" s="118" t="str">
        <f>IF(I73=0,"",F73/I73)</f>
      </c>
    </row>
    <row r="74">
      <c r="A74" t="s">
        <v>245</v>
      </c>
      <c r="B74" s="107" t="n">
        <v>2045</v>
      </c>
      <c r="C74" s="108" t="str">
        <f>SUMIFS('Annual_Cost'!$Q$2:$Q$1405,'Annual_Cost'!$A$2:$A$1405,A74,'Annual_Cost'!$B$2:$B$1405,B74)</f>
      </c>
      <c r="D74" s="109" t="str">
        <f>SUMIFS('Annual_Cost'!$R$2:$R$1405,'Annual_Cost'!$A$2:$A$1405,A74,'Annual_Cost'!$B$2:$B$1405,B74)</f>
      </c>
      <c r="E74" s="110" t="str">
        <f>SUMIFS('Annual_Cost'!$S$2:$S$1405,'Annual_Cost'!$A$2:$A$1405,A74,'Annual_Cost'!$B$2:$B$1405,B74)</f>
      </c>
      <c r="F74" s="111" t="str">
        <f>SUMIFS('Annual_Cost'!$Y$2:$Y$1405,'Annual_Cost'!$A$2:$A$1405,A74,'Annual_Cost'!$B$2:$B$1405,B74)</f>
      </c>
      <c r="G74" s="112" t="str">
        <f>SUMIFS($E$2:E74,$A$2:A74,A74)</f>
      </c>
      <c r="H74" s="113" t="str">
        <f>SUMIFS($F$2:F74,$A$2:A74,A74)</f>
      </c>
      <c r="I74" s="114" t="n">
        <v>319784682.33108</v>
      </c>
      <c r="J74" s="115" t="str">
        <f>IF(I74=0,"",C74/I74)</f>
      </c>
      <c r="K74" s="116" t="str">
        <f>IF(I74=0,"",D74/I74)</f>
      </c>
      <c r="L74" s="117" t="str">
        <f>IF(I74=0,"",E74/I74)</f>
      </c>
      <c r="M74" s="118" t="str">
        <f>IF(I74=0,"",F74/I74)</f>
      </c>
    </row>
    <row r="75">
      <c r="A75" t="s">
        <v>245</v>
      </c>
      <c r="B75" s="107" t="n">
        <v>2046</v>
      </c>
      <c r="C75" s="108" t="str">
        <f>SUMIFS('Annual_Cost'!$Q$2:$Q$1405,'Annual_Cost'!$A$2:$A$1405,A75,'Annual_Cost'!$B$2:$B$1405,B75)</f>
      </c>
      <c r="D75" s="109" t="str">
        <f>SUMIFS('Annual_Cost'!$R$2:$R$1405,'Annual_Cost'!$A$2:$A$1405,A75,'Annual_Cost'!$B$2:$B$1405,B75)</f>
      </c>
      <c r="E75" s="110" t="str">
        <f>SUMIFS('Annual_Cost'!$S$2:$S$1405,'Annual_Cost'!$A$2:$A$1405,A75,'Annual_Cost'!$B$2:$B$1405,B75)</f>
      </c>
      <c r="F75" s="111" t="str">
        <f>SUMIFS('Annual_Cost'!$Y$2:$Y$1405,'Annual_Cost'!$A$2:$A$1405,A75,'Annual_Cost'!$B$2:$B$1405,B75)</f>
      </c>
      <c r="G75" s="112" t="str">
        <f>SUMIFS($E$2:E75,$A$2:A75,A75)</f>
      </c>
      <c r="H75" s="113" t="str">
        <f>SUMIFS($F$2:F75,$A$2:A75,A75)</f>
      </c>
      <c r="I75" s="114" t="n">
        <v>320645615.981408</v>
      </c>
      <c r="J75" s="115" t="str">
        <f>IF(I75=0,"",C75/I75)</f>
      </c>
      <c r="K75" s="116" t="str">
        <f>IF(I75=0,"",D75/I75)</f>
      </c>
      <c r="L75" s="117" t="str">
        <f>IF(I75=0,"",E75/I75)</f>
      </c>
      <c r="M75" s="118" t="str">
        <f>IF(I75=0,"",F75/I75)</f>
      </c>
    </row>
    <row r="76">
      <c r="A76" t="s">
        <v>245</v>
      </c>
      <c r="B76" s="107" t="n">
        <v>2047</v>
      </c>
      <c r="C76" s="108" t="str">
        <f>SUMIFS('Annual_Cost'!$Q$2:$Q$1405,'Annual_Cost'!$A$2:$A$1405,A76,'Annual_Cost'!$B$2:$B$1405,B76)</f>
      </c>
      <c r="D76" s="109" t="str">
        <f>SUMIFS('Annual_Cost'!$R$2:$R$1405,'Annual_Cost'!$A$2:$A$1405,A76,'Annual_Cost'!$B$2:$B$1405,B76)</f>
      </c>
      <c r="E76" s="110" t="str">
        <f>SUMIFS('Annual_Cost'!$S$2:$S$1405,'Annual_Cost'!$A$2:$A$1405,A76,'Annual_Cost'!$B$2:$B$1405,B76)</f>
      </c>
      <c r="F76" s="111" t="str">
        <f>SUMIFS('Annual_Cost'!$Y$2:$Y$1405,'Annual_Cost'!$A$2:$A$1405,A76,'Annual_Cost'!$B$2:$B$1405,B76)</f>
      </c>
      <c r="G76" s="112" t="str">
        <f>SUMIFS($E$2:E76,$A$2:A76,A76)</f>
      </c>
      <c r="H76" s="113" t="str">
        <f>SUMIFS($F$2:F76,$A$2:A76,A76)</f>
      </c>
      <c r="I76" s="114" t="n">
        <v>321429520.522875</v>
      </c>
      <c r="J76" s="115" t="str">
        <f>IF(I76=0,"",C76/I76)</f>
      </c>
      <c r="K76" s="116" t="str">
        <f>IF(I76=0,"",D76/I76)</f>
      </c>
      <c r="L76" s="117" t="str">
        <f>IF(I76=0,"",E76/I76)</f>
      </c>
      <c r="M76" s="118" t="str">
        <f>IF(I76=0,"",F76/I76)</f>
      </c>
    </row>
    <row r="77">
      <c r="A77" t="s">
        <v>245</v>
      </c>
      <c r="B77" s="107" t="n">
        <v>2048</v>
      </c>
      <c r="C77" s="108" t="str">
        <f>SUMIFS('Annual_Cost'!$Q$2:$Q$1405,'Annual_Cost'!$A$2:$A$1405,A77,'Annual_Cost'!$B$2:$B$1405,B77)</f>
      </c>
      <c r="D77" s="109" t="str">
        <f>SUMIFS('Annual_Cost'!$R$2:$R$1405,'Annual_Cost'!$A$2:$A$1405,A77,'Annual_Cost'!$B$2:$B$1405,B77)</f>
      </c>
      <c r="E77" s="110" t="str">
        <f>SUMIFS('Annual_Cost'!$S$2:$S$1405,'Annual_Cost'!$A$2:$A$1405,A77,'Annual_Cost'!$B$2:$B$1405,B77)</f>
      </c>
      <c r="F77" s="111" t="str">
        <f>SUMIFS('Annual_Cost'!$Y$2:$Y$1405,'Annual_Cost'!$A$2:$A$1405,A77,'Annual_Cost'!$B$2:$B$1405,B77)</f>
      </c>
      <c r="G77" s="112" t="str">
        <f>SUMIFS($E$2:E77,$A$2:A77,A77)</f>
      </c>
      <c r="H77" s="113" t="str">
        <f>SUMIFS($F$2:F77,$A$2:A77,A77)</f>
      </c>
      <c r="I77" s="114" t="n">
        <v>322136832.260161</v>
      </c>
      <c r="J77" s="115" t="str">
        <f>IF(I77=0,"",C77/I77)</f>
      </c>
      <c r="K77" s="116" t="str">
        <f>IF(I77=0,"",D77/I77)</f>
      </c>
      <c r="L77" s="117" t="str">
        <f>IF(I77=0,"",E77/I77)</f>
      </c>
      <c r="M77" s="118" t="str">
        <f>IF(I77=0,"",F77/I77)</f>
      </c>
    </row>
    <row r="78">
      <c r="A78" t="s">
        <v>245</v>
      </c>
      <c r="B78" s="107" t="n">
        <v>2049</v>
      </c>
      <c r="C78" s="108" t="str">
        <f>SUMIFS('Annual_Cost'!$Q$2:$Q$1405,'Annual_Cost'!$A$2:$A$1405,A78,'Annual_Cost'!$B$2:$B$1405,B78)</f>
      </c>
      <c r="D78" s="109" t="str">
        <f>SUMIFS('Annual_Cost'!$R$2:$R$1405,'Annual_Cost'!$A$2:$A$1405,A78,'Annual_Cost'!$B$2:$B$1405,B78)</f>
      </c>
      <c r="E78" s="110" t="str">
        <f>SUMIFS('Annual_Cost'!$S$2:$S$1405,'Annual_Cost'!$A$2:$A$1405,A78,'Annual_Cost'!$B$2:$B$1405,B78)</f>
      </c>
      <c r="F78" s="111" t="str">
        <f>SUMIFS('Annual_Cost'!$Y$2:$Y$1405,'Annual_Cost'!$A$2:$A$1405,A78,'Annual_Cost'!$B$2:$B$1405,B78)</f>
      </c>
      <c r="G78" s="112" t="str">
        <f>SUMIFS($E$2:E78,$A$2:A78,A78)</f>
      </c>
      <c r="H78" s="113" t="str">
        <f>SUMIFS($F$2:F78,$A$2:A78,A78)</f>
      </c>
      <c r="I78" s="114" t="n">
        <v>322765819.752681</v>
      </c>
      <c r="J78" s="115" t="str">
        <f>IF(I78=0,"",C78/I78)</f>
      </c>
      <c r="K78" s="116" t="str">
        <f>IF(I78=0,"",D78/I78)</f>
      </c>
      <c r="L78" s="117" t="str">
        <f>IF(I78=0,"",E78/I78)</f>
      </c>
      <c r="M78" s="118" t="str">
        <f>IF(I78=0,"",F78/I78)</f>
      </c>
    </row>
    <row r="79">
      <c r="A79" t="s">
        <v>245</v>
      </c>
      <c r="B79" s="107" t="n">
        <v>2050</v>
      </c>
      <c r="C79" s="108" t="str">
        <f>SUMIFS('Annual_Cost'!$Q$2:$Q$1405,'Annual_Cost'!$A$2:$A$1405,A79,'Annual_Cost'!$B$2:$B$1405,B79)</f>
      </c>
      <c r="D79" s="109" t="str">
        <f>SUMIFS('Annual_Cost'!$R$2:$R$1405,'Annual_Cost'!$A$2:$A$1405,A79,'Annual_Cost'!$B$2:$B$1405,B79)</f>
      </c>
      <c r="E79" s="110" t="str">
        <f>SUMIFS('Annual_Cost'!$S$2:$S$1405,'Annual_Cost'!$A$2:$A$1405,A79,'Annual_Cost'!$B$2:$B$1405,B79)</f>
      </c>
      <c r="F79" s="111" t="str">
        <f>SUMIFS('Annual_Cost'!$Y$2:$Y$1405,'Annual_Cost'!$A$2:$A$1405,A79,'Annual_Cost'!$B$2:$B$1405,B79)</f>
      </c>
      <c r="G79" s="112" t="str">
        <f>SUMIFS($E$2:E79,$A$2:A79,A79)</f>
      </c>
      <c r="H79" s="113" t="str">
        <f>SUMIFS($F$2:F79,$A$2:A79,A79)</f>
      </c>
      <c r="I79" s="114" t="n">
        <v>323312042.563285</v>
      </c>
      <c r="J79" s="115" t="str">
        <f>IF(I79=0,"",C79/I79)</f>
      </c>
      <c r="K79" s="116" t="str">
        <f>IF(I79=0,"",D79/I79)</f>
      </c>
      <c r="L79" s="117" t="str">
        <f>IF(I79=0,"",E79/I79)</f>
      </c>
      <c r="M79" s="118" t="str">
        <f>IF(I79=0,"",F79/I79)</f>
      </c>
    </row>
    <row r="80">
      <c r="A80" t="s">
        <v>250</v>
      </c>
      <c r="B80" s="107" t="n">
        <v>2025</v>
      </c>
      <c r="C80" s="108" t="str">
        <f>SUMIFS('Annual_Cost'!$Q$2:$Q$1405,'Annual_Cost'!$A$2:$A$1405,A80,'Annual_Cost'!$B$2:$B$1405,B80)</f>
      </c>
      <c r="D80" s="109" t="str">
        <f>SUMIFS('Annual_Cost'!$R$2:$R$1405,'Annual_Cost'!$A$2:$A$1405,A80,'Annual_Cost'!$B$2:$B$1405,B80)</f>
      </c>
      <c r="E80" s="110" t="str">
        <f>SUMIFS('Annual_Cost'!$S$2:$S$1405,'Annual_Cost'!$A$2:$A$1405,A80,'Annual_Cost'!$B$2:$B$1405,B80)</f>
      </c>
      <c r="F80" s="111" t="str">
        <f>SUMIFS('Annual_Cost'!$Y$2:$Y$1405,'Annual_Cost'!$A$2:$A$1405,A80,'Annual_Cost'!$B$2:$B$1405,B80)</f>
      </c>
      <c r="G80" s="112" t="str">
        <f>SUMIFS($E$2:E80,$A$2:A80,A80)</f>
      </c>
      <c r="H80" s="113" t="str">
        <f>SUMIFS($F$2:F80,$A$2:A80,A80)</f>
      </c>
      <c r="I80" s="114" t="n">
        <v>288391907.644456</v>
      </c>
      <c r="J80" s="115" t="str">
        <f>IF(I80=0,"",C80/I80)</f>
      </c>
      <c r="K80" s="116" t="str">
        <f>IF(I80=0,"",D80/I80)</f>
      </c>
      <c r="L80" s="117" t="str">
        <f>IF(I80=0,"",E80/I80)</f>
      </c>
      <c r="M80" s="118" t="str">
        <f>IF(I80=0,"",F80/I80)</f>
      </c>
    </row>
    <row r="81">
      <c r="A81" t="s">
        <v>250</v>
      </c>
      <c r="B81" s="107" t="n">
        <v>2026</v>
      </c>
      <c r="C81" s="108" t="str">
        <f>SUMIFS('Annual_Cost'!$Q$2:$Q$1405,'Annual_Cost'!$A$2:$A$1405,A81,'Annual_Cost'!$B$2:$B$1405,B81)</f>
      </c>
      <c r="D81" s="109" t="str">
        <f>SUMIFS('Annual_Cost'!$R$2:$R$1405,'Annual_Cost'!$A$2:$A$1405,A81,'Annual_Cost'!$B$2:$B$1405,B81)</f>
      </c>
      <c r="E81" s="110" t="str">
        <f>SUMIFS('Annual_Cost'!$S$2:$S$1405,'Annual_Cost'!$A$2:$A$1405,A81,'Annual_Cost'!$B$2:$B$1405,B81)</f>
      </c>
      <c r="F81" s="111" t="str">
        <f>SUMIFS('Annual_Cost'!$Y$2:$Y$1405,'Annual_Cost'!$A$2:$A$1405,A81,'Annual_Cost'!$B$2:$B$1405,B81)</f>
      </c>
      <c r="G81" s="112" t="str">
        <f>SUMIFS($E$2:E81,$A$2:A81,A81)</f>
      </c>
      <c r="H81" s="113" t="str">
        <f>SUMIFS($F$2:F81,$A$2:A81,A81)</f>
      </c>
      <c r="I81" s="114" t="n">
        <v>290472130.233437</v>
      </c>
      <c r="J81" s="115" t="str">
        <f>IF(I81=0,"",C81/I81)</f>
      </c>
      <c r="K81" s="116" t="str">
        <f>IF(I81=0,"",D81/I81)</f>
      </c>
      <c r="L81" s="117" t="str">
        <f>IF(I81=0,"",E81/I81)</f>
      </c>
      <c r="M81" s="118" t="str">
        <f>IF(I81=0,"",F81/I81)</f>
      </c>
    </row>
    <row r="82">
      <c r="A82" t="s">
        <v>250</v>
      </c>
      <c r="B82" s="107" t="n">
        <v>2027</v>
      </c>
      <c r="C82" s="108" t="str">
        <f>SUMIFS('Annual_Cost'!$Q$2:$Q$1405,'Annual_Cost'!$A$2:$A$1405,A82,'Annual_Cost'!$B$2:$B$1405,B82)</f>
      </c>
      <c r="D82" s="109" t="str">
        <f>SUMIFS('Annual_Cost'!$R$2:$R$1405,'Annual_Cost'!$A$2:$A$1405,A82,'Annual_Cost'!$B$2:$B$1405,B82)</f>
      </c>
      <c r="E82" s="110" t="str">
        <f>SUMIFS('Annual_Cost'!$S$2:$S$1405,'Annual_Cost'!$A$2:$A$1405,A82,'Annual_Cost'!$B$2:$B$1405,B82)</f>
      </c>
      <c r="F82" s="111" t="str">
        <f>SUMIFS('Annual_Cost'!$Y$2:$Y$1405,'Annual_Cost'!$A$2:$A$1405,A82,'Annual_Cost'!$B$2:$B$1405,B82)</f>
      </c>
      <c r="G82" s="112" t="str">
        <f>SUMIFS($E$2:E82,$A$2:A82,A82)</f>
      </c>
      <c r="H82" s="113" t="str">
        <f>SUMIFS($F$2:F82,$A$2:A82,A82)</f>
      </c>
      <c r="I82" s="114" t="n">
        <v>292505080.826208</v>
      </c>
      <c r="J82" s="115" t="str">
        <f>IF(I82=0,"",C82/I82)</f>
      </c>
      <c r="K82" s="116" t="str">
        <f>IF(I82=0,"",D82/I82)</f>
      </c>
      <c r="L82" s="117" t="str">
        <f>IF(I82=0,"",E82/I82)</f>
      </c>
      <c r="M82" s="118" t="str">
        <f>IF(I82=0,"",F82/I82)</f>
      </c>
    </row>
    <row r="83">
      <c r="A83" t="s">
        <v>250</v>
      </c>
      <c r="B83" s="107" t="n">
        <v>2028</v>
      </c>
      <c r="C83" s="108" t="str">
        <f>SUMIFS('Annual_Cost'!$Q$2:$Q$1405,'Annual_Cost'!$A$2:$A$1405,A83,'Annual_Cost'!$B$2:$B$1405,B83)</f>
      </c>
      <c r="D83" s="109" t="str">
        <f>SUMIFS('Annual_Cost'!$R$2:$R$1405,'Annual_Cost'!$A$2:$A$1405,A83,'Annual_Cost'!$B$2:$B$1405,B83)</f>
      </c>
      <c r="E83" s="110" t="str">
        <f>SUMIFS('Annual_Cost'!$S$2:$S$1405,'Annual_Cost'!$A$2:$A$1405,A83,'Annual_Cost'!$B$2:$B$1405,B83)</f>
      </c>
      <c r="F83" s="111" t="str">
        <f>SUMIFS('Annual_Cost'!$Y$2:$Y$1405,'Annual_Cost'!$A$2:$A$1405,A83,'Annual_Cost'!$B$2:$B$1405,B83)</f>
      </c>
      <c r="G83" s="112" t="str">
        <f>SUMIFS($E$2:E83,$A$2:A83,A83)</f>
      </c>
      <c r="H83" s="113" t="str">
        <f>SUMIFS($F$2:F83,$A$2:A83,A83)</f>
      </c>
      <c r="I83" s="114" t="n">
        <v>294484707.921554</v>
      </c>
      <c r="J83" s="115" t="str">
        <f>IF(I83=0,"",C83/I83)</f>
      </c>
      <c r="K83" s="116" t="str">
        <f>IF(I83=0,"",D83/I83)</f>
      </c>
      <c r="L83" s="117" t="str">
        <f>IF(I83=0,"",E83/I83)</f>
      </c>
      <c r="M83" s="118" t="str">
        <f>IF(I83=0,"",F83/I83)</f>
      </c>
    </row>
    <row r="84">
      <c r="A84" t="s">
        <v>250</v>
      </c>
      <c r="B84" s="107" t="n">
        <v>2029</v>
      </c>
      <c r="C84" s="108" t="str">
        <f>SUMIFS('Annual_Cost'!$Q$2:$Q$1405,'Annual_Cost'!$A$2:$A$1405,A84,'Annual_Cost'!$B$2:$B$1405,B84)</f>
      </c>
      <c r="D84" s="109" t="str">
        <f>SUMIFS('Annual_Cost'!$R$2:$R$1405,'Annual_Cost'!$A$2:$A$1405,A84,'Annual_Cost'!$B$2:$B$1405,B84)</f>
      </c>
      <c r="E84" s="110" t="str">
        <f>SUMIFS('Annual_Cost'!$S$2:$S$1405,'Annual_Cost'!$A$2:$A$1405,A84,'Annual_Cost'!$B$2:$B$1405,B84)</f>
      </c>
      <c r="F84" s="111" t="str">
        <f>SUMIFS('Annual_Cost'!$Y$2:$Y$1405,'Annual_Cost'!$A$2:$A$1405,A84,'Annual_Cost'!$B$2:$B$1405,B84)</f>
      </c>
      <c r="G84" s="112" t="str">
        <f>SUMIFS($E$2:E84,$A$2:A84,A84)</f>
      </c>
      <c r="H84" s="113" t="str">
        <f>SUMIFS($F$2:F84,$A$2:A84,A84)</f>
      </c>
      <c r="I84" s="114" t="n">
        <v>296414030.31143</v>
      </c>
      <c r="J84" s="115" t="str">
        <f>IF(I84=0,"",C84/I84)</f>
      </c>
      <c r="K84" s="116" t="str">
        <f>IF(I84=0,"",D84/I84)</f>
      </c>
      <c r="L84" s="117" t="str">
        <f>IF(I84=0,"",E84/I84)</f>
      </c>
      <c r="M84" s="118" t="str">
        <f>IF(I84=0,"",F84/I84)</f>
      </c>
    </row>
    <row r="85">
      <c r="A85" t="s">
        <v>250</v>
      </c>
      <c r="B85" s="107" t="n">
        <v>2030</v>
      </c>
      <c r="C85" s="108" t="str">
        <f>SUMIFS('Annual_Cost'!$Q$2:$Q$1405,'Annual_Cost'!$A$2:$A$1405,A85,'Annual_Cost'!$B$2:$B$1405,B85)</f>
      </c>
      <c r="D85" s="109" t="str">
        <f>SUMIFS('Annual_Cost'!$R$2:$R$1405,'Annual_Cost'!$A$2:$A$1405,A85,'Annual_Cost'!$B$2:$B$1405,B85)</f>
      </c>
      <c r="E85" s="110" t="str">
        <f>SUMIFS('Annual_Cost'!$S$2:$S$1405,'Annual_Cost'!$A$2:$A$1405,A85,'Annual_Cost'!$B$2:$B$1405,B85)</f>
      </c>
      <c r="F85" s="111" t="str">
        <f>SUMIFS('Annual_Cost'!$Y$2:$Y$1405,'Annual_Cost'!$A$2:$A$1405,A85,'Annual_Cost'!$B$2:$B$1405,B85)</f>
      </c>
      <c r="G85" s="112" t="str">
        <f>SUMIFS($E$2:E85,$A$2:A85,A85)</f>
      </c>
      <c r="H85" s="113" t="str">
        <f>SUMIFS($F$2:F85,$A$2:A85,A85)</f>
      </c>
      <c r="I85" s="114" t="n">
        <v>298289404.664994</v>
      </c>
      <c r="J85" s="115" t="str">
        <f>IF(I85=0,"",C85/I85)</f>
      </c>
      <c r="K85" s="116" t="str">
        <f>IF(I85=0,"",D85/I85)</f>
      </c>
      <c r="L85" s="117" t="str">
        <f>IF(I85=0,"",E85/I85)</f>
      </c>
      <c r="M85" s="118" t="str">
        <f>IF(I85=0,"",F85/I85)</f>
      </c>
    </row>
    <row r="86">
      <c r="A86" t="s">
        <v>250</v>
      </c>
      <c r="B86" s="107" t="n">
        <v>2031</v>
      </c>
      <c r="C86" s="108" t="str">
        <f>SUMIFS('Annual_Cost'!$Q$2:$Q$1405,'Annual_Cost'!$A$2:$A$1405,A86,'Annual_Cost'!$B$2:$B$1405,B86)</f>
      </c>
      <c r="D86" s="109" t="str">
        <f>SUMIFS('Annual_Cost'!$R$2:$R$1405,'Annual_Cost'!$A$2:$A$1405,A86,'Annual_Cost'!$B$2:$B$1405,B86)</f>
      </c>
      <c r="E86" s="110" t="str">
        <f>SUMIFS('Annual_Cost'!$S$2:$S$1405,'Annual_Cost'!$A$2:$A$1405,A86,'Annual_Cost'!$B$2:$B$1405,B86)</f>
      </c>
      <c r="F86" s="111" t="str">
        <f>SUMIFS('Annual_Cost'!$Y$2:$Y$1405,'Annual_Cost'!$A$2:$A$1405,A86,'Annual_Cost'!$B$2:$B$1405,B86)</f>
      </c>
      <c r="G86" s="112" t="str">
        <f>SUMIFS($E$2:E86,$A$2:A86,A86)</f>
      </c>
      <c r="H86" s="113" t="str">
        <f>SUMIFS($F$2:F86,$A$2:A86,A86)</f>
      </c>
      <c r="I86" s="114" t="n">
        <v>300119636.925519</v>
      </c>
      <c r="J86" s="115" t="str">
        <f>IF(I86=0,"",C86/I86)</f>
      </c>
      <c r="K86" s="116" t="str">
        <f>IF(I86=0,"",D86/I86)</f>
      </c>
      <c r="L86" s="117" t="str">
        <f>IF(I86=0,"",E86/I86)</f>
      </c>
      <c r="M86" s="118" t="str">
        <f>IF(I86=0,"",F86/I86)</f>
      </c>
    </row>
    <row r="87">
      <c r="A87" t="s">
        <v>250</v>
      </c>
      <c r="B87" s="107" t="n">
        <v>2032</v>
      </c>
      <c r="C87" s="108" t="str">
        <f>SUMIFS('Annual_Cost'!$Q$2:$Q$1405,'Annual_Cost'!$A$2:$A$1405,A87,'Annual_Cost'!$B$2:$B$1405,B87)</f>
      </c>
      <c r="D87" s="109" t="str">
        <f>SUMIFS('Annual_Cost'!$R$2:$R$1405,'Annual_Cost'!$A$2:$A$1405,A87,'Annual_Cost'!$B$2:$B$1405,B87)</f>
      </c>
      <c r="E87" s="110" t="str">
        <f>SUMIFS('Annual_Cost'!$S$2:$S$1405,'Annual_Cost'!$A$2:$A$1405,A87,'Annual_Cost'!$B$2:$B$1405,B87)</f>
      </c>
      <c r="F87" s="111" t="str">
        <f>SUMIFS('Annual_Cost'!$Y$2:$Y$1405,'Annual_Cost'!$A$2:$A$1405,A87,'Annual_Cost'!$B$2:$B$1405,B87)</f>
      </c>
      <c r="G87" s="112" t="str">
        <f>SUMIFS($E$2:E87,$A$2:A87,A87)</f>
      </c>
      <c r="H87" s="113" t="str">
        <f>SUMIFS($F$2:F87,$A$2:A87,A87)</f>
      </c>
      <c r="I87" s="114" t="n">
        <v>301904628.083541</v>
      </c>
      <c r="J87" s="115" t="str">
        <f>IF(I87=0,"",C87/I87)</f>
      </c>
      <c r="K87" s="116" t="str">
        <f>IF(I87=0,"",D87/I87)</f>
      </c>
      <c r="L87" s="117" t="str">
        <f>IF(I87=0,"",E87/I87)</f>
      </c>
      <c r="M87" s="118" t="str">
        <f>IF(I87=0,"",F87/I87)</f>
      </c>
    </row>
    <row r="88">
      <c r="A88" t="s">
        <v>250</v>
      </c>
      <c r="B88" s="107" t="n">
        <v>2033</v>
      </c>
      <c r="C88" s="108" t="str">
        <f>SUMIFS('Annual_Cost'!$Q$2:$Q$1405,'Annual_Cost'!$A$2:$A$1405,A88,'Annual_Cost'!$B$2:$B$1405,B88)</f>
      </c>
      <c r="D88" s="109" t="str">
        <f>SUMIFS('Annual_Cost'!$R$2:$R$1405,'Annual_Cost'!$A$2:$A$1405,A88,'Annual_Cost'!$B$2:$B$1405,B88)</f>
      </c>
      <c r="E88" s="110" t="str">
        <f>SUMIFS('Annual_Cost'!$S$2:$S$1405,'Annual_Cost'!$A$2:$A$1405,A88,'Annual_Cost'!$B$2:$B$1405,B88)</f>
      </c>
      <c r="F88" s="111" t="str">
        <f>SUMIFS('Annual_Cost'!$Y$2:$Y$1405,'Annual_Cost'!$A$2:$A$1405,A88,'Annual_Cost'!$B$2:$B$1405,B88)</f>
      </c>
      <c r="G88" s="112" t="str">
        <f>SUMIFS($E$2:E88,$A$2:A88,A88)</f>
      </c>
      <c r="H88" s="113" t="str">
        <f>SUMIFS($F$2:F88,$A$2:A88,A88)</f>
      </c>
      <c r="I88" s="114" t="n">
        <v>303644277.16916</v>
      </c>
      <c r="J88" s="115" t="str">
        <f>IF(I88=0,"",C88/I88)</f>
      </c>
      <c r="K88" s="116" t="str">
        <f>IF(I88=0,"",D88/I88)</f>
      </c>
      <c r="L88" s="117" t="str">
        <f>IF(I88=0,"",E88/I88)</f>
      </c>
      <c r="M88" s="118" t="str">
        <f>IF(I88=0,"",F88/I88)</f>
      </c>
    </row>
    <row r="89">
      <c r="A89" t="s">
        <v>250</v>
      </c>
      <c r="B89" s="107" t="n">
        <v>2034</v>
      </c>
      <c r="C89" s="108" t="str">
        <f>SUMIFS('Annual_Cost'!$Q$2:$Q$1405,'Annual_Cost'!$A$2:$A$1405,A89,'Annual_Cost'!$B$2:$B$1405,B89)</f>
      </c>
      <c r="D89" s="109" t="str">
        <f>SUMIFS('Annual_Cost'!$R$2:$R$1405,'Annual_Cost'!$A$2:$A$1405,A89,'Annual_Cost'!$B$2:$B$1405,B89)</f>
      </c>
      <c r="E89" s="110" t="str">
        <f>SUMIFS('Annual_Cost'!$S$2:$S$1405,'Annual_Cost'!$A$2:$A$1405,A89,'Annual_Cost'!$B$2:$B$1405,B89)</f>
      </c>
      <c r="F89" s="111" t="str">
        <f>SUMIFS('Annual_Cost'!$Y$2:$Y$1405,'Annual_Cost'!$A$2:$A$1405,A89,'Annual_Cost'!$B$2:$B$1405,B89)</f>
      </c>
      <c r="G89" s="112" t="str">
        <f>SUMIFS($E$2:E89,$A$2:A89,A89)</f>
      </c>
      <c r="H89" s="113" t="str">
        <f>SUMIFS($F$2:F89,$A$2:A89,A89)</f>
      </c>
      <c r="I89" s="114" t="n">
        <v>305332541.184984</v>
      </c>
      <c r="J89" s="115" t="str">
        <f>IF(I89=0,"",C89/I89)</f>
      </c>
      <c r="K89" s="116" t="str">
        <f>IF(I89=0,"",D89/I89)</f>
      </c>
      <c r="L89" s="117" t="str">
        <f>IF(I89=0,"",E89/I89)</f>
      </c>
      <c r="M89" s="118" t="str">
        <f>IF(I89=0,"",F89/I89)</f>
      </c>
    </row>
    <row r="90">
      <c r="A90" t="s">
        <v>250</v>
      </c>
      <c r="B90" s="107" t="n">
        <v>2035</v>
      </c>
      <c r="C90" s="108" t="str">
        <f>SUMIFS('Annual_Cost'!$Q$2:$Q$1405,'Annual_Cost'!$A$2:$A$1405,A90,'Annual_Cost'!$B$2:$B$1405,B90)</f>
      </c>
      <c r="D90" s="109" t="str">
        <f>SUMIFS('Annual_Cost'!$R$2:$R$1405,'Annual_Cost'!$A$2:$A$1405,A90,'Annual_Cost'!$B$2:$B$1405,B90)</f>
      </c>
      <c r="E90" s="110" t="str">
        <f>SUMIFS('Annual_Cost'!$S$2:$S$1405,'Annual_Cost'!$A$2:$A$1405,A90,'Annual_Cost'!$B$2:$B$1405,B90)</f>
      </c>
      <c r="F90" s="111" t="str">
        <f>SUMIFS('Annual_Cost'!$Y$2:$Y$1405,'Annual_Cost'!$A$2:$A$1405,A90,'Annual_Cost'!$B$2:$B$1405,B90)</f>
      </c>
      <c r="G90" s="112" t="str">
        <f>SUMIFS($E$2:E90,$A$2:A90,A90)</f>
      </c>
      <c r="H90" s="113" t="str">
        <f>SUMIFS($F$2:F90,$A$2:A90,A90)</f>
      </c>
      <c r="I90" s="114" t="n">
        <v>306964650.16712</v>
      </c>
      <c r="J90" s="115" t="str">
        <f>IF(I90=0,"",C90/I90)</f>
      </c>
      <c r="K90" s="116" t="str">
        <f>IF(I90=0,"",D90/I90)</f>
      </c>
      <c r="L90" s="117" t="str">
        <f>IF(I90=0,"",E90/I90)</f>
      </c>
      <c r="M90" s="118" t="str">
        <f>IF(I90=0,"",F90/I90)</f>
      </c>
    </row>
    <row r="91">
      <c r="A91" t="s">
        <v>250</v>
      </c>
      <c r="B91" s="107" t="n">
        <v>2036</v>
      </c>
      <c r="C91" s="108" t="str">
        <f>SUMIFS('Annual_Cost'!$Q$2:$Q$1405,'Annual_Cost'!$A$2:$A$1405,A91,'Annual_Cost'!$B$2:$B$1405,B91)</f>
      </c>
      <c r="D91" s="109" t="str">
        <f>SUMIFS('Annual_Cost'!$R$2:$R$1405,'Annual_Cost'!$A$2:$A$1405,A91,'Annual_Cost'!$B$2:$B$1405,B91)</f>
      </c>
      <c r="E91" s="110" t="str">
        <f>SUMIFS('Annual_Cost'!$S$2:$S$1405,'Annual_Cost'!$A$2:$A$1405,A91,'Annual_Cost'!$B$2:$B$1405,B91)</f>
      </c>
      <c r="F91" s="111" t="str">
        <f>SUMIFS('Annual_Cost'!$Y$2:$Y$1405,'Annual_Cost'!$A$2:$A$1405,A91,'Annual_Cost'!$B$2:$B$1405,B91)</f>
      </c>
      <c r="G91" s="112" t="str">
        <f>SUMIFS($E$2:E91,$A$2:A91,A91)</f>
      </c>
      <c r="H91" s="113" t="str">
        <f>SUMIFS($F$2:F91,$A$2:A91,A91)</f>
      </c>
      <c r="I91" s="114" t="n">
        <v>308542769.756622</v>
      </c>
      <c r="J91" s="115" t="str">
        <f>IF(I91=0,"",C91/I91)</f>
      </c>
      <c r="K91" s="116" t="str">
        <f>IF(I91=0,"",D91/I91)</f>
      </c>
      <c r="L91" s="117" t="str">
        <f>IF(I91=0,"",E91/I91)</f>
      </c>
      <c r="M91" s="118" t="str">
        <f>IF(I91=0,"",F91/I91)</f>
      </c>
    </row>
    <row r="92">
      <c r="A92" t="s">
        <v>250</v>
      </c>
      <c r="B92" s="107" t="n">
        <v>2037</v>
      </c>
      <c r="C92" s="108" t="str">
        <f>SUMIFS('Annual_Cost'!$Q$2:$Q$1405,'Annual_Cost'!$A$2:$A$1405,A92,'Annual_Cost'!$B$2:$B$1405,B92)</f>
      </c>
      <c r="D92" s="109" t="str">
        <f>SUMIFS('Annual_Cost'!$R$2:$R$1405,'Annual_Cost'!$A$2:$A$1405,A92,'Annual_Cost'!$B$2:$B$1405,B92)</f>
      </c>
      <c r="E92" s="110" t="str">
        <f>SUMIFS('Annual_Cost'!$S$2:$S$1405,'Annual_Cost'!$A$2:$A$1405,A92,'Annual_Cost'!$B$2:$B$1405,B92)</f>
      </c>
      <c r="F92" s="111" t="str">
        <f>SUMIFS('Annual_Cost'!$Y$2:$Y$1405,'Annual_Cost'!$A$2:$A$1405,A92,'Annual_Cost'!$B$2:$B$1405,B92)</f>
      </c>
      <c r="G92" s="112" t="str">
        <f>SUMIFS($E$2:E92,$A$2:A92,A92)</f>
      </c>
      <c r="H92" s="113" t="str">
        <f>SUMIFS($F$2:F92,$A$2:A92,A92)</f>
      </c>
      <c r="I92" s="114" t="n">
        <v>310068287.63643</v>
      </c>
      <c r="J92" s="115" t="str">
        <f>IF(I92=0,"",C92/I92)</f>
      </c>
      <c r="K92" s="116" t="str">
        <f>IF(I92=0,"",D92/I92)</f>
      </c>
      <c r="L92" s="117" t="str">
        <f>IF(I92=0,"",E92/I92)</f>
      </c>
      <c r="M92" s="118" t="str">
        <f>IF(I92=0,"",F92/I92)</f>
      </c>
    </row>
    <row r="93">
      <c r="A93" t="s">
        <v>250</v>
      </c>
      <c r="B93" s="107" t="n">
        <v>2038</v>
      </c>
      <c r="C93" s="108" t="str">
        <f>SUMIFS('Annual_Cost'!$Q$2:$Q$1405,'Annual_Cost'!$A$2:$A$1405,A93,'Annual_Cost'!$B$2:$B$1405,B93)</f>
      </c>
      <c r="D93" s="109" t="str">
        <f>SUMIFS('Annual_Cost'!$R$2:$R$1405,'Annual_Cost'!$A$2:$A$1405,A93,'Annual_Cost'!$B$2:$B$1405,B93)</f>
      </c>
      <c r="E93" s="110" t="str">
        <f>SUMIFS('Annual_Cost'!$S$2:$S$1405,'Annual_Cost'!$A$2:$A$1405,A93,'Annual_Cost'!$B$2:$B$1405,B93)</f>
      </c>
      <c r="F93" s="111" t="str">
        <f>SUMIFS('Annual_Cost'!$Y$2:$Y$1405,'Annual_Cost'!$A$2:$A$1405,A93,'Annual_Cost'!$B$2:$B$1405,B93)</f>
      </c>
      <c r="G93" s="112" t="str">
        <f>SUMIFS($E$2:E93,$A$2:A93,A93)</f>
      </c>
      <c r="H93" s="113" t="str">
        <f>SUMIFS($F$2:F93,$A$2:A93,A93)</f>
      </c>
      <c r="I93" s="114" t="n">
        <v>311532999.13163</v>
      </c>
      <c r="J93" s="115" t="str">
        <f>IF(I93=0,"",C93/I93)</f>
      </c>
      <c r="K93" s="116" t="str">
        <f>IF(I93=0,"",D93/I93)</f>
      </c>
      <c r="L93" s="117" t="str">
        <f>IF(I93=0,"",E93/I93)</f>
      </c>
      <c r="M93" s="118" t="str">
        <f>IF(I93=0,"",F93/I93)</f>
      </c>
    </row>
    <row r="94">
      <c r="A94" t="s">
        <v>250</v>
      </c>
      <c r="B94" s="107" t="n">
        <v>2039</v>
      </c>
      <c r="C94" s="108" t="str">
        <f>SUMIFS('Annual_Cost'!$Q$2:$Q$1405,'Annual_Cost'!$A$2:$A$1405,A94,'Annual_Cost'!$B$2:$B$1405,B94)</f>
      </c>
      <c r="D94" s="109" t="str">
        <f>SUMIFS('Annual_Cost'!$R$2:$R$1405,'Annual_Cost'!$A$2:$A$1405,A94,'Annual_Cost'!$B$2:$B$1405,B94)</f>
      </c>
      <c r="E94" s="110" t="str">
        <f>SUMIFS('Annual_Cost'!$S$2:$S$1405,'Annual_Cost'!$A$2:$A$1405,A94,'Annual_Cost'!$B$2:$B$1405,B94)</f>
      </c>
      <c r="F94" s="111" t="str">
        <f>SUMIFS('Annual_Cost'!$Y$2:$Y$1405,'Annual_Cost'!$A$2:$A$1405,A94,'Annual_Cost'!$B$2:$B$1405,B94)</f>
      </c>
      <c r="G94" s="112" t="str">
        <f>SUMIFS($E$2:E94,$A$2:A94,A94)</f>
      </c>
      <c r="H94" s="113" t="str">
        <f>SUMIFS($F$2:F94,$A$2:A94,A94)</f>
      </c>
      <c r="I94" s="114" t="n">
        <v>312936391.858479</v>
      </c>
      <c r="J94" s="115" t="str">
        <f>IF(I94=0,"",C94/I94)</f>
      </c>
      <c r="K94" s="116" t="str">
        <f>IF(I94=0,"",D94/I94)</f>
      </c>
      <c r="L94" s="117" t="str">
        <f>IF(I94=0,"",E94/I94)</f>
      </c>
      <c r="M94" s="118" t="str">
        <f>IF(I94=0,"",F94/I94)</f>
      </c>
    </row>
    <row r="95">
      <c r="A95" t="s">
        <v>250</v>
      </c>
      <c r="B95" s="107" t="n">
        <v>2040</v>
      </c>
      <c r="C95" s="108" t="str">
        <f>SUMIFS('Annual_Cost'!$Q$2:$Q$1405,'Annual_Cost'!$A$2:$A$1405,A95,'Annual_Cost'!$B$2:$B$1405,B95)</f>
      </c>
      <c r="D95" s="109" t="str">
        <f>SUMIFS('Annual_Cost'!$R$2:$R$1405,'Annual_Cost'!$A$2:$A$1405,A95,'Annual_Cost'!$B$2:$B$1405,B95)</f>
      </c>
      <c r="E95" s="110" t="str">
        <f>SUMIFS('Annual_Cost'!$S$2:$S$1405,'Annual_Cost'!$A$2:$A$1405,A95,'Annual_Cost'!$B$2:$B$1405,B95)</f>
      </c>
      <c r="F95" s="111" t="str">
        <f>SUMIFS('Annual_Cost'!$Y$2:$Y$1405,'Annual_Cost'!$A$2:$A$1405,A95,'Annual_Cost'!$B$2:$B$1405,B95)</f>
      </c>
      <c r="G95" s="112" t="str">
        <f>SUMIFS($E$2:E95,$A$2:A95,A95)</f>
      </c>
      <c r="H95" s="113" t="str">
        <f>SUMIFS($F$2:F95,$A$2:A95,A95)</f>
      </c>
      <c r="I95" s="114" t="n">
        <v>314265537.410829</v>
      </c>
      <c r="J95" s="115" t="str">
        <f>IF(I95=0,"",C95/I95)</f>
      </c>
      <c r="K95" s="116" t="str">
        <f>IF(I95=0,"",D95/I95)</f>
      </c>
      <c r="L95" s="117" t="str">
        <f>IF(I95=0,"",E95/I95)</f>
      </c>
      <c r="M95" s="118" t="str">
        <f>IF(I95=0,"",F95/I95)</f>
      </c>
    </row>
    <row r="96">
      <c r="A96" t="s">
        <v>250</v>
      </c>
      <c r="B96" s="107" t="n">
        <v>2041</v>
      </c>
      <c r="C96" s="108" t="str">
        <f>SUMIFS('Annual_Cost'!$Q$2:$Q$1405,'Annual_Cost'!$A$2:$A$1405,A96,'Annual_Cost'!$B$2:$B$1405,B96)</f>
      </c>
      <c r="D96" s="109" t="str">
        <f>SUMIFS('Annual_Cost'!$R$2:$R$1405,'Annual_Cost'!$A$2:$A$1405,A96,'Annual_Cost'!$B$2:$B$1405,B96)</f>
      </c>
      <c r="E96" s="110" t="str">
        <f>SUMIFS('Annual_Cost'!$S$2:$S$1405,'Annual_Cost'!$A$2:$A$1405,A96,'Annual_Cost'!$B$2:$B$1405,B96)</f>
      </c>
      <c r="F96" s="111" t="str">
        <f>SUMIFS('Annual_Cost'!$Y$2:$Y$1405,'Annual_Cost'!$A$2:$A$1405,A96,'Annual_Cost'!$B$2:$B$1405,B96)</f>
      </c>
      <c r="G96" s="112" t="str">
        <f>SUMIFS($E$2:E96,$A$2:A96,A96)</f>
      </c>
      <c r="H96" s="113" t="str">
        <f>SUMIFS($F$2:F96,$A$2:A96,A96)</f>
      </c>
      <c r="I96" s="114" t="n">
        <v>315525215.312548</v>
      </c>
      <c r="J96" s="115" t="str">
        <f>IF(I96=0,"",C96/I96)</f>
      </c>
      <c r="K96" s="116" t="str">
        <f>IF(I96=0,"",D96/I96)</f>
      </c>
      <c r="L96" s="117" t="str">
        <f>IF(I96=0,"",E96/I96)</f>
      </c>
      <c r="M96" s="118" t="str">
        <f>IF(I96=0,"",F96/I96)</f>
      </c>
    </row>
    <row r="97">
      <c r="A97" t="s">
        <v>250</v>
      </c>
      <c r="B97" s="107" t="n">
        <v>2042</v>
      </c>
      <c r="C97" s="108" t="str">
        <f>SUMIFS('Annual_Cost'!$Q$2:$Q$1405,'Annual_Cost'!$A$2:$A$1405,A97,'Annual_Cost'!$B$2:$B$1405,B97)</f>
      </c>
      <c r="D97" s="109" t="str">
        <f>SUMIFS('Annual_Cost'!$R$2:$R$1405,'Annual_Cost'!$A$2:$A$1405,A97,'Annual_Cost'!$B$2:$B$1405,B97)</f>
      </c>
      <c r="E97" s="110" t="str">
        <f>SUMIFS('Annual_Cost'!$S$2:$S$1405,'Annual_Cost'!$A$2:$A$1405,A97,'Annual_Cost'!$B$2:$B$1405,B97)</f>
      </c>
      <c r="F97" s="111" t="str">
        <f>SUMIFS('Annual_Cost'!$Y$2:$Y$1405,'Annual_Cost'!$A$2:$A$1405,A97,'Annual_Cost'!$B$2:$B$1405,B97)</f>
      </c>
      <c r="G97" s="112" t="str">
        <f>SUMIFS($E$2:E97,$A$2:A97,A97)</f>
      </c>
      <c r="H97" s="113" t="str">
        <f>SUMIFS($F$2:F97,$A$2:A97,A97)</f>
      </c>
      <c r="I97" s="114" t="n">
        <v>316707694.211882</v>
      </c>
      <c r="J97" s="115" t="str">
        <f>IF(I97=0,"",C97/I97)</f>
      </c>
      <c r="K97" s="116" t="str">
        <f>IF(I97=0,"",D97/I97)</f>
      </c>
      <c r="L97" s="117" t="str">
        <f>IF(I97=0,"",E97/I97)</f>
      </c>
      <c r="M97" s="118" t="str">
        <f>IF(I97=0,"",F97/I97)</f>
      </c>
    </row>
    <row r="98">
      <c r="A98" t="s">
        <v>250</v>
      </c>
      <c r="B98" s="107" t="n">
        <v>2043</v>
      </c>
      <c r="C98" s="108" t="str">
        <f>SUMIFS('Annual_Cost'!$Q$2:$Q$1405,'Annual_Cost'!$A$2:$A$1405,A98,'Annual_Cost'!$B$2:$B$1405,B98)</f>
      </c>
      <c r="D98" s="109" t="str">
        <f>SUMIFS('Annual_Cost'!$R$2:$R$1405,'Annual_Cost'!$A$2:$A$1405,A98,'Annual_Cost'!$B$2:$B$1405,B98)</f>
      </c>
      <c r="E98" s="110" t="str">
        <f>SUMIFS('Annual_Cost'!$S$2:$S$1405,'Annual_Cost'!$A$2:$A$1405,A98,'Annual_Cost'!$B$2:$B$1405,B98)</f>
      </c>
      <c r="F98" s="111" t="str">
        <f>SUMIFS('Annual_Cost'!$Y$2:$Y$1405,'Annual_Cost'!$A$2:$A$1405,A98,'Annual_Cost'!$B$2:$B$1405,B98)</f>
      </c>
      <c r="G98" s="112" t="str">
        <f>SUMIFS($E$2:E98,$A$2:A98,A98)</f>
      </c>
      <c r="H98" s="113" t="str">
        <f>SUMIFS($F$2:F98,$A$2:A98,A98)</f>
      </c>
      <c r="I98" s="114" t="n">
        <v>317814114.067152</v>
      </c>
      <c r="J98" s="115" t="str">
        <f>IF(I98=0,"",C98/I98)</f>
      </c>
      <c r="K98" s="116" t="str">
        <f>IF(I98=0,"",D98/I98)</f>
      </c>
      <c r="L98" s="117" t="str">
        <f>IF(I98=0,"",E98/I98)</f>
      </c>
      <c r="M98" s="118" t="str">
        <f>IF(I98=0,"",F98/I98)</f>
      </c>
    </row>
    <row r="99">
      <c r="A99" t="s">
        <v>250</v>
      </c>
      <c r="B99" s="107" t="n">
        <v>2044</v>
      </c>
      <c r="C99" s="108" t="str">
        <f>SUMIFS('Annual_Cost'!$Q$2:$Q$1405,'Annual_Cost'!$A$2:$A$1405,A99,'Annual_Cost'!$B$2:$B$1405,B99)</f>
      </c>
      <c r="D99" s="109" t="str">
        <f>SUMIFS('Annual_Cost'!$R$2:$R$1405,'Annual_Cost'!$A$2:$A$1405,A99,'Annual_Cost'!$B$2:$B$1405,B99)</f>
      </c>
      <c r="E99" s="110" t="str">
        <f>SUMIFS('Annual_Cost'!$S$2:$S$1405,'Annual_Cost'!$A$2:$A$1405,A99,'Annual_Cost'!$B$2:$B$1405,B99)</f>
      </c>
      <c r="F99" s="111" t="str">
        <f>SUMIFS('Annual_Cost'!$Y$2:$Y$1405,'Annual_Cost'!$A$2:$A$1405,A99,'Annual_Cost'!$B$2:$B$1405,B99)</f>
      </c>
      <c r="G99" s="112" t="str">
        <f>SUMIFS($E$2:E99,$A$2:A99,A99)</f>
      </c>
      <c r="H99" s="113" t="str">
        <f>SUMIFS($F$2:F99,$A$2:A99,A99)</f>
      </c>
      <c r="I99" s="114" t="n">
        <v>318840890.732156</v>
      </c>
      <c r="J99" s="115" t="str">
        <f>IF(I99=0,"",C99/I99)</f>
      </c>
      <c r="K99" s="116" t="str">
        <f>IF(I99=0,"",D99/I99)</f>
      </c>
      <c r="L99" s="117" t="str">
        <f>IF(I99=0,"",E99/I99)</f>
      </c>
      <c r="M99" s="118" t="str">
        <f>IF(I99=0,"",F99/I99)</f>
      </c>
    </row>
    <row r="100">
      <c r="A100" t="s">
        <v>250</v>
      </c>
      <c r="B100" s="107" t="n">
        <v>2045</v>
      </c>
      <c r="C100" s="108" t="str">
        <f>SUMIFS('Annual_Cost'!$Q$2:$Q$1405,'Annual_Cost'!$A$2:$A$1405,A100,'Annual_Cost'!$B$2:$B$1405,B100)</f>
      </c>
      <c r="D100" s="109" t="str">
        <f>SUMIFS('Annual_Cost'!$R$2:$R$1405,'Annual_Cost'!$A$2:$A$1405,A100,'Annual_Cost'!$B$2:$B$1405,B100)</f>
      </c>
      <c r="E100" s="110" t="str">
        <f>SUMIFS('Annual_Cost'!$S$2:$S$1405,'Annual_Cost'!$A$2:$A$1405,A100,'Annual_Cost'!$B$2:$B$1405,B100)</f>
      </c>
      <c r="F100" s="111" t="str">
        <f>SUMIFS('Annual_Cost'!$Y$2:$Y$1405,'Annual_Cost'!$A$2:$A$1405,A100,'Annual_Cost'!$B$2:$B$1405,B100)</f>
      </c>
      <c r="G100" s="112" t="str">
        <f>SUMIFS($E$2:E100,$A$2:A100,A100)</f>
      </c>
      <c r="H100" s="113" t="str">
        <f>SUMIFS($F$2:F100,$A$2:A100,A100)</f>
      </c>
      <c r="I100" s="114" t="n">
        <v>319784682.33108</v>
      </c>
      <c r="J100" s="115" t="str">
        <f>IF(I100=0,"",C100/I100)</f>
      </c>
      <c r="K100" s="116" t="str">
        <f>IF(I100=0,"",D100/I100)</f>
      </c>
      <c r="L100" s="117" t="str">
        <f>IF(I100=0,"",E100/I100)</f>
      </c>
      <c r="M100" s="118" t="str">
        <f>IF(I100=0,"",F100/I100)</f>
      </c>
    </row>
    <row r="101">
      <c r="A101" t="s">
        <v>250</v>
      </c>
      <c r="B101" s="107" t="n">
        <v>2046</v>
      </c>
      <c r="C101" s="108" t="str">
        <f>SUMIFS('Annual_Cost'!$Q$2:$Q$1405,'Annual_Cost'!$A$2:$A$1405,A101,'Annual_Cost'!$B$2:$B$1405,B101)</f>
      </c>
      <c r="D101" s="109" t="str">
        <f>SUMIFS('Annual_Cost'!$R$2:$R$1405,'Annual_Cost'!$A$2:$A$1405,A101,'Annual_Cost'!$B$2:$B$1405,B101)</f>
      </c>
      <c r="E101" s="110" t="str">
        <f>SUMIFS('Annual_Cost'!$S$2:$S$1405,'Annual_Cost'!$A$2:$A$1405,A101,'Annual_Cost'!$B$2:$B$1405,B101)</f>
      </c>
      <c r="F101" s="111" t="str">
        <f>SUMIFS('Annual_Cost'!$Y$2:$Y$1405,'Annual_Cost'!$A$2:$A$1405,A101,'Annual_Cost'!$B$2:$B$1405,B101)</f>
      </c>
      <c r="G101" s="112" t="str">
        <f>SUMIFS($E$2:E101,$A$2:A101,A101)</f>
      </c>
      <c r="H101" s="113" t="str">
        <f>SUMIFS($F$2:F101,$A$2:A101,A101)</f>
      </c>
      <c r="I101" s="114" t="n">
        <v>320645615.981408</v>
      </c>
      <c r="J101" s="115" t="str">
        <f>IF(I101=0,"",C101/I101)</f>
      </c>
      <c r="K101" s="116" t="str">
        <f>IF(I101=0,"",D101/I101)</f>
      </c>
      <c r="L101" s="117" t="str">
        <f>IF(I101=0,"",E101/I101)</f>
      </c>
      <c r="M101" s="118" t="str">
        <f>IF(I101=0,"",F101/I101)</f>
      </c>
    </row>
    <row r="102">
      <c r="A102" t="s">
        <v>250</v>
      </c>
      <c r="B102" s="107" t="n">
        <v>2047</v>
      </c>
      <c r="C102" s="108" t="str">
        <f>SUMIFS('Annual_Cost'!$Q$2:$Q$1405,'Annual_Cost'!$A$2:$A$1405,A102,'Annual_Cost'!$B$2:$B$1405,B102)</f>
      </c>
      <c r="D102" s="109" t="str">
        <f>SUMIFS('Annual_Cost'!$R$2:$R$1405,'Annual_Cost'!$A$2:$A$1405,A102,'Annual_Cost'!$B$2:$B$1405,B102)</f>
      </c>
      <c r="E102" s="110" t="str">
        <f>SUMIFS('Annual_Cost'!$S$2:$S$1405,'Annual_Cost'!$A$2:$A$1405,A102,'Annual_Cost'!$B$2:$B$1405,B102)</f>
      </c>
      <c r="F102" s="111" t="str">
        <f>SUMIFS('Annual_Cost'!$Y$2:$Y$1405,'Annual_Cost'!$A$2:$A$1405,A102,'Annual_Cost'!$B$2:$B$1405,B102)</f>
      </c>
      <c r="G102" s="112" t="str">
        <f>SUMIFS($E$2:E102,$A$2:A102,A102)</f>
      </c>
      <c r="H102" s="113" t="str">
        <f>SUMIFS($F$2:F102,$A$2:A102,A102)</f>
      </c>
      <c r="I102" s="114" t="n">
        <v>321429520.522875</v>
      </c>
      <c r="J102" s="115" t="str">
        <f>IF(I102=0,"",C102/I102)</f>
      </c>
      <c r="K102" s="116" t="str">
        <f>IF(I102=0,"",D102/I102)</f>
      </c>
      <c r="L102" s="117" t="str">
        <f>IF(I102=0,"",E102/I102)</f>
      </c>
      <c r="M102" s="118" t="str">
        <f>IF(I102=0,"",F102/I102)</f>
      </c>
    </row>
    <row r="103">
      <c r="A103" t="s">
        <v>250</v>
      </c>
      <c r="B103" s="107" t="n">
        <v>2048</v>
      </c>
      <c r="C103" s="108" t="str">
        <f>SUMIFS('Annual_Cost'!$Q$2:$Q$1405,'Annual_Cost'!$A$2:$A$1405,A103,'Annual_Cost'!$B$2:$B$1405,B103)</f>
      </c>
      <c r="D103" s="109" t="str">
        <f>SUMIFS('Annual_Cost'!$R$2:$R$1405,'Annual_Cost'!$A$2:$A$1405,A103,'Annual_Cost'!$B$2:$B$1405,B103)</f>
      </c>
      <c r="E103" s="110" t="str">
        <f>SUMIFS('Annual_Cost'!$S$2:$S$1405,'Annual_Cost'!$A$2:$A$1405,A103,'Annual_Cost'!$B$2:$B$1405,B103)</f>
      </c>
      <c r="F103" s="111" t="str">
        <f>SUMIFS('Annual_Cost'!$Y$2:$Y$1405,'Annual_Cost'!$A$2:$A$1405,A103,'Annual_Cost'!$B$2:$B$1405,B103)</f>
      </c>
      <c r="G103" s="112" t="str">
        <f>SUMIFS($E$2:E103,$A$2:A103,A103)</f>
      </c>
      <c r="H103" s="113" t="str">
        <f>SUMIFS($F$2:F103,$A$2:A103,A103)</f>
      </c>
      <c r="I103" s="114" t="n">
        <v>322136832.260161</v>
      </c>
      <c r="J103" s="115" t="str">
        <f>IF(I103=0,"",C103/I103)</f>
      </c>
      <c r="K103" s="116" t="str">
        <f>IF(I103=0,"",D103/I103)</f>
      </c>
      <c r="L103" s="117" t="str">
        <f>IF(I103=0,"",E103/I103)</f>
      </c>
      <c r="M103" s="118" t="str">
        <f>IF(I103=0,"",F103/I103)</f>
      </c>
    </row>
    <row r="104">
      <c r="A104" t="s">
        <v>250</v>
      </c>
      <c r="B104" s="107" t="n">
        <v>2049</v>
      </c>
      <c r="C104" s="108" t="str">
        <f>SUMIFS('Annual_Cost'!$Q$2:$Q$1405,'Annual_Cost'!$A$2:$A$1405,A104,'Annual_Cost'!$B$2:$B$1405,B104)</f>
      </c>
      <c r="D104" s="109" t="str">
        <f>SUMIFS('Annual_Cost'!$R$2:$R$1405,'Annual_Cost'!$A$2:$A$1405,A104,'Annual_Cost'!$B$2:$B$1405,B104)</f>
      </c>
      <c r="E104" s="110" t="str">
        <f>SUMIFS('Annual_Cost'!$S$2:$S$1405,'Annual_Cost'!$A$2:$A$1405,A104,'Annual_Cost'!$B$2:$B$1405,B104)</f>
      </c>
      <c r="F104" s="111" t="str">
        <f>SUMIFS('Annual_Cost'!$Y$2:$Y$1405,'Annual_Cost'!$A$2:$A$1405,A104,'Annual_Cost'!$B$2:$B$1405,B104)</f>
      </c>
      <c r="G104" s="112" t="str">
        <f>SUMIFS($E$2:E104,$A$2:A104,A104)</f>
      </c>
      <c r="H104" s="113" t="str">
        <f>SUMIFS($F$2:F104,$A$2:A104,A104)</f>
      </c>
      <c r="I104" s="114" t="n">
        <v>322765819.752681</v>
      </c>
      <c r="J104" s="115" t="str">
        <f>IF(I104=0,"",C104/I104)</f>
      </c>
      <c r="K104" s="116" t="str">
        <f>IF(I104=0,"",D104/I104)</f>
      </c>
      <c r="L104" s="117" t="str">
        <f>IF(I104=0,"",E104/I104)</f>
      </c>
      <c r="M104" s="118" t="str">
        <f>IF(I104=0,"",F104/I104)</f>
      </c>
    </row>
    <row r="105">
      <c r="A105" t="s">
        <v>250</v>
      </c>
      <c r="B105" s="107" t="n">
        <v>2050</v>
      </c>
      <c r="C105" s="108" t="str">
        <f>SUMIFS('Annual_Cost'!$Q$2:$Q$1405,'Annual_Cost'!$A$2:$A$1405,A105,'Annual_Cost'!$B$2:$B$1405,B105)</f>
      </c>
      <c r="D105" s="109" t="str">
        <f>SUMIFS('Annual_Cost'!$R$2:$R$1405,'Annual_Cost'!$A$2:$A$1405,A105,'Annual_Cost'!$B$2:$B$1405,B105)</f>
      </c>
      <c r="E105" s="110" t="str">
        <f>SUMIFS('Annual_Cost'!$S$2:$S$1405,'Annual_Cost'!$A$2:$A$1405,A105,'Annual_Cost'!$B$2:$B$1405,B105)</f>
      </c>
      <c r="F105" s="111" t="str">
        <f>SUMIFS('Annual_Cost'!$Y$2:$Y$1405,'Annual_Cost'!$A$2:$A$1405,A105,'Annual_Cost'!$B$2:$B$1405,B105)</f>
      </c>
      <c r="G105" s="112" t="str">
        <f>SUMIFS($E$2:E105,$A$2:A105,A105)</f>
      </c>
      <c r="H105" s="113" t="str">
        <f>SUMIFS($F$2:F105,$A$2:A105,A105)</f>
      </c>
      <c r="I105" s="114" t="n">
        <v>323312042.563285</v>
      </c>
      <c r="J105" s="115" t="str">
        <f>IF(I105=0,"",C105/I105)</f>
      </c>
      <c r="K105" s="116" t="str">
        <f>IF(I105=0,"",D105/I105)</f>
      </c>
      <c r="L105" s="117" t="str">
        <f>IF(I105=0,"",E105/I105)</f>
      </c>
      <c r="M105" s="118" t="str">
        <f>IF(I105=0,"",F105/I105)</f>
      </c>
    </row>
    <row r="106">
      <c r="A106" t="s">
        <v>253</v>
      </c>
      <c r="B106" s="107" t="n">
        <v>2025</v>
      </c>
      <c r="C106" s="108" t="str">
        <f>SUMIFS('Annual_Cost'!$Q$2:$Q$1405,'Annual_Cost'!$A$2:$A$1405,A106,'Annual_Cost'!$B$2:$B$1405,B106)</f>
      </c>
      <c r="D106" s="109" t="str">
        <f>SUMIFS('Annual_Cost'!$R$2:$R$1405,'Annual_Cost'!$A$2:$A$1405,A106,'Annual_Cost'!$B$2:$B$1405,B106)</f>
      </c>
      <c r="E106" s="110" t="str">
        <f>SUMIFS('Annual_Cost'!$S$2:$S$1405,'Annual_Cost'!$A$2:$A$1405,A106,'Annual_Cost'!$B$2:$B$1405,B106)</f>
      </c>
      <c r="F106" s="111" t="str">
        <f>SUMIFS('Annual_Cost'!$Y$2:$Y$1405,'Annual_Cost'!$A$2:$A$1405,A106,'Annual_Cost'!$B$2:$B$1405,B106)</f>
      </c>
      <c r="G106" s="112" t="str">
        <f>SUMIFS($E$2:E106,$A$2:A106,A106)</f>
      </c>
      <c r="H106" s="113" t="str">
        <f>SUMIFS($F$2:F106,$A$2:A106,A106)</f>
      </c>
      <c r="I106" s="114" t="n">
        <v>288391907.644456</v>
      </c>
      <c r="J106" s="115" t="str">
        <f>IF(I106=0,"",C106/I106)</f>
      </c>
      <c r="K106" s="116" t="str">
        <f>IF(I106=0,"",D106/I106)</f>
      </c>
      <c r="L106" s="117" t="str">
        <f>IF(I106=0,"",E106/I106)</f>
      </c>
      <c r="M106" s="118" t="str">
        <f>IF(I106=0,"",F106/I106)</f>
      </c>
    </row>
    <row r="107">
      <c r="A107" t="s">
        <v>253</v>
      </c>
      <c r="B107" s="107" t="n">
        <v>2026</v>
      </c>
      <c r="C107" s="108" t="str">
        <f>SUMIFS('Annual_Cost'!$Q$2:$Q$1405,'Annual_Cost'!$A$2:$A$1405,A107,'Annual_Cost'!$B$2:$B$1405,B107)</f>
      </c>
      <c r="D107" s="109" t="str">
        <f>SUMIFS('Annual_Cost'!$R$2:$R$1405,'Annual_Cost'!$A$2:$A$1405,A107,'Annual_Cost'!$B$2:$B$1405,B107)</f>
      </c>
      <c r="E107" s="110" t="str">
        <f>SUMIFS('Annual_Cost'!$S$2:$S$1405,'Annual_Cost'!$A$2:$A$1405,A107,'Annual_Cost'!$B$2:$B$1405,B107)</f>
      </c>
      <c r="F107" s="111" t="str">
        <f>SUMIFS('Annual_Cost'!$Y$2:$Y$1405,'Annual_Cost'!$A$2:$A$1405,A107,'Annual_Cost'!$B$2:$B$1405,B107)</f>
      </c>
      <c r="G107" s="112" t="str">
        <f>SUMIFS($E$2:E107,$A$2:A107,A107)</f>
      </c>
      <c r="H107" s="113" t="str">
        <f>SUMIFS($F$2:F107,$A$2:A107,A107)</f>
      </c>
      <c r="I107" s="114" t="n">
        <v>290472130.233437</v>
      </c>
      <c r="J107" s="115" t="str">
        <f>IF(I107=0,"",C107/I107)</f>
      </c>
      <c r="K107" s="116" t="str">
        <f>IF(I107=0,"",D107/I107)</f>
      </c>
      <c r="L107" s="117" t="str">
        <f>IF(I107=0,"",E107/I107)</f>
      </c>
      <c r="M107" s="118" t="str">
        <f>IF(I107=0,"",F107/I107)</f>
      </c>
    </row>
    <row r="108">
      <c r="A108" t="s">
        <v>253</v>
      </c>
      <c r="B108" s="107" t="n">
        <v>2027</v>
      </c>
      <c r="C108" s="108" t="str">
        <f>SUMIFS('Annual_Cost'!$Q$2:$Q$1405,'Annual_Cost'!$A$2:$A$1405,A108,'Annual_Cost'!$B$2:$B$1405,B108)</f>
      </c>
      <c r="D108" s="109" t="str">
        <f>SUMIFS('Annual_Cost'!$R$2:$R$1405,'Annual_Cost'!$A$2:$A$1405,A108,'Annual_Cost'!$B$2:$B$1405,B108)</f>
      </c>
      <c r="E108" s="110" t="str">
        <f>SUMIFS('Annual_Cost'!$S$2:$S$1405,'Annual_Cost'!$A$2:$A$1405,A108,'Annual_Cost'!$B$2:$B$1405,B108)</f>
      </c>
      <c r="F108" s="111" t="str">
        <f>SUMIFS('Annual_Cost'!$Y$2:$Y$1405,'Annual_Cost'!$A$2:$A$1405,A108,'Annual_Cost'!$B$2:$B$1405,B108)</f>
      </c>
      <c r="G108" s="112" t="str">
        <f>SUMIFS($E$2:E108,$A$2:A108,A108)</f>
      </c>
      <c r="H108" s="113" t="str">
        <f>SUMIFS($F$2:F108,$A$2:A108,A108)</f>
      </c>
      <c r="I108" s="114" t="n">
        <v>292505080.826208</v>
      </c>
      <c r="J108" s="115" t="str">
        <f>IF(I108=0,"",C108/I108)</f>
      </c>
      <c r="K108" s="116" t="str">
        <f>IF(I108=0,"",D108/I108)</f>
      </c>
      <c r="L108" s="117" t="str">
        <f>IF(I108=0,"",E108/I108)</f>
      </c>
      <c r="M108" s="118" t="str">
        <f>IF(I108=0,"",F108/I108)</f>
      </c>
    </row>
    <row r="109">
      <c r="A109" t="s">
        <v>253</v>
      </c>
      <c r="B109" s="107" t="n">
        <v>2028</v>
      </c>
      <c r="C109" s="108" t="str">
        <f>SUMIFS('Annual_Cost'!$Q$2:$Q$1405,'Annual_Cost'!$A$2:$A$1405,A109,'Annual_Cost'!$B$2:$B$1405,B109)</f>
      </c>
      <c r="D109" s="109" t="str">
        <f>SUMIFS('Annual_Cost'!$R$2:$R$1405,'Annual_Cost'!$A$2:$A$1405,A109,'Annual_Cost'!$B$2:$B$1405,B109)</f>
      </c>
      <c r="E109" s="110" t="str">
        <f>SUMIFS('Annual_Cost'!$S$2:$S$1405,'Annual_Cost'!$A$2:$A$1405,A109,'Annual_Cost'!$B$2:$B$1405,B109)</f>
      </c>
      <c r="F109" s="111" t="str">
        <f>SUMIFS('Annual_Cost'!$Y$2:$Y$1405,'Annual_Cost'!$A$2:$A$1405,A109,'Annual_Cost'!$B$2:$B$1405,B109)</f>
      </c>
      <c r="G109" s="112" t="str">
        <f>SUMIFS($E$2:E109,$A$2:A109,A109)</f>
      </c>
      <c r="H109" s="113" t="str">
        <f>SUMIFS($F$2:F109,$A$2:A109,A109)</f>
      </c>
      <c r="I109" s="114" t="n">
        <v>294484707.921554</v>
      </c>
      <c r="J109" s="115" t="str">
        <f>IF(I109=0,"",C109/I109)</f>
      </c>
      <c r="K109" s="116" t="str">
        <f>IF(I109=0,"",D109/I109)</f>
      </c>
      <c r="L109" s="117" t="str">
        <f>IF(I109=0,"",E109/I109)</f>
      </c>
      <c r="M109" s="118" t="str">
        <f>IF(I109=0,"",F109/I109)</f>
      </c>
    </row>
    <row r="110">
      <c r="A110" t="s">
        <v>253</v>
      </c>
      <c r="B110" s="107" t="n">
        <v>2029</v>
      </c>
      <c r="C110" s="108" t="str">
        <f>SUMIFS('Annual_Cost'!$Q$2:$Q$1405,'Annual_Cost'!$A$2:$A$1405,A110,'Annual_Cost'!$B$2:$B$1405,B110)</f>
      </c>
      <c r="D110" s="109" t="str">
        <f>SUMIFS('Annual_Cost'!$R$2:$R$1405,'Annual_Cost'!$A$2:$A$1405,A110,'Annual_Cost'!$B$2:$B$1405,B110)</f>
      </c>
      <c r="E110" s="110" t="str">
        <f>SUMIFS('Annual_Cost'!$S$2:$S$1405,'Annual_Cost'!$A$2:$A$1405,A110,'Annual_Cost'!$B$2:$B$1405,B110)</f>
      </c>
      <c r="F110" s="111" t="str">
        <f>SUMIFS('Annual_Cost'!$Y$2:$Y$1405,'Annual_Cost'!$A$2:$A$1405,A110,'Annual_Cost'!$B$2:$B$1405,B110)</f>
      </c>
      <c r="G110" s="112" t="str">
        <f>SUMIFS($E$2:E110,$A$2:A110,A110)</f>
      </c>
      <c r="H110" s="113" t="str">
        <f>SUMIFS($F$2:F110,$A$2:A110,A110)</f>
      </c>
      <c r="I110" s="114" t="n">
        <v>296414030.31143</v>
      </c>
      <c r="J110" s="115" t="str">
        <f>IF(I110=0,"",C110/I110)</f>
      </c>
      <c r="K110" s="116" t="str">
        <f>IF(I110=0,"",D110/I110)</f>
      </c>
      <c r="L110" s="117" t="str">
        <f>IF(I110=0,"",E110/I110)</f>
      </c>
      <c r="M110" s="118" t="str">
        <f>IF(I110=0,"",F110/I110)</f>
      </c>
    </row>
    <row r="111">
      <c r="A111" t="s">
        <v>253</v>
      </c>
      <c r="B111" s="107" t="n">
        <v>2030</v>
      </c>
      <c r="C111" s="108" t="str">
        <f>SUMIFS('Annual_Cost'!$Q$2:$Q$1405,'Annual_Cost'!$A$2:$A$1405,A111,'Annual_Cost'!$B$2:$B$1405,B111)</f>
      </c>
      <c r="D111" s="109" t="str">
        <f>SUMIFS('Annual_Cost'!$R$2:$R$1405,'Annual_Cost'!$A$2:$A$1405,A111,'Annual_Cost'!$B$2:$B$1405,B111)</f>
      </c>
      <c r="E111" s="110" t="str">
        <f>SUMIFS('Annual_Cost'!$S$2:$S$1405,'Annual_Cost'!$A$2:$A$1405,A111,'Annual_Cost'!$B$2:$B$1405,B111)</f>
      </c>
      <c r="F111" s="111" t="str">
        <f>SUMIFS('Annual_Cost'!$Y$2:$Y$1405,'Annual_Cost'!$A$2:$A$1405,A111,'Annual_Cost'!$B$2:$B$1405,B111)</f>
      </c>
      <c r="G111" s="112" t="str">
        <f>SUMIFS($E$2:E111,$A$2:A111,A111)</f>
      </c>
      <c r="H111" s="113" t="str">
        <f>SUMIFS($F$2:F111,$A$2:A111,A111)</f>
      </c>
      <c r="I111" s="114" t="n">
        <v>298289404.664994</v>
      </c>
      <c r="J111" s="115" t="str">
        <f>IF(I111=0,"",C111/I111)</f>
      </c>
      <c r="K111" s="116" t="str">
        <f>IF(I111=0,"",D111/I111)</f>
      </c>
      <c r="L111" s="117" t="str">
        <f>IF(I111=0,"",E111/I111)</f>
      </c>
      <c r="M111" s="118" t="str">
        <f>IF(I111=0,"",F111/I111)</f>
      </c>
    </row>
    <row r="112">
      <c r="A112" t="s">
        <v>253</v>
      </c>
      <c r="B112" s="107" t="n">
        <v>2031</v>
      </c>
      <c r="C112" s="108" t="str">
        <f>SUMIFS('Annual_Cost'!$Q$2:$Q$1405,'Annual_Cost'!$A$2:$A$1405,A112,'Annual_Cost'!$B$2:$B$1405,B112)</f>
      </c>
      <c r="D112" s="109" t="str">
        <f>SUMIFS('Annual_Cost'!$R$2:$R$1405,'Annual_Cost'!$A$2:$A$1405,A112,'Annual_Cost'!$B$2:$B$1405,B112)</f>
      </c>
      <c r="E112" s="110" t="str">
        <f>SUMIFS('Annual_Cost'!$S$2:$S$1405,'Annual_Cost'!$A$2:$A$1405,A112,'Annual_Cost'!$B$2:$B$1405,B112)</f>
      </c>
      <c r="F112" s="111" t="str">
        <f>SUMIFS('Annual_Cost'!$Y$2:$Y$1405,'Annual_Cost'!$A$2:$A$1405,A112,'Annual_Cost'!$B$2:$B$1405,B112)</f>
      </c>
      <c r="G112" s="112" t="str">
        <f>SUMIFS($E$2:E112,$A$2:A112,A112)</f>
      </c>
      <c r="H112" s="113" t="str">
        <f>SUMIFS($F$2:F112,$A$2:A112,A112)</f>
      </c>
      <c r="I112" s="114" t="n">
        <v>300119636.925519</v>
      </c>
      <c r="J112" s="115" t="str">
        <f>IF(I112=0,"",C112/I112)</f>
      </c>
      <c r="K112" s="116" t="str">
        <f>IF(I112=0,"",D112/I112)</f>
      </c>
      <c r="L112" s="117" t="str">
        <f>IF(I112=0,"",E112/I112)</f>
      </c>
      <c r="M112" s="118" t="str">
        <f>IF(I112=0,"",F112/I112)</f>
      </c>
    </row>
    <row r="113">
      <c r="A113" t="s">
        <v>253</v>
      </c>
      <c r="B113" s="107" t="n">
        <v>2032</v>
      </c>
      <c r="C113" s="108" t="str">
        <f>SUMIFS('Annual_Cost'!$Q$2:$Q$1405,'Annual_Cost'!$A$2:$A$1405,A113,'Annual_Cost'!$B$2:$B$1405,B113)</f>
      </c>
      <c r="D113" s="109" t="str">
        <f>SUMIFS('Annual_Cost'!$R$2:$R$1405,'Annual_Cost'!$A$2:$A$1405,A113,'Annual_Cost'!$B$2:$B$1405,B113)</f>
      </c>
      <c r="E113" s="110" t="str">
        <f>SUMIFS('Annual_Cost'!$S$2:$S$1405,'Annual_Cost'!$A$2:$A$1405,A113,'Annual_Cost'!$B$2:$B$1405,B113)</f>
      </c>
      <c r="F113" s="111" t="str">
        <f>SUMIFS('Annual_Cost'!$Y$2:$Y$1405,'Annual_Cost'!$A$2:$A$1405,A113,'Annual_Cost'!$B$2:$B$1405,B113)</f>
      </c>
      <c r="G113" s="112" t="str">
        <f>SUMIFS($E$2:E113,$A$2:A113,A113)</f>
      </c>
      <c r="H113" s="113" t="str">
        <f>SUMIFS($F$2:F113,$A$2:A113,A113)</f>
      </c>
      <c r="I113" s="114" t="n">
        <v>301904628.083541</v>
      </c>
      <c r="J113" s="115" t="str">
        <f>IF(I113=0,"",C113/I113)</f>
      </c>
      <c r="K113" s="116" t="str">
        <f>IF(I113=0,"",D113/I113)</f>
      </c>
      <c r="L113" s="117" t="str">
        <f>IF(I113=0,"",E113/I113)</f>
      </c>
      <c r="M113" s="118" t="str">
        <f>IF(I113=0,"",F113/I113)</f>
      </c>
    </row>
    <row r="114">
      <c r="A114" t="s">
        <v>253</v>
      </c>
      <c r="B114" s="107" t="n">
        <v>2033</v>
      </c>
      <c r="C114" s="108" t="str">
        <f>SUMIFS('Annual_Cost'!$Q$2:$Q$1405,'Annual_Cost'!$A$2:$A$1405,A114,'Annual_Cost'!$B$2:$B$1405,B114)</f>
      </c>
      <c r="D114" s="109" t="str">
        <f>SUMIFS('Annual_Cost'!$R$2:$R$1405,'Annual_Cost'!$A$2:$A$1405,A114,'Annual_Cost'!$B$2:$B$1405,B114)</f>
      </c>
      <c r="E114" s="110" t="str">
        <f>SUMIFS('Annual_Cost'!$S$2:$S$1405,'Annual_Cost'!$A$2:$A$1405,A114,'Annual_Cost'!$B$2:$B$1405,B114)</f>
      </c>
      <c r="F114" s="111" t="str">
        <f>SUMIFS('Annual_Cost'!$Y$2:$Y$1405,'Annual_Cost'!$A$2:$A$1405,A114,'Annual_Cost'!$B$2:$B$1405,B114)</f>
      </c>
      <c r="G114" s="112" t="str">
        <f>SUMIFS($E$2:E114,$A$2:A114,A114)</f>
      </c>
      <c r="H114" s="113" t="str">
        <f>SUMIFS($F$2:F114,$A$2:A114,A114)</f>
      </c>
      <c r="I114" s="114" t="n">
        <v>303644277.16916</v>
      </c>
      <c r="J114" s="115" t="str">
        <f>IF(I114=0,"",C114/I114)</f>
      </c>
      <c r="K114" s="116" t="str">
        <f>IF(I114=0,"",D114/I114)</f>
      </c>
      <c r="L114" s="117" t="str">
        <f>IF(I114=0,"",E114/I114)</f>
      </c>
      <c r="M114" s="118" t="str">
        <f>IF(I114=0,"",F114/I114)</f>
      </c>
    </row>
    <row r="115">
      <c r="A115" t="s">
        <v>253</v>
      </c>
      <c r="B115" s="107" t="n">
        <v>2034</v>
      </c>
      <c r="C115" s="108" t="str">
        <f>SUMIFS('Annual_Cost'!$Q$2:$Q$1405,'Annual_Cost'!$A$2:$A$1405,A115,'Annual_Cost'!$B$2:$B$1405,B115)</f>
      </c>
      <c r="D115" s="109" t="str">
        <f>SUMIFS('Annual_Cost'!$R$2:$R$1405,'Annual_Cost'!$A$2:$A$1405,A115,'Annual_Cost'!$B$2:$B$1405,B115)</f>
      </c>
      <c r="E115" s="110" t="str">
        <f>SUMIFS('Annual_Cost'!$S$2:$S$1405,'Annual_Cost'!$A$2:$A$1405,A115,'Annual_Cost'!$B$2:$B$1405,B115)</f>
      </c>
      <c r="F115" s="111" t="str">
        <f>SUMIFS('Annual_Cost'!$Y$2:$Y$1405,'Annual_Cost'!$A$2:$A$1405,A115,'Annual_Cost'!$B$2:$B$1405,B115)</f>
      </c>
      <c r="G115" s="112" t="str">
        <f>SUMIFS($E$2:E115,$A$2:A115,A115)</f>
      </c>
      <c r="H115" s="113" t="str">
        <f>SUMIFS($F$2:F115,$A$2:A115,A115)</f>
      </c>
      <c r="I115" s="114" t="n">
        <v>305332541.184984</v>
      </c>
      <c r="J115" s="115" t="str">
        <f>IF(I115=0,"",C115/I115)</f>
      </c>
      <c r="K115" s="116" t="str">
        <f>IF(I115=0,"",D115/I115)</f>
      </c>
      <c r="L115" s="117" t="str">
        <f>IF(I115=0,"",E115/I115)</f>
      </c>
      <c r="M115" s="118" t="str">
        <f>IF(I115=0,"",F115/I115)</f>
      </c>
    </row>
    <row r="116">
      <c r="A116" t="s">
        <v>253</v>
      </c>
      <c r="B116" s="107" t="n">
        <v>2035</v>
      </c>
      <c r="C116" s="108" t="str">
        <f>SUMIFS('Annual_Cost'!$Q$2:$Q$1405,'Annual_Cost'!$A$2:$A$1405,A116,'Annual_Cost'!$B$2:$B$1405,B116)</f>
      </c>
      <c r="D116" s="109" t="str">
        <f>SUMIFS('Annual_Cost'!$R$2:$R$1405,'Annual_Cost'!$A$2:$A$1405,A116,'Annual_Cost'!$B$2:$B$1405,B116)</f>
      </c>
      <c r="E116" s="110" t="str">
        <f>SUMIFS('Annual_Cost'!$S$2:$S$1405,'Annual_Cost'!$A$2:$A$1405,A116,'Annual_Cost'!$B$2:$B$1405,B116)</f>
      </c>
      <c r="F116" s="111" t="str">
        <f>SUMIFS('Annual_Cost'!$Y$2:$Y$1405,'Annual_Cost'!$A$2:$A$1405,A116,'Annual_Cost'!$B$2:$B$1405,B116)</f>
      </c>
      <c r="G116" s="112" t="str">
        <f>SUMIFS($E$2:E116,$A$2:A116,A116)</f>
      </c>
      <c r="H116" s="113" t="str">
        <f>SUMIFS($F$2:F116,$A$2:A116,A116)</f>
      </c>
      <c r="I116" s="114" t="n">
        <v>306964650.16712</v>
      </c>
      <c r="J116" s="115" t="str">
        <f>IF(I116=0,"",C116/I116)</f>
      </c>
      <c r="K116" s="116" t="str">
        <f>IF(I116=0,"",D116/I116)</f>
      </c>
      <c r="L116" s="117" t="str">
        <f>IF(I116=0,"",E116/I116)</f>
      </c>
      <c r="M116" s="118" t="str">
        <f>IF(I116=0,"",F116/I116)</f>
      </c>
    </row>
    <row r="117">
      <c r="A117" t="s">
        <v>253</v>
      </c>
      <c r="B117" s="107" t="n">
        <v>2036</v>
      </c>
      <c r="C117" s="108" t="str">
        <f>SUMIFS('Annual_Cost'!$Q$2:$Q$1405,'Annual_Cost'!$A$2:$A$1405,A117,'Annual_Cost'!$B$2:$B$1405,B117)</f>
      </c>
      <c r="D117" s="109" t="str">
        <f>SUMIFS('Annual_Cost'!$R$2:$R$1405,'Annual_Cost'!$A$2:$A$1405,A117,'Annual_Cost'!$B$2:$B$1405,B117)</f>
      </c>
      <c r="E117" s="110" t="str">
        <f>SUMIFS('Annual_Cost'!$S$2:$S$1405,'Annual_Cost'!$A$2:$A$1405,A117,'Annual_Cost'!$B$2:$B$1405,B117)</f>
      </c>
      <c r="F117" s="111" t="str">
        <f>SUMIFS('Annual_Cost'!$Y$2:$Y$1405,'Annual_Cost'!$A$2:$A$1405,A117,'Annual_Cost'!$B$2:$B$1405,B117)</f>
      </c>
      <c r="G117" s="112" t="str">
        <f>SUMIFS($E$2:E117,$A$2:A117,A117)</f>
      </c>
      <c r="H117" s="113" t="str">
        <f>SUMIFS($F$2:F117,$A$2:A117,A117)</f>
      </c>
      <c r="I117" s="114" t="n">
        <v>308542769.756622</v>
      </c>
      <c r="J117" s="115" t="str">
        <f>IF(I117=0,"",C117/I117)</f>
      </c>
      <c r="K117" s="116" t="str">
        <f>IF(I117=0,"",D117/I117)</f>
      </c>
      <c r="L117" s="117" t="str">
        <f>IF(I117=0,"",E117/I117)</f>
      </c>
      <c r="M117" s="118" t="str">
        <f>IF(I117=0,"",F117/I117)</f>
      </c>
    </row>
    <row r="118">
      <c r="A118" t="s">
        <v>253</v>
      </c>
      <c r="B118" s="107" t="n">
        <v>2037</v>
      </c>
      <c r="C118" s="108" t="str">
        <f>SUMIFS('Annual_Cost'!$Q$2:$Q$1405,'Annual_Cost'!$A$2:$A$1405,A118,'Annual_Cost'!$B$2:$B$1405,B118)</f>
      </c>
      <c r="D118" s="109" t="str">
        <f>SUMIFS('Annual_Cost'!$R$2:$R$1405,'Annual_Cost'!$A$2:$A$1405,A118,'Annual_Cost'!$B$2:$B$1405,B118)</f>
      </c>
      <c r="E118" s="110" t="str">
        <f>SUMIFS('Annual_Cost'!$S$2:$S$1405,'Annual_Cost'!$A$2:$A$1405,A118,'Annual_Cost'!$B$2:$B$1405,B118)</f>
      </c>
      <c r="F118" s="111" t="str">
        <f>SUMIFS('Annual_Cost'!$Y$2:$Y$1405,'Annual_Cost'!$A$2:$A$1405,A118,'Annual_Cost'!$B$2:$B$1405,B118)</f>
      </c>
      <c r="G118" s="112" t="str">
        <f>SUMIFS($E$2:E118,$A$2:A118,A118)</f>
      </c>
      <c r="H118" s="113" t="str">
        <f>SUMIFS($F$2:F118,$A$2:A118,A118)</f>
      </c>
      <c r="I118" s="114" t="n">
        <v>310068287.63643</v>
      </c>
      <c r="J118" s="115" t="str">
        <f>IF(I118=0,"",C118/I118)</f>
      </c>
      <c r="K118" s="116" t="str">
        <f>IF(I118=0,"",D118/I118)</f>
      </c>
      <c r="L118" s="117" t="str">
        <f>IF(I118=0,"",E118/I118)</f>
      </c>
      <c r="M118" s="118" t="str">
        <f>IF(I118=0,"",F118/I118)</f>
      </c>
    </row>
    <row r="119">
      <c r="A119" t="s">
        <v>253</v>
      </c>
      <c r="B119" s="107" t="n">
        <v>2038</v>
      </c>
      <c r="C119" s="108" t="str">
        <f>SUMIFS('Annual_Cost'!$Q$2:$Q$1405,'Annual_Cost'!$A$2:$A$1405,A119,'Annual_Cost'!$B$2:$B$1405,B119)</f>
      </c>
      <c r="D119" s="109" t="str">
        <f>SUMIFS('Annual_Cost'!$R$2:$R$1405,'Annual_Cost'!$A$2:$A$1405,A119,'Annual_Cost'!$B$2:$B$1405,B119)</f>
      </c>
      <c r="E119" s="110" t="str">
        <f>SUMIFS('Annual_Cost'!$S$2:$S$1405,'Annual_Cost'!$A$2:$A$1405,A119,'Annual_Cost'!$B$2:$B$1405,B119)</f>
      </c>
      <c r="F119" s="111" t="str">
        <f>SUMIFS('Annual_Cost'!$Y$2:$Y$1405,'Annual_Cost'!$A$2:$A$1405,A119,'Annual_Cost'!$B$2:$B$1405,B119)</f>
      </c>
      <c r="G119" s="112" t="str">
        <f>SUMIFS($E$2:E119,$A$2:A119,A119)</f>
      </c>
      <c r="H119" s="113" t="str">
        <f>SUMIFS($F$2:F119,$A$2:A119,A119)</f>
      </c>
      <c r="I119" s="114" t="n">
        <v>311532999.13163</v>
      </c>
      <c r="J119" s="115" t="str">
        <f>IF(I119=0,"",C119/I119)</f>
      </c>
      <c r="K119" s="116" t="str">
        <f>IF(I119=0,"",D119/I119)</f>
      </c>
      <c r="L119" s="117" t="str">
        <f>IF(I119=0,"",E119/I119)</f>
      </c>
      <c r="M119" s="118" t="str">
        <f>IF(I119=0,"",F119/I119)</f>
      </c>
    </row>
    <row r="120">
      <c r="A120" t="s">
        <v>253</v>
      </c>
      <c r="B120" s="107" t="n">
        <v>2039</v>
      </c>
      <c r="C120" s="108" t="str">
        <f>SUMIFS('Annual_Cost'!$Q$2:$Q$1405,'Annual_Cost'!$A$2:$A$1405,A120,'Annual_Cost'!$B$2:$B$1405,B120)</f>
      </c>
      <c r="D120" s="109" t="str">
        <f>SUMIFS('Annual_Cost'!$R$2:$R$1405,'Annual_Cost'!$A$2:$A$1405,A120,'Annual_Cost'!$B$2:$B$1405,B120)</f>
      </c>
      <c r="E120" s="110" t="str">
        <f>SUMIFS('Annual_Cost'!$S$2:$S$1405,'Annual_Cost'!$A$2:$A$1405,A120,'Annual_Cost'!$B$2:$B$1405,B120)</f>
      </c>
      <c r="F120" s="111" t="str">
        <f>SUMIFS('Annual_Cost'!$Y$2:$Y$1405,'Annual_Cost'!$A$2:$A$1405,A120,'Annual_Cost'!$B$2:$B$1405,B120)</f>
      </c>
      <c r="G120" s="112" t="str">
        <f>SUMIFS($E$2:E120,$A$2:A120,A120)</f>
      </c>
      <c r="H120" s="113" t="str">
        <f>SUMIFS($F$2:F120,$A$2:A120,A120)</f>
      </c>
      <c r="I120" s="114" t="n">
        <v>312936391.858479</v>
      </c>
      <c r="J120" s="115" t="str">
        <f>IF(I120=0,"",C120/I120)</f>
      </c>
      <c r="K120" s="116" t="str">
        <f>IF(I120=0,"",D120/I120)</f>
      </c>
      <c r="L120" s="117" t="str">
        <f>IF(I120=0,"",E120/I120)</f>
      </c>
      <c r="M120" s="118" t="str">
        <f>IF(I120=0,"",F120/I120)</f>
      </c>
    </row>
    <row r="121">
      <c r="A121" t="s">
        <v>253</v>
      </c>
      <c r="B121" s="107" t="n">
        <v>2040</v>
      </c>
      <c r="C121" s="108" t="str">
        <f>SUMIFS('Annual_Cost'!$Q$2:$Q$1405,'Annual_Cost'!$A$2:$A$1405,A121,'Annual_Cost'!$B$2:$B$1405,B121)</f>
      </c>
      <c r="D121" s="109" t="str">
        <f>SUMIFS('Annual_Cost'!$R$2:$R$1405,'Annual_Cost'!$A$2:$A$1405,A121,'Annual_Cost'!$B$2:$B$1405,B121)</f>
      </c>
      <c r="E121" s="110" t="str">
        <f>SUMIFS('Annual_Cost'!$S$2:$S$1405,'Annual_Cost'!$A$2:$A$1405,A121,'Annual_Cost'!$B$2:$B$1405,B121)</f>
      </c>
      <c r="F121" s="111" t="str">
        <f>SUMIFS('Annual_Cost'!$Y$2:$Y$1405,'Annual_Cost'!$A$2:$A$1405,A121,'Annual_Cost'!$B$2:$B$1405,B121)</f>
      </c>
      <c r="G121" s="112" t="str">
        <f>SUMIFS($E$2:E121,$A$2:A121,A121)</f>
      </c>
      <c r="H121" s="113" t="str">
        <f>SUMIFS($F$2:F121,$A$2:A121,A121)</f>
      </c>
      <c r="I121" s="114" t="n">
        <v>314265537.410829</v>
      </c>
      <c r="J121" s="115" t="str">
        <f>IF(I121=0,"",C121/I121)</f>
      </c>
      <c r="K121" s="116" t="str">
        <f>IF(I121=0,"",D121/I121)</f>
      </c>
      <c r="L121" s="117" t="str">
        <f>IF(I121=0,"",E121/I121)</f>
      </c>
      <c r="M121" s="118" t="str">
        <f>IF(I121=0,"",F121/I121)</f>
      </c>
    </row>
    <row r="122">
      <c r="A122" t="s">
        <v>253</v>
      </c>
      <c r="B122" s="107" t="n">
        <v>2041</v>
      </c>
      <c r="C122" s="108" t="str">
        <f>SUMIFS('Annual_Cost'!$Q$2:$Q$1405,'Annual_Cost'!$A$2:$A$1405,A122,'Annual_Cost'!$B$2:$B$1405,B122)</f>
      </c>
      <c r="D122" s="109" t="str">
        <f>SUMIFS('Annual_Cost'!$R$2:$R$1405,'Annual_Cost'!$A$2:$A$1405,A122,'Annual_Cost'!$B$2:$B$1405,B122)</f>
      </c>
      <c r="E122" s="110" t="str">
        <f>SUMIFS('Annual_Cost'!$S$2:$S$1405,'Annual_Cost'!$A$2:$A$1405,A122,'Annual_Cost'!$B$2:$B$1405,B122)</f>
      </c>
      <c r="F122" s="111" t="str">
        <f>SUMIFS('Annual_Cost'!$Y$2:$Y$1405,'Annual_Cost'!$A$2:$A$1405,A122,'Annual_Cost'!$B$2:$B$1405,B122)</f>
      </c>
      <c r="G122" s="112" t="str">
        <f>SUMIFS($E$2:E122,$A$2:A122,A122)</f>
      </c>
      <c r="H122" s="113" t="str">
        <f>SUMIFS($F$2:F122,$A$2:A122,A122)</f>
      </c>
      <c r="I122" s="114" t="n">
        <v>315525215.312548</v>
      </c>
      <c r="J122" s="115" t="str">
        <f>IF(I122=0,"",C122/I122)</f>
      </c>
      <c r="K122" s="116" t="str">
        <f>IF(I122=0,"",D122/I122)</f>
      </c>
      <c r="L122" s="117" t="str">
        <f>IF(I122=0,"",E122/I122)</f>
      </c>
      <c r="M122" s="118" t="str">
        <f>IF(I122=0,"",F122/I122)</f>
      </c>
    </row>
    <row r="123">
      <c r="A123" t="s">
        <v>253</v>
      </c>
      <c r="B123" s="107" t="n">
        <v>2042</v>
      </c>
      <c r="C123" s="108" t="str">
        <f>SUMIFS('Annual_Cost'!$Q$2:$Q$1405,'Annual_Cost'!$A$2:$A$1405,A123,'Annual_Cost'!$B$2:$B$1405,B123)</f>
      </c>
      <c r="D123" s="109" t="str">
        <f>SUMIFS('Annual_Cost'!$R$2:$R$1405,'Annual_Cost'!$A$2:$A$1405,A123,'Annual_Cost'!$B$2:$B$1405,B123)</f>
      </c>
      <c r="E123" s="110" t="str">
        <f>SUMIFS('Annual_Cost'!$S$2:$S$1405,'Annual_Cost'!$A$2:$A$1405,A123,'Annual_Cost'!$B$2:$B$1405,B123)</f>
      </c>
      <c r="F123" s="111" t="str">
        <f>SUMIFS('Annual_Cost'!$Y$2:$Y$1405,'Annual_Cost'!$A$2:$A$1405,A123,'Annual_Cost'!$B$2:$B$1405,B123)</f>
      </c>
      <c r="G123" s="112" t="str">
        <f>SUMIFS($E$2:E123,$A$2:A123,A123)</f>
      </c>
      <c r="H123" s="113" t="str">
        <f>SUMIFS($F$2:F123,$A$2:A123,A123)</f>
      </c>
      <c r="I123" s="114" t="n">
        <v>316707694.211882</v>
      </c>
      <c r="J123" s="115" t="str">
        <f>IF(I123=0,"",C123/I123)</f>
      </c>
      <c r="K123" s="116" t="str">
        <f>IF(I123=0,"",D123/I123)</f>
      </c>
      <c r="L123" s="117" t="str">
        <f>IF(I123=0,"",E123/I123)</f>
      </c>
      <c r="M123" s="118" t="str">
        <f>IF(I123=0,"",F123/I123)</f>
      </c>
    </row>
    <row r="124">
      <c r="A124" t="s">
        <v>253</v>
      </c>
      <c r="B124" s="107" t="n">
        <v>2043</v>
      </c>
      <c r="C124" s="108" t="str">
        <f>SUMIFS('Annual_Cost'!$Q$2:$Q$1405,'Annual_Cost'!$A$2:$A$1405,A124,'Annual_Cost'!$B$2:$B$1405,B124)</f>
      </c>
      <c r="D124" s="109" t="str">
        <f>SUMIFS('Annual_Cost'!$R$2:$R$1405,'Annual_Cost'!$A$2:$A$1405,A124,'Annual_Cost'!$B$2:$B$1405,B124)</f>
      </c>
      <c r="E124" s="110" t="str">
        <f>SUMIFS('Annual_Cost'!$S$2:$S$1405,'Annual_Cost'!$A$2:$A$1405,A124,'Annual_Cost'!$B$2:$B$1405,B124)</f>
      </c>
      <c r="F124" s="111" t="str">
        <f>SUMIFS('Annual_Cost'!$Y$2:$Y$1405,'Annual_Cost'!$A$2:$A$1405,A124,'Annual_Cost'!$B$2:$B$1405,B124)</f>
      </c>
      <c r="G124" s="112" t="str">
        <f>SUMIFS($E$2:E124,$A$2:A124,A124)</f>
      </c>
      <c r="H124" s="113" t="str">
        <f>SUMIFS($F$2:F124,$A$2:A124,A124)</f>
      </c>
      <c r="I124" s="114" t="n">
        <v>317814114.067152</v>
      </c>
      <c r="J124" s="115" t="str">
        <f>IF(I124=0,"",C124/I124)</f>
      </c>
      <c r="K124" s="116" t="str">
        <f>IF(I124=0,"",D124/I124)</f>
      </c>
      <c r="L124" s="117" t="str">
        <f>IF(I124=0,"",E124/I124)</f>
      </c>
      <c r="M124" s="118" t="str">
        <f>IF(I124=0,"",F124/I124)</f>
      </c>
    </row>
    <row r="125">
      <c r="A125" t="s">
        <v>253</v>
      </c>
      <c r="B125" s="107" t="n">
        <v>2044</v>
      </c>
      <c r="C125" s="108" t="str">
        <f>SUMIFS('Annual_Cost'!$Q$2:$Q$1405,'Annual_Cost'!$A$2:$A$1405,A125,'Annual_Cost'!$B$2:$B$1405,B125)</f>
      </c>
      <c r="D125" s="109" t="str">
        <f>SUMIFS('Annual_Cost'!$R$2:$R$1405,'Annual_Cost'!$A$2:$A$1405,A125,'Annual_Cost'!$B$2:$B$1405,B125)</f>
      </c>
      <c r="E125" s="110" t="str">
        <f>SUMIFS('Annual_Cost'!$S$2:$S$1405,'Annual_Cost'!$A$2:$A$1405,A125,'Annual_Cost'!$B$2:$B$1405,B125)</f>
      </c>
      <c r="F125" s="111" t="str">
        <f>SUMIFS('Annual_Cost'!$Y$2:$Y$1405,'Annual_Cost'!$A$2:$A$1405,A125,'Annual_Cost'!$B$2:$B$1405,B125)</f>
      </c>
      <c r="G125" s="112" t="str">
        <f>SUMIFS($E$2:E125,$A$2:A125,A125)</f>
      </c>
      <c r="H125" s="113" t="str">
        <f>SUMIFS($F$2:F125,$A$2:A125,A125)</f>
      </c>
      <c r="I125" s="114" t="n">
        <v>318840890.732156</v>
      </c>
      <c r="J125" s="115" t="str">
        <f>IF(I125=0,"",C125/I125)</f>
      </c>
      <c r="K125" s="116" t="str">
        <f>IF(I125=0,"",D125/I125)</f>
      </c>
      <c r="L125" s="117" t="str">
        <f>IF(I125=0,"",E125/I125)</f>
      </c>
      <c r="M125" s="118" t="str">
        <f>IF(I125=0,"",F125/I125)</f>
      </c>
    </row>
    <row r="126">
      <c r="A126" t="s">
        <v>253</v>
      </c>
      <c r="B126" s="107" t="n">
        <v>2045</v>
      </c>
      <c r="C126" s="108" t="str">
        <f>SUMIFS('Annual_Cost'!$Q$2:$Q$1405,'Annual_Cost'!$A$2:$A$1405,A126,'Annual_Cost'!$B$2:$B$1405,B126)</f>
      </c>
      <c r="D126" s="109" t="str">
        <f>SUMIFS('Annual_Cost'!$R$2:$R$1405,'Annual_Cost'!$A$2:$A$1405,A126,'Annual_Cost'!$B$2:$B$1405,B126)</f>
      </c>
      <c r="E126" s="110" t="str">
        <f>SUMIFS('Annual_Cost'!$S$2:$S$1405,'Annual_Cost'!$A$2:$A$1405,A126,'Annual_Cost'!$B$2:$B$1405,B126)</f>
      </c>
      <c r="F126" s="111" t="str">
        <f>SUMIFS('Annual_Cost'!$Y$2:$Y$1405,'Annual_Cost'!$A$2:$A$1405,A126,'Annual_Cost'!$B$2:$B$1405,B126)</f>
      </c>
      <c r="G126" s="112" t="str">
        <f>SUMIFS($E$2:E126,$A$2:A126,A126)</f>
      </c>
      <c r="H126" s="113" t="str">
        <f>SUMIFS($F$2:F126,$A$2:A126,A126)</f>
      </c>
      <c r="I126" s="114" t="n">
        <v>319784682.33108</v>
      </c>
      <c r="J126" s="115" t="str">
        <f>IF(I126=0,"",C126/I126)</f>
      </c>
      <c r="K126" s="116" t="str">
        <f>IF(I126=0,"",D126/I126)</f>
      </c>
      <c r="L126" s="117" t="str">
        <f>IF(I126=0,"",E126/I126)</f>
      </c>
      <c r="M126" s="118" t="str">
        <f>IF(I126=0,"",F126/I126)</f>
      </c>
    </row>
    <row r="127">
      <c r="A127" t="s">
        <v>253</v>
      </c>
      <c r="B127" s="107" t="n">
        <v>2046</v>
      </c>
      <c r="C127" s="108" t="str">
        <f>SUMIFS('Annual_Cost'!$Q$2:$Q$1405,'Annual_Cost'!$A$2:$A$1405,A127,'Annual_Cost'!$B$2:$B$1405,B127)</f>
      </c>
      <c r="D127" s="109" t="str">
        <f>SUMIFS('Annual_Cost'!$R$2:$R$1405,'Annual_Cost'!$A$2:$A$1405,A127,'Annual_Cost'!$B$2:$B$1405,B127)</f>
      </c>
      <c r="E127" s="110" t="str">
        <f>SUMIFS('Annual_Cost'!$S$2:$S$1405,'Annual_Cost'!$A$2:$A$1405,A127,'Annual_Cost'!$B$2:$B$1405,B127)</f>
      </c>
      <c r="F127" s="111" t="str">
        <f>SUMIFS('Annual_Cost'!$Y$2:$Y$1405,'Annual_Cost'!$A$2:$A$1405,A127,'Annual_Cost'!$B$2:$B$1405,B127)</f>
      </c>
      <c r="G127" s="112" t="str">
        <f>SUMIFS($E$2:E127,$A$2:A127,A127)</f>
      </c>
      <c r="H127" s="113" t="str">
        <f>SUMIFS($F$2:F127,$A$2:A127,A127)</f>
      </c>
      <c r="I127" s="114" t="n">
        <v>320645615.981408</v>
      </c>
      <c r="J127" s="115" t="str">
        <f>IF(I127=0,"",C127/I127)</f>
      </c>
      <c r="K127" s="116" t="str">
        <f>IF(I127=0,"",D127/I127)</f>
      </c>
      <c r="L127" s="117" t="str">
        <f>IF(I127=0,"",E127/I127)</f>
      </c>
      <c r="M127" s="118" t="str">
        <f>IF(I127=0,"",F127/I127)</f>
      </c>
    </row>
    <row r="128">
      <c r="A128" t="s">
        <v>253</v>
      </c>
      <c r="B128" s="107" t="n">
        <v>2047</v>
      </c>
      <c r="C128" s="108" t="str">
        <f>SUMIFS('Annual_Cost'!$Q$2:$Q$1405,'Annual_Cost'!$A$2:$A$1405,A128,'Annual_Cost'!$B$2:$B$1405,B128)</f>
      </c>
      <c r="D128" s="109" t="str">
        <f>SUMIFS('Annual_Cost'!$R$2:$R$1405,'Annual_Cost'!$A$2:$A$1405,A128,'Annual_Cost'!$B$2:$B$1405,B128)</f>
      </c>
      <c r="E128" s="110" t="str">
        <f>SUMIFS('Annual_Cost'!$S$2:$S$1405,'Annual_Cost'!$A$2:$A$1405,A128,'Annual_Cost'!$B$2:$B$1405,B128)</f>
      </c>
      <c r="F128" s="111" t="str">
        <f>SUMIFS('Annual_Cost'!$Y$2:$Y$1405,'Annual_Cost'!$A$2:$A$1405,A128,'Annual_Cost'!$B$2:$B$1405,B128)</f>
      </c>
      <c r="G128" s="112" t="str">
        <f>SUMIFS($E$2:E128,$A$2:A128,A128)</f>
      </c>
      <c r="H128" s="113" t="str">
        <f>SUMIFS($F$2:F128,$A$2:A128,A128)</f>
      </c>
      <c r="I128" s="114" t="n">
        <v>321429520.522875</v>
      </c>
      <c r="J128" s="115" t="str">
        <f>IF(I128=0,"",C128/I128)</f>
      </c>
      <c r="K128" s="116" t="str">
        <f>IF(I128=0,"",D128/I128)</f>
      </c>
      <c r="L128" s="117" t="str">
        <f>IF(I128=0,"",E128/I128)</f>
      </c>
      <c r="M128" s="118" t="str">
        <f>IF(I128=0,"",F128/I128)</f>
      </c>
    </row>
    <row r="129">
      <c r="A129" t="s">
        <v>253</v>
      </c>
      <c r="B129" s="107" t="n">
        <v>2048</v>
      </c>
      <c r="C129" s="108" t="str">
        <f>SUMIFS('Annual_Cost'!$Q$2:$Q$1405,'Annual_Cost'!$A$2:$A$1405,A129,'Annual_Cost'!$B$2:$B$1405,B129)</f>
      </c>
      <c r="D129" s="109" t="str">
        <f>SUMIFS('Annual_Cost'!$R$2:$R$1405,'Annual_Cost'!$A$2:$A$1405,A129,'Annual_Cost'!$B$2:$B$1405,B129)</f>
      </c>
      <c r="E129" s="110" t="str">
        <f>SUMIFS('Annual_Cost'!$S$2:$S$1405,'Annual_Cost'!$A$2:$A$1405,A129,'Annual_Cost'!$B$2:$B$1405,B129)</f>
      </c>
      <c r="F129" s="111" t="str">
        <f>SUMIFS('Annual_Cost'!$Y$2:$Y$1405,'Annual_Cost'!$A$2:$A$1405,A129,'Annual_Cost'!$B$2:$B$1405,B129)</f>
      </c>
      <c r="G129" s="112" t="str">
        <f>SUMIFS($E$2:E129,$A$2:A129,A129)</f>
      </c>
      <c r="H129" s="113" t="str">
        <f>SUMIFS($F$2:F129,$A$2:A129,A129)</f>
      </c>
      <c r="I129" s="114" t="n">
        <v>322136832.260161</v>
      </c>
      <c r="J129" s="115" t="str">
        <f>IF(I129=0,"",C129/I129)</f>
      </c>
      <c r="K129" s="116" t="str">
        <f>IF(I129=0,"",D129/I129)</f>
      </c>
      <c r="L129" s="117" t="str">
        <f>IF(I129=0,"",E129/I129)</f>
      </c>
      <c r="M129" s="118" t="str">
        <f>IF(I129=0,"",F129/I129)</f>
      </c>
    </row>
    <row r="130">
      <c r="A130" t="s">
        <v>253</v>
      </c>
      <c r="B130" s="107" t="n">
        <v>2049</v>
      </c>
      <c r="C130" s="108" t="str">
        <f>SUMIFS('Annual_Cost'!$Q$2:$Q$1405,'Annual_Cost'!$A$2:$A$1405,A130,'Annual_Cost'!$B$2:$B$1405,B130)</f>
      </c>
      <c r="D130" s="109" t="str">
        <f>SUMIFS('Annual_Cost'!$R$2:$R$1405,'Annual_Cost'!$A$2:$A$1405,A130,'Annual_Cost'!$B$2:$B$1405,B130)</f>
      </c>
      <c r="E130" s="110" t="str">
        <f>SUMIFS('Annual_Cost'!$S$2:$S$1405,'Annual_Cost'!$A$2:$A$1405,A130,'Annual_Cost'!$B$2:$B$1405,B130)</f>
      </c>
      <c r="F130" s="111" t="str">
        <f>SUMIFS('Annual_Cost'!$Y$2:$Y$1405,'Annual_Cost'!$A$2:$A$1405,A130,'Annual_Cost'!$B$2:$B$1405,B130)</f>
      </c>
      <c r="G130" s="112" t="str">
        <f>SUMIFS($E$2:E130,$A$2:A130,A130)</f>
      </c>
      <c r="H130" s="113" t="str">
        <f>SUMIFS($F$2:F130,$A$2:A130,A130)</f>
      </c>
      <c r="I130" s="114" t="n">
        <v>322765819.752681</v>
      </c>
      <c r="J130" s="115" t="str">
        <f>IF(I130=0,"",C130/I130)</f>
      </c>
      <c r="K130" s="116" t="str">
        <f>IF(I130=0,"",D130/I130)</f>
      </c>
      <c r="L130" s="117" t="str">
        <f>IF(I130=0,"",E130/I130)</f>
      </c>
      <c r="M130" s="118" t="str">
        <f>IF(I130=0,"",F130/I130)</f>
      </c>
    </row>
    <row r="131">
      <c r="A131" t="s">
        <v>253</v>
      </c>
      <c r="B131" s="107" t="n">
        <v>2050</v>
      </c>
      <c r="C131" s="108" t="str">
        <f>SUMIFS('Annual_Cost'!$Q$2:$Q$1405,'Annual_Cost'!$A$2:$A$1405,A131,'Annual_Cost'!$B$2:$B$1405,B131)</f>
      </c>
      <c r="D131" s="109" t="str">
        <f>SUMIFS('Annual_Cost'!$R$2:$R$1405,'Annual_Cost'!$A$2:$A$1405,A131,'Annual_Cost'!$B$2:$B$1405,B131)</f>
      </c>
      <c r="E131" s="110" t="str">
        <f>SUMIFS('Annual_Cost'!$S$2:$S$1405,'Annual_Cost'!$A$2:$A$1405,A131,'Annual_Cost'!$B$2:$B$1405,B131)</f>
      </c>
      <c r="F131" s="111" t="str">
        <f>SUMIFS('Annual_Cost'!$Y$2:$Y$1405,'Annual_Cost'!$A$2:$A$1405,A131,'Annual_Cost'!$B$2:$B$1405,B131)</f>
      </c>
      <c r="G131" s="112" t="str">
        <f>SUMIFS($E$2:E131,$A$2:A131,A131)</f>
      </c>
      <c r="H131" s="113" t="str">
        <f>SUMIFS($F$2:F131,$A$2:A131,A131)</f>
      </c>
      <c r="I131" s="114" t="n">
        <v>323312042.563285</v>
      </c>
      <c r="J131" s="115" t="str">
        <f>IF(I131=0,"",C131/I131)</f>
      </c>
      <c r="K131" s="116" t="str">
        <f>IF(I131=0,"",D131/I131)</f>
      </c>
      <c r="L131" s="117" t="str">
        <f>IF(I131=0,"",E131/I131)</f>
      </c>
      <c r="M131" s="118" t="str">
        <f>IF(I131=0,"",F131/I131)</f>
      </c>
    </row>
    <row r="132">
      <c r="A132" t="s">
        <v>256</v>
      </c>
      <c r="B132" s="107" t="n">
        <v>2025</v>
      </c>
      <c r="C132" s="108" t="str">
        <f>SUMIFS('Annual_Cost'!$Q$2:$Q$1405,'Annual_Cost'!$A$2:$A$1405,A132,'Annual_Cost'!$B$2:$B$1405,B132)</f>
      </c>
      <c r="D132" s="109" t="str">
        <f>SUMIFS('Annual_Cost'!$R$2:$R$1405,'Annual_Cost'!$A$2:$A$1405,A132,'Annual_Cost'!$B$2:$B$1405,B132)</f>
      </c>
      <c r="E132" s="110" t="str">
        <f>SUMIFS('Annual_Cost'!$S$2:$S$1405,'Annual_Cost'!$A$2:$A$1405,A132,'Annual_Cost'!$B$2:$B$1405,B132)</f>
      </c>
      <c r="F132" s="111" t="str">
        <f>SUMIFS('Annual_Cost'!$Y$2:$Y$1405,'Annual_Cost'!$A$2:$A$1405,A132,'Annual_Cost'!$B$2:$B$1405,B132)</f>
      </c>
      <c r="G132" s="112" t="str">
        <f>SUMIFS($E$2:E132,$A$2:A132,A132)</f>
      </c>
      <c r="H132" s="113" t="str">
        <f>SUMIFS($F$2:F132,$A$2:A132,A132)</f>
      </c>
      <c r="I132" s="114" t="n">
        <v>288391907.644456</v>
      </c>
      <c r="J132" s="115" t="str">
        <f>IF(I132=0,"",C132/I132)</f>
      </c>
      <c r="K132" s="116" t="str">
        <f>IF(I132=0,"",D132/I132)</f>
      </c>
      <c r="L132" s="117" t="str">
        <f>IF(I132=0,"",E132/I132)</f>
      </c>
      <c r="M132" s="118" t="str">
        <f>IF(I132=0,"",F132/I132)</f>
      </c>
    </row>
    <row r="133">
      <c r="A133" t="s">
        <v>256</v>
      </c>
      <c r="B133" s="107" t="n">
        <v>2026</v>
      </c>
      <c r="C133" s="108" t="str">
        <f>SUMIFS('Annual_Cost'!$Q$2:$Q$1405,'Annual_Cost'!$A$2:$A$1405,A133,'Annual_Cost'!$B$2:$B$1405,B133)</f>
      </c>
      <c r="D133" s="109" t="str">
        <f>SUMIFS('Annual_Cost'!$R$2:$R$1405,'Annual_Cost'!$A$2:$A$1405,A133,'Annual_Cost'!$B$2:$B$1405,B133)</f>
      </c>
      <c r="E133" s="110" t="str">
        <f>SUMIFS('Annual_Cost'!$S$2:$S$1405,'Annual_Cost'!$A$2:$A$1405,A133,'Annual_Cost'!$B$2:$B$1405,B133)</f>
      </c>
      <c r="F133" s="111" t="str">
        <f>SUMIFS('Annual_Cost'!$Y$2:$Y$1405,'Annual_Cost'!$A$2:$A$1405,A133,'Annual_Cost'!$B$2:$B$1405,B133)</f>
      </c>
      <c r="G133" s="112" t="str">
        <f>SUMIFS($E$2:E133,$A$2:A133,A133)</f>
      </c>
      <c r="H133" s="113" t="str">
        <f>SUMIFS($F$2:F133,$A$2:A133,A133)</f>
      </c>
      <c r="I133" s="114" t="n">
        <v>290472130.233437</v>
      </c>
      <c r="J133" s="115" t="str">
        <f>IF(I133=0,"",C133/I133)</f>
      </c>
      <c r="K133" s="116" t="str">
        <f>IF(I133=0,"",D133/I133)</f>
      </c>
      <c r="L133" s="117" t="str">
        <f>IF(I133=0,"",E133/I133)</f>
      </c>
      <c r="M133" s="118" t="str">
        <f>IF(I133=0,"",F133/I133)</f>
      </c>
    </row>
    <row r="134">
      <c r="A134" t="s">
        <v>256</v>
      </c>
      <c r="B134" s="107" t="n">
        <v>2027</v>
      </c>
      <c r="C134" s="108" t="str">
        <f>SUMIFS('Annual_Cost'!$Q$2:$Q$1405,'Annual_Cost'!$A$2:$A$1405,A134,'Annual_Cost'!$B$2:$B$1405,B134)</f>
      </c>
      <c r="D134" s="109" t="str">
        <f>SUMIFS('Annual_Cost'!$R$2:$R$1405,'Annual_Cost'!$A$2:$A$1405,A134,'Annual_Cost'!$B$2:$B$1405,B134)</f>
      </c>
      <c r="E134" s="110" t="str">
        <f>SUMIFS('Annual_Cost'!$S$2:$S$1405,'Annual_Cost'!$A$2:$A$1405,A134,'Annual_Cost'!$B$2:$B$1405,B134)</f>
      </c>
      <c r="F134" s="111" t="str">
        <f>SUMIFS('Annual_Cost'!$Y$2:$Y$1405,'Annual_Cost'!$A$2:$A$1405,A134,'Annual_Cost'!$B$2:$B$1405,B134)</f>
      </c>
      <c r="G134" s="112" t="str">
        <f>SUMIFS($E$2:E134,$A$2:A134,A134)</f>
      </c>
      <c r="H134" s="113" t="str">
        <f>SUMIFS($F$2:F134,$A$2:A134,A134)</f>
      </c>
      <c r="I134" s="114" t="n">
        <v>292505080.826208</v>
      </c>
      <c r="J134" s="115" t="str">
        <f>IF(I134=0,"",C134/I134)</f>
      </c>
      <c r="K134" s="116" t="str">
        <f>IF(I134=0,"",D134/I134)</f>
      </c>
      <c r="L134" s="117" t="str">
        <f>IF(I134=0,"",E134/I134)</f>
      </c>
      <c r="M134" s="118" t="str">
        <f>IF(I134=0,"",F134/I134)</f>
      </c>
    </row>
    <row r="135">
      <c r="A135" t="s">
        <v>256</v>
      </c>
      <c r="B135" s="107" t="n">
        <v>2028</v>
      </c>
      <c r="C135" s="108" t="str">
        <f>SUMIFS('Annual_Cost'!$Q$2:$Q$1405,'Annual_Cost'!$A$2:$A$1405,A135,'Annual_Cost'!$B$2:$B$1405,B135)</f>
      </c>
      <c r="D135" s="109" t="str">
        <f>SUMIFS('Annual_Cost'!$R$2:$R$1405,'Annual_Cost'!$A$2:$A$1405,A135,'Annual_Cost'!$B$2:$B$1405,B135)</f>
      </c>
      <c r="E135" s="110" t="str">
        <f>SUMIFS('Annual_Cost'!$S$2:$S$1405,'Annual_Cost'!$A$2:$A$1405,A135,'Annual_Cost'!$B$2:$B$1405,B135)</f>
      </c>
      <c r="F135" s="111" t="str">
        <f>SUMIFS('Annual_Cost'!$Y$2:$Y$1405,'Annual_Cost'!$A$2:$A$1405,A135,'Annual_Cost'!$B$2:$B$1405,B135)</f>
      </c>
      <c r="G135" s="112" t="str">
        <f>SUMIFS($E$2:E135,$A$2:A135,A135)</f>
      </c>
      <c r="H135" s="113" t="str">
        <f>SUMIFS($F$2:F135,$A$2:A135,A135)</f>
      </c>
      <c r="I135" s="114" t="n">
        <v>294484707.921554</v>
      </c>
      <c r="J135" s="115" t="str">
        <f>IF(I135=0,"",C135/I135)</f>
      </c>
      <c r="K135" s="116" t="str">
        <f>IF(I135=0,"",D135/I135)</f>
      </c>
      <c r="L135" s="117" t="str">
        <f>IF(I135=0,"",E135/I135)</f>
      </c>
      <c r="M135" s="118" t="str">
        <f>IF(I135=0,"",F135/I135)</f>
      </c>
    </row>
    <row r="136">
      <c r="A136" t="s">
        <v>256</v>
      </c>
      <c r="B136" s="107" t="n">
        <v>2029</v>
      </c>
      <c r="C136" s="108" t="str">
        <f>SUMIFS('Annual_Cost'!$Q$2:$Q$1405,'Annual_Cost'!$A$2:$A$1405,A136,'Annual_Cost'!$B$2:$B$1405,B136)</f>
      </c>
      <c r="D136" s="109" t="str">
        <f>SUMIFS('Annual_Cost'!$R$2:$R$1405,'Annual_Cost'!$A$2:$A$1405,A136,'Annual_Cost'!$B$2:$B$1405,B136)</f>
      </c>
      <c r="E136" s="110" t="str">
        <f>SUMIFS('Annual_Cost'!$S$2:$S$1405,'Annual_Cost'!$A$2:$A$1405,A136,'Annual_Cost'!$B$2:$B$1405,B136)</f>
      </c>
      <c r="F136" s="111" t="str">
        <f>SUMIFS('Annual_Cost'!$Y$2:$Y$1405,'Annual_Cost'!$A$2:$A$1405,A136,'Annual_Cost'!$B$2:$B$1405,B136)</f>
      </c>
      <c r="G136" s="112" t="str">
        <f>SUMIFS($E$2:E136,$A$2:A136,A136)</f>
      </c>
      <c r="H136" s="113" t="str">
        <f>SUMIFS($F$2:F136,$A$2:A136,A136)</f>
      </c>
      <c r="I136" s="114" t="n">
        <v>296414030.31143</v>
      </c>
      <c r="J136" s="115" t="str">
        <f>IF(I136=0,"",C136/I136)</f>
      </c>
      <c r="K136" s="116" t="str">
        <f>IF(I136=0,"",D136/I136)</f>
      </c>
      <c r="L136" s="117" t="str">
        <f>IF(I136=0,"",E136/I136)</f>
      </c>
      <c r="M136" s="118" t="str">
        <f>IF(I136=0,"",F136/I136)</f>
      </c>
    </row>
    <row r="137">
      <c r="A137" t="s">
        <v>256</v>
      </c>
      <c r="B137" s="107" t="n">
        <v>2030</v>
      </c>
      <c r="C137" s="108" t="str">
        <f>SUMIFS('Annual_Cost'!$Q$2:$Q$1405,'Annual_Cost'!$A$2:$A$1405,A137,'Annual_Cost'!$B$2:$B$1405,B137)</f>
      </c>
      <c r="D137" s="109" t="str">
        <f>SUMIFS('Annual_Cost'!$R$2:$R$1405,'Annual_Cost'!$A$2:$A$1405,A137,'Annual_Cost'!$B$2:$B$1405,B137)</f>
      </c>
      <c r="E137" s="110" t="str">
        <f>SUMIFS('Annual_Cost'!$S$2:$S$1405,'Annual_Cost'!$A$2:$A$1405,A137,'Annual_Cost'!$B$2:$B$1405,B137)</f>
      </c>
      <c r="F137" s="111" t="str">
        <f>SUMIFS('Annual_Cost'!$Y$2:$Y$1405,'Annual_Cost'!$A$2:$A$1405,A137,'Annual_Cost'!$B$2:$B$1405,B137)</f>
      </c>
      <c r="G137" s="112" t="str">
        <f>SUMIFS($E$2:E137,$A$2:A137,A137)</f>
      </c>
      <c r="H137" s="113" t="str">
        <f>SUMIFS($F$2:F137,$A$2:A137,A137)</f>
      </c>
      <c r="I137" s="114" t="n">
        <v>298289404.664994</v>
      </c>
      <c r="J137" s="115" t="str">
        <f>IF(I137=0,"",C137/I137)</f>
      </c>
      <c r="K137" s="116" t="str">
        <f>IF(I137=0,"",D137/I137)</f>
      </c>
      <c r="L137" s="117" t="str">
        <f>IF(I137=0,"",E137/I137)</f>
      </c>
      <c r="M137" s="118" t="str">
        <f>IF(I137=0,"",F137/I137)</f>
      </c>
    </row>
    <row r="138">
      <c r="A138" t="s">
        <v>256</v>
      </c>
      <c r="B138" s="107" t="n">
        <v>2031</v>
      </c>
      <c r="C138" s="108" t="str">
        <f>SUMIFS('Annual_Cost'!$Q$2:$Q$1405,'Annual_Cost'!$A$2:$A$1405,A138,'Annual_Cost'!$B$2:$B$1405,B138)</f>
      </c>
      <c r="D138" s="109" t="str">
        <f>SUMIFS('Annual_Cost'!$R$2:$R$1405,'Annual_Cost'!$A$2:$A$1405,A138,'Annual_Cost'!$B$2:$B$1405,B138)</f>
      </c>
      <c r="E138" s="110" t="str">
        <f>SUMIFS('Annual_Cost'!$S$2:$S$1405,'Annual_Cost'!$A$2:$A$1405,A138,'Annual_Cost'!$B$2:$B$1405,B138)</f>
      </c>
      <c r="F138" s="111" t="str">
        <f>SUMIFS('Annual_Cost'!$Y$2:$Y$1405,'Annual_Cost'!$A$2:$A$1405,A138,'Annual_Cost'!$B$2:$B$1405,B138)</f>
      </c>
      <c r="G138" s="112" t="str">
        <f>SUMIFS($E$2:E138,$A$2:A138,A138)</f>
      </c>
      <c r="H138" s="113" t="str">
        <f>SUMIFS($F$2:F138,$A$2:A138,A138)</f>
      </c>
      <c r="I138" s="114" t="n">
        <v>300119636.925519</v>
      </c>
      <c r="J138" s="115" t="str">
        <f>IF(I138=0,"",C138/I138)</f>
      </c>
      <c r="K138" s="116" t="str">
        <f>IF(I138=0,"",D138/I138)</f>
      </c>
      <c r="L138" s="117" t="str">
        <f>IF(I138=0,"",E138/I138)</f>
      </c>
      <c r="M138" s="118" t="str">
        <f>IF(I138=0,"",F138/I138)</f>
      </c>
    </row>
    <row r="139">
      <c r="A139" t="s">
        <v>256</v>
      </c>
      <c r="B139" s="107" t="n">
        <v>2032</v>
      </c>
      <c r="C139" s="108" t="str">
        <f>SUMIFS('Annual_Cost'!$Q$2:$Q$1405,'Annual_Cost'!$A$2:$A$1405,A139,'Annual_Cost'!$B$2:$B$1405,B139)</f>
      </c>
      <c r="D139" s="109" t="str">
        <f>SUMIFS('Annual_Cost'!$R$2:$R$1405,'Annual_Cost'!$A$2:$A$1405,A139,'Annual_Cost'!$B$2:$B$1405,B139)</f>
      </c>
      <c r="E139" s="110" t="str">
        <f>SUMIFS('Annual_Cost'!$S$2:$S$1405,'Annual_Cost'!$A$2:$A$1405,A139,'Annual_Cost'!$B$2:$B$1405,B139)</f>
      </c>
      <c r="F139" s="111" t="str">
        <f>SUMIFS('Annual_Cost'!$Y$2:$Y$1405,'Annual_Cost'!$A$2:$A$1405,A139,'Annual_Cost'!$B$2:$B$1405,B139)</f>
      </c>
      <c r="G139" s="112" t="str">
        <f>SUMIFS($E$2:E139,$A$2:A139,A139)</f>
      </c>
      <c r="H139" s="113" t="str">
        <f>SUMIFS($F$2:F139,$A$2:A139,A139)</f>
      </c>
      <c r="I139" s="114" t="n">
        <v>301904628.083541</v>
      </c>
      <c r="J139" s="115" t="str">
        <f>IF(I139=0,"",C139/I139)</f>
      </c>
      <c r="K139" s="116" t="str">
        <f>IF(I139=0,"",D139/I139)</f>
      </c>
      <c r="L139" s="117" t="str">
        <f>IF(I139=0,"",E139/I139)</f>
      </c>
      <c r="M139" s="118" t="str">
        <f>IF(I139=0,"",F139/I139)</f>
      </c>
    </row>
    <row r="140">
      <c r="A140" t="s">
        <v>256</v>
      </c>
      <c r="B140" s="107" t="n">
        <v>2033</v>
      </c>
      <c r="C140" s="108" t="str">
        <f>SUMIFS('Annual_Cost'!$Q$2:$Q$1405,'Annual_Cost'!$A$2:$A$1405,A140,'Annual_Cost'!$B$2:$B$1405,B140)</f>
      </c>
      <c r="D140" s="109" t="str">
        <f>SUMIFS('Annual_Cost'!$R$2:$R$1405,'Annual_Cost'!$A$2:$A$1405,A140,'Annual_Cost'!$B$2:$B$1405,B140)</f>
      </c>
      <c r="E140" s="110" t="str">
        <f>SUMIFS('Annual_Cost'!$S$2:$S$1405,'Annual_Cost'!$A$2:$A$1405,A140,'Annual_Cost'!$B$2:$B$1405,B140)</f>
      </c>
      <c r="F140" s="111" t="str">
        <f>SUMIFS('Annual_Cost'!$Y$2:$Y$1405,'Annual_Cost'!$A$2:$A$1405,A140,'Annual_Cost'!$B$2:$B$1405,B140)</f>
      </c>
      <c r="G140" s="112" t="str">
        <f>SUMIFS($E$2:E140,$A$2:A140,A140)</f>
      </c>
      <c r="H140" s="113" t="str">
        <f>SUMIFS($F$2:F140,$A$2:A140,A140)</f>
      </c>
      <c r="I140" s="114" t="n">
        <v>303644277.16916</v>
      </c>
      <c r="J140" s="115" t="str">
        <f>IF(I140=0,"",C140/I140)</f>
      </c>
      <c r="K140" s="116" t="str">
        <f>IF(I140=0,"",D140/I140)</f>
      </c>
      <c r="L140" s="117" t="str">
        <f>IF(I140=0,"",E140/I140)</f>
      </c>
      <c r="M140" s="118" t="str">
        <f>IF(I140=0,"",F140/I140)</f>
      </c>
    </row>
    <row r="141">
      <c r="A141" t="s">
        <v>256</v>
      </c>
      <c r="B141" s="107" t="n">
        <v>2034</v>
      </c>
      <c r="C141" s="108" t="str">
        <f>SUMIFS('Annual_Cost'!$Q$2:$Q$1405,'Annual_Cost'!$A$2:$A$1405,A141,'Annual_Cost'!$B$2:$B$1405,B141)</f>
      </c>
      <c r="D141" s="109" t="str">
        <f>SUMIFS('Annual_Cost'!$R$2:$R$1405,'Annual_Cost'!$A$2:$A$1405,A141,'Annual_Cost'!$B$2:$B$1405,B141)</f>
      </c>
      <c r="E141" s="110" t="str">
        <f>SUMIFS('Annual_Cost'!$S$2:$S$1405,'Annual_Cost'!$A$2:$A$1405,A141,'Annual_Cost'!$B$2:$B$1405,B141)</f>
      </c>
      <c r="F141" s="111" t="str">
        <f>SUMIFS('Annual_Cost'!$Y$2:$Y$1405,'Annual_Cost'!$A$2:$A$1405,A141,'Annual_Cost'!$B$2:$B$1405,B141)</f>
      </c>
      <c r="G141" s="112" t="str">
        <f>SUMIFS($E$2:E141,$A$2:A141,A141)</f>
      </c>
      <c r="H141" s="113" t="str">
        <f>SUMIFS($F$2:F141,$A$2:A141,A141)</f>
      </c>
      <c r="I141" s="114" t="n">
        <v>305332541.184984</v>
      </c>
      <c r="J141" s="115" t="str">
        <f>IF(I141=0,"",C141/I141)</f>
      </c>
      <c r="K141" s="116" t="str">
        <f>IF(I141=0,"",D141/I141)</f>
      </c>
      <c r="L141" s="117" t="str">
        <f>IF(I141=0,"",E141/I141)</f>
      </c>
      <c r="M141" s="118" t="str">
        <f>IF(I141=0,"",F141/I141)</f>
      </c>
    </row>
    <row r="142">
      <c r="A142" t="s">
        <v>256</v>
      </c>
      <c r="B142" s="107" t="n">
        <v>2035</v>
      </c>
      <c r="C142" s="108" t="str">
        <f>SUMIFS('Annual_Cost'!$Q$2:$Q$1405,'Annual_Cost'!$A$2:$A$1405,A142,'Annual_Cost'!$B$2:$B$1405,B142)</f>
      </c>
      <c r="D142" s="109" t="str">
        <f>SUMIFS('Annual_Cost'!$R$2:$R$1405,'Annual_Cost'!$A$2:$A$1405,A142,'Annual_Cost'!$B$2:$B$1405,B142)</f>
      </c>
      <c r="E142" s="110" t="str">
        <f>SUMIFS('Annual_Cost'!$S$2:$S$1405,'Annual_Cost'!$A$2:$A$1405,A142,'Annual_Cost'!$B$2:$B$1405,B142)</f>
      </c>
      <c r="F142" s="111" t="str">
        <f>SUMIFS('Annual_Cost'!$Y$2:$Y$1405,'Annual_Cost'!$A$2:$A$1405,A142,'Annual_Cost'!$B$2:$B$1405,B142)</f>
      </c>
      <c r="G142" s="112" t="str">
        <f>SUMIFS($E$2:E142,$A$2:A142,A142)</f>
      </c>
      <c r="H142" s="113" t="str">
        <f>SUMIFS($F$2:F142,$A$2:A142,A142)</f>
      </c>
      <c r="I142" s="114" t="n">
        <v>306964650.16712</v>
      </c>
      <c r="J142" s="115" t="str">
        <f>IF(I142=0,"",C142/I142)</f>
      </c>
      <c r="K142" s="116" t="str">
        <f>IF(I142=0,"",D142/I142)</f>
      </c>
      <c r="L142" s="117" t="str">
        <f>IF(I142=0,"",E142/I142)</f>
      </c>
      <c r="M142" s="118" t="str">
        <f>IF(I142=0,"",F142/I142)</f>
      </c>
    </row>
    <row r="143">
      <c r="A143" t="s">
        <v>256</v>
      </c>
      <c r="B143" s="107" t="n">
        <v>2036</v>
      </c>
      <c r="C143" s="108" t="str">
        <f>SUMIFS('Annual_Cost'!$Q$2:$Q$1405,'Annual_Cost'!$A$2:$A$1405,A143,'Annual_Cost'!$B$2:$B$1405,B143)</f>
      </c>
      <c r="D143" s="109" t="str">
        <f>SUMIFS('Annual_Cost'!$R$2:$R$1405,'Annual_Cost'!$A$2:$A$1405,A143,'Annual_Cost'!$B$2:$B$1405,B143)</f>
      </c>
      <c r="E143" s="110" t="str">
        <f>SUMIFS('Annual_Cost'!$S$2:$S$1405,'Annual_Cost'!$A$2:$A$1405,A143,'Annual_Cost'!$B$2:$B$1405,B143)</f>
      </c>
      <c r="F143" s="111" t="str">
        <f>SUMIFS('Annual_Cost'!$Y$2:$Y$1405,'Annual_Cost'!$A$2:$A$1405,A143,'Annual_Cost'!$B$2:$B$1405,B143)</f>
      </c>
      <c r="G143" s="112" t="str">
        <f>SUMIFS($E$2:E143,$A$2:A143,A143)</f>
      </c>
      <c r="H143" s="113" t="str">
        <f>SUMIFS($F$2:F143,$A$2:A143,A143)</f>
      </c>
      <c r="I143" s="114" t="n">
        <v>308542769.756622</v>
      </c>
      <c r="J143" s="115" t="str">
        <f>IF(I143=0,"",C143/I143)</f>
      </c>
      <c r="K143" s="116" t="str">
        <f>IF(I143=0,"",D143/I143)</f>
      </c>
      <c r="L143" s="117" t="str">
        <f>IF(I143=0,"",E143/I143)</f>
      </c>
      <c r="M143" s="118" t="str">
        <f>IF(I143=0,"",F143/I143)</f>
      </c>
    </row>
    <row r="144">
      <c r="A144" t="s">
        <v>256</v>
      </c>
      <c r="B144" s="107" t="n">
        <v>2037</v>
      </c>
      <c r="C144" s="108" t="str">
        <f>SUMIFS('Annual_Cost'!$Q$2:$Q$1405,'Annual_Cost'!$A$2:$A$1405,A144,'Annual_Cost'!$B$2:$B$1405,B144)</f>
      </c>
      <c r="D144" s="109" t="str">
        <f>SUMIFS('Annual_Cost'!$R$2:$R$1405,'Annual_Cost'!$A$2:$A$1405,A144,'Annual_Cost'!$B$2:$B$1405,B144)</f>
      </c>
      <c r="E144" s="110" t="str">
        <f>SUMIFS('Annual_Cost'!$S$2:$S$1405,'Annual_Cost'!$A$2:$A$1405,A144,'Annual_Cost'!$B$2:$B$1405,B144)</f>
      </c>
      <c r="F144" s="111" t="str">
        <f>SUMIFS('Annual_Cost'!$Y$2:$Y$1405,'Annual_Cost'!$A$2:$A$1405,A144,'Annual_Cost'!$B$2:$B$1405,B144)</f>
      </c>
      <c r="G144" s="112" t="str">
        <f>SUMIFS($E$2:E144,$A$2:A144,A144)</f>
      </c>
      <c r="H144" s="113" t="str">
        <f>SUMIFS($F$2:F144,$A$2:A144,A144)</f>
      </c>
      <c r="I144" s="114" t="n">
        <v>310068287.63643</v>
      </c>
      <c r="J144" s="115" t="str">
        <f>IF(I144=0,"",C144/I144)</f>
      </c>
      <c r="K144" s="116" t="str">
        <f>IF(I144=0,"",D144/I144)</f>
      </c>
      <c r="L144" s="117" t="str">
        <f>IF(I144=0,"",E144/I144)</f>
      </c>
      <c r="M144" s="118" t="str">
        <f>IF(I144=0,"",F144/I144)</f>
      </c>
    </row>
    <row r="145">
      <c r="A145" t="s">
        <v>256</v>
      </c>
      <c r="B145" s="107" t="n">
        <v>2038</v>
      </c>
      <c r="C145" s="108" t="str">
        <f>SUMIFS('Annual_Cost'!$Q$2:$Q$1405,'Annual_Cost'!$A$2:$A$1405,A145,'Annual_Cost'!$B$2:$B$1405,B145)</f>
      </c>
      <c r="D145" s="109" t="str">
        <f>SUMIFS('Annual_Cost'!$R$2:$R$1405,'Annual_Cost'!$A$2:$A$1405,A145,'Annual_Cost'!$B$2:$B$1405,B145)</f>
      </c>
      <c r="E145" s="110" t="str">
        <f>SUMIFS('Annual_Cost'!$S$2:$S$1405,'Annual_Cost'!$A$2:$A$1405,A145,'Annual_Cost'!$B$2:$B$1405,B145)</f>
      </c>
      <c r="F145" s="111" t="str">
        <f>SUMIFS('Annual_Cost'!$Y$2:$Y$1405,'Annual_Cost'!$A$2:$A$1405,A145,'Annual_Cost'!$B$2:$B$1405,B145)</f>
      </c>
      <c r="G145" s="112" t="str">
        <f>SUMIFS($E$2:E145,$A$2:A145,A145)</f>
      </c>
      <c r="H145" s="113" t="str">
        <f>SUMIFS($F$2:F145,$A$2:A145,A145)</f>
      </c>
      <c r="I145" s="114" t="n">
        <v>311532999.13163</v>
      </c>
      <c r="J145" s="115" t="str">
        <f>IF(I145=0,"",C145/I145)</f>
      </c>
      <c r="K145" s="116" t="str">
        <f>IF(I145=0,"",D145/I145)</f>
      </c>
      <c r="L145" s="117" t="str">
        <f>IF(I145=0,"",E145/I145)</f>
      </c>
      <c r="M145" s="118" t="str">
        <f>IF(I145=0,"",F145/I145)</f>
      </c>
    </row>
    <row r="146">
      <c r="A146" t="s">
        <v>256</v>
      </c>
      <c r="B146" s="107" t="n">
        <v>2039</v>
      </c>
      <c r="C146" s="108" t="str">
        <f>SUMIFS('Annual_Cost'!$Q$2:$Q$1405,'Annual_Cost'!$A$2:$A$1405,A146,'Annual_Cost'!$B$2:$B$1405,B146)</f>
      </c>
      <c r="D146" s="109" t="str">
        <f>SUMIFS('Annual_Cost'!$R$2:$R$1405,'Annual_Cost'!$A$2:$A$1405,A146,'Annual_Cost'!$B$2:$B$1405,B146)</f>
      </c>
      <c r="E146" s="110" t="str">
        <f>SUMIFS('Annual_Cost'!$S$2:$S$1405,'Annual_Cost'!$A$2:$A$1405,A146,'Annual_Cost'!$B$2:$B$1405,B146)</f>
      </c>
      <c r="F146" s="111" t="str">
        <f>SUMIFS('Annual_Cost'!$Y$2:$Y$1405,'Annual_Cost'!$A$2:$A$1405,A146,'Annual_Cost'!$B$2:$B$1405,B146)</f>
      </c>
      <c r="G146" s="112" t="str">
        <f>SUMIFS($E$2:E146,$A$2:A146,A146)</f>
      </c>
      <c r="H146" s="113" t="str">
        <f>SUMIFS($F$2:F146,$A$2:A146,A146)</f>
      </c>
      <c r="I146" s="114" t="n">
        <v>312936391.858479</v>
      </c>
      <c r="J146" s="115" t="str">
        <f>IF(I146=0,"",C146/I146)</f>
      </c>
      <c r="K146" s="116" t="str">
        <f>IF(I146=0,"",D146/I146)</f>
      </c>
      <c r="L146" s="117" t="str">
        <f>IF(I146=0,"",E146/I146)</f>
      </c>
      <c r="M146" s="118" t="str">
        <f>IF(I146=0,"",F146/I146)</f>
      </c>
    </row>
    <row r="147">
      <c r="A147" t="s">
        <v>256</v>
      </c>
      <c r="B147" s="107" t="n">
        <v>2040</v>
      </c>
      <c r="C147" s="108" t="str">
        <f>SUMIFS('Annual_Cost'!$Q$2:$Q$1405,'Annual_Cost'!$A$2:$A$1405,A147,'Annual_Cost'!$B$2:$B$1405,B147)</f>
      </c>
      <c r="D147" s="109" t="str">
        <f>SUMIFS('Annual_Cost'!$R$2:$R$1405,'Annual_Cost'!$A$2:$A$1405,A147,'Annual_Cost'!$B$2:$B$1405,B147)</f>
      </c>
      <c r="E147" s="110" t="str">
        <f>SUMIFS('Annual_Cost'!$S$2:$S$1405,'Annual_Cost'!$A$2:$A$1405,A147,'Annual_Cost'!$B$2:$B$1405,B147)</f>
      </c>
      <c r="F147" s="111" t="str">
        <f>SUMIFS('Annual_Cost'!$Y$2:$Y$1405,'Annual_Cost'!$A$2:$A$1405,A147,'Annual_Cost'!$B$2:$B$1405,B147)</f>
      </c>
      <c r="G147" s="112" t="str">
        <f>SUMIFS($E$2:E147,$A$2:A147,A147)</f>
      </c>
      <c r="H147" s="113" t="str">
        <f>SUMIFS($F$2:F147,$A$2:A147,A147)</f>
      </c>
      <c r="I147" s="114" t="n">
        <v>314265537.410829</v>
      </c>
      <c r="J147" s="115" t="str">
        <f>IF(I147=0,"",C147/I147)</f>
      </c>
      <c r="K147" s="116" t="str">
        <f>IF(I147=0,"",D147/I147)</f>
      </c>
      <c r="L147" s="117" t="str">
        <f>IF(I147=0,"",E147/I147)</f>
      </c>
      <c r="M147" s="118" t="str">
        <f>IF(I147=0,"",F147/I147)</f>
      </c>
    </row>
    <row r="148">
      <c r="A148" t="s">
        <v>256</v>
      </c>
      <c r="B148" s="107" t="n">
        <v>2041</v>
      </c>
      <c r="C148" s="108" t="str">
        <f>SUMIFS('Annual_Cost'!$Q$2:$Q$1405,'Annual_Cost'!$A$2:$A$1405,A148,'Annual_Cost'!$B$2:$B$1405,B148)</f>
      </c>
      <c r="D148" s="109" t="str">
        <f>SUMIFS('Annual_Cost'!$R$2:$R$1405,'Annual_Cost'!$A$2:$A$1405,A148,'Annual_Cost'!$B$2:$B$1405,B148)</f>
      </c>
      <c r="E148" s="110" t="str">
        <f>SUMIFS('Annual_Cost'!$S$2:$S$1405,'Annual_Cost'!$A$2:$A$1405,A148,'Annual_Cost'!$B$2:$B$1405,B148)</f>
      </c>
      <c r="F148" s="111" t="str">
        <f>SUMIFS('Annual_Cost'!$Y$2:$Y$1405,'Annual_Cost'!$A$2:$A$1405,A148,'Annual_Cost'!$B$2:$B$1405,B148)</f>
      </c>
      <c r="G148" s="112" t="str">
        <f>SUMIFS($E$2:E148,$A$2:A148,A148)</f>
      </c>
      <c r="H148" s="113" t="str">
        <f>SUMIFS($F$2:F148,$A$2:A148,A148)</f>
      </c>
      <c r="I148" s="114" t="n">
        <v>315525215.312548</v>
      </c>
      <c r="J148" s="115" t="str">
        <f>IF(I148=0,"",C148/I148)</f>
      </c>
      <c r="K148" s="116" t="str">
        <f>IF(I148=0,"",D148/I148)</f>
      </c>
      <c r="L148" s="117" t="str">
        <f>IF(I148=0,"",E148/I148)</f>
      </c>
      <c r="M148" s="118" t="str">
        <f>IF(I148=0,"",F148/I148)</f>
      </c>
    </row>
    <row r="149">
      <c r="A149" t="s">
        <v>256</v>
      </c>
      <c r="B149" s="107" t="n">
        <v>2042</v>
      </c>
      <c r="C149" s="108" t="str">
        <f>SUMIFS('Annual_Cost'!$Q$2:$Q$1405,'Annual_Cost'!$A$2:$A$1405,A149,'Annual_Cost'!$B$2:$B$1405,B149)</f>
      </c>
      <c r="D149" s="109" t="str">
        <f>SUMIFS('Annual_Cost'!$R$2:$R$1405,'Annual_Cost'!$A$2:$A$1405,A149,'Annual_Cost'!$B$2:$B$1405,B149)</f>
      </c>
      <c r="E149" s="110" t="str">
        <f>SUMIFS('Annual_Cost'!$S$2:$S$1405,'Annual_Cost'!$A$2:$A$1405,A149,'Annual_Cost'!$B$2:$B$1405,B149)</f>
      </c>
      <c r="F149" s="111" t="str">
        <f>SUMIFS('Annual_Cost'!$Y$2:$Y$1405,'Annual_Cost'!$A$2:$A$1405,A149,'Annual_Cost'!$B$2:$B$1405,B149)</f>
      </c>
      <c r="G149" s="112" t="str">
        <f>SUMIFS($E$2:E149,$A$2:A149,A149)</f>
      </c>
      <c r="H149" s="113" t="str">
        <f>SUMIFS($F$2:F149,$A$2:A149,A149)</f>
      </c>
      <c r="I149" s="114" t="n">
        <v>316707694.211882</v>
      </c>
      <c r="J149" s="115" t="str">
        <f>IF(I149=0,"",C149/I149)</f>
      </c>
      <c r="K149" s="116" t="str">
        <f>IF(I149=0,"",D149/I149)</f>
      </c>
      <c r="L149" s="117" t="str">
        <f>IF(I149=0,"",E149/I149)</f>
      </c>
      <c r="M149" s="118" t="str">
        <f>IF(I149=0,"",F149/I149)</f>
      </c>
    </row>
    <row r="150">
      <c r="A150" t="s">
        <v>256</v>
      </c>
      <c r="B150" s="107" t="n">
        <v>2043</v>
      </c>
      <c r="C150" s="108" t="str">
        <f>SUMIFS('Annual_Cost'!$Q$2:$Q$1405,'Annual_Cost'!$A$2:$A$1405,A150,'Annual_Cost'!$B$2:$B$1405,B150)</f>
      </c>
      <c r="D150" s="109" t="str">
        <f>SUMIFS('Annual_Cost'!$R$2:$R$1405,'Annual_Cost'!$A$2:$A$1405,A150,'Annual_Cost'!$B$2:$B$1405,B150)</f>
      </c>
      <c r="E150" s="110" t="str">
        <f>SUMIFS('Annual_Cost'!$S$2:$S$1405,'Annual_Cost'!$A$2:$A$1405,A150,'Annual_Cost'!$B$2:$B$1405,B150)</f>
      </c>
      <c r="F150" s="111" t="str">
        <f>SUMIFS('Annual_Cost'!$Y$2:$Y$1405,'Annual_Cost'!$A$2:$A$1405,A150,'Annual_Cost'!$B$2:$B$1405,B150)</f>
      </c>
      <c r="G150" s="112" t="str">
        <f>SUMIFS($E$2:E150,$A$2:A150,A150)</f>
      </c>
      <c r="H150" s="113" t="str">
        <f>SUMIFS($F$2:F150,$A$2:A150,A150)</f>
      </c>
      <c r="I150" s="114" t="n">
        <v>317814114.067152</v>
      </c>
      <c r="J150" s="115" t="str">
        <f>IF(I150=0,"",C150/I150)</f>
      </c>
      <c r="K150" s="116" t="str">
        <f>IF(I150=0,"",D150/I150)</f>
      </c>
      <c r="L150" s="117" t="str">
        <f>IF(I150=0,"",E150/I150)</f>
      </c>
      <c r="M150" s="118" t="str">
        <f>IF(I150=0,"",F150/I150)</f>
      </c>
    </row>
    <row r="151">
      <c r="A151" t="s">
        <v>256</v>
      </c>
      <c r="B151" s="107" t="n">
        <v>2044</v>
      </c>
      <c r="C151" s="108" t="str">
        <f>SUMIFS('Annual_Cost'!$Q$2:$Q$1405,'Annual_Cost'!$A$2:$A$1405,A151,'Annual_Cost'!$B$2:$B$1405,B151)</f>
      </c>
      <c r="D151" s="109" t="str">
        <f>SUMIFS('Annual_Cost'!$R$2:$R$1405,'Annual_Cost'!$A$2:$A$1405,A151,'Annual_Cost'!$B$2:$B$1405,B151)</f>
      </c>
      <c r="E151" s="110" t="str">
        <f>SUMIFS('Annual_Cost'!$S$2:$S$1405,'Annual_Cost'!$A$2:$A$1405,A151,'Annual_Cost'!$B$2:$B$1405,B151)</f>
      </c>
      <c r="F151" s="111" t="str">
        <f>SUMIFS('Annual_Cost'!$Y$2:$Y$1405,'Annual_Cost'!$A$2:$A$1405,A151,'Annual_Cost'!$B$2:$B$1405,B151)</f>
      </c>
      <c r="G151" s="112" t="str">
        <f>SUMIFS($E$2:E151,$A$2:A151,A151)</f>
      </c>
      <c r="H151" s="113" t="str">
        <f>SUMIFS($F$2:F151,$A$2:A151,A151)</f>
      </c>
      <c r="I151" s="114" t="n">
        <v>318840890.732156</v>
      </c>
      <c r="J151" s="115" t="str">
        <f>IF(I151=0,"",C151/I151)</f>
      </c>
      <c r="K151" s="116" t="str">
        <f>IF(I151=0,"",D151/I151)</f>
      </c>
      <c r="L151" s="117" t="str">
        <f>IF(I151=0,"",E151/I151)</f>
      </c>
      <c r="M151" s="118" t="str">
        <f>IF(I151=0,"",F151/I151)</f>
      </c>
    </row>
    <row r="152">
      <c r="A152" t="s">
        <v>256</v>
      </c>
      <c r="B152" s="107" t="n">
        <v>2045</v>
      </c>
      <c r="C152" s="108" t="str">
        <f>SUMIFS('Annual_Cost'!$Q$2:$Q$1405,'Annual_Cost'!$A$2:$A$1405,A152,'Annual_Cost'!$B$2:$B$1405,B152)</f>
      </c>
      <c r="D152" s="109" t="str">
        <f>SUMIFS('Annual_Cost'!$R$2:$R$1405,'Annual_Cost'!$A$2:$A$1405,A152,'Annual_Cost'!$B$2:$B$1405,B152)</f>
      </c>
      <c r="E152" s="110" t="str">
        <f>SUMIFS('Annual_Cost'!$S$2:$S$1405,'Annual_Cost'!$A$2:$A$1405,A152,'Annual_Cost'!$B$2:$B$1405,B152)</f>
      </c>
      <c r="F152" s="111" t="str">
        <f>SUMIFS('Annual_Cost'!$Y$2:$Y$1405,'Annual_Cost'!$A$2:$A$1405,A152,'Annual_Cost'!$B$2:$B$1405,B152)</f>
      </c>
      <c r="G152" s="112" t="str">
        <f>SUMIFS($E$2:E152,$A$2:A152,A152)</f>
      </c>
      <c r="H152" s="113" t="str">
        <f>SUMIFS($F$2:F152,$A$2:A152,A152)</f>
      </c>
      <c r="I152" s="114" t="n">
        <v>319784682.33108</v>
      </c>
      <c r="J152" s="115" t="str">
        <f>IF(I152=0,"",C152/I152)</f>
      </c>
      <c r="K152" s="116" t="str">
        <f>IF(I152=0,"",D152/I152)</f>
      </c>
      <c r="L152" s="117" t="str">
        <f>IF(I152=0,"",E152/I152)</f>
      </c>
      <c r="M152" s="118" t="str">
        <f>IF(I152=0,"",F152/I152)</f>
      </c>
    </row>
    <row r="153">
      <c r="A153" t="s">
        <v>256</v>
      </c>
      <c r="B153" s="107" t="n">
        <v>2046</v>
      </c>
      <c r="C153" s="108" t="str">
        <f>SUMIFS('Annual_Cost'!$Q$2:$Q$1405,'Annual_Cost'!$A$2:$A$1405,A153,'Annual_Cost'!$B$2:$B$1405,B153)</f>
      </c>
      <c r="D153" s="109" t="str">
        <f>SUMIFS('Annual_Cost'!$R$2:$R$1405,'Annual_Cost'!$A$2:$A$1405,A153,'Annual_Cost'!$B$2:$B$1405,B153)</f>
      </c>
      <c r="E153" s="110" t="str">
        <f>SUMIFS('Annual_Cost'!$S$2:$S$1405,'Annual_Cost'!$A$2:$A$1405,A153,'Annual_Cost'!$B$2:$B$1405,B153)</f>
      </c>
      <c r="F153" s="111" t="str">
        <f>SUMIFS('Annual_Cost'!$Y$2:$Y$1405,'Annual_Cost'!$A$2:$A$1405,A153,'Annual_Cost'!$B$2:$B$1405,B153)</f>
      </c>
      <c r="G153" s="112" t="str">
        <f>SUMIFS($E$2:E153,$A$2:A153,A153)</f>
      </c>
      <c r="H153" s="113" t="str">
        <f>SUMIFS($F$2:F153,$A$2:A153,A153)</f>
      </c>
      <c r="I153" s="114" t="n">
        <v>320645615.981408</v>
      </c>
      <c r="J153" s="115" t="str">
        <f>IF(I153=0,"",C153/I153)</f>
      </c>
      <c r="K153" s="116" t="str">
        <f>IF(I153=0,"",D153/I153)</f>
      </c>
      <c r="L153" s="117" t="str">
        <f>IF(I153=0,"",E153/I153)</f>
      </c>
      <c r="M153" s="118" t="str">
        <f>IF(I153=0,"",F153/I153)</f>
      </c>
    </row>
    <row r="154">
      <c r="A154" t="s">
        <v>256</v>
      </c>
      <c r="B154" s="107" t="n">
        <v>2047</v>
      </c>
      <c r="C154" s="108" t="str">
        <f>SUMIFS('Annual_Cost'!$Q$2:$Q$1405,'Annual_Cost'!$A$2:$A$1405,A154,'Annual_Cost'!$B$2:$B$1405,B154)</f>
      </c>
      <c r="D154" s="109" t="str">
        <f>SUMIFS('Annual_Cost'!$R$2:$R$1405,'Annual_Cost'!$A$2:$A$1405,A154,'Annual_Cost'!$B$2:$B$1405,B154)</f>
      </c>
      <c r="E154" s="110" t="str">
        <f>SUMIFS('Annual_Cost'!$S$2:$S$1405,'Annual_Cost'!$A$2:$A$1405,A154,'Annual_Cost'!$B$2:$B$1405,B154)</f>
      </c>
      <c r="F154" s="111" t="str">
        <f>SUMIFS('Annual_Cost'!$Y$2:$Y$1405,'Annual_Cost'!$A$2:$A$1405,A154,'Annual_Cost'!$B$2:$B$1405,B154)</f>
      </c>
      <c r="G154" s="112" t="str">
        <f>SUMIFS($E$2:E154,$A$2:A154,A154)</f>
      </c>
      <c r="H154" s="113" t="str">
        <f>SUMIFS($F$2:F154,$A$2:A154,A154)</f>
      </c>
      <c r="I154" s="114" t="n">
        <v>321429520.522875</v>
      </c>
      <c r="J154" s="115" t="str">
        <f>IF(I154=0,"",C154/I154)</f>
      </c>
      <c r="K154" s="116" t="str">
        <f>IF(I154=0,"",D154/I154)</f>
      </c>
      <c r="L154" s="117" t="str">
        <f>IF(I154=0,"",E154/I154)</f>
      </c>
      <c r="M154" s="118" t="str">
        <f>IF(I154=0,"",F154/I154)</f>
      </c>
    </row>
    <row r="155">
      <c r="A155" t="s">
        <v>256</v>
      </c>
      <c r="B155" s="107" t="n">
        <v>2048</v>
      </c>
      <c r="C155" s="108" t="str">
        <f>SUMIFS('Annual_Cost'!$Q$2:$Q$1405,'Annual_Cost'!$A$2:$A$1405,A155,'Annual_Cost'!$B$2:$B$1405,B155)</f>
      </c>
      <c r="D155" s="109" t="str">
        <f>SUMIFS('Annual_Cost'!$R$2:$R$1405,'Annual_Cost'!$A$2:$A$1405,A155,'Annual_Cost'!$B$2:$B$1405,B155)</f>
      </c>
      <c r="E155" s="110" t="str">
        <f>SUMIFS('Annual_Cost'!$S$2:$S$1405,'Annual_Cost'!$A$2:$A$1405,A155,'Annual_Cost'!$B$2:$B$1405,B155)</f>
      </c>
      <c r="F155" s="111" t="str">
        <f>SUMIFS('Annual_Cost'!$Y$2:$Y$1405,'Annual_Cost'!$A$2:$A$1405,A155,'Annual_Cost'!$B$2:$B$1405,B155)</f>
      </c>
      <c r="G155" s="112" t="str">
        <f>SUMIFS($E$2:E155,$A$2:A155,A155)</f>
      </c>
      <c r="H155" s="113" t="str">
        <f>SUMIFS($F$2:F155,$A$2:A155,A155)</f>
      </c>
      <c r="I155" s="114" t="n">
        <v>322136832.260161</v>
      </c>
      <c r="J155" s="115" t="str">
        <f>IF(I155=0,"",C155/I155)</f>
      </c>
      <c r="K155" s="116" t="str">
        <f>IF(I155=0,"",D155/I155)</f>
      </c>
      <c r="L155" s="117" t="str">
        <f>IF(I155=0,"",E155/I155)</f>
      </c>
      <c r="M155" s="118" t="str">
        <f>IF(I155=0,"",F155/I155)</f>
      </c>
    </row>
    <row r="156">
      <c r="A156" t="s">
        <v>256</v>
      </c>
      <c r="B156" s="107" t="n">
        <v>2049</v>
      </c>
      <c r="C156" s="108" t="str">
        <f>SUMIFS('Annual_Cost'!$Q$2:$Q$1405,'Annual_Cost'!$A$2:$A$1405,A156,'Annual_Cost'!$B$2:$B$1405,B156)</f>
      </c>
      <c r="D156" s="109" t="str">
        <f>SUMIFS('Annual_Cost'!$R$2:$R$1405,'Annual_Cost'!$A$2:$A$1405,A156,'Annual_Cost'!$B$2:$B$1405,B156)</f>
      </c>
      <c r="E156" s="110" t="str">
        <f>SUMIFS('Annual_Cost'!$S$2:$S$1405,'Annual_Cost'!$A$2:$A$1405,A156,'Annual_Cost'!$B$2:$B$1405,B156)</f>
      </c>
      <c r="F156" s="111" t="str">
        <f>SUMIFS('Annual_Cost'!$Y$2:$Y$1405,'Annual_Cost'!$A$2:$A$1405,A156,'Annual_Cost'!$B$2:$B$1405,B156)</f>
      </c>
      <c r="G156" s="112" t="str">
        <f>SUMIFS($E$2:E156,$A$2:A156,A156)</f>
      </c>
      <c r="H156" s="113" t="str">
        <f>SUMIFS($F$2:F156,$A$2:A156,A156)</f>
      </c>
      <c r="I156" s="114" t="n">
        <v>322765819.752681</v>
      </c>
      <c r="J156" s="115" t="str">
        <f>IF(I156=0,"",C156/I156)</f>
      </c>
      <c r="K156" s="116" t="str">
        <f>IF(I156=0,"",D156/I156)</f>
      </c>
      <c r="L156" s="117" t="str">
        <f>IF(I156=0,"",E156/I156)</f>
      </c>
      <c r="M156" s="118" t="str">
        <f>IF(I156=0,"",F156/I156)</f>
      </c>
    </row>
    <row r="157">
      <c r="A157" t="s">
        <v>256</v>
      </c>
      <c r="B157" s="107" t="n">
        <v>2050</v>
      </c>
      <c r="C157" s="108" t="str">
        <f>SUMIFS('Annual_Cost'!$Q$2:$Q$1405,'Annual_Cost'!$A$2:$A$1405,A157,'Annual_Cost'!$B$2:$B$1405,B157)</f>
      </c>
      <c r="D157" s="109" t="str">
        <f>SUMIFS('Annual_Cost'!$R$2:$R$1405,'Annual_Cost'!$A$2:$A$1405,A157,'Annual_Cost'!$B$2:$B$1405,B157)</f>
      </c>
      <c r="E157" s="110" t="str">
        <f>SUMIFS('Annual_Cost'!$S$2:$S$1405,'Annual_Cost'!$A$2:$A$1405,A157,'Annual_Cost'!$B$2:$B$1405,B157)</f>
      </c>
      <c r="F157" s="111" t="str">
        <f>SUMIFS('Annual_Cost'!$Y$2:$Y$1405,'Annual_Cost'!$A$2:$A$1405,A157,'Annual_Cost'!$B$2:$B$1405,B157)</f>
      </c>
      <c r="G157" s="112" t="str">
        <f>SUMIFS($E$2:E157,$A$2:A157,A157)</f>
      </c>
      <c r="H157" s="113" t="str">
        <f>SUMIFS($F$2:F157,$A$2:A157,A157)</f>
      </c>
      <c r="I157" s="114" t="n">
        <v>323312042.563285</v>
      </c>
      <c r="J157" s="115" t="str">
        <f>IF(I157=0,"",C157/I157)</f>
      </c>
      <c r="K157" s="116" t="str">
        <f>IF(I157=0,"",D157/I157)</f>
      </c>
      <c r="L157" s="117" t="str">
        <f>IF(I157=0,"",E157/I157)</f>
      </c>
      <c r="M157" s="118" t="str">
        <f>IF(I157=0,"",F157/I157)</f>
      </c>
    </row>
    <row r="158">
      <c r="A158" t="s">
        <v>262</v>
      </c>
      <c r="B158" s="107" t="n">
        <v>2025</v>
      </c>
      <c r="C158" s="108" t="str">
        <f>SUMIFS('Annual_Cost'!$Q$2:$Q$1405,'Annual_Cost'!$A$2:$A$1405,A158,'Annual_Cost'!$B$2:$B$1405,B158)</f>
      </c>
      <c r="D158" s="109" t="str">
        <f>SUMIFS('Annual_Cost'!$R$2:$R$1405,'Annual_Cost'!$A$2:$A$1405,A158,'Annual_Cost'!$B$2:$B$1405,B158)</f>
      </c>
      <c r="E158" s="110" t="str">
        <f>SUMIFS('Annual_Cost'!$S$2:$S$1405,'Annual_Cost'!$A$2:$A$1405,A158,'Annual_Cost'!$B$2:$B$1405,B158)</f>
      </c>
      <c r="F158" s="111" t="str">
        <f>SUMIFS('Annual_Cost'!$Y$2:$Y$1405,'Annual_Cost'!$A$2:$A$1405,A158,'Annual_Cost'!$B$2:$B$1405,B158)</f>
      </c>
      <c r="G158" s="112" t="str">
        <f>SUMIFS($E$2:E158,$A$2:A158,A158)</f>
      </c>
      <c r="H158" s="113" t="str">
        <f>SUMIFS($F$2:F158,$A$2:A158,A158)</f>
      </c>
      <c r="I158" s="114" t="n">
        <v>288391907.644456</v>
      </c>
      <c r="J158" s="115" t="str">
        <f>IF(I158=0,"",C158/I158)</f>
      </c>
      <c r="K158" s="116" t="str">
        <f>IF(I158=0,"",D158/I158)</f>
      </c>
      <c r="L158" s="117" t="str">
        <f>IF(I158=0,"",E158/I158)</f>
      </c>
      <c r="M158" s="118" t="str">
        <f>IF(I158=0,"",F158/I158)</f>
      </c>
    </row>
    <row r="159">
      <c r="A159" t="s">
        <v>262</v>
      </c>
      <c r="B159" s="107" t="n">
        <v>2026</v>
      </c>
      <c r="C159" s="108" t="str">
        <f>SUMIFS('Annual_Cost'!$Q$2:$Q$1405,'Annual_Cost'!$A$2:$A$1405,A159,'Annual_Cost'!$B$2:$B$1405,B159)</f>
      </c>
      <c r="D159" s="109" t="str">
        <f>SUMIFS('Annual_Cost'!$R$2:$R$1405,'Annual_Cost'!$A$2:$A$1405,A159,'Annual_Cost'!$B$2:$B$1405,B159)</f>
      </c>
      <c r="E159" s="110" t="str">
        <f>SUMIFS('Annual_Cost'!$S$2:$S$1405,'Annual_Cost'!$A$2:$A$1405,A159,'Annual_Cost'!$B$2:$B$1405,B159)</f>
      </c>
      <c r="F159" s="111" t="str">
        <f>SUMIFS('Annual_Cost'!$Y$2:$Y$1405,'Annual_Cost'!$A$2:$A$1405,A159,'Annual_Cost'!$B$2:$B$1405,B159)</f>
      </c>
      <c r="G159" s="112" t="str">
        <f>SUMIFS($E$2:E159,$A$2:A159,A159)</f>
      </c>
      <c r="H159" s="113" t="str">
        <f>SUMIFS($F$2:F159,$A$2:A159,A159)</f>
      </c>
      <c r="I159" s="114" t="n">
        <v>290472130.233437</v>
      </c>
      <c r="J159" s="115" t="str">
        <f>IF(I159=0,"",C159/I159)</f>
      </c>
      <c r="K159" s="116" t="str">
        <f>IF(I159=0,"",D159/I159)</f>
      </c>
      <c r="L159" s="117" t="str">
        <f>IF(I159=0,"",E159/I159)</f>
      </c>
      <c r="M159" s="118" t="str">
        <f>IF(I159=0,"",F159/I159)</f>
      </c>
    </row>
    <row r="160">
      <c r="A160" t="s">
        <v>262</v>
      </c>
      <c r="B160" s="107" t="n">
        <v>2027</v>
      </c>
      <c r="C160" s="108" t="str">
        <f>SUMIFS('Annual_Cost'!$Q$2:$Q$1405,'Annual_Cost'!$A$2:$A$1405,A160,'Annual_Cost'!$B$2:$B$1405,B160)</f>
      </c>
      <c r="D160" s="109" t="str">
        <f>SUMIFS('Annual_Cost'!$R$2:$R$1405,'Annual_Cost'!$A$2:$A$1405,A160,'Annual_Cost'!$B$2:$B$1405,B160)</f>
      </c>
      <c r="E160" s="110" t="str">
        <f>SUMIFS('Annual_Cost'!$S$2:$S$1405,'Annual_Cost'!$A$2:$A$1405,A160,'Annual_Cost'!$B$2:$B$1405,B160)</f>
      </c>
      <c r="F160" s="111" t="str">
        <f>SUMIFS('Annual_Cost'!$Y$2:$Y$1405,'Annual_Cost'!$A$2:$A$1405,A160,'Annual_Cost'!$B$2:$B$1405,B160)</f>
      </c>
      <c r="G160" s="112" t="str">
        <f>SUMIFS($E$2:E160,$A$2:A160,A160)</f>
      </c>
      <c r="H160" s="113" t="str">
        <f>SUMIFS($F$2:F160,$A$2:A160,A160)</f>
      </c>
      <c r="I160" s="114" t="n">
        <v>292505080.826208</v>
      </c>
      <c r="J160" s="115" t="str">
        <f>IF(I160=0,"",C160/I160)</f>
      </c>
      <c r="K160" s="116" t="str">
        <f>IF(I160=0,"",D160/I160)</f>
      </c>
      <c r="L160" s="117" t="str">
        <f>IF(I160=0,"",E160/I160)</f>
      </c>
      <c r="M160" s="118" t="str">
        <f>IF(I160=0,"",F160/I160)</f>
      </c>
    </row>
    <row r="161">
      <c r="A161" t="s">
        <v>262</v>
      </c>
      <c r="B161" s="107" t="n">
        <v>2028</v>
      </c>
      <c r="C161" s="108" t="str">
        <f>SUMIFS('Annual_Cost'!$Q$2:$Q$1405,'Annual_Cost'!$A$2:$A$1405,A161,'Annual_Cost'!$B$2:$B$1405,B161)</f>
      </c>
      <c r="D161" s="109" t="str">
        <f>SUMIFS('Annual_Cost'!$R$2:$R$1405,'Annual_Cost'!$A$2:$A$1405,A161,'Annual_Cost'!$B$2:$B$1405,B161)</f>
      </c>
      <c r="E161" s="110" t="str">
        <f>SUMIFS('Annual_Cost'!$S$2:$S$1405,'Annual_Cost'!$A$2:$A$1405,A161,'Annual_Cost'!$B$2:$B$1405,B161)</f>
      </c>
      <c r="F161" s="111" t="str">
        <f>SUMIFS('Annual_Cost'!$Y$2:$Y$1405,'Annual_Cost'!$A$2:$A$1405,A161,'Annual_Cost'!$B$2:$B$1405,B161)</f>
      </c>
      <c r="G161" s="112" t="str">
        <f>SUMIFS($E$2:E161,$A$2:A161,A161)</f>
      </c>
      <c r="H161" s="113" t="str">
        <f>SUMIFS($F$2:F161,$A$2:A161,A161)</f>
      </c>
      <c r="I161" s="114" t="n">
        <v>294484707.921554</v>
      </c>
      <c r="J161" s="115" t="str">
        <f>IF(I161=0,"",C161/I161)</f>
      </c>
      <c r="K161" s="116" t="str">
        <f>IF(I161=0,"",D161/I161)</f>
      </c>
      <c r="L161" s="117" t="str">
        <f>IF(I161=0,"",E161/I161)</f>
      </c>
      <c r="M161" s="118" t="str">
        <f>IF(I161=0,"",F161/I161)</f>
      </c>
    </row>
    <row r="162">
      <c r="A162" t="s">
        <v>262</v>
      </c>
      <c r="B162" s="107" t="n">
        <v>2029</v>
      </c>
      <c r="C162" s="108" t="str">
        <f>SUMIFS('Annual_Cost'!$Q$2:$Q$1405,'Annual_Cost'!$A$2:$A$1405,A162,'Annual_Cost'!$B$2:$B$1405,B162)</f>
      </c>
      <c r="D162" s="109" t="str">
        <f>SUMIFS('Annual_Cost'!$R$2:$R$1405,'Annual_Cost'!$A$2:$A$1405,A162,'Annual_Cost'!$B$2:$B$1405,B162)</f>
      </c>
      <c r="E162" s="110" t="str">
        <f>SUMIFS('Annual_Cost'!$S$2:$S$1405,'Annual_Cost'!$A$2:$A$1405,A162,'Annual_Cost'!$B$2:$B$1405,B162)</f>
      </c>
      <c r="F162" s="111" t="str">
        <f>SUMIFS('Annual_Cost'!$Y$2:$Y$1405,'Annual_Cost'!$A$2:$A$1405,A162,'Annual_Cost'!$B$2:$B$1405,B162)</f>
      </c>
      <c r="G162" s="112" t="str">
        <f>SUMIFS($E$2:E162,$A$2:A162,A162)</f>
      </c>
      <c r="H162" s="113" t="str">
        <f>SUMIFS($F$2:F162,$A$2:A162,A162)</f>
      </c>
      <c r="I162" s="114" t="n">
        <v>296414030.31143</v>
      </c>
      <c r="J162" s="115" t="str">
        <f>IF(I162=0,"",C162/I162)</f>
      </c>
      <c r="K162" s="116" t="str">
        <f>IF(I162=0,"",D162/I162)</f>
      </c>
      <c r="L162" s="117" t="str">
        <f>IF(I162=0,"",E162/I162)</f>
      </c>
      <c r="M162" s="118" t="str">
        <f>IF(I162=0,"",F162/I162)</f>
      </c>
    </row>
    <row r="163">
      <c r="A163" t="s">
        <v>262</v>
      </c>
      <c r="B163" s="107" t="n">
        <v>2030</v>
      </c>
      <c r="C163" s="108" t="str">
        <f>SUMIFS('Annual_Cost'!$Q$2:$Q$1405,'Annual_Cost'!$A$2:$A$1405,A163,'Annual_Cost'!$B$2:$B$1405,B163)</f>
      </c>
      <c r="D163" s="109" t="str">
        <f>SUMIFS('Annual_Cost'!$R$2:$R$1405,'Annual_Cost'!$A$2:$A$1405,A163,'Annual_Cost'!$B$2:$B$1405,B163)</f>
      </c>
      <c r="E163" s="110" t="str">
        <f>SUMIFS('Annual_Cost'!$S$2:$S$1405,'Annual_Cost'!$A$2:$A$1405,A163,'Annual_Cost'!$B$2:$B$1405,B163)</f>
      </c>
      <c r="F163" s="111" t="str">
        <f>SUMIFS('Annual_Cost'!$Y$2:$Y$1405,'Annual_Cost'!$A$2:$A$1405,A163,'Annual_Cost'!$B$2:$B$1405,B163)</f>
      </c>
      <c r="G163" s="112" t="str">
        <f>SUMIFS($E$2:E163,$A$2:A163,A163)</f>
      </c>
      <c r="H163" s="113" t="str">
        <f>SUMIFS($F$2:F163,$A$2:A163,A163)</f>
      </c>
      <c r="I163" s="114" t="n">
        <v>298289404.664994</v>
      </c>
      <c r="J163" s="115" t="str">
        <f>IF(I163=0,"",C163/I163)</f>
      </c>
      <c r="K163" s="116" t="str">
        <f>IF(I163=0,"",D163/I163)</f>
      </c>
      <c r="L163" s="117" t="str">
        <f>IF(I163=0,"",E163/I163)</f>
      </c>
      <c r="M163" s="118" t="str">
        <f>IF(I163=0,"",F163/I163)</f>
      </c>
    </row>
    <row r="164">
      <c r="A164" t="s">
        <v>262</v>
      </c>
      <c r="B164" s="107" t="n">
        <v>2031</v>
      </c>
      <c r="C164" s="108" t="str">
        <f>SUMIFS('Annual_Cost'!$Q$2:$Q$1405,'Annual_Cost'!$A$2:$A$1405,A164,'Annual_Cost'!$B$2:$B$1405,B164)</f>
      </c>
      <c r="D164" s="109" t="str">
        <f>SUMIFS('Annual_Cost'!$R$2:$R$1405,'Annual_Cost'!$A$2:$A$1405,A164,'Annual_Cost'!$B$2:$B$1405,B164)</f>
      </c>
      <c r="E164" s="110" t="str">
        <f>SUMIFS('Annual_Cost'!$S$2:$S$1405,'Annual_Cost'!$A$2:$A$1405,A164,'Annual_Cost'!$B$2:$B$1405,B164)</f>
      </c>
      <c r="F164" s="111" t="str">
        <f>SUMIFS('Annual_Cost'!$Y$2:$Y$1405,'Annual_Cost'!$A$2:$A$1405,A164,'Annual_Cost'!$B$2:$B$1405,B164)</f>
      </c>
      <c r="G164" s="112" t="str">
        <f>SUMIFS($E$2:E164,$A$2:A164,A164)</f>
      </c>
      <c r="H164" s="113" t="str">
        <f>SUMIFS($F$2:F164,$A$2:A164,A164)</f>
      </c>
      <c r="I164" s="114" t="n">
        <v>300119636.925519</v>
      </c>
      <c r="J164" s="115" t="str">
        <f>IF(I164=0,"",C164/I164)</f>
      </c>
      <c r="K164" s="116" t="str">
        <f>IF(I164=0,"",D164/I164)</f>
      </c>
      <c r="L164" s="117" t="str">
        <f>IF(I164=0,"",E164/I164)</f>
      </c>
      <c r="M164" s="118" t="str">
        <f>IF(I164=0,"",F164/I164)</f>
      </c>
    </row>
    <row r="165">
      <c r="A165" t="s">
        <v>262</v>
      </c>
      <c r="B165" s="107" t="n">
        <v>2032</v>
      </c>
      <c r="C165" s="108" t="str">
        <f>SUMIFS('Annual_Cost'!$Q$2:$Q$1405,'Annual_Cost'!$A$2:$A$1405,A165,'Annual_Cost'!$B$2:$B$1405,B165)</f>
      </c>
      <c r="D165" s="109" t="str">
        <f>SUMIFS('Annual_Cost'!$R$2:$R$1405,'Annual_Cost'!$A$2:$A$1405,A165,'Annual_Cost'!$B$2:$B$1405,B165)</f>
      </c>
      <c r="E165" s="110" t="str">
        <f>SUMIFS('Annual_Cost'!$S$2:$S$1405,'Annual_Cost'!$A$2:$A$1405,A165,'Annual_Cost'!$B$2:$B$1405,B165)</f>
      </c>
      <c r="F165" s="111" t="str">
        <f>SUMIFS('Annual_Cost'!$Y$2:$Y$1405,'Annual_Cost'!$A$2:$A$1405,A165,'Annual_Cost'!$B$2:$B$1405,B165)</f>
      </c>
      <c r="G165" s="112" t="str">
        <f>SUMIFS($E$2:E165,$A$2:A165,A165)</f>
      </c>
      <c r="H165" s="113" t="str">
        <f>SUMIFS($F$2:F165,$A$2:A165,A165)</f>
      </c>
      <c r="I165" s="114" t="n">
        <v>301904628.083541</v>
      </c>
      <c r="J165" s="115" t="str">
        <f>IF(I165=0,"",C165/I165)</f>
      </c>
      <c r="K165" s="116" t="str">
        <f>IF(I165=0,"",D165/I165)</f>
      </c>
      <c r="L165" s="117" t="str">
        <f>IF(I165=0,"",E165/I165)</f>
      </c>
      <c r="M165" s="118" t="str">
        <f>IF(I165=0,"",F165/I165)</f>
      </c>
    </row>
    <row r="166">
      <c r="A166" t="s">
        <v>262</v>
      </c>
      <c r="B166" s="107" t="n">
        <v>2033</v>
      </c>
      <c r="C166" s="108" t="str">
        <f>SUMIFS('Annual_Cost'!$Q$2:$Q$1405,'Annual_Cost'!$A$2:$A$1405,A166,'Annual_Cost'!$B$2:$B$1405,B166)</f>
      </c>
      <c r="D166" s="109" t="str">
        <f>SUMIFS('Annual_Cost'!$R$2:$R$1405,'Annual_Cost'!$A$2:$A$1405,A166,'Annual_Cost'!$B$2:$B$1405,B166)</f>
      </c>
      <c r="E166" s="110" t="str">
        <f>SUMIFS('Annual_Cost'!$S$2:$S$1405,'Annual_Cost'!$A$2:$A$1405,A166,'Annual_Cost'!$B$2:$B$1405,B166)</f>
      </c>
      <c r="F166" s="111" t="str">
        <f>SUMIFS('Annual_Cost'!$Y$2:$Y$1405,'Annual_Cost'!$A$2:$A$1405,A166,'Annual_Cost'!$B$2:$B$1405,B166)</f>
      </c>
      <c r="G166" s="112" t="str">
        <f>SUMIFS($E$2:E166,$A$2:A166,A166)</f>
      </c>
      <c r="H166" s="113" t="str">
        <f>SUMIFS($F$2:F166,$A$2:A166,A166)</f>
      </c>
      <c r="I166" s="114" t="n">
        <v>303644277.16916</v>
      </c>
      <c r="J166" s="115" t="str">
        <f>IF(I166=0,"",C166/I166)</f>
      </c>
      <c r="K166" s="116" t="str">
        <f>IF(I166=0,"",D166/I166)</f>
      </c>
      <c r="L166" s="117" t="str">
        <f>IF(I166=0,"",E166/I166)</f>
      </c>
      <c r="M166" s="118" t="str">
        <f>IF(I166=0,"",F166/I166)</f>
      </c>
    </row>
    <row r="167">
      <c r="A167" t="s">
        <v>262</v>
      </c>
      <c r="B167" s="107" t="n">
        <v>2034</v>
      </c>
      <c r="C167" s="108" t="str">
        <f>SUMIFS('Annual_Cost'!$Q$2:$Q$1405,'Annual_Cost'!$A$2:$A$1405,A167,'Annual_Cost'!$B$2:$B$1405,B167)</f>
      </c>
      <c r="D167" s="109" t="str">
        <f>SUMIFS('Annual_Cost'!$R$2:$R$1405,'Annual_Cost'!$A$2:$A$1405,A167,'Annual_Cost'!$B$2:$B$1405,B167)</f>
      </c>
      <c r="E167" s="110" t="str">
        <f>SUMIFS('Annual_Cost'!$S$2:$S$1405,'Annual_Cost'!$A$2:$A$1405,A167,'Annual_Cost'!$B$2:$B$1405,B167)</f>
      </c>
      <c r="F167" s="111" t="str">
        <f>SUMIFS('Annual_Cost'!$Y$2:$Y$1405,'Annual_Cost'!$A$2:$A$1405,A167,'Annual_Cost'!$B$2:$B$1405,B167)</f>
      </c>
      <c r="G167" s="112" t="str">
        <f>SUMIFS($E$2:E167,$A$2:A167,A167)</f>
      </c>
      <c r="H167" s="113" t="str">
        <f>SUMIFS($F$2:F167,$A$2:A167,A167)</f>
      </c>
      <c r="I167" s="114" t="n">
        <v>305332541.184984</v>
      </c>
      <c r="J167" s="115" t="str">
        <f>IF(I167=0,"",C167/I167)</f>
      </c>
      <c r="K167" s="116" t="str">
        <f>IF(I167=0,"",D167/I167)</f>
      </c>
      <c r="L167" s="117" t="str">
        <f>IF(I167=0,"",E167/I167)</f>
      </c>
      <c r="M167" s="118" t="str">
        <f>IF(I167=0,"",F167/I167)</f>
      </c>
    </row>
    <row r="168">
      <c r="A168" t="s">
        <v>262</v>
      </c>
      <c r="B168" s="107" t="n">
        <v>2035</v>
      </c>
      <c r="C168" s="108" t="str">
        <f>SUMIFS('Annual_Cost'!$Q$2:$Q$1405,'Annual_Cost'!$A$2:$A$1405,A168,'Annual_Cost'!$B$2:$B$1405,B168)</f>
      </c>
      <c r="D168" s="109" t="str">
        <f>SUMIFS('Annual_Cost'!$R$2:$R$1405,'Annual_Cost'!$A$2:$A$1405,A168,'Annual_Cost'!$B$2:$B$1405,B168)</f>
      </c>
      <c r="E168" s="110" t="str">
        <f>SUMIFS('Annual_Cost'!$S$2:$S$1405,'Annual_Cost'!$A$2:$A$1405,A168,'Annual_Cost'!$B$2:$B$1405,B168)</f>
      </c>
      <c r="F168" s="111" t="str">
        <f>SUMIFS('Annual_Cost'!$Y$2:$Y$1405,'Annual_Cost'!$A$2:$A$1405,A168,'Annual_Cost'!$B$2:$B$1405,B168)</f>
      </c>
      <c r="G168" s="112" t="str">
        <f>SUMIFS($E$2:E168,$A$2:A168,A168)</f>
      </c>
      <c r="H168" s="113" t="str">
        <f>SUMIFS($F$2:F168,$A$2:A168,A168)</f>
      </c>
      <c r="I168" s="114" t="n">
        <v>306964650.16712</v>
      </c>
      <c r="J168" s="115" t="str">
        <f>IF(I168=0,"",C168/I168)</f>
      </c>
      <c r="K168" s="116" t="str">
        <f>IF(I168=0,"",D168/I168)</f>
      </c>
      <c r="L168" s="117" t="str">
        <f>IF(I168=0,"",E168/I168)</f>
      </c>
      <c r="M168" s="118" t="str">
        <f>IF(I168=0,"",F168/I168)</f>
      </c>
    </row>
    <row r="169">
      <c r="A169" t="s">
        <v>262</v>
      </c>
      <c r="B169" s="107" t="n">
        <v>2036</v>
      </c>
      <c r="C169" s="108" t="str">
        <f>SUMIFS('Annual_Cost'!$Q$2:$Q$1405,'Annual_Cost'!$A$2:$A$1405,A169,'Annual_Cost'!$B$2:$B$1405,B169)</f>
      </c>
      <c r="D169" s="109" t="str">
        <f>SUMIFS('Annual_Cost'!$R$2:$R$1405,'Annual_Cost'!$A$2:$A$1405,A169,'Annual_Cost'!$B$2:$B$1405,B169)</f>
      </c>
      <c r="E169" s="110" t="str">
        <f>SUMIFS('Annual_Cost'!$S$2:$S$1405,'Annual_Cost'!$A$2:$A$1405,A169,'Annual_Cost'!$B$2:$B$1405,B169)</f>
      </c>
      <c r="F169" s="111" t="str">
        <f>SUMIFS('Annual_Cost'!$Y$2:$Y$1405,'Annual_Cost'!$A$2:$A$1405,A169,'Annual_Cost'!$B$2:$B$1405,B169)</f>
      </c>
      <c r="G169" s="112" t="str">
        <f>SUMIFS($E$2:E169,$A$2:A169,A169)</f>
      </c>
      <c r="H169" s="113" t="str">
        <f>SUMIFS($F$2:F169,$A$2:A169,A169)</f>
      </c>
      <c r="I169" s="114" t="n">
        <v>308542769.756622</v>
      </c>
      <c r="J169" s="115" t="str">
        <f>IF(I169=0,"",C169/I169)</f>
      </c>
      <c r="K169" s="116" t="str">
        <f>IF(I169=0,"",D169/I169)</f>
      </c>
      <c r="L169" s="117" t="str">
        <f>IF(I169=0,"",E169/I169)</f>
      </c>
      <c r="M169" s="118" t="str">
        <f>IF(I169=0,"",F169/I169)</f>
      </c>
    </row>
    <row r="170">
      <c r="A170" t="s">
        <v>262</v>
      </c>
      <c r="B170" s="107" t="n">
        <v>2037</v>
      </c>
      <c r="C170" s="108" t="str">
        <f>SUMIFS('Annual_Cost'!$Q$2:$Q$1405,'Annual_Cost'!$A$2:$A$1405,A170,'Annual_Cost'!$B$2:$B$1405,B170)</f>
      </c>
      <c r="D170" s="109" t="str">
        <f>SUMIFS('Annual_Cost'!$R$2:$R$1405,'Annual_Cost'!$A$2:$A$1405,A170,'Annual_Cost'!$B$2:$B$1405,B170)</f>
      </c>
      <c r="E170" s="110" t="str">
        <f>SUMIFS('Annual_Cost'!$S$2:$S$1405,'Annual_Cost'!$A$2:$A$1405,A170,'Annual_Cost'!$B$2:$B$1405,B170)</f>
      </c>
      <c r="F170" s="111" t="str">
        <f>SUMIFS('Annual_Cost'!$Y$2:$Y$1405,'Annual_Cost'!$A$2:$A$1405,A170,'Annual_Cost'!$B$2:$B$1405,B170)</f>
      </c>
      <c r="G170" s="112" t="str">
        <f>SUMIFS($E$2:E170,$A$2:A170,A170)</f>
      </c>
      <c r="H170" s="113" t="str">
        <f>SUMIFS($F$2:F170,$A$2:A170,A170)</f>
      </c>
      <c r="I170" s="114" t="n">
        <v>310068287.63643</v>
      </c>
      <c r="J170" s="115" t="str">
        <f>IF(I170=0,"",C170/I170)</f>
      </c>
      <c r="K170" s="116" t="str">
        <f>IF(I170=0,"",D170/I170)</f>
      </c>
      <c r="L170" s="117" t="str">
        <f>IF(I170=0,"",E170/I170)</f>
      </c>
      <c r="M170" s="118" t="str">
        <f>IF(I170=0,"",F170/I170)</f>
      </c>
    </row>
    <row r="171">
      <c r="A171" t="s">
        <v>262</v>
      </c>
      <c r="B171" s="107" t="n">
        <v>2038</v>
      </c>
      <c r="C171" s="108" t="str">
        <f>SUMIFS('Annual_Cost'!$Q$2:$Q$1405,'Annual_Cost'!$A$2:$A$1405,A171,'Annual_Cost'!$B$2:$B$1405,B171)</f>
      </c>
      <c r="D171" s="109" t="str">
        <f>SUMIFS('Annual_Cost'!$R$2:$R$1405,'Annual_Cost'!$A$2:$A$1405,A171,'Annual_Cost'!$B$2:$B$1405,B171)</f>
      </c>
      <c r="E171" s="110" t="str">
        <f>SUMIFS('Annual_Cost'!$S$2:$S$1405,'Annual_Cost'!$A$2:$A$1405,A171,'Annual_Cost'!$B$2:$B$1405,B171)</f>
      </c>
      <c r="F171" s="111" t="str">
        <f>SUMIFS('Annual_Cost'!$Y$2:$Y$1405,'Annual_Cost'!$A$2:$A$1405,A171,'Annual_Cost'!$B$2:$B$1405,B171)</f>
      </c>
      <c r="G171" s="112" t="str">
        <f>SUMIFS($E$2:E171,$A$2:A171,A171)</f>
      </c>
      <c r="H171" s="113" t="str">
        <f>SUMIFS($F$2:F171,$A$2:A171,A171)</f>
      </c>
      <c r="I171" s="114" t="n">
        <v>311532999.13163</v>
      </c>
      <c r="J171" s="115" t="str">
        <f>IF(I171=0,"",C171/I171)</f>
      </c>
      <c r="K171" s="116" t="str">
        <f>IF(I171=0,"",D171/I171)</f>
      </c>
      <c r="L171" s="117" t="str">
        <f>IF(I171=0,"",E171/I171)</f>
      </c>
      <c r="M171" s="118" t="str">
        <f>IF(I171=0,"",F171/I171)</f>
      </c>
    </row>
    <row r="172">
      <c r="A172" t="s">
        <v>262</v>
      </c>
      <c r="B172" s="107" t="n">
        <v>2039</v>
      </c>
      <c r="C172" s="108" t="str">
        <f>SUMIFS('Annual_Cost'!$Q$2:$Q$1405,'Annual_Cost'!$A$2:$A$1405,A172,'Annual_Cost'!$B$2:$B$1405,B172)</f>
      </c>
      <c r="D172" s="109" t="str">
        <f>SUMIFS('Annual_Cost'!$R$2:$R$1405,'Annual_Cost'!$A$2:$A$1405,A172,'Annual_Cost'!$B$2:$B$1405,B172)</f>
      </c>
      <c r="E172" s="110" t="str">
        <f>SUMIFS('Annual_Cost'!$S$2:$S$1405,'Annual_Cost'!$A$2:$A$1405,A172,'Annual_Cost'!$B$2:$B$1405,B172)</f>
      </c>
      <c r="F172" s="111" t="str">
        <f>SUMIFS('Annual_Cost'!$Y$2:$Y$1405,'Annual_Cost'!$A$2:$A$1405,A172,'Annual_Cost'!$B$2:$B$1405,B172)</f>
      </c>
      <c r="G172" s="112" t="str">
        <f>SUMIFS($E$2:E172,$A$2:A172,A172)</f>
      </c>
      <c r="H172" s="113" t="str">
        <f>SUMIFS($F$2:F172,$A$2:A172,A172)</f>
      </c>
      <c r="I172" s="114" t="n">
        <v>312936391.858479</v>
      </c>
      <c r="J172" s="115" t="str">
        <f>IF(I172=0,"",C172/I172)</f>
      </c>
      <c r="K172" s="116" t="str">
        <f>IF(I172=0,"",D172/I172)</f>
      </c>
      <c r="L172" s="117" t="str">
        <f>IF(I172=0,"",E172/I172)</f>
      </c>
      <c r="M172" s="118" t="str">
        <f>IF(I172=0,"",F172/I172)</f>
      </c>
    </row>
    <row r="173">
      <c r="A173" t="s">
        <v>262</v>
      </c>
      <c r="B173" s="107" t="n">
        <v>2040</v>
      </c>
      <c r="C173" s="108" t="str">
        <f>SUMIFS('Annual_Cost'!$Q$2:$Q$1405,'Annual_Cost'!$A$2:$A$1405,A173,'Annual_Cost'!$B$2:$B$1405,B173)</f>
      </c>
      <c r="D173" s="109" t="str">
        <f>SUMIFS('Annual_Cost'!$R$2:$R$1405,'Annual_Cost'!$A$2:$A$1405,A173,'Annual_Cost'!$B$2:$B$1405,B173)</f>
      </c>
      <c r="E173" s="110" t="str">
        <f>SUMIFS('Annual_Cost'!$S$2:$S$1405,'Annual_Cost'!$A$2:$A$1405,A173,'Annual_Cost'!$B$2:$B$1405,B173)</f>
      </c>
      <c r="F173" s="111" t="str">
        <f>SUMIFS('Annual_Cost'!$Y$2:$Y$1405,'Annual_Cost'!$A$2:$A$1405,A173,'Annual_Cost'!$B$2:$B$1405,B173)</f>
      </c>
      <c r="G173" s="112" t="str">
        <f>SUMIFS($E$2:E173,$A$2:A173,A173)</f>
      </c>
      <c r="H173" s="113" t="str">
        <f>SUMIFS($F$2:F173,$A$2:A173,A173)</f>
      </c>
      <c r="I173" s="114" t="n">
        <v>314265537.410829</v>
      </c>
      <c r="J173" s="115" t="str">
        <f>IF(I173=0,"",C173/I173)</f>
      </c>
      <c r="K173" s="116" t="str">
        <f>IF(I173=0,"",D173/I173)</f>
      </c>
      <c r="L173" s="117" t="str">
        <f>IF(I173=0,"",E173/I173)</f>
      </c>
      <c r="M173" s="118" t="str">
        <f>IF(I173=0,"",F173/I173)</f>
      </c>
    </row>
    <row r="174">
      <c r="A174" t="s">
        <v>262</v>
      </c>
      <c r="B174" s="107" t="n">
        <v>2041</v>
      </c>
      <c r="C174" s="108" t="str">
        <f>SUMIFS('Annual_Cost'!$Q$2:$Q$1405,'Annual_Cost'!$A$2:$A$1405,A174,'Annual_Cost'!$B$2:$B$1405,B174)</f>
      </c>
      <c r="D174" s="109" t="str">
        <f>SUMIFS('Annual_Cost'!$R$2:$R$1405,'Annual_Cost'!$A$2:$A$1405,A174,'Annual_Cost'!$B$2:$B$1405,B174)</f>
      </c>
      <c r="E174" s="110" t="str">
        <f>SUMIFS('Annual_Cost'!$S$2:$S$1405,'Annual_Cost'!$A$2:$A$1405,A174,'Annual_Cost'!$B$2:$B$1405,B174)</f>
      </c>
      <c r="F174" s="111" t="str">
        <f>SUMIFS('Annual_Cost'!$Y$2:$Y$1405,'Annual_Cost'!$A$2:$A$1405,A174,'Annual_Cost'!$B$2:$B$1405,B174)</f>
      </c>
      <c r="G174" s="112" t="str">
        <f>SUMIFS($E$2:E174,$A$2:A174,A174)</f>
      </c>
      <c r="H174" s="113" t="str">
        <f>SUMIFS($F$2:F174,$A$2:A174,A174)</f>
      </c>
      <c r="I174" s="114" t="n">
        <v>315525215.312548</v>
      </c>
      <c r="J174" s="115" t="str">
        <f>IF(I174=0,"",C174/I174)</f>
      </c>
      <c r="K174" s="116" t="str">
        <f>IF(I174=0,"",D174/I174)</f>
      </c>
      <c r="L174" s="117" t="str">
        <f>IF(I174=0,"",E174/I174)</f>
      </c>
      <c r="M174" s="118" t="str">
        <f>IF(I174=0,"",F174/I174)</f>
      </c>
    </row>
    <row r="175">
      <c r="A175" t="s">
        <v>262</v>
      </c>
      <c r="B175" s="107" t="n">
        <v>2042</v>
      </c>
      <c r="C175" s="108" t="str">
        <f>SUMIFS('Annual_Cost'!$Q$2:$Q$1405,'Annual_Cost'!$A$2:$A$1405,A175,'Annual_Cost'!$B$2:$B$1405,B175)</f>
      </c>
      <c r="D175" s="109" t="str">
        <f>SUMIFS('Annual_Cost'!$R$2:$R$1405,'Annual_Cost'!$A$2:$A$1405,A175,'Annual_Cost'!$B$2:$B$1405,B175)</f>
      </c>
      <c r="E175" s="110" t="str">
        <f>SUMIFS('Annual_Cost'!$S$2:$S$1405,'Annual_Cost'!$A$2:$A$1405,A175,'Annual_Cost'!$B$2:$B$1405,B175)</f>
      </c>
      <c r="F175" s="111" t="str">
        <f>SUMIFS('Annual_Cost'!$Y$2:$Y$1405,'Annual_Cost'!$A$2:$A$1405,A175,'Annual_Cost'!$B$2:$B$1405,B175)</f>
      </c>
      <c r="G175" s="112" t="str">
        <f>SUMIFS($E$2:E175,$A$2:A175,A175)</f>
      </c>
      <c r="H175" s="113" t="str">
        <f>SUMIFS($F$2:F175,$A$2:A175,A175)</f>
      </c>
      <c r="I175" s="114" t="n">
        <v>316707694.211882</v>
      </c>
      <c r="J175" s="115" t="str">
        <f>IF(I175=0,"",C175/I175)</f>
      </c>
      <c r="K175" s="116" t="str">
        <f>IF(I175=0,"",D175/I175)</f>
      </c>
      <c r="L175" s="117" t="str">
        <f>IF(I175=0,"",E175/I175)</f>
      </c>
      <c r="M175" s="118" t="str">
        <f>IF(I175=0,"",F175/I175)</f>
      </c>
    </row>
    <row r="176">
      <c r="A176" t="s">
        <v>262</v>
      </c>
      <c r="B176" s="107" t="n">
        <v>2043</v>
      </c>
      <c r="C176" s="108" t="str">
        <f>SUMIFS('Annual_Cost'!$Q$2:$Q$1405,'Annual_Cost'!$A$2:$A$1405,A176,'Annual_Cost'!$B$2:$B$1405,B176)</f>
      </c>
      <c r="D176" s="109" t="str">
        <f>SUMIFS('Annual_Cost'!$R$2:$R$1405,'Annual_Cost'!$A$2:$A$1405,A176,'Annual_Cost'!$B$2:$B$1405,B176)</f>
      </c>
      <c r="E176" s="110" t="str">
        <f>SUMIFS('Annual_Cost'!$S$2:$S$1405,'Annual_Cost'!$A$2:$A$1405,A176,'Annual_Cost'!$B$2:$B$1405,B176)</f>
      </c>
      <c r="F176" s="111" t="str">
        <f>SUMIFS('Annual_Cost'!$Y$2:$Y$1405,'Annual_Cost'!$A$2:$A$1405,A176,'Annual_Cost'!$B$2:$B$1405,B176)</f>
      </c>
      <c r="G176" s="112" t="str">
        <f>SUMIFS($E$2:E176,$A$2:A176,A176)</f>
      </c>
      <c r="H176" s="113" t="str">
        <f>SUMIFS($F$2:F176,$A$2:A176,A176)</f>
      </c>
      <c r="I176" s="114" t="n">
        <v>317814114.067152</v>
      </c>
      <c r="J176" s="115" t="str">
        <f>IF(I176=0,"",C176/I176)</f>
      </c>
      <c r="K176" s="116" t="str">
        <f>IF(I176=0,"",D176/I176)</f>
      </c>
      <c r="L176" s="117" t="str">
        <f>IF(I176=0,"",E176/I176)</f>
      </c>
      <c r="M176" s="118" t="str">
        <f>IF(I176=0,"",F176/I176)</f>
      </c>
    </row>
    <row r="177">
      <c r="A177" t="s">
        <v>262</v>
      </c>
      <c r="B177" s="107" t="n">
        <v>2044</v>
      </c>
      <c r="C177" s="108" t="str">
        <f>SUMIFS('Annual_Cost'!$Q$2:$Q$1405,'Annual_Cost'!$A$2:$A$1405,A177,'Annual_Cost'!$B$2:$B$1405,B177)</f>
      </c>
      <c r="D177" s="109" t="str">
        <f>SUMIFS('Annual_Cost'!$R$2:$R$1405,'Annual_Cost'!$A$2:$A$1405,A177,'Annual_Cost'!$B$2:$B$1405,B177)</f>
      </c>
      <c r="E177" s="110" t="str">
        <f>SUMIFS('Annual_Cost'!$S$2:$S$1405,'Annual_Cost'!$A$2:$A$1405,A177,'Annual_Cost'!$B$2:$B$1405,B177)</f>
      </c>
      <c r="F177" s="111" t="str">
        <f>SUMIFS('Annual_Cost'!$Y$2:$Y$1405,'Annual_Cost'!$A$2:$A$1405,A177,'Annual_Cost'!$B$2:$B$1405,B177)</f>
      </c>
      <c r="G177" s="112" t="str">
        <f>SUMIFS($E$2:E177,$A$2:A177,A177)</f>
      </c>
      <c r="H177" s="113" t="str">
        <f>SUMIFS($F$2:F177,$A$2:A177,A177)</f>
      </c>
      <c r="I177" s="114" t="n">
        <v>318840890.732156</v>
      </c>
      <c r="J177" s="115" t="str">
        <f>IF(I177=0,"",C177/I177)</f>
      </c>
      <c r="K177" s="116" t="str">
        <f>IF(I177=0,"",D177/I177)</f>
      </c>
      <c r="L177" s="117" t="str">
        <f>IF(I177=0,"",E177/I177)</f>
      </c>
      <c r="M177" s="118" t="str">
        <f>IF(I177=0,"",F177/I177)</f>
      </c>
    </row>
    <row r="178">
      <c r="A178" t="s">
        <v>262</v>
      </c>
      <c r="B178" s="107" t="n">
        <v>2045</v>
      </c>
      <c r="C178" s="108" t="str">
        <f>SUMIFS('Annual_Cost'!$Q$2:$Q$1405,'Annual_Cost'!$A$2:$A$1405,A178,'Annual_Cost'!$B$2:$B$1405,B178)</f>
      </c>
      <c r="D178" s="109" t="str">
        <f>SUMIFS('Annual_Cost'!$R$2:$R$1405,'Annual_Cost'!$A$2:$A$1405,A178,'Annual_Cost'!$B$2:$B$1405,B178)</f>
      </c>
      <c r="E178" s="110" t="str">
        <f>SUMIFS('Annual_Cost'!$S$2:$S$1405,'Annual_Cost'!$A$2:$A$1405,A178,'Annual_Cost'!$B$2:$B$1405,B178)</f>
      </c>
      <c r="F178" s="111" t="str">
        <f>SUMIFS('Annual_Cost'!$Y$2:$Y$1405,'Annual_Cost'!$A$2:$A$1405,A178,'Annual_Cost'!$B$2:$B$1405,B178)</f>
      </c>
      <c r="G178" s="112" t="str">
        <f>SUMIFS($E$2:E178,$A$2:A178,A178)</f>
      </c>
      <c r="H178" s="113" t="str">
        <f>SUMIFS($F$2:F178,$A$2:A178,A178)</f>
      </c>
      <c r="I178" s="114" t="n">
        <v>319784682.33108</v>
      </c>
      <c r="J178" s="115" t="str">
        <f>IF(I178=0,"",C178/I178)</f>
      </c>
      <c r="K178" s="116" t="str">
        <f>IF(I178=0,"",D178/I178)</f>
      </c>
      <c r="L178" s="117" t="str">
        <f>IF(I178=0,"",E178/I178)</f>
      </c>
      <c r="M178" s="118" t="str">
        <f>IF(I178=0,"",F178/I178)</f>
      </c>
    </row>
    <row r="179">
      <c r="A179" t="s">
        <v>262</v>
      </c>
      <c r="B179" s="107" t="n">
        <v>2046</v>
      </c>
      <c r="C179" s="108" t="str">
        <f>SUMIFS('Annual_Cost'!$Q$2:$Q$1405,'Annual_Cost'!$A$2:$A$1405,A179,'Annual_Cost'!$B$2:$B$1405,B179)</f>
      </c>
      <c r="D179" s="109" t="str">
        <f>SUMIFS('Annual_Cost'!$R$2:$R$1405,'Annual_Cost'!$A$2:$A$1405,A179,'Annual_Cost'!$B$2:$B$1405,B179)</f>
      </c>
      <c r="E179" s="110" t="str">
        <f>SUMIFS('Annual_Cost'!$S$2:$S$1405,'Annual_Cost'!$A$2:$A$1405,A179,'Annual_Cost'!$B$2:$B$1405,B179)</f>
      </c>
      <c r="F179" s="111" t="str">
        <f>SUMIFS('Annual_Cost'!$Y$2:$Y$1405,'Annual_Cost'!$A$2:$A$1405,A179,'Annual_Cost'!$B$2:$B$1405,B179)</f>
      </c>
      <c r="G179" s="112" t="str">
        <f>SUMIFS($E$2:E179,$A$2:A179,A179)</f>
      </c>
      <c r="H179" s="113" t="str">
        <f>SUMIFS($F$2:F179,$A$2:A179,A179)</f>
      </c>
      <c r="I179" s="114" t="n">
        <v>320645615.981408</v>
      </c>
      <c r="J179" s="115" t="str">
        <f>IF(I179=0,"",C179/I179)</f>
      </c>
      <c r="K179" s="116" t="str">
        <f>IF(I179=0,"",D179/I179)</f>
      </c>
      <c r="L179" s="117" t="str">
        <f>IF(I179=0,"",E179/I179)</f>
      </c>
      <c r="M179" s="118" t="str">
        <f>IF(I179=0,"",F179/I179)</f>
      </c>
    </row>
    <row r="180">
      <c r="A180" t="s">
        <v>262</v>
      </c>
      <c r="B180" s="107" t="n">
        <v>2047</v>
      </c>
      <c r="C180" s="108" t="str">
        <f>SUMIFS('Annual_Cost'!$Q$2:$Q$1405,'Annual_Cost'!$A$2:$A$1405,A180,'Annual_Cost'!$B$2:$B$1405,B180)</f>
      </c>
      <c r="D180" s="109" t="str">
        <f>SUMIFS('Annual_Cost'!$R$2:$R$1405,'Annual_Cost'!$A$2:$A$1405,A180,'Annual_Cost'!$B$2:$B$1405,B180)</f>
      </c>
      <c r="E180" s="110" t="str">
        <f>SUMIFS('Annual_Cost'!$S$2:$S$1405,'Annual_Cost'!$A$2:$A$1405,A180,'Annual_Cost'!$B$2:$B$1405,B180)</f>
      </c>
      <c r="F180" s="111" t="str">
        <f>SUMIFS('Annual_Cost'!$Y$2:$Y$1405,'Annual_Cost'!$A$2:$A$1405,A180,'Annual_Cost'!$B$2:$B$1405,B180)</f>
      </c>
      <c r="G180" s="112" t="str">
        <f>SUMIFS($E$2:E180,$A$2:A180,A180)</f>
      </c>
      <c r="H180" s="113" t="str">
        <f>SUMIFS($F$2:F180,$A$2:A180,A180)</f>
      </c>
      <c r="I180" s="114" t="n">
        <v>321429520.522875</v>
      </c>
      <c r="J180" s="115" t="str">
        <f>IF(I180=0,"",C180/I180)</f>
      </c>
      <c r="K180" s="116" t="str">
        <f>IF(I180=0,"",D180/I180)</f>
      </c>
      <c r="L180" s="117" t="str">
        <f>IF(I180=0,"",E180/I180)</f>
      </c>
      <c r="M180" s="118" t="str">
        <f>IF(I180=0,"",F180/I180)</f>
      </c>
    </row>
    <row r="181">
      <c r="A181" t="s">
        <v>262</v>
      </c>
      <c r="B181" s="107" t="n">
        <v>2048</v>
      </c>
      <c r="C181" s="108" t="str">
        <f>SUMIFS('Annual_Cost'!$Q$2:$Q$1405,'Annual_Cost'!$A$2:$A$1405,A181,'Annual_Cost'!$B$2:$B$1405,B181)</f>
      </c>
      <c r="D181" s="109" t="str">
        <f>SUMIFS('Annual_Cost'!$R$2:$R$1405,'Annual_Cost'!$A$2:$A$1405,A181,'Annual_Cost'!$B$2:$B$1405,B181)</f>
      </c>
      <c r="E181" s="110" t="str">
        <f>SUMIFS('Annual_Cost'!$S$2:$S$1405,'Annual_Cost'!$A$2:$A$1405,A181,'Annual_Cost'!$B$2:$B$1405,B181)</f>
      </c>
      <c r="F181" s="111" t="str">
        <f>SUMIFS('Annual_Cost'!$Y$2:$Y$1405,'Annual_Cost'!$A$2:$A$1405,A181,'Annual_Cost'!$B$2:$B$1405,B181)</f>
      </c>
      <c r="G181" s="112" t="str">
        <f>SUMIFS($E$2:E181,$A$2:A181,A181)</f>
      </c>
      <c r="H181" s="113" t="str">
        <f>SUMIFS($F$2:F181,$A$2:A181,A181)</f>
      </c>
      <c r="I181" s="114" t="n">
        <v>322136832.260161</v>
      </c>
      <c r="J181" s="115" t="str">
        <f>IF(I181=0,"",C181/I181)</f>
      </c>
      <c r="K181" s="116" t="str">
        <f>IF(I181=0,"",D181/I181)</f>
      </c>
      <c r="L181" s="117" t="str">
        <f>IF(I181=0,"",E181/I181)</f>
      </c>
      <c r="M181" s="118" t="str">
        <f>IF(I181=0,"",F181/I181)</f>
      </c>
    </row>
    <row r="182">
      <c r="A182" t="s">
        <v>262</v>
      </c>
      <c r="B182" s="107" t="n">
        <v>2049</v>
      </c>
      <c r="C182" s="108" t="str">
        <f>SUMIFS('Annual_Cost'!$Q$2:$Q$1405,'Annual_Cost'!$A$2:$A$1405,A182,'Annual_Cost'!$B$2:$B$1405,B182)</f>
      </c>
      <c r="D182" s="109" t="str">
        <f>SUMIFS('Annual_Cost'!$R$2:$R$1405,'Annual_Cost'!$A$2:$A$1405,A182,'Annual_Cost'!$B$2:$B$1405,B182)</f>
      </c>
      <c r="E182" s="110" t="str">
        <f>SUMIFS('Annual_Cost'!$S$2:$S$1405,'Annual_Cost'!$A$2:$A$1405,A182,'Annual_Cost'!$B$2:$B$1405,B182)</f>
      </c>
      <c r="F182" s="111" t="str">
        <f>SUMIFS('Annual_Cost'!$Y$2:$Y$1405,'Annual_Cost'!$A$2:$A$1405,A182,'Annual_Cost'!$B$2:$B$1405,B182)</f>
      </c>
      <c r="G182" s="112" t="str">
        <f>SUMIFS($E$2:E182,$A$2:A182,A182)</f>
      </c>
      <c r="H182" s="113" t="str">
        <f>SUMIFS($F$2:F182,$A$2:A182,A182)</f>
      </c>
      <c r="I182" s="114" t="n">
        <v>322765819.752681</v>
      </c>
      <c r="J182" s="115" t="str">
        <f>IF(I182=0,"",C182/I182)</f>
      </c>
      <c r="K182" s="116" t="str">
        <f>IF(I182=0,"",D182/I182)</f>
      </c>
      <c r="L182" s="117" t="str">
        <f>IF(I182=0,"",E182/I182)</f>
      </c>
      <c r="M182" s="118" t="str">
        <f>IF(I182=0,"",F182/I182)</f>
      </c>
    </row>
    <row r="183">
      <c r="A183" t="s">
        <v>262</v>
      </c>
      <c r="B183" s="107" t="n">
        <v>2050</v>
      </c>
      <c r="C183" s="108" t="str">
        <f>SUMIFS('Annual_Cost'!$Q$2:$Q$1405,'Annual_Cost'!$A$2:$A$1405,A183,'Annual_Cost'!$B$2:$B$1405,B183)</f>
      </c>
      <c r="D183" s="109" t="str">
        <f>SUMIFS('Annual_Cost'!$R$2:$R$1405,'Annual_Cost'!$A$2:$A$1405,A183,'Annual_Cost'!$B$2:$B$1405,B183)</f>
      </c>
      <c r="E183" s="110" t="str">
        <f>SUMIFS('Annual_Cost'!$S$2:$S$1405,'Annual_Cost'!$A$2:$A$1405,A183,'Annual_Cost'!$B$2:$B$1405,B183)</f>
      </c>
      <c r="F183" s="111" t="str">
        <f>SUMIFS('Annual_Cost'!$Y$2:$Y$1405,'Annual_Cost'!$A$2:$A$1405,A183,'Annual_Cost'!$B$2:$B$1405,B183)</f>
      </c>
      <c r="G183" s="112" t="str">
        <f>SUMIFS($E$2:E183,$A$2:A183,A183)</f>
      </c>
      <c r="H183" s="113" t="str">
        <f>SUMIFS($F$2:F183,$A$2:A183,A183)</f>
      </c>
      <c r="I183" s="114" t="n">
        <v>323312042.563285</v>
      </c>
      <c r="J183" s="115" t="str">
        <f>IF(I183=0,"",C183/I183)</f>
      </c>
      <c r="K183" s="116" t="str">
        <f>IF(I183=0,"",D183/I183)</f>
      </c>
      <c r="L183" s="117" t="str">
        <f>IF(I183=0,"",E183/I183)</f>
      </c>
      <c r="M183" s="118" t="str">
        <f>IF(I183=0,"",F183/I183)</f>
      </c>
    </row>
    <row r="184">
      <c r="A184" t="s">
        <v>115</v>
      </c>
      <c r="B184" s="107" t="n">
        <v>2025</v>
      </c>
      <c r="C184" s="108" t="str">
        <f>SUMIFS('Annual_Cost'!$Q$2:$Q$1405,'Annual_Cost'!$A$2:$A$1405,A184,'Annual_Cost'!$B$2:$B$1405,B184)</f>
      </c>
      <c r="D184" s="109" t="str">
        <f>SUMIFS('Annual_Cost'!$R$2:$R$1405,'Annual_Cost'!$A$2:$A$1405,A184,'Annual_Cost'!$B$2:$B$1405,B184)</f>
      </c>
      <c r="E184" s="110" t="str">
        <f>SUMIFS('Annual_Cost'!$S$2:$S$1405,'Annual_Cost'!$A$2:$A$1405,A184,'Annual_Cost'!$B$2:$B$1405,B184)</f>
      </c>
      <c r="F184" s="111" t="str">
        <f>SUMIFS('Annual_Cost'!$Y$2:$Y$1405,'Annual_Cost'!$A$2:$A$1405,A184,'Annual_Cost'!$B$2:$B$1405,B184)</f>
      </c>
      <c r="G184" s="112" t="str">
        <f>SUMIFS($E$2:E184,$A$2:A184,A184)</f>
      </c>
      <c r="H184" s="113" t="str">
        <f>SUMIFS($F$2:F184,$A$2:A184,A184)</f>
      </c>
      <c r="I184" s="114" t="n">
        <v>288391907.644456</v>
      </c>
      <c r="J184" s="115" t="str">
        <f>IF(I184=0,"",C184/I184)</f>
      </c>
      <c r="K184" s="116" t="str">
        <f>IF(I184=0,"",D184/I184)</f>
      </c>
      <c r="L184" s="117" t="str">
        <f>IF(I184=0,"",E184/I184)</f>
      </c>
      <c r="M184" s="118" t="str">
        <f>IF(I184=0,"",F184/I184)</f>
      </c>
    </row>
    <row r="185">
      <c r="A185" t="s">
        <v>115</v>
      </c>
      <c r="B185" s="107" t="n">
        <v>2026</v>
      </c>
      <c r="C185" s="108" t="str">
        <f>SUMIFS('Annual_Cost'!$Q$2:$Q$1405,'Annual_Cost'!$A$2:$A$1405,A185,'Annual_Cost'!$B$2:$B$1405,B185)</f>
      </c>
      <c r="D185" s="109" t="str">
        <f>SUMIFS('Annual_Cost'!$R$2:$R$1405,'Annual_Cost'!$A$2:$A$1405,A185,'Annual_Cost'!$B$2:$B$1405,B185)</f>
      </c>
      <c r="E185" s="110" t="str">
        <f>SUMIFS('Annual_Cost'!$S$2:$S$1405,'Annual_Cost'!$A$2:$A$1405,A185,'Annual_Cost'!$B$2:$B$1405,B185)</f>
      </c>
      <c r="F185" s="111" t="str">
        <f>SUMIFS('Annual_Cost'!$Y$2:$Y$1405,'Annual_Cost'!$A$2:$A$1405,A185,'Annual_Cost'!$B$2:$B$1405,B185)</f>
      </c>
      <c r="G185" s="112" t="str">
        <f>SUMIFS($E$2:E185,$A$2:A185,A185)</f>
      </c>
      <c r="H185" s="113" t="str">
        <f>SUMIFS($F$2:F185,$A$2:A185,A185)</f>
      </c>
      <c r="I185" s="114" t="n">
        <v>290472130.233437</v>
      </c>
      <c r="J185" s="115" t="str">
        <f>IF(I185=0,"",C185/I185)</f>
      </c>
      <c r="K185" s="116" t="str">
        <f>IF(I185=0,"",D185/I185)</f>
      </c>
      <c r="L185" s="117" t="str">
        <f>IF(I185=0,"",E185/I185)</f>
      </c>
      <c r="M185" s="118" t="str">
        <f>IF(I185=0,"",F185/I185)</f>
      </c>
    </row>
    <row r="186">
      <c r="A186" t="s">
        <v>115</v>
      </c>
      <c r="B186" s="107" t="n">
        <v>2027</v>
      </c>
      <c r="C186" s="108" t="str">
        <f>SUMIFS('Annual_Cost'!$Q$2:$Q$1405,'Annual_Cost'!$A$2:$A$1405,A186,'Annual_Cost'!$B$2:$B$1405,B186)</f>
      </c>
      <c r="D186" s="109" t="str">
        <f>SUMIFS('Annual_Cost'!$R$2:$R$1405,'Annual_Cost'!$A$2:$A$1405,A186,'Annual_Cost'!$B$2:$B$1405,B186)</f>
      </c>
      <c r="E186" s="110" t="str">
        <f>SUMIFS('Annual_Cost'!$S$2:$S$1405,'Annual_Cost'!$A$2:$A$1405,A186,'Annual_Cost'!$B$2:$B$1405,B186)</f>
      </c>
      <c r="F186" s="111" t="str">
        <f>SUMIFS('Annual_Cost'!$Y$2:$Y$1405,'Annual_Cost'!$A$2:$A$1405,A186,'Annual_Cost'!$B$2:$B$1405,B186)</f>
      </c>
      <c r="G186" s="112" t="str">
        <f>SUMIFS($E$2:E186,$A$2:A186,A186)</f>
      </c>
      <c r="H186" s="113" t="str">
        <f>SUMIFS($F$2:F186,$A$2:A186,A186)</f>
      </c>
      <c r="I186" s="114" t="n">
        <v>292505080.826208</v>
      </c>
      <c r="J186" s="115" t="str">
        <f>IF(I186=0,"",C186/I186)</f>
      </c>
      <c r="K186" s="116" t="str">
        <f>IF(I186=0,"",D186/I186)</f>
      </c>
      <c r="L186" s="117" t="str">
        <f>IF(I186=0,"",E186/I186)</f>
      </c>
      <c r="M186" s="118" t="str">
        <f>IF(I186=0,"",F186/I186)</f>
      </c>
    </row>
    <row r="187">
      <c r="A187" t="s">
        <v>115</v>
      </c>
      <c r="B187" s="107" t="n">
        <v>2028</v>
      </c>
      <c r="C187" s="108" t="str">
        <f>SUMIFS('Annual_Cost'!$Q$2:$Q$1405,'Annual_Cost'!$A$2:$A$1405,A187,'Annual_Cost'!$B$2:$B$1405,B187)</f>
      </c>
      <c r="D187" s="109" t="str">
        <f>SUMIFS('Annual_Cost'!$R$2:$R$1405,'Annual_Cost'!$A$2:$A$1405,A187,'Annual_Cost'!$B$2:$B$1405,B187)</f>
      </c>
      <c r="E187" s="110" t="str">
        <f>SUMIFS('Annual_Cost'!$S$2:$S$1405,'Annual_Cost'!$A$2:$A$1405,A187,'Annual_Cost'!$B$2:$B$1405,B187)</f>
      </c>
      <c r="F187" s="111" t="str">
        <f>SUMIFS('Annual_Cost'!$Y$2:$Y$1405,'Annual_Cost'!$A$2:$A$1405,A187,'Annual_Cost'!$B$2:$B$1405,B187)</f>
      </c>
      <c r="G187" s="112" t="str">
        <f>SUMIFS($E$2:E187,$A$2:A187,A187)</f>
      </c>
      <c r="H187" s="113" t="str">
        <f>SUMIFS($F$2:F187,$A$2:A187,A187)</f>
      </c>
      <c r="I187" s="114" t="n">
        <v>294484707.921554</v>
      </c>
      <c r="J187" s="115" t="str">
        <f>IF(I187=0,"",C187/I187)</f>
      </c>
      <c r="K187" s="116" t="str">
        <f>IF(I187=0,"",D187/I187)</f>
      </c>
      <c r="L187" s="117" t="str">
        <f>IF(I187=0,"",E187/I187)</f>
      </c>
      <c r="M187" s="118" t="str">
        <f>IF(I187=0,"",F187/I187)</f>
      </c>
    </row>
    <row r="188">
      <c r="A188" t="s">
        <v>115</v>
      </c>
      <c r="B188" s="107" t="n">
        <v>2029</v>
      </c>
      <c r="C188" s="108" t="str">
        <f>SUMIFS('Annual_Cost'!$Q$2:$Q$1405,'Annual_Cost'!$A$2:$A$1405,A188,'Annual_Cost'!$B$2:$B$1405,B188)</f>
      </c>
      <c r="D188" s="109" t="str">
        <f>SUMIFS('Annual_Cost'!$R$2:$R$1405,'Annual_Cost'!$A$2:$A$1405,A188,'Annual_Cost'!$B$2:$B$1405,B188)</f>
      </c>
      <c r="E188" s="110" t="str">
        <f>SUMIFS('Annual_Cost'!$S$2:$S$1405,'Annual_Cost'!$A$2:$A$1405,A188,'Annual_Cost'!$B$2:$B$1405,B188)</f>
      </c>
      <c r="F188" s="111" t="str">
        <f>SUMIFS('Annual_Cost'!$Y$2:$Y$1405,'Annual_Cost'!$A$2:$A$1405,A188,'Annual_Cost'!$B$2:$B$1405,B188)</f>
      </c>
      <c r="G188" s="112" t="str">
        <f>SUMIFS($E$2:E188,$A$2:A188,A188)</f>
      </c>
      <c r="H188" s="113" t="str">
        <f>SUMIFS($F$2:F188,$A$2:A188,A188)</f>
      </c>
      <c r="I188" s="114" t="n">
        <v>296414030.31143</v>
      </c>
      <c r="J188" s="115" t="str">
        <f>IF(I188=0,"",C188/I188)</f>
      </c>
      <c r="K188" s="116" t="str">
        <f>IF(I188=0,"",D188/I188)</f>
      </c>
      <c r="L188" s="117" t="str">
        <f>IF(I188=0,"",E188/I188)</f>
      </c>
      <c r="M188" s="118" t="str">
        <f>IF(I188=0,"",F188/I188)</f>
      </c>
    </row>
    <row r="189">
      <c r="A189" t="s">
        <v>115</v>
      </c>
      <c r="B189" s="107" t="n">
        <v>2030</v>
      </c>
      <c r="C189" s="108" t="str">
        <f>SUMIFS('Annual_Cost'!$Q$2:$Q$1405,'Annual_Cost'!$A$2:$A$1405,A189,'Annual_Cost'!$B$2:$B$1405,B189)</f>
      </c>
      <c r="D189" s="109" t="str">
        <f>SUMIFS('Annual_Cost'!$R$2:$R$1405,'Annual_Cost'!$A$2:$A$1405,A189,'Annual_Cost'!$B$2:$B$1405,B189)</f>
      </c>
      <c r="E189" s="110" t="str">
        <f>SUMIFS('Annual_Cost'!$S$2:$S$1405,'Annual_Cost'!$A$2:$A$1405,A189,'Annual_Cost'!$B$2:$B$1405,B189)</f>
      </c>
      <c r="F189" s="111" t="str">
        <f>SUMIFS('Annual_Cost'!$Y$2:$Y$1405,'Annual_Cost'!$A$2:$A$1405,A189,'Annual_Cost'!$B$2:$B$1405,B189)</f>
      </c>
      <c r="G189" s="112" t="str">
        <f>SUMIFS($E$2:E189,$A$2:A189,A189)</f>
      </c>
      <c r="H189" s="113" t="str">
        <f>SUMIFS($F$2:F189,$A$2:A189,A189)</f>
      </c>
      <c r="I189" s="114" t="n">
        <v>298289404.664994</v>
      </c>
      <c r="J189" s="115" t="str">
        <f>IF(I189=0,"",C189/I189)</f>
      </c>
      <c r="K189" s="116" t="str">
        <f>IF(I189=0,"",D189/I189)</f>
      </c>
      <c r="L189" s="117" t="str">
        <f>IF(I189=0,"",E189/I189)</f>
      </c>
      <c r="M189" s="118" t="str">
        <f>IF(I189=0,"",F189/I189)</f>
      </c>
    </row>
    <row r="190">
      <c r="A190" t="s">
        <v>115</v>
      </c>
      <c r="B190" s="107" t="n">
        <v>2031</v>
      </c>
      <c r="C190" s="108" t="str">
        <f>SUMIFS('Annual_Cost'!$Q$2:$Q$1405,'Annual_Cost'!$A$2:$A$1405,A190,'Annual_Cost'!$B$2:$B$1405,B190)</f>
      </c>
      <c r="D190" s="109" t="str">
        <f>SUMIFS('Annual_Cost'!$R$2:$R$1405,'Annual_Cost'!$A$2:$A$1405,A190,'Annual_Cost'!$B$2:$B$1405,B190)</f>
      </c>
      <c r="E190" s="110" t="str">
        <f>SUMIFS('Annual_Cost'!$S$2:$S$1405,'Annual_Cost'!$A$2:$A$1405,A190,'Annual_Cost'!$B$2:$B$1405,B190)</f>
      </c>
      <c r="F190" s="111" t="str">
        <f>SUMIFS('Annual_Cost'!$Y$2:$Y$1405,'Annual_Cost'!$A$2:$A$1405,A190,'Annual_Cost'!$B$2:$B$1405,B190)</f>
      </c>
      <c r="G190" s="112" t="str">
        <f>SUMIFS($E$2:E190,$A$2:A190,A190)</f>
      </c>
      <c r="H190" s="113" t="str">
        <f>SUMIFS($F$2:F190,$A$2:A190,A190)</f>
      </c>
      <c r="I190" s="114" t="n">
        <v>300119636.925519</v>
      </c>
      <c r="J190" s="115" t="str">
        <f>IF(I190=0,"",C190/I190)</f>
      </c>
      <c r="K190" s="116" t="str">
        <f>IF(I190=0,"",D190/I190)</f>
      </c>
      <c r="L190" s="117" t="str">
        <f>IF(I190=0,"",E190/I190)</f>
      </c>
      <c r="M190" s="118" t="str">
        <f>IF(I190=0,"",F190/I190)</f>
      </c>
    </row>
    <row r="191">
      <c r="A191" t="s">
        <v>115</v>
      </c>
      <c r="B191" s="107" t="n">
        <v>2032</v>
      </c>
      <c r="C191" s="108" t="str">
        <f>SUMIFS('Annual_Cost'!$Q$2:$Q$1405,'Annual_Cost'!$A$2:$A$1405,A191,'Annual_Cost'!$B$2:$B$1405,B191)</f>
      </c>
      <c r="D191" s="109" t="str">
        <f>SUMIFS('Annual_Cost'!$R$2:$R$1405,'Annual_Cost'!$A$2:$A$1405,A191,'Annual_Cost'!$B$2:$B$1405,B191)</f>
      </c>
      <c r="E191" s="110" t="str">
        <f>SUMIFS('Annual_Cost'!$S$2:$S$1405,'Annual_Cost'!$A$2:$A$1405,A191,'Annual_Cost'!$B$2:$B$1405,B191)</f>
      </c>
      <c r="F191" s="111" t="str">
        <f>SUMIFS('Annual_Cost'!$Y$2:$Y$1405,'Annual_Cost'!$A$2:$A$1405,A191,'Annual_Cost'!$B$2:$B$1405,B191)</f>
      </c>
      <c r="G191" s="112" t="str">
        <f>SUMIFS($E$2:E191,$A$2:A191,A191)</f>
      </c>
      <c r="H191" s="113" t="str">
        <f>SUMIFS($F$2:F191,$A$2:A191,A191)</f>
      </c>
      <c r="I191" s="114" t="n">
        <v>301904628.083541</v>
      </c>
      <c r="J191" s="115" t="str">
        <f>IF(I191=0,"",C191/I191)</f>
      </c>
      <c r="K191" s="116" t="str">
        <f>IF(I191=0,"",D191/I191)</f>
      </c>
      <c r="L191" s="117" t="str">
        <f>IF(I191=0,"",E191/I191)</f>
      </c>
      <c r="M191" s="118" t="str">
        <f>IF(I191=0,"",F191/I191)</f>
      </c>
    </row>
    <row r="192">
      <c r="A192" t="s">
        <v>115</v>
      </c>
      <c r="B192" s="107" t="n">
        <v>2033</v>
      </c>
      <c r="C192" s="108" t="str">
        <f>SUMIFS('Annual_Cost'!$Q$2:$Q$1405,'Annual_Cost'!$A$2:$A$1405,A192,'Annual_Cost'!$B$2:$B$1405,B192)</f>
      </c>
      <c r="D192" s="109" t="str">
        <f>SUMIFS('Annual_Cost'!$R$2:$R$1405,'Annual_Cost'!$A$2:$A$1405,A192,'Annual_Cost'!$B$2:$B$1405,B192)</f>
      </c>
      <c r="E192" s="110" t="str">
        <f>SUMIFS('Annual_Cost'!$S$2:$S$1405,'Annual_Cost'!$A$2:$A$1405,A192,'Annual_Cost'!$B$2:$B$1405,B192)</f>
      </c>
      <c r="F192" s="111" t="str">
        <f>SUMIFS('Annual_Cost'!$Y$2:$Y$1405,'Annual_Cost'!$A$2:$A$1405,A192,'Annual_Cost'!$B$2:$B$1405,B192)</f>
      </c>
      <c r="G192" s="112" t="str">
        <f>SUMIFS($E$2:E192,$A$2:A192,A192)</f>
      </c>
      <c r="H192" s="113" t="str">
        <f>SUMIFS($F$2:F192,$A$2:A192,A192)</f>
      </c>
      <c r="I192" s="114" t="n">
        <v>303644277.16916</v>
      </c>
      <c r="J192" s="115" t="str">
        <f>IF(I192=0,"",C192/I192)</f>
      </c>
      <c r="K192" s="116" t="str">
        <f>IF(I192=0,"",D192/I192)</f>
      </c>
      <c r="L192" s="117" t="str">
        <f>IF(I192=0,"",E192/I192)</f>
      </c>
      <c r="M192" s="118" t="str">
        <f>IF(I192=0,"",F192/I192)</f>
      </c>
    </row>
    <row r="193">
      <c r="A193" t="s">
        <v>115</v>
      </c>
      <c r="B193" s="107" t="n">
        <v>2034</v>
      </c>
      <c r="C193" s="108" t="str">
        <f>SUMIFS('Annual_Cost'!$Q$2:$Q$1405,'Annual_Cost'!$A$2:$A$1405,A193,'Annual_Cost'!$B$2:$B$1405,B193)</f>
      </c>
      <c r="D193" s="109" t="str">
        <f>SUMIFS('Annual_Cost'!$R$2:$R$1405,'Annual_Cost'!$A$2:$A$1405,A193,'Annual_Cost'!$B$2:$B$1405,B193)</f>
      </c>
      <c r="E193" s="110" t="str">
        <f>SUMIFS('Annual_Cost'!$S$2:$S$1405,'Annual_Cost'!$A$2:$A$1405,A193,'Annual_Cost'!$B$2:$B$1405,B193)</f>
      </c>
      <c r="F193" s="111" t="str">
        <f>SUMIFS('Annual_Cost'!$Y$2:$Y$1405,'Annual_Cost'!$A$2:$A$1405,A193,'Annual_Cost'!$B$2:$B$1405,B193)</f>
      </c>
      <c r="G193" s="112" t="str">
        <f>SUMIFS($E$2:E193,$A$2:A193,A193)</f>
      </c>
      <c r="H193" s="113" t="str">
        <f>SUMIFS($F$2:F193,$A$2:A193,A193)</f>
      </c>
      <c r="I193" s="114" t="n">
        <v>305332541.184984</v>
      </c>
      <c r="J193" s="115" t="str">
        <f>IF(I193=0,"",C193/I193)</f>
      </c>
      <c r="K193" s="116" t="str">
        <f>IF(I193=0,"",D193/I193)</f>
      </c>
      <c r="L193" s="117" t="str">
        <f>IF(I193=0,"",E193/I193)</f>
      </c>
      <c r="M193" s="118" t="str">
        <f>IF(I193=0,"",F193/I193)</f>
      </c>
    </row>
    <row r="194">
      <c r="A194" t="s">
        <v>115</v>
      </c>
      <c r="B194" s="107" t="n">
        <v>2035</v>
      </c>
      <c r="C194" s="108" t="str">
        <f>SUMIFS('Annual_Cost'!$Q$2:$Q$1405,'Annual_Cost'!$A$2:$A$1405,A194,'Annual_Cost'!$B$2:$B$1405,B194)</f>
      </c>
      <c r="D194" s="109" t="str">
        <f>SUMIFS('Annual_Cost'!$R$2:$R$1405,'Annual_Cost'!$A$2:$A$1405,A194,'Annual_Cost'!$B$2:$B$1405,B194)</f>
      </c>
      <c r="E194" s="110" t="str">
        <f>SUMIFS('Annual_Cost'!$S$2:$S$1405,'Annual_Cost'!$A$2:$A$1405,A194,'Annual_Cost'!$B$2:$B$1405,B194)</f>
      </c>
      <c r="F194" s="111" t="str">
        <f>SUMIFS('Annual_Cost'!$Y$2:$Y$1405,'Annual_Cost'!$A$2:$A$1405,A194,'Annual_Cost'!$B$2:$B$1405,B194)</f>
      </c>
      <c r="G194" s="112" t="str">
        <f>SUMIFS($E$2:E194,$A$2:A194,A194)</f>
      </c>
      <c r="H194" s="113" t="str">
        <f>SUMIFS($F$2:F194,$A$2:A194,A194)</f>
      </c>
      <c r="I194" s="114" t="n">
        <v>306964650.16712</v>
      </c>
      <c r="J194" s="115" t="str">
        <f>IF(I194=0,"",C194/I194)</f>
      </c>
      <c r="K194" s="116" t="str">
        <f>IF(I194=0,"",D194/I194)</f>
      </c>
      <c r="L194" s="117" t="str">
        <f>IF(I194=0,"",E194/I194)</f>
      </c>
      <c r="M194" s="118" t="str">
        <f>IF(I194=0,"",F194/I194)</f>
      </c>
    </row>
    <row r="195">
      <c r="A195" t="s">
        <v>115</v>
      </c>
      <c r="B195" s="107" t="n">
        <v>2036</v>
      </c>
      <c r="C195" s="108" t="str">
        <f>SUMIFS('Annual_Cost'!$Q$2:$Q$1405,'Annual_Cost'!$A$2:$A$1405,A195,'Annual_Cost'!$B$2:$B$1405,B195)</f>
      </c>
      <c r="D195" s="109" t="str">
        <f>SUMIFS('Annual_Cost'!$R$2:$R$1405,'Annual_Cost'!$A$2:$A$1405,A195,'Annual_Cost'!$B$2:$B$1405,B195)</f>
      </c>
      <c r="E195" s="110" t="str">
        <f>SUMIFS('Annual_Cost'!$S$2:$S$1405,'Annual_Cost'!$A$2:$A$1405,A195,'Annual_Cost'!$B$2:$B$1405,B195)</f>
      </c>
      <c r="F195" s="111" t="str">
        <f>SUMIFS('Annual_Cost'!$Y$2:$Y$1405,'Annual_Cost'!$A$2:$A$1405,A195,'Annual_Cost'!$B$2:$B$1405,B195)</f>
      </c>
      <c r="G195" s="112" t="str">
        <f>SUMIFS($E$2:E195,$A$2:A195,A195)</f>
      </c>
      <c r="H195" s="113" t="str">
        <f>SUMIFS($F$2:F195,$A$2:A195,A195)</f>
      </c>
      <c r="I195" s="114" t="n">
        <v>308542769.756622</v>
      </c>
      <c r="J195" s="115" t="str">
        <f>IF(I195=0,"",C195/I195)</f>
      </c>
      <c r="K195" s="116" t="str">
        <f>IF(I195=0,"",D195/I195)</f>
      </c>
      <c r="L195" s="117" t="str">
        <f>IF(I195=0,"",E195/I195)</f>
      </c>
      <c r="M195" s="118" t="str">
        <f>IF(I195=0,"",F195/I195)</f>
      </c>
    </row>
    <row r="196">
      <c r="A196" t="s">
        <v>115</v>
      </c>
      <c r="B196" s="107" t="n">
        <v>2037</v>
      </c>
      <c r="C196" s="108" t="str">
        <f>SUMIFS('Annual_Cost'!$Q$2:$Q$1405,'Annual_Cost'!$A$2:$A$1405,A196,'Annual_Cost'!$B$2:$B$1405,B196)</f>
      </c>
      <c r="D196" s="109" t="str">
        <f>SUMIFS('Annual_Cost'!$R$2:$R$1405,'Annual_Cost'!$A$2:$A$1405,A196,'Annual_Cost'!$B$2:$B$1405,B196)</f>
      </c>
      <c r="E196" s="110" t="str">
        <f>SUMIFS('Annual_Cost'!$S$2:$S$1405,'Annual_Cost'!$A$2:$A$1405,A196,'Annual_Cost'!$B$2:$B$1405,B196)</f>
      </c>
      <c r="F196" s="111" t="str">
        <f>SUMIFS('Annual_Cost'!$Y$2:$Y$1405,'Annual_Cost'!$A$2:$A$1405,A196,'Annual_Cost'!$B$2:$B$1405,B196)</f>
      </c>
      <c r="G196" s="112" t="str">
        <f>SUMIFS($E$2:E196,$A$2:A196,A196)</f>
      </c>
      <c r="H196" s="113" t="str">
        <f>SUMIFS($F$2:F196,$A$2:A196,A196)</f>
      </c>
      <c r="I196" s="114" t="n">
        <v>310068287.63643</v>
      </c>
      <c r="J196" s="115" t="str">
        <f>IF(I196=0,"",C196/I196)</f>
      </c>
      <c r="K196" s="116" t="str">
        <f>IF(I196=0,"",D196/I196)</f>
      </c>
      <c r="L196" s="117" t="str">
        <f>IF(I196=0,"",E196/I196)</f>
      </c>
      <c r="M196" s="118" t="str">
        <f>IF(I196=0,"",F196/I196)</f>
      </c>
    </row>
    <row r="197">
      <c r="A197" t="s">
        <v>115</v>
      </c>
      <c r="B197" s="107" t="n">
        <v>2038</v>
      </c>
      <c r="C197" s="108" t="str">
        <f>SUMIFS('Annual_Cost'!$Q$2:$Q$1405,'Annual_Cost'!$A$2:$A$1405,A197,'Annual_Cost'!$B$2:$B$1405,B197)</f>
      </c>
      <c r="D197" s="109" t="str">
        <f>SUMIFS('Annual_Cost'!$R$2:$R$1405,'Annual_Cost'!$A$2:$A$1405,A197,'Annual_Cost'!$B$2:$B$1405,B197)</f>
      </c>
      <c r="E197" s="110" t="str">
        <f>SUMIFS('Annual_Cost'!$S$2:$S$1405,'Annual_Cost'!$A$2:$A$1405,A197,'Annual_Cost'!$B$2:$B$1405,B197)</f>
      </c>
      <c r="F197" s="111" t="str">
        <f>SUMIFS('Annual_Cost'!$Y$2:$Y$1405,'Annual_Cost'!$A$2:$A$1405,A197,'Annual_Cost'!$B$2:$B$1405,B197)</f>
      </c>
      <c r="G197" s="112" t="str">
        <f>SUMIFS($E$2:E197,$A$2:A197,A197)</f>
      </c>
      <c r="H197" s="113" t="str">
        <f>SUMIFS($F$2:F197,$A$2:A197,A197)</f>
      </c>
      <c r="I197" s="114" t="n">
        <v>311532999.13163</v>
      </c>
      <c r="J197" s="115" t="str">
        <f>IF(I197=0,"",C197/I197)</f>
      </c>
      <c r="K197" s="116" t="str">
        <f>IF(I197=0,"",D197/I197)</f>
      </c>
      <c r="L197" s="117" t="str">
        <f>IF(I197=0,"",E197/I197)</f>
      </c>
      <c r="M197" s="118" t="str">
        <f>IF(I197=0,"",F197/I197)</f>
      </c>
    </row>
    <row r="198">
      <c r="A198" t="s">
        <v>115</v>
      </c>
      <c r="B198" s="107" t="n">
        <v>2039</v>
      </c>
      <c r="C198" s="108" t="str">
        <f>SUMIFS('Annual_Cost'!$Q$2:$Q$1405,'Annual_Cost'!$A$2:$A$1405,A198,'Annual_Cost'!$B$2:$B$1405,B198)</f>
      </c>
      <c r="D198" s="109" t="str">
        <f>SUMIFS('Annual_Cost'!$R$2:$R$1405,'Annual_Cost'!$A$2:$A$1405,A198,'Annual_Cost'!$B$2:$B$1405,B198)</f>
      </c>
      <c r="E198" s="110" t="str">
        <f>SUMIFS('Annual_Cost'!$S$2:$S$1405,'Annual_Cost'!$A$2:$A$1405,A198,'Annual_Cost'!$B$2:$B$1405,B198)</f>
      </c>
      <c r="F198" s="111" t="str">
        <f>SUMIFS('Annual_Cost'!$Y$2:$Y$1405,'Annual_Cost'!$A$2:$A$1405,A198,'Annual_Cost'!$B$2:$B$1405,B198)</f>
      </c>
      <c r="G198" s="112" t="str">
        <f>SUMIFS($E$2:E198,$A$2:A198,A198)</f>
      </c>
      <c r="H198" s="113" t="str">
        <f>SUMIFS($F$2:F198,$A$2:A198,A198)</f>
      </c>
      <c r="I198" s="114" t="n">
        <v>312936391.858479</v>
      </c>
      <c r="J198" s="115" t="str">
        <f>IF(I198=0,"",C198/I198)</f>
      </c>
      <c r="K198" s="116" t="str">
        <f>IF(I198=0,"",D198/I198)</f>
      </c>
      <c r="L198" s="117" t="str">
        <f>IF(I198=0,"",E198/I198)</f>
      </c>
      <c r="M198" s="118" t="str">
        <f>IF(I198=0,"",F198/I198)</f>
      </c>
    </row>
    <row r="199">
      <c r="A199" t="s">
        <v>115</v>
      </c>
      <c r="B199" s="107" t="n">
        <v>2040</v>
      </c>
      <c r="C199" s="108" t="str">
        <f>SUMIFS('Annual_Cost'!$Q$2:$Q$1405,'Annual_Cost'!$A$2:$A$1405,A199,'Annual_Cost'!$B$2:$B$1405,B199)</f>
      </c>
      <c r="D199" s="109" t="str">
        <f>SUMIFS('Annual_Cost'!$R$2:$R$1405,'Annual_Cost'!$A$2:$A$1405,A199,'Annual_Cost'!$B$2:$B$1405,B199)</f>
      </c>
      <c r="E199" s="110" t="str">
        <f>SUMIFS('Annual_Cost'!$S$2:$S$1405,'Annual_Cost'!$A$2:$A$1405,A199,'Annual_Cost'!$B$2:$B$1405,B199)</f>
      </c>
      <c r="F199" s="111" t="str">
        <f>SUMIFS('Annual_Cost'!$Y$2:$Y$1405,'Annual_Cost'!$A$2:$A$1405,A199,'Annual_Cost'!$B$2:$B$1405,B199)</f>
      </c>
      <c r="G199" s="112" t="str">
        <f>SUMIFS($E$2:E199,$A$2:A199,A199)</f>
      </c>
      <c r="H199" s="113" t="str">
        <f>SUMIFS($F$2:F199,$A$2:A199,A199)</f>
      </c>
      <c r="I199" s="114" t="n">
        <v>314265537.410829</v>
      </c>
      <c r="J199" s="115" t="str">
        <f>IF(I199=0,"",C199/I199)</f>
      </c>
      <c r="K199" s="116" t="str">
        <f>IF(I199=0,"",D199/I199)</f>
      </c>
      <c r="L199" s="117" t="str">
        <f>IF(I199=0,"",E199/I199)</f>
      </c>
      <c r="M199" s="118" t="str">
        <f>IF(I199=0,"",F199/I199)</f>
      </c>
    </row>
    <row r="200">
      <c r="A200" t="s">
        <v>115</v>
      </c>
      <c r="B200" s="107" t="n">
        <v>2041</v>
      </c>
      <c r="C200" s="108" t="str">
        <f>SUMIFS('Annual_Cost'!$Q$2:$Q$1405,'Annual_Cost'!$A$2:$A$1405,A200,'Annual_Cost'!$B$2:$B$1405,B200)</f>
      </c>
      <c r="D200" s="109" t="str">
        <f>SUMIFS('Annual_Cost'!$R$2:$R$1405,'Annual_Cost'!$A$2:$A$1405,A200,'Annual_Cost'!$B$2:$B$1405,B200)</f>
      </c>
      <c r="E200" s="110" t="str">
        <f>SUMIFS('Annual_Cost'!$S$2:$S$1405,'Annual_Cost'!$A$2:$A$1405,A200,'Annual_Cost'!$B$2:$B$1405,B200)</f>
      </c>
      <c r="F200" s="111" t="str">
        <f>SUMIFS('Annual_Cost'!$Y$2:$Y$1405,'Annual_Cost'!$A$2:$A$1405,A200,'Annual_Cost'!$B$2:$B$1405,B200)</f>
      </c>
      <c r="G200" s="112" t="str">
        <f>SUMIFS($E$2:E200,$A$2:A200,A200)</f>
      </c>
      <c r="H200" s="113" t="str">
        <f>SUMIFS($F$2:F200,$A$2:A200,A200)</f>
      </c>
      <c r="I200" s="114" t="n">
        <v>315525215.312548</v>
      </c>
      <c r="J200" s="115" t="str">
        <f>IF(I200=0,"",C200/I200)</f>
      </c>
      <c r="K200" s="116" t="str">
        <f>IF(I200=0,"",D200/I200)</f>
      </c>
      <c r="L200" s="117" t="str">
        <f>IF(I200=0,"",E200/I200)</f>
      </c>
      <c r="M200" s="118" t="str">
        <f>IF(I200=0,"",F200/I200)</f>
      </c>
    </row>
    <row r="201">
      <c r="A201" t="s">
        <v>115</v>
      </c>
      <c r="B201" s="107" t="n">
        <v>2042</v>
      </c>
      <c r="C201" s="108" t="str">
        <f>SUMIFS('Annual_Cost'!$Q$2:$Q$1405,'Annual_Cost'!$A$2:$A$1405,A201,'Annual_Cost'!$B$2:$B$1405,B201)</f>
      </c>
      <c r="D201" s="109" t="str">
        <f>SUMIFS('Annual_Cost'!$R$2:$R$1405,'Annual_Cost'!$A$2:$A$1405,A201,'Annual_Cost'!$B$2:$B$1405,B201)</f>
      </c>
      <c r="E201" s="110" t="str">
        <f>SUMIFS('Annual_Cost'!$S$2:$S$1405,'Annual_Cost'!$A$2:$A$1405,A201,'Annual_Cost'!$B$2:$B$1405,B201)</f>
      </c>
      <c r="F201" s="111" t="str">
        <f>SUMIFS('Annual_Cost'!$Y$2:$Y$1405,'Annual_Cost'!$A$2:$A$1405,A201,'Annual_Cost'!$B$2:$B$1405,B201)</f>
      </c>
      <c r="G201" s="112" t="str">
        <f>SUMIFS($E$2:E201,$A$2:A201,A201)</f>
      </c>
      <c r="H201" s="113" t="str">
        <f>SUMIFS($F$2:F201,$A$2:A201,A201)</f>
      </c>
      <c r="I201" s="114" t="n">
        <v>316707694.211882</v>
      </c>
      <c r="J201" s="115" t="str">
        <f>IF(I201=0,"",C201/I201)</f>
      </c>
      <c r="K201" s="116" t="str">
        <f>IF(I201=0,"",D201/I201)</f>
      </c>
      <c r="L201" s="117" t="str">
        <f>IF(I201=0,"",E201/I201)</f>
      </c>
      <c r="M201" s="118" t="str">
        <f>IF(I201=0,"",F201/I201)</f>
      </c>
    </row>
    <row r="202">
      <c r="A202" t="s">
        <v>115</v>
      </c>
      <c r="B202" s="107" t="n">
        <v>2043</v>
      </c>
      <c r="C202" s="108" t="str">
        <f>SUMIFS('Annual_Cost'!$Q$2:$Q$1405,'Annual_Cost'!$A$2:$A$1405,A202,'Annual_Cost'!$B$2:$B$1405,B202)</f>
      </c>
      <c r="D202" s="109" t="str">
        <f>SUMIFS('Annual_Cost'!$R$2:$R$1405,'Annual_Cost'!$A$2:$A$1405,A202,'Annual_Cost'!$B$2:$B$1405,B202)</f>
      </c>
      <c r="E202" s="110" t="str">
        <f>SUMIFS('Annual_Cost'!$S$2:$S$1405,'Annual_Cost'!$A$2:$A$1405,A202,'Annual_Cost'!$B$2:$B$1405,B202)</f>
      </c>
      <c r="F202" s="111" t="str">
        <f>SUMIFS('Annual_Cost'!$Y$2:$Y$1405,'Annual_Cost'!$A$2:$A$1405,A202,'Annual_Cost'!$B$2:$B$1405,B202)</f>
      </c>
      <c r="G202" s="112" t="str">
        <f>SUMIFS($E$2:E202,$A$2:A202,A202)</f>
      </c>
      <c r="H202" s="113" t="str">
        <f>SUMIFS($F$2:F202,$A$2:A202,A202)</f>
      </c>
      <c r="I202" s="114" t="n">
        <v>317814114.067152</v>
      </c>
      <c r="J202" s="115" t="str">
        <f>IF(I202=0,"",C202/I202)</f>
      </c>
      <c r="K202" s="116" t="str">
        <f>IF(I202=0,"",D202/I202)</f>
      </c>
      <c r="L202" s="117" t="str">
        <f>IF(I202=0,"",E202/I202)</f>
      </c>
      <c r="M202" s="118" t="str">
        <f>IF(I202=0,"",F202/I202)</f>
      </c>
    </row>
    <row r="203">
      <c r="A203" t="s">
        <v>115</v>
      </c>
      <c r="B203" s="107" t="n">
        <v>2044</v>
      </c>
      <c r="C203" s="108" t="str">
        <f>SUMIFS('Annual_Cost'!$Q$2:$Q$1405,'Annual_Cost'!$A$2:$A$1405,A203,'Annual_Cost'!$B$2:$B$1405,B203)</f>
      </c>
      <c r="D203" s="109" t="str">
        <f>SUMIFS('Annual_Cost'!$R$2:$R$1405,'Annual_Cost'!$A$2:$A$1405,A203,'Annual_Cost'!$B$2:$B$1405,B203)</f>
      </c>
      <c r="E203" s="110" t="str">
        <f>SUMIFS('Annual_Cost'!$S$2:$S$1405,'Annual_Cost'!$A$2:$A$1405,A203,'Annual_Cost'!$B$2:$B$1405,B203)</f>
      </c>
      <c r="F203" s="111" t="str">
        <f>SUMIFS('Annual_Cost'!$Y$2:$Y$1405,'Annual_Cost'!$A$2:$A$1405,A203,'Annual_Cost'!$B$2:$B$1405,B203)</f>
      </c>
      <c r="G203" s="112" t="str">
        <f>SUMIFS($E$2:E203,$A$2:A203,A203)</f>
      </c>
      <c r="H203" s="113" t="str">
        <f>SUMIFS($F$2:F203,$A$2:A203,A203)</f>
      </c>
      <c r="I203" s="114" t="n">
        <v>318840890.732156</v>
      </c>
      <c r="J203" s="115" t="str">
        <f>IF(I203=0,"",C203/I203)</f>
      </c>
      <c r="K203" s="116" t="str">
        <f>IF(I203=0,"",D203/I203)</f>
      </c>
      <c r="L203" s="117" t="str">
        <f>IF(I203=0,"",E203/I203)</f>
      </c>
      <c r="M203" s="118" t="str">
        <f>IF(I203=0,"",F203/I203)</f>
      </c>
    </row>
    <row r="204">
      <c r="A204" t="s">
        <v>115</v>
      </c>
      <c r="B204" s="107" t="n">
        <v>2045</v>
      </c>
      <c r="C204" s="108" t="str">
        <f>SUMIFS('Annual_Cost'!$Q$2:$Q$1405,'Annual_Cost'!$A$2:$A$1405,A204,'Annual_Cost'!$B$2:$B$1405,B204)</f>
      </c>
      <c r="D204" s="109" t="str">
        <f>SUMIFS('Annual_Cost'!$R$2:$R$1405,'Annual_Cost'!$A$2:$A$1405,A204,'Annual_Cost'!$B$2:$B$1405,B204)</f>
      </c>
      <c r="E204" s="110" t="str">
        <f>SUMIFS('Annual_Cost'!$S$2:$S$1405,'Annual_Cost'!$A$2:$A$1405,A204,'Annual_Cost'!$B$2:$B$1405,B204)</f>
      </c>
      <c r="F204" s="111" t="str">
        <f>SUMIFS('Annual_Cost'!$Y$2:$Y$1405,'Annual_Cost'!$A$2:$A$1405,A204,'Annual_Cost'!$B$2:$B$1405,B204)</f>
      </c>
      <c r="G204" s="112" t="str">
        <f>SUMIFS($E$2:E204,$A$2:A204,A204)</f>
      </c>
      <c r="H204" s="113" t="str">
        <f>SUMIFS($F$2:F204,$A$2:A204,A204)</f>
      </c>
      <c r="I204" s="114" t="n">
        <v>319784682.33108</v>
      </c>
      <c r="J204" s="115" t="str">
        <f>IF(I204=0,"",C204/I204)</f>
      </c>
      <c r="K204" s="116" t="str">
        <f>IF(I204=0,"",D204/I204)</f>
      </c>
      <c r="L204" s="117" t="str">
        <f>IF(I204=0,"",E204/I204)</f>
      </c>
      <c r="M204" s="118" t="str">
        <f>IF(I204=0,"",F204/I204)</f>
      </c>
    </row>
    <row r="205">
      <c r="A205" t="s">
        <v>115</v>
      </c>
      <c r="B205" s="107" t="n">
        <v>2046</v>
      </c>
      <c r="C205" s="108" t="str">
        <f>SUMIFS('Annual_Cost'!$Q$2:$Q$1405,'Annual_Cost'!$A$2:$A$1405,A205,'Annual_Cost'!$B$2:$B$1405,B205)</f>
      </c>
      <c r="D205" s="109" t="str">
        <f>SUMIFS('Annual_Cost'!$R$2:$R$1405,'Annual_Cost'!$A$2:$A$1405,A205,'Annual_Cost'!$B$2:$B$1405,B205)</f>
      </c>
      <c r="E205" s="110" t="str">
        <f>SUMIFS('Annual_Cost'!$S$2:$S$1405,'Annual_Cost'!$A$2:$A$1405,A205,'Annual_Cost'!$B$2:$B$1405,B205)</f>
      </c>
      <c r="F205" s="111" t="str">
        <f>SUMIFS('Annual_Cost'!$Y$2:$Y$1405,'Annual_Cost'!$A$2:$A$1405,A205,'Annual_Cost'!$B$2:$B$1405,B205)</f>
      </c>
      <c r="G205" s="112" t="str">
        <f>SUMIFS($E$2:E205,$A$2:A205,A205)</f>
      </c>
      <c r="H205" s="113" t="str">
        <f>SUMIFS($F$2:F205,$A$2:A205,A205)</f>
      </c>
      <c r="I205" s="114" t="n">
        <v>320645615.981408</v>
      </c>
      <c r="J205" s="115" t="str">
        <f>IF(I205=0,"",C205/I205)</f>
      </c>
      <c r="K205" s="116" t="str">
        <f>IF(I205=0,"",D205/I205)</f>
      </c>
      <c r="L205" s="117" t="str">
        <f>IF(I205=0,"",E205/I205)</f>
      </c>
      <c r="M205" s="118" t="str">
        <f>IF(I205=0,"",F205/I205)</f>
      </c>
    </row>
    <row r="206">
      <c r="A206" t="s">
        <v>115</v>
      </c>
      <c r="B206" s="107" t="n">
        <v>2047</v>
      </c>
      <c r="C206" s="108" t="str">
        <f>SUMIFS('Annual_Cost'!$Q$2:$Q$1405,'Annual_Cost'!$A$2:$A$1405,A206,'Annual_Cost'!$B$2:$B$1405,B206)</f>
      </c>
      <c r="D206" s="109" t="str">
        <f>SUMIFS('Annual_Cost'!$R$2:$R$1405,'Annual_Cost'!$A$2:$A$1405,A206,'Annual_Cost'!$B$2:$B$1405,B206)</f>
      </c>
      <c r="E206" s="110" t="str">
        <f>SUMIFS('Annual_Cost'!$S$2:$S$1405,'Annual_Cost'!$A$2:$A$1405,A206,'Annual_Cost'!$B$2:$B$1405,B206)</f>
      </c>
      <c r="F206" s="111" t="str">
        <f>SUMIFS('Annual_Cost'!$Y$2:$Y$1405,'Annual_Cost'!$A$2:$A$1405,A206,'Annual_Cost'!$B$2:$B$1405,B206)</f>
      </c>
      <c r="G206" s="112" t="str">
        <f>SUMIFS($E$2:E206,$A$2:A206,A206)</f>
      </c>
      <c r="H206" s="113" t="str">
        <f>SUMIFS($F$2:F206,$A$2:A206,A206)</f>
      </c>
      <c r="I206" s="114" t="n">
        <v>321429520.522875</v>
      </c>
      <c r="J206" s="115" t="str">
        <f>IF(I206=0,"",C206/I206)</f>
      </c>
      <c r="K206" s="116" t="str">
        <f>IF(I206=0,"",D206/I206)</f>
      </c>
      <c r="L206" s="117" t="str">
        <f>IF(I206=0,"",E206/I206)</f>
      </c>
      <c r="M206" s="118" t="str">
        <f>IF(I206=0,"",F206/I206)</f>
      </c>
    </row>
    <row r="207">
      <c r="A207" t="s">
        <v>115</v>
      </c>
      <c r="B207" s="107" t="n">
        <v>2048</v>
      </c>
      <c r="C207" s="108" t="str">
        <f>SUMIFS('Annual_Cost'!$Q$2:$Q$1405,'Annual_Cost'!$A$2:$A$1405,A207,'Annual_Cost'!$B$2:$B$1405,B207)</f>
      </c>
      <c r="D207" s="109" t="str">
        <f>SUMIFS('Annual_Cost'!$R$2:$R$1405,'Annual_Cost'!$A$2:$A$1405,A207,'Annual_Cost'!$B$2:$B$1405,B207)</f>
      </c>
      <c r="E207" s="110" t="str">
        <f>SUMIFS('Annual_Cost'!$S$2:$S$1405,'Annual_Cost'!$A$2:$A$1405,A207,'Annual_Cost'!$B$2:$B$1405,B207)</f>
      </c>
      <c r="F207" s="111" t="str">
        <f>SUMIFS('Annual_Cost'!$Y$2:$Y$1405,'Annual_Cost'!$A$2:$A$1405,A207,'Annual_Cost'!$B$2:$B$1405,B207)</f>
      </c>
      <c r="G207" s="112" t="str">
        <f>SUMIFS($E$2:E207,$A$2:A207,A207)</f>
      </c>
      <c r="H207" s="113" t="str">
        <f>SUMIFS($F$2:F207,$A$2:A207,A207)</f>
      </c>
      <c r="I207" s="114" t="n">
        <v>322136832.260161</v>
      </c>
      <c r="J207" s="115" t="str">
        <f>IF(I207=0,"",C207/I207)</f>
      </c>
      <c r="K207" s="116" t="str">
        <f>IF(I207=0,"",D207/I207)</f>
      </c>
      <c r="L207" s="117" t="str">
        <f>IF(I207=0,"",E207/I207)</f>
      </c>
      <c r="M207" s="118" t="str">
        <f>IF(I207=0,"",F207/I207)</f>
      </c>
    </row>
    <row r="208">
      <c r="A208" t="s">
        <v>115</v>
      </c>
      <c r="B208" s="107" t="n">
        <v>2049</v>
      </c>
      <c r="C208" s="108" t="str">
        <f>SUMIFS('Annual_Cost'!$Q$2:$Q$1405,'Annual_Cost'!$A$2:$A$1405,A208,'Annual_Cost'!$B$2:$B$1405,B208)</f>
      </c>
      <c r="D208" s="109" t="str">
        <f>SUMIFS('Annual_Cost'!$R$2:$R$1405,'Annual_Cost'!$A$2:$A$1405,A208,'Annual_Cost'!$B$2:$B$1405,B208)</f>
      </c>
      <c r="E208" s="110" t="str">
        <f>SUMIFS('Annual_Cost'!$S$2:$S$1405,'Annual_Cost'!$A$2:$A$1405,A208,'Annual_Cost'!$B$2:$B$1405,B208)</f>
      </c>
      <c r="F208" s="111" t="str">
        <f>SUMIFS('Annual_Cost'!$Y$2:$Y$1405,'Annual_Cost'!$A$2:$A$1405,A208,'Annual_Cost'!$B$2:$B$1405,B208)</f>
      </c>
      <c r="G208" s="112" t="str">
        <f>SUMIFS($E$2:E208,$A$2:A208,A208)</f>
      </c>
      <c r="H208" s="113" t="str">
        <f>SUMIFS($F$2:F208,$A$2:A208,A208)</f>
      </c>
      <c r="I208" s="114" t="n">
        <v>322765819.752681</v>
      </c>
      <c r="J208" s="115" t="str">
        <f>IF(I208=0,"",C208/I208)</f>
      </c>
      <c r="K208" s="116" t="str">
        <f>IF(I208=0,"",D208/I208)</f>
      </c>
      <c r="L208" s="117" t="str">
        <f>IF(I208=0,"",E208/I208)</f>
      </c>
      <c r="M208" s="118" t="str">
        <f>IF(I208=0,"",F208/I208)</f>
      </c>
    </row>
    <row r="209">
      <c r="A209" t="s">
        <v>115</v>
      </c>
      <c r="B209" s="107" t="n">
        <v>2050</v>
      </c>
      <c r="C209" s="108" t="str">
        <f>SUMIFS('Annual_Cost'!$Q$2:$Q$1405,'Annual_Cost'!$A$2:$A$1405,A209,'Annual_Cost'!$B$2:$B$1405,B209)</f>
      </c>
      <c r="D209" s="109" t="str">
        <f>SUMIFS('Annual_Cost'!$R$2:$R$1405,'Annual_Cost'!$A$2:$A$1405,A209,'Annual_Cost'!$B$2:$B$1405,B209)</f>
      </c>
      <c r="E209" s="110" t="str">
        <f>SUMIFS('Annual_Cost'!$S$2:$S$1405,'Annual_Cost'!$A$2:$A$1405,A209,'Annual_Cost'!$B$2:$B$1405,B209)</f>
      </c>
      <c r="F209" s="111" t="str">
        <f>SUMIFS('Annual_Cost'!$Y$2:$Y$1405,'Annual_Cost'!$A$2:$A$1405,A209,'Annual_Cost'!$B$2:$B$1405,B209)</f>
      </c>
      <c r="G209" s="112" t="str">
        <f>SUMIFS($E$2:E209,$A$2:A209,A209)</f>
      </c>
      <c r="H209" s="113" t="str">
        <f>SUMIFS($F$2:F209,$A$2:A209,A209)</f>
      </c>
      <c r="I209" s="114" t="n">
        <v>323312042.563285</v>
      </c>
      <c r="J209" s="115" t="str">
        <f>IF(I209=0,"",C209/I209)</f>
      </c>
      <c r="K209" s="116" t="str">
        <f>IF(I209=0,"",D209/I209)</f>
      </c>
      <c r="L209" s="117" t="str">
        <f>IF(I209=0,"",E209/I209)</f>
      </c>
      <c r="M209" s="118" t="str">
        <f>IF(I209=0,"",F209/I209)</f>
      </c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6.71" hidden="0" customWidth="1"/>
    <col min="3" max="3" width="16.71" hidden="0" customWidth="1"/>
    <col min="4" max="4" width="15.71" hidden="0" customWidth="1"/>
    <col min="5" max="5" width="18.71" hidden="0" customWidth="1"/>
    <col min="6" max="6" width="23.71" hidden="0" customWidth="1"/>
    <col min="7" max="7" width="24.71" hidden="0" customWidth="1"/>
    <col min="8" max="8" width="11.71" hidden="0" customWidth="1"/>
    <col min="9" max="9" width="23.71" hidden="0" customWidth="1"/>
    <col min="10" max="10" width="36.71" hidden="0" customWidth="1"/>
    <col min="11" max="11" width="34.71" hidden="0" customWidth="1"/>
  </cols>
  <sheetData>
    <row r="1" ht="28" customHeight="1">
      <c r="A1" s="1" t="s">
        <v>366</v>
      </c>
      <c r="B1" s="1" t="s">
        <v>367</v>
      </c>
      <c r="C1" s="1" t="s">
        <v>372</v>
      </c>
      <c r="D1" s="1" t="s">
        <v>374</v>
      </c>
      <c r="E1" s="1" t="s">
        <v>399</v>
      </c>
      <c r="F1" s="1" t="s">
        <v>400</v>
      </c>
      <c r="G1" s="1" t="s">
        <v>407</v>
      </c>
      <c r="H1" s="1" t="s">
        <v>408</v>
      </c>
      <c r="I1" s="1" t="s">
        <v>409</v>
      </c>
      <c r="J1" s="1" t="s">
        <v>395</v>
      </c>
      <c r="K1" s="1" t="s">
        <v>396</v>
      </c>
    </row>
    <row r="2">
      <c r="A2" t="s">
        <v>115</v>
      </c>
      <c r="B2" s="32" t="s">
        <v>376</v>
      </c>
      <c r="C2" s="119" t="str">
        <f>SUMIFS('Annual_Mortality'!$H$2:$H$1639,'Annual_Mortality'!$A$2:$A$1639,A2)</f>
      </c>
      <c r="D2" s="120" t="str">
        <f>SUMIFS('Annual_Mortality'!$J$2:$J$1639,'Annual_Mortality'!$A$2:$A$1639,A2)</f>
      </c>
      <c r="E2" s="121" t="str">
        <f>SUMIFS('Budget_Impact'!$E$2:$E$209,'Budget_Impact'!$A$2:$A$209,A2)</f>
      </c>
      <c r="F2" s="122" t="str">
        <f>SUMIFS('Budget_Impact'!$F$2:$F$209,'Budget_Impact'!$A$2:$A$209,A2)</f>
      </c>
      <c r="G2" s="123" t="str">
        <f>IF(C2&gt;0,F2/C2,"")</f>
      </c>
      <c r="H2" s="126" t="str">
        <f>IF(AND(C2&gt;0,F2&lt;0),"Dominant (more health, lower cost)",IF(AND(C2&lt;=0,F2&gt;0),"Dominated (less/no health, higher cost)",IF(AND(C2&lt;=0,F2&lt;=0),"No deaths averted; ratio not defined","USD per death averted")))</f>
      </c>
      <c r="I2" s="34" t="str">
        <f>IF(AND(ABS(F2-SUMIFS('Budget_Impact'!$F$2:$F$209,'Budget_Impact'!$A$2:$A$209,A2))&lt;='Calculation_Assumptions'!$B$11,ABS(C2-SUMIFS('Annual_Mortality'!$H$2:$H$1639,'Annual_Mortality'!$A$2:$A$1639,A2))&lt;='Calculation_Assumptions'!$B$11),"consistent","mismatch")</f>
      </c>
      <c r="J2" s="124" t="str">
        <f>IFERROR(AVERAGEIFS('Budget_Impact'!$L$2:$L$209,'Budget_Impact'!$A$2:$A$209,A2,'Budget_Impact'!$B$2:$B$209,"&gt;="&amp;('Calculation_Assumptions'!$B$2+1)),"")</f>
      </c>
      <c r="K2" s="125" t="str">
        <f>IFERROR(AVERAGEIFS('Budget_Impact'!$M$2:$M$209,'Budget_Impact'!$A$2:$A$209,A2,'Budget_Impact'!$B$2:$B$209,"&gt;="&amp;('Calculation_Assumptions'!$B$2+1)),"")</f>
      </c>
    </row>
    <row r="3">
      <c r="A3" t="s">
        <v>207</v>
      </c>
      <c r="B3" s="32" t="s">
        <v>209</v>
      </c>
      <c r="C3" s="119" t="str">
        <f>SUMIFS('Annual_Mortality'!$H$2:$H$1639,'Annual_Mortality'!$A$2:$A$1639,A3)</f>
      </c>
      <c r="D3" s="120" t="str">
        <f>SUMIFS('Annual_Mortality'!$J$2:$J$1639,'Annual_Mortality'!$A$2:$A$1639,A3)</f>
      </c>
      <c r="E3" s="121" t="str">
        <f>SUMIFS('Budget_Impact'!$E$2:$E$209,'Budget_Impact'!$A$2:$A$209,A3)</f>
      </c>
      <c r="F3" s="122" t="str">
        <f>SUMIFS('Budget_Impact'!$F$2:$F$209,'Budget_Impact'!$A$2:$A$209,A3)</f>
      </c>
      <c r="G3" s="123" t="str">
        <f>IF(C3&gt;0,F3/C3,"")</f>
      </c>
      <c r="H3" s="126" t="str">
        <f>IF(AND(C3&gt;0,F3&lt;0),"Dominant (more health, lower cost)",IF(AND(C3&lt;=0,F3&gt;0),"Dominated (less/no health, higher cost)",IF(AND(C3&lt;=0,F3&lt;=0),"No deaths averted; ratio not defined","USD per death averted")))</f>
      </c>
      <c r="I3" s="34" t="str">
        <f>IF(AND(ABS(F3-SUMIFS('Budget_Impact'!$F$2:$F$209,'Budget_Impact'!$A$2:$A$209,A3))&lt;='Calculation_Assumptions'!$B$11,ABS(C3-SUMIFS('Annual_Mortality'!$H$2:$H$1639,'Annual_Mortality'!$A$2:$A$1639,A3))&lt;='Calculation_Assumptions'!$B$11),"consistent","mismatch")</f>
      </c>
      <c r="J3" s="124" t="str">
        <f>IFERROR(AVERAGEIFS('Budget_Impact'!$L$2:$L$209,'Budget_Impact'!$A$2:$A$209,A3,'Budget_Impact'!$B$2:$B$209,"&gt;="&amp;('Calculation_Assumptions'!$B$2+1)),"")</f>
      </c>
      <c r="K3" s="125" t="str">
        <f>IFERROR(AVERAGEIFS('Budget_Impact'!$M$2:$M$209,'Budget_Impact'!$A$2:$A$209,A3,'Budget_Impact'!$B$2:$B$209,"&gt;="&amp;('Calculation_Assumptions'!$B$2+1)),"")</f>
      </c>
    </row>
    <row r="4">
      <c r="A4" t="s">
        <v>262</v>
      </c>
      <c r="B4" s="32" t="s">
        <v>264</v>
      </c>
      <c r="C4" s="119" t="str">
        <f>SUMIFS('Annual_Mortality'!$H$2:$H$1639,'Annual_Mortality'!$A$2:$A$1639,A4)</f>
      </c>
      <c r="D4" s="120" t="str">
        <f>SUMIFS('Annual_Mortality'!$J$2:$J$1639,'Annual_Mortality'!$A$2:$A$1639,A4)</f>
      </c>
      <c r="E4" s="121" t="str">
        <f>SUMIFS('Budget_Impact'!$E$2:$E$209,'Budget_Impact'!$A$2:$A$209,A4)</f>
      </c>
      <c r="F4" s="122" t="str">
        <f>SUMIFS('Budget_Impact'!$F$2:$F$209,'Budget_Impact'!$A$2:$A$209,A4)</f>
      </c>
      <c r="G4" s="123" t="str">
        <f>IF(C4&gt;0,F4/C4,"")</f>
      </c>
      <c r="H4" s="126" t="str">
        <f>IF(AND(C4&gt;0,F4&lt;0),"Dominant (more health, lower cost)",IF(AND(C4&lt;=0,F4&gt;0),"Dominated (less/no health, higher cost)",IF(AND(C4&lt;=0,F4&lt;=0),"No deaths averted; ratio not defined","USD per death averted")))</f>
      </c>
      <c r="I4" s="34" t="str">
        <f>IF(AND(ABS(F4-SUMIFS('Budget_Impact'!$F$2:$F$209,'Budget_Impact'!$A$2:$A$209,A4))&lt;='Calculation_Assumptions'!$B$11,ABS(C4-SUMIFS('Annual_Mortality'!$H$2:$H$1639,'Annual_Mortality'!$A$2:$A$1639,A4))&lt;='Calculation_Assumptions'!$B$11),"consistent","mismatch")</f>
      </c>
      <c r="J4" s="124" t="str">
        <f>IFERROR(AVERAGEIFS('Budget_Impact'!$L$2:$L$209,'Budget_Impact'!$A$2:$A$209,A4,'Budget_Impact'!$B$2:$B$209,"&gt;="&amp;('Calculation_Assumptions'!$B$2+1)),"")</f>
      </c>
      <c r="K4" s="125" t="str">
        <f>IFERROR(AVERAGEIFS('Budget_Impact'!$M$2:$M$209,'Budget_Impact'!$A$2:$A$209,A4,'Budget_Impact'!$B$2:$B$209,"&gt;="&amp;('Calculation_Assumptions'!$B$2+1)),"")</f>
      </c>
    </row>
    <row r="5">
      <c r="A5" t="s">
        <v>250</v>
      </c>
      <c r="B5" s="32" t="s">
        <v>252</v>
      </c>
      <c r="C5" s="119" t="str">
        <f>SUMIFS('Annual_Mortality'!$H$2:$H$1639,'Annual_Mortality'!$A$2:$A$1639,A5)</f>
      </c>
      <c r="D5" s="120" t="str">
        <f>SUMIFS('Annual_Mortality'!$J$2:$J$1639,'Annual_Mortality'!$A$2:$A$1639,A5)</f>
      </c>
      <c r="E5" s="121" t="str">
        <f>SUMIFS('Budget_Impact'!$E$2:$E$209,'Budget_Impact'!$A$2:$A$209,A5)</f>
      </c>
      <c r="F5" s="122" t="str">
        <f>SUMIFS('Budget_Impact'!$F$2:$F$209,'Budget_Impact'!$A$2:$A$209,A5)</f>
      </c>
      <c r="G5" s="123" t="str">
        <f>IF(C5&gt;0,F5/C5,"")</f>
      </c>
      <c r="H5" s="126" t="str">
        <f>IF(AND(C5&gt;0,F5&lt;0),"Dominant (more health, lower cost)",IF(AND(C5&lt;=0,F5&gt;0),"Dominated (less/no health, higher cost)",IF(AND(C5&lt;=0,F5&lt;=0),"No deaths averted; ratio not defined","USD per death averted")))</f>
      </c>
      <c r="I5" s="34" t="str">
        <f>IF(AND(ABS(F5-SUMIFS('Budget_Impact'!$F$2:$F$209,'Budget_Impact'!$A$2:$A$209,A5))&lt;='Calculation_Assumptions'!$B$11,ABS(C5-SUMIFS('Annual_Mortality'!$H$2:$H$1639,'Annual_Mortality'!$A$2:$A$1639,A5))&lt;='Calculation_Assumptions'!$B$11),"consistent","mismatch")</f>
      </c>
      <c r="J5" s="124" t="str">
        <f>IFERROR(AVERAGEIFS('Budget_Impact'!$L$2:$L$209,'Budget_Impact'!$A$2:$A$209,A5,'Budget_Impact'!$B$2:$B$209,"&gt;="&amp;('Calculation_Assumptions'!$B$2+1)),"")</f>
      </c>
      <c r="K5" s="125" t="str">
        <f>IFERROR(AVERAGEIFS('Budget_Impact'!$M$2:$M$209,'Budget_Impact'!$A$2:$A$209,A5,'Budget_Impact'!$B$2:$B$209,"&gt;="&amp;('Calculation_Assumptions'!$B$2+1)),"")</f>
      </c>
    </row>
    <row r="6">
      <c r="A6" t="s">
        <v>253</v>
      </c>
      <c r="B6" s="32" t="s">
        <v>255</v>
      </c>
      <c r="C6" s="119" t="str">
        <f>SUMIFS('Annual_Mortality'!$H$2:$H$1639,'Annual_Mortality'!$A$2:$A$1639,A6)</f>
      </c>
      <c r="D6" s="120" t="str">
        <f>SUMIFS('Annual_Mortality'!$J$2:$J$1639,'Annual_Mortality'!$A$2:$A$1639,A6)</f>
      </c>
      <c r="E6" s="121" t="str">
        <f>SUMIFS('Budget_Impact'!$E$2:$E$209,'Budget_Impact'!$A$2:$A$209,A6)</f>
      </c>
      <c r="F6" s="122" t="str">
        <f>SUMIFS('Budget_Impact'!$F$2:$F$209,'Budget_Impact'!$A$2:$A$209,A6)</f>
      </c>
      <c r="G6" s="123" t="str">
        <f>IF(C6&gt;0,F6/C6,"")</f>
      </c>
      <c r="H6" s="126" t="str">
        <f>IF(AND(C6&gt;0,F6&lt;0),"Dominant (more health, lower cost)",IF(AND(C6&lt;=0,F6&gt;0),"Dominated (less/no health, higher cost)",IF(AND(C6&lt;=0,F6&lt;=0),"No deaths averted; ratio not defined","USD per death averted")))</f>
      </c>
      <c r="I6" s="34" t="str">
        <f>IF(AND(ABS(F6-SUMIFS('Budget_Impact'!$F$2:$F$209,'Budget_Impact'!$A$2:$A$209,A6))&lt;='Calculation_Assumptions'!$B$11,ABS(C6-SUMIFS('Annual_Mortality'!$H$2:$H$1639,'Annual_Mortality'!$A$2:$A$1639,A6))&lt;='Calculation_Assumptions'!$B$11),"consistent","mismatch")</f>
      </c>
      <c r="J6" s="124" t="str">
        <f>IFERROR(AVERAGEIFS('Budget_Impact'!$L$2:$L$209,'Budget_Impact'!$A$2:$A$209,A6,'Budget_Impact'!$B$2:$B$209,"&gt;="&amp;('Calculation_Assumptions'!$B$2+1)),"")</f>
      </c>
      <c r="K6" s="125" t="str">
        <f>IFERROR(AVERAGEIFS('Budget_Impact'!$M$2:$M$209,'Budget_Impact'!$A$2:$A$209,A6,'Budget_Impact'!$B$2:$B$209,"&gt;="&amp;('Calculation_Assumptions'!$B$2+1)),"")</f>
      </c>
    </row>
    <row r="7">
      <c r="A7" t="s">
        <v>245</v>
      </c>
      <c r="B7" s="32" t="s">
        <v>247</v>
      </c>
      <c r="C7" s="119" t="str">
        <f>SUMIFS('Annual_Mortality'!$H$2:$H$1639,'Annual_Mortality'!$A$2:$A$1639,A7)</f>
      </c>
      <c r="D7" s="120" t="str">
        <f>SUMIFS('Annual_Mortality'!$J$2:$J$1639,'Annual_Mortality'!$A$2:$A$1639,A7)</f>
      </c>
      <c r="E7" s="121" t="str">
        <f>SUMIFS('Budget_Impact'!$E$2:$E$209,'Budget_Impact'!$A$2:$A$209,A7)</f>
      </c>
      <c r="F7" s="122" t="str">
        <f>SUMIFS('Budget_Impact'!$F$2:$F$209,'Budget_Impact'!$A$2:$A$209,A7)</f>
      </c>
      <c r="G7" s="123" t="str">
        <f>IF(C7&gt;0,F7/C7,"")</f>
      </c>
      <c r="H7" s="126" t="str">
        <f>IF(AND(C7&gt;0,F7&lt;0),"Dominant (more health, lower cost)",IF(AND(C7&lt;=0,F7&gt;0),"Dominated (less/no health, higher cost)",IF(AND(C7&lt;=0,F7&lt;=0),"No deaths averted; ratio not defined","USD per death averted")))</f>
      </c>
      <c r="I7" s="34" t="str">
        <f>IF(AND(ABS(F7-SUMIFS('Budget_Impact'!$F$2:$F$209,'Budget_Impact'!$A$2:$A$209,A7))&lt;='Calculation_Assumptions'!$B$11,ABS(C7-SUMIFS('Annual_Mortality'!$H$2:$H$1639,'Annual_Mortality'!$A$2:$A$1639,A7))&lt;='Calculation_Assumptions'!$B$11),"consistent","mismatch")</f>
      </c>
      <c r="J7" s="124" t="str">
        <f>IFERROR(AVERAGEIFS('Budget_Impact'!$L$2:$L$209,'Budget_Impact'!$A$2:$A$209,A7,'Budget_Impact'!$B$2:$B$209,"&gt;="&amp;('Calculation_Assumptions'!$B$2+1)),"")</f>
      </c>
      <c r="K7" s="125" t="str">
        <f>IFERROR(AVERAGEIFS('Budget_Impact'!$M$2:$M$209,'Budget_Impact'!$A$2:$A$209,A7,'Budget_Impact'!$B$2:$B$209,"&gt;="&amp;('Calculation_Assumptions'!$B$2+1)),"")</f>
      </c>
    </row>
    <row r="8">
      <c r="A8" t="s">
        <v>231</v>
      </c>
      <c r="B8" s="32" t="s">
        <v>233</v>
      </c>
      <c r="C8" s="119" t="str">
        <f>SUMIFS('Annual_Mortality'!$H$2:$H$1639,'Annual_Mortality'!$A$2:$A$1639,A8)</f>
      </c>
      <c r="D8" s="120" t="str">
        <f>SUMIFS('Annual_Mortality'!$J$2:$J$1639,'Annual_Mortality'!$A$2:$A$1639,A8)</f>
      </c>
      <c r="E8" s="121" t="str">
        <f>SUMIFS('Budget_Impact'!$E$2:$E$209,'Budget_Impact'!$A$2:$A$209,A8)</f>
      </c>
      <c r="F8" s="122" t="str">
        <f>SUMIFS('Budget_Impact'!$F$2:$F$209,'Budget_Impact'!$A$2:$A$209,A8)</f>
      </c>
      <c r="G8" s="123" t="str">
        <f>IF(C8&gt;0,F8/C8,"")</f>
      </c>
      <c r="H8" s="126" t="str">
        <f>IF(AND(C8&gt;0,F8&lt;0),"Dominant (more health, lower cost)",IF(AND(C8&lt;=0,F8&gt;0),"Dominated (less/no health, higher cost)",IF(AND(C8&lt;=0,F8&lt;=0),"No deaths averted; ratio not defined","USD per death averted")))</f>
      </c>
      <c r="I8" s="34" t="str">
        <f>IF(AND(ABS(F8-SUMIFS('Budget_Impact'!$F$2:$F$209,'Budget_Impact'!$A$2:$A$209,A8))&lt;='Calculation_Assumptions'!$B$11,ABS(C8-SUMIFS('Annual_Mortality'!$H$2:$H$1639,'Annual_Mortality'!$A$2:$A$1639,A8))&lt;='Calculation_Assumptions'!$B$11),"consistent","mismatch")</f>
      </c>
      <c r="J8" s="124" t="str">
        <f>IFERROR(AVERAGEIFS('Budget_Impact'!$L$2:$L$209,'Budget_Impact'!$A$2:$A$209,A8,'Budget_Impact'!$B$2:$B$209,"&gt;="&amp;('Calculation_Assumptions'!$B$2+1)),"")</f>
      </c>
      <c r="K8" s="125" t="str">
        <f>IFERROR(AVERAGEIFS('Budget_Impact'!$M$2:$M$209,'Budget_Impact'!$A$2:$A$209,A8,'Budget_Impact'!$B$2:$B$209,"&gt;="&amp;('Calculation_Assumptions'!$B$2+1)),"")</f>
      </c>
    </row>
    <row r="9">
      <c r="A9" t="s">
        <v>256</v>
      </c>
      <c r="B9" s="32" t="s">
        <v>258</v>
      </c>
      <c r="C9" s="119" t="str">
        <f>SUMIFS('Annual_Mortality'!$H$2:$H$1639,'Annual_Mortality'!$A$2:$A$1639,A9)</f>
      </c>
      <c r="D9" s="120" t="str">
        <f>SUMIFS('Annual_Mortality'!$J$2:$J$1639,'Annual_Mortality'!$A$2:$A$1639,A9)</f>
      </c>
      <c r="E9" s="121" t="str">
        <f>SUMIFS('Budget_Impact'!$E$2:$E$209,'Budget_Impact'!$A$2:$A$209,A9)</f>
      </c>
      <c r="F9" s="122" t="str">
        <f>SUMIFS('Budget_Impact'!$F$2:$F$209,'Budget_Impact'!$A$2:$A$209,A9)</f>
      </c>
      <c r="G9" s="123" t="str">
        <f>IF(C9&gt;0,F9/C9,"")</f>
      </c>
      <c r="H9" s="126" t="str">
        <f>IF(AND(C9&gt;0,F9&lt;0),"Dominant (more health, lower cost)",IF(AND(C9&lt;=0,F9&gt;0),"Dominated (less/no health, higher cost)",IF(AND(C9&lt;=0,F9&lt;=0),"No deaths averted; ratio not defined","USD per death averted")))</f>
      </c>
      <c r="I9" s="34" t="str">
        <f>IF(AND(ABS(F9-SUMIFS('Budget_Impact'!$F$2:$F$209,'Budget_Impact'!$A$2:$A$209,A9))&lt;='Calculation_Assumptions'!$B$11,ABS(C9-SUMIFS('Annual_Mortality'!$H$2:$H$1639,'Annual_Mortality'!$A$2:$A$1639,A9))&lt;='Calculation_Assumptions'!$B$11),"consistent","mismatch")</f>
      </c>
      <c r="J9" s="124" t="str">
        <f>IFERROR(AVERAGEIFS('Budget_Impact'!$L$2:$L$209,'Budget_Impact'!$A$2:$A$209,A9,'Budget_Impact'!$B$2:$B$209,"&gt;="&amp;('Calculation_Assumptions'!$B$2+1)),"")</f>
      </c>
      <c r="K9" s="125" t="str">
        <f>IFERROR(AVERAGEIFS('Budget_Impact'!$M$2:$M$209,'Budget_Impact'!$A$2:$A$209,A9,'Budget_Impact'!$B$2:$B$209,"&gt;="&amp;('Calculation_Assumptions'!$B$2+1)),"")</f>
      </c>
    </row>
  </sheetData>
  <autoFilter ref="A1:K1"/>
  <conditionalFormatting sqref="I2:I9">
    <cfRule type="containsText" dxfId="0" priority="3" operator="containsText" text="consistent">
      <formula>NOT(ISERROR(SEARCH("consistent", I2)))</formula>
    </cfRule>
    <cfRule type="containsText" dxfId="1" priority="2" operator="containsText" text="mismatch">
      <formula>NOT(ISERROR(SEARCH("mismatch", I2)))</formula>
    </cfRule>
  </conditionalFormatting>
  <conditionalFormatting sqref="H2:H9">
    <cfRule type="containsText" dxfId="2" priority="1" operator="containsText" text="Dominated">
      <formula>NOT(ISERROR(SEARCH("Dominated", H2)))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6.71" hidden="0" customWidth="1"/>
    <col min="5" max="5" width="17.71" hidden="0" customWidth="1"/>
    <col min="6" max="6" width="16.71" hidden="0" customWidth="1"/>
    <col min="7" max="7" width="15.71" hidden="0" customWidth="1"/>
    <col min="8" max="8" width="16.71" hidden="0" customWidth="1"/>
    <col min="9" max="9" width="15.71" hidden="0" customWidth="1"/>
    <col min="10" max="10" width="12.71" hidden="0" customWidth="1"/>
    <col min="11" max="11" width="12.71" hidden="0" customWidth="1"/>
    <col min="12" max="12" width="13.71" hidden="0" customWidth="1"/>
    <col min="13" max="13" width="12.71" hidden="0" customWidth="1"/>
    <col min="14" max="14" width="12.71" hidden="0" customWidth="1"/>
    <col min="15" max="15" width="13.71" hidden="0" customWidth="1"/>
    <col min="16" max="16" width="12.71" hidden="0" customWidth="1"/>
    <col min="17" max="17" width="12.71" hidden="0" customWidth="1"/>
    <col min="18" max="18" width="15.71" hidden="0" customWidth="1"/>
    <col min="19" max="19" width="19.71" hidden="0" customWidth="1"/>
  </cols>
  <sheetData>
    <row r="1" ht="28" customHeight="1">
      <c r="A1" s="1" t="s">
        <v>366</v>
      </c>
      <c r="B1" s="1" t="s">
        <v>367</v>
      </c>
      <c r="C1" s="1" t="s">
        <v>42</v>
      </c>
      <c r="D1" s="1" t="s">
        <v>410</v>
      </c>
      <c r="E1" s="1" t="s">
        <v>411</v>
      </c>
      <c r="F1" s="1" t="s">
        <v>372</v>
      </c>
      <c r="G1" s="1" t="s">
        <v>412</v>
      </c>
      <c r="H1" s="1" t="s">
        <v>413</v>
      </c>
      <c r="I1" s="1" t="s">
        <v>374</v>
      </c>
      <c r="J1" s="1" t="s">
        <v>414</v>
      </c>
      <c r="K1" s="1" t="s">
        <v>415</v>
      </c>
      <c r="L1" s="1" t="s">
        <v>416</v>
      </c>
      <c r="M1" s="1" t="s">
        <v>417</v>
      </c>
      <c r="N1" s="1" t="s">
        <v>418</v>
      </c>
      <c r="O1" s="1" t="s">
        <v>419</v>
      </c>
      <c r="P1" s="1" t="s">
        <v>420</v>
      </c>
      <c r="Q1" s="1" t="s">
        <v>421</v>
      </c>
      <c r="R1" s="1" t="s">
        <v>422</v>
      </c>
      <c r="S1" s="1" t="s">
        <v>423</v>
      </c>
    </row>
    <row r="2">
      <c r="A2" t="s">
        <v>115</v>
      </c>
      <c r="B2" s="32" t="s">
        <v>376</v>
      </c>
      <c r="C2" t="n">
        <v>2025</v>
      </c>
      <c r="D2" s="127" t="n">
        <v>956104.48182965</v>
      </c>
      <c r="E2" s="128" t="n">
        <v>959793.497483952</v>
      </c>
      <c r="F2" s="129" t="str">
        <f>E2-D2</f>
      </c>
      <c r="G2" s="130" t="n">
        <v>2123874.68387128</v>
      </c>
      <c r="H2" s="131" t="n">
        <v>2135199.67580268</v>
      </c>
      <c r="I2" s="132" t="str">
        <f>H2-G2</f>
      </c>
      <c r="J2" s="133" t="n">
        <v>13023884.0000477</v>
      </c>
      <c r="K2" s="134" t="n">
        <v>13078630.7318055</v>
      </c>
      <c r="L2" s="135" t="str">
        <f>K2-J2</f>
      </c>
      <c r="M2" s="136" t="n">
        <v>2438887.32620601</v>
      </c>
      <c r="N2" s="137" t="n">
        <v>2439867.79488052</v>
      </c>
      <c r="O2" s="138" t="str">
        <f>N2-M2</f>
      </c>
      <c r="P2" s="139" t="n">
        <v>15462771.3262537</v>
      </c>
      <c r="Q2" s="140" t="n">
        <v>15518498.526686</v>
      </c>
      <c r="R2" s="141" t="str">
        <f>Q2-P2</f>
      </c>
      <c r="S2" s="142" t="str">
        <f>L2</f>
      </c>
    </row>
    <row r="3">
      <c r="A3" t="s">
        <v>115</v>
      </c>
      <c r="B3" s="32" t="s">
        <v>376</v>
      </c>
      <c r="C3" t="n">
        <v>2026</v>
      </c>
      <c r="D3" s="127" t="n">
        <v>972035.782110792</v>
      </c>
      <c r="E3" s="128" t="n">
        <v>980780.305058052</v>
      </c>
      <c r="F3" s="129" t="str">
        <f>E3-D3</f>
      </c>
      <c r="G3" s="130" t="n">
        <v>2157945.98509402</v>
      </c>
      <c r="H3" s="131" t="n">
        <v>2181019.4587223</v>
      </c>
      <c r="I3" s="132" t="str">
        <f>H3-G3</f>
      </c>
      <c r="J3" s="133" t="n">
        <v>13248925.8220716</v>
      </c>
      <c r="K3" s="134" t="n">
        <v>13376482.4651958</v>
      </c>
      <c r="L3" s="135" t="str">
        <f>K3-J3</f>
      </c>
      <c r="M3" s="136" t="n">
        <v>2492339.12186218</v>
      </c>
      <c r="N3" s="137" t="n">
        <v>2495093.0586842</v>
      </c>
      <c r="O3" s="138" t="str">
        <f>N3-M3</f>
      </c>
      <c r="P3" s="139" t="n">
        <v>15741264.9439338</v>
      </c>
      <c r="Q3" s="140" t="n">
        <v>15871575.5238799</v>
      </c>
      <c r="R3" s="141" t="str">
        <f>Q3-P3</f>
      </c>
      <c r="S3" s="142" t="str">
        <f>L3</f>
      </c>
    </row>
    <row r="4">
      <c r="A4" t="s">
        <v>115</v>
      </c>
      <c r="B4" s="32" t="s">
        <v>376</v>
      </c>
      <c r="C4" t="n">
        <v>2027</v>
      </c>
      <c r="D4" s="127" t="n">
        <v>988622.750060929</v>
      </c>
      <c r="E4" s="128" t="n">
        <v>1003320.79077982</v>
      </c>
      <c r="F4" s="129" t="str">
        <f>E4-D4</f>
      </c>
      <c r="G4" s="130" t="n">
        <v>2193121.1228589</v>
      </c>
      <c r="H4" s="131" t="n">
        <v>2228341.81181597</v>
      </c>
      <c r="I4" s="132" t="str">
        <f>H4-G4</f>
      </c>
      <c r="J4" s="133" t="n">
        <v>13463760.0766316</v>
      </c>
      <c r="K4" s="134" t="n">
        <v>13677394.9809697</v>
      </c>
      <c r="L4" s="135" t="str">
        <f>K4-J4</f>
      </c>
      <c r="M4" s="136" t="n">
        <v>2546011.99469339</v>
      </c>
      <c r="N4" s="137" t="n">
        <v>2551241.04250702</v>
      </c>
      <c r="O4" s="138" t="str">
        <f>N4-M4</f>
      </c>
      <c r="P4" s="139" t="n">
        <v>16009772.071325</v>
      </c>
      <c r="Q4" s="140" t="n">
        <v>16228636.0234767</v>
      </c>
      <c r="R4" s="141" t="str">
        <f>Q4-P4</f>
      </c>
      <c r="S4" s="142" t="str">
        <f>L4</f>
      </c>
    </row>
    <row r="5">
      <c r="A5" t="s">
        <v>115</v>
      </c>
      <c r="B5" s="32" t="s">
        <v>376</v>
      </c>
      <c r="C5" t="n">
        <v>2028</v>
      </c>
      <c r="D5" s="127" t="n">
        <v>1006065.68774474</v>
      </c>
      <c r="E5" s="128" t="n">
        <v>1027500.46902078</v>
      </c>
      <c r="F5" s="129" t="str">
        <f>E5-D5</f>
      </c>
      <c r="G5" s="130" t="n">
        <v>2240047.01934574</v>
      </c>
      <c r="H5" s="131" t="n">
        <v>2288120.69935235</v>
      </c>
      <c r="I5" s="132" t="str">
        <f>H5-G5</f>
      </c>
      <c r="J5" s="133" t="n">
        <v>13662648.3683268</v>
      </c>
      <c r="K5" s="134" t="n">
        <v>13973849.5476407</v>
      </c>
      <c r="L5" s="135" t="str">
        <f>K5-J5</f>
      </c>
      <c r="M5" s="136" t="n">
        <v>2600748.66165163</v>
      </c>
      <c r="N5" s="137" t="n">
        <v>2609119.51816056</v>
      </c>
      <c r="O5" s="138" t="str">
        <f>N5-M5</f>
      </c>
      <c r="P5" s="139" t="n">
        <v>16263397.0299785</v>
      </c>
      <c r="Q5" s="140" t="n">
        <v>16582969.0658013</v>
      </c>
      <c r="R5" s="141" t="str">
        <f>Q5-P5</f>
      </c>
      <c r="S5" s="142" t="str">
        <f>L5</f>
      </c>
    </row>
    <row r="6">
      <c r="A6" t="s">
        <v>115</v>
      </c>
      <c r="B6" s="32" t="s">
        <v>376</v>
      </c>
      <c r="C6" t="n">
        <v>2029</v>
      </c>
      <c r="D6" s="127" t="n">
        <v>1024672.48196141</v>
      </c>
      <c r="E6" s="128" t="n">
        <v>1053610.41066253</v>
      </c>
      <c r="F6" s="129" t="str">
        <f>E6-D6</f>
      </c>
      <c r="G6" s="130" t="n">
        <v>2275548.31990278</v>
      </c>
      <c r="H6" s="131" t="n">
        <v>2336688.0735738</v>
      </c>
      <c r="I6" s="132" t="str">
        <f>H6-G6</f>
      </c>
      <c r="J6" s="133" t="n">
        <v>13870987.7468831</v>
      </c>
      <c r="K6" s="134" t="n">
        <v>14290695.0468445</v>
      </c>
      <c r="L6" s="135" t="str">
        <f>K6-J6</f>
      </c>
      <c r="M6" s="136" t="n">
        <v>2655281.56633344</v>
      </c>
      <c r="N6" s="137" t="n">
        <v>2667387.14052593</v>
      </c>
      <c r="O6" s="138" t="str">
        <f>N6-M6</f>
      </c>
      <c r="P6" s="139" t="n">
        <v>16526269.3132165</v>
      </c>
      <c r="Q6" s="140" t="n">
        <v>16958082.1873704</v>
      </c>
      <c r="R6" s="141" t="str">
        <f>Q6-P6</f>
      </c>
      <c r="S6" s="142" t="str">
        <f>L6</f>
      </c>
    </row>
    <row r="7">
      <c r="A7" t="s">
        <v>115</v>
      </c>
      <c r="B7" s="32" t="s">
        <v>376</v>
      </c>
      <c r="C7" t="n">
        <v>2030</v>
      </c>
      <c r="D7" s="127" t="n">
        <v>1043719.71536923</v>
      </c>
      <c r="E7" s="128" t="n">
        <v>1080810.21872946</v>
      </c>
      <c r="F7" s="129" t="str">
        <f>E7-D7</f>
      </c>
      <c r="G7" s="130" t="n">
        <v>2312077.37500083</v>
      </c>
      <c r="H7" s="131" t="n">
        <v>2386448.80046728</v>
      </c>
      <c r="I7" s="132" t="str">
        <f>H7-G7</f>
      </c>
      <c r="J7" s="133" t="n">
        <v>14063696.3629797</v>
      </c>
      <c r="K7" s="134" t="n">
        <v>14601429.0838702</v>
      </c>
      <c r="L7" s="135" t="str">
        <f>K7-J7</f>
      </c>
      <c r="M7" s="136" t="n">
        <v>2709572.60081488</v>
      </c>
      <c r="N7" s="137" t="n">
        <v>2725934.7625287</v>
      </c>
      <c r="O7" s="138" t="str">
        <f>N7-M7</f>
      </c>
      <c r="P7" s="139" t="n">
        <v>16773268.9637945</v>
      </c>
      <c r="Q7" s="140" t="n">
        <v>17327363.846399</v>
      </c>
      <c r="R7" s="141" t="str">
        <f>Q7-P7</f>
      </c>
      <c r="S7" s="142" t="str">
        <f>L7</f>
      </c>
    </row>
    <row r="8">
      <c r="A8" t="s">
        <v>115</v>
      </c>
      <c r="B8" s="32" t="s">
        <v>376</v>
      </c>
      <c r="C8" t="n">
        <v>2031</v>
      </c>
      <c r="D8" s="127" t="n">
        <v>1061393.73050085</v>
      </c>
      <c r="E8" s="128" t="n">
        <v>1107157.64124119</v>
      </c>
      <c r="F8" s="129" t="str">
        <f>E8-D8</f>
      </c>
      <c r="G8" s="130" t="n">
        <v>2347388.54341572</v>
      </c>
      <c r="H8" s="131" t="n">
        <v>2435295.40356542</v>
      </c>
      <c r="I8" s="132" t="str">
        <f>H8-G8</f>
      </c>
      <c r="J8" s="133" t="n">
        <v>14246471.276021</v>
      </c>
      <c r="K8" s="134" t="n">
        <v>14910262.6671564</v>
      </c>
      <c r="L8" s="135" t="str">
        <f>K8-J8</f>
      </c>
      <c r="M8" s="136" t="n">
        <v>2763634.29454461</v>
      </c>
      <c r="N8" s="137" t="n">
        <v>2784742.81884404</v>
      </c>
      <c r="O8" s="138" t="str">
        <f>N8-M8</f>
      </c>
      <c r="P8" s="139" t="n">
        <v>17010105.5705656</v>
      </c>
      <c r="Q8" s="140" t="n">
        <v>17695005.4860005</v>
      </c>
      <c r="R8" s="141" t="str">
        <f>Q8-P8</f>
      </c>
      <c r="S8" s="142" t="str">
        <f>L8</f>
      </c>
    </row>
    <row r="9">
      <c r="A9" t="s">
        <v>115</v>
      </c>
      <c r="B9" s="32" t="s">
        <v>376</v>
      </c>
      <c r="C9" t="n">
        <v>2032</v>
      </c>
      <c r="D9" s="127" t="n">
        <v>1079033.0660885</v>
      </c>
      <c r="E9" s="128" t="n">
        <v>1133979.82552584</v>
      </c>
      <c r="F9" s="129" t="str">
        <f>E9-D9</f>
      </c>
      <c r="G9" s="130" t="n">
        <v>2384515.48964858</v>
      </c>
      <c r="H9" s="131" t="n">
        <v>2486226.86894442</v>
      </c>
      <c r="I9" s="132" t="str">
        <f>H9-G9</f>
      </c>
      <c r="J9" s="133" t="n">
        <v>14415632.7788513</v>
      </c>
      <c r="K9" s="134" t="n">
        <v>15212724.6096518</v>
      </c>
      <c r="L9" s="135" t="str">
        <f>K9-J9</f>
      </c>
      <c r="M9" s="136" t="n">
        <v>2817579.33377761</v>
      </c>
      <c r="N9" s="137" t="n">
        <v>2843886.54382644</v>
      </c>
      <c r="O9" s="138" t="str">
        <f>N9-M9</f>
      </c>
      <c r="P9" s="139" t="n">
        <v>17233212.1126289</v>
      </c>
      <c r="Q9" s="140" t="n">
        <v>18056611.1534782</v>
      </c>
      <c r="R9" s="141" t="str">
        <f>Q9-P9</f>
      </c>
      <c r="S9" s="142" t="str">
        <f>L9</f>
      </c>
    </row>
    <row r="10">
      <c r="A10" t="s">
        <v>115</v>
      </c>
      <c r="B10" s="32" t="s">
        <v>376</v>
      </c>
      <c r="C10" t="n">
        <v>2033</v>
      </c>
      <c r="D10" s="127" t="n">
        <v>1095945.51558482</v>
      </c>
      <c r="E10" s="128" t="n">
        <v>1160519.0384788</v>
      </c>
      <c r="F10" s="129" t="str">
        <f>E10-D10</f>
      </c>
      <c r="G10" s="130" t="n">
        <v>2428027.30570905</v>
      </c>
      <c r="H10" s="131" t="n">
        <v>2544179.91308165</v>
      </c>
      <c r="I10" s="132" t="str">
        <f>H10-G10</f>
      </c>
      <c r="J10" s="133" t="n">
        <v>14561427.2557801</v>
      </c>
      <c r="K10" s="134" t="n">
        <v>15498146.8141225</v>
      </c>
      <c r="L10" s="135" t="str">
        <f>K10-J10</f>
      </c>
      <c r="M10" s="136" t="n">
        <v>2871971.36917872</v>
      </c>
      <c r="N10" s="137" t="n">
        <v>2903939.00675972</v>
      </c>
      <c r="O10" s="138" t="str">
        <f>N10-M10</f>
      </c>
      <c r="P10" s="139" t="n">
        <v>17433398.6249588</v>
      </c>
      <c r="Q10" s="140" t="n">
        <v>18402085.8208823</v>
      </c>
      <c r="R10" s="141" t="str">
        <f>Q10-P10</f>
      </c>
      <c r="S10" s="142" t="str">
        <f>L10</f>
      </c>
    </row>
    <row r="11">
      <c r="A11" t="s">
        <v>115</v>
      </c>
      <c r="B11" s="32" t="s">
        <v>376</v>
      </c>
      <c r="C11" t="n">
        <v>2034</v>
      </c>
      <c r="D11" s="127" t="n">
        <v>1112752.86003751</v>
      </c>
      <c r="E11" s="128" t="n">
        <v>1187394.62078838</v>
      </c>
      <c r="F11" s="129" t="str">
        <f>E11-D11</f>
      </c>
      <c r="G11" s="130" t="n">
        <v>2460942.27001285</v>
      </c>
      <c r="H11" s="131" t="n">
        <v>2591241.82717547</v>
      </c>
      <c r="I11" s="132" t="str">
        <f>H11-G11</f>
      </c>
      <c r="J11" s="133" t="n">
        <v>14715675.5994346</v>
      </c>
      <c r="K11" s="134" t="n">
        <v>15799428.4193656</v>
      </c>
      <c r="L11" s="135" t="str">
        <f>K11-J11</f>
      </c>
      <c r="M11" s="136" t="n">
        <v>2925879.97742245</v>
      </c>
      <c r="N11" s="137" t="n">
        <v>2963891.11565708</v>
      </c>
      <c r="O11" s="138" t="str">
        <f>N11-M11</f>
      </c>
      <c r="P11" s="139" t="n">
        <v>17641555.5768571</v>
      </c>
      <c r="Q11" s="140" t="n">
        <v>18763319.5350226</v>
      </c>
      <c r="R11" s="141" t="str">
        <f>Q11-P11</f>
      </c>
      <c r="S11" s="142" t="str">
        <f>L11</f>
      </c>
    </row>
    <row r="12">
      <c r="A12" t="s">
        <v>115</v>
      </c>
      <c r="B12" s="32" t="s">
        <v>376</v>
      </c>
      <c r="C12" t="n">
        <v>2035</v>
      </c>
      <c r="D12" s="127" t="n">
        <v>1129198.64534061</v>
      </c>
      <c r="E12" s="128" t="n">
        <v>1214325.97179281</v>
      </c>
      <c r="F12" s="129" t="str">
        <f>E12-D12</f>
      </c>
      <c r="G12" s="130" t="n">
        <v>2492871.23021304</v>
      </c>
      <c r="H12" s="131" t="n">
        <v>2637338.55759301</v>
      </c>
      <c r="I12" s="132" t="str">
        <f>H12-G12</f>
      </c>
      <c r="J12" s="133" t="n">
        <v>14856643.8407372</v>
      </c>
      <c r="K12" s="134" t="n">
        <v>16093445.8910369</v>
      </c>
      <c r="L12" s="135" t="str">
        <f>K12-J12</f>
      </c>
      <c r="M12" s="136" t="n">
        <v>2979169.93769853</v>
      </c>
      <c r="N12" s="137" t="n">
        <v>3023565.75015719</v>
      </c>
      <c r="O12" s="138" t="str">
        <f>N12-M12</f>
      </c>
      <c r="P12" s="139" t="n">
        <v>17835813.7784358</v>
      </c>
      <c r="Q12" s="140" t="n">
        <v>19117011.6411941</v>
      </c>
      <c r="R12" s="141" t="str">
        <f>Q12-P12</f>
      </c>
      <c r="S12" s="142" t="str">
        <f>L12</f>
      </c>
    </row>
    <row r="13">
      <c r="A13" t="s">
        <v>115</v>
      </c>
      <c r="B13" s="32" t="s">
        <v>376</v>
      </c>
      <c r="C13" t="n">
        <v>2036</v>
      </c>
      <c r="D13" s="127" t="n">
        <v>1145993.23431388</v>
      </c>
      <c r="E13" s="128" t="n">
        <v>1242005.19631071</v>
      </c>
      <c r="F13" s="129" t="str">
        <f>E13-D13</f>
      </c>
      <c r="G13" s="130" t="n">
        <v>2528880.89446406</v>
      </c>
      <c r="H13" s="131" t="n">
        <v>2687815.41856241</v>
      </c>
      <c r="I13" s="132" t="str">
        <f>H13-G13</f>
      </c>
      <c r="J13" s="133" t="n">
        <v>14991946.4049672</v>
      </c>
      <c r="K13" s="134" t="n">
        <v>16387284.1170475</v>
      </c>
      <c r="L13" s="135" t="str">
        <f>K13-J13</f>
      </c>
      <c r="M13" s="136" t="n">
        <v>3032101.09046529</v>
      </c>
      <c r="N13" s="137" t="n">
        <v>3083207.24745521</v>
      </c>
      <c r="O13" s="138" t="str">
        <f>N13-M13</f>
      </c>
      <c r="P13" s="139" t="n">
        <v>18024047.4954325</v>
      </c>
      <c r="Q13" s="140" t="n">
        <v>19470491.3645027</v>
      </c>
      <c r="R13" s="141" t="str">
        <f>Q13-P13</f>
      </c>
      <c r="S13" s="142" t="str">
        <f>L13</f>
      </c>
    </row>
    <row r="14">
      <c r="A14" t="s">
        <v>115</v>
      </c>
      <c r="B14" s="32" t="s">
        <v>376</v>
      </c>
      <c r="C14" t="n">
        <v>2037</v>
      </c>
      <c r="D14" s="127" t="n">
        <v>1162586.09763367</v>
      </c>
      <c r="E14" s="128" t="n">
        <v>1269807.80909442</v>
      </c>
      <c r="F14" s="129" t="str">
        <f>E14-D14</f>
      </c>
      <c r="G14" s="130" t="n">
        <v>2563730.78677322</v>
      </c>
      <c r="H14" s="131" t="n">
        <v>2737274.790777</v>
      </c>
      <c r="I14" s="132" t="str">
        <f>H14-G14</f>
      </c>
      <c r="J14" s="133" t="n">
        <v>15113997.3260482</v>
      </c>
      <c r="K14" s="134" t="n">
        <v>16672497.8198669</v>
      </c>
      <c r="L14" s="135" t="str">
        <f>K14-J14</f>
      </c>
      <c r="M14" s="136" t="n">
        <v>3084545.72523667</v>
      </c>
      <c r="N14" s="137" t="n">
        <v>3142666.59064758</v>
      </c>
      <c r="O14" s="138" t="str">
        <f>N14-M14</f>
      </c>
      <c r="P14" s="139" t="n">
        <v>18198543.0512849</v>
      </c>
      <c r="Q14" s="140" t="n">
        <v>19815164.4105145</v>
      </c>
      <c r="R14" s="141" t="str">
        <f>Q14-P14</f>
      </c>
      <c r="S14" s="142" t="str">
        <f>L14</f>
      </c>
    </row>
    <row r="15">
      <c r="A15" t="s">
        <v>115</v>
      </c>
      <c r="B15" s="32" t="s">
        <v>376</v>
      </c>
      <c r="C15" t="n">
        <v>2038</v>
      </c>
      <c r="D15" s="127" t="n">
        <v>1178474.36937118</v>
      </c>
      <c r="E15" s="128" t="n">
        <v>1297176.25542108</v>
      </c>
      <c r="F15" s="129" t="str">
        <f>E15-D15</f>
      </c>
      <c r="G15" s="130" t="n">
        <v>2601590.02981038</v>
      </c>
      <c r="H15" s="131" t="n">
        <v>2790687.02121721</v>
      </c>
      <c r="I15" s="132" t="str">
        <f>H15-G15</f>
      </c>
      <c r="J15" s="133" t="n">
        <v>15217403.9880843</v>
      </c>
      <c r="K15" s="134" t="n">
        <v>16943079.5437892</v>
      </c>
      <c r="L15" s="135" t="str">
        <f>K15-J15</f>
      </c>
      <c r="M15" s="136" t="n">
        <v>3136865.42113841</v>
      </c>
      <c r="N15" s="137" t="n">
        <v>3202368.92676633</v>
      </c>
      <c r="O15" s="138" t="str">
        <f>N15-M15</f>
      </c>
      <c r="P15" s="139" t="n">
        <v>18354269.4092227</v>
      </c>
      <c r="Q15" s="140" t="n">
        <v>20145448.4705555</v>
      </c>
      <c r="R15" s="141" t="str">
        <f>Q15-P15</f>
      </c>
      <c r="S15" s="142" t="str">
        <f>L15</f>
      </c>
    </row>
    <row r="16">
      <c r="A16" t="s">
        <v>115</v>
      </c>
      <c r="B16" s="32" t="s">
        <v>376</v>
      </c>
      <c r="C16" t="n">
        <v>2039</v>
      </c>
      <c r="D16" s="127" t="n">
        <v>1194793.21055476</v>
      </c>
      <c r="E16" s="128" t="n">
        <v>1325347.79629959</v>
      </c>
      <c r="F16" s="129" t="str">
        <f>E16-D16</f>
      </c>
      <c r="G16" s="130" t="n">
        <v>2631413.90981968</v>
      </c>
      <c r="H16" s="131" t="n">
        <v>2835232.8138728</v>
      </c>
      <c r="I16" s="132" t="str">
        <f>H16-G16</f>
      </c>
      <c r="J16" s="133" t="n">
        <v>15319018.2022572</v>
      </c>
      <c r="K16" s="134" t="n">
        <v>17216985.482207</v>
      </c>
      <c r="L16" s="135" t="str">
        <f>K16-J16</f>
      </c>
      <c r="M16" s="136" t="n">
        <v>3188171.26325403</v>
      </c>
      <c r="N16" s="137" t="n">
        <v>3261308.04483665</v>
      </c>
      <c r="O16" s="138" t="str">
        <f>N16-M16</f>
      </c>
      <c r="P16" s="139" t="n">
        <v>18507189.4655112</v>
      </c>
      <c r="Q16" s="140" t="n">
        <v>20478293.5270436</v>
      </c>
      <c r="R16" s="141" t="str">
        <f>Q16-P16</f>
      </c>
      <c r="S16" s="142" t="str">
        <f>L16</f>
      </c>
    </row>
    <row r="17">
      <c r="A17" t="s">
        <v>115</v>
      </c>
      <c r="B17" s="32" t="s">
        <v>376</v>
      </c>
      <c r="C17" t="n">
        <v>2040</v>
      </c>
      <c r="D17" s="127" t="n">
        <v>1210176.72266625</v>
      </c>
      <c r="E17" s="128" t="n">
        <v>1352787.67550619</v>
      </c>
      <c r="F17" s="129" t="str">
        <f>E17-D17</f>
      </c>
      <c r="G17" s="130" t="n">
        <v>2658051.63950713</v>
      </c>
      <c r="H17" s="131" t="n">
        <v>2876390.02123241</v>
      </c>
      <c r="I17" s="132" t="str">
        <f>H17-G17</f>
      </c>
      <c r="J17" s="133" t="n">
        <v>15403859.2286865</v>
      </c>
      <c r="K17" s="134" t="n">
        <v>17477129.0980303</v>
      </c>
      <c r="L17" s="135" t="str">
        <f>K17-J17</f>
      </c>
      <c r="M17" s="136" t="n">
        <v>3238244.33511038</v>
      </c>
      <c r="N17" s="137" t="n">
        <v>3319226.53845978</v>
      </c>
      <c r="O17" s="138" t="str">
        <f>N17-M17</f>
      </c>
      <c r="P17" s="139" t="n">
        <v>18642103.5637969</v>
      </c>
      <c r="Q17" s="140" t="n">
        <v>20796355.63649</v>
      </c>
      <c r="R17" s="141" t="str">
        <f>Q17-P17</f>
      </c>
      <c r="S17" s="142" t="str">
        <f>L17</f>
      </c>
    </row>
    <row r="18">
      <c r="A18" t="s">
        <v>115</v>
      </c>
      <c r="B18" s="32" t="s">
        <v>376</v>
      </c>
      <c r="C18" t="n">
        <v>2041</v>
      </c>
      <c r="D18" s="127" t="n">
        <v>1225191.68300333</v>
      </c>
      <c r="E18" s="128" t="n">
        <v>1380070.96412439</v>
      </c>
      <c r="F18" s="129" t="str">
        <f>E18-D18</f>
      </c>
      <c r="G18" s="130" t="n">
        <v>2689363.53947888</v>
      </c>
      <c r="H18" s="131" t="n">
        <v>2922451.7840816</v>
      </c>
      <c r="I18" s="132" t="str">
        <f>H18-G18</f>
      </c>
      <c r="J18" s="133" t="n">
        <v>15479570.3934162</v>
      </c>
      <c r="K18" s="134" t="n">
        <v>17731269.8507494</v>
      </c>
      <c r="L18" s="135" t="str">
        <f>K18-J18</f>
      </c>
      <c r="M18" s="136" t="n">
        <v>3287528.69356135</v>
      </c>
      <c r="N18" s="137" t="n">
        <v>3376570.77956911</v>
      </c>
      <c r="O18" s="138" t="str">
        <f>N18-M18</f>
      </c>
      <c r="P18" s="139" t="n">
        <v>18767099.0869775</v>
      </c>
      <c r="Q18" s="140" t="n">
        <v>21107840.6303185</v>
      </c>
      <c r="R18" s="141" t="str">
        <f>Q18-P18</f>
      </c>
      <c r="S18" s="142" t="str">
        <f>L18</f>
      </c>
    </row>
    <row r="19">
      <c r="A19" t="s">
        <v>115</v>
      </c>
      <c r="B19" s="32" t="s">
        <v>376</v>
      </c>
      <c r="C19" t="n">
        <v>2042</v>
      </c>
      <c r="D19" s="127" t="n">
        <v>1239588.48181712</v>
      </c>
      <c r="E19" s="128" t="n">
        <v>1406876.34005525</v>
      </c>
      <c r="F19" s="129" t="str">
        <f>E19-D19</f>
      </c>
      <c r="G19" s="130" t="n">
        <v>2715088.81641287</v>
      </c>
      <c r="H19" s="131" t="n">
        <v>2962983.46667384</v>
      </c>
      <c r="I19" s="132" t="str">
        <f>H19-G19</f>
      </c>
      <c r="J19" s="133" t="n">
        <v>15541714.8027784</v>
      </c>
      <c r="K19" s="134" t="n">
        <v>17974111.2649187</v>
      </c>
      <c r="L19" s="135" t="str">
        <f>K19-J19</f>
      </c>
      <c r="M19" s="136" t="n">
        <v>3335602.37316676</v>
      </c>
      <c r="N19" s="137" t="n">
        <v>3432912.59953705</v>
      </c>
      <c r="O19" s="138" t="str">
        <f>N19-M19</f>
      </c>
      <c r="P19" s="139" t="n">
        <v>18877317.1759452</v>
      </c>
      <c r="Q19" s="140" t="n">
        <v>21407023.8644558</v>
      </c>
      <c r="R19" s="141" t="str">
        <f>Q19-P19</f>
      </c>
      <c r="S19" s="142" t="str">
        <f>L19</f>
      </c>
    </row>
    <row r="20">
      <c r="A20" t="s">
        <v>115</v>
      </c>
      <c r="B20" s="32" t="s">
        <v>376</v>
      </c>
      <c r="C20" t="n">
        <v>2043</v>
      </c>
      <c r="D20" s="127" t="n">
        <v>1253045.15705907</v>
      </c>
      <c r="E20" s="128" t="n">
        <v>1432805.18241214</v>
      </c>
      <c r="F20" s="129" t="str">
        <f>E20-D20</f>
      </c>
      <c r="G20" s="130" t="n">
        <v>2744936.99266565</v>
      </c>
      <c r="H20" s="131" t="n">
        <v>3008470.65003363</v>
      </c>
      <c r="I20" s="132" t="str">
        <f>H20-G20</f>
      </c>
      <c r="J20" s="133" t="n">
        <v>15584020.253521</v>
      </c>
      <c r="K20" s="134" t="n">
        <v>18198360.1018222</v>
      </c>
      <c r="L20" s="135" t="str">
        <f>K20-J20</f>
      </c>
      <c r="M20" s="136" t="n">
        <v>3382979.43835803</v>
      </c>
      <c r="N20" s="137" t="n">
        <v>3488845.13943546</v>
      </c>
      <c r="O20" s="138" t="str">
        <f>N20-M20</f>
      </c>
      <c r="P20" s="139" t="n">
        <v>18966999.6918791</v>
      </c>
      <c r="Q20" s="140" t="n">
        <v>21687205.2412577</v>
      </c>
      <c r="R20" s="141" t="str">
        <f>Q20-P20</f>
      </c>
      <c r="S20" s="142" t="str">
        <f>L20</f>
      </c>
    </row>
    <row r="21">
      <c r="A21" t="s">
        <v>115</v>
      </c>
      <c r="B21" s="32" t="s">
        <v>376</v>
      </c>
      <c r="C21" t="n">
        <v>2044</v>
      </c>
      <c r="D21" s="127" t="n">
        <v>1265950.20500237</v>
      </c>
      <c r="E21" s="128" t="n">
        <v>1458339.17974938</v>
      </c>
      <c r="F21" s="129" t="str">
        <f>E21-D21</f>
      </c>
      <c r="G21" s="130" t="n">
        <v>2768081.89382243</v>
      </c>
      <c r="H21" s="131" t="n">
        <v>3046056.68354666</v>
      </c>
      <c r="I21" s="132" t="str">
        <f>H21-G21</f>
      </c>
      <c r="J21" s="133" t="n">
        <v>15621065.4727853</v>
      </c>
      <c r="K21" s="134" t="n">
        <v>18419903.9093603</v>
      </c>
      <c r="L21" s="135" t="str">
        <f>K21-J21</f>
      </c>
      <c r="M21" s="136" t="n">
        <v>3429003.4944466</v>
      </c>
      <c r="N21" s="137" t="n">
        <v>3543582.92973372</v>
      </c>
      <c r="O21" s="138" t="str">
        <f>N21-M21</f>
      </c>
      <c r="P21" s="139" t="n">
        <v>19050068.9672319</v>
      </c>
      <c r="Q21" s="140" t="n">
        <v>21963486.839094</v>
      </c>
      <c r="R21" s="141" t="str">
        <f>Q21-P21</f>
      </c>
      <c r="S21" s="142" t="str">
        <f>L21</f>
      </c>
    </row>
    <row r="22">
      <c r="A22" t="s">
        <v>115</v>
      </c>
      <c r="B22" s="32" t="s">
        <v>376</v>
      </c>
      <c r="C22" t="n">
        <v>2045</v>
      </c>
      <c r="D22" s="127" t="n">
        <v>1278747.25240249</v>
      </c>
      <c r="E22" s="128" t="n">
        <v>1483913.39991598</v>
      </c>
      <c r="F22" s="129" t="str">
        <f>E22-D22</f>
      </c>
      <c r="G22" s="130" t="n">
        <v>2790160.65924759</v>
      </c>
      <c r="H22" s="131" t="n">
        <v>3082224.00698585</v>
      </c>
      <c r="I22" s="132" t="str">
        <f>H22-G22</f>
      </c>
      <c r="J22" s="133" t="n">
        <v>15650502.5580264</v>
      </c>
      <c r="K22" s="134" t="n">
        <v>18635707.8486913</v>
      </c>
      <c r="L22" s="135" t="str">
        <f>K22-J22</f>
      </c>
      <c r="M22" s="136" t="n">
        <v>3473570.59316407</v>
      </c>
      <c r="N22" s="137" t="n">
        <v>3596974.60976764</v>
      </c>
      <c r="O22" s="138" t="str">
        <f>N22-M22</f>
      </c>
      <c r="P22" s="139" t="n">
        <v>19124073.1511905</v>
      </c>
      <c r="Q22" s="140" t="n">
        <v>22232682.4584589</v>
      </c>
      <c r="R22" s="141" t="str">
        <f>Q22-P22</f>
      </c>
      <c r="S22" s="142" t="str">
        <f>L22</f>
      </c>
    </row>
    <row r="23">
      <c r="A23" t="s">
        <v>115</v>
      </c>
      <c r="B23" s="32" t="s">
        <v>376</v>
      </c>
      <c r="C23" t="n">
        <v>2046</v>
      </c>
      <c r="D23" s="127" t="n">
        <v>1291438.93959187</v>
      </c>
      <c r="E23" s="128" t="n">
        <v>1509480.27542461</v>
      </c>
      <c r="F23" s="129" t="str">
        <f>E23-D23</f>
      </c>
      <c r="G23" s="130" t="n">
        <v>2817507.38654018</v>
      </c>
      <c r="H23" s="131" t="n">
        <v>3124046.1784475</v>
      </c>
      <c r="I23" s="132" t="str">
        <f>H23-G23</f>
      </c>
      <c r="J23" s="133" t="n">
        <v>15670304.8525503</v>
      </c>
      <c r="K23" s="134" t="n">
        <v>18842942.5524536</v>
      </c>
      <c r="L23" s="135" t="str">
        <f>K23-J23</f>
      </c>
      <c r="M23" s="136" t="n">
        <v>3517141.70569512</v>
      </c>
      <c r="N23" s="137" t="n">
        <v>3649516.08697985</v>
      </c>
      <c r="O23" s="138" t="str">
        <f>N23-M23</f>
      </c>
      <c r="P23" s="139" t="n">
        <v>19187446.5582454</v>
      </c>
      <c r="Q23" s="140" t="n">
        <v>22492458.6394335</v>
      </c>
      <c r="R23" s="141" t="str">
        <f>Q23-P23</f>
      </c>
      <c r="S23" s="142" t="str">
        <f>L23</f>
      </c>
    </row>
    <row r="24">
      <c r="A24" t="s">
        <v>115</v>
      </c>
      <c r="B24" s="32" t="s">
        <v>376</v>
      </c>
      <c r="C24" t="n">
        <v>2047</v>
      </c>
      <c r="D24" s="127" t="n">
        <v>1303312.55843406</v>
      </c>
      <c r="E24" s="128" t="n">
        <v>1534237.5744132</v>
      </c>
      <c r="F24" s="129" t="str">
        <f>E24-D24</f>
      </c>
      <c r="G24" s="130" t="n">
        <v>2837956.44426697</v>
      </c>
      <c r="H24" s="131" t="n">
        <v>3158904.2402998</v>
      </c>
      <c r="I24" s="132" t="str">
        <f>H24-G24</f>
      </c>
      <c r="J24" s="133" t="n">
        <v>15680372.4817181</v>
      </c>
      <c r="K24" s="134" t="n">
        <v>19041387.4378568</v>
      </c>
      <c r="L24" s="135" t="str">
        <f>K24-J24</f>
      </c>
      <c r="M24" s="136" t="n">
        <v>3559223.01976428</v>
      </c>
      <c r="N24" s="137" t="n">
        <v>3700713.68790926</v>
      </c>
      <c r="O24" s="138" t="str">
        <f>N24-M24</f>
      </c>
      <c r="P24" s="139" t="n">
        <v>19239595.5014824</v>
      </c>
      <c r="Q24" s="140" t="n">
        <v>22742101.1257661</v>
      </c>
      <c r="R24" s="141" t="str">
        <f>Q24-P24</f>
      </c>
      <c r="S24" s="142" t="str">
        <f>L24</f>
      </c>
    </row>
    <row r="25">
      <c r="A25" t="s">
        <v>115</v>
      </c>
      <c r="B25" s="32" t="s">
        <v>376</v>
      </c>
      <c r="C25" t="n">
        <v>2048</v>
      </c>
      <c r="D25" s="127" t="n">
        <v>1313914.93064779</v>
      </c>
      <c r="E25" s="128" t="n">
        <v>1557584.97398339</v>
      </c>
      <c r="F25" s="129" t="str">
        <f>E25-D25</f>
      </c>
      <c r="G25" s="130" t="n">
        <v>2858510.5531393</v>
      </c>
      <c r="H25" s="131" t="n">
        <v>3194212.2507101</v>
      </c>
      <c r="I25" s="132" t="str">
        <f>H25-G25</f>
      </c>
      <c r="J25" s="133" t="n">
        <v>15672452.5932045</v>
      </c>
      <c r="K25" s="134" t="n">
        <v>19220391.6480863</v>
      </c>
      <c r="L25" s="135" t="str">
        <f>K25-J25</f>
      </c>
      <c r="M25" s="136" t="n">
        <v>3600018.15985204</v>
      </c>
      <c r="N25" s="137" t="n">
        <v>3750826.45017893</v>
      </c>
      <c r="O25" s="138" t="str">
        <f>N25-M25</f>
      </c>
      <c r="P25" s="139" t="n">
        <v>19272470.7530565</v>
      </c>
      <c r="Q25" s="140" t="n">
        <v>22971218.0982652</v>
      </c>
      <c r="R25" s="141" t="str">
        <f>Q25-P25</f>
      </c>
      <c r="S25" s="142" t="str">
        <f>L25</f>
      </c>
    </row>
    <row r="26">
      <c r="A26" t="s">
        <v>115</v>
      </c>
      <c r="B26" s="32" t="s">
        <v>376</v>
      </c>
      <c r="C26" t="n">
        <v>2049</v>
      </c>
      <c r="D26" s="127" t="n">
        <v>1324573.33152555</v>
      </c>
      <c r="E26" s="128" t="n">
        <v>1581148.70872561</v>
      </c>
      <c r="F26" s="129" t="str">
        <f>E26-D26</f>
      </c>
      <c r="G26" s="130" t="n">
        <v>2877739.20577353</v>
      </c>
      <c r="H26" s="131" t="n">
        <v>3227056.88545618</v>
      </c>
      <c r="I26" s="132" t="str">
        <f>H26-G26</f>
      </c>
      <c r="J26" s="133" t="n">
        <v>15663158.7831024</v>
      </c>
      <c r="K26" s="134" t="n">
        <v>19399647.7304913</v>
      </c>
      <c r="L26" s="135" t="str">
        <f>K26-J26</f>
      </c>
      <c r="M26" s="136" t="n">
        <v>3639298.77252401</v>
      </c>
      <c r="N26" s="137" t="n">
        <v>3799503.95708712</v>
      </c>
      <c r="O26" s="138" t="str">
        <f>N26-M26</f>
      </c>
      <c r="P26" s="139" t="n">
        <v>19302457.5556263</v>
      </c>
      <c r="Q26" s="140" t="n">
        <v>23199151.6875784</v>
      </c>
      <c r="R26" s="141" t="str">
        <f>Q26-P26</f>
      </c>
      <c r="S26" s="142" t="str">
        <f>L26</f>
      </c>
    </row>
    <row r="27">
      <c r="A27" t="s">
        <v>115</v>
      </c>
      <c r="B27" s="32" t="s">
        <v>376</v>
      </c>
      <c r="C27" t="n">
        <v>2050</v>
      </c>
      <c r="D27" s="127" t="n">
        <v>1334595.19486148</v>
      </c>
      <c r="E27" s="128" t="n">
        <v>1604008.46344375</v>
      </c>
      <c r="F27" s="129" t="str">
        <f>E27-D27</f>
      </c>
      <c r="G27" s="130" t="n">
        <v>2894934.26134827</v>
      </c>
      <c r="H27" s="131" t="n">
        <v>3257199.2980493</v>
      </c>
      <c r="I27" s="132" t="str">
        <f>H27-G27</f>
      </c>
      <c r="J27" s="133" t="n">
        <v>15645142.4057434</v>
      </c>
      <c r="K27" s="134" t="n">
        <v>19570013.4156094</v>
      </c>
      <c r="L27" s="135" t="str">
        <f>K27-J27</f>
      </c>
      <c r="M27" s="136" t="n">
        <v>3676964.04982567</v>
      </c>
      <c r="N27" s="137" t="n">
        <v>3846594.37842674</v>
      </c>
      <c r="O27" s="138" t="str">
        <f>N27-M27</f>
      </c>
      <c r="P27" s="139" t="n">
        <v>19322106.455569</v>
      </c>
      <c r="Q27" s="140" t="n">
        <v>23416607.7940361</v>
      </c>
      <c r="R27" s="141" t="str">
        <f>Q27-P27</f>
      </c>
      <c r="S27" s="142" t="str">
        <f>L27</f>
      </c>
    </row>
    <row r="28">
      <c r="A28" t="s">
        <v>207</v>
      </c>
      <c r="B28" s="32" t="s">
        <v>209</v>
      </c>
      <c r="C28" t="n">
        <v>2025</v>
      </c>
      <c r="D28" s="127" t="n">
        <v>959793.497483952</v>
      </c>
      <c r="E28" s="128" t="n">
        <v>959793.497483952</v>
      </c>
      <c r="F28" s="129" t="str">
        <f>E28-D28</f>
      </c>
      <c r="G28" s="130" t="n">
        <v>2123874.68387128</v>
      </c>
      <c r="H28" s="131" t="n">
        <v>2135199.67580268</v>
      </c>
      <c r="I28" s="132" t="str">
        <f>H28-G28</f>
      </c>
      <c r="J28" s="133" t="n">
        <v>13078630.7318055</v>
      </c>
      <c r="K28" s="134" t="n">
        <v>13078630.7318055</v>
      </c>
      <c r="L28" s="135" t="str">
        <f>K28-J28</f>
      </c>
      <c r="M28" s="136" t="n">
        <v>2438642.19645789</v>
      </c>
      <c r="N28" s="137" t="n">
        <v>2439867.79488052</v>
      </c>
      <c r="O28" s="138" t="str">
        <f>N28-M28</f>
      </c>
      <c r="P28" s="139" t="n">
        <v>15517272.9282634</v>
      </c>
      <c r="Q28" s="140" t="n">
        <v>15518498.526686</v>
      </c>
      <c r="R28" s="141" t="str">
        <f>Q28-P28</f>
      </c>
      <c r="S28" s="142" t="str">
        <f>L28</f>
      </c>
    </row>
    <row r="29">
      <c r="A29" t="s">
        <v>207</v>
      </c>
      <c r="B29" s="32" t="s">
        <v>209</v>
      </c>
      <c r="C29" t="n">
        <v>2026</v>
      </c>
      <c r="D29" s="127" t="n">
        <v>979309.060957544</v>
      </c>
      <c r="E29" s="128" t="n">
        <v>980780.305058052</v>
      </c>
      <c r="F29" s="129" t="str">
        <f>E29-D29</f>
      </c>
      <c r="G29" s="130" t="n">
        <v>2157851.42887117</v>
      </c>
      <c r="H29" s="131" t="n">
        <v>2181019.4587223</v>
      </c>
      <c r="I29" s="132" t="str">
        <f>H29-G29</f>
      </c>
      <c r="J29" s="133" t="n">
        <v>13357579.1103675</v>
      </c>
      <c r="K29" s="134" t="n">
        <v>13376482.4651958</v>
      </c>
      <c r="L29" s="135" t="str">
        <f>K29-J29</f>
      </c>
      <c r="M29" s="136" t="n">
        <v>2491614.19567412</v>
      </c>
      <c r="N29" s="137" t="n">
        <v>2495093.0586842</v>
      </c>
      <c r="O29" s="138" t="str">
        <f>N29-M29</f>
      </c>
      <c r="P29" s="139" t="n">
        <v>15849193.3060416</v>
      </c>
      <c r="Q29" s="140" t="n">
        <v>15871575.5238799</v>
      </c>
      <c r="R29" s="141" t="str">
        <f>Q29-P29</f>
      </c>
      <c r="S29" s="142" t="str">
        <f>L29</f>
      </c>
    </row>
    <row r="30">
      <c r="A30" t="s">
        <v>207</v>
      </c>
      <c r="B30" s="32" t="s">
        <v>209</v>
      </c>
      <c r="C30" t="n">
        <v>2027</v>
      </c>
      <c r="D30" s="127" t="n">
        <v>999414.022702762</v>
      </c>
      <c r="E30" s="128" t="n">
        <v>1003320.79077982</v>
      </c>
      <c r="F30" s="129" t="str">
        <f>E30-D30</f>
      </c>
      <c r="G30" s="130" t="n">
        <v>2192845.31674628</v>
      </c>
      <c r="H30" s="131" t="n">
        <v>2228341.81181597</v>
      </c>
      <c r="I30" s="132" t="str">
        <f>H30-G30</f>
      </c>
      <c r="J30" s="133" t="n">
        <v>13625838.1475331</v>
      </c>
      <c r="K30" s="134" t="n">
        <v>13677394.9809697</v>
      </c>
      <c r="L30" s="135" t="str">
        <f>K30-J30</f>
      </c>
      <c r="M30" s="136" t="n">
        <v>2544580.3415759</v>
      </c>
      <c r="N30" s="137" t="n">
        <v>2551241.04250702</v>
      </c>
      <c r="O30" s="138" t="str">
        <f>N30-M30</f>
      </c>
      <c r="P30" s="139" t="n">
        <v>16170418.489109</v>
      </c>
      <c r="Q30" s="140" t="n">
        <v>16228636.0234767</v>
      </c>
      <c r="R30" s="141" t="str">
        <f>Q30-P30</f>
      </c>
      <c r="S30" s="142" t="str">
        <f>L30</f>
      </c>
    </row>
    <row r="31">
      <c r="A31" t="s">
        <v>207</v>
      </c>
      <c r="B31" s="32" t="s">
        <v>209</v>
      </c>
      <c r="C31" t="n">
        <v>2028</v>
      </c>
      <c r="D31" s="127" t="n">
        <v>1020341.82851088</v>
      </c>
      <c r="E31" s="128" t="n">
        <v>1027500.46902078</v>
      </c>
      <c r="F31" s="129" t="str">
        <f>E31-D31</f>
      </c>
      <c r="G31" s="130" t="n">
        <v>2239506.64535308</v>
      </c>
      <c r="H31" s="131" t="n">
        <v>2288120.69935235</v>
      </c>
      <c r="I31" s="132" t="str">
        <f>H31-G31</f>
      </c>
      <c r="J31" s="133" t="n">
        <v>13877891.2980382</v>
      </c>
      <c r="K31" s="134" t="n">
        <v>13973849.5476407</v>
      </c>
      <c r="L31" s="135" t="str">
        <f>K31-J31</f>
      </c>
      <c r="M31" s="136" t="n">
        <v>2598388.47191953</v>
      </c>
      <c r="N31" s="137" t="n">
        <v>2609119.51816056</v>
      </c>
      <c r="O31" s="138" t="str">
        <f>N31-M31</f>
      </c>
      <c r="P31" s="139" t="n">
        <v>16476279.7699578</v>
      </c>
      <c r="Q31" s="140" t="n">
        <v>16582969.0658013</v>
      </c>
      <c r="R31" s="141" t="str">
        <f>Q31-P31</f>
      </c>
      <c r="S31" s="142" t="str">
        <f>L31</f>
      </c>
    </row>
    <row r="32">
      <c r="A32" t="s">
        <v>207</v>
      </c>
      <c r="B32" s="32" t="s">
        <v>209</v>
      </c>
      <c r="C32" t="n">
        <v>2029</v>
      </c>
      <c r="D32" s="127" t="n">
        <v>1042434.8512544</v>
      </c>
      <c r="E32" s="128" t="n">
        <v>1053610.41066253</v>
      </c>
      <c r="F32" s="129" t="str">
        <f>E32-D32</f>
      </c>
      <c r="G32" s="130" t="n">
        <v>2274666.77146023</v>
      </c>
      <c r="H32" s="131" t="n">
        <v>2336688.0735738</v>
      </c>
      <c r="I32" s="132" t="str">
        <f>H32-G32</f>
      </c>
      <c r="J32" s="133" t="n">
        <v>14139434.201008</v>
      </c>
      <c r="K32" s="134" t="n">
        <v>14290695.0468445</v>
      </c>
      <c r="L32" s="135" t="str">
        <f>K32-J32</f>
      </c>
      <c r="M32" s="136" t="n">
        <v>2651774.28123335</v>
      </c>
      <c r="N32" s="137" t="n">
        <v>2667387.14052593</v>
      </c>
      <c r="O32" s="138" t="str">
        <f>N32-M32</f>
      </c>
      <c r="P32" s="139" t="n">
        <v>16791208.4822413</v>
      </c>
      <c r="Q32" s="140" t="n">
        <v>16958082.1873704</v>
      </c>
      <c r="R32" s="141" t="str">
        <f>Q32-P32</f>
      </c>
      <c r="S32" s="142" t="str">
        <f>L32</f>
      </c>
    </row>
    <row r="33">
      <c r="A33" t="s">
        <v>207</v>
      </c>
      <c r="B33" s="32" t="s">
        <v>209</v>
      </c>
      <c r="C33" t="n">
        <v>2030</v>
      </c>
      <c r="D33" s="127" t="n">
        <v>1064899.33748442</v>
      </c>
      <c r="E33" s="128" t="n">
        <v>1080810.21872946</v>
      </c>
      <c r="F33" s="129" t="str">
        <f>E33-D33</f>
      </c>
      <c r="G33" s="130" t="n">
        <v>2310776.32868255</v>
      </c>
      <c r="H33" s="131" t="n">
        <v>2386448.80046728</v>
      </c>
      <c r="I33" s="132" t="str">
        <f>H33-G33</f>
      </c>
      <c r="J33" s="133" t="n">
        <v>14384784.6358107</v>
      </c>
      <c r="K33" s="134" t="n">
        <v>14601429.0838702</v>
      </c>
      <c r="L33" s="135" t="str">
        <f>K33-J33</f>
      </c>
      <c r="M33" s="136" t="n">
        <v>2704707.21702299</v>
      </c>
      <c r="N33" s="137" t="n">
        <v>2725934.7625287</v>
      </c>
      <c r="O33" s="138" t="str">
        <f>N33-M33</f>
      </c>
      <c r="P33" s="139" t="n">
        <v>17089491.8528337</v>
      </c>
      <c r="Q33" s="140" t="n">
        <v>17327363.846399</v>
      </c>
      <c r="R33" s="141" t="str">
        <f>Q33-P33</f>
      </c>
      <c r="S33" s="142" t="str">
        <f>L33</f>
      </c>
    </row>
    <row r="34">
      <c r="A34" t="s">
        <v>207</v>
      </c>
      <c r="B34" s="32" t="s">
        <v>209</v>
      </c>
      <c r="C34" t="n">
        <v>2031</v>
      </c>
      <c r="D34" s="127" t="n">
        <v>1085972.20399031</v>
      </c>
      <c r="E34" s="128" t="n">
        <v>1107157.64124119</v>
      </c>
      <c r="F34" s="129" t="str">
        <f>E34-D34</f>
      </c>
      <c r="G34" s="130" t="n">
        <v>2345601.09838508</v>
      </c>
      <c r="H34" s="131" t="n">
        <v>2435295.40356542</v>
      </c>
      <c r="I34" s="132" t="str">
        <f>H34-G34</f>
      </c>
      <c r="J34" s="133" t="n">
        <v>14620284.622119</v>
      </c>
      <c r="K34" s="134" t="n">
        <v>14910262.6671564</v>
      </c>
      <c r="L34" s="135" t="str">
        <f>K34-J34</f>
      </c>
      <c r="M34" s="136" t="n">
        <v>2757204.68692398</v>
      </c>
      <c r="N34" s="137" t="n">
        <v>2784742.81884404</v>
      </c>
      <c r="O34" s="138" t="str">
        <f>N34-M34</f>
      </c>
      <c r="P34" s="139" t="n">
        <v>17377489.309043</v>
      </c>
      <c r="Q34" s="140" t="n">
        <v>17695005.4860005</v>
      </c>
      <c r="R34" s="141" t="str">
        <f>Q34-P34</f>
      </c>
      <c r="S34" s="142" t="str">
        <f>L34</f>
      </c>
    </row>
    <row r="35">
      <c r="A35" t="s">
        <v>207</v>
      </c>
      <c r="B35" s="32" t="s">
        <v>209</v>
      </c>
      <c r="C35" t="n">
        <v>2032</v>
      </c>
      <c r="D35" s="127" t="n">
        <v>1106978.95571793</v>
      </c>
      <c r="E35" s="128" t="n">
        <v>1133979.82552584</v>
      </c>
      <c r="F35" s="129" t="str">
        <f>E35-D35</f>
      </c>
      <c r="G35" s="130" t="n">
        <v>2382172.55161647</v>
      </c>
      <c r="H35" s="131" t="n">
        <v>2486226.86894442</v>
      </c>
      <c r="I35" s="132" t="str">
        <f>H35-G35</f>
      </c>
      <c r="J35" s="133" t="n">
        <v>14841928.6831242</v>
      </c>
      <c r="K35" s="134" t="n">
        <v>15212724.6096518</v>
      </c>
      <c r="L35" s="135" t="str">
        <f>K35-J35</f>
      </c>
      <c r="M35" s="136" t="n">
        <v>2809384.9223057</v>
      </c>
      <c r="N35" s="137" t="n">
        <v>2843886.54382644</v>
      </c>
      <c r="O35" s="138" t="str">
        <f>N35-M35</f>
      </c>
      <c r="P35" s="139" t="n">
        <v>17651313.60543</v>
      </c>
      <c r="Q35" s="140" t="n">
        <v>18056611.1534782</v>
      </c>
      <c r="R35" s="141" t="str">
        <f>Q35-P35</f>
      </c>
      <c r="S35" s="142" t="str">
        <f>L35</f>
      </c>
    </row>
    <row r="36">
      <c r="A36" t="s">
        <v>207</v>
      </c>
      <c r="B36" s="32" t="s">
        <v>209</v>
      </c>
      <c r="C36" t="n">
        <v>2033</v>
      </c>
      <c r="D36" s="127" t="n">
        <v>1127221.57807814</v>
      </c>
      <c r="E36" s="128" t="n">
        <v>1160519.0384788</v>
      </c>
      <c r="F36" s="129" t="str">
        <f>E36-D36</f>
      </c>
      <c r="G36" s="130" t="n">
        <v>2425063.85129278</v>
      </c>
      <c r="H36" s="131" t="n">
        <v>2544179.91308165</v>
      </c>
      <c r="I36" s="132" t="str">
        <f>H36-G36</f>
      </c>
      <c r="J36" s="133" t="n">
        <v>15039742.0105755</v>
      </c>
      <c r="K36" s="134" t="n">
        <v>15498146.8141225</v>
      </c>
      <c r="L36" s="135" t="str">
        <f>K36-J36</f>
      </c>
      <c r="M36" s="136" t="n">
        <v>2861818.05173287</v>
      </c>
      <c r="N36" s="137" t="n">
        <v>2903939.00675972</v>
      </c>
      <c r="O36" s="138" t="str">
        <f>N36-M36</f>
      </c>
      <c r="P36" s="139" t="n">
        <v>17901560.0623084</v>
      </c>
      <c r="Q36" s="140" t="n">
        <v>18402085.8208823</v>
      </c>
      <c r="R36" s="141" t="str">
        <f>Q36-P36</f>
      </c>
      <c r="S36" s="142" t="str">
        <f>L36</f>
      </c>
    </row>
    <row r="37">
      <c r="A37" t="s">
        <v>207</v>
      </c>
      <c r="B37" s="32" t="s">
        <v>209</v>
      </c>
      <c r="C37" t="n">
        <v>2034</v>
      </c>
      <c r="D37" s="127" t="n">
        <v>1147345.32933891</v>
      </c>
      <c r="E37" s="128" t="n">
        <v>1187394.62078838</v>
      </c>
      <c r="F37" s="129" t="str">
        <f>E37-D37</f>
      </c>
      <c r="G37" s="130" t="n">
        <v>2457301.75119625</v>
      </c>
      <c r="H37" s="131" t="n">
        <v>2591241.82717547</v>
      </c>
      <c r="I37" s="132" t="str">
        <f>H37-G37</f>
      </c>
      <c r="J37" s="133" t="n">
        <v>15246379.3741364</v>
      </c>
      <c r="K37" s="134" t="n">
        <v>15799428.4193656</v>
      </c>
      <c r="L37" s="135" t="str">
        <f>K37-J37</f>
      </c>
      <c r="M37" s="136" t="n">
        <v>2913578.32076424</v>
      </c>
      <c r="N37" s="137" t="n">
        <v>2963891.11565708</v>
      </c>
      <c r="O37" s="138" t="str">
        <f>N37-M37</f>
      </c>
      <c r="P37" s="139" t="n">
        <v>18159957.6949007</v>
      </c>
      <c r="Q37" s="140" t="n">
        <v>18763319.5350226</v>
      </c>
      <c r="R37" s="141" t="str">
        <f>Q37-P37</f>
      </c>
      <c r="S37" s="142" t="str">
        <f>L37</f>
      </c>
    </row>
    <row r="38">
      <c r="A38" t="s">
        <v>207</v>
      </c>
      <c r="B38" s="32" t="s">
        <v>209</v>
      </c>
      <c r="C38" t="n">
        <v>2035</v>
      </c>
      <c r="D38" s="127" t="n">
        <v>1167110.21770581</v>
      </c>
      <c r="E38" s="128" t="n">
        <v>1214325.97179281</v>
      </c>
      <c r="F38" s="129" t="str">
        <f>E38-D38</f>
      </c>
      <c r="G38" s="130" t="n">
        <v>2488494.85113391</v>
      </c>
      <c r="H38" s="131" t="n">
        <v>2637338.55759301</v>
      </c>
      <c r="I38" s="132" t="str">
        <f>H38-G38</f>
      </c>
      <c r="J38" s="133" t="n">
        <v>15439704.937197</v>
      </c>
      <c r="K38" s="134" t="n">
        <v>16093445.8910369</v>
      </c>
      <c r="L38" s="135" t="str">
        <f>K38-J38</f>
      </c>
      <c r="M38" s="136" t="n">
        <v>2964534.53255322</v>
      </c>
      <c r="N38" s="137" t="n">
        <v>3023565.75015719</v>
      </c>
      <c r="O38" s="138" t="str">
        <f>N38-M38</f>
      </c>
      <c r="P38" s="139" t="n">
        <v>18404239.4697502</v>
      </c>
      <c r="Q38" s="140" t="n">
        <v>19117011.6411941</v>
      </c>
      <c r="R38" s="141" t="str">
        <f>Q38-P38</f>
      </c>
      <c r="S38" s="142" t="str">
        <f>L38</f>
      </c>
    </row>
    <row r="39">
      <c r="A39" t="s">
        <v>207</v>
      </c>
      <c r="B39" s="32" t="s">
        <v>209</v>
      </c>
      <c r="C39" t="n">
        <v>2036</v>
      </c>
      <c r="D39" s="127" t="n">
        <v>1187228.32920135</v>
      </c>
      <c r="E39" s="128" t="n">
        <v>1242005.19631071</v>
      </c>
      <c r="F39" s="129" t="str">
        <f>E39-D39</f>
      </c>
      <c r="G39" s="130" t="n">
        <v>2523710.42707333</v>
      </c>
      <c r="H39" s="131" t="n">
        <v>2687815.41856241</v>
      </c>
      <c r="I39" s="132" t="str">
        <f>H39-G39</f>
      </c>
      <c r="J39" s="133" t="n">
        <v>15627480.6058977</v>
      </c>
      <c r="K39" s="134" t="n">
        <v>16387284.1170475</v>
      </c>
      <c r="L39" s="135" t="str">
        <f>K39-J39</f>
      </c>
      <c r="M39" s="136" t="n">
        <v>3014950.71238695</v>
      </c>
      <c r="N39" s="137" t="n">
        <v>3083207.24745521</v>
      </c>
      <c r="O39" s="138" t="str">
        <f>N39-M39</f>
      </c>
      <c r="P39" s="139" t="n">
        <v>18642431.3182847</v>
      </c>
      <c r="Q39" s="140" t="n">
        <v>19470491.3645027</v>
      </c>
      <c r="R39" s="141" t="str">
        <f>Q39-P39</f>
      </c>
      <c r="S39" s="142" t="str">
        <f>L39</f>
      </c>
    </row>
    <row r="40">
      <c r="A40" t="s">
        <v>207</v>
      </c>
      <c r="B40" s="32" t="s">
        <v>209</v>
      </c>
      <c r="C40" t="n">
        <v>2037</v>
      </c>
      <c r="D40" s="127" t="n">
        <v>1207130.39545356</v>
      </c>
      <c r="E40" s="128" t="n">
        <v>1269807.80909442</v>
      </c>
      <c r="F40" s="129" t="str">
        <f>E40-D40</f>
      </c>
      <c r="G40" s="130" t="n">
        <v>2557708.84905309</v>
      </c>
      <c r="H40" s="131" t="n">
        <v>2737274.790777</v>
      </c>
      <c r="I40" s="132" t="str">
        <f>H40-G40</f>
      </c>
      <c r="J40" s="133" t="n">
        <v>15801816.7330083</v>
      </c>
      <c r="K40" s="134" t="n">
        <v>16672497.8198669</v>
      </c>
      <c r="L40" s="135" t="str">
        <f>K40-J40</f>
      </c>
      <c r="M40" s="136" t="n">
        <v>3064704.74583405</v>
      </c>
      <c r="N40" s="137" t="n">
        <v>3142666.59064758</v>
      </c>
      <c r="O40" s="138" t="str">
        <f>N40-M40</f>
      </c>
      <c r="P40" s="139" t="n">
        <v>18866521.4788423</v>
      </c>
      <c r="Q40" s="140" t="n">
        <v>19815164.4105145</v>
      </c>
      <c r="R40" s="141" t="str">
        <f>Q40-P40</f>
      </c>
      <c r="S40" s="142" t="str">
        <f>L40</f>
      </c>
    </row>
    <row r="41">
      <c r="A41" t="s">
        <v>207</v>
      </c>
      <c r="B41" s="32" t="s">
        <v>209</v>
      </c>
      <c r="C41" t="n">
        <v>2038</v>
      </c>
      <c r="D41" s="127" t="n">
        <v>1226301.67363094</v>
      </c>
      <c r="E41" s="128" t="n">
        <v>1297176.25542108</v>
      </c>
      <c r="F41" s="129" t="str">
        <f>E41-D41</f>
      </c>
      <c r="G41" s="130" t="n">
        <v>2594656.13057434</v>
      </c>
      <c r="H41" s="131" t="n">
        <v>2790687.02121721</v>
      </c>
      <c r="I41" s="132" t="str">
        <f>H41-G41</f>
      </c>
      <c r="J41" s="133" t="n">
        <v>15957098.1639146</v>
      </c>
      <c r="K41" s="134" t="n">
        <v>16943079.5437892</v>
      </c>
      <c r="L41" s="135" t="str">
        <f>K41-J41</f>
      </c>
      <c r="M41" s="136" t="n">
        <v>3114163.89292889</v>
      </c>
      <c r="N41" s="137" t="n">
        <v>3202368.92676633</v>
      </c>
      <c r="O41" s="138" t="str">
        <f>N41-M41</f>
      </c>
      <c r="P41" s="139" t="n">
        <v>19071262.0568435</v>
      </c>
      <c r="Q41" s="140" t="n">
        <v>20145448.4705555</v>
      </c>
      <c r="R41" s="141" t="str">
        <f>Q41-P41</f>
      </c>
      <c r="S41" s="142" t="str">
        <f>L41</f>
      </c>
    </row>
    <row r="42">
      <c r="A42" t="s">
        <v>207</v>
      </c>
      <c r="B42" s="32" t="s">
        <v>209</v>
      </c>
      <c r="C42" t="n">
        <v>2039</v>
      </c>
      <c r="D42" s="127" t="n">
        <v>1245929.56709383</v>
      </c>
      <c r="E42" s="128" t="n">
        <v>1325347.79629959</v>
      </c>
      <c r="F42" s="129" t="str">
        <f>E42-D42</f>
      </c>
      <c r="G42" s="130" t="n">
        <v>2623521.10452185</v>
      </c>
      <c r="H42" s="131" t="n">
        <v>2835232.8138728</v>
      </c>
      <c r="I42" s="132" t="str">
        <f>H42-G42</f>
      </c>
      <c r="J42" s="133" t="n">
        <v>16110964.0476924</v>
      </c>
      <c r="K42" s="134" t="n">
        <v>17216985.482207</v>
      </c>
      <c r="L42" s="135" t="str">
        <f>K42-J42</f>
      </c>
      <c r="M42" s="136" t="n">
        <v>3162443.64553774</v>
      </c>
      <c r="N42" s="137" t="n">
        <v>3261308.04483665</v>
      </c>
      <c r="O42" s="138" t="str">
        <f>N42-M42</f>
      </c>
      <c r="P42" s="139" t="n">
        <v>19273407.6932302</v>
      </c>
      <c r="Q42" s="140" t="n">
        <v>20478293.5270436</v>
      </c>
      <c r="R42" s="141" t="str">
        <f>Q42-P42</f>
      </c>
      <c r="S42" s="142" t="str">
        <f>L42</f>
      </c>
    </row>
    <row r="43">
      <c r="A43" t="s">
        <v>207</v>
      </c>
      <c r="B43" s="32" t="s">
        <v>209</v>
      </c>
      <c r="C43" t="n">
        <v>2040</v>
      </c>
      <c r="D43" s="127" t="n">
        <v>1264594.45456839</v>
      </c>
      <c r="E43" s="128" t="n">
        <v>1352787.67550619</v>
      </c>
      <c r="F43" s="129" t="str">
        <f>E43-D43</f>
      </c>
      <c r="G43" s="130" t="n">
        <v>2649158.71193476</v>
      </c>
      <c r="H43" s="131" t="n">
        <v>2876390.02123241</v>
      </c>
      <c r="I43" s="132" t="str">
        <f>H43-G43</f>
      </c>
      <c r="J43" s="133" t="n">
        <v>16247596.0457167</v>
      </c>
      <c r="K43" s="134" t="n">
        <v>17477129.0980303</v>
      </c>
      <c r="L43" s="135" t="str">
        <f>K43-J43</f>
      </c>
      <c r="M43" s="136" t="n">
        <v>3209333.11552876</v>
      </c>
      <c r="N43" s="137" t="n">
        <v>3319226.53845978</v>
      </c>
      <c r="O43" s="138" t="str">
        <f>N43-M43</f>
      </c>
      <c r="P43" s="139" t="n">
        <v>19456929.1612455</v>
      </c>
      <c r="Q43" s="140" t="n">
        <v>20796355.63649</v>
      </c>
      <c r="R43" s="141" t="str">
        <f>Q43-P43</f>
      </c>
      <c r="S43" s="142" t="str">
        <f>L43</f>
      </c>
    </row>
    <row r="44">
      <c r="A44" t="s">
        <v>207</v>
      </c>
      <c r="B44" s="32" t="s">
        <v>209</v>
      </c>
      <c r="C44" t="n">
        <v>2041</v>
      </c>
      <c r="D44" s="127" t="n">
        <v>1282872.39278432</v>
      </c>
      <c r="E44" s="128" t="n">
        <v>1380070.96412439</v>
      </c>
      <c r="F44" s="129" t="str">
        <f>E44-D44</f>
      </c>
      <c r="G44" s="130" t="n">
        <v>2679420.40645307</v>
      </c>
      <c r="H44" s="131" t="n">
        <v>2922451.7840816</v>
      </c>
      <c r="I44" s="132" t="str">
        <f>H44-G44</f>
      </c>
      <c r="J44" s="133" t="n">
        <v>16374920.821313</v>
      </c>
      <c r="K44" s="134" t="n">
        <v>17731269.8507494</v>
      </c>
      <c r="L44" s="135" t="str">
        <f>K44-J44</f>
      </c>
      <c r="M44" s="136" t="n">
        <v>3255282.91734064</v>
      </c>
      <c r="N44" s="137" t="n">
        <v>3376570.77956911</v>
      </c>
      <c r="O44" s="138" t="str">
        <f>N44-M44</f>
      </c>
      <c r="P44" s="139" t="n">
        <v>19630203.7386537</v>
      </c>
      <c r="Q44" s="140" t="n">
        <v>21107840.6303185</v>
      </c>
      <c r="R44" s="141" t="str">
        <f>Q44-P44</f>
      </c>
      <c r="S44" s="142" t="str">
        <f>L44</f>
      </c>
    </row>
    <row r="45">
      <c r="A45" t="s">
        <v>207</v>
      </c>
      <c r="B45" s="32" t="s">
        <v>209</v>
      </c>
      <c r="C45" t="n">
        <v>2042</v>
      </c>
      <c r="D45" s="127" t="n">
        <v>1300496.03103371</v>
      </c>
      <c r="E45" s="128" t="n">
        <v>1406876.34005525</v>
      </c>
      <c r="F45" s="129" t="str">
        <f>E45-D45</f>
      </c>
      <c r="G45" s="130" t="n">
        <v>2704047.5215249</v>
      </c>
      <c r="H45" s="131" t="n">
        <v>2962983.46667384</v>
      </c>
      <c r="I45" s="132" t="str">
        <f>H45-G45</f>
      </c>
      <c r="J45" s="133" t="n">
        <v>16488251.9818521</v>
      </c>
      <c r="K45" s="134" t="n">
        <v>17974111.2649187</v>
      </c>
      <c r="L45" s="135" t="str">
        <f>K45-J45</f>
      </c>
      <c r="M45" s="136" t="n">
        <v>3299879.10807521</v>
      </c>
      <c r="N45" s="137" t="n">
        <v>3432912.59953705</v>
      </c>
      <c r="O45" s="138" t="str">
        <f>N45-M45</f>
      </c>
      <c r="P45" s="139" t="n">
        <v>19788131.0899273</v>
      </c>
      <c r="Q45" s="140" t="n">
        <v>21407023.8644558</v>
      </c>
      <c r="R45" s="141" t="str">
        <f>Q45-P45</f>
      </c>
      <c r="S45" s="142" t="str">
        <f>L45</f>
      </c>
    </row>
    <row r="46">
      <c r="A46" t="s">
        <v>207</v>
      </c>
      <c r="B46" s="32" t="s">
        <v>209</v>
      </c>
      <c r="C46" t="n">
        <v>2043</v>
      </c>
      <c r="D46" s="127" t="n">
        <v>1317126.55587728</v>
      </c>
      <c r="E46" s="128" t="n">
        <v>1432805.18241214</v>
      </c>
      <c r="F46" s="129" t="str">
        <f>E46-D46</f>
      </c>
      <c r="G46" s="130" t="n">
        <v>2732730.45670721</v>
      </c>
      <c r="H46" s="131" t="n">
        <v>3008470.65003363</v>
      </c>
      <c r="I46" s="132" t="str">
        <f>H46-G46</f>
      </c>
      <c r="J46" s="133" t="n">
        <v>16580922.1384787</v>
      </c>
      <c r="K46" s="134" t="n">
        <v>18198360.1018222</v>
      </c>
      <c r="L46" s="135" t="str">
        <f>K46-J46</f>
      </c>
      <c r="M46" s="136" t="n">
        <v>3343641.52028426</v>
      </c>
      <c r="N46" s="137" t="n">
        <v>3488845.13943546</v>
      </c>
      <c r="O46" s="138" t="str">
        <f>N46-M46</f>
      </c>
      <c r="P46" s="139" t="n">
        <v>19924563.6587629</v>
      </c>
      <c r="Q46" s="140" t="n">
        <v>21687205.2412577</v>
      </c>
      <c r="R46" s="141" t="str">
        <f>Q46-P46</f>
      </c>
      <c r="S46" s="142" t="str">
        <f>L46</f>
      </c>
    </row>
    <row r="47">
      <c r="A47" t="s">
        <v>207</v>
      </c>
      <c r="B47" s="32" t="s">
        <v>209</v>
      </c>
      <c r="C47" t="n">
        <v>2044</v>
      </c>
      <c r="D47" s="127" t="n">
        <v>1333200.22933874</v>
      </c>
      <c r="E47" s="128" t="n">
        <v>1458339.17974938</v>
      </c>
      <c r="F47" s="129" t="str">
        <f>E47-D47</f>
      </c>
      <c r="G47" s="130" t="n">
        <v>2754705.53780749</v>
      </c>
      <c r="H47" s="131" t="n">
        <v>3046056.68354666</v>
      </c>
      <c r="I47" s="132" t="str">
        <f>H47-G47</f>
      </c>
      <c r="J47" s="133" t="n">
        <v>16668419.7129648</v>
      </c>
      <c r="K47" s="134" t="n">
        <v>18419903.9093603</v>
      </c>
      <c r="L47" s="135" t="str">
        <f>K47-J47</f>
      </c>
      <c r="M47" s="136" t="n">
        <v>3385924.80173058</v>
      </c>
      <c r="N47" s="137" t="n">
        <v>3543582.92973372</v>
      </c>
      <c r="O47" s="138" t="str">
        <f>N47-M47</f>
      </c>
      <c r="P47" s="139" t="n">
        <v>20054344.5146954</v>
      </c>
      <c r="Q47" s="140" t="n">
        <v>21963486.839094</v>
      </c>
      <c r="R47" s="141" t="str">
        <f>Q47-P47</f>
      </c>
      <c r="S47" s="142" t="str">
        <f>L47</f>
      </c>
    </row>
    <row r="48">
      <c r="A48" t="s">
        <v>207</v>
      </c>
      <c r="B48" s="32" t="s">
        <v>209</v>
      </c>
      <c r="C48" t="n">
        <v>2045</v>
      </c>
      <c r="D48" s="127" t="n">
        <v>1349137.02808811</v>
      </c>
      <c r="E48" s="128" t="n">
        <v>1483913.39991598</v>
      </c>
      <c r="F48" s="129" t="str">
        <f>E48-D48</f>
      </c>
      <c r="G48" s="130" t="n">
        <v>2775570.63800065</v>
      </c>
      <c r="H48" s="131" t="n">
        <v>3082224.00698585</v>
      </c>
      <c r="I48" s="132" t="str">
        <f>H48-G48</f>
      </c>
      <c r="J48" s="133" t="n">
        <v>16747849.1805733</v>
      </c>
      <c r="K48" s="134" t="n">
        <v>18635707.8486913</v>
      </c>
      <c r="L48" s="135" t="str">
        <f>K48-J48</f>
      </c>
      <c r="M48" s="136" t="n">
        <v>3426632.641134</v>
      </c>
      <c r="N48" s="137" t="n">
        <v>3596974.60976764</v>
      </c>
      <c r="O48" s="138" t="str">
        <f>N48-M48</f>
      </c>
      <c r="P48" s="139" t="n">
        <v>20174481.8217073</v>
      </c>
      <c r="Q48" s="140" t="n">
        <v>22232682.4584589</v>
      </c>
      <c r="R48" s="141" t="str">
        <f>Q48-P48</f>
      </c>
      <c r="S48" s="142" t="str">
        <f>L48</f>
      </c>
    </row>
    <row r="49">
      <c r="A49" t="s">
        <v>207</v>
      </c>
      <c r="B49" s="32" t="s">
        <v>209</v>
      </c>
      <c r="C49" t="n">
        <v>2046</v>
      </c>
      <c r="D49" s="127" t="n">
        <v>1364953.0804343</v>
      </c>
      <c r="E49" s="128" t="n">
        <v>1509480.27542461</v>
      </c>
      <c r="F49" s="129" t="str">
        <f>E49-D49</f>
      </c>
      <c r="G49" s="130" t="n">
        <v>2801656.70156467</v>
      </c>
      <c r="H49" s="131" t="n">
        <v>3124046.1784475</v>
      </c>
      <c r="I49" s="132" t="str">
        <f>H49-G49</f>
      </c>
      <c r="J49" s="133" t="n">
        <v>16817137.2563356</v>
      </c>
      <c r="K49" s="134" t="n">
        <v>18842942.5524536</v>
      </c>
      <c r="L49" s="135" t="str">
        <f>K49-J49</f>
      </c>
      <c r="M49" s="136" t="n">
        <v>3466233.56204609</v>
      </c>
      <c r="N49" s="137" t="n">
        <v>3649516.08697985</v>
      </c>
      <c r="O49" s="138" t="str">
        <f>N49-M49</f>
      </c>
      <c r="P49" s="139" t="n">
        <v>20283370.8183817</v>
      </c>
      <c r="Q49" s="140" t="n">
        <v>22492458.6394335</v>
      </c>
      <c r="R49" s="141" t="str">
        <f>Q49-P49</f>
      </c>
      <c r="S49" s="142" t="str">
        <f>L49</f>
      </c>
    </row>
    <row r="50">
      <c r="A50" t="s">
        <v>207</v>
      </c>
      <c r="B50" s="32" t="s">
        <v>209</v>
      </c>
      <c r="C50" t="n">
        <v>2047</v>
      </c>
      <c r="D50" s="127" t="n">
        <v>1379901.30057741</v>
      </c>
      <c r="E50" s="128" t="n">
        <v>1534237.5744132</v>
      </c>
      <c r="F50" s="129" t="str">
        <f>E50-D50</f>
      </c>
      <c r="G50" s="130" t="n">
        <v>2820815.80887083</v>
      </c>
      <c r="H50" s="131" t="n">
        <v>3158904.2402998</v>
      </c>
      <c r="I50" s="132" t="str">
        <f>H50-G50</f>
      </c>
      <c r="J50" s="133" t="n">
        <v>16875997.1737668</v>
      </c>
      <c r="K50" s="134" t="n">
        <v>19041387.4378568</v>
      </c>
      <c r="L50" s="135" t="str">
        <f>K50-J50</f>
      </c>
      <c r="M50" s="136" t="n">
        <v>3504243.26342364</v>
      </c>
      <c r="N50" s="137" t="n">
        <v>3700713.68790926</v>
      </c>
      <c r="O50" s="138" t="str">
        <f>N50-M50</f>
      </c>
      <c r="P50" s="139" t="n">
        <v>20380240.4371904</v>
      </c>
      <c r="Q50" s="140" t="n">
        <v>22742101.1257661</v>
      </c>
      <c r="R50" s="141" t="str">
        <f>Q50-P50</f>
      </c>
      <c r="S50" s="142" t="str">
        <f>L50</f>
      </c>
    </row>
    <row r="51">
      <c r="A51" t="s">
        <v>207</v>
      </c>
      <c r="B51" s="32" t="s">
        <v>209</v>
      </c>
      <c r="C51" t="n">
        <v>2048</v>
      </c>
      <c r="D51" s="127" t="n">
        <v>1393479.55121656</v>
      </c>
      <c r="E51" s="128" t="n">
        <v>1557584.97398339</v>
      </c>
      <c r="F51" s="129" t="str">
        <f>E51-D51</f>
      </c>
      <c r="G51" s="130" t="n">
        <v>2840026.11561855</v>
      </c>
      <c r="H51" s="131" t="n">
        <v>3194212.2507101</v>
      </c>
      <c r="I51" s="132" t="str">
        <f>H51-G51</f>
      </c>
      <c r="J51" s="133" t="n">
        <v>16915118.1268541</v>
      </c>
      <c r="K51" s="134" t="n">
        <v>19220391.6480863</v>
      </c>
      <c r="L51" s="135" t="str">
        <f>K51-J51</f>
      </c>
      <c r="M51" s="136" t="n">
        <v>3540874.32445939</v>
      </c>
      <c r="N51" s="137" t="n">
        <v>3750826.45017893</v>
      </c>
      <c r="O51" s="138" t="str">
        <f>N51-M51</f>
      </c>
      <c r="P51" s="139" t="n">
        <v>20455992.4513135</v>
      </c>
      <c r="Q51" s="140" t="n">
        <v>22971218.0982652</v>
      </c>
      <c r="R51" s="141" t="str">
        <f>Q51-P51</f>
      </c>
      <c r="S51" s="142" t="str">
        <f>L51</f>
      </c>
    </row>
    <row r="52">
      <c r="A52" t="s">
        <v>207</v>
      </c>
      <c r="B52" s="32" t="s">
        <v>209</v>
      </c>
      <c r="C52" t="n">
        <v>2049</v>
      </c>
      <c r="D52" s="127" t="n">
        <v>1407153.37743743</v>
      </c>
      <c r="E52" s="128" t="n">
        <v>1581148.70872561</v>
      </c>
      <c r="F52" s="129" t="str">
        <f>E52-D52</f>
      </c>
      <c r="G52" s="130" t="n">
        <v>2857905.33759021</v>
      </c>
      <c r="H52" s="131" t="n">
        <v>3227056.88545618</v>
      </c>
      <c r="I52" s="132" t="str">
        <f>H52-G52</f>
      </c>
      <c r="J52" s="133" t="n">
        <v>16953072.9253426</v>
      </c>
      <c r="K52" s="134" t="n">
        <v>19399647.7304913</v>
      </c>
      <c r="L52" s="135" t="str">
        <f>K52-J52</f>
      </c>
      <c r="M52" s="136" t="n">
        <v>3575906.60524568</v>
      </c>
      <c r="N52" s="137" t="n">
        <v>3799503.95708712</v>
      </c>
      <c r="O52" s="138" t="str">
        <f>N52-M52</f>
      </c>
      <c r="P52" s="139" t="n">
        <v>20528979.5305883</v>
      </c>
      <c r="Q52" s="140" t="n">
        <v>23199151.6875784</v>
      </c>
      <c r="R52" s="141" t="str">
        <f>Q52-P52</f>
      </c>
      <c r="S52" s="142" t="str">
        <f>L52</f>
      </c>
    </row>
    <row r="53">
      <c r="A53" t="s">
        <v>207</v>
      </c>
      <c r="B53" s="32" t="s">
        <v>209</v>
      </c>
      <c r="C53" t="n">
        <v>2050</v>
      </c>
      <c r="D53" s="127" t="n">
        <v>1420115.22737149</v>
      </c>
      <c r="E53" s="128" t="n">
        <v>1604008.46344375</v>
      </c>
      <c r="F53" s="129" t="str">
        <f>E53-D53</f>
      </c>
      <c r="G53" s="130" t="n">
        <v>2873740.17349909</v>
      </c>
      <c r="H53" s="131" t="n">
        <v>3257199.2980493</v>
      </c>
      <c r="I53" s="132" t="str">
        <f>H53-G53</f>
      </c>
      <c r="J53" s="133" t="n">
        <v>16981418.8732792</v>
      </c>
      <c r="K53" s="134" t="n">
        <v>19570013.4156094</v>
      </c>
      <c r="L53" s="135" t="str">
        <f>K53-J53</f>
      </c>
      <c r="M53" s="136" t="n">
        <v>3609252.5696761</v>
      </c>
      <c r="N53" s="137" t="n">
        <v>3846594.37842674</v>
      </c>
      <c r="O53" s="138" t="str">
        <f>N53-M53</f>
      </c>
      <c r="P53" s="139" t="n">
        <v>20590671.4429553</v>
      </c>
      <c r="Q53" s="140" t="n">
        <v>23416607.7940361</v>
      </c>
      <c r="R53" s="141" t="str">
        <f>Q53-P53</f>
      </c>
      <c r="S53" s="142" t="str">
        <f>L53</f>
      </c>
    </row>
    <row r="54">
      <c r="A54" t="s">
        <v>231</v>
      </c>
      <c r="B54" s="32" t="s">
        <v>233</v>
      </c>
      <c r="C54" t="n">
        <v>2025</v>
      </c>
      <c r="D54" s="127" t="n">
        <v>959448.022993719</v>
      </c>
      <c r="E54" s="128" t="n">
        <v>959793.497483952</v>
      </c>
      <c r="F54" s="129" t="str">
        <f>E54-D54</f>
      </c>
      <c r="G54" s="130" t="n">
        <v>2135199.67580268</v>
      </c>
      <c r="H54" s="131" t="n">
        <v>2135199.67580268</v>
      </c>
      <c r="I54" s="132" t="str">
        <f>H54-G54</f>
      </c>
      <c r="J54" s="133" t="n">
        <v>13074263.4433808</v>
      </c>
      <c r="K54" s="134" t="n">
        <v>13078630.7318055</v>
      </c>
      <c r="L54" s="135" t="str">
        <f>K54-J54</f>
      </c>
      <c r="M54" s="136" t="n">
        <v>2439893.58623946</v>
      </c>
      <c r="N54" s="137" t="n">
        <v>2439867.79488052</v>
      </c>
      <c r="O54" s="138" t="str">
        <f>N54-M54</f>
      </c>
      <c r="P54" s="139" t="n">
        <v>15514157.0296202</v>
      </c>
      <c r="Q54" s="140" t="n">
        <v>15518498.526686</v>
      </c>
      <c r="R54" s="141" t="str">
        <f>Q54-P54</f>
      </c>
      <c r="S54" s="142" t="str">
        <f>L54</f>
      </c>
    </row>
    <row r="55">
      <c r="A55" t="s">
        <v>231</v>
      </c>
      <c r="B55" s="32" t="s">
        <v>233</v>
      </c>
      <c r="C55" t="n">
        <v>2026</v>
      </c>
      <c r="D55" s="127" t="n">
        <v>980131.179666218</v>
      </c>
      <c r="E55" s="128" t="n">
        <v>980780.305058052</v>
      </c>
      <c r="F55" s="129" t="str">
        <f>E55-D55</f>
      </c>
      <c r="G55" s="130" t="n">
        <v>2181032.41606696</v>
      </c>
      <c r="H55" s="131" t="n">
        <v>2181019.4587223</v>
      </c>
      <c r="I55" s="132" t="str">
        <f>H55-G55</f>
      </c>
      <c r="J55" s="133" t="n">
        <v>13368155.6879179</v>
      </c>
      <c r="K55" s="134" t="n">
        <v>13376482.4651958</v>
      </c>
      <c r="L55" s="135" t="str">
        <f>K55-J55</f>
      </c>
      <c r="M55" s="136" t="n">
        <v>2495166.74218084</v>
      </c>
      <c r="N55" s="137" t="n">
        <v>2495093.0586842</v>
      </c>
      <c r="O55" s="138" t="str">
        <f>N55-M55</f>
      </c>
      <c r="P55" s="139" t="n">
        <v>15863322.4300987</v>
      </c>
      <c r="Q55" s="140" t="n">
        <v>15871575.5238799</v>
      </c>
      <c r="R55" s="141" t="str">
        <f>Q55-P55</f>
      </c>
      <c r="S55" s="142" t="str">
        <f>L55</f>
      </c>
    </row>
    <row r="56">
      <c r="A56" t="s">
        <v>231</v>
      </c>
      <c r="B56" s="32" t="s">
        <v>233</v>
      </c>
      <c r="C56" t="n">
        <v>2027</v>
      </c>
      <c r="D56" s="127" t="n">
        <v>1002396.21034634</v>
      </c>
      <c r="E56" s="128" t="n">
        <v>1003320.79077982</v>
      </c>
      <c r="F56" s="129" t="str">
        <f>E56-D56</f>
      </c>
      <c r="G56" s="130" t="n">
        <v>2228377.93765908</v>
      </c>
      <c r="H56" s="131" t="n">
        <v>2228341.81181597</v>
      </c>
      <c r="I56" s="132" t="str">
        <f>H56-G56</f>
      </c>
      <c r="J56" s="133" t="n">
        <v>13665388.2535272</v>
      </c>
      <c r="K56" s="134" t="n">
        <v>13677394.9809697</v>
      </c>
      <c r="L56" s="135" t="str">
        <f>K56-J56</f>
      </c>
      <c r="M56" s="136" t="n">
        <v>2551381.95843822</v>
      </c>
      <c r="N56" s="137" t="n">
        <v>2551241.04250702</v>
      </c>
      <c r="O56" s="138" t="str">
        <f>N56-M56</f>
      </c>
      <c r="P56" s="139" t="n">
        <v>16216770.2119654</v>
      </c>
      <c r="Q56" s="140" t="n">
        <v>16228636.0234767</v>
      </c>
      <c r="R56" s="141" t="str">
        <f>Q56-P56</f>
      </c>
      <c r="S56" s="142" t="str">
        <f>L56</f>
      </c>
    </row>
    <row r="57">
      <c r="A57" t="s">
        <v>231</v>
      </c>
      <c r="B57" s="32" t="s">
        <v>233</v>
      </c>
      <c r="C57" t="n">
        <v>2028</v>
      </c>
      <c r="D57" s="127" t="n">
        <v>1026317.85803626</v>
      </c>
      <c r="E57" s="128" t="n">
        <v>1027500.46902078</v>
      </c>
      <c r="F57" s="129" t="str">
        <f>E57-D57</f>
      </c>
      <c r="G57" s="130" t="n">
        <v>2288188.58918736</v>
      </c>
      <c r="H57" s="131" t="n">
        <v>2288120.69935235</v>
      </c>
      <c r="I57" s="132" t="str">
        <f>H57-G57</f>
      </c>
      <c r="J57" s="133" t="n">
        <v>13958342.8220599</v>
      </c>
      <c r="K57" s="134" t="n">
        <v>13973849.5476407</v>
      </c>
      <c r="L57" s="135" t="str">
        <f>K57-J57</f>
      </c>
      <c r="M57" s="136" t="n">
        <v>2609345.16050091</v>
      </c>
      <c r="N57" s="137" t="n">
        <v>2609119.51816056</v>
      </c>
      <c r="O57" s="138" t="str">
        <f>N57-M57</f>
      </c>
      <c r="P57" s="139" t="n">
        <v>16567687.9825608</v>
      </c>
      <c r="Q57" s="140" t="n">
        <v>16582969.0658013</v>
      </c>
      <c r="R57" s="141" t="str">
        <f>Q57-P57</f>
      </c>
      <c r="S57" s="142" t="str">
        <f>L57</f>
      </c>
    </row>
    <row r="58">
      <c r="A58" t="s">
        <v>231</v>
      </c>
      <c r="B58" s="32" t="s">
        <v>233</v>
      </c>
      <c r="C58" t="n">
        <v>2029</v>
      </c>
      <c r="D58" s="127" t="n">
        <v>1052179.77835172</v>
      </c>
      <c r="E58" s="128" t="n">
        <v>1053610.41066253</v>
      </c>
      <c r="F58" s="129" t="str">
        <f>E58-D58</f>
      </c>
      <c r="G58" s="130" t="n">
        <v>2336795.13184816</v>
      </c>
      <c r="H58" s="131" t="n">
        <v>2336688.0735738</v>
      </c>
      <c r="I58" s="132" t="str">
        <f>H58-G58</f>
      </c>
      <c r="J58" s="133" t="n">
        <v>14271797.8388499</v>
      </c>
      <c r="K58" s="134" t="n">
        <v>14290695.0468445</v>
      </c>
      <c r="L58" s="135" t="str">
        <f>K58-J58</f>
      </c>
      <c r="M58" s="136" t="n">
        <v>2667713.79100867</v>
      </c>
      <c r="N58" s="137" t="n">
        <v>2667387.14052593</v>
      </c>
      <c r="O58" s="138" t="str">
        <f>N58-M58</f>
      </c>
      <c r="P58" s="139" t="n">
        <v>16939511.6298585</v>
      </c>
      <c r="Q58" s="140" t="n">
        <v>16958082.1873704</v>
      </c>
      <c r="R58" s="141" t="str">
        <f>Q58-P58</f>
      </c>
      <c r="S58" s="142" t="str">
        <f>L58</f>
      </c>
    </row>
    <row r="59">
      <c r="A59" t="s">
        <v>231</v>
      </c>
      <c r="B59" s="32" t="s">
        <v>233</v>
      </c>
      <c r="C59" t="n">
        <v>2030</v>
      </c>
      <c r="D59" s="127" t="n">
        <v>1079137.41010587</v>
      </c>
      <c r="E59" s="128" t="n">
        <v>1080810.21872946</v>
      </c>
      <c r="F59" s="129" t="str">
        <f>E59-D59</f>
      </c>
      <c r="G59" s="130" t="n">
        <v>2386602.23920724</v>
      </c>
      <c r="H59" s="131" t="n">
        <v>2386448.80046728</v>
      </c>
      <c r="I59" s="132" t="str">
        <f>H59-G59</f>
      </c>
      <c r="J59" s="133" t="n">
        <v>14579217.8394558</v>
      </c>
      <c r="K59" s="134" t="n">
        <v>14601429.0838702</v>
      </c>
      <c r="L59" s="135" t="str">
        <f>K59-J59</f>
      </c>
      <c r="M59" s="136" t="n">
        <v>2726377.85710224</v>
      </c>
      <c r="N59" s="137" t="n">
        <v>2725934.7625287</v>
      </c>
      <c r="O59" s="138" t="str">
        <f>N59-M59</f>
      </c>
      <c r="P59" s="139" t="n">
        <v>17305595.696558</v>
      </c>
      <c r="Q59" s="140" t="n">
        <v>17327363.846399</v>
      </c>
      <c r="R59" s="141" t="str">
        <f>Q59-P59</f>
      </c>
      <c r="S59" s="142" t="str">
        <f>L59</f>
      </c>
    </row>
    <row r="60">
      <c r="A60" t="s">
        <v>231</v>
      </c>
      <c r="B60" s="32" t="s">
        <v>233</v>
      </c>
      <c r="C60" t="n">
        <v>2031</v>
      </c>
      <c r="D60" s="127" t="n">
        <v>1105248.38745415</v>
      </c>
      <c r="E60" s="128" t="n">
        <v>1107157.64124119</v>
      </c>
      <c r="F60" s="129" t="str">
        <f>E60-D60</f>
      </c>
      <c r="G60" s="130" t="n">
        <v>2435501.19877362</v>
      </c>
      <c r="H60" s="131" t="n">
        <v>2435295.40356542</v>
      </c>
      <c r="I60" s="132" t="str">
        <f>H60-G60</f>
      </c>
      <c r="J60" s="133" t="n">
        <v>14884775.0985768</v>
      </c>
      <c r="K60" s="134" t="n">
        <v>14910262.6671564</v>
      </c>
      <c r="L60" s="135" t="str">
        <f>K60-J60</f>
      </c>
      <c r="M60" s="136" t="n">
        <v>2785316.9275061</v>
      </c>
      <c r="N60" s="137" t="n">
        <v>2784742.81884404</v>
      </c>
      <c r="O60" s="138" t="str">
        <f>N60-M60</f>
      </c>
      <c r="P60" s="139" t="n">
        <v>17670092.0260829</v>
      </c>
      <c r="Q60" s="140" t="n">
        <v>17695005.4860005</v>
      </c>
      <c r="R60" s="141" t="str">
        <f>Q60-P60</f>
      </c>
      <c r="S60" s="142" t="str">
        <f>L60</f>
      </c>
    </row>
    <row r="61">
      <c r="A61" t="s">
        <v>231</v>
      </c>
      <c r="B61" s="32" t="s">
        <v>233</v>
      </c>
      <c r="C61" t="n">
        <v>2032</v>
      </c>
      <c r="D61" s="127" t="n">
        <v>1131834.95854433</v>
      </c>
      <c r="E61" s="128" t="n">
        <v>1133979.82552584</v>
      </c>
      <c r="F61" s="129" t="str">
        <f>E61-D61</f>
      </c>
      <c r="G61" s="130" t="n">
        <v>2486491.19058909</v>
      </c>
      <c r="H61" s="131" t="n">
        <v>2486226.86894442</v>
      </c>
      <c r="I61" s="132" t="str">
        <f>H61-G61</f>
      </c>
      <c r="J61" s="133" t="n">
        <v>15183973.4568083</v>
      </c>
      <c r="K61" s="134" t="n">
        <v>15212724.6096518</v>
      </c>
      <c r="L61" s="135" t="str">
        <f>K61-J61</f>
      </c>
      <c r="M61" s="136" t="n">
        <v>2844605.78994873</v>
      </c>
      <c r="N61" s="137" t="n">
        <v>2843886.54382644</v>
      </c>
      <c r="O61" s="138" t="str">
        <f>N61-M61</f>
      </c>
      <c r="P61" s="139" t="n">
        <v>18028579.246757</v>
      </c>
      <c r="Q61" s="140" t="n">
        <v>18056611.1534782</v>
      </c>
      <c r="R61" s="141" t="str">
        <f>Q61-P61</f>
      </c>
      <c r="S61" s="142" t="str">
        <f>L61</f>
      </c>
    </row>
    <row r="62">
      <c r="A62" t="s">
        <v>231</v>
      </c>
      <c r="B62" s="32" t="s">
        <v>233</v>
      </c>
      <c r="C62" t="n">
        <v>2033</v>
      </c>
      <c r="D62" s="127" t="n">
        <v>1158138.14686414</v>
      </c>
      <c r="E62" s="128" t="n">
        <v>1160519.0384788</v>
      </c>
      <c r="F62" s="129" t="str">
        <f>E62-D62</f>
      </c>
      <c r="G62" s="130" t="n">
        <v>2544507.90182239</v>
      </c>
      <c r="H62" s="131" t="n">
        <v>2544179.91308165</v>
      </c>
      <c r="I62" s="132" t="str">
        <f>H62-G62</f>
      </c>
      <c r="J62" s="133" t="n">
        <v>15466137.4875669</v>
      </c>
      <c r="K62" s="134" t="n">
        <v>15498146.8141225</v>
      </c>
      <c r="L62" s="135" t="str">
        <f>K62-J62</f>
      </c>
      <c r="M62" s="136" t="n">
        <v>2904817.03339353</v>
      </c>
      <c r="N62" s="137" t="n">
        <v>2903939.00675972</v>
      </c>
      <c r="O62" s="138" t="str">
        <f>N62-M62</f>
      </c>
      <c r="P62" s="139" t="n">
        <v>18370954.5209604</v>
      </c>
      <c r="Q62" s="140" t="n">
        <v>18402085.8208823</v>
      </c>
      <c r="R62" s="141" t="str">
        <f>Q62-P62</f>
      </c>
      <c r="S62" s="142" t="str">
        <f>L62</f>
      </c>
    </row>
    <row r="63">
      <c r="A63" t="s">
        <v>231</v>
      </c>
      <c r="B63" s="32" t="s">
        <v>233</v>
      </c>
      <c r="C63" t="n">
        <v>2034</v>
      </c>
      <c r="D63" s="127" t="n">
        <v>1184773.68041109</v>
      </c>
      <c r="E63" s="128" t="n">
        <v>1187394.62078838</v>
      </c>
      <c r="F63" s="129" t="str">
        <f>E63-D63</f>
      </c>
      <c r="G63" s="130" t="n">
        <v>2591638.44384874</v>
      </c>
      <c r="H63" s="131" t="n">
        <v>2591241.82717547</v>
      </c>
      <c r="I63" s="132" t="str">
        <f>H63-G63</f>
      </c>
      <c r="J63" s="133" t="n">
        <v>15764096.8810549</v>
      </c>
      <c r="K63" s="134" t="n">
        <v>15799428.4193656</v>
      </c>
      <c r="L63" s="135" t="str">
        <f>K63-J63</f>
      </c>
      <c r="M63" s="136" t="n">
        <v>2964941.5322895</v>
      </c>
      <c r="N63" s="137" t="n">
        <v>2963891.11565708</v>
      </c>
      <c r="O63" s="138" t="str">
        <f>N63-M63</f>
      </c>
      <c r="P63" s="139" t="n">
        <v>18729038.4133444</v>
      </c>
      <c r="Q63" s="140" t="n">
        <v>18763319.5350226</v>
      </c>
      <c r="R63" s="141" t="str">
        <f>Q63-P63</f>
      </c>
      <c r="S63" s="142" t="str">
        <f>L63</f>
      </c>
    </row>
    <row r="64">
      <c r="A64" t="s">
        <v>231</v>
      </c>
      <c r="B64" s="32" t="s">
        <v>233</v>
      </c>
      <c r="C64" t="n">
        <v>2035</v>
      </c>
      <c r="D64" s="127" t="n">
        <v>1211462.33807029</v>
      </c>
      <c r="E64" s="128" t="n">
        <v>1214325.97179281</v>
      </c>
      <c r="F64" s="129" t="str">
        <f>E64-D64</f>
      </c>
      <c r="G64" s="130" t="n">
        <v>2637809.63869219</v>
      </c>
      <c r="H64" s="131" t="n">
        <v>2637338.55759301</v>
      </c>
      <c r="I64" s="132" t="str">
        <f>H64-G64</f>
      </c>
      <c r="J64" s="133" t="n">
        <v>16054762.542965</v>
      </c>
      <c r="K64" s="134" t="n">
        <v>16093445.8910369</v>
      </c>
      <c r="L64" s="135" t="str">
        <f>K64-J64</f>
      </c>
      <c r="M64" s="136" t="n">
        <v>3024801.97244887</v>
      </c>
      <c r="N64" s="137" t="n">
        <v>3023565.75015719</v>
      </c>
      <c r="O64" s="138" t="str">
        <f>N64-M64</f>
      </c>
      <c r="P64" s="139" t="n">
        <v>19079564.5154139</v>
      </c>
      <c r="Q64" s="140" t="n">
        <v>19117011.6411941</v>
      </c>
      <c r="R64" s="141" t="str">
        <f>Q64-P64</f>
      </c>
      <c r="S64" s="142" t="str">
        <f>L64</f>
      </c>
    </row>
    <row r="65">
      <c r="A65" t="s">
        <v>231</v>
      </c>
      <c r="B65" s="32" t="s">
        <v>233</v>
      </c>
      <c r="C65" t="n">
        <v>2036</v>
      </c>
      <c r="D65" s="127" t="n">
        <v>1238892.19667392</v>
      </c>
      <c r="E65" s="128" t="n">
        <v>1242005.19631071</v>
      </c>
      <c r="F65" s="129" t="str">
        <f>E65-D65</f>
      </c>
      <c r="G65" s="130" t="n">
        <v>2688366.5950484</v>
      </c>
      <c r="H65" s="131" t="n">
        <v>2687815.41856241</v>
      </c>
      <c r="I65" s="132" t="str">
        <f>H65-G65</f>
      </c>
      <c r="J65" s="133" t="n">
        <v>16345182.8132896</v>
      </c>
      <c r="K65" s="134" t="n">
        <v>16387284.1170475</v>
      </c>
      <c r="L65" s="135" t="str">
        <f>K65-J65</f>
      </c>
      <c r="M65" s="136" t="n">
        <v>3084642.75691058</v>
      </c>
      <c r="N65" s="137" t="n">
        <v>3083207.24745521</v>
      </c>
      <c r="O65" s="138" t="str">
        <f>N65-M65</f>
      </c>
      <c r="P65" s="139" t="n">
        <v>19429825.5702001</v>
      </c>
      <c r="Q65" s="140" t="n">
        <v>19470491.3645027</v>
      </c>
      <c r="R65" s="141" t="str">
        <f>Q65-P65</f>
      </c>
      <c r="S65" s="142" t="str">
        <f>L65</f>
      </c>
    </row>
    <row r="66">
      <c r="A66" t="s">
        <v>231</v>
      </c>
      <c r="B66" s="32" t="s">
        <v>233</v>
      </c>
      <c r="C66" t="n">
        <v>2037</v>
      </c>
      <c r="D66" s="127" t="n">
        <v>1266440.29121696</v>
      </c>
      <c r="E66" s="128" t="n">
        <v>1269807.80909442</v>
      </c>
      <c r="F66" s="129" t="str">
        <f>E66-D66</f>
      </c>
      <c r="G66" s="130" t="n">
        <v>2737911.9374274</v>
      </c>
      <c r="H66" s="131" t="n">
        <v>2737274.790777</v>
      </c>
      <c r="I66" s="132" t="str">
        <f>H66-G66</f>
      </c>
      <c r="J66" s="133" t="n">
        <v>16626932.9201173</v>
      </c>
      <c r="K66" s="134" t="n">
        <v>16672497.8198669</v>
      </c>
      <c r="L66" s="135" t="str">
        <f>K66-J66</f>
      </c>
      <c r="M66" s="136" t="n">
        <v>3144314.79322039</v>
      </c>
      <c r="N66" s="137" t="n">
        <v>3142666.59064758</v>
      </c>
      <c r="O66" s="138" t="str">
        <f>N66-M66</f>
      </c>
      <c r="P66" s="139" t="n">
        <v>19771247.7133377</v>
      </c>
      <c r="Q66" s="140" t="n">
        <v>19815164.4105145</v>
      </c>
      <c r="R66" s="141" t="str">
        <f>Q66-P66</f>
      </c>
      <c r="S66" s="142" t="str">
        <f>L66</f>
      </c>
    </row>
    <row r="67">
      <c r="A67" t="s">
        <v>231</v>
      </c>
      <c r="B67" s="32" t="s">
        <v>233</v>
      </c>
      <c r="C67" t="n">
        <v>2038</v>
      </c>
      <c r="D67" s="127" t="n">
        <v>1293549.26043545</v>
      </c>
      <c r="E67" s="128" t="n">
        <v>1297176.25542108</v>
      </c>
      <c r="F67" s="129" t="str">
        <f>E67-D67</f>
      </c>
      <c r="G67" s="130" t="n">
        <v>2791415.49566329</v>
      </c>
      <c r="H67" s="131" t="n">
        <v>2790687.02121721</v>
      </c>
      <c r="I67" s="132" t="str">
        <f>H67-G67</f>
      </c>
      <c r="J67" s="133" t="n">
        <v>16894005.7914047</v>
      </c>
      <c r="K67" s="134" t="n">
        <v>16943079.5437892</v>
      </c>
      <c r="L67" s="135" t="str">
        <f>K67-J67</f>
      </c>
      <c r="M67" s="136" t="n">
        <v>3204243.06555279</v>
      </c>
      <c r="N67" s="137" t="n">
        <v>3202368.92676633</v>
      </c>
      <c r="O67" s="138" t="str">
        <f>N67-M67</f>
      </c>
      <c r="P67" s="139" t="n">
        <v>20098248.8569575</v>
      </c>
      <c r="Q67" s="140" t="n">
        <v>20145448.4705555</v>
      </c>
      <c r="R67" s="141" t="str">
        <f>Q67-P67</f>
      </c>
      <c r="S67" s="142" t="str">
        <f>L67</f>
      </c>
    </row>
    <row r="68">
      <c r="A68" t="s">
        <v>231</v>
      </c>
      <c r="B68" s="32" t="s">
        <v>233</v>
      </c>
      <c r="C68" t="n">
        <v>2039</v>
      </c>
      <c r="D68" s="127" t="n">
        <v>1321451.03742811</v>
      </c>
      <c r="E68" s="128" t="n">
        <v>1325347.79629959</v>
      </c>
      <c r="F68" s="129" t="str">
        <f>E68-D68</f>
      </c>
      <c r="G68" s="130" t="n">
        <v>2836058.3044673</v>
      </c>
      <c r="H68" s="131" t="n">
        <v>2835232.8138728</v>
      </c>
      <c r="I68" s="132" t="str">
        <f>H68-G68</f>
      </c>
      <c r="J68" s="133" t="n">
        <v>17164289.2835582</v>
      </c>
      <c r="K68" s="134" t="n">
        <v>17216985.482207</v>
      </c>
      <c r="L68" s="135" t="str">
        <f>K68-J68</f>
      </c>
      <c r="M68" s="136" t="n">
        <v>3263421.58657188</v>
      </c>
      <c r="N68" s="137" t="n">
        <v>3261308.04483665</v>
      </c>
      <c r="O68" s="138" t="str">
        <f>N68-M68</f>
      </c>
      <c r="P68" s="139" t="n">
        <v>20427710.87013</v>
      </c>
      <c r="Q68" s="140" t="n">
        <v>20478293.5270436</v>
      </c>
      <c r="R68" s="141" t="str">
        <f>Q68-P68</f>
      </c>
      <c r="S68" s="142" t="str">
        <f>L68</f>
      </c>
    </row>
    <row r="69">
      <c r="A69" t="s">
        <v>231</v>
      </c>
      <c r="B69" s="32" t="s">
        <v>233</v>
      </c>
      <c r="C69" t="n">
        <v>2040</v>
      </c>
      <c r="D69" s="127" t="n">
        <v>1348617.77229825</v>
      </c>
      <c r="E69" s="128" t="n">
        <v>1352787.67550619</v>
      </c>
      <c r="F69" s="129" t="str">
        <f>E69-D69</f>
      </c>
      <c r="G69" s="130" t="n">
        <v>2877317.39985944</v>
      </c>
      <c r="H69" s="131" t="n">
        <v>2876390.02123241</v>
      </c>
      <c r="I69" s="132" t="str">
        <f>H69-G69</f>
      </c>
      <c r="J69" s="133" t="n">
        <v>17420774.374053</v>
      </c>
      <c r="K69" s="134" t="n">
        <v>17477129.0980303</v>
      </c>
      <c r="L69" s="135" t="str">
        <f>K69-J69</f>
      </c>
      <c r="M69" s="136" t="n">
        <v>3321592.55982947</v>
      </c>
      <c r="N69" s="137" t="n">
        <v>3319226.53845978</v>
      </c>
      <c r="O69" s="138" t="str">
        <f>N69-M69</f>
      </c>
      <c r="P69" s="139" t="n">
        <v>20742366.9338825</v>
      </c>
      <c r="Q69" s="140" t="n">
        <v>20796355.63649</v>
      </c>
      <c r="R69" s="141" t="str">
        <f>Q69-P69</f>
      </c>
      <c r="S69" s="142" t="str">
        <f>L69</f>
      </c>
    </row>
    <row r="70">
      <c r="A70" t="s">
        <v>231</v>
      </c>
      <c r="B70" s="32" t="s">
        <v>233</v>
      </c>
      <c r="C70" t="n">
        <v>2041</v>
      </c>
      <c r="D70" s="127" t="n">
        <v>1375621.36024958</v>
      </c>
      <c r="E70" s="128" t="n">
        <v>1380070.96412439</v>
      </c>
      <c r="F70" s="129" t="str">
        <f>E70-D70</f>
      </c>
      <c r="G70" s="130" t="n">
        <v>2923486.88831005</v>
      </c>
      <c r="H70" s="131" t="n">
        <v>2922451.7840816</v>
      </c>
      <c r="I70" s="132" t="str">
        <f>H70-G70</f>
      </c>
      <c r="J70" s="133" t="n">
        <v>17671183.1697212</v>
      </c>
      <c r="K70" s="134" t="n">
        <v>17731269.8507494</v>
      </c>
      <c r="L70" s="135" t="str">
        <f>K70-J70</f>
      </c>
      <c r="M70" s="136" t="n">
        <v>3379202.30838612</v>
      </c>
      <c r="N70" s="137" t="n">
        <v>3376570.77956911</v>
      </c>
      <c r="O70" s="138" t="str">
        <f>N70-M70</f>
      </c>
      <c r="P70" s="139" t="n">
        <v>21050385.4781073</v>
      </c>
      <c r="Q70" s="140" t="n">
        <v>21107840.6303185</v>
      </c>
      <c r="R70" s="141" t="str">
        <f>Q70-P70</f>
      </c>
      <c r="S70" s="142" t="str">
        <f>L70</f>
      </c>
    </row>
    <row r="71">
      <c r="A71" t="s">
        <v>231</v>
      </c>
      <c r="B71" s="32" t="s">
        <v>233</v>
      </c>
      <c r="C71" t="n">
        <v>2042</v>
      </c>
      <c r="D71" s="127" t="n">
        <v>1402141.82750195</v>
      </c>
      <c r="E71" s="128" t="n">
        <v>1406876.34005525</v>
      </c>
      <c r="F71" s="129" t="str">
        <f>E71-D71</f>
      </c>
      <c r="G71" s="130" t="n">
        <v>2964132.10637764</v>
      </c>
      <c r="H71" s="131" t="n">
        <v>2962983.46667384</v>
      </c>
      <c r="I71" s="132" t="str">
        <f>H71-G71</f>
      </c>
      <c r="J71" s="133" t="n">
        <v>17910233.9235986</v>
      </c>
      <c r="K71" s="134" t="n">
        <v>17974111.2649187</v>
      </c>
      <c r="L71" s="135" t="str">
        <f>K71-J71</f>
      </c>
      <c r="M71" s="136" t="n">
        <v>3435822.43818576</v>
      </c>
      <c r="N71" s="137" t="n">
        <v>3432912.59953705</v>
      </c>
      <c r="O71" s="138" t="str">
        <f>N71-M71</f>
      </c>
      <c r="P71" s="139" t="n">
        <v>21346056.3617843</v>
      </c>
      <c r="Q71" s="140" t="n">
        <v>21407023.8644558</v>
      </c>
      <c r="R71" s="141" t="str">
        <f>Q71-P71</f>
      </c>
      <c r="S71" s="142" t="str">
        <f>L71</f>
      </c>
    </row>
    <row r="72">
      <c r="A72" t="s">
        <v>231</v>
      </c>
      <c r="B72" s="32" t="s">
        <v>233</v>
      </c>
      <c r="C72" t="n">
        <v>2043</v>
      </c>
      <c r="D72" s="127" t="n">
        <v>1427781.27224231</v>
      </c>
      <c r="E72" s="128" t="n">
        <v>1432805.18241214</v>
      </c>
      <c r="F72" s="129" t="str">
        <f>E72-D72</f>
      </c>
      <c r="G72" s="130" t="n">
        <v>3009740.76169948</v>
      </c>
      <c r="H72" s="131" t="n">
        <v>3008470.65003363</v>
      </c>
      <c r="I72" s="132" t="str">
        <f>H72-G72</f>
      </c>
      <c r="J72" s="133" t="n">
        <v>18130644.8038185</v>
      </c>
      <c r="K72" s="134" t="n">
        <v>18198360.1018222</v>
      </c>
      <c r="L72" s="135" t="str">
        <f>K72-J72</f>
      </c>
      <c r="M72" s="136" t="n">
        <v>3492046.10307742</v>
      </c>
      <c r="N72" s="137" t="n">
        <v>3488845.13943546</v>
      </c>
      <c r="O72" s="138" t="str">
        <f>N72-M72</f>
      </c>
      <c r="P72" s="139" t="n">
        <v>21622690.9068959</v>
      </c>
      <c r="Q72" s="140" t="n">
        <v>21687205.2412577</v>
      </c>
      <c r="R72" s="141" t="str">
        <f>Q72-P72</f>
      </c>
      <c r="S72" s="142" t="str">
        <f>L72</f>
      </c>
    </row>
    <row r="73">
      <c r="A73" t="s">
        <v>231</v>
      </c>
      <c r="B73" s="32" t="s">
        <v>233</v>
      </c>
      <c r="C73" t="n">
        <v>2044</v>
      </c>
      <c r="D73" s="127" t="n">
        <v>1453017.57328889</v>
      </c>
      <c r="E73" s="128" t="n">
        <v>1458339.17974938</v>
      </c>
      <c r="F73" s="129" t="str">
        <f>E73-D73</f>
      </c>
      <c r="G73" s="130" t="n">
        <v>3047449.55308174</v>
      </c>
      <c r="H73" s="131" t="n">
        <v>3046056.68354666</v>
      </c>
      <c r="I73" s="132" t="str">
        <f>H73-G73</f>
      </c>
      <c r="J73" s="133" t="n">
        <v>18348235.447907</v>
      </c>
      <c r="K73" s="134" t="n">
        <v>18419903.9093603</v>
      </c>
      <c r="L73" s="135" t="str">
        <f>K73-J73</f>
      </c>
      <c r="M73" s="136" t="n">
        <v>3547087.28792272</v>
      </c>
      <c r="N73" s="137" t="n">
        <v>3543582.92973372</v>
      </c>
      <c r="O73" s="138" t="str">
        <f>N73-M73</f>
      </c>
      <c r="P73" s="139" t="n">
        <v>21895322.7358298</v>
      </c>
      <c r="Q73" s="140" t="n">
        <v>21963486.839094</v>
      </c>
      <c r="R73" s="141" t="str">
        <f>Q73-P73</f>
      </c>
      <c r="S73" s="142" t="str">
        <f>L73</f>
      </c>
    </row>
    <row r="74">
      <c r="A74" t="s">
        <v>231</v>
      </c>
      <c r="B74" s="32" t="s">
        <v>233</v>
      </c>
      <c r="C74" t="n">
        <v>2045</v>
      </c>
      <c r="D74" s="127" t="n">
        <v>1478287.06758261</v>
      </c>
      <c r="E74" s="128" t="n">
        <v>1483913.39991598</v>
      </c>
      <c r="F74" s="129" t="str">
        <f>E74-D74</f>
      </c>
      <c r="G74" s="130" t="n">
        <v>3083745.76971965</v>
      </c>
      <c r="H74" s="131" t="n">
        <v>3082224.00698585</v>
      </c>
      <c r="I74" s="132" t="str">
        <f>H74-G74</f>
      </c>
      <c r="J74" s="133" t="n">
        <v>18560023.406363</v>
      </c>
      <c r="K74" s="134" t="n">
        <v>18635707.8486913</v>
      </c>
      <c r="L74" s="135" t="str">
        <f>K74-J74</f>
      </c>
      <c r="M74" s="136" t="n">
        <v>3600794.61881653</v>
      </c>
      <c r="N74" s="137" t="n">
        <v>3596974.60976764</v>
      </c>
      <c r="O74" s="138" t="str">
        <f>N74-M74</f>
      </c>
      <c r="P74" s="139" t="n">
        <v>22160818.0251796</v>
      </c>
      <c r="Q74" s="140" t="n">
        <v>22232682.4584589</v>
      </c>
      <c r="R74" s="141" t="str">
        <f>Q74-P74</f>
      </c>
      <c r="S74" s="142" t="str">
        <f>L74</f>
      </c>
    </row>
    <row r="75">
      <c r="A75" t="s">
        <v>231</v>
      </c>
      <c r="B75" s="32" t="s">
        <v>233</v>
      </c>
      <c r="C75" t="n">
        <v>2046</v>
      </c>
      <c r="D75" s="127" t="n">
        <v>1503543.26155329</v>
      </c>
      <c r="E75" s="128" t="n">
        <v>1509480.27542461</v>
      </c>
      <c r="F75" s="129" t="str">
        <f>E75-D75</f>
      </c>
      <c r="G75" s="130" t="n">
        <v>3125703.13224067</v>
      </c>
      <c r="H75" s="131" t="n">
        <v>3124046.1784475</v>
      </c>
      <c r="I75" s="132" t="str">
        <f>H75-G75</f>
      </c>
      <c r="J75" s="133" t="n">
        <v>18763212.5637469</v>
      </c>
      <c r="K75" s="134" t="n">
        <v>18842942.5524536</v>
      </c>
      <c r="L75" s="135" t="str">
        <f>K75-J75</f>
      </c>
      <c r="M75" s="136" t="n">
        <v>3653663.69920523</v>
      </c>
      <c r="N75" s="137" t="n">
        <v>3649516.08697985</v>
      </c>
      <c r="O75" s="138" t="str">
        <f>N75-M75</f>
      </c>
      <c r="P75" s="139" t="n">
        <v>22416876.2629522</v>
      </c>
      <c r="Q75" s="140" t="n">
        <v>22492458.6394335</v>
      </c>
      <c r="R75" s="141" t="str">
        <f>Q75-P75</f>
      </c>
      <c r="S75" s="142" t="str">
        <f>L75</f>
      </c>
    </row>
    <row r="76">
      <c r="A76" t="s">
        <v>231</v>
      </c>
      <c r="B76" s="32" t="s">
        <v>233</v>
      </c>
      <c r="C76" t="n">
        <v>2047</v>
      </c>
      <c r="D76" s="127" t="n">
        <v>1527987.89989596</v>
      </c>
      <c r="E76" s="128" t="n">
        <v>1534237.5744132</v>
      </c>
      <c r="F76" s="129" t="str">
        <f>E76-D76</f>
      </c>
      <c r="G76" s="130" t="n">
        <v>3160700.44711213</v>
      </c>
      <c r="H76" s="131" t="n">
        <v>3158904.2402998</v>
      </c>
      <c r="I76" s="132" t="str">
        <f>H76-G76</f>
      </c>
      <c r="J76" s="133" t="n">
        <v>18957598.3484593</v>
      </c>
      <c r="K76" s="134" t="n">
        <v>19041387.4378568</v>
      </c>
      <c r="L76" s="135" t="str">
        <f>K76-J76</f>
      </c>
      <c r="M76" s="136" t="n">
        <v>3705200.26607028</v>
      </c>
      <c r="N76" s="137" t="n">
        <v>3700713.68790926</v>
      </c>
      <c r="O76" s="138" t="str">
        <f>N76-M76</f>
      </c>
      <c r="P76" s="139" t="n">
        <v>22662798.6145295</v>
      </c>
      <c r="Q76" s="140" t="n">
        <v>22742101.1257661</v>
      </c>
      <c r="R76" s="141" t="str">
        <f>Q76-P76</f>
      </c>
      <c r="S76" s="142" t="str">
        <f>L76</f>
      </c>
    </row>
    <row r="77">
      <c r="A77" t="s">
        <v>231</v>
      </c>
      <c r="B77" s="32" t="s">
        <v>233</v>
      </c>
      <c r="C77" t="n">
        <v>2048</v>
      </c>
      <c r="D77" s="127" t="n">
        <v>1551023.29898764</v>
      </c>
      <c r="E77" s="128" t="n">
        <v>1557584.97398339</v>
      </c>
      <c r="F77" s="129" t="str">
        <f>E77-D77</f>
      </c>
      <c r="G77" s="130" t="n">
        <v>3196155.32006743</v>
      </c>
      <c r="H77" s="131" t="n">
        <v>3194212.2507101</v>
      </c>
      <c r="I77" s="132" t="str">
        <f>H77-G77</f>
      </c>
      <c r="J77" s="133" t="n">
        <v>19132609.8891818</v>
      </c>
      <c r="K77" s="134" t="n">
        <v>19220391.6480863</v>
      </c>
      <c r="L77" s="135" t="str">
        <f>K77-J77</f>
      </c>
      <c r="M77" s="136" t="n">
        <v>3755662.97690256</v>
      </c>
      <c r="N77" s="137" t="n">
        <v>3750826.45017893</v>
      </c>
      <c r="O77" s="138" t="str">
        <f>N77-M77</f>
      </c>
      <c r="P77" s="139" t="n">
        <v>22888272.8660843</v>
      </c>
      <c r="Q77" s="140" t="n">
        <v>22971218.0982652</v>
      </c>
      <c r="R77" s="141" t="str">
        <f>Q77-P77</f>
      </c>
      <c r="S77" s="142" t="str">
        <f>L77</f>
      </c>
    </row>
    <row r="78">
      <c r="A78" t="s">
        <v>231</v>
      </c>
      <c r="B78" s="32" t="s">
        <v>233</v>
      </c>
      <c r="C78" t="n">
        <v>2049</v>
      </c>
      <c r="D78" s="127" t="n">
        <v>1574261.62693045</v>
      </c>
      <c r="E78" s="128" t="n">
        <v>1581148.70872561</v>
      </c>
      <c r="F78" s="129" t="str">
        <f>E78-D78</f>
      </c>
      <c r="G78" s="130" t="n">
        <v>3229148.95262817</v>
      </c>
      <c r="H78" s="131" t="n">
        <v>3227056.88545618</v>
      </c>
      <c r="I78" s="132" t="str">
        <f>H78-G78</f>
      </c>
      <c r="J78" s="133" t="n">
        <v>19307742.6691026</v>
      </c>
      <c r="K78" s="134" t="n">
        <v>19399647.7304913</v>
      </c>
      <c r="L78" s="135" t="str">
        <f>K78-J78</f>
      </c>
      <c r="M78" s="136" t="n">
        <v>3804701.27993701</v>
      </c>
      <c r="N78" s="137" t="n">
        <v>3799503.95708712</v>
      </c>
      <c r="O78" s="138" t="str">
        <f>N78-M78</f>
      </c>
      <c r="P78" s="139" t="n">
        <v>23112443.9490396</v>
      </c>
      <c r="Q78" s="140" t="n">
        <v>23199151.6875784</v>
      </c>
      <c r="R78" s="141" t="str">
        <f>Q78-P78</f>
      </c>
      <c r="S78" s="142" t="str">
        <f>L78</f>
      </c>
    </row>
    <row r="79">
      <c r="A79" t="s">
        <v>231</v>
      </c>
      <c r="B79" s="32" t="s">
        <v>233</v>
      </c>
      <c r="C79" t="n">
        <v>2050</v>
      </c>
      <c r="D79" s="127" t="n">
        <v>1596792.85482858</v>
      </c>
      <c r="E79" s="128" t="n">
        <v>1604008.46344375</v>
      </c>
      <c r="F79" s="129" t="str">
        <f>E79-D79</f>
      </c>
      <c r="G79" s="130" t="n">
        <v>3259443.37039081</v>
      </c>
      <c r="H79" s="131" t="n">
        <v>3257199.2980493</v>
      </c>
      <c r="I79" s="132" t="str">
        <f>H79-G79</f>
      </c>
      <c r="J79" s="133" t="n">
        <v>19473953.5086684</v>
      </c>
      <c r="K79" s="134" t="n">
        <v>19570013.4156094</v>
      </c>
      <c r="L79" s="135" t="str">
        <f>K79-J79</f>
      </c>
      <c r="M79" s="136" t="n">
        <v>3852162.65181997</v>
      </c>
      <c r="N79" s="137" t="n">
        <v>3846594.37842674</v>
      </c>
      <c r="O79" s="138" t="str">
        <f>N79-M79</f>
      </c>
      <c r="P79" s="139" t="n">
        <v>23326116.1604884</v>
      </c>
      <c r="Q79" s="140" t="n">
        <v>23416607.7940361</v>
      </c>
      <c r="R79" s="141" t="str">
        <f>Q79-P79</f>
      </c>
      <c r="S79" s="142" t="str">
        <f>L79</f>
      </c>
    </row>
    <row r="80">
      <c r="A80" t="s">
        <v>245</v>
      </c>
      <c r="B80" s="32" t="s">
        <v>247</v>
      </c>
      <c r="C80" t="n">
        <v>2025</v>
      </c>
      <c r="D80" s="127" t="n">
        <v>959392.178233721</v>
      </c>
      <c r="E80" s="128" t="n">
        <v>959793.497483952</v>
      </c>
      <c r="F80" s="129" t="str">
        <f>E80-D80</f>
      </c>
      <c r="G80" s="130" t="n">
        <v>2135199.67580268</v>
      </c>
      <c r="H80" s="131" t="n">
        <v>2135199.67580268</v>
      </c>
      <c r="I80" s="132" t="str">
        <f>H80-G80</f>
      </c>
      <c r="J80" s="133" t="n">
        <v>13072437.9900614</v>
      </c>
      <c r="K80" s="134" t="n">
        <v>13078630.7318055</v>
      </c>
      <c r="L80" s="135" t="str">
        <f>K80-J80</f>
      </c>
      <c r="M80" s="136" t="n">
        <v>2439896.64245586</v>
      </c>
      <c r="N80" s="137" t="n">
        <v>2439867.79488052</v>
      </c>
      <c r="O80" s="138" t="str">
        <f>N80-M80</f>
      </c>
      <c r="P80" s="139" t="n">
        <v>15512334.6325173</v>
      </c>
      <c r="Q80" s="140" t="n">
        <v>15518498.526686</v>
      </c>
      <c r="R80" s="141" t="str">
        <f>Q80-P80</f>
      </c>
      <c r="S80" s="142" t="str">
        <f>L80</f>
      </c>
    </row>
    <row r="81">
      <c r="A81" t="s">
        <v>245</v>
      </c>
      <c r="B81" s="32" t="s">
        <v>247</v>
      </c>
      <c r="C81" t="n">
        <v>2026</v>
      </c>
      <c r="D81" s="127" t="n">
        <v>980011.470430966</v>
      </c>
      <c r="E81" s="128" t="n">
        <v>980780.305058052</v>
      </c>
      <c r="F81" s="129" t="str">
        <f>E81-D81</f>
      </c>
      <c r="G81" s="130" t="n">
        <v>2181030.0855474</v>
      </c>
      <c r="H81" s="131" t="n">
        <v>2181019.4587223</v>
      </c>
      <c r="I81" s="132" t="str">
        <f>H81-G81</f>
      </c>
      <c r="J81" s="133" t="n">
        <v>13364581.1808472</v>
      </c>
      <c r="K81" s="134" t="n">
        <v>13376482.4651958</v>
      </c>
      <c r="L81" s="135" t="str">
        <f>K81-J81</f>
      </c>
      <c r="M81" s="136" t="n">
        <v>2495177.04495829</v>
      </c>
      <c r="N81" s="137" t="n">
        <v>2495093.0586842</v>
      </c>
      <c r="O81" s="138" t="str">
        <f>N81-M81</f>
      </c>
      <c r="P81" s="139" t="n">
        <v>15859758.2258055</v>
      </c>
      <c r="Q81" s="140" t="n">
        <v>15871575.5238799</v>
      </c>
      <c r="R81" s="141" t="str">
        <f>Q81-P81</f>
      </c>
      <c r="S81" s="142" t="str">
        <f>L81</f>
      </c>
    </row>
    <row r="82">
      <c r="A82" t="s">
        <v>245</v>
      </c>
      <c r="B82" s="32" t="s">
        <v>247</v>
      </c>
      <c r="C82" t="n">
        <v>2027</v>
      </c>
      <c r="D82" s="127" t="n">
        <v>1002208.95219638</v>
      </c>
      <c r="E82" s="128" t="n">
        <v>1003320.79077982</v>
      </c>
      <c r="F82" s="129" t="str">
        <f>E82-D82</f>
      </c>
      <c r="G82" s="130" t="n">
        <v>2228372.73829733</v>
      </c>
      <c r="H82" s="131" t="n">
        <v>2228341.81181597</v>
      </c>
      <c r="I82" s="132" t="str">
        <f>H82-G82</f>
      </c>
      <c r="J82" s="133" t="n">
        <v>13660121.7256354</v>
      </c>
      <c r="K82" s="134" t="n">
        <v>13677394.9809697</v>
      </c>
      <c r="L82" s="135" t="str">
        <f>K82-J82</f>
      </c>
      <c r="M82" s="136" t="n">
        <v>2551404.41135209</v>
      </c>
      <c r="N82" s="137" t="n">
        <v>2551241.04250702</v>
      </c>
      <c r="O82" s="138" t="str">
        <f>N82-M82</f>
      </c>
      <c r="P82" s="139" t="n">
        <v>16211526.1369875</v>
      </c>
      <c r="Q82" s="140" t="n">
        <v>16228636.0234767</v>
      </c>
      <c r="R82" s="141" t="str">
        <f>Q82-P82</f>
      </c>
      <c r="S82" s="142" t="str">
        <f>L82</f>
      </c>
    </row>
    <row r="83">
      <c r="A83" t="s">
        <v>245</v>
      </c>
      <c r="B83" s="32" t="s">
        <v>247</v>
      </c>
      <c r="C83" t="n">
        <v>2028</v>
      </c>
      <c r="D83" s="127" t="n">
        <v>1026061.31779025</v>
      </c>
      <c r="E83" s="128" t="n">
        <v>1027500.46902078</v>
      </c>
      <c r="F83" s="129" t="str">
        <f>E83-D83</f>
      </c>
      <c r="G83" s="130" t="n">
        <v>2288181.17917453</v>
      </c>
      <c r="H83" s="131" t="n">
        <v>2288120.69935235</v>
      </c>
      <c r="I83" s="132" t="str">
        <f>H83-G83</f>
      </c>
      <c r="J83" s="133" t="n">
        <v>13951423.7579755</v>
      </c>
      <c r="K83" s="134" t="n">
        <v>13973849.5476407</v>
      </c>
      <c r="L83" s="135" t="str">
        <f>K83-J83</f>
      </c>
      <c r="M83" s="136" t="n">
        <v>2609385.10792749</v>
      </c>
      <c r="N83" s="137" t="n">
        <v>2609119.51816056</v>
      </c>
      <c r="O83" s="138" t="str">
        <f>N83-M83</f>
      </c>
      <c r="P83" s="139" t="n">
        <v>16560808.865903</v>
      </c>
      <c r="Q83" s="140" t="n">
        <v>16582969.0658013</v>
      </c>
      <c r="R83" s="141" t="str">
        <f>Q83-P83</f>
      </c>
      <c r="S83" s="142" t="str">
        <f>L83</f>
      </c>
    </row>
    <row r="84">
      <c r="A84" t="s">
        <v>245</v>
      </c>
      <c r="B84" s="32" t="s">
        <v>247</v>
      </c>
      <c r="C84" t="n">
        <v>2029</v>
      </c>
      <c r="D84" s="127" t="n">
        <v>1051852.07592276</v>
      </c>
      <c r="E84" s="128" t="n">
        <v>1053610.41066253</v>
      </c>
      <c r="F84" s="129" t="str">
        <f>E84-D84</f>
      </c>
      <c r="G84" s="130" t="n">
        <v>2336786.42461028</v>
      </c>
      <c r="H84" s="131" t="n">
        <v>2336688.0735738</v>
      </c>
      <c r="I84" s="132" t="str">
        <f>H84-G84</f>
      </c>
      <c r="J84" s="133" t="n">
        <v>14263244.5030859</v>
      </c>
      <c r="K84" s="134" t="n">
        <v>14290695.0468445</v>
      </c>
      <c r="L84" s="135" t="str">
        <f>K84-J84</f>
      </c>
      <c r="M84" s="136" t="n">
        <v>2667776.85429727</v>
      </c>
      <c r="N84" s="137" t="n">
        <v>2667387.14052593</v>
      </c>
      <c r="O84" s="138" t="str">
        <f>N84-M84</f>
      </c>
      <c r="P84" s="139" t="n">
        <v>16931021.3573831</v>
      </c>
      <c r="Q84" s="140" t="n">
        <v>16958082.1873704</v>
      </c>
      <c r="R84" s="141" t="str">
        <f>Q84-P84</f>
      </c>
      <c r="S84" s="142" t="str">
        <f>L84</f>
      </c>
    </row>
    <row r="85">
      <c r="A85" t="s">
        <v>245</v>
      </c>
      <c r="B85" s="32" t="s">
        <v>247</v>
      </c>
      <c r="C85" t="n">
        <v>2030</v>
      </c>
      <c r="D85" s="127" t="n">
        <v>1078752.95128841</v>
      </c>
      <c r="E85" s="128" t="n">
        <v>1080810.21872946</v>
      </c>
      <c r="F85" s="129" t="str">
        <f>E85-D85</f>
      </c>
      <c r="G85" s="130" t="n">
        <v>2386593.68566012</v>
      </c>
      <c r="H85" s="131" t="n">
        <v>2386448.80046728</v>
      </c>
      <c r="I85" s="132" t="str">
        <f>H85-G85</f>
      </c>
      <c r="J85" s="133" t="n">
        <v>14569136.3927102</v>
      </c>
      <c r="K85" s="134" t="n">
        <v>14601429.0838702</v>
      </c>
      <c r="L85" s="135" t="str">
        <f>K85-J85</f>
      </c>
      <c r="M85" s="136" t="n">
        <v>2726468.72034704</v>
      </c>
      <c r="N85" s="137" t="n">
        <v>2725934.7625287</v>
      </c>
      <c r="O85" s="138" t="str">
        <f>N85-M85</f>
      </c>
      <c r="P85" s="139" t="n">
        <v>17295605.1130572</v>
      </c>
      <c r="Q85" s="140" t="n">
        <v>17327363.846399</v>
      </c>
      <c r="R85" s="141" t="str">
        <f>Q85-P85</f>
      </c>
      <c r="S85" s="142" t="str">
        <f>L85</f>
      </c>
    </row>
    <row r="86">
      <c r="A86" t="s">
        <v>245</v>
      </c>
      <c r="B86" s="32" t="s">
        <v>247</v>
      </c>
      <c r="C86" t="n">
        <v>2031</v>
      </c>
      <c r="D86" s="127" t="n">
        <v>1104805.75281971</v>
      </c>
      <c r="E86" s="128" t="n">
        <v>1107157.64124119</v>
      </c>
      <c r="F86" s="129" t="str">
        <f>E86-D86</f>
      </c>
      <c r="G86" s="130" t="n">
        <v>2435493.66166128</v>
      </c>
      <c r="H86" s="131" t="n">
        <v>2435295.40356542</v>
      </c>
      <c r="I86" s="132" t="str">
        <f>H86-G86</f>
      </c>
      <c r="J86" s="133" t="n">
        <v>14873157.4205387</v>
      </c>
      <c r="K86" s="134" t="n">
        <v>14910262.6671564</v>
      </c>
      <c r="L86" s="135" t="str">
        <f>K86-J86</f>
      </c>
      <c r="M86" s="136" t="n">
        <v>2785440.48391906</v>
      </c>
      <c r="N86" s="137" t="n">
        <v>2784742.81884404</v>
      </c>
      <c r="O86" s="138" t="str">
        <f>N86-M86</f>
      </c>
      <c r="P86" s="139" t="n">
        <v>17658597.9044578</v>
      </c>
      <c r="Q86" s="140" t="n">
        <v>17695005.4860005</v>
      </c>
      <c r="R86" s="141" t="str">
        <f>Q86-P86</f>
      </c>
      <c r="S86" s="142" t="str">
        <f>L86</f>
      </c>
    </row>
    <row r="87">
      <c r="A87" t="s">
        <v>245</v>
      </c>
      <c r="B87" s="32" t="s">
        <v>247</v>
      </c>
      <c r="C87" t="n">
        <v>2032</v>
      </c>
      <c r="D87" s="127" t="n">
        <v>1131342.23306509</v>
      </c>
      <c r="E87" s="128" t="n">
        <v>1133979.82552584</v>
      </c>
      <c r="F87" s="129" t="str">
        <f>E87-D87</f>
      </c>
      <c r="G87" s="130" t="n">
        <v>2486485.71037527</v>
      </c>
      <c r="H87" s="131" t="n">
        <v>2486226.86894442</v>
      </c>
      <c r="I87" s="132" t="str">
        <f>H87-G87</f>
      </c>
      <c r="J87" s="133" t="n">
        <v>15170869.8467946</v>
      </c>
      <c r="K87" s="134" t="n">
        <v>15212724.6096518</v>
      </c>
      <c r="L87" s="135" t="str">
        <f>K87-J87</f>
      </c>
      <c r="M87" s="136" t="n">
        <v>2844766.41223926</v>
      </c>
      <c r="N87" s="137" t="n">
        <v>2843886.54382644</v>
      </c>
      <c r="O87" s="138" t="str">
        <f>N87-M87</f>
      </c>
      <c r="P87" s="139" t="n">
        <v>18015636.2590339</v>
      </c>
      <c r="Q87" s="140" t="n">
        <v>18056611.1534782</v>
      </c>
      <c r="R87" s="141" t="str">
        <f>Q87-P87</f>
      </c>
      <c r="S87" s="142" t="str">
        <f>L87</f>
      </c>
    </row>
    <row r="88">
      <c r="A88" t="s">
        <v>245</v>
      </c>
      <c r="B88" s="32" t="s">
        <v>247</v>
      </c>
      <c r="C88" t="n">
        <v>2033</v>
      </c>
      <c r="D88" s="127" t="n">
        <v>1157602.99263737</v>
      </c>
      <c r="E88" s="128" t="n">
        <v>1160519.0384788</v>
      </c>
      <c r="F88" s="129" t="str">
        <f>E88-D88</f>
      </c>
      <c r="G88" s="130" t="n">
        <v>2544506.07648557</v>
      </c>
      <c r="H88" s="131" t="n">
        <v>2544179.91308165</v>
      </c>
      <c r="I88" s="132" t="str">
        <f>H88-G88</f>
      </c>
      <c r="J88" s="133" t="n">
        <v>15451595.6270202</v>
      </c>
      <c r="K88" s="134" t="n">
        <v>15498146.8141225</v>
      </c>
      <c r="L88" s="135" t="str">
        <f>K88-J88</f>
      </c>
      <c r="M88" s="136" t="n">
        <v>2905018.7193731</v>
      </c>
      <c r="N88" s="137" t="n">
        <v>2903939.00675972</v>
      </c>
      <c r="O88" s="138" t="str">
        <f>N88-M88</f>
      </c>
      <c r="P88" s="139" t="n">
        <v>18356614.3463933</v>
      </c>
      <c r="Q88" s="140" t="n">
        <v>18402085.8208823</v>
      </c>
      <c r="R88" s="141" t="str">
        <f>Q88-P88</f>
      </c>
      <c r="S88" s="142" t="str">
        <f>L88</f>
      </c>
    </row>
    <row r="89">
      <c r="A89" t="s">
        <v>245</v>
      </c>
      <c r="B89" s="32" t="s">
        <v>247</v>
      </c>
      <c r="C89" t="n">
        <v>2034</v>
      </c>
      <c r="D89" s="127" t="n">
        <v>1184204.52184363</v>
      </c>
      <c r="E89" s="128" t="n">
        <v>1187394.62078838</v>
      </c>
      <c r="F89" s="129" t="str">
        <f>E89-D89</f>
      </c>
      <c r="G89" s="130" t="n">
        <v>2591641.02314031</v>
      </c>
      <c r="H89" s="131" t="n">
        <v>2591241.82717547</v>
      </c>
      <c r="I89" s="132" t="str">
        <f>H89-G89</f>
      </c>
      <c r="J89" s="133" t="n">
        <v>15748155.8330334</v>
      </c>
      <c r="K89" s="134" t="n">
        <v>15799428.4193656</v>
      </c>
      <c r="L89" s="135" t="str">
        <f>K89-J89</f>
      </c>
      <c r="M89" s="136" t="n">
        <v>2965187.67063192</v>
      </c>
      <c r="N89" s="137" t="n">
        <v>2963891.11565708</v>
      </c>
      <c r="O89" s="138" t="str">
        <f>N89-M89</f>
      </c>
      <c r="P89" s="139" t="n">
        <v>18713343.5036654</v>
      </c>
      <c r="Q89" s="140" t="n">
        <v>18763319.5350226</v>
      </c>
      <c r="R89" s="141" t="str">
        <f>Q89-P89</f>
      </c>
      <c r="S89" s="142" t="str">
        <f>L89</f>
      </c>
    </row>
    <row r="90">
      <c r="A90" t="s">
        <v>245</v>
      </c>
      <c r="B90" s="32" t="s">
        <v>247</v>
      </c>
      <c r="C90" t="n">
        <v>2035</v>
      </c>
      <c r="D90" s="127" t="n">
        <v>1210861.5332354</v>
      </c>
      <c r="E90" s="128" t="n">
        <v>1214325.97179281</v>
      </c>
      <c r="F90" s="129" t="str">
        <f>E90-D90</f>
      </c>
      <c r="G90" s="130" t="n">
        <v>2637816.50242459</v>
      </c>
      <c r="H90" s="131" t="n">
        <v>2637338.55759301</v>
      </c>
      <c r="I90" s="132" t="str">
        <f>H90-G90</f>
      </c>
      <c r="J90" s="133" t="n">
        <v>16037427.2938653</v>
      </c>
      <c r="K90" s="134" t="n">
        <v>16093445.8910369</v>
      </c>
      <c r="L90" s="135" t="str">
        <f>K90-J90</f>
      </c>
      <c r="M90" s="136" t="n">
        <v>3025095.84713204</v>
      </c>
      <c r="N90" s="137" t="n">
        <v>3023565.75015719</v>
      </c>
      <c r="O90" s="138" t="str">
        <f>N90-M90</f>
      </c>
      <c r="P90" s="139" t="n">
        <v>19062523.1409974</v>
      </c>
      <c r="Q90" s="140" t="n">
        <v>19117011.6411941</v>
      </c>
      <c r="R90" s="141" t="str">
        <f>Q90-P90</f>
      </c>
      <c r="S90" s="142" t="str">
        <f>L90</f>
      </c>
    </row>
    <row r="91">
      <c r="A91" t="s">
        <v>245</v>
      </c>
      <c r="B91" s="32" t="s">
        <v>247</v>
      </c>
      <c r="C91" t="n">
        <v>2036</v>
      </c>
      <c r="D91" s="127" t="n">
        <v>1238268.22187707</v>
      </c>
      <c r="E91" s="128" t="n">
        <v>1242005.19631071</v>
      </c>
      <c r="F91" s="129" t="str">
        <f>E91-D91</f>
      </c>
      <c r="G91" s="130" t="n">
        <v>2688377.8749339</v>
      </c>
      <c r="H91" s="131" t="n">
        <v>2687815.41856241</v>
      </c>
      <c r="I91" s="132" t="str">
        <f>H91-G91</f>
      </c>
      <c r="J91" s="133" t="n">
        <v>16326484.6572509</v>
      </c>
      <c r="K91" s="134" t="n">
        <v>16387284.1170475</v>
      </c>
      <c r="L91" s="135" t="str">
        <f>K91-J91</f>
      </c>
      <c r="M91" s="136" t="n">
        <v>3084987.11582121</v>
      </c>
      <c r="N91" s="137" t="n">
        <v>3083207.24745521</v>
      </c>
      <c r="O91" s="138" t="str">
        <f>N91-M91</f>
      </c>
      <c r="P91" s="139" t="n">
        <v>19411471.7730721</v>
      </c>
      <c r="Q91" s="140" t="n">
        <v>19470491.3645027</v>
      </c>
      <c r="R91" s="141" t="str">
        <f>Q91-P91</f>
      </c>
      <c r="S91" s="142" t="str">
        <f>L91</f>
      </c>
    </row>
    <row r="92">
      <c r="A92" t="s">
        <v>245</v>
      </c>
      <c r="B92" s="32" t="s">
        <v>247</v>
      </c>
      <c r="C92" t="n">
        <v>2037</v>
      </c>
      <c r="D92" s="127" t="n">
        <v>1265802.24828323</v>
      </c>
      <c r="E92" s="128" t="n">
        <v>1269807.80909442</v>
      </c>
      <c r="F92" s="129" t="str">
        <f>E92-D92</f>
      </c>
      <c r="G92" s="130" t="n">
        <v>2737927.16514533</v>
      </c>
      <c r="H92" s="131" t="n">
        <v>2737274.790777</v>
      </c>
      <c r="I92" s="132" t="str">
        <f>H92-G92</f>
      </c>
      <c r="J92" s="133" t="n">
        <v>16606912.0047344</v>
      </c>
      <c r="K92" s="134" t="n">
        <v>16672497.8198669</v>
      </c>
      <c r="L92" s="135" t="str">
        <f>K92-J92</f>
      </c>
      <c r="M92" s="136" t="n">
        <v>3144711.82999197</v>
      </c>
      <c r="N92" s="137" t="n">
        <v>3142666.59064758</v>
      </c>
      <c r="O92" s="138" t="str">
        <f>N92-M92</f>
      </c>
      <c r="P92" s="139" t="n">
        <v>19751623.8347264</v>
      </c>
      <c r="Q92" s="140" t="n">
        <v>19815164.4105145</v>
      </c>
      <c r="R92" s="141" t="str">
        <f>Q92-P92</f>
      </c>
      <c r="S92" s="142" t="str">
        <f>L92</f>
      </c>
    </row>
    <row r="93">
      <c r="A93" t="s">
        <v>245</v>
      </c>
      <c r="B93" s="32" t="s">
        <v>247</v>
      </c>
      <c r="C93" t="n">
        <v>2038</v>
      </c>
      <c r="D93" s="127" t="n">
        <v>1292906.01571606</v>
      </c>
      <c r="E93" s="128" t="n">
        <v>1297176.25542108</v>
      </c>
      <c r="F93" s="129" t="str">
        <f>E93-D93</f>
      </c>
      <c r="G93" s="130" t="n">
        <v>2791435.92919482</v>
      </c>
      <c r="H93" s="131" t="n">
        <v>2790687.02121721</v>
      </c>
      <c r="I93" s="132" t="str">
        <f>H93-G93</f>
      </c>
      <c r="J93" s="133" t="n">
        <v>16872703.5631137</v>
      </c>
      <c r="K93" s="134" t="n">
        <v>16943079.5437892</v>
      </c>
      <c r="L93" s="135" t="str">
        <f>K93-J93</f>
      </c>
      <c r="M93" s="136" t="n">
        <v>3204694.71306087</v>
      </c>
      <c r="N93" s="137" t="n">
        <v>3202368.92676633</v>
      </c>
      <c r="O93" s="138" t="str">
        <f>N93-M93</f>
      </c>
      <c r="P93" s="139" t="n">
        <v>20077398.2761746</v>
      </c>
      <c r="Q93" s="140" t="n">
        <v>20145448.4705555</v>
      </c>
      <c r="R93" s="141" t="str">
        <f>Q93-P93</f>
      </c>
      <c r="S93" s="142" t="str">
        <f>L93</f>
      </c>
    </row>
    <row r="94">
      <c r="A94" t="s">
        <v>245</v>
      </c>
      <c r="B94" s="32" t="s">
        <v>247</v>
      </c>
      <c r="C94" t="n">
        <v>2039</v>
      </c>
      <c r="D94" s="127" t="n">
        <v>1320810.27684571</v>
      </c>
      <c r="E94" s="128" t="n">
        <v>1325347.79629959</v>
      </c>
      <c r="F94" s="129" t="str">
        <f>E94-D94</f>
      </c>
      <c r="G94" s="130" t="n">
        <v>2836081.96387728</v>
      </c>
      <c r="H94" s="131" t="n">
        <v>2835232.8138728</v>
      </c>
      <c r="I94" s="132" t="str">
        <f>H94-G94</f>
      </c>
      <c r="J94" s="133" t="n">
        <v>17141716.8292144</v>
      </c>
      <c r="K94" s="134" t="n">
        <v>17216985.482207</v>
      </c>
      <c r="L94" s="135" t="str">
        <f>K94-J94</f>
      </c>
      <c r="M94" s="136" t="n">
        <v>3263929.25359702</v>
      </c>
      <c r="N94" s="137" t="n">
        <v>3261308.04483665</v>
      </c>
      <c r="O94" s="138" t="str">
        <f>N94-M94</f>
      </c>
      <c r="P94" s="139" t="n">
        <v>20405646.0828114</v>
      </c>
      <c r="Q94" s="140" t="n">
        <v>20478293.5270436</v>
      </c>
      <c r="R94" s="141" t="str">
        <f>Q94-P94</f>
      </c>
      <c r="S94" s="142" t="str">
        <f>L94</f>
      </c>
    </row>
    <row r="95">
      <c r="A95" t="s">
        <v>245</v>
      </c>
      <c r="B95" s="32" t="s">
        <v>247</v>
      </c>
      <c r="C95" t="n">
        <v>2040</v>
      </c>
      <c r="D95" s="127" t="n">
        <v>1347985.46417007</v>
      </c>
      <c r="E95" s="128" t="n">
        <v>1352787.67550619</v>
      </c>
      <c r="F95" s="129" t="str">
        <f>E95-D95</f>
      </c>
      <c r="G95" s="130" t="n">
        <v>2877343.14630185</v>
      </c>
      <c r="H95" s="131" t="n">
        <v>2876390.02123241</v>
      </c>
      <c r="I95" s="132" t="str">
        <f>H95-G95</f>
      </c>
      <c r="J95" s="133" t="n">
        <v>17396958.2805087</v>
      </c>
      <c r="K95" s="134" t="n">
        <v>17477129.0980303</v>
      </c>
      <c r="L95" s="135" t="str">
        <f>K95-J95</f>
      </c>
      <c r="M95" s="136" t="n">
        <v>3322157.49139837</v>
      </c>
      <c r="N95" s="137" t="n">
        <v>3319226.53845978</v>
      </c>
      <c r="O95" s="138" t="str">
        <f>N95-M95</f>
      </c>
      <c r="P95" s="139" t="n">
        <v>20719115.7719071</v>
      </c>
      <c r="Q95" s="140" t="n">
        <v>20796355.63649</v>
      </c>
      <c r="R95" s="141" t="str">
        <f>Q95-P95</f>
      </c>
      <c r="S95" s="142" t="str">
        <f>L95</f>
      </c>
    </row>
    <row r="96">
      <c r="A96" t="s">
        <v>245</v>
      </c>
      <c r="B96" s="32" t="s">
        <v>247</v>
      </c>
      <c r="C96" t="n">
        <v>2041</v>
      </c>
      <c r="D96" s="127" t="n">
        <v>1375007.25912336</v>
      </c>
      <c r="E96" s="128" t="n">
        <v>1380070.96412439</v>
      </c>
      <c r="F96" s="129" t="str">
        <f>E96-D96</f>
      </c>
      <c r="G96" s="130" t="n">
        <v>2923513.53617858</v>
      </c>
      <c r="H96" s="131" t="n">
        <v>2922451.7840816</v>
      </c>
      <c r="I96" s="132" t="str">
        <f>H96-G96</f>
      </c>
      <c r="J96" s="133" t="n">
        <v>17646161.4890924</v>
      </c>
      <c r="K96" s="134" t="n">
        <v>17731269.8507494</v>
      </c>
      <c r="L96" s="135" t="str">
        <f>K96-J96</f>
      </c>
      <c r="M96" s="136" t="n">
        <v>3379825.26231774</v>
      </c>
      <c r="N96" s="137" t="n">
        <v>3376570.77956911</v>
      </c>
      <c r="O96" s="138" t="str">
        <f>N96-M96</f>
      </c>
      <c r="P96" s="139" t="n">
        <v>21025986.7514102</v>
      </c>
      <c r="Q96" s="140" t="n">
        <v>21107840.6303185</v>
      </c>
      <c r="R96" s="141" t="str">
        <f>Q96-P96</f>
      </c>
      <c r="S96" s="142" t="str">
        <f>L96</f>
      </c>
    </row>
    <row r="97">
      <c r="A97" t="s">
        <v>245</v>
      </c>
      <c r="B97" s="32" t="s">
        <v>247</v>
      </c>
      <c r="C97" t="n">
        <v>2042</v>
      </c>
      <c r="D97" s="127" t="n">
        <v>1401556.83090376</v>
      </c>
      <c r="E97" s="128" t="n">
        <v>1406876.34005525</v>
      </c>
      <c r="F97" s="129" t="str">
        <f>E97-D97</f>
      </c>
      <c r="G97" s="130" t="n">
        <v>2964158.07774486</v>
      </c>
      <c r="H97" s="131" t="n">
        <v>2962983.46667384</v>
      </c>
      <c r="I97" s="132" t="str">
        <f>H97-G97</f>
      </c>
      <c r="J97" s="133" t="n">
        <v>17884053.1492751</v>
      </c>
      <c r="K97" s="134" t="n">
        <v>17974111.2649187</v>
      </c>
      <c r="L97" s="135" t="str">
        <f>K97-J97</f>
      </c>
      <c r="M97" s="136" t="n">
        <v>3436503.67284261</v>
      </c>
      <c r="N97" s="137" t="n">
        <v>3432912.59953705</v>
      </c>
      <c r="O97" s="138" t="str">
        <f>N97-M97</f>
      </c>
      <c r="P97" s="139" t="n">
        <v>21320556.8221177</v>
      </c>
      <c r="Q97" s="140" t="n">
        <v>21407023.8644558</v>
      </c>
      <c r="R97" s="141" t="str">
        <f>Q97-P97</f>
      </c>
      <c r="S97" s="142" t="str">
        <f>L97</f>
      </c>
    </row>
    <row r="98">
      <c r="A98" t="s">
        <v>245</v>
      </c>
      <c r="B98" s="32" t="s">
        <v>247</v>
      </c>
      <c r="C98" t="n">
        <v>2043</v>
      </c>
      <c r="D98" s="127" t="n">
        <v>1427235.10032313</v>
      </c>
      <c r="E98" s="128" t="n">
        <v>1432805.18241214</v>
      </c>
      <c r="F98" s="129" t="str">
        <f>E98-D98</f>
      </c>
      <c r="G98" s="130" t="n">
        <v>3009765.10918379</v>
      </c>
      <c r="H98" s="131" t="n">
        <v>3008470.65003363</v>
      </c>
      <c r="I98" s="132" t="str">
        <f>H98-G98</f>
      </c>
      <c r="J98" s="133" t="n">
        <v>18103350.6435922</v>
      </c>
      <c r="K98" s="134" t="n">
        <v>18198360.1018222</v>
      </c>
      <c r="L98" s="135" t="str">
        <f>K98-J98</f>
      </c>
      <c r="M98" s="136" t="n">
        <v>3492785.59593318</v>
      </c>
      <c r="N98" s="137" t="n">
        <v>3488845.13943546</v>
      </c>
      <c r="O98" s="138" t="str">
        <f>N98-M98</f>
      </c>
      <c r="P98" s="139" t="n">
        <v>21596136.2395254</v>
      </c>
      <c r="Q98" s="140" t="n">
        <v>21687205.2412577</v>
      </c>
      <c r="R98" s="141" t="str">
        <f>Q98-P98</f>
      </c>
      <c r="S98" s="142" t="str">
        <f>L98</f>
      </c>
    </row>
    <row r="99">
      <c r="A99" t="s">
        <v>245</v>
      </c>
      <c r="B99" s="32" t="s">
        <v>247</v>
      </c>
      <c r="C99" t="n">
        <v>2044</v>
      </c>
      <c r="D99" s="127" t="n">
        <v>1452516.15602773</v>
      </c>
      <c r="E99" s="128" t="n">
        <v>1458339.17974938</v>
      </c>
      <c r="F99" s="129" t="str">
        <f>E99-D99</f>
      </c>
      <c r="G99" s="130" t="n">
        <v>3047470.43956601</v>
      </c>
      <c r="H99" s="131" t="n">
        <v>3046056.68354666</v>
      </c>
      <c r="I99" s="132" t="str">
        <f>H99-G99</f>
      </c>
      <c r="J99" s="133" t="n">
        <v>18319816.2418873</v>
      </c>
      <c r="K99" s="134" t="n">
        <v>18419903.9093603</v>
      </c>
      <c r="L99" s="135" t="str">
        <f>K99-J99</f>
      </c>
      <c r="M99" s="136" t="n">
        <v>3547885.01014179</v>
      </c>
      <c r="N99" s="137" t="n">
        <v>3543582.92973372</v>
      </c>
      <c r="O99" s="138" t="str">
        <f>N99-M99</f>
      </c>
      <c r="P99" s="139" t="n">
        <v>21867701.2520292</v>
      </c>
      <c r="Q99" s="140" t="n">
        <v>21963486.839094</v>
      </c>
      <c r="R99" s="141" t="str">
        <f>Q99-P99</f>
      </c>
      <c r="S99" s="142" t="str">
        <f>L99</f>
      </c>
    </row>
    <row r="100">
      <c r="A100" t="s">
        <v>245</v>
      </c>
      <c r="B100" s="32" t="s">
        <v>247</v>
      </c>
      <c r="C100" t="n">
        <v>2045</v>
      </c>
      <c r="D100" s="127" t="n">
        <v>1477847.23480338</v>
      </c>
      <c r="E100" s="128" t="n">
        <v>1483913.39991598</v>
      </c>
      <c r="F100" s="129" t="str">
        <f>E100-D100</f>
      </c>
      <c r="G100" s="130" t="n">
        <v>3083760.74280463</v>
      </c>
      <c r="H100" s="131" t="n">
        <v>3082224.00698585</v>
      </c>
      <c r="I100" s="132" t="str">
        <f>H100-G100</f>
      </c>
      <c r="J100" s="133" t="n">
        <v>18530569.7328436</v>
      </c>
      <c r="K100" s="134" t="n">
        <v>18635707.8486913</v>
      </c>
      <c r="L100" s="135" t="str">
        <f>K100-J100</f>
      </c>
      <c r="M100" s="136" t="n">
        <v>3601649.46312706</v>
      </c>
      <c r="N100" s="137" t="n">
        <v>3596974.60976764</v>
      </c>
      <c r="O100" s="138" t="str">
        <f>N100-M100</f>
      </c>
      <c r="P100" s="139" t="n">
        <v>22132219.1959707</v>
      </c>
      <c r="Q100" s="140" t="n">
        <v>22232682.4584589</v>
      </c>
      <c r="R100" s="141" t="str">
        <f>Q100-P100</f>
      </c>
      <c r="S100" s="142" t="str">
        <f>L100</f>
      </c>
    </row>
    <row r="101">
      <c r="A101" t="s">
        <v>245</v>
      </c>
      <c r="B101" s="32" t="s">
        <v>247</v>
      </c>
      <c r="C101" t="n">
        <v>2046</v>
      </c>
      <c r="D101" s="127" t="n">
        <v>1503175.79602712</v>
      </c>
      <c r="E101" s="128" t="n">
        <v>1509480.27542461</v>
      </c>
      <c r="F101" s="129" t="str">
        <f>E101-D101</f>
      </c>
      <c r="G101" s="130" t="n">
        <v>3125709.98337051</v>
      </c>
      <c r="H101" s="131" t="n">
        <v>3124046.1784475</v>
      </c>
      <c r="I101" s="132" t="str">
        <f>H101-G101</f>
      </c>
      <c r="J101" s="133" t="n">
        <v>18732776.3984284</v>
      </c>
      <c r="K101" s="134" t="n">
        <v>18842942.5524536</v>
      </c>
      <c r="L101" s="135" t="str">
        <f>K101-J101</f>
      </c>
      <c r="M101" s="136" t="n">
        <v>3654574.22612525</v>
      </c>
      <c r="N101" s="137" t="n">
        <v>3649516.08697985</v>
      </c>
      <c r="O101" s="138" t="str">
        <f>N101-M101</f>
      </c>
      <c r="P101" s="139" t="n">
        <v>22387350.6245536</v>
      </c>
      <c r="Q101" s="140" t="n">
        <v>22492458.6394335</v>
      </c>
      <c r="R101" s="141" t="str">
        <f>Q101-P101</f>
      </c>
      <c r="S101" s="142" t="str">
        <f>L101</f>
      </c>
    </row>
    <row r="102">
      <c r="A102" t="s">
        <v>245</v>
      </c>
      <c r="B102" s="32" t="s">
        <v>247</v>
      </c>
      <c r="C102" t="n">
        <v>2047</v>
      </c>
      <c r="D102" s="127" t="n">
        <v>1527703.77602457</v>
      </c>
      <c r="E102" s="128" t="n">
        <v>1534237.5744132</v>
      </c>
      <c r="F102" s="129" t="str">
        <f>E102-D102</f>
      </c>
      <c r="G102" s="130" t="n">
        <v>3160697.59599609</v>
      </c>
      <c r="H102" s="131" t="n">
        <v>3158904.2402998</v>
      </c>
      <c r="I102" s="132" t="str">
        <f>H102-G102</f>
      </c>
      <c r="J102" s="133" t="n">
        <v>18926266.1661941</v>
      </c>
      <c r="K102" s="134" t="n">
        <v>19041387.4378568</v>
      </c>
      <c r="L102" s="135" t="str">
        <f>K102-J102</f>
      </c>
      <c r="M102" s="136" t="n">
        <v>3706164.68070248</v>
      </c>
      <c r="N102" s="137" t="n">
        <v>3700713.68790926</v>
      </c>
      <c r="O102" s="138" t="str">
        <f>N102-M102</f>
      </c>
      <c r="P102" s="139" t="n">
        <v>22632430.8468965</v>
      </c>
      <c r="Q102" s="140" t="n">
        <v>22742101.1257661</v>
      </c>
      <c r="R102" s="141" t="str">
        <f>Q102-P102</f>
      </c>
      <c r="S102" s="142" t="str">
        <f>L102</f>
      </c>
    </row>
    <row r="103">
      <c r="A103" t="s">
        <v>245</v>
      </c>
      <c r="B103" s="32" t="s">
        <v>247</v>
      </c>
      <c r="C103" t="n">
        <v>2048</v>
      </c>
      <c r="D103" s="127" t="n">
        <v>1550837.11353098</v>
      </c>
      <c r="E103" s="128" t="n">
        <v>1557584.97398339</v>
      </c>
      <c r="F103" s="129" t="str">
        <f>E103-D103</f>
      </c>
      <c r="G103" s="130" t="n">
        <v>3196140.65254808</v>
      </c>
      <c r="H103" s="131" t="n">
        <v>3194212.2507101</v>
      </c>
      <c r="I103" s="132" t="str">
        <f>H103-G103</f>
      </c>
      <c r="J103" s="133" t="n">
        <v>19100580.8434688</v>
      </c>
      <c r="K103" s="134" t="n">
        <v>19220391.6480863</v>
      </c>
      <c r="L103" s="135" t="str">
        <f>K103-J103</f>
      </c>
      <c r="M103" s="136" t="n">
        <v>3756678.93800566</v>
      </c>
      <c r="N103" s="137" t="n">
        <v>3750826.45017893</v>
      </c>
      <c r="O103" s="138" t="str">
        <f>N103-M103</f>
      </c>
      <c r="P103" s="139" t="n">
        <v>22857259.7814745</v>
      </c>
      <c r="Q103" s="140" t="n">
        <v>22971218.0982652</v>
      </c>
      <c r="R103" s="141" t="str">
        <f>Q103-P103</f>
      </c>
      <c r="S103" s="142" t="str">
        <f>L103</f>
      </c>
    </row>
    <row r="104">
      <c r="A104" t="s">
        <v>245</v>
      </c>
      <c r="B104" s="32" t="s">
        <v>247</v>
      </c>
      <c r="C104" t="n">
        <v>2049</v>
      </c>
      <c r="D104" s="127" t="n">
        <v>1574177.8946851</v>
      </c>
      <c r="E104" s="128" t="n">
        <v>1581148.70872561</v>
      </c>
      <c r="F104" s="129" t="str">
        <f>E104-D104</f>
      </c>
      <c r="G104" s="130" t="n">
        <v>3229118.56729468</v>
      </c>
      <c r="H104" s="131" t="n">
        <v>3227056.88545618</v>
      </c>
      <c r="I104" s="132" t="str">
        <f>H104-G104</f>
      </c>
      <c r="J104" s="133" t="n">
        <v>19275020.6875657</v>
      </c>
      <c r="K104" s="134" t="n">
        <v>19399647.7304913</v>
      </c>
      <c r="L104" s="135" t="str">
        <f>K104-J104</f>
      </c>
      <c r="M104" s="136" t="n">
        <v>3805766.41261386</v>
      </c>
      <c r="N104" s="137" t="n">
        <v>3799503.95708712</v>
      </c>
      <c r="O104" s="138" t="str">
        <f>N104-M104</f>
      </c>
      <c r="P104" s="139" t="n">
        <v>23080787.1001796</v>
      </c>
      <c r="Q104" s="140" t="n">
        <v>23199151.6875784</v>
      </c>
      <c r="R104" s="141" t="str">
        <f>Q104-P104</f>
      </c>
      <c r="S104" s="142" t="str">
        <f>L104</f>
      </c>
    </row>
    <row r="105">
      <c r="A105" t="s">
        <v>245</v>
      </c>
      <c r="B105" s="32" t="s">
        <v>247</v>
      </c>
      <c r="C105" t="n">
        <v>2050</v>
      </c>
      <c r="D105" s="127" t="n">
        <v>1596830.22024382</v>
      </c>
      <c r="E105" s="128" t="n">
        <v>1604008.46344375</v>
      </c>
      <c r="F105" s="129" t="str">
        <f>E105-D105</f>
      </c>
      <c r="G105" s="130" t="n">
        <v>3259394.31785431</v>
      </c>
      <c r="H105" s="131" t="n">
        <v>3257199.2980493</v>
      </c>
      <c r="I105" s="132" t="str">
        <f>H105-G105</f>
      </c>
      <c r="J105" s="133" t="n">
        <v>19440653.2565465</v>
      </c>
      <c r="K105" s="134" t="n">
        <v>19570013.4156094</v>
      </c>
      <c r="L105" s="135" t="str">
        <f>K105-J105</f>
      </c>
      <c r="M105" s="136" t="n">
        <v>3853273.68314186</v>
      </c>
      <c r="N105" s="137" t="n">
        <v>3846594.37842674</v>
      </c>
      <c r="O105" s="138" t="str">
        <f>N105-M105</f>
      </c>
      <c r="P105" s="139" t="n">
        <v>23293926.9396884</v>
      </c>
      <c r="Q105" s="140" t="n">
        <v>23416607.7940361</v>
      </c>
      <c r="R105" s="141" t="str">
        <f>Q105-P105</f>
      </c>
      <c r="S105" s="142" t="str">
        <f>L105</f>
      </c>
    </row>
    <row r="106">
      <c r="A106" t="s">
        <v>250</v>
      </c>
      <c r="B106" s="32" t="s">
        <v>252</v>
      </c>
      <c r="C106" t="n">
        <v>2025</v>
      </c>
      <c r="D106" s="127" t="n">
        <v>958846.55618854</v>
      </c>
      <c r="E106" s="128" t="n">
        <v>959793.497483952</v>
      </c>
      <c r="F106" s="129" t="str">
        <f>E106-D106</f>
      </c>
      <c r="G106" s="130" t="n">
        <v>2135199.67580268</v>
      </c>
      <c r="H106" s="131" t="n">
        <v>2135199.67580268</v>
      </c>
      <c r="I106" s="132" t="str">
        <f>H106-G106</f>
      </c>
      <c r="J106" s="133" t="n">
        <v>13063160.7626189</v>
      </c>
      <c r="K106" s="134" t="n">
        <v>13078630.7318055</v>
      </c>
      <c r="L106" s="135" t="str">
        <f>K106-J106</f>
      </c>
      <c r="M106" s="136" t="n">
        <v>2439908.28411845</v>
      </c>
      <c r="N106" s="137" t="n">
        <v>2439867.79488052</v>
      </c>
      <c r="O106" s="138" t="str">
        <f>N106-M106</f>
      </c>
      <c r="P106" s="139" t="n">
        <v>15503069.0467373</v>
      </c>
      <c r="Q106" s="140" t="n">
        <v>15518498.526686</v>
      </c>
      <c r="R106" s="141" t="str">
        <f>Q106-P106</f>
      </c>
      <c r="S106" s="142" t="str">
        <f>L106</f>
      </c>
    </row>
    <row r="107">
      <c r="A107" t="s">
        <v>250</v>
      </c>
      <c r="B107" s="32" t="s">
        <v>252</v>
      </c>
      <c r="C107" t="n">
        <v>2026</v>
      </c>
      <c r="D107" s="127" t="n">
        <v>978890.778419087</v>
      </c>
      <c r="E107" s="128" t="n">
        <v>980780.305058052</v>
      </c>
      <c r="F107" s="129" t="str">
        <f>E107-D107</f>
      </c>
      <c r="G107" s="130" t="n">
        <v>2181037.91125599</v>
      </c>
      <c r="H107" s="131" t="n">
        <v>2181019.4587223</v>
      </c>
      <c r="I107" s="132" t="str">
        <f>H107-G107</f>
      </c>
      <c r="J107" s="133" t="n">
        <v>13345456.5234837</v>
      </c>
      <c r="K107" s="134" t="n">
        <v>13376482.4651958</v>
      </c>
      <c r="L107" s="135" t="str">
        <f>K107-J107</f>
      </c>
      <c r="M107" s="136" t="n">
        <v>2495215.74268751</v>
      </c>
      <c r="N107" s="137" t="n">
        <v>2495093.0586842</v>
      </c>
      <c r="O107" s="138" t="str">
        <f>N107-M107</f>
      </c>
      <c r="P107" s="139" t="n">
        <v>15840672.2661712</v>
      </c>
      <c r="Q107" s="140" t="n">
        <v>15871575.5238799</v>
      </c>
      <c r="R107" s="141" t="str">
        <f>Q107-P107</f>
      </c>
      <c r="S107" s="142" t="str">
        <f>L107</f>
      </c>
    </row>
    <row r="108">
      <c r="A108" t="s">
        <v>250</v>
      </c>
      <c r="B108" s="32" t="s">
        <v>252</v>
      </c>
      <c r="C108" t="n">
        <v>2027</v>
      </c>
      <c r="D108" s="127" t="n">
        <v>1000491.65838603</v>
      </c>
      <c r="E108" s="128" t="n">
        <v>1003320.79077982</v>
      </c>
      <c r="F108" s="129" t="str">
        <f>E108-D108</f>
      </c>
      <c r="G108" s="130" t="n">
        <v>2228397.11440996</v>
      </c>
      <c r="H108" s="131" t="n">
        <v>2228341.81181597</v>
      </c>
      <c r="I108" s="132" t="str">
        <f>H108-G108</f>
      </c>
      <c r="J108" s="133" t="n">
        <v>13630712.471121</v>
      </c>
      <c r="K108" s="134" t="n">
        <v>13677394.9809697</v>
      </c>
      <c r="L108" s="135" t="str">
        <f>K108-J108</f>
      </c>
      <c r="M108" s="136" t="n">
        <v>2551488.2544149</v>
      </c>
      <c r="N108" s="137" t="n">
        <v>2551241.04250702</v>
      </c>
      <c r="O108" s="138" t="str">
        <f>N108-M108</f>
      </c>
      <c r="P108" s="139" t="n">
        <v>16182200.7255359</v>
      </c>
      <c r="Q108" s="140" t="n">
        <v>16228636.0234767</v>
      </c>
      <c r="R108" s="141" t="str">
        <f>Q108-P108</f>
      </c>
      <c r="S108" s="142" t="str">
        <f>L108</f>
      </c>
    </row>
    <row r="109">
      <c r="A109" t="s">
        <v>250</v>
      </c>
      <c r="B109" s="32" t="s">
        <v>252</v>
      </c>
      <c r="C109" t="n">
        <v>2028</v>
      </c>
      <c r="D109" s="127" t="n">
        <v>1023730.04044061</v>
      </c>
      <c r="E109" s="128" t="n">
        <v>1027500.46902078</v>
      </c>
      <c r="F109" s="129" t="str">
        <f>E109-D109</f>
      </c>
      <c r="G109" s="130" t="n">
        <v>2288231.61868069</v>
      </c>
      <c r="H109" s="131" t="n">
        <v>2288120.69935235</v>
      </c>
      <c r="I109" s="132" t="str">
        <f>H109-G109</f>
      </c>
      <c r="J109" s="133" t="n">
        <v>13911379.7748869</v>
      </c>
      <c r="K109" s="134" t="n">
        <v>13973849.5476407</v>
      </c>
      <c r="L109" s="135" t="str">
        <f>K109-J109</f>
      </c>
      <c r="M109" s="136" t="n">
        <v>2609534.20070525</v>
      </c>
      <c r="N109" s="137" t="n">
        <v>2609119.51816056</v>
      </c>
      <c r="O109" s="138" t="str">
        <f>N109-M109</f>
      </c>
      <c r="P109" s="139" t="n">
        <v>16520913.9755922</v>
      </c>
      <c r="Q109" s="140" t="n">
        <v>16582969.0658013</v>
      </c>
      <c r="R109" s="141" t="str">
        <f>Q109-P109</f>
      </c>
      <c r="S109" s="142" t="str">
        <f>L109</f>
      </c>
    </row>
    <row r="110">
      <c r="A110" t="s">
        <v>250</v>
      </c>
      <c r="B110" s="32" t="s">
        <v>252</v>
      </c>
      <c r="C110" t="n">
        <v>2029</v>
      </c>
      <c r="D110" s="127" t="n">
        <v>1048890.68185393</v>
      </c>
      <c r="E110" s="128" t="n">
        <v>1053610.41066253</v>
      </c>
      <c r="F110" s="129" t="str">
        <f>E110-D110</f>
      </c>
      <c r="G110" s="130" t="n">
        <v>2336872.64381264</v>
      </c>
      <c r="H110" s="131" t="n">
        <v>2336688.0735738</v>
      </c>
      <c r="I110" s="132" t="str">
        <f>H110-G110</f>
      </c>
      <c r="J110" s="133" t="n">
        <v>14212291.7847851</v>
      </c>
      <c r="K110" s="134" t="n">
        <v>14290695.0468445</v>
      </c>
      <c r="L110" s="135" t="str">
        <f>K110-J110</f>
      </c>
      <c r="M110" s="136" t="n">
        <v>2668012.78878091</v>
      </c>
      <c r="N110" s="137" t="n">
        <v>2667387.14052593</v>
      </c>
      <c r="O110" s="138" t="str">
        <f>N110-M110</f>
      </c>
      <c r="P110" s="139" t="n">
        <v>16880304.573566</v>
      </c>
      <c r="Q110" s="140" t="n">
        <v>16958082.1873704</v>
      </c>
      <c r="R110" s="141" t="str">
        <f>Q110-P110</f>
      </c>
      <c r="S110" s="142" t="str">
        <f>L110</f>
      </c>
    </row>
    <row r="111">
      <c r="A111" t="s">
        <v>250</v>
      </c>
      <c r="B111" s="32" t="s">
        <v>252</v>
      </c>
      <c r="C111" t="n">
        <v>2030</v>
      </c>
      <c r="D111" s="127" t="n">
        <v>1075163.22868157</v>
      </c>
      <c r="E111" s="128" t="n">
        <v>1080810.21872946</v>
      </c>
      <c r="F111" s="129" t="str">
        <f>E111-D111</f>
      </c>
      <c r="G111" s="130" t="n">
        <v>2386726.06052585</v>
      </c>
      <c r="H111" s="131" t="n">
        <v>2386448.80046728</v>
      </c>
      <c r="I111" s="132" t="str">
        <f>H111-G111</f>
      </c>
      <c r="J111" s="133" t="n">
        <v>14507158.8171069</v>
      </c>
      <c r="K111" s="134" t="n">
        <v>14601429.0838702</v>
      </c>
      <c r="L111" s="135" t="str">
        <f>K111-J111</f>
      </c>
      <c r="M111" s="136" t="n">
        <v>2726814.11055163</v>
      </c>
      <c r="N111" s="137" t="n">
        <v>2725934.7625287</v>
      </c>
      <c r="O111" s="138" t="str">
        <f>N111-M111</f>
      </c>
      <c r="P111" s="139" t="n">
        <v>17233972.9276585</v>
      </c>
      <c r="Q111" s="140" t="n">
        <v>17327363.846399</v>
      </c>
      <c r="R111" s="141" t="str">
        <f>Q111-P111</f>
      </c>
      <c r="S111" s="142" t="str">
        <f>L111</f>
      </c>
    </row>
    <row r="112">
      <c r="A112" t="s">
        <v>250</v>
      </c>
      <c r="B112" s="32" t="s">
        <v>252</v>
      </c>
      <c r="C112" t="n">
        <v>2031</v>
      </c>
      <c r="D112" s="127" t="n">
        <v>1100583.60759097</v>
      </c>
      <c r="E112" s="128" t="n">
        <v>1107157.64124119</v>
      </c>
      <c r="F112" s="129" t="str">
        <f>E112-D112</f>
      </c>
      <c r="G112" s="130" t="n">
        <v>2435682.0511477</v>
      </c>
      <c r="H112" s="131" t="n">
        <v>2435295.40356542</v>
      </c>
      <c r="I112" s="132" t="str">
        <f>H112-G112</f>
      </c>
      <c r="J112" s="133" t="n">
        <v>14799956.0251764</v>
      </c>
      <c r="K112" s="134" t="n">
        <v>14910262.6671564</v>
      </c>
      <c r="L112" s="135" t="str">
        <f>K112-J112</f>
      </c>
      <c r="M112" s="136" t="n">
        <v>2785918.43542549</v>
      </c>
      <c r="N112" s="137" t="n">
        <v>2784742.81884404</v>
      </c>
      <c r="O112" s="138" t="str">
        <f>N112-M112</f>
      </c>
      <c r="P112" s="139" t="n">
        <v>17585874.4606019</v>
      </c>
      <c r="Q112" s="140" t="n">
        <v>17695005.4860005</v>
      </c>
      <c r="R112" s="141" t="str">
        <f>Q112-P112</f>
      </c>
      <c r="S112" s="142" t="str">
        <f>L112</f>
      </c>
    </row>
    <row r="113">
      <c r="A113" t="s">
        <v>250</v>
      </c>
      <c r="B113" s="32" t="s">
        <v>252</v>
      </c>
      <c r="C113" t="n">
        <v>2032</v>
      </c>
      <c r="D113" s="127" t="n">
        <v>1126490.09930119</v>
      </c>
      <c r="E113" s="128" t="n">
        <v>1133979.82552584</v>
      </c>
      <c r="F113" s="129" t="str">
        <f>E113-D113</f>
      </c>
      <c r="G113" s="130" t="n">
        <v>2486740.41053021</v>
      </c>
      <c r="H113" s="131" t="n">
        <v>2486226.86894442</v>
      </c>
      <c r="I113" s="132" t="str">
        <f>H113-G113</f>
      </c>
      <c r="J113" s="133" t="n">
        <v>15086353.5462147</v>
      </c>
      <c r="K113" s="134" t="n">
        <v>15212724.6096518</v>
      </c>
      <c r="L113" s="135" t="str">
        <f>K113-J113</f>
      </c>
      <c r="M113" s="136" t="n">
        <v>2845400.37110744</v>
      </c>
      <c r="N113" s="137" t="n">
        <v>2843886.54382644</v>
      </c>
      <c r="O113" s="138" t="str">
        <f>N113-M113</f>
      </c>
      <c r="P113" s="139" t="n">
        <v>17931753.9173221</v>
      </c>
      <c r="Q113" s="140" t="n">
        <v>18056611.1534782</v>
      </c>
      <c r="R113" s="141" t="str">
        <f>Q113-P113</f>
      </c>
      <c r="S113" s="142" t="str">
        <f>L113</f>
      </c>
    </row>
    <row r="114">
      <c r="A114" t="s">
        <v>250</v>
      </c>
      <c r="B114" s="32" t="s">
        <v>252</v>
      </c>
      <c r="C114" t="n">
        <v>2033</v>
      </c>
      <c r="D114" s="127" t="n">
        <v>1152126.6693212</v>
      </c>
      <c r="E114" s="128" t="n">
        <v>1160519.0384788</v>
      </c>
      <c r="F114" s="129" t="str">
        <f>E114-D114</f>
      </c>
      <c r="G114" s="130" t="n">
        <v>2544837.53997178</v>
      </c>
      <c r="H114" s="131" t="n">
        <v>2544179.91308165</v>
      </c>
      <c r="I114" s="132" t="str">
        <f>H114-G114</f>
      </c>
      <c r="J114" s="133" t="n">
        <v>15355753.5552564</v>
      </c>
      <c r="K114" s="134" t="n">
        <v>15498146.8141225</v>
      </c>
      <c r="L114" s="135" t="str">
        <f>K114-J114</f>
      </c>
      <c r="M114" s="136" t="n">
        <v>2905832.16240366</v>
      </c>
      <c r="N114" s="137" t="n">
        <v>2903939.00675972</v>
      </c>
      <c r="O114" s="138" t="str">
        <f>N114-M114</f>
      </c>
      <c r="P114" s="139" t="n">
        <v>18261585.7176601</v>
      </c>
      <c r="Q114" s="140" t="n">
        <v>18402085.8208823</v>
      </c>
      <c r="R114" s="141" t="str">
        <f>Q114-P114</f>
      </c>
      <c r="S114" s="142" t="str">
        <f>L114</f>
      </c>
    </row>
    <row r="115">
      <c r="A115" t="s">
        <v>250</v>
      </c>
      <c r="B115" s="32" t="s">
        <v>252</v>
      </c>
      <c r="C115" t="n">
        <v>2034</v>
      </c>
      <c r="D115" s="127" t="n">
        <v>1178106.55038913</v>
      </c>
      <c r="E115" s="128" t="n">
        <v>1187394.62078838</v>
      </c>
      <c r="F115" s="129" t="str">
        <f>E115-D115</f>
      </c>
      <c r="G115" s="130" t="n">
        <v>2592058.32733687</v>
      </c>
      <c r="H115" s="131" t="n">
        <v>2591241.82717547</v>
      </c>
      <c r="I115" s="132" t="str">
        <f>H115-G115</f>
      </c>
      <c r="J115" s="133" t="n">
        <v>15640810.1745339</v>
      </c>
      <c r="K115" s="134" t="n">
        <v>15799428.4193656</v>
      </c>
      <c r="L115" s="135" t="str">
        <f>K115-J115</f>
      </c>
      <c r="M115" s="136" t="n">
        <v>2966204.0176169</v>
      </c>
      <c r="N115" s="137" t="n">
        <v>2963891.11565708</v>
      </c>
      <c r="O115" s="138" t="str">
        <f>N115-M115</f>
      </c>
      <c r="P115" s="139" t="n">
        <v>18607014.1921508</v>
      </c>
      <c r="Q115" s="140" t="n">
        <v>18763319.5350226</v>
      </c>
      <c r="R115" s="141" t="str">
        <f>Q115-P115</f>
      </c>
      <c r="S115" s="142" t="str">
        <f>L115</f>
      </c>
    </row>
    <row r="116">
      <c r="A116" t="s">
        <v>250</v>
      </c>
      <c r="B116" s="32" t="s">
        <v>252</v>
      </c>
      <c r="C116" t="n">
        <v>2035</v>
      </c>
      <c r="D116" s="127" t="n">
        <v>1204141.6035982</v>
      </c>
      <c r="E116" s="128" t="n">
        <v>1214325.97179281</v>
      </c>
      <c r="F116" s="129" t="str">
        <f>E116-D116</f>
      </c>
      <c r="G116" s="130" t="n">
        <v>2638328.93718019</v>
      </c>
      <c r="H116" s="131" t="n">
        <v>2637338.55759301</v>
      </c>
      <c r="I116" s="132" t="str">
        <f>H116-G116</f>
      </c>
      <c r="J116" s="133" t="n">
        <v>15918484.4418713</v>
      </c>
      <c r="K116" s="134" t="n">
        <v>16093445.8910369</v>
      </c>
      <c r="L116" s="135" t="str">
        <f>K116-J116</f>
      </c>
      <c r="M116" s="136" t="n">
        <v>3026338.39808583</v>
      </c>
      <c r="N116" s="137" t="n">
        <v>3023565.75015719</v>
      </c>
      <c r="O116" s="138" t="str">
        <f>N116-M116</f>
      </c>
      <c r="P116" s="139" t="n">
        <v>18944822.8399571</v>
      </c>
      <c r="Q116" s="140" t="n">
        <v>19117011.6411941</v>
      </c>
      <c r="R116" s="141" t="str">
        <f>Q116-P116</f>
      </c>
      <c r="S116" s="142" t="str">
        <f>L116</f>
      </c>
    </row>
    <row r="117">
      <c r="A117" t="s">
        <v>250</v>
      </c>
      <c r="B117" s="32" t="s">
        <v>252</v>
      </c>
      <c r="C117" t="n">
        <v>2036</v>
      </c>
      <c r="D117" s="127" t="n">
        <v>1230928.47198462</v>
      </c>
      <c r="E117" s="128" t="n">
        <v>1242005.19631071</v>
      </c>
      <c r="F117" s="129" t="str">
        <f>E117-D117</f>
      </c>
      <c r="G117" s="130" t="n">
        <v>2688994.81419899</v>
      </c>
      <c r="H117" s="131" t="n">
        <v>2687815.41856241</v>
      </c>
      <c r="I117" s="132" t="str">
        <f>H117-G117</f>
      </c>
      <c r="J117" s="133" t="n">
        <v>16195841.741321</v>
      </c>
      <c r="K117" s="134" t="n">
        <v>16387284.1170475</v>
      </c>
      <c r="L117" s="135" t="str">
        <f>K117-J117</f>
      </c>
      <c r="M117" s="136" t="n">
        <v>3086478.98336152</v>
      </c>
      <c r="N117" s="137" t="n">
        <v>3083207.24745521</v>
      </c>
      <c r="O117" s="138" t="str">
        <f>N117-M117</f>
      </c>
      <c r="P117" s="139" t="n">
        <v>19282320.7246825</v>
      </c>
      <c r="Q117" s="140" t="n">
        <v>19470491.3645027</v>
      </c>
      <c r="R117" s="141" t="str">
        <f>Q117-P117</f>
      </c>
      <c r="S117" s="142" t="str">
        <f>L117</f>
      </c>
    </row>
    <row r="118">
      <c r="A118" t="s">
        <v>250</v>
      </c>
      <c r="B118" s="32" t="s">
        <v>252</v>
      </c>
      <c r="C118" t="n">
        <v>2037</v>
      </c>
      <c r="D118" s="127" t="n">
        <v>1257848.82777992</v>
      </c>
      <c r="E118" s="128" t="n">
        <v>1269807.80909442</v>
      </c>
      <c r="F118" s="129" t="str">
        <f>E118-D118</f>
      </c>
      <c r="G118" s="130" t="n">
        <v>2738657.77789622</v>
      </c>
      <c r="H118" s="131" t="n">
        <v>2737274.790777</v>
      </c>
      <c r="I118" s="132" t="str">
        <f>H118-G118</f>
      </c>
      <c r="J118" s="133" t="n">
        <v>16464530.8434298</v>
      </c>
      <c r="K118" s="134" t="n">
        <v>16672497.8198669</v>
      </c>
      <c r="L118" s="135" t="str">
        <f>K118-J118</f>
      </c>
      <c r="M118" s="136" t="n">
        <v>3146475.77258491</v>
      </c>
      <c r="N118" s="137" t="n">
        <v>3142666.59064758</v>
      </c>
      <c r="O118" s="138" t="str">
        <f>N118-M118</f>
      </c>
      <c r="P118" s="139" t="n">
        <v>19611006.6160147</v>
      </c>
      <c r="Q118" s="140" t="n">
        <v>19815164.4105145</v>
      </c>
      <c r="R118" s="141" t="str">
        <f>Q118-P118</f>
      </c>
      <c r="S118" s="142" t="str">
        <f>L118</f>
      </c>
    </row>
    <row r="119">
      <c r="A119" t="s">
        <v>250</v>
      </c>
      <c r="B119" s="32" t="s">
        <v>252</v>
      </c>
      <c r="C119" t="n">
        <v>2038</v>
      </c>
      <c r="D119" s="127" t="n">
        <v>1284349.11557439</v>
      </c>
      <c r="E119" s="128" t="n">
        <v>1297176.25542108</v>
      </c>
      <c r="F119" s="129" t="str">
        <f>E119-D119</f>
      </c>
      <c r="G119" s="130" t="n">
        <v>2792290.86167435</v>
      </c>
      <c r="H119" s="131" t="n">
        <v>2790687.02121721</v>
      </c>
      <c r="I119" s="132" t="str">
        <f>H119-G119</f>
      </c>
      <c r="J119" s="133" t="n">
        <v>16718632.0761883</v>
      </c>
      <c r="K119" s="134" t="n">
        <v>16943079.5437892</v>
      </c>
      <c r="L119" s="135" t="str">
        <f>K119-J119</f>
      </c>
      <c r="M119" s="136" t="n">
        <v>3206753.19451639</v>
      </c>
      <c r="N119" s="137" t="n">
        <v>3202368.92676633</v>
      </c>
      <c r="O119" s="138" t="str">
        <f>N119-M119</f>
      </c>
      <c r="P119" s="139" t="n">
        <v>19925385.2707047</v>
      </c>
      <c r="Q119" s="140" t="n">
        <v>20145448.4705555</v>
      </c>
      <c r="R119" s="141" t="str">
        <f>Q119-P119</f>
      </c>
      <c r="S119" s="142" t="str">
        <f>L119</f>
      </c>
    </row>
    <row r="120">
      <c r="A120" t="s">
        <v>250</v>
      </c>
      <c r="B120" s="32" t="s">
        <v>252</v>
      </c>
      <c r="C120" t="n">
        <v>2039</v>
      </c>
      <c r="D120" s="127" t="n">
        <v>1311651.05021283</v>
      </c>
      <c r="E120" s="128" t="n">
        <v>1325347.79629959</v>
      </c>
      <c r="F120" s="129" t="str">
        <f>E120-D120</f>
      </c>
      <c r="G120" s="130" t="n">
        <v>2837067.7990099</v>
      </c>
      <c r="H120" s="131" t="n">
        <v>2835232.8138728</v>
      </c>
      <c r="I120" s="132" t="str">
        <f>H120-G120</f>
      </c>
      <c r="J120" s="133" t="n">
        <v>16975817.0123799</v>
      </c>
      <c r="K120" s="134" t="n">
        <v>17216985.482207</v>
      </c>
      <c r="L120" s="135" t="str">
        <f>K120-J120</f>
      </c>
      <c r="M120" s="136" t="n">
        <v>3266304.02050487</v>
      </c>
      <c r="N120" s="137" t="n">
        <v>3261308.04483665</v>
      </c>
      <c r="O120" s="138" t="str">
        <f>N120-M120</f>
      </c>
      <c r="P120" s="139" t="n">
        <v>20242121.0328848</v>
      </c>
      <c r="Q120" s="140" t="n">
        <v>20478293.5270436</v>
      </c>
      <c r="R120" s="141" t="str">
        <f>Q120-P120</f>
      </c>
      <c r="S120" s="142" t="str">
        <f>L120</f>
      </c>
    </row>
    <row r="121">
      <c r="A121" t="s">
        <v>250</v>
      </c>
      <c r="B121" s="32" t="s">
        <v>252</v>
      </c>
      <c r="C121" t="n">
        <v>2040</v>
      </c>
      <c r="D121" s="127" t="n">
        <v>1338232.358535</v>
      </c>
      <c r="E121" s="128" t="n">
        <v>1352787.67550619</v>
      </c>
      <c r="F121" s="129" t="str">
        <f>E121-D121</f>
      </c>
      <c r="G121" s="130" t="n">
        <v>2878466.53512314</v>
      </c>
      <c r="H121" s="131" t="n">
        <v>2876390.02123241</v>
      </c>
      <c r="I121" s="132" t="str">
        <f>H121-G121</f>
      </c>
      <c r="J121" s="133" t="n">
        <v>17219246.4634125</v>
      </c>
      <c r="K121" s="134" t="n">
        <v>17477129.0980303</v>
      </c>
      <c r="L121" s="135" t="str">
        <f>K121-J121</f>
      </c>
      <c r="M121" s="136" t="n">
        <v>3324869.54917465</v>
      </c>
      <c r="N121" s="137" t="n">
        <v>3319226.53845978</v>
      </c>
      <c r="O121" s="138" t="str">
        <f>N121-M121</f>
      </c>
      <c r="P121" s="139" t="n">
        <v>20544116.0125872</v>
      </c>
      <c r="Q121" s="140" t="n">
        <v>20796355.63649</v>
      </c>
      <c r="R121" s="141" t="str">
        <f>Q121-P121</f>
      </c>
      <c r="S121" s="142" t="str">
        <f>L121</f>
      </c>
    </row>
    <row r="122">
      <c r="A122" t="s">
        <v>250</v>
      </c>
      <c r="B122" s="32" t="s">
        <v>252</v>
      </c>
      <c r="C122" t="n">
        <v>2041</v>
      </c>
      <c r="D122" s="127" t="n">
        <v>1364669.68113993</v>
      </c>
      <c r="E122" s="128" t="n">
        <v>1380070.96412439</v>
      </c>
      <c r="F122" s="129" t="str">
        <f>E122-D122</f>
      </c>
      <c r="G122" s="130" t="n">
        <v>2924782.37337241</v>
      </c>
      <c r="H122" s="131" t="n">
        <v>2922451.7840816</v>
      </c>
      <c r="I122" s="132" t="str">
        <f>H122-G122</f>
      </c>
      <c r="J122" s="133" t="n">
        <v>17456620.9977299</v>
      </c>
      <c r="K122" s="134" t="n">
        <v>17731269.8507494</v>
      </c>
      <c r="L122" s="135" t="str">
        <f>K122-J122</f>
      </c>
      <c r="M122" s="136" t="n">
        <v>3382894.97296452</v>
      </c>
      <c r="N122" s="137" t="n">
        <v>3376570.77956911</v>
      </c>
      <c r="O122" s="138" t="str">
        <f>N122-M122</f>
      </c>
      <c r="P122" s="139" t="n">
        <v>20839515.9706944</v>
      </c>
      <c r="Q122" s="140" t="n">
        <v>21107840.6303185</v>
      </c>
      <c r="R122" s="141" t="str">
        <f>Q122-P122</f>
      </c>
      <c r="S122" s="142" t="str">
        <f>L122</f>
      </c>
    </row>
    <row r="123">
      <c r="A123" t="s">
        <v>250</v>
      </c>
      <c r="B123" s="32" t="s">
        <v>252</v>
      </c>
      <c r="C123" t="n">
        <v>2042</v>
      </c>
      <c r="D123" s="127" t="n">
        <v>1390647.6878246</v>
      </c>
      <c r="E123" s="128" t="n">
        <v>1406876.34005525</v>
      </c>
      <c r="F123" s="129" t="str">
        <f>E123-D123</f>
      </c>
      <c r="G123" s="130" t="n">
        <v>2965580.1142892</v>
      </c>
      <c r="H123" s="131" t="n">
        <v>2962983.46667384</v>
      </c>
      <c r="I123" s="132" t="str">
        <f>H123-G123</f>
      </c>
      <c r="J123" s="133" t="n">
        <v>17682713.6362192</v>
      </c>
      <c r="K123" s="134" t="n">
        <v>17974111.2649187</v>
      </c>
      <c r="L123" s="135" t="str">
        <f>K123-J123</f>
      </c>
      <c r="M123" s="136" t="n">
        <v>3439950.67029648</v>
      </c>
      <c r="N123" s="137" t="n">
        <v>3432912.59953705</v>
      </c>
      <c r="O123" s="138" t="str">
        <f>N123-M123</f>
      </c>
      <c r="P123" s="139" t="n">
        <v>21122664.3065157</v>
      </c>
      <c r="Q123" s="140" t="n">
        <v>21407023.8644558</v>
      </c>
      <c r="R123" s="141" t="str">
        <f>Q123-P123</f>
      </c>
      <c r="S123" s="142" t="str">
        <f>L123</f>
      </c>
    </row>
    <row r="124">
      <c r="A124" t="s">
        <v>250</v>
      </c>
      <c r="B124" s="32" t="s">
        <v>252</v>
      </c>
      <c r="C124" t="n">
        <v>2043</v>
      </c>
      <c r="D124" s="127" t="n">
        <v>1415773.68986714</v>
      </c>
      <c r="E124" s="128" t="n">
        <v>1432805.18241214</v>
      </c>
      <c r="F124" s="129" t="str">
        <f>E124-D124</f>
      </c>
      <c r="G124" s="130" t="n">
        <v>3011349.86794441</v>
      </c>
      <c r="H124" s="131" t="n">
        <v>3008470.65003363</v>
      </c>
      <c r="I124" s="132" t="str">
        <f>H124-G124</f>
      </c>
      <c r="J124" s="133" t="n">
        <v>17890375.9579197</v>
      </c>
      <c r="K124" s="134" t="n">
        <v>18198360.1018222</v>
      </c>
      <c r="L124" s="135" t="str">
        <f>K124-J124</f>
      </c>
      <c r="M124" s="136" t="n">
        <v>3496628.97005137</v>
      </c>
      <c r="N124" s="137" t="n">
        <v>3488845.13943546</v>
      </c>
      <c r="O124" s="138" t="str">
        <f>N124-M124</f>
      </c>
      <c r="P124" s="139" t="n">
        <v>21387004.9279711</v>
      </c>
      <c r="Q124" s="140" t="n">
        <v>21687205.2412577</v>
      </c>
      <c r="R124" s="141" t="str">
        <f>Q124-P124</f>
      </c>
      <c r="S124" s="142" t="str">
        <f>L124</f>
      </c>
    </row>
    <row r="125">
      <c r="A125" t="s">
        <v>250</v>
      </c>
      <c r="B125" s="32" t="s">
        <v>252</v>
      </c>
      <c r="C125" t="n">
        <v>2044</v>
      </c>
      <c r="D125" s="127" t="n">
        <v>1440512.06333938</v>
      </c>
      <c r="E125" s="128" t="n">
        <v>1458339.17974938</v>
      </c>
      <c r="F125" s="129" t="str">
        <f>E125-D125</f>
      </c>
      <c r="G125" s="130" t="n">
        <v>3049219.66104137</v>
      </c>
      <c r="H125" s="131" t="n">
        <v>3046056.68354666</v>
      </c>
      <c r="I125" s="132" t="str">
        <f>H125-G125</f>
      </c>
      <c r="J125" s="133" t="n">
        <v>18095196.8053948</v>
      </c>
      <c r="K125" s="134" t="n">
        <v>18419903.9093603</v>
      </c>
      <c r="L125" s="135" t="str">
        <f>K125-J125</f>
      </c>
      <c r="M125" s="136" t="n">
        <v>3552142.13676852</v>
      </c>
      <c r="N125" s="137" t="n">
        <v>3543582.92973372</v>
      </c>
      <c r="O125" s="138" t="str">
        <f>N125-M125</f>
      </c>
      <c r="P125" s="139" t="n">
        <v>21647338.9421634</v>
      </c>
      <c r="Q125" s="140" t="n">
        <v>21963486.839094</v>
      </c>
      <c r="R125" s="141" t="str">
        <f>Q125-P125</f>
      </c>
      <c r="S125" s="142" t="str">
        <f>L125</f>
      </c>
    </row>
    <row r="126">
      <c r="A126" t="s">
        <v>250</v>
      </c>
      <c r="B126" s="32" t="s">
        <v>252</v>
      </c>
      <c r="C126" t="n">
        <v>2045</v>
      </c>
      <c r="D126" s="127" t="n">
        <v>1465310.40382359</v>
      </c>
      <c r="E126" s="128" t="n">
        <v>1483913.39991598</v>
      </c>
      <c r="F126" s="129" t="str">
        <f>E126-D126</f>
      </c>
      <c r="G126" s="130" t="n">
        <v>3085679.05152856</v>
      </c>
      <c r="H126" s="131" t="n">
        <v>3082224.00698585</v>
      </c>
      <c r="I126" s="132" t="str">
        <f>H126-G126</f>
      </c>
      <c r="J126" s="133" t="n">
        <v>18294304.6390295</v>
      </c>
      <c r="K126" s="134" t="n">
        <v>18635707.8486913</v>
      </c>
      <c r="L126" s="135" t="str">
        <f>K126-J126</f>
      </c>
      <c r="M126" s="136" t="n">
        <v>3606337.01611871</v>
      </c>
      <c r="N126" s="137" t="n">
        <v>3596974.60976764</v>
      </c>
      <c r="O126" s="138" t="str">
        <f>N126-M126</f>
      </c>
      <c r="P126" s="139" t="n">
        <v>21900641.6551483</v>
      </c>
      <c r="Q126" s="140" t="n">
        <v>22232682.4584589</v>
      </c>
      <c r="R126" s="141" t="str">
        <f>Q126-P126</f>
      </c>
      <c r="S126" s="142" t="str">
        <f>L126</f>
      </c>
    </row>
    <row r="127">
      <c r="A127" t="s">
        <v>250</v>
      </c>
      <c r="B127" s="32" t="s">
        <v>252</v>
      </c>
      <c r="C127" t="n">
        <v>2046</v>
      </c>
      <c r="D127" s="127" t="n">
        <v>1490114.84733242</v>
      </c>
      <c r="E127" s="128" t="n">
        <v>1509480.27542461</v>
      </c>
      <c r="F127" s="129" t="str">
        <f>E127-D127</f>
      </c>
      <c r="G127" s="130" t="n">
        <v>3127804.73416846</v>
      </c>
      <c r="H127" s="131" t="n">
        <v>3124046.1784475</v>
      </c>
      <c r="I127" s="132" t="str">
        <f>H127-G127</f>
      </c>
      <c r="J127" s="133" t="n">
        <v>18484864.2651156</v>
      </c>
      <c r="K127" s="134" t="n">
        <v>18842942.5524536</v>
      </c>
      <c r="L127" s="135" t="str">
        <f>K127-J127</f>
      </c>
      <c r="M127" s="136" t="n">
        <v>3659708.2894668</v>
      </c>
      <c r="N127" s="137" t="n">
        <v>3649516.08697985</v>
      </c>
      <c r="O127" s="138" t="str">
        <f>N127-M127</f>
      </c>
      <c r="P127" s="139" t="n">
        <v>22144572.5545824</v>
      </c>
      <c r="Q127" s="140" t="n">
        <v>22492458.6394335</v>
      </c>
      <c r="R127" s="141" t="str">
        <f>Q127-P127</f>
      </c>
      <c r="S127" s="142" t="str">
        <f>L127</f>
      </c>
    </row>
    <row r="128">
      <c r="A128" t="s">
        <v>250</v>
      </c>
      <c r="B128" s="32" t="s">
        <v>252</v>
      </c>
      <c r="C128" t="n">
        <v>2047</v>
      </c>
      <c r="D128" s="127" t="n">
        <v>1514131.64822391</v>
      </c>
      <c r="E128" s="128" t="n">
        <v>1534237.5744132</v>
      </c>
      <c r="F128" s="129" t="str">
        <f>E128-D128</f>
      </c>
      <c r="G128" s="130" t="n">
        <v>3162974.59121665</v>
      </c>
      <c r="H128" s="131" t="n">
        <v>3158904.2402998</v>
      </c>
      <c r="I128" s="132" t="str">
        <f>H128-G128</f>
      </c>
      <c r="J128" s="133" t="n">
        <v>18666699.907302</v>
      </c>
      <c r="K128" s="134" t="n">
        <v>19041387.4378568</v>
      </c>
      <c r="L128" s="135" t="str">
        <f>K128-J128</f>
      </c>
      <c r="M128" s="136" t="n">
        <v>3711760.6738173</v>
      </c>
      <c r="N128" s="137" t="n">
        <v>3700713.68790926</v>
      </c>
      <c r="O128" s="138" t="str">
        <f>N128-M128</f>
      </c>
      <c r="P128" s="139" t="n">
        <v>22378460.5811193</v>
      </c>
      <c r="Q128" s="140" t="n">
        <v>22742101.1257661</v>
      </c>
      <c r="R128" s="141" t="str">
        <f>Q128-P128</f>
      </c>
      <c r="S128" s="142" t="str">
        <f>L128</f>
      </c>
    </row>
    <row r="129">
      <c r="A129" t="s">
        <v>250</v>
      </c>
      <c r="B129" s="32" t="s">
        <v>252</v>
      </c>
      <c r="C129" t="n">
        <v>2048</v>
      </c>
      <c r="D129" s="127" t="n">
        <v>1536778.24240129</v>
      </c>
      <c r="E129" s="128" t="n">
        <v>1557584.97398339</v>
      </c>
      <c r="F129" s="129" t="str">
        <f>E129-D129</f>
      </c>
      <c r="G129" s="130" t="n">
        <v>3198604.72524097</v>
      </c>
      <c r="H129" s="131" t="n">
        <v>3194212.2507101</v>
      </c>
      <c r="I129" s="132" t="str">
        <f>H129-G129</f>
      </c>
      <c r="J129" s="133" t="n">
        <v>18829489.918541</v>
      </c>
      <c r="K129" s="134" t="n">
        <v>19220391.6480863</v>
      </c>
      <c r="L129" s="135" t="str">
        <f>K129-J129</f>
      </c>
      <c r="M129" s="136" t="n">
        <v>3762751.70997806</v>
      </c>
      <c r="N129" s="137" t="n">
        <v>3750826.45017893</v>
      </c>
      <c r="O129" s="138" t="str">
        <f>N129-M129</f>
      </c>
      <c r="P129" s="139" t="n">
        <v>22592241.6285191</v>
      </c>
      <c r="Q129" s="140" t="n">
        <v>22971218.0982652</v>
      </c>
      <c r="R129" s="141" t="str">
        <f>Q129-P129</f>
      </c>
      <c r="S129" s="142" t="str">
        <f>L129</f>
      </c>
    </row>
    <row r="130">
      <c r="A130" t="s">
        <v>250</v>
      </c>
      <c r="B130" s="32" t="s">
        <v>252</v>
      </c>
      <c r="C130" t="n">
        <v>2049</v>
      </c>
      <c r="D130" s="127" t="n">
        <v>1559635.03871994</v>
      </c>
      <c r="E130" s="128" t="n">
        <v>1581148.70872561</v>
      </c>
      <c r="F130" s="129" t="str">
        <f>E130-D130</f>
      </c>
      <c r="G130" s="130" t="n">
        <v>3231771.90829166</v>
      </c>
      <c r="H130" s="131" t="n">
        <v>3227056.88545618</v>
      </c>
      <c r="I130" s="132" t="str">
        <f>H130-G130</f>
      </c>
      <c r="J130" s="133" t="n">
        <v>18992334.4472342</v>
      </c>
      <c r="K130" s="134" t="n">
        <v>19399647.7304913</v>
      </c>
      <c r="L130" s="135" t="str">
        <f>K130-J130</f>
      </c>
      <c r="M130" s="136" t="n">
        <v>3812329.04867552</v>
      </c>
      <c r="N130" s="137" t="n">
        <v>3799503.95708712</v>
      </c>
      <c r="O130" s="138" t="str">
        <f>N130-M130</f>
      </c>
      <c r="P130" s="139" t="n">
        <v>22804663.4959097</v>
      </c>
      <c r="Q130" s="140" t="n">
        <v>23199151.6875784</v>
      </c>
      <c r="R130" s="141" t="str">
        <f>Q130-P130</f>
      </c>
      <c r="S130" s="142" t="str">
        <f>L130</f>
      </c>
    </row>
    <row r="131">
      <c r="A131" t="s">
        <v>250</v>
      </c>
      <c r="B131" s="32" t="s">
        <v>252</v>
      </c>
      <c r="C131" t="n">
        <v>2050</v>
      </c>
      <c r="D131" s="127" t="n">
        <v>1581821.88340339</v>
      </c>
      <c r="E131" s="128" t="n">
        <v>1604008.46344375</v>
      </c>
      <c r="F131" s="129" t="str">
        <f>E131-D131</f>
      </c>
      <c r="G131" s="130" t="n">
        <v>3262234.92165341</v>
      </c>
      <c r="H131" s="131" t="n">
        <v>3257199.2980493</v>
      </c>
      <c r="I131" s="132" t="str">
        <f>H131-G131</f>
      </c>
      <c r="J131" s="133" t="n">
        <v>19146420.7460884</v>
      </c>
      <c r="K131" s="134" t="n">
        <v>19570013.4156094</v>
      </c>
      <c r="L131" s="135" t="str">
        <f>K131-J131</f>
      </c>
      <c r="M131" s="136" t="n">
        <v>3860337.87257004</v>
      </c>
      <c r="N131" s="137" t="n">
        <v>3846594.37842674</v>
      </c>
      <c r="O131" s="138" t="str">
        <f>N131-M131</f>
      </c>
      <c r="P131" s="139" t="n">
        <v>23006758.6186585</v>
      </c>
      <c r="Q131" s="140" t="n">
        <v>23416607.7940361</v>
      </c>
      <c r="R131" s="141" t="str">
        <f>Q131-P131</f>
      </c>
      <c r="S131" s="142" t="str">
        <f>L131</f>
      </c>
    </row>
    <row r="132">
      <c r="A132" t="s">
        <v>253</v>
      </c>
      <c r="B132" s="32" t="s">
        <v>255</v>
      </c>
      <c r="C132" t="n">
        <v>2025</v>
      </c>
      <c r="D132" s="127" t="n">
        <v>959055.953658662</v>
      </c>
      <c r="E132" s="128" t="n">
        <v>959793.497483952</v>
      </c>
      <c r="F132" s="129" t="str">
        <f>E132-D132</f>
      </c>
      <c r="G132" s="130" t="n">
        <v>2135199.67580268</v>
      </c>
      <c r="H132" s="131" t="n">
        <v>2135199.67580268</v>
      </c>
      <c r="I132" s="132" t="str">
        <f>H132-G132</f>
      </c>
      <c r="J132" s="133" t="n">
        <v>13066581.6424836</v>
      </c>
      <c r="K132" s="134" t="n">
        <v>13078630.7318055</v>
      </c>
      <c r="L132" s="135" t="str">
        <f>K132-J132</f>
      </c>
      <c r="M132" s="136" t="n">
        <v>2439899.33071867</v>
      </c>
      <c r="N132" s="137" t="n">
        <v>2439867.79488052</v>
      </c>
      <c r="O132" s="138" t="str">
        <f>N132-M132</f>
      </c>
      <c r="P132" s="139" t="n">
        <v>15506480.9732023</v>
      </c>
      <c r="Q132" s="140" t="n">
        <v>15518498.526686</v>
      </c>
      <c r="R132" s="141" t="str">
        <f>Q132-P132</f>
      </c>
      <c r="S132" s="142" t="str">
        <f>L132</f>
      </c>
    </row>
    <row r="133">
      <c r="A133" t="s">
        <v>253</v>
      </c>
      <c r="B133" s="32" t="s">
        <v>255</v>
      </c>
      <c r="C133" t="n">
        <v>2026</v>
      </c>
      <c r="D133" s="127" t="n">
        <v>979308.685267487</v>
      </c>
      <c r="E133" s="128" t="n">
        <v>980780.305058052</v>
      </c>
      <c r="F133" s="129" t="str">
        <f>E133-D133</f>
      </c>
      <c r="G133" s="130" t="n">
        <v>2181033.83084056</v>
      </c>
      <c r="H133" s="131" t="n">
        <v>2181019.4587223</v>
      </c>
      <c r="I133" s="132" t="str">
        <f>H133-G133</f>
      </c>
      <c r="J133" s="133" t="n">
        <v>13352318.3068079</v>
      </c>
      <c r="K133" s="134" t="n">
        <v>13376482.4651958</v>
      </c>
      <c r="L133" s="135" t="str">
        <f>K133-J133</f>
      </c>
      <c r="M133" s="136" t="n">
        <v>2495188.61031673</v>
      </c>
      <c r="N133" s="137" t="n">
        <v>2495093.0586842</v>
      </c>
      <c r="O133" s="138" t="str">
        <f>N133-M133</f>
      </c>
      <c r="P133" s="139" t="n">
        <v>15847506.9171246</v>
      </c>
      <c r="Q133" s="140" t="n">
        <v>15871575.5238799</v>
      </c>
      <c r="R133" s="141" t="str">
        <f>Q133-P133</f>
      </c>
      <c r="S133" s="142" t="str">
        <f>L133</f>
      </c>
    </row>
    <row r="134">
      <c r="A134" t="s">
        <v>253</v>
      </c>
      <c r="B134" s="32" t="s">
        <v>255</v>
      </c>
      <c r="C134" t="n">
        <v>2027</v>
      </c>
      <c r="D134" s="127" t="n">
        <v>1001117.59169598</v>
      </c>
      <c r="E134" s="128" t="n">
        <v>1003320.79077982</v>
      </c>
      <c r="F134" s="129" t="str">
        <f>E134-D134</f>
      </c>
      <c r="G134" s="130" t="n">
        <v>2228384.88355808</v>
      </c>
      <c r="H134" s="131" t="n">
        <v>2228341.81181597</v>
      </c>
      <c r="I134" s="132" t="str">
        <f>H134-G134</f>
      </c>
      <c r="J134" s="133" t="n">
        <v>13641039.782267</v>
      </c>
      <c r="K134" s="134" t="n">
        <v>13677394.9809697</v>
      </c>
      <c r="L134" s="135" t="str">
        <f>K134-J134</f>
      </c>
      <c r="M134" s="136" t="n">
        <v>2551433.57106715</v>
      </c>
      <c r="N134" s="137" t="n">
        <v>2551241.04250702</v>
      </c>
      <c r="O134" s="138" t="str">
        <f>N134-M134</f>
      </c>
      <c r="P134" s="139" t="n">
        <v>16192473.3533342</v>
      </c>
      <c r="Q134" s="140" t="n">
        <v>16228636.0234767</v>
      </c>
      <c r="R134" s="141" t="str">
        <f>Q134-P134</f>
      </c>
      <c r="S134" s="142" t="str">
        <f>L134</f>
      </c>
    </row>
    <row r="135">
      <c r="A135" t="s">
        <v>253</v>
      </c>
      <c r="B135" s="32" t="s">
        <v>255</v>
      </c>
      <c r="C135" t="n">
        <v>2028</v>
      </c>
      <c r="D135" s="127" t="n">
        <v>1024564.63828708</v>
      </c>
      <c r="E135" s="128" t="n">
        <v>1027500.46902078</v>
      </c>
      <c r="F135" s="129" t="str">
        <f>E135-D135</f>
      </c>
      <c r="G135" s="130" t="n">
        <v>2288207.08163046</v>
      </c>
      <c r="H135" s="131" t="n">
        <v>2288120.69935235</v>
      </c>
      <c r="I135" s="132" t="str">
        <f>H135-G135</f>
      </c>
      <c r="J135" s="133" t="n">
        <v>13925205.1087273</v>
      </c>
      <c r="K135" s="134" t="n">
        <v>13973849.5476407</v>
      </c>
      <c r="L135" s="135" t="str">
        <f>K135-J135</f>
      </c>
      <c r="M135" s="136" t="n">
        <v>2609442.4479222</v>
      </c>
      <c r="N135" s="137" t="n">
        <v>2609119.51816056</v>
      </c>
      <c r="O135" s="138" t="str">
        <f>N135-M135</f>
      </c>
      <c r="P135" s="139" t="n">
        <v>16534647.5566495</v>
      </c>
      <c r="Q135" s="140" t="n">
        <v>16582969.0658013</v>
      </c>
      <c r="R135" s="141" t="str">
        <f>Q135-P135</f>
      </c>
      <c r="S135" s="142" t="str">
        <f>L135</f>
      </c>
    </row>
    <row r="136">
      <c r="A136" t="s">
        <v>253</v>
      </c>
      <c r="B136" s="32" t="s">
        <v>255</v>
      </c>
      <c r="C136" t="n">
        <v>2029</v>
      </c>
      <c r="D136" s="127" t="n">
        <v>1049936.05926314</v>
      </c>
      <c r="E136" s="128" t="n">
        <v>1053610.41066253</v>
      </c>
      <c r="F136" s="129" t="str">
        <f>E136-D136</f>
      </c>
      <c r="G136" s="130" t="n">
        <v>2336831.8007681</v>
      </c>
      <c r="H136" s="131" t="n">
        <v>2336688.0735738</v>
      </c>
      <c r="I136" s="132" t="str">
        <f>H136-G136</f>
      </c>
      <c r="J136" s="133" t="n">
        <v>14229652.1714326</v>
      </c>
      <c r="K136" s="134" t="n">
        <v>14290695.0468445</v>
      </c>
      <c r="L136" s="135" t="str">
        <f>K136-J136</f>
      </c>
      <c r="M136" s="136" t="n">
        <v>2667874.31062504</v>
      </c>
      <c r="N136" s="137" t="n">
        <v>2667387.14052593</v>
      </c>
      <c r="O136" s="138" t="str">
        <f>N136-M136</f>
      </c>
      <c r="P136" s="139" t="n">
        <v>16897526.4820577</v>
      </c>
      <c r="Q136" s="140" t="n">
        <v>16958082.1873704</v>
      </c>
      <c r="R136" s="141" t="str">
        <f>Q136-P136</f>
      </c>
      <c r="S136" s="142" t="str">
        <f>L136</f>
      </c>
    </row>
    <row r="137">
      <c r="A137" t="s">
        <v>253</v>
      </c>
      <c r="B137" s="32" t="s">
        <v>255</v>
      </c>
      <c r="C137" t="n">
        <v>2030</v>
      </c>
      <c r="D137" s="127" t="n">
        <v>1076414.90749141</v>
      </c>
      <c r="E137" s="128" t="n">
        <v>1080810.21872946</v>
      </c>
      <c r="F137" s="129" t="str">
        <f>E137-D137</f>
      </c>
      <c r="G137" s="130" t="n">
        <v>2386664.68145933</v>
      </c>
      <c r="H137" s="131" t="n">
        <v>2386448.80046728</v>
      </c>
      <c r="I137" s="132" t="str">
        <f>H137-G137</f>
      </c>
      <c r="J137" s="133" t="n">
        <v>14528045.0851514</v>
      </c>
      <c r="K137" s="134" t="n">
        <v>14601429.0838702</v>
      </c>
      <c r="L137" s="135" t="str">
        <f>K137-J137</f>
      </c>
      <c r="M137" s="136" t="n">
        <v>2726619.40163027</v>
      </c>
      <c r="N137" s="137" t="n">
        <v>2725934.7625287</v>
      </c>
      <c r="O137" s="138" t="str">
        <f>N137-M137</f>
      </c>
      <c r="P137" s="139" t="n">
        <v>17254664.4867816</v>
      </c>
      <c r="Q137" s="140" t="n">
        <v>17327363.846399</v>
      </c>
      <c r="R137" s="141" t="str">
        <f>Q137-P137</f>
      </c>
      <c r="S137" s="142" t="str">
        <f>L137</f>
      </c>
    </row>
    <row r="138">
      <c r="A138" t="s">
        <v>253</v>
      </c>
      <c r="B138" s="32" t="s">
        <v>255</v>
      </c>
      <c r="C138" t="n">
        <v>2031</v>
      </c>
      <c r="D138" s="127" t="n">
        <v>1102042.00169549</v>
      </c>
      <c r="E138" s="128" t="n">
        <v>1107157.64124119</v>
      </c>
      <c r="F138" s="129" t="str">
        <f>E138-D138</f>
      </c>
      <c r="G138" s="130" t="n">
        <v>2435596.41546827</v>
      </c>
      <c r="H138" s="131" t="n">
        <v>2435295.40356542</v>
      </c>
      <c r="I138" s="132" t="str">
        <f>H138-G138</f>
      </c>
      <c r="J138" s="133" t="n">
        <v>14824412.0636656</v>
      </c>
      <c r="K138" s="134" t="n">
        <v>14910262.6671564</v>
      </c>
      <c r="L138" s="135" t="str">
        <f>K138-J138</f>
      </c>
      <c r="M138" s="136" t="n">
        <v>2785658.00618523</v>
      </c>
      <c r="N138" s="137" t="n">
        <v>2784742.81884404</v>
      </c>
      <c r="O138" s="138" t="str">
        <f>N138-M138</f>
      </c>
      <c r="P138" s="139" t="n">
        <v>17610070.0698509</v>
      </c>
      <c r="Q138" s="140" t="n">
        <v>17695005.4860005</v>
      </c>
      <c r="R138" s="141" t="str">
        <f>Q138-P138</f>
      </c>
      <c r="S138" s="142" t="str">
        <f>L138</f>
      </c>
    </row>
    <row r="139">
      <c r="A139" t="s">
        <v>253</v>
      </c>
      <c r="B139" s="32" t="s">
        <v>255</v>
      </c>
      <c r="C139" t="n">
        <v>2032</v>
      </c>
      <c r="D139" s="127" t="n">
        <v>1128153.19245717</v>
      </c>
      <c r="E139" s="128" t="n">
        <v>1133979.82552584</v>
      </c>
      <c r="F139" s="129" t="str">
        <f>E139-D139</f>
      </c>
      <c r="G139" s="130" t="n">
        <v>2486626.60842415</v>
      </c>
      <c r="H139" s="131" t="n">
        <v>2486226.86894442</v>
      </c>
      <c r="I139" s="132" t="str">
        <f>H139-G139</f>
      </c>
      <c r="J139" s="133" t="n">
        <v>15114392.5836762</v>
      </c>
      <c r="K139" s="134" t="n">
        <v>15212724.6096518</v>
      </c>
      <c r="L139" s="135" t="str">
        <f>K139-J139</f>
      </c>
      <c r="M139" s="136" t="n">
        <v>2845064.84833563</v>
      </c>
      <c r="N139" s="137" t="n">
        <v>2843886.54382644</v>
      </c>
      <c r="O139" s="138" t="str">
        <f>N139-M139</f>
      </c>
      <c r="P139" s="139" t="n">
        <v>17959457.4320118</v>
      </c>
      <c r="Q139" s="140" t="n">
        <v>18056611.1534782</v>
      </c>
      <c r="R139" s="141" t="str">
        <f>Q139-P139</f>
      </c>
      <c r="S139" s="142" t="str">
        <f>L139</f>
      </c>
    </row>
    <row r="140">
      <c r="A140" t="s">
        <v>253</v>
      </c>
      <c r="B140" s="32" t="s">
        <v>255</v>
      </c>
      <c r="C140" t="n">
        <v>2033</v>
      </c>
      <c r="D140" s="127" t="n">
        <v>1153992.10061839</v>
      </c>
      <c r="E140" s="128" t="n">
        <v>1160519.0384788</v>
      </c>
      <c r="F140" s="129" t="str">
        <f>E140-D140</f>
      </c>
      <c r="G140" s="130" t="n">
        <v>2544691.72103152</v>
      </c>
      <c r="H140" s="131" t="n">
        <v>2544179.91308165</v>
      </c>
      <c r="I140" s="132" t="str">
        <f>H140-G140</f>
      </c>
      <c r="J140" s="133" t="n">
        <v>15387373.7842927</v>
      </c>
      <c r="K140" s="134" t="n">
        <v>15498146.8141225</v>
      </c>
      <c r="L140" s="135" t="str">
        <f>K140-J140</f>
      </c>
      <c r="M140" s="136" t="n">
        <v>2905412.33167713</v>
      </c>
      <c r="N140" s="137" t="n">
        <v>2903939.00675972</v>
      </c>
      <c r="O140" s="138" t="str">
        <f>N140-M140</f>
      </c>
      <c r="P140" s="139" t="n">
        <v>18292786.1159698</v>
      </c>
      <c r="Q140" s="140" t="n">
        <v>18402085.8208823</v>
      </c>
      <c r="R140" s="141" t="str">
        <f>Q140-P140</f>
      </c>
      <c r="S140" s="142" t="str">
        <f>L140</f>
      </c>
    </row>
    <row r="141">
      <c r="A141" t="s">
        <v>253</v>
      </c>
      <c r="B141" s="32" t="s">
        <v>255</v>
      </c>
      <c r="C141" t="n">
        <v>2034</v>
      </c>
      <c r="D141" s="127" t="n">
        <v>1180173.33141772</v>
      </c>
      <c r="E141" s="128" t="n">
        <v>1187394.62078838</v>
      </c>
      <c r="F141" s="129" t="str">
        <f>E141-D141</f>
      </c>
      <c r="G141" s="130" t="n">
        <v>2591877.16223483</v>
      </c>
      <c r="H141" s="131" t="n">
        <v>2591241.82717547</v>
      </c>
      <c r="I141" s="132" t="str">
        <f>H141-G141</f>
      </c>
      <c r="J141" s="133" t="n">
        <v>15676064.5302666</v>
      </c>
      <c r="K141" s="134" t="n">
        <v>15799428.4193656</v>
      </c>
      <c r="L141" s="135" t="str">
        <f>K141-J141</f>
      </c>
      <c r="M141" s="136" t="n">
        <v>2965690.79475311</v>
      </c>
      <c r="N141" s="137" t="n">
        <v>2963891.11565708</v>
      </c>
      <c r="O141" s="138" t="str">
        <f>N141-M141</f>
      </c>
      <c r="P141" s="139" t="n">
        <v>18641755.3250198</v>
      </c>
      <c r="Q141" s="140" t="n">
        <v>18763319.5350226</v>
      </c>
      <c r="R141" s="141" t="str">
        <f>Q141-P141</f>
      </c>
      <c r="S141" s="142" t="str">
        <f>L141</f>
      </c>
    </row>
    <row r="142">
      <c r="A142" t="s">
        <v>253</v>
      </c>
      <c r="B142" s="32" t="s">
        <v>255</v>
      </c>
      <c r="C142" t="n">
        <v>2035</v>
      </c>
      <c r="D142" s="127" t="n">
        <v>1206410.45904169</v>
      </c>
      <c r="E142" s="128" t="n">
        <v>1214325.97179281</v>
      </c>
      <c r="F142" s="129" t="str">
        <f>E142-D142</f>
      </c>
      <c r="G142" s="130" t="n">
        <v>2638109.03752659</v>
      </c>
      <c r="H142" s="131" t="n">
        <v>2637338.55759301</v>
      </c>
      <c r="I142" s="132" t="str">
        <f>H142-G142</f>
      </c>
      <c r="J142" s="133" t="n">
        <v>15957407.6538216</v>
      </c>
      <c r="K142" s="134" t="n">
        <v>16093445.8910369</v>
      </c>
      <c r="L142" s="135" t="str">
        <f>K142-J142</f>
      </c>
      <c r="M142" s="136" t="n">
        <v>3025722.76507797</v>
      </c>
      <c r="N142" s="137" t="n">
        <v>3023565.75015719</v>
      </c>
      <c r="O142" s="138" t="str">
        <f>N142-M142</f>
      </c>
      <c r="P142" s="139" t="n">
        <v>18983130.4188995</v>
      </c>
      <c r="Q142" s="140" t="n">
        <v>19117011.6411941</v>
      </c>
      <c r="R142" s="141" t="str">
        <f>Q142-P142</f>
      </c>
      <c r="S142" s="142" t="str">
        <f>L142</f>
      </c>
    </row>
    <row r="143">
      <c r="A143" t="s">
        <v>253</v>
      </c>
      <c r="B143" s="32" t="s">
        <v>255</v>
      </c>
      <c r="C143" t="n">
        <v>2036</v>
      </c>
      <c r="D143" s="127" t="n">
        <v>1233399.12639402</v>
      </c>
      <c r="E143" s="128" t="n">
        <v>1242005.19631071</v>
      </c>
      <c r="F143" s="129" t="str">
        <f>E143-D143</f>
      </c>
      <c r="G143" s="130" t="n">
        <v>2688732.75068993</v>
      </c>
      <c r="H143" s="131" t="n">
        <v>2687815.41856241</v>
      </c>
      <c r="I143" s="132" t="str">
        <f>H143-G143</f>
      </c>
      <c r="J143" s="133" t="n">
        <v>16238473.1766942</v>
      </c>
      <c r="K143" s="134" t="n">
        <v>16387284.1170475</v>
      </c>
      <c r="L143" s="135" t="str">
        <f>K143-J143</f>
      </c>
      <c r="M143" s="136" t="n">
        <v>3085752.04130857</v>
      </c>
      <c r="N143" s="137" t="n">
        <v>3083207.24745521</v>
      </c>
      <c r="O143" s="138" t="str">
        <f>N143-M143</f>
      </c>
      <c r="P143" s="139" t="n">
        <v>19324225.2180028</v>
      </c>
      <c r="Q143" s="140" t="n">
        <v>19470491.3645027</v>
      </c>
      <c r="R143" s="141" t="str">
        <f>Q143-P143</f>
      </c>
      <c r="S143" s="142" t="str">
        <f>L143</f>
      </c>
    </row>
    <row r="144">
      <c r="A144" t="s">
        <v>253</v>
      </c>
      <c r="B144" s="32" t="s">
        <v>255</v>
      </c>
      <c r="C144" t="n">
        <v>2037</v>
      </c>
      <c r="D144" s="127" t="n">
        <v>1260519.65051902</v>
      </c>
      <c r="E144" s="128" t="n">
        <v>1269807.80909442</v>
      </c>
      <c r="F144" s="129" t="str">
        <f>E144-D144</f>
      </c>
      <c r="G144" s="130" t="n">
        <v>2738350.23425986</v>
      </c>
      <c r="H144" s="131" t="n">
        <v>2737274.790777</v>
      </c>
      <c r="I144" s="132" t="str">
        <f>H144-G144</f>
      </c>
      <c r="J144" s="133" t="n">
        <v>16510889.2794871</v>
      </c>
      <c r="K144" s="134" t="n">
        <v>16672497.8198669</v>
      </c>
      <c r="L144" s="135" t="str">
        <f>K144-J144</f>
      </c>
      <c r="M144" s="136" t="n">
        <v>3145628.81387081</v>
      </c>
      <c r="N144" s="137" t="n">
        <v>3142666.59064758</v>
      </c>
      <c r="O144" s="138" t="str">
        <f>N144-M144</f>
      </c>
      <c r="P144" s="139" t="n">
        <v>19656518.0933579</v>
      </c>
      <c r="Q144" s="140" t="n">
        <v>19815164.4105145</v>
      </c>
      <c r="R144" s="141" t="str">
        <f>Q144-P144</f>
      </c>
      <c r="S144" s="142" t="str">
        <f>L144</f>
      </c>
    </row>
    <row r="145">
      <c r="A145" t="s">
        <v>253</v>
      </c>
      <c r="B145" s="32" t="s">
        <v>255</v>
      </c>
      <c r="C145" t="n">
        <v>2038</v>
      </c>
      <c r="D145" s="127" t="n">
        <v>1287217.58960786</v>
      </c>
      <c r="E145" s="128" t="n">
        <v>1297176.25542108</v>
      </c>
      <c r="F145" s="129" t="str">
        <f>E145-D145</f>
      </c>
      <c r="G145" s="130" t="n">
        <v>2791933.91307849</v>
      </c>
      <c r="H145" s="131" t="n">
        <v>2790687.02121721</v>
      </c>
      <c r="I145" s="132" t="str">
        <f>H145-G145</f>
      </c>
      <c r="J145" s="133" t="n">
        <v>16768716.9360211</v>
      </c>
      <c r="K145" s="134" t="n">
        <v>16943079.5437892</v>
      </c>
      <c r="L145" s="135" t="str">
        <f>K145-J145</f>
      </c>
      <c r="M145" s="136" t="n">
        <v>3205777.64394972</v>
      </c>
      <c r="N145" s="137" t="n">
        <v>3202368.92676633</v>
      </c>
      <c r="O145" s="138" t="str">
        <f>N145-M145</f>
      </c>
      <c r="P145" s="139" t="n">
        <v>19974494.5799708</v>
      </c>
      <c r="Q145" s="140" t="n">
        <v>20145448.4705555</v>
      </c>
      <c r="R145" s="141" t="str">
        <f>Q145-P145</f>
      </c>
      <c r="S145" s="142" t="str">
        <f>L145</f>
      </c>
    </row>
    <row r="146">
      <c r="A146" t="s">
        <v>253</v>
      </c>
      <c r="B146" s="32" t="s">
        <v>255</v>
      </c>
      <c r="C146" t="n">
        <v>2039</v>
      </c>
      <c r="D146" s="127" t="n">
        <v>1314718.10490002</v>
      </c>
      <c r="E146" s="128" t="n">
        <v>1325347.79629959</v>
      </c>
      <c r="F146" s="129" t="str">
        <f>E146-D146</f>
      </c>
      <c r="G146" s="130" t="n">
        <v>2836659.05716697</v>
      </c>
      <c r="H146" s="131" t="n">
        <v>2835232.8138728</v>
      </c>
      <c r="I146" s="132" t="str">
        <f>H146-G146</f>
      </c>
      <c r="J146" s="133" t="n">
        <v>17029690.8410689</v>
      </c>
      <c r="K146" s="134" t="n">
        <v>17216985.482207</v>
      </c>
      <c r="L146" s="135" t="str">
        <f>K146-J146</f>
      </c>
      <c r="M146" s="136" t="n">
        <v>3265191.50234612</v>
      </c>
      <c r="N146" s="137" t="n">
        <v>3261308.04483665</v>
      </c>
      <c r="O146" s="138" t="str">
        <f>N146-M146</f>
      </c>
      <c r="P146" s="139" t="n">
        <v>20294882.343415</v>
      </c>
      <c r="Q146" s="140" t="n">
        <v>20478293.5270436</v>
      </c>
      <c r="R146" s="141" t="str">
        <f>Q146-P146</f>
      </c>
      <c r="S146" s="142" t="str">
        <f>L146</f>
      </c>
    </row>
    <row r="147">
      <c r="A147" t="s">
        <v>253</v>
      </c>
      <c r="B147" s="32" t="s">
        <v>255</v>
      </c>
      <c r="C147" t="n">
        <v>2040</v>
      </c>
      <c r="D147" s="127" t="n">
        <v>1341496.17147263</v>
      </c>
      <c r="E147" s="128" t="n">
        <v>1352787.67550619</v>
      </c>
      <c r="F147" s="129" t="str">
        <f>E147-D147</f>
      </c>
      <c r="G147" s="130" t="n">
        <v>2878003.58238678</v>
      </c>
      <c r="H147" s="131" t="n">
        <v>2876390.02123241</v>
      </c>
      <c r="I147" s="132" t="str">
        <f>H147-G147</f>
      </c>
      <c r="J147" s="133" t="n">
        <v>17276917.2409057</v>
      </c>
      <c r="K147" s="134" t="n">
        <v>17477129.0980303</v>
      </c>
      <c r="L147" s="135" t="str">
        <f>K147-J147</f>
      </c>
      <c r="M147" s="136" t="n">
        <v>3323611.94840844</v>
      </c>
      <c r="N147" s="137" t="n">
        <v>3319226.53845978</v>
      </c>
      <c r="O147" s="138" t="str">
        <f>N147-M147</f>
      </c>
      <c r="P147" s="139" t="n">
        <v>20600529.1893142</v>
      </c>
      <c r="Q147" s="140" t="n">
        <v>20796355.63649</v>
      </c>
      <c r="R147" s="141" t="str">
        <f>Q147-P147</f>
      </c>
      <c r="S147" s="142" t="str">
        <f>L147</f>
      </c>
    </row>
    <row r="148">
      <c r="A148" t="s">
        <v>253</v>
      </c>
      <c r="B148" s="32" t="s">
        <v>255</v>
      </c>
      <c r="C148" t="n">
        <v>2041</v>
      </c>
      <c r="D148" s="127" t="n">
        <v>1368128.06127523</v>
      </c>
      <c r="E148" s="128" t="n">
        <v>1380070.96412439</v>
      </c>
      <c r="F148" s="129" t="str">
        <f>E148-D148</f>
      </c>
      <c r="G148" s="130" t="n">
        <v>2924262.30044419</v>
      </c>
      <c r="H148" s="131" t="n">
        <v>2922451.7840816</v>
      </c>
      <c r="I148" s="132" t="str">
        <f>H148-G148</f>
      </c>
      <c r="J148" s="133" t="n">
        <v>17518109.8486119</v>
      </c>
      <c r="K148" s="134" t="n">
        <v>17731269.8507494</v>
      </c>
      <c r="L148" s="135" t="str">
        <f>K148-J148</f>
      </c>
      <c r="M148" s="136" t="n">
        <v>3381484.41091235</v>
      </c>
      <c r="N148" s="137" t="n">
        <v>3376570.77956911</v>
      </c>
      <c r="O148" s="138" t="str">
        <f>N148-M148</f>
      </c>
      <c r="P148" s="139" t="n">
        <v>20899594.2595242</v>
      </c>
      <c r="Q148" s="140" t="n">
        <v>21107840.6303185</v>
      </c>
      <c r="R148" s="141" t="str">
        <f>Q148-P148</f>
      </c>
      <c r="S148" s="142" t="str">
        <f>L148</f>
      </c>
    </row>
    <row r="149">
      <c r="A149" t="s">
        <v>253</v>
      </c>
      <c r="B149" s="32" t="s">
        <v>255</v>
      </c>
      <c r="C149" t="n">
        <v>2042</v>
      </c>
      <c r="D149" s="127" t="n">
        <v>1394297.08840713</v>
      </c>
      <c r="E149" s="128" t="n">
        <v>1406876.34005525</v>
      </c>
      <c r="F149" s="129" t="str">
        <f>E149-D149</f>
      </c>
      <c r="G149" s="130" t="n">
        <v>2965000.12753671</v>
      </c>
      <c r="H149" s="131" t="n">
        <v>2962983.46667384</v>
      </c>
      <c r="I149" s="132" t="str">
        <f>H149-G149</f>
      </c>
      <c r="J149" s="133" t="n">
        <v>17748025.9907204</v>
      </c>
      <c r="K149" s="134" t="n">
        <v>17974111.2649187</v>
      </c>
      <c r="L149" s="135" t="str">
        <f>K149-J149</f>
      </c>
      <c r="M149" s="136" t="n">
        <v>3438379.56698394</v>
      </c>
      <c r="N149" s="137" t="n">
        <v>3432912.59953705</v>
      </c>
      <c r="O149" s="138" t="str">
        <f>N149-M149</f>
      </c>
      <c r="P149" s="139" t="n">
        <v>21186405.5577043</v>
      </c>
      <c r="Q149" s="140" t="n">
        <v>21407023.8644558</v>
      </c>
      <c r="R149" s="141" t="str">
        <f>Q149-P149</f>
      </c>
      <c r="S149" s="142" t="str">
        <f>L149</f>
      </c>
    </row>
    <row r="150">
      <c r="A150" t="s">
        <v>253</v>
      </c>
      <c r="B150" s="32" t="s">
        <v>255</v>
      </c>
      <c r="C150" t="n">
        <v>2043</v>
      </c>
      <c r="D150" s="127" t="n">
        <v>1419609.21713405</v>
      </c>
      <c r="E150" s="128" t="n">
        <v>1432805.18241214</v>
      </c>
      <c r="F150" s="129" t="str">
        <f>E150-D150</f>
      </c>
      <c r="G150" s="130" t="n">
        <v>3010706.15007937</v>
      </c>
      <c r="H150" s="131" t="n">
        <v>3008470.65003363</v>
      </c>
      <c r="I150" s="132" t="str">
        <f>H150-G150</f>
      </c>
      <c r="J150" s="133" t="n">
        <v>17959484.7092155</v>
      </c>
      <c r="K150" s="134" t="n">
        <v>18198360.1018222</v>
      </c>
      <c r="L150" s="135" t="str">
        <f>K150-J150</f>
      </c>
      <c r="M150" s="136" t="n">
        <v>3494889.90224343</v>
      </c>
      <c r="N150" s="137" t="n">
        <v>3488845.13943546</v>
      </c>
      <c r="O150" s="138" t="str">
        <f>N150-M150</f>
      </c>
      <c r="P150" s="139" t="n">
        <v>21454374.611459</v>
      </c>
      <c r="Q150" s="140" t="n">
        <v>21687205.2412577</v>
      </c>
      <c r="R150" s="141" t="str">
        <f>Q150-P150</f>
      </c>
      <c r="S150" s="142" t="str">
        <f>L150</f>
      </c>
    </row>
    <row r="151">
      <c r="A151" t="s">
        <v>253</v>
      </c>
      <c r="B151" s="32" t="s">
        <v>255</v>
      </c>
      <c r="C151" t="n">
        <v>2044</v>
      </c>
      <c r="D151" s="127" t="n">
        <v>1444532.62041163</v>
      </c>
      <c r="E151" s="128" t="n">
        <v>1458339.17974938</v>
      </c>
      <c r="F151" s="129" t="str">
        <f>E151-D151</f>
      </c>
      <c r="G151" s="130" t="n">
        <v>3048511.81013881</v>
      </c>
      <c r="H151" s="131" t="n">
        <v>3046056.68354666</v>
      </c>
      <c r="I151" s="132" t="str">
        <f>H151-G151</f>
      </c>
      <c r="J151" s="133" t="n">
        <v>18168140.9788078</v>
      </c>
      <c r="K151" s="134" t="n">
        <v>18419903.9093603</v>
      </c>
      <c r="L151" s="135" t="str">
        <f>K151-J151</f>
      </c>
      <c r="M151" s="136" t="n">
        <v>3550228.16632364</v>
      </c>
      <c r="N151" s="137" t="n">
        <v>3543582.92973372</v>
      </c>
      <c r="O151" s="138" t="str">
        <f>N151-M151</f>
      </c>
      <c r="P151" s="139" t="n">
        <v>21718369.1451314</v>
      </c>
      <c r="Q151" s="140" t="n">
        <v>21963486.839094</v>
      </c>
      <c r="R151" s="141" t="str">
        <f>Q151-P151</f>
      </c>
      <c r="S151" s="142" t="str">
        <f>L151</f>
      </c>
    </row>
    <row r="152">
      <c r="A152" t="s">
        <v>253</v>
      </c>
      <c r="B152" s="32" t="s">
        <v>255</v>
      </c>
      <c r="C152" t="n">
        <v>2045</v>
      </c>
      <c r="D152" s="127" t="n">
        <v>1469512.11685068</v>
      </c>
      <c r="E152" s="128" t="n">
        <v>1483913.39991598</v>
      </c>
      <c r="F152" s="129" t="str">
        <f>E152-D152</f>
      </c>
      <c r="G152" s="130" t="n">
        <v>3084905.06657191</v>
      </c>
      <c r="H152" s="131" t="n">
        <v>3082224.00698585</v>
      </c>
      <c r="I152" s="132" t="str">
        <f>H152-G152</f>
      </c>
      <c r="J152" s="133" t="n">
        <v>18371087.1677693</v>
      </c>
      <c r="K152" s="134" t="n">
        <v>18635707.8486913</v>
      </c>
      <c r="L152" s="135" t="str">
        <f>K152-J152</f>
      </c>
      <c r="M152" s="136" t="n">
        <v>3604241.58408905</v>
      </c>
      <c r="N152" s="137" t="n">
        <v>3596974.60976764</v>
      </c>
      <c r="O152" s="138" t="str">
        <f>N152-M152</f>
      </c>
      <c r="P152" s="139" t="n">
        <v>21975328.7518584</v>
      </c>
      <c r="Q152" s="140" t="n">
        <v>22232682.4584589</v>
      </c>
      <c r="R152" s="141" t="str">
        <f>Q152-P152</f>
      </c>
      <c r="S152" s="142" t="str">
        <f>L152</f>
      </c>
    </row>
    <row r="153">
      <c r="A153" t="s">
        <v>253</v>
      </c>
      <c r="B153" s="32" t="s">
        <v>255</v>
      </c>
      <c r="C153" t="n">
        <v>2046</v>
      </c>
      <c r="D153" s="127" t="n">
        <v>1494495.26865255</v>
      </c>
      <c r="E153" s="128" t="n">
        <v>1509480.27542461</v>
      </c>
      <c r="F153" s="129" t="str">
        <f>E153-D153</f>
      </c>
      <c r="G153" s="130" t="n">
        <v>3126961.90838845</v>
      </c>
      <c r="H153" s="131" t="n">
        <v>3124046.1784475</v>
      </c>
      <c r="I153" s="132" t="str">
        <f>H153-G153</f>
      </c>
      <c r="J153" s="133" t="n">
        <v>18565489.6193059</v>
      </c>
      <c r="K153" s="134" t="n">
        <v>18842942.5524536</v>
      </c>
      <c r="L153" s="135" t="str">
        <f>K153-J153</f>
      </c>
      <c r="M153" s="136" t="n">
        <v>3657425.08946684</v>
      </c>
      <c r="N153" s="137" t="n">
        <v>3649516.08697985</v>
      </c>
      <c r="O153" s="138" t="str">
        <f>N153-M153</f>
      </c>
      <c r="P153" s="139" t="n">
        <v>22222914.7087728</v>
      </c>
      <c r="Q153" s="140" t="n">
        <v>22492458.6394335</v>
      </c>
      <c r="R153" s="141" t="str">
        <f>Q153-P153</f>
      </c>
      <c r="S153" s="142" t="str">
        <f>L153</f>
      </c>
    </row>
    <row r="154">
      <c r="A154" t="s">
        <v>253</v>
      </c>
      <c r="B154" s="32" t="s">
        <v>255</v>
      </c>
      <c r="C154" t="n">
        <v>2047</v>
      </c>
      <c r="D154" s="127" t="n">
        <v>1518686.37682051</v>
      </c>
      <c r="E154" s="128" t="n">
        <v>1534237.5744132</v>
      </c>
      <c r="F154" s="129" t="str">
        <f>E154-D154</f>
      </c>
      <c r="G154" s="130" t="n">
        <v>3162060.91830603</v>
      </c>
      <c r="H154" s="131" t="n">
        <v>3158904.2402998</v>
      </c>
      <c r="I154" s="132" t="str">
        <f>H154-G154</f>
      </c>
      <c r="J154" s="133" t="n">
        <v>18751162.0372761</v>
      </c>
      <c r="K154" s="134" t="n">
        <v>19041387.4378568</v>
      </c>
      <c r="L154" s="135" t="str">
        <f>K154-J154</f>
      </c>
      <c r="M154" s="136" t="n">
        <v>3709283.74089098</v>
      </c>
      <c r="N154" s="137" t="n">
        <v>3700713.68790926</v>
      </c>
      <c r="O154" s="138" t="str">
        <f>N154-M154</f>
      </c>
      <c r="P154" s="139" t="n">
        <v>22460445.7781671</v>
      </c>
      <c r="Q154" s="140" t="n">
        <v>22742101.1257661</v>
      </c>
      <c r="R154" s="141" t="str">
        <f>Q154-P154</f>
      </c>
      <c r="S154" s="142" t="str">
        <f>L154</f>
      </c>
    </row>
    <row r="155">
      <c r="A155" t="s">
        <v>253</v>
      </c>
      <c r="B155" s="32" t="s">
        <v>255</v>
      </c>
      <c r="C155" t="n">
        <v>2048</v>
      </c>
      <c r="D155" s="127" t="n">
        <v>1541498.82759026</v>
      </c>
      <c r="E155" s="128" t="n">
        <v>1557584.97398339</v>
      </c>
      <c r="F155" s="129" t="str">
        <f>E155-D155</f>
      </c>
      <c r="G155" s="130" t="n">
        <v>3197617.72469105</v>
      </c>
      <c r="H155" s="131" t="n">
        <v>3194212.2507101</v>
      </c>
      <c r="I155" s="132" t="str">
        <f>H155-G155</f>
      </c>
      <c r="J155" s="133" t="n">
        <v>18917708.4967814</v>
      </c>
      <c r="K155" s="134" t="n">
        <v>19220391.6480863</v>
      </c>
      <c r="L155" s="135" t="str">
        <f>K155-J155</f>
      </c>
      <c r="M155" s="136" t="n">
        <v>3760075.39739233</v>
      </c>
      <c r="N155" s="137" t="n">
        <v>3750826.45017893</v>
      </c>
      <c r="O155" s="138" t="str">
        <f>N155-M155</f>
      </c>
      <c r="P155" s="139" t="n">
        <v>22677783.8941738</v>
      </c>
      <c r="Q155" s="140" t="n">
        <v>22971218.0982652</v>
      </c>
      <c r="R155" s="141" t="str">
        <f>Q155-P155</f>
      </c>
      <c r="S155" s="142" t="str">
        <f>L155</f>
      </c>
    </row>
    <row r="156">
      <c r="A156" t="s">
        <v>253</v>
      </c>
      <c r="B156" s="32" t="s">
        <v>255</v>
      </c>
      <c r="C156" t="n">
        <v>2049</v>
      </c>
      <c r="D156" s="127" t="n">
        <v>1564523.27363671</v>
      </c>
      <c r="E156" s="128" t="n">
        <v>1581148.70872561</v>
      </c>
      <c r="F156" s="129" t="str">
        <f>E156-D156</f>
      </c>
      <c r="G156" s="130" t="n">
        <v>3230711.32819112</v>
      </c>
      <c r="H156" s="131" t="n">
        <v>3227056.88545618</v>
      </c>
      <c r="I156" s="132" t="str">
        <f>H156-G156</f>
      </c>
      <c r="J156" s="133" t="n">
        <v>19084361.6638301</v>
      </c>
      <c r="K156" s="134" t="n">
        <v>19399647.7304913</v>
      </c>
      <c r="L156" s="135" t="str">
        <f>K156-J156</f>
      </c>
      <c r="M156" s="136" t="n">
        <v>3809448.12951008</v>
      </c>
      <c r="N156" s="137" t="n">
        <v>3799503.95708712</v>
      </c>
      <c r="O156" s="138" t="str">
        <f>N156-M156</f>
      </c>
      <c r="P156" s="139" t="n">
        <v>22893809.7933402</v>
      </c>
      <c r="Q156" s="140" t="n">
        <v>23199151.6875784</v>
      </c>
      <c r="R156" s="141" t="str">
        <f>Q156-P156</f>
      </c>
      <c r="S156" s="142" t="str">
        <f>L156</f>
      </c>
    </row>
    <row r="157">
      <c r="A157" t="s">
        <v>253</v>
      </c>
      <c r="B157" s="32" t="s">
        <v>255</v>
      </c>
      <c r="C157" t="n">
        <v>2050</v>
      </c>
      <c r="D157" s="127" t="n">
        <v>1586870.51371898</v>
      </c>
      <c r="E157" s="128" t="n">
        <v>1604008.46344375</v>
      </c>
      <c r="F157" s="129" t="str">
        <f>E157-D157</f>
      </c>
      <c r="G157" s="130" t="n">
        <v>3261101.03512814</v>
      </c>
      <c r="H157" s="131" t="n">
        <v>3257199.2980493</v>
      </c>
      <c r="I157" s="132" t="str">
        <f>H157-G157</f>
      </c>
      <c r="J157" s="133" t="n">
        <v>19242234.6927972</v>
      </c>
      <c r="K157" s="134" t="n">
        <v>19570013.4156094</v>
      </c>
      <c r="L157" s="135" t="str">
        <f>K157-J157</f>
      </c>
      <c r="M157" s="136" t="n">
        <v>3857247.77809874</v>
      </c>
      <c r="N157" s="137" t="n">
        <v>3846594.37842674</v>
      </c>
      <c r="O157" s="138" t="str">
        <f>N157-M157</f>
      </c>
      <c r="P157" s="139" t="n">
        <v>23099482.4708959</v>
      </c>
      <c r="Q157" s="140" t="n">
        <v>23416607.7940361</v>
      </c>
      <c r="R157" s="141" t="str">
        <f>Q157-P157</f>
      </c>
      <c r="S157" s="142" t="str">
        <f>L157</f>
      </c>
    </row>
    <row r="158">
      <c r="A158" t="s">
        <v>256</v>
      </c>
      <c r="B158" s="32" t="s">
        <v>258</v>
      </c>
      <c r="C158" t="n">
        <v>2025</v>
      </c>
      <c r="D158" s="127" t="n">
        <v>959618.770231872</v>
      </c>
      <c r="E158" s="128" t="n">
        <v>959793.497483952</v>
      </c>
      <c r="F158" s="129" t="str">
        <f>E158-D158</f>
      </c>
      <c r="G158" s="130" t="n">
        <v>2135199.67580268</v>
      </c>
      <c r="H158" s="131" t="n">
        <v>2135199.67580268</v>
      </c>
      <c r="I158" s="132" t="str">
        <f>H158-G158</f>
      </c>
      <c r="J158" s="133" t="n">
        <v>13076212.9699482</v>
      </c>
      <c r="K158" s="134" t="n">
        <v>13078630.7318055</v>
      </c>
      <c r="L158" s="135" t="str">
        <f>K158-J158</f>
      </c>
      <c r="M158" s="136" t="n">
        <v>2439901.01814928</v>
      </c>
      <c r="N158" s="137" t="n">
        <v>2439867.79488052</v>
      </c>
      <c r="O158" s="138" t="str">
        <f>N158-M158</f>
      </c>
      <c r="P158" s="139" t="n">
        <v>15516113.9880975</v>
      </c>
      <c r="Q158" s="140" t="n">
        <v>15518498.526686</v>
      </c>
      <c r="R158" s="141" t="str">
        <f>Q158-P158</f>
      </c>
      <c r="S158" s="142" t="str">
        <f>L158</f>
      </c>
    </row>
    <row r="159">
      <c r="A159" t="s">
        <v>256</v>
      </c>
      <c r="B159" s="32" t="s">
        <v>258</v>
      </c>
      <c r="C159" t="n">
        <v>2026</v>
      </c>
      <c r="D159" s="127" t="n">
        <v>980461.181123387</v>
      </c>
      <c r="E159" s="128" t="n">
        <v>980780.305058052</v>
      </c>
      <c r="F159" s="129" t="str">
        <f>E159-D159</f>
      </c>
      <c r="G159" s="130" t="n">
        <v>2181023.98002606</v>
      </c>
      <c r="H159" s="131" t="n">
        <v>2181019.4587223</v>
      </c>
      <c r="I159" s="132" t="str">
        <f>H159-G159</f>
      </c>
      <c r="J159" s="133" t="n">
        <v>13371965.4971995</v>
      </c>
      <c r="K159" s="134" t="n">
        <v>13376482.4651958</v>
      </c>
      <c r="L159" s="135" t="str">
        <f>K159-J159</f>
      </c>
      <c r="M159" s="136" t="n">
        <v>2495186.06181267</v>
      </c>
      <c r="N159" s="137" t="n">
        <v>2495093.0586842</v>
      </c>
      <c r="O159" s="138" t="str">
        <f>N159-M159</f>
      </c>
      <c r="P159" s="139" t="n">
        <v>15867151.5590121</v>
      </c>
      <c r="Q159" s="140" t="n">
        <v>15871575.5238799</v>
      </c>
      <c r="R159" s="141" t="str">
        <f>Q159-P159</f>
      </c>
      <c r="S159" s="142" t="str">
        <f>L159</f>
      </c>
    </row>
    <row r="160">
      <c r="A160" t="s">
        <v>256</v>
      </c>
      <c r="B160" s="32" t="s">
        <v>258</v>
      </c>
      <c r="C160" t="n">
        <v>2027</v>
      </c>
      <c r="D160" s="127" t="n">
        <v>1002869.65655246</v>
      </c>
      <c r="E160" s="128" t="n">
        <v>1003320.79077982</v>
      </c>
      <c r="F160" s="129" t="str">
        <f>E160-D160</f>
      </c>
      <c r="G160" s="130" t="n">
        <v>2228354.4346217</v>
      </c>
      <c r="H160" s="131" t="n">
        <v>2228341.81181597</v>
      </c>
      <c r="I160" s="132" t="str">
        <f>H160-G160</f>
      </c>
      <c r="J160" s="133" t="n">
        <v>13670924.8237633</v>
      </c>
      <c r="K160" s="134" t="n">
        <v>13677394.9809697</v>
      </c>
      <c r="L160" s="135" t="str">
        <f>K160-J160</f>
      </c>
      <c r="M160" s="136" t="n">
        <v>2551417.35374397</v>
      </c>
      <c r="N160" s="137" t="n">
        <v>2551241.04250702</v>
      </c>
      <c r="O160" s="138" t="str">
        <f>N160-M160</f>
      </c>
      <c r="P160" s="139" t="n">
        <v>16222342.1775073</v>
      </c>
      <c r="Q160" s="140" t="n">
        <v>16228636.0234767</v>
      </c>
      <c r="R160" s="141" t="str">
        <f>Q160-P160</f>
      </c>
      <c r="S160" s="142" t="str">
        <f>L160</f>
      </c>
    </row>
    <row r="161">
      <c r="A161" t="s">
        <v>256</v>
      </c>
      <c r="B161" s="32" t="s">
        <v>258</v>
      </c>
      <c r="C161" t="n">
        <v>2028</v>
      </c>
      <c r="D161" s="127" t="n">
        <v>1026923.06514439</v>
      </c>
      <c r="E161" s="128" t="n">
        <v>1027500.46902078</v>
      </c>
      <c r="F161" s="129" t="str">
        <f>E161-D161</f>
      </c>
      <c r="G161" s="130" t="n">
        <v>2288144.81201327</v>
      </c>
      <c r="H161" s="131" t="n">
        <v>2288120.69935235</v>
      </c>
      <c r="I161" s="132" t="str">
        <f>H161-G161</f>
      </c>
      <c r="J161" s="133" t="n">
        <v>13965502.049345</v>
      </c>
      <c r="K161" s="134" t="n">
        <v>13973849.5476407</v>
      </c>
      <c r="L161" s="135" t="str">
        <f>K161-J161</f>
      </c>
      <c r="M161" s="136" t="n">
        <v>2609400.97653123</v>
      </c>
      <c r="N161" s="137" t="n">
        <v>2609119.51816056</v>
      </c>
      <c r="O161" s="138" t="str">
        <f>N161-M161</f>
      </c>
      <c r="P161" s="139" t="n">
        <v>16574903.0258763</v>
      </c>
      <c r="Q161" s="140" t="n">
        <v>16582969.0658013</v>
      </c>
      <c r="R161" s="141" t="str">
        <f>Q161-P161</f>
      </c>
      <c r="S161" s="142" t="str">
        <f>L161</f>
      </c>
    </row>
    <row r="162">
      <c r="A162" t="s">
        <v>256</v>
      </c>
      <c r="B162" s="32" t="s">
        <v>258</v>
      </c>
      <c r="C162" t="n">
        <v>2029</v>
      </c>
      <c r="D162" s="127" t="n">
        <v>1052909.49271415</v>
      </c>
      <c r="E162" s="128" t="n">
        <v>1053610.41066253</v>
      </c>
      <c r="F162" s="129" t="str">
        <f>E162-D162</f>
      </c>
      <c r="G162" s="130" t="n">
        <v>2336726.75624863</v>
      </c>
      <c r="H162" s="131" t="n">
        <v>2336688.0735738</v>
      </c>
      <c r="I162" s="132" t="str">
        <f>H162-G162</f>
      </c>
      <c r="J162" s="133" t="n">
        <v>14280512.0070327</v>
      </c>
      <c r="K162" s="134" t="n">
        <v>14290695.0468445</v>
      </c>
      <c r="L162" s="135" t="str">
        <f>K162-J162</f>
      </c>
      <c r="M162" s="136" t="n">
        <v>2667794.47749157</v>
      </c>
      <c r="N162" s="137" t="n">
        <v>2667387.14052593</v>
      </c>
      <c r="O162" s="138" t="str">
        <f>N162-M162</f>
      </c>
      <c r="P162" s="139" t="n">
        <v>16948306.4845243</v>
      </c>
      <c r="Q162" s="140" t="n">
        <v>16958082.1873704</v>
      </c>
      <c r="R162" s="141" t="str">
        <f>Q162-P162</f>
      </c>
      <c r="S162" s="142" t="str">
        <f>L162</f>
      </c>
    </row>
    <row r="163">
      <c r="A163" t="s">
        <v>256</v>
      </c>
      <c r="B163" s="32" t="s">
        <v>258</v>
      </c>
      <c r="C163" t="n">
        <v>2030</v>
      </c>
      <c r="D163" s="127" t="n">
        <v>1079995.23429393</v>
      </c>
      <c r="E163" s="128" t="n">
        <v>1080810.21872946</v>
      </c>
      <c r="F163" s="129" t="str">
        <f>E163-D163</f>
      </c>
      <c r="G163" s="130" t="n">
        <v>2386505.32682303</v>
      </c>
      <c r="H163" s="131" t="n">
        <v>2386448.80046728</v>
      </c>
      <c r="I163" s="132" t="str">
        <f>H163-G163</f>
      </c>
      <c r="J163" s="133" t="n">
        <v>14589486.0311969</v>
      </c>
      <c r="K163" s="134" t="n">
        <v>14601429.0838702</v>
      </c>
      <c r="L163" s="135" t="str">
        <f>K163-J163</f>
      </c>
      <c r="M163" s="136" t="n">
        <v>2726486.34772156</v>
      </c>
      <c r="N163" s="137" t="n">
        <v>2725934.7625287</v>
      </c>
      <c r="O163" s="138" t="str">
        <f>N163-M163</f>
      </c>
      <c r="P163" s="139" t="n">
        <v>17315972.3789184</v>
      </c>
      <c r="Q163" s="140" t="n">
        <v>17327363.846399</v>
      </c>
      <c r="R163" s="141" t="str">
        <f>Q163-P163</f>
      </c>
      <c r="S163" s="142" t="str">
        <f>L163</f>
      </c>
    </row>
    <row r="164">
      <c r="A164" t="s">
        <v>256</v>
      </c>
      <c r="B164" s="32" t="s">
        <v>258</v>
      </c>
      <c r="C164" t="n">
        <v>2031</v>
      </c>
      <c r="D164" s="127" t="n">
        <v>1106229.08852636</v>
      </c>
      <c r="E164" s="128" t="n">
        <v>1107157.64124119</v>
      </c>
      <c r="F164" s="129" t="str">
        <f>E164-D164</f>
      </c>
      <c r="G164" s="130" t="n">
        <v>2435372.23867015</v>
      </c>
      <c r="H164" s="131" t="n">
        <v>2435295.40356542</v>
      </c>
      <c r="I164" s="132" t="str">
        <f>H164-G164</f>
      </c>
      <c r="J164" s="133" t="n">
        <v>14896566.7680927</v>
      </c>
      <c r="K164" s="134" t="n">
        <v>14910262.6671564</v>
      </c>
      <c r="L164" s="135" t="str">
        <f>K164-J164</f>
      </c>
      <c r="M164" s="136" t="n">
        <v>2785456.4803484</v>
      </c>
      <c r="N164" s="137" t="n">
        <v>2784742.81884404</v>
      </c>
      <c r="O164" s="138" t="str">
        <f>N164-M164</f>
      </c>
      <c r="P164" s="139" t="n">
        <v>17682023.2484412</v>
      </c>
      <c r="Q164" s="140" t="n">
        <v>17695005.4860005</v>
      </c>
      <c r="R164" s="141" t="str">
        <f>Q164-P164</f>
      </c>
      <c r="S164" s="142" t="str">
        <f>L164</f>
      </c>
    </row>
    <row r="165">
      <c r="A165" t="s">
        <v>256</v>
      </c>
      <c r="B165" s="32" t="s">
        <v>258</v>
      </c>
      <c r="C165" t="n">
        <v>2032</v>
      </c>
      <c r="D165" s="127" t="n">
        <v>1132942.18771051</v>
      </c>
      <c r="E165" s="128" t="n">
        <v>1133979.82552584</v>
      </c>
      <c r="F165" s="129" t="str">
        <f>E165-D165</f>
      </c>
      <c r="G165" s="130" t="n">
        <v>2486326.70138553</v>
      </c>
      <c r="H165" s="131" t="n">
        <v>2486226.86894442</v>
      </c>
      <c r="I165" s="132" t="str">
        <f>H165-G165</f>
      </c>
      <c r="J165" s="133" t="n">
        <v>15197307.4415759</v>
      </c>
      <c r="K165" s="134" t="n">
        <v>15212724.6096518</v>
      </c>
      <c r="L165" s="135" t="str">
        <f>K165-J165</f>
      </c>
      <c r="M165" s="136" t="n">
        <v>2844778.7841641</v>
      </c>
      <c r="N165" s="137" t="n">
        <v>2843886.54382644</v>
      </c>
      <c r="O165" s="138" t="str">
        <f>N165-M165</f>
      </c>
      <c r="P165" s="139" t="n">
        <v>18042086.22574</v>
      </c>
      <c r="Q165" s="140" t="n">
        <v>18056611.1534782</v>
      </c>
      <c r="R165" s="141" t="str">
        <f>Q165-P165</f>
      </c>
      <c r="S165" s="142" t="str">
        <f>L165</f>
      </c>
    </row>
    <row r="166">
      <c r="A166" t="s">
        <v>256</v>
      </c>
      <c r="B166" s="32" t="s">
        <v>258</v>
      </c>
      <c r="C166" t="n">
        <v>2033</v>
      </c>
      <c r="D166" s="127" t="n">
        <v>1159375.32071044</v>
      </c>
      <c r="E166" s="128" t="n">
        <v>1160519.0384788</v>
      </c>
      <c r="F166" s="129" t="str">
        <f>E166-D166</f>
      </c>
      <c r="G166" s="130" t="n">
        <v>2544305.33423469</v>
      </c>
      <c r="H166" s="131" t="n">
        <v>2544179.91308165</v>
      </c>
      <c r="I166" s="132" t="str">
        <f>H166-G166</f>
      </c>
      <c r="J166" s="133" t="n">
        <v>15481026.7459577</v>
      </c>
      <c r="K166" s="134" t="n">
        <v>15498146.8141225</v>
      </c>
      <c r="L166" s="135" t="str">
        <f>K166-J166</f>
      </c>
      <c r="M166" s="136" t="n">
        <v>2905025.35679912</v>
      </c>
      <c r="N166" s="137" t="n">
        <v>2903939.00675972</v>
      </c>
      <c r="O166" s="138" t="str">
        <f>N166-M166</f>
      </c>
      <c r="P166" s="139" t="n">
        <v>18386052.1027568</v>
      </c>
      <c r="Q166" s="140" t="n">
        <v>18402085.8208823</v>
      </c>
      <c r="R166" s="141" t="str">
        <f>Q166-P166</f>
      </c>
      <c r="S166" s="142" t="str">
        <f>L166</f>
      </c>
    </row>
    <row r="167">
      <c r="A167" t="s">
        <v>256</v>
      </c>
      <c r="B167" s="32" t="s">
        <v>258</v>
      </c>
      <c r="C167" t="n">
        <v>2034</v>
      </c>
      <c r="D167" s="127" t="n">
        <v>1186147.71420055</v>
      </c>
      <c r="E167" s="128" t="n">
        <v>1187394.62078838</v>
      </c>
      <c r="F167" s="129" t="str">
        <f>E167-D167</f>
      </c>
      <c r="G167" s="130" t="n">
        <v>2591394.86177255</v>
      </c>
      <c r="H167" s="131" t="n">
        <v>2591241.82717547</v>
      </c>
      <c r="I167" s="132" t="str">
        <f>H167-G167</f>
      </c>
      <c r="J167" s="133" t="n">
        <v>15780606.8057936</v>
      </c>
      <c r="K167" s="134" t="n">
        <v>15799428.4193656</v>
      </c>
      <c r="L167" s="135" t="str">
        <f>K167-J167</f>
      </c>
      <c r="M167" s="136" t="n">
        <v>2965186.16641232</v>
      </c>
      <c r="N167" s="137" t="n">
        <v>2963891.11565708</v>
      </c>
      <c r="O167" s="138" t="str">
        <f>N167-M167</f>
      </c>
      <c r="P167" s="139" t="n">
        <v>18745792.9722059</v>
      </c>
      <c r="Q167" s="140" t="n">
        <v>18763319.5350226</v>
      </c>
      <c r="R167" s="141" t="str">
        <f>Q167-P167</f>
      </c>
      <c r="S167" s="142" t="str">
        <f>L167</f>
      </c>
    </row>
    <row r="168">
      <c r="A168" t="s">
        <v>256</v>
      </c>
      <c r="B168" s="32" t="s">
        <v>258</v>
      </c>
      <c r="C168" t="n">
        <v>2035</v>
      </c>
      <c r="D168" s="127" t="n">
        <v>1212975.50068344</v>
      </c>
      <c r="E168" s="128" t="n">
        <v>1214325.97179281</v>
      </c>
      <c r="F168" s="129" t="str">
        <f>E168-D168</f>
      </c>
      <c r="G168" s="130" t="n">
        <v>2637521.34141409</v>
      </c>
      <c r="H168" s="131" t="n">
        <v>2637338.55759301</v>
      </c>
      <c r="I168" s="132" t="str">
        <f>H168-G168</f>
      </c>
      <c r="J168" s="133" t="n">
        <v>16072915.4882534</v>
      </c>
      <c r="K168" s="134" t="n">
        <v>16093445.8910369</v>
      </c>
      <c r="L168" s="135" t="str">
        <f>K168-J168</f>
      </c>
      <c r="M168" s="136" t="n">
        <v>3025083.81660488</v>
      </c>
      <c r="N168" s="137" t="n">
        <v>3023565.75015719</v>
      </c>
      <c r="O168" s="138" t="str">
        <f>N168-M168</f>
      </c>
      <c r="P168" s="139" t="n">
        <v>19097999.3048582</v>
      </c>
      <c r="Q168" s="140" t="n">
        <v>19117011.6411941</v>
      </c>
      <c r="R168" s="141" t="str">
        <f>Q168-P168</f>
      </c>
      <c r="S168" s="142" t="str">
        <f>L168</f>
      </c>
    </row>
    <row r="169">
      <c r="A169" t="s">
        <v>256</v>
      </c>
      <c r="B169" s="32" t="s">
        <v>258</v>
      </c>
      <c r="C169" t="n">
        <v>2036</v>
      </c>
      <c r="D169" s="127" t="n">
        <v>1240553.08925026</v>
      </c>
      <c r="E169" s="128" t="n">
        <v>1242005.19631071</v>
      </c>
      <c r="F169" s="129" t="str">
        <f>E169-D169</f>
      </c>
      <c r="G169" s="130" t="n">
        <v>2688030.03236487</v>
      </c>
      <c r="H169" s="131" t="n">
        <v>2687815.41856241</v>
      </c>
      <c r="I169" s="132" t="str">
        <f>H169-G169</f>
      </c>
      <c r="J169" s="133" t="n">
        <v>16365045.6635008</v>
      </c>
      <c r="K169" s="134" t="n">
        <v>16387284.1170475</v>
      </c>
      <c r="L169" s="135" t="str">
        <f>K169-J169</f>
      </c>
      <c r="M169" s="136" t="n">
        <v>3084961.8849042</v>
      </c>
      <c r="N169" s="137" t="n">
        <v>3083207.24745521</v>
      </c>
      <c r="O169" s="138" t="str">
        <f>N169-M169</f>
      </c>
      <c r="P169" s="139" t="n">
        <v>19450007.548405</v>
      </c>
      <c r="Q169" s="140" t="n">
        <v>19470491.3645027</v>
      </c>
      <c r="R169" s="141" t="str">
        <f>Q169-P169</f>
      </c>
      <c r="S169" s="142" t="str">
        <f>L169</f>
      </c>
    </row>
    <row r="170">
      <c r="A170" t="s">
        <v>256</v>
      </c>
      <c r="B170" s="32" t="s">
        <v>258</v>
      </c>
      <c r="C170" t="n">
        <v>2037</v>
      </c>
      <c r="D170" s="127" t="n">
        <v>1268256.42396505</v>
      </c>
      <c r="E170" s="128" t="n">
        <v>1269807.80909442</v>
      </c>
      <c r="F170" s="129" t="str">
        <f>E170-D170</f>
      </c>
      <c r="G170" s="130" t="n">
        <v>2737523.17484324</v>
      </c>
      <c r="H170" s="131" t="n">
        <v>2737274.790777</v>
      </c>
      <c r="I170" s="132" t="str">
        <f>H170-G170</f>
      </c>
      <c r="J170" s="133" t="n">
        <v>16648560.8327057</v>
      </c>
      <c r="K170" s="134" t="n">
        <v>16672497.8198669</v>
      </c>
      <c r="L170" s="135" t="str">
        <f>K170-J170</f>
      </c>
      <c r="M170" s="136" t="n">
        <v>3144670.54580496</v>
      </c>
      <c r="N170" s="137" t="n">
        <v>3142666.59064758</v>
      </c>
      <c r="O170" s="138" t="str">
        <f>N170-M170</f>
      </c>
      <c r="P170" s="139" t="n">
        <v>19793231.3785107</v>
      </c>
      <c r="Q170" s="140" t="n">
        <v>19815164.4105145</v>
      </c>
      <c r="R170" s="141" t="str">
        <f>Q170-P170</f>
      </c>
      <c r="S170" s="142" t="str">
        <f>L170</f>
      </c>
    </row>
    <row r="171">
      <c r="A171" t="s">
        <v>256</v>
      </c>
      <c r="B171" s="32" t="s">
        <v>258</v>
      </c>
      <c r="C171" t="n">
        <v>2038</v>
      </c>
      <c r="D171" s="127" t="n">
        <v>1295527.7704897</v>
      </c>
      <c r="E171" s="128" t="n">
        <v>1297176.25542108</v>
      </c>
      <c r="F171" s="129" t="str">
        <f>E171-D171</f>
      </c>
      <c r="G171" s="130" t="n">
        <v>2790971.58432897</v>
      </c>
      <c r="H171" s="131" t="n">
        <v>2790687.02121721</v>
      </c>
      <c r="I171" s="132" t="str">
        <f>H171-G171</f>
      </c>
      <c r="J171" s="133" t="n">
        <v>16917453.120761</v>
      </c>
      <c r="K171" s="134" t="n">
        <v>16943079.5437892</v>
      </c>
      <c r="L171" s="135" t="str">
        <f>K171-J171</f>
      </c>
      <c r="M171" s="136" t="n">
        <v>3204634.26204862</v>
      </c>
      <c r="N171" s="137" t="n">
        <v>3202368.92676633</v>
      </c>
      <c r="O171" s="138" t="str">
        <f>N171-M171</f>
      </c>
      <c r="P171" s="139" t="n">
        <v>20122087.3828096</v>
      </c>
      <c r="Q171" s="140" t="n">
        <v>20145448.4705555</v>
      </c>
      <c r="R171" s="141" t="str">
        <f>Q171-P171</f>
      </c>
      <c r="S171" s="142" t="str">
        <f>L171</f>
      </c>
    </row>
    <row r="172">
      <c r="A172" t="s">
        <v>256</v>
      </c>
      <c r="B172" s="32" t="s">
        <v>258</v>
      </c>
      <c r="C172" t="n">
        <v>2039</v>
      </c>
      <c r="D172" s="127" t="n">
        <v>1323602.91755317</v>
      </c>
      <c r="E172" s="128" t="n">
        <v>1325347.79629959</v>
      </c>
      <c r="F172" s="129" t="str">
        <f>E172-D172</f>
      </c>
      <c r="G172" s="130" t="n">
        <v>2835554.79339625</v>
      </c>
      <c r="H172" s="131" t="n">
        <v>2835232.8138728</v>
      </c>
      <c r="I172" s="132" t="str">
        <f>H172-G172</f>
      </c>
      <c r="J172" s="133" t="n">
        <v>17189665.9541852</v>
      </c>
      <c r="K172" s="134" t="n">
        <v>17216985.482207</v>
      </c>
      <c r="L172" s="135" t="str">
        <f>K172-J172</f>
      </c>
      <c r="M172" s="136" t="n">
        <v>3263846.2943782</v>
      </c>
      <c r="N172" s="137" t="n">
        <v>3261308.04483665</v>
      </c>
      <c r="O172" s="138" t="str">
        <f>N172-M172</f>
      </c>
      <c r="P172" s="139" t="n">
        <v>20453512.2485635</v>
      </c>
      <c r="Q172" s="140" t="n">
        <v>20478293.5270436</v>
      </c>
      <c r="R172" s="141" t="str">
        <f>Q172-P172</f>
      </c>
      <c r="S172" s="142" t="str">
        <f>L172</f>
      </c>
    </row>
    <row r="173">
      <c r="A173" t="s">
        <v>256</v>
      </c>
      <c r="B173" s="32" t="s">
        <v>258</v>
      </c>
      <c r="C173" t="n">
        <v>2040</v>
      </c>
      <c r="D173" s="127" t="n">
        <v>1350947.76283908</v>
      </c>
      <c r="E173" s="128" t="n">
        <v>1352787.67550619</v>
      </c>
      <c r="F173" s="129" t="str">
        <f>E173-D173</f>
      </c>
      <c r="G173" s="130" t="n">
        <v>2876750.69039978</v>
      </c>
      <c r="H173" s="131" t="n">
        <v>2876390.02123241</v>
      </c>
      <c r="I173" s="132" t="str">
        <f>H173-G173</f>
      </c>
      <c r="J173" s="133" t="n">
        <v>17448123.6791427</v>
      </c>
      <c r="K173" s="134" t="n">
        <v>17477129.0980303</v>
      </c>
      <c r="L173" s="135" t="str">
        <f>K173-J173</f>
      </c>
      <c r="M173" s="136" t="n">
        <v>3322048.67595853</v>
      </c>
      <c r="N173" s="137" t="n">
        <v>3319226.53845978</v>
      </c>
      <c r="O173" s="138" t="str">
        <f>N173-M173</f>
      </c>
      <c r="P173" s="139" t="n">
        <v>20770172.3551013</v>
      </c>
      <c r="Q173" s="140" t="n">
        <v>20796355.63649</v>
      </c>
      <c r="R173" s="141" t="str">
        <f>Q173-P173</f>
      </c>
      <c r="S173" s="142" t="str">
        <f>L173</f>
      </c>
    </row>
    <row r="174">
      <c r="A174" t="s">
        <v>256</v>
      </c>
      <c r="B174" s="32" t="s">
        <v>258</v>
      </c>
      <c r="C174" t="n">
        <v>2041</v>
      </c>
      <c r="D174" s="127" t="n">
        <v>1378138.9175649</v>
      </c>
      <c r="E174" s="128" t="n">
        <v>1380070.96412439</v>
      </c>
      <c r="F174" s="129" t="str">
        <f>E174-D174</f>
      </c>
      <c r="G174" s="130" t="n">
        <v>2922852.69224243</v>
      </c>
      <c r="H174" s="131" t="n">
        <v>2922451.7840816</v>
      </c>
      <c r="I174" s="132" t="str">
        <f>H174-G174</f>
      </c>
      <c r="J174" s="133" t="n">
        <v>17700588.5768819</v>
      </c>
      <c r="K174" s="134" t="n">
        <v>17731269.8507494</v>
      </c>
      <c r="L174" s="135" t="str">
        <f>K174-J174</f>
      </c>
      <c r="M174" s="136" t="n">
        <v>3379686.91397307</v>
      </c>
      <c r="N174" s="137" t="n">
        <v>3376570.77956911</v>
      </c>
      <c r="O174" s="138" t="str">
        <f>N174-M174</f>
      </c>
      <c r="P174" s="139" t="n">
        <v>21080275.4908549</v>
      </c>
      <c r="Q174" s="140" t="n">
        <v>21107840.6303185</v>
      </c>
      <c r="R174" s="141" t="str">
        <f>Q174-P174</f>
      </c>
      <c r="S174" s="142" t="str">
        <f>L174</f>
      </c>
    </row>
    <row r="175">
      <c r="A175" t="s">
        <v>256</v>
      </c>
      <c r="B175" s="32" t="s">
        <v>258</v>
      </c>
      <c r="C175" t="n">
        <v>2042</v>
      </c>
      <c r="D175" s="127" t="n">
        <v>1404855.48330148</v>
      </c>
      <c r="E175" s="128" t="n">
        <v>1406876.34005525</v>
      </c>
      <c r="F175" s="129" t="str">
        <f>E175-D175</f>
      </c>
      <c r="G175" s="130" t="n">
        <v>2963426.02011582</v>
      </c>
      <c r="H175" s="131" t="n">
        <v>2962983.46667384</v>
      </c>
      <c r="I175" s="132" t="str">
        <f>H175-G175</f>
      </c>
      <c r="J175" s="133" t="n">
        <v>17941768.9815094</v>
      </c>
      <c r="K175" s="134" t="n">
        <v>17974111.2649187</v>
      </c>
      <c r="L175" s="135" t="str">
        <f>K175-J175</f>
      </c>
      <c r="M175" s="136" t="n">
        <v>3436331.93078303</v>
      </c>
      <c r="N175" s="137" t="n">
        <v>3432912.59953705</v>
      </c>
      <c r="O175" s="138" t="str">
        <f>N175-M175</f>
      </c>
      <c r="P175" s="139" t="n">
        <v>21378100.9122924</v>
      </c>
      <c r="Q175" s="140" t="n">
        <v>21407023.8644558</v>
      </c>
      <c r="R175" s="141" t="str">
        <f>Q175-P175</f>
      </c>
      <c r="S175" s="142" t="str">
        <f>L175</f>
      </c>
    </row>
    <row r="176">
      <c r="A176" t="s">
        <v>256</v>
      </c>
      <c r="B176" s="32" t="s">
        <v>258</v>
      </c>
      <c r="C176" t="n">
        <v>2043</v>
      </c>
      <c r="D176" s="127" t="n">
        <v>1430697.21043947</v>
      </c>
      <c r="E176" s="128" t="n">
        <v>1432805.18241214</v>
      </c>
      <c r="F176" s="129" t="str">
        <f>E176-D176</f>
      </c>
      <c r="G176" s="130" t="n">
        <v>3008957.15685736</v>
      </c>
      <c r="H176" s="131" t="n">
        <v>3008470.65003363</v>
      </c>
      <c r="I176" s="132" t="str">
        <f>H176-G176</f>
      </c>
      <c r="J176" s="133" t="n">
        <v>18164366.7162784</v>
      </c>
      <c r="K176" s="134" t="n">
        <v>18198360.1018222</v>
      </c>
      <c r="L176" s="135" t="str">
        <f>K176-J176</f>
      </c>
      <c r="M176" s="136" t="n">
        <v>3492576.37894362</v>
      </c>
      <c r="N176" s="137" t="n">
        <v>3488845.13943546</v>
      </c>
      <c r="O176" s="138" t="str">
        <f>N176-M176</f>
      </c>
      <c r="P176" s="139" t="n">
        <v>21656943.095222</v>
      </c>
      <c r="Q176" s="140" t="n">
        <v>21687205.2412577</v>
      </c>
      <c r="R176" s="141" t="str">
        <f>Q176-P176</f>
      </c>
      <c r="S176" s="142" t="str">
        <f>L176</f>
      </c>
    </row>
    <row r="177">
      <c r="A177" t="s">
        <v>256</v>
      </c>
      <c r="B177" s="32" t="s">
        <v>258</v>
      </c>
      <c r="C177" t="n">
        <v>2044</v>
      </c>
      <c r="D177" s="127" t="n">
        <v>1456145.93057909</v>
      </c>
      <c r="E177" s="128" t="n">
        <v>1458339.17974938</v>
      </c>
      <c r="F177" s="129" t="str">
        <f>E177-D177</f>
      </c>
      <c r="G177" s="130" t="n">
        <v>3046586.83144467</v>
      </c>
      <c r="H177" s="131" t="n">
        <v>3046056.68354666</v>
      </c>
      <c r="I177" s="132" t="str">
        <f>H177-G177</f>
      </c>
      <c r="J177" s="133" t="n">
        <v>18384268.9885834</v>
      </c>
      <c r="K177" s="134" t="n">
        <v>18419903.9093603</v>
      </c>
      <c r="L177" s="135" t="str">
        <f>K177-J177</f>
      </c>
      <c r="M177" s="136" t="n">
        <v>3547634.10881222</v>
      </c>
      <c r="N177" s="137" t="n">
        <v>3543582.92973372</v>
      </c>
      <c r="O177" s="138" t="str">
        <f>N177-M177</f>
      </c>
      <c r="P177" s="139" t="n">
        <v>21931903.0973956</v>
      </c>
      <c r="Q177" s="140" t="n">
        <v>21963486.839094</v>
      </c>
      <c r="R177" s="141" t="str">
        <f>Q177-P177</f>
      </c>
      <c r="S177" s="142" t="str">
        <f>L177</f>
      </c>
    </row>
    <row r="178">
      <c r="A178" t="s">
        <v>256</v>
      </c>
      <c r="B178" s="32" t="s">
        <v>258</v>
      </c>
      <c r="C178" t="n">
        <v>2045</v>
      </c>
      <c r="D178" s="127" t="n">
        <v>1481639.84715232</v>
      </c>
      <c r="E178" s="128" t="n">
        <v>1483913.39991598</v>
      </c>
      <c r="F178" s="129" t="str">
        <f>E178-D178</f>
      </c>
      <c r="G178" s="130" t="n">
        <v>3082798.91896268</v>
      </c>
      <c r="H178" s="131" t="n">
        <v>3082224.00698585</v>
      </c>
      <c r="I178" s="132" t="str">
        <f>H178-G178</f>
      </c>
      <c r="J178" s="133" t="n">
        <v>18598462.7779017</v>
      </c>
      <c r="K178" s="134" t="n">
        <v>18635707.8486913</v>
      </c>
      <c r="L178" s="135" t="str">
        <f>K178-J178</f>
      </c>
      <c r="M178" s="136" t="n">
        <v>3601352.50983371</v>
      </c>
      <c r="N178" s="137" t="n">
        <v>3596974.60976764</v>
      </c>
      <c r="O178" s="138" t="str">
        <f>N178-M178</f>
      </c>
      <c r="P178" s="139" t="n">
        <v>22199815.2877355</v>
      </c>
      <c r="Q178" s="140" t="n">
        <v>22232682.4584589</v>
      </c>
      <c r="R178" s="141" t="str">
        <f>Q178-P178</f>
      </c>
      <c r="S178" s="142" t="str">
        <f>L178</f>
      </c>
    </row>
    <row r="179">
      <c r="A179" t="s">
        <v>256</v>
      </c>
      <c r="B179" s="32" t="s">
        <v>258</v>
      </c>
      <c r="C179" t="n">
        <v>2046</v>
      </c>
      <c r="D179" s="127" t="n">
        <v>1507128.58936618</v>
      </c>
      <c r="E179" s="128" t="n">
        <v>1509480.27542461</v>
      </c>
      <c r="F179" s="129" t="str">
        <f>E179-D179</f>
      </c>
      <c r="G179" s="130" t="n">
        <v>3124667.08918581</v>
      </c>
      <c r="H179" s="131" t="n">
        <v>3124046.1784475</v>
      </c>
      <c r="I179" s="132" t="str">
        <f>H179-G179</f>
      </c>
      <c r="J179" s="133" t="n">
        <v>18804104.7380135</v>
      </c>
      <c r="K179" s="134" t="n">
        <v>18842942.5524536</v>
      </c>
      <c r="L179" s="135" t="str">
        <f>K179-J179</f>
      </c>
      <c r="M179" s="136" t="n">
        <v>3654226.84807246</v>
      </c>
      <c r="N179" s="137" t="n">
        <v>3649516.08697985</v>
      </c>
      <c r="O179" s="138" t="str">
        <f>N179-M179</f>
      </c>
      <c r="P179" s="139" t="n">
        <v>22458331.5860859</v>
      </c>
      <c r="Q179" s="140" t="n">
        <v>22492458.6394335</v>
      </c>
      <c r="R179" s="141" t="str">
        <f>Q179-P179</f>
      </c>
      <c r="S179" s="142" t="str">
        <f>L179</f>
      </c>
    </row>
    <row r="180">
      <c r="A180" t="s">
        <v>256</v>
      </c>
      <c r="B180" s="32" t="s">
        <v>258</v>
      </c>
      <c r="C180" t="n">
        <v>2047</v>
      </c>
      <c r="D180" s="127" t="n">
        <v>1531811.32472267</v>
      </c>
      <c r="E180" s="128" t="n">
        <v>1534237.5744132</v>
      </c>
      <c r="F180" s="129" t="str">
        <f>E180-D180</f>
      </c>
      <c r="G180" s="130" t="n">
        <v>3159571.83767581</v>
      </c>
      <c r="H180" s="131" t="n">
        <v>3158904.2402998</v>
      </c>
      <c r="I180" s="132" t="str">
        <f>H180-G180</f>
      </c>
      <c r="J180" s="133" t="n">
        <v>19000984.022934</v>
      </c>
      <c r="K180" s="134" t="n">
        <v>19041387.4378568</v>
      </c>
      <c r="L180" s="135" t="str">
        <f>K180-J180</f>
      </c>
      <c r="M180" s="136" t="n">
        <v>3705762.60417453</v>
      </c>
      <c r="N180" s="137" t="n">
        <v>3700713.68790926</v>
      </c>
      <c r="O180" s="138" t="str">
        <f>N180-M180</f>
      </c>
      <c r="P180" s="139" t="n">
        <v>22706746.6271086</v>
      </c>
      <c r="Q180" s="140" t="n">
        <v>22742101.1257661</v>
      </c>
      <c r="R180" s="141" t="str">
        <f>Q180-P180</f>
      </c>
      <c r="S180" s="142" t="str">
        <f>L180</f>
      </c>
    </row>
    <row r="181">
      <c r="A181" t="s">
        <v>256</v>
      </c>
      <c r="B181" s="32" t="s">
        <v>258</v>
      </c>
      <c r="C181" t="n">
        <v>2048</v>
      </c>
      <c r="D181" s="127" t="n">
        <v>1555089.4300534</v>
      </c>
      <c r="E181" s="128" t="n">
        <v>1557584.97398339</v>
      </c>
      <c r="F181" s="129" t="str">
        <f>E181-D181</f>
      </c>
      <c r="G181" s="130" t="n">
        <v>3194928.12109217</v>
      </c>
      <c r="H181" s="131" t="n">
        <v>3194212.2507101</v>
      </c>
      <c r="I181" s="132" t="str">
        <f>H181-G181</f>
      </c>
      <c r="J181" s="133" t="n">
        <v>19178483.8514098</v>
      </c>
      <c r="K181" s="134" t="n">
        <v>19220391.6480863</v>
      </c>
      <c r="L181" s="135" t="str">
        <f>K181-J181</f>
      </c>
      <c r="M181" s="136" t="n">
        <v>3756217.73531261</v>
      </c>
      <c r="N181" s="137" t="n">
        <v>3750826.45017893</v>
      </c>
      <c r="O181" s="138" t="str">
        <f>N181-M181</f>
      </c>
      <c r="P181" s="139" t="n">
        <v>22934701.5867225</v>
      </c>
      <c r="Q181" s="140" t="n">
        <v>22971218.0982652</v>
      </c>
      <c r="R181" s="141" t="str">
        <f>Q181-P181</f>
      </c>
      <c r="S181" s="142" t="str">
        <f>L181</f>
      </c>
    </row>
    <row r="182">
      <c r="A182" t="s">
        <v>256</v>
      </c>
      <c r="B182" s="32" t="s">
        <v>258</v>
      </c>
      <c r="C182" t="n">
        <v>2049</v>
      </c>
      <c r="D182" s="127" t="n">
        <v>1578581.99730506</v>
      </c>
      <c r="E182" s="128" t="n">
        <v>1581148.70872561</v>
      </c>
      <c r="F182" s="129" t="str">
        <f>E182-D182</f>
      </c>
      <c r="G182" s="130" t="n">
        <v>3227820.34051398</v>
      </c>
      <c r="H182" s="131" t="n">
        <v>3227056.88545618</v>
      </c>
      <c r="I182" s="132" t="str">
        <f>H182-G182</f>
      </c>
      <c r="J182" s="133" t="n">
        <v>19356200.9682153</v>
      </c>
      <c r="K182" s="134" t="n">
        <v>19399647.7304913</v>
      </c>
      <c r="L182" s="135" t="str">
        <f>K182-J182</f>
      </c>
      <c r="M182" s="136" t="n">
        <v>3805241.91478188</v>
      </c>
      <c r="N182" s="137" t="n">
        <v>3799503.95708712</v>
      </c>
      <c r="O182" s="138" t="str">
        <f>N182-M182</f>
      </c>
      <c r="P182" s="139" t="n">
        <v>23161442.8829972</v>
      </c>
      <c r="Q182" s="140" t="n">
        <v>23199151.6875784</v>
      </c>
      <c r="R182" s="141" t="str">
        <f>Q182-P182</f>
      </c>
      <c r="S182" s="142" t="str">
        <f>L182</f>
      </c>
    </row>
    <row r="183">
      <c r="A183" t="s">
        <v>256</v>
      </c>
      <c r="B183" s="32" t="s">
        <v>258</v>
      </c>
      <c r="C183" t="n">
        <v>2050</v>
      </c>
      <c r="D183" s="127" t="n">
        <v>1601378.28509642</v>
      </c>
      <c r="E183" s="128" t="n">
        <v>1604008.46344375</v>
      </c>
      <c r="F183" s="129" t="str">
        <f>E183-D183</f>
      </c>
      <c r="G183" s="130" t="n">
        <v>3258009.97809777</v>
      </c>
      <c r="H183" s="131" t="n">
        <v>3257199.2980493</v>
      </c>
      <c r="I183" s="132" t="str">
        <f>H183-G183</f>
      </c>
      <c r="J183" s="133" t="n">
        <v>19525081.6800705</v>
      </c>
      <c r="K183" s="134" t="n">
        <v>19570013.4156094</v>
      </c>
      <c r="L183" s="135" t="str">
        <f>K183-J183</f>
      </c>
      <c r="M183" s="136" t="n">
        <v>3852681.6193705</v>
      </c>
      <c r="N183" s="137" t="n">
        <v>3846594.37842674</v>
      </c>
      <c r="O183" s="138" t="str">
        <f>N183-M183</f>
      </c>
      <c r="P183" s="139" t="n">
        <v>23377763.299441</v>
      </c>
      <c r="Q183" s="140" t="n">
        <v>23416607.7940361</v>
      </c>
      <c r="R183" s="141" t="str">
        <f>Q183-P183</f>
      </c>
      <c r="S183" s="142" t="str">
        <f>L183</f>
      </c>
    </row>
    <row r="184">
      <c r="A184" t="s">
        <v>262</v>
      </c>
      <c r="B184" s="32" t="s">
        <v>264</v>
      </c>
      <c r="C184" t="n">
        <v>2025</v>
      </c>
      <c r="D184" s="127" t="n">
        <v>958704.888189539</v>
      </c>
      <c r="E184" s="128" t="n">
        <v>959793.497483952</v>
      </c>
      <c r="F184" s="129" t="str">
        <f>E184-D184</f>
      </c>
      <c r="G184" s="130" t="n">
        <v>2135199.67580268</v>
      </c>
      <c r="H184" s="131" t="n">
        <v>2135199.67580268</v>
      </c>
      <c r="I184" s="132" t="str">
        <f>H184-G184</f>
      </c>
      <c r="J184" s="133" t="n">
        <v>13064290.756451</v>
      </c>
      <c r="K184" s="134" t="n">
        <v>13078630.7318055</v>
      </c>
      <c r="L184" s="135" t="str">
        <f>K184-J184</f>
      </c>
      <c r="M184" s="136" t="n">
        <v>2439953.31908869</v>
      </c>
      <c r="N184" s="137" t="n">
        <v>2439867.79488052</v>
      </c>
      <c r="O184" s="138" t="str">
        <f>N184-M184</f>
      </c>
      <c r="P184" s="139" t="n">
        <v>15504244.0755397</v>
      </c>
      <c r="Q184" s="140" t="n">
        <v>15518498.526686</v>
      </c>
      <c r="R184" s="141" t="str">
        <f>Q184-P184</f>
      </c>
      <c r="S184" s="142" t="str">
        <f>L184</f>
      </c>
    </row>
    <row r="185">
      <c r="A185" t="s">
        <v>262</v>
      </c>
      <c r="B185" s="32" t="s">
        <v>264</v>
      </c>
      <c r="C185" t="n">
        <v>2026</v>
      </c>
      <c r="D185" s="127" t="n">
        <v>978576.956074055</v>
      </c>
      <c r="E185" s="128" t="n">
        <v>980780.305058052</v>
      </c>
      <c r="F185" s="129" t="str">
        <f>E185-D185</f>
      </c>
      <c r="G185" s="130" t="n">
        <v>2181054.26373811</v>
      </c>
      <c r="H185" s="131" t="n">
        <v>2181019.4587223</v>
      </c>
      <c r="I185" s="132" t="str">
        <f>H185-G185</f>
      </c>
      <c r="J185" s="133" t="n">
        <v>13347313.8760783</v>
      </c>
      <c r="K185" s="134" t="n">
        <v>13376482.4651958</v>
      </c>
      <c r="L185" s="135" t="str">
        <f>K185-J185</f>
      </c>
      <c r="M185" s="136" t="n">
        <v>2495351.05492076</v>
      </c>
      <c r="N185" s="137" t="n">
        <v>2495093.0586842</v>
      </c>
      <c r="O185" s="138" t="str">
        <f>N185-M185</f>
      </c>
      <c r="P185" s="139" t="n">
        <v>15842664.9309991</v>
      </c>
      <c r="Q185" s="140" t="n">
        <v>15871575.5238799</v>
      </c>
      <c r="R185" s="141" t="str">
        <f>Q185-P185</f>
      </c>
      <c r="S185" s="142" t="str">
        <f>L185</f>
      </c>
    </row>
    <row r="186">
      <c r="A186" t="s">
        <v>262</v>
      </c>
      <c r="B186" s="32" t="s">
        <v>264</v>
      </c>
      <c r="C186" t="n">
        <v>2027</v>
      </c>
      <c r="D186" s="127" t="n">
        <v>999974.706405899</v>
      </c>
      <c r="E186" s="128" t="n">
        <v>1003320.79077982</v>
      </c>
      <c r="F186" s="129" t="str">
        <f>E186-D186</f>
      </c>
      <c r="G186" s="130" t="n">
        <v>2228444.93122516</v>
      </c>
      <c r="H186" s="131" t="n">
        <v>2228341.81181597</v>
      </c>
      <c r="I186" s="132" t="str">
        <f>H186-G186</f>
      </c>
      <c r="J186" s="133" t="n">
        <v>13632914.8719799</v>
      </c>
      <c r="K186" s="134" t="n">
        <v>13677394.9809697</v>
      </c>
      <c r="L186" s="135" t="str">
        <f>K186-J186</f>
      </c>
      <c r="M186" s="136" t="n">
        <v>2551759.13917681</v>
      </c>
      <c r="N186" s="137" t="n">
        <v>2551241.04250702</v>
      </c>
      <c r="O186" s="138" t="str">
        <f>N186-M186</f>
      </c>
      <c r="P186" s="139" t="n">
        <v>16184674.0111567</v>
      </c>
      <c r="Q186" s="140" t="n">
        <v>16228636.0234767</v>
      </c>
      <c r="R186" s="141" t="str">
        <f>Q186-P186</f>
      </c>
      <c r="S186" s="142" t="str">
        <f>L186</f>
      </c>
    </row>
    <row r="187">
      <c r="A187" t="s">
        <v>262</v>
      </c>
      <c r="B187" s="32" t="s">
        <v>264</v>
      </c>
      <c r="C187" t="n">
        <v>2028</v>
      </c>
      <c r="D187" s="127" t="n">
        <v>1022979.45235697</v>
      </c>
      <c r="E187" s="128" t="n">
        <v>1027500.46902078</v>
      </c>
      <c r="F187" s="129" t="str">
        <f>E187-D187</f>
      </c>
      <c r="G187" s="130" t="n">
        <v>2288325.77787579</v>
      </c>
      <c r="H187" s="131" t="n">
        <v>2288120.69935235</v>
      </c>
      <c r="I187" s="132" t="str">
        <f>H187-G187</f>
      </c>
      <c r="J187" s="133" t="n">
        <v>13913600.4857636</v>
      </c>
      <c r="K187" s="134" t="n">
        <v>13973849.5476407</v>
      </c>
      <c r="L187" s="135" t="str">
        <f>K187-J187</f>
      </c>
      <c r="M187" s="136" t="n">
        <v>2609986.21654547</v>
      </c>
      <c r="N187" s="137" t="n">
        <v>2609119.51816056</v>
      </c>
      <c r="O187" s="138" t="str">
        <f>N187-M187</f>
      </c>
      <c r="P187" s="139" t="n">
        <v>16523586.702309</v>
      </c>
      <c r="Q187" s="140" t="n">
        <v>16582969.0658013</v>
      </c>
      <c r="R187" s="141" t="str">
        <f>Q187-P187</f>
      </c>
      <c r="S187" s="142" t="str">
        <f>L187</f>
      </c>
    </row>
    <row r="188">
      <c r="A188" t="s">
        <v>262</v>
      </c>
      <c r="B188" s="32" t="s">
        <v>264</v>
      </c>
      <c r="C188" t="n">
        <v>2029</v>
      </c>
      <c r="D188" s="127" t="n">
        <v>1047871.40463904</v>
      </c>
      <c r="E188" s="128" t="n">
        <v>1053610.41066253</v>
      </c>
      <c r="F188" s="129" t="str">
        <f>E188-D188</f>
      </c>
      <c r="G188" s="130" t="n">
        <v>2337027.61995528</v>
      </c>
      <c r="H188" s="131" t="n">
        <v>2336688.0735738</v>
      </c>
      <c r="I188" s="132" t="str">
        <f>H188-G188</f>
      </c>
      <c r="J188" s="133" t="n">
        <v>14214055.7551007</v>
      </c>
      <c r="K188" s="134" t="n">
        <v>14290695.0468445</v>
      </c>
      <c r="L188" s="135" t="str">
        <f>K188-J188</f>
      </c>
      <c r="M188" s="136" t="n">
        <v>2668692.49238044</v>
      </c>
      <c r="N188" s="137" t="n">
        <v>2667387.14052593</v>
      </c>
      <c r="O188" s="138" t="str">
        <f>N188-M188</f>
      </c>
      <c r="P188" s="139" t="n">
        <v>16882748.2474811</v>
      </c>
      <c r="Q188" s="140" t="n">
        <v>16958082.1873704</v>
      </c>
      <c r="R188" s="141" t="str">
        <f>Q188-P188</f>
      </c>
      <c r="S188" s="142" t="str">
        <f>L188</f>
      </c>
    </row>
    <row r="189">
      <c r="A189" t="s">
        <v>262</v>
      </c>
      <c r="B189" s="32" t="s">
        <v>264</v>
      </c>
      <c r="C189" t="n">
        <v>2030</v>
      </c>
      <c r="D189" s="127" t="n">
        <v>1073810.56020004</v>
      </c>
      <c r="E189" s="128" t="n">
        <v>1080810.21872946</v>
      </c>
      <c r="F189" s="129" t="str">
        <f>E189-D189</f>
      </c>
      <c r="G189" s="130" t="n">
        <v>2386957.18211753</v>
      </c>
      <c r="H189" s="131" t="n">
        <v>2386448.80046728</v>
      </c>
      <c r="I189" s="132" t="str">
        <f>H189-G189</f>
      </c>
      <c r="J189" s="133" t="n">
        <v>14507889.7535457</v>
      </c>
      <c r="K189" s="134" t="n">
        <v>14601429.0838702</v>
      </c>
      <c r="L189" s="135" t="str">
        <f>K189-J189</f>
      </c>
      <c r="M189" s="136" t="n">
        <v>2727770.32437694</v>
      </c>
      <c r="N189" s="137" t="n">
        <v>2725934.7625287</v>
      </c>
      <c r="O189" s="138" t="str">
        <f>N189-M189</f>
      </c>
      <c r="P189" s="139" t="n">
        <v>17235660.0779226</v>
      </c>
      <c r="Q189" s="140" t="n">
        <v>17327363.846399</v>
      </c>
      <c r="R189" s="141" t="str">
        <f>Q189-P189</f>
      </c>
      <c r="S189" s="142" t="str">
        <f>L189</f>
      </c>
    </row>
    <row r="190">
      <c r="A190" t="s">
        <v>262</v>
      </c>
      <c r="B190" s="32" t="s">
        <v>264</v>
      </c>
      <c r="C190" t="n">
        <v>2031</v>
      </c>
      <c r="D190" s="127" t="n">
        <v>1098865.22605582</v>
      </c>
      <c r="E190" s="128" t="n">
        <v>1107157.64124119</v>
      </c>
      <c r="F190" s="129" t="str">
        <f>E190-D190</f>
      </c>
      <c r="G190" s="130" t="n">
        <v>2436005.21937015</v>
      </c>
      <c r="H190" s="131" t="n">
        <v>2435295.40356542</v>
      </c>
      <c r="I190" s="132" t="str">
        <f>H190-G190</f>
      </c>
      <c r="J190" s="133" t="n">
        <v>14799308.6622215</v>
      </c>
      <c r="K190" s="134" t="n">
        <v>14910262.6671564</v>
      </c>
      <c r="L190" s="135" t="str">
        <f>K190-J190</f>
      </c>
      <c r="M190" s="136" t="n">
        <v>2787200.53282394</v>
      </c>
      <c r="N190" s="137" t="n">
        <v>2784742.81884404</v>
      </c>
      <c r="O190" s="138" t="str">
        <f>N190-M190</f>
      </c>
      <c r="P190" s="139" t="n">
        <v>17586509.1950454</v>
      </c>
      <c r="Q190" s="140" t="n">
        <v>17695005.4860005</v>
      </c>
      <c r="R190" s="141" t="str">
        <f>Q190-P190</f>
      </c>
      <c r="S190" s="142" t="str">
        <f>L190</f>
      </c>
    </row>
    <row r="191">
      <c r="A191" t="s">
        <v>262</v>
      </c>
      <c r="B191" s="32" t="s">
        <v>264</v>
      </c>
      <c r="C191" t="n">
        <v>2032</v>
      </c>
      <c r="D191" s="127" t="n">
        <v>1124351.57459278</v>
      </c>
      <c r="E191" s="128" t="n">
        <v>1133979.82552584</v>
      </c>
      <c r="F191" s="129" t="str">
        <f>E191-D191</f>
      </c>
      <c r="G191" s="130" t="n">
        <v>2487172.2775297</v>
      </c>
      <c r="H191" s="131" t="n">
        <v>2486226.86894442</v>
      </c>
      <c r="I191" s="132" t="str">
        <f>H191-G191</f>
      </c>
      <c r="J191" s="133" t="n">
        <v>15083853.1150964</v>
      </c>
      <c r="K191" s="134" t="n">
        <v>15212724.6096518</v>
      </c>
      <c r="L191" s="135" t="str">
        <f>K191-J191</f>
      </c>
      <c r="M191" s="136" t="n">
        <v>2847059.55473665</v>
      </c>
      <c r="N191" s="137" t="n">
        <v>2843886.54382644</v>
      </c>
      <c r="O191" s="138" t="str">
        <f>N191-M191</f>
      </c>
      <c r="P191" s="139" t="n">
        <v>17930912.669833</v>
      </c>
      <c r="Q191" s="140" t="n">
        <v>18056611.1534782</v>
      </c>
      <c r="R191" s="141" t="str">
        <f>Q191-P191</f>
      </c>
      <c r="S191" s="142" t="str">
        <f>L191</f>
      </c>
    </row>
    <row r="192">
      <c r="A192" t="s">
        <v>262</v>
      </c>
      <c r="B192" s="32" t="s">
        <v>264</v>
      </c>
      <c r="C192" t="n">
        <v>2033</v>
      </c>
      <c r="D192" s="127" t="n">
        <v>1149517.77821598</v>
      </c>
      <c r="E192" s="128" t="n">
        <v>1160519.0384788</v>
      </c>
      <c r="F192" s="129" t="str">
        <f>E192-D192</f>
      </c>
      <c r="G192" s="130" t="n">
        <v>2545394.63712001</v>
      </c>
      <c r="H192" s="131" t="n">
        <v>2544179.91308165</v>
      </c>
      <c r="I192" s="132" t="str">
        <f>H192-G192</f>
      </c>
      <c r="J192" s="133" t="n">
        <v>15350950.680423</v>
      </c>
      <c r="K192" s="134" t="n">
        <v>15498146.8141225</v>
      </c>
      <c r="L192" s="135" t="str">
        <f>K192-J192</f>
      </c>
      <c r="M192" s="136" t="n">
        <v>2907920.70251043</v>
      </c>
      <c r="N192" s="137" t="n">
        <v>2903939.00675972</v>
      </c>
      <c r="O192" s="138" t="str">
        <f>N192-M192</f>
      </c>
      <c r="P192" s="139" t="n">
        <v>18258871.3829334</v>
      </c>
      <c r="Q192" s="140" t="n">
        <v>18402085.8208823</v>
      </c>
      <c r="R192" s="141" t="str">
        <f>Q192-P192</f>
      </c>
      <c r="S192" s="142" t="str">
        <f>L192</f>
      </c>
    </row>
    <row r="193">
      <c r="A193" t="s">
        <v>262</v>
      </c>
      <c r="B193" s="32" t="s">
        <v>264</v>
      </c>
      <c r="C193" t="n">
        <v>2034</v>
      </c>
      <c r="D193" s="127" t="n">
        <v>1174974.80391497</v>
      </c>
      <c r="E193" s="128" t="n">
        <v>1187394.62078838</v>
      </c>
      <c r="F193" s="129" t="str">
        <f>E193-D193</f>
      </c>
      <c r="G193" s="130" t="n">
        <v>2592758.50976906</v>
      </c>
      <c r="H193" s="131" t="n">
        <v>2591241.82717547</v>
      </c>
      <c r="I193" s="132" t="str">
        <f>H193-G193</f>
      </c>
      <c r="J193" s="133" t="n">
        <v>15633192.0789726</v>
      </c>
      <c r="K193" s="134" t="n">
        <v>15799428.4193656</v>
      </c>
      <c r="L193" s="135" t="str">
        <f>K193-J193</f>
      </c>
      <c r="M193" s="136" t="n">
        <v>2968776.13168775</v>
      </c>
      <c r="N193" s="137" t="n">
        <v>2963891.11565708</v>
      </c>
      <c r="O193" s="138" t="str">
        <f>N193-M193</f>
      </c>
      <c r="P193" s="139" t="n">
        <v>18601968.2106604</v>
      </c>
      <c r="Q193" s="140" t="n">
        <v>18763319.5350226</v>
      </c>
      <c r="R193" s="141" t="str">
        <f>Q193-P193</f>
      </c>
      <c r="S193" s="142" t="str">
        <f>L193</f>
      </c>
    </row>
    <row r="194">
      <c r="A194" t="s">
        <v>262</v>
      </c>
      <c r="B194" s="32" t="s">
        <v>264</v>
      </c>
      <c r="C194" t="n">
        <v>2035</v>
      </c>
      <c r="D194" s="127" t="n">
        <v>1200444.46883194</v>
      </c>
      <c r="E194" s="128" t="n">
        <v>1214325.97179281</v>
      </c>
      <c r="F194" s="129" t="str">
        <f>E194-D194</f>
      </c>
      <c r="G194" s="130" t="n">
        <v>2639193.62875028</v>
      </c>
      <c r="H194" s="131" t="n">
        <v>2637338.55759301</v>
      </c>
      <c r="I194" s="132" t="str">
        <f>H194-G194</f>
      </c>
      <c r="J194" s="133" t="n">
        <v>15907677.9832024</v>
      </c>
      <c r="K194" s="134" t="n">
        <v>16093445.8910369</v>
      </c>
      <c r="L194" s="135" t="str">
        <f>K194-J194</f>
      </c>
      <c r="M194" s="136" t="n">
        <v>3029449.51192383</v>
      </c>
      <c r="N194" s="137" t="n">
        <v>3023565.75015719</v>
      </c>
      <c r="O194" s="138" t="str">
        <f>N194-M194</f>
      </c>
      <c r="P194" s="139" t="n">
        <v>18937127.4951263</v>
      </c>
      <c r="Q194" s="140" t="n">
        <v>19117011.6411941</v>
      </c>
      <c r="R194" s="141" t="str">
        <f>Q194-P194</f>
      </c>
      <c r="S194" s="142" t="str">
        <f>L194</f>
      </c>
    </row>
    <row r="195">
      <c r="A195" t="s">
        <v>262</v>
      </c>
      <c r="B195" s="32" t="s">
        <v>264</v>
      </c>
      <c r="C195" t="n">
        <v>2036</v>
      </c>
      <c r="D195" s="127" t="n">
        <v>1226610.23418675</v>
      </c>
      <c r="E195" s="128" t="n">
        <v>1242005.19631071</v>
      </c>
      <c r="F195" s="129" t="str">
        <f>E195-D195</f>
      </c>
      <c r="G195" s="130" t="n">
        <v>2690044.96225933</v>
      </c>
      <c r="H195" s="131" t="n">
        <v>2687815.41856241</v>
      </c>
      <c r="I195" s="132" t="str">
        <f>H195-G195</f>
      </c>
      <c r="J195" s="133" t="n">
        <v>16181423.7229424</v>
      </c>
      <c r="K195" s="134" t="n">
        <v>16387284.1170475</v>
      </c>
      <c r="L195" s="135" t="str">
        <f>K195-J195</f>
      </c>
      <c r="M195" s="136" t="n">
        <v>3090186.32571145</v>
      </c>
      <c r="N195" s="137" t="n">
        <v>3083207.24745521</v>
      </c>
      <c r="O195" s="138" t="str">
        <f>N195-M195</f>
      </c>
      <c r="P195" s="139" t="n">
        <v>19271610.0486539</v>
      </c>
      <c r="Q195" s="140" t="n">
        <v>19470491.3645027</v>
      </c>
      <c r="R195" s="141" t="str">
        <f>Q195-P195</f>
      </c>
      <c r="S195" s="142" t="str">
        <f>L195</f>
      </c>
    </row>
    <row r="196">
      <c r="A196" t="s">
        <v>262</v>
      </c>
      <c r="B196" s="32" t="s">
        <v>264</v>
      </c>
      <c r="C196" t="n">
        <v>2037</v>
      </c>
      <c r="D196" s="127" t="n">
        <v>1252852.38203532</v>
      </c>
      <c r="E196" s="128" t="n">
        <v>1269807.80909442</v>
      </c>
      <c r="F196" s="129" t="str">
        <f>E196-D196</f>
      </c>
      <c r="G196" s="130" t="n">
        <v>2739916.36155918</v>
      </c>
      <c r="H196" s="131" t="n">
        <v>2737274.790777</v>
      </c>
      <c r="I196" s="132" t="str">
        <f>H196-G196</f>
      </c>
      <c r="J196" s="133" t="n">
        <v>16446055.4571726</v>
      </c>
      <c r="K196" s="134" t="n">
        <v>16672497.8198669</v>
      </c>
      <c r="L196" s="135" t="str">
        <f>K196-J196</f>
      </c>
      <c r="M196" s="136" t="n">
        <v>3150838.10593849</v>
      </c>
      <c r="N196" s="137" t="n">
        <v>3142666.59064758</v>
      </c>
      <c r="O196" s="138" t="str">
        <f>N196-M196</f>
      </c>
      <c r="P196" s="139" t="n">
        <v>19596893.5631111</v>
      </c>
      <c r="Q196" s="140" t="n">
        <v>19815164.4105145</v>
      </c>
      <c r="R196" s="141" t="str">
        <f>Q196-P196</f>
      </c>
      <c r="S196" s="142" t="str">
        <f>L196</f>
      </c>
    </row>
    <row r="197">
      <c r="A197" t="s">
        <v>262</v>
      </c>
      <c r="B197" s="32" t="s">
        <v>264</v>
      </c>
      <c r="C197" t="n">
        <v>2038</v>
      </c>
      <c r="D197" s="127" t="n">
        <v>1278618.78467983</v>
      </c>
      <c r="E197" s="128" t="n">
        <v>1297176.25542108</v>
      </c>
      <c r="F197" s="129" t="str">
        <f>E197-D197</f>
      </c>
      <c r="G197" s="130" t="n">
        <v>2793778.33069244</v>
      </c>
      <c r="H197" s="131" t="n">
        <v>2790687.02121721</v>
      </c>
      <c r="I197" s="132" t="str">
        <f>H197-G197</f>
      </c>
      <c r="J197" s="133" t="n">
        <v>16695622.1047445</v>
      </c>
      <c r="K197" s="134" t="n">
        <v>16943079.5437892</v>
      </c>
      <c r="L197" s="135" t="str">
        <f>K197-J197</f>
      </c>
      <c r="M197" s="136" t="n">
        <v>3211829.90456276</v>
      </c>
      <c r="N197" s="137" t="n">
        <v>3202368.92676633</v>
      </c>
      <c r="O197" s="138" t="str">
        <f>N197-M197</f>
      </c>
      <c r="P197" s="139" t="n">
        <v>19907452.0093072</v>
      </c>
      <c r="Q197" s="140" t="n">
        <v>20145448.4705555</v>
      </c>
      <c r="R197" s="141" t="str">
        <f>Q197-P197</f>
      </c>
      <c r="S197" s="142" t="str">
        <f>L197</f>
      </c>
    </row>
    <row r="198">
      <c r="A198" t="s">
        <v>262</v>
      </c>
      <c r="B198" s="32" t="s">
        <v>264</v>
      </c>
      <c r="C198" t="n">
        <v>2039</v>
      </c>
      <c r="D198" s="127" t="n">
        <v>1305130.27039693</v>
      </c>
      <c r="E198" s="128" t="n">
        <v>1325347.79629959</v>
      </c>
      <c r="F198" s="129" t="str">
        <f>E198-D198</f>
      </c>
      <c r="G198" s="130" t="n">
        <v>2838811.88655548</v>
      </c>
      <c r="H198" s="131" t="n">
        <v>2835232.8138728</v>
      </c>
      <c r="I198" s="132" t="str">
        <f>H198-G198</f>
      </c>
      <c r="J198" s="133" t="n">
        <v>16947897.2460644</v>
      </c>
      <c r="K198" s="134" t="n">
        <v>17216985.482207</v>
      </c>
      <c r="L198" s="135" t="str">
        <f>K198-J198</f>
      </c>
      <c r="M198" s="136" t="n">
        <v>3272156.38659201</v>
      </c>
      <c r="N198" s="137" t="n">
        <v>3261308.04483665</v>
      </c>
      <c r="O198" s="138" t="str">
        <f>N198-M198</f>
      </c>
      <c r="P198" s="139" t="n">
        <v>20220053.6326564</v>
      </c>
      <c r="Q198" s="140" t="n">
        <v>20478293.5270436</v>
      </c>
      <c r="R198" s="141" t="str">
        <f>Q198-P198</f>
      </c>
      <c r="S198" s="142" t="str">
        <f>L198</f>
      </c>
    </row>
    <row r="199">
      <c r="A199" t="s">
        <v>262</v>
      </c>
      <c r="B199" s="32" t="s">
        <v>264</v>
      </c>
      <c r="C199" t="n">
        <v>2040</v>
      </c>
      <c r="D199" s="127" t="n">
        <v>1330876.83953802</v>
      </c>
      <c r="E199" s="128" t="n">
        <v>1352787.67550619</v>
      </c>
      <c r="F199" s="129" t="str">
        <f>E199-D199</f>
      </c>
      <c r="G199" s="130" t="n">
        <v>2880493.38911122</v>
      </c>
      <c r="H199" s="131" t="n">
        <v>2876390.02123241</v>
      </c>
      <c r="I199" s="132" t="str">
        <f>H199-G199</f>
      </c>
      <c r="J199" s="133" t="n">
        <v>17186086.6427615</v>
      </c>
      <c r="K199" s="134" t="n">
        <v>17477129.0980303</v>
      </c>
      <c r="L199" s="135" t="str">
        <f>K199-J199</f>
      </c>
      <c r="M199" s="136" t="n">
        <v>3331558.7882435</v>
      </c>
      <c r="N199" s="137" t="n">
        <v>3319226.53845978</v>
      </c>
      <c r="O199" s="138" t="str">
        <f>N199-M199</f>
      </c>
      <c r="P199" s="139" t="n">
        <v>20517645.431005</v>
      </c>
      <c r="Q199" s="140" t="n">
        <v>20796355.63649</v>
      </c>
      <c r="R199" s="141" t="str">
        <f>Q199-P199</f>
      </c>
      <c r="S199" s="142" t="str">
        <f>L199</f>
      </c>
    </row>
    <row r="200">
      <c r="A200" t="s">
        <v>262</v>
      </c>
      <c r="B200" s="32" t="s">
        <v>264</v>
      </c>
      <c r="C200" t="n">
        <v>2041</v>
      </c>
      <c r="D200" s="127" t="n">
        <v>1356424.63496057</v>
      </c>
      <c r="E200" s="128" t="n">
        <v>1380070.96412439</v>
      </c>
      <c r="F200" s="129" t="str">
        <f>E200-D200</f>
      </c>
      <c r="G200" s="130" t="n">
        <v>2927118.30515152</v>
      </c>
      <c r="H200" s="131" t="n">
        <v>2922451.7840816</v>
      </c>
      <c r="I200" s="132" t="str">
        <f>H200-G200</f>
      </c>
      <c r="J200" s="133" t="n">
        <v>17417833.7935433</v>
      </c>
      <c r="K200" s="134" t="n">
        <v>17731269.8507494</v>
      </c>
      <c r="L200" s="135" t="str">
        <f>K200-J200</f>
      </c>
      <c r="M200" s="136" t="n">
        <v>3390482.92562009</v>
      </c>
      <c r="N200" s="137" t="n">
        <v>3376570.77956911</v>
      </c>
      <c r="O200" s="138" t="str">
        <f>N200-M200</f>
      </c>
      <c r="P200" s="139" t="n">
        <v>20808316.7191634</v>
      </c>
      <c r="Q200" s="140" t="n">
        <v>21107840.6303185</v>
      </c>
      <c r="R200" s="141" t="str">
        <f>Q200-P200</f>
      </c>
      <c r="S200" s="142" t="str">
        <f>L200</f>
      </c>
    </row>
    <row r="201">
      <c r="A201" t="s">
        <v>262</v>
      </c>
      <c r="B201" s="32" t="s">
        <v>264</v>
      </c>
      <c r="C201" t="n">
        <v>2042</v>
      </c>
      <c r="D201" s="127" t="n">
        <v>1381457.73686264</v>
      </c>
      <c r="E201" s="128" t="n">
        <v>1406876.34005525</v>
      </c>
      <c r="F201" s="129" t="str">
        <f>E201-D201</f>
      </c>
      <c r="G201" s="130" t="n">
        <v>2968251.68568611</v>
      </c>
      <c r="H201" s="131" t="n">
        <v>2962983.46667384</v>
      </c>
      <c r="I201" s="132" t="str">
        <f>H201-G201</f>
      </c>
      <c r="J201" s="133" t="n">
        <v>17637936.2615475</v>
      </c>
      <c r="K201" s="134" t="n">
        <v>17974111.2649187</v>
      </c>
      <c r="L201" s="135" t="str">
        <f>K201-J201</f>
      </c>
      <c r="M201" s="136" t="n">
        <v>3448499.26635362</v>
      </c>
      <c r="N201" s="137" t="n">
        <v>3432912.59953705</v>
      </c>
      <c r="O201" s="138" t="str">
        <f>N201-M201</f>
      </c>
      <c r="P201" s="139" t="n">
        <v>21086435.5279011</v>
      </c>
      <c r="Q201" s="140" t="n">
        <v>21407023.8644558</v>
      </c>
      <c r="R201" s="141" t="str">
        <f>Q201-P201</f>
      </c>
      <c r="S201" s="142" t="str">
        <f>L201</f>
      </c>
    </row>
    <row r="202">
      <c r="A202" t="s">
        <v>262</v>
      </c>
      <c r="B202" s="32" t="s">
        <v>264</v>
      </c>
      <c r="C202" t="n">
        <v>2043</v>
      </c>
      <c r="D202" s="127" t="n">
        <v>1405587.15919227</v>
      </c>
      <c r="E202" s="128" t="n">
        <v>1432805.18241214</v>
      </c>
      <c r="F202" s="129" t="str">
        <f>E202-D202</f>
      </c>
      <c r="G202" s="130" t="n">
        <v>3014391.87716476</v>
      </c>
      <c r="H202" s="131" t="n">
        <v>3008470.65003363</v>
      </c>
      <c r="I202" s="132" t="str">
        <f>H202-G202</f>
      </c>
      <c r="J202" s="133" t="n">
        <v>17839235.4993966</v>
      </c>
      <c r="K202" s="134" t="n">
        <v>18198360.1018222</v>
      </c>
      <c r="L202" s="135" t="str">
        <f>K202-J202</f>
      </c>
      <c r="M202" s="136" t="n">
        <v>3506200.34609608</v>
      </c>
      <c r="N202" s="137" t="n">
        <v>3488845.13943546</v>
      </c>
      <c r="O202" s="138" t="str">
        <f>N202-M202</f>
      </c>
      <c r="P202" s="139" t="n">
        <v>21345435.8454927</v>
      </c>
      <c r="Q202" s="140" t="n">
        <v>21687205.2412577</v>
      </c>
      <c r="R202" s="141" t="str">
        <f>Q202-P202</f>
      </c>
      <c r="S202" s="142" t="str">
        <f>L202</f>
      </c>
    </row>
    <row r="203">
      <c r="A203" t="s">
        <v>262</v>
      </c>
      <c r="B203" s="32" t="s">
        <v>264</v>
      </c>
      <c r="C203" t="n">
        <v>2044</v>
      </c>
      <c r="D203" s="127" t="n">
        <v>1429282.20717535</v>
      </c>
      <c r="E203" s="128" t="n">
        <v>1458339.17974938</v>
      </c>
      <c r="F203" s="129" t="str">
        <f>E203-D203</f>
      </c>
      <c r="G203" s="130" t="n">
        <v>3052649.88383732</v>
      </c>
      <c r="H203" s="131" t="n">
        <v>3046056.68354666</v>
      </c>
      <c r="I203" s="132" t="str">
        <f>H203-G203</f>
      </c>
      <c r="J203" s="133" t="n">
        <v>18037348.4259927</v>
      </c>
      <c r="K203" s="134" t="n">
        <v>18419903.9093603</v>
      </c>
      <c r="L203" s="135" t="str">
        <f>K203-J203</f>
      </c>
      <c r="M203" s="136" t="n">
        <v>3562796.96263652</v>
      </c>
      <c r="N203" s="137" t="n">
        <v>3543582.92973372</v>
      </c>
      <c r="O203" s="138" t="str">
        <f>N203-M203</f>
      </c>
      <c r="P203" s="139" t="n">
        <v>21600145.3886292</v>
      </c>
      <c r="Q203" s="140" t="n">
        <v>21963486.839094</v>
      </c>
      <c r="R203" s="141" t="str">
        <f>Q203-P203</f>
      </c>
      <c r="S203" s="142" t="str">
        <f>L203</f>
      </c>
    </row>
    <row r="204">
      <c r="A204" t="s">
        <v>262</v>
      </c>
      <c r="B204" s="32" t="s">
        <v>264</v>
      </c>
      <c r="C204" t="n">
        <v>2045</v>
      </c>
      <c r="D204" s="127" t="n">
        <v>1452971.67785338</v>
      </c>
      <c r="E204" s="128" t="n">
        <v>1483913.39991598</v>
      </c>
      <c r="F204" s="129" t="str">
        <f>E204-D204</f>
      </c>
      <c r="G204" s="130" t="n">
        <v>3089532.46142989</v>
      </c>
      <c r="H204" s="131" t="n">
        <v>3082224.00698585</v>
      </c>
      <c r="I204" s="132" t="str">
        <f>H204-G204</f>
      </c>
      <c r="J204" s="133" t="n">
        <v>18229344.5323328</v>
      </c>
      <c r="K204" s="134" t="n">
        <v>18635707.8486913</v>
      </c>
      <c r="L204" s="135" t="str">
        <f>K204-J204</f>
      </c>
      <c r="M204" s="136" t="n">
        <v>3618137.42330502</v>
      </c>
      <c r="N204" s="137" t="n">
        <v>3596974.60976764</v>
      </c>
      <c r="O204" s="138" t="str">
        <f>N204-M204</f>
      </c>
      <c r="P204" s="139" t="n">
        <v>21847481.9556378</v>
      </c>
      <c r="Q204" s="140" t="n">
        <v>22232682.4584589</v>
      </c>
      <c r="R204" s="141" t="str">
        <f>Q204-P204</f>
      </c>
      <c r="S204" s="142" t="str">
        <f>L204</f>
      </c>
    </row>
    <row r="205">
      <c r="A205" t="s">
        <v>262</v>
      </c>
      <c r="B205" s="32" t="s">
        <v>264</v>
      </c>
      <c r="C205" t="n">
        <v>2046</v>
      </c>
      <c r="D205" s="127" t="n">
        <v>1476612.56887831</v>
      </c>
      <c r="E205" s="128" t="n">
        <v>1509480.27542461</v>
      </c>
      <c r="F205" s="129" t="str">
        <f>E205-D205</f>
      </c>
      <c r="G205" s="130" t="n">
        <v>3132110.49242125</v>
      </c>
      <c r="H205" s="131" t="n">
        <v>3124046.1784475</v>
      </c>
      <c r="I205" s="132" t="str">
        <f>H205-G205</f>
      </c>
      <c r="J205" s="133" t="n">
        <v>18412459.7578674</v>
      </c>
      <c r="K205" s="134" t="n">
        <v>18842942.5524536</v>
      </c>
      <c r="L205" s="135" t="str">
        <f>K205-J205</f>
      </c>
      <c r="M205" s="136" t="n">
        <v>3672715.57581857</v>
      </c>
      <c r="N205" s="137" t="n">
        <v>3649516.08697985</v>
      </c>
      <c r="O205" s="138" t="str">
        <f>N205-M205</f>
      </c>
      <c r="P205" s="139" t="n">
        <v>22085175.333686</v>
      </c>
      <c r="Q205" s="140" t="n">
        <v>22492458.6394335</v>
      </c>
      <c r="R205" s="141" t="str">
        <f>Q205-P205</f>
      </c>
      <c r="S205" s="142" t="str">
        <f>L205</f>
      </c>
    </row>
    <row r="206">
      <c r="A206" t="s">
        <v>262</v>
      </c>
      <c r="B206" s="32" t="s">
        <v>264</v>
      </c>
      <c r="C206" t="n">
        <v>2047</v>
      </c>
      <c r="D206" s="127" t="n">
        <v>1499416.26344812</v>
      </c>
      <c r="E206" s="128" t="n">
        <v>1534237.5744132</v>
      </c>
      <c r="F206" s="129" t="str">
        <f>E206-D206</f>
      </c>
      <c r="G206" s="130" t="n">
        <v>3167756.55229258</v>
      </c>
      <c r="H206" s="131" t="n">
        <v>3158904.2402998</v>
      </c>
      <c r="I206" s="132" t="str">
        <f>H206-G206</f>
      </c>
      <c r="J206" s="133" t="n">
        <v>18586492.3886737</v>
      </c>
      <c r="K206" s="134" t="n">
        <v>19041387.4378568</v>
      </c>
      <c r="L206" s="135" t="str">
        <f>K206-J206</f>
      </c>
      <c r="M206" s="136" t="n">
        <v>3726034.9149301</v>
      </c>
      <c r="N206" s="137" t="n">
        <v>3700713.68790926</v>
      </c>
      <c r="O206" s="138" t="str">
        <f>N206-M206</f>
      </c>
      <c r="P206" s="139" t="n">
        <v>22312527.3036038</v>
      </c>
      <c r="Q206" s="140" t="n">
        <v>22742101.1257661</v>
      </c>
      <c r="R206" s="141" t="str">
        <f>Q206-P206</f>
      </c>
      <c r="S206" s="142" t="str">
        <f>L206</f>
      </c>
    </row>
    <row r="207">
      <c r="A207" t="s">
        <v>262</v>
      </c>
      <c r="B207" s="32" t="s">
        <v>264</v>
      </c>
      <c r="C207" t="n">
        <v>2048</v>
      </c>
      <c r="D207" s="127" t="n">
        <v>1520796.57666913</v>
      </c>
      <c r="E207" s="128" t="n">
        <v>1557584.97398339</v>
      </c>
      <c r="F207" s="129" t="str">
        <f>E207-D207</f>
      </c>
      <c r="G207" s="130" t="n">
        <v>3203908.7162171</v>
      </c>
      <c r="H207" s="131" t="n">
        <v>3194212.2507101</v>
      </c>
      <c r="I207" s="132" t="str">
        <f>H207-G207</f>
      </c>
      <c r="J207" s="133" t="n">
        <v>18741063.1619669</v>
      </c>
      <c r="K207" s="134" t="n">
        <v>19220391.6480863</v>
      </c>
      <c r="L207" s="135" t="str">
        <f>K207-J207</f>
      </c>
      <c r="M207" s="136" t="n">
        <v>3778352.9955407</v>
      </c>
      <c r="N207" s="137" t="n">
        <v>3750826.45017893</v>
      </c>
      <c r="O207" s="138" t="str">
        <f>N207-M207</f>
      </c>
      <c r="P207" s="139" t="n">
        <v>22519416.1575075</v>
      </c>
      <c r="Q207" s="140" t="n">
        <v>22971218.0982652</v>
      </c>
      <c r="R207" s="141" t="str">
        <f>Q207-P207</f>
      </c>
      <c r="S207" s="142" t="str">
        <f>L207</f>
      </c>
    </row>
    <row r="208">
      <c r="A208" t="s">
        <v>262</v>
      </c>
      <c r="B208" s="32" t="s">
        <v>264</v>
      </c>
      <c r="C208" t="n">
        <v>2049</v>
      </c>
      <c r="D208" s="127" t="n">
        <v>1542347.06113287</v>
      </c>
      <c r="E208" s="128" t="n">
        <v>1581148.70872561</v>
      </c>
      <c r="F208" s="129" t="str">
        <f>E208-D208</f>
      </c>
      <c r="G208" s="130" t="n">
        <v>3237614.54925551</v>
      </c>
      <c r="H208" s="131" t="n">
        <v>3227056.88545618</v>
      </c>
      <c r="I208" s="132" t="str">
        <f>H208-G208</f>
      </c>
      <c r="J208" s="133" t="n">
        <v>18895441.5921263</v>
      </c>
      <c r="K208" s="134" t="n">
        <v>19399647.7304913</v>
      </c>
      <c r="L208" s="135" t="str">
        <f>K208-J208</f>
      </c>
      <c r="M208" s="136" t="n">
        <v>3829315.21587337</v>
      </c>
      <c r="N208" s="137" t="n">
        <v>3799503.95708712</v>
      </c>
      <c r="O208" s="138" t="str">
        <f>N208-M208</f>
      </c>
      <c r="P208" s="139" t="n">
        <v>22724756.8079997</v>
      </c>
      <c r="Q208" s="140" t="n">
        <v>23199151.6875784</v>
      </c>
      <c r="R208" s="141" t="str">
        <f>Q208-P208</f>
      </c>
      <c r="S208" s="142" t="str">
        <f>L208</f>
      </c>
    </row>
    <row r="209">
      <c r="A209" t="s">
        <v>262</v>
      </c>
      <c r="B209" s="32" t="s">
        <v>264</v>
      </c>
      <c r="C209" t="n">
        <v>2050</v>
      </c>
      <c r="D209" s="127" t="n">
        <v>1563171.12240997</v>
      </c>
      <c r="E209" s="128" t="n">
        <v>1604008.46344375</v>
      </c>
      <c r="F209" s="129" t="str">
        <f>E209-D209</f>
      </c>
      <c r="G209" s="130" t="n">
        <v>3268647.75849659</v>
      </c>
      <c r="H209" s="131" t="n">
        <v>3257199.2980493</v>
      </c>
      <c r="I209" s="132" t="str">
        <f>H209-G209</f>
      </c>
      <c r="J209" s="133" t="n">
        <v>19040769.9897758</v>
      </c>
      <c r="K209" s="134" t="n">
        <v>19570013.4156094</v>
      </c>
      <c r="L209" s="135" t="str">
        <f>K209-J209</f>
      </c>
      <c r="M209" s="136" t="n">
        <v>3878765.60989934</v>
      </c>
      <c r="N209" s="137" t="n">
        <v>3846594.37842674</v>
      </c>
      <c r="O209" s="138" t="str">
        <f>N209-M209</f>
      </c>
      <c r="P209" s="139" t="n">
        <v>22919535.5996752</v>
      </c>
      <c r="Q209" s="140" t="n">
        <v>23416607.7940361</v>
      </c>
      <c r="R209" s="141" t="str">
        <f>Q209-P209</f>
      </c>
      <c r="S209" s="142" t="str">
        <f>L209</f>
      </c>
    </row>
  </sheetData>
  <autoFilter ref="A1:S1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6.71" hidden="0" customWidth="1"/>
    <col min="5" max="5" width="19.71" hidden="0" customWidth="1"/>
    <col min="6" max="6" width="12.71" hidden="0" customWidth="1"/>
    <col min="7" max="7" width="12.71" hidden="0" customWidth="1"/>
    <col min="8" max="8" width="12.71" hidden="0" customWidth="1"/>
    <col min="9" max="9" width="14.71" hidden="0" customWidth="1"/>
    <col min="10" max="10" width="22.71" hidden="0" customWidth="1"/>
    <col min="11" max="11" width="12.71" hidden="0" customWidth="1"/>
    <col min="12" max="12" width="15.71" hidden="0" customWidth="1"/>
    <col min="13" max="13" width="16.71" hidden="0" customWidth="1"/>
    <col min="14" max="14" width="12.71" hidden="0" customWidth="1"/>
    <col min="15" max="15" width="12.71" hidden="0" customWidth="1"/>
    <col min="16" max="16" width="16.71" hidden="0" customWidth="1"/>
    <col min="17" max="17" width="22.71" hidden="0" customWidth="1"/>
    <col min="18" max="18" width="22.71" hidden="0" customWidth="1"/>
    <col min="19" max="19" width="22.71" hidden="0" customWidth="1"/>
    <col min="20" max="20" width="22.71" hidden="0" customWidth="1"/>
    <col min="21" max="21" width="13.71" hidden="0" customWidth="1"/>
    <col min="22" max="22" width="13.71" hidden="0" customWidth="1"/>
    <col min="23" max="23" width="14.71" hidden="0" customWidth="1"/>
    <col min="24" max="24" width="12.71" hidden="0" customWidth="1"/>
    <col min="25" max="25" width="12.71" hidden="0" customWidth="1"/>
    <col min="26" max="26" width="20.71" hidden="0" customWidth="1"/>
    <col min="27" max="27" width="17.71" hidden="0" customWidth="1"/>
    <col min="28" max="28" width="22.71" hidden="0" customWidth="1"/>
  </cols>
  <sheetData>
    <row r="1" ht="28" customHeight="1">
      <c r="A1" s="1" t="s">
        <v>366</v>
      </c>
      <c r="B1" s="1" t="s">
        <v>367</v>
      </c>
      <c r="C1" s="1" t="s">
        <v>42</v>
      </c>
      <c r="D1" s="1" t="s">
        <v>372</v>
      </c>
      <c r="E1" s="1" t="s">
        <v>423</v>
      </c>
      <c r="F1" s="1" t="s">
        <v>424</v>
      </c>
      <c r="G1" s="1" t="s">
        <v>425</v>
      </c>
      <c r="H1" s="1" t="s">
        <v>426</v>
      </c>
      <c r="I1" s="1" t="s">
        <v>427</v>
      </c>
      <c r="J1" s="1" t="s">
        <v>428</v>
      </c>
      <c r="K1" s="1" t="s">
        <v>429</v>
      </c>
      <c r="L1" s="1" t="s">
        <v>430</v>
      </c>
      <c r="M1" s="1" t="s">
        <v>431</v>
      </c>
      <c r="N1" s="1" t="s">
        <v>432</v>
      </c>
      <c r="O1" s="1" t="s">
        <v>433</v>
      </c>
      <c r="P1" s="1" t="s">
        <v>434</v>
      </c>
      <c r="Q1" s="1" t="s">
        <v>435</v>
      </c>
      <c r="R1" s="1" t="s">
        <v>436</v>
      </c>
      <c r="S1" s="1" t="s">
        <v>437</v>
      </c>
      <c r="T1" s="1" t="s">
        <v>438</v>
      </c>
      <c r="U1" s="1" t="s">
        <v>439</v>
      </c>
      <c r="V1" s="1" t="s">
        <v>440</v>
      </c>
      <c r="W1" s="1" t="s">
        <v>441</v>
      </c>
      <c r="X1" s="1" t="s">
        <v>442</v>
      </c>
      <c r="Y1" s="1" t="s">
        <v>443</v>
      </c>
      <c r="Z1" s="1" t="s">
        <v>444</v>
      </c>
      <c r="AA1" s="1" t="s">
        <v>445</v>
      </c>
      <c r="AB1" s="1" t="s">
        <v>446</v>
      </c>
    </row>
    <row r="2">
      <c r="A2" t="s">
        <v>115</v>
      </c>
      <c r="B2" s="32" t="s">
        <v>376</v>
      </c>
      <c r="C2" t="n">
        <v>2025</v>
      </c>
      <c r="D2" s="143" t="n">
        <v>3689.01565430176</v>
      </c>
      <c r="E2" s="144" t="n">
        <v>54746.7317578095</v>
      </c>
      <c r="F2" s="145" t="n">
        <v>13851.4910785419</v>
      </c>
      <c r="G2" s="146" t="n">
        <v>74136.3707949527</v>
      </c>
      <c r="H2" s="147" t="n">
        <v>285721235.5</v>
      </c>
      <c r="I2" s="148" t="n">
        <v>37.51</v>
      </c>
      <c r="J2" s="149" t="str">
        <f>'Calculation_Assumptions'!$B$25*G2*(F2/G2)^'Calculation_Assumptions'!$B$26</f>
      </c>
      <c r="K2" s="150" t="str">
        <f>'Calculation_Assumptions'!$B$27*F2</f>
      </c>
      <c r="L2" s="151" t="str">
        <f>MAX(J2,K2)</f>
      </c>
      <c r="M2" s="152" t="str">
        <f>IF(F2=0,"",L2/F2)</f>
      </c>
      <c r="N2" s="153" t="str">
        <f>'Calculation_Assumptions'!$B$28*F2</f>
      </c>
      <c r="O2" s="154" t="str">
        <f>'Calculation_Assumptions'!$B$29*F2</f>
      </c>
      <c r="P2" s="155" t="str">
        <f>IF(I2=0,"",L2/I2)</f>
      </c>
      <c r="Q2" s="156" t="str">
        <f>L2*D2</f>
      </c>
      <c r="R2" s="157" t="str">
        <f>P2*E2</f>
      </c>
      <c r="S2" s="158" t="str">
        <f>N2*D2</f>
      </c>
      <c r="T2" s="159" t="str">
        <f>O2*D2</f>
      </c>
      <c r="U2" s="160" t="str">
        <f>1/(1+'Calculation_Assumptions'!$B$22)^(C2-'Calculation_Assumptions'!$B$21)</f>
      </c>
      <c r="V2" s="161" t="str">
        <f>Q2*U2</f>
      </c>
      <c r="W2" s="162" t="str">
        <f>R2*U2</f>
      </c>
      <c r="X2" s="163" t="str">
        <f>S2*U2</f>
      </c>
      <c r="Y2" s="164" t="str">
        <f>T2*U2</f>
      </c>
      <c r="Z2" s="165" t="str">
        <f>H2*F2</f>
      </c>
      <c r="AA2" s="166" t="str">
        <f>Z2*U2</f>
      </c>
      <c r="AB2" s="167" t="str">
        <f>IF(Z2=0,"",Q2/Z2)</f>
      </c>
    </row>
    <row r="3">
      <c r="A3" t="s">
        <v>115</v>
      </c>
      <c r="B3" s="32" t="s">
        <v>376</v>
      </c>
      <c r="C3" t="n">
        <v>2026</v>
      </c>
      <c r="D3" s="143" t="n">
        <v>8744.52294725931</v>
      </c>
      <c r="E3" s="144" t="n">
        <v>127556.643124145</v>
      </c>
      <c r="F3" s="145" t="n">
        <v>14370.1004216288</v>
      </c>
      <c r="G3" s="146" t="n">
        <v>75186.4097436074</v>
      </c>
      <c r="H3" s="147" t="n">
        <v>287886782.5</v>
      </c>
      <c r="I3" s="148" t="n">
        <v>37.5883</v>
      </c>
      <c r="J3" s="149" t="str">
        <f>'Calculation_Assumptions'!$B$25*G3*(F3/G3)^'Calculation_Assumptions'!$B$26</f>
      </c>
      <c r="K3" s="150" t="str">
        <f>'Calculation_Assumptions'!$B$27*F3</f>
      </c>
      <c r="L3" s="151" t="str">
        <f>MAX(J3,K3)</f>
      </c>
      <c r="M3" s="152" t="str">
        <f>IF(F3=0,"",L3/F3)</f>
      </c>
      <c r="N3" s="153" t="str">
        <f>'Calculation_Assumptions'!$B$28*F3</f>
      </c>
      <c r="O3" s="154" t="str">
        <f>'Calculation_Assumptions'!$B$29*F3</f>
      </c>
      <c r="P3" s="155" t="str">
        <f>IF(I3=0,"",L3/I3)</f>
      </c>
      <c r="Q3" s="156" t="str">
        <f>L3*D3</f>
      </c>
      <c r="R3" s="157" t="str">
        <f>P3*E3</f>
      </c>
      <c r="S3" s="158" t="str">
        <f>N3*D3</f>
      </c>
      <c r="T3" s="159" t="str">
        <f>O3*D3</f>
      </c>
      <c r="U3" s="160" t="str">
        <f>1/(1+'Calculation_Assumptions'!$B$22)^(C3-'Calculation_Assumptions'!$B$21)</f>
      </c>
      <c r="V3" s="161" t="str">
        <f>Q3*U3</f>
      </c>
      <c r="W3" s="162" t="str">
        <f>R3*U3</f>
      </c>
      <c r="X3" s="163" t="str">
        <f>S3*U3</f>
      </c>
      <c r="Y3" s="164" t="str">
        <f>T3*U3</f>
      </c>
      <c r="Z3" s="165" t="str">
        <f>H3*F3</f>
      </c>
      <c r="AA3" s="166" t="str">
        <f>Z3*U3</f>
      </c>
      <c r="AB3" s="167" t="str">
        <f>IF(Z3=0,"",Q3/Z3)</f>
      </c>
    </row>
    <row r="4">
      <c r="A4" t="s">
        <v>115</v>
      </c>
      <c r="B4" s="32" t="s">
        <v>376</v>
      </c>
      <c r="C4" t="n">
        <v>2027</v>
      </c>
      <c r="D4" s="143" t="n">
        <v>14698.0407188902</v>
      </c>
      <c r="E4" s="144" t="n">
        <v>213634.904338144</v>
      </c>
      <c r="F4" s="145" t="n">
        <v>14908.1268548478</v>
      </c>
      <c r="G4" s="146" t="n">
        <v>76251.3210387483</v>
      </c>
      <c r="H4" s="147" t="n">
        <v>289986522</v>
      </c>
      <c r="I4" s="148" t="n">
        <v>37.6736</v>
      </c>
      <c r="J4" s="149" t="str">
        <f>'Calculation_Assumptions'!$B$25*G4*(F4/G4)^'Calculation_Assumptions'!$B$26</f>
      </c>
      <c r="K4" s="150" t="str">
        <f>'Calculation_Assumptions'!$B$27*F4</f>
      </c>
      <c r="L4" s="151" t="str">
        <f>MAX(J4,K4)</f>
      </c>
      <c r="M4" s="152" t="str">
        <f>IF(F4=0,"",L4/F4)</f>
      </c>
      <c r="N4" s="153" t="str">
        <f>'Calculation_Assumptions'!$B$28*F4</f>
      </c>
      <c r="O4" s="154" t="str">
        <f>'Calculation_Assumptions'!$B$29*F4</f>
      </c>
      <c r="P4" s="155" t="str">
        <f>IF(I4=0,"",L4/I4)</f>
      </c>
      <c r="Q4" s="156" t="str">
        <f>L4*D4</f>
      </c>
      <c r="R4" s="157" t="str">
        <f>P4*E4</f>
      </c>
      <c r="S4" s="158" t="str">
        <f>N4*D4</f>
      </c>
      <c r="T4" s="159" t="str">
        <f>O4*D4</f>
      </c>
      <c r="U4" s="160" t="str">
        <f>1/(1+'Calculation_Assumptions'!$B$22)^(C4-'Calculation_Assumptions'!$B$21)</f>
      </c>
      <c r="V4" s="161" t="str">
        <f>Q4*U4</f>
      </c>
      <c r="W4" s="162" t="str">
        <f>R4*U4</f>
      </c>
      <c r="X4" s="163" t="str">
        <f>S4*U4</f>
      </c>
      <c r="Y4" s="164" t="str">
        <f>T4*U4</f>
      </c>
      <c r="Z4" s="165" t="str">
        <f>H4*F4</f>
      </c>
      <c r="AA4" s="166" t="str">
        <f>Z4*U4</f>
      </c>
      <c r="AB4" s="167" t="str">
        <f>IF(Z4=0,"",Q4/Z4)</f>
      </c>
    </row>
    <row r="5">
      <c r="A5" t="s">
        <v>115</v>
      </c>
      <c r="B5" s="32" t="s">
        <v>376</v>
      </c>
      <c r="C5" t="n">
        <v>2028</v>
      </c>
      <c r="D5" s="143" t="n">
        <v>21434.7812760326</v>
      </c>
      <c r="E5" s="144" t="n">
        <v>311201.179313894</v>
      </c>
      <c r="F5" s="145" t="n">
        <v>15466.2973673947</v>
      </c>
      <c r="G5" s="146" t="n">
        <v>77331.3153265521</v>
      </c>
      <c r="H5" s="147" t="n">
        <v>292016778.5</v>
      </c>
      <c r="I5" s="148" t="n">
        <v>36.834</v>
      </c>
      <c r="J5" s="149" t="str">
        <f>'Calculation_Assumptions'!$B$25*G5*(F5/G5)^'Calculation_Assumptions'!$B$26</f>
      </c>
      <c r="K5" s="150" t="str">
        <f>'Calculation_Assumptions'!$B$27*F5</f>
      </c>
      <c r="L5" s="151" t="str">
        <f>MAX(J5,K5)</f>
      </c>
      <c r="M5" s="152" t="str">
        <f>IF(F5=0,"",L5/F5)</f>
      </c>
      <c r="N5" s="153" t="str">
        <f>'Calculation_Assumptions'!$B$28*F5</f>
      </c>
      <c r="O5" s="154" t="str">
        <f>'Calculation_Assumptions'!$B$29*F5</f>
      </c>
      <c r="P5" s="155" t="str">
        <f>IF(I5=0,"",L5/I5)</f>
      </c>
      <c r="Q5" s="156" t="str">
        <f>L5*D5</f>
      </c>
      <c r="R5" s="157" t="str">
        <f>P5*E5</f>
      </c>
      <c r="S5" s="158" t="str">
        <f>N5*D5</f>
      </c>
      <c r="T5" s="159" t="str">
        <f>O5*D5</f>
      </c>
      <c r="U5" s="160" t="str">
        <f>1/(1+'Calculation_Assumptions'!$B$22)^(C5-'Calculation_Assumptions'!$B$21)</f>
      </c>
      <c r="V5" s="161" t="str">
        <f>Q5*U5</f>
      </c>
      <c r="W5" s="162" t="str">
        <f>R5*U5</f>
      </c>
      <c r="X5" s="163" t="str">
        <f>S5*U5</f>
      </c>
      <c r="Y5" s="164" t="str">
        <f>T5*U5</f>
      </c>
      <c r="Z5" s="165" t="str">
        <f>H5*F5</f>
      </c>
      <c r="AA5" s="166" t="str">
        <f>Z5*U5</f>
      </c>
      <c r="AB5" s="167" t="str">
        <f>IF(Z5=0,"",Q5/Z5)</f>
      </c>
    </row>
    <row r="6">
      <c r="A6" t="s">
        <v>115</v>
      </c>
      <c r="B6" s="32" t="s">
        <v>376</v>
      </c>
      <c r="C6" t="n">
        <v>2029</v>
      </c>
      <c r="D6" s="143" t="n">
        <v>28937.9287011158</v>
      </c>
      <c r="E6" s="144" t="n">
        <v>419707.299961387</v>
      </c>
      <c r="F6" s="145" t="n">
        <v>16045.3661674401</v>
      </c>
      <c r="G6" s="146" t="n">
        <v>78426.6062367069</v>
      </c>
      <c r="H6" s="147" t="n">
        <v>293978109</v>
      </c>
      <c r="I6" s="148" t="n">
        <v>36.9118</v>
      </c>
      <c r="J6" s="149" t="str">
        <f>'Calculation_Assumptions'!$B$25*G6*(F6/G6)^'Calculation_Assumptions'!$B$26</f>
      </c>
      <c r="K6" s="150" t="str">
        <f>'Calculation_Assumptions'!$B$27*F6</f>
      </c>
      <c r="L6" s="151" t="str">
        <f>MAX(J6,K6)</f>
      </c>
      <c r="M6" s="152" t="str">
        <f>IF(F6=0,"",L6/F6)</f>
      </c>
      <c r="N6" s="153" t="str">
        <f>'Calculation_Assumptions'!$B$28*F6</f>
      </c>
      <c r="O6" s="154" t="str">
        <f>'Calculation_Assumptions'!$B$29*F6</f>
      </c>
      <c r="P6" s="155" t="str">
        <f>IF(I6=0,"",L6/I6)</f>
      </c>
      <c r="Q6" s="156" t="str">
        <f>L6*D6</f>
      </c>
      <c r="R6" s="157" t="str">
        <f>P6*E6</f>
      </c>
      <c r="S6" s="158" t="str">
        <f>N6*D6</f>
      </c>
      <c r="T6" s="159" t="str">
        <f>O6*D6</f>
      </c>
      <c r="U6" s="160" t="str">
        <f>1/(1+'Calculation_Assumptions'!$B$22)^(C6-'Calculation_Assumptions'!$B$21)</f>
      </c>
      <c r="V6" s="161" t="str">
        <f>Q6*U6</f>
      </c>
      <c r="W6" s="162" t="str">
        <f>R6*U6</f>
      </c>
      <c r="X6" s="163" t="str">
        <f>S6*U6</f>
      </c>
      <c r="Y6" s="164" t="str">
        <f>T6*U6</f>
      </c>
      <c r="Z6" s="165" t="str">
        <f>H6*F6</f>
      </c>
      <c r="AA6" s="166" t="str">
        <f>Z6*U6</f>
      </c>
      <c r="AB6" s="167" t="str">
        <f>IF(Z6=0,"",Q6/Z6)</f>
      </c>
    </row>
    <row r="7">
      <c r="A7" t="s">
        <v>115</v>
      </c>
      <c r="B7" s="32" t="s">
        <v>376</v>
      </c>
      <c r="C7" t="n">
        <v>2030</v>
      </c>
      <c r="D7" s="143" t="n">
        <v>37090.5033602324</v>
      </c>
      <c r="E7" s="144" t="n">
        <v>537732.720890608</v>
      </c>
      <c r="F7" s="145" t="n">
        <v>16646.1157012267</v>
      </c>
      <c r="G7" s="146" t="n">
        <v>79537.4104246691</v>
      </c>
      <c r="H7" s="147" t="n">
        <v>295876648</v>
      </c>
      <c r="I7" s="148" t="n">
        <v>36.9927</v>
      </c>
      <c r="J7" s="149" t="str">
        <f>'Calculation_Assumptions'!$B$25*G7*(F7/G7)^'Calculation_Assumptions'!$B$26</f>
      </c>
      <c r="K7" s="150" t="str">
        <f>'Calculation_Assumptions'!$B$27*F7</f>
      </c>
      <c r="L7" s="151" t="str">
        <f>MAX(J7,K7)</f>
      </c>
      <c r="M7" s="152" t="str">
        <f>IF(F7=0,"",L7/F7)</f>
      </c>
      <c r="N7" s="153" t="str">
        <f>'Calculation_Assumptions'!$B$28*F7</f>
      </c>
      <c r="O7" s="154" t="str">
        <f>'Calculation_Assumptions'!$B$29*F7</f>
      </c>
      <c r="P7" s="155" t="str">
        <f>IF(I7=0,"",L7/I7)</f>
      </c>
      <c r="Q7" s="156" t="str">
        <f>L7*D7</f>
      </c>
      <c r="R7" s="157" t="str">
        <f>P7*E7</f>
      </c>
      <c r="S7" s="158" t="str">
        <f>N7*D7</f>
      </c>
      <c r="T7" s="159" t="str">
        <f>O7*D7</f>
      </c>
      <c r="U7" s="160" t="str">
        <f>1/(1+'Calculation_Assumptions'!$B$22)^(C7-'Calculation_Assumptions'!$B$21)</f>
      </c>
      <c r="V7" s="161" t="str">
        <f>Q7*U7</f>
      </c>
      <c r="W7" s="162" t="str">
        <f>R7*U7</f>
      </c>
      <c r="X7" s="163" t="str">
        <f>S7*U7</f>
      </c>
      <c r="Y7" s="164" t="str">
        <f>T7*U7</f>
      </c>
      <c r="Z7" s="165" t="str">
        <f>H7*F7</f>
      </c>
      <c r="AA7" s="166" t="str">
        <f>Z7*U7</f>
      </c>
      <c r="AB7" s="167" t="str">
        <f>IF(Z7=0,"",Q7/Z7)</f>
      </c>
    </row>
    <row r="8">
      <c r="A8" t="s">
        <v>115</v>
      </c>
      <c r="B8" s="32" t="s">
        <v>376</v>
      </c>
      <c r="C8" t="n">
        <v>2031</v>
      </c>
      <c r="D8" s="143" t="n">
        <v>45763.9107403465</v>
      </c>
      <c r="E8" s="144" t="n">
        <v>663791.391135438</v>
      </c>
      <c r="F8" s="145" t="n">
        <v>17161.0734660986</v>
      </c>
      <c r="G8" s="146" t="n">
        <v>80420.1567986293</v>
      </c>
      <c r="H8" s="147" t="n">
        <v>297719748</v>
      </c>
      <c r="I8" s="148" t="n">
        <v>37.0895</v>
      </c>
      <c r="J8" s="149" t="str">
        <f>'Calculation_Assumptions'!$B$25*G8*(F8/G8)^'Calculation_Assumptions'!$B$26</f>
      </c>
      <c r="K8" s="150" t="str">
        <f>'Calculation_Assumptions'!$B$27*F8</f>
      </c>
      <c r="L8" s="151" t="str">
        <f>MAX(J8,K8)</f>
      </c>
      <c r="M8" s="152" t="str">
        <f>IF(F8=0,"",L8/F8)</f>
      </c>
      <c r="N8" s="153" t="str">
        <f>'Calculation_Assumptions'!$B$28*F8</f>
      </c>
      <c r="O8" s="154" t="str">
        <f>'Calculation_Assumptions'!$B$29*F8</f>
      </c>
      <c r="P8" s="155" t="str">
        <f>IF(I8=0,"",L8/I8)</f>
      </c>
      <c r="Q8" s="156" t="str">
        <f>L8*D8</f>
      </c>
      <c r="R8" s="157" t="str">
        <f>P8*E8</f>
      </c>
      <c r="S8" s="158" t="str">
        <f>N8*D8</f>
      </c>
      <c r="T8" s="159" t="str">
        <f>O8*D8</f>
      </c>
      <c r="U8" s="160" t="str">
        <f>1/(1+'Calculation_Assumptions'!$B$22)^(C8-'Calculation_Assumptions'!$B$21)</f>
      </c>
      <c r="V8" s="161" t="str">
        <f>Q8*U8</f>
      </c>
      <c r="W8" s="162" t="str">
        <f>R8*U8</f>
      </c>
      <c r="X8" s="163" t="str">
        <f>S8*U8</f>
      </c>
      <c r="Y8" s="164" t="str">
        <f>T8*U8</f>
      </c>
      <c r="Z8" s="165" t="str">
        <f>H8*F8</f>
      </c>
      <c r="AA8" s="166" t="str">
        <f>Z8*U8</f>
      </c>
      <c r="AB8" s="167" t="str">
        <f>IF(Z8=0,"",Q8/Z8)</f>
      </c>
    </row>
    <row r="9">
      <c r="A9" t="s">
        <v>115</v>
      </c>
      <c r="B9" s="32" t="s">
        <v>376</v>
      </c>
      <c r="C9" t="n">
        <v>2032</v>
      </c>
      <c r="D9" s="143" t="n">
        <v>54946.7594373393</v>
      </c>
      <c r="E9" s="144" t="n">
        <v>797091.830800475</v>
      </c>
      <c r="F9" s="145" t="n">
        <v>17691.9617642167</v>
      </c>
      <c r="G9" s="146" t="n">
        <v>81312.7003379309</v>
      </c>
      <c r="H9" s="147" t="n">
        <v>299510661.5</v>
      </c>
      <c r="I9" s="148" t="n">
        <v>37.1904</v>
      </c>
      <c r="J9" s="149" t="str">
        <f>'Calculation_Assumptions'!$B$25*G9*(F9/G9)^'Calculation_Assumptions'!$B$26</f>
      </c>
      <c r="K9" s="150" t="str">
        <f>'Calculation_Assumptions'!$B$27*F9</f>
      </c>
      <c r="L9" s="151" t="str">
        <f>MAX(J9,K9)</f>
      </c>
      <c r="M9" s="152" t="str">
        <f>IF(F9=0,"",L9/F9)</f>
      </c>
      <c r="N9" s="153" t="str">
        <f>'Calculation_Assumptions'!$B$28*F9</f>
      </c>
      <c r="O9" s="154" t="str">
        <f>'Calculation_Assumptions'!$B$29*F9</f>
      </c>
      <c r="P9" s="155" t="str">
        <f>IF(I9=0,"",L9/I9)</f>
      </c>
      <c r="Q9" s="156" t="str">
        <f>L9*D9</f>
      </c>
      <c r="R9" s="157" t="str">
        <f>P9*E9</f>
      </c>
      <c r="S9" s="158" t="str">
        <f>N9*D9</f>
      </c>
      <c r="T9" s="159" t="str">
        <f>O9*D9</f>
      </c>
      <c r="U9" s="160" t="str">
        <f>1/(1+'Calculation_Assumptions'!$B$22)^(C9-'Calculation_Assumptions'!$B$21)</f>
      </c>
      <c r="V9" s="161" t="str">
        <f>Q9*U9</f>
      </c>
      <c r="W9" s="162" t="str">
        <f>R9*U9</f>
      </c>
      <c r="X9" s="163" t="str">
        <f>S9*U9</f>
      </c>
      <c r="Y9" s="164" t="str">
        <f>T9*U9</f>
      </c>
      <c r="Z9" s="165" t="str">
        <f>H9*F9</f>
      </c>
      <c r="AA9" s="166" t="str">
        <f>Z9*U9</f>
      </c>
      <c r="AB9" s="167" t="str">
        <f>IF(Z9=0,"",Q9/Z9)</f>
      </c>
    </row>
    <row r="10">
      <c r="A10" t="s">
        <v>115</v>
      </c>
      <c r="B10" s="32" t="s">
        <v>376</v>
      </c>
      <c r="C10" t="n">
        <v>2033</v>
      </c>
      <c r="D10" s="143" t="n">
        <v>64573.5228939788</v>
      </c>
      <c r="E10" s="144" t="n">
        <v>936719.558342421</v>
      </c>
      <c r="F10" s="145" t="n">
        <v>18239.2734163655</v>
      </c>
      <c r="G10" s="146" t="n">
        <v>82215.1497764654</v>
      </c>
      <c r="H10" s="147" t="n">
        <v>301250984.5</v>
      </c>
      <c r="I10" s="148" t="n">
        <v>37.2975</v>
      </c>
      <c r="J10" s="149" t="str">
        <f>'Calculation_Assumptions'!$B$25*G10*(F10/G10)^'Calculation_Assumptions'!$B$26</f>
      </c>
      <c r="K10" s="150" t="str">
        <f>'Calculation_Assumptions'!$B$27*F10</f>
      </c>
      <c r="L10" s="151" t="str">
        <f>MAX(J10,K10)</f>
      </c>
      <c r="M10" s="152" t="str">
        <f>IF(F10=0,"",L10/F10)</f>
      </c>
      <c r="N10" s="153" t="str">
        <f>'Calculation_Assumptions'!$B$28*F10</f>
      </c>
      <c r="O10" s="154" t="str">
        <f>'Calculation_Assumptions'!$B$29*F10</f>
      </c>
      <c r="P10" s="155" t="str">
        <f>IF(I10=0,"",L10/I10)</f>
      </c>
      <c r="Q10" s="156" t="str">
        <f>L10*D10</f>
      </c>
      <c r="R10" s="157" t="str">
        <f>P10*E10</f>
      </c>
      <c r="S10" s="158" t="str">
        <f>N10*D10</f>
      </c>
      <c r="T10" s="159" t="str">
        <f>O10*D10</f>
      </c>
      <c r="U10" s="160" t="str">
        <f>1/(1+'Calculation_Assumptions'!$B$22)^(C10-'Calculation_Assumptions'!$B$21)</f>
      </c>
      <c r="V10" s="161" t="str">
        <f>Q10*U10</f>
      </c>
      <c r="W10" s="162" t="str">
        <f>R10*U10</f>
      </c>
      <c r="X10" s="163" t="str">
        <f>S10*U10</f>
      </c>
      <c r="Y10" s="164" t="str">
        <f>T10*U10</f>
      </c>
      <c r="Z10" s="165" t="str">
        <f>H10*F10</f>
      </c>
      <c r="AA10" s="166" t="str">
        <f>Z10*U10</f>
      </c>
      <c r="AB10" s="167" t="str">
        <f>IF(Z10=0,"",Q10/Z10)</f>
      </c>
    </row>
    <row r="11">
      <c r="A11" t="s">
        <v>115</v>
      </c>
      <c r="B11" s="32" t="s">
        <v>376</v>
      </c>
      <c r="C11" t="n">
        <v>2034</v>
      </c>
      <c r="D11" s="143" t="n">
        <v>74641.7607508636</v>
      </c>
      <c r="E11" s="144" t="n">
        <v>1083752.81993093</v>
      </c>
      <c r="F11" s="145" t="n">
        <v>18803.5164890413</v>
      </c>
      <c r="G11" s="146" t="n">
        <v>83127.6150549084</v>
      </c>
      <c r="H11" s="147" t="n">
        <v>302938573</v>
      </c>
      <c r="I11" s="148" t="n">
        <v>37.4064</v>
      </c>
      <c r="J11" s="149" t="str">
        <f>'Calculation_Assumptions'!$B$25*G11*(F11/G11)^'Calculation_Assumptions'!$B$26</f>
      </c>
      <c r="K11" s="150" t="str">
        <f>'Calculation_Assumptions'!$B$27*F11</f>
      </c>
      <c r="L11" s="151" t="str">
        <f>MAX(J11,K11)</f>
      </c>
      <c r="M11" s="152" t="str">
        <f>IF(F11=0,"",L11/F11)</f>
      </c>
      <c r="N11" s="153" t="str">
        <f>'Calculation_Assumptions'!$B$28*F11</f>
      </c>
      <c r="O11" s="154" t="str">
        <f>'Calculation_Assumptions'!$B$29*F11</f>
      </c>
      <c r="P11" s="155" t="str">
        <f>IF(I11=0,"",L11/I11)</f>
      </c>
      <c r="Q11" s="156" t="str">
        <f>L11*D11</f>
      </c>
      <c r="R11" s="157" t="str">
        <f>P11*E11</f>
      </c>
      <c r="S11" s="158" t="str">
        <f>N11*D11</f>
      </c>
      <c r="T11" s="159" t="str">
        <f>O11*D11</f>
      </c>
      <c r="U11" s="160" t="str">
        <f>1/(1+'Calculation_Assumptions'!$B$22)^(C11-'Calculation_Assumptions'!$B$21)</f>
      </c>
      <c r="V11" s="161" t="str">
        <f>Q11*U11</f>
      </c>
      <c r="W11" s="162" t="str">
        <f>R11*U11</f>
      </c>
      <c r="X11" s="163" t="str">
        <f>S11*U11</f>
      </c>
      <c r="Y11" s="164" t="str">
        <f>T11*U11</f>
      </c>
      <c r="Z11" s="165" t="str">
        <f>H11*F11</f>
      </c>
      <c r="AA11" s="166" t="str">
        <f>Z11*U11</f>
      </c>
      <c r="AB11" s="167" t="str">
        <f>IF(Z11=0,"",Q11/Z11)</f>
      </c>
    </row>
    <row r="12">
      <c r="A12" t="s">
        <v>115</v>
      </c>
      <c r="B12" s="32" t="s">
        <v>376</v>
      </c>
      <c r="C12" t="n">
        <v>2035</v>
      </c>
      <c r="D12" s="143" t="n">
        <v>85127.3264522023</v>
      </c>
      <c r="E12" s="144" t="n">
        <v>1236802.0502997</v>
      </c>
      <c r="F12" s="145" t="n">
        <v>19385.2147660882</v>
      </c>
      <c r="G12" s="146" t="n">
        <v>84050.2073341125</v>
      </c>
      <c r="H12" s="147" t="n">
        <v>304566622</v>
      </c>
      <c r="I12" s="148" t="n">
        <v>37.5179</v>
      </c>
      <c r="J12" s="149" t="str">
        <f>'Calculation_Assumptions'!$B$25*G12*(F12/G12)^'Calculation_Assumptions'!$B$26</f>
      </c>
      <c r="K12" s="150" t="str">
        <f>'Calculation_Assumptions'!$B$27*F12</f>
      </c>
      <c r="L12" s="151" t="str">
        <f>MAX(J12,K12)</f>
      </c>
      <c r="M12" s="152" t="str">
        <f>IF(F12=0,"",L12/F12)</f>
      </c>
      <c r="N12" s="153" t="str">
        <f>'Calculation_Assumptions'!$B$28*F12</f>
      </c>
      <c r="O12" s="154" t="str">
        <f>'Calculation_Assumptions'!$B$29*F12</f>
      </c>
      <c r="P12" s="155" t="str">
        <f>IF(I12=0,"",L12/I12)</f>
      </c>
      <c r="Q12" s="156" t="str">
        <f>L12*D12</f>
      </c>
      <c r="R12" s="157" t="str">
        <f>P12*E12</f>
      </c>
      <c r="S12" s="158" t="str">
        <f>N12*D12</f>
      </c>
      <c r="T12" s="159" t="str">
        <f>O12*D12</f>
      </c>
      <c r="U12" s="160" t="str">
        <f>1/(1+'Calculation_Assumptions'!$B$22)^(C12-'Calculation_Assumptions'!$B$21)</f>
      </c>
      <c r="V12" s="161" t="str">
        <f>Q12*U12</f>
      </c>
      <c r="W12" s="162" t="str">
        <f>R12*U12</f>
      </c>
      <c r="X12" s="163" t="str">
        <f>S12*U12</f>
      </c>
      <c r="Y12" s="164" t="str">
        <f>T12*U12</f>
      </c>
      <c r="Z12" s="165" t="str">
        <f>H12*F12</f>
      </c>
      <c r="AA12" s="166" t="str">
        <f>Z12*U12</f>
      </c>
      <c r="AB12" s="167" t="str">
        <f>IF(Z12=0,"",Q12/Z12)</f>
      </c>
    </row>
    <row r="13">
      <c r="A13" t="s">
        <v>115</v>
      </c>
      <c r="B13" s="32" t="s">
        <v>376</v>
      </c>
      <c r="C13" t="n">
        <v>2036</v>
      </c>
      <c r="D13" s="143" t="n">
        <v>96011.9619968344</v>
      </c>
      <c r="E13" s="144" t="n">
        <v>1395337.71208028</v>
      </c>
      <c r="F13" s="145" t="n">
        <v>19931.358148438</v>
      </c>
      <c r="G13" s="146" t="n">
        <v>84847.8568068913</v>
      </c>
      <c r="H13" s="147" t="n">
        <v>306135098</v>
      </c>
      <c r="I13" s="148" t="n">
        <v>37.6267</v>
      </c>
      <c r="J13" s="149" t="str">
        <f>'Calculation_Assumptions'!$B$25*G13*(F13/G13)^'Calculation_Assumptions'!$B$26</f>
      </c>
      <c r="K13" s="150" t="str">
        <f>'Calculation_Assumptions'!$B$27*F13</f>
      </c>
      <c r="L13" s="151" t="str">
        <f>MAX(J13,K13)</f>
      </c>
      <c r="M13" s="152" t="str">
        <f>IF(F13=0,"",L13/F13)</f>
      </c>
      <c r="N13" s="153" t="str">
        <f>'Calculation_Assumptions'!$B$28*F13</f>
      </c>
      <c r="O13" s="154" t="str">
        <f>'Calculation_Assumptions'!$B$29*F13</f>
      </c>
      <c r="P13" s="155" t="str">
        <f>IF(I13=0,"",L13/I13)</f>
      </c>
      <c r="Q13" s="156" t="str">
        <f>L13*D13</f>
      </c>
      <c r="R13" s="157" t="str">
        <f>P13*E13</f>
      </c>
      <c r="S13" s="158" t="str">
        <f>N13*D13</f>
      </c>
      <c r="T13" s="159" t="str">
        <f>O13*D13</f>
      </c>
      <c r="U13" s="160" t="str">
        <f>1/(1+'Calculation_Assumptions'!$B$22)^(C13-'Calculation_Assumptions'!$B$21)</f>
      </c>
      <c r="V13" s="161" t="str">
        <f>Q13*U13</f>
      </c>
      <c r="W13" s="162" t="str">
        <f>R13*U13</f>
      </c>
      <c r="X13" s="163" t="str">
        <f>S13*U13</f>
      </c>
      <c r="Y13" s="164" t="str">
        <f>T13*U13</f>
      </c>
      <c r="Z13" s="165" t="str">
        <f>H13*F13</f>
      </c>
      <c r="AA13" s="166" t="str">
        <f>Z13*U13</f>
      </c>
      <c r="AB13" s="167" t="str">
        <f>IF(Z13=0,"",Q13/Z13)</f>
      </c>
    </row>
    <row r="14">
      <c r="A14" t="s">
        <v>115</v>
      </c>
      <c r="B14" s="32" t="s">
        <v>376</v>
      </c>
      <c r="C14" t="n">
        <v>2037</v>
      </c>
      <c r="D14" s="143" t="n">
        <v>107221.711460756</v>
      </c>
      <c r="E14" s="144" t="n">
        <v>1558500.49381871</v>
      </c>
      <c r="F14" s="145" t="n">
        <v>20492.8881332929</v>
      </c>
      <c r="G14" s="146" t="n">
        <v>85653.076096588</v>
      </c>
      <c r="H14" s="147" t="n">
        <v>307646417.5</v>
      </c>
      <c r="I14" s="148" t="n">
        <v>37.7369</v>
      </c>
      <c r="J14" s="149" t="str">
        <f>'Calculation_Assumptions'!$B$25*G14*(F14/G14)^'Calculation_Assumptions'!$B$26</f>
      </c>
      <c r="K14" s="150" t="str">
        <f>'Calculation_Assumptions'!$B$27*F14</f>
      </c>
      <c r="L14" s="151" t="str">
        <f>MAX(J14,K14)</f>
      </c>
      <c r="M14" s="152" t="str">
        <f>IF(F14=0,"",L14/F14)</f>
      </c>
      <c r="N14" s="153" t="str">
        <f>'Calculation_Assumptions'!$B$28*F14</f>
      </c>
      <c r="O14" s="154" t="str">
        <f>'Calculation_Assumptions'!$B$29*F14</f>
      </c>
      <c r="P14" s="155" t="str">
        <f>IF(I14=0,"",L14/I14)</f>
      </c>
      <c r="Q14" s="156" t="str">
        <f>L14*D14</f>
      </c>
      <c r="R14" s="157" t="str">
        <f>P14*E14</f>
      </c>
      <c r="S14" s="158" t="str">
        <f>N14*D14</f>
      </c>
      <c r="T14" s="159" t="str">
        <f>O14*D14</f>
      </c>
      <c r="U14" s="160" t="str">
        <f>1/(1+'Calculation_Assumptions'!$B$22)^(C14-'Calculation_Assumptions'!$B$21)</f>
      </c>
      <c r="V14" s="161" t="str">
        <f>Q14*U14</f>
      </c>
      <c r="W14" s="162" t="str">
        <f>R14*U14</f>
      </c>
      <c r="X14" s="163" t="str">
        <f>S14*U14</f>
      </c>
      <c r="Y14" s="164" t="str">
        <f>T14*U14</f>
      </c>
      <c r="Z14" s="165" t="str">
        <f>H14*F14</f>
      </c>
      <c r="AA14" s="166" t="str">
        <f>Z14*U14</f>
      </c>
      <c r="AB14" s="167" t="str">
        <f>IF(Z14=0,"",Q14/Z14)</f>
      </c>
    </row>
    <row r="15">
      <c r="A15" t="s">
        <v>115</v>
      </c>
      <c r="B15" s="32" t="s">
        <v>376</v>
      </c>
      <c r="C15" t="n">
        <v>2038</v>
      </c>
      <c r="D15" s="143" t="n">
        <v>118701.886049894</v>
      </c>
      <c r="E15" s="144" t="n">
        <v>1725675.55570492</v>
      </c>
      <c r="F15" s="145" t="n">
        <v>21070.2382103635</v>
      </c>
      <c r="G15" s="146" t="n">
        <v>86465.9370419363</v>
      </c>
      <c r="H15" s="147" t="n">
        <v>309096448</v>
      </c>
      <c r="I15" s="148" t="n">
        <v>37.8496</v>
      </c>
      <c r="J15" s="149" t="str">
        <f>'Calculation_Assumptions'!$B$25*G15*(F15/G15)^'Calculation_Assumptions'!$B$26</f>
      </c>
      <c r="K15" s="150" t="str">
        <f>'Calculation_Assumptions'!$B$27*F15</f>
      </c>
      <c r="L15" s="151" t="str">
        <f>MAX(J15,K15)</f>
      </c>
      <c r="M15" s="152" t="str">
        <f>IF(F15=0,"",L15/F15)</f>
      </c>
      <c r="N15" s="153" t="str">
        <f>'Calculation_Assumptions'!$B$28*F15</f>
      </c>
      <c r="O15" s="154" t="str">
        <f>'Calculation_Assumptions'!$B$29*F15</f>
      </c>
      <c r="P15" s="155" t="str">
        <f>IF(I15=0,"",L15/I15)</f>
      </c>
      <c r="Q15" s="156" t="str">
        <f>L15*D15</f>
      </c>
      <c r="R15" s="157" t="str">
        <f>P15*E15</f>
      </c>
      <c r="S15" s="158" t="str">
        <f>N15*D15</f>
      </c>
      <c r="T15" s="159" t="str">
        <f>O15*D15</f>
      </c>
      <c r="U15" s="160" t="str">
        <f>1/(1+'Calculation_Assumptions'!$B$22)^(C15-'Calculation_Assumptions'!$B$21)</f>
      </c>
      <c r="V15" s="161" t="str">
        <f>Q15*U15</f>
      </c>
      <c r="W15" s="162" t="str">
        <f>R15*U15</f>
      </c>
      <c r="X15" s="163" t="str">
        <f>S15*U15</f>
      </c>
      <c r="Y15" s="164" t="str">
        <f>T15*U15</f>
      </c>
      <c r="Z15" s="165" t="str">
        <f>H15*F15</f>
      </c>
      <c r="AA15" s="166" t="str">
        <f>Z15*U15</f>
      </c>
      <c r="AB15" s="167" t="str">
        <f>IF(Z15=0,"",Q15/Z15)</f>
      </c>
    </row>
    <row r="16">
      <c r="A16" t="s">
        <v>115</v>
      </c>
      <c r="B16" s="32" t="s">
        <v>376</v>
      </c>
      <c r="C16" t="n">
        <v>2039</v>
      </c>
      <c r="D16" s="143" t="n">
        <v>130554.585744833</v>
      </c>
      <c r="E16" s="144" t="n">
        <v>1897967.27994982</v>
      </c>
      <c r="F16" s="145" t="n">
        <v>21663.8540821491</v>
      </c>
      <c r="G16" s="146" t="n">
        <v>87286.5121634309</v>
      </c>
      <c r="H16" s="147" t="n">
        <v>310481120</v>
      </c>
      <c r="I16" s="148" t="n">
        <v>37.9582</v>
      </c>
      <c r="J16" s="149" t="str">
        <f>'Calculation_Assumptions'!$B$25*G16*(F16/G16)^'Calculation_Assumptions'!$B$26</f>
      </c>
      <c r="K16" s="150" t="str">
        <f>'Calculation_Assumptions'!$B$27*F16</f>
      </c>
      <c r="L16" s="151" t="str">
        <f>MAX(J16,K16)</f>
      </c>
      <c r="M16" s="152" t="str">
        <f>IF(F16=0,"",L16/F16)</f>
      </c>
      <c r="N16" s="153" t="str">
        <f>'Calculation_Assumptions'!$B$28*F16</f>
      </c>
      <c r="O16" s="154" t="str">
        <f>'Calculation_Assumptions'!$B$29*F16</f>
      </c>
      <c r="P16" s="155" t="str">
        <f>IF(I16=0,"",L16/I16)</f>
      </c>
      <c r="Q16" s="156" t="str">
        <f>L16*D16</f>
      </c>
      <c r="R16" s="157" t="str">
        <f>P16*E16</f>
      </c>
      <c r="S16" s="158" t="str">
        <f>N16*D16</f>
      </c>
      <c r="T16" s="159" t="str">
        <f>O16*D16</f>
      </c>
      <c r="U16" s="160" t="str">
        <f>1/(1+'Calculation_Assumptions'!$B$22)^(C16-'Calculation_Assumptions'!$B$21)</f>
      </c>
      <c r="V16" s="161" t="str">
        <f>Q16*U16</f>
      </c>
      <c r="W16" s="162" t="str">
        <f>R16*U16</f>
      </c>
      <c r="X16" s="163" t="str">
        <f>S16*U16</f>
      </c>
      <c r="Y16" s="164" t="str">
        <f>T16*U16</f>
      </c>
      <c r="Z16" s="165" t="str">
        <f>H16*F16</f>
      </c>
      <c r="AA16" s="166" t="str">
        <f>Z16*U16</f>
      </c>
      <c r="AB16" s="167" t="str">
        <f>IF(Z16=0,"",Q16/Z16)</f>
      </c>
    </row>
    <row r="17">
      <c r="A17" t="s">
        <v>115</v>
      </c>
      <c r="B17" s="32" t="s">
        <v>376</v>
      </c>
      <c r="C17" t="n">
        <v>2040</v>
      </c>
      <c r="D17" s="143" t="n">
        <v>142610.952839937</v>
      </c>
      <c r="E17" s="144" t="n">
        <v>2073269.86934376</v>
      </c>
      <c r="F17" s="145" t="n">
        <v>22274.1940080113</v>
      </c>
      <c r="G17" s="146" t="n">
        <v>88114.8746697968</v>
      </c>
      <c r="H17" s="147" t="n">
        <v>311797395.5</v>
      </c>
      <c r="I17" s="148" t="n">
        <v>38.0715</v>
      </c>
      <c r="J17" s="149" t="str">
        <f>'Calculation_Assumptions'!$B$25*G17*(F17/G17)^'Calculation_Assumptions'!$B$26</f>
      </c>
      <c r="K17" s="150" t="str">
        <f>'Calculation_Assumptions'!$B$27*F17</f>
      </c>
      <c r="L17" s="151" t="str">
        <f>MAX(J17,K17)</f>
      </c>
      <c r="M17" s="152" t="str">
        <f>IF(F17=0,"",L17/F17)</f>
      </c>
      <c r="N17" s="153" t="str">
        <f>'Calculation_Assumptions'!$B$28*F17</f>
      </c>
      <c r="O17" s="154" t="str">
        <f>'Calculation_Assumptions'!$B$29*F17</f>
      </c>
      <c r="P17" s="155" t="str">
        <f>IF(I17=0,"",L17/I17)</f>
      </c>
      <c r="Q17" s="156" t="str">
        <f>L17*D17</f>
      </c>
      <c r="R17" s="157" t="str">
        <f>P17*E17</f>
      </c>
      <c r="S17" s="158" t="str">
        <f>N17*D17</f>
      </c>
      <c r="T17" s="159" t="str">
        <f>O17*D17</f>
      </c>
      <c r="U17" s="160" t="str">
        <f>1/(1+'Calculation_Assumptions'!$B$22)^(C17-'Calculation_Assumptions'!$B$21)</f>
      </c>
      <c r="V17" s="161" t="str">
        <f>Q17*U17</f>
      </c>
      <c r="W17" s="162" t="str">
        <f>R17*U17</f>
      </c>
      <c r="X17" s="163" t="str">
        <f>S17*U17</f>
      </c>
      <c r="Y17" s="164" t="str">
        <f>T17*U17</f>
      </c>
      <c r="Z17" s="165" t="str">
        <f>H17*F17</f>
      </c>
      <c r="AA17" s="166" t="str">
        <f>Z17*U17</f>
      </c>
      <c r="AB17" s="167" t="str">
        <f>IF(Z17=0,"",Q17/Z17)</f>
      </c>
    </row>
    <row r="18">
      <c r="A18" t="s">
        <v>115</v>
      </c>
      <c r="B18" s="32" t="s">
        <v>376</v>
      </c>
      <c r="C18" t="n">
        <v>2041</v>
      </c>
      <c r="D18" s="143" t="n">
        <v>154879.281121068</v>
      </c>
      <c r="E18" s="144" t="n">
        <v>2251699.4573332</v>
      </c>
      <c r="F18" s="145" t="n">
        <v>22835.7817990268</v>
      </c>
      <c r="G18" s="146" t="n">
        <v>88881.5613597912</v>
      </c>
      <c r="H18" s="147" t="n">
        <v>313041661</v>
      </c>
      <c r="I18" s="148" t="n">
        <v>37.2583</v>
      </c>
      <c r="J18" s="149" t="str">
        <f>'Calculation_Assumptions'!$B$25*G18*(F18/G18)^'Calculation_Assumptions'!$B$26</f>
      </c>
      <c r="K18" s="150" t="str">
        <f>'Calculation_Assumptions'!$B$27*F18</f>
      </c>
      <c r="L18" s="151" t="str">
        <f>MAX(J18,K18)</f>
      </c>
      <c r="M18" s="152" t="str">
        <f>IF(F18=0,"",L18/F18)</f>
      </c>
      <c r="N18" s="153" t="str">
        <f>'Calculation_Assumptions'!$B$28*F18</f>
      </c>
      <c r="O18" s="154" t="str">
        <f>'Calculation_Assumptions'!$B$29*F18</f>
      </c>
      <c r="P18" s="155" t="str">
        <f>IF(I18=0,"",L18/I18)</f>
      </c>
      <c r="Q18" s="156" t="str">
        <f>L18*D18</f>
      </c>
      <c r="R18" s="157" t="str">
        <f>P18*E18</f>
      </c>
      <c r="S18" s="158" t="str">
        <f>N18*D18</f>
      </c>
      <c r="T18" s="159" t="str">
        <f>O18*D18</f>
      </c>
      <c r="U18" s="160" t="str">
        <f>1/(1+'Calculation_Assumptions'!$B$22)^(C18-'Calculation_Assumptions'!$B$21)</f>
      </c>
      <c r="V18" s="161" t="str">
        <f>Q18*U18</f>
      </c>
      <c r="W18" s="162" t="str">
        <f>R18*U18</f>
      </c>
      <c r="X18" s="163" t="str">
        <f>S18*U18</f>
      </c>
      <c r="Y18" s="164" t="str">
        <f>T18*U18</f>
      </c>
      <c r="Z18" s="165" t="str">
        <f>H18*F18</f>
      </c>
      <c r="AA18" s="166" t="str">
        <f>Z18*U18</f>
      </c>
      <c r="AB18" s="167" t="str">
        <f>IF(Z18=0,"",Q18/Z18)</f>
      </c>
    </row>
    <row r="19">
      <c r="A19" t="s">
        <v>115</v>
      </c>
      <c r="B19" s="32" t="s">
        <v>376</v>
      </c>
      <c r="C19" t="n">
        <v>2042</v>
      </c>
      <c r="D19" s="143" t="n">
        <v>167287.858238137</v>
      </c>
      <c r="E19" s="144" t="n">
        <v>2432396.46214034</v>
      </c>
      <c r="F19" s="145" t="n">
        <v>23411.5286140188</v>
      </c>
      <c r="G19" s="146" t="n">
        <v>89654.918983414</v>
      </c>
      <c r="H19" s="147" t="n">
        <v>314211282.5</v>
      </c>
      <c r="I19" s="148" t="n">
        <v>37.3732</v>
      </c>
      <c r="J19" s="149" t="str">
        <f>'Calculation_Assumptions'!$B$25*G19*(F19/G19)^'Calculation_Assumptions'!$B$26</f>
      </c>
      <c r="K19" s="150" t="str">
        <f>'Calculation_Assumptions'!$B$27*F19</f>
      </c>
      <c r="L19" s="151" t="str">
        <f>MAX(J19,K19)</f>
      </c>
      <c r="M19" s="152" t="str">
        <f>IF(F19=0,"",L19/F19)</f>
      </c>
      <c r="N19" s="153" t="str">
        <f>'Calculation_Assumptions'!$B$28*F19</f>
      </c>
      <c r="O19" s="154" t="str">
        <f>'Calculation_Assumptions'!$B$29*F19</f>
      </c>
      <c r="P19" s="155" t="str">
        <f>IF(I19=0,"",L19/I19)</f>
      </c>
      <c r="Q19" s="156" t="str">
        <f>L19*D19</f>
      </c>
      <c r="R19" s="157" t="str">
        <f>P19*E19</f>
      </c>
      <c r="S19" s="158" t="str">
        <f>N19*D19</f>
      </c>
      <c r="T19" s="159" t="str">
        <f>O19*D19</f>
      </c>
      <c r="U19" s="160" t="str">
        <f>1/(1+'Calculation_Assumptions'!$B$22)^(C19-'Calculation_Assumptions'!$B$21)</f>
      </c>
      <c r="V19" s="161" t="str">
        <f>Q19*U19</f>
      </c>
      <c r="W19" s="162" t="str">
        <f>R19*U19</f>
      </c>
      <c r="X19" s="163" t="str">
        <f>S19*U19</f>
      </c>
      <c r="Y19" s="164" t="str">
        <f>T19*U19</f>
      </c>
      <c r="Z19" s="165" t="str">
        <f>H19*F19</f>
      </c>
      <c r="AA19" s="166" t="str">
        <f>Z19*U19</f>
      </c>
      <c r="AB19" s="167" t="str">
        <f>IF(Z19=0,"",Q19/Z19)</f>
      </c>
    </row>
    <row r="20">
      <c r="A20" t="s">
        <v>115</v>
      </c>
      <c r="B20" s="32" t="s">
        <v>376</v>
      </c>
      <c r="C20" t="n">
        <v>2043</v>
      </c>
      <c r="D20" s="143" t="n">
        <v>179760.025353073</v>
      </c>
      <c r="E20" s="144" t="n">
        <v>2614339.8483012</v>
      </c>
      <c r="F20" s="145" t="n">
        <v>24001.7914371726</v>
      </c>
      <c r="G20" s="146" t="n">
        <v>90435.0055843959</v>
      </c>
      <c r="H20" s="147" t="n">
        <v>315304312</v>
      </c>
      <c r="I20" s="148" t="n">
        <v>37.4911</v>
      </c>
      <c r="J20" s="149" t="str">
        <f>'Calculation_Assumptions'!$B$25*G20*(F20/G20)^'Calculation_Assumptions'!$B$26</f>
      </c>
      <c r="K20" s="150" t="str">
        <f>'Calculation_Assumptions'!$B$27*F20</f>
      </c>
      <c r="L20" s="151" t="str">
        <f>MAX(J20,K20)</f>
      </c>
      <c r="M20" s="152" t="str">
        <f>IF(F20=0,"",L20/F20)</f>
      </c>
      <c r="N20" s="153" t="str">
        <f>'Calculation_Assumptions'!$B$28*F20</f>
      </c>
      <c r="O20" s="154" t="str">
        <f>'Calculation_Assumptions'!$B$29*F20</f>
      </c>
      <c r="P20" s="155" t="str">
        <f>IF(I20=0,"",L20/I20)</f>
      </c>
      <c r="Q20" s="156" t="str">
        <f>L20*D20</f>
      </c>
      <c r="R20" s="157" t="str">
        <f>P20*E20</f>
      </c>
      <c r="S20" s="158" t="str">
        <f>N20*D20</f>
      </c>
      <c r="T20" s="159" t="str">
        <f>O20*D20</f>
      </c>
      <c r="U20" s="160" t="str">
        <f>1/(1+'Calculation_Assumptions'!$B$22)^(C20-'Calculation_Assumptions'!$B$21)</f>
      </c>
      <c r="V20" s="161" t="str">
        <f>Q20*U20</f>
      </c>
      <c r="W20" s="162" t="str">
        <f>R20*U20</f>
      </c>
      <c r="X20" s="163" t="str">
        <f>S20*U20</f>
      </c>
      <c r="Y20" s="164" t="str">
        <f>T20*U20</f>
      </c>
      <c r="Z20" s="165" t="str">
        <f>H20*F20</f>
      </c>
      <c r="AA20" s="166" t="str">
        <f>Z20*U20</f>
      </c>
      <c r="AB20" s="167" t="str">
        <f>IF(Z20=0,"",Q20/Z20)</f>
      </c>
    </row>
    <row r="21">
      <c r="A21" t="s">
        <v>115</v>
      </c>
      <c r="B21" s="32" t="s">
        <v>376</v>
      </c>
      <c r="C21" t="n">
        <v>2044</v>
      </c>
      <c r="D21" s="143" t="n">
        <v>192388.974747009</v>
      </c>
      <c r="E21" s="144" t="n">
        <v>2798838.43657499</v>
      </c>
      <c r="F21" s="145" t="n">
        <v>24606.9362531317</v>
      </c>
      <c r="G21" s="146" t="n">
        <v>91221.8797115048</v>
      </c>
      <c r="H21" s="147" t="n">
        <v>316318415.5</v>
      </c>
      <c r="I21" s="148" t="n">
        <v>37.6099</v>
      </c>
      <c r="J21" s="149" t="str">
        <f>'Calculation_Assumptions'!$B$25*G21*(F21/G21)^'Calculation_Assumptions'!$B$26</f>
      </c>
      <c r="K21" s="150" t="str">
        <f>'Calculation_Assumptions'!$B$27*F21</f>
      </c>
      <c r="L21" s="151" t="str">
        <f>MAX(J21,K21)</f>
      </c>
      <c r="M21" s="152" t="str">
        <f>IF(F21=0,"",L21/F21)</f>
      </c>
      <c r="N21" s="153" t="str">
        <f>'Calculation_Assumptions'!$B$28*F21</f>
      </c>
      <c r="O21" s="154" t="str">
        <f>'Calculation_Assumptions'!$B$29*F21</f>
      </c>
      <c r="P21" s="155" t="str">
        <f>IF(I21=0,"",L21/I21)</f>
      </c>
      <c r="Q21" s="156" t="str">
        <f>L21*D21</f>
      </c>
      <c r="R21" s="157" t="str">
        <f>P21*E21</f>
      </c>
      <c r="S21" s="158" t="str">
        <f>N21*D21</f>
      </c>
      <c r="T21" s="159" t="str">
        <f>O21*D21</f>
      </c>
      <c r="U21" s="160" t="str">
        <f>1/(1+'Calculation_Assumptions'!$B$22)^(C21-'Calculation_Assumptions'!$B$21)</f>
      </c>
      <c r="V21" s="161" t="str">
        <f>Q21*U21</f>
      </c>
      <c r="W21" s="162" t="str">
        <f>R21*U21</f>
      </c>
      <c r="X21" s="163" t="str">
        <f>S21*U21</f>
      </c>
      <c r="Y21" s="164" t="str">
        <f>T21*U21</f>
      </c>
      <c r="Z21" s="165" t="str">
        <f>H21*F21</f>
      </c>
      <c r="AA21" s="166" t="str">
        <f>Z21*U21</f>
      </c>
      <c r="AB21" s="167" t="str">
        <f>IF(Z21=0,"",Q21/Z21)</f>
      </c>
    </row>
    <row r="22">
      <c r="A22" t="s">
        <v>115</v>
      </c>
      <c r="B22" s="32" t="s">
        <v>376</v>
      </c>
      <c r="C22" t="n">
        <v>2045</v>
      </c>
      <c r="D22" s="143" t="n">
        <v>205166.147513484</v>
      </c>
      <c r="E22" s="144" t="n">
        <v>2985205.29066486</v>
      </c>
      <c r="F22" s="145" t="n">
        <v>25227.3382739225</v>
      </c>
      <c r="G22" s="146" t="n">
        <v>92015.6004229417</v>
      </c>
      <c r="H22" s="147" t="n">
        <v>317249613</v>
      </c>
      <c r="I22" s="148" t="n">
        <v>37.7245</v>
      </c>
      <c r="J22" s="149" t="str">
        <f>'Calculation_Assumptions'!$B$25*G22*(F22/G22)^'Calculation_Assumptions'!$B$26</f>
      </c>
      <c r="K22" s="150" t="str">
        <f>'Calculation_Assumptions'!$B$27*F22</f>
      </c>
      <c r="L22" s="151" t="str">
        <f>MAX(J22,K22)</f>
      </c>
      <c r="M22" s="152" t="str">
        <f>IF(F22=0,"",L22/F22)</f>
      </c>
      <c r="N22" s="153" t="str">
        <f>'Calculation_Assumptions'!$B$28*F22</f>
      </c>
      <c r="O22" s="154" t="str">
        <f>'Calculation_Assumptions'!$B$29*F22</f>
      </c>
      <c r="P22" s="155" t="str">
        <f>IF(I22=0,"",L22/I22)</f>
      </c>
      <c r="Q22" s="156" t="str">
        <f>L22*D22</f>
      </c>
      <c r="R22" s="157" t="str">
        <f>P22*E22</f>
      </c>
      <c r="S22" s="158" t="str">
        <f>N22*D22</f>
      </c>
      <c r="T22" s="159" t="str">
        <f>O22*D22</f>
      </c>
      <c r="U22" s="160" t="str">
        <f>1/(1+'Calculation_Assumptions'!$B$22)^(C22-'Calculation_Assumptions'!$B$21)</f>
      </c>
      <c r="V22" s="161" t="str">
        <f>Q22*U22</f>
      </c>
      <c r="W22" s="162" t="str">
        <f>R22*U22</f>
      </c>
      <c r="X22" s="163" t="str">
        <f>S22*U22</f>
      </c>
      <c r="Y22" s="164" t="str">
        <f>T22*U22</f>
      </c>
      <c r="Z22" s="165" t="str">
        <f>H22*F22</f>
      </c>
      <c r="AA22" s="166" t="str">
        <f>Z22*U22</f>
      </c>
      <c r="AB22" s="167" t="str">
        <f>IF(Z22=0,"",Q22/Z22)</f>
      </c>
    </row>
    <row r="23">
      <c r="A23" t="s">
        <v>115</v>
      </c>
      <c r="B23" s="32" t="s">
        <v>376</v>
      </c>
      <c r="C23" t="n">
        <v>2046</v>
      </c>
      <c r="D23" s="143" t="n">
        <v>218041.335832744</v>
      </c>
      <c r="E23" s="144" t="n">
        <v>3172637.69990332</v>
      </c>
      <c r="F23" s="145" t="n">
        <v>25797.7023007031</v>
      </c>
      <c r="G23" s="146" t="n">
        <v>92766.6954417819</v>
      </c>
      <c r="H23" s="147" t="n">
        <v>318096573.5</v>
      </c>
      <c r="I23" s="148" t="n">
        <v>37.8362</v>
      </c>
      <c r="J23" s="149" t="str">
        <f>'Calculation_Assumptions'!$B$25*G23*(F23/G23)^'Calculation_Assumptions'!$B$26</f>
      </c>
      <c r="K23" s="150" t="str">
        <f>'Calculation_Assumptions'!$B$27*F23</f>
      </c>
      <c r="L23" s="151" t="str">
        <f>MAX(J23,K23)</f>
      </c>
      <c r="M23" s="152" t="str">
        <f>IF(F23=0,"",L23/F23)</f>
      </c>
      <c r="N23" s="153" t="str">
        <f>'Calculation_Assumptions'!$B$28*F23</f>
      </c>
      <c r="O23" s="154" t="str">
        <f>'Calculation_Assumptions'!$B$29*F23</f>
      </c>
      <c r="P23" s="155" t="str">
        <f>IF(I23=0,"",L23/I23)</f>
      </c>
      <c r="Q23" s="156" t="str">
        <f>L23*D23</f>
      </c>
      <c r="R23" s="157" t="str">
        <f>P23*E23</f>
      </c>
      <c r="S23" s="158" t="str">
        <f>N23*D23</f>
      </c>
      <c r="T23" s="159" t="str">
        <f>O23*D23</f>
      </c>
      <c r="U23" s="160" t="str">
        <f>1/(1+'Calculation_Assumptions'!$B$22)^(C23-'Calculation_Assumptions'!$B$21)</f>
      </c>
      <c r="V23" s="161" t="str">
        <f>Q23*U23</f>
      </c>
      <c r="W23" s="162" t="str">
        <f>R23*U23</f>
      </c>
      <c r="X23" s="163" t="str">
        <f>S23*U23</f>
      </c>
      <c r="Y23" s="164" t="str">
        <f>T23*U23</f>
      </c>
      <c r="Z23" s="165" t="str">
        <f>H23*F23</f>
      </c>
      <c r="AA23" s="166" t="str">
        <f>Z23*U23</f>
      </c>
      <c r="AB23" s="167" t="str">
        <f>IF(Z23=0,"",Q23/Z23)</f>
      </c>
    </row>
    <row r="24">
      <c r="A24" t="s">
        <v>115</v>
      </c>
      <c r="B24" s="32" t="s">
        <v>376</v>
      </c>
      <c r="C24" t="n">
        <v>2047</v>
      </c>
      <c r="D24" s="143" t="n">
        <v>230925.015979142</v>
      </c>
      <c r="E24" s="144" t="n">
        <v>3361014.95613865</v>
      </c>
      <c r="F24" s="145" t="n">
        <v>26380.9616682253</v>
      </c>
      <c r="G24" s="146" t="n">
        <v>93523.921418033</v>
      </c>
      <c r="H24" s="147" t="n">
        <v>318862019.5</v>
      </c>
      <c r="I24" s="148" t="n">
        <v>37.9489</v>
      </c>
      <c r="J24" s="149" t="str">
        <f>'Calculation_Assumptions'!$B$25*G24*(F24/G24)^'Calculation_Assumptions'!$B$26</f>
      </c>
      <c r="K24" s="150" t="str">
        <f>'Calculation_Assumptions'!$B$27*F24</f>
      </c>
      <c r="L24" s="151" t="str">
        <f>MAX(J24,K24)</f>
      </c>
      <c r="M24" s="152" t="str">
        <f>IF(F24=0,"",L24/F24)</f>
      </c>
      <c r="N24" s="153" t="str">
        <f>'Calculation_Assumptions'!$B$28*F24</f>
      </c>
      <c r="O24" s="154" t="str">
        <f>'Calculation_Assumptions'!$B$29*F24</f>
      </c>
      <c r="P24" s="155" t="str">
        <f>IF(I24=0,"",L24/I24)</f>
      </c>
      <c r="Q24" s="156" t="str">
        <f>L24*D24</f>
      </c>
      <c r="R24" s="157" t="str">
        <f>P24*E24</f>
      </c>
      <c r="S24" s="158" t="str">
        <f>N24*D24</f>
      </c>
      <c r="T24" s="159" t="str">
        <f>O24*D24</f>
      </c>
      <c r="U24" s="160" t="str">
        <f>1/(1+'Calculation_Assumptions'!$B$22)^(C24-'Calculation_Assumptions'!$B$21)</f>
      </c>
      <c r="V24" s="161" t="str">
        <f>Q24*U24</f>
      </c>
      <c r="W24" s="162" t="str">
        <f>R24*U24</f>
      </c>
      <c r="X24" s="163" t="str">
        <f>S24*U24</f>
      </c>
      <c r="Y24" s="164" t="str">
        <f>T24*U24</f>
      </c>
      <c r="Z24" s="165" t="str">
        <f>H24*F24</f>
      </c>
      <c r="AA24" s="166" t="str">
        <f>Z24*U24</f>
      </c>
      <c r="AB24" s="167" t="str">
        <f>IF(Z24=0,"",Q24/Z24)</f>
      </c>
    </row>
    <row r="25">
      <c r="A25" t="s">
        <v>115</v>
      </c>
      <c r="B25" s="32" t="s">
        <v>376</v>
      </c>
      <c r="C25" t="n">
        <v>2048</v>
      </c>
      <c r="D25" s="143" t="n">
        <v>243670.043335605</v>
      </c>
      <c r="E25" s="144" t="n">
        <v>3547939.05488184</v>
      </c>
      <c r="F25" s="145" t="n">
        <v>26977.4079268061</v>
      </c>
      <c r="G25" s="146" t="n">
        <v>94287.3283968127</v>
      </c>
      <c r="H25" s="147" t="n">
        <v>319554652.5</v>
      </c>
      <c r="I25" s="148" t="n">
        <v>38.0645</v>
      </c>
      <c r="J25" s="149" t="str">
        <f>'Calculation_Assumptions'!$B$25*G25*(F25/G25)^'Calculation_Assumptions'!$B$26</f>
      </c>
      <c r="K25" s="150" t="str">
        <f>'Calculation_Assumptions'!$B$27*F25</f>
      </c>
      <c r="L25" s="151" t="str">
        <f>MAX(J25,K25)</f>
      </c>
      <c r="M25" s="152" t="str">
        <f>IF(F25=0,"",L25/F25)</f>
      </c>
      <c r="N25" s="153" t="str">
        <f>'Calculation_Assumptions'!$B$28*F25</f>
      </c>
      <c r="O25" s="154" t="str">
        <f>'Calculation_Assumptions'!$B$29*F25</f>
      </c>
      <c r="P25" s="155" t="str">
        <f>IF(I25=0,"",L25/I25)</f>
      </c>
      <c r="Q25" s="156" t="str">
        <f>L25*D25</f>
      </c>
      <c r="R25" s="157" t="str">
        <f>P25*E25</f>
      </c>
      <c r="S25" s="158" t="str">
        <f>N25*D25</f>
      </c>
      <c r="T25" s="159" t="str">
        <f>O25*D25</f>
      </c>
      <c r="U25" s="160" t="str">
        <f>1/(1+'Calculation_Assumptions'!$B$22)^(C25-'Calculation_Assumptions'!$B$21)</f>
      </c>
      <c r="V25" s="161" t="str">
        <f>Q25*U25</f>
      </c>
      <c r="W25" s="162" t="str">
        <f>R25*U25</f>
      </c>
      <c r="X25" s="163" t="str">
        <f>S25*U25</f>
      </c>
      <c r="Y25" s="164" t="str">
        <f>T25*U25</f>
      </c>
      <c r="Z25" s="165" t="str">
        <f>H25*F25</f>
      </c>
      <c r="AA25" s="166" t="str">
        <f>Z25*U25</f>
      </c>
      <c r="AB25" s="167" t="str">
        <f>IF(Z25=0,"",Q25/Z25)</f>
      </c>
    </row>
    <row r="26">
      <c r="A26" t="s">
        <v>115</v>
      </c>
      <c r="B26" s="32" t="s">
        <v>376</v>
      </c>
      <c r="C26" t="n">
        <v>2049</v>
      </c>
      <c r="D26" s="143" t="n">
        <v>256575.377200063</v>
      </c>
      <c r="E26" s="144" t="n">
        <v>3736488.94738894</v>
      </c>
      <c r="F26" s="145" t="n">
        <v>27587.3392184138</v>
      </c>
      <c r="G26" s="146" t="n">
        <v>95056.9668317421</v>
      </c>
      <c r="H26" s="147" t="n">
        <v>320173250</v>
      </c>
      <c r="I26" s="148" t="n">
        <v>38.1755</v>
      </c>
      <c r="J26" s="149" t="str">
        <f>'Calculation_Assumptions'!$B$25*G26*(F26/G26)^'Calculation_Assumptions'!$B$26</f>
      </c>
      <c r="K26" s="150" t="str">
        <f>'Calculation_Assumptions'!$B$27*F26</f>
      </c>
      <c r="L26" s="151" t="str">
        <f>MAX(J26,K26)</f>
      </c>
      <c r="M26" s="152" t="str">
        <f>IF(F26=0,"",L26/F26)</f>
      </c>
      <c r="N26" s="153" t="str">
        <f>'Calculation_Assumptions'!$B$28*F26</f>
      </c>
      <c r="O26" s="154" t="str">
        <f>'Calculation_Assumptions'!$B$29*F26</f>
      </c>
      <c r="P26" s="155" t="str">
        <f>IF(I26=0,"",L26/I26)</f>
      </c>
      <c r="Q26" s="156" t="str">
        <f>L26*D26</f>
      </c>
      <c r="R26" s="157" t="str">
        <f>P26*E26</f>
      </c>
      <c r="S26" s="158" t="str">
        <f>N26*D26</f>
      </c>
      <c r="T26" s="159" t="str">
        <f>O26*D26</f>
      </c>
      <c r="U26" s="160" t="str">
        <f>1/(1+'Calculation_Assumptions'!$B$22)^(C26-'Calculation_Assumptions'!$B$21)</f>
      </c>
      <c r="V26" s="161" t="str">
        <f>Q26*U26</f>
      </c>
      <c r="W26" s="162" t="str">
        <f>R26*U26</f>
      </c>
      <c r="X26" s="163" t="str">
        <f>S26*U26</f>
      </c>
      <c r="Y26" s="164" t="str">
        <f>T26*U26</f>
      </c>
      <c r="Z26" s="165" t="str">
        <f>H26*F26</f>
      </c>
      <c r="AA26" s="166" t="str">
        <f>Z26*U26</f>
      </c>
      <c r="AB26" s="167" t="str">
        <f>IF(Z26=0,"",Q26/Z26)</f>
      </c>
    </row>
    <row r="27">
      <c r="A27" t="s">
        <v>115</v>
      </c>
      <c r="B27" s="32" t="s">
        <v>376</v>
      </c>
      <c r="C27" t="n">
        <v>2050</v>
      </c>
      <c r="D27" s="143" t="n">
        <v>269413.268582271</v>
      </c>
      <c r="E27" s="144" t="n">
        <v>3924871.00986605</v>
      </c>
      <c r="F27" s="145" t="n">
        <v>28211.0604256979</v>
      </c>
      <c r="G27" s="146" t="n">
        <v>95832.8875882792</v>
      </c>
      <c r="H27" s="147" t="n">
        <v>320712949.5</v>
      </c>
      <c r="I27" s="148" t="n">
        <v>38.286</v>
      </c>
      <c r="J27" s="149" t="str">
        <f>'Calculation_Assumptions'!$B$25*G27*(F27/G27)^'Calculation_Assumptions'!$B$26</f>
      </c>
      <c r="K27" s="150" t="str">
        <f>'Calculation_Assumptions'!$B$27*F27</f>
      </c>
      <c r="L27" s="151" t="str">
        <f>MAX(J27,K27)</f>
      </c>
      <c r="M27" s="152" t="str">
        <f>IF(F27=0,"",L27/F27)</f>
      </c>
      <c r="N27" s="153" t="str">
        <f>'Calculation_Assumptions'!$B$28*F27</f>
      </c>
      <c r="O27" s="154" t="str">
        <f>'Calculation_Assumptions'!$B$29*F27</f>
      </c>
      <c r="P27" s="155" t="str">
        <f>IF(I27=0,"",L27/I27)</f>
      </c>
      <c r="Q27" s="156" t="str">
        <f>L27*D27</f>
      </c>
      <c r="R27" s="157" t="str">
        <f>P27*E27</f>
      </c>
      <c r="S27" s="158" t="str">
        <f>N27*D27</f>
      </c>
      <c r="T27" s="159" t="str">
        <f>O27*D27</f>
      </c>
      <c r="U27" s="160" t="str">
        <f>1/(1+'Calculation_Assumptions'!$B$22)^(C27-'Calculation_Assumptions'!$B$21)</f>
      </c>
      <c r="V27" s="161" t="str">
        <f>Q27*U27</f>
      </c>
      <c r="W27" s="162" t="str">
        <f>R27*U27</f>
      </c>
      <c r="X27" s="163" t="str">
        <f>S27*U27</f>
      </c>
      <c r="Y27" s="164" t="str">
        <f>T27*U27</f>
      </c>
      <c r="Z27" s="165" t="str">
        <f>H27*F27</f>
      </c>
      <c r="AA27" s="166" t="str">
        <f>Z27*U27</f>
      </c>
      <c r="AB27" s="167" t="str">
        <f>IF(Z27=0,"",Q27/Z27)</f>
      </c>
    </row>
    <row r="28">
      <c r="A28" t="s">
        <v>207</v>
      </c>
      <c r="B28" s="32" t="s">
        <v>209</v>
      </c>
      <c r="C28" t="n">
        <v>2025</v>
      </c>
      <c r="D28" s="143" t="n">
        <v>0</v>
      </c>
      <c r="E28" s="144" t="n">
        <v>0</v>
      </c>
      <c r="F28" s="145" t="n">
        <v>13851.4910785419</v>
      </c>
      <c r="G28" s="146" t="n">
        <v>74136.3707949527</v>
      </c>
      <c r="H28" s="147" t="n">
        <v>285721235.5</v>
      </c>
      <c r="I28" s="148" t="n">
        <v>37.51</v>
      </c>
      <c r="J28" s="149" t="str">
        <f>'Calculation_Assumptions'!$B$25*G28*(F28/G28)^'Calculation_Assumptions'!$B$26</f>
      </c>
      <c r="K28" s="150" t="str">
        <f>'Calculation_Assumptions'!$B$27*F28</f>
      </c>
      <c r="L28" s="151" t="str">
        <f>MAX(J28,K28)</f>
      </c>
      <c r="M28" s="152" t="str">
        <f>IF(F28=0,"",L28/F28)</f>
      </c>
      <c r="N28" s="153" t="str">
        <f>'Calculation_Assumptions'!$B$28*F28</f>
      </c>
      <c r="O28" s="154" t="str">
        <f>'Calculation_Assumptions'!$B$29*F28</f>
      </c>
      <c r="P28" s="155" t="str">
        <f>IF(I28=0,"",L28/I28)</f>
      </c>
      <c r="Q28" s="156" t="str">
        <f>L28*D28</f>
      </c>
      <c r="R28" s="157" t="str">
        <f>P28*E28</f>
      </c>
      <c r="S28" s="158" t="str">
        <f>N28*D28</f>
      </c>
      <c r="T28" s="159" t="str">
        <f>O28*D28</f>
      </c>
      <c r="U28" s="160" t="str">
        <f>1/(1+'Calculation_Assumptions'!$B$22)^(C28-'Calculation_Assumptions'!$B$21)</f>
      </c>
      <c r="V28" s="161" t="str">
        <f>Q28*U28</f>
      </c>
      <c r="W28" s="162" t="str">
        <f>R28*U28</f>
      </c>
      <c r="X28" s="163" t="str">
        <f>S28*U28</f>
      </c>
      <c r="Y28" s="164" t="str">
        <f>T28*U28</f>
      </c>
      <c r="Z28" s="165" t="str">
        <f>H28*F28</f>
      </c>
      <c r="AA28" s="166" t="str">
        <f>Z28*U28</f>
      </c>
      <c r="AB28" s="167" t="str">
        <f>IF(Z28=0,"",Q28/Z28)</f>
      </c>
    </row>
    <row r="29">
      <c r="A29" t="s">
        <v>207</v>
      </c>
      <c r="B29" s="32" t="s">
        <v>209</v>
      </c>
      <c r="C29" t="n">
        <v>2026</v>
      </c>
      <c r="D29" s="143" t="n">
        <v>1471.24410050789</v>
      </c>
      <c r="E29" s="144" t="n">
        <v>18903.3548282796</v>
      </c>
      <c r="F29" s="145" t="n">
        <v>14370.1004216288</v>
      </c>
      <c r="G29" s="146" t="n">
        <v>75186.4097436074</v>
      </c>
      <c r="H29" s="147" t="n">
        <v>287886782.5</v>
      </c>
      <c r="I29" s="148" t="n">
        <v>37.5883</v>
      </c>
      <c r="J29" s="149" t="str">
        <f>'Calculation_Assumptions'!$B$25*G29*(F29/G29)^'Calculation_Assumptions'!$B$26</f>
      </c>
      <c r="K29" s="150" t="str">
        <f>'Calculation_Assumptions'!$B$27*F29</f>
      </c>
      <c r="L29" s="151" t="str">
        <f>MAX(J29,K29)</f>
      </c>
      <c r="M29" s="152" t="str">
        <f>IF(F29=0,"",L29/F29)</f>
      </c>
      <c r="N29" s="153" t="str">
        <f>'Calculation_Assumptions'!$B$28*F29</f>
      </c>
      <c r="O29" s="154" t="str">
        <f>'Calculation_Assumptions'!$B$29*F29</f>
      </c>
      <c r="P29" s="155" t="str">
        <f>IF(I29=0,"",L29/I29)</f>
      </c>
      <c r="Q29" s="156" t="str">
        <f>L29*D29</f>
      </c>
      <c r="R29" s="157" t="str">
        <f>P29*E29</f>
      </c>
      <c r="S29" s="158" t="str">
        <f>N29*D29</f>
      </c>
      <c r="T29" s="159" t="str">
        <f>O29*D29</f>
      </c>
      <c r="U29" s="160" t="str">
        <f>1/(1+'Calculation_Assumptions'!$B$22)^(C29-'Calculation_Assumptions'!$B$21)</f>
      </c>
      <c r="V29" s="161" t="str">
        <f>Q29*U29</f>
      </c>
      <c r="W29" s="162" t="str">
        <f>R29*U29</f>
      </c>
      <c r="X29" s="163" t="str">
        <f>S29*U29</f>
      </c>
      <c r="Y29" s="164" t="str">
        <f>T29*U29</f>
      </c>
      <c r="Z29" s="165" t="str">
        <f>H29*F29</f>
      </c>
      <c r="AA29" s="166" t="str">
        <f>Z29*U29</f>
      </c>
      <c r="AB29" s="167" t="str">
        <f>IF(Z29=0,"",Q29/Z29)</f>
      </c>
    </row>
    <row r="30">
      <c r="A30" t="s">
        <v>207</v>
      </c>
      <c r="B30" s="32" t="s">
        <v>209</v>
      </c>
      <c r="C30" t="n">
        <v>2027</v>
      </c>
      <c r="D30" s="143" t="n">
        <v>3906.76807705627</v>
      </c>
      <c r="E30" s="144" t="n">
        <v>51556.8334366655</v>
      </c>
      <c r="F30" s="145" t="n">
        <v>14908.1268548478</v>
      </c>
      <c r="G30" s="146" t="n">
        <v>76251.3210387483</v>
      </c>
      <c r="H30" s="147" t="n">
        <v>289986522</v>
      </c>
      <c r="I30" s="148" t="n">
        <v>37.6736</v>
      </c>
      <c r="J30" s="149" t="str">
        <f>'Calculation_Assumptions'!$B$25*G30*(F30/G30)^'Calculation_Assumptions'!$B$26</f>
      </c>
      <c r="K30" s="150" t="str">
        <f>'Calculation_Assumptions'!$B$27*F30</f>
      </c>
      <c r="L30" s="151" t="str">
        <f>MAX(J30,K30)</f>
      </c>
      <c r="M30" s="152" t="str">
        <f>IF(F30=0,"",L30/F30)</f>
      </c>
      <c r="N30" s="153" t="str">
        <f>'Calculation_Assumptions'!$B$28*F30</f>
      </c>
      <c r="O30" s="154" t="str">
        <f>'Calculation_Assumptions'!$B$29*F30</f>
      </c>
      <c r="P30" s="155" t="str">
        <f>IF(I30=0,"",L30/I30)</f>
      </c>
      <c r="Q30" s="156" t="str">
        <f>L30*D30</f>
      </c>
      <c r="R30" s="157" t="str">
        <f>P30*E30</f>
      </c>
      <c r="S30" s="158" t="str">
        <f>N30*D30</f>
      </c>
      <c r="T30" s="159" t="str">
        <f>O30*D30</f>
      </c>
      <c r="U30" s="160" t="str">
        <f>1/(1+'Calculation_Assumptions'!$B$22)^(C30-'Calculation_Assumptions'!$B$21)</f>
      </c>
      <c r="V30" s="161" t="str">
        <f>Q30*U30</f>
      </c>
      <c r="W30" s="162" t="str">
        <f>R30*U30</f>
      </c>
      <c r="X30" s="163" t="str">
        <f>S30*U30</f>
      </c>
      <c r="Y30" s="164" t="str">
        <f>T30*U30</f>
      </c>
      <c r="Z30" s="165" t="str">
        <f>H30*F30</f>
      </c>
      <c r="AA30" s="166" t="str">
        <f>Z30*U30</f>
      </c>
      <c r="AB30" s="167" t="str">
        <f>IF(Z30=0,"",Q30/Z30)</f>
      </c>
    </row>
    <row r="31">
      <c r="A31" t="s">
        <v>207</v>
      </c>
      <c r="B31" s="32" t="s">
        <v>209</v>
      </c>
      <c r="C31" t="n">
        <v>2028</v>
      </c>
      <c r="D31" s="143" t="n">
        <v>7158.64050989598</v>
      </c>
      <c r="E31" s="144" t="n">
        <v>95958.2496025064</v>
      </c>
      <c r="F31" s="145" t="n">
        <v>15466.2973673947</v>
      </c>
      <c r="G31" s="146" t="n">
        <v>77331.3153265521</v>
      </c>
      <c r="H31" s="147" t="n">
        <v>292016778.5</v>
      </c>
      <c r="I31" s="148" t="n">
        <v>36.834</v>
      </c>
      <c r="J31" s="149" t="str">
        <f>'Calculation_Assumptions'!$B$25*G31*(F31/G31)^'Calculation_Assumptions'!$B$26</f>
      </c>
      <c r="K31" s="150" t="str">
        <f>'Calculation_Assumptions'!$B$27*F31</f>
      </c>
      <c r="L31" s="151" t="str">
        <f>MAX(J31,K31)</f>
      </c>
      <c r="M31" s="152" t="str">
        <f>IF(F31=0,"",L31/F31)</f>
      </c>
      <c r="N31" s="153" t="str">
        <f>'Calculation_Assumptions'!$B$28*F31</f>
      </c>
      <c r="O31" s="154" t="str">
        <f>'Calculation_Assumptions'!$B$29*F31</f>
      </c>
      <c r="P31" s="155" t="str">
        <f>IF(I31=0,"",L31/I31)</f>
      </c>
      <c r="Q31" s="156" t="str">
        <f>L31*D31</f>
      </c>
      <c r="R31" s="157" t="str">
        <f>P31*E31</f>
      </c>
      <c r="S31" s="158" t="str">
        <f>N31*D31</f>
      </c>
      <c r="T31" s="159" t="str">
        <f>O31*D31</f>
      </c>
      <c r="U31" s="160" t="str">
        <f>1/(1+'Calculation_Assumptions'!$B$22)^(C31-'Calculation_Assumptions'!$B$21)</f>
      </c>
      <c r="V31" s="161" t="str">
        <f>Q31*U31</f>
      </c>
      <c r="W31" s="162" t="str">
        <f>R31*U31</f>
      </c>
      <c r="X31" s="163" t="str">
        <f>S31*U31</f>
      </c>
      <c r="Y31" s="164" t="str">
        <f>T31*U31</f>
      </c>
      <c r="Z31" s="165" t="str">
        <f>H31*F31</f>
      </c>
      <c r="AA31" s="166" t="str">
        <f>Z31*U31</f>
      </c>
      <c r="AB31" s="167" t="str">
        <f>IF(Z31=0,"",Q31/Z31)</f>
      </c>
    </row>
    <row r="32">
      <c r="A32" t="s">
        <v>207</v>
      </c>
      <c r="B32" s="32" t="s">
        <v>209</v>
      </c>
      <c r="C32" t="n">
        <v>2029</v>
      </c>
      <c r="D32" s="143" t="n">
        <v>11175.5594081255</v>
      </c>
      <c r="E32" s="144" t="n">
        <v>151260.845836506</v>
      </c>
      <c r="F32" s="145" t="n">
        <v>16045.3661674401</v>
      </c>
      <c r="G32" s="146" t="n">
        <v>78426.6062367069</v>
      </c>
      <c r="H32" s="147" t="n">
        <v>293978109</v>
      </c>
      <c r="I32" s="148" t="n">
        <v>36.9118</v>
      </c>
      <c r="J32" s="149" t="str">
        <f>'Calculation_Assumptions'!$B$25*G32*(F32/G32)^'Calculation_Assumptions'!$B$26</f>
      </c>
      <c r="K32" s="150" t="str">
        <f>'Calculation_Assumptions'!$B$27*F32</f>
      </c>
      <c r="L32" s="151" t="str">
        <f>MAX(J32,K32)</f>
      </c>
      <c r="M32" s="152" t="str">
        <f>IF(F32=0,"",L32/F32)</f>
      </c>
      <c r="N32" s="153" t="str">
        <f>'Calculation_Assumptions'!$B$28*F32</f>
      </c>
      <c r="O32" s="154" t="str">
        <f>'Calculation_Assumptions'!$B$29*F32</f>
      </c>
      <c r="P32" s="155" t="str">
        <f>IF(I32=0,"",L32/I32)</f>
      </c>
      <c r="Q32" s="156" t="str">
        <f>L32*D32</f>
      </c>
      <c r="R32" s="157" t="str">
        <f>P32*E32</f>
      </c>
      <c r="S32" s="158" t="str">
        <f>N32*D32</f>
      </c>
      <c r="T32" s="159" t="str">
        <f>O32*D32</f>
      </c>
      <c r="U32" s="160" t="str">
        <f>1/(1+'Calculation_Assumptions'!$B$22)^(C32-'Calculation_Assumptions'!$B$21)</f>
      </c>
      <c r="V32" s="161" t="str">
        <f>Q32*U32</f>
      </c>
      <c r="W32" s="162" t="str">
        <f>R32*U32</f>
      </c>
      <c r="X32" s="163" t="str">
        <f>S32*U32</f>
      </c>
      <c r="Y32" s="164" t="str">
        <f>T32*U32</f>
      </c>
      <c r="Z32" s="165" t="str">
        <f>H32*F32</f>
      </c>
      <c r="AA32" s="166" t="str">
        <f>Z32*U32</f>
      </c>
      <c r="AB32" s="167" t="str">
        <f>IF(Z32=0,"",Q32/Z32)</f>
      </c>
    </row>
    <row r="33">
      <c r="A33" t="s">
        <v>207</v>
      </c>
      <c r="B33" s="32" t="s">
        <v>209</v>
      </c>
      <c r="C33" t="n">
        <v>2030</v>
      </c>
      <c r="D33" s="143" t="n">
        <v>15910.8812450403</v>
      </c>
      <c r="E33" s="144" t="n">
        <v>216644.448059532</v>
      </c>
      <c r="F33" s="145" t="n">
        <v>16646.1157012267</v>
      </c>
      <c r="G33" s="146" t="n">
        <v>79537.4104246691</v>
      </c>
      <c r="H33" s="147" t="n">
        <v>295876648</v>
      </c>
      <c r="I33" s="148" t="n">
        <v>36.9927</v>
      </c>
      <c r="J33" s="149" t="str">
        <f>'Calculation_Assumptions'!$B$25*G33*(F33/G33)^'Calculation_Assumptions'!$B$26</f>
      </c>
      <c r="K33" s="150" t="str">
        <f>'Calculation_Assumptions'!$B$27*F33</f>
      </c>
      <c r="L33" s="151" t="str">
        <f>MAX(J33,K33)</f>
      </c>
      <c r="M33" s="152" t="str">
        <f>IF(F33=0,"",L33/F33)</f>
      </c>
      <c r="N33" s="153" t="str">
        <f>'Calculation_Assumptions'!$B$28*F33</f>
      </c>
      <c r="O33" s="154" t="str">
        <f>'Calculation_Assumptions'!$B$29*F33</f>
      </c>
      <c r="P33" s="155" t="str">
        <f>IF(I33=0,"",L33/I33)</f>
      </c>
      <c r="Q33" s="156" t="str">
        <f>L33*D33</f>
      </c>
      <c r="R33" s="157" t="str">
        <f>P33*E33</f>
      </c>
      <c r="S33" s="158" t="str">
        <f>N33*D33</f>
      </c>
      <c r="T33" s="159" t="str">
        <f>O33*D33</f>
      </c>
      <c r="U33" s="160" t="str">
        <f>1/(1+'Calculation_Assumptions'!$B$22)^(C33-'Calculation_Assumptions'!$B$21)</f>
      </c>
      <c r="V33" s="161" t="str">
        <f>Q33*U33</f>
      </c>
      <c r="W33" s="162" t="str">
        <f>R33*U33</f>
      </c>
      <c r="X33" s="163" t="str">
        <f>S33*U33</f>
      </c>
      <c r="Y33" s="164" t="str">
        <f>T33*U33</f>
      </c>
      <c r="Z33" s="165" t="str">
        <f>H33*F33</f>
      </c>
      <c r="AA33" s="166" t="str">
        <f>Z33*U33</f>
      </c>
      <c r="AB33" s="167" t="str">
        <f>IF(Z33=0,"",Q33/Z33)</f>
      </c>
    </row>
    <row r="34">
      <c r="A34" t="s">
        <v>207</v>
      </c>
      <c r="B34" s="32" t="s">
        <v>209</v>
      </c>
      <c r="C34" t="n">
        <v>2031</v>
      </c>
      <c r="D34" s="143" t="n">
        <v>21185.4372508809</v>
      </c>
      <c r="E34" s="144" t="n">
        <v>289978.04503737</v>
      </c>
      <c r="F34" s="145" t="n">
        <v>17161.0734660986</v>
      </c>
      <c r="G34" s="146" t="n">
        <v>80420.1567986293</v>
      </c>
      <c r="H34" s="147" t="n">
        <v>297719748</v>
      </c>
      <c r="I34" s="148" t="n">
        <v>37.0895</v>
      </c>
      <c r="J34" s="149" t="str">
        <f>'Calculation_Assumptions'!$B$25*G34*(F34/G34)^'Calculation_Assumptions'!$B$26</f>
      </c>
      <c r="K34" s="150" t="str">
        <f>'Calculation_Assumptions'!$B$27*F34</f>
      </c>
      <c r="L34" s="151" t="str">
        <f>MAX(J34,K34)</f>
      </c>
      <c r="M34" s="152" t="str">
        <f>IF(F34=0,"",L34/F34)</f>
      </c>
      <c r="N34" s="153" t="str">
        <f>'Calculation_Assumptions'!$B$28*F34</f>
      </c>
      <c r="O34" s="154" t="str">
        <f>'Calculation_Assumptions'!$B$29*F34</f>
      </c>
      <c r="P34" s="155" t="str">
        <f>IF(I34=0,"",L34/I34)</f>
      </c>
      <c r="Q34" s="156" t="str">
        <f>L34*D34</f>
      </c>
      <c r="R34" s="157" t="str">
        <f>P34*E34</f>
      </c>
      <c r="S34" s="158" t="str">
        <f>N34*D34</f>
      </c>
      <c r="T34" s="159" t="str">
        <f>O34*D34</f>
      </c>
      <c r="U34" s="160" t="str">
        <f>1/(1+'Calculation_Assumptions'!$B$22)^(C34-'Calculation_Assumptions'!$B$21)</f>
      </c>
      <c r="V34" s="161" t="str">
        <f>Q34*U34</f>
      </c>
      <c r="W34" s="162" t="str">
        <f>R34*U34</f>
      </c>
      <c r="X34" s="163" t="str">
        <f>S34*U34</f>
      </c>
      <c r="Y34" s="164" t="str">
        <f>T34*U34</f>
      </c>
      <c r="Z34" s="165" t="str">
        <f>H34*F34</f>
      </c>
      <c r="AA34" s="166" t="str">
        <f>Z34*U34</f>
      </c>
      <c r="AB34" s="167" t="str">
        <f>IF(Z34=0,"",Q34/Z34)</f>
      </c>
    </row>
    <row r="35">
      <c r="A35" t="s">
        <v>207</v>
      </c>
      <c r="B35" s="32" t="s">
        <v>209</v>
      </c>
      <c r="C35" t="n">
        <v>2032</v>
      </c>
      <c r="D35" s="143" t="n">
        <v>27000.869807912</v>
      </c>
      <c r="E35" s="144" t="n">
        <v>370795.926527536</v>
      </c>
      <c r="F35" s="145" t="n">
        <v>17691.9617642167</v>
      </c>
      <c r="G35" s="146" t="n">
        <v>81312.7003379309</v>
      </c>
      <c r="H35" s="147" t="n">
        <v>299510661.5</v>
      </c>
      <c r="I35" s="148" t="n">
        <v>37.1904</v>
      </c>
      <c r="J35" s="149" t="str">
        <f>'Calculation_Assumptions'!$B$25*G35*(F35/G35)^'Calculation_Assumptions'!$B$26</f>
      </c>
      <c r="K35" s="150" t="str">
        <f>'Calculation_Assumptions'!$B$27*F35</f>
      </c>
      <c r="L35" s="151" t="str">
        <f>MAX(J35,K35)</f>
      </c>
      <c r="M35" s="152" t="str">
        <f>IF(F35=0,"",L35/F35)</f>
      </c>
      <c r="N35" s="153" t="str">
        <f>'Calculation_Assumptions'!$B$28*F35</f>
      </c>
      <c r="O35" s="154" t="str">
        <f>'Calculation_Assumptions'!$B$29*F35</f>
      </c>
      <c r="P35" s="155" t="str">
        <f>IF(I35=0,"",L35/I35)</f>
      </c>
      <c r="Q35" s="156" t="str">
        <f>L35*D35</f>
      </c>
      <c r="R35" s="157" t="str">
        <f>P35*E35</f>
      </c>
      <c r="S35" s="158" t="str">
        <f>N35*D35</f>
      </c>
      <c r="T35" s="159" t="str">
        <f>O35*D35</f>
      </c>
      <c r="U35" s="160" t="str">
        <f>1/(1+'Calculation_Assumptions'!$B$22)^(C35-'Calculation_Assumptions'!$B$21)</f>
      </c>
      <c r="V35" s="161" t="str">
        <f>Q35*U35</f>
      </c>
      <c r="W35" s="162" t="str">
        <f>R35*U35</f>
      </c>
      <c r="X35" s="163" t="str">
        <f>S35*U35</f>
      </c>
      <c r="Y35" s="164" t="str">
        <f>T35*U35</f>
      </c>
      <c r="Z35" s="165" t="str">
        <f>H35*F35</f>
      </c>
      <c r="AA35" s="166" t="str">
        <f>Z35*U35</f>
      </c>
      <c r="AB35" s="167" t="str">
        <f>IF(Z35=0,"",Q35/Z35)</f>
      </c>
    </row>
    <row r="36">
      <c r="A36" t="s">
        <v>207</v>
      </c>
      <c r="B36" s="32" t="s">
        <v>209</v>
      </c>
      <c r="C36" t="n">
        <v>2033</v>
      </c>
      <c r="D36" s="143" t="n">
        <v>33297.460400666</v>
      </c>
      <c r="E36" s="144" t="n">
        <v>458404.803546965</v>
      </c>
      <c r="F36" s="145" t="n">
        <v>18239.2734163655</v>
      </c>
      <c r="G36" s="146" t="n">
        <v>82215.1497764654</v>
      </c>
      <c r="H36" s="147" t="n">
        <v>301250984.5</v>
      </c>
      <c r="I36" s="148" t="n">
        <v>37.2975</v>
      </c>
      <c r="J36" s="149" t="str">
        <f>'Calculation_Assumptions'!$B$25*G36*(F36/G36)^'Calculation_Assumptions'!$B$26</f>
      </c>
      <c r="K36" s="150" t="str">
        <f>'Calculation_Assumptions'!$B$27*F36</f>
      </c>
      <c r="L36" s="151" t="str">
        <f>MAX(J36,K36)</f>
      </c>
      <c r="M36" s="152" t="str">
        <f>IF(F36=0,"",L36/F36)</f>
      </c>
      <c r="N36" s="153" t="str">
        <f>'Calculation_Assumptions'!$B$28*F36</f>
      </c>
      <c r="O36" s="154" t="str">
        <f>'Calculation_Assumptions'!$B$29*F36</f>
      </c>
      <c r="P36" s="155" t="str">
        <f>IF(I36=0,"",L36/I36)</f>
      </c>
      <c r="Q36" s="156" t="str">
        <f>L36*D36</f>
      </c>
      <c r="R36" s="157" t="str">
        <f>P36*E36</f>
      </c>
      <c r="S36" s="158" t="str">
        <f>N36*D36</f>
      </c>
      <c r="T36" s="159" t="str">
        <f>O36*D36</f>
      </c>
      <c r="U36" s="160" t="str">
        <f>1/(1+'Calculation_Assumptions'!$B$22)^(C36-'Calculation_Assumptions'!$B$21)</f>
      </c>
      <c r="V36" s="161" t="str">
        <f>Q36*U36</f>
      </c>
      <c r="W36" s="162" t="str">
        <f>R36*U36</f>
      </c>
      <c r="X36" s="163" t="str">
        <f>S36*U36</f>
      </c>
      <c r="Y36" s="164" t="str">
        <f>T36*U36</f>
      </c>
      <c r="Z36" s="165" t="str">
        <f>H36*F36</f>
      </c>
      <c r="AA36" s="166" t="str">
        <f>Z36*U36</f>
      </c>
      <c r="AB36" s="167" t="str">
        <f>IF(Z36=0,"",Q36/Z36)</f>
      </c>
    </row>
    <row r="37">
      <c r="A37" t="s">
        <v>207</v>
      </c>
      <c r="B37" s="32" t="s">
        <v>209</v>
      </c>
      <c r="C37" t="n">
        <v>2034</v>
      </c>
      <c r="D37" s="143" t="n">
        <v>40049.2914494691</v>
      </c>
      <c r="E37" s="144" t="n">
        <v>553049.045229122</v>
      </c>
      <c r="F37" s="145" t="n">
        <v>18803.5164890413</v>
      </c>
      <c r="G37" s="146" t="n">
        <v>83127.6150549084</v>
      </c>
      <c r="H37" s="147" t="n">
        <v>302938573</v>
      </c>
      <c r="I37" s="148" t="n">
        <v>37.4064</v>
      </c>
      <c r="J37" s="149" t="str">
        <f>'Calculation_Assumptions'!$B$25*G37*(F37/G37)^'Calculation_Assumptions'!$B$26</f>
      </c>
      <c r="K37" s="150" t="str">
        <f>'Calculation_Assumptions'!$B$27*F37</f>
      </c>
      <c r="L37" s="151" t="str">
        <f>MAX(J37,K37)</f>
      </c>
      <c r="M37" s="152" t="str">
        <f>IF(F37=0,"",L37/F37)</f>
      </c>
      <c r="N37" s="153" t="str">
        <f>'Calculation_Assumptions'!$B$28*F37</f>
      </c>
      <c r="O37" s="154" t="str">
        <f>'Calculation_Assumptions'!$B$29*F37</f>
      </c>
      <c r="P37" s="155" t="str">
        <f>IF(I37=0,"",L37/I37)</f>
      </c>
      <c r="Q37" s="156" t="str">
        <f>L37*D37</f>
      </c>
      <c r="R37" s="157" t="str">
        <f>P37*E37</f>
      </c>
      <c r="S37" s="158" t="str">
        <f>N37*D37</f>
      </c>
      <c r="T37" s="159" t="str">
        <f>O37*D37</f>
      </c>
      <c r="U37" s="160" t="str">
        <f>1/(1+'Calculation_Assumptions'!$B$22)^(C37-'Calculation_Assumptions'!$B$21)</f>
      </c>
      <c r="V37" s="161" t="str">
        <f>Q37*U37</f>
      </c>
      <c r="W37" s="162" t="str">
        <f>R37*U37</f>
      </c>
      <c r="X37" s="163" t="str">
        <f>S37*U37</f>
      </c>
      <c r="Y37" s="164" t="str">
        <f>T37*U37</f>
      </c>
      <c r="Z37" s="165" t="str">
        <f>H37*F37</f>
      </c>
      <c r="AA37" s="166" t="str">
        <f>Z37*U37</f>
      </c>
      <c r="AB37" s="167" t="str">
        <f>IF(Z37=0,"",Q37/Z37)</f>
      </c>
    </row>
    <row r="38">
      <c r="A38" t="s">
        <v>207</v>
      </c>
      <c r="B38" s="32" t="s">
        <v>209</v>
      </c>
      <c r="C38" t="n">
        <v>2035</v>
      </c>
      <c r="D38" s="143" t="n">
        <v>47215.7540869985</v>
      </c>
      <c r="E38" s="144" t="n">
        <v>653740.953839939</v>
      </c>
      <c r="F38" s="145" t="n">
        <v>19385.2147660882</v>
      </c>
      <c r="G38" s="146" t="n">
        <v>84050.2073341125</v>
      </c>
      <c r="H38" s="147" t="n">
        <v>304566622</v>
      </c>
      <c r="I38" s="148" t="n">
        <v>37.5179</v>
      </c>
      <c r="J38" s="149" t="str">
        <f>'Calculation_Assumptions'!$B$25*G38*(F38/G38)^'Calculation_Assumptions'!$B$26</f>
      </c>
      <c r="K38" s="150" t="str">
        <f>'Calculation_Assumptions'!$B$27*F38</f>
      </c>
      <c r="L38" s="151" t="str">
        <f>MAX(J38,K38)</f>
      </c>
      <c r="M38" s="152" t="str">
        <f>IF(F38=0,"",L38/F38)</f>
      </c>
      <c r="N38" s="153" t="str">
        <f>'Calculation_Assumptions'!$B$28*F38</f>
      </c>
      <c r="O38" s="154" t="str">
        <f>'Calculation_Assumptions'!$B$29*F38</f>
      </c>
      <c r="P38" s="155" t="str">
        <f>IF(I38=0,"",L38/I38)</f>
      </c>
      <c r="Q38" s="156" t="str">
        <f>L38*D38</f>
      </c>
      <c r="R38" s="157" t="str">
        <f>P38*E38</f>
      </c>
      <c r="S38" s="158" t="str">
        <f>N38*D38</f>
      </c>
      <c r="T38" s="159" t="str">
        <f>O38*D38</f>
      </c>
      <c r="U38" s="160" t="str">
        <f>1/(1+'Calculation_Assumptions'!$B$22)^(C38-'Calculation_Assumptions'!$B$21)</f>
      </c>
      <c r="V38" s="161" t="str">
        <f>Q38*U38</f>
      </c>
      <c r="W38" s="162" t="str">
        <f>R38*U38</f>
      </c>
      <c r="X38" s="163" t="str">
        <f>S38*U38</f>
      </c>
      <c r="Y38" s="164" t="str">
        <f>T38*U38</f>
      </c>
      <c r="Z38" s="165" t="str">
        <f>H38*F38</f>
      </c>
      <c r="AA38" s="166" t="str">
        <f>Z38*U38</f>
      </c>
      <c r="AB38" s="167" t="str">
        <f>IF(Z38=0,"",Q38/Z38)</f>
      </c>
    </row>
    <row r="39">
      <c r="A39" t="s">
        <v>207</v>
      </c>
      <c r="B39" s="32" t="s">
        <v>209</v>
      </c>
      <c r="C39" t="n">
        <v>2036</v>
      </c>
      <c r="D39" s="143" t="n">
        <v>54776.8671093646</v>
      </c>
      <c r="E39" s="144" t="n">
        <v>759803.511149742</v>
      </c>
      <c r="F39" s="145" t="n">
        <v>19931.358148438</v>
      </c>
      <c r="G39" s="146" t="n">
        <v>84847.8568068913</v>
      </c>
      <c r="H39" s="147" t="n">
        <v>306135098</v>
      </c>
      <c r="I39" s="148" t="n">
        <v>37.6267</v>
      </c>
      <c r="J39" s="149" t="str">
        <f>'Calculation_Assumptions'!$B$25*G39*(F39/G39)^'Calculation_Assumptions'!$B$26</f>
      </c>
      <c r="K39" s="150" t="str">
        <f>'Calculation_Assumptions'!$B$27*F39</f>
      </c>
      <c r="L39" s="151" t="str">
        <f>MAX(J39,K39)</f>
      </c>
      <c r="M39" s="152" t="str">
        <f>IF(F39=0,"",L39/F39)</f>
      </c>
      <c r="N39" s="153" t="str">
        <f>'Calculation_Assumptions'!$B$28*F39</f>
      </c>
      <c r="O39" s="154" t="str">
        <f>'Calculation_Assumptions'!$B$29*F39</f>
      </c>
      <c r="P39" s="155" t="str">
        <f>IF(I39=0,"",L39/I39)</f>
      </c>
      <c r="Q39" s="156" t="str">
        <f>L39*D39</f>
      </c>
      <c r="R39" s="157" t="str">
        <f>P39*E39</f>
      </c>
      <c r="S39" s="158" t="str">
        <f>N39*D39</f>
      </c>
      <c r="T39" s="159" t="str">
        <f>O39*D39</f>
      </c>
      <c r="U39" s="160" t="str">
        <f>1/(1+'Calculation_Assumptions'!$B$22)^(C39-'Calculation_Assumptions'!$B$21)</f>
      </c>
      <c r="V39" s="161" t="str">
        <f>Q39*U39</f>
      </c>
      <c r="W39" s="162" t="str">
        <f>R39*U39</f>
      </c>
      <c r="X39" s="163" t="str">
        <f>S39*U39</f>
      </c>
      <c r="Y39" s="164" t="str">
        <f>T39*U39</f>
      </c>
      <c r="Z39" s="165" t="str">
        <f>H39*F39</f>
      </c>
      <c r="AA39" s="166" t="str">
        <f>Z39*U39</f>
      </c>
      <c r="AB39" s="167" t="str">
        <f>IF(Z39=0,"",Q39/Z39)</f>
      </c>
    </row>
    <row r="40">
      <c r="A40" t="s">
        <v>207</v>
      </c>
      <c r="B40" s="32" t="s">
        <v>209</v>
      </c>
      <c r="C40" t="n">
        <v>2037</v>
      </c>
      <c r="D40" s="143" t="n">
        <v>62677.4136408589</v>
      </c>
      <c r="E40" s="144" t="n">
        <v>870681.086858675</v>
      </c>
      <c r="F40" s="145" t="n">
        <v>20492.8881332929</v>
      </c>
      <c r="G40" s="146" t="n">
        <v>85653.076096588</v>
      </c>
      <c r="H40" s="147" t="n">
        <v>307646417.5</v>
      </c>
      <c r="I40" s="148" t="n">
        <v>37.7369</v>
      </c>
      <c r="J40" s="149" t="str">
        <f>'Calculation_Assumptions'!$B$25*G40*(F40/G40)^'Calculation_Assumptions'!$B$26</f>
      </c>
      <c r="K40" s="150" t="str">
        <f>'Calculation_Assumptions'!$B$27*F40</f>
      </c>
      <c r="L40" s="151" t="str">
        <f>MAX(J40,K40)</f>
      </c>
      <c r="M40" s="152" t="str">
        <f>IF(F40=0,"",L40/F40)</f>
      </c>
      <c r="N40" s="153" t="str">
        <f>'Calculation_Assumptions'!$B$28*F40</f>
      </c>
      <c r="O40" s="154" t="str">
        <f>'Calculation_Assumptions'!$B$29*F40</f>
      </c>
      <c r="P40" s="155" t="str">
        <f>IF(I40=0,"",L40/I40)</f>
      </c>
      <c r="Q40" s="156" t="str">
        <f>L40*D40</f>
      </c>
      <c r="R40" s="157" t="str">
        <f>P40*E40</f>
      </c>
      <c r="S40" s="158" t="str">
        <f>N40*D40</f>
      </c>
      <c r="T40" s="159" t="str">
        <f>O40*D40</f>
      </c>
      <c r="U40" s="160" t="str">
        <f>1/(1+'Calculation_Assumptions'!$B$22)^(C40-'Calculation_Assumptions'!$B$21)</f>
      </c>
      <c r="V40" s="161" t="str">
        <f>Q40*U40</f>
      </c>
      <c r="W40" s="162" t="str">
        <f>R40*U40</f>
      </c>
      <c r="X40" s="163" t="str">
        <f>S40*U40</f>
      </c>
      <c r="Y40" s="164" t="str">
        <f>T40*U40</f>
      </c>
      <c r="Z40" s="165" t="str">
        <f>H40*F40</f>
      </c>
      <c r="AA40" s="166" t="str">
        <f>Z40*U40</f>
      </c>
      <c r="AB40" s="167" t="str">
        <f>IF(Z40=0,"",Q40/Z40)</f>
      </c>
    </row>
    <row r="41">
      <c r="A41" t="s">
        <v>207</v>
      </c>
      <c r="B41" s="32" t="s">
        <v>209</v>
      </c>
      <c r="C41" t="n">
        <v>2038</v>
      </c>
      <c r="D41" s="143" t="n">
        <v>70874.5817901383</v>
      </c>
      <c r="E41" s="144" t="n">
        <v>985981.379874685</v>
      </c>
      <c r="F41" s="145" t="n">
        <v>21070.2382103635</v>
      </c>
      <c r="G41" s="146" t="n">
        <v>86465.9370419363</v>
      </c>
      <c r="H41" s="147" t="n">
        <v>309096448</v>
      </c>
      <c r="I41" s="148" t="n">
        <v>37.8496</v>
      </c>
      <c r="J41" s="149" t="str">
        <f>'Calculation_Assumptions'!$B$25*G41*(F41/G41)^'Calculation_Assumptions'!$B$26</f>
      </c>
      <c r="K41" s="150" t="str">
        <f>'Calculation_Assumptions'!$B$27*F41</f>
      </c>
      <c r="L41" s="151" t="str">
        <f>MAX(J41,K41)</f>
      </c>
      <c r="M41" s="152" t="str">
        <f>IF(F41=0,"",L41/F41)</f>
      </c>
      <c r="N41" s="153" t="str">
        <f>'Calculation_Assumptions'!$B$28*F41</f>
      </c>
      <c r="O41" s="154" t="str">
        <f>'Calculation_Assumptions'!$B$29*F41</f>
      </c>
      <c r="P41" s="155" t="str">
        <f>IF(I41=0,"",L41/I41)</f>
      </c>
      <c r="Q41" s="156" t="str">
        <f>L41*D41</f>
      </c>
      <c r="R41" s="157" t="str">
        <f>P41*E41</f>
      </c>
      <c r="S41" s="158" t="str">
        <f>N41*D41</f>
      </c>
      <c r="T41" s="159" t="str">
        <f>O41*D41</f>
      </c>
      <c r="U41" s="160" t="str">
        <f>1/(1+'Calculation_Assumptions'!$B$22)^(C41-'Calculation_Assumptions'!$B$21)</f>
      </c>
      <c r="V41" s="161" t="str">
        <f>Q41*U41</f>
      </c>
      <c r="W41" s="162" t="str">
        <f>R41*U41</f>
      </c>
      <c r="X41" s="163" t="str">
        <f>S41*U41</f>
      </c>
      <c r="Y41" s="164" t="str">
        <f>T41*U41</f>
      </c>
      <c r="Z41" s="165" t="str">
        <f>H41*F41</f>
      </c>
      <c r="AA41" s="166" t="str">
        <f>Z41*U41</f>
      </c>
      <c r="AB41" s="167" t="str">
        <f>IF(Z41=0,"",Q41/Z41)</f>
      </c>
    </row>
    <row r="42">
      <c r="A42" t="s">
        <v>207</v>
      </c>
      <c r="B42" s="32" t="s">
        <v>209</v>
      </c>
      <c r="C42" t="n">
        <v>2039</v>
      </c>
      <c r="D42" s="143" t="n">
        <v>79418.229205767</v>
      </c>
      <c r="E42" s="144" t="n">
        <v>1106021.43451453</v>
      </c>
      <c r="F42" s="145" t="n">
        <v>21663.8540821491</v>
      </c>
      <c r="G42" s="146" t="n">
        <v>87286.5121634309</v>
      </c>
      <c r="H42" s="147" t="n">
        <v>310481120</v>
      </c>
      <c r="I42" s="148" t="n">
        <v>37.9582</v>
      </c>
      <c r="J42" s="149" t="str">
        <f>'Calculation_Assumptions'!$B$25*G42*(F42/G42)^'Calculation_Assumptions'!$B$26</f>
      </c>
      <c r="K42" s="150" t="str">
        <f>'Calculation_Assumptions'!$B$27*F42</f>
      </c>
      <c r="L42" s="151" t="str">
        <f>MAX(J42,K42)</f>
      </c>
      <c r="M42" s="152" t="str">
        <f>IF(F42=0,"",L42/F42)</f>
      </c>
      <c r="N42" s="153" t="str">
        <f>'Calculation_Assumptions'!$B$28*F42</f>
      </c>
      <c r="O42" s="154" t="str">
        <f>'Calculation_Assumptions'!$B$29*F42</f>
      </c>
      <c r="P42" s="155" t="str">
        <f>IF(I42=0,"",L42/I42)</f>
      </c>
      <c r="Q42" s="156" t="str">
        <f>L42*D42</f>
      </c>
      <c r="R42" s="157" t="str">
        <f>P42*E42</f>
      </c>
      <c r="S42" s="158" t="str">
        <f>N42*D42</f>
      </c>
      <c r="T42" s="159" t="str">
        <f>O42*D42</f>
      </c>
      <c r="U42" s="160" t="str">
        <f>1/(1+'Calculation_Assumptions'!$B$22)^(C42-'Calculation_Assumptions'!$B$21)</f>
      </c>
      <c r="V42" s="161" t="str">
        <f>Q42*U42</f>
      </c>
      <c r="W42" s="162" t="str">
        <f>R42*U42</f>
      </c>
      <c r="X42" s="163" t="str">
        <f>S42*U42</f>
      </c>
      <c r="Y42" s="164" t="str">
        <f>T42*U42</f>
      </c>
      <c r="Z42" s="165" t="str">
        <f>H42*F42</f>
      </c>
      <c r="AA42" s="166" t="str">
        <f>Z42*U42</f>
      </c>
      <c r="AB42" s="167" t="str">
        <f>IF(Z42=0,"",Q42/Z42)</f>
      </c>
    </row>
    <row r="43">
      <c r="A43" t="s">
        <v>207</v>
      </c>
      <c r="B43" s="32" t="s">
        <v>209</v>
      </c>
      <c r="C43" t="n">
        <v>2040</v>
      </c>
      <c r="D43" s="143" t="n">
        <v>88193.2209378027</v>
      </c>
      <c r="E43" s="144" t="n">
        <v>1229533.05231351</v>
      </c>
      <c r="F43" s="145" t="n">
        <v>22274.1940080113</v>
      </c>
      <c r="G43" s="146" t="n">
        <v>88114.8746697968</v>
      </c>
      <c r="H43" s="147" t="n">
        <v>311797395.5</v>
      </c>
      <c r="I43" s="148" t="n">
        <v>38.0715</v>
      </c>
      <c r="J43" s="149" t="str">
        <f>'Calculation_Assumptions'!$B$25*G43*(F43/G43)^'Calculation_Assumptions'!$B$26</f>
      </c>
      <c r="K43" s="150" t="str">
        <f>'Calculation_Assumptions'!$B$27*F43</f>
      </c>
      <c r="L43" s="151" t="str">
        <f>MAX(J43,K43)</f>
      </c>
      <c r="M43" s="152" t="str">
        <f>IF(F43=0,"",L43/F43)</f>
      </c>
      <c r="N43" s="153" t="str">
        <f>'Calculation_Assumptions'!$B$28*F43</f>
      </c>
      <c r="O43" s="154" t="str">
        <f>'Calculation_Assumptions'!$B$29*F43</f>
      </c>
      <c r="P43" s="155" t="str">
        <f>IF(I43=0,"",L43/I43)</f>
      </c>
      <c r="Q43" s="156" t="str">
        <f>L43*D43</f>
      </c>
      <c r="R43" s="157" t="str">
        <f>P43*E43</f>
      </c>
      <c r="S43" s="158" t="str">
        <f>N43*D43</f>
      </c>
      <c r="T43" s="159" t="str">
        <f>O43*D43</f>
      </c>
      <c r="U43" s="160" t="str">
        <f>1/(1+'Calculation_Assumptions'!$B$22)^(C43-'Calculation_Assumptions'!$B$21)</f>
      </c>
      <c r="V43" s="161" t="str">
        <f>Q43*U43</f>
      </c>
      <c r="W43" s="162" t="str">
        <f>R43*U43</f>
      </c>
      <c r="X43" s="163" t="str">
        <f>S43*U43</f>
      </c>
      <c r="Y43" s="164" t="str">
        <f>T43*U43</f>
      </c>
      <c r="Z43" s="165" t="str">
        <f>H43*F43</f>
      </c>
      <c r="AA43" s="166" t="str">
        <f>Z43*U43</f>
      </c>
      <c r="AB43" s="167" t="str">
        <f>IF(Z43=0,"",Q43/Z43)</f>
      </c>
    </row>
    <row r="44">
      <c r="A44" t="s">
        <v>207</v>
      </c>
      <c r="B44" s="32" t="s">
        <v>209</v>
      </c>
      <c r="C44" t="n">
        <v>2041</v>
      </c>
      <c r="D44" s="143" t="n">
        <v>97198.5713400687</v>
      </c>
      <c r="E44" s="144" t="n">
        <v>1356349.02943641</v>
      </c>
      <c r="F44" s="145" t="n">
        <v>22835.7817990268</v>
      </c>
      <c r="G44" s="146" t="n">
        <v>88881.5613597912</v>
      </c>
      <c r="H44" s="147" t="n">
        <v>313041661</v>
      </c>
      <c r="I44" s="148" t="n">
        <v>37.2583</v>
      </c>
      <c r="J44" s="149" t="str">
        <f>'Calculation_Assumptions'!$B$25*G44*(F44/G44)^'Calculation_Assumptions'!$B$26</f>
      </c>
      <c r="K44" s="150" t="str">
        <f>'Calculation_Assumptions'!$B$27*F44</f>
      </c>
      <c r="L44" s="151" t="str">
        <f>MAX(J44,K44)</f>
      </c>
      <c r="M44" s="152" t="str">
        <f>IF(F44=0,"",L44/F44)</f>
      </c>
      <c r="N44" s="153" t="str">
        <f>'Calculation_Assumptions'!$B$28*F44</f>
      </c>
      <c r="O44" s="154" t="str">
        <f>'Calculation_Assumptions'!$B$29*F44</f>
      </c>
      <c r="P44" s="155" t="str">
        <f>IF(I44=0,"",L44/I44)</f>
      </c>
      <c r="Q44" s="156" t="str">
        <f>L44*D44</f>
      </c>
      <c r="R44" s="157" t="str">
        <f>P44*E44</f>
      </c>
      <c r="S44" s="158" t="str">
        <f>N44*D44</f>
      </c>
      <c r="T44" s="159" t="str">
        <f>O44*D44</f>
      </c>
      <c r="U44" s="160" t="str">
        <f>1/(1+'Calculation_Assumptions'!$B$22)^(C44-'Calculation_Assumptions'!$B$21)</f>
      </c>
      <c r="V44" s="161" t="str">
        <f>Q44*U44</f>
      </c>
      <c r="W44" s="162" t="str">
        <f>R44*U44</f>
      </c>
      <c r="X44" s="163" t="str">
        <f>S44*U44</f>
      </c>
      <c r="Y44" s="164" t="str">
        <f>T44*U44</f>
      </c>
      <c r="Z44" s="165" t="str">
        <f>H44*F44</f>
      </c>
      <c r="AA44" s="166" t="str">
        <f>Z44*U44</f>
      </c>
      <c r="AB44" s="167" t="str">
        <f>IF(Z44=0,"",Q44/Z44)</f>
      </c>
    </row>
    <row r="45">
      <c r="A45" t="s">
        <v>207</v>
      </c>
      <c r="B45" s="32" t="s">
        <v>209</v>
      </c>
      <c r="C45" t="n">
        <v>2042</v>
      </c>
      <c r="D45" s="143" t="n">
        <v>106380.309021546</v>
      </c>
      <c r="E45" s="144" t="n">
        <v>1485859.28306663</v>
      </c>
      <c r="F45" s="145" t="n">
        <v>23411.5286140188</v>
      </c>
      <c r="G45" s="146" t="n">
        <v>89654.918983414</v>
      </c>
      <c r="H45" s="147" t="n">
        <v>314211282.5</v>
      </c>
      <c r="I45" s="148" t="n">
        <v>37.3732</v>
      </c>
      <c r="J45" s="149" t="str">
        <f>'Calculation_Assumptions'!$B$25*G45*(F45/G45)^'Calculation_Assumptions'!$B$26</f>
      </c>
      <c r="K45" s="150" t="str">
        <f>'Calculation_Assumptions'!$B$27*F45</f>
      </c>
      <c r="L45" s="151" t="str">
        <f>MAX(J45,K45)</f>
      </c>
      <c r="M45" s="152" t="str">
        <f>IF(F45=0,"",L45/F45)</f>
      </c>
      <c r="N45" s="153" t="str">
        <f>'Calculation_Assumptions'!$B$28*F45</f>
      </c>
      <c r="O45" s="154" t="str">
        <f>'Calculation_Assumptions'!$B$29*F45</f>
      </c>
      <c r="P45" s="155" t="str">
        <f>IF(I45=0,"",L45/I45)</f>
      </c>
      <c r="Q45" s="156" t="str">
        <f>L45*D45</f>
      </c>
      <c r="R45" s="157" t="str">
        <f>P45*E45</f>
      </c>
      <c r="S45" s="158" t="str">
        <f>N45*D45</f>
      </c>
      <c r="T45" s="159" t="str">
        <f>O45*D45</f>
      </c>
      <c r="U45" s="160" t="str">
        <f>1/(1+'Calculation_Assumptions'!$B$22)^(C45-'Calculation_Assumptions'!$B$21)</f>
      </c>
      <c r="V45" s="161" t="str">
        <f>Q45*U45</f>
      </c>
      <c r="W45" s="162" t="str">
        <f>R45*U45</f>
      </c>
      <c r="X45" s="163" t="str">
        <f>S45*U45</f>
      </c>
      <c r="Y45" s="164" t="str">
        <f>T45*U45</f>
      </c>
      <c r="Z45" s="165" t="str">
        <f>H45*F45</f>
      </c>
      <c r="AA45" s="166" t="str">
        <f>Z45*U45</f>
      </c>
      <c r="AB45" s="167" t="str">
        <f>IF(Z45=0,"",Q45/Z45)</f>
      </c>
    </row>
    <row r="46">
      <c r="A46" t="s">
        <v>207</v>
      </c>
      <c r="B46" s="32" t="s">
        <v>209</v>
      </c>
      <c r="C46" t="n">
        <v>2043</v>
      </c>
      <c r="D46" s="143" t="n">
        <v>115678.626534857</v>
      </c>
      <c r="E46" s="144" t="n">
        <v>1617437.96334358</v>
      </c>
      <c r="F46" s="145" t="n">
        <v>24001.7914371726</v>
      </c>
      <c r="G46" s="146" t="n">
        <v>90435.0055843959</v>
      </c>
      <c r="H46" s="147" t="n">
        <v>315304312</v>
      </c>
      <c r="I46" s="148" t="n">
        <v>37.4911</v>
      </c>
      <c r="J46" s="149" t="str">
        <f>'Calculation_Assumptions'!$B$25*G46*(F46/G46)^'Calculation_Assumptions'!$B$26</f>
      </c>
      <c r="K46" s="150" t="str">
        <f>'Calculation_Assumptions'!$B$27*F46</f>
      </c>
      <c r="L46" s="151" t="str">
        <f>MAX(J46,K46)</f>
      </c>
      <c r="M46" s="152" t="str">
        <f>IF(F46=0,"",L46/F46)</f>
      </c>
      <c r="N46" s="153" t="str">
        <f>'Calculation_Assumptions'!$B$28*F46</f>
      </c>
      <c r="O46" s="154" t="str">
        <f>'Calculation_Assumptions'!$B$29*F46</f>
      </c>
      <c r="P46" s="155" t="str">
        <f>IF(I46=0,"",L46/I46)</f>
      </c>
      <c r="Q46" s="156" t="str">
        <f>L46*D46</f>
      </c>
      <c r="R46" s="157" t="str">
        <f>P46*E46</f>
      </c>
      <c r="S46" s="158" t="str">
        <f>N46*D46</f>
      </c>
      <c r="T46" s="159" t="str">
        <f>O46*D46</f>
      </c>
      <c r="U46" s="160" t="str">
        <f>1/(1+'Calculation_Assumptions'!$B$22)^(C46-'Calculation_Assumptions'!$B$21)</f>
      </c>
      <c r="V46" s="161" t="str">
        <f>Q46*U46</f>
      </c>
      <c r="W46" s="162" t="str">
        <f>R46*U46</f>
      </c>
      <c r="X46" s="163" t="str">
        <f>S46*U46</f>
      </c>
      <c r="Y46" s="164" t="str">
        <f>T46*U46</f>
      </c>
      <c r="Z46" s="165" t="str">
        <f>H46*F46</f>
      </c>
      <c r="AA46" s="166" t="str">
        <f>Z46*U46</f>
      </c>
      <c r="AB46" s="167" t="str">
        <f>IF(Z46=0,"",Q46/Z46)</f>
      </c>
    </row>
    <row r="47">
      <c r="A47" t="s">
        <v>207</v>
      </c>
      <c r="B47" s="32" t="s">
        <v>209</v>
      </c>
      <c r="C47" t="n">
        <v>2044</v>
      </c>
      <c r="D47" s="143" t="n">
        <v>125138.950410643</v>
      </c>
      <c r="E47" s="144" t="n">
        <v>1751484.1963955</v>
      </c>
      <c r="F47" s="145" t="n">
        <v>24606.9362531317</v>
      </c>
      <c r="G47" s="146" t="n">
        <v>91221.8797115048</v>
      </c>
      <c r="H47" s="147" t="n">
        <v>316318415.5</v>
      </c>
      <c r="I47" s="148" t="n">
        <v>37.6099</v>
      </c>
      <c r="J47" s="149" t="str">
        <f>'Calculation_Assumptions'!$B$25*G47*(F47/G47)^'Calculation_Assumptions'!$B$26</f>
      </c>
      <c r="K47" s="150" t="str">
        <f>'Calculation_Assumptions'!$B$27*F47</f>
      </c>
      <c r="L47" s="151" t="str">
        <f>MAX(J47,K47)</f>
      </c>
      <c r="M47" s="152" t="str">
        <f>IF(F47=0,"",L47/F47)</f>
      </c>
      <c r="N47" s="153" t="str">
        <f>'Calculation_Assumptions'!$B$28*F47</f>
      </c>
      <c r="O47" s="154" t="str">
        <f>'Calculation_Assumptions'!$B$29*F47</f>
      </c>
      <c r="P47" s="155" t="str">
        <f>IF(I47=0,"",L47/I47)</f>
      </c>
      <c r="Q47" s="156" t="str">
        <f>L47*D47</f>
      </c>
      <c r="R47" s="157" t="str">
        <f>P47*E47</f>
      </c>
      <c r="S47" s="158" t="str">
        <f>N47*D47</f>
      </c>
      <c r="T47" s="159" t="str">
        <f>O47*D47</f>
      </c>
      <c r="U47" s="160" t="str">
        <f>1/(1+'Calculation_Assumptions'!$B$22)^(C47-'Calculation_Assumptions'!$B$21)</f>
      </c>
      <c r="V47" s="161" t="str">
        <f>Q47*U47</f>
      </c>
      <c r="W47" s="162" t="str">
        <f>R47*U47</f>
      </c>
      <c r="X47" s="163" t="str">
        <f>S47*U47</f>
      </c>
      <c r="Y47" s="164" t="str">
        <f>T47*U47</f>
      </c>
      <c r="Z47" s="165" t="str">
        <f>H47*F47</f>
      </c>
      <c r="AA47" s="166" t="str">
        <f>Z47*U47</f>
      </c>
      <c r="AB47" s="167" t="str">
        <f>IF(Z47=0,"",Q47/Z47)</f>
      </c>
    </row>
    <row r="48">
      <c r="A48" t="s">
        <v>207</v>
      </c>
      <c r="B48" s="32" t="s">
        <v>209</v>
      </c>
      <c r="C48" t="n">
        <v>2045</v>
      </c>
      <c r="D48" s="143" t="n">
        <v>134776.371827866</v>
      </c>
      <c r="E48" s="144" t="n">
        <v>1887858.66811802</v>
      </c>
      <c r="F48" s="145" t="n">
        <v>25227.3382739225</v>
      </c>
      <c r="G48" s="146" t="n">
        <v>92015.6004229417</v>
      </c>
      <c r="H48" s="147" t="n">
        <v>317249613</v>
      </c>
      <c r="I48" s="148" t="n">
        <v>37.7245</v>
      </c>
      <c r="J48" s="149" t="str">
        <f>'Calculation_Assumptions'!$B$25*G48*(F48/G48)^'Calculation_Assumptions'!$B$26</f>
      </c>
      <c r="K48" s="150" t="str">
        <f>'Calculation_Assumptions'!$B$27*F48</f>
      </c>
      <c r="L48" s="151" t="str">
        <f>MAX(J48,K48)</f>
      </c>
      <c r="M48" s="152" t="str">
        <f>IF(F48=0,"",L48/F48)</f>
      </c>
      <c r="N48" s="153" t="str">
        <f>'Calculation_Assumptions'!$B$28*F48</f>
      </c>
      <c r="O48" s="154" t="str">
        <f>'Calculation_Assumptions'!$B$29*F48</f>
      </c>
      <c r="P48" s="155" t="str">
        <f>IF(I48=0,"",L48/I48)</f>
      </c>
      <c r="Q48" s="156" t="str">
        <f>L48*D48</f>
      </c>
      <c r="R48" s="157" t="str">
        <f>P48*E48</f>
      </c>
      <c r="S48" s="158" t="str">
        <f>N48*D48</f>
      </c>
      <c r="T48" s="159" t="str">
        <f>O48*D48</f>
      </c>
      <c r="U48" s="160" t="str">
        <f>1/(1+'Calculation_Assumptions'!$B$22)^(C48-'Calculation_Assumptions'!$B$21)</f>
      </c>
      <c r="V48" s="161" t="str">
        <f>Q48*U48</f>
      </c>
      <c r="W48" s="162" t="str">
        <f>R48*U48</f>
      </c>
      <c r="X48" s="163" t="str">
        <f>S48*U48</f>
      </c>
      <c r="Y48" s="164" t="str">
        <f>T48*U48</f>
      </c>
      <c r="Z48" s="165" t="str">
        <f>H48*F48</f>
      </c>
      <c r="AA48" s="166" t="str">
        <f>Z48*U48</f>
      </c>
      <c r="AB48" s="167" t="str">
        <f>IF(Z48=0,"",Q48/Z48)</f>
      </c>
    </row>
    <row r="49">
      <c r="A49" t="s">
        <v>207</v>
      </c>
      <c r="B49" s="32" t="s">
        <v>209</v>
      </c>
      <c r="C49" t="n">
        <v>2046</v>
      </c>
      <c r="D49" s="143" t="n">
        <v>144527.194990315</v>
      </c>
      <c r="E49" s="144" t="n">
        <v>2025805.29611802</v>
      </c>
      <c r="F49" s="145" t="n">
        <v>25797.7023007031</v>
      </c>
      <c r="G49" s="146" t="n">
        <v>92766.6954417819</v>
      </c>
      <c r="H49" s="147" t="n">
        <v>318096573.5</v>
      </c>
      <c r="I49" s="148" t="n">
        <v>37.8362</v>
      </c>
      <c r="J49" s="149" t="str">
        <f>'Calculation_Assumptions'!$B$25*G49*(F49/G49)^'Calculation_Assumptions'!$B$26</f>
      </c>
      <c r="K49" s="150" t="str">
        <f>'Calculation_Assumptions'!$B$27*F49</f>
      </c>
      <c r="L49" s="151" t="str">
        <f>MAX(J49,K49)</f>
      </c>
      <c r="M49" s="152" t="str">
        <f>IF(F49=0,"",L49/F49)</f>
      </c>
      <c r="N49" s="153" t="str">
        <f>'Calculation_Assumptions'!$B$28*F49</f>
      </c>
      <c r="O49" s="154" t="str">
        <f>'Calculation_Assumptions'!$B$29*F49</f>
      </c>
      <c r="P49" s="155" t="str">
        <f>IF(I49=0,"",L49/I49)</f>
      </c>
      <c r="Q49" s="156" t="str">
        <f>L49*D49</f>
      </c>
      <c r="R49" s="157" t="str">
        <f>P49*E49</f>
      </c>
      <c r="S49" s="158" t="str">
        <f>N49*D49</f>
      </c>
      <c r="T49" s="159" t="str">
        <f>O49*D49</f>
      </c>
      <c r="U49" s="160" t="str">
        <f>1/(1+'Calculation_Assumptions'!$B$22)^(C49-'Calculation_Assumptions'!$B$21)</f>
      </c>
      <c r="V49" s="161" t="str">
        <f>Q49*U49</f>
      </c>
      <c r="W49" s="162" t="str">
        <f>R49*U49</f>
      </c>
      <c r="X49" s="163" t="str">
        <f>S49*U49</f>
      </c>
      <c r="Y49" s="164" t="str">
        <f>T49*U49</f>
      </c>
      <c r="Z49" s="165" t="str">
        <f>H49*F49</f>
      </c>
      <c r="AA49" s="166" t="str">
        <f>Z49*U49</f>
      </c>
      <c r="AB49" s="167" t="str">
        <f>IF(Z49=0,"",Q49/Z49)</f>
      </c>
    </row>
    <row r="50">
      <c r="A50" t="s">
        <v>207</v>
      </c>
      <c r="B50" s="32" t="s">
        <v>209</v>
      </c>
      <c r="C50" t="n">
        <v>2047</v>
      </c>
      <c r="D50" s="143" t="n">
        <v>154336.273835789</v>
      </c>
      <c r="E50" s="144" t="n">
        <v>2165390.26409004</v>
      </c>
      <c r="F50" s="145" t="n">
        <v>26380.9616682253</v>
      </c>
      <c r="G50" s="146" t="n">
        <v>93523.921418033</v>
      </c>
      <c r="H50" s="147" t="n">
        <v>318862019.5</v>
      </c>
      <c r="I50" s="148" t="n">
        <v>37.9489</v>
      </c>
      <c r="J50" s="149" t="str">
        <f>'Calculation_Assumptions'!$B$25*G50*(F50/G50)^'Calculation_Assumptions'!$B$26</f>
      </c>
      <c r="K50" s="150" t="str">
        <f>'Calculation_Assumptions'!$B$27*F50</f>
      </c>
      <c r="L50" s="151" t="str">
        <f>MAX(J50,K50)</f>
      </c>
      <c r="M50" s="152" t="str">
        <f>IF(F50=0,"",L50/F50)</f>
      </c>
      <c r="N50" s="153" t="str">
        <f>'Calculation_Assumptions'!$B$28*F50</f>
      </c>
      <c r="O50" s="154" t="str">
        <f>'Calculation_Assumptions'!$B$29*F50</f>
      </c>
      <c r="P50" s="155" t="str">
        <f>IF(I50=0,"",L50/I50)</f>
      </c>
      <c r="Q50" s="156" t="str">
        <f>L50*D50</f>
      </c>
      <c r="R50" s="157" t="str">
        <f>P50*E50</f>
      </c>
      <c r="S50" s="158" t="str">
        <f>N50*D50</f>
      </c>
      <c r="T50" s="159" t="str">
        <f>O50*D50</f>
      </c>
      <c r="U50" s="160" t="str">
        <f>1/(1+'Calculation_Assumptions'!$B$22)^(C50-'Calculation_Assumptions'!$B$21)</f>
      </c>
      <c r="V50" s="161" t="str">
        <f>Q50*U50</f>
      </c>
      <c r="W50" s="162" t="str">
        <f>R50*U50</f>
      </c>
      <c r="X50" s="163" t="str">
        <f>S50*U50</f>
      </c>
      <c r="Y50" s="164" t="str">
        <f>T50*U50</f>
      </c>
      <c r="Z50" s="165" t="str">
        <f>H50*F50</f>
      </c>
      <c r="AA50" s="166" t="str">
        <f>Z50*U50</f>
      </c>
      <c r="AB50" s="167" t="str">
        <f>IF(Z50=0,"",Q50/Z50)</f>
      </c>
    </row>
    <row r="51">
      <c r="A51" t="s">
        <v>207</v>
      </c>
      <c r="B51" s="32" t="s">
        <v>209</v>
      </c>
      <c r="C51" t="n">
        <v>2048</v>
      </c>
      <c r="D51" s="143" t="n">
        <v>164105.422766835</v>
      </c>
      <c r="E51" s="144" t="n">
        <v>2305273.52123214</v>
      </c>
      <c r="F51" s="145" t="n">
        <v>26977.4079268061</v>
      </c>
      <c r="G51" s="146" t="n">
        <v>94287.3283968127</v>
      </c>
      <c r="H51" s="147" t="n">
        <v>319554652.5</v>
      </c>
      <c r="I51" s="148" t="n">
        <v>38.0645</v>
      </c>
      <c r="J51" s="149" t="str">
        <f>'Calculation_Assumptions'!$B$25*G51*(F51/G51)^'Calculation_Assumptions'!$B$26</f>
      </c>
      <c r="K51" s="150" t="str">
        <f>'Calculation_Assumptions'!$B$27*F51</f>
      </c>
      <c r="L51" s="151" t="str">
        <f>MAX(J51,K51)</f>
      </c>
      <c r="M51" s="152" t="str">
        <f>IF(F51=0,"",L51/F51)</f>
      </c>
      <c r="N51" s="153" t="str">
        <f>'Calculation_Assumptions'!$B$28*F51</f>
      </c>
      <c r="O51" s="154" t="str">
        <f>'Calculation_Assumptions'!$B$29*F51</f>
      </c>
      <c r="P51" s="155" t="str">
        <f>IF(I51=0,"",L51/I51)</f>
      </c>
      <c r="Q51" s="156" t="str">
        <f>L51*D51</f>
      </c>
      <c r="R51" s="157" t="str">
        <f>P51*E51</f>
      </c>
      <c r="S51" s="158" t="str">
        <f>N51*D51</f>
      </c>
      <c r="T51" s="159" t="str">
        <f>O51*D51</f>
      </c>
      <c r="U51" s="160" t="str">
        <f>1/(1+'Calculation_Assumptions'!$B$22)^(C51-'Calculation_Assumptions'!$B$21)</f>
      </c>
      <c r="V51" s="161" t="str">
        <f>Q51*U51</f>
      </c>
      <c r="W51" s="162" t="str">
        <f>R51*U51</f>
      </c>
      <c r="X51" s="163" t="str">
        <f>S51*U51</f>
      </c>
      <c r="Y51" s="164" t="str">
        <f>T51*U51</f>
      </c>
      <c r="Z51" s="165" t="str">
        <f>H51*F51</f>
      </c>
      <c r="AA51" s="166" t="str">
        <f>Z51*U51</f>
      </c>
      <c r="AB51" s="167" t="str">
        <f>IF(Z51=0,"",Q51/Z51)</f>
      </c>
    </row>
    <row r="52">
      <c r="A52" t="s">
        <v>207</v>
      </c>
      <c r="B52" s="32" t="s">
        <v>209</v>
      </c>
      <c r="C52" t="n">
        <v>2049</v>
      </c>
      <c r="D52" s="143" t="n">
        <v>173995.331288182</v>
      </c>
      <c r="E52" s="144" t="n">
        <v>2446574.80514872</v>
      </c>
      <c r="F52" s="145" t="n">
        <v>27587.3392184138</v>
      </c>
      <c r="G52" s="146" t="n">
        <v>95056.9668317421</v>
      </c>
      <c r="H52" s="147" t="n">
        <v>320173250</v>
      </c>
      <c r="I52" s="148" t="n">
        <v>38.1755</v>
      </c>
      <c r="J52" s="149" t="str">
        <f>'Calculation_Assumptions'!$B$25*G52*(F52/G52)^'Calculation_Assumptions'!$B$26</f>
      </c>
      <c r="K52" s="150" t="str">
        <f>'Calculation_Assumptions'!$B$27*F52</f>
      </c>
      <c r="L52" s="151" t="str">
        <f>MAX(J52,K52)</f>
      </c>
      <c r="M52" s="152" t="str">
        <f>IF(F52=0,"",L52/F52)</f>
      </c>
      <c r="N52" s="153" t="str">
        <f>'Calculation_Assumptions'!$B$28*F52</f>
      </c>
      <c r="O52" s="154" t="str">
        <f>'Calculation_Assumptions'!$B$29*F52</f>
      </c>
      <c r="P52" s="155" t="str">
        <f>IF(I52=0,"",L52/I52)</f>
      </c>
      <c r="Q52" s="156" t="str">
        <f>L52*D52</f>
      </c>
      <c r="R52" s="157" t="str">
        <f>P52*E52</f>
      </c>
      <c r="S52" s="158" t="str">
        <f>N52*D52</f>
      </c>
      <c r="T52" s="159" t="str">
        <f>O52*D52</f>
      </c>
      <c r="U52" s="160" t="str">
        <f>1/(1+'Calculation_Assumptions'!$B$22)^(C52-'Calculation_Assumptions'!$B$21)</f>
      </c>
      <c r="V52" s="161" t="str">
        <f>Q52*U52</f>
      </c>
      <c r="W52" s="162" t="str">
        <f>R52*U52</f>
      </c>
      <c r="X52" s="163" t="str">
        <f>S52*U52</f>
      </c>
      <c r="Y52" s="164" t="str">
        <f>T52*U52</f>
      </c>
      <c r="Z52" s="165" t="str">
        <f>H52*F52</f>
      </c>
      <c r="AA52" s="166" t="str">
        <f>Z52*U52</f>
      </c>
      <c r="AB52" s="167" t="str">
        <f>IF(Z52=0,"",Q52/Z52)</f>
      </c>
    </row>
    <row r="53">
      <c r="A53" t="s">
        <v>207</v>
      </c>
      <c r="B53" s="32" t="s">
        <v>209</v>
      </c>
      <c r="C53" t="n">
        <v>2050</v>
      </c>
      <c r="D53" s="143" t="n">
        <v>183893.236072253</v>
      </c>
      <c r="E53" s="144" t="n">
        <v>2588594.54233021</v>
      </c>
      <c r="F53" s="145" t="n">
        <v>28211.0604256979</v>
      </c>
      <c r="G53" s="146" t="n">
        <v>95832.8875882792</v>
      </c>
      <c r="H53" s="147" t="n">
        <v>320712949.5</v>
      </c>
      <c r="I53" s="148" t="n">
        <v>38.286</v>
      </c>
      <c r="J53" s="149" t="str">
        <f>'Calculation_Assumptions'!$B$25*G53*(F53/G53)^'Calculation_Assumptions'!$B$26</f>
      </c>
      <c r="K53" s="150" t="str">
        <f>'Calculation_Assumptions'!$B$27*F53</f>
      </c>
      <c r="L53" s="151" t="str">
        <f>MAX(J53,K53)</f>
      </c>
      <c r="M53" s="152" t="str">
        <f>IF(F53=0,"",L53/F53)</f>
      </c>
      <c r="N53" s="153" t="str">
        <f>'Calculation_Assumptions'!$B$28*F53</f>
      </c>
      <c r="O53" s="154" t="str">
        <f>'Calculation_Assumptions'!$B$29*F53</f>
      </c>
      <c r="P53" s="155" t="str">
        <f>IF(I53=0,"",L53/I53)</f>
      </c>
      <c r="Q53" s="156" t="str">
        <f>L53*D53</f>
      </c>
      <c r="R53" s="157" t="str">
        <f>P53*E53</f>
      </c>
      <c r="S53" s="158" t="str">
        <f>N53*D53</f>
      </c>
      <c r="T53" s="159" t="str">
        <f>O53*D53</f>
      </c>
      <c r="U53" s="160" t="str">
        <f>1/(1+'Calculation_Assumptions'!$B$22)^(C53-'Calculation_Assumptions'!$B$21)</f>
      </c>
      <c r="V53" s="161" t="str">
        <f>Q53*U53</f>
      </c>
      <c r="W53" s="162" t="str">
        <f>R53*U53</f>
      </c>
      <c r="X53" s="163" t="str">
        <f>S53*U53</f>
      </c>
      <c r="Y53" s="164" t="str">
        <f>T53*U53</f>
      </c>
      <c r="Z53" s="165" t="str">
        <f>H53*F53</f>
      </c>
      <c r="AA53" s="166" t="str">
        <f>Z53*U53</f>
      </c>
      <c r="AB53" s="167" t="str">
        <f>IF(Z53=0,"",Q53/Z53)</f>
      </c>
    </row>
    <row r="54">
      <c r="A54" t="s">
        <v>231</v>
      </c>
      <c r="B54" s="32" t="s">
        <v>233</v>
      </c>
      <c r="C54" t="n">
        <v>2025</v>
      </c>
      <c r="D54" s="143" t="n">
        <v>345.474490231986</v>
      </c>
      <c r="E54" s="144" t="n">
        <v>4367.28842475874</v>
      </c>
      <c r="F54" s="145" t="n">
        <v>13851.4910785419</v>
      </c>
      <c r="G54" s="146" t="n">
        <v>74136.3707949527</v>
      </c>
      <c r="H54" s="147" t="n">
        <v>285721235.5</v>
      </c>
      <c r="I54" s="148" t="n">
        <v>37.51</v>
      </c>
      <c r="J54" s="149" t="str">
        <f>'Calculation_Assumptions'!$B$25*G54*(F54/G54)^'Calculation_Assumptions'!$B$26</f>
      </c>
      <c r="K54" s="150" t="str">
        <f>'Calculation_Assumptions'!$B$27*F54</f>
      </c>
      <c r="L54" s="151" t="str">
        <f>MAX(J54,K54)</f>
      </c>
      <c r="M54" s="152" t="str">
        <f>IF(F54=0,"",L54/F54)</f>
      </c>
      <c r="N54" s="153" t="str">
        <f>'Calculation_Assumptions'!$B$28*F54</f>
      </c>
      <c r="O54" s="154" t="str">
        <f>'Calculation_Assumptions'!$B$29*F54</f>
      </c>
      <c r="P54" s="155" t="str">
        <f>IF(I54=0,"",L54/I54)</f>
      </c>
      <c r="Q54" s="156" t="str">
        <f>L54*D54</f>
      </c>
      <c r="R54" s="157" t="str">
        <f>P54*E54</f>
      </c>
      <c r="S54" s="158" t="str">
        <f>N54*D54</f>
      </c>
      <c r="T54" s="159" t="str">
        <f>O54*D54</f>
      </c>
      <c r="U54" s="160" t="str">
        <f>1/(1+'Calculation_Assumptions'!$B$22)^(C54-'Calculation_Assumptions'!$B$21)</f>
      </c>
      <c r="V54" s="161" t="str">
        <f>Q54*U54</f>
      </c>
      <c r="W54" s="162" t="str">
        <f>R54*U54</f>
      </c>
      <c r="X54" s="163" t="str">
        <f>S54*U54</f>
      </c>
      <c r="Y54" s="164" t="str">
        <f>T54*U54</f>
      </c>
      <c r="Z54" s="165" t="str">
        <f>H54*F54</f>
      </c>
      <c r="AA54" s="166" t="str">
        <f>Z54*U54</f>
      </c>
      <c r="AB54" s="167" t="str">
        <f>IF(Z54=0,"",Q54/Z54)</f>
      </c>
    </row>
    <row r="55">
      <c r="A55" t="s">
        <v>231</v>
      </c>
      <c r="B55" s="32" t="s">
        <v>233</v>
      </c>
      <c r="C55" t="n">
        <v>2026</v>
      </c>
      <c r="D55" s="143" t="n">
        <v>649.125391833486</v>
      </c>
      <c r="E55" s="144" t="n">
        <v>8326.77727784099</v>
      </c>
      <c r="F55" s="145" t="n">
        <v>14370.1004216288</v>
      </c>
      <c r="G55" s="146" t="n">
        <v>75186.4097436074</v>
      </c>
      <c r="H55" s="147" t="n">
        <v>287886782.5</v>
      </c>
      <c r="I55" s="148" t="n">
        <v>37.5883</v>
      </c>
      <c r="J55" s="149" t="str">
        <f>'Calculation_Assumptions'!$B$25*G55*(F55/G55)^'Calculation_Assumptions'!$B$26</f>
      </c>
      <c r="K55" s="150" t="str">
        <f>'Calculation_Assumptions'!$B$27*F55</f>
      </c>
      <c r="L55" s="151" t="str">
        <f>MAX(J55,K55)</f>
      </c>
      <c r="M55" s="152" t="str">
        <f>IF(F55=0,"",L55/F55)</f>
      </c>
      <c r="N55" s="153" t="str">
        <f>'Calculation_Assumptions'!$B$28*F55</f>
      </c>
      <c r="O55" s="154" t="str">
        <f>'Calculation_Assumptions'!$B$29*F55</f>
      </c>
      <c r="P55" s="155" t="str">
        <f>IF(I55=0,"",L55/I55)</f>
      </c>
      <c r="Q55" s="156" t="str">
        <f>L55*D55</f>
      </c>
      <c r="R55" s="157" t="str">
        <f>P55*E55</f>
      </c>
      <c r="S55" s="158" t="str">
        <f>N55*D55</f>
      </c>
      <c r="T55" s="159" t="str">
        <f>O55*D55</f>
      </c>
      <c r="U55" s="160" t="str">
        <f>1/(1+'Calculation_Assumptions'!$B$22)^(C55-'Calculation_Assumptions'!$B$21)</f>
      </c>
      <c r="V55" s="161" t="str">
        <f>Q55*U55</f>
      </c>
      <c r="W55" s="162" t="str">
        <f>R55*U55</f>
      </c>
      <c r="X55" s="163" t="str">
        <f>S55*U55</f>
      </c>
      <c r="Y55" s="164" t="str">
        <f>T55*U55</f>
      </c>
      <c r="Z55" s="165" t="str">
        <f>H55*F55</f>
      </c>
      <c r="AA55" s="166" t="str">
        <f>Z55*U55</f>
      </c>
      <c r="AB55" s="167" t="str">
        <f>IF(Z55=0,"",Q55/Z55)</f>
      </c>
    </row>
    <row r="56">
      <c r="A56" t="s">
        <v>231</v>
      </c>
      <c r="B56" s="32" t="s">
        <v>233</v>
      </c>
      <c r="C56" t="n">
        <v>2027</v>
      </c>
      <c r="D56" s="143" t="n">
        <v>924.580433475511</v>
      </c>
      <c r="E56" s="144" t="n">
        <v>12006.727442541</v>
      </c>
      <c r="F56" s="145" t="n">
        <v>14908.1268548478</v>
      </c>
      <c r="G56" s="146" t="n">
        <v>76251.3210387483</v>
      </c>
      <c r="H56" s="147" t="n">
        <v>289986522</v>
      </c>
      <c r="I56" s="148" t="n">
        <v>37.6736</v>
      </c>
      <c r="J56" s="149" t="str">
        <f>'Calculation_Assumptions'!$B$25*G56*(F56/G56)^'Calculation_Assumptions'!$B$26</f>
      </c>
      <c r="K56" s="150" t="str">
        <f>'Calculation_Assumptions'!$B$27*F56</f>
      </c>
      <c r="L56" s="151" t="str">
        <f>MAX(J56,K56)</f>
      </c>
      <c r="M56" s="152" t="str">
        <f>IF(F56=0,"",L56/F56)</f>
      </c>
      <c r="N56" s="153" t="str">
        <f>'Calculation_Assumptions'!$B$28*F56</f>
      </c>
      <c r="O56" s="154" t="str">
        <f>'Calculation_Assumptions'!$B$29*F56</f>
      </c>
      <c r="P56" s="155" t="str">
        <f>IF(I56=0,"",L56/I56)</f>
      </c>
      <c r="Q56" s="156" t="str">
        <f>L56*D56</f>
      </c>
      <c r="R56" s="157" t="str">
        <f>P56*E56</f>
      </c>
      <c r="S56" s="158" t="str">
        <f>N56*D56</f>
      </c>
      <c r="T56" s="159" t="str">
        <f>O56*D56</f>
      </c>
      <c r="U56" s="160" t="str">
        <f>1/(1+'Calculation_Assumptions'!$B$22)^(C56-'Calculation_Assumptions'!$B$21)</f>
      </c>
      <c r="V56" s="161" t="str">
        <f>Q56*U56</f>
      </c>
      <c r="W56" s="162" t="str">
        <f>R56*U56</f>
      </c>
      <c r="X56" s="163" t="str">
        <f>S56*U56</f>
      </c>
      <c r="Y56" s="164" t="str">
        <f>T56*U56</f>
      </c>
      <c r="Z56" s="165" t="str">
        <f>H56*F56</f>
      </c>
      <c r="AA56" s="166" t="str">
        <f>Z56*U56</f>
      </c>
      <c r="AB56" s="167" t="str">
        <f>IF(Z56=0,"",Q56/Z56)</f>
      </c>
    </row>
    <row r="57">
      <c r="A57" t="s">
        <v>231</v>
      </c>
      <c r="B57" s="32" t="s">
        <v>233</v>
      </c>
      <c r="C57" t="n">
        <v>2028</v>
      </c>
      <c r="D57" s="143" t="n">
        <v>1182.61098451731</v>
      </c>
      <c r="E57" s="144" t="n">
        <v>15506.7255807926</v>
      </c>
      <c r="F57" s="145" t="n">
        <v>15466.2973673947</v>
      </c>
      <c r="G57" s="146" t="n">
        <v>77331.3153265521</v>
      </c>
      <c r="H57" s="147" t="n">
        <v>292016778.5</v>
      </c>
      <c r="I57" s="148" t="n">
        <v>36.834</v>
      </c>
      <c r="J57" s="149" t="str">
        <f>'Calculation_Assumptions'!$B$25*G57*(F57/G57)^'Calculation_Assumptions'!$B$26</f>
      </c>
      <c r="K57" s="150" t="str">
        <f>'Calculation_Assumptions'!$B$27*F57</f>
      </c>
      <c r="L57" s="151" t="str">
        <f>MAX(J57,K57)</f>
      </c>
      <c r="M57" s="152" t="str">
        <f>IF(F57=0,"",L57/F57)</f>
      </c>
      <c r="N57" s="153" t="str">
        <f>'Calculation_Assumptions'!$B$28*F57</f>
      </c>
      <c r="O57" s="154" t="str">
        <f>'Calculation_Assumptions'!$B$29*F57</f>
      </c>
      <c r="P57" s="155" t="str">
        <f>IF(I57=0,"",L57/I57)</f>
      </c>
      <c r="Q57" s="156" t="str">
        <f>L57*D57</f>
      </c>
      <c r="R57" s="157" t="str">
        <f>P57*E57</f>
      </c>
      <c r="S57" s="158" t="str">
        <f>N57*D57</f>
      </c>
      <c r="T57" s="159" t="str">
        <f>O57*D57</f>
      </c>
      <c r="U57" s="160" t="str">
        <f>1/(1+'Calculation_Assumptions'!$B$22)^(C57-'Calculation_Assumptions'!$B$21)</f>
      </c>
      <c r="V57" s="161" t="str">
        <f>Q57*U57</f>
      </c>
      <c r="W57" s="162" t="str">
        <f>R57*U57</f>
      </c>
      <c r="X57" s="163" t="str">
        <f>S57*U57</f>
      </c>
      <c r="Y57" s="164" t="str">
        <f>T57*U57</f>
      </c>
      <c r="Z57" s="165" t="str">
        <f>H57*F57</f>
      </c>
      <c r="AA57" s="166" t="str">
        <f>Z57*U57</f>
      </c>
      <c r="AB57" s="167" t="str">
        <f>IF(Z57=0,"",Q57/Z57)</f>
      </c>
    </row>
    <row r="58">
      <c r="A58" t="s">
        <v>231</v>
      </c>
      <c r="B58" s="32" t="s">
        <v>233</v>
      </c>
      <c r="C58" t="n">
        <v>2029</v>
      </c>
      <c r="D58" s="143" t="n">
        <v>1430.63231080857</v>
      </c>
      <c r="E58" s="144" t="n">
        <v>18897.2079945798</v>
      </c>
      <c r="F58" s="145" t="n">
        <v>16045.3661674401</v>
      </c>
      <c r="G58" s="146" t="n">
        <v>78426.6062367069</v>
      </c>
      <c r="H58" s="147" t="n">
        <v>293978109</v>
      </c>
      <c r="I58" s="148" t="n">
        <v>36.9118</v>
      </c>
      <c r="J58" s="149" t="str">
        <f>'Calculation_Assumptions'!$B$25*G58*(F58/G58)^'Calculation_Assumptions'!$B$26</f>
      </c>
      <c r="K58" s="150" t="str">
        <f>'Calculation_Assumptions'!$B$27*F58</f>
      </c>
      <c r="L58" s="151" t="str">
        <f>MAX(J58,K58)</f>
      </c>
      <c r="M58" s="152" t="str">
        <f>IF(F58=0,"",L58/F58)</f>
      </c>
      <c r="N58" s="153" t="str">
        <f>'Calculation_Assumptions'!$B$28*F58</f>
      </c>
      <c r="O58" s="154" t="str">
        <f>'Calculation_Assumptions'!$B$29*F58</f>
      </c>
      <c r="P58" s="155" t="str">
        <f>IF(I58=0,"",L58/I58)</f>
      </c>
      <c r="Q58" s="156" t="str">
        <f>L58*D58</f>
      </c>
      <c r="R58" s="157" t="str">
        <f>P58*E58</f>
      </c>
      <c r="S58" s="158" t="str">
        <f>N58*D58</f>
      </c>
      <c r="T58" s="159" t="str">
        <f>O58*D58</f>
      </c>
      <c r="U58" s="160" t="str">
        <f>1/(1+'Calculation_Assumptions'!$B$22)^(C58-'Calculation_Assumptions'!$B$21)</f>
      </c>
      <c r="V58" s="161" t="str">
        <f>Q58*U58</f>
      </c>
      <c r="W58" s="162" t="str">
        <f>R58*U58</f>
      </c>
      <c r="X58" s="163" t="str">
        <f>S58*U58</f>
      </c>
      <c r="Y58" s="164" t="str">
        <f>T58*U58</f>
      </c>
      <c r="Z58" s="165" t="str">
        <f>H58*F58</f>
      </c>
      <c r="AA58" s="166" t="str">
        <f>Z58*U58</f>
      </c>
      <c r="AB58" s="167" t="str">
        <f>IF(Z58=0,"",Q58/Z58)</f>
      </c>
    </row>
    <row r="59">
      <c r="A59" t="s">
        <v>231</v>
      </c>
      <c r="B59" s="32" t="s">
        <v>233</v>
      </c>
      <c r="C59" t="n">
        <v>2030</v>
      </c>
      <c r="D59" s="143" t="n">
        <v>1672.80862359478</v>
      </c>
      <c r="E59" s="144" t="n">
        <v>22211.2444144992</v>
      </c>
      <c r="F59" s="145" t="n">
        <v>16646.1157012267</v>
      </c>
      <c r="G59" s="146" t="n">
        <v>79537.4104246691</v>
      </c>
      <c r="H59" s="147" t="n">
        <v>295876648</v>
      </c>
      <c r="I59" s="148" t="n">
        <v>36.9927</v>
      </c>
      <c r="J59" s="149" t="str">
        <f>'Calculation_Assumptions'!$B$25*G59*(F59/G59)^'Calculation_Assumptions'!$B$26</f>
      </c>
      <c r="K59" s="150" t="str">
        <f>'Calculation_Assumptions'!$B$27*F59</f>
      </c>
      <c r="L59" s="151" t="str">
        <f>MAX(J59,K59)</f>
      </c>
      <c r="M59" s="152" t="str">
        <f>IF(F59=0,"",L59/F59)</f>
      </c>
      <c r="N59" s="153" t="str">
        <f>'Calculation_Assumptions'!$B$28*F59</f>
      </c>
      <c r="O59" s="154" t="str">
        <f>'Calculation_Assumptions'!$B$29*F59</f>
      </c>
      <c r="P59" s="155" t="str">
        <f>IF(I59=0,"",L59/I59)</f>
      </c>
      <c r="Q59" s="156" t="str">
        <f>L59*D59</f>
      </c>
      <c r="R59" s="157" t="str">
        <f>P59*E59</f>
      </c>
      <c r="S59" s="158" t="str">
        <f>N59*D59</f>
      </c>
      <c r="T59" s="159" t="str">
        <f>O59*D59</f>
      </c>
      <c r="U59" s="160" t="str">
        <f>1/(1+'Calculation_Assumptions'!$B$22)^(C59-'Calculation_Assumptions'!$B$21)</f>
      </c>
      <c r="V59" s="161" t="str">
        <f>Q59*U59</f>
      </c>
      <c r="W59" s="162" t="str">
        <f>R59*U59</f>
      </c>
      <c r="X59" s="163" t="str">
        <f>S59*U59</f>
      </c>
      <c r="Y59" s="164" t="str">
        <f>T59*U59</f>
      </c>
      <c r="Z59" s="165" t="str">
        <f>H59*F59</f>
      </c>
      <c r="AA59" s="166" t="str">
        <f>Z59*U59</f>
      </c>
      <c r="AB59" s="167" t="str">
        <f>IF(Z59=0,"",Q59/Z59)</f>
      </c>
    </row>
    <row r="60">
      <c r="A60" t="s">
        <v>231</v>
      </c>
      <c r="B60" s="32" t="s">
        <v>233</v>
      </c>
      <c r="C60" t="n">
        <v>2031</v>
      </c>
      <c r="D60" s="143" t="n">
        <v>1909.25378704166</v>
      </c>
      <c r="E60" s="144" t="n">
        <v>25487.5685795867</v>
      </c>
      <c r="F60" s="145" t="n">
        <v>17161.0734660986</v>
      </c>
      <c r="G60" s="146" t="n">
        <v>80420.1567986293</v>
      </c>
      <c r="H60" s="147" t="n">
        <v>297719748</v>
      </c>
      <c r="I60" s="148" t="n">
        <v>37.0895</v>
      </c>
      <c r="J60" s="149" t="str">
        <f>'Calculation_Assumptions'!$B$25*G60*(F60/G60)^'Calculation_Assumptions'!$B$26</f>
      </c>
      <c r="K60" s="150" t="str">
        <f>'Calculation_Assumptions'!$B$27*F60</f>
      </c>
      <c r="L60" s="151" t="str">
        <f>MAX(J60,K60)</f>
      </c>
      <c r="M60" s="152" t="str">
        <f>IF(F60=0,"",L60/F60)</f>
      </c>
      <c r="N60" s="153" t="str">
        <f>'Calculation_Assumptions'!$B$28*F60</f>
      </c>
      <c r="O60" s="154" t="str">
        <f>'Calculation_Assumptions'!$B$29*F60</f>
      </c>
      <c r="P60" s="155" t="str">
        <f>IF(I60=0,"",L60/I60)</f>
      </c>
      <c r="Q60" s="156" t="str">
        <f>L60*D60</f>
      </c>
      <c r="R60" s="157" t="str">
        <f>P60*E60</f>
      </c>
      <c r="S60" s="158" t="str">
        <f>N60*D60</f>
      </c>
      <c r="T60" s="159" t="str">
        <f>O60*D60</f>
      </c>
      <c r="U60" s="160" t="str">
        <f>1/(1+'Calculation_Assumptions'!$B$22)^(C60-'Calculation_Assumptions'!$B$21)</f>
      </c>
      <c r="V60" s="161" t="str">
        <f>Q60*U60</f>
      </c>
      <c r="W60" s="162" t="str">
        <f>R60*U60</f>
      </c>
      <c r="X60" s="163" t="str">
        <f>S60*U60</f>
      </c>
      <c r="Y60" s="164" t="str">
        <f>T60*U60</f>
      </c>
      <c r="Z60" s="165" t="str">
        <f>H60*F60</f>
      </c>
      <c r="AA60" s="166" t="str">
        <f>Z60*U60</f>
      </c>
      <c r="AB60" s="167" t="str">
        <f>IF(Z60=0,"",Q60/Z60)</f>
      </c>
    </row>
    <row r="61">
      <c r="A61" t="s">
        <v>231</v>
      </c>
      <c r="B61" s="32" t="s">
        <v>233</v>
      </c>
      <c r="C61" t="n">
        <v>2032</v>
      </c>
      <c r="D61" s="143" t="n">
        <v>2144.86698150569</v>
      </c>
      <c r="E61" s="144" t="n">
        <v>28751.1528435463</v>
      </c>
      <c r="F61" s="145" t="n">
        <v>17691.9617642167</v>
      </c>
      <c r="G61" s="146" t="n">
        <v>81312.7003379309</v>
      </c>
      <c r="H61" s="147" t="n">
        <v>299510661.5</v>
      </c>
      <c r="I61" s="148" t="n">
        <v>37.1904</v>
      </c>
      <c r="J61" s="149" t="str">
        <f>'Calculation_Assumptions'!$B$25*G61*(F61/G61)^'Calculation_Assumptions'!$B$26</f>
      </c>
      <c r="K61" s="150" t="str">
        <f>'Calculation_Assumptions'!$B$27*F61</f>
      </c>
      <c r="L61" s="151" t="str">
        <f>MAX(J61,K61)</f>
      </c>
      <c r="M61" s="152" t="str">
        <f>IF(F61=0,"",L61/F61)</f>
      </c>
      <c r="N61" s="153" t="str">
        <f>'Calculation_Assumptions'!$B$28*F61</f>
      </c>
      <c r="O61" s="154" t="str">
        <f>'Calculation_Assumptions'!$B$29*F61</f>
      </c>
      <c r="P61" s="155" t="str">
        <f>IF(I61=0,"",L61/I61)</f>
      </c>
      <c r="Q61" s="156" t="str">
        <f>L61*D61</f>
      </c>
      <c r="R61" s="157" t="str">
        <f>P61*E61</f>
      </c>
      <c r="S61" s="158" t="str">
        <f>N61*D61</f>
      </c>
      <c r="T61" s="159" t="str">
        <f>O61*D61</f>
      </c>
      <c r="U61" s="160" t="str">
        <f>1/(1+'Calculation_Assumptions'!$B$22)^(C61-'Calculation_Assumptions'!$B$21)</f>
      </c>
      <c r="V61" s="161" t="str">
        <f>Q61*U61</f>
      </c>
      <c r="W61" s="162" t="str">
        <f>R61*U61</f>
      </c>
      <c r="X61" s="163" t="str">
        <f>S61*U61</f>
      </c>
      <c r="Y61" s="164" t="str">
        <f>T61*U61</f>
      </c>
      <c r="Z61" s="165" t="str">
        <f>H61*F61</f>
      </c>
      <c r="AA61" s="166" t="str">
        <f>Z61*U61</f>
      </c>
      <c r="AB61" s="167" t="str">
        <f>IF(Z61=0,"",Q61/Z61)</f>
      </c>
    </row>
    <row r="62">
      <c r="A62" t="s">
        <v>231</v>
      </c>
      <c r="B62" s="32" t="s">
        <v>233</v>
      </c>
      <c r="C62" t="n">
        <v>2033</v>
      </c>
      <c r="D62" s="143" t="n">
        <v>2380.89161466031</v>
      </c>
      <c r="E62" s="144" t="n">
        <v>32009.326555618</v>
      </c>
      <c r="F62" s="145" t="n">
        <v>18239.2734163655</v>
      </c>
      <c r="G62" s="146" t="n">
        <v>82215.1497764654</v>
      </c>
      <c r="H62" s="147" t="n">
        <v>301250984.5</v>
      </c>
      <c r="I62" s="148" t="n">
        <v>37.2975</v>
      </c>
      <c r="J62" s="149" t="str">
        <f>'Calculation_Assumptions'!$B$25*G62*(F62/G62)^'Calculation_Assumptions'!$B$26</f>
      </c>
      <c r="K62" s="150" t="str">
        <f>'Calculation_Assumptions'!$B$27*F62</f>
      </c>
      <c r="L62" s="151" t="str">
        <f>MAX(J62,K62)</f>
      </c>
      <c r="M62" s="152" t="str">
        <f>IF(F62=0,"",L62/F62)</f>
      </c>
      <c r="N62" s="153" t="str">
        <f>'Calculation_Assumptions'!$B$28*F62</f>
      </c>
      <c r="O62" s="154" t="str">
        <f>'Calculation_Assumptions'!$B$29*F62</f>
      </c>
      <c r="P62" s="155" t="str">
        <f>IF(I62=0,"",L62/I62)</f>
      </c>
      <c r="Q62" s="156" t="str">
        <f>L62*D62</f>
      </c>
      <c r="R62" s="157" t="str">
        <f>P62*E62</f>
      </c>
      <c r="S62" s="158" t="str">
        <f>N62*D62</f>
      </c>
      <c r="T62" s="159" t="str">
        <f>O62*D62</f>
      </c>
      <c r="U62" s="160" t="str">
        <f>1/(1+'Calculation_Assumptions'!$B$22)^(C62-'Calculation_Assumptions'!$B$21)</f>
      </c>
      <c r="V62" s="161" t="str">
        <f>Q62*U62</f>
      </c>
      <c r="W62" s="162" t="str">
        <f>R62*U62</f>
      </c>
      <c r="X62" s="163" t="str">
        <f>S62*U62</f>
      </c>
      <c r="Y62" s="164" t="str">
        <f>T62*U62</f>
      </c>
      <c r="Z62" s="165" t="str">
        <f>H62*F62</f>
      </c>
      <c r="AA62" s="166" t="str">
        <f>Z62*U62</f>
      </c>
      <c r="AB62" s="167" t="str">
        <f>IF(Z62=0,"",Q62/Z62)</f>
      </c>
    </row>
    <row r="63">
      <c r="A63" t="s">
        <v>231</v>
      </c>
      <c r="B63" s="32" t="s">
        <v>233</v>
      </c>
      <c r="C63" t="n">
        <v>2034</v>
      </c>
      <c r="D63" s="143" t="n">
        <v>2620.94037728575</v>
      </c>
      <c r="E63" s="144" t="n">
        <v>35331.5383106585</v>
      </c>
      <c r="F63" s="145" t="n">
        <v>18803.5164890413</v>
      </c>
      <c r="G63" s="146" t="n">
        <v>83127.6150549084</v>
      </c>
      <c r="H63" s="147" t="n">
        <v>302938573</v>
      </c>
      <c r="I63" s="148" t="n">
        <v>37.4064</v>
      </c>
      <c r="J63" s="149" t="str">
        <f>'Calculation_Assumptions'!$B$25*G63*(F63/G63)^'Calculation_Assumptions'!$B$26</f>
      </c>
      <c r="K63" s="150" t="str">
        <f>'Calculation_Assumptions'!$B$27*F63</f>
      </c>
      <c r="L63" s="151" t="str">
        <f>MAX(J63,K63)</f>
      </c>
      <c r="M63" s="152" t="str">
        <f>IF(F63=0,"",L63/F63)</f>
      </c>
      <c r="N63" s="153" t="str">
        <f>'Calculation_Assumptions'!$B$28*F63</f>
      </c>
      <c r="O63" s="154" t="str">
        <f>'Calculation_Assumptions'!$B$29*F63</f>
      </c>
      <c r="P63" s="155" t="str">
        <f>IF(I63=0,"",L63/I63)</f>
      </c>
      <c r="Q63" s="156" t="str">
        <f>L63*D63</f>
      </c>
      <c r="R63" s="157" t="str">
        <f>P63*E63</f>
      </c>
      <c r="S63" s="158" t="str">
        <f>N63*D63</f>
      </c>
      <c r="T63" s="159" t="str">
        <f>O63*D63</f>
      </c>
      <c r="U63" s="160" t="str">
        <f>1/(1+'Calculation_Assumptions'!$B$22)^(C63-'Calculation_Assumptions'!$B$21)</f>
      </c>
      <c r="V63" s="161" t="str">
        <f>Q63*U63</f>
      </c>
      <c r="W63" s="162" t="str">
        <f>R63*U63</f>
      </c>
      <c r="X63" s="163" t="str">
        <f>S63*U63</f>
      </c>
      <c r="Y63" s="164" t="str">
        <f>T63*U63</f>
      </c>
      <c r="Z63" s="165" t="str">
        <f>H63*F63</f>
      </c>
      <c r="AA63" s="166" t="str">
        <f>Z63*U63</f>
      </c>
      <c r="AB63" s="167" t="str">
        <f>IF(Z63=0,"",Q63/Z63)</f>
      </c>
    </row>
    <row r="64">
      <c r="A64" t="s">
        <v>231</v>
      </c>
      <c r="B64" s="32" t="s">
        <v>233</v>
      </c>
      <c r="C64" t="n">
        <v>2035</v>
      </c>
      <c r="D64" s="143" t="n">
        <v>2863.63372251608</v>
      </c>
      <c r="E64" s="144" t="n">
        <v>38683.3480718863</v>
      </c>
      <c r="F64" s="145" t="n">
        <v>19385.2147660882</v>
      </c>
      <c r="G64" s="146" t="n">
        <v>84050.2073341125</v>
      </c>
      <c r="H64" s="147" t="n">
        <v>304566622</v>
      </c>
      <c r="I64" s="148" t="n">
        <v>37.5179</v>
      </c>
      <c r="J64" s="149" t="str">
        <f>'Calculation_Assumptions'!$B$25*G64*(F64/G64)^'Calculation_Assumptions'!$B$26</f>
      </c>
      <c r="K64" s="150" t="str">
        <f>'Calculation_Assumptions'!$B$27*F64</f>
      </c>
      <c r="L64" s="151" t="str">
        <f>MAX(J64,K64)</f>
      </c>
      <c r="M64" s="152" t="str">
        <f>IF(F64=0,"",L64/F64)</f>
      </c>
      <c r="N64" s="153" t="str">
        <f>'Calculation_Assumptions'!$B$28*F64</f>
      </c>
      <c r="O64" s="154" t="str">
        <f>'Calculation_Assumptions'!$B$29*F64</f>
      </c>
      <c r="P64" s="155" t="str">
        <f>IF(I64=0,"",L64/I64)</f>
      </c>
      <c r="Q64" s="156" t="str">
        <f>L64*D64</f>
      </c>
      <c r="R64" s="157" t="str">
        <f>P64*E64</f>
      </c>
      <c r="S64" s="158" t="str">
        <f>N64*D64</f>
      </c>
      <c r="T64" s="159" t="str">
        <f>O64*D64</f>
      </c>
      <c r="U64" s="160" t="str">
        <f>1/(1+'Calculation_Assumptions'!$B$22)^(C64-'Calculation_Assumptions'!$B$21)</f>
      </c>
      <c r="V64" s="161" t="str">
        <f>Q64*U64</f>
      </c>
      <c r="W64" s="162" t="str">
        <f>R64*U64</f>
      </c>
      <c r="X64" s="163" t="str">
        <f>S64*U64</f>
      </c>
      <c r="Y64" s="164" t="str">
        <f>T64*U64</f>
      </c>
      <c r="Z64" s="165" t="str">
        <f>H64*F64</f>
      </c>
      <c r="AA64" s="166" t="str">
        <f>Z64*U64</f>
      </c>
      <c r="AB64" s="167" t="str">
        <f>IF(Z64=0,"",Q64/Z64)</f>
      </c>
    </row>
    <row r="65">
      <c r="A65" t="s">
        <v>231</v>
      </c>
      <c r="B65" s="32" t="s">
        <v>233</v>
      </c>
      <c r="C65" t="n">
        <v>2036</v>
      </c>
      <c r="D65" s="143" t="n">
        <v>3112.99963679253</v>
      </c>
      <c r="E65" s="144" t="n">
        <v>42101.3037579043</v>
      </c>
      <c r="F65" s="145" t="n">
        <v>19931.358148438</v>
      </c>
      <c r="G65" s="146" t="n">
        <v>84847.8568068913</v>
      </c>
      <c r="H65" s="147" t="n">
        <v>306135098</v>
      </c>
      <c r="I65" s="148" t="n">
        <v>37.6267</v>
      </c>
      <c r="J65" s="149" t="str">
        <f>'Calculation_Assumptions'!$B$25*G65*(F65/G65)^'Calculation_Assumptions'!$B$26</f>
      </c>
      <c r="K65" s="150" t="str">
        <f>'Calculation_Assumptions'!$B$27*F65</f>
      </c>
      <c r="L65" s="151" t="str">
        <f>MAX(J65,K65)</f>
      </c>
      <c r="M65" s="152" t="str">
        <f>IF(F65=0,"",L65/F65)</f>
      </c>
      <c r="N65" s="153" t="str">
        <f>'Calculation_Assumptions'!$B$28*F65</f>
      </c>
      <c r="O65" s="154" t="str">
        <f>'Calculation_Assumptions'!$B$29*F65</f>
      </c>
      <c r="P65" s="155" t="str">
        <f>IF(I65=0,"",L65/I65)</f>
      </c>
      <c r="Q65" s="156" t="str">
        <f>L65*D65</f>
      </c>
      <c r="R65" s="157" t="str">
        <f>P65*E65</f>
      </c>
      <c r="S65" s="158" t="str">
        <f>N65*D65</f>
      </c>
      <c r="T65" s="159" t="str">
        <f>O65*D65</f>
      </c>
      <c r="U65" s="160" t="str">
        <f>1/(1+'Calculation_Assumptions'!$B$22)^(C65-'Calculation_Assumptions'!$B$21)</f>
      </c>
      <c r="V65" s="161" t="str">
        <f>Q65*U65</f>
      </c>
      <c r="W65" s="162" t="str">
        <f>R65*U65</f>
      </c>
      <c r="X65" s="163" t="str">
        <f>S65*U65</f>
      </c>
      <c r="Y65" s="164" t="str">
        <f>T65*U65</f>
      </c>
      <c r="Z65" s="165" t="str">
        <f>H65*F65</f>
      </c>
      <c r="AA65" s="166" t="str">
        <f>Z65*U65</f>
      </c>
      <c r="AB65" s="167" t="str">
        <f>IF(Z65=0,"",Q65/Z65)</f>
      </c>
    </row>
    <row r="66">
      <c r="A66" t="s">
        <v>231</v>
      </c>
      <c r="B66" s="32" t="s">
        <v>233</v>
      </c>
      <c r="C66" t="n">
        <v>2037</v>
      </c>
      <c r="D66" s="143" t="n">
        <v>3367.5178774604</v>
      </c>
      <c r="E66" s="144" t="n">
        <v>45564.8997495851</v>
      </c>
      <c r="F66" s="145" t="n">
        <v>20492.8881332929</v>
      </c>
      <c r="G66" s="146" t="n">
        <v>85653.076096588</v>
      </c>
      <c r="H66" s="147" t="n">
        <v>307646417.5</v>
      </c>
      <c r="I66" s="148" t="n">
        <v>37.7369</v>
      </c>
      <c r="J66" s="149" t="str">
        <f>'Calculation_Assumptions'!$B$25*G66*(F66/G66)^'Calculation_Assumptions'!$B$26</f>
      </c>
      <c r="K66" s="150" t="str">
        <f>'Calculation_Assumptions'!$B$27*F66</f>
      </c>
      <c r="L66" s="151" t="str">
        <f>MAX(J66,K66)</f>
      </c>
      <c r="M66" s="152" t="str">
        <f>IF(F66=0,"",L66/F66)</f>
      </c>
      <c r="N66" s="153" t="str">
        <f>'Calculation_Assumptions'!$B$28*F66</f>
      </c>
      <c r="O66" s="154" t="str">
        <f>'Calculation_Assumptions'!$B$29*F66</f>
      </c>
      <c r="P66" s="155" t="str">
        <f>IF(I66=0,"",L66/I66)</f>
      </c>
      <c r="Q66" s="156" t="str">
        <f>L66*D66</f>
      </c>
      <c r="R66" s="157" t="str">
        <f>P66*E66</f>
      </c>
      <c r="S66" s="158" t="str">
        <f>N66*D66</f>
      </c>
      <c r="T66" s="159" t="str">
        <f>O66*D66</f>
      </c>
      <c r="U66" s="160" t="str">
        <f>1/(1+'Calculation_Assumptions'!$B$22)^(C66-'Calculation_Assumptions'!$B$21)</f>
      </c>
      <c r="V66" s="161" t="str">
        <f>Q66*U66</f>
      </c>
      <c r="W66" s="162" t="str">
        <f>R66*U66</f>
      </c>
      <c r="X66" s="163" t="str">
        <f>S66*U66</f>
      </c>
      <c r="Y66" s="164" t="str">
        <f>T66*U66</f>
      </c>
      <c r="Z66" s="165" t="str">
        <f>H66*F66</f>
      </c>
      <c r="AA66" s="166" t="str">
        <f>Z66*U66</f>
      </c>
      <c r="AB66" s="167" t="str">
        <f>IF(Z66=0,"",Q66/Z66)</f>
      </c>
    </row>
    <row r="67">
      <c r="A67" t="s">
        <v>231</v>
      </c>
      <c r="B67" s="32" t="s">
        <v>233</v>
      </c>
      <c r="C67" t="n">
        <v>2038</v>
      </c>
      <c r="D67" s="143" t="n">
        <v>3626.99498562573</v>
      </c>
      <c r="E67" s="144" t="n">
        <v>49073.7523845316</v>
      </c>
      <c r="F67" s="145" t="n">
        <v>21070.2382103635</v>
      </c>
      <c r="G67" s="146" t="n">
        <v>86465.9370419363</v>
      </c>
      <c r="H67" s="147" t="n">
        <v>309096448</v>
      </c>
      <c r="I67" s="148" t="n">
        <v>37.8496</v>
      </c>
      <c r="J67" s="149" t="str">
        <f>'Calculation_Assumptions'!$B$25*G67*(F67/G67)^'Calculation_Assumptions'!$B$26</f>
      </c>
      <c r="K67" s="150" t="str">
        <f>'Calculation_Assumptions'!$B$27*F67</f>
      </c>
      <c r="L67" s="151" t="str">
        <f>MAX(J67,K67)</f>
      </c>
      <c r="M67" s="152" t="str">
        <f>IF(F67=0,"",L67/F67)</f>
      </c>
      <c r="N67" s="153" t="str">
        <f>'Calculation_Assumptions'!$B$28*F67</f>
      </c>
      <c r="O67" s="154" t="str">
        <f>'Calculation_Assumptions'!$B$29*F67</f>
      </c>
      <c r="P67" s="155" t="str">
        <f>IF(I67=0,"",L67/I67)</f>
      </c>
      <c r="Q67" s="156" t="str">
        <f>L67*D67</f>
      </c>
      <c r="R67" s="157" t="str">
        <f>P67*E67</f>
      </c>
      <c r="S67" s="158" t="str">
        <f>N67*D67</f>
      </c>
      <c r="T67" s="159" t="str">
        <f>O67*D67</f>
      </c>
      <c r="U67" s="160" t="str">
        <f>1/(1+'Calculation_Assumptions'!$B$22)^(C67-'Calculation_Assumptions'!$B$21)</f>
      </c>
      <c r="V67" s="161" t="str">
        <f>Q67*U67</f>
      </c>
      <c r="W67" s="162" t="str">
        <f>R67*U67</f>
      </c>
      <c r="X67" s="163" t="str">
        <f>S67*U67</f>
      </c>
      <c r="Y67" s="164" t="str">
        <f>T67*U67</f>
      </c>
      <c r="Z67" s="165" t="str">
        <f>H67*F67</f>
      </c>
      <c r="AA67" s="166" t="str">
        <f>Z67*U67</f>
      </c>
      <c r="AB67" s="167" t="str">
        <f>IF(Z67=0,"",Q67/Z67)</f>
      </c>
    </row>
    <row r="68">
      <c r="A68" t="s">
        <v>231</v>
      </c>
      <c r="B68" s="32" t="s">
        <v>233</v>
      </c>
      <c r="C68" t="n">
        <v>2039</v>
      </c>
      <c r="D68" s="143" t="n">
        <v>3896.75887148219</v>
      </c>
      <c r="E68" s="144" t="n">
        <v>52696.1986488018</v>
      </c>
      <c r="F68" s="145" t="n">
        <v>21663.8540821491</v>
      </c>
      <c r="G68" s="146" t="n">
        <v>87286.5121634309</v>
      </c>
      <c r="H68" s="147" t="n">
        <v>310481120</v>
      </c>
      <c r="I68" s="148" t="n">
        <v>37.9582</v>
      </c>
      <c r="J68" s="149" t="str">
        <f>'Calculation_Assumptions'!$B$25*G68*(F68/G68)^'Calculation_Assumptions'!$B$26</f>
      </c>
      <c r="K68" s="150" t="str">
        <f>'Calculation_Assumptions'!$B$27*F68</f>
      </c>
      <c r="L68" s="151" t="str">
        <f>MAX(J68,K68)</f>
      </c>
      <c r="M68" s="152" t="str">
        <f>IF(F68=0,"",L68/F68)</f>
      </c>
      <c r="N68" s="153" t="str">
        <f>'Calculation_Assumptions'!$B$28*F68</f>
      </c>
      <c r="O68" s="154" t="str">
        <f>'Calculation_Assumptions'!$B$29*F68</f>
      </c>
      <c r="P68" s="155" t="str">
        <f>IF(I68=0,"",L68/I68)</f>
      </c>
      <c r="Q68" s="156" t="str">
        <f>L68*D68</f>
      </c>
      <c r="R68" s="157" t="str">
        <f>P68*E68</f>
      </c>
      <c r="S68" s="158" t="str">
        <f>N68*D68</f>
      </c>
      <c r="T68" s="159" t="str">
        <f>O68*D68</f>
      </c>
      <c r="U68" s="160" t="str">
        <f>1/(1+'Calculation_Assumptions'!$B$22)^(C68-'Calculation_Assumptions'!$B$21)</f>
      </c>
      <c r="V68" s="161" t="str">
        <f>Q68*U68</f>
      </c>
      <c r="W68" s="162" t="str">
        <f>R68*U68</f>
      </c>
      <c r="X68" s="163" t="str">
        <f>S68*U68</f>
      </c>
      <c r="Y68" s="164" t="str">
        <f>T68*U68</f>
      </c>
      <c r="Z68" s="165" t="str">
        <f>H68*F68</f>
      </c>
      <c r="AA68" s="166" t="str">
        <f>Z68*U68</f>
      </c>
      <c r="AB68" s="167" t="str">
        <f>IF(Z68=0,"",Q68/Z68)</f>
      </c>
    </row>
    <row r="69">
      <c r="A69" t="s">
        <v>231</v>
      </c>
      <c r="B69" s="32" t="s">
        <v>233</v>
      </c>
      <c r="C69" t="n">
        <v>2040</v>
      </c>
      <c r="D69" s="143" t="n">
        <v>4169.90320793508</v>
      </c>
      <c r="E69" s="144" t="n">
        <v>56354.7239772186</v>
      </c>
      <c r="F69" s="145" t="n">
        <v>22274.1940080113</v>
      </c>
      <c r="G69" s="146" t="n">
        <v>88114.8746697968</v>
      </c>
      <c r="H69" s="147" t="n">
        <v>311797395.5</v>
      </c>
      <c r="I69" s="148" t="n">
        <v>38.0715</v>
      </c>
      <c r="J69" s="149" t="str">
        <f>'Calculation_Assumptions'!$B$25*G69*(F69/G69)^'Calculation_Assumptions'!$B$26</f>
      </c>
      <c r="K69" s="150" t="str">
        <f>'Calculation_Assumptions'!$B$27*F69</f>
      </c>
      <c r="L69" s="151" t="str">
        <f>MAX(J69,K69)</f>
      </c>
      <c r="M69" s="152" t="str">
        <f>IF(F69=0,"",L69/F69)</f>
      </c>
      <c r="N69" s="153" t="str">
        <f>'Calculation_Assumptions'!$B$28*F69</f>
      </c>
      <c r="O69" s="154" t="str">
        <f>'Calculation_Assumptions'!$B$29*F69</f>
      </c>
      <c r="P69" s="155" t="str">
        <f>IF(I69=0,"",L69/I69)</f>
      </c>
      <c r="Q69" s="156" t="str">
        <f>L69*D69</f>
      </c>
      <c r="R69" s="157" t="str">
        <f>P69*E69</f>
      </c>
      <c r="S69" s="158" t="str">
        <f>N69*D69</f>
      </c>
      <c r="T69" s="159" t="str">
        <f>O69*D69</f>
      </c>
      <c r="U69" s="160" t="str">
        <f>1/(1+'Calculation_Assumptions'!$B$22)^(C69-'Calculation_Assumptions'!$B$21)</f>
      </c>
      <c r="V69" s="161" t="str">
        <f>Q69*U69</f>
      </c>
      <c r="W69" s="162" t="str">
        <f>R69*U69</f>
      </c>
      <c r="X69" s="163" t="str">
        <f>S69*U69</f>
      </c>
      <c r="Y69" s="164" t="str">
        <f>T69*U69</f>
      </c>
      <c r="Z69" s="165" t="str">
        <f>H69*F69</f>
      </c>
      <c r="AA69" s="166" t="str">
        <f>Z69*U69</f>
      </c>
      <c r="AB69" s="167" t="str">
        <f>IF(Z69=0,"",Q69/Z69)</f>
      </c>
    </row>
    <row r="70">
      <c r="A70" t="s">
        <v>231</v>
      </c>
      <c r="B70" s="32" t="s">
        <v>233</v>
      </c>
      <c r="C70" t="n">
        <v>2041</v>
      </c>
      <c r="D70" s="143" t="n">
        <v>4449.60387480878</v>
      </c>
      <c r="E70" s="144" t="n">
        <v>60086.6810282689</v>
      </c>
      <c r="F70" s="145" t="n">
        <v>22835.7817990268</v>
      </c>
      <c r="G70" s="146" t="n">
        <v>88881.5613597912</v>
      </c>
      <c r="H70" s="147" t="n">
        <v>313041661</v>
      </c>
      <c r="I70" s="148" t="n">
        <v>37.2583</v>
      </c>
      <c r="J70" s="149" t="str">
        <f>'Calculation_Assumptions'!$B$25*G70*(F70/G70)^'Calculation_Assumptions'!$B$26</f>
      </c>
      <c r="K70" s="150" t="str">
        <f>'Calculation_Assumptions'!$B$27*F70</f>
      </c>
      <c r="L70" s="151" t="str">
        <f>MAX(J70,K70)</f>
      </c>
      <c r="M70" s="152" t="str">
        <f>IF(F70=0,"",L70/F70)</f>
      </c>
      <c r="N70" s="153" t="str">
        <f>'Calculation_Assumptions'!$B$28*F70</f>
      </c>
      <c r="O70" s="154" t="str">
        <f>'Calculation_Assumptions'!$B$29*F70</f>
      </c>
      <c r="P70" s="155" t="str">
        <f>IF(I70=0,"",L70/I70)</f>
      </c>
      <c r="Q70" s="156" t="str">
        <f>L70*D70</f>
      </c>
      <c r="R70" s="157" t="str">
        <f>P70*E70</f>
      </c>
      <c r="S70" s="158" t="str">
        <f>N70*D70</f>
      </c>
      <c r="T70" s="159" t="str">
        <f>O70*D70</f>
      </c>
      <c r="U70" s="160" t="str">
        <f>1/(1+'Calculation_Assumptions'!$B$22)^(C70-'Calculation_Assumptions'!$B$21)</f>
      </c>
      <c r="V70" s="161" t="str">
        <f>Q70*U70</f>
      </c>
      <c r="W70" s="162" t="str">
        <f>R70*U70</f>
      </c>
      <c r="X70" s="163" t="str">
        <f>S70*U70</f>
      </c>
      <c r="Y70" s="164" t="str">
        <f>T70*U70</f>
      </c>
      <c r="Z70" s="165" t="str">
        <f>H70*F70</f>
      </c>
      <c r="AA70" s="166" t="str">
        <f>Z70*U70</f>
      </c>
      <c r="AB70" s="167" t="str">
        <f>IF(Z70=0,"",Q70/Z70)</f>
      </c>
    </row>
    <row r="71">
      <c r="A71" t="s">
        <v>231</v>
      </c>
      <c r="B71" s="32" t="s">
        <v>233</v>
      </c>
      <c r="C71" t="n">
        <v>2042</v>
      </c>
      <c r="D71" s="143" t="n">
        <v>4734.51255330412</v>
      </c>
      <c r="E71" s="144" t="n">
        <v>63877.3413201448</v>
      </c>
      <c r="F71" s="145" t="n">
        <v>23411.5286140188</v>
      </c>
      <c r="G71" s="146" t="n">
        <v>89654.918983414</v>
      </c>
      <c r="H71" s="147" t="n">
        <v>314211282.5</v>
      </c>
      <c r="I71" s="148" t="n">
        <v>37.3732</v>
      </c>
      <c r="J71" s="149" t="str">
        <f>'Calculation_Assumptions'!$B$25*G71*(F71/G71)^'Calculation_Assumptions'!$B$26</f>
      </c>
      <c r="K71" s="150" t="str">
        <f>'Calculation_Assumptions'!$B$27*F71</f>
      </c>
      <c r="L71" s="151" t="str">
        <f>MAX(J71,K71)</f>
      </c>
      <c r="M71" s="152" t="str">
        <f>IF(F71=0,"",L71/F71)</f>
      </c>
      <c r="N71" s="153" t="str">
        <f>'Calculation_Assumptions'!$B$28*F71</f>
      </c>
      <c r="O71" s="154" t="str">
        <f>'Calculation_Assumptions'!$B$29*F71</f>
      </c>
      <c r="P71" s="155" t="str">
        <f>IF(I71=0,"",L71/I71)</f>
      </c>
      <c r="Q71" s="156" t="str">
        <f>L71*D71</f>
      </c>
      <c r="R71" s="157" t="str">
        <f>P71*E71</f>
      </c>
      <c r="S71" s="158" t="str">
        <f>N71*D71</f>
      </c>
      <c r="T71" s="159" t="str">
        <f>O71*D71</f>
      </c>
      <c r="U71" s="160" t="str">
        <f>1/(1+'Calculation_Assumptions'!$B$22)^(C71-'Calculation_Assumptions'!$B$21)</f>
      </c>
      <c r="V71" s="161" t="str">
        <f>Q71*U71</f>
      </c>
      <c r="W71" s="162" t="str">
        <f>R71*U71</f>
      </c>
      <c r="X71" s="163" t="str">
        <f>S71*U71</f>
      </c>
      <c r="Y71" s="164" t="str">
        <f>T71*U71</f>
      </c>
      <c r="Z71" s="165" t="str">
        <f>H71*F71</f>
      </c>
      <c r="AA71" s="166" t="str">
        <f>Z71*U71</f>
      </c>
      <c r="AB71" s="167" t="str">
        <f>IF(Z71=0,"",Q71/Z71)</f>
      </c>
    </row>
    <row r="72">
      <c r="A72" t="s">
        <v>231</v>
      </c>
      <c r="B72" s="32" t="s">
        <v>233</v>
      </c>
      <c r="C72" t="n">
        <v>2043</v>
      </c>
      <c r="D72" s="143" t="n">
        <v>5023.91016982701</v>
      </c>
      <c r="E72" s="144" t="n">
        <v>67715.2980037755</v>
      </c>
      <c r="F72" s="145" t="n">
        <v>24001.7914371726</v>
      </c>
      <c r="G72" s="146" t="n">
        <v>90435.0055843959</v>
      </c>
      <c r="H72" s="147" t="n">
        <v>315304312</v>
      </c>
      <c r="I72" s="148" t="n">
        <v>37.4911</v>
      </c>
      <c r="J72" s="149" t="str">
        <f>'Calculation_Assumptions'!$B$25*G72*(F72/G72)^'Calculation_Assumptions'!$B$26</f>
      </c>
      <c r="K72" s="150" t="str">
        <f>'Calculation_Assumptions'!$B$27*F72</f>
      </c>
      <c r="L72" s="151" t="str">
        <f>MAX(J72,K72)</f>
      </c>
      <c r="M72" s="152" t="str">
        <f>IF(F72=0,"",L72/F72)</f>
      </c>
      <c r="N72" s="153" t="str">
        <f>'Calculation_Assumptions'!$B$28*F72</f>
      </c>
      <c r="O72" s="154" t="str">
        <f>'Calculation_Assumptions'!$B$29*F72</f>
      </c>
      <c r="P72" s="155" t="str">
        <f>IF(I72=0,"",L72/I72)</f>
      </c>
      <c r="Q72" s="156" t="str">
        <f>L72*D72</f>
      </c>
      <c r="R72" s="157" t="str">
        <f>P72*E72</f>
      </c>
      <c r="S72" s="158" t="str">
        <f>N72*D72</f>
      </c>
      <c r="T72" s="159" t="str">
        <f>O72*D72</f>
      </c>
      <c r="U72" s="160" t="str">
        <f>1/(1+'Calculation_Assumptions'!$B$22)^(C72-'Calculation_Assumptions'!$B$21)</f>
      </c>
      <c r="V72" s="161" t="str">
        <f>Q72*U72</f>
      </c>
      <c r="W72" s="162" t="str">
        <f>R72*U72</f>
      </c>
      <c r="X72" s="163" t="str">
        <f>S72*U72</f>
      </c>
      <c r="Y72" s="164" t="str">
        <f>T72*U72</f>
      </c>
      <c r="Z72" s="165" t="str">
        <f>H72*F72</f>
      </c>
      <c r="AA72" s="166" t="str">
        <f>Z72*U72</f>
      </c>
      <c r="AB72" s="167" t="str">
        <f>IF(Z72=0,"",Q72/Z72)</f>
      </c>
    </row>
    <row r="73">
      <c r="A73" t="s">
        <v>231</v>
      </c>
      <c r="B73" s="32" t="s">
        <v>233</v>
      </c>
      <c r="C73" t="n">
        <v>2044</v>
      </c>
      <c r="D73" s="143" t="n">
        <v>5321.60646049004</v>
      </c>
      <c r="E73" s="144" t="n">
        <v>71668.4614532415</v>
      </c>
      <c r="F73" s="145" t="n">
        <v>24606.9362531317</v>
      </c>
      <c r="G73" s="146" t="n">
        <v>91221.8797115048</v>
      </c>
      <c r="H73" s="147" t="n">
        <v>316318415.5</v>
      </c>
      <c r="I73" s="148" t="n">
        <v>37.6099</v>
      </c>
      <c r="J73" s="149" t="str">
        <f>'Calculation_Assumptions'!$B$25*G73*(F73/G73)^'Calculation_Assumptions'!$B$26</f>
      </c>
      <c r="K73" s="150" t="str">
        <f>'Calculation_Assumptions'!$B$27*F73</f>
      </c>
      <c r="L73" s="151" t="str">
        <f>MAX(J73,K73)</f>
      </c>
      <c r="M73" s="152" t="str">
        <f>IF(F73=0,"",L73/F73)</f>
      </c>
      <c r="N73" s="153" t="str">
        <f>'Calculation_Assumptions'!$B$28*F73</f>
      </c>
      <c r="O73" s="154" t="str">
        <f>'Calculation_Assumptions'!$B$29*F73</f>
      </c>
      <c r="P73" s="155" t="str">
        <f>IF(I73=0,"",L73/I73)</f>
      </c>
      <c r="Q73" s="156" t="str">
        <f>L73*D73</f>
      </c>
      <c r="R73" s="157" t="str">
        <f>P73*E73</f>
      </c>
      <c r="S73" s="158" t="str">
        <f>N73*D73</f>
      </c>
      <c r="T73" s="159" t="str">
        <f>O73*D73</f>
      </c>
      <c r="U73" s="160" t="str">
        <f>1/(1+'Calculation_Assumptions'!$B$22)^(C73-'Calculation_Assumptions'!$B$21)</f>
      </c>
      <c r="V73" s="161" t="str">
        <f>Q73*U73</f>
      </c>
      <c r="W73" s="162" t="str">
        <f>R73*U73</f>
      </c>
      <c r="X73" s="163" t="str">
        <f>S73*U73</f>
      </c>
      <c r="Y73" s="164" t="str">
        <f>T73*U73</f>
      </c>
      <c r="Z73" s="165" t="str">
        <f>H73*F73</f>
      </c>
      <c r="AA73" s="166" t="str">
        <f>Z73*U73</f>
      </c>
      <c r="AB73" s="167" t="str">
        <f>IF(Z73=0,"",Q73/Z73)</f>
      </c>
    </row>
    <row r="74">
      <c r="A74" t="s">
        <v>231</v>
      </c>
      <c r="B74" s="32" t="s">
        <v>233</v>
      </c>
      <c r="C74" t="n">
        <v>2045</v>
      </c>
      <c r="D74" s="143" t="n">
        <v>5626.33233336257</v>
      </c>
      <c r="E74" s="144" t="n">
        <v>75684.4423282595</v>
      </c>
      <c r="F74" s="145" t="n">
        <v>25227.3382739225</v>
      </c>
      <c r="G74" s="146" t="n">
        <v>92015.6004229417</v>
      </c>
      <c r="H74" s="147" t="n">
        <v>317249613</v>
      </c>
      <c r="I74" s="148" t="n">
        <v>37.7245</v>
      </c>
      <c r="J74" s="149" t="str">
        <f>'Calculation_Assumptions'!$B$25*G74*(F74/G74)^'Calculation_Assumptions'!$B$26</f>
      </c>
      <c r="K74" s="150" t="str">
        <f>'Calculation_Assumptions'!$B$27*F74</f>
      </c>
      <c r="L74" s="151" t="str">
        <f>MAX(J74,K74)</f>
      </c>
      <c r="M74" s="152" t="str">
        <f>IF(F74=0,"",L74/F74)</f>
      </c>
      <c r="N74" s="153" t="str">
        <f>'Calculation_Assumptions'!$B$28*F74</f>
      </c>
      <c r="O74" s="154" t="str">
        <f>'Calculation_Assumptions'!$B$29*F74</f>
      </c>
      <c r="P74" s="155" t="str">
        <f>IF(I74=0,"",L74/I74)</f>
      </c>
      <c r="Q74" s="156" t="str">
        <f>L74*D74</f>
      </c>
      <c r="R74" s="157" t="str">
        <f>P74*E74</f>
      </c>
      <c r="S74" s="158" t="str">
        <f>N74*D74</f>
      </c>
      <c r="T74" s="159" t="str">
        <f>O74*D74</f>
      </c>
      <c r="U74" s="160" t="str">
        <f>1/(1+'Calculation_Assumptions'!$B$22)^(C74-'Calculation_Assumptions'!$B$21)</f>
      </c>
      <c r="V74" s="161" t="str">
        <f>Q74*U74</f>
      </c>
      <c r="W74" s="162" t="str">
        <f>R74*U74</f>
      </c>
      <c r="X74" s="163" t="str">
        <f>S74*U74</f>
      </c>
      <c r="Y74" s="164" t="str">
        <f>T74*U74</f>
      </c>
      <c r="Z74" s="165" t="str">
        <f>H74*F74</f>
      </c>
      <c r="AA74" s="166" t="str">
        <f>Z74*U74</f>
      </c>
      <c r="AB74" s="167" t="str">
        <f>IF(Z74=0,"",Q74/Z74)</f>
      </c>
    </row>
    <row r="75">
      <c r="A75" t="s">
        <v>231</v>
      </c>
      <c r="B75" s="32" t="s">
        <v>233</v>
      </c>
      <c r="C75" t="n">
        <v>2046</v>
      </c>
      <c r="D75" s="143" t="n">
        <v>5937.01387131472</v>
      </c>
      <c r="E75" s="144" t="n">
        <v>79729.9887067044</v>
      </c>
      <c r="F75" s="145" t="n">
        <v>25797.7023007031</v>
      </c>
      <c r="G75" s="146" t="n">
        <v>92766.6954417819</v>
      </c>
      <c r="H75" s="147" t="n">
        <v>318096573.5</v>
      </c>
      <c r="I75" s="148" t="n">
        <v>37.8362</v>
      </c>
      <c r="J75" s="149" t="str">
        <f>'Calculation_Assumptions'!$B$25*G75*(F75/G75)^'Calculation_Assumptions'!$B$26</f>
      </c>
      <c r="K75" s="150" t="str">
        <f>'Calculation_Assumptions'!$B$27*F75</f>
      </c>
      <c r="L75" s="151" t="str">
        <f>MAX(J75,K75)</f>
      </c>
      <c r="M75" s="152" t="str">
        <f>IF(F75=0,"",L75/F75)</f>
      </c>
      <c r="N75" s="153" t="str">
        <f>'Calculation_Assumptions'!$B$28*F75</f>
      </c>
      <c r="O75" s="154" t="str">
        <f>'Calculation_Assumptions'!$B$29*F75</f>
      </c>
      <c r="P75" s="155" t="str">
        <f>IF(I75=0,"",L75/I75)</f>
      </c>
      <c r="Q75" s="156" t="str">
        <f>L75*D75</f>
      </c>
      <c r="R75" s="157" t="str">
        <f>P75*E75</f>
      </c>
      <c r="S75" s="158" t="str">
        <f>N75*D75</f>
      </c>
      <c r="T75" s="159" t="str">
        <f>O75*D75</f>
      </c>
      <c r="U75" s="160" t="str">
        <f>1/(1+'Calculation_Assumptions'!$B$22)^(C75-'Calculation_Assumptions'!$B$21)</f>
      </c>
      <c r="V75" s="161" t="str">
        <f>Q75*U75</f>
      </c>
      <c r="W75" s="162" t="str">
        <f>R75*U75</f>
      </c>
      <c r="X75" s="163" t="str">
        <f>S75*U75</f>
      </c>
      <c r="Y75" s="164" t="str">
        <f>T75*U75</f>
      </c>
      <c r="Z75" s="165" t="str">
        <f>H75*F75</f>
      </c>
      <c r="AA75" s="166" t="str">
        <f>Z75*U75</f>
      </c>
      <c r="AB75" s="167" t="str">
        <f>IF(Z75=0,"",Q75/Z75)</f>
      </c>
    </row>
    <row r="76">
      <c r="A76" t="s">
        <v>231</v>
      </c>
      <c r="B76" s="32" t="s">
        <v>233</v>
      </c>
      <c r="C76" t="n">
        <v>2047</v>
      </c>
      <c r="D76" s="143" t="n">
        <v>6249.67451723445</v>
      </c>
      <c r="E76" s="144" t="n">
        <v>83789.0893974967</v>
      </c>
      <c r="F76" s="145" t="n">
        <v>26380.9616682253</v>
      </c>
      <c r="G76" s="146" t="n">
        <v>93523.921418033</v>
      </c>
      <c r="H76" s="147" t="n">
        <v>318862019.5</v>
      </c>
      <c r="I76" s="148" t="n">
        <v>37.9489</v>
      </c>
      <c r="J76" s="149" t="str">
        <f>'Calculation_Assumptions'!$B$25*G76*(F76/G76)^'Calculation_Assumptions'!$B$26</f>
      </c>
      <c r="K76" s="150" t="str">
        <f>'Calculation_Assumptions'!$B$27*F76</f>
      </c>
      <c r="L76" s="151" t="str">
        <f>MAX(J76,K76)</f>
      </c>
      <c r="M76" s="152" t="str">
        <f>IF(F76=0,"",L76/F76)</f>
      </c>
      <c r="N76" s="153" t="str">
        <f>'Calculation_Assumptions'!$B$28*F76</f>
      </c>
      <c r="O76" s="154" t="str">
        <f>'Calculation_Assumptions'!$B$29*F76</f>
      </c>
      <c r="P76" s="155" t="str">
        <f>IF(I76=0,"",L76/I76)</f>
      </c>
      <c r="Q76" s="156" t="str">
        <f>L76*D76</f>
      </c>
      <c r="R76" s="157" t="str">
        <f>P76*E76</f>
      </c>
      <c r="S76" s="158" t="str">
        <f>N76*D76</f>
      </c>
      <c r="T76" s="159" t="str">
        <f>O76*D76</f>
      </c>
      <c r="U76" s="160" t="str">
        <f>1/(1+'Calculation_Assumptions'!$B$22)^(C76-'Calculation_Assumptions'!$B$21)</f>
      </c>
      <c r="V76" s="161" t="str">
        <f>Q76*U76</f>
      </c>
      <c r="W76" s="162" t="str">
        <f>R76*U76</f>
      </c>
      <c r="X76" s="163" t="str">
        <f>S76*U76</f>
      </c>
      <c r="Y76" s="164" t="str">
        <f>T76*U76</f>
      </c>
      <c r="Z76" s="165" t="str">
        <f>H76*F76</f>
      </c>
      <c r="AA76" s="166" t="str">
        <f>Z76*U76</f>
      </c>
      <c r="AB76" s="167" t="str">
        <f>IF(Z76=0,"",Q76/Z76)</f>
      </c>
    </row>
    <row r="77">
      <c r="A77" t="s">
        <v>231</v>
      </c>
      <c r="B77" s="32" t="s">
        <v>233</v>
      </c>
      <c r="C77" t="n">
        <v>2048</v>
      </c>
      <c r="D77" s="143" t="n">
        <v>6561.67499575536</v>
      </c>
      <c r="E77" s="144" t="n">
        <v>87781.7589045008</v>
      </c>
      <c r="F77" s="145" t="n">
        <v>26977.4079268061</v>
      </c>
      <c r="G77" s="146" t="n">
        <v>94287.3283968127</v>
      </c>
      <c r="H77" s="147" t="n">
        <v>319554652.5</v>
      </c>
      <c r="I77" s="148" t="n">
        <v>38.0645</v>
      </c>
      <c r="J77" s="149" t="str">
        <f>'Calculation_Assumptions'!$B$25*G77*(F77/G77)^'Calculation_Assumptions'!$B$26</f>
      </c>
      <c r="K77" s="150" t="str">
        <f>'Calculation_Assumptions'!$B$27*F77</f>
      </c>
      <c r="L77" s="151" t="str">
        <f>MAX(J77,K77)</f>
      </c>
      <c r="M77" s="152" t="str">
        <f>IF(F77=0,"",L77/F77)</f>
      </c>
      <c r="N77" s="153" t="str">
        <f>'Calculation_Assumptions'!$B$28*F77</f>
      </c>
      <c r="O77" s="154" t="str">
        <f>'Calculation_Assumptions'!$B$29*F77</f>
      </c>
      <c r="P77" s="155" t="str">
        <f>IF(I77=0,"",L77/I77)</f>
      </c>
      <c r="Q77" s="156" t="str">
        <f>L77*D77</f>
      </c>
      <c r="R77" s="157" t="str">
        <f>P77*E77</f>
      </c>
      <c r="S77" s="158" t="str">
        <f>N77*D77</f>
      </c>
      <c r="T77" s="159" t="str">
        <f>O77*D77</f>
      </c>
      <c r="U77" s="160" t="str">
        <f>1/(1+'Calculation_Assumptions'!$B$22)^(C77-'Calculation_Assumptions'!$B$21)</f>
      </c>
      <c r="V77" s="161" t="str">
        <f>Q77*U77</f>
      </c>
      <c r="W77" s="162" t="str">
        <f>R77*U77</f>
      </c>
      <c r="X77" s="163" t="str">
        <f>S77*U77</f>
      </c>
      <c r="Y77" s="164" t="str">
        <f>T77*U77</f>
      </c>
      <c r="Z77" s="165" t="str">
        <f>H77*F77</f>
      </c>
      <c r="AA77" s="166" t="str">
        <f>Z77*U77</f>
      </c>
      <c r="AB77" s="167" t="str">
        <f>IF(Z77=0,"",Q77/Z77)</f>
      </c>
    </row>
    <row r="78">
      <c r="A78" t="s">
        <v>231</v>
      </c>
      <c r="B78" s="32" t="s">
        <v>233</v>
      </c>
      <c r="C78" t="n">
        <v>2049</v>
      </c>
      <c r="D78" s="143" t="n">
        <v>6887.08179516742</v>
      </c>
      <c r="E78" s="144" t="n">
        <v>91905.0613886931</v>
      </c>
      <c r="F78" s="145" t="n">
        <v>27587.3392184138</v>
      </c>
      <c r="G78" s="146" t="n">
        <v>95056.9668317421</v>
      </c>
      <c r="H78" s="147" t="n">
        <v>320173250</v>
      </c>
      <c r="I78" s="148" t="n">
        <v>38.1755</v>
      </c>
      <c r="J78" s="149" t="str">
        <f>'Calculation_Assumptions'!$B$25*G78*(F78/G78)^'Calculation_Assumptions'!$B$26</f>
      </c>
      <c r="K78" s="150" t="str">
        <f>'Calculation_Assumptions'!$B$27*F78</f>
      </c>
      <c r="L78" s="151" t="str">
        <f>MAX(J78,K78)</f>
      </c>
      <c r="M78" s="152" t="str">
        <f>IF(F78=0,"",L78/F78)</f>
      </c>
      <c r="N78" s="153" t="str">
        <f>'Calculation_Assumptions'!$B$28*F78</f>
      </c>
      <c r="O78" s="154" t="str">
        <f>'Calculation_Assumptions'!$B$29*F78</f>
      </c>
      <c r="P78" s="155" t="str">
        <f>IF(I78=0,"",L78/I78)</f>
      </c>
      <c r="Q78" s="156" t="str">
        <f>L78*D78</f>
      </c>
      <c r="R78" s="157" t="str">
        <f>P78*E78</f>
      </c>
      <c r="S78" s="158" t="str">
        <f>N78*D78</f>
      </c>
      <c r="T78" s="159" t="str">
        <f>O78*D78</f>
      </c>
      <c r="U78" s="160" t="str">
        <f>1/(1+'Calculation_Assumptions'!$B$22)^(C78-'Calculation_Assumptions'!$B$21)</f>
      </c>
      <c r="V78" s="161" t="str">
        <f>Q78*U78</f>
      </c>
      <c r="W78" s="162" t="str">
        <f>R78*U78</f>
      </c>
      <c r="X78" s="163" t="str">
        <f>S78*U78</f>
      </c>
      <c r="Y78" s="164" t="str">
        <f>T78*U78</f>
      </c>
      <c r="Z78" s="165" t="str">
        <f>H78*F78</f>
      </c>
      <c r="AA78" s="166" t="str">
        <f>Z78*U78</f>
      </c>
      <c r="AB78" s="167" t="str">
        <f>IF(Z78=0,"",Q78/Z78)</f>
      </c>
    </row>
    <row r="79">
      <c r="A79" t="s">
        <v>231</v>
      </c>
      <c r="B79" s="32" t="s">
        <v>233</v>
      </c>
      <c r="C79" t="n">
        <v>2050</v>
      </c>
      <c r="D79" s="143" t="n">
        <v>7215.60861516118</v>
      </c>
      <c r="E79" s="144" t="n">
        <v>96059.9069410139</v>
      </c>
      <c r="F79" s="145" t="n">
        <v>28211.0604256979</v>
      </c>
      <c r="G79" s="146" t="n">
        <v>95832.8875882792</v>
      </c>
      <c r="H79" s="147" t="n">
        <v>320712949.5</v>
      </c>
      <c r="I79" s="148" t="n">
        <v>38.286</v>
      </c>
      <c r="J79" s="149" t="str">
        <f>'Calculation_Assumptions'!$B$25*G79*(F79/G79)^'Calculation_Assumptions'!$B$26</f>
      </c>
      <c r="K79" s="150" t="str">
        <f>'Calculation_Assumptions'!$B$27*F79</f>
      </c>
      <c r="L79" s="151" t="str">
        <f>MAX(J79,K79)</f>
      </c>
      <c r="M79" s="152" t="str">
        <f>IF(F79=0,"",L79/F79)</f>
      </c>
      <c r="N79" s="153" t="str">
        <f>'Calculation_Assumptions'!$B$28*F79</f>
      </c>
      <c r="O79" s="154" t="str">
        <f>'Calculation_Assumptions'!$B$29*F79</f>
      </c>
      <c r="P79" s="155" t="str">
        <f>IF(I79=0,"",L79/I79)</f>
      </c>
      <c r="Q79" s="156" t="str">
        <f>L79*D79</f>
      </c>
      <c r="R79" s="157" t="str">
        <f>P79*E79</f>
      </c>
      <c r="S79" s="158" t="str">
        <f>N79*D79</f>
      </c>
      <c r="T79" s="159" t="str">
        <f>O79*D79</f>
      </c>
      <c r="U79" s="160" t="str">
        <f>1/(1+'Calculation_Assumptions'!$B$22)^(C79-'Calculation_Assumptions'!$B$21)</f>
      </c>
      <c r="V79" s="161" t="str">
        <f>Q79*U79</f>
      </c>
      <c r="W79" s="162" t="str">
        <f>R79*U79</f>
      </c>
      <c r="X79" s="163" t="str">
        <f>S79*U79</f>
      </c>
      <c r="Y79" s="164" t="str">
        <f>T79*U79</f>
      </c>
      <c r="Z79" s="165" t="str">
        <f>H79*F79</f>
      </c>
      <c r="AA79" s="166" t="str">
        <f>Z79*U79</f>
      </c>
      <c r="AB79" s="167" t="str">
        <f>IF(Z79=0,"",Q79/Z79)</f>
      </c>
    </row>
    <row r="80">
      <c r="A80" t="s">
        <v>245</v>
      </c>
      <c r="B80" s="32" t="s">
        <v>247</v>
      </c>
      <c r="C80" t="n">
        <v>2025</v>
      </c>
      <c r="D80" s="143" t="n">
        <v>401.319250230452</v>
      </c>
      <c r="E80" s="144" t="n">
        <v>6192.74174411882</v>
      </c>
      <c r="F80" s="145" t="n">
        <v>13851.4910785419</v>
      </c>
      <c r="G80" s="146" t="n">
        <v>74136.3707949527</v>
      </c>
      <c r="H80" s="147" t="n">
        <v>285721235.5</v>
      </c>
      <c r="I80" s="148" t="n">
        <v>37.51</v>
      </c>
      <c r="J80" s="149" t="str">
        <f>'Calculation_Assumptions'!$B$25*G80*(F80/G80)^'Calculation_Assumptions'!$B$26</f>
      </c>
      <c r="K80" s="150" t="str">
        <f>'Calculation_Assumptions'!$B$27*F80</f>
      </c>
      <c r="L80" s="151" t="str">
        <f>MAX(J80,K80)</f>
      </c>
      <c r="M80" s="152" t="str">
        <f>IF(F80=0,"",L80/F80)</f>
      </c>
      <c r="N80" s="153" t="str">
        <f>'Calculation_Assumptions'!$B$28*F80</f>
      </c>
      <c r="O80" s="154" t="str">
        <f>'Calculation_Assumptions'!$B$29*F80</f>
      </c>
      <c r="P80" s="155" t="str">
        <f>IF(I80=0,"",L80/I80)</f>
      </c>
      <c r="Q80" s="156" t="str">
        <f>L80*D80</f>
      </c>
      <c r="R80" s="157" t="str">
        <f>P80*E80</f>
      </c>
      <c r="S80" s="158" t="str">
        <f>N80*D80</f>
      </c>
      <c r="T80" s="159" t="str">
        <f>O80*D80</f>
      </c>
      <c r="U80" s="160" t="str">
        <f>1/(1+'Calculation_Assumptions'!$B$22)^(C80-'Calculation_Assumptions'!$B$21)</f>
      </c>
      <c r="V80" s="161" t="str">
        <f>Q80*U80</f>
      </c>
      <c r="W80" s="162" t="str">
        <f>R80*U80</f>
      </c>
      <c r="X80" s="163" t="str">
        <f>S80*U80</f>
      </c>
      <c r="Y80" s="164" t="str">
        <f>T80*U80</f>
      </c>
      <c r="Z80" s="165" t="str">
        <f>H80*F80</f>
      </c>
      <c r="AA80" s="166" t="str">
        <f>Z80*U80</f>
      </c>
      <c r="AB80" s="167" t="str">
        <f>IF(Z80=0,"",Q80/Z80)</f>
      </c>
    </row>
    <row r="81">
      <c r="A81" t="s">
        <v>245</v>
      </c>
      <c r="B81" s="32" t="s">
        <v>247</v>
      </c>
      <c r="C81" t="n">
        <v>2026</v>
      </c>
      <c r="D81" s="143" t="n">
        <v>768.834627085307</v>
      </c>
      <c r="E81" s="144" t="n">
        <v>11901.2843485535</v>
      </c>
      <c r="F81" s="145" t="n">
        <v>14370.1004216288</v>
      </c>
      <c r="G81" s="146" t="n">
        <v>75186.4097436074</v>
      </c>
      <c r="H81" s="147" t="n">
        <v>287886782.5</v>
      </c>
      <c r="I81" s="148" t="n">
        <v>37.5883</v>
      </c>
      <c r="J81" s="149" t="str">
        <f>'Calculation_Assumptions'!$B$25*G81*(F81/G81)^'Calculation_Assumptions'!$B$26</f>
      </c>
      <c r="K81" s="150" t="str">
        <f>'Calculation_Assumptions'!$B$27*F81</f>
      </c>
      <c r="L81" s="151" t="str">
        <f>MAX(J81,K81)</f>
      </c>
      <c r="M81" s="152" t="str">
        <f>IF(F81=0,"",L81/F81)</f>
      </c>
      <c r="N81" s="153" t="str">
        <f>'Calculation_Assumptions'!$B$28*F81</f>
      </c>
      <c r="O81" s="154" t="str">
        <f>'Calculation_Assumptions'!$B$29*F81</f>
      </c>
      <c r="P81" s="155" t="str">
        <f>IF(I81=0,"",L81/I81)</f>
      </c>
      <c r="Q81" s="156" t="str">
        <f>L81*D81</f>
      </c>
      <c r="R81" s="157" t="str">
        <f>P81*E81</f>
      </c>
      <c r="S81" s="158" t="str">
        <f>N81*D81</f>
      </c>
      <c r="T81" s="159" t="str">
        <f>O81*D81</f>
      </c>
      <c r="U81" s="160" t="str">
        <f>1/(1+'Calculation_Assumptions'!$B$22)^(C81-'Calculation_Assumptions'!$B$21)</f>
      </c>
      <c r="V81" s="161" t="str">
        <f>Q81*U81</f>
      </c>
      <c r="W81" s="162" t="str">
        <f>R81*U81</f>
      </c>
      <c r="X81" s="163" t="str">
        <f>S81*U81</f>
      </c>
      <c r="Y81" s="164" t="str">
        <f>T81*U81</f>
      </c>
      <c r="Z81" s="165" t="str">
        <f>H81*F81</f>
      </c>
      <c r="AA81" s="166" t="str">
        <f>Z81*U81</f>
      </c>
      <c r="AB81" s="167" t="str">
        <f>IF(Z81=0,"",Q81/Z81)</f>
      </c>
    </row>
    <row r="82">
      <c r="A82" t="s">
        <v>245</v>
      </c>
      <c r="B82" s="32" t="s">
        <v>247</v>
      </c>
      <c r="C82" t="n">
        <v>2027</v>
      </c>
      <c r="D82" s="143" t="n">
        <v>1111.83858344306</v>
      </c>
      <c r="E82" s="144" t="n">
        <v>17273.255334319</v>
      </c>
      <c r="F82" s="145" t="n">
        <v>14908.1268548478</v>
      </c>
      <c r="G82" s="146" t="n">
        <v>76251.3210387483</v>
      </c>
      <c r="H82" s="147" t="n">
        <v>289986522</v>
      </c>
      <c r="I82" s="148" t="n">
        <v>37.6736</v>
      </c>
      <c r="J82" s="149" t="str">
        <f>'Calculation_Assumptions'!$B$25*G82*(F82/G82)^'Calculation_Assumptions'!$B$26</f>
      </c>
      <c r="K82" s="150" t="str">
        <f>'Calculation_Assumptions'!$B$27*F82</f>
      </c>
      <c r="L82" s="151" t="str">
        <f>MAX(J82,K82)</f>
      </c>
      <c r="M82" s="152" t="str">
        <f>IF(F82=0,"",L82/F82)</f>
      </c>
      <c r="N82" s="153" t="str">
        <f>'Calculation_Assumptions'!$B$28*F82</f>
      </c>
      <c r="O82" s="154" t="str">
        <f>'Calculation_Assumptions'!$B$29*F82</f>
      </c>
      <c r="P82" s="155" t="str">
        <f>IF(I82=0,"",L82/I82)</f>
      </c>
      <c r="Q82" s="156" t="str">
        <f>L82*D82</f>
      </c>
      <c r="R82" s="157" t="str">
        <f>P82*E82</f>
      </c>
      <c r="S82" s="158" t="str">
        <f>N82*D82</f>
      </c>
      <c r="T82" s="159" t="str">
        <f>O82*D82</f>
      </c>
      <c r="U82" s="160" t="str">
        <f>1/(1+'Calculation_Assumptions'!$B$22)^(C82-'Calculation_Assumptions'!$B$21)</f>
      </c>
      <c r="V82" s="161" t="str">
        <f>Q82*U82</f>
      </c>
      <c r="W82" s="162" t="str">
        <f>R82*U82</f>
      </c>
      <c r="X82" s="163" t="str">
        <f>S82*U82</f>
      </c>
      <c r="Y82" s="164" t="str">
        <f>T82*U82</f>
      </c>
      <c r="Z82" s="165" t="str">
        <f>H82*F82</f>
      </c>
      <c r="AA82" s="166" t="str">
        <f>Z82*U82</f>
      </c>
      <c r="AB82" s="167" t="str">
        <f>IF(Z82=0,"",Q82/Z82)</f>
      </c>
    </row>
    <row r="83">
      <c r="A83" t="s">
        <v>245</v>
      </c>
      <c r="B83" s="32" t="s">
        <v>247</v>
      </c>
      <c r="C83" t="n">
        <v>2028</v>
      </c>
      <c r="D83" s="143" t="n">
        <v>1439.15123052817</v>
      </c>
      <c r="E83" s="144" t="n">
        <v>22425.7896652291</v>
      </c>
      <c r="F83" s="145" t="n">
        <v>15466.2973673947</v>
      </c>
      <c r="G83" s="146" t="n">
        <v>77331.3153265521</v>
      </c>
      <c r="H83" s="147" t="n">
        <v>292016778.5</v>
      </c>
      <c r="I83" s="148" t="n">
        <v>36.834</v>
      </c>
      <c r="J83" s="149" t="str">
        <f>'Calculation_Assumptions'!$B$25*G83*(F83/G83)^'Calculation_Assumptions'!$B$26</f>
      </c>
      <c r="K83" s="150" t="str">
        <f>'Calculation_Assumptions'!$B$27*F83</f>
      </c>
      <c r="L83" s="151" t="str">
        <f>MAX(J83,K83)</f>
      </c>
      <c r="M83" s="152" t="str">
        <f>IF(F83=0,"",L83/F83)</f>
      </c>
      <c r="N83" s="153" t="str">
        <f>'Calculation_Assumptions'!$B$28*F83</f>
      </c>
      <c r="O83" s="154" t="str">
        <f>'Calculation_Assumptions'!$B$29*F83</f>
      </c>
      <c r="P83" s="155" t="str">
        <f>IF(I83=0,"",L83/I83)</f>
      </c>
      <c r="Q83" s="156" t="str">
        <f>L83*D83</f>
      </c>
      <c r="R83" s="157" t="str">
        <f>P83*E83</f>
      </c>
      <c r="S83" s="158" t="str">
        <f>N83*D83</f>
      </c>
      <c r="T83" s="159" t="str">
        <f>O83*D83</f>
      </c>
      <c r="U83" s="160" t="str">
        <f>1/(1+'Calculation_Assumptions'!$B$22)^(C83-'Calculation_Assumptions'!$B$21)</f>
      </c>
      <c r="V83" s="161" t="str">
        <f>Q83*U83</f>
      </c>
      <c r="W83" s="162" t="str">
        <f>R83*U83</f>
      </c>
      <c r="X83" s="163" t="str">
        <f>S83*U83</f>
      </c>
      <c r="Y83" s="164" t="str">
        <f>T83*U83</f>
      </c>
      <c r="Z83" s="165" t="str">
        <f>H83*F83</f>
      </c>
      <c r="AA83" s="166" t="str">
        <f>Z83*U83</f>
      </c>
      <c r="AB83" s="167" t="str">
        <f>IF(Z83=0,"",Q83/Z83)</f>
      </c>
    </row>
    <row r="84">
      <c r="A84" t="s">
        <v>245</v>
      </c>
      <c r="B84" s="32" t="s">
        <v>247</v>
      </c>
      <c r="C84" t="n">
        <v>2029</v>
      </c>
      <c r="D84" s="143" t="n">
        <v>1758.33473976816</v>
      </c>
      <c r="E84" s="144" t="n">
        <v>27450.5437585917</v>
      </c>
      <c r="F84" s="145" t="n">
        <v>16045.3661674401</v>
      </c>
      <c r="G84" s="146" t="n">
        <v>78426.6062367069</v>
      </c>
      <c r="H84" s="147" t="n">
        <v>293978109</v>
      </c>
      <c r="I84" s="148" t="n">
        <v>36.9118</v>
      </c>
      <c r="J84" s="149" t="str">
        <f>'Calculation_Assumptions'!$B$25*G84*(F84/G84)^'Calculation_Assumptions'!$B$26</f>
      </c>
      <c r="K84" s="150" t="str">
        <f>'Calculation_Assumptions'!$B$27*F84</f>
      </c>
      <c r="L84" s="151" t="str">
        <f>MAX(J84,K84)</f>
      </c>
      <c r="M84" s="152" t="str">
        <f>IF(F84=0,"",L84/F84)</f>
      </c>
      <c r="N84" s="153" t="str">
        <f>'Calculation_Assumptions'!$B$28*F84</f>
      </c>
      <c r="O84" s="154" t="str">
        <f>'Calculation_Assumptions'!$B$29*F84</f>
      </c>
      <c r="P84" s="155" t="str">
        <f>IF(I84=0,"",L84/I84)</f>
      </c>
      <c r="Q84" s="156" t="str">
        <f>L84*D84</f>
      </c>
      <c r="R84" s="157" t="str">
        <f>P84*E84</f>
      </c>
      <c r="S84" s="158" t="str">
        <f>N84*D84</f>
      </c>
      <c r="T84" s="159" t="str">
        <f>O84*D84</f>
      </c>
      <c r="U84" s="160" t="str">
        <f>1/(1+'Calculation_Assumptions'!$B$22)^(C84-'Calculation_Assumptions'!$B$21)</f>
      </c>
      <c r="V84" s="161" t="str">
        <f>Q84*U84</f>
      </c>
      <c r="W84" s="162" t="str">
        <f>R84*U84</f>
      </c>
      <c r="X84" s="163" t="str">
        <f>S84*U84</f>
      </c>
      <c r="Y84" s="164" t="str">
        <f>T84*U84</f>
      </c>
      <c r="Z84" s="165" t="str">
        <f>H84*F84</f>
      </c>
      <c r="AA84" s="166" t="str">
        <f>Z84*U84</f>
      </c>
      <c r="AB84" s="167" t="str">
        <f>IF(Z84=0,"",Q84/Z84)</f>
      </c>
    </row>
    <row r="85">
      <c r="A85" t="s">
        <v>245</v>
      </c>
      <c r="B85" s="32" t="s">
        <v>247</v>
      </c>
      <c r="C85" t="n">
        <v>2030</v>
      </c>
      <c r="D85" s="143" t="n">
        <v>2057.26744105859</v>
      </c>
      <c r="E85" s="144" t="n">
        <v>32292.6911600978</v>
      </c>
      <c r="F85" s="145" t="n">
        <v>16646.1157012267</v>
      </c>
      <c r="G85" s="146" t="n">
        <v>79537.4104246691</v>
      </c>
      <c r="H85" s="147" t="n">
        <v>295876648</v>
      </c>
      <c r="I85" s="148" t="n">
        <v>36.9927</v>
      </c>
      <c r="J85" s="149" t="str">
        <f>'Calculation_Assumptions'!$B$25*G85*(F85/G85)^'Calculation_Assumptions'!$B$26</f>
      </c>
      <c r="K85" s="150" t="str">
        <f>'Calculation_Assumptions'!$B$27*F85</f>
      </c>
      <c r="L85" s="151" t="str">
        <f>MAX(J85,K85)</f>
      </c>
      <c r="M85" s="152" t="str">
        <f>IF(F85=0,"",L85/F85)</f>
      </c>
      <c r="N85" s="153" t="str">
        <f>'Calculation_Assumptions'!$B$28*F85</f>
      </c>
      <c r="O85" s="154" t="str">
        <f>'Calculation_Assumptions'!$B$29*F85</f>
      </c>
      <c r="P85" s="155" t="str">
        <f>IF(I85=0,"",L85/I85)</f>
      </c>
      <c r="Q85" s="156" t="str">
        <f>L85*D85</f>
      </c>
      <c r="R85" s="157" t="str">
        <f>P85*E85</f>
      </c>
      <c r="S85" s="158" t="str">
        <f>N85*D85</f>
      </c>
      <c r="T85" s="159" t="str">
        <f>O85*D85</f>
      </c>
      <c r="U85" s="160" t="str">
        <f>1/(1+'Calculation_Assumptions'!$B$22)^(C85-'Calculation_Assumptions'!$B$21)</f>
      </c>
      <c r="V85" s="161" t="str">
        <f>Q85*U85</f>
      </c>
      <c r="W85" s="162" t="str">
        <f>R85*U85</f>
      </c>
      <c r="X85" s="163" t="str">
        <f>S85*U85</f>
      </c>
      <c r="Y85" s="164" t="str">
        <f>T85*U85</f>
      </c>
      <c r="Z85" s="165" t="str">
        <f>H85*F85</f>
      </c>
      <c r="AA85" s="166" t="str">
        <f>Z85*U85</f>
      </c>
      <c r="AB85" s="167" t="str">
        <f>IF(Z85=0,"",Q85/Z85)</f>
      </c>
    </row>
    <row r="86">
      <c r="A86" t="s">
        <v>245</v>
      </c>
      <c r="B86" s="32" t="s">
        <v>247</v>
      </c>
      <c r="C86" t="n">
        <v>2031</v>
      </c>
      <c r="D86" s="143" t="n">
        <v>2351.88842148022</v>
      </c>
      <c r="E86" s="144" t="n">
        <v>37105.2466176757</v>
      </c>
      <c r="F86" s="145" t="n">
        <v>17161.0734660986</v>
      </c>
      <c r="G86" s="146" t="n">
        <v>80420.1567986293</v>
      </c>
      <c r="H86" s="147" t="n">
        <v>297719748</v>
      </c>
      <c r="I86" s="148" t="n">
        <v>37.0895</v>
      </c>
      <c r="J86" s="149" t="str">
        <f>'Calculation_Assumptions'!$B$25*G86*(F86/G86)^'Calculation_Assumptions'!$B$26</f>
      </c>
      <c r="K86" s="150" t="str">
        <f>'Calculation_Assumptions'!$B$27*F86</f>
      </c>
      <c r="L86" s="151" t="str">
        <f>MAX(J86,K86)</f>
      </c>
      <c r="M86" s="152" t="str">
        <f>IF(F86=0,"",L86/F86)</f>
      </c>
      <c r="N86" s="153" t="str">
        <f>'Calculation_Assumptions'!$B$28*F86</f>
      </c>
      <c r="O86" s="154" t="str">
        <f>'Calculation_Assumptions'!$B$29*F86</f>
      </c>
      <c r="P86" s="155" t="str">
        <f>IF(I86=0,"",L86/I86)</f>
      </c>
      <c r="Q86" s="156" t="str">
        <f>L86*D86</f>
      </c>
      <c r="R86" s="157" t="str">
        <f>P86*E86</f>
      </c>
      <c r="S86" s="158" t="str">
        <f>N86*D86</f>
      </c>
      <c r="T86" s="159" t="str">
        <f>O86*D86</f>
      </c>
      <c r="U86" s="160" t="str">
        <f>1/(1+'Calculation_Assumptions'!$B$22)^(C86-'Calculation_Assumptions'!$B$21)</f>
      </c>
      <c r="V86" s="161" t="str">
        <f>Q86*U86</f>
      </c>
      <c r="W86" s="162" t="str">
        <f>R86*U86</f>
      </c>
      <c r="X86" s="163" t="str">
        <f>S86*U86</f>
      </c>
      <c r="Y86" s="164" t="str">
        <f>T86*U86</f>
      </c>
      <c r="Z86" s="165" t="str">
        <f>H86*F86</f>
      </c>
      <c r="AA86" s="166" t="str">
        <f>Z86*U86</f>
      </c>
      <c r="AB86" s="167" t="str">
        <f>IF(Z86=0,"",Q86/Z86)</f>
      </c>
    </row>
    <row r="87">
      <c r="A87" t="s">
        <v>245</v>
      </c>
      <c r="B87" s="32" t="s">
        <v>247</v>
      </c>
      <c r="C87" t="n">
        <v>2032</v>
      </c>
      <c r="D87" s="143" t="n">
        <v>2637.59246075216</v>
      </c>
      <c r="E87" s="144" t="n">
        <v>41854.7628571987</v>
      </c>
      <c r="F87" s="145" t="n">
        <v>17691.9617642167</v>
      </c>
      <c r="G87" s="146" t="n">
        <v>81312.7003379309</v>
      </c>
      <c r="H87" s="147" t="n">
        <v>299510661.5</v>
      </c>
      <c r="I87" s="148" t="n">
        <v>37.1904</v>
      </c>
      <c r="J87" s="149" t="str">
        <f>'Calculation_Assumptions'!$B$25*G87*(F87/G87)^'Calculation_Assumptions'!$B$26</f>
      </c>
      <c r="K87" s="150" t="str">
        <f>'Calculation_Assumptions'!$B$27*F87</f>
      </c>
      <c r="L87" s="151" t="str">
        <f>MAX(J87,K87)</f>
      </c>
      <c r="M87" s="152" t="str">
        <f>IF(F87=0,"",L87/F87)</f>
      </c>
      <c r="N87" s="153" t="str">
        <f>'Calculation_Assumptions'!$B$28*F87</f>
      </c>
      <c r="O87" s="154" t="str">
        <f>'Calculation_Assumptions'!$B$29*F87</f>
      </c>
      <c r="P87" s="155" t="str">
        <f>IF(I87=0,"",L87/I87)</f>
      </c>
      <c r="Q87" s="156" t="str">
        <f>L87*D87</f>
      </c>
      <c r="R87" s="157" t="str">
        <f>P87*E87</f>
      </c>
      <c r="S87" s="158" t="str">
        <f>N87*D87</f>
      </c>
      <c r="T87" s="159" t="str">
        <f>O87*D87</f>
      </c>
      <c r="U87" s="160" t="str">
        <f>1/(1+'Calculation_Assumptions'!$B$22)^(C87-'Calculation_Assumptions'!$B$21)</f>
      </c>
      <c r="V87" s="161" t="str">
        <f>Q87*U87</f>
      </c>
      <c r="W87" s="162" t="str">
        <f>R87*U87</f>
      </c>
      <c r="X87" s="163" t="str">
        <f>S87*U87</f>
      </c>
      <c r="Y87" s="164" t="str">
        <f>T87*U87</f>
      </c>
      <c r="Z87" s="165" t="str">
        <f>H87*F87</f>
      </c>
      <c r="AA87" s="166" t="str">
        <f>Z87*U87</f>
      </c>
      <c r="AB87" s="167" t="str">
        <f>IF(Z87=0,"",Q87/Z87)</f>
      </c>
    </row>
    <row r="88">
      <c r="A88" t="s">
        <v>245</v>
      </c>
      <c r="B88" s="32" t="s">
        <v>247</v>
      </c>
      <c r="C88" t="n">
        <v>2033</v>
      </c>
      <c r="D88" s="143" t="n">
        <v>2916.04584143364</v>
      </c>
      <c r="E88" s="144" t="n">
        <v>46551.1871023126</v>
      </c>
      <c r="F88" s="145" t="n">
        <v>18239.2734163655</v>
      </c>
      <c r="G88" s="146" t="n">
        <v>82215.1497764654</v>
      </c>
      <c r="H88" s="147" t="n">
        <v>301250984.5</v>
      </c>
      <c r="I88" s="148" t="n">
        <v>37.2975</v>
      </c>
      <c r="J88" s="149" t="str">
        <f>'Calculation_Assumptions'!$B$25*G88*(F88/G88)^'Calculation_Assumptions'!$B$26</f>
      </c>
      <c r="K88" s="150" t="str">
        <f>'Calculation_Assumptions'!$B$27*F88</f>
      </c>
      <c r="L88" s="151" t="str">
        <f>MAX(J88,K88)</f>
      </c>
      <c r="M88" s="152" t="str">
        <f>IF(F88=0,"",L88/F88)</f>
      </c>
      <c r="N88" s="153" t="str">
        <f>'Calculation_Assumptions'!$B$28*F88</f>
      </c>
      <c r="O88" s="154" t="str">
        <f>'Calculation_Assumptions'!$B$29*F88</f>
      </c>
      <c r="P88" s="155" t="str">
        <f>IF(I88=0,"",L88/I88)</f>
      </c>
      <c r="Q88" s="156" t="str">
        <f>L88*D88</f>
      </c>
      <c r="R88" s="157" t="str">
        <f>P88*E88</f>
      </c>
      <c r="S88" s="158" t="str">
        <f>N88*D88</f>
      </c>
      <c r="T88" s="159" t="str">
        <f>O88*D88</f>
      </c>
      <c r="U88" s="160" t="str">
        <f>1/(1+'Calculation_Assumptions'!$B$22)^(C88-'Calculation_Assumptions'!$B$21)</f>
      </c>
      <c r="V88" s="161" t="str">
        <f>Q88*U88</f>
      </c>
      <c r="W88" s="162" t="str">
        <f>R88*U88</f>
      </c>
      <c r="X88" s="163" t="str">
        <f>S88*U88</f>
      </c>
      <c r="Y88" s="164" t="str">
        <f>T88*U88</f>
      </c>
      <c r="Z88" s="165" t="str">
        <f>H88*F88</f>
      </c>
      <c r="AA88" s="166" t="str">
        <f>Z88*U88</f>
      </c>
      <c r="AB88" s="167" t="str">
        <f>IF(Z88=0,"",Q88/Z88)</f>
      </c>
    </row>
    <row r="89">
      <c r="A89" t="s">
        <v>245</v>
      </c>
      <c r="B89" s="32" t="s">
        <v>247</v>
      </c>
      <c r="C89" t="n">
        <v>2034</v>
      </c>
      <c r="D89" s="143" t="n">
        <v>3190.09894475044</v>
      </c>
      <c r="E89" s="144" t="n">
        <v>51272.5863321434</v>
      </c>
      <c r="F89" s="145" t="n">
        <v>18803.5164890413</v>
      </c>
      <c r="G89" s="146" t="n">
        <v>83127.6150549084</v>
      </c>
      <c r="H89" s="147" t="n">
        <v>302938573</v>
      </c>
      <c r="I89" s="148" t="n">
        <v>37.4064</v>
      </c>
      <c r="J89" s="149" t="str">
        <f>'Calculation_Assumptions'!$B$25*G89*(F89/G89)^'Calculation_Assumptions'!$B$26</f>
      </c>
      <c r="K89" s="150" t="str">
        <f>'Calculation_Assumptions'!$B$27*F89</f>
      </c>
      <c r="L89" s="151" t="str">
        <f>MAX(J89,K89)</f>
      </c>
      <c r="M89" s="152" t="str">
        <f>IF(F89=0,"",L89/F89)</f>
      </c>
      <c r="N89" s="153" t="str">
        <f>'Calculation_Assumptions'!$B$28*F89</f>
      </c>
      <c r="O89" s="154" t="str">
        <f>'Calculation_Assumptions'!$B$29*F89</f>
      </c>
      <c r="P89" s="155" t="str">
        <f>IF(I89=0,"",L89/I89)</f>
      </c>
      <c r="Q89" s="156" t="str">
        <f>L89*D89</f>
      </c>
      <c r="R89" s="157" t="str">
        <f>P89*E89</f>
      </c>
      <c r="S89" s="158" t="str">
        <f>N89*D89</f>
      </c>
      <c r="T89" s="159" t="str">
        <f>O89*D89</f>
      </c>
      <c r="U89" s="160" t="str">
        <f>1/(1+'Calculation_Assumptions'!$B$22)^(C89-'Calculation_Assumptions'!$B$21)</f>
      </c>
      <c r="V89" s="161" t="str">
        <f>Q89*U89</f>
      </c>
      <c r="W89" s="162" t="str">
        <f>R89*U89</f>
      </c>
      <c r="X89" s="163" t="str">
        <f>S89*U89</f>
      </c>
      <c r="Y89" s="164" t="str">
        <f>T89*U89</f>
      </c>
      <c r="Z89" s="165" t="str">
        <f>H89*F89</f>
      </c>
      <c r="AA89" s="166" t="str">
        <f>Z89*U89</f>
      </c>
      <c r="AB89" s="167" t="str">
        <f>IF(Z89=0,"",Q89/Z89)</f>
      </c>
    </row>
    <row r="90">
      <c r="A90" t="s">
        <v>245</v>
      </c>
      <c r="B90" s="32" t="s">
        <v>247</v>
      </c>
      <c r="C90" t="n">
        <v>2035</v>
      </c>
      <c r="D90" s="143" t="n">
        <v>3464.43855740952</v>
      </c>
      <c r="E90" s="144" t="n">
        <v>56018.5971715989</v>
      </c>
      <c r="F90" s="145" t="n">
        <v>19385.2147660882</v>
      </c>
      <c r="G90" s="146" t="n">
        <v>84050.2073341125</v>
      </c>
      <c r="H90" s="147" t="n">
        <v>304566622</v>
      </c>
      <c r="I90" s="148" t="n">
        <v>37.5179</v>
      </c>
      <c r="J90" s="149" t="str">
        <f>'Calculation_Assumptions'!$B$25*G90*(F90/G90)^'Calculation_Assumptions'!$B$26</f>
      </c>
      <c r="K90" s="150" t="str">
        <f>'Calculation_Assumptions'!$B$27*F90</f>
      </c>
      <c r="L90" s="151" t="str">
        <f>MAX(J90,K90)</f>
      </c>
      <c r="M90" s="152" t="str">
        <f>IF(F90=0,"",L90/F90)</f>
      </c>
      <c r="N90" s="153" t="str">
        <f>'Calculation_Assumptions'!$B$28*F90</f>
      </c>
      <c r="O90" s="154" t="str">
        <f>'Calculation_Assumptions'!$B$29*F90</f>
      </c>
      <c r="P90" s="155" t="str">
        <f>IF(I90=0,"",L90/I90)</f>
      </c>
      <c r="Q90" s="156" t="str">
        <f>L90*D90</f>
      </c>
      <c r="R90" s="157" t="str">
        <f>P90*E90</f>
      </c>
      <c r="S90" s="158" t="str">
        <f>N90*D90</f>
      </c>
      <c r="T90" s="159" t="str">
        <f>O90*D90</f>
      </c>
      <c r="U90" s="160" t="str">
        <f>1/(1+'Calculation_Assumptions'!$B$22)^(C90-'Calculation_Assumptions'!$B$21)</f>
      </c>
      <c r="V90" s="161" t="str">
        <f>Q90*U90</f>
      </c>
      <c r="W90" s="162" t="str">
        <f>R90*U90</f>
      </c>
      <c r="X90" s="163" t="str">
        <f>S90*U90</f>
      </c>
      <c r="Y90" s="164" t="str">
        <f>T90*U90</f>
      </c>
      <c r="Z90" s="165" t="str">
        <f>H90*F90</f>
      </c>
      <c r="AA90" s="166" t="str">
        <f>Z90*U90</f>
      </c>
      <c r="AB90" s="167" t="str">
        <f>IF(Z90=0,"",Q90/Z90)</f>
      </c>
    </row>
    <row r="91">
      <c r="A91" t="s">
        <v>245</v>
      </c>
      <c r="B91" s="32" t="s">
        <v>247</v>
      </c>
      <c r="C91" t="n">
        <v>2036</v>
      </c>
      <c r="D91" s="143" t="n">
        <v>3736.97443364077</v>
      </c>
      <c r="E91" s="144" t="n">
        <v>60799.4597965607</v>
      </c>
      <c r="F91" s="145" t="n">
        <v>19931.358148438</v>
      </c>
      <c r="G91" s="146" t="n">
        <v>84847.8568068913</v>
      </c>
      <c r="H91" s="147" t="n">
        <v>306135098</v>
      </c>
      <c r="I91" s="148" t="n">
        <v>37.6267</v>
      </c>
      <c r="J91" s="149" t="str">
        <f>'Calculation_Assumptions'!$B$25*G91*(F91/G91)^'Calculation_Assumptions'!$B$26</f>
      </c>
      <c r="K91" s="150" t="str">
        <f>'Calculation_Assumptions'!$B$27*F91</f>
      </c>
      <c r="L91" s="151" t="str">
        <f>MAX(J91,K91)</f>
      </c>
      <c r="M91" s="152" t="str">
        <f>IF(F91=0,"",L91/F91)</f>
      </c>
      <c r="N91" s="153" t="str">
        <f>'Calculation_Assumptions'!$B$28*F91</f>
      </c>
      <c r="O91" s="154" t="str">
        <f>'Calculation_Assumptions'!$B$29*F91</f>
      </c>
      <c r="P91" s="155" t="str">
        <f>IF(I91=0,"",L91/I91)</f>
      </c>
      <c r="Q91" s="156" t="str">
        <f>L91*D91</f>
      </c>
      <c r="R91" s="157" t="str">
        <f>P91*E91</f>
      </c>
      <c r="S91" s="158" t="str">
        <f>N91*D91</f>
      </c>
      <c r="T91" s="159" t="str">
        <f>O91*D91</f>
      </c>
      <c r="U91" s="160" t="str">
        <f>1/(1+'Calculation_Assumptions'!$B$22)^(C91-'Calculation_Assumptions'!$B$21)</f>
      </c>
      <c r="V91" s="161" t="str">
        <f>Q91*U91</f>
      </c>
      <c r="W91" s="162" t="str">
        <f>R91*U91</f>
      </c>
      <c r="X91" s="163" t="str">
        <f>S91*U91</f>
      </c>
      <c r="Y91" s="164" t="str">
        <f>T91*U91</f>
      </c>
      <c r="Z91" s="165" t="str">
        <f>H91*F91</f>
      </c>
      <c r="AA91" s="166" t="str">
        <f>Z91*U91</f>
      </c>
      <c r="AB91" s="167" t="str">
        <f>IF(Z91=0,"",Q91/Z91)</f>
      </c>
    </row>
    <row r="92">
      <c r="A92" t="s">
        <v>245</v>
      </c>
      <c r="B92" s="32" t="s">
        <v>247</v>
      </c>
      <c r="C92" t="n">
        <v>2037</v>
      </c>
      <c r="D92" s="143" t="n">
        <v>4005.56081119212</v>
      </c>
      <c r="E92" s="144" t="n">
        <v>65585.8151325383</v>
      </c>
      <c r="F92" s="145" t="n">
        <v>20492.8881332929</v>
      </c>
      <c r="G92" s="146" t="n">
        <v>85653.076096588</v>
      </c>
      <c r="H92" s="147" t="n">
        <v>307646417.5</v>
      </c>
      <c r="I92" s="148" t="n">
        <v>37.7369</v>
      </c>
      <c r="J92" s="149" t="str">
        <f>'Calculation_Assumptions'!$B$25*G92*(F92/G92)^'Calculation_Assumptions'!$B$26</f>
      </c>
      <c r="K92" s="150" t="str">
        <f>'Calculation_Assumptions'!$B$27*F92</f>
      </c>
      <c r="L92" s="151" t="str">
        <f>MAX(J92,K92)</f>
      </c>
      <c r="M92" s="152" t="str">
        <f>IF(F92=0,"",L92/F92)</f>
      </c>
      <c r="N92" s="153" t="str">
        <f>'Calculation_Assumptions'!$B$28*F92</f>
      </c>
      <c r="O92" s="154" t="str">
        <f>'Calculation_Assumptions'!$B$29*F92</f>
      </c>
      <c r="P92" s="155" t="str">
        <f>IF(I92=0,"",L92/I92)</f>
      </c>
      <c r="Q92" s="156" t="str">
        <f>L92*D92</f>
      </c>
      <c r="R92" s="157" t="str">
        <f>P92*E92</f>
      </c>
      <c r="S92" s="158" t="str">
        <f>N92*D92</f>
      </c>
      <c r="T92" s="159" t="str">
        <f>O92*D92</f>
      </c>
      <c r="U92" s="160" t="str">
        <f>1/(1+'Calculation_Assumptions'!$B$22)^(C92-'Calculation_Assumptions'!$B$21)</f>
      </c>
      <c r="V92" s="161" t="str">
        <f>Q92*U92</f>
      </c>
      <c r="W92" s="162" t="str">
        <f>R92*U92</f>
      </c>
      <c r="X92" s="163" t="str">
        <f>S92*U92</f>
      </c>
      <c r="Y92" s="164" t="str">
        <f>T92*U92</f>
      </c>
      <c r="Z92" s="165" t="str">
        <f>H92*F92</f>
      </c>
      <c r="AA92" s="166" t="str">
        <f>Z92*U92</f>
      </c>
      <c r="AB92" s="167" t="str">
        <f>IF(Z92=0,"",Q92/Z92)</f>
      </c>
    </row>
    <row r="93">
      <c r="A93" t="s">
        <v>245</v>
      </c>
      <c r="B93" s="32" t="s">
        <v>247</v>
      </c>
      <c r="C93" t="n">
        <v>2038</v>
      </c>
      <c r="D93" s="143" t="n">
        <v>4270.23970501984</v>
      </c>
      <c r="E93" s="144" t="n">
        <v>70375.9806755123</v>
      </c>
      <c r="F93" s="145" t="n">
        <v>21070.2382103635</v>
      </c>
      <c r="G93" s="146" t="n">
        <v>86465.9370419363</v>
      </c>
      <c r="H93" s="147" t="n">
        <v>309096448</v>
      </c>
      <c r="I93" s="148" t="n">
        <v>37.8496</v>
      </c>
      <c r="J93" s="149" t="str">
        <f>'Calculation_Assumptions'!$B$25*G93*(F93/G93)^'Calculation_Assumptions'!$B$26</f>
      </c>
      <c r="K93" s="150" t="str">
        <f>'Calculation_Assumptions'!$B$27*F93</f>
      </c>
      <c r="L93" s="151" t="str">
        <f>MAX(J93,K93)</f>
      </c>
      <c r="M93" s="152" t="str">
        <f>IF(F93=0,"",L93/F93)</f>
      </c>
      <c r="N93" s="153" t="str">
        <f>'Calculation_Assumptions'!$B$28*F93</f>
      </c>
      <c r="O93" s="154" t="str">
        <f>'Calculation_Assumptions'!$B$29*F93</f>
      </c>
      <c r="P93" s="155" t="str">
        <f>IF(I93=0,"",L93/I93)</f>
      </c>
      <c r="Q93" s="156" t="str">
        <f>L93*D93</f>
      </c>
      <c r="R93" s="157" t="str">
        <f>P93*E93</f>
      </c>
      <c r="S93" s="158" t="str">
        <f>N93*D93</f>
      </c>
      <c r="T93" s="159" t="str">
        <f>O93*D93</f>
      </c>
      <c r="U93" s="160" t="str">
        <f>1/(1+'Calculation_Assumptions'!$B$22)^(C93-'Calculation_Assumptions'!$B$21)</f>
      </c>
      <c r="V93" s="161" t="str">
        <f>Q93*U93</f>
      </c>
      <c r="W93" s="162" t="str">
        <f>R93*U93</f>
      </c>
      <c r="X93" s="163" t="str">
        <f>S93*U93</f>
      </c>
      <c r="Y93" s="164" t="str">
        <f>T93*U93</f>
      </c>
      <c r="Z93" s="165" t="str">
        <f>H93*F93</f>
      </c>
      <c r="AA93" s="166" t="str">
        <f>Z93*U93</f>
      </c>
      <c r="AB93" s="167" t="str">
        <f>IF(Z93=0,"",Q93/Z93)</f>
      </c>
    </row>
    <row r="94">
      <c r="A94" t="s">
        <v>245</v>
      </c>
      <c r="B94" s="32" t="s">
        <v>247</v>
      </c>
      <c r="C94" t="n">
        <v>2039</v>
      </c>
      <c r="D94" s="143" t="n">
        <v>4537.5194538776</v>
      </c>
      <c r="E94" s="144" t="n">
        <v>75268.652992582</v>
      </c>
      <c r="F94" s="145" t="n">
        <v>21663.8540821491</v>
      </c>
      <c r="G94" s="146" t="n">
        <v>87286.5121634309</v>
      </c>
      <c r="H94" s="147" t="n">
        <v>310481120</v>
      </c>
      <c r="I94" s="148" t="n">
        <v>37.9582</v>
      </c>
      <c r="J94" s="149" t="str">
        <f>'Calculation_Assumptions'!$B$25*G94*(F94/G94)^'Calculation_Assumptions'!$B$26</f>
      </c>
      <c r="K94" s="150" t="str">
        <f>'Calculation_Assumptions'!$B$27*F94</f>
      </c>
      <c r="L94" s="151" t="str">
        <f>MAX(J94,K94)</f>
      </c>
      <c r="M94" s="152" t="str">
        <f>IF(F94=0,"",L94/F94)</f>
      </c>
      <c r="N94" s="153" t="str">
        <f>'Calculation_Assumptions'!$B$28*F94</f>
      </c>
      <c r="O94" s="154" t="str">
        <f>'Calculation_Assumptions'!$B$29*F94</f>
      </c>
      <c r="P94" s="155" t="str">
        <f>IF(I94=0,"",L94/I94)</f>
      </c>
      <c r="Q94" s="156" t="str">
        <f>L94*D94</f>
      </c>
      <c r="R94" s="157" t="str">
        <f>P94*E94</f>
      </c>
      <c r="S94" s="158" t="str">
        <f>N94*D94</f>
      </c>
      <c r="T94" s="159" t="str">
        <f>O94*D94</f>
      </c>
      <c r="U94" s="160" t="str">
        <f>1/(1+'Calculation_Assumptions'!$B$22)^(C94-'Calculation_Assumptions'!$B$21)</f>
      </c>
      <c r="V94" s="161" t="str">
        <f>Q94*U94</f>
      </c>
      <c r="W94" s="162" t="str">
        <f>R94*U94</f>
      </c>
      <c r="X94" s="163" t="str">
        <f>S94*U94</f>
      </c>
      <c r="Y94" s="164" t="str">
        <f>T94*U94</f>
      </c>
      <c r="Z94" s="165" t="str">
        <f>H94*F94</f>
      </c>
      <c r="AA94" s="166" t="str">
        <f>Z94*U94</f>
      </c>
      <c r="AB94" s="167" t="str">
        <f>IF(Z94=0,"",Q94/Z94)</f>
      </c>
    </row>
    <row r="95">
      <c r="A95" t="s">
        <v>245</v>
      </c>
      <c r="B95" s="32" t="s">
        <v>247</v>
      </c>
      <c r="C95" t="n">
        <v>2040</v>
      </c>
      <c r="D95" s="143" t="n">
        <v>4802.21133611874</v>
      </c>
      <c r="E95" s="144" t="n">
        <v>80170.8175214814</v>
      </c>
      <c r="F95" s="145" t="n">
        <v>22274.1940080113</v>
      </c>
      <c r="G95" s="146" t="n">
        <v>88114.8746697968</v>
      </c>
      <c r="H95" s="147" t="n">
        <v>311797395.5</v>
      </c>
      <c r="I95" s="148" t="n">
        <v>38.0715</v>
      </c>
      <c r="J95" s="149" t="str">
        <f>'Calculation_Assumptions'!$B$25*G95*(F95/G95)^'Calculation_Assumptions'!$B$26</f>
      </c>
      <c r="K95" s="150" t="str">
        <f>'Calculation_Assumptions'!$B$27*F95</f>
      </c>
      <c r="L95" s="151" t="str">
        <f>MAX(J95,K95)</f>
      </c>
      <c r="M95" s="152" t="str">
        <f>IF(F95=0,"",L95/F95)</f>
      </c>
      <c r="N95" s="153" t="str">
        <f>'Calculation_Assumptions'!$B$28*F95</f>
      </c>
      <c r="O95" s="154" t="str">
        <f>'Calculation_Assumptions'!$B$29*F95</f>
      </c>
      <c r="P95" s="155" t="str">
        <f>IF(I95=0,"",L95/I95)</f>
      </c>
      <c r="Q95" s="156" t="str">
        <f>L95*D95</f>
      </c>
      <c r="R95" s="157" t="str">
        <f>P95*E95</f>
      </c>
      <c r="S95" s="158" t="str">
        <f>N95*D95</f>
      </c>
      <c r="T95" s="159" t="str">
        <f>O95*D95</f>
      </c>
      <c r="U95" s="160" t="str">
        <f>1/(1+'Calculation_Assumptions'!$B$22)^(C95-'Calculation_Assumptions'!$B$21)</f>
      </c>
      <c r="V95" s="161" t="str">
        <f>Q95*U95</f>
      </c>
      <c r="W95" s="162" t="str">
        <f>R95*U95</f>
      </c>
      <c r="X95" s="163" t="str">
        <f>S95*U95</f>
      </c>
      <c r="Y95" s="164" t="str">
        <f>T95*U95</f>
      </c>
      <c r="Z95" s="165" t="str">
        <f>H95*F95</f>
      </c>
      <c r="AA95" s="166" t="str">
        <f>Z95*U95</f>
      </c>
      <c r="AB95" s="167" t="str">
        <f>IF(Z95=0,"",Q95/Z95)</f>
      </c>
    </row>
    <row r="96">
      <c r="A96" t="s">
        <v>245</v>
      </c>
      <c r="B96" s="32" t="s">
        <v>247</v>
      </c>
      <c r="C96" t="n">
        <v>2041</v>
      </c>
      <c r="D96" s="143" t="n">
        <v>5063.70500102832</v>
      </c>
      <c r="E96" s="144" t="n">
        <v>85108.3616570054</v>
      </c>
      <c r="F96" s="145" t="n">
        <v>22835.7817990268</v>
      </c>
      <c r="G96" s="146" t="n">
        <v>88881.5613597912</v>
      </c>
      <c r="H96" s="147" t="n">
        <v>313041661</v>
      </c>
      <c r="I96" s="148" t="n">
        <v>37.2583</v>
      </c>
      <c r="J96" s="149" t="str">
        <f>'Calculation_Assumptions'!$B$25*G96*(F96/G96)^'Calculation_Assumptions'!$B$26</f>
      </c>
      <c r="K96" s="150" t="str">
        <f>'Calculation_Assumptions'!$B$27*F96</f>
      </c>
      <c r="L96" s="151" t="str">
        <f>MAX(J96,K96)</f>
      </c>
      <c r="M96" s="152" t="str">
        <f>IF(F96=0,"",L96/F96)</f>
      </c>
      <c r="N96" s="153" t="str">
        <f>'Calculation_Assumptions'!$B$28*F96</f>
      </c>
      <c r="O96" s="154" t="str">
        <f>'Calculation_Assumptions'!$B$29*F96</f>
      </c>
      <c r="P96" s="155" t="str">
        <f>IF(I96=0,"",L96/I96)</f>
      </c>
      <c r="Q96" s="156" t="str">
        <f>L96*D96</f>
      </c>
      <c r="R96" s="157" t="str">
        <f>P96*E96</f>
      </c>
      <c r="S96" s="158" t="str">
        <f>N96*D96</f>
      </c>
      <c r="T96" s="159" t="str">
        <f>O96*D96</f>
      </c>
      <c r="U96" s="160" t="str">
        <f>1/(1+'Calculation_Assumptions'!$B$22)^(C96-'Calculation_Assumptions'!$B$21)</f>
      </c>
      <c r="V96" s="161" t="str">
        <f>Q96*U96</f>
      </c>
      <c r="W96" s="162" t="str">
        <f>R96*U96</f>
      </c>
      <c r="X96" s="163" t="str">
        <f>S96*U96</f>
      </c>
      <c r="Y96" s="164" t="str">
        <f>T96*U96</f>
      </c>
      <c r="Z96" s="165" t="str">
        <f>H96*F96</f>
      </c>
      <c r="AA96" s="166" t="str">
        <f>Z96*U96</f>
      </c>
      <c r="AB96" s="167" t="str">
        <f>IF(Z96=0,"",Q96/Z96)</f>
      </c>
    </row>
    <row r="97">
      <c r="A97" t="s">
        <v>245</v>
      </c>
      <c r="B97" s="32" t="s">
        <v>247</v>
      </c>
      <c r="C97" t="n">
        <v>2042</v>
      </c>
      <c r="D97" s="143" t="n">
        <v>5319.50915149756</v>
      </c>
      <c r="E97" s="144" t="n">
        <v>90058.1156436231</v>
      </c>
      <c r="F97" s="145" t="n">
        <v>23411.5286140188</v>
      </c>
      <c r="G97" s="146" t="n">
        <v>89654.918983414</v>
      </c>
      <c r="H97" s="147" t="n">
        <v>314211282.5</v>
      </c>
      <c r="I97" s="148" t="n">
        <v>37.3732</v>
      </c>
      <c r="J97" s="149" t="str">
        <f>'Calculation_Assumptions'!$B$25*G97*(F97/G97)^'Calculation_Assumptions'!$B$26</f>
      </c>
      <c r="K97" s="150" t="str">
        <f>'Calculation_Assumptions'!$B$27*F97</f>
      </c>
      <c r="L97" s="151" t="str">
        <f>MAX(J97,K97)</f>
      </c>
      <c r="M97" s="152" t="str">
        <f>IF(F97=0,"",L97/F97)</f>
      </c>
      <c r="N97" s="153" t="str">
        <f>'Calculation_Assumptions'!$B$28*F97</f>
      </c>
      <c r="O97" s="154" t="str">
        <f>'Calculation_Assumptions'!$B$29*F97</f>
      </c>
      <c r="P97" s="155" t="str">
        <f>IF(I97=0,"",L97/I97)</f>
      </c>
      <c r="Q97" s="156" t="str">
        <f>L97*D97</f>
      </c>
      <c r="R97" s="157" t="str">
        <f>P97*E97</f>
      </c>
      <c r="S97" s="158" t="str">
        <f>N97*D97</f>
      </c>
      <c r="T97" s="159" t="str">
        <f>O97*D97</f>
      </c>
      <c r="U97" s="160" t="str">
        <f>1/(1+'Calculation_Assumptions'!$B$22)^(C97-'Calculation_Assumptions'!$B$21)</f>
      </c>
      <c r="V97" s="161" t="str">
        <f>Q97*U97</f>
      </c>
      <c r="W97" s="162" t="str">
        <f>R97*U97</f>
      </c>
      <c r="X97" s="163" t="str">
        <f>S97*U97</f>
      </c>
      <c r="Y97" s="164" t="str">
        <f>T97*U97</f>
      </c>
      <c r="Z97" s="165" t="str">
        <f>H97*F97</f>
      </c>
      <c r="AA97" s="166" t="str">
        <f>Z97*U97</f>
      </c>
      <c r="AB97" s="167" t="str">
        <f>IF(Z97=0,"",Q97/Z97)</f>
      </c>
    </row>
    <row r="98">
      <c r="A98" t="s">
        <v>245</v>
      </c>
      <c r="B98" s="32" t="s">
        <v>247</v>
      </c>
      <c r="C98" t="n">
        <v>2043</v>
      </c>
      <c r="D98" s="143" t="n">
        <v>5570.08208900756</v>
      </c>
      <c r="E98" s="144" t="n">
        <v>95009.4582300027</v>
      </c>
      <c r="F98" s="145" t="n">
        <v>24001.7914371726</v>
      </c>
      <c r="G98" s="146" t="n">
        <v>90435.0055843959</v>
      </c>
      <c r="H98" s="147" t="n">
        <v>315304312</v>
      </c>
      <c r="I98" s="148" t="n">
        <v>37.4911</v>
      </c>
      <c r="J98" s="149" t="str">
        <f>'Calculation_Assumptions'!$B$25*G98*(F98/G98)^'Calculation_Assumptions'!$B$26</f>
      </c>
      <c r="K98" s="150" t="str">
        <f>'Calculation_Assumptions'!$B$27*F98</f>
      </c>
      <c r="L98" s="151" t="str">
        <f>MAX(J98,K98)</f>
      </c>
      <c r="M98" s="152" t="str">
        <f>IF(F98=0,"",L98/F98)</f>
      </c>
      <c r="N98" s="153" t="str">
        <f>'Calculation_Assumptions'!$B$28*F98</f>
      </c>
      <c r="O98" s="154" t="str">
        <f>'Calculation_Assumptions'!$B$29*F98</f>
      </c>
      <c r="P98" s="155" t="str">
        <f>IF(I98=0,"",L98/I98)</f>
      </c>
      <c r="Q98" s="156" t="str">
        <f>L98*D98</f>
      </c>
      <c r="R98" s="157" t="str">
        <f>P98*E98</f>
      </c>
      <c r="S98" s="158" t="str">
        <f>N98*D98</f>
      </c>
      <c r="T98" s="159" t="str">
        <f>O98*D98</f>
      </c>
      <c r="U98" s="160" t="str">
        <f>1/(1+'Calculation_Assumptions'!$B$22)^(C98-'Calculation_Assumptions'!$B$21)</f>
      </c>
      <c r="V98" s="161" t="str">
        <f>Q98*U98</f>
      </c>
      <c r="W98" s="162" t="str">
        <f>R98*U98</f>
      </c>
      <c r="X98" s="163" t="str">
        <f>S98*U98</f>
      </c>
      <c r="Y98" s="164" t="str">
        <f>T98*U98</f>
      </c>
      <c r="Z98" s="165" t="str">
        <f>H98*F98</f>
      </c>
      <c r="AA98" s="166" t="str">
        <f>Z98*U98</f>
      </c>
      <c r="AB98" s="167" t="str">
        <f>IF(Z98=0,"",Q98/Z98)</f>
      </c>
    </row>
    <row r="99">
      <c r="A99" t="s">
        <v>245</v>
      </c>
      <c r="B99" s="32" t="s">
        <v>247</v>
      </c>
      <c r="C99" t="n">
        <v>2044</v>
      </c>
      <c r="D99" s="143" t="n">
        <v>5823.02372165302</v>
      </c>
      <c r="E99" s="144" t="n">
        <v>100087.667472929</v>
      </c>
      <c r="F99" s="145" t="n">
        <v>24606.9362531317</v>
      </c>
      <c r="G99" s="146" t="n">
        <v>91221.8797115048</v>
      </c>
      <c r="H99" s="147" t="n">
        <v>316318415.5</v>
      </c>
      <c r="I99" s="148" t="n">
        <v>37.6099</v>
      </c>
      <c r="J99" s="149" t="str">
        <f>'Calculation_Assumptions'!$B$25*G99*(F99/G99)^'Calculation_Assumptions'!$B$26</f>
      </c>
      <c r="K99" s="150" t="str">
        <f>'Calculation_Assumptions'!$B$27*F99</f>
      </c>
      <c r="L99" s="151" t="str">
        <f>MAX(J99,K99)</f>
      </c>
      <c r="M99" s="152" t="str">
        <f>IF(F99=0,"",L99/F99)</f>
      </c>
      <c r="N99" s="153" t="str">
        <f>'Calculation_Assumptions'!$B$28*F99</f>
      </c>
      <c r="O99" s="154" t="str">
        <f>'Calculation_Assumptions'!$B$29*F99</f>
      </c>
      <c r="P99" s="155" t="str">
        <f>IF(I99=0,"",L99/I99)</f>
      </c>
      <c r="Q99" s="156" t="str">
        <f>L99*D99</f>
      </c>
      <c r="R99" s="157" t="str">
        <f>P99*E99</f>
      </c>
      <c r="S99" s="158" t="str">
        <f>N99*D99</f>
      </c>
      <c r="T99" s="159" t="str">
        <f>O99*D99</f>
      </c>
      <c r="U99" s="160" t="str">
        <f>1/(1+'Calculation_Assumptions'!$B$22)^(C99-'Calculation_Assumptions'!$B$21)</f>
      </c>
      <c r="V99" s="161" t="str">
        <f>Q99*U99</f>
      </c>
      <c r="W99" s="162" t="str">
        <f>R99*U99</f>
      </c>
      <c r="X99" s="163" t="str">
        <f>S99*U99</f>
      </c>
      <c r="Y99" s="164" t="str">
        <f>T99*U99</f>
      </c>
      <c r="Z99" s="165" t="str">
        <f>H99*F99</f>
      </c>
      <c r="AA99" s="166" t="str">
        <f>Z99*U99</f>
      </c>
      <c r="AB99" s="167" t="str">
        <f>IF(Z99=0,"",Q99/Z99)</f>
      </c>
    </row>
    <row r="100">
      <c r="A100" t="s">
        <v>245</v>
      </c>
      <c r="B100" s="32" t="s">
        <v>247</v>
      </c>
      <c r="C100" t="n">
        <v>2045</v>
      </c>
      <c r="D100" s="143" t="n">
        <v>6066.16511260125</v>
      </c>
      <c r="E100" s="144" t="n">
        <v>105138.1158477</v>
      </c>
      <c r="F100" s="145" t="n">
        <v>25227.3382739225</v>
      </c>
      <c r="G100" s="146" t="n">
        <v>92015.6004229417</v>
      </c>
      <c r="H100" s="147" t="n">
        <v>317249613</v>
      </c>
      <c r="I100" s="148" t="n">
        <v>37.7245</v>
      </c>
      <c r="J100" s="149" t="str">
        <f>'Calculation_Assumptions'!$B$25*G100*(F100/G100)^'Calculation_Assumptions'!$B$26</f>
      </c>
      <c r="K100" s="150" t="str">
        <f>'Calculation_Assumptions'!$B$27*F100</f>
      </c>
      <c r="L100" s="151" t="str">
        <f>MAX(J100,K100)</f>
      </c>
      <c r="M100" s="152" t="str">
        <f>IF(F100=0,"",L100/F100)</f>
      </c>
      <c r="N100" s="153" t="str">
        <f>'Calculation_Assumptions'!$B$28*F100</f>
      </c>
      <c r="O100" s="154" t="str">
        <f>'Calculation_Assumptions'!$B$29*F100</f>
      </c>
      <c r="P100" s="155" t="str">
        <f>IF(I100=0,"",L100/I100)</f>
      </c>
      <c r="Q100" s="156" t="str">
        <f>L100*D100</f>
      </c>
      <c r="R100" s="157" t="str">
        <f>P100*E100</f>
      </c>
      <c r="S100" s="158" t="str">
        <f>N100*D100</f>
      </c>
      <c r="T100" s="159" t="str">
        <f>O100*D100</f>
      </c>
      <c r="U100" s="160" t="str">
        <f>1/(1+'Calculation_Assumptions'!$B$22)^(C100-'Calculation_Assumptions'!$B$21)</f>
      </c>
      <c r="V100" s="161" t="str">
        <f>Q100*U100</f>
      </c>
      <c r="W100" s="162" t="str">
        <f>R100*U100</f>
      </c>
      <c r="X100" s="163" t="str">
        <f>S100*U100</f>
      </c>
      <c r="Y100" s="164" t="str">
        <f>T100*U100</f>
      </c>
      <c r="Z100" s="165" t="str">
        <f>H100*F100</f>
      </c>
      <c r="AA100" s="166" t="str">
        <f>Z100*U100</f>
      </c>
      <c r="AB100" s="167" t="str">
        <f>IF(Z100=0,"",Q100/Z100)</f>
      </c>
    </row>
    <row r="101">
      <c r="A101" t="s">
        <v>245</v>
      </c>
      <c r="B101" s="32" t="s">
        <v>247</v>
      </c>
      <c r="C101" t="n">
        <v>2046</v>
      </c>
      <c r="D101" s="143" t="n">
        <v>6304.47939749439</v>
      </c>
      <c r="E101" s="144" t="n">
        <v>110166.154025273</v>
      </c>
      <c r="F101" s="145" t="n">
        <v>25797.7023007031</v>
      </c>
      <c r="G101" s="146" t="n">
        <v>92766.6954417819</v>
      </c>
      <c r="H101" s="147" t="n">
        <v>318096573.5</v>
      </c>
      <c r="I101" s="148" t="n">
        <v>37.8362</v>
      </c>
      <c r="J101" s="149" t="str">
        <f>'Calculation_Assumptions'!$B$25*G101*(F101/G101)^'Calculation_Assumptions'!$B$26</f>
      </c>
      <c r="K101" s="150" t="str">
        <f>'Calculation_Assumptions'!$B$27*F101</f>
      </c>
      <c r="L101" s="151" t="str">
        <f>MAX(J101,K101)</f>
      </c>
      <c r="M101" s="152" t="str">
        <f>IF(F101=0,"",L101/F101)</f>
      </c>
      <c r="N101" s="153" t="str">
        <f>'Calculation_Assumptions'!$B$28*F101</f>
      </c>
      <c r="O101" s="154" t="str">
        <f>'Calculation_Assumptions'!$B$29*F101</f>
      </c>
      <c r="P101" s="155" t="str">
        <f>IF(I101=0,"",L101/I101)</f>
      </c>
      <c r="Q101" s="156" t="str">
        <f>L101*D101</f>
      </c>
      <c r="R101" s="157" t="str">
        <f>P101*E101</f>
      </c>
      <c r="S101" s="158" t="str">
        <f>N101*D101</f>
      </c>
      <c r="T101" s="159" t="str">
        <f>O101*D101</f>
      </c>
      <c r="U101" s="160" t="str">
        <f>1/(1+'Calculation_Assumptions'!$B$22)^(C101-'Calculation_Assumptions'!$B$21)</f>
      </c>
      <c r="V101" s="161" t="str">
        <f>Q101*U101</f>
      </c>
      <c r="W101" s="162" t="str">
        <f>R101*U101</f>
      </c>
      <c r="X101" s="163" t="str">
        <f>S101*U101</f>
      </c>
      <c r="Y101" s="164" t="str">
        <f>T101*U101</f>
      </c>
      <c r="Z101" s="165" t="str">
        <f>H101*F101</f>
      </c>
      <c r="AA101" s="166" t="str">
        <f>Z101*U101</f>
      </c>
      <c r="AB101" s="167" t="str">
        <f>IF(Z101=0,"",Q101/Z101)</f>
      </c>
    </row>
    <row r="102">
      <c r="A102" t="s">
        <v>245</v>
      </c>
      <c r="B102" s="32" t="s">
        <v>247</v>
      </c>
      <c r="C102" t="n">
        <v>2047</v>
      </c>
      <c r="D102" s="143" t="n">
        <v>6533.79838862636</v>
      </c>
      <c r="E102" s="144" t="n">
        <v>115121.271662732</v>
      </c>
      <c r="F102" s="145" t="n">
        <v>26380.9616682253</v>
      </c>
      <c r="G102" s="146" t="n">
        <v>93523.921418033</v>
      </c>
      <c r="H102" s="147" t="n">
        <v>318862019.5</v>
      </c>
      <c r="I102" s="148" t="n">
        <v>37.9489</v>
      </c>
      <c r="J102" s="149" t="str">
        <f>'Calculation_Assumptions'!$B$25*G102*(F102/G102)^'Calculation_Assumptions'!$B$26</f>
      </c>
      <c r="K102" s="150" t="str">
        <f>'Calculation_Assumptions'!$B$27*F102</f>
      </c>
      <c r="L102" s="151" t="str">
        <f>MAX(J102,K102)</f>
      </c>
      <c r="M102" s="152" t="str">
        <f>IF(F102=0,"",L102/F102)</f>
      </c>
      <c r="N102" s="153" t="str">
        <f>'Calculation_Assumptions'!$B$28*F102</f>
      </c>
      <c r="O102" s="154" t="str">
        <f>'Calculation_Assumptions'!$B$29*F102</f>
      </c>
      <c r="P102" s="155" t="str">
        <f>IF(I102=0,"",L102/I102)</f>
      </c>
      <c r="Q102" s="156" t="str">
        <f>L102*D102</f>
      </c>
      <c r="R102" s="157" t="str">
        <f>P102*E102</f>
      </c>
      <c r="S102" s="158" t="str">
        <f>N102*D102</f>
      </c>
      <c r="T102" s="159" t="str">
        <f>O102*D102</f>
      </c>
      <c r="U102" s="160" t="str">
        <f>1/(1+'Calculation_Assumptions'!$B$22)^(C102-'Calculation_Assumptions'!$B$21)</f>
      </c>
      <c r="V102" s="161" t="str">
        <f>Q102*U102</f>
      </c>
      <c r="W102" s="162" t="str">
        <f>R102*U102</f>
      </c>
      <c r="X102" s="163" t="str">
        <f>S102*U102</f>
      </c>
      <c r="Y102" s="164" t="str">
        <f>T102*U102</f>
      </c>
      <c r="Z102" s="165" t="str">
        <f>H102*F102</f>
      </c>
      <c r="AA102" s="166" t="str">
        <f>Z102*U102</f>
      </c>
      <c r="AB102" s="167" t="str">
        <f>IF(Z102=0,"",Q102/Z102)</f>
      </c>
    </row>
    <row r="103">
      <c r="A103" t="s">
        <v>245</v>
      </c>
      <c r="B103" s="32" t="s">
        <v>247</v>
      </c>
      <c r="C103" t="n">
        <v>2048</v>
      </c>
      <c r="D103" s="143" t="n">
        <v>6747.86045241349</v>
      </c>
      <c r="E103" s="144" t="n">
        <v>119810.80461753</v>
      </c>
      <c r="F103" s="145" t="n">
        <v>26977.4079268061</v>
      </c>
      <c r="G103" s="146" t="n">
        <v>94287.3283968127</v>
      </c>
      <c r="H103" s="147" t="n">
        <v>319554652.5</v>
      </c>
      <c r="I103" s="148" t="n">
        <v>38.0645</v>
      </c>
      <c r="J103" s="149" t="str">
        <f>'Calculation_Assumptions'!$B$25*G103*(F103/G103)^'Calculation_Assumptions'!$B$26</f>
      </c>
      <c r="K103" s="150" t="str">
        <f>'Calculation_Assumptions'!$B$27*F103</f>
      </c>
      <c r="L103" s="151" t="str">
        <f>MAX(J103,K103)</f>
      </c>
      <c r="M103" s="152" t="str">
        <f>IF(F103=0,"",L103/F103)</f>
      </c>
      <c r="N103" s="153" t="str">
        <f>'Calculation_Assumptions'!$B$28*F103</f>
      </c>
      <c r="O103" s="154" t="str">
        <f>'Calculation_Assumptions'!$B$29*F103</f>
      </c>
      <c r="P103" s="155" t="str">
        <f>IF(I103=0,"",L103/I103)</f>
      </c>
      <c r="Q103" s="156" t="str">
        <f>L103*D103</f>
      </c>
      <c r="R103" s="157" t="str">
        <f>P103*E103</f>
      </c>
      <c r="S103" s="158" t="str">
        <f>N103*D103</f>
      </c>
      <c r="T103" s="159" t="str">
        <f>O103*D103</f>
      </c>
      <c r="U103" s="160" t="str">
        <f>1/(1+'Calculation_Assumptions'!$B$22)^(C103-'Calculation_Assumptions'!$B$21)</f>
      </c>
      <c r="V103" s="161" t="str">
        <f>Q103*U103</f>
      </c>
      <c r="W103" s="162" t="str">
        <f>R103*U103</f>
      </c>
      <c r="X103" s="163" t="str">
        <f>S103*U103</f>
      </c>
      <c r="Y103" s="164" t="str">
        <f>T103*U103</f>
      </c>
      <c r="Z103" s="165" t="str">
        <f>H103*F103</f>
      </c>
      <c r="AA103" s="166" t="str">
        <f>Z103*U103</f>
      </c>
      <c r="AB103" s="167" t="str">
        <f>IF(Z103=0,"",Q103/Z103)</f>
      </c>
    </row>
    <row r="104">
      <c r="A104" t="s">
        <v>245</v>
      </c>
      <c r="B104" s="32" t="s">
        <v>247</v>
      </c>
      <c r="C104" t="n">
        <v>2049</v>
      </c>
      <c r="D104" s="143" t="n">
        <v>6970.81404051575</v>
      </c>
      <c r="E104" s="144" t="n">
        <v>124627.042925591</v>
      </c>
      <c r="F104" s="145" t="n">
        <v>27587.3392184138</v>
      </c>
      <c r="G104" s="146" t="n">
        <v>95056.9668317421</v>
      </c>
      <c r="H104" s="147" t="n">
        <v>320173250</v>
      </c>
      <c r="I104" s="148" t="n">
        <v>38.1755</v>
      </c>
      <c r="J104" s="149" t="str">
        <f>'Calculation_Assumptions'!$B$25*G104*(F104/G104)^'Calculation_Assumptions'!$B$26</f>
      </c>
      <c r="K104" s="150" t="str">
        <f>'Calculation_Assumptions'!$B$27*F104</f>
      </c>
      <c r="L104" s="151" t="str">
        <f>MAX(J104,K104)</f>
      </c>
      <c r="M104" s="152" t="str">
        <f>IF(F104=0,"",L104/F104)</f>
      </c>
      <c r="N104" s="153" t="str">
        <f>'Calculation_Assumptions'!$B$28*F104</f>
      </c>
      <c r="O104" s="154" t="str">
        <f>'Calculation_Assumptions'!$B$29*F104</f>
      </c>
      <c r="P104" s="155" t="str">
        <f>IF(I104=0,"",L104/I104)</f>
      </c>
      <c r="Q104" s="156" t="str">
        <f>L104*D104</f>
      </c>
      <c r="R104" s="157" t="str">
        <f>P104*E104</f>
      </c>
      <c r="S104" s="158" t="str">
        <f>N104*D104</f>
      </c>
      <c r="T104" s="159" t="str">
        <f>O104*D104</f>
      </c>
      <c r="U104" s="160" t="str">
        <f>1/(1+'Calculation_Assumptions'!$B$22)^(C104-'Calculation_Assumptions'!$B$21)</f>
      </c>
      <c r="V104" s="161" t="str">
        <f>Q104*U104</f>
      </c>
      <c r="W104" s="162" t="str">
        <f>R104*U104</f>
      </c>
      <c r="X104" s="163" t="str">
        <f>S104*U104</f>
      </c>
      <c r="Y104" s="164" t="str">
        <f>T104*U104</f>
      </c>
      <c r="Z104" s="165" t="str">
        <f>H104*F104</f>
      </c>
      <c r="AA104" s="166" t="str">
        <f>Z104*U104</f>
      </c>
      <c r="AB104" s="167" t="str">
        <f>IF(Z104=0,"",Q104/Z104)</f>
      </c>
    </row>
    <row r="105">
      <c r="A105" t="s">
        <v>245</v>
      </c>
      <c r="B105" s="32" t="s">
        <v>247</v>
      </c>
      <c r="C105" t="n">
        <v>2050</v>
      </c>
      <c r="D105" s="143" t="n">
        <v>7178.24319992643</v>
      </c>
      <c r="E105" s="144" t="n">
        <v>129360.159062879</v>
      </c>
      <c r="F105" s="145" t="n">
        <v>28211.0604256979</v>
      </c>
      <c r="G105" s="146" t="n">
        <v>95832.8875882792</v>
      </c>
      <c r="H105" s="147" t="n">
        <v>320712949.5</v>
      </c>
      <c r="I105" s="148" t="n">
        <v>38.286</v>
      </c>
      <c r="J105" s="149" t="str">
        <f>'Calculation_Assumptions'!$B$25*G105*(F105/G105)^'Calculation_Assumptions'!$B$26</f>
      </c>
      <c r="K105" s="150" t="str">
        <f>'Calculation_Assumptions'!$B$27*F105</f>
      </c>
      <c r="L105" s="151" t="str">
        <f>MAX(J105,K105)</f>
      </c>
      <c r="M105" s="152" t="str">
        <f>IF(F105=0,"",L105/F105)</f>
      </c>
      <c r="N105" s="153" t="str">
        <f>'Calculation_Assumptions'!$B$28*F105</f>
      </c>
      <c r="O105" s="154" t="str">
        <f>'Calculation_Assumptions'!$B$29*F105</f>
      </c>
      <c r="P105" s="155" t="str">
        <f>IF(I105=0,"",L105/I105)</f>
      </c>
      <c r="Q105" s="156" t="str">
        <f>L105*D105</f>
      </c>
      <c r="R105" s="157" t="str">
        <f>P105*E105</f>
      </c>
      <c r="S105" s="158" t="str">
        <f>N105*D105</f>
      </c>
      <c r="T105" s="159" t="str">
        <f>O105*D105</f>
      </c>
      <c r="U105" s="160" t="str">
        <f>1/(1+'Calculation_Assumptions'!$B$22)^(C105-'Calculation_Assumptions'!$B$21)</f>
      </c>
      <c r="V105" s="161" t="str">
        <f>Q105*U105</f>
      </c>
      <c r="W105" s="162" t="str">
        <f>R105*U105</f>
      </c>
      <c r="X105" s="163" t="str">
        <f>S105*U105</f>
      </c>
      <c r="Y105" s="164" t="str">
        <f>T105*U105</f>
      </c>
      <c r="Z105" s="165" t="str">
        <f>H105*F105</f>
      </c>
      <c r="AA105" s="166" t="str">
        <f>Z105*U105</f>
      </c>
      <c r="AB105" s="167" t="str">
        <f>IF(Z105=0,"",Q105/Z105)</f>
      </c>
    </row>
    <row r="106">
      <c r="A106" t="s">
        <v>250</v>
      </c>
      <c r="B106" s="32" t="s">
        <v>252</v>
      </c>
      <c r="C106" t="n">
        <v>2025</v>
      </c>
      <c r="D106" s="143" t="n">
        <v>946.941295410909</v>
      </c>
      <c r="E106" s="144" t="n">
        <v>15469.9691866452</v>
      </c>
      <c r="F106" s="145" t="n">
        <v>13851.4910785419</v>
      </c>
      <c r="G106" s="146" t="n">
        <v>74136.3707949527</v>
      </c>
      <c r="H106" s="147" t="n">
        <v>285721235.5</v>
      </c>
      <c r="I106" s="148" t="n">
        <v>37.51</v>
      </c>
      <c r="J106" s="149" t="str">
        <f>'Calculation_Assumptions'!$B$25*G106*(F106/G106)^'Calculation_Assumptions'!$B$26</f>
      </c>
      <c r="K106" s="150" t="str">
        <f>'Calculation_Assumptions'!$B$27*F106</f>
      </c>
      <c r="L106" s="151" t="str">
        <f>MAX(J106,K106)</f>
      </c>
      <c r="M106" s="152" t="str">
        <f>IF(F106=0,"",L106/F106)</f>
      </c>
      <c r="N106" s="153" t="str">
        <f>'Calculation_Assumptions'!$B$28*F106</f>
      </c>
      <c r="O106" s="154" t="str">
        <f>'Calculation_Assumptions'!$B$29*F106</f>
      </c>
      <c r="P106" s="155" t="str">
        <f>IF(I106=0,"",L106/I106)</f>
      </c>
      <c r="Q106" s="156" t="str">
        <f>L106*D106</f>
      </c>
      <c r="R106" s="157" t="str">
        <f>P106*E106</f>
      </c>
      <c r="S106" s="158" t="str">
        <f>N106*D106</f>
      </c>
      <c r="T106" s="159" t="str">
        <f>O106*D106</f>
      </c>
      <c r="U106" s="160" t="str">
        <f>1/(1+'Calculation_Assumptions'!$B$22)^(C106-'Calculation_Assumptions'!$B$21)</f>
      </c>
      <c r="V106" s="161" t="str">
        <f>Q106*U106</f>
      </c>
      <c r="W106" s="162" t="str">
        <f>R106*U106</f>
      </c>
      <c r="X106" s="163" t="str">
        <f>S106*U106</f>
      </c>
      <c r="Y106" s="164" t="str">
        <f>T106*U106</f>
      </c>
      <c r="Z106" s="165" t="str">
        <f>H106*F106</f>
      </c>
      <c r="AA106" s="166" t="str">
        <f>Z106*U106</f>
      </c>
      <c r="AB106" s="167" t="str">
        <f>IF(Z106=0,"",Q106/Z106)</f>
      </c>
    </row>
    <row r="107">
      <c r="A107" t="s">
        <v>250</v>
      </c>
      <c r="B107" s="32" t="s">
        <v>252</v>
      </c>
      <c r="C107" t="n">
        <v>2026</v>
      </c>
      <c r="D107" s="143" t="n">
        <v>1889.52663896415</v>
      </c>
      <c r="E107" s="144" t="n">
        <v>31025.9417120357</v>
      </c>
      <c r="F107" s="145" t="n">
        <v>14370.1004216288</v>
      </c>
      <c r="G107" s="146" t="n">
        <v>75186.4097436074</v>
      </c>
      <c r="H107" s="147" t="n">
        <v>287886782.5</v>
      </c>
      <c r="I107" s="148" t="n">
        <v>37.5883</v>
      </c>
      <c r="J107" s="149" t="str">
        <f>'Calculation_Assumptions'!$B$25*G107*(F107/G107)^'Calculation_Assumptions'!$B$26</f>
      </c>
      <c r="K107" s="150" t="str">
        <f>'Calculation_Assumptions'!$B$27*F107</f>
      </c>
      <c r="L107" s="151" t="str">
        <f>MAX(J107,K107)</f>
      </c>
      <c r="M107" s="152" t="str">
        <f>IF(F107=0,"",L107/F107)</f>
      </c>
      <c r="N107" s="153" t="str">
        <f>'Calculation_Assumptions'!$B$28*F107</f>
      </c>
      <c r="O107" s="154" t="str">
        <f>'Calculation_Assumptions'!$B$29*F107</f>
      </c>
      <c r="P107" s="155" t="str">
        <f>IF(I107=0,"",L107/I107)</f>
      </c>
      <c r="Q107" s="156" t="str">
        <f>L107*D107</f>
      </c>
      <c r="R107" s="157" t="str">
        <f>P107*E107</f>
      </c>
      <c r="S107" s="158" t="str">
        <f>N107*D107</f>
      </c>
      <c r="T107" s="159" t="str">
        <f>O107*D107</f>
      </c>
      <c r="U107" s="160" t="str">
        <f>1/(1+'Calculation_Assumptions'!$B$22)^(C107-'Calculation_Assumptions'!$B$21)</f>
      </c>
      <c r="V107" s="161" t="str">
        <f>Q107*U107</f>
      </c>
      <c r="W107" s="162" t="str">
        <f>R107*U107</f>
      </c>
      <c r="X107" s="163" t="str">
        <f>S107*U107</f>
      </c>
      <c r="Y107" s="164" t="str">
        <f>T107*U107</f>
      </c>
      <c r="Z107" s="165" t="str">
        <f>H107*F107</f>
      </c>
      <c r="AA107" s="166" t="str">
        <f>Z107*U107</f>
      </c>
      <c r="AB107" s="167" t="str">
        <f>IF(Z107=0,"",Q107/Z107)</f>
      </c>
    </row>
    <row r="108">
      <c r="A108" t="s">
        <v>250</v>
      </c>
      <c r="B108" s="32" t="s">
        <v>252</v>
      </c>
      <c r="C108" t="n">
        <v>2027</v>
      </c>
      <c r="D108" s="143" t="n">
        <v>2829.13239378519</v>
      </c>
      <c r="E108" s="144" t="n">
        <v>46682.509848755</v>
      </c>
      <c r="F108" s="145" t="n">
        <v>14908.1268548478</v>
      </c>
      <c r="G108" s="146" t="n">
        <v>76251.3210387483</v>
      </c>
      <c r="H108" s="147" t="n">
        <v>289986522</v>
      </c>
      <c r="I108" s="148" t="n">
        <v>37.6736</v>
      </c>
      <c r="J108" s="149" t="str">
        <f>'Calculation_Assumptions'!$B$25*G108*(F108/G108)^'Calculation_Assumptions'!$B$26</f>
      </c>
      <c r="K108" s="150" t="str">
        <f>'Calculation_Assumptions'!$B$27*F108</f>
      </c>
      <c r="L108" s="151" t="str">
        <f>MAX(J108,K108)</f>
      </c>
      <c r="M108" s="152" t="str">
        <f>IF(F108=0,"",L108/F108)</f>
      </c>
      <c r="N108" s="153" t="str">
        <f>'Calculation_Assumptions'!$B$28*F108</f>
      </c>
      <c r="O108" s="154" t="str">
        <f>'Calculation_Assumptions'!$B$29*F108</f>
      </c>
      <c r="P108" s="155" t="str">
        <f>IF(I108=0,"",L108/I108)</f>
      </c>
      <c r="Q108" s="156" t="str">
        <f>L108*D108</f>
      </c>
      <c r="R108" s="157" t="str">
        <f>P108*E108</f>
      </c>
      <c r="S108" s="158" t="str">
        <f>N108*D108</f>
      </c>
      <c r="T108" s="159" t="str">
        <f>O108*D108</f>
      </c>
      <c r="U108" s="160" t="str">
        <f>1/(1+'Calculation_Assumptions'!$B$22)^(C108-'Calculation_Assumptions'!$B$21)</f>
      </c>
      <c r="V108" s="161" t="str">
        <f>Q108*U108</f>
      </c>
      <c r="W108" s="162" t="str">
        <f>R108*U108</f>
      </c>
      <c r="X108" s="163" t="str">
        <f>S108*U108</f>
      </c>
      <c r="Y108" s="164" t="str">
        <f>T108*U108</f>
      </c>
      <c r="Z108" s="165" t="str">
        <f>H108*F108</f>
      </c>
      <c r="AA108" s="166" t="str">
        <f>Z108*U108</f>
      </c>
      <c r="AB108" s="167" t="str">
        <f>IF(Z108=0,"",Q108/Z108)</f>
      </c>
    </row>
    <row r="109">
      <c r="A109" t="s">
        <v>250</v>
      </c>
      <c r="B109" s="32" t="s">
        <v>252</v>
      </c>
      <c r="C109" t="n">
        <v>2028</v>
      </c>
      <c r="D109" s="143" t="n">
        <v>3770.4285801624</v>
      </c>
      <c r="E109" s="144" t="n">
        <v>62469.7727538008</v>
      </c>
      <c r="F109" s="145" t="n">
        <v>15466.2973673947</v>
      </c>
      <c r="G109" s="146" t="n">
        <v>77331.3153265521</v>
      </c>
      <c r="H109" s="147" t="n">
        <v>292016778.5</v>
      </c>
      <c r="I109" s="148" t="n">
        <v>36.834</v>
      </c>
      <c r="J109" s="149" t="str">
        <f>'Calculation_Assumptions'!$B$25*G109*(F109/G109)^'Calculation_Assumptions'!$B$26</f>
      </c>
      <c r="K109" s="150" t="str">
        <f>'Calculation_Assumptions'!$B$27*F109</f>
      </c>
      <c r="L109" s="151" t="str">
        <f>MAX(J109,K109)</f>
      </c>
      <c r="M109" s="152" t="str">
        <f>IF(F109=0,"",L109/F109)</f>
      </c>
      <c r="N109" s="153" t="str">
        <f>'Calculation_Assumptions'!$B$28*F109</f>
      </c>
      <c r="O109" s="154" t="str">
        <f>'Calculation_Assumptions'!$B$29*F109</f>
      </c>
      <c r="P109" s="155" t="str">
        <f>IF(I109=0,"",L109/I109)</f>
      </c>
      <c r="Q109" s="156" t="str">
        <f>L109*D109</f>
      </c>
      <c r="R109" s="157" t="str">
        <f>P109*E109</f>
      </c>
      <c r="S109" s="158" t="str">
        <f>N109*D109</f>
      </c>
      <c r="T109" s="159" t="str">
        <f>O109*D109</f>
      </c>
      <c r="U109" s="160" t="str">
        <f>1/(1+'Calculation_Assumptions'!$B$22)^(C109-'Calculation_Assumptions'!$B$21)</f>
      </c>
      <c r="V109" s="161" t="str">
        <f>Q109*U109</f>
      </c>
      <c r="W109" s="162" t="str">
        <f>R109*U109</f>
      </c>
      <c r="X109" s="163" t="str">
        <f>S109*U109</f>
      </c>
      <c r="Y109" s="164" t="str">
        <f>T109*U109</f>
      </c>
      <c r="Z109" s="165" t="str">
        <f>H109*F109</f>
      </c>
      <c r="AA109" s="166" t="str">
        <f>Z109*U109</f>
      </c>
      <c r="AB109" s="167" t="str">
        <f>IF(Z109=0,"",Q109/Z109)</f>
      </c>
    </row>
    <row r="110">
      <c r="A110" t="s">
        <v>250</v>
      </c>
      <c r="B110" s="32" t="s">
        <v>252</v>
      </c>
      <c r="C110" t="n">
        <v>2029</v>
      </c>
      <c r="D110" s="143" t="n">
        <v>4719.72880859922</v>
      </c>
      <c r="E110" s="144" t="n">
        <v>78403.2620593311</v>
      </c>
      <c r="F110" s="145" t="n">
        <v>16045.3661674401</v>
      </c>
      <c r="G110" s="146" t="n">
        <v>78426.6062367069</v>
      </c>
      <c r="H110" s="147" t="n">
        <v>293978109</v>
      </c>
      <c r="I110" s="148" t="n">
        <v>36.9118</v>
      </c>
      <c r="J110" s="149" t="str">
        <f>'Calculation_Assumptions'!$B$25*G110*(F110/G110)^'Calculation_Assumptions'!$B$26</f>
      </c>
      <c r="K110" s="150" t="str">
        <f>'Calculation_Assumptions'!$B$27*F110</f>
      </c>
      <c r="L110" s="151" t="str">
        <f>MAX(J110,K110)</f>
      </c>
      <c r="M110" s="152" t="str">
        <f>IF(F110=0,"",L110/F110)</f>
      </c>
      <c r="N110" s="153" t="str">
        <f>'Calculation_Assumptions'!$B$28*F110</f>
      </c>
      <c r="O110" s="154" t="str">
        <f>'Calculation_Assumptions'!$B$29*F110</f>
      </c>
      <c r="P110" s="155" t="str">
        <f>IF(I110=0,"",L110/I110)</f>
      </c>
      <c r="Q110" s="156" t="str">
        <f>L110*D110</f>
      </c>
      <c r="R110" s="157" t="str">
        <f>P110*E110</f>
      </c>
      <c r="S110" s="158" t="str">
        <f>N110*D110</f>
      </c>
      <c r="T110" s="159" t="str">
        <f>O110*D110</f>
      </c>
      <c r="U110" s="160" t="str">
        <f>1/(1+'Calculation_Assumptions'!$B$22)^(C110-'Calculation_Assumptions'!$B$21)</f>
      </c>
      <c r="V110" s="161" t="str">
        <f>Q110*U110</f>
      </c>
      <c r="W110" s="162" t="str">
        <f>R110*U110</f>
      </c>
      <c r="X110" s="163" t="str">
        <f>S110*U110</f>
      </c>
      <c r="Y110" s="164" t="str">
        <f>T110*U110</f>
      </c>
      <c r="Z110" s="165" t="str">
        <f>H110*F110</f>
      </c>
      <c r="AA110" s="166" t="str">
        <f>Z110*U110</f>
      </c>
      <c r="AB110" s="167" t="str">
        <f>IF(Z110=0,"",Q110/Z110)</f>
      </c>
    </row>
    <row r="111">
      <c r="A111" t="s">
        <v>250</v>
      </c>
      <c r="B111" s="32" t="s">
        <v>252</v>
      </c>
      <c r="C111" t="n">
        <v>2030</v>
      </c>
      <c r="D111" s="143" t="n">
        <v>5646.99004789734</v>
      </c>
      <c r="E111" s="144" t="n">
        <v>94270.2667633647</v>
      </c>
      <c r="F111" s="145" t="n">
        <v>16646.1157012267</v>
      </c>
      <c r="G111" s="146" t="n">
        <v>79537.4104246691</v>
      </c>
      <c r="H111" s="147" t="n">
        <v>295876648</v>
      </c>
      <c r="I111" s="148" t="n">
        <v>36.9927</v>
      </c>
      <c r="J111" s="149" t="str">
        <f>'Calculation_Assumptions'!$B$25*G111*(F111/G111)^'Calculation_Assumptions'!$B$26</f>
      </c>
      <c r="K111" s="150" t="str">
        <f>'Calculation_Assumptions'!$B$27*F111</f>
      </c>
      <c r="L111" s="151" t="str">
        <f>MAX(J111,K111)</f>
      </c>
      <c r="M111" s="152" t="str">
        <f>IF(F111=0,"",L111/F111)</f>
      </c>
      <c r="N111" s="153" t="str">
        <f>'Calculation_Assumptions'!$B$28*F111</f>
      </c>
      <c r="O111" s="154" t="str">
        <f>'Calculation_Assumptions'!$B$29*F111</f>
      </c>
      <c r="P111" s="155" t="str">
        <f>IF(I111=0,"",L111/I111)</f>
      </c>
      <c r="Q111" s="156" t="str">
        <f>L111*D111</f>
      </c>
      <c r="R111" s="157" t="str">
        <f>P111*E111</f>
      </c>
      <c r="S111" s="158" t="str">
        <f>N111*D111</f>
      </c>
      <c r="T111" s="159" t="str">
        <f>O111*D111</f>
      </c>
      <c r="U111" s="160" t="str">
        <f>1/(1+'Calculation_Assumptions'!$B$22)^(C111-'Calculation_Assumptions'!$B$21)</f>
      </c>
      <c r="V111" s="161" t="str">
        <f>Q111*U111</f>
      </c>
      <c r="W111" s="162" t="str">
        <f>R111*U111</f>
      </c>
      <c r="X111" s="163" t="str">
        <f>S111*U111</f>
      </c>
      <c r="Y111" s="164" t="str">
        <f>T111*U111</f>
      </c>
      <c r="Z111" s="165" t="str">
        <f>H111*F111</f>
      </c>
      <c r="AA111" s="166" t="str">
        <f>Z111*U111</f>
      </c>
      <c r="AB111" s="167" t="str">
        <f>IF(Z111=0,"",Q111/Z111)</f>
      </c>
    </row>
    <row r="112">
      <c r="A112" t="s">
        <v>250</v>
      </c>
      <c r="B112" s="32" t="s">
        <v>252</v>
      </c>
      <c r="C112" t="n">
        <v>2031</v>
      </c>
      <c r="D112" s="143" t="n">
        <v>6574.03365022106</v>
      </c>
      <c r="E112" s="144" t="n">
        <v>110306.641979981</v>
      </c>
      <c r="F112" s="145" t="n">
        <v>17161.0734660986</v>
      </c>
      <c r="G112" s="146" t="n">
        <v>80420.1567986293</v>
      </c>
      <c r="H112" s="147" t="n">
        <v>297719748</v>
      </c>
      <c r="I112" s="148" t="n">
        <v>37.0895</v>
      </c>
      <c r="J112" s="149" t="str">
        <f>'Calculation_Assumptions'!$B$25*G112*(F112/G112)^'Calculation_Assumptions'!$B$26</f>
      </c>
      <c r="K112" s="150" t="str">
        <f>'Calculation_Assumptions'!$B$27*F112</f>
      </c>
      <c r="L112" s="151" t="str">
        <f>MAX(J112,K112)</f>
      </c>
      <c r="M112" s="152" t="str">
        <f>IF(F112=0,"",L112/F112)</f>
      </c>
      <c r="N112" s="153" t="str">
        <f>'Calculation_Assumptions'!$B$28*F112</f>
      </c>
      <c r="O112" s="154" t="str">
        <f>'Calculation_Assumptions'!$B$29*F112</f>
      </c>
      <c r="P112" s="155" t="str">
        <f>IF(I112=0,"",L112/I112)</f>
      </c>
      <c r="Q112" s="156" t="str">
        <f>L112*D112</f>
      </c>
      <c r="R112" s="157" t="str">
        <f>P112*E112</f>
      </c>
      <c r="S112" s="158" t="str">
        <f>N112*D112</f>
      </c>
      <c r="T112" s="159" t="str">
        <f>O112*D112</f>
      </c>
      <c r="U112" s="160" t="str">
        <f>1/(1+'Calculation_Assumptions'!$B$22)^(C112-'Calculation_Assumptions'!$B$21)</f>
      </c>
      <c r="V112" s="161" t="str">
        <f>Q112*U112</f>
      </c>
      <c r="W112" s="162" t="str">
        <f>R112*U112</f>
      </c>
      <c r="X112" s="163" t="str">
        <f>S112*U112</f>
      </c>
      <c r="Y112" s="164" t="str">
        <f>T112*U112</f>
      </c>
      <c r="Z112" s="165" t="str">
        <f>H112*F112</f>
      </c>
      <c r="AA112" s="166" t="str">
        <f>Z112*U112</f>
      </c>
      <c r="AB112" s="167" t="str">
        <f>IF(Z112=0,"",Q112/Z112)</f>
      </c>
    </row>
    <row r="113">
      <c r="A113" t="s">
        <v>250</v>
      </c>
      <c r="B113" s="32" t="s">
        <v>252</v>
      </c>
      <c r="C113" t="n">
        <v>2032</v>
      </c>
      <c r="D113" s="143" t="n">
        <v>7489.72622465141</v>
      </c>
      <c r="E113" s="144" t="n">
        <v>126371.063437107</v>
      </c>
      <c r="F113" s="145" t="n">
        <v>17691.9617642167</v>
      </c>
      <c r="G113" s="146" t="n">
        <v>81312.7003379309</v>
      </c>
      <c r="H113" s="147" t="n">
        <v>299510661.5</v>
      </c>
      <c r="I113" s="148" t="n">
        <v>37.1904</v>
      </c>
      <c r="J113" s="149" t="str">
        <f>'Calculation_Assumptions'!$B$25*G113*(F113/G113)^'Calculation_Assumptions'!$B$26</f>
      </c>
      <c r="K113" s="150" t="str">
        <f>'Calculation_Assumptions'!$B$27*F113</f>
      </c>
      <c r="L113" s="151" t="str">
        <f>MAX(J113,K113)</f>
      </c>
      <c r="M113" s="152" t="str">
        <f>IF(F113=0,"",L113/F113)</f>
      </c>
      <c r="N113" s="153" t="str">
        <f>'Calculation_Assumptions'!$B$28*F113</f>
      </c>
      <c r="O113" s="154" t="str">
        <f>'Calculation_Assumptions'!$B$29*F113</f>
      </c>
      <c r="P113" s="155" t="str">
        <f>IF(I113=0,"",L113/I113)</f>
      </c>
      <c r="Q113" s="156" t="str">
        <f>L113*D113</f>
      </c>
      <c r="R113" s="157" t="str">
        <f>P113*E113</f>
      </c>
      <c r="S113" s="158" t="str">
        <f>N113*D113</f>
      </c>
      <c r="T113" s="159" t="str">
        <f>O113*D113</f>
      </c>
      <c r="U113" s="160" t="str">
        <f>1/(1+'Calculation_Assumptions'!$B$22)^(C113-'Calculation_Assumptions'!$B$21)</f>
      </c>
      <c r="V113" s="161" t="str">
        <f>Q113*U113</f>
      </c>
      <c r="W113" s="162" t="str">
        <f>R113*U113</f>
      </c>
      <c r="X113" s="163" t="str">
        <f>S113*U113</f>
      </c>
      <c r="Y113" s="164" t="str">
        <f>T113*U113</f>
      </c>
      <c r="Z113" s="165" t="str">
        <f>H113*F113</f>
      </c>
      <c r="AA113" s="166" t="str">
        <f>Z113*U113</f>
      </c>
      <c r="AB113" s="167" t="str">
        <f>IF(Z113=0,"",Q113/Z113)</f>
      </c>
    </row>
    <row r="114">
      <c r="A114" t="s">
        <v>250</v>
      </c>
      <c r="B114" s="32" t="s">
        <v>252</v>
      </c>
      <c r="C114" t="n">
        <v>2033</v>
      </c>
      <c r="D114" s="143" t="n">
        <v>8392.36915759996</v>
      </c>
      <c r="E114" s="144" t="n">
        <v>142393.258866121</v>
      </c>
      <c r="F114" s="145" t="n">
        <v>18239.2734163655</v>
      </c>
      <c r="G114" s="146" t="n">
        <v>82215.1497764654</v>
      </c>
      <c r="H114" s="147" t="n">
        <v>301250984.5</v>
      </c>
      <c r="I114" s="148" t="n">
        <v>37.2975</v>
      </c>
      <c r="J114" s="149" t="str">
        <f>'Calculation_Assumptions'!$B$25*G114*(F114/G114)^'Calculation_Assumptions'!$B$26</f>
      </c>
      <c r="K114" s="150" t="str">
        <f>'Calculation_Assumptions'!$B$27*F114</f>
      </c>
      <c r="L114" s="151" t="str">
        <f>MAX(J114,K114)</f>
      </c>
      <c r="M114" s="152" t="str">
        <f>IF(F114=0,"",L114/F114)</f>
      </c>
      <c r="N114" s="153" t="str">
        <f>'Calculation_Assumptions'!$B$28*F114</f>
      </c>
      <c r="O114" s="154" t="str">
        <f>'Calculation_Assumptions'!$B$29*F114</f>
      </c>
      <c r="P114" s="155" t="str">
        <f>IF(I114=0,"",L114/I114)</f>
      </c>
      <c r="Q114" s="156" t="str">
        <f>L114*D114</f>
      </c>
      <c r="R114" s="157" t="str">
        <f>P114*E114</f>
      </c>
      <c r="S114" s="158" t="str">
        <f>N114*D114</f>
      </c>
      <c r="T114" s="159" t="str">
        <f>O114*D114</f>
      </c>
      <c r="U114" s="160" t="str">
        <f>1/(1+'Calculation_Assumptions'!$B$22)^(C114-'Calculation_Assumptions'!$B$21)</f>
      </c>
      <c r="V114" s="161" t="str">
        <f>Q114*U114</f>
      </c>
      <c r="W114" s="162" t="str">
        <f>R114*U114</f>
      </c>
      <c r="X114" s="163" t="str">
        <f>S114*U114</f>
      </c>
      <c r="Y114" s="164" t="str">
        <f>T114*U114</f>
      </c>
      <c r="Z114" s="165" t="str">
        <f>H114*F114</f>
      </c>
      <c r="AA114" s="166" t="str">
        <f>Z114*U114</f>
      </c>
      <c r="AB114" s="167" t="str">
        <f>IF(Z114=0,"",Q114/Z114)</f>
      </c>
    </row>
    <row r="115">
      <c r="A115" t="s">
        <v>250</v>
      </c>
      <c r="B115" s="32" t="s">
        <v>252</v>
      </c>
      <c r="C115" t="n">
        <v>2034</v>
      </c>
      <c r="D115" s="143" t="n">
        <v>9288.07039924305</v>
      </c>
      <c r="E115" s="144" t="n">
        <v>158618.244831646</v>
      </c>
      <c r="F115" s="145" t="n">
        <v>18803.5164890413</v>
      </c>
      <c r="G115" s="146" t="n">
        <v>83127.6150549084</v>
      </c>
      <c r="H115" s="147" t="n">
        <v>302938573</v>
      </c>
      <c r="I115" s="148" t="n">
        <v>37.4064</v>
      </c>
      <c r="J115" s="149" t="str">
        <f>'Calculation_Assumptions'!$B$25*G115*(F115/G115)^'Calculation_Assumptions'!$B$26</f>
      </c>
      <c r="K115" s="150" t="str">
        <f>'Calculation_Assumptions'!$B$27*F115</f>
      </c>
      <c r="L115" s="151" t="str">
        <f>MAX(J115,K115)</f>
      </c>
      <c r="M115" s="152" t="str">
        <f>IF(F115=0,"",L115/F115)</f>
      </c>
      <c r="N115" s="153" t="str">
        <f>'Calculation_Assumptions'!$B$28*F115</f>
      </c>
      <c r="O115" s="154" t="str">
        <f>'Calculation_Assumptions'!$B$29*F115</f>
      </c>
      <c r="P115" s="155" t="str">
        <f>IF(I115=0,"",L115/I115)</f>
      </c>
      <c r="Q115" s="156" t="str">
        <f>L115*D115</f>
      </c>
      <c r="R115" s="157" t="str">
        <f>P115*E115</f>
      </c>
      <c r="S115" s="158" t="str">
        <f>N115*D115</f>
      </c>
      <c r="T115" s="159" t="str">
        <f>O115*D115</f>
      </c>
      <c r="U115" s="160" t="str">
        <f>1/(1+'Calculation_Assumptions'!$B$22)^(C115-'Calculation_Assumptions'!$B$21)</f>
      </c>
      <c r="V115" s="161" t="str">
        <f>Q115*U115</f>
      </c>
      <c r="W115" s="162" t="str">
        <f>R115*U115</f>
      </c>
      <c r="X115" s="163" t="str">
        <f>S115*U115</f>
      </c>
      <c r="Y115" s="164" t="str">
        <f>T115*U115</f>
      </c>
      <c r="Z115" s="165" t="str">
        <f>H115*F115</f>
      </c>
      <c r="AA115" s="166" t="str">
        <f>Z115*U115</f>
      </c>
      <c r="AB115" s="167" t="str">
        <f>IF(Z115=0,"",Q115/Z115)</f>
      </c>
    </row>
    <row r="116">
      <c r="A116" t="s">
        <v>250</v>
      </c>
      <c r="B116" s="32" t="s">
        <v>252</v>
      </c>
      <c r="C116" t="n">
        <v>2035</v>
      </c>
      <c r="D116" s="143" t="n">
        <v>10184.3681946054</v>
      </c>
      <c r="E116" s="144" t="n">
        <v>174961.449165692</v>
      </c>
      <c r="F116" s="145" t="n">
        <v>19385.2147660882</v>
      </c>
      <c r="G116" s="146" t="n">
        <v>84050.2073341125</v>
      </c>
      <c r="H116" s="147" t="n">
        <v>304566622</v>
      </c>
      <c r="I116" s="148" t="n">
        <v>37.5179</v>
      </c>
      <c r="J116" s="149" t="str">
        <f>'Calculation_Assumptions'!$B$25*G116*(F116/G116)^'Calculation_Assumptions'!$B$26</f>
      </c>
      <c r="K116" s="150" t="str">
        <f>'Calculation_Assumptions'!$B$27*F116</f>
      </c>
      <c r="L116" s="151" t="str">
        <f>MAX(J116,K116)</f>
      </c>
      <c r="M116" s="152" t="str">
        <f>IF(F116=0,"",L116/F116)</f>
      </c>
      <c r="N116" s="153" t="str">
        <f>'Calculation_Assumptions'!$B$28*F116</f>
      </c>
      <c r="O116" s="154" t="str">
        <f>'Calculation_Assumptions'!$B$29*F116</f>
      </c>
      <c r="P116" s="155" t="str">
        <f>IF(I116=0,"",L116/I116)</f>
      </c>
      <c r="Q116" s="156" t="str">
        <f>L116*D116</f>
      </c>
      <c r="R116" s="157" t="str">
        <f>P116*E116</f>
      </c>
      <c r="S116" s="158" t="str">
        <f>N116*D116</f>
      </c>
      <c r="T116" s="159" t="str">
        <f>O116*D116</f>
      </c>
      <c r="U116" s="160" t="str">
        <f>1/(1+'Calculation_Assumptions'!$B$22)^(C116-'Calculation_Assumptions'!$B$21)</f>
      </c>
      <c r="V116" s="161" t="str">
        <f>Q116*U116</f>
      </c>
      <c r="W116" s="162" t="str">
        <f>R116*U116</f>
      </c>
      <c r="X116" s="163" t="str">
        <f>S116*U116</f>
      </c>
      <c r="Y116" s="164" t="str">
        <f>T116*U116</f>
      </c>
      <c r="Z116" s="165" t="str">
        <f>H116*F116</f>
      </c>
      <c r="AA116" s="166" t="str">
        <f>Z116*U116</f>
      </c>
      <c r="AB116" s="167" t="str">
        <f>IF(Z116=0,"",Q116/Z116)</f>
      </c>
    </row>
    <row r="117">
      <c r="A117" t="s">
        <v>250</v>
      </c>
      <c r="B117" s="32" t="s">
        <v>252</v>
      </c>
      <c r="C117" t="n">
        <v>2036</v>
      </c>
      <c r="D117" s="143" t="n">
        <v>11076.724326089</v>
      </c>
      <c r="E117" s="144" t="n">
        <v>191442.375726493</v>
      </c>
      <c r="F117" s="145" t="n">
        <v>19931.358148438</v>
      </c>
      <c r="G117" s="146" t="n">
        <v>84847.8568068913</v>
      </c>
      <c r="H117" s="147" t="n">
        <v>306135098</v>
      </c>
      <c r="I117" s="148" t="n">
        <v>37.6267</v>
      </c>
      <c r="J117" s="149" t="str">
        <f>'Calculation_Assumptions'!$B$25*G117*(F117/G117)^'Calculation_Assumptions'!$B$26</f>
      </c>
      <c r="K117" s="150" t="str">
        <f>'Calculation_Assumptions'!$B$27*F117</f>
      </c>
      <c r="L117" s="151" t="str">
        <f>MAX(J117,K117)</f>
      </c>
      <c r="M117" s="152" t="str">
        <f>IF(F117=0,"",L117/F117)</f>
      </c>
      <c r="N117" s="153" t="str">
        <f>'Calculation_Assumptions'!$B$28*F117</f>
      </c>
      <c r="O117" s="154" t="str">
        <f>'Calculation_Assumptions'!$B$29*F117</f>
      </c>
      <c r="P117" s="155" t="str">
        <f>IF(I117=0,"",L117/I117)</f>
      </c>
      <c r="Q117" s="156" t="str">
        <f>L117*D117</f>
      </c>
      <c r="R117" s="157" t="str">
        <f>P117*E117</f>
      </c>
      <c r="S117" s="158" t="str">
        <f>N117*D117</f>
      </c>
      <c r="T117" s="159" t="str">
        <f>O117*D117</f>
      </c>
      <c r="U117" s="160" t="str">
        <f>1/(1+'Calculation_Assumptions'!$B$22)^(C117-'Calculation_Assumptions'!$B$21)</f>
      </c>
      <c r="V117" s="161" t="str">
        <f>Q117*U117</f>
      </c>
      <c r="W117" s="162" t="str">
        <f>R117*U117</f>
      </c>
      <c r="X117" s="163" t="str">
        <f>S117*U117</f>
      </c>
      <c r="Y117" s="164" t="str">
        <f>T117*U117</f>
      </c>
      <c r="Z117" s="165" t="str">
        <f>H117*F117</f>
      </c>
      <c r="AA117" s="166" t="str">
        <f>Z117*U117</f>
      </c>
      <c r="AB117" s="167" t="str">
        <f>IF(Z117=0,"",Q117/Z117)</f>
      </c>
    </row>
    <row r="118">
      <c r="A118" t="s">
        <v>250</v>
      </c>
      <c r="B118" s="32" t="s">
        <v>252</v>
      </c>
      <c r="C118" t="n">
        <v>2037</v>
      </c>
      <c r="D118" s="143" t="n">
        <v>11958.9813144984</v>
      </c>
      <c r="E118" s="144" t="n">
        <v>207966.976437156</v>
      </c>
      <c r="F118" s="145" t="n">
        <v>20492.8881332929</v>
      </c>
      <c r="G118" s="146" t="n">
        <v>85653.076096588</v>
      </c>
      <c r="H118" s="147" t="n">
        <v>307646417.5</v>
      </c>
      <c r="I118" s="148" t="n">
        <v>37.7369</v>
      </c>
      <c r="J118" s="149" t="str">
        <f>'Calculation_Assumptions'!$B$25*G118*(F118/G118)^'Calculation_Assumptions'!$B$26</f>
      </c>
      <c r="K118" s="150" t="str">
        <f>'Calculation_Assumptions'!$B$27*F118</f>
      </c>
      <c r="L118" s="151" t="str">
        <f>MAX(J118,K118)</f>
      </c>
      <c r="M118" s="152" t="str">
        <f>IF(F118=0,"",L118/F118)</f>
      </c>
      <c r="N118" s="153" t="str">
        <f>'Calculation_Assumptions'!$B$28*F118</f>
      </c>
      <c r="O118" s="154" t="str">
        <f>'Calculation_Assumptions'!$B$29*F118</f>
      </c>
      <c r="P118" s="155" t="str">
        <f>IF(I118=0,"",L118/I118)</f>
      </c>
      <c r="Q118" s="156" t="str">
        <f>L118*D118</f>
      </c>
      <c r="R118" s="157" t="str">
        <f>P118*E118</f>
      </c>
      <c r="S118" s="158" t="str">
        <f>N118*D118</f>
      </c>
      <c r="T118" s="159" t="str">
        <f>O118*D118</f>
      </c>
      <c r="U118" s="160" t="str">
        <f>1/(1+'Calculation_Assumptions'!$B$22)^(C118-'Calculation_Assumptions'!$B$21)</f>
      </c>
      <c r="V118" s="161" t="str">
        <f>Q118*U118</f>
      </c>
      <c r="W118" s="162" t="str">
        <f>R118*U118</f>
      </c>
      <c r="X118" s="163" t="str">
        <f>S118*U118</f>
      </c>
      <c r="Y118" s="164" t="str">
        <f>T118*U118</f>
      </c>
      <c r="Z118" s="165" t="str">
        <f>H118*F118</f>
      </c>
      <c r="AA118" s="166" t="str">
        <f>Z118*U118</f>
      </c>
      <c r="AB118" s="167" t="str">
        <f>IF(Z118=0,"",Q118/Z118)</f>
      </c>
    </row>
    <row r="119">
      <c r="A119" t="s">
        <v>250</v>
      </c>
      <c r="B119" s="32" t="s">
        <v>252</v>
      </c>
      <c r="C119" t="n">
        <v>2038</v>
      </c>
      <c r="D119" s="143" t="n">
        <v>12827.1398466852</v>
      </c>
      <c r="E119" s="144" t="n">
        <v>224447.467600915</v>
      </c>
      <c r="F119" s="145" t="n">
        <v>21070.2382103635</v>
      </c>
      <c r="G119" s="146" t="n">
        <v>86465.9370419363</v>
      </c>
      <c r="H119" s="147" t="n">
        <v>309096448</v>
      </c>
      <c r="I119" s="148" t="n">
        <v>37.8496</v>
      </c>
      <c r="J119" s="149" t="str">
        <f>'Calculation_Assumptions'!$B$25*G119*(F119/G119)^'Calculation_Assumptions'!$B$26</f>
      </c>
      <c r="K119" s="150" t="str">
        <f>'Calculation_Assumptions'!$B$27*F119</f>
      </c>
      <c r="L119" s="151" t="str">
        <f>MAX(J119,K119)</f>
      </c>
      <c r="M119" s="152" t="str">
        <f>IF(F119=0,"",L119/F119)</f>
      </c>
      <c r="N119" s="153" t="str">
        <f>'Calculation_Assumptions'!$B$28*F119</f>
      </c>
      <c r="O119" s="154" t="str">
        <f>'Calculation_Assumptions'!$B$29*F119</f>
      </c>
      <c r="P119" s="155" t="str">
        <f>IF(I119=0,"",L119/I119)</f>
      </c>
      <c r="Q119" s="156" t="str">
        <f>L119*D119</f>
      </c>
      <c r="R119" s="157" t="str">
        <f>P119*E119</f>
      </c>
      <c r="S119" s="158" t="str">
        <f>N119*D119</f>
      </c>
      <c r="T119" s="159" t="str">
        <f>O119*D119</f>
      </c>
      <c r="U119" s="160" t="str">
        <f>1/(1+'Calculation_Assumptions'!$B$22)^(C119-'Calculation_Assumptions'!$B$21)</f>
      </c>
      <c r="V119" s="161" t="str">
        <f>Q119*U119</f>
      </c>
      <c r="W119" s="162" t="str">
        <f>R119*U119</f>
      </c>
      <c r="X119" s="163" t="str">
        <f>S119*U119</f>
      </c>
      <c r="Y119" s="164" t="str">
        <f>T119*U119</f>
      </c>
      <c r="Z119" s="165" t="str">
        <f>H119*F119</f>
      </c>
      <c r="AA119" s="166" t="str">
        <f>Z119*U119</f>
      </c>
      <c r="AB119" s="167" t="str">
        <f>IF(Z119=0,"",Q119/Z119)</f>
      </c>
    </row>
    <row r="120">
      <c r="A120" t="s">
        <v>250</v>
      </c>
      <c r="B120" s="32" t="s">
        <v>252</v>
      </c>
      <c r="C120" t="n">
        <v>2039</v>
      </c>
      <c r="D120" s="143" t="n">
        <v>13696.7460867598</v>
      </c>
      <c r="E120" s="144" t="n">
        <v>241168.469827033</v>
      </c>
      <c r="F120" s="145" t="n">
        <v>21663.8540821491</v>
      </c>
      <c r="G120" s="146" t="n">
        <v>87286.5121634309</v>
      </c>
      <c r="H120" s="147" t="n">
        <v>310481120</v>
      </c>
      <c r="I120" s="148" t="n">
        <v>37.9582</v>
      </c>
      <c r="J120" s="149" t="str">
        <f>'Calculation_Assumptions'!$B$25*G120*(F120/G120)^'Calculation_Assumptions'!$B$26</f>
      </c>
      <c r="K120" s="150" t="str">
        <f>'Calculation_Assumptions'!$B$27*F120</f>
      </c>
      <c r="L120" s="151" t="str">
        <f>MAX(J120,K120)</f>
      </c>
      <c r="M120" s="152" t="str">
        <f>IF(F120=0,"",L120/F120)</f>
      </c>
      <c r="N120" s="153" t="str">
        <f>'Calculation_Assumptions'!$B$28*F120</f>
      </c>
      <c r="O120" s="154" t="str">
        <f>'Calculation_Assumptions'!$B$29*F120</f>
      </c>
      <c r="P120" s="155" t="str">
        <f>IF(I120=0,"",L120/I120)</f>
      </c>
      <c r="Q120" s="156" t="str">
        <f>L120*D120</f>
      </c>
      <c r="R120" s="157" t="str">
        <f>P120*E120</f>
      </c>
      <c r="S120" s="158" t="str">
        <f>N120*D120</f>
      </c>
      <c r="T120" s="159" t="str">
        <f>O120*D120</f>
      </c>
      <c r="U120" s="160" t="str">
        <f>1/(1+'Calculation_Assumptions'!$B$22)^(C120-'Calculation_Assumptions'!$B$21)</f>
      </c>
      <c r="V120" s="161" t="str">
        <f>Q120*U120</f>
      </c>
      <c r="W120" s="162" t="str">
        <f>R120*U120</f>
      </c>
      <c r="X120" s="163" t="str">
        <f>S120*U120</f>
      </c>
      <c r="Y120" s="164" t="str">
        <f>T120*U120</f>
      </c>
      <c r="Z120" s="165" t="str">
        <f>H120*F120</f>
      </c>
      <c r="AA120" s="166" t="str">
        <f>Z120*U120</f>
      </c>
      <c r="AB120" s="167" t="str">
        <f>IF(Z120=0,"",Q120/Z120)</f>
      </c>
    </row>
    <row r="121">
      <c r="A121" t="s">
        <v>250</v>
      </c>
      <c r="B121" s="32" t="s">
        <v>252</v>
      </c>
      <c r="C121" t="n">
        <v>2040</v>
      </c>
      <c r="D121" s="143" t="n">
        <v>14555.3169711913</v>
      </c>
      <c r="E121" s="144" t="n">
        <v>257882.634617706</v>
      </c>
      <c r="F121" s="145" t="n">
        <v>22274.1940080113</v>
      </c>
      <c r="G121" s="146" t="n">
        <v>88114.8746697968</v>
      </c>
      <c r="H121" s="147" t="n">
        <v>311797395.5</v>
      </c>
      <c r="I121" s="148" t="n">
        <v>38.0715</v>
      </c>
      <c r="J121" s="149" t="str">
        <f>'Calculation_Assumptions'!$B$25*G121*(F121/G121)^'Calculation_Assumptions'!$B$26</f>
      </c>
      <c r="K121" s="150" t="str">
        <f>'Calculation_Assumptions'!$B$27*F121</f>
      </c>
      <c r="L121" s="151" t="str">
        <f>MAX(J121,K121)</f>
      </c>
      <c r="M121" s="152" t="str">
        <f>IF(F121=0,"",L121/F121)</f>
      </c>
      <c r="N121" s="153" t="str">
        <f>'Calculation_Assumptions'!$B$28*F121</f>
      </c>
      <c r="O121" s="154" t="str">
        <f>'Calculation_Assumptions'!$B$29*F121</f>
      </c>
      <c r="P121" s="155" t="str">
        <f>IF(I121=0,"",L121/I121)</f>
      </c>
      <c r="Q121" s="156" t="str">
        <f>L121*D121</f>
      </c>
      <c r="R121" s="157" t="str">
        <f>P121*E121</f>
      </c>
      <c r="S121" s="158" t="str">
        <f>N121*D121</f>
      </c>
      <c r="T121" s="159" t="str">
        <f>O121*D121</f>
      </c>
      <c r="U121" s="160" t="str">
        <f>1/(1+'Calculation_Assumptions'!$B$22)^(C121-'Calculation_Assumptions'!$B$21)</f>
      </c>
      <c r="V121" s="161" t="str">
        <f>Q121*U121</f>
      </c>
      <c r="W121" s="162" t="str">
        <f>R121*U121</f>
      </c>
      <c r="X121" s="163" t="str">
        <f>S121*U121</f>
      </c>
      <c r="Y121" s="164" t="str">
        <f>T121*U121</f>
      </c>
      <c r="Z121" s="165" t="str">
        <f>H121*F121</f>
      </c>
      <c r="AA121" s="166" t="str">
        <f>Z121*U121</f>
      </c>
      <c r="AB121" s="167" t="str">
        <f>IF(Z121=0,"",Q121/Z121)</f>
      </c>
    </row>
    <row r="122">
      <c r="A122" t="s">
        <v>250</v>
      </c>
      <c r="B122" s="32" t="s">
        <v>252</v>
      </c>
      <c r="C122" t="n">
        <v>2041</v>
      </c>
      <c r="D122" s="143" t="n">
        <v>15401.2829844602</v>
      </c>
      <c r="E122" s="144" t="n">
        <v>274648.853019568</v>
      </c>
      <c r="F122" s="145" t="n">
        <v>22835.7817990268</v>
      </c>
      <c r="G122" s="146" t="n">
        <v>88881.5613597912</v>
      </c>
      <c r="H122" s="147" t="n">
        <v>313041661</v>
      </c>
      <c r="I122" s="148" t="n">
        <v>37.2583</v>
      </c>
      <c r="J122" s="149" t="str">
        <f>'Calculation_Assumptions'!$B$25*G122*(F122/G122)^'Calculation_Assumptions'!$B$26</f>
      </c>
      <c r="K122" s="150" t="str">
        <f>'Calculation_Assumptions'!$B$27*F122</f>
      </c>
      <c r="L122" s="151" t="str">
        <f>MAX(J122,K122)</f>
      </c>
      <c r="M122" s="152" t="str">
        <f>IF(F122=0,"",L122/F122)</f>
      </c>
      <c r="N122" s="153" t="str">
        <f>'Calculation_Assumptions'!$B$28*F122</f>
      </c>
      <c r="O122" s="154" t="str">
        <f>'Calculation_Assumptions'!$B$29*F122</f>
      </c>
      <c r="P122" s="155" t="str">
        <f>IF(I122=0,"",L122/I122)</f>
      </c>
      <c r="Q122" s="156" t="str">
        <f>L122*D122</f>
      </c>
      <c r="R122" s="157" t="str">
        <f>P122*E122</f>
      </c>
      <c r="S122" s="158" t="str">
        <f>N122*D122</f>
      </c>
      <c r="T122" s="159" t="str">
        <f>O122*D122</f>
      </c>
      <c r="U122" s="160" t="str">
        <f>1/(1+'Calculation_Assumptions'!$B$22)^(C122-'Calculation_Assumptions'!$B$21)</f>
      </c>
      <c r="V122" s="161" t="str">
        <f>Q122*U122</f>
      </c>
      <c r="W122" s="162" t="str">
        <f>R122*U122</f>
      </c>
      <c r="X122" s="163" t="str">
        <f>S122*U122</f>
      </c>
      <c r="Y122" s="164" t="str">
        <f>T122*U122</f>
      </c>
      <c r="Z122" s="165" t="str">
        <f>H122*F122</f>
      </c>
      <c r="AA122" s="166" t="str">
        <f>Z122*U122</f>
      </c>
      <c r="AB122" s="167" t="str">
        <f>IF(Z122=0,"",Q122/Z122)</f>
      </c>
    </row>
    <row r="123">
      <c r="A123" t="s">
        <v>250</v>
      </c>
      <c r="B123" s="32" t="s">
        <v>252</v>
      </c>
      <c r="C123" t="n">
        <v>2042</v>
      </c>
      <c r="D123" s="143" t="n">
        <v>16228.6522306528</v>
      </c>
      <c r="E123" s="144" t="n">
        <v>291397.628699498</v>
      </c>
      <c r="F123" s="145" t="n">
        <v>23411.5286140188</v>
      </c>
      <c r="G123" s="146" t="n">
        <v>89654.918983414</v>
      </c>
      <c r="H123" s="147" t="n">
        <v>314211282.5</v>
      </c>
      <c r="I123" s="148" t="n">
        <v>37.3732</v>
      </c>
      <c r="J123" s="149" t="str">
        <f>'Calculation_Assumptions'!$B$25*G123*(F123/G123)^'Calculation_Assumptions'!$B$26</f>
      </c>
      <c r="K123" s="150" t="str">
        <f>'Calculation_Assumptions'!$B$27*F123</f>
      </c>
      <c r="L123" s="151" t="str">
        <f>MAX(J123,K123)</f>
      </c>
      <c r="M123" s="152" t="str">
        <f>IF(F123=0,"",L123/F123)</f>
      </c>
      <c r="N123" s="153" t="str">
        <f>'Calculation_Assumptions'!$B$28*F123</f>
      </c>
      <c r="O123" s="154" t="str">
        <f>'Calculation_Assumptions'!$B$29*F123</f>
      </c>
      <c r="P123" s="155" t="str">
        <f>IF(I123=0,"",L123/I123)</f>
      </c>
      <c r="Q123" s="156" t="str">
        <f>L123*D123</f>
      </c>
      <c r="R123" s="157" t="str">
        <f>P123*E123</f>
      </c>
      <c r="S123" s="158" t="str">
        <f>N123*D123</f>
      </c>
      <c r="T123" s="159" t="str">
        <f>O123*D123</f>
      </c>
      <c r="U123" s="160" t="str">
        <f>1/(1+'Calculation_Assumptions'!$B$22)^(C123-'Calculation_Assumptions'!$B$21)</f>
      </c>
      <c r="V123" s="161" t="str">
        <f>Q123*U123</f>
      </c>
      <c r="W123" s="162" t="str">
        <f>R123*U123</f>
      </c>
      <c r="X123" s="163" t="str">
        <f>S123*U123</f>
      </c>
      <c r="Y123" s="164" t="str">
        <f>T123*U123</f>
      </c>
      <c r="Z123" s="165" t="str">
        <f>H123*F123</f>
      </c>
      <c r="AA123" s="166" t="str">
        <f>Z123*U123</f>
      </c>
      <c r="AB123" s="167" t="str">
        <f>IF(Z123=0,"",Q123/Z123)</f>
      </c>
    </row>
    <row r="124">
      <c r="A124" t="s">
        <v>250</v>
      </c>
      <c r="B124" s="32" t="s">
        <v>252</v>
      </c>
      <c r="C124" t="n">
        <v>2043</v>
      </c>
      <c r="D124" s="143" t="n">
        <v>17031.4925449965</v>
      </c>
      <c r="E124" s="144" t="n">
        <v>307984.143902485</v>
      </c>
      <c r="F124" s="145" t="n">
        <v>24001.7914371726</v>
      </c>
      <c r="G124" s="146" t="n">
        <v>90435.0055843959</v>
      </c>
      <c r="H124" s="147" t="n">
        <v>315304312</v>
      </c>
      <c r="I124" s="148" t="n">
        <v>37.4911</v>
      </c>
      <c r="J124" s="149" t="str">
        <f>'Calculation_Assumptions'!$B$25*G124*(F124/G124)^'Calculation_Assumptions'!$B$26</f>
      </c>
      <c r="K124" s="150" t="str">
        <f>'Calculation_Assumptions'!$B$27*F124</f>
      </c>
      <c r="L124" s="151" t="str">
        <f>MAX(J124,K124)</f>
      </c>
      <c r="M124" s="152" t="str">
        <f>IF(F124=0,"",L124/F124)</f>
      </c>
      <c r="N124" s="153" t="str">
        <f>'Calculation_Assumptions'!$B$28*F124</f>
      </c>
      <c r="O124" s="154" t="str">
        <f>'Calculation_Assumptions'!$B$29*F124</f>
      </c>
      <c r="P124" s="155" t="str">
        <f>IF(I124=0,"",L124/I124)</f>
      </c>
      <c r="Q124" s="156" t="str">
        <f>L124*D124</f>
      </c>
      <c r="R124" s="157" t="str">
        <f>P124*E124</f>
      </c>
      <c r="S124" s="158" t="str">
        <f>N124*D124</f>
      </c>
      <c r="T124" s="159" t="str">
        <f>O124*D124</f>
      </c>
      <c r="U124" s="160" t="str">
        <f>1/(1+'Calculation_Assumptions'!$B$22)^(C124-'Calculation_Assumptions'!$B$21)</f>
      </c>
      <c r="V124" s="161" t="str">
        <f>Q124*U124</f>
      </c>
      <c r="W124" s="162" t="str">
        <f>R124*U124</f>
      </c>
      <c r="X124" s="163" t="str">
        <f>S124*U124</f>
      </c>
      <c r="Y124" s="164" t="str">
        <f>T124*U124</f>
      </c>
      <c r="Z124" s="165" t="str">
        <f>H124*F124</f>
      </c>
      <c r="AA124" s="166" t="str">
        <f>Z124*U124</f>
      </c>
      <c r="AB124" s="167" t="str">
        <f>IF(Z124=0,"",Q124/Z124)</f>
      </c>
    </row>
    <row r="125">
      <c r="A125" t="s">
        <v>250</v>
      </c>
      <c r="B125" s="32" t="s">
        <v>252</v>
      </c>
      <c r="C125" t="n">
        <v>2044</v>
      </c>
      <c r="D125" s="143" t="n">
        <v>17827.1164099983</v>
      </c>
      <c r="E125" s="144" t="n">
        <v>324707.103965403</v>
      </c>
      <c r="F125" s="145" t="n">
        <v>24606.9362531317</v>
      </c>
      <c r="G125" s="146" t="n">
        <v>91221.8797115048</v>
      </c>
      <c r="H125" s="147" t="n">
        <v>316318415.5</v>
      </c>
      <c r="I125" s="148" t="n">
        <v>37.6099</v>
      </c>
      <c r="J125" s="149" t="str">
        <f>'Calculation_Assumptions'!$B$25*G125*(F125/G125)^'Calculation_Assumptions'!$B$26</f>
      </c>
      <c r="K125" s="150" t="str">
        <f>'Calculation_Assumptions'!$B$27*F125</f>
      </c>
      <c r="L125" s="151" t="str">
        <f>MAX(J125,K125)</f>
      </c>
      <c r="M125" s="152" t="str">
        <f>IF(F125=0,"",L125/F125)</f>
      </c>
      <c r="N125" s="153" t="str">
        <f>'Calculation_Assumptions'!$B$28*F125</f>
      </c>
      <c r="O125" s="154" t="str">
        <f>'Calculation_Assumptions'!$B$29*F125</f>
      </c>
      <c r="P125" s="155" t="str">
        <f>IF(I125=0,"",L125/I125)</f>
      </c>
      <c r="Q125" s="156" t="str">
        <f>L125*D125</f>
      </c>
      <c r="R125" s="157" t="str">
        <f>P125*E125</f>
      </c>
      <c r="S125" s="158" t="str">
        <f>N125*D125</f>
      </c>
      <c r="T125" s="159" t="str">
        <f>O125*D125</f>
      </c>
      <c r="U125" s="160" t="str">
        <f>1/(1+'Calculation_Assumptions'!$B$22)^(C125-'Calculation_Assumptions'!$B$21)</f>
      </c>
      <c r="V125" s="161" t="str">
        <f>Q125*U125</f>
      </c>
      <c r="W125" s="162" t="str">
        <f>R125*U125</f>
      </c>
      <c r="X125" s="163" t="str">
        <f>S125*U125</f>
      </c>
      <c r="Y125" s="164" t="str">
        <f>T125*U125</f>
      </c>
      <c r="Z125" s="165" t="str">
        <f>H125*F125</f>
      </c>
      <c r="AA125" s="166" t="str">
        <f>Z125*U125</f>
      </c>
      <c r="AB125" s="167" t="str">
        <f>IF(Z125=0,"",Q125/Z125)</f>
      </c>
    </row>
    <row r="126">
      <c r="A126" t="s">
        <v>250</v>
      </c>
      <c r="B126" s="32" t="s">
        <v>252</v>
      </c>
      <c r="C126" t="n">
        <v>2045</v>
      </c>
      <c r="D126" s="143" t="n">
        <v>18602.9960923891</v>
      </c>
      <c r="E126" s="144" t="n">
        <v>341403.20966179</v>
      </c>
      <c r="F126" s="145" t="n">
        <v>25227.3382739225</v>
      </c>
      <c r="G126" s="146" t="n">
        <v>92015.6004229417</v>
      </c>
      <c r="H126" s="147" t="n">
        <v>317249613</v>
      </c>
      <c r="I126" s="148" t="n">
        <v>37.7245</v>
      </c>
      <c r="J126" s="149" t="str">
        <f>'Calculation_Assumptions'!$B$25*G126*(F126/G126)^'Calculation_Assumptions'!$B$26</f>
      </c>
      <c r="K126" s="150" t="str">
        <f>'Calculation_Assumptions'!$B$27*F126</f>
      </c>
      <c r="L126" s="151" t="str">
        <f>MAX(J126,K126)</f>
      </c>
      <c r="M126" s="152" t="str">
        <f>IF(F126=0,"",L126/F126)</f>
      </c>
      <c r="N126" s="153" t="str">
        <f>'Calculation_Assumptions'!$B$28*F126</f>
      </c>
      <c r="O126" s="154" t="str">
        <f>'Calculation_Assumptions'!$B$29*F126</f>
      </c>
      <c r="P126" s="155" t="str">
        <f>IF(I126=0,"",L126/I126)</f>
      </c>
      <c r="Q126" s="156" t="str">
        <f>L126*D126</f>
      </c>
      <c r="R126" s="157" t="str">
        <f>P126*E126</f>
      </c>
      <c r="S126" s="158" t="str">
        <f>N126*D126</f>
      </c>
      <c r="T126" s="159" t="str">
        <f>O126*D126</f>
      </c>
      <c r="U126" s="160" t="str">
        <f>1/(1+'Calculation_Assumptions'!$B$22)^(C126-'Calculation_Assumptions'!$B$21)</f>
      </c>
      <c r="V126" s="161" t="str">
        <f>Q126*U126</f>
      </c>
      <c r="W126" s="162" t="str">
        <f>R126*U126</f>
      </c>
      <c r="X126" s="163" t="str">
        <f>S126*U126</f>
      </c>
      <c r="Y126" s="164" t="str">
        <f>T126*U126</f>
      </c>
      <c r="Z126" s="165" t="str">
        <f>H126*F126</f>
      </c>
      <c r="AA126" s="166" t="str">
        <f>Z126*U126</f>
      </c>
      <c r="AB126" s="167" t="str">
        <f>IF(Z126=0,"",Q126/Z126)</f>
      </c>
    </row>
    <row r="127">
      <c r="A127" t="s">
        <v>250</v>
      </c>
      <c r="B127" s="32" t="s">
        <v>252</v>
      </c>
      <c r="C127" t="n">
        <v>2046</v>
      </c>
      <c r="D127" s="143" t="n">
        <v>19365.4280921934</v>
      </c>
      <c r="E127" s="144" t="n">
        <v>358078.287338003</v>
      </c>
      <c r="F127" s="145" t="n">
        <v>25797.7023007031</v>
      </c>
      <c r="G127" s="146" t="n">
        <v>92766.6954417819</v>
      </c>
      <c r="H127" s="147" t="n">
        <v>318096573.5</v>
      </c>
      <c r="I127" s="148" t="n">
        <v>37.8362</v>
      </c>
      <c r="J127" s="149" t="str">
        <f>'Calculation_Assumptions'!$B$25*G127*(F127/G127)^'Calculation_Assumptions'!$B$26</f>
      </c>
      <c r="K127" s="150" t="str">
        <f>'Calculation_Assumptions'!$B$27*F127</f>
      </c>
      <c r="L127" s="151" t="str">
        <f>MAX(J127,K127)</f>
      </c>
      <c r="M127" s="152" t="str">
        <f>IF(F127=0,"",L127/F127)</f>
      </c>
      <c r="N127" s="153" t="str">
        <f>'Calculation_Assumptions'!$B$28*F127</f>
      </c>
      <c r="O127" s="154" t="str">
        <f>'Calculation_Assumptions'!$B$29*F127</f>
      </c>
      <c r="P127" s="155" t="str">
        <f>IF(I127=0,"",L127/I127)</f>
      </c>
      <c r="Q127" s="156" t="str">
        <f>L127*D127</f>
      </c>
      <c r="R127" s="157" t="str">
        <f>P127*E127</f>
      </c>
      <c r="S127" s="158" t="str">
        <f>N127*D127</f>
      </c>
      <c r="T127" s="159" t="str">
        <f>O127*D127</f>
      </c>
      <c r="U127" s="160" t="str">
        <f>1/(1+'Calculation_Assumptions'!$B$22)^(C127-'Calculation_Assumptions'!$B$21)</f>
      </c>
      <c r="V127" s="161" t="str">
        <f>Q127*U127</f>
      </c>
      <c r="W127" s="162" t="str">
        <f>R127*U127</f>
      </c>
      <c r="X127" s="163" t="str">
        <f>S127*U127</f>
      </c>
      <c r="Y127" s="164" t="str">
        <f>T127*U127</f>
      </c>
      <c r="Z127" s="165" t="str">
        <f>H127*F127</f>
      </c>
      <c r="AA127" s="166" t="str">
        <f>Z127*U127</f>
      </c>
      <c r="AB127" s="167" t="str">
        <f>IF(Z127=0,"",Q127/Z127)</f>
      </c>
    </row>
    <row r="128">
      <c r="A128" t="s">
        <v>250</v>
      </c>
      <c r="B128" s="32" t="s">
        <v>252</v>
      </c>
      <c r="C128" t="n">
        <v>2047</v>
      </c>
      <c r="D128" s="143" t="n">
        <v>20105.9261892892</v>
      </c>
      <c r="E128" s="144" t="n">
        <v>374687.530554762</v>
      </c>
      <c r="F128" s="145" t="n">
        <v>26380.9616682253</v>
      </c>
      <c r="G128" s="146" t="n">
        <v>93523.921418033</v>
      </c>
      <c r="H128" s="147" t="n">
        <v>318862019.5</v>
      </c>
      <c r="I128" s="148" t="n">
        <v>37.9489</v>
      </c>
      <c r="J128" s="149" t="str">
        <f>'Calculation_Assumptions'!$B$25*G128*(F128/G128)^'Calculation_Assumptions'!$B$26</f>
      </c>
      <c r="K128" s="150" t="str">
        <f>'Calculation_Assumptions'!$B$27*F128</f>
      </c>
      <c r="L128" s="151" t="str">
        <f>MAX(J128,K128)</f>
      </c>
      <c r="M128" s="152" t="str">
        <f>IF(F128=0,"",L128/F128)</f>
      </c>
      <c r="N128" s="153" t="str">
        <f>'Calculation_Assumptions'!$B$28*F128</f>
      </c>
      <c r="O128" s="154" t="str">
        <f>'Calculation_Assumptions'!$B$29*F128</f>
      </c>
      <c r="P128" s="155" t="str">
        <f>IF(I128=0,"",L128/I128)</f>
      </c>
      <c r="Q128" s="156" t="str">
        <f>L128*D128</f>
      </c>
      <c r="R128" s="157" t="str">
        <f>P128*E128</f>
      </c>
      <c r="S128" s="158" t="str">
        <f>N128*D128</f>
      </c>
      <c r="T128" s="159" t="str">
        <f>O128*D128</f>
      </c>
      <c r="U128" s="160" t="str">
        <f>1/(1+'Calculation_Assumptions'!$B$22)^(C128-'Calculation_Assumptions'!$B$21)</f>
      </c>
      <c r="V128" s="161" t="str">
        <f>Q128*U128</f>
      </c>
      <c r="W128" s="162" t="str">
        <f>R128*U128</f>
      </c>
      <c r="X128" s="163" t="str">
        <f>S128*U128</f>
      </c>
      <c r="Y128" s="164" t="str">
        <f>T128*U128</f>
      </c>
      <c r="Z128" s="165" t="str">
        <f>H128*F128</f>
      </c>
      <c r="AA128" s="166" t="str">
        <f>Z128*U128</f>
      </c>
      <c r="AB128" s="167" t="str">
        <f>IF(Z128=0,"",Q128/Z128)</f>
      </c>
    </row>
    <row r="129">
      <c r="A129" t="s">
        <v>250</v>
      </c>
      <c r="B129" s="32" t="s">
        <v>252</v>
      </c>
      <c r="C129" t="n">
        <v>2048</v>
      </c>
      <c r="D129" s="143" t="n">
        <v>20806.7315821047</v>
      </c>
      <c r="E129" s="144" t="n">
        <v>390901.729545276</v>
      </c>
      <c r="F129" s="145" t="n">
        <v>26977.4079268061</v>
      </c>
      <c r="G129" s="146" t="n">
        <v>94287.3283968127</v>
      </c>
      <c r="H129" s="147" t="n">
        <v>319554652.5</v>
      </c>
      <c r="I129" s="148" t="n">
        <v>38.0645</v>
      </c>
      <c r="J129" s="149" t="str">
        <f>'Calculation_Assumptions'!$B$25*G129*(F129/G129)^'Calculation_Assumptions'!$B$26</f>
      </c>
      <c r="K129" s="150" t="str">
        <f>'Calculation_Assumptions'!$B$27*F129</f>
      </c>
      <c r="L129" s="151" t="str">
        <f>MAX(J129,K129)</f>
      </c>
      <c r="M129" s="152" t="str">
        <f>IF(F129=0,"",L129/F129)</f>
      </c>
      <c r="N129" s="153" t="str">
        <f>'Calculation_Assumptions'!$B$28*F129</f>
      </c>
      <c r="O129" s="154" t="str">
        <f>'Calculation_Assumptions'!$B$29*F129</f>
      </c>
      <c r="P129" s="155" t="str">
        <f>IF(I129=0,"",L129/I129)</f>
      </c>
      <c r="Q129" s="156" t="str">
        <f>L129*D129</f>
      </c>
      <c r="R129" s="157" t="str">
        <f>P129*E129</f>
      </c>
      <c r="S129" s="158" t="str">
        <f>N129*D129</f>
      </c>
      <c r="T129" s="159" t="str">
        <f>O129*D129</f>
      </c>
      <c r="U129" s="160" t="str">
        <f>1/(1+'Calculation_Assumptions'!$B$22)^(C129-'Calculation_Assumptions'!$B$21)</f>
      </c>
      <c r="V129" s="161" t="str">
        <f>Q129*U129</f>
      </c>
      <c r="W129" s="162" t="str">
        <f>R129*U129</f>
      </c>
      <c r="X129" s="163" t="str">
        <f>S129*U129</f>
      </c>
      <c r="Y129" s="164" t="str">
        <f>T129*U129</f>
      </c>
      <c r="Z129" s="165" t="str">
        <f>H129*F129</f>
      </c>
      <c r="AA129" s="166" t="str">
        <f>Z129*U129</f>
      </c>
      <c r="AB129" s="167" t="str">
        <f>IF(Z129=0,"",Q129/Z129)</f>
      </c>
    </row>
    <row r="130">
      <c r="A130" t="s">
        <v>250</v>
      </c>
      <c r="B130" s="32" t="s">
        <v>252</v>
      </c>
      <c r="C130" t="n">
        <v>2049</v>
      </c>
      <c r="D130" s="143" t="n">
        <v>21513.6700056694</v>
      </c>
      <c r="E130" s="144" t="n">
        <v>407313.283257119</v>
      </c>
      <c r="F130" s="145" t="n">
        <v>27587.3392184138</v>
      </c>
      <c r="G130" s="146" t="n">
        <v>95056.9668317421</v>
      </c>
      <c r="H130" s="147" t="n">
        <v>320173250</v>
      </c>
      <c r="I130" s="148" t="n">
        <v>38.1755</v>
      </c>
      <c r="J130" s="149" t="str">
        <f>'Calculation_Assumptions'!$B$25*G130*(F130/G130)^'Calculation_Assumptions'!$B$26</f>
      </c>
      <c r="K130" s="150" t="str">
        <f>'Calculation_Assumptions'!$B$27*F130</f>
      </c>
      <c r="L130" s="151" t="str">
        <f>MAX(J130,K130)</f>
      </c>
      <c r="M130" s="152" t="str">
        <f>IF(F130=0,"",L130/F130)</f>
      </c>
      <c r="N130" s="153" t="str">
        <f>'Calculation_Assumptions'!$B$28*F130</f>
      </c>
      <c r="O130" s="154" t="str">
        <f>'Calculation_Assumptions'!$B$29*F130</f>
      </c>
      <c r="P130" s="155" t="str">
        <f>IF(I130=0,"",L130/I130)</f>
      </c>
      <c r="Q130" s="156" t="str">
        <f>L130*D130</f>
      </c>
      <c r="R130" s="157" t="str">
        <f>P130*E130</f>
      </c>
      <c r="S130" s="158" t="str">
        <f>N130*D130</f>
      </c>
      <c r="T130" s="159" t="str">
        <f>O130*D130</f>
      </c>
      <c r="U130" s="160" t="str">
        <f>1/(1+'Calculation_Assumptions'!$B$22)^(C130-'Calculation_Assumptions'!$B$21)</f>
      </c>
      <c r="V130" s="161" t="str">
        <f>Q130*U130</f>
      </c>
      <c r="W130" s="162" t="str">
        <f>R130*U130</f>
      </c>
      <c r="X130" s="163" t="str">
        <f>S130*U130</f>
      </c>
      <c r="Y130" s="164" t="str">
        <f>T130*U130</f>
      </c>
      <c r="Z130" s="165" t="str">
        <f>H130*F130</f>
      </c>
      <c r="AA130" s="166" t="str">
        <f>Z130*U130</f>
      </c>
      <c r="AB130" s="167" t="str">
        <f>IF(Z130=0,"",Q130/Z130)</f>
      </c>
    </row>
    <row r="131">
      <c r="A131" t="s">
        <v>250</v>
      </c>
      <c r="B131" s="32" t="s">
        <v>252</v>
      </c>
      <c r="C131" t="n">
        <v>2050</v>
      </c>
      <c r="D131" s="143" t="n">
        <v>22186.5800403553</v>
      </c>
      <c r="E131" s="144" t="n">
        <v>423592.669520993</v>
      </c>
      <c r="F131" s="145" t="n">
        <v>28211.0604256979</v>
      </c>
      <c r="G131" s="146" t="n">
        <v>95832.8875882792</v>
      </c>
      <c r="H131" s="147" t="n">
        <v>320712949.5</v>
      </c>
      <c r="I131" s="148" t="n">
        <v>38.286</v>
      </c>
      <c r="J131" s="149" t="str">
        <f>'Calculation_Assumptions'!$B$25*G131*(F131/G131)^'Calculation_Assumptions'!$B$26</f>
      </c>
      <c r="K131" s="150" t="str">
        <f>'Calculation_Assumptions'!$B$27*F131</f>
      </c>
      <c r="L131" s="151" t="str">
        <f>MAX(J131,K131)</f>
      </c>
      <c r="M131" s="152" t="str">
        <f>IF(F131=0,"",L131/F131)</f>
      </c>
      <c r="N131" s="153" t="str">
        <f>'Calculation_Assumptions'!$B$28*F131</f>
      </c>
      <c r="O131" s="154" t="str">
        <f>'Calculation_Assumptions'!$B$29*F131</f>
      </c>
      <c r="P131" s="155" t="str">
        <f>IF(I131=0,"",L131/I131)</f>
      </c>
      <c r="Q131" s="156" t="str">
        <f>L131*D131</f>
      </c>
      <c r="R131" s="157" t="str">
        <f>P131*E131</f>
      </c>
      <c r="S131" s="158" t="str">
        <f>N131*D131</f>
      </c>
      <c r="T131" s="159" t="str">
        <f>O131*D131</f>
      </c>
      <c r="U131" s="160" t="str">
        <f>1/(1+'Calculation_Assumptions'!$B$22)^(C131-'Calculation_Assumptions'!$B$21)</f>
      </c>
      <c r="V131" s="161" t="str">
        <f>Q131*U131</f>
      </c>
      <c r="W131" s="162" t="str">
        <f>R131*U131</f>
      </c>
      <c r="X131" s="163" t="str">
        <f>S131*U131</f>
      </c>
      <c r="Y131" s="164" t="str">
        <f>T131*U131</f>
      </c>
      <c r="Z131" s="165" t="str">
        <f>H131*F131</f>
      </c>
      <c r="AA131" s="166" t="str">
        <f>Z131*U131</f>
      </c>
      <c r="AB131" s="167" t="str">
        <f>IF(Z131=0,"",Q131/Z131)</f>
      </c>
    </row>
    <row r="132">
      <c r="A132" t="s">
        <v>253</v>
      </c>
      <c r="B132" s="32" t="s">
        <v>255</v>
      </c>
      <c r="C132" t="n">
        <v>2025</v>
      </c>
      <c r="D132" s="143" t="n">
        <v>737.543825289608</v>
      </c>
      <c r="E132" s="144" t="n">
        <v>12049.0893219305</v>
      </c>
      <c r="F132" s="145" t="n">
        <v>13851.4910785419</v>
      </c>
      <c r="G132" s="146" t="n">
        <v>74136.3707949527</v>
      </c>
      <c r="H132" s="147" t="n">
        <v>285721235.5</v>
      </c>
      <c r="I132" s="148" t="n">
        <v>37.51</v>
      </c>
      <c r="J132" s="149" t="str">
        <f>'Calculation_Assumptions'!$B$25*G132*(F132/G132)^'Calculation_Assumptions'!$B$26</f>
      </c>
      <c r="K132" s="150" t="str">
        <f>'Calculation_Assumptions'!$B$27*F132</f>
      </c>
      <c r="L132" s="151" t="str">
        <f>MAX(J132,K132)</f>
      </c>
      <c r="M132" s="152" t="str">
        <f>IF(F132=0,"",L132/F132)</f>
      </c>
      <c r="N132" s="153" t="str">
        <f>'Calculation_Assumptions'!$B$28*F132</f>
      </c>
      <c r="O132" s="154" t="str">
        <f>'Calculation_Assumptions'!$B$29*F132</f>
      </c>
      <c r="P132" s="155" t="str">
        <f>IF(I132=0,"",L132/I132)</f>
      </c>
      <c r="Q132" s="156" t="str">
        <f>L132*D132</f>
      </c>
      <c r="R132" s="157" t="str">
        <f>P132*E132</f>
      </c>
      <c r="S132" s="158" t="str">
        <f>N132*D132</f>
      </c>
      <c r="T132" s="159" t="str">
        <f>O132*D132</f>
      </c>
      <c r="U132" s="160" t="str">
        <f>1/(1+'Calculation_Assumptions'!$B$22)^(C132-'Calculation_Assumptions'!$B$21)</f>
      </c>
      <c r="V132" s="161" t="str">
        <f>Q132*U132</f>
      </c>
      <c r="W132" s="162" t="str">
        <f>R132*U132</f>
      </c>
      <c r="X132" s="163" t="str">
        <f>S132*U132</f>
      </c>
      <c r="Y132" s="164" t="str">
        <f>T132*U132</f>
      </c>
      <c r="Z132" s="165" t="str">
        <f>H132*F132</f>
      </c>
      <c r="AA132" s="166" t="str">
        <f>Z132*U132</f>
      </c>
      <c r="AB132" s="167" t="str">
        <f>IF(Z132=0,"",Q132/Z132)</f>
      </c>
    </row>
    <row r="133">
      <c r="A133" t="s">
        <v>253</v>
      </c>
      <c r="B133" s="32" t="s">
        <v>255</v>
      </c>
      <c r="C133" t="n">
        <v>2026</v>
      </c>
      <c r="D133" s="143" t="n">
        <v>1471.61979056499</v>
      </c>
      <c r="E133" s="144" t="n">
        <v>24164.1583878817</v>
      </c>
      <c r="F133" s="145" t="n">
        <v>14370.1004216288</v>
      </c>
      <c r="G133" s="146" t="n">
        <v>75186.4097436074</v>
      </c>
      <c r="H133" s="147" t="n">
        <v>287886782.5</v>
      </c>
      <c r="I133" s="148" t="n">
        <v>37.5883</v>
      </c>
      <c r="J133" s="149" t="str">
        <f>'Calculation_Assumptions'!$B$25*G133*(F133/G133)^'Calculation_Assumptions'!$B$26</f>
      </c>
      <c r="K133" s="150" t="str">
        <f>'Calculation_Assumptions'!$B$27*F133</f>
      </c>
      <c r="L133" s="151" t="str">
        <f>MAX(J133,K133)</f>
      </c>
      <c r="M133" s="152" t="str">
        <f>IF(F133=0,"",L133/F133)</f>
      </c>
      <c r="N133" s="153" t="str">
        <f>'Calculation_Assumptions'!$B$28*F133</f>
      </c>
      <c r="O133" s="154" t="str">
        <f>'Calculation_Assumptions'!$B$29*F133</f>
      </c>
      <c r="P133" s="155" t="str">
        <f>IF(I133=0,"",L133/I133)</f>
      </c>
      <c r="Q133" s="156" t="str">
        <f>L133*D133</f>
      </c>
      <c r="R133" s="157" t="str">
        <f>P133*E133</f>
      </c>
      <c r="S133" s="158" t="str">
        <f>N133*D133</f>
      </c>
      <c r="T133" s="159" t="str">
        <f>O133*D133</f>
      </c>
      <c r="U133" s="160" t="str">
        <f>1/(1+'Calculation_Assumptions'!$B$22)^(C133-'Calculation_Assumptions'!$B$21)</f>
      </c>
      <c r="V133" s="161" t="str">
        <f>Q133*U133</f>
      </c>
      <c r="W133" s="162" t="str">
        <f>R133*U133</f>
      </c>
      <c r="X133" s="163" t="str">
        <f>S133*U133</f>
      </c>
      <c r="Y133" s="164" t="str">
        <f>T133*U133</f>
      </c>
      <c r="Z133" s="165" t="str">
        <f>H133*F133</f>
      </c>
      <c r="AA133" s="166" t="str">
        <f>Z133*U133</f>
      </c>
      <c r="AB133" s="167" t="str">
        <f>IF(Z133=0,"",Q133/Z133)</f>
      </c>
    </row>
    <row r="134">
      <c r="A134" t="s">
        <v>253</v>
      </c>
      <c r="B134" s="32" t="s">
        <v>255</v>
      </c>
      <c r="C134" t="n">
        <v>2027</v>
      </c>
      <c r="D134" s="143" t="n">
        <v>2203.19908383773</v>
      </c>
      <c r="E134" s="144" t="n">
        <v>36355.1987026726</v>
      </c>
      <c r="F134" s="145" t="n">
        <v>14908.1268548478</v>
      </c>
      <c r="G134" s="146" t="n">
        <v>76251.3210387483</v>
      </c>
      <c r="H134" s="147" t="n">
        <v>289986522</v>
      </c>
      <c r="I134" s="148" t="n">
        <v>37.6736</v>
      </c>
      <c r="J134" s="149" t="str">
        <f>'Calculation_Assumptions'!$B$25*G134*(F134/G134)^'Calculation_Assumptions'!$B$26</f>
      </c>
      <c r="K134" s="150" t="str">
        <f>'Calculation_Assumptions'!$B$27*F134</f>
      </c>
      <c r="L134" s="151" t="str">
        <f>MAX(J134,K134)</f>
      </c>
      <c r="M134" s="152" t="str">
        <f>IF(F134=0,"",L134/F134)</f>
      </c>
      <c r="N134" s="153" t="str">
        <f>'Calculation_Assumptions'!$B$28*F134</f>
      </c>
      <c r="O134" s="154" t="str">
        <f>'Calculation_Assumptions'!$B$29*F134</f>
      </c>
      <c r="P134" s="155" t="str">
        <f>IF(I134=0,"",L134/I134)</f>
      </c>
      <c r="Q134" s="156" t="str">
        <f>L134*D134</f>
      </c>
      <c r="R134" s="157" t="str">
        <f>P134*E134</f>
      </c>
      <c r="S134" s="158" t="str">
        <f>N134*D134</f>
      </c>
      <c r="T134" s="159" t="str">
        <f>O134*D134</f>
      </c>
      <c r="U134" s="160" t="str">
        <f>1/(1+'Calculation_Assumptions'!$B$22)^(C134-'Calculation_Assumptions'!$B$21)</f>
      </c>
      <c r="V134" s="161" t="str">
        <f>Q134*U134</f>
      </c>
      <c r="W134" s="162" t="str">
        <f>R134*U134</f>
      </c>
      <c r="X134" s="163" t="str">
        <f>S134*U134</f>
      </c>
      <c r="Y134" s="164" t="str">
        <f>T134*U134</f>
      </c>
      <c r="Z134" s="165" t="str">
        <f>H134*F134</f>
      </c>
      <c r="AA134" s="166" t="str">
        <f>Z134*U134</f>
      </c>
      <c r="AB134" s="167" t="str">
        <f>IF(Z134=0,"",Q134/Z134)</f>
      </c>
    </row>
    <row r="135">
      <c r="A135" t="s">
        <v>253</v>
      </c>
      <c r="B135" s="32" t="s">
        <v>255</v>
      </c>
      <c r="C135" t="n">
        <v>2028</v>
      </c>
      <c r="D135" s="143" t="n">
        <v>2935.83073370163</v>
      </c>
      <c r="E135" s="144" t="n">
        <v>48644.4389134791</v>
      </c>
      <c r="F135" s="145" t="n">
        <v>15466.2973673947</v>
      </c>
      <c r="G135" s="146" t="n">
        <v>77331.3153265521</v>
      </c>
      <c r="H135" s="147" t="n">
        <v>292016778.5</v>
      </c>
      <c r="I135" s="148" t="n">
        <v>36.834</v>
      </c>
      <c r="J135" s="149" t="str">
        <f>'Calculation_Assumptions'!$B$25*G135*(F135/G135)^'Calculation_Assumptions'!$B$26</f>
      </c>
      <c r="K135" s="150" t="str">
        <f>'Calculation_Assumptions'!$B$27*F135</f>
      </c>
      <c r="L135" s="151" t="str">
        <f>MAX(J135,K135)</f>
      </c>
      <c r="M135" s="152" t="str">
        <f>IF(F135=0,"",L135/F135)</f>
      </c>
      <c r="N135" s="153" t="str">
        <f>'Calculation_Assumptions'!$B$28*F135</f>
      </c>
      <c r="O135" s="154" t="str">
        <f>'Calculation_Assumptions'!$B$29*F135</f>
      </c>
      <c r="P135" s="155" t="str">
        <f>IF(I135=0,"",L135/I135)</f>
      </c>
      <c r="Q135" s="156" t="str">
        <f>L135*D135</f>
      </c>
      <c r="R135" s="157" t="str">
        <f>P135*E135</f>
      </c>
      <c r="S135" s="158" t="str">
        <f>N135*D135</f>
      </c>
      <c r="T135" s="159" t="str">
        <f>O135*D135</f>
      </c>
      <c r="U135" s="160" t="str">
        <f>1/(1+'Calculation_Assumptions'!$B$22)^(C135-'Calculation_Assumptions'!$B$21)</f>
      </c>
      <c r="V135" s="161" t="str">
        <f>Q135*U135</f>
      </c>
      <c r="W135" s="162" t="str">
        <f>R135*U135</f>
      </c>
      <c r="X135" s="163" t="str">
        <f>S135*U135</f>
      </c>
      <c r="Y135" s="164" t="str">
        <f>T135*U135</f>
      </c>
      <c r="Z135" s="165" t="str">
        <f>H135*F135</f>
      </c>
      <c r="AA135" s="166" t="str">
        <f>Z135*U135</f>
      </c>
      <c r="AB135" s="167" t="str">
        <f>IF(Z135=0,"",Q135/Z135)</f>
      </c>
    </row>
    <row r="136">
      <c r="A136" t="s">
        <v>253</v>
      </c>
      <c r="B136" s="32" t="s">
        <v>255</v>
      </c>
      <c r="C136" t="n">
        <v>2029</v>
      </c>
      <c r="D136" s="143" t="n">
        <v>3674.35139938672</v>
      </c>
      <c r="E136" s="144" t="n">
        <v>61042.8754118432</v>
      </c>
      <c r="F136" s="145" t="n">
        <v>16045.3661674401</v>
      </c>
      <c r="G136" s="146" t="n">
        <v>78426.6062367069</v>
      </c>
      <c r="H136" s="147" t="n">
        <v>293978109</v>
      </c>
      <c r="I136" s="148" t="n">
        <v>36.9118</v>
      </c>
      <c r="J136" s="149" t="str">
        <f>'Calculation_Assumptions'!$B$25*G136*(F136/G136)^'Calculation_Assumptions'!$B$26</f>
      </c>
      <c r="K136" s="150" t="str">
        <f>'Calculation_Assumptions'!$B$27*F136</f>
      </c>
      <c r="L136" s="151" t="str">
        <f>MAX(J136,K136)</f>
      </c>
      <c r="M136" s="152" t="str">
        <f>IF(F136=0,"",L136/F136)</f>
      </c>
      <c r="N136" s="153" t="str">
        <f>'Calculation_Assumptions'!$B$28*F136</f>
      </c>
      <c r="O136" s="154" t="str">
        <f>'Calculation_Assumptions'!$B$29*F136</f>
      </c>
      <c r="P136" s="155" t="str">
        <f>IF(I136=0,"",L136/I136)</f>
      </c>
      <c r="Q136" s="156" t="str">
        <f>L136*D136</f>
      </c>
      <c r="R136" s="157" t="str">
        <f>P136*E136</f>
      </c>
      <c r="S136" s="158" t="str">
        <f>N136*D136</f>
      </c>
      <c r="T136" s="159" t="str">
        <f>O136*D136</f>
      </c>
      <c r="U136" s="160" t="str">
        <f>1/(1+'Calculation_Assumptions'!$B$22)^(C136-'Calculation_Assumptions'!$B$21)</f>
      </c>
      <c r="V136" s="161" t="str">
        <f>Q136*U136</f>
      </c>
      <c r="W136" s="162" t="str">
        <f>R136*U136</f>
      </c>
      <c r="X136" s="163" t="str">
        <f>S136*U136</f>
      </c>
      <c r="Y136" s="164" t="str">
        <f>T136*U136</f>
      </c>
      <c r="Z136" s="165" t="str">
        <f>H136*F136</f>
      </c>
      <c r="AA136" s="166" t="str">
        <f>Z136*U136</f>
      </c>
      <c r="AB136" s="167" t="str">
        <f>IF(Z136=0,"",Q136/Z136)</f>
      </c>
    </row>
    <row r="137">
      <c r="A137" t="s">
        <v>253</v>
      </c>
      <c r="B137" s="32" t="s">
        <v>255</v>
      </c>
      <c r="C137" t="n">
        <v>2030</v>
      </c>
      <c r="D137" s="143" t="n">
        <v>4395.31123805198</v>
      </c>
      <c r="E137" s="144" t="n">
        <v>73383.9987188791</v>
      </c>
      <c r="F137" s="145" t="n">
        <v>16646.1157012267</v>
      </c>
      <c r="G137" s="146" t="n">
        <v>79537.4104246691</v>
      </c>
      <c r="H137" s="147" t="n">
        <v>295876648</v>
      </c>
      <c r="I137" s="148" t="n">
        <v>36.9927</v>
      </c>
      <c r="J137" s="149" t="str">
        <f>'Calculation_Assumptions'!$B$25*G137*(F137/G137)^'Calculation_Assumptions'!$B$26</f>
      </c>
      <c r="K137" s="150" t="str">
        <f>'Calculation_Assumptions'!$B$27*F137</f>
      </c>
      <c r="L137" s="151" t="str">
        <f>MAX(J137,K137)</f>
      </c>
      <c r="M137" s="152" t="str">
        <f>IF(F137=0,"",L137/F137)</f>
      </c>
      <c r="N137" s="153" t="str">
        <f>'Calculation_Assumptions'!$B$28*F137</f>
      </c>
      <c r="O137" s="154" t="str">
        <f>'Calculation_Assumptions'!$B$29*F137</f>
      </c>
      <c r="P137" s="155" t="str">
        <f>IF(I137=0,"",L137/I137)</f>
      </c>
      <c r="Q137" s="156" t="str">
        <f>L137*D137</f>
      </c>
      <c r="R137" s="157" t="str">
        <f>P137*E137</f>
      </c>
      <c r="S137" s="158" t="str">
        <f>N137*D137</f>
      </c>
      <c r="T137" s="159" t="str">
        <f>O137*D137</f>
      </c>
      <c r="U137" s="160" t="str">
        <f>1/(1+'Calculation_Assumptions'!$B$22)^(C137-'Calculation_Assumptions'!$B$21)</f>
      </c>
      <c r="V137" s="161" t="str">
        <f>Q137*U137</f>
      </c>
      <c r="W137" s="162" t="str">
        <f>R137*U137</f>
      </c>
      <c r="X137" s="163" t="str">
        <f>S137*U137</f>
      </c>
      <c r="Y137" s="164" t="str">
        <f>T137*U137</f>
      </c>
      <c r="Z137" s="165" t="str">
        <f>H137*F137</f>
      </c>
      <c r="AA137" s="166" t="str">
        <f>Z137*U137</f>
      </c>
      <c r="AB137" s="167" t="str">
        <f>IF(Z137=0,"",Q137/Z137)</f>
      </c>
    </row>
    <row r="138">
      <c r="A138" t="s">
        <v>253</v>
      </c>
      <c r="B138" s="32" t="s">
        <v>255</v>
      </c>
      <c r="C138" t="n">
        <v>2031</v>
      </c>
      <c r="D138" s="143" t="n">
        <v>5115.63954570235</v>
      </c>
      <c r="E138" s="144" t="n">
        <v>85850.6034907906</v>
      </c>
      <c r="F138" s="145" t="n">
        <v>17161.0734660986</v>
      </c>
      <c r="G138" s="146" t="n">
        <v>80420.1567986293</v>
      </c>
      <c r="H138" s="147" t="n">
        <v>297719748</v>
      </c>
      <c r="I138" s="148" t="n">
        <v>37.0895</v>
      </c>
      <c r="J138" s="149" t="str">
        <f>'Calculation_Assumptions'!$B$25*G138*(F138/G138)^'Calculation_Assumptions'!$B$26</f>
      </c>
      <c r="K138" s="150" t="str">
        <f>'Calculation_Assumptions'!$B$27*F138</f>
      </c>
      <c r="L138" s="151" t="str">
        <f>MAX(J138,K138)</f>
      </c>
      <c r="M138" s="152" t="str">
        <f>IF(F138=0,"",L138/F138)</f>
      </c>
      <c r="N138" s="153" t="str">
        <f>'Calculation_Assumptions'!$B$28*F138</f>
      </c>
      <c r="O138" s="154" t="str">
        <f>'Calculation_Assumptions'!$B$29*F138</f>
      </c>
      <c r="P138" s="155" t="str">
        <f>IF(I138=0,"",L138/I138)</f>
      </c>
      <c r="Q138" s="156" t="str">
        <f>L138*D138</f>
      </c>
      <c r="R138" s="157" t="str">
        <f>P138*E138</f>
      </c>
      <c r="S138" s="158" t="str">
        <f>N138*D138</f>
      </c>
      <c r="T138" s="159" t="str">
        <f>O138*D138</f>
      </c>
      <c r="U138" s="160" t="str">
        <f>1/(1+'Calculation_Assumptions'!$B$22)^(C138-'Calculation_Assumptions'!$B$21)</f>
      </c>
      <c r="V138" s="161" t="str">
        <f>Q138*U138</f>
      </c>
      <c r="W138" s="162" t="str">
        <f>R138*U138</f>
      </c>
      <c r="X138" s="163" t="str">
        <f>S138*U138</f>
      </c>
      <c r="Y138" s="164" t="str">
        <f>T138*U138</f>
      </c>
      <c r="Z138" s="165" t="str">
        <f>H138*F138</f>
      </c>
      <c r="AA138" s="166" t="str">
        <f>Z138*U138</f>
      </c>
      <c r="AB138" s="167" t="str">
        <f>IF(Z138=0,"",Q138/Z138)</f>
      </c>
    </row>
    <row r="139">
      <c r="A139" t="s">
        <v>253</v>
      </c>
      <c r="B139" s="32" t="s">
        <v>255</v>
      </c>
      <c r="C139" t="n">
        <v>2032</v>
      </c>
      <c r="D139" s="143" t="n">
        <v>5826.63306867328</v>
      </c>
      <c r="E139" s="144" t="n">
        <v>98332.0259756438</v>
      </c>
      <c r="F139" s="145" t="n">
        <v>17691.9617642167</v>
      </c>
      <c r="G139" s="146" t="n">
        <v>81312.7003379309</v>
      </c>
      <c r="H139" s="147" t="n">
        <v>299510661.5</v>
      </c>
      <c r="I139" s="148" t="n">
        <v>37.1904</v>
      </c>
      <c r="J139" s="149" t="str">
        <f>'Calculation_Assumptions'!$B$25*G139*(F139/G139)^'Calculation_Assumptions'!$B$26</f>
      </c>
      <c r="K139" s="150" t="str">
        <f>'Calculation_Assumptions'!$B$27*F139</f>
      </c>
      <c r="L139" s="151" t="str">
        <f>MAX(J139,K139)</f>
      </c>
      <c r="M139" s="152" t="str">
        <f>IF(F139=0,"",L139/F139)</f>
      </c>
      <c r="N139" s="153" t="str">
        <f>'Calculation_Assumptions'!$B$28*F139</f>
      </c>
      <c r="O139" s="154" t="str">
        <f>'Calculation_Assumptions'!$B$29*F139</f>
      </c>
      <c r="P139" s="155" t="str">
        <f>IF(I139=0,"",L139/I139)</f>
      </c>
      <c r="Q139" s="156" t="str">
        <f>L139*D139</f>
      </c>
      <c r="R139" s="157" t="str">
        <f>P139*E139</f>
      </c>
      <c r="S139" s="158" t="str">
        <f>N139*D139</f>
      </c>
      <c r="T139" s="159" t="str">
        <f>O139*D139</f>
      </c>
      <c r="U139" s="160" t="str">
        <f>1/(1+'Calculation_Assumptions'!$B$22)^(C139-'Calculation_Assumptions'!$B$21)</f>
      </c>
      <c r="V139" s="161" t="str">
        <f>Q139*U139</f>
      </c>
      <c r="W139" s="162" t="str">
        <f>R139*U139</f>
      </c>
      <c r="X139" s="163" t="str">
        <f>S139*U139</f>
      </c>
      <c r="Y139" s="164" t="str">
        <f>T139*U139</f>
      </c>
      <c r="Z139" s="165" t="str">
        <f>H139*F139</f>
      </c>
      <c r="AA139" s="166" t="str">
        <f>Z139*U139</f>
      </c>
      <c r="AB139" s="167" t="str">
        <f>IF(Z139=0,"",Q139/Z139)</f>
      </c>
    </row>
    <row r="140">
      <c r="A140" t="s">
        <v>253</v>
      </c>
      <c r="B140" s="32" t="s">
        <v>255</v>
      </c>
      <c r="C140" t="n">
        <v>2033</v>
      </c>
      <c r="D140" s="143" t="n">
        <v>6526.93786041223</v>
      </c>
      <c r="E140" s="144" t="n">
        <v>110773.02982979</v>
      </c>
      <c r="F140" s="145" t="n">
        <v>18239.2734163655</v>
      </c>
      <c r="G140" s="146" t="n">
        <v>82215.1497764654</v>
      </c>
      <c r="H140" s="147" t="n">
        <v>301250984.5</v>
      </c>
      <c r="I140" s="148" t="n">
        <v>37.2975</v>
      </c>
      <c r="J140" s="149" t="str">
        <f>'Calculation_Assumptions'!$B$25*G140*(F140/G140)^'Calculation_Assumptions'!$B$26</f>
      </c>
      <c r="K140" s="150" t="str">
        <f>'Calculation_Assumptions'!$B$27*F140</f>
      </c>
      <c r="L140" s="151" t="str">
        <f>MAX(J140,K140)</f>
      </c>
      <c r="M140" s="152" t="str">
        <f>IF(F140=0,"",L140/F140)</f>
      </c>
      <c r="N140" s="153" t="str">
        <f>'Calculation_Assumptions'!$B$28*F140</f>
      </c>
      <c r="O140" s="154" t="str">
        <f>'Calculation_Assumptions'!$B$29*F140</f>
      </c>
      <c r="P140" s="155" t="str">
        <f>IF(I140=0,"",L140/I140)</f>
      </c>
      <c r="Q140" s="156" t="str">
        <f>L140*D140</f>
      </c>
      <c r="R140" s="157" t="str">
        <f>P140*E140</f>
      </c>
      <c r="S140" s="158" t="str">
        <f>N140*D140</f>
      </c>
      <c r="T140" s="159" t="str">
        <f>O140*D140</f>
      </c>
      <c r="U140" s="160" t="str">
        <f>1/(1+'Calculation_Assumptions'!$B$22)^(C140-'Calculation_Assumptions'!$B$21)</f>
      </c>
      <c r="V140" s="161" t="str">
        <f>Q140*U140</f>
      </c>
      <c r="W140" s="162" t="str">
        <f>R140*U140</f>
      </c>
      <c r="X140" s="163" t="str">
        <f>S140*U140</f>
      </c>
      <c r="Y140" s="164" t="str">
        <f>T140*U140</f>
      </c>
      <c r="Z140" s="165" t="str">
        <f>H140*F140</f>
      </c>
      <c r="AA140" s="166" t="str">
        <f>Z140*U140</f>
      </c>
      <c r="AB140" s="167" t="str">
        <f>IF(Z140=0,"",Q140/Z140)</f>
      </c>
    </row>
    <row r="141">
      <c r="A141" t="s">
        <v>253</v>
      </c>
      <c r="B141" s="32" t="s">
        <v>255</v>
      </c>
      <c r="C141" t="n">
        <v>2034</v>
      </c>
      <c r="D141" s="143" t="n">
        <v>7221.2893706605</v>
      </c>
      <c r="E141" s="144" t="n">
        <v>123363.889098914</v>
      </c>
      <c r="F141" s="145" t="n">
        <v>18803.5164890413</v>
      </c>
      <c r="G141" s="146" t="n">
        <v>83127.6150549084</v>
      </c>
      <c r="H141" s="147" t="n">
        <v>302938573</v>
      </c>
      <c r="I141" s="148" t="n">
        <v>37.4064</v>
      </c>
      <c r="J141" s="149" t="str">
        <f>'Calculation_Assumptions'!$B$25*G141*(F141/G141)^'Calculation_Assumptions'!$B$26</f>
      </c>
      <c r="K141" s="150" t="str">
        <f>'Calculation_Assumptions'!$B$27*F141</f>
      </c>
      <c r="L141" s="151" t="str">
        <f>MAX(J141,K141)</f>
      </c>
      <c r="M141" s="152" t="str">
        <f>IF(F141=0,"",L141/F141)</f>
      </c>
      <c r="N141" s="153" t="str">
        <f>'Calculation_Assumptions'!$B$28*F141</f>
      </c>
      <c r="O141" s="154" t="str">
        <f>'Calculation_Assumptions'!$B$29*F141</f>
      </c>
      <c r="P141" s="155" t="str">
        <f>IF(I141=0,"",L141/I141)</f>
      </c>
      <c r="Q141" s="156" t="str">
        <f>L141*D141</f>
      </c>
      <c r="R141" s="157" t="str">
        <f>P141*E141</f>
      </c>
      <c r="S141" s="158" t="str">
        <f>N141*D141</f>
      </c>
      <c r="T141" s="159" t="str">
        <f>O141*D141</f>
      </c>
      <c r="U141" s="160" t="str">
        <f>1/(1+'Calculation_Assumptions'!$B$22)^(C141-'Calculation_Assumptions'!$B$21)</f>
      </c>
      <c r="V141" s="161" t="str">
        <f>Q141*U141</f>
      </c>
      <c r="W141" s="162" t="str">
        <f>R141*U141</f>
      </c>
      <c r="X141" s="163" t="str">
        <f>S141*U141</f>
      </c>
      <c r="Y141" s="164" t="str">
        <f>T141*U141</f>
      </c>
      <c r="Z141" s="165" t="str">
        <f>H141*F141</f>
      </c>
      <c r="AA141" s="166" t="str">
        <f>Z141*U141</f>
      </c>
      <c r="AB141" s="167" t="str">
        <f>IF(Z141=0,"",Q141/Z141)</f>
      </c>
    </row>
    <row r="142">
      <c r="A142" t="s">
        <v>253</v>
      </c>
      <c r="B142" s="32" t="s">
        <v>255</v>
      </c>
      <c r="C142" t="n">
        <v>2035</v>
      </c>
      <c r="D142" s="143" t="n">
        <v>7915.51275111554</v>
      </c>
      <c r="E142" s="144" t="n">
        <v>136038.237215387</v>
      </c>
      <c r="F142" s="145" t="n">
        <v>19385.2147660882</v>
      </c>
      <c r="G142" s="146" t="n">
        <v>84050.2073341125</v>
      </c>
      <c r="H142" s="147" t="n">
        <v>304566622</v>
      </c>
      <c r="I142" s="148" t="n">
        <v>37.5179</v>
      </c>
      <c r="J142" s="149" t="str">
        <f>'Calculation_Assumptions'!$B$25*G142*(F142/G142)^'Calculation_Assumptions'!$B$26</f>
      </c>
      <c r="K142" s="150" t="str">
        <f>'Calculation_Assumptions'!$B$27*F142</f>
      </c>
      <c r="L142" s="151" t="str">
        <f>MAX(J142,K142)</f>
      </c>
      <c r="M142" s="152" t="str">
        <f>IF(F142=0,"",L142/F142)</f>
      </c>
      <c r="N142" s="153" t="str">
        <f>'Calculation_Assumptions'!$B$28*F142</f>
      </c>
      <c r="O142" s="154" t="str">
        <f>'Calculation_Assumptions'!$B$29*F142</f>
      </c>
      <c r="P142" s="155" t="str">
        <f>IF(I142=0,"",L142/I142)</f>
      </c>
      <c r="Q142" s="156" t="str">
        <f>L142*D142</f>
      </c>
      <c r="R142" s="157" t="str">
        <f>P142*E142</f>
      </c>
      <c r="S142" s="158" t="str">
        <f>N142*D142</f>
      </c>
      <c r="T142" s="159" t="str">
        <f>O142*D142</f>
      </c>
      <c r="U142" s="160" t="str">
        <f>1/(1+'Calculation_Assumptions'!$B$22)^(C142-'Calculation_Assumptions'!$B$21)</f>
      </c>
      <c r="V142" s="161" t="str">
        <f>Q142*U142</f>
      </c>
      <c r="W142" s="162" t="str">
        <f>R142*U142</f>
      </c>
      <c r="X142" s="163" t="str">
        <f>S142*U142</f>
      </c>
      <c r="Y142" s="164" t="str">
        <f>T142*U142</f>
      </c>
      <c r="Z142" s="165" t="str">
        <f>H142*F142</f>
      </c>
      <c r="AA142" s="166" t="str">
        <f>Z142*U142</f>
      </c>
      <c r="AB142" s="167" t="str">
        <f>IF(Z142=0,"",Q142/Z142)</f>
      </c>
    </row>
    <row r="143">
      <c r="A143" t="s">
        <v>253</v>
      </c>
      <c r="B143" s="32" t="s">
        <v>255</v>
      </c>
      <c r="C143" t="n">
        <v>2036</v>
      </c>
      <c r="D143" s="143" t="n">
        <v>8606.0699166907</v>
      </c>
      <c r="E143" s="144" t="n">
        <v>148810.940353245</v>
      </c>
      <c r="F143" s="145" t="n">
        <v>19931.358148438</v>
      </c>
      <c r="G143" s="146" t="n">
        <v>84847.8568068913</v>
      </c>
      <c r="H143" s="147" t="n">
        <v>306135098</v>
      </c>
      <c r="I143" s="148" t="n">
        <v>37.6267</v>
      </c>
      <c r="J143" s="149" t="str">
        <f>'Calculation_Assumptions'!$B$25*G143*(F143/G143)^'Calculation_Assumptions'!$B$26</f>
      </c>
      <c r="K143" s="150" t="str">
        <f>'Calculation_Assumptions'!$B$27*F143</f>
      </c>
      <c r="L143" s="151" t="str">
        <f>MAX(J143,K143)</f>
      </c>
      <c r="M143" s="152" t="str">
        <f>IF(F143=0,"",L143/F143)</f>
      </c>
      <c r="N143" s="153" t="str">
        <f>'Calculation_Assumptions'!$B$28*F143</f>
      </c>
      <c r="O143" s="154" t="str">
        <f>'Calculation_Assumptions'!$B$29*F143</f>
      </c>
      <c r="P143" s="155" t="str">
        <f>IF(I143=0,"",L143/I143)</f>
      </c>
      <c r="Q143" s="156" t="str">
        <f>L143*D143</f>
      </c>
      <c r="R143" s="157" t="str">
        <f>P143*E143</f>
      </c>
      <c r="S143" s="158" t="str">
        <f>N143*D143</f>
      </c>
      <c r="T143" s="159" t="str">
        <f>O143*D143</f>
      </c>
      <c r="U143" s="160" t="str">
        <f>1/(1+'Calculation_Assumptions'!$B$22)^(C143-'Calculation_Assumptions'!$B$21)</f>
      </c>
      <c r="V143" s="161" t="str">
        <f>Q143*U143</f>
      </c>
      <c r="W143" s="162" t="str">
        <f>R143*U143</f>
      </c>
      <c r="X143" s="163" t="str">
        <f>S143*U143</f>
      </c>
      <c r="Y143" s="164" t="str">
        <f>T143*U143</f>
      </c>
      <c r="Z143" s="165" t="str">
        <f>H143*F143</f>
      </c>
      <c r="AA143" s="166" t="str">
        <f>Z143*U143</f>
      </c>
      <c r="AB143" s="167" t="str">
        <f>IF(Z143=0,"",Q143/Z143)</f>
      </c>
    </row>
    <row r="144">
      <c r="A144" t="s">
        <v>253</v>
      </c>
      <c r="B144" s="32" t="s">
        <v>255</v>
      </c>
      <c r="C144" t="n">
        <v>2037</v>
      </c>
      <c r="D144" s="143" t="n">
        <v>9288.1585754028</v>
      </c>
      <c r="E144" s="144" t="n">
        <v>161608.540379786</v>
      </c>
      <c r="F144" s="145" t="n">
        <v>20492.8881332929</v>
      </c>
      <c r="G144" s="146" t="n">
        <v>85653.076096588</v>
      </c>
      <c r="H144" s="147" t="n">
        <v>307646417.5</v>
      </c>
      <c r="I144" s="148" t="n">
        <v>37.7369</v>
      </c>
      <c r="J144" s="149" t="str">
        <f>'Calculation_Assumptions'!$B$25*G144*(F144/G144)^'Calculation_Assumptions'!$B$26</f>
      </c>
      <c r="K144" s="150" t="str">
        <f>'Calculation_Assumptions'!$B$27*F144</f>
      </c>
      <c r="L144" s="151" t="str">
        <f>MAX(J144,K144)</f>
      </c>
      <c r="M144" s="152" t="str">
        <f>IF(F144=0,"",L144/F144)</f>
      </c>
      <c r="N144" s="153" t="str">
        <f>'Calculation_Assumptions'!$B$28*F144</f>
      </c>
      <c r="O144" s="154" t="str">
        <f>'Calculation_Assumptions'!$B$29*F144</f>
      </c>
      <c r="P144" s="155" t="str">
        <f>IF(I144=0,"",L144/I144)</f>
      </c>
      <c r="Q144" s="156" t="str">
        <f>L144*D144</f>
      </c>
      <c r="R144" s="157" t="str">
        <f>P144*E144</f>
      </c>
      <c r="S144" s="158" t="str">
        <f>N144*D144</f>
      </c>
      <c r="T144" s="159" t="str">
        <f>O144*D144</f>
      </c>
      <c r="U144" s="160" t="str">
        <f>1/(1+'Calculation_Assumptions'!$B$22)^(C144-'Calculation_Assumptions'!$B$21)</f>
      </c>
      <c r="V144" s="161" t="str">
        <f>Q144*U144</f>
      </c>
      <c r="W144" s="162" t="str">
        <f>R144*U144</f>
      </c>
      <c r="X144" s="163" t="str">
        <f>S144*U144</f>
      </c>
      <c r="Y144" s="164" t="str">
        <f>T144*U144</f>
      </c>
      <c r="Z144" s="165" t="str">
        <f>H144*F144</f>
      </c>
      <c r="AA144" s="166" t="str">
        <f>Z144*U144</f>
      </c>
      <c r="AB144" s="167" t="str">
        <f>IF(Z144=0,"",Q144/Z144)</f>
      </c>
    </row>
    <row r="145">
      <c r="A145" t="s">
        <v>253</v>
      </c>
      <c r="B145" s="32" t="s">
        <v>255</v>
      </c>
      <c r="C145" t="n">
        <v>2038</v>
      </c>
      <c r="D145" s="143" t="n">
        <v>9958.66581321535</v>
      </c>
      <c r="E145" s="144" t="n">
        <v>174362.60776817</v>
      </c>
      <c r="F145" s="145" t="n">
        <v>21070.2382103635</v>
      </c>
      <c r="G145" s="146" t="n">
        <v>86465.9370419363</v>
      </c>
      <c r="H145" s="147" t="n">
        <v>309096448</v>
      </c>
      <c r="I145" s="148" t="n">
        <v>37.8496</v>
      </c>
      <c r="J145" s="149" t="str">
        <f>'Calculation_Assumptions'!$B$25*G145*(F145/G145)^'Calculation_Assumptions'!$B$26</f>
      </c>
      <c r="K145" s="150" t="str">
        <f>'Calculation_Assumptions'!$B$27*F145</f>
      </c>
      <c r="L145" s="151" t="str">
        <f>MAX(J145,K145)</f>
      </c>
      <c r="M145" s="152" t="str">
        <f>IF(F145=0,"",L145/F145)</f>
      </c>
      <c r="N145" s="153" t="str">
        <f>'Calculation_Assumptions'!$B$28*F145</f>
      </c>
      <c r="O145" s="154" t="str">
        <f>'Calculation_Assumptions'!$B$29*F145</f>
      </c>
      <c r="P145" s="155" t="str">
        <f>IF(I145=0,"",L145/I145)</f>
      </c>
      <c r="Q145" s="156" t="str">
        <f>L145*D145</f>
      </c>
      <c r="R145" s="157" t="str">
        <f>P145*E145</f>
      </c>
      <c r="S145" s="158" t="str">
        <f>N145*D145</f>
      </c>
      <c r="T145" s="159" t="str">
        <f>O145*D145</f>
      </c>
      <c r="U145" s="160" t="str">
        <f>1/(1+'Calculation_Assumptions'!$B$22)^(C145-'Calculation_Assumptions'!$B$21)</f>
      </c>
      <c r="V145" s="161" t="str">
        <f>Q145*U145</f>
      </c>
      <c r="W145" s="162" t="str">
        <f>R145*U145</f>
      </c>
      <c r="X145" s="163" t="str">
        <f>S145*U145</f>
      </c>
      <c r="Y145" s="164" t="str">
        <f>T145*U145</f>
      </c>
      <c r="Z145" s="165" t="str">
        <f>H145*F145</f>
      </c>
      <c r="AA145" s="166" t="str">
        <f>Z145*U145</f>
      </c>
      <c r="AB145" s="167" t="str">
        <f>IF(Z145=0,"",Q145/Z145)</f>
      </c>
    </row>
    <row r="146">
      <c r="A146" t="s">
        <v>253</v>
      </c>
      <c r="B146" s="32" t="s">
        <v>255</v>
      </c>
      <c r="C146" t="n">
        <v>2039</v>
      </c>
      <c r="D146" s="143" t="n">
        <v>10629.691399568</v>
      </c>
      <c r="E146" s="144" t="n">
        <v>187294.641138115</v>
      </c>
      <c r="F146" s="145" t="n">
        <v>21663.8540821491</v>
      </c>
      <c r="G146" s="146" t="n">
        <v>87286.5121634309</v>
      </c>
      <c r="H146" s="147" t="n">
        <v>310481120</v>
      </c>
      <c r="I146" s="148" t="n">
        <v>37.9582</v>
      </c>
      <c r="J146" s="149" t="str">
        <f>'Calculation_Assumptions'!$B$25*G146*(F146/G146)^'Calculation_Assumptions'!$B$26</f>
      </c>
      <c r="K146" s="150" t="str">
        <f>'Calculation_Assumptions'!$B$27*F146</f>
      </c>
      <c r="L146" s="151" t="str">
        <f>MAX(J146,K146)</f>
      </c>
      <c r="M146" s="152" t="str">
        <f>IF(F146=0,"",L146/F146)</f>
      </c>
      <c r="N146" s="153" t="str">
        <f>'Calculation_Assumptions'!$B$28*F146</f>
      </c>
      <c r="O146" s="154" t="str">
        <f>'Calculation_Assumptions'!$B$29*F146</f>
      </c>
      <c r="P146" s="155" t="str">
        <f>IF(I146=0,"",L146/I146)</f>
      </c>
      <c r="Q146" s="156" t="str">
        <f>L146*D146</f>
      </c>
      <c r="R146" s="157" t="str">
        <f>P146*E146</f>
      </c>
      <c r="S146" s="158" t="str">
        <f>N146*D146</f>
      </c>
      <c r="T146" s="159" t="str">
        <f>O146*D146</f>
      </c>
      <c r="U146" s="160" t="str">
        <f>1/(1+'Calculation_Assumptions'!$B$22)^(C146-'Calculation_Assumptions'!$B$21)</f>
      </c>
      <c r="V146" s="161" t="str">
        <f>Q146*U146</f>
      </c>
      <c r="W146" s="162" t="str">
        <f>R146*U146</f>
      </c>
      <c r="X146" s="163" t="str">
        <f>S146*U146</f>
      </c>
      <c r="Y146" s="164" t="str">
        <f>T146*U146</f>
      </c>
      <c r="Z146" s="165" t="str">
        <f>H146*F146</f>
      </c>
      <c r="AA146" s="166" t="str">
        <f>Z146*U146</f>
      </c>
      <c r="AB146" s="167" t="str">
        <f>IF(Z146=0,"",Q146/Z146)</f>
      </c>
    </row>
    <row r="147">
      <c r="A147" t="s">
        <v>253</v>
      </c>
      <c r="B147" s="32" t="s">
        <v>255</v>
      </c>
      <c r="C147" t="n">
        <v>2040</v>
      </c>
      <c r="D147" s="143" t="n">
        <v>11291.5040335593</v>
      </c>
      <c r="E147" s="144" t="n">
        <v>200211.857124484</v>
      </c>
      <c r="F147" s="145" t="n">
        <v>22274.1940080113</v>
      </c>
      <c r="G147" s="146" t="n">
        <v>88114.8746697968</v>
      </c>
      <c r="H147" s="147" t="n">
        <v>311797395.5</v>
      </c>
      <c r="I147" s="148" t="n">
        <v>38.0715</v>
      </c>
      <c r="J147" s="149" t="str">
        <f>'Calculation_Assumptions'!$B$25*G147*(F147/G147)^'Calculation_Assumptions'!$B$26</f>
      </c>
      <c r="K147" s="150" t="str">
        <f>'Calculation_Assumptions'!$B$27*F147</f>
      </c>
      <c r="L147" s="151" t="str">
        <f>MAX(J147,K147)</f>
      </c>
      <c r="M147" s="152" t="str">
        <f>IF(F147=0,"",L147/F147)</f>
      </c>
      <c r="N147" s="153" t="str">
        <f>'Calculation_Assumptions'!$B$28*F147</f>
      </c>
      <c r="O147" s="154" t="str">
        <f>'Calculation_Assumptions'!$B$29*F147</f>
      </c>
      <c r="P147" s="155" t="str">
        <f>IF(I147=0,"",L147/I147)</f>
      </c>
      <c r="Q147" s="156" t="str">
        <f>L147*D147</f>
      </c>
      <c r="R147" s="157" t="str">
        <f>P147*E147</f>
      </c>
      <c r="S147" s="158" t="str">
        <f>N147*D147</f>
      </c>
      <c r="T147" s="159" t="str">
        <f>O147*D147</f>
      </c>
      <c r="U147" s="160" t="str">
        <f>1/(1+'Calculation_Assumptions'!$B$22)^(C147-'Calculation_Assumptions'!$B$21)</f>
      </c>
      <c r="V147" s="161" t="str">
        <f>Q147*U147</f>
      </c>
      <c r="W147" s="162" t="str">
        <f>R147*U147</f>
      </c>
      <c r="X147" s="163" t="str">
        <f>S147*U147</f>
      </c>
      <c r="Y147" s="164" t="str">
        <f>T147*U147</f>
      </c>
      <c r="Z147" s="165" t="str">
        <f>H147*F147</f>
      </c>
      <c r="AA147" s="166" t="str">
        <f>Z147*U147</f>
      </c>
      <c r="AB147" s="167" t="str">
        <f>IF(Z147=0,"",Q147/Z147)</f>
      </c>
    </row>
    <row r="148">
      <c r="A148" t="s">
        <v>253</v>
      </c>
      <c r="B148" s="32" t="s">
        <v>255</v>
      </c>
      <c r="C148" t="n">
        <v>2041</v>
      </c>
      <c r="D148" s="143" t="n">
        <v>11942.9028491621</v>
      </c>
      <c r="E148" s="144" t="n">
        <v>213160.002137546</v>
      </c>
      <c r="F148" s="145" t="n">
        <v>22835.7817990268</v>
      </c>
      <c r="G148" s="146" t="n">
        <v>88881.5613597912</v>
      </c>
      <c r="H148" s="147" t="n">
        <v>313041661</v>
      </c>
      <c r="I148" s="148" t="n">
        <v>37.2583</v>
      </c>
      <c r="J148" s="149" t="str">
        <f>'Calculation_Assumptions'!$B$25*G148*(F148/G148)^'Calculation_Assumptions'!$B$26</f>
      </c>
      <c r="K148" s="150" t="str">
        <f>'Calculation_Assumptions'!$B$27*F148</f>
      </c>
      <c r="L148" s="151" t="str">
        <f>MAX(J148,K148)</f>
      </c>
      <c r="M148" s="152" t="str">
        <f>IF(F148=0,"",L148/F148)</f>
      </c>
      <c r="N148" s="153" t="str">
        <f>'Calculation_Assumptions'!$B$28*F148</f>
      </c>
      <c r="O148" s="154" t="str">
        <f>'Calculation_Assumptions'!$B$29*F148</f>
      </c>
      <c r="P148" s="155" t="str">
        <f>IF(I148=0,"",L148/I148)</f>
      </c>
      <c r="Q148" s="156" t="str">
        <f>L148*D148</f>
      </c>
      <c r="R148" s="157" t="str">
        <f>P148*E148</f>
      </c>
      <c r="S148" s="158" t="str">
        <f>N148*D148</f>
      </c>
      <c r="T148" s="159" t="str">
        <f>O148*D148</f>
      </c>
      <c r="U148" s="160" t="str">
        <f>1/(1+'Calculation_Assumptions'!$B$22)^(C148-'Calculation_Assumptions'!$B$21)</f>
      </c>
      <c r="V148" s="161" t="str">
        <f>Q148*U148</f>
      </c>
      <c r="W148" s="162" t="str">
        <f>R148*U148</f>
      </c>
      <c r="X148" s="163" t="str">
        <f>S148*U148</f>
      </c>
      <c r="Y148" s="164" t="str">
        <f>T148*U148</f>
      </c>
      <c r="Z148" s="165" t="str">
        <f>H148*F148</f>
      </c>
      <c r="AA148" s="166" t="str">
        <f>Z148*U148</f>
      </c>
      <c r="AB148" s="167" t="str">
        <f>IF(Z148=0,"",Q148/Z148)</f>
      </c>
    </row>
    <row r="149">
      <c r="A149" t="s">
        <v>253</v>
      </c>
      <c r="B149" s="32" t="s">
        <v>255</v>
      </c>
      <c r="C149" t="n">
        <v>2042</v>
      </c>
      <c r="D149" s="143" t="n">
        <v>12579.2516481289</v>
      </c>
      <c r="E149" s="144" t="n">
        <v>226085.274198353</v>
      </c>
      <c r="F149" s="145" t="n">
        <v>23411.5286140188</v>
      </c>
      <c r="G149" s="146" t="n">
        <v>89654.918983414</v>
      </c>
      <c r="H149" s="147" t="n">
        <v>314211282.5</v>
      </c>
      <c r="I149" s="148" t="n">
        <v>37.3732</v>
      </c>
      <c r="J149" s="149" t="str">
        <f>'Calculation_Assumptions'!$B$25*G149*(F149/G149)^'Calculation_Assumptions'!$B$26</f>
      </c>
      <c r="K149" s="150" t="str">
        <f>'Calculation_Assumptions'!$B$27*F149</f>
      </c>
      <c r="L149" s="151" t="str">
        <f>MAX(J149,K149)</f>
      </c>
      <c r="M149" s="152" t="str">
        <f>IF(F149=0,"",L149/F149)</f>
      </c>
      <c r="N149" s="153" t="str">
        <f>'Calculation_Assumptions'!$B$28*F149</f>
      </c>
      <c r="O149" s="154" t="str">
        <f>'Calculation_Assumptions'!$B$29*F149</f>
      </c>
      <c r="P149" s="155" t="str">
        <f>IF(I149=0,"",L149/I149)</f>
      </c>
      <c r="Q149" s="156" t="str">
        <f>L149*D149</f>
      </c>
      <c r="R149" s="157" t="str">
        <f>P149*E149</f>
      </c>
      <c r="S149" s="158" t="str">
        <f>N149*D149</f>
      </c>
      <c r="T149" s="159" t="str">
        <f>O149*D149</f>
      </c>
      <c r="U149" s="160" t="str">
        <f>1/(1+'Calculation_Assumptions'!$B$22)^(C149-'Calculation_Assumptions'!$B$21)</f>
      </c>
      <c r="V149" s="161" t="str">
        <f>Q149*U149</f>
      </c>
      <c r="W149" s="162" t="str">
        <f>R149*U149</f>
      </c>
      <c r="X149" s="163" t="str">
        <f>S149*U149</f>
      </c>
      <c r="Y149" s="164" t="str">
        <f>T149*U149</f>
      </c>
      <c r="Z149" s="165" t="str">
        <f>H149*F149</f>
      </c>
      <c r="AA149" s="166" t="str">
        <f>Z149*U149</f>
      </c>
      <c r="AB149" s="167" t="str">
        <f>IF(Z149=0,"",Q149/Z149)</f>
      </c>
    </row>
    <row r="150">
      <c r="A150" t="s">
        <v>253</v>
      </c>
      <c r="B150" s="32" t="s">
        <v>255</v>
      </c>
      <c r="C150" t="n">
        <v>2043</v>
      </c>
      <c r="D150" s="143" t="n">
        <v>13195.9652780917</v>
      </c>
      <c r="E150" s="144" t="n">
        <v>238875.392606718</v>
      </c>
      <c r="F150" s="145" t="n">
        <v>24001.7914371726</v>
      </c>
      <c r="G150" s="146" t="n">
        <v>90435.0055843959</v>
      </c>
      <c r="H150" s="147" t="n">
        <v>315304312</v>
      </c>
      <c r="I150" s="148" t="n">
        <v>37.4911</v>
      </c>
      <c r="J150" s="149" t="str">
        <f>'Calculation_Assumptions'!$B$25*G150*(F150/G150)^'Calculation_Assumptions'!$B$26</f>
      </c>
      <c r="K150" s="150" t="str">
        <f>'Calculation_Assumptions'!$B$27*F150</f>
      </c>
      <c r="L150" s="151" t="str">
        <f>MAX(J150,K150)</f>
      </c>
      <c r="M150" s="152" t="str">
        <f>IF(F150=0,"",L150/F150)</f>
      </c>
      <c r="N150" s="153" t="str">
        <f>'Calculation_Assumptions'!$B$28*F150</f>
      </c>
      <c r="O150" s="154" t="str">
        <f>'Calculation_Assumptions'!$B$29*F150</f>
      </c>
      <c r="P150" s="155" t="str">
        <f>IF(I150=0,"",L150/I150)</f>
      </c>
      <c r="Q150" s="156" t="str">
        <f>L150*D150</f>
      </c>
      <c r="R150" s="157" t="str">
        <f>P150*E150</f>
      </c>
      <c r="S150" s="158" t="str">
        <f>N150*D150</f>
      </c>
      <c r="T150" s="159" t="str">
        <f>O150*D150</f>
      </c>
      <c r="U150" s="160" t="str">
        <f>1/(1+'Calculation_Assumptions'!$B$22)^(C150-'Calculation_Assumptions'!$B$21)</f>
      </c>
      <c r="V150" s="161" t="str">
        <f>Q150*U150</f>
      </c>
      <c r="W150" s="162" t="str">
        <f>R150*U150</f>
      </c>
      <c r="X150" s="163" t="str">
        <f>S150*U150</f>
      </c>
      <c r="Y150" s="164" t="str">
        <f>T150*U150</f>
      </c>
      <c r="Z150" s="165" t="str">
        <f>H150*F150</f>
      </c>
      <c r="AA150" s="166" t="str">
        <f>Z150*U150</f>
      </c>
      <c r="AB150" s="167" t="str">
        <f>IF(Z150=0,"",Q150/Z150)</f>
      </c>
    </row>
    <row r="151">
      <c r="A151" t="s">
        <v>253</v>
      </c>
      <c r="B151" s="32" t="s">
        <v>255</v>
      </c>
      <c r="C151" t="n">
        <v>2044</v>
      </c>
      <c r="D151" s="143" t="n">
        <v>13806.5593377452</v>
      </c>
      <c r="E151" s="144" t="n">
        <v>251762.930552489</v>
      </c>
      <c r="F151" s="145" t="n">
        <v>24606.9362531317</v>
      </c>
      <c r="G151" s="146" t="n">
        <v>91221.8797115048</v>
      </c>
      <c r="H151" s="147" t="n">
        <v>316318415.5</v>
      </c>
      <c r="I151" s="148" t="n">
        <v>37.6099</v>
      </c>
      <c r="J151" s="149" t="str">
        <f>'Calculation_Assumptions'!$B$25*G151*(F151/G151)^'Calculation_Assumptions'!$B$26</f>
      </c>
      <c r="K151" s="150" t="str">
        <f>'Calculation_Assumptions'!$B$27*F151</f>
      </c>
      <c r="L151" s="151" t="str">
        <f>MAX(J151,K151)</f>
      </c>
      <c r="M151" s="152" t="str">
        <f>IF(F151=0,"",L151/F151)</f>
      </c>
      <c r="N151" s="153" t="str">
        <f>'Calculation_Assumptions'!$B$28*F151</f>
      </c>
      <c r="O151" s="154" t="str">
        <f>'Calculation_Assumptions'!$B$29*F151</f>
      </c>
      <c r="P151" s="155" t="str">
        <f>IF(I151=0,"",L151/I151)</f>
      </c>
      <c r="Q151" s="156" t="str">
        <f>L151*D151</f>
      </c>
      <c r="R151" s="157" t="str">
        <f>P151*E151</f>
      </c>
      <c r="S151" s="158" t="str">
        <f>N151*D151</f>
      </c>
      <c r="T151" s="159" t="str">
        <f>O151*D151</f>
      </c>
      <c r="U151" s="160" t="str">
        <f>1/(1+'Calculation_Assumptions'!$B$22)^(C151-'Calculation_Assumptions'!$B$21)</f>
      </c>
      <c r="V151" s="161" t="str">
        <f>Q151*U151</f>
      </c>
      <c r="W151" s="162" t="str">
        <f>R151*U151</f>
      </c>
      <c r="X151" s="163" t="str">
        <f>S151*U151</f>
      </c>
      <c r="Y151" s="164" t="str">
        <f>T151*U151</f>
      </c>
      <c r="Z151" s="165" t="str">
        <f>H151*F151</f>
      </c>
      <c r="AA151" s="166" t="str">
        <f>Z151*U151</f>
      </c>
      <c r="AB151" s="167" t="str">
        <f>IF(Z151=0,"",Q151/Z151)</f>
      </c>
    </row>
    <row r="152">
      <c r="A152" t="s">
        <v>253</v>
      </c>
      <c r="B152" s="32" t="s">
        <v>255</v>
      </c>
      <c r="C152" t="n">
        <v>2045</v>
      </c>
      <c r="D152" s="143" t="n">
        <v>14401.2830652927</v>
      </c>
      <c r="E152" s="144" t="n">
        <v>264620.680922002</v>
      </c>
      <c r="F152" s="145" t="n">
        <v>25227.3382739225</v>
      </c>
      <c r="G152" s="146" t="n">
        <v>92015.6004229417</v>
      </c>
      <c r="H152" s="147" t="n">
        <v>317249613</v>
      </c>
      <c r="I152" s="148" t="n">
        <v>37.7245</v>
      </c>
      <c r="J152" s="149" t="str">
        <f>'Calculation_Assumptions'!$B$25*G152*(F152/G152)^'Calculation_Assumptions'!$B$26</f>
      </c>
      <c r="K152" s="150" t="str">
        <f>'Calculation_Assumptions'!$B$27*F152</f>
      </c>
      <c r="L152" s="151" t="str">
        <f>MAX(J152,K152)</f>
      </c>
      <c r="M152" s="152" t="str">
        <f>IF(F152=0,"",L152/F152)</f>
      </c>
      <c r="N152" s="153" t="str">
        <f>'Calculation_Assumptions'!$B$28*F152</f>
      </c>
      <c r="O152" s="154" t="str">
        <f>'Calculation_Assumptions'!$B$29*F152</f>
      </c>
      <c r="P152" s="155" t="str">
        <f>IF(I152=0,"",L152/I152)</f>
      </c>
      <c r="Q152" s="156" t="str">
        <f>L152*D152</f>
      </c>
      <c r="R152" s="157" t="str">
        <f>P152*E152</f>
      </c>
      <c r="S152" s="158" t="str">
        <f>N152*D152</f>
      </c>
      <c r="T152" s="159" t="str">
        <f>O152*D152</f>
      </c>
      <c r="U152" s="160" t="str">
        <f>1/(1+'Calculation_Assumptions'!$B$22)^(C152-'Calculation_Assumptions'!$B$21)</f>
      </c>
      <c r="V152" s="161" t="str">
        <f>Q152*U152</f>
      </c>
      <c r="W152" s="162" t="str">
        <f>R152*U152</f>
      </c>
      <c r="X152" s="163" t="str">
        <f>S152*U152</f>
      </c>
      <c r="Y152" s="164" t="str">
        <f>T152*U152</f>
      </c>
      <c r="Z152" s="165" t="str">
        <f>H152*F152</f>
      </c>
      <c r="AA152" s="166" t="str">
        <f>Z152*U152</f>
      </c>
      <c r="AB152" s="167" t="str">
        <f>IF(Z152=0,"",Q152/Z152)</f>
      </c>
    </row>
    <row r="153">
      <c r="A153" t="s">
        <v>253</v>
      </c>
      <c r="B153" s="32" t="s">
        <v>255</v>
      </c>
      <c r="C153" t="n">
        <v>2046</v>
      </c>
      <c r="D153" s="143" t="n">
        <v>14985.0067720592</v>
      </c>
      <c r="E153" s="144" t="n">
        <v>277452.933147713</v>
      </c>
      <c r="F153" s="145" t="n">
        <v>25797.7023007031</v>
      </c>
      <c r="G153" s="146" t="n">
        <v>92766.6954417819</v>
      </c>
      <c r="H153" s="147" t="n">
        <v>318096573.5</v>
      </c>
      <c r="I153" s="148" t="n">
        <v>37.8362</v>
      </c>
      <c r="J153" s="149" t="str">
        <f>'Calculation_Assumptions'!$B$25*G153*(F153/G153)^'Calculation_Assumptions'!$B$26</f>
      </c>
      <c r="K153" s="150" t="str">
        <f>'Calculation_Assumptions'!$B$27*F153</f>
      </c>
      <c r="L153" s="151" t="str">
        <f>MAX(J153,K153)</f>
      </c>
      <c r="M153" s="152" t="str">
        <f>IF(F153=0,"",L153/F153)</f>
      </c>
      <c r="N153" s="153" t="str">
        <f>'Calculation_Assumptions'!$B$28*F153</f>
      </c>
      <c r="O153" s="154" t="str">
        <f>'Calculation_Assumptions'!$B$29*F153</f>
      </c>
      <c r="P153" s="155" t="str">
        <f>IF(I153=0,"",L153/I153)</f>
      </c>
      <c r="Q153" s="156" t="str">
        <f>L153*D153</f>
      </c>
      <c r="R153" s="157" t="str">
        <f>P153*E153</f>
      </c>
      <c r="S153" s="158" t="str">
        <f>N153*D153</f>
      </c>
      <c r="T153" s="159" t="str">
        <f>O153*D153</f>
      </c>
      <c r="U153" s="160" t="str">
        <f>1/(1+'Calculation_Assumptions'!$B$22)^(C153-'Calculation_Assumptions'!$B$21)</f>
      </c>
      <c r="V153" s="161" t="str">
        <f>Q153*U153</f>
      </c>
      <c r="W153" s="162" t="str">
        <f>R153*U153</f>
      </c>
      <c r="X153" s="163" t="str">
        <f>S153*U153</f>
      </c>
      <c r="Y153" s="164" t="str">
        <f>T153*U153</f>
      </c>
      <c r="Z153" s="165" t="str">
        <f>H153*F153</f>
      </c>
      <c r="AA153" s="166" t="str">
        <f>Z153*U153</f>
      </c>
      <c r="AB153" s="167" t="str">
        <f>IF(Z153=0,"",Q153/Z153)</f>
      </c>
    </row>
    <row r="154">
      <c r="A154" t="s">
        <v>253</v>
      </c>
      <c r="B154" s="32" t="s">
        <v>255</v>
      </c>
      <c r="C154" t="n">
        <v>2047</v>
      </c>
      <c r="D154" s="143" t="n">
        <v>15551.1975926924</v>
      </c>
      <c r="E154" s="144" t="n">
        <v>290225.400580675</v>
      </c>
      <c r="F154" s="145" t="n">
        <v>26380.9616682253</v>
      </c>
      <c r="G154" s="146" t="n">
        <v>93523.921418033</v>
      </c>
      <c r="H154" s="147" t="n">
        <v>318862019.5</v>
      </c>
      <c r="I154" s="148" t="n">
        <v>37.9489</v>
      </c>
      <c r="J154" s="149" t="str">
        <f>'Calculation_Assumptions'!$B$25*G154*(F154/G154)^'Calculation_Assumptions'!$B$26</f>
      </c>
      <c r="K154" s="150" t="str">
        <f>'Calculation_Assumptions'!$B$27*F154</f>
      </c>
      <c r="L154" s="151" t="str">
        <f>MAX(J154,K154)</f>
      </c>
      <c r="M154" s="152" t="str">
        <f>IF(F154=0,"",L154/F154)</f>
      </c>
      <c r="N154" s="153" t="str">
        <f>'Calculation_Assumptions'!$B$28*F154</f>
      </c>
      <c r="O154" s="154" t="str">
        <f>'Calculation_Assumptions'!$B$29*F154</f>
      </c>
      <c r="P154" s="155" t="str">
        <f>IF(I154=0,"",L154/I154)</f>
      </c>
      <c r="Q154" s="156" t="str">
        <f>L154*D154</f>
      </c>
      <c r="R154" s="157" t="str">
        <f>P154*E154</f>
      </c>
      <c r="S154" s="158" t="str">
        <f>N154*D154</f>
      </c>
      <c r="T154" s="159" t="str">
        <f>O154*D154</f>
      </c>
      <c r="U154" s="160" t="str">
        <f>1/(1+'Calculation_Assumptions'!$B$22)^(C154-'Calculation_Assumptions'!$B$21)</f>
      </c>
      <c r="V154" s="161" t="str">
        <f>Q154*U154</f>
      </c>
      <c r="W154" s="162" t="str">
        <f>R154*U154</f>
      </c>
      <c r="X154" s="163" t="str">
        <f>S154*U154</f>
      </c>
      <c r="Y154" s="164" t="str">
        <f>T154*U154</f>
      </c>
      <c r="Z154" s="165" t="str">
        <f>H154*F154</f>
      </c>
      <c r="AA154" s="166" t="str">
        <f>Z154*U154</f>
      </c>
      <c r="AB154" s="167" t="str">
        <f>IF(Z154=0,"",Q154/Z154)</f>
      </c>
    </row>
    <row r="155">
      <c r="A155" t="s">
        <v>253</v>
      </c>
      <c r="B155" s="32" t="s">
        <v>255</v>
      </c>
      <c r="C155" t="n">
        <v>2048</v>
      </c>
      <c r="D155" s="143" t="n">
        <v>16086.146393127</v>
      </c>
      <c r="E155" s="144" t="n">
        <v>302683.151304792</v>
      </c>
      <c r="F155" s="145" t="n">
        <v>26977.4079268061</v>
      </c>
      <c r="G155" s="146" t="n">
        <v>94287.3283968127</v>
      </c>
      <c r="H155" s="147" t="n">
        <v>319554652.5</v>
      </c>
      <c r="I155" s="148" t="n">
        <v>38.0645</v>
      </c>
      <c r="J155" s="149" t="str">
        <f>'Calculation_Assumptions'!$B$25*G155*(F155/G155)^'Calculation_Assumptions'!$B$26</f>
      </c>
      <c r="K155" s="150" t="str">
        <f>'Calculation_Assumptions'!$B$27*F155</f>
      </c>
      <c r="L155" s="151" t="str">
        <f>MAX(J155,K155)</f>
      </c>
      <c r="M155" s="152" t="str">
        <f>IF(F155=0,"",L155/F155)</f>
      </c>
      <c r="N155" s="153" t="str">
        <f>'Calculation_Assumptions'!$B$28*F155</f>
      </c>
      <c r="O155" s="154" t="str">
        <f>'Calculation_Assumptions'!$B$29*F155</f>
      </c>
      <c r="P155" s="155" t="str">
        <f>IF(I155=0,"",L155/I155)</f>
      </c>
      <c r="Q155" s="156" t="str">
        <f>L155*D155</f>
      </c>
      <c r="R155" s="157" t="str">
        <f>P155*E155</f>
      </c>
      <c r="S155" s="158" t="str">
        <f>N155*D155</f>
      </c>
      <c r="T155" s="159" t="str">
        <f>O155*D155</f>
      </c>
      <c r="U155" s="160" t="str">
        <f>1/(1+'Calculation_Assumptions'!$B$22)^(C155-'Calculation_Assumptions'!$B$21)</f>
      </c>
      <c r="V155" s="161" t="str">
        <f>Q155*U155</f>
      </c>
      <c r="W155" s="162" t="str">
        <f>R155*U155</f>
      </c>
      <c r="X155" s="163" t="str">
        <f>S155*U155</f>
      </c>
      <c r="Y155" s="164" t="str">
        <f>T155*U155</f>
      </c>
      <c r="Z155" s="165" t="str">
        <f>H155*F155</f>
      </c>
      <c r="AA155" s="166" t="str">
        <f>Z155*U155</f>
      </c>
      <c r="AB155" s="167" t="str">
        <f>IF(Z155=0,"",Q155/Z155)</f>
      </c>
    </row>
    <row r="156">
      <c r="A156" t="s">
        <v>253</v>
      </c>
      <c r="B156" s="32" t="s">
        <v>255</v>
      </c>
      <c r="C156" t="n">
        <v>2049</v>
      </c>
      <c r="D156" s="143" t="n">
        <v>16625.4350889025</v>
      </c>
      <c r="E156" s="144" t="n">
        <v>315286.066661166</v>
      </c>
      <c r="F156" s="145" t="n">
        <v>27587.3392184138</v>
      </c>
      <c r="G156" s="146" t="n">
        <v>95056.9668317421</v>
      </c>
      <c r="H156" s="147" t="n">
        <v>320173250</v>
      </c>
      <c r="I156" s="148" t="n">
        <v>38.1755</v>
      </c>
      <c r="J156" s="149" t="str">
        <f>'Calculation_Assumptions'!$B$25*G156*(F156/G156)^'Calculation_Assumptions'!$B$26</f>
      </c>
      <c r="K156" s="150" t="str">
        <f>'Calculation_Assumptions'!$B$27*F156</f>
      </c>
      <c r="L156" s="151" t="str">
        <f>MAX(J156,K156)</f>
      </c>
      <c r="M156" s="152" t="str">
        <f>IF(F156=0,"",L156/F156)</f>
      </c>
      <c r="N156" s="153" t="str">
        <f>'Calculation_Assumptions'!$B$28*F156</f>
      </c>
      <c r="O156" s="154" t="str">
        <f>'Calculation_Assumptions'!$B$29*F156</f>
      </c>
      <c r="P156" s="155" t="str">
        <f>IF(I156=0,"",L156/I156)</f>
      </c>
      <c r="Q156" s="156" t="str">
        <f>L156*D156</f>
      </c>
      <c r="R156" s="157" t="str">
        <f>P156*E156</f>
      </c>
      <c r="S156" s="158" t="str">
        <f>N156*D156</f>
      </c>
      <c r="T156" s="159" t="str">
        <f>O156*D156</f>
      </c>
      <c r="U156" s="160" t="str">
        <f>1/(1+'Calculation_Assumptions'!$B$22)^(C156-'Calculation_Assumptions'!$B$21)</f>
      </c>
      <c r="V156" s="161" t="str">
        <f>Q156*U156</f>
      </c>
      <c r="W156" s="162" t="str">
        <f>R156*U156</f>
      </c>
      <c r="X156" s="163" t="str">
        <f>S156*U156</f>
      </c>
      <c r="Y156" s="164" t="str">
        <f>T156*U156</f>
      </c>
      <c r="Z156" s="165" t="str">
        <f>H156*F156</f>
      </c>
      <c r="AA156" s="166" t="str">
        <f>Z156*U156</f>
      </c>
      <c r="AB156" s="167" t="str">
        <f>IF(Z156=0,"",Q156/Z156)</f>
      </c>
    </row>
    <row r="157">
      <c r="A157" t="s">
        <v>253</v>
      </c>
      <c r="B157" s="32" t="s">
        <v>255</v>
      </c>
      <c r="C157" t="n">
        <v>2050</v>
      </c>
      <c r="D157" s="143" t="n">
        <v>17137.949724765</v>
      </c>
      <c r="E157" s="144" t="n">
        <v>327778.722812246</v>
      </c>
      <c r="F157" s="145" t="n">
        <v>28211.0604256979</v>
      </c>
      <c r="G157" s="146" t="n">
        <v>95832.8875882792</v>
      </c>
      <c r="H157" s="147" t="n">
        <v>320712949.5</v>
      </c>
      <c r="I157" s="148" t="n">
        <v>38.286</v>
      </c>
      <c r="J157" s="149" t="str">
        <f>'Calculation_Assumptions'!$B$25*G157*(F157/G157)^'Calculation_Assumptions'!$B$26</f>
      </c>
      <c r="K157" s="150" t="str">
        <f>'Calculation_Assumptions'!$B$27*F157</f>
      </c>
      <c r="L157" s="151" t="str">
        <f>MAX(J157,K157)</f>
      </c>
      <c r="M157" s="152" t="str">
        <f>IF(F157=0,"",L157/F157)</f>
      </c>
      <c r="N157" s="153" t="str">
        <f>'Calculation_Assumptions'!$B$28*F157</f>
      </c>
      <c r="O157" s="154" t="str">
        <f>'Calculation_Assumptions'!$B$29*F157</f>
      </c>
      <c r="P157" s="155" t="str">
        <f>IF(I157=0,"",L157/I157)</f>
      </c>
      <c r="Q157" s="156" t="str">
        <f>L157*D157</f>
      </c>
      <c r="R157" s="157" t="str">
        <f>P157*E157</f>
      </c>
      <c r="S157" s="158" t="str">
        <f>N157*D157</f>
      </c>
      <c r="T157" s="159" t="str">
        <f>O157*D157</f>
      </c>
      <c r="U157" s="160" t="str">
        <f>1/(1+'Calculation_Assumptions'!$B$22)^(C157-'Calculation_Assumptions'!$B$21)</f>
      </c>
      <c r="V157" s="161" t="str">
        <f>Q157*U157</f>
      </c>
      <c r="W157" s="162" t="str">
        <f>R157*U157</f>
      </c>
      <c r="X157" s="163" t="str">
        <f>S157*U157</f>
      </c>
      <c r="Y157" s="164" t="str">
        <f>T157*U157</f>
      </c>
      <c r="Z157" s="165" t="str">
        <f>H157*F157</f>
      </c>
      <c r="AA157" s="166" t="str">
        <f>Z157*U157</f>
      </c>
      <c r="AB157" s="167" t="str">
        <f>IF(Z157=0,"",Q157/Z157)</f>
      </c>
    </row>
    <row r="158">
      <c r="A158" t="s">
        <v>256</v>
      </c>
      <c r="B158" s="32" t="s">
        <v>258</v>
      </c>
      <c r="C158" t="n">
        <v>2025</v>
      </c>
      <c r="D158" s="143" t="n">
        <v>174.727252079762</v>
      </c>
      <c r="E158" s="144" t="n">
        <v>2417.76185730855</v>
      </c>
      <c r="F158" s="145" t="n">
        <v>13851.4910785419</v>
      </c>
      <c r="G158" s="146" t="n">
        <v>74136.3707949527</v>
      </c>
      <c r="H158" s="147" t="n">
        <v>285721235.5</v>
      </c>
      <c r="I158" s="148" t="n">
        <v>37.51</v>
      </c>
      <c r="J158" s="149" t="str">
        <f>'Calculation_Assumptions'!$B$25*G158*(F158/G158)^'Calculation_Assumptions'!$B$26</f>
      </c>
      <c r="K158" s="150" t="str">
        <f>'Calculation_Assumptions'!$B$27*F158</f>
      </c>
      <c r="L158" s="151" t="str">
        <f>MAX(J158,K158)</f>
      </c>
      <c r="M158" s="152" t="str">
        <f>IF(F158=0,"",L158/F158)</f>
      </c>
      <c r="N158" s="153" t="str">
        <f>'Calculation_Assumptions'!$B$28*F158</f>
      </c>
      <c r="O158" s="154" t="str">
        <f>'Calculation_Assumptions'!$B$29*F158</f>
      </c>
      <c r="P158" s="155" t="str">
        <f>IF(I158=0,"",L158/I158)</f>
      </c>
      <c r="Q158" s="156" t="str">
        <f>L158*D158</f>
      </c>
      <c r="R158" s="157" t="str">
        <f>P158*E158</f>
      </c>
      <c r="S158" s="158" t="str">
        <f>N158*D158</f>
      </c>
      <c r="T158" s="159" t="str">
        <f>O158*D158</f>
      </c>
      <c r="U158" s="160" t="str">
        <f>1/(1+'Calculation_Assumptions'!$B$22)^(C158-'Calculation_Assumptions'!$B$21)</f>
      </c>
      <c r="V158" s="161" t="str">
        <f>Q158*U158</f>
      </c>
      <c r="W158" s="162" t="str">
        <f>R158*U158</f>
      </c>
      <c r="X158" s="163" t="str">
        <f>S158*U158</f>
      </c>
      <c r="Y158" s="164" t="str">
        <f>T158*U158</f>
      </c>
      <c r="Z158" s="165" t="str">
        <f>H158*F158</f>
      </c>
      <c r="AA158" s="166" t="str">
        <f>Z158*U158</f>
      </c>
      <c r="AB158" s="167" t="str">
        <f>IF(Z158=0,"",Q158/Z158)</f>
      </c>
    </row>
    <row r="159">
      <c r="A159" t="s">
        <v>256</v>
      </c>
      <c r="B159" s="32" t="s">
        <v>258</v>
      </c>
      <c r="C159" t="n">
        <v>2026</v>
      </c>
      <c r="D159" s="143" t="n">
        <v>319.123934664709</v>
      </c>
      <c r="E159" s="144" t="n">
        <v>4516.96799631181</v>
      </c>
      <c r="F159" s="145" t="n">
        <v>14370.1004216288</v>
      </c>
      <c r="G159" s="146" t="n">
        <v>75186.4097436074</v>
      </c>
      <c r="H159" s="147" t="n">
        <v>287886782.5</v>
      </c>
      <c r="I159" s="148" t="n">
        <v>37.5883</v>
      </c>
      <c r="J159" s="149" t="str">
        <f>'Calculation_Assumptions'!$B$25*G159*(F159/G159)^'Calculation_Assumptions'!$B$26</f>
      </c>
      <c r="K159" s="150" t="str">
        <f>'Calculation_Assumptions'!$B$27*F159</f>
      </c>
      <c r="L159" s="151" t="str">
        <f>MAX(J159,K159)</f>
      </c>
      <c r="M159" s="152" t="str">
        <f>IF(F159=0,"",L159/F159)</f>
      </c>
      <c r="N159" s="153" t="str">
        <f>'Calculation_Assumptions'!$B$28*F159</f>
      </c>
      <c r="O159" s="154" t="str">
        <f>'Calculation_Assumptions'!$B$29*F159</f>
      </c>
      <c r="P159" s="155" t="str">
        <f>IF(I159=0,"",L159/I159)</f>
      </c>
      <c r="Q159" s="156" t="str">
        <f>L159*D159</f>
      </c>
      <c r="R159" s="157" t="str">
        <f>P159*E159</f>
      </c>
      <c r="S159" s="158" t="str">
        <f>N159*D159</f>
      </c>
      <c r="T159" s="159" t="str">
        <f>O159*D159</f>
      </c>
      <c r="U159" s="160" t="str">
        <f>1/(1+'Calculation_Assumptions'!$B$22)^(C159-'Calculation_Assumptions'!$B$21)</f>
      </c>
      <c r="V159" s="161" t="str">
        <f>Q159*U159</f>
      </c>
      <c r="W159" s="162" t="str">
        <f>R159*U159</f>
      </c>
      <c r="X159" s="163" t="str">
        <f>S159*U159</f>
      </c>
      <c r="Y159" s="164" t="str">
        <f>T159*U159</f>
      </c>
      <c r="Z159" s="165" t="str">
        <f>H159*F159</f>
      </c>
      <c r="AA159" s="166" t="str">
        <f>Z159*U159</f>
      </c>
      <c r="AB159" s="167" t="str">
        <f>IF(Z159=0,"",Q159/Z159)</f>
      </c>
    </row>
    <row r="160">
      <c r="A160" t="s">
        <v>256</v>
      </c>
      <c r="B160" s="32" t="s">
        <v>258</v>
      </c>
      <c r="C160" t="n">
        <v>2027</v>
      </c>
      <c r="D160" s="143" t="n">
        <v>451.134227361256</v>
      </c>
      <c r="E160" s="144" t="n">
        <v>6470.15720642997</v>
      </c>
      <c r="F160" s="145" t="n">
        <v>14908.1268548478</v>
      </c>
      <c r="G160" s="146" t="n">
        <v>76251.3210387483</v>
      </c>
      <c r="H160" s="147" t="n">
        <v>289986522</v>
      </c>
      <c r="I160" s="148" t="n">
        <v>37.6736</v>
      </c>
      <c r="J160" s="149" t="str">
        <f>'Calculation_Assumptions'!$B$25*G160*(F160/G160)^'Calculation_Assumptions'!$B$26</f>
      </c>
      <c r="K160" s="150" t="str">
        <f>'Calculation_Assumptions'!$B$27*F160</f>
      </c>
      <c r="L160" s="151" t="str">
        <f>MAX(J160,K160)</f>
      </c>
      <c r="M160" s="152" t="str">
        <f>IF(F160=0,"",L160/F160)</f>
      </c>
      <c r="N160" s="153" t="str">
        <f>'Calculation_Assumptions'!$B$28*F160</f>
      </c>
      <c r="O160" s="154" t="str">
        <f>'Calculation_Assumptions'!$B$29*F160</f>
      </c>
      <c r="P160" s="155" t="str">
        <f>IF(I160=0,"",L160/I160)</f>
      </c>
      <c r="Q160" s="156" t="str">
        <f>L160*D160</f>
      </c>
      <c r="R160" s="157" t="str">
        <f>P160*E160</f>
      </c>
      <c r="S160" s="158" t="str">
        <f>N160*D160</f>
      </c>
      <c r="T160" s="159" t="str">
        <f>O160*D160</f>
      </c>
      <c r="U160" s="160" t="str">
        <f>1/(1+'Calculation_Assumptions'!$B$22)^(C160-'Calculation_Assumptions'!$B$21)</f>
      </c>
      <c r="V160" s="161" t="str">
        <f>Q160*U160</f>
      </c>
      <c r="W160" s="162" t="str">
        <f>R160*U160</f>
      </c>
      <c r="X160" s="163" t="str">
        <f>S160*U160</f>
      </c>
      <c r="Y160" s="164" t="str">
        <f>T160*U160</f>
      </c>
      <c r="Z160" s="165" t="str">
        <f>H160*F160</f>
      </c>
      <c r="AA160" s="166" t="str">
        <f>Z160*U160</f>
      </c>
      <c r="AB160" s="167" t="str">
        <f>IF(Z160=0,"",Q160/Z160)</f>
      </c>
    </row>
    <row r="161">
      <c r="A161" t="s">
        <v>256</v>
      </c>
      <c r="B161" s="32" t="s">
        <v>258</v>
      </c>
      <c r="C161" t="n">
        <v>2028</v>
      </c>
      <c r="D161" s="143" t="n">
        <v>577.403876389428</v>
      </c>
      <c r="E161" s="144" t="n">
        <v>8347.49829568814</v>
      </c>
      <c r="F161" s="145" t="n">
        <v>15466.2973673947</v>
      </c>
      <c r="G161" s="146" t="n">
        <v>77331.3153265521</v>
      </c>
      <c r="H161" s="147" t="n">
        <v>292016778.5</v>
      </c>
      <c r="I161" s="148" t="n">
        <v>36.834</v>
      </c>
      <c r="J161" s="149" t="str">
        <f>'Calculation_Assumptions'!$B$25*G161*(F161/G161)^'Calculation_Assumptions'!$B$26</f>
      </c>
      <c r="K161" s="150" t="str">
        <f>'Calculation_Assumptions'!$B$27*F161</f>
      </c>
      <c r="L161" s="151" t="str">
        <f>MAX(J161,K161)</f>
      </c>
      <c r="M161" s="152" t="str">
        <f>IF(F161=0,"",L161/F161)</f>
      </c>
      <c r="N161" s="153" t="str">
        <f>'Calculation_Assumptions'!$B$28*F161</f>
      </c>
      <c r="O161" s="154" t="str">
        <f>'Calculation_Assumptions'!$B$29*F161</f>
      </c>
      <c r="P161" s="155" t="str">
        <f>IF(I161=0,"",L161/I161)</f>
      </c>
      <c r="Q161" s="156" t="str">
        <f>L161*D161</f>
      </c>
      <c r="R161" s="157" t="str">
        <f>P161*E161</f>
      </c>
      <c r="S161" s="158" t="str">
        <f>N161*D161</f>
      </c>
      <c r="T161" s="159" t="str">
        <f>O161*D161</f>
      </c>
      <c r="U161" s="160" t="str">
        <f>1/(1+'Calculation_Assumptions'!$B$22)^(C161-'Calculation_Assumptions'!$B$21)</f>
      </c>
      <c r="V161" s="161" t="str">
        <f>Q161*U161</f>
      </c>
      <c r="W161" s="162" t="str">
        <f>R161*U161</f>
      </c>
      <c r="X161" s="163" t="str">
        <f>S161*U161</f>
      </c>
      <c r="Y161" s="164" t="str">
        <f>T161*U161</f>
      </c>
      <c r="Z161" s="165" t="str">
        <f>H161*F161</f>
      </c>
      <c r="AA161" s="166" t="str">
        <f>Z161*U161</f>
      </c>
      <c r="AB161" s="167" t="str">
        <f>IF(Z161=0,"",Q161/Z161)</f>
      </c>
    </row>
    <row r="162">
      <c r="A162" t="s">
        <v>256</v>
      </c>
      <c r="B162" s="32" t="s">
        <v>258</v>
      </c>
      <c r="C162" t="n">
        <v>2029</v>
      </c>
      <c r="D162" s="143" t="n">
        <v>700.917948372792</v>
      </c>
      <c r="E162" s="144" t="n">
        <v>10183.0398117679</v>
      </c>
      <c r="F162" s="145" t="n">
        <v>16045.3661674401</v>
      </c>
      <c r="G162" s="146" t="n">
        <v>78426.6062367069</v>
      </c>
      <c r="H162" s="147" t="n">
        <v>293978109</v>
      </c>
      <c r="I162" s="148" t="n">
        <v>36.9118</v>
      </c>
      <c r="J162" s="149" t="str">
        <f>'Calculation_Assumptions'!$B$25*G162*(F162/G162)^'Calculation_Assumptions'!$B$26</f>
      </c>
      <c r="K162" s="150" t="str">
        <f>'Calculation_Assumptions'!$B$27*F162</f>
      </c>
      <c r="L162" s="151" t="str">
        <f>MAX(J162,K162)</f>
      </c>
      <c r="M162" s="152" t="str">
        <f>IF(F162=0,"",L162/F162)</f>
      </c>
      <c r="N162" s="153" t="str">
        <f>'Calculation_Assumptions'!$B$28*F162</f>
      </c>
      <c r="O162" s="154" t="str">
        <f>'Calculation_Assumptions'!$B$29*F162</f>
      </c>
      <c r="P162" s="155" t="str">
        <f>IF(I162=0,"",L162/I162)</f>
      </c>
      <c r="Q162" s="156" t="str">
        <f>L162*D162</f>
      </c>
      <c r="R162" s="157" t="str">
        <f>P162*E162</f>
      </c>
      <c r="S162" s="158" t="str">
        <f>N162*D162</f>
      </c>
      <c r="T162" s="159" t="str">
        <f>O162*D162</f>
      </c>
      <c r="U162" s="160" t="str">
        <f>1/(1+'Calculation_Assumptions'!$B$22)^(C162-'Calculation_Assumptions'!$B$21)</f>
      </c>
      <c r="V162" s="161" t="str">
        <f>Q162*U162</f>
      </c>
      <c r="W162" s="162" t="str">
        <f>R162*U162</f>
      </c>
      <c r="X162" s="163" t="str">
        <f>S162*U162</f>
      </c>
      <c r="Y162" s="164" t="str">
        <f>T162*U162</f>
      </c>
      <c r="Z162" s="165" t="str">
        <f>H162*F162</f>
      </c>
      <c r="AA162" s="166" t="str">
        <f>Z162*U162</f>
      </c>
      <c r="AB162" s="167" t="str">
        <f>IF(Z162=0,"",Q162/Z162)</f>
      </c>
    </row>
    <row r="163">
      <c r="A163" t="s">
        <v>256</v>
      </c>
      <c r="B163" s="32" t="s">
        <v>258</v>
      </c>
      <c r="C163" t="n">
        <v>2030</v>
      </c>
      <c r="D163" s="143" t="n">
        <v>814.984435533858</v>
      </c>
      <c r="E163" s="144" t="n">
        <v>11943.0526733737</v>
      </c>
      <c r="F163" s="145" t="n">
        <v>16646.1157012267</v>
      </c>
      <c r="G163" s="146" t="n">
        <v>79537.4104246691</v>
      </c>
      <c r="H163" s="147" t="n">
        <v>295876648</v>
      </c>
      <c r="I163" s="148" t="n">
        <v>36.9927</v>
      </c>
      <c r="J163" s="149" t="str">
        <f>'Calculation_Assumptions'!$B$25*G163*(F163/G163)^'Calculation_Assumptions'!$B$26</f>
      </c>
      <c r="K163" s="150" t="str">
        <f>'Calculation_Assumptions'!$B$27*F163</f>
      </c>
      <c r="L163" s="151" t="str">
        <f>MAX(J163,K163)</f>
      </c>
      <c r="M163" s="152" t="str">
        <f>IF(F163=0,"",L163/F163)</f>
      </c>
      <c r="N163" s="153" t="str">
        <f>'Calculation_Assumptions'!$B$28*F163</f>
      </c>
      <c r="O163" s="154" t="str">
        <f>'Calculation_Assumptions'!$B$29*F163</f>
      </c>
      <c r="P163" s="155" t="str">
        <f>IF(I163=0,"",L163/I163)</f>
      </c>
      <c r="Q163" s="156" t="str">
        <f>L163*D163</f>
      </c>
      <c r="R163" s="157" t="str">
        <f>P163*E163</f>
      </c>
      <c r="S163" s="158" t="str">
        <f>N163*D163</f>
      </c>
      <c r="T163" s="159" t="str">
        <f>O163*D163</f>
      </c>
      <c r="U163" s="160" t="str">
        <f>1/(1+'Calculation_Assumptions'!$B$22)^(C163-'Calculation_Assumptions'!$B$21)</f>
      </c>
      <c r="V163" s="161" t="str">
        <f>Q163*U163</f>
      </c>
      <c r="W163" s="162" t="str">
        <f>R163*U163</f>
      </c>
      <c r="X163" s="163" t="str">
        <f>S163*U163</f>
      </c>
      <c r="Y163" s="164" t="str">
        <f>T163*U163</f>
      </c>
      <c r="Z163" s="165" t="str">
        <f>H163*F163</f>
      </c>
      <c r="AA163" s="166" t="str">
        <f>Z163*U163</f>
      </c>
      <c r="AB163" s="167" t="str">
        <f>IF(Z163=0,"",Q163/Z163)</f>
      </c>
    </row>
    <row r="164">
      <c r="A164" t="s">
        <v>256</v>
      </c>
      <c r="B164" s="32" t="s">
        <v>258</v>
      </c>
      <c r="C164" t="n">
        <v>2031</v>
      </c>
      <c r="D164" s="143" t="n">
        <v>928.552714830062</v>
      </c>
      <c r="E164" s="144" t="n">
        <v>13695.8990636858</v>
      </c>
      <c r="F164" s="145" t="n">
        <v>17161.0734660986</v>
      </c>
      <c r="G164" s="146" t="n">
        <v>80420.1567986293</v>
      </c>
      <c r="H164" s="147" t="n">
        <v>297719748</v>
      </c>
      <c r="I164" s="148" t="n">
        <v>37.0895</v>
      </c>
      <c r="J164" s="149" t="str">
        <f>'Calculation_Assumptions'!$B$25*G164*(F164/G164)^'Calculation_Assumptions'!$B$26</f>
      </c>
      <c r="K164" s="150" t="str">
        <f>'Calculation_Assumptions'!$B$27*F164</f>
      </c>
      <c r="L164" s="151" t="str">
        <f>MAX(J164,K164)</f>
      </c>
      <c r="M164" s="152" t="str">
        <f>IF(F164=0,"",L164/F164)</f>
      </c>
      <c r="N164" s="153" t="str">
        <f>'Calculation_Assumptions'!$B$28*F164</f>
      </c>
      <c r="O164" s="154" t="str">
        <f>'Calculation_Assumptions'!$B$29*F164</f>
      </c>
      <c r="P164" s="155" t="str">
        <f>IF(I164=0,"",L164/I164)</f>
      </c>
      <c r="Q164" s="156" t="str">
        <f>L164*D164</f>
      </c>
      <c r="R164" s="157" t="str">
        <f>P164*E164</f>
      </c>
      <c r="S164" s="158" t="str">
        <f>N164*D164</f>
      </c>
      <c r="T164" s="159" t="str">
        <f>O164*D164</f>
      </c>
      <c r="U164" s="160" t="str">
        <f>1/(1+'Calculation_Assumptions'!$B$22)^(C164-'Calculation_Assumptions'!$B$21)</f>
      </c>
      <c r="V164" s="161" t="str">
        <f>Q164*U164</f>
      </c>
      <c r="W164" s="162" t="str">
        <f>R164*U164</f>
      </c>
      <c r="X164" s="163" t="str">
        <f>S164*U164</f>
      </c>
      <c r="Y164" s="164" t="str">
        <f>T164*U164</f>
      </c>
      <c r="Z164" s="165" t="str">
        <f>H164*F164</f>
      </c>
      <c r="AA164" s="166" t="str">
        <f>Z164*U164</f>
      </c>
      <c r="AB164" s="167" t="str">
        <f>IF(Z164=0,"",Q164/Z164)</f>
      </c>
    </row>
    <row r="165">
      <c r="A165" t="s">
        <v>256</v>
      </c>
      <c r="B165" s="32" t="s">
        <v>258</v>
      </c>
      <c r="C165" t="n">
        <v>2032</v>
      </c>
      <c r="D165" s="143" t="n">
        <v>1037.63781533227</v>
      </c>
      <c r="E165" s="144" t="n">
        <v>15417.1680759369</v>
      </c>
      <c r="F165" s="145" t="n">
        <v>17691.9617642167</v>
      </c>
      <c r="G165" s="146" t="n">
        <v>81312.7003379309</v>
      </c>
      <c r="H165" s="147" t="n">
        <v>299510661.5</v>
      </c>
      <c r="I165" s="148" t="n">
        <v>37.1904</v>
      </c>
      <c r="J165" s="149" t="str">
        <f>'Calculation_Assumptions'!$B$25*G165*(F165/G165)^'Calculation_Assumptions'!$B$26</f>
      </c>
      <c r="K165" s="150" t="str">
        <f>'Calculation_Assumptions'!$B$27*F165</f>
      </c>
      <c r="L165" s="151" t="str">
        <f>MAX(J165,K165)</f>
      </c>
      <c r="M165" s="152" t="str">
        <f>IF(F165=0,"",L165/F165)</f>
      </c>
      <c r="N165" s="153" t="str">
        <f>'Calculation_Assumptions'!$B$28*F165</f>
      </c>
      <c r="O165" s="154" t="str">
        <f>'Calculation_Assumptions'!$B$29*F165</f>
      </c>
      <c r="P165" s="155" t="str">
        <f>IF(I165=0,"",L165/I165)</f>
      </c>
      <c r="Q165" s="156" t="str">
        <f>L165*D165</f>
      </c>
      <c r="R165" s="157" t="str">
        <f>P165*E165</f>
      </c>
      <c r="S165" s="158" t="str">
        <f>N165*D165</f>
      </c>
      <c r="T165" s="159" t="str">
        <f>O165*D165</f>
      </c>
      <c r="U165" s="160" t="str">
        <f>1/(1+'Calculation_Assumptions'!$B$22)^(C165-'Calculation_Assumptions'!$B$21)</f>
      </c>
      <c r="V165" s="161" t="str">
        <f>Q165*U165</f>
      </c>
      <c r="W165" s="162" t="str">
        <f>R165*U165</f>
      </c>
      <c r="X165" s="163" t="str">
        <f>S165*U165</f>
      </c>
      <c r="Y165" s="164" t="str">
        <f>T165*U165</f>
      </c>
      <c r="Z165" s="165" t="str">
        <f>H165*F165</f>
      </c>
      <c r="AA165" s="166" t="str">
        <f>Z165*U165</f>
      </c>
      <c r="AB165" s="167" t="str">
        <f>IF(Z165=0,"",Q165/Z165)</f>
      </c>
    </row>
    <row r="166">
      <c r="A166" t="s">
        <v>256</v>
      </c>
      <c r="B166" s="32" t="s">
        <v>258</v>
      </c>
      <c r="C166" t="n">
        <v>2033</v>
      </c>
      <c r="D166" s="143" t="n">
        <v>1143.71776836701</v>
      </c>
      <c r="E166" s="144" t="n">
        <v>17120.0681648392</v>
      </c>
      <c r="F166" s="145" t="n">
        <v>18239.2734163655</v>
      </c>
      <c r="G166" s="146" t="n">
        <v>82215.1497764654</v>
      </c>
      <c r="H166" s="147" t="n">
        <v>301250984.5</v>
      </c>
      <c r="I166" s="148" t="n">
        <v>37.2975</v>
      </c>
      <c r="J166" s="149" t="str">
        <f>'Calculation_Assumptions'!$B$25*G166*(F166/G166)^'Calculation_Assumptions'!$B$26</f>
      </c>
      <c r="K166" s="150" t="str">
        <f>'Calculation_Assumptions'!$B$27*F166</f>
      </c>
      <c r="L166" s="151" t="str">
        <f>MAX(J166,K166)</f>
      </c>
      <c r="M166" s="152" t="str">
        <f>IF(F166=0,"",L166/F166)</f>
      </c>
      <c r="N166" s="153" t="str">
        <f>'Calculation_Assumptions'!$B$28*F166</f>
      </c>
      <c r="O166" s="154" t="str">
        <f>'Calculation_Assumptions'!$B$29*F166</f>
      </c>
      <c r="P166" s="155" t="str">
        <f>IF(I166=0,"",L166/I166)</f>
      </c>
      <c r="Q166" s="156" t="str">
        <f>L166*D166</f>
      </c>
      <c r="R166" s="157" t="str">
        <f>P166*E166</f>
      </c>
      <c r="S166" s="158" t="str">
        <f>N166*D166</f>
      </c>
      <c r="T166" s="159" t="str">
        <f>O166*D166</f>
      </c>
      <c r="U166" s="160" t="str">
        <f>1/(1+'Calculation_Assumptions'!$B$22)^(C166-'Calculation_Assumptions'!$B$21)</f>
      </c>
      <c r="V166" s="161" t="str">
        <f>Q166*U166</f>
      </c>
      <c r="W166" s="162" t="str">
        <f>R166*U166</f>
      </c>
      <c r="X166" s="163" t="str">
        <f>S166*U166</f>
      </c>
      <c r="Y166" s="164" t="str">
        <f>T166*U166</f>
      </c>
      <c r="Z166" s="165" t="str">
        <f>H166*F166</f>
      </c>
      <c r="AA166" s="166" t="str">
        <f>Z166*U166</f>
      </c>
      <c r="AB166" s="167" t="str">
        <f>IF(Z166=0,"",Q166/Z166)</f>
      </c>
    </row>
    <row r="167">
      <c r="A167" t="s">
        <v>256</v>
      </c>
      <c r="B167" s="32" t="s">
        <v>258</v>
      </c>
      <c r="C167" t="n">
        <v>2034</v>
      </c>
      <c r="D167" s="143" t="n">
        <v>1246.90658782659</v>
      </c>
      <c r="E167" s="144" t="n">
        <v>18821.6135719862</v>
      </c>
      <c r="F167" s="145" t="n">
        <v>18803.5164890413</v>
      </c>
      <c r="G167" s="146" t="n">
        <v>83127.6150549084</v>
      </c>
      <c r="H167" s="147" t="n">
        <v>302938573</v>
      </c>
      <c r="I167" s="148" t="n">
        <v>37.4064</v>
      </c>
      <c r="J167" s="149" t="str">
        <f>'Calculation_Assumptions'!$B$25*G167*(F167/G167)^'Calculation_Assumptions'!$B$26</f>
      </c>
      <c r="K167" s="150" t="str">
        <f>'Calculation_Assumptions'!$B$27*F167</f>
      </c>
      <c r="L167" s="151" t="str">
        <f>MAX(J167,K167)</f>
      </c>
      <c r="M167" s="152" t="str">
        <f>IF(F167=0,"",L167/F167)</f>
      </c>
      <c r="N167" s="153" t="str">
        <f>'Calculation_Assumptions'!$B$28*F167</f>
      </c>
      <c r="O167" s="154" t="str">
        <f>'Calculation_Assumptions'!$B$29*F167</f>
      </c>
      <c r="P167" s="155" t="str">
        <f>IF(I167=0,"",L167/I167)</f>
      </c>
      <c r="Q167" s="156" t="str">
        <f>L167*D167</f>
      </c>
      <c r="R167" s="157" t="str">
        <f>P167*E167</f>
      </c>
      <c r="S167" s="158" t="str">
        <f>N167*D167</f>
      </c>
      <c r="T167" s="159" t="str">
        <f>O167*D167</f>
      </c>
      <c r="U167" s="160" t="str">
        <f>1/(1+'Calculation_Assumptions'!$B$22)^(C167-'Calculation_Assumptions'!$B$21)</f>
      </c>
      <c r="V167" s="161" t="str">
        <f>Q167*U167</f>
      </c>
      <c r="W167" s="162" t="str">
        <f>R167*U167</f>
      </c>
      <c r="X167" s="163" t="str">
        <f>S167*U167</f>
      </c>
      <c r="Y167" s="164" t="str">
        <f>T167*U167</f>
      </c>
      <c r="Z167" s="165" t="str">
        <f>H167*F167</f>
      </c>
      <c r="AA167" s="166" t="str">
        <f>Z167*U167</f>
      </c>
      <c r="AB167" s="167" t="str">
        <f>IF(Z167=0,"",Q167/Z167)</f>
      </c>
    </row>
    <row r="168">
      <c r="A168" t="s">
        <v>256</v>
      </c>
      <c r="B168" s="32" t="s">
        <v>258</v>
      </c>
      <c r="C168" t="n">
        <v>2035</v>
      </c>
      <c r="D168" s="143" t="n">
        <v>1350.4711093723</v>
      </c>
      <c r="E168" s="144" t="n">
        <v>20530.4027835451</v>
      </c>
      <c r="F168" s="145" t="n">
        <v>19385.2147660882</v>
      </c>
      <c r="G168" s="146" t="n">
        <v>84050.2073341125</v>
      </c>
      <c r="H168" s="147" t="n">
        <v>304566622</v>
      </c>
      <c r="I168" s="148" t="n">
        <v>37.5179</v>
      </c>
      <c r="J168" s="149" t="str">
        <f>'Calculation_Assumptions'!$B$25*G168*(F168/G168)^'Calculation_Assumptions'!$B$26</f>
      </c>
      <c r="K168" s="150" t="str">
        <f>'Calculation_Assumptions'!$B$27*F168</f>
      </c>
      <c r="L168" s="151" t="str">
        <f>MAX(J168,K168)</f>
      </c>
      <c r="M168" s="152" t="str">
        <f>IF(F168=0,"",L168/F168)</f>
      </c>
      <c r="N168" s="153" t="str">
        <f>'Calculation_Assumptions'!$B$28*F168</f>
      </c>
      <c r="O168" s="154" t="str">
        <f>'Calculation_Assumptions'!$B$29*F168</f>
      </c>
      <c r="P168" s="155" t="str">
        <f>IF(I168=0,"",L168/I168)</f>
      </c>
      <c r="Q168" s="156" t="str">
        <f>L168*D168</f>
      </c>
      <c r="R168" s="157" t="str">
        <f>P168*E168</f>
      </c>
      <c r="S168" s="158" t="str">
        <f>N168*D168</f>
      </c>
      <c r="T168" s="159" t="str">
        <f>O168*D168</f>
      </c>
      <c r="U168" s="160" t="str">
        <f>1/(1+'Calculation_Assumptions'!$B$22)^(C168-'Calculation_Assumptions'!$B$21)</f>
      </c>
      <c r="V168" s="161" t="str">
        <f>Q168*U168</f>
      </c>
      <c r="W168" s="162" t="str">
        <f>R168*U168</f>
      </c>
      <c r="X168" s="163" t="str">
        <f>S168*U168</f>
      </c>
      <c r="Y168" s="164" t="str">
        <f>T168*U168</f>
      </c>
      <c r="Z168" s="165" t="str">
        <f>H168*F168</f>
      </c>
      <c r="AA168" s="166" t="str">
        <f>Z168*U168</f>
      </c>
      <c r="AB168" s="167" t="str">
        <f>IF(Z168=0,"",Q168/Z168)</f>
      </c>
    </row>
    <row r="169">
      <c r="A169" t="s">
        <v>256</v>
      </c>
      <c r="B169" s="32" t="s">
        <v>258</v>
      </c>
      <c r="C169" t="n">
        <v>2036</v>
      </c>
      <c r="D169" s="143" t="n">
        <v>1452.10706045247</v>
      </c>
      <c r="E169" s="144" t="n">
        <v>22238.4535467102</v>
      </c>
      <c r="F169" s="145" t="n">
        <v>19931.358148438</v>
      </c>
      <c r="G169" s="146" t="n">
        <v>84847.8568068913</v>
      </c>
      <c r="H169" s="147" t="n">
        <v>306135098</v>
      </c>
      <c r="I169" s="148" t="n">
        <v>37.6267</v>
      </c>
      <c r="J169" s="149" t="str">
        <f>'Calculation_Assumptions'!$B$25*G169*(F169/G169)^'Calculation_Assumptions'!$B$26</f>
      </c>
      <c r="K169" s="150" t="str">
        <f>'Calculation_Assumptions'!$B$27*F169</f>
      </c>
      <c r="L169" s="151" t="str">
        <f>MAX(J169,K169)</f>
      </c>
      <c r="M169" s="152" t="str">
        <f>IF(F169=0,"",L169/F169)</f>
      </c>
      <c r="N169" s="153" t="str">
        <f>'Calculation_Assumptions'!$B$28*F169</f>
      </c>
      <c r="O169" s="154" t="str">
        <f>'Calculation_Assumptions'!$B$29*F169</f>
      </c>
      <c r="P169" s="155" t="str">
        <f>IF(I169=0,"",L169/I169)</f>
      </c>
      <c r="Q169" s="156" t="str">
        <f>L169*D169</f>
      </c>
      <c r="R169" s="157" t="str">
        <f>P169*E169</f>
      </c>
      <c r="S169" s="158" t="str">
        <f>N169*D169</f>
      </c>
      <c r="T169" s="159" t="str">
        <f>O169*D169</f>
      </c>
      <c r="U169" s="160" t="str">
        <f>1/(1+'Calculation_Assumptions'!$B$22)^(C169-'Calculation_Assumptions'!$B$21)</f>
      </c>
      <c r="V169" s="161" t="str">
        <f>Q169*U169</f>
      </c>
      <c r="W169" s="162" t="str">
        <f>R169*U169</f>
      </c>
      <c r="X169" s="163" t="str">
        <f>S169*U169</f>
      </c>
      <c r="Y169" s="164" t="str">
        <f>T169*U169</f>
      </c>
      <c r="Z169" s="165" t="str">
        <f>H169*F169</f>
      </c>
      <c r="AA169" s="166" t="str">
        <f>Z169*U169</f>
      </c>
      <c r="AB169" s="167" t="str">
        <f>IF(Z169=0,"",Q169/Z169)</f>
      </c>
    </row>
    <row r="170">
      <c r="A170" t="s">
        <v>256</v>
      </c>
      <c r="B170" s="32" t="s">
        <v>258</v>
      </c>
      <c r="C170" t="n">
        <v>2037</v>
      </c>
      <c r="D170" s="143" t="n">
        <v>1551.38512936932</v>
      </c>
      <c r="E170" s="144" t="n">
        <v>23936.987161217</v>
      </c>
      <c r="F170" s="145" t="n">
        <v>20492.8881332929</v>
      </c>
      <c r="G170" s="146" t="n">
        <v>85653.076096588</v>
      </c>
      <c r="H170" s="147" t="n">
        <v>307646417.5</v>
      </c>
      <c r="I170" s="148" t="n">
        <v>37.7369</v>
      </c>
      <c r="J170" s="149" t="str">
        <f>'Calculation_Assumptions'!$B$25*G170*(F170/G170)^'Calculation_Assumptions'!$B$26</f>
      </c>
      <c r="K170" s="150" t="str">
        <f>'Calculation_Assumptions'!$B$27*F170</f>
      </c>
      <c r="L170" s="151" t="str">
        <f>MAX(J170,K170)</f>
      </c>
      <c r="M170" s="152" t="str">
        <f>IF(F170=0,"",L170/F170)</f>
      </c>
      <c r="N170" s="153" t="str">
        <f>'Calculation_Assumptions'!$B$28*F170</f>
      </c>
      <c r="O170" s="154" t="str">
        <f>'Calculation_Assumptions'!$B$29*F170</f>
      </c>
      <c r="P170" s="155" t="str">
        <f>IF(I170=0,"",L170/I170)</f>
      </c>
      <c r="Q170" s="156" t="str">
        <f>L170*D170</f>
      </c>
      <c r="R170" s="157" t="str">
        <f>P170*E170</f>
      </c>
      <c r="S170" s="158" t="str">
        <f>N170*D170</f>
      </c>
      <c r="T170" s="159" t="str">
        <f>O170*D170</f>
      </c>
      <c r="U170" s="160" t="str">
        <f>1/(1+'Calculation_Assumptions'!$B$22)^(C170-'Calculation_Assumptions'!$B$21)</f>
      </c>
      <c r="V170" s="161" t="str">
        <f>Q170*U170</f>
      </c>
      <c r="W170" s="162" t="str">
        <f>R170*U170</f>
      </c>
      <c r="X170" s="163" t="str">
        <f>S170*U170</f>
      </c>
      <c r="Y170" s="164" t="str">
        <f>T170*U170</f>
      </c>
      <c r="Z170" s="165" t="str">
        <f>H170*F170</f>
      </c>
      <c r="AA170" s="166" t="str">
        <f>Z170*U170</f>
      </c>
      <c r="AB170" s="167" t="str">
        <f>IF(Z170=0,"",Q170/Z170)</f>
      </c>
    </row>
    <row r="171">
      <c r="A171" t="s">
        <v>256</v>
      </c>
      <c r="B171" s="32" t="s">
        <v>258</v>
      </c>
      <c r="C171" t="n">
        <v>2038</v>
      </c>
      <c r="D171" s="143" t="n">
        <v>1648.48493137628</v>
      </c>
      <c r="E171" s="144" t="n">
        <v>25626.4230281942</v>
      </c>
      <c r="F171" s="145" t="n">
        <v>21070.2382103635</v>
      </c>
      <c r="G171" s="146" t="n">
        <v>86465.9370419363</v>
      </c>
      <c r="H171" s="147" t="n">
        <v>309096448</v>
      </c>
      <c r="I171" s="148" t="n">
        <v>37.8496</v>
      </c>
      <c r="J171" s="149" t="str">
        <f>'Calculation_Assumptions'!$B$25*G171*(F171/G171)^'Calculation_Assumptions'!$B$26</f>
      </c>
      <c r="K171" s="150" t="str">
        <f>'Calculation_Assumptions'!$B$27*F171</f>
      </c>
      <c r="L171" s="151" t="str">
        <f>MAX(J171,K171)</f>
      </c>
      <c r="M171" s="152" t="str">
        <f>IF(F171=0,"",L171/F171)</f>
      </c>
      <c r="N171" s="153" t="str">
        <f>'Calculation_Assumptions'!$B$28*F171</f>
      </c>
      <c r="O171" s="154" t="str">
        <f>'Calculation_Assumptions'!$B$29*F171</f>
      </c>
      <c r="P171" s="155" t="str">
        <f>IF(I171=0,"",L171/I171)</f>
      </c>
      <c r="Q171" s="156" t="str">
        <f>L171*D171</f>
      </c>
      <c r="R171" s="157" t="str">
        <f>P171*E171</f>
      </c>
      <c r="S171" s="158" t="str">
        <f>N171*D171</f>
      </c>
      <c r="T171" s="159" t="str">
        <f>O171*D171</f>
      </c>
      <c r="U171" s="160" t="str">
        <f>1/(1+'Calculation_Assumptions'!$B$22)^(C171-'Calculation_Assumptions'!$B$21)</f>
      </c>
      <c r="V171" s="161" t="str">
        <f>Q171*U171</f>
      </c>
      <c r="W171" s="162" t="str">
        <f>R171*U171</f>
      </c>
      <c r="X171" s="163" t="str">
        <f>S171*U171</f>
      </c>
      <c r="Y171" s="164" t="str">
        <f>T171*U171</f>
      </c>
      <c r="Z171" s="165" t="str">
        <f>H171*F171</f>
      </c>
      <c r="AA171" s="166" t="str">
        <f>Z171*U171</f>
      </c>
      <c r="AB171" s="167" t="str">
        <f>IF(Z171=0,"",Q171/Z171)</f>
      </c>
    </row>
    <row r="172">
      <c r="A172" t="s">
        <v>256</v>
      </c>
      <c r="B172" s="32" t="s">
        <v>258</v>
      </c>
      <c r="C172" t="n">
        <v>2039</v>
      </c>
      <c r="D172" s="143" t="n">
        <v>1744.87874642043</v>
      </c>
      <c r="E172" s="144" t="n">
        <v>27319.5280217064</v>
      </c>
      <c r="F172" s="145" t="n">
        <v>21663.8540821491</v>
      </c>
      <c r="G172" s="146" t="n">
        <v>87286.5121634309</v>
      </c>
      <c r="H172" s="147" t="n">
        <v>310481120</v>
      </c>
      <c r="I172" s="148" t="n">
        <v>37.9582</v>
      </c>
      <c r="J172" s="149" t="str">
        <f>'Calculation_Assumptions'!$B$25*G172*(F172/G172)^'Calculation_Assumptions'!$B$26</f>
      </c>
      <c r="K172" s="150" t="str">
        <f>'Calculation_Assumptions'!$B$27*F172</f>
      </c>
      <c r="L172" s="151" t="str">
        <f>MAX(J172,K172)</f>
      </c>
      <c r="M172" s="152" t="str">
        <f>IF(F172=0,"",L172/F172)</f>
      </c>
      <c r="N172" s="153" t="str">
        <f>'Calculation_Assumptions'!$B$28*F172</f>
      </c>
      <c r="O172" s="154" t="str">
        <f>'Calculation_Assumptions'!$B$29*F172</f>
      </c>
      <c r="P172" s="155" t="str">
        <f>IF(I172=0,"",L172/I172)</f>
      </c>
      <c r="Q172" s="156" t="str">
        <f>L172*D172</f>
      </c>
      <c r="R172" s="157" t="str">
        <f>P172*E172</f>
      </c>
      <c r="S172" s="158" t="str">
        <f>N172*D172</f>
      </c>
      <c r="T172" s="159" t="str">
        <f>O172*D172</f>
      </c>
      <c r="U172" s="160" t="str">
        <f>1/(1+'Calculation_Assumptions'!$B$22)^(C172-'Calculation_Assumptions'!$B$21)</f>
      </c>
      <c r="V172" s="161" t="str">
        <f>Q172*U172</f>
      </c>
      <c r="W172" s="162" t="str">
        <f>R172*U172</f>
      </c>
      <c r="X172" s="163" t="str">
        <f>S172*U172</f>
      </c>
      <c r="Y172" s="164" t="str">
        <f>T172*U172</f>
      </c>
      <c r="Z172" s="165" t="str">
        <f>H172*F172</f>
      </c>
      <c r="AA172" s="166" t="str">
        <f>Z172*U172</f>
      </c>
      <c r="AB172" s="167" t="str">
        <f>IF(Z172=0,"",Q172/Z172)</f>
      </c>
    </row>
    <row r="173">
      <c r="A173" t="s">
        <v>256</v>
      </c>
      <c r="B173" s="32" t="s">
        <v>258</v>
      </c>
      <c r="C173" t="n">
        <v>2040</v>
      </c>
      <c r="D173" s="143" t="n">
        <v>1839.91266710494</v>
      </c>
      <c r="E173" s="144" t="n">
        <v>29005.4188875438</v>
      </c>
      <c r="F173" s="145" t="n">
        <v>22274.1940080113</v>
      </c>
      <c r="G173" s="146" t="n">
        <v>88114.8746697968</v>
      </c>
      <c r="H173" s="147" t="n">
        <v>311797395.5</v>
      </c>
      <c r="I173" s="148" t="n">
        <v>38.0715</v>
      </c>
      <c r="J173" s="149" t="str">
        <f>'Calculation_Assumptions'!$B$25*G173*(F173/G173)^'Calculation_Assumptions'!$B$26</f>
      </c>
      <c r="K173" s="150" t="str">
        <f>'Calculation_Assumptions'!$B$27*F173</f>
      </c>
      <c r="L173" s="151" t="str">
        <f>MAX(J173,K173)</f>
      </c>
      <c r="M173" s="152" t="str">
        <f>IF(F173=0,"",L173/F173)</f>
      </c>
      <c r="N173" s="153" t="str">
        <f>'Calculation_Assumptions'!$B$28*F173</f>
      </c>
      <c r="O173" s="154" t="str">
        <f>'Calculation_Assumptions'!$B$29*F173</f>
      </c>
      <c r="P173" s="155" t="str">
        <f>IF(I173=0,"",L173/I173)</f>
      </c>
      <c r="Q173" s="156" t="str">
        <f>L173*D173</f>
      </c>
      <c r="R173" s="157" t="str">
        <f>P173*E173</f>
      </c>
      <c r="S173" s="158" t="str">
        <f>N173*D173</f>
      </c>
      <c r="T173" s="159" t="str">
        <f>O173*D173</f>
      </c>
      <c r="U173" s="160" t="str">
        <f>1/(1+'Calculation_Assumptions'!$B$22)^(C173-'Calculation_Assumptions'!$B$21)</f>
      </c>
      <c r="V173" s="161" t="str">
        <f>Q173*U173</f>
      </c>
      <c r="W173" s="162" t="str">
        <f>R173*U173</f>
      </c>
      <c r="X173" s="163" t="str">
        <f>S173*U173</f>
      </c>
      <c r="Y173" s="164" t="str">
        <f>T173*U173</f>
      </c>
      <c r="Z173" s="165" t="str">
        <f>H173*F173</f>
      </c>
      <c r="AA173" s="166" t="str">
        <f>Z173*U173</f>
      </c>
      <c r="AB173" s="167" t="str">
        <f>IF(Z173=0,"",Q173/Z173)</f>
      </c>
    </row>
    <row r="174">
      <c r="A174" t="s">
        <v>256</v>
      </c>
      <c r="B174" s="32" t="s">
        <v>258</v>
      </c>
      <c r="C174" t="n">
        <v>2041</v>
      </c>
      <c r="D174" s="143" t="n">
        <v>1932.04655949381</v>
      </c>
      <c r="E174" s="144" t="n">
        <v>30681.273867521</v>
      </c>
      <c r="F174" s="145" t="n">
        <v>22835.7817990268</v>
      </c>
      <c r="G174" s="146" t="n">
        <v>88881.5613597912</v>
      </c>
      <c r="H174" s="147" t="n">
        <v>313041661</v>
      </c>
      <c r="I174" s="148" t="n">
        <v>37.2583</v>
      </c>
      <c r="J174" s="149" t="str">
        <f>'Calculation_Assumptions'!$B$25*G174*(F174/G174)^'Calculation_Assumptions'!$B$26</f>
      </c>
      <c r="K174" s="150" t="str">
        <f>'Calculation_Assumptions'!$B$27*F174</f>
      </c>
      <c r="L174" s="151" t="str">
        <f>MAX(J174,K174)</f>
      </c>
      <c r="M174" s="152" t="str">
        <f>IF(F174=0,"",L174/F174)</f>
      </c>
      <c r="N174" s="153" t="str">
        <f>'Calculation_Assumptions'!$B$28*F174</f>
      </c>
      <c r="O174" s="154" t="str">
        <f>'Calculation_Assumptions'!$B$29*F174</f>
      </c>
      <c r="P174" s="155" t="str">
        <f>IF(I174=0,"",L174/I174)</f>
      </c>
      <c r="Q174" s="156" t="str">
        <f>L174*D174</f>
      </c>
      <c r="R174" s="157" t="str">
        <f>P174*E174</f>
      </c>
      <c r="S174" s="158" t="str">
        <f>N174*D174</f>
      </c>
      <c r="T174" s="159" t="str">
        <f>O174*D174</f>
      </c>
      <c r="U174" s="160" t="str">
        <f>1/(1+'Calculation_Assumptions'!$B$22)^(C174-'Calculation_Assumptions'!$B$21)</f>
      </c>
      <c r="V174" s="161" t="str">
        <f>Q174*U174</f>
      </c>
      <c r="W174" s="162" t="str">
        <f>R174*U174</f>
      </c>
      <c r="X174" s="163" t="str">
        <f>S174*U174</f>
      </c>
      <c r="Y174" s="164" t="str">
        <f>T174*U174</f>
      </c>
      <c r="Z174" s="165" t="str">
        <f>H174*F174</f>
      </c>
      <c r="AA174" s="166" t="str">
        <f>Z174*U174</f>
      </c>
      <c r="AB174" s="167" t="str">
        <f>IF(Z174=0,"",Q174/Z174)</f>
      </c>
    </row>
    <row r="175">
      <c r="A175" t="s">
        <v>256</v>
      </c>
      <c r="B175" s="32" t="s">
        <v>258</v>
      </c>
      <c r="C175" t="n">
        <v>2042</v>
      </c>
      <c r="D175" s="143" t="n">
        <v>2020.85675376987</v>
      </c>
      <c r="E175" s="144" t="n">
        <v>32342.2834093598</v>
      </c>
      <c r="F175" s="145" t="n">
        <v>23411.5286140188</v>
      </c>
      <c r="G175" s="146" t="n">
        <v>89654.918983414</v>
      </c>
      <c r="H175" s="147" t="n">
        <v>314211282.5</v>
      </c>
      <c r="I175" s="148" t="n">
        <v>37.3732</v>
      </c>
      <c r="J175" s="149" t="str">
        <f>'Calculation_Assumptions'!$B$25*G175*(F175/G175)^'Calculation_Assumptions'!$B$26</f>
      </c>
      <c r="K175" s="150" t="str">
        <f>'Calculation_Assumptions'!$B$27*F175</f>
      </c>
      <c r="L175" s="151" t="str">
        <f>MAX(J175,K175)</f>
      </c>
      <c r="M175" s="152" t="str">
        <f>IF(F175=0,"",L175/F175)</f>
      </c>
      <c r="N175" s="153" t="str">
        <f>'Calculation_Assumptions'!$B$28*F175</f>
      </c>
      <c r="O175" s="154" t="str">
        <f>'Calculation_Assumptions'!$B$29*F175</f>
      </c>
      <c r="P175" s="155" t="str">
        <f>IF(I175=0,"",L175/I175)</f>
      </c>
      <c r="Q175" s="156" t="str">
        <f>L175*D175</f>
      </c>
      <c r="R175" s="157" t="str">
        <f>P175*E175</f>
      </c>
      <c r="S175" s="158" t="str">
        <f>N175*D175</f>
      </c>
      <c r="T175" s="159" t="str">
        <f>O175*D175</f>
      </c>
      <c r="U175" s="160" t="str">
        <f>1/(1+'Calculation_Assumptions'!$B$22)^(C175-'Calculation_Assumptions'!$B$21)</f>
      </c>
      <c r="V175" s="161" t="str">
        <f>Q175*U175</f>
      </c>
      <c r="W175" s="162" t="str">
        <f>R175*U175</f>
      </c>
      <c r="X175" s="163" t="str">
        <f>S175*U175</f>
      </c>
      <c r="Y175" s="164" t="str">
        <f>T175*U175</f>
      </c>
      <c r="Z175" s="165" t="str">
        <f>H175*F175</f>
      </c>
      <c r="AA175" s="166" t="str">
        <f>Z175*U175</f>
      </c>
      <c r="AB175" s="167" t="str">
        <f>IF(Z175=0,"",Q175/Z175)</f>
      </c>
    </row>
    <row r="176">
      <c r="A176" t="s">
        <v>256</v>
      </c>
      <c r="B176" s="32" t="s">
        <v>258</v>
      </c>
      <c r="C176" t="n">
        <v>2043</v>
      </c>
      <c r="D176" s="143" t="n">
        <v>2107.97197266769</v>
      </c>
      <c r="E176" s="144" t="n">
        <v>33993.3855438211</v>
      </c>
      <c r="F176" s="145" t="n">
        <v>24001.7914371726</v>
      </c>
      <c r="G176" s="146" t="n">
        <v>90435.0055843959</v>
      </c>
      <c r="H176" s="147" t="n">
        <v>315304312</v>
      </c>
      <c r="I176" s="148" t="n">
        <v>37.4911</v>
      </c>
      <c r="J176" s="149" t="str">
        <f>'Calculation_Assumptions'!$B$25*G176*(F176/G176)^'Calculation_Assumptions'!$B$26</f>
      </c>
      <c r="K176" s="150" t="str">
        <f>'Calculation_Assumptions'!$B$27*F176</f>
      </c>
      <c r="L176" s="151" t="str">
        <f>MAX(J176,K176)</f>
      </c>
      <c r="M176" s="152" t="str">
        <f>IF(F176=0,"",L176/F176)</f>
      </c>
      <c r="N176" s="153" t="str">
        <f>'Calculation_Assumptions'!$B$28*F176</f>
      </c>
      <c r="O176" s="154" t="str">
        <f>'Calculation_Assumptions'!$B$29*F176</f>
      </c>
      <c r="P176" s="155" t="str">
        <f>IF(I176=0,"",L176/I176)</f>
      </c>
      <c r="Q176" s="156" t="str">
        <f>L176*D176</f>
      </c>
      <c r="R176" s="157" t="str">
        <f>P176*E176</f>
      </c>
      <c r="S176" s="158" t="str">
        <f>N176*D176</f>
      </c>
      <c r="T176" s="159" t="str">
        <f>O176*D176</f>
      </c>
      <c r="U176" s="160" t="str">
        <f>1/(1+'Calculation_Assumptions'!$B$22)^(C176-'Calculation_Assumptions'!$B$21)</f>
      </c>
      <c r="V176" s="161" t="str">
        <f>Q176*U176</f>
      </c>
      <c r="W176" s="162" t="str">
        <f>R176*U176</f>
      </c>
      <c r="X176" s="163" t="str">
        <f>S176*U176</f>
      </c>
      <c r="Y176" s="164" t="str">
        <f>T176*U176</f>
      </c>
      <c r="Z176" s="165" t="str">
        <f>H176*F176</f>
      </c>
      <c r="AA176" s="166" t="str">
        <f>Z176*U176</f>
      </c>
      <c r="AB176" s="167" t="str">
        <f>IF(Z176=0,"",Q176/Z176)</f>
      </c>
    </row>
    <row r="177">
      <c r="A177" t="s">
        <v>256</v>
      </c>
      <c r="B177" s="32" t="s">
        <v>258</v>
      </c>
      <c r="C177" t="n">
        <v>2044</v>
      </c>
      <c r="D177" s="143" t="n">
        <v>2193.24917028742</v>
      </c>
      <c r="E177" s="144" t="n">
        <v>35634.9207768612</v>
      </c>
      <c r="F177" s="145" t="n">
        <v>24606.9362531317</v>
      </c>
      <c r="G177" s="146" t="n">
        <v>91221.8797115048</v>
      </c>
      <c r="H177" s="147" t="n">
        <v>316318415.5</v>
      </c>
      <c r="I177" s="148" t="n">
        <v>37.6099</v>
      </c>
      <c r="J177" s="149" t="str">
        <f>'Calculation_Assumptions'!$B$25*G177*(F177/G177)^'Calculation_Assumptions'!$B$26</f>
      </c>
      <c r="K177" s="150" t="str">
        <f>'Calculation_Assumptions'!$B$27*F177</f>
      </c>
      <c r="L177" s="151" t="str">
        <f>MAX(J177,K177)</f>
      </c>
      <c r="M177" s="152" t="str">
        <f>IF(F177=0,"",L177/F177)</f>
      </c>
      <c r="N177" s="153" t="str">
        <f>'Calculation_Assumptions'!$B$28*F177</f>
      </c>
      <c r="O177" s="154" t="str">
        <f>'Calculation_Assumptions'!$B$29*F177</f>
      </c>
      <c r="P177" s="155" t="str">
        <f>IF(I177=0,"",L177/I177)</f>
      </c>
      <c r="Q177" s="156" t="str">
        <f>L177*D177</f>
      </c>
      <c r="R177" s="157" t="str">
        <f>P177*E177</f>
      </c>
      <c r="S177" s="158" t="str">
        <f>N177*D177</f>
      </c>
      <c r="T177" s="159" t="str">
        <f>O177*D177</f>
      </c>
      <c r="U177" s="160" t="str">
        <f>1/(1+'Calculation_Assumptions'!$B$22)^(C177-'Calculation_Assumptions'!$B$21)</f>
      </c>
      <c r="V177" s="161" t="str">
        <f>Q177*U177</f>
      </c>
      <c r="W177" s="162" t="str">
        <f>R177*U177</f>
      </c>
      <c r="X177" s="163" t="str">
        <f>S177*U177</f>
      </c>
      <c r="Y177" s="164" t="str">
        <f>T177*U177</f>
      </c>
      <c r="Z177" s="165" t="str">
        <f>H177*F177</f>
      </c>
      <c r="AA177" s="166" t="str">
        <f>Z177*U177</f>
      </c>
      <c r="AB177" s="167" t="str">
        <f>IF(Z177=0,"",Q177/Z177)</f>
      </c>
    </row>
    <row r="178">
      <c r="A178" t="s">
        <v>256</v>
      </c>
      <c r="B178" s="32" t="s">
        <v>258</v>
      </c>
      <c r="C178" t="n">
        <v>2045</v>
      </c>
      <c r="D178" s="143" t="n">
        <v>2273.55276365459</v>
      </c>
      <c r="E178" s="144" t="n">
        <v>37245.0707895502</v>
      </c>
      <c r="F178" s="145" t="n">
        <v>25227.3382739225</v>
      </c>
      <c r="G178" s="146" t="n">
        <v>92015.6004229417</v>
      </c>
      <c r="H178" s="147" t="n">
        <v>317249613</v>
      </c>
      <c r="I178" s="148" t="n">
        <v>37.7245</v>
      </c>
      <c r="J178" s="149" t="str">
        <f>'Calculation_Assumptions'!$B$25*G178*(F178/G178)^'Calculation_Assumptions'!$B$26</f>
      </c>
      <c r="K178" s="150" t="str">
        <f>'Calculation_Assumptions'!$B$27*F178</f>
      </c>
      <c r="L178" s="151" t="str">
        <f>MAX(J178,K178)</f>
      </c>
      <c r="M178" s="152" t="str">
        <f>IF(F178=0,"",L178/F178)</f>
      </c>
      <c r="N178" s="153" t="str">
        <f>'Calculation_Assumptions'!$B$28*F178</f>
      </c>
      <c r="O178" s="154" t="str">
        <f>'Calculation_Assumptions'!$B$29*F178</f>
      </c>
      <c r="P178" s="155" t="str">
        <f>IF(I178=0,"",L178/I178)</f>
      </c>
      <c r="Q178" s="156" t="str">
        <f>L178*D178</f>
      </c>
      <c r="R178" s="157" t="str">
        <f>P178*E178</f>
      </c>
      <c r="S178" s="158" t="str">
        <f>N178*D178</f>
      </c>
      <c r="T178" s="159" t="str">
        <f>O178*D178</f>
      </c>
      <c r="U178" s="160" t="str">
        <f>1/(1+'Calculation_Assumptions'!$B$22)^(C178-'Calculation_Assumptions'!$B$21)</f>
      </c>
      <c r="V178" s="161" t="str">
        <f>Q178*U178</f>
      </c>
      <c r="W178" s="162" t="str">
        <f>R178*U178</f>
      </c>
      <c r="X178" s="163" t="str">
        <f>S178*U178</f>
      </c>
      <c r="Y178" s="164" t="str">
        <f>T178*U178</f>
      </c>
      <c r="Z178" s="165" t="str">
        <f>H178*F178</f>
      </c>
      <c r="AA178" s="166" t="str">
        <f>Z178*U178</f>
      </c>
      <c r="AB178" s="167" t="str">
        <f>IF(Z178=0,"",Q178/Z178)</f>
      </c>
    </row>
    <row r="179">
      <c r="A179" t="s">
        <v>256</v>
      </c>
      <c r="B179" s="32" t="s">
        <v>258</v>
      </c>
      <c r="C179" t="n">
        <v>2046</v>
      </c>
      <c r="D179" s="143" t="n">
        <v>2351.6860584307</v>
      </c>
      <c r="E179" s="144" t="n">
        <v>38837.8144401748</v>
      </c>
      <c r="F179" s="145" t="n">
        <v>25797.7023007031</v>
      </c>
      <c r="G179" s="146" t="n">
        <v>92766.6954417819</v>
      </c>
      <c r="H179" s="147" t="n">
        <v>318096573.5</v>
      </c>
      <c r="I179" s="148" t="n">
        <v>37.8362</v>
      </c>
      <c r="J179" s="149" t="str">
        <f>'Calculation_Assumptions'!$B$25*G179*(F179/G179)^'Calculation_Assumptions'!$B$26</f>
      </c>
      <c r="K179" s="150" t="str">
        <f>'Calculation_Assumptions'!$B$27*F179</f>
      </c>
      <c r="L179" s="151" t="str">
        <f>MAX(J179,K179)</f>
      </c>
      <c r="M179" s="152" t="str">
        <f>IF(F179=0,"",L179/F179)</f>
      </c>
      <c r="N179" s="153" t="str">
        <f>'Calculation_Assumptions'!$B$28*F179</f>
      </c>
      <c r="O179" s="154" t="str">
        <f>'Calculation_Assumptions'!$B$29*F179</f>
      </c>
      <c r="P179" s="155" t="str">
        <f>IF(I179=0,"",L179/I179)</f>
      </c>
      <c r="Q179" s="156" t="str">
        <f>L179*D179</f>
      </c>
      <c r="R179" s="157" t="str">
        <f>P179*E179</f>
      </c>
      <c r="S179" s="158" t="str">
        <f>N179*D179</f>
      </c>
      <c r="T179" s="159" t="str">
        <f>O179*D179</f>
      </c>
      <c r="U179" s="160" t="str">
        <f>1/(1+'Calculation_Assumptions'!$B$22)^(C179-'Calculation_Assumptions'!$B$21)</f>
      </c>
      <c r="V179" s="161" t="str">
        <f>Q179*U179</f>
      </c>
      <c r="W179" s="162" t="str">
        <f>R179*U179</f>
      </c>
      <c r="X179" s="163" t="str">
        <f>S179*U179</f>
      </c>
      <c r="Y179" s="164" t="str">
        <f>T179*U179</f>
      </c>
      <c r="Z179" s="165" t="str">
        <f>H179*F179</f>
      </c>
      <c r="AA179" s="166" t="str">
        <f>Z179*U179</f>
      </c>
      <c r="AB179" s="167" t="str">
        <f>IF(Z179=0,"",Q179/Z179)</f>
      </c>
    </row>
    <row r="180">
      <c r="A180" t="s">
        <v>256</v>
      </c>
      <c r="B180" s="32" t="s">
        <v>258</v>
      </c>
      <c r="C180" t="n">
        <v>2047</v>
      </c>
      <c r="D180" s="143" t="n">
        <v>2426.24969052552</v>
      </c>
      <c r="E180" s="144" t="n">
        <v>40403.4149227264</v>
      </c>
      <c r="F180" s="145" t="n">
        <v>26380.9616682253</v>
      </c>
      <c r="G180" s="146" t="n">
        <v>93523.921418033</v>
      </c>
      <c r="H180" s="147" t="n">
        <v>318862019.5</v>
      </c>
      <c r="I180" s="148" t="n">
        <v>37.9489</v>
      </c>
      <c r="J180" s="149" t="str">
        <f>'Calculation_Assumptions'!$B$25*G180*(F180/G180)^'Calculation_Assumptions'!$B$26</f>
      </c>
      <c r="K180" s="150" t="str">
        <f>'Calculation_Assumptions'!$B$27*F180</f>
      </c>
      <c r="L180" s="151" t="str">
        <f>MAX(J180,K180)</f>
      </c>
      <c r="M180" s="152" t="str">
        <f>IF(F180=0,"",L180/F180)</f>
      </c>
      <c r="N180" s="153" t="str">
        <f>'Calculation_Assumptions'!$B$28*F180</f>
      </c>
      <c r="O180" s="154" t="str">
        <f>'Calculation_Assumptions'!$B$29*F180</f>
      </c>
      <c r="P180" s="155" t="str">
        <f>IF(I180=0,"",L180/I180)</f>
      </c>
      <c r="Q180" s="156" t="str">
        <f>L180*D180</f>
      </c>
      <c r="R180" s="157" t="str">
        <f>P180*E180</f>
      </c>
      <c r="S180" s="158" t="str">
        <f>N180*D180</f>
      </c>
      <c r="T180" s="159" t="str">
        <f>O180*D180</f>
      </c>
      <c r="U180" s="160" t="str">
        <f>1/(1+'Calculation_Assumptions'!$B$22)^(C180-'Calculation_Assumptions'!$B$21)</f>
      </c>
      <c r="V180" s="161" t="str">
        <f>Q180*U180</f>
      </c>
      <c r="W180" s="162" t="str">
        <f>R180*U180</f>
      </c>
      <c r="X180" s="163" t="str">
        <f>S180*U180</f>
      </c>
      <c r="Y180" s="164" t="str">
        <f>T180*U180</f>
      </c>
      <c r="Z180" s="165" t="str">
        <f>H180*F180</f>
      </c>
      <c r="AA180" s="166" t="str">
        <f>Z180*U180</f>
      </c>
      <c r="AB180" s="167" t="str">
        <f>IF(Z180=0,"",Q180/Z180)</f>
      </c>
    </row>
    <row r="181">
      <c r="A181" t="s">
        <v>256</v>
      </c>
      <c r="B181" s="32" t="s">
        <v>258</v>
      </c>
      <c r="C181" t="n">
        <v>2048</v>
      </c>
      <c r="D181" s="143" t="n">
        <v>2495.54392998841</v>
      </c>
      <c r="E181" s="144" t="n">
        <v>41907.7966764363</v>
      </c>
      <c r="F181" s="145" t="n">
        <v>26977.4079268061</v>
      </c>
      <c r="G181" s="146" t="n">
        <v>94287.3283968127</v>
      </c>
      <c r="H181" s="147" t="n">
        <v>319554652.5</v>
      </c>
      <c r="I181" s="148" t="n">
        <v>38.0645</v>
      </c>
      <c r="J181" s="149" t="str">
        <f>'Calculation_Assumptions'!$B$25*G181*(F181/G181)^'Calculation_Assumptions'!$B$26</f>
      </c>
      <c r="K181" s="150" t="str">
        <f>'Calculation_Assumptions'!$B$27*F181</f>
      </c>
      <c r="L181" s="151" t="str">
        <f>MAX(J181,K181)</f>
      </c>
      <c r="M181" s="152" t="str">
        <f>IF(F181=0,"",L181/F181)</f>
      </c>
      <c r="N181" s="153" t="str">
        <f>'Calculation_Assumptions'!$B$28*F181</f>
      </c>
      <c r="O181" s="154" t="str">
        <f>'Calculation_Assumptions'!$B$29*F181</f>
      </c>
      <c r="P181" s="155" t="str">
        <f>IF(I181=0,"",L181/I181)</f>
      </c>
      <c r="Q181" s="156" t="str">
        <f>L181*D181</f>
      </c>
      <c r="R181" s="157" t="str">
        <f>P181*E181</f>
      </c>
      <c r="S181" s="158" t="str">
        <f>N181*D181</f>
      </c>
      <c r="T181" s="159" t="str">
        <f>O181*D181</f>
      </c>
      <c r="U181" s="160" t="str">
        <f>1/(1+'Calculation_Assumptions'!$B$22)^(C181-'Calculation_Assumptions'!$B$21)</f>
      </c>
      <c r="V181" s="161" t="str">
        <f>Q181*U181</f>
      </c>
      <c r="W181" s="162" t="str">
        <f>R181*U181</f>
      </c>
      <c r="X181" s="163" t="str">
        <f>S181*U181</f>
      </c>
      <c r="Y181" s="164" t="str">
        <f>T181*U181</f>
      </c>
      <c r="Z181" s="165" t="str">
        <f>H181*F181</f>
      </c>
      <c r="AA181" s="166" t="str">
        <f>Z181*U181</f>
      </c>
      <c r="AB181" s="167" t="str">
        <f>IF(Z181=0,"",Q181/Z181)</f>
      </c>
    </row>
    <row r="182">
      <c r="A182" t="s">
        <v>256</v>
      </c>
      <c r="B182" s="32" t="s">
        <v>258</v>
      </c>
      <c r="C182" t="n">
        <v>2049</v>
      </c>
      <c r="D182" s="143" t="n">
        <v>2566.7114205572</v>
      </c>
      <c r="E182" s="144" t="n">
        <v>43446.7622760218</v>
      </c>
      <c r="F182" s="145" t="n">
        <v>27587.3392184138</v>
      </c>
      <c r="G182" s="146" t="n">
        <v>95056.9668317421</v>
      </c>
      <c r="H182" s="147" t="n">
        <v>320173250</v>
      </c>
      <c r="I182" s="148" t="n">
        <v>38.1755</v>
      </c>
      <c r="J182" s="149" t="str">
        <f>'Calculation_Assumptions'!$B$25*G182*(F182/G182)^'Calculation_Assumptions'!$B$26</f>
      </c>
      <c r="K182" s="150" t="str">
        <f>'Calculation_Assumptions'!$B$27*F182</f>
      </c>
      <c r="L182" s="151" t="str">
        <f>MAX(J182,K182)</f>
      </c>
      <c r="M182" s="152" t="str">
        <f>IF(F182=0,"",L182/F182)</f>
      </c>
      <c r="N182" s="153" t="str">
        <f>'Calculation_Assumptions'!$B$28*F182</f>
      </c>
      <c r="O182" s="154" t="str">
        <f>'Calculation_Assumptions'!$B$29*F182</f>
      </c>
      <c r="P182" s="155" t="str">
        <f>IF(I182=0,"",L182/I182)</f>
      </c>
      <c r="Q182" s="156" t="str">
        <f>L182*D182</f>
      </c>
      <c r="R182" s="157" t="str">
        <f>P182*E182</f>
      </c>
      <c r="S182" s="158" t="str">
        <f>N182*D182</f>
      </c>
      <c r="T182" s="159" t="str">
        <f>O182*D182</f>
      </c>
      <c r="U182" s="160" t="str">
        <f>1/(1+'Calculation_Assumptions'!$B$22)^(C182-'Calculation_Assumptions'!$B$21)</f>
      </c>
      <c r="V182" s="161" t="str">
        <f>Q182*U182</f>
      </c>
      <c r="W182" s="162" t="str">
        <f>R182*U182</f>
      </c>
      <c r="X182" s="163" t="str">
        <f>S182*U182</f>
      </c>
      <c r="Y182" s="164" t="str">
        <f>T182*U182</f>
      </c>
      <c r="Z182" s="165" t="str">
        <f>H182*F182</f>
      </c>
      <c r="AA182" s="166" t="str">
        <f>Z182*U182</f>
      </c>
      <c r="AB182" s="167" t="str">
        <f>IF(Z182=0,"",Q182/Z182)</f>
      </c>
    </row>
    <row r="183">
      <c r="A183" t="s">
        <v>256</v>
      </c>
      <c r="B183" s="32" t="s">
        <v>258</v>
      </c>
      <c r="C183" t="n">
        <v>2050</v>
      </c>
      <c r="D183" s="143" t="n">
        <v>2630.17834732797</v>
      </c>
      <c r="E183" s="144" t="n">
        <v>44931.7355389432</v>
      </c>
      <c r="F183" s="145" t="n">
        <v>28211.0604256979</v>
      </c>
      <c r="G183" s="146" t="n">
        <v>95832.8875882792</v>
      </c>
      <c r="H183" s="147" t="n">
        <v>320712949.5</v>
      </c>
      <c r="I183" s="148" t="n">
        <v>38.286</v>
      </c>
      <c r="J183" s="149" t="str">
        <f>'Calculation_Assumptions'!$B$25*G183*(F183/G183)^'Calculation_Assumptions'!$B$26</f>
      </c>
      <c r="K183" s="150" t="str">
        <f>'Calculation_Assumptions'!$B$27*F183</f>
      </c>
      <c r="L183" s="151" t="str">
        <f>MAX(J183,K183)</f>
      </c>
      <c r="M183" s="152" t="str">
        <f>IF(F183=0,"",L183/F183)</f>
      </c>
      <c r="N183" s="153" t="str">
        <f>'Calculation_Assumptions'!$B$28*F183</f>
      </c>
      <c r="O183" s="154" t="str">
        <f>'Calculation_Assumptions'!$B$29*F183</f>
      </c>
      <c r="P183" s="155" t="str">
        <f>IF(I183=0,"",L183/I183)</f>
      </c>
      <c r="Q183" s="156" t="str">
        <f>L183*D183</f>
      </c>
      <c r="R183" s="157" t="str">
        <f>P183*E183</f>
      </c>
      <c r="S183" s="158" t="str">
        <f>N183*D183</f>
      </c>
      <c r="T183" s="159" t="str">
        <f>O183*D183</f>
      </c>
      <c r="U183" s="160" t="str">
        <f>1/(1+'Calculation_Assumptions'!$B$22)^(C183-'Calculation_Assumptions'!$B$21)</f>
      </c>
      <c r="V183" s="161" t="str">
        <f>Q183*U183</f>
      </c>
      <c r="W183" s="162" t="str">
        <f>R183*U183</f>
      </c>
      <c r="X183" s="163" t="str">
        <f>S183*U183</f>
      </c>
      <c r="Y183" s="164" t="str">
        <f>T183*U183</f>
      </c>
      <c r="Z183" s="165" t="str">
        <f>H183*F183</f>
      </c>
      <c r="AA183" s="166" t="str">
        <f>Z183*U183</f>
      </c>
      <c r="AB183" s="167" t="str">
        <f>IF(Z183=0,"",Q183/Z183)</f>
      </c>
    </row>
    <row r="184">
      <c r="A184" t="s">
        <v>262</v>
      </c>
      <c r="B184" s="32" t="s">
        <v>264</v>
      </c>
      <c r="C184" t="n">
        <v>2025</v>
      </c>
      <c r="D184" s="143" t="n">
        <v>1088.60929441237</v>
      </c>
      <c r="E184" s="144" t="n">
        <v>14339.9753545317</v>
      </c>
      <c r="F184" s="145" t="n">
        <v>13851.4910785419</v>
      </c>
      <c r="G184" s="146" t="n">
        <v>74136.3707949527</v>
      </c>
      <c r="H184" s="147" t="n">
        <v>285721235.5</v>
      </c>
      <c r="I184" s="148" t="n">
        <v>37.51</v>
      </c>
      <c r="J184" s="149" t="str">
        <f>'Calculation_Assumptions'!$B$25*G184*(F184/G184)^'Calculation_Assumptions'!$B$26</f>
      </c>
      <c r="K184" s="150" t="str">
        <f>'Calculation_Assumptions'!$B$27*F184</f>
      </c>
      <c r="L184" s="151" t="str">
        <f>MAX(J184,K184)</f>
      </c>
      <c r="M184" s="152" t="str">
        <f>IF(F184=0,"",L184/F184)</f>
      </c>
      <c r="N184" s="153" t="str">
        <f>'Calculation_Assumptions'!$B$28*F184</f>
      </c>
      <c r="O184" s="154" t="str">
        <f>'Calculation_Assumptions'!$B$29*F184</f>
      </c>
      <c r="P184" s="155" t="str">
        <f>IF(I184=0,"",L184/I184)</f>
      </c>
      <c r="Q184" s="156" t="str">
        <f>L184*D184</f>
      </c>
      <c r="R184" s="157" t="str">
        <f>P184*E184</f>
      </c>
      <c r="S184" s="158" t="str">
        <f>N184*D184</f>
      </c>
      <c r="T184" s="159" t="str">
        <f>O184*D184</f>
      </c>
      <c r="U184" s="160" t="str">
        <f>1/(1+'Calculation_Assumptions'!$B$22)^(C184-'Calculation_Assumptions'!$B$21)</f>
      </c>
      <c r="V184" s="161" t="str">
        <f>Q184*U184</f>
      </c>
      <c r="W184" s="162" t="str">
        <f>R184*U184</f>
      </c>
      <c r="X184" s="163" t="str">
        <f>S184*U184</f>
      </c>
      <c r="Y184" s="164" t="str">
        <f>T184*U184</f>
      </c>
      <c r="Z184" s="165" t="str">
        <f>H184*F184</f>
      </c>
      <c r="AA184" s="166" t="str">
        <f>Z184*U184</f>
      </c>
      <c r="AB184" s="167" t="str">
        <f>IF(Z184=0,"",Q184/Z184)</f>
      </c>
    </row>
    <row r="185">
      <c r="A185" t="s">
        <v>262</v>
      </c>
      <c r="B185" s="32" t="s">
        <v>264</v>
      </c>
      <c r="C185" t="n">
        <v>2026</v>
      </c>
      <c r="D185" s="143" t="n">
        <v>2203.34898399628</v>
      </c>
      <c r="E185" s="144" t="n">
        <v>29168.5891174445</v>
      </c>
      <c r="F185" s="145" t="n">
        <v>14370.1004216288</v>
      </c>
      <c r="G185" s="146" t="n">
        <v>75186.4097436074</v>
      </c>
      <c r="H185" s="147" t="n">
        <v>287886782.5</v>
      </c>
      <c r="I185" s="148" t="n">
        <v>37.5883</v>
      </c>
      <c r="J185" s="149" t="str">
        <f>'Calculation_Assumptions'!$B$25*G185*(F185/G185)^'Calculation_Assumptions'!$B$26</f>
      </c>
      <c r="K185" s="150" t="str">
        <f>'Calculation_Assumptions'!$B$27*F185</f>
      </c>
      <c r="L185" s="151" t="str">
        <f>MAX(J185,K185)</f>
      </c>
      <c r="M185" s="152" t="str">
        <f>IF(F185=0,"",L185/F185)</f>
      </c>
      <c r="N185" s="153" t="str">
        <f>'Calculation_Assumptions'!$B$28*F185</f>
      </c>
      <c r="O185" s="154" t="str">
        <f>'Calculation_Assumptions'!$B$29*F185</f>
      </c>
      <c r="P185" s="155" t="str">
        <f>IF(I185=0,"",L185/I185)</f>
      </c>
      <c r="Q185" s="156" t="str">
        <f>L185*D185</f>
      </c>
      <c r="R185" s="157" t="str">
        <f>P185*E185</f>
      </c>
      <c r="S185" s="158" t="str">
        <f>N185*D185</f>
      </c>
      <c r="T185" s="159" t="str">
        <f>O185*D185</f>
      </c>
      <c r="U185" s="160" t="str">
        <f>1/(1+'Calculation_Assumptions'!$B$22)^(C185-'Calculation_Assumptions'!$B$21)</f>
      </c>
      <c r="V185" s="161" t="str">
        <f>Q185*U185</f>
      </c>
      <c r="W185" s="162" t="str">
        <f>R185*U185</f>
      </c>
      <c r="X185" s="163" t="str">
        <f>S185*U185</f>
      </c>
      <c r="Y185" s="164" t="str">
        <f>T185*U185</f>
      </c>
      <c r="Z185" s="165" t="str">
        <f>H185*F185</f>
      </c>
      <c r="AA185" s="166" t="str">
        <f>Z185*U185</f>
      </c>
      <c r="AB185" s="167" t="str">
        <f>IF(Z185=0,"",Q185/Z185)</f>
      </c>
    </row>
    <row r="186">
      <c r="A186" t="s">
        <v>262</v>
      </c>
      <c r="B186" s="32" t="s">
        <v>264</v>
      </c>
      <c r="C186" t="n">
        <v>2027</v>
      </c>
      <c r="D186" s="143" t="n">
        <v>3346.08437392012</v>
      </c>
      <c r="E186" s="144" t="n">
        <v>44480.10898983</v>
      </c>
      <c r="F186" s="145" t="n">
        <v>14908.1268548478</v>
      </c>
      <c r="G186" s="146" t="n">
        <v>76251.3210387483</v>
      </c>
      <c r="H186" s="147" t="n">
        <v>289986522</v>
      </c>
      <c r="I186" s="148" t="n">
        <v>37.6736</v>
      </c>
      <c r="J186" s="149" t="str">
        <f>'Calculation_Assumptions'!$B$25*G186*(F186/G186)^'Calculation_Assumptions'!$B$26</f>
      </c>
      <c r="K186" s="150" t="str">
        <f>'Calculation_Assumptions'!$B$27*F186</f>
      </c>
      <c r="L186" s="151" t="str">
        <f>MAX(J186,K186)</f>
      </c>
      <c r="M186" s="152" t="str">
        <f>IF(F186=0,"",L186/F186)</f>
      </c>
      <c r="N186" s="153" t="str">
        <f>'Calculation_Assumptions'!$B$28*F186</f>
      </c>
      <c r="O186" s="154" t="str">
        <f>'Calculation_Assumptions'!$B$29*F186</f>
      </c>
      <c r="P186" s="155" t="str">
        <f>IF(I186=0,"",L186/I186)</f>
      </c>
      <c r="Q186" s="156" t="str">
        <f>L186*D186</f>
      </c>
      <c r="R186" s="157" t="str">
        <f>P186*E186</f>
      </c>
      <c r="S186" s="158" t="str">
        <f>N186*D186</f>
      </c>
      <c r="T186" s="159" t="str">
        <f>O186*D186</f>
      </c>
      <c r="U186" s="160" t="str">
        <f>1/(1+'Calculation_Assumptions'!$B$22)^(C186-'Calculation_Assumptions'!$B$21)</f>
      </c>
      <c r="V186" s="161" t="str">
        <f>Q186*U186</f>
      </c>
      <c r="W186" s="162" t="str">
        <f>R186*U186</f>
      </c>
      <c r="X186" s="163" t="str">
        <f>S186*U186</f>
      </c>
      <c r="Y186" s="164" t="str">
        <f>T186*U186</f>
      </c>
      <c r="Z186" s="165" t="str">
        <f>H186*F186</f>
      </c>
      <c r="AA186" s="166" t="str">
        <f>Z186*U186</f>
      </c>
      <c r="AB186" s="167" t="str">
        <f>IF(Z186=0,"",Q186/Z186)</f>
      </c>
    </row>
    <row r="187">
      <c r="A187" t="s">
        <v>262</v>
      </c>
      <c r="B187" s="32" t="s">
        <v>264</v>
      </c>
      <c r="C187" t="n">
        <v>2028</v>
      </c>
      <c r="D187" s="143" t="n">
        <v>4521.01666381089</v>
      </c>
      <c r="E187" s="144" t="n">
        <v>60249.0618771974</v>
      </c>
      <c r="F187" s="145" t="n">
        <v>15466.2973673947</v>
      </c>
      <c r="G187" s="146" t="n">
        <v>77331.3153265521</v>
      </c>
      <c r="H187" s="147" t="n">
        <v>292016778.5</v>
      </c>
      <c r="I187" s="148" t="n">
        <v>36.834</v>
      </c>
      <c r="J187" s="149" t="str">
        <f>'Calculation_Assumptions'!$B$25*G187*(F187/G187)^'Calculation_Assumptions'!$B$26</f>
      </c>
      <c r="K187" s="150" t="str">
        <f>'Calculation_Assumptions'!$B$27*F187</f>
      </c>
      <c r="L187" s="151" t="str">
        <f>MAX(J187,K187)</f>
      </c>
      <c r="M187" s="152" t="str">
        <f>IF(F187=0,"",L187/F187)</f>
      </c>
      <c r="N187" s="153" t="str">
        <f>'Calculation_Assumptions'!$B$28*F187</f>
      </c>
      <c r="O187" s="154" t="str">
        <f>'Calculation_Assumptions'!$B$29*F187</f>
      </c>
      <c r="P187" s="155" t="str">
        <f>IF(I187=0,"",L187/I187)</f>
      </c>
      <c r="Q187" s="156" t="str">
        <f>L187*D187</f>
      </c>
      <c r="R187" s="157" t="str">
        <f>P187*E187</f>
      </c>
      <c r="S187" s="158" t="str">
        <f>N187*D187</f>
      </c>
      <c r="T187" s="159" t="str">
        <f>O187*D187</f>
      </c>
      <c r="U187" s="160" t="str">
        <f>1/(1+'Calculation_Assumptions'!$B$22)^(C187-'Calculation_Assumptions'!$B$21)</f>
      </c>
      <c r="V187" s="161" t="str">
        <f>Q187*U187</f>
      </c>
      <c r="W187" s="162" t="str">
        <f>R187*U187</f>
      </c>
      <c r="X187" s="163" t="str">
        <f>S187*U187</f>
      </c>
      <c r="Y187" s="164" t="str">
        <f>T187*U187</f>
      </c>
      <c r="Z187" s="165" t="str">
        <f>H187*F187</f>
      </c>
      <c r="AA187" s="166" t="str">
        <f>Z187*U187</f>
      </c>
      <c r="AB187" s="167" t="str">
        <f>IF(Z187=0,"",Q187/Z187)</f>
      </c>
    </row>
    <row r="188">
      <c r="A188" t="s">
        <v>262</v>
      </c>
      <c r="B188" s="32" t="s">
        <v>264</v>
      </c>
      <c r="C188" t="n">
        <v>2029</v>
      </c>
      <c r="D188" s="143" t="n">
        <v>5739.00602348634</v>
      </c>
      <c r="E188" s="144" t="n">
        <v>76639.291743764</v>
      </c>
      <c r="F188" s="145" t="n">
        <v>16045.3661674401</v>
      </c>
      <c r="G188" s="146" t="n">
        <v>78426.6062367069</v>
      </c>
      <c r="H188" s="147" t="n">
        <v>293978109</v>
      </c>
      <c r="I188" s="148" t="n">
        <v>36.9118</v>
      </c>
      <c r="J188" s="149" t="str">
        <f>'Calculation_Assumptions'!$B$25*G188*(F188/G188)^'Calculation_Assumptions'!$B$26</f>
      </c>
      <c r="K188" s="150" t="str">
        <f>'Calculation_Assumptions'!$B$27*F188</f>
      </c>
      <c r="L188" s="151" t="str">
        <f>MAX(J188,K188)</f>
      </c>
      <c r="M188" s="152" t="str">
        <f>IF(F188=0,"",L188/F188)</f>
      </c>
      <c r="N188" s="153" t="str">
        <f>'Calculation_Assumptions'!$B$28*F188</f>
      </c>
      <c r="O188" s="154" t="str">
        <f>'Calculation_Assumptions'!$B$29*F188</f>
      </c>
      <c r="P188" s="155" t="str">
        <f>IF(I188=0,"",L188/I188)</f>
      </c>
      <c r="Q188" s="156" t="str">
        <f>L188*D188</f>
      </c>
      <c r="R188" s="157" t="str">
        <f>P188*E188</f>
      </c>
      <c r="S188" s="158" t="str">
        <f>N188*D188</f>
      </c>
      <c r="T188" s="159" t="str">
        <f>O188*D188</f>
      </c>
      <c r="U188" s="160" t="str">
        <f>1/(1+'Calculation_Assumptions'!$B$22)^(C188-'Calculation_Assumptions'!$B$21)</f>
      </c>
      <c r="V188" s="161" t="str">
        <f>Q188*U188</f>
      </c>
      <c r="W188" s="162" t="str">
        <f>R188*U188</f>
      </c>
      <c r="X188" s="163" t="str">
        <f>S188*U188</f>
      </c>
      <c r="Y188" s="164" t="str">
        <f>T188*U188</f>
      </c>
      <c r="Z188" s="165" t="str">
        <f>H188*F188</f>
      </c>
      <c r="AA188" s="166" t="str">
        <f>Z188*U188</f>
      </c>
      <c r="AB188" s="167" t="str">
        <f>IF(Z188=0,"",Q188/Z188)</f>
      </c>
    </row>
    <row r="189">
      <c r="A189" t="s">
        <v>262</v>
      </c>
      <c r="B189" s="32" t="s">
        <v>264</v>
      </c>
      <c r="C189" t="n">
        <v>2030</v>
      </c>
      <c r="D189" s="143" t="n">
        <v>6999.65852942557</v>
      </c>
      <c r="E189" s="144" t="n">
        <v>93539.330324551</v>
      </c>
      <c r="F189" s="145" t="n">
        <v>16646.1157012267</v>
      </c>
      <c r="G189" s="146" t="n">
        <v>79537.4104246691</v>
      </c>
      <c r="H189" s="147" t="n">
        <v>295876648</v>
      </c>
      <c r="I189" s="148" t="n">
        <v>36.9927</v>
      </c>
      <c r="J189" s="149" t="str">
        <f>'Calculation_Assumptions'!$B$25*G189*(F189/G189)^'Calculation_Assumptions'!$B$26</f>
      </c>
      <c r="K189" s="150" t="str">
        <f>'Calculation_Assumptions'!$B$27*F189</f>
      </c>
      <c r="L189" s="151" t="str">
        <f>MAX(J189,K189)</f>
      </c>
      <c r="M189" s="152" t="str">
        <f>IF(F189=0,"",L189/F189)</f>
      </c>
      <c r="N189" s="153" t="str">
        <f>'Calculation_Assumptions'!$B$28*F189</f>
      </c>
      <c r="O189" s="154" t="str">
        <f>'Calculation_Assumptions'!$B$29*F189</f>
      </c>
      <c r="P189" s="155" t="str">
        <f>IF(I189=0,"",L189/I189)</f>
      </c>
      <c r="Q189" s="156" t="str">
        <f>L189*D189</f>
      </c>
      <c r="R189" s="157" t="str">
        <f>P189*E189</f>
      </c>
      <c r="S189" s="158" t="str">
        <f>N189*D189</f>
      </c>
      <c r="T189" s="159" t="str">
        <f>O189*D189</f>
      </c>
      <c r="U189" s="160" t="str">
        <f>1/(1+'Calculation_Assumptions'!$B$22)^(C189-'Calculation_Assumptions'!$B$21)</f>
      </c>
      <c r="V189" s="161" t="str">
        <f>Q189*U189</f>
      </c>
      <c r="W189" s="162" t="str">
        <f>R189*U189</f>
      </c>
      <c r="X189" s="163" t="str">
        <f>S189*U189</f>
      </c>
      <c r="Y189" s="164" t="str">
        <f>T189*U189</f>
      </c>
      <c r="Z189" s="165" t="str">
        <f>H189*F189</f>
      </c>
      <c r="AA189" s="166" t="str">
        <f>Z189*U189</f>
      </c>
      <c r="AB189" s="167" t="str">
        <f>IF(Z189=0,"",Q189/Z189)</f>
      </c>
    </row>
    <row r="190">
      <c r="A190" t="s">
        <v>262</v>
      </c>
      <c r="B190" s="32" t="s">
        <v>264</v>
      </c>
      <c r="C190" t="n">
        <v>2031</v>
      </c>
      <c r="D190" s="143" t="n">
        <v>8292.41518536944</v>
      </c>
      <c r="E190" s="144" t="n">
        <v>110954.004934936</v>
      </c>
      <c r="F190" s="145" t="n">
        <v>17161.0734660986</v>
      </c>
      <c r="G190" s="146" t="n">
        <v>80420.1567986293</v>
      </c>
      <c r="H190" s="147" t="n">
        <v>297719748</v>
      </c>
      <c r="I190" s="148" t="n">
        <v>37.0895</v>
      </c>
      <c r="J190" s="149" t="str">
        <f>'Calculation_Assumptions'!$B$25*G190*(F190/G190)^'Calculation_Assumptions'!$B$26</f>
      </c>
      <c r="K190" s="150" t="str">
        <f>'Calculation_Assumptions'!$B$27*F190</f>
      </c>
      <c r="L190" s="151" t="str">
        <f>MAX(J190,K190)</f>
      </c>
      <c r="M190" s="152" t="str">
        <f>IF(F190=0,"",L190/F190)</f>
      </c>
      <c r="N190" s="153" t="str">
        <f>'Calculation_Assumptions'!$B$28*F190</f>
      </c>
      <c r="O190" s="154" t="str">
        <f>'Calculation_Assumptions'!$B$29*F190</f>
      </c>
      <c r="P190" s="155" t="str">
        <f>IF(I190=0,"",L190/I190)</f>
      </c>
      <c r="Q190" s="156" t="str">
        <f>L190*D190</f>
      </c>
      <c r="R190" s="157" t="str">
        <f>P190*E190</f>
      </c>
      <c r="S190" s="158" t="str">
        <f>N190*D190</f>
      </c>
      <c r="T190" s="159" t="str">
        <f>O190*D190</f>
      </c>
      <c r="U190" s="160" t="str">
        <f>1/(1+'Calculation_Assumptions'!$B$22)^(C190-'Calculation_Assumptions'!$B$21)</f>
      </c>
      <c r="V190" s="161" t="str">
        <f>Q190*U190</f>
      </c>
      <c r="W190" s="162" t="str">
        <f>R190*U190</f>
      </c>
      <c r="X190" s="163" t="str">
        <f>S190*U190</f>
      </c>
      <c r="Y190" s="164" t="str">
        <f>T190*U190</f>
      </c>
      <c r="Z190" s="165" t="str">
        <f>H190*F190</f>
      </c>
      <c r="AA190" s="166" t="str">
        <f>Z190*U190</f>
      </c>
      <c r="AB190" s="167" t="str">
        <f>IF(Z190=0,"",Q190/Z190)</f>
      </c>
    </row>
    <row r="191">
      <c r="A191" t="s">
        <v>262</v>
      </c>
      <c r="B191" s="32" t="s">
        <v>264</v>
      </c>
      <c r="C191" t="n">
        <v>2032</v>
      </c>
      <c r="D191" s="143" t="n">
        <v>9628.25093305764</v>
      </c>
      <c r="E191" s="144" t="n">
        <v>128871.494555444</v>
      </c>
      <c r="F191" s="145" t="n">
        <v>17691.9617642167</v>
      </c>
      <c r="G191" s="146" t="n">
        <v>81312.7003379309</v>
      </c>
      <c r="H191" s="147" t="n">
        <v>299510661.5</v>
      </c>
      <c r="I191" s="148" t="n">
        <v>37.1904</v>
      </c>
      <c r="J191" s="149" t="str">
        <f>'Calculation_Assumptions'!$B$25*G191*(F191/G191)^'Calculation_Assumptions'!$B$26</f>
      </c>
      <c r="K191" s="150" t="str">
        <f>'Calculation_Assumptions'!$B$27*F191</f>
      </c>
      <c r="L191" s="151" t="str">
        <f>MAX(J191,K191)</f>
      </c>
      <c r="M191" s="152" t="str">
        <f>IF(F191=0,"",L191/F191)</f>
      </c>
      <c r="N191" s="153" t="str">
        <f>'Calculation_Assumptions'!$B$28*F191</f>
      </c>
      <c r="O191" s="154" t="str">
        <f>'Calculation_Assumptions'!$B$29*F191</f>
      </c>
      <c r="P191" s="155" t="str">
        <f>IF(I191=0,"",L191/I191)</f>
      </c>
      <c r="Q191" s="156" t="str">
        <f>L191*D191</f>
      </c>
      <c r="R191" s="157" t="str">
        <f>P191*E191</f>
      </c>
      <c r="S191" s="158" t="str">
        <f>N191*D191</f>
      </c>
      <c r="T191" s="159" t="str">
        <f>O191*D191</f>
      </c>
      <c r="U191" s="160" t="str">
        <f>1/(1+'Calculation_Assumptions'!$B$22)^(C191-'Calculation_Assumptions'!$B$21)</f>
      </c>
      <c r="V191" s="161" t="str">
        <f>Q191*U191</f>
      </c>
      <c r="W191" s="162" t="str">
        <f>R191*U191</f>
      </c>
      <c r="X191" s="163" t="str">
        <f>S191*U191</f>
      </c>
      <c r="Y191" s="164" t="str">
        <f>T191*U191</f>
      </c>
      <c r="Z191" s="165" t="str">
        <f>H191*F191</f>
      </c>
      <c r="AA191" s="166" t="str">
        <f>Z191*U191</f>
      </c>
      <c r="AB191" s="167" t="str">
        <f>IF(Z191=0,"",Q191/Z191)</f>
      </c>
    </row>
    <row r="192">
      <c r="A192" t="s">
        <v>262</v>
      </c>
      <c r="B192" s="32" t="s">
        <v>264</v>
      </c>
      <c r="C192" t="n">
        <v>2033</v>
      </c>
      <c r="D192" s="143" t="n">
        <v>11001.2602628187</v>
      </c>
      <c r="E192" s="144" t="n">
        <v>147196.133699561</v>
      </c>
      <c r="F192" s="145" t="n">
        <v>18239.2734163655</v>
      </c>
      <c r="G192" s="146" t="n">
        <v>82215.1497764654</v>
      </c>
      <c r="H192" s="147" t="n">
        <v>301250984.5</v>
      </c>
      <c r="I192" s="148" t="n">
        <v>37.2975</v>
      </c>
      <c r="J192" s="149" t="str">
        <f>'Calculation_Assumptions'!$B$25*G192*(F192/G192)^'Calculation_Assumptions'!$B$26</f>
      </c>
      <c r="K192" s="150" t="str">
        <f>'Calculation_Assumptions'!$B$27*F192</f>
      </c>
      <c r="L192" s="151" t="str">
        <f>MAX(J192,K192)</f>
      </c>
      <c r="M192" s="152" t="str">
        <f>IF(F192=0,"",L192/F192)</f>
      </c>
      <c r="N192" s="153" t="str">
        <f>'Calculation_Assumptions'!$B$28*F192</f>
      </c>
      <c r="O192" s="154" t="str">
        <f>'Calculation_Assumptions'!$B$29*F192</f>
      </c>
      <c r="P192" s="155" t="str">
        <f>IF(I192=0,"",L192/I192)</f>
      </c>
      <c r="Q192" s="156" t="str">
        <f>L192*D192</f>
      </c>
      <c r="R192" s="157" t="str">
        <f>P192*E192</f>
      </c>
      <c r="S192" s="158" t="str">
        <f>N192*D192</f>
      </c>
      <c r="T192" s="159" t="str">
        <f>O192*D192</f>
      </c>
      <c r="U192" s="160" t="str">
        <f>1/(1+'Calculation_Assumptions'!$B$22)^(C192-'Calculation_Assumptions'!$B$21)</f>
      </c>
      <c r="V192" s="161" t="str">
        <f>Q192*U192</f>
      </c>
      <c r="W192" s="162" t="str">
        <f>R192*U192</f>
      </c>
      <c r="X192" s="163" t="str">
        <f>S192*U192</f>
      </c>
      <c r="Y192" s="164" t="str">
        <f>T192*U192</f>
      </c>
      <c r="Z192" s="165" t="str">
        <f>H192*F192</f>
      </c>
      <c r="AA192" s="166" t="str">
        <f>Z192*U192</f>
      </c>
      <c r="AB192" s="167" t="str">
        <f>IF(Z192=0,"",Q192/Z192)</f>
      </c>
    </row>
    <row r="193">
      <c r="A193" t="s">
        <v>262</v>
      </c>
      <c r="B193" s="32" t="s">
        <v>264</v>
      </c>
      <c r="C193" t="n">
        <v>2034</v>
      </c>
      <c r="D193" s="143" t="n">
        <v>12419.8168734095</v>
      </c>
      <c r="E193" s="144" t="n">
        <v>166236.340392956</v>
      </c>
      <c r="F193" s="145" t="n">
        <v>18803.5164890413</v>
      </c>
      <c r="G193" s="146" t="n">
        <v>83127.6150549084</v>
      </c>
      <c r="H193" s="147" t="n">
        <v>302938573</v>
      </c>
      <c r="I193" s="148" t="n">
        <v>37.4064</v>
      </c>
      <c r="J193" s="149" t="str">
        <f>'Calculation_Assumptions'!$B$25*G193*(F193/G193)^'Calculation_Assumptions'!$B$26</f>
      </c>
      <c r="K193" s="150" t="str">
        <f>'Calculation_Assumptions'!$B$27*F193</f>
      </c>
      <c r="L193" s="151" t="str">
        <f>MAX(J193,K193)</f>
      </c>
      <c r="M193" s="152" t="str">
        <f>IF(F193=0,"",L193/F193)</f>
      </c>
      <c r="N193" s="153" t="str">
        <f>'Calculation_Assumptions'!$B$28*F193</f>
      </c>
      <c r="O193" s="154" t="str">
        <f>'Calculation_Assumptions'!$B$29*F193</f>
      </c>
      <c r="P193" s="155" t="str">
        <f>IF(I193=0,"",L193/I193)</f>
      </c>
      <c r="Q193" s="156" t="str">
        <f>L193*D193</f>
      </c>
      <c r="R193" s="157" t="str">
        <f>P193*E193</f>
      </c>
      <c r="S193" s="158" t="str">
        <f>N193*D193</f>
      </c>
      <c r="T193" s="159" t="str">
        <f>O193*D193</f>
      </c>
      <c r="U193" s="160" t="str">
        <f>1/(1+'Calculation_Assumptions'!$B$22)^(C193-'Calculation_Assumptions'!$B$21)</f>
      </c>
      <c r="V193" s="161" t="str">
        <f>Q193*U193</f>
      </c>
      <c r="W193" s="162" t="str">
        <f>R193*U193</f>
      </c>
      <c r="X193" s="163" t="str">
        <f>S193*U193</f>
      </c>
      <c r="Y193" s="164" t="str">
        <f>T193*U193</f>
      </c>
      <c r="Z193" s="165" t="str">
        <f>H193*F193</f>
      </c>
      <c r="AA193" s="166" t="str">
        <f>Z193*U193</f>
      </c>
      <c r="AB193" s="167" t="str">
        <f>IF(Z193=0,"",Q193/Z193)</f>
      </c>
    </row>
    <row r="194">
      <c r="A194" t="s">
        <v>262</v>
      </c>
      <c r="B194" s="32" t="s">
        <v>264</v>
      </c>
      <c r="C194" t="n">
        <v>2035</v>
      </c>
      <c r="D194" s="143" t="n">
        <v>13881.502960863</v>
      </c>
      <c r="E194" s="144" t="n">
        <v>185767.907834529</v>
      </c>
      <c r="F194" s="145" t="n">
        <v>19385.2147660882</v>
      </c>
      <c r="G194" s="146" t="n">
        <v>84050.2073341125</v>
      </c>
      <c r="H194" s="147" t="n">
        <v>304566622</v>
      </c>
      <c r="I194" s="148" t="n">
        <v>37.5179</v>
      </c>
      <c r="J194" s="149" t="str">
        <f>'Calculation_Assumptions'!$B$25*G194*(F194/G194)^'Calculation_Assumptions'!$B$26</f>
      </c>
      <c r="K194" s="150" t="str">
        <f>'Calculation_Assumptions'!$B$27*F194</f>
      </c>
      <c r="L194" s="151" t="str">
        <f>MAX(J194,K194)</f>
      </c>
      <c r="M194" s="152" t="str">
        <f>IF(F194=0,"",L194/F194)</f>
      </c>
      <c r="N194" s="153" t="str">
        <f>'Calculation_Assumptions'!$B$28*F194</f>
      </c>
      <c r="O194" s="154" t="str">
        <f>'Calculation_Assumptions'!$B$29*F194</f>
      </c>
      <c r="P194" s="155" t="str">
        <f>IF(I194=0,"",L194/I194)</f>
      </c>
      <c r="Q194" s="156" t="str">
        <f>L194*D194</f>
      </c>
      <c r="R194" s="157" t="str">
        <f>P194*E194</f>
      </c>
      <c r="S194" s="158" t="str">
        <f>N194*D194</f>
      </c>
      <c r="T194" s="159" t="str">
        <f>O194*D194</f>
      </c>
      <c r="U194" s="160" t="str">
        <f>1/(1+'Calculation_Assumptions'!$B$22)^(C194-'Calculation_Assumptions'!$B$21)</f>
      </c>
      <c r="V194" s="161" t="str">
        <f>Q194*U194</f>
      </c>
      <c r="W194" s="162" t="str">
        <f>R194*U194</f>
      </c>
      <c r="X194" s="163" t="str">
        <f>S194*U194</f>
      </c>
      <c r="Y194" s="164" t="str">
        <f>T194*U194</f>
      </c>
      <c r="Z194" s="165" t="str">
        <f>H194*F194</f>
      </c>
      <c r="AA194" s="166" t="str">
        <f>Z194*U194</f>
      </c>
      <c r="AB194" s="167" t="str">
        <f>IF(Z194=0,"",Q194/Z194)</f>
      </c>
    </row>
    <row r="195">
      <c r="A195" t="s">
        <v>262</v>
      </c>
      <c r="B195" s="32" t="s">
        <v>264</v>
      </c>
      <c r="C195" t="n">
        <v>2036</v>
      </c>
      <c r="D195" s="143" t="n">
        <v>15394.9621239578</v>
      </c>
      <c r="E195" s="144" t="n">
        <v>205860.394105031</v>
      </c>
      <c r="F195" s="145" t="n">
        <v>19931.358148438</v>
      </c>
      <c r="G195" s="146" t="n">
        <v>84847.8568068913</v>
      </c>
      <c r="H195" s="147" t="n">
        <v>306135098</v>
      </c>
      <c r="I195" s="148" t="n">
        <v>37.6267</v>
      </c>
      <c r="J195" s="149" t="str">
        <f>'Calculation_Assumptions'!$B$25*G195*(F195/G195)^'Calculation_Assumptions'!$B$26</f>
      </c>
      <c r="K195" s="150" t="str">
        <f>'Calculation_Assumptions'!$B$27*F195</f>
      </c>
      <c r="L195" s="151" t="str">
        <f>MAX(J195,K195)</f>
      </c>
      <c r="M195" s="152" t="str">
        <f>IF(F195=0,"",L195/F195)</f>
      </c>
      <c r="N195" s="153" t="str">
        <f>'Calculation_Assumptions'!$B$28*F195</f>
      </c>
      <c r="O195" s="154" t="str">
        <f>'Calculation_Assumptions'!$B$29*F195</f>
      </c>
      <c r="P195" s="155" t="str">
        <f>IF(I195=0,"",L195/I195)</f>
      </c>
      <c r="Q195" s="156" t="str">
        <f>L195*D195</f>
      </c>
      <c r="R195" s="157" t="str">
        <f>P195*E195</f>
      </c>
      <c r="S195" s="158" t="str">
        <f>N195*D195</f>
      </c>
      <c r="T195" s="159" t="str">
        <f>O195*D195</f>
      </c>
      <c r="U195" s="160" t="str">
        <f>1/(1+'Calculation_Assumptions'!$B$22)^(C195-'Calculation_Assumptions'!$B$21)</f>
      </c>
      <c r="V195" s="161" t="str">
        <f>Q195*U195</f>
      </c>
      <c r="W195" s="162" t="str">
        <f>R195*U195</f>
      </c>
      <c r="X195" s="163" t="str">
        <f>S195*U195</f>
      </c>
      <c r="Y195" s="164" t="str">
        <f>T195*U195</f>
      </c>
      <c r="Z195" s="165" t="str">
        <f>H195*F195</f>
      </c>
      <c r="AA195" s="166" t="str">
        <f>Z195*U195</f>
      </c>
      <c r="AB195" s="167" t="str">
        <f>IF(Z195=0,"",Q195/Z195)</f>
      </c>
    </row>
    <row r="196">
      <c r="A196" t="s">
        <v>262</v>
      </c>
      <c r="B196" s="32" t="s">
        <v>264</v>
      </c>
      <c r="C196" t="n">
        <v>2037</v>
      </c>
      <c r="D196" s="143" t="n">
        <v>16955.4270590997</v>
      </c>
      <c r="E196" s="144" t="n">
        <v>226442.362694334</v>
      </c>
      <c r="F196" s="145" t="n">
        <v>20492.8881332929</v>
      </c>
      <c r="G196" s="146" t="n">
        <v>85653.076096588</v>
      </c>
      <c r="H196" s="147" t="n">
        <v>307646417.5</v>
      </c>
      <c r="I196" s="148" t="n">
        <v>37.7369</v>
      </c>
      <c r="J196" s="149" t="str">
        <f>'Calculation_Assumptions'!$B$25*G196*(F196/G196)^'Calculation_Assumptions'!$B$26</f>
      </c>
      <c r="K196" s="150" t="str">
        <f>'Calculation_Assumptions'!$B$27*F196</f>
      </c>
      <c r="L196" s="151" t="str">
        <f>MAX(J196,K196)</f>
      </c>
      <c r="M196" s="152" t="str">
        <f>IF(F196=0,"",L196/F196)</f>
      </c>
      <c r="N196" s="153" t="str">
        <f>'Calculation_Assumptions'!$B$28*F196</f>
      </c>
      <c r="O196" s="154" t="str">
        <f>'Calculation_Assumptions'!$B$29*F196</f>
      </c>
      <c r="P196" s="155" t="str">
        <f>IF(I196=0,"",L196/I196)</f>
      </c>
      <c r="Q196" s="156" t="str">
        <f>L196*D196</f>
      </c>
      <c r="R196" s="157" t="str">
        <f>P196*E196</f>
      </c>
      <c r="S196" s="158" t="str">
        <f>N196*D196</f>
      </c>
      <c r="T196" s="159" t="str">
        <f>O196*D196</f>
      </c>
      <c r="U196" s="160" t="str">
        <f>1/(1+'Calculation_Assumptions'!$B$22)^(C196-'Calculation_Assumptions'!$B$21)</f>
      </c>
      <c r="V196" s="161" t="str">
        <f>Q196*U196</f>
      </c>
      <c r="W196" s="162" t="str">
        <f>R196*U196</f>
      </c>
      <c r="X196" s="163" t="str">
        <f>S196*U196</f>
      </c>
      <c r="Y196" s="164" t="str">
        <f>T196*U196</f>
      </c>
      <c r="Z196" s="165" t="str">
        <f>H196*F196</f>
      </c>
      <c r="AA196" s="166" t="str">
        <f>Z196*U196</f>
      </c>
      <c r="AB196" s="167" t="str">
        <f>IF(Z196=0,"",Q196/Z196)</f>
      </c>
    </row>
    <row r="197">
      <c r="A197" t="s">
        <v>262</v>
      </c>
      <c r="B197" s="32" t="s">
        <v>264</v>
      </c>
      <c r="C197" t="n">
        <v>2038</v>
      </c>
      <c r="D197" s="143" t="n">
        <v>18557.4707412412</v>
      </c>
      <c r="E197" s="144" t="n">
        <v>247457.439044734</v>
      </c>
      <c r="F197" s="145" t="n">
        <v>21070.2382103635</v>
      </c>
      <c r="G197" s="146" t="n">
        <v>86465.9370419363</v>
      </c>
      <c r="H197" s="147" t="n">
        <v>309096448</v>
      </c>
      <c r="I197" s="148" t="n">
        <v>37.8496</v>
      </c>
      <c r="J197" s="149" t="str">
        <f>'Calculation_Assumptions'!$B$25*G197*(F197/G197)^'Calculation_Assumptions'!$B$26</f>
      </c>
      <c r="K197" s="150" t="str">
        <f>'Calculation_Assumptions'!$B$27*F197</f>
      </c>
      <c r="L197" s="151" t="str">
        <f>MAX(J197,K197)</f>
      </c>
      <c r="M197" s="152" t="str">
        <f>IF(F197=0,"",L197/F197)</f>
      </c>
      <c r="N197" s="153" t="str">
        <f>'Calculation_Assumptions'!$B$28*F197</f>
      </c>
      <c r="O197" s="154" t="str">
        <f>'Calculation_Assumptions'!$B$29*F197</f>
      </c>
      <c r="P197" s="155" t="str">
        <f>IF(I197=0,"",L197/I197)</f>
      </c>
      <c r="Q197" s="156" t="str">
        <f>L197*D197</f>
      </c>
      <c r="R197" s="157" t="str">
        <f>P197*E197</f>
      </c>
      <c r="S197" s="158" t="str">
        <f>N197*D197</f>
      </c>
      <c r="T197" s="159" t="str">
        <f>O197*D197</f>
      </c>
      <c r="U197" s="160" t="str">
        <f>1/(1+'Calculation_Assumptions'!$B$22)^(C197-'Calculation_Assumptions'!$B$21)</f>
      </c>
      <c r="V197" s="161" t="str">
        <f>Q197*U197</f>
      </c>
      <c r="W197" s="162" t="str">
        <f>R197*U197</f>
      </c>
      <c r="X197" s="163" t="str">
        <f>S197*U197</f>
      </c>
      <c r="Y197" s="164" t="str">
        <f>T197*U197</f>
      </c>
      <c r="Z197" s="165" t="str">
        <f>H197*F197</f>
      </c>
      <c r="AA197" s="166" t="str">
        <f>Z197*U197</f>
      </c>
      <c r="AB197" s="167" t="str">
        <f>IF(Z197=0,"",Q197/Z197)</f>
      </c>
    </row>
    <row r="198">
      <c r="A198" t="s">
        <v>262</v>
      </c>
      <c r="B198" s="32" t="s">
        <v>264</v>
      </c>
      <c r="C198" t="n">
        <v>2039</v>
      </c>
      <c r="D198" s="143" t="n">
        <v>20217.5259026648</v>
      </c>
      <c r="E198" s="144" t="n">
        <v>269088.236142587</v>
      </c>
      <c r="F198" s="145" t="n">
        <v>21663.8540821491</v>
      </c>
      <c r="G198" s="146" t="n">
        <v>87286.5121634309</v>
      </c>
      <c r="H198" s="147" t="n">
        <v>310481120</v>
      </c>
      <c r="I198" s="148" t="n">
        <v>37.9582</v>
      </c>
      <c r="J198" s="149" t="str">
        <f>'Calculation_Assumptions'!$B$25*G198*(F198/G198)^'Calculation_Assumptions'!$B$26</f>
      </c>
      <c r="K198" s="150" t="str">
        <f>'Calculation_Assumptions'!$B$27*F198</f>
      </c>
      <c r="L198" s="151" t="str">
        <f>MAX(J198,K198)</f>
      </c>
      <c r="M198" s="152" t="str">
        <f>IF(F198=0,"",L198/F198)</f>
      </c>
      <c r="N198" s="153" t="str">
        <f>'Calculation_Assumptions'!$B$28*F198</f>
      </c>
      <c r="O198" s="154" t="str">
        <f>'Calculation_Assumptions'!$B$29*F198</f>
      </c>
      <c r="P198" s="155" t="str">
        <f>IF(I198=0,"",L198/I198)</f>
      </c>
      <c r="Q198" s="156" t="str">
        <f>L198*D198</f>
      </c>
      <c r="R198" s="157" t="str">
        <f>P198*E198</f>
      </c>
      <c r="S198" s="158" t="str">
        <f>N198*D198</f>
      </c>
      <c r="T198" s="159" t="str">
        <f>O198*D198</f>
      </c>
      <c r="U198" s="160" t="str">
        <f>1/(1+'Calculation_Assumptions'!$B$22)^(C198-'Calculation_Assumptions'!$B$21)</f>
      </c>
      <c r="V198" s="161" t="str">
        <f>Q198*U198</f>
      </c>
      <c r="W198" s="162" t="str">
        <f>R198*U198</f>
      </c>
      <c r="X198" s="163" t="str">
        <f>S198*U198</f>
      </c>
      <c r="Y198" s="164" t="str">
        <f>T198*U198</f>
      </c>
      <c r="Z198" s="165" t="str">
        <f>H198*F198</f>
      </c>
      <c r="AA198" s="166" t="str">
        <f>Z198*U198</f>
      </c>
      <c r="AB198" s="167" t="str">
        <f>IF(Z198=0,"",Q198/Z198)</f>
      </c>
    </row>
    <row r="199">
      <c r="A199" t="s">
        <v>262</v>
      </c>
      <c r="B199" s="32" t="s">
        <v>264</v>
      </c>
      <c r="C199" t="n">
        <v>2040</v>
      </c>
      <c r="D199" s="143" t="n">
        <v>21910.8359681664</v>
      </c>
      <c r="E199" s="144" t="n">
        <v>291042.455268771</v>
      </c>
      <c r="F199" s="145" t="n">
        <v>22274.1940080113</v>
      </c>
      <c r="G199" s="146" t="n">
        <v>88114.8746697968</v>
      </c>
      <c r="H199" s="147" t="n">
        <v>311797395.5</v>
      </c>
      <c r="I199" s="148" t="n">
        <v>38.0715</v>
      </c>
      <c r="J199" s="149" t="str">
        <f>'Calculation_Assumptions'!$B$25*G199*(F199/G199)^'Calculation_Assumptions'!$B$26</f>
      </c>
      <c r="K199" s="150" t="str">
        <f>'Calculation_Assumptions'!$B$27*F199</f>
      </c>
      <c r="L199" s="151" t="str">
        <f>MAX(J199,K199)</f>
      </c>
      <c r="M199" s="152" t="str">
        <f>IF(F199=0,"",L199/F199)</f>
      </c>
      <c r="N199" s="153" t="str">
        <f>'Calculation_Assumptions'!$B$28*F199</f>
      </c>
      <c r="O199" s="154" t="str">
        <f>'Calculation_Assumptions'!$B$29*F199</f>
      </c>
      <c r="P199" s="155" t="str">
        <f>IF(I199=0,"",L199/I199)</f>
      </c>
      <c r="Q199" s="156" t="str">
        <f>L199*D199</f>
      </c>
      <c r="R199" s="157" t="str">
        <f>P199*E199</f>
      </c>
      <c r="S199" s="158" t="str">
        <f>N199*D199</f>
      </c>
      <c r="T199" s="159" t="str">
        <f>O199*D199</f>
      </c>
      <c r="U199" s="160" t="str">
        <f>1/(1+'Calculation_Assumptions'!$B$22)^(C199-'Calculation_Assumptions'!$B$21)</f>
      </c>
      <c r="V199" s="161" t="str">
        <f>Q199*U199</f>
      </c>
      <c r="W199" s="162" t="str">
        <f>R199*U199</f>
      </c>
      <c r="X199" s="163" t="str">
        <f>S199*U199</f>
      </c>
      <c r="Y199" s="164" t="str">
        <f>T199*U199</f>
      </c>
      <c r="Z199" s="165" t="str">
        <f>H199*F199</f>
      </c>
      <c r="AA199" s="166" t="str">
        <f>Z199*U199</f>
      </c>
      <c r="AB199" s="167" t="str">
        <f>IF(Z199=0,"",Q199/Z199)</f>
      </c>
    </row>
    <row r="200">
      <c r="A200" t="s">
        <v>262</v>
      </c>
      <c r="B200" s="32" t="s">
        <v>264</v>
      </c>
      <c r="C200" t="n">
        <v>2041</v>
      </c>
      <c r="D200" s="143" t="n">
        <v>23646.3291638208</v>
      </c>
      <c r="E200" s="144" t="n">
        <v>313436.057206133</v>
      </c>
      <c r="F200" s="145" t="n">
        <v>22835.7817990268</v>
      </c>
      <c r="G200" s="146" t="n">
        <v>88881.5613597912</v>
      </c>
      <c r="H200" s="147" t="n">
        <v>313041661</v>
      </c>
      <c r="I200" s="148" t="n">
        <v>37.2583</v>
      </c>
      <c r="J200" s="149" t="str">
        <f>'Calculation_Assumptions'!$B$25*G200*(F200/G200)^'Calculation_Assumptions'!$B$26</f>
      </c>
      <c r="K200" s="150" t="str">
        <f>'Calculation_Assumptions'!$B$27*F200</f>
      </c>
      <c r="L200" s="151" t="str">
        <f>MAX(J200,K200)</f>
      </c>
      <c r="M200" s="152" t="str">
        <f>IF(F200=0,"",L200/F200)</f>
      </c>
      <c r="N200" s="153" t="str">
        <f>'Calculation_Assumptions'!$B$28*F200</f>
      </c>
      <c r="O200" s="154" t="str">
        <f>'Calculation_Assumptions'!$B$29*F200</f>
      </c>
      <c r="P200" s="155" t="str">
        <f>IF(I200=0,"",L200/I200)</f>
      </c>
      <c r="Q200" s="156" t="str">
        <f>L200*D200</f>
      </c>
      <c r="R200" s="157" t="str">
        <f>P200*E200</f>
      </c>
      <c r="S200" s="158" t="str">
        <f>N200*D200</f>
      </c>
      <c r="T200" s="159" t="str">
        <f>O200*D200</f>
      </c>
      <c r="U200" s="160" t="str">
        <f>1/(1+'Calculation_Assumptions'!$B$22)^(C200-'Calculation_Assumptions'!$B$21)</f>
      </c>
      <c r="V200" s="161" t="str">
        <f>Q200*U200</f>
      </c>
      <c r="W200" s="162" t="str">
        <f>R200*U200</f>
      </c>
      <c r="X200" s="163" t="str">
        <f>S200*U200</f>
      </c>
      <c r="Y200" s="164" t="str">
        <f>T200*U200</f>
      </c>
      <c r="Z200" s="165" t="str">
        <f>H200*F200</f>
      </c>
      <c r="AA200" s="166" t="str">
        <f>Z200*U200</f>
      </c>
      <c r="AB200" s="167" t="str">
        <f>IF(Z200=0,"",Q200/Z200)</f>
      </c>
    </row>
    <row r="201">
      <c r="A201" t="s">
        <v>262</v>
      </c>
      <c r="B201" s="32" t="s">
        <v>264</v>
      </c>
      <c r="C201" t="n">
        <v>2042</v>
      </c>
      <c r="D201" s="143" t="n">
        <v>25418.6031926106</v>
      </c>
      <c r="E201" s="144" t="n">
        <v>336175.003371255</v>
      </c>
      <c r="F201" s="145" t="n">
        <v>23411.5286140188</v>
      </c>
      <c r="G201" s="146" t="n">
        <v>89654.918983414</v>
      </c>
      <c r="H201" s="147" t="n">
        <v>314211282.5</v>
      </c>
      <c r="I201" s="148" t="n">
        <v>37.3732</v>
      </c>
      <c r="J201" s="149" t="str">
        <f>'Calculation_Assumptions'!$B$25*G201*(F201/G201)^'Calculation_Assumptions'!$B$26</f>
      </c>
      <c r="K201" s="150" t="str">
        <f>'Calculation_Assumptions'!$B$27*F201</f>
      </c>
      <c r="L201" s="151" t="str">
        <f>MAX(J201,K201)</f>
      </c>
      <c r="M201" s="152" t="str">
        <f>IF(F201=0,"",L201/F201)</f>
      </c>
      <c r="N201" s="153" t="str">
        <f>'Calculation_Assumptions'!$B$28*F201</f>
      </c>
      <c r="O201" s="154" t="str">
        <f>'Calculation_Assumptions'!$B$29*F201</f>
      </c>
      <c r="P201" s="155" t="str">
        <f>IF(I201=0,"",L201/I201)</f>
      </c>
      <c r="Q201" s="156" t="str">
        <f>L201*D201</f>
      </c>
      <c r="R201" s="157" t="str">
        <f>P201*E201</f>
      </c>
      <c r="S201" s="158" t="str">
        <f>N201*D201</f>
      </c>
      <c r="T201" s="159" t="str">
        <f>O201*D201</f>
      </c>
      <c r="U201" s="160" t="str">
        <f>1/(1+'Calculation_Assumptions'!$B$22)^(C201-'Calculation_Assumptions'!$B$21)</f>
      </c>
      <c r="V201" s="161" t="str">
        <f>Q201*U201</f>
      </c>
      <c r="W201" s="162" t="str">
        <f>R201*U201</f>
      </c>
      <c r="X201" s="163" t="str">
        <f>S201*U201</f>
      </c>
      <c r="Y201" s="164" t="str">
        <f>T201*U201</f>
      </c>
      <c r="Z201" s="165" t="str">
        <f>H201*F201</f>
      </c>
      <c r="AA201" s="166" t="str">
        <f>Z201*U201</f>
      </c>
      <c r="AB201" s="167" t="str">
        <f>IF(Z201=0,"",Q201/Z201)</f>
      </c>
    </row>
    <row r="202">
      <c r="A202" t="s">
        <v>262</v>
      </c>
      <c r="B202" s="32" t="s">
        <v>264</v>
      </c>
      <c r="C202" t="n">
        <v>2043</v>
      </c>
      <c r="D202" s="143" t="n">
        <v>27218.0232198723</v>
      </c>
      <c r="E202" s="144" t="n">
        <v>359124.602425639</v>
      </c>
      <c r="F202" s="145" t="n">
        <v>24001.7914371726</v>
      </c>
      <c r="G202" s="146" t="n">
        <v>90435.0055843959</v>
      </c>
      <c r="H202" s="147" t="n">
        <v>315304312</v>
      </c>
      <c r="I202" s="148" t="n">
        <v>37.4911</v>
      </c>
      <c r="J202" s="149" t="str">
        <f>'Calculation_Assumptions'!$B$25*G202*(F202/G202)^'Calculation_Assumptions'!$B$26</f>
      </c>
      <c r="K202" s="150" t="str">
        <f>'Calculation_Assumptions'!$B$27*F202</f>
      </c>
      <c r="L202" s="151" t="str">
        <f>MAX(J202,K202)</f>
      </c>
      <c r="M202" s="152" t="str">
        <f>IF(F202=0,"",L202/F202)</f>
      </c>
      <c r="N202" s="153" t="str">
        <f>'Calculation_Assumptions'!$B$28*F202</f>
      </c>
      <c r="O202" s="154" t="str">
        <f>'Calculation_Assumptions'!$B$29*F202</f>
      </c>
      <c r="P202" s="155" t="str">
        <f>IF(I202=0,"",L202/I202)</f>
      </c>
      <c r="Q202" s="156" t="str">
        <f>L202*D202</f>
      </c>
      <c r="R202" s="157" t="str">
        <f>P202*E202</f>
      </c>
      <c r="S202" s="158" t="str">
        <f>N202*D202</f>
      </c>
      <c r="T202" s="159" t="str">
        <f>O202*D202</f>
      </c>
      <c r="U202" s="160" t="str">
        <f>1/(1+'Calculation_Assumptions'!$B$22)^(C202-'Calculation_Assumptions'!$B$21)</f>
      </c>
      <c r="V202" s="161" t="str">
        <f>Q202*U202</f>
      </c>
      <c r="W202" s="162" t="str">
        <f>R202*U202</f>
      </c>
      <c r="X202" s="163" t="str">
        <f>S202*U202</f>
      </c>
      <c r="Y202" s="164" t="str">
        <f>T202*U202</f>
      </c>
      <c r="Z202" s="165" t="str">
        <f>H202*F202</f>
      </c>
      <c r="AA202" s="166" t="str">
        <f>Z202*U202</f>
      </c>
      <c r="AB202" s="167" t="str">
        <f>IF(Z202=0,"",Q202/Z202)</f>
      </c>
    </row>
    <row r="203">
      <c r="A203" t="s">
        <v>262</v>
      </c>
      <c r="B203" s="32" t="s">
        <v>264</v>
      </c>
      <c r="C203" t="n">
        <v>2044</v>
      </c>
      <c r="D203" s="143" t="n">
        <v>29056.9725740319</v>
      </c>
      <c r="E203" s="144" t="n">
        <v>382555.483367574</v>
      </c>
      <c r="F203" s="145" t="n">
        <v>24606.9362531317</v>
      </c>
      <c r="G203" s="146" t="n">
        <v>91221.8797115048</v>
      </c>
      <c r="H203" s="147" t="n">
        <v>316318415.5</v>
      </c>
      <c r="I203" s="148" t="n">
        <v>37.6099</v>
      </c>
      <c r="J203" s="149" t="str">
        <f>'Calculation_Assumptions'!$B$25*G203*(F203/G203)^'Calculation_Assumptions'!$B$26</f>
      </c>
      <c r="K203" s="150" t="str">
        <f>'Calculation_Assumptions'!$B$27*F203</f>
      </c>
      <c r="L203" s="151" t="str">
        <f>MAX(J203,K203)</f>
      </c>
      <c r="M203" s="152" t="str">
        <f>IF(F203=0,"",L203/F203)</f>
      </c>
      <c r="N203" s="153" t="str">
        <f>'Calculation_Assumptions'!$B$28*F203</f>
      </c>
      <c r="O203" s="154" t="str">
        <f>'Calculation_Assumptions'!$B$29*F203</f>
      </c>
      <c r="P203" s="155" t="str">
        <f>IF(I203=0,"",L203/I203)</f>
      </c>
      <c r="Q203" s="156" t="str">
        <f>L203*D203</f>
      </c>
      <c r="R203" s="157" t="str">
        <f>P203*E203</f>
      </c>
      <c r="S203" s="158" t="str">
        <f>N203*D203</f>
      </c>
      <c r="T203" s="159" t="str">
        <f>O203*D203</f>
      </c>
      <c r="U203" s="160" t="str">
        <f>1/(1+'Calculation_Assumptions'!$B$22)^(C203-'Calculation_Assumptions'!$B$21)</f>
      </c>
      <c r="V203" s="161" t="str">
        <f>Q203*U203</f>
      </c>
      <c r="W203" s="162" t="str">
        <f>R203*U203</f>
      </c>
      <c r="X203" s="163" t="str">
        <f>S203*U203</f>
      </c>
      <c r="Y203" s="164" t="str">
        <f>T203*U203</f>
      </c>
      <c r="Z203" s="165" t="str">
        <f>H203*F203</f>
      </c>
      <c r="AA203" s="166" t="str">
        <f>Z203*U203</f>
      </c>
      <c r="AB203" s="167" t="str">
        <f>IF(Z203=0,"",Q203/Z203)</f>
      </c>
    </row>
    <row r="204">
      <c r="A204" t="s">
        <v>262</v>
      </c>
      <c r="B204" s="32" t="s">
        <v>264</v>
      </c>
      <c r="C204" t="n">
        <v>2045</v>
      </c>
      <c r="D204" s="143" t="n">
        <v>30941.7220626005</v>
      </c>
      <c r="E204" s="144" t="n">
        <v>406363.316358486</v>
      </c>
      <c r="F204" s="145" t="n">
        <v>25227.3382739225</v>
      </c>
      <c r="G204" s="146" t="n">
        <v>92015.6004229417</v>
      </c>
      <c r="H204" s="147" t="n">
        <v>317249613</v>
      </c>
      <c r="I204" s="148" t="n">
        <v>37.7245</v>
      </c>
      <c r="J204" s="149" t="str">
        <f>'Calculation_Assumptions'!$B$25*G204*(F204/G204)^'Calculation_Assumptions'!$B$26</f>
      </c>
      <c r="K204" s="150" t="str">
        <f>'Calculation_Assumptions'!$B$27*F204</f>
      </c>
      <c r="L204" s="151" t="str">
        <f>MAX(J204,K204)</f>
      </c>
      <c r="M204" s="152" t="str">
        <f>IF(F204=0,"",L204/F204)</f>
      </c>
      <c r="N204" s="153" t="str">
        <f>'Calculation_Assumptions'!$B$28*F204</f>
      </c>
      <c r="O204" s="154" t="str">
        <f>'Calculation_Assumptions'!$B$29*F204</f>
      </c>
      <c r="P204" s="155" t="str">
        <f>IF(I204=0,"",L204/I204)</f>
      </c>
      <c r="Q204" s="156" t="str">
        <f>L204*D204</f>
      </c>
      <c r="R204" s="157" t="str">
        <f>P204*E204</f>
      </c>
      <c r="S204" s="158" t="str">
        <f>N204*D204</f>
      </c>
      <c r="T204" s="159" t="str">
        <f>O204*D204</f>
      </c>
      <c r="U204" s="160" t="str">
        <f>1/(1+'Calculation_Assumptions'!$B$22)^(C204-'Calculation_Assumptions'!$B$21)</f>
      </c>
      <c r="V204" s="161" t="str">
        <f>Q204*U204</f>
      </c>
      <c r="W204" s="162" t="str">
        <f>R204*U204</f>
      </c>
      <c r="X204" s="163" t="str">
        <f>S204*U204</f>
      </c>
      <c r="Y204" s="164" t="str">
        <f>T204*U204</f>
      </c>
      <c r="Z204" s="165" t="str">
        <f>H204*F204</f>
      </c>
      <c r="AA204" s="166" t="str">
        <f>Z204*U204</f>
      </c>
      <c r="AB204" s="167" t="str">
        <f>IF(Z204=0,"",Q204/Z204)</f>
      </c>
    </row>
    <row r="205">
      <c r="A205" t="s">
        <v>262</v>
      </c>
      <c r="B205" s="32" t="s">
        <v>264</v>
      </c>
      <c r="C205" t="n">
        <v>2046</v>
      </c>
      <c r="D205" s="143" t="n">
        <v>32867.7065463024</v>
      </c>
      <c r="E205" s="144" t="n">
        <v>430482.794586226</v>
      </c>
      <c r="F205" s="145" t="n">
        <v>25797.7023007031</v>
      </c>
      <c r="G205" s="146" t="n">
        <v>92766.6954417819</v>
      </c>
      <c r="H205" s="147" t="n">
        <v>318096573.5</v>
      </c>
      <c r="I205" s="148" t="n">
        <v>37.8362</v>
      </c>
      <c r="J205" s="149" t="str">
        <f>'Calculation_Assumptions'!$B$25*G205*(F205/G205)^'Calculation_Assumptions'!$B$26</f>
      </c>
      <c r="K205" s="150" t="str">
        <f>'Calculation_Assumptions'!$B$27*F205</f>
      </c>
      <c r="L205" s="151" t="str">
        <f>MAX(J205,K205)</f>
      </c>
      <c r="M205" s="152" t="str">
        <f>IF(F205=0,"",L205/F205)</f>
      </c>
      <c r="N205" s="153" t="str">
        <f>'Calculation_Assumptions'!$B$28*F205</f>
      </c>
      <c r="O205" s="154" t="str">
        <f>'Calculation_Assumptions'!$B$29*F205</f>
      </c>
      <c r="P205" s="155" t="str">
        <f>IF(I205=0,"",L205/I205)</f>
      </c>
      <c r="Q205" s="156" t="str">
        <f>L205*D205</f>
      </c>
      <c r="R205" s="157" t="str">
        <f>P205*E205</f>
      </c>
      <c r="S205" s="158" t="str">
        <f>N205*D205</f>
      </c>
      <c r="T205" s="159" t="str">
        <f>O205*D205</f>
      </c>
      <c r="U205" s="160" t="str">
        <f>1/(1+'Calculation_Assumptions'!$B$22)^(C205-'Calculation_Assumptions'!$B$21)</f>
      </c>
      <c r="V205" s="161" t="str">
        <f>Q205*U205</f>
      </c>
      <c r="W205" s="162" t="str">
        <f>R205*U205</f>
      </c>
      <c r="X205" s="163" t="str">
        <f>S205*U205</f>
      </c>
      <c r="Y205" s="164" t="str">
        <f>T205*U205</f>
      </c>
      <c r="Z205" s="165" t="str">
        <f>H205*F205</f>
      </c>
      <c r="AA205" s="166" t="str">
        <f>Z205*U205</f>
      </c>
      <c r="AB205" s="167" t="str">
        <f>IF(Z205=0,"",Q205/Z205)</f>
      </c>
    </row>
    <row r="206">
      <c r="A206" t="s">
        <v>262</v>
      </c>
      <c r="B206" s="32" t="s">
        <v>264</v>
      </c>
      <c r="C206" t="n">
        <v>2047</v>
      </c>
      <c r="D206" s="143" t="n">
        <v>34821.3109650777</v>
      </c>
      <c r="E206" s="144" t="n">
        <v>454895.049183081</v>
      </c>
      <c r="F206" s="145" t="n">
        <v>26380.9616682253</v>
      </c>
      <c r="G206" s="146" t="n">
        <v>93523.921418033</v>
      </c>
      <c r="H206" s="147" t="n">
        <v>318862019.5</v>
      </c>
      <c r="I206" s="148" t="n">
        <v>37.9489</v>
      </c>
      <c r="J206" s="149" t="str">
        <f>'Calculation_Assumptions'!$B$25*G206*(F206/G206)^'Calculation_Assumptions'!$B$26</f>
      </c>
      <c r="K206" s="150" t="str">
        <f>'Calculation_Assumptions'!$B$27*F206</f>
      </c>
      <c r="L206" s="151" t="str">
        <f>MAX(J206,K206)</f>
      </c>
      <c r="M206" s="152" t="str">
        <f>IF(F206=0,"",L206/F206)</f>
      </c>
      <c r="N206" s="153" t="str">
        <f>'Calculation_Assumptions'!$B$28*F206</f>
      </c>
      <c r="O206" s="154" t="str">
        <f>'Calculation_Assumptions'!$B$29*F206</f>
      </c>
      <c r="P206" s="155" t="str">
        <f>IF(I206=0,"",L206/I206)</f>
      </c>
      <c r="Q206" s="156" t="str">
        <f>L206*D206</f>
      </c>
      <c r="R206" s="157" t="str">
        <f>P206*E206</f>
      </c>
      <c r="S206" s="158" t="str">
        <f>N206*D206</f>
      </c>
      <c r="T206" s="159" t="str">
        <f>O206*D206</f>
      </c>
      <c r="U206" s="160" t="str">
        <f>1/(1+'Calculation_Assumptions'!$B$22)^(C206-'Calculation_Assumptions'!$B$21)</f>
      </c>
      <c r="V206" s="161" t="str">
        <f>Q206*U206</f>
      </c>
      <c r="W206" s="162" t="str">
        <f>R206*U206</f>
      </c>
      <c r="X206" s="163" t="str">
        <f>S206*U206</f>
      </c>
      <c r="Y206" s="164" t="str">
        <f>T206*U206</f>
      </c>
      <c r="Z206" s="165" t="str">
        <f>H206*F206</f>
      </c>
      <c r="AA206" s="166" t="str">
        <f>Z206*U206</f>
      </c>
      <c r="AB206" s="167" t="str">
        <f>IF(Z206=0,"",Q206/Z206)</f>
      </c>
    </row>
    <row r="207">
      <c r="A207" t="s">
        <v>262</v>
      </c>
      <c r="B207" s="32" t="s">
        <v>264</v>
      </c>
      <c r="C207" t="n">
        <v>2048</v>
      </c>
      <c r="D207" s="143" t="n">
        <v>36788.3973142668</v>
      </c>
      <c r="E207" s="144" t="n">
        <v>479328.486119437</v>
      </c>
      <c r="F207" s="145" t="n">
        <v>26977.4079268061</v>
      </c>
      <c r="G207" s="146" t="n">
        <v>94287.3283968127</v>
      </c>
      <c r="H207" s="147" t="n">
        <v>319554652.5</v>
      </c>
      <c r="I207" s="148" t="n">
        <v>38.0645</v>
      </c>
      <c r="J207" s="149" t="str">
        <f>'Calculation_Assumptions'!$B$25*G207*(F207/G207)^'Calculation_Assumptions'!$B$26</f>
      </c>
      <c r="K207" s="150" t="str">
        <f>'Calculation_Assumptions'!$B$27*F207</f>
      </c>
      <c r="L207" s="151" t="str">
        <f>MAX(J207,K207)</f>
      </c>
      <c r="M207" s="152" t="str">
        <f>IF(F207=0,"",L207/F207)</f>
      </c>
      <c r="N207" s="153" t="str">
        <f>'Calculation_Assumptions'!$B$28*F207</f>
      </c>
      <c r="O207" s="154" t="str">
        <f>'Calculation_Assumptions'!$B$29*F207</f>
      </c>
      <c r="P207" s="155" t="str">
        <f>IF(I207=0,"",L207/I207)</f>
      </c>
      <c r="Q207" s="156" t="str">
        <f>L207*D207</f>
      </c>
      <c r="R207" s="157" t="str">
        <f>P207*E207</f>
      </c>
      <c r="S207" s="158" t="str">
        <f>N207*D207</f>
      </c>
      <c r="T207" s="159" t="str">
        <f>O207*D207</f>
      </c>
      <c r="U207" s="160" t="str">
        <f>1/(1+'Calculation_Assumptions'!$B$22)^(C207-'Calculation_Assumptions'!$B$21)</f>
      </c>
      <c r="V207" s="161" t="str">
        <f>Q207*U207</f>
      </c>
      <c r="W207" s="162" t="str">
        <f>R207*U207</f>
      </c>
      <c r="X207" s="163" t="str">
        <f>S207*U207</f>
      </c>
      <c r="Y207" s="164" t="str">
        <f>T207*U207</f>
      </c>
      <c r="Z207" s="165" t="str">
        <f>H207*F207</f>
      </c>
      <c r="AA207" s="166" t="str">
        <f>Z207*U207</f>
      </c>
      <c r="AB207" s="167" t="str">
        <f>IF(Z207=0,"",Q207/Z207)</f>
      </c>
    </row>
    <row r="208">
      <c r="A208" t="s">
        <v>262</v>
      </c>
      <c r="B208" s="32" t="s">
        <v>264</v>
      </c>
      <c r="C208" t="n">
        <v>2049</v>
      </c>
      <c r="D208" s="143" t="n">
        <v>38801.6475927386</v>
      </c>
      <c r="E208" s="144" t="n">
        <v>504206.138364995</v>
      </c>
      <c r="F208" s="145" t="n">
        <v>27587.3392184138</v>
      </c>
      <c r="G208" s="146" t="n">
        <v>95056.9668317421</v>
      </c>
      <c r="H208" s="147" t="n">
        <v>320173250</v>
      </c>
      <c r="I208" s="148" t="n">
        <v>38.1755</v>
      </c>
      <c r="J208" s="149" t="str">
        <f>'Calculation_Assumptions'!$B$25*G208*(F208/G208)^'Calculation_Assumptions'!$B$26</f>
      </c>
      <c r="K208" s="150" t="str">
        <f>'Calculation_Assumptions'!$B$27*F208</f>
      </c>
      <c r="L208" s="151" t="str">
        <f>MAX(J208,K208)</f>
      </c>
      <c r="M208" s="152" t="str">
        <f>IF(F208=0,"",L208/F208)</f>
      </c>
      <c r="N208" s="153" t="str">
        <f>'Calculation_Assumptions'!$B$28*F208</f>
      </c>
      <c r="O208" s="154" t="str">
        <f>'Calculation_Assumptions'!$B$29*F208</f>
      </c>
      <c r="P208" s="155" t="str">
        <f>IF(I208=0,"",L208/I208)</f>
      </c>
      <c r="Q208" s="156" t="str">
        <f>L208*D208</f>
      </c>
      <c r="R208" s="157" t="str">
        <f>P208*E208</f>
      </c>
      <c r="S208" s="158" t="str">
        <f>N208*D208</f>
      </c>
      <c r="T208" s="159" t="str">
        <f>O208*D208</f>
      </c>
      <c r="U208" s="160" t="str">
        <f>1/(1+'Calculation_Assumptions'!$B$22)^(C208-'Calculation_Assumptions'!$B$21)</f>
      </c>
      <c r="V208" s="161" t="str">
        <f>Q208*U208</f>
      </c>
      <c r="W208" s="162" t="str">
        <f>R208*U208</f>
      </c>
      <c r="X208" s="163" t="str">
        <f>S208*U208</f>
      </c>
      <c r="Y208" s="164" t="str">
        <f>T208*U208</f>
      </c>
      <c r="Z208" s="165" t="str">
        <f>H208*F208</f>
      </c>
      <c r="AA208" s="166" t="str">
        <f>Z208*U208</f>
      </c>
      <c r="AB208" s="167" t="str">
        <f>IF(Z208=0,"",Q208/Z208)</f>
      </c>
    </row>
    <row r="209">
      <c r="A209" t="s">
        <v>262</v>
      </c>
      <c r="B209" s="32" t="s">
        <v>264</v>
      </c>
      <c r="C209" t="n">
        <v>2050</v>
      </c>
      <c r="D209" s="143" t="n">
        <v>40837.3410337747</v>
      </c>
      <c r="E209" s="144" t="n">
        <v>529243.425833555</v>
      </c>
      <c r="F209" s="145" t="n">
        <v>28211.0604256979</v>
      </c>
      <c r="G209" s="146" t="n">
        <v>95832.8875882792</v>
      </c>
      <c r="H209" s="147" t="n">
        <v>320712949.5</v>
      </c>
      <c r="I209" s="148" t="n">
        <v>38.286</v>
      </c>
      <c r="J209" s="149" t="str">
        <f>'Calculation_Assumptions'!$B$25*G209*(F209/G209)^'Calculation_Assumptions'!$B$26</f>
      </c>
      <c r="K209" s="150" t="str">
        <f>'Calculation_Assumptions'!$B$27*F209</f>
      </c>
      <c r="L209" s="151" t="str">
        <f>MAX(J209,K209)</f>
      </c>
      <c r="M209" s="152" t="str">
        <f>IF(F209=0,"",L209/F209)</f>
      </c>
      <c r="N209" s="153" t="str">
        <f>'Calculation_Assumptions'!$B$28*F209</f>
      </c>
      <c r="O209" s="154" t="str">
        <f>'Calculation_Assumptions'!$B$29*F209</f>
      </c>
      <c r="P209" s="155" t="str">
        <f>IF(I209=0,"",L209/I209)</f>
      </c>
      <c r="Q209" s="156" t="str">
        <f>L209*D209</f>
      </c>
      <c r="R209" s="157" t="str">
        <f>P209*E209</f>
      </c>
      <c r="S209" s="158" t="str">
        <f>N209*D209</f>
      </c>
      <c r="T209" s="159" t="str">
        <f>O209*D209</f>
      </c>
      <c r="U209" s="160" t="str">
        <f>1/(1+'Calculation_Assumptions'!$B$22)^(C209-'Calculation_Assumptions'!$B$21)</f>
      </c>
      <c r="V209" s="161" t="str">
        <f>Q209*U209</f>
      </c>
      <c r="W209" s="162" t="str">
        <f>R209*U209</f>
      </c>
      <c r="X209" s="163" t="str">
        <f>S209*U209</f>
      </c>
      <c r="Y209" s="164" t="str">
        <f>T209*U209</f>
      </c>
      <c r="Z209" s="165" t="str">
        <f>H209*F209</f>
      </c>
      <c r="AA209" s="166" t="str">
        <f>Z209*U209</f>
      </c>
      <c r="AB209" s="167" t="str">
        <f>IF(Z209=0,"",Q209/Z209)</f>
      </c>
    </row>
  </sheetData>
  <autoFilter ref="A1:AB1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6.71" hidden="0" customWidth="1"/>
    <col min="3" max="3" width="16.71" hidden="0" customWidth="1"/>
    <col min="4" max="4" width="14.71" hidden="0" customWidth="1"/>
    <col min="5" max="5" width="12.71" hidden="0" customWidth="1"/>
    <col min="6" max="6" width="34.71" hidden="0" customWidth="1"/>
    <col min="7" max="7" width="18.71" hidden="0" customWidth="1"/>
    <col min="8" max="8" width="18.71" hidden="0" customWidth="1"/>
    <col min="9" max="9" width="18.71" hidden="0" customWidth="1"/>
    <col min="10" max="10" width="14.71" hidden="0" customWidth="1"/>
    <col min="11" max="11" width="18.71" hidden="0" customWidth="1"/>
    <col min="12" max="12" width="14.71" hidden="0" customWidth="1"/>
    <col min="13" max="13" width="30.71" hidden="0" customWidth="1"/>
    <col min="14" max="14" width="60.71" hidden="0" customWidth="1"/>
  </cols>
  <sheetData>
    <row r="1" ht="28" customHeight="1">
      <c r="A1" s="1" t="s">
        <v>366</v>
      </c>
      <c r="B1" s="1" t="s">
        <v>367</v>
      </c>
      <c r="C1" s="1" t="s">
        <v>447</v>
      </c>
      <c r="D1" s="1" t="s">
        <v>448</v>
      </c>
      <c r="E1" s="1" t="s">
        <v>449</v>
      </c>
      <c r="F1" s="1" t="s">
        <v>450</v>
      </c>
      <c r="G1" s="1" t="s">
        <v>451</v>
      </c>
      <c r="H1" s="1" t="s">
        <v>452</v>
      </c>
      <c r="I1" s="1" t="s">
        <v>453</v>
      </c>
      <c r="J1" s="1" t="s">
        <v>454</v>
      </c>
      <c r="K1" s="1" t="s">
        <v>445</v>
      </c>
      <c r="L1" s="1" t="s">
        <v>455</v>
      </c>
      <c r="M1" s="1" t="s">
        <v>456</v>
      </c>
      <c r="N1" s="1" t="s">
        <v>457</v>
      </c>
    </row>
    <row r="2">
      <c r="A2" t="s">
        <v>207</v>
      </c>
      <c r="B2" s="32" t="s">
        <v>209</v>
      </c>
      <c r="C2" t="s">
        <v>458</v>
      </c>
      <c r="D2" t="s">
        <v>459</v>
      </c>
      <c r="E2" t="s">
        <v>460</v>
      </c>
      <c r="F2" s="32" t="s">
        <v>461</v>
      </c>
      <c r="G2" s="168" t="str">
        <f>SUMIFS('Economic_Value'!$V$2:$V$209,'Economic_Value'!$A$2:$A$209,A2)</f>
      </c>
      <c r="H2" s="169" t="str">
        <f>SUMPRODUCT(('Budget_Impact'!$A$2:$A$209=A2)*'Budget_Impact'!$E$2:$E$209*(1/(1+'Calculation_Assumptions'!$B$22)^('Budget_Impact'!$B$2:$B$209-'Calculation_Assumptions'!$B$21)))*'Calculation_Assumptions'!$B$34</f>
      </c>
      <c r="I2" s="170" t="str">
        <f>G2-H2</f>
      </c>
      <c r="J2" s="171" t="str">
        <f>IF(H2&gt;0,G2/H2,"")</f>
      </c>
      <c r="K2" s="172" t="str">
        <f>SUMIFS('Economic_Value'!$AA$2:$AA$209,'Economic_Value'!$A$2:$A$209,A2)</f>
      </c>
      <c r="L2" s="173" t="str">
        <f>IF(K2=0,"",G2/K2)</f>
      </c>
      <c r="M2" s="126" t="str">
        <f>IF(H2&lt;=0,"cost-saving or ratio not meaningful (PV cost&lt;=0)",IF(J2&gt;=1,"benefits exceed costs (BCR&gt;=1)","costs exceed benefits (BCR&lt;1)"))</f>
      </c>
      <c r="N2" s="32" t="s">
        <v>467</v>
      </c>
    </row>
    <row r="3">
      <c r="A3" t="s">
        <v>207</v>
      </c>
      <c r="B3" s="32" t="s">
        <v>209</v>
      </c>
      <c r="C3" t="s">
        <v>458</v>
      </c>
      <c r="D3" t="s">
        <v>459</v>
      </c>
      <c r="E3" t="s">
        <v>462</v>
      </c>
      <c r="F3" s="32" t="s">
        <v>463</v>
      </c>
      <c r="G3" s="168" t="str">
        <f>SUMIFS('Economic_Value'!$W$2:$W$209,'Economic_Value'!$A$2:$A$209,A3)</f>
      </c>
      <c r="H3" s="169" t="str">
        <f>SUMPRODUCT(('Budget_Impact'!$A$2:$A$209=A3)*'Budget_Impact'!$E$2:$E$209*(1/(1+'Calculation_Assumptions'!$B$22)^('Budget_Impact'!$B$2:$B$209-'Calculation_Assumptions'!$B$21)))*'Calculation_Assumptions'!$B$34</f>
      </c>
      <c r="I3" s="170" t="str">
        <f>G3-H3</f>
      </c>
      <c r="J3" s="171" t="str">
        <f>IF(H3&gt;0,G3/H3,"")</f>
      </c>
      <c r="K3" s="172" t="str">
        <f>SUMIFS('Economic_Value'!$AA$2:$AA$209,'Economic_Value'!$A$2:$A$209,A3)</f>
      </c>
      <c r="L3" s="173" t="str">
        <f>IF(K3=0,"",G3/K3)</f>
      </c>
      <c r="M3" s="126" t="str">
        <f>IF(H3&lt;=0,"cost-saving or ratio not meaningful (PV cost&lt;=0)",IF(J3&gt;=1,"benefits exceed costs (BCR&gt;=1)","costs exceed benefits (BCR&lt;1)"))</f>
      </c>
      <c r="N3" s="32" t="s">
        <v>467</v>
      </c>
    </row>
    <row r="4">
      <c r="A4" t="s">
        <v>207</v>
      </c>
      <c r="B4" s="32" t="s">
        <v>209</v>
      </c>
      <c r="C4" t="s">
        <v>458</v>
      </c>
      <c r="D4" t="s">
        <v>459</v>
      </c>
      <c r="E4" t="s">
        <v>460</v>
      </c>
      <c r="F4" s="32" t="s">
        <v>464</v>
      </c>
      <c r="G4" s="168" t="str">
        <f>SUMIFS('Economic_Value'!$X$2:$X$209,'Economic_Value'!$A$2:$A$209,A4)</f>
      </c>
      <c r="H4" s="169" t="str">
        <f>SUMPRODUCT(('Budget_Impact'!$A$2:$A$209=A4)*'Budget_Impact'!$E$2:$E$209*(1/(1+'Calculation_Assumptions'!$B$22)^('Budget_Impact'!$B$2:$B$209-'Calculation_Assumptions'!$B$21)))*'Calculation_Assumptions'!$B$34</f>
      </c>
      <c r="I4" s="170" t="str">
        <f>G4-H4</f>
      </c>
      <c r="J4" s="171" t="str">
        <f>IF(H4&gt;0,G4/H4,"")</f>
      </c>
      <c r="K4" s="172" t="str">
        <f>SUMIFS('Economic_Value'!$AA$2:$AA$209,'Economic_Value'!$A$2:$A$209,A4)</f>
      </c>
      <c r="L4" s="173" t="str">
        <f>IF(K4=0,"",G4/K4)</f>
      </c>
      <c r="M4" s="126" t="str">
        <f>IF(H4&lt;=0,"cost-saving or ratio not meaningful (PV cost&lt;=0)",IF(J4&gt;=1,"benefits exceed costs (BCR&gt;=1)","costs exceed benefits (BCR&lt;1)"))</f>
      </c>
      <c r="N4" s="32" t="s">
        <v>467</v>
      </c>
    </row>
    <row r="5">
      <c r="A5" t="s">
        <v>207</v>
      </c>
      <c r="B5" s="32" t="s">
        <v>209</v>
      </c>
      <c r="C5" t="s">
        <v>458</v>
      </c>
      <c r="D5" t="s">
        <v>459</v>
      </c>
      <c r="E5" t="s">
        <v>460</v>
      </c>
      <c r="F5" s="32" t="s">
        <v>465</v>
      </c>
      <c r="G5" s="168" t="str">
        <f>SUMIFS('Economic_Value'!$Y$2:$Y$209,'Economic_Value'!$A$2:$A$209,A5)</f>
      </c>
      <c r="H5" s="169" t="str">
        <f>SUMPRODUCT(('Budget_Impact'!$A$2:$A$209=A5)*'Budget_Impact'!$E$2:$E$209*(1/(1+'Calculation_Assumptions'!$B$22)^('Budget_Impact'!$B$2:$B$209-'Calculation_Assumptions'!$B$21)))*'Calculation_Assumptions'!$B$34</f>
      </c>
      <c r="I5" s="170" t="str">
        <f>G5-H5</f>
      </c>
      <c r="J5" s="171" t="str">
        <f>IF(H5&gt;0,G5/H5,"")</f>
      </c>
      <c r="K5" s="172" t="str">
        <f>SUMIFS('Economic_Value'!$AA$2:$AA$209,'Economic_Value'!$A$2:$A$209,A5)</f>
      </c>
      <c r="L5" s="173" t="str">
        <f>IF(K5=0,"",G5/K5)</f>
      </c>
      <c r="M5" s="126" t="str">
        <f>IF(H5&lt;=0,"cost-saving or ratio not meaningful (PV cost&lt;=0)",IF(J5&gt;=1,"benefits exceed costs (BCR&gt;=1)","costs exceed benefits (BCR&lt;1)"))</f>
      </c>
      <c r="N5" s="32" t="s">
        <v>467</v>
      </c>
    </row>
    <row r="6">
      <c r="A6" t="s">
        <v>231</v>
      </c>
      <c r="B6" s="32" t="s">
        <v>233</v>
      </c>
      <c r="C6" t="s">
        <v>458</v>
      </c>
      <c r="D6" t="s">
        <v>459</v>
      </c>
      <c r="E6" t="s">
        <v>460</v>
      </c>
      <c r="F6" s="32" t="s">
        <v>461</v>
      </c>
      <c r="G6" s="168" t="str">
        <f>SUMIFS('Economic_Value'!$V$2:$V$209,'Economic_Value'!$A$2:$A$209,A6)</f>
      </c>
      <c r="H6" s="169" t="str">
        <f>SUMPRODUCT(('Budget_Impact'!$A$2:$A$209=A6)*'Budget_Impact'!$E$2:$E$209*(1/(1+'Calculation_Assumptions'!$B$22)^('Budget_Impact'!$B$2:$B$209-'Calculation_Assumptions'!$B$21)))*'Calculation_Assumptions'!$B$34</f>
      </c>
      <c r="I6" s="170" t="str">
        <f>G6-H6</f>
      </c>
      <c r="J6" s="171" t="str">
        <f>IF(H6&gt;0,G6/H6,"")</f>
      </c>
      <c r="K6" s="172" t="str">
        <f>SUMIFS('Economic_Value'!$AA$2:$AA$209,'Economic_Value'!$A$2:$A$209,A6)</f>
      </c>
      <c r="L6" s="173" t="str">
        <f>IF(K6=0,"",G6/K6)</f>
      </c>
      <c r="M6" s="126" t="str">
        <f>IF(H6&lt;=0,"cost-saving or ratio not meaningful (PV cost&lt;=0)",IF(J6&gt;=1,"benefits exceed costs (BCR&gt;=1)","costs exceed benefits (BCR&lt;1)"))</f>
      </c>
      <c r="N6" s="32" t="s">
        <v>467</v>
      </c>
    </row>
    <row r="7">
      <c r="A7" t="s">
        <v>231</v>
      </c>
      <c r="B7" s="32" t="s">
        <v>233</v>
      </c>
      <c r="C7" t="s">
        <v>458</v>
      </c>
      <c r="D7" t="s">
        <v>459</v>
      </c>
      <c r="E7" t="s">
        <v>462</v>
      </c>
      <c r="F7" s="32" t="s">
        <v>463</v>
      </c>
      <c r="G7" s="168" t="str">
        <f>SUMIFS('Economic_Value'!$W$2:$W$209,'Economic_Value'!$A$2:$A$209,A7)</f>
      </c>
      <c r="H7" s="169" t="str">
        <f>SUMPRODUCT(('Budget_Impact'!$A$2:$A$209=A7)*'Budget_Impact'!$E$2:$E$209*(1/(1+'Calculation_Assumptions'!$B$22)^('Budget_Impact'!$B$2:$B$209-'Calculation_Assumptions'!$B$21)))*'Calculation_Assumptions'!$B$34</f>
      </c>
      <c r="I7" s="170" t="str">
        <f>G7-H7</f>
      </c>
      <c r="J7" s="171" t="str">
        <f>IF(H7&gt;0,G7/H7,"")</f>
      </c>
      <c r="K7" s="172" t="str">
        <f>SUMIFS('Economic_Value'!$AA$2:$AA$209,'Economic_Value'!$A$2:$A$209,A7)</f>
      </c>
      <c r="L7" s="173" t="str">
        <f>IF(K7=0,"",G7/K7)</f>
      </c>
      <c r="M7" s="126" t="str">
        <f>IF(H7&lt;=0,"cost-saving or ratio not meaningful (PV cost&lt;=0)",IF(J7&gt;=1,"benefits exceed costs (BCR&gt;=1)","costs exceed benefits (BCR&lt;1)"))</f>
      </c>
      <c r="N7" s="32" t="s">
        <v>467</v>
      </c>
    </row>
    <row r="8">
      <c r="A8" t="s">
        <v>231</v>
      </c>
      <c r="B8" s="32" t="s">
        <v>233</v>
      </c>
      <c r="C8" t="s">
        <v>458</v>
      </c>
      <c r="D8" t="s">
        <v>459</v>
      </c>
      <c r="E8" t="s">
        <v>460</v>
      </c>
      <c r="F8" s="32" t="s">
        <v>464</v>
      </c>
      <c r="G8" s="168" t="str">
        <f>SUMIFS('Economic_Value'!$X$2:$X$209,'Economic_Value'!$A$2:$A$209,A8)</f>
      </c>
      <c r="H8" s="169" t="str">
        <f>SUMPRODUCT(('Budget_Impact'!$A$2:$A$209=A8)*'Budget_Impact'!$E$2:$E$209*(1/(1+'Calculation_Assumptions'!$B$22)^('Budget_Impact'!$B$2:$B$209-'Calculation_Assumptions'!$B$21)))*'Calculation_Assumptions'!$B$34</f>
      </c>
      <c r="I8" s="170" t="str">
        <f>G8-H8</f>
      </c>
      <c r="J8" s="171" t="str">
        <f>IF(H8&gt;0,G8/H8,"")</f>
      </c>
      <c r="K8" s="172" t="str">
        <f>SUMIFS('Economic_Value'!$AA$2:$AA$209,'Economic_Value'!$A$2:$A$209,A8)</f>
      </c>
      <c r="L8" s="173" t="str">
        <f>IF(K8=0,"",G8/K8)</f>
      </c>
      <c r="M8" s="126" t="str">
        <f>IF(H8&lt;=0,"cost-saving or ratio not meaningful (PV cost&lt;=0)",IF(J8&gt;=1,"benefits exceed costs (BCR&gt;=1)","costs exceed benefits (BCR&lt;1)"))</f>
      </c>
      <c r="N8" s="32" t="s">
        <v>467</v>
      </c>
    </row>
    <row r="9">
      <c r="A9" t="s">
        <v>231</v>
      </c>
      <c r="B9" s="32" t="s">
        <v>233</v>
      </c>
      <c r="C9" t="s">
        <v>458</v>
      </c>
      <c r="D9" t="s">
        <v>459</v>
      </c>
      <c r="E9" t="s">
        <v>460</v>
      </c>
      <c r="F9" s="32" t="s">
        <v>465</v>
      </c>
      <c r="G9" s="168" t="str">
        <f>SUMIFS('Economic_Value'!$Y$2:$Y$209,'Economic_Value'!$A$2:$A$209,A9)</f>
      </c>
      <c r="H9" s="169" t="str">
        <f>SUMPRODUCT(('Budget_Impact'!$A$2:$A$209=A9)*'Budget_Impact'!$E$2:$E$209*(1/(1+'Calculation_Assumptions'!$B$22)^('Budget_Impact'!$B$2:$B$209-'Calculation_Assumptions'!$B$21)))*'Calculation_Assumptions'!$B$34</f>
      </c>
      <c r="I9" s="170" t="str">
        <f>G9-H9</f>
      </c>
      <c r="J9" s="171" t="str">
        <f>IF(H9&gt;0,G9/H9,"")</f>
      </c>
      <c r="K9" s="172" t="str">
        <f>SUMIFS('Economic_Value'!$AA$2:$AA$209,'Economic_Value'!$A$2:$A$209,A9)</f>
      </c>
      <c r="L9" s="173" t="str">
        <f>IF(K9=0,"",G9/K9)</f>
      </c>
      <c r="M9" s="126" t="str">
        <f>IF(H9&lt;=0,"cost-saving or ratio not meaningful (PV cost&lt;=0)",IF(J9&gt;=1,"benefits exceed costs (BCR&gt;=1)","costs exceed benefits (BCR&lt;1)"))</f>
      </c>
      <c r="N9" s="32" t="s">
        <v>467</v>
      </c>
    </row>
    <row r="10">
      <c r="A10" t="s">
        <v>245</v>
      </c>
      <c r="B10" s="32" t="s">
        <v>247</v>
      </c>
      <c r="C10" t="s">
        <v>458</v>
      </c>
      <c r="D10" t="s">
        <v>459</v>
      </c>
      <c r="E10" t="s">
        <v>460</v>
      </c>
      <c r="F10" s="32" t="s">
        <v>461</v>
      </c>
      <c r="G10" s="168" t="str">
        <f>SUMIFS('Economic_Value'!$V$2:$V$209,'Economic_Value'!$A$2:$A$209,A10)</f>
      </c>
      <c r="H10" s="169" t="str">
        <f>SUMPRODUCT(('Budget_Impact'!$A$2:$A$209=A10)*'Budget_Impact'!$E$2:$E$209*(1/(1+'Calculation_Assumptions'!$B$22)^('Budget_Impact'!$B$2:$B$209-'Calculation_Assumptions'!$B$21)))*'Calculation_Assumptions'!$B$34</f>
      </c>
      <c r="I10" s="170" t="str">
        <f>G10-H10</f>
      </c>
      <c r="J10" s="171" t="str">
        <f>IF(H10&gt;0,G10/H10,"")</f>
      </c>
      <c r="K10" s="172" t="str">
        <f>SUMIFS('Economic_Value'!$AA$2:$AA$209,'Economic_Value'!$A$2:$A$209,A10)</f>
      </c>
      <c r="L10" s="173" t="str">
        <f>IF(K10=0,"",G10/K10)</f>
      </c>
      <c r="M10" s="126" t="str">
        <f>IF(H10&lt;=0,"cost-saving or ratio not meaningful (PV cost&lt;=0)",IF(J10&gt;=1,"benefits exceed costs (BCR&gt;=1)","costs exceed benefits (BCR&lt;1)"))</f>
      </c>
      <c r="N10" s="32" t="s">
        <v>467</v>
      </c>
    </row>
    <row r="11">
      <c r="A11" t="s">
        <v>245</v>
      </c>
      <c r="B11" s="32" t="s">
        <v>247</v>
      </c>
      <c r="C11" t="s">
        <v>458</v>
      </c>
      <c r="D11" t="s">
        <v>459</v>
      </c>
      <c r="E11" t="s">
        <v>462</v>
      </c>
      <c r="F11" s="32" t="s">
        <v>463</v>
      </c>
      <c r="G11" s="168" t="str">
        <f>SUMIFS('Economic_Value'!$W$2:$W$209,'Economic_Value'!$A$2:$A$209,A11)</f>
      </c>
      <c r="H11" s="169" t="str">
        <f>SUMPRODUCT(('Budget_Impact'!$A$2:$A$209=A11)*'Budget_Impact'!$E$2:$E$209*(1/(1+'Calculation_Assumptions'!$B$22)^('Budget_Impact'!$B$2:$B$209-'Calculation_Assumptions'!$B$21)))*'Calculation_Assumptions'!$B$34</f>
      </c>
      <c r="I11" s="170" t="str">
        <f>G11-H11</f>
      </c>
      <c r="J11" s="171" t="str">
        <f>IF(H11&gt;0,G11/H11,"")</f>
      </c>
      <c r="K11" s="172" t="str">
        <f>SUMIFS('Economic_Value'!$AA$2:$AA$209,'Economic_Value'!$A$2:$A$209,A11)</f>
      </c>
      <c r="L11" s="173" t="str">
        <f>IF(K11=0,"",G11/K11)</f>
      </c>
      <c r="M11" s="126" t="str">
        <f>IF(H11&lt;=0,"cost-saving or ratio not meaningful (PV cost&lt;=0)",IF(J11&gt;=1,"benefits exceed costs (BCR&gt;=1)","costs exceed benefits (BCR&lt;1)"))</f>
      </c>
      <c r="N11" s="32" t="s">
        <v>467</v>
      </c>
    </row>
    <row r="12">
      <c r="A12" t="s">
        <v>245</v>
      </c>
      <c r="B12" s="32" t="s">
        <v>247</v>
      </c>
      <c r="C12" t="s">
        <v>458</v>
      </c>
      <c r="D12" t="s">
        <v>459</v>
      </c>
      <c r="E12" t="s">
        <v>460</v>
      </c>
      <c r="F12" s="32" t="s">
        <v>464</v>
      </c>
      <c r="G12" s="168" t="str">
        <f>SUMIFS('Economic_Value'!$X$2:$X$209,'Economic_Value'!$A$2:$A$209,A12)</f>
      </c>
      <c r="H12" s="169" t="str">
        <f>SUMPRODUCT(('Budget_Impact'!$A$2:$A$209=A12)*'Budget_Impact'!$E$2:$E$209*(1/(1+'Calculation_Assumptions'!$B$22)^('Budget_Impact'!$B$2:$B$209-'Calculation_Assumptions'!$B$21)))*'Calculation_Assumptions'!$B$34</f>
      </c>
      <c r="I12" s="170" t="str">
        <f>G12-H12</f>
      </c>
      <c r="J12" s="171" t="str">
        <f>IF(H12&gt;0,G12/H12,"")</f>
      </c>
      <c r="K12" s="172" t="str">
        <f>SUMIFS('Economic_Value'!$AA$2:$AA$209,'Economic_Value'!$A$2:$A$209,A12)</f>
      </c>
      <c r="L12" s="173" t="str">
        <f>IF(K12=0,"",G12/K12)</f>
      </c>
      <c r="M12" s="126" t="str">
        <f>IF(H12&lt;=0,"cost-saving or ratio not meaningful (PV cost&lt;=0)",IF(J12&gt;=1,"benefits exceed costs (BCR&gt;=1)","costs exceed benefits (BCR&lt;1)"))</f>
      </c>
      <c r="N12" s="32" t="s">
        <v>467</v>
      </c>
    </row>
    <row r="13">
      <c r="A13" t="s">
        <v>245</v>
      </c>
      <c r="B13" s="32" t="s">
        <v>247</v>
      </c>
      <c r="C13" t="s">
        <v>458</v>
      </c>
      <c r="D13" t="s">
        <v>459</v>
      </c>
      <c r="E13" t="s">
        <v>460</v>
      </c>
      <c r="F13" s="32" t="s">
        <v>465</v>
      </c>
      <c r="G13" s="168" t="str">
        <f>SUMIFS('Economic_Value'!$Y$2:$Y$209,'Economic_Value'!$A$2:$A$209,A13)</f>
      </c>
      <c r="H13" s="169" t="str">
        <f>SUMPRODUCT(('Budget_Impact'!$A$2:$A$209=A13)*'Budget_Impact'!$E$2:$E$209*(1/(1+'Calculation_Assumptions'!$B$22)^('Budget_Impact'!$B$2:$B$209-'Calculation_Assumptions'!$B$21)))*'Calculation_Assumptions'!$B$34</f>
      </c>
      <c r="I13" s="170" t="str">
        <f>G13-H13</f>
      </c>
      <c r="J13" s="171" t="str">
        <f>IF(H13&gt;0,G13/H13,"")</f>
      </c>
      <c r="K13" s="172" t="str">
        <f>SUMIFS('Economic_Value'!$AA$2:$AA$209,'Economic_Value'!$A$2:$A$209,A13)</f>
      </c>
      <c r="L13" s="173" t="str">
        <f>IF(K13=0,"",G13/K13)</f>
      </c>
      <c r="M13" s="126" t="str">
        <f>IF(H13&lt;=0,"cost-saving or ratio not meaningful (PV cost&lt;=0)",IF(J13&gt;=1,"benefits exceed costs (BCR&gt;=1)","costs exceed benefits (BCR&lt;1)"))</f>
      </c>
      <c r="N13" s="32" t="s">
        <v>467</v>
      </c>
    </row>
    <row r="14">
      <c r="A14" t="s">
        <v>250</v>
      </c>
      <c r="B14" s="32" t="s">
        <v>252</v>
      </c>
      <c r="C14" t="s">
        <v>458</v>
      </c>
      <c r="D14" t="s">
        <v>459</v>
      </c>
      <c r="E14" t="s">
        <v>460</v>
      </c>
      <c r="F14" s="32" t="s">
        <v>461</v>
      </c>
      <c r="G14" s="168" t="str">
        <f>SUMIFS('Economic_Value'!$V$2:$V$209,'Economic_Value'!$A$2:$A$209,A14)</f>
      </c>
      <c r="H14" s="169" t="str">
        <f>SUMPRODUCT(('Budget_Impact'!$A$2:$A$209=A14)*'Budget_Impact'!$E$2:$E$209*(1/(1+'Calculation_Assumptions'!$B$22)^('Budget_Impact'!$B$2:$B$209-'Calculation_Assumptions'!$B$21)))*'Calculation_Assumptions'!$B$34</f>
      </c>
      <c r="I14" s="170" t="str">
        <f>G14-H14</f>
      </c>
      <c r="J14" s="171" t="str">
        <f>IF(H14&gt;0,G14/H14,"")</f>
      </c>
      <c r="K14" s="172" t="str">
        <f>SUMIFS('Economic_Value'!$AA$2:$AA$209,'Economic_Value'!$A$2:$A$209,A14)</f>
      </c>
      <c r="L14" s="173" t="str">
        <f>IF(K14=0,"",G14/K14)</f>
      </c>
      <c r="M14" s="126" t="str">
        <f>IF(H14&lt;=0,"cost-saving or ratio not meaningful (PV cost&lt;=0)",IF(J14&gt;=1,"benefits exceed costs (BCR&gt;=1)","costs exceed benefits (BCR&lt;1)"))</f>
      </c>
      <c r="N14" s="32" t="s">
        <v>467</v>
      </c>
    </row>
    <row r="15">
      <c r="A15" t="s">
        <v>250</v>
      </c>
      <c r="B15" s="32" t="s">
        <v>252</v>
      </c>
      <c r="C15" t="s">
        <v>458</v>
      </c>
      <c r="D15" t="s">
        <v>459</v>
      </c>
      <c r="E15" t="s">
        <v>462</v>
      </c>
      <c r="F15" s="32" t="s">
        <v>463</v>
      </c>
      <c r="G15" s="168" t="str">
        <f>SUMIFS('Economic_Value'!$W$2:$W$209,'Economic_Value'!$A$2:$A$209,A15)</f>
      </c>
      <c r="H15" s="169" t="str">
        <f>SUMPRODUCT(('Budget_Impact'!$A$2:$A$209=A15)*'Budget_Impact'!$E$2:$E$209*(1/(1+'Calculation_Assumptions'!$B$22)^('Budget_Impact'!$B$2:$B$209-'Calculation_Assumptions'!$B$21)))*'Calculation_Assumptions'!$B$34</f>
      </c>
      <c r="I15" s="170" t="str">
        <f>G15-H15</f>
      </c>
      <c r="J15" s="171" t="str">
        <f>IF(H15&gt;0,G15/H15,"")</f>
      </c>
      <c r="K15" s="172" t="str">
        <f>SUMIFS('Economic_Value'!$AA$2:$AA$209,'Economic_Value'!$A$2:$A$209,A15)</f>
      </c>
      <c r="L15" s="173" t="str">
        <f>IF(K15=0,"",G15/K15)</f>
      </c>
      <c r="M15" s="126" t="str">
        <f>IF(H15&lt;=0,"cost-saving or ratio not meaningful (PV cost&lt;=0)",IF(J15&gt;=1,"benefits exceed costs (BCR&gt;=1)","costs exceed benefits (BCR&lt;1)"))</f>
      </c>
      <c r="N15" s="32" t="s">
        <v>467</v>
      </c>
    </row>
    <row r="16">
      <c r="A16" t="s">
        <v>250</v>
      </c>
      <c r="B16" s="32" t="s">
        <v>252</v>
      </c>
      <c r="C16" t="s">
        <v>458</v>
      </c>
      <c r="D16" t="s">
        <v>459</v>
      </c>
      <c r="E16" t="s">
        <v>460</v>
      </c>
      <c r="F16" s="32" t="s">
        <v>464</v>
      </c>
      <c r="G16" s="168" t="str">
        <f>SUMIFS('Economic_Value'!$X$2:$X$209,'Economic_Value'!$A$2:$A$209,A16)</f>
      </c>
      <c r="H16" s="169" t="str">
        <f>SUMPRODUCT(('Budget_Impact'!$A$2:$A$209=A16)*'Budget_Impact'!$E$2:$E$209*(1/(1+'Calculation_Assumptions'!$B$22)^('Budget_Impact'!$B$2:$B$209-'Calculation_Assumptions'!$B$21)))*'Calculation_Assumptions'!$B$34</f>
      </c>
      <c r="I16" s="170" t="str">
        <f>G16-H16</f>
      </c>
      <c r="J16" s="171" t="str">
        <f>IF(H16&gt;0,G16/H16,"")</f>
      </c>
      <c r="K16" s="172" t="str">
        <f>SUMIFS('Economic_Value'!$AA$2:$AA$209,'Economic_Value'!$A$2:$A$209,A16)</f>
      </c>
      <c r="L16" s="173" t="str">
        <f>IF(K16=0,"",G16/K16)</f>
      </c>
      <c r="M16" s="126" t="str">
        <f>IF(H16&lt;=0,"cost-saving or ratio not meaningful (PV cost&lt;=0)",IF(J16&gt;=1,"benefits exceed costs (BCR&gt;=1)","costs exceed benefits (BCR&lt;1)"))</f>
      </c>
      <c r="N16" s="32" t="s">
        <v>467</v>
      </c>
    </row>
    <row r="17">
      <c r="A17" t="s">
        <v>250</v>
      </c>
      <c r="B17" s="32" t="s">
        <v>252</v>
      </c>
      <c r="C17" t="s">
        <v>458</v>
      </c>
      <c r="D17" t="s">
        <v>459</v>
      </c>
      <c r="E17" t="s">
        <v>460</v>
      </c>
      <c r="F17" s="32" t="s">
        <v>465</v>
      </c>
      <c r="G17" s="168" t="str">
        <f>SUMIFS('Economic_Value'!$Y$2:$Y$209,'Economic_Value'!$A$2:$A$209,A17)</f>
      </c>
      <c r="H17" s="169" t="str">
        <f>SUMPRODUCT(('Budget_Impact'!$A$2:$A$209=A17)*'Budget_Impact'!$E$2:$E$209*(1/(1+'Calculation_Assumptions'!$B$22)^('Budget_Impact'!$B$2:$B$209-'Calculation_Assumptions'!$B$21)))*'Calculation_Assumptions'!$B$34</f>
      </c>
      <c r="I17" s="170" t="str">
        <f>G17-H17</f>
      </c>
      <c r="J17" s="171" t="str">
        <f>IF(H17&gt;0,G17/H17,"")</f>
      </c>
      <c r="K17" s="172" t="str">
        <f>SUMIFS('Economic_Value'!$AA$2:$AA$209,'Economic_Value'!$A$2:$A$209,A17)</f>
      </c>
      <c r="L17" s="173" t="str">
        <f>IF(K17=0,"",G17/K17)</f>
      </c>
      <c r="M17" s="126" t="str">
        <f>IF(H17&lt;=0,"cost-saving or ratio not meaningful (PV cost&lt;=0)",IF(J17&gt;=1,"benefits exceed costs (BCR&gt;=1)","costs exceed benefits (BCR&lt;1)"))</f>
      </c>
      <c r="N17" s="32" t="s">
        <v>467</v>
      </c>
    </row>
    <row r="18">
      <c r="A18" t="s">
        <v>253</v>
      </c>
      <c r="B18" s="32" t="s">
        <v>255</v>
      </c>
      <c r="C18" t="s">
        <v>458</v>
      </c>
      <c r="D18" t="s">
        <v>459</v>
      </c>
      <c r="E18" t="s">
        <v>460</v>
      </c>
      <c r="F18" s="32" t="s">
        <v>461</v>
      </c>
      <c r="G18" s="168" t="str">
        <f>SUMIFS('Economic_Value'!$V$2:$V$209,'Economic_Value'!$A$2:$A$209,A18)</f>
      </c>
      <c r="H18" s="169" t="str">
        <f>SUMPRODUCT(('Budget_Impact'!$A$2:$A$209=A18)*'Budget_Impact'!$E$2:$E$209*(1/(1+'Calculation_Assumptions'!$B$22)^('Budget_Impact'!$B$2:$B$209-'Calculation_Assumptions'!$B$21)))*'Calculation_Assumptions'!$B$34</f>
      </c>
      <c r="I18" s="170" t="str">
        <f>G18-H18</f>
      </c>
      <c r="J18" s="171" t="str">
        <f>IF(H18&gt;0,G18/H18,"")</f>
      </c>
      <c r="K18" s="172" t="str">
        <f>SUMIFS('Economic_Value'!$AA$2:$AA$209,'Economic_Value'!$A$2:$A$209,A18)</f>
      </c>
      <c r="L18" s="173" t="str">
        <f>IF(K18=0,"",G18/K18)</f>
      </c>
      <c r="M18" s="126" t="str">
        <f>IF(H18&lt;=0,"cost-saving or ratio not meaningful (PV cost&lt;=0)",IF(J18&gt;=1,"benefits exceed costs (BCR&gt;=1)","costs exceed benefits (BCR&lt;1)"))</f>
      </c>
      <c r="N18" s="32" t="s">
        <v>467</v>
      </c>
    </row>
    <row r="19">
      <c r="A19" t="s">
        <v>253</v>
      </c>
      <c r="B19" s="32" t="s">
        <v>255</v>
      </c>
      <c r="C19" t="s">
        <v>458</v>
      </c>
      <c r="D19" t="s">
        <v>459</v>
      </c>
      <c r="E19" t="s">
        <v>462</v>
      </c>
      <c r="F19" s="32" t="s">
        <v>463</v>
      </c>
      <c r="G19" s="168" t="str">
        <f>SUMIFS('Economic_Value'!$W$2:$W$209,'Economic_Value'!$A$2:$A$209,A19)</f>
      </c>
      <c r="H19" s="169" t="str">
        <f>SUMPRODUCT(('Budget_Impact'!$A$2:$A$209=A19)*'Budget_Impact'!$E$2:$E$209*(1/(1+'Calculation_Assumptions'!$B$22)^('Budget_Impact'!$B$2:$B$209-'Calculation_Assumptions'!$B$21)))*'Calculation_Assumptions'!$B$34</f>
      </c>
      <c r="I19" s="170" t="str">
        <f>G19-H19</f>
      </c>
      <c r="J19" s="171" t="str">
        <f>IF(H19&gt;0,G19/H19,"")</f>
      </c>
      <c r="K19" s="172" t="str">
        <f>SUMIFS('Economic_Value'!$AA$2:$AA$209,'Economic_Value'!$A$2:$A$209,A19)</f>
      </c>
      <c r="L19" s="173" t="str">
        <f>IF(K19=0,"",G19/K19)</f>
      </c>
      <c r="M19" s="126" t="str">
        <f>IF(H19&lt;=0,"cost-saving or ratio not meaningful (PV cost&lt;=0)",IF(J19&gt;=1,"benefits exceed costs (BCR&gt;=1)","costs exceed benefits (BCR&lt;1)"))</f>
      </c>
      <c r="N19" s="32" t="s">
        <v>467</v>
      </c>
    </row>
    <row r="20">
      <c r="A20" t="s">
        <v>253</v>
      </c>
      <c r="B20" s="32" t="s">
        <v>255</v>
      </c>
      <c r="C20" t="s">
        <v>458</v>
      </c>
      <c r="D20" t="s">
        <v>459</v>
      </c>
      <c r="E20" t="s">
        <v>460</v>
      </c>
      <c r="F20" s="32" t="s">
        <v>464</v>
      </c>
      <c r="G20" s="168" t="str">
        <f>SUMIFS('Economic_Value'!$X$2:$X$209,'Economic_Value'!$A$2:$A$209,A20)</f>
      </c>
      <c r="H20" s="169" t="str">
        <f>SUMPRODUCT(('Budget_Impact'!$A$2:$A$209=A20)*'Budget_Impact'!$E$2:$E$209*(1/(1+'Calculation_Assumptions'!$B$22)^('Budget_Impact'!$B$2:$B$209-'Calculation_Assumptions'!$B$21)))*'Calculation_Assumptions'!$B$34</f>
      </c>
      <c r="I20" s="170" t="str">
        <f>G20-H20</f>
      </c>
      <c r="J20" s="171" t="str">
        <f>IF(H20&gt;0,G20/H20,"")</f>
      </c>
      <c r="K20" s="172" t="str">
        <f>SUMIFS('Economic_Value'!$AA$2:$AA$209,'Economic_Value'!$A$2:$A$209,A20)</f>
      </c>
      <c r="L20" s="173" t="str">
        <f>IF(K20=0,"",G20/K20)</f>
      </c>
      <c r="M20" s="126" t="str">
        <f>IF(H20&lt;=0,"cost-saving or ratio not meaningful (PV cost&lt;=0)",IF(J20&gt;=1,"benefits exceed costs (BCR&gt;=1)","costs exceed benefits (BCR&lt;1)"))</f>
      </c>
      <c r="N20" s="32" t="s">
        <v>467</v>
      </c>
    </row>
    <row r="21">
      <c r="A21" t="s">
        <v>253</v>
      </c>
      <c r="B21" s="32" t="s">
        <v>255</v>
      </c>
      <c r="C21" t="s">
        <v>458</v>
      </c>
      <c r="D21" t="s">
        <v>459</v>
      </c>
      <c r="E21" t="s">
        <v>460</v>
      </c>
      <c r="F21" s="32" t="s">
        <v>465</v>
      </c>
      <c r="G21" s="168" t="str">
        <f>SUMIFS('Economic_Value'!$Y$2:$Y$209,'Economic_Value'!$A$2:$A$209,A21)</f>
      </c>
      <c r="H21" s="169" t="str">
        <f>SUMPRODUCT(('Budget_Impact'!$A$2:$A$209=A21)*'Budget_Impact'!$E$2:$E$209*(1/(1+'Calculation_Assumptions'!$B$22)^('Budget_Impact'!$B$2:$B$209-'Calculation_Assumptions'!$B$21)))*'Calculation_Assumptions'!$B$34</f>
      </c>
      <c r="I21" s="170" t="str">
        <f>G21-H21</f>
      </c>
      <c r="J21" s="171" t="str">
        <f>IF(H21&gt;0,G21/H21,"")</f>
      </c>
      <c r="K21" s="172" t="str">
        <f>SUMIFS('Economic_Value'!$AA$2:$AA$209,'Economic_Value'!$A$2:$A$209,A21)</f>
      </c>
      <c r="L21" s="173" t="str">
        <f>IF(K21=0,"",G21/K21)</f>
      </c>
      <c r="M21" s="126" t="str">
        <f>IF(H21&lt;=0,"cost-saving or ratio not meaningful (PV cost&lt;=0)",IF(J21&gt;=1,"benefits exceed costs (BCR&gt;=1)","costs exceed benefits (BCR&lt;1)"))</f>
      </c>
      <c r="N21" s="32" t="s">
        <v>467</v>
      </c>
    </row>
    <row r="22">
      <c r="A22" t="s">
        <v>256</v>
      </c>
      <c r="B22" s="32" t="s">
        <v>258</v>
      </c>
      <c r="C22" t="s">
        <v>458</v>
      </c>
      <c r="D22" t="s">
        <v>459</v>
      </c>
      <c r="E22" t="s">
        <v>460</v>
      </c>
      <c r="F22" s="32" t="s">
        <v>461</v>
      </c>
      <c r="G22" s="168" t="str">
        <f>SUMIFS('Economic_Value'!$V$2:$V$209,'Economic_Value'!$A$2:$A$209,A22)</f>
      </c>
      <c r="H22" s="169" t="str">
        <f>SUMPRODUCT(('Budget_Impact'!$A$2:$A$209=A22)*'Budget_Impact'!$E$2:$E$209*(1/(1+'Calculation_Assumptions'!$B$22)^('Budget_Impact'!$B$2:$B$209-'Calculation_Assumptions'!$B$21)))*'Calculation_Assumptions'!$B$34</f>
      </c>
      <c r="I22" s="170" t="str">
        <f>G22-H22</f>
      </c>
      <c r="J22" s="171" t="str">
        <f>IF(H22&gt;0,G22/H22,"")</f>
      </c>
      <c r="K22" s="172" t="str">
        <f>SUMIFS('Economic_Value'!$AA$2:$AA$209,'Economic_Value'!$A$2:$A$209,A22)</f>
      </c>
      <c r="L22" s="173" t="str">
        <f>IF(K22=0,"",G22/K22)</f>
      </c>
      <c r="M22" s="126" t="str">
        <f>IF(H22&lt;=0,"cost-saving or ratio not meaningful (PV cost&lt;=0)",IF(J22&gt;=1,"benefits exceed costs (BCR&gt;=1)","costs exceed benefits (BCR&lt;1)"))</f>
      </c>
      <c r="N22" s="32" t="s">
        <v>467</v>
      </c>
    </row>
    <row r="23">
      <c r="A23" t="s">
        <v>256</v>
      </c>
      <c r="B23" s="32" t="s">
        <v>258</v>
      </c>
      <c r="C23" t="s">
        <v>458</v>
      </c>
      <c r="D23" t="s">
        <v>459</v>
      </c>
      <c r="E23" t="s">
        <v>462</v>
      </c>
      <c r="F23" s="32" t="s">
        <v>463</v>
      </c>
      <c r="G23" s="168" t="str">
        <f>SUMIFS('Economic_Value'!$W$2:$W$209,'Economic_Value'!$A$2:$A$209,A23)</f>
      </c>
      <c r="H23" s="169" t="str">
        <f>SUMPRODUCT(('Budget_Impact'!$A$2:$A$209=A23)*'Budget_Impact'!$E$2:$E$209*(1/(1+'Calculation_Assumptions'!$B$22)^('Budget_Impact'!$B$2:$B$209-'Calculation_Assumptions'!$B$21)))*'Calculation_Assumptions'!$B$34</f>
      </c>
      <c r="I23" s="170" t="str">
        <f>G23-H23</f>
      </c>
      <c r="J23" s="171" t="str">
        <f>IF(H23&gt;0,G23/H23,"")</f>
      </c>
      <c r="K23" s="172" t="str">
        <f>SUMIFS('Economic_Value'!$AA$2:$AA$209,'Economic_Value'!$A$2:$A$209,A23)</f>
      </c>
      <c r="L23" s="173" t="str">
        <f>IF(K23=0,"",G23/K23)</f>
      </c>
      <c r="M23" s="126" t="str">
        <f>IF(H23&lt;=0,"cost-saving or ratio not meaningful (PV cost&lt;=0)",IF(J23&gt;=1,"benefits exceed costs (BCR&gt;=1)","costs exceed benefits (BCR&lt;1)"))</f>
      </c>
      <c r="N23" s="32" t="s">
        <v>467</v>
      </c>
    </row>
    <row r="24">
      <c r="A24" t="s">
        <v>256</v>
      </c>
      <c r="B24" s="32" t="s">
        <v>258</v>
      </c>
      <c r="C24" t="s">
        <v>458</v>
      </c>
      <c r="D24" t="s">
        <v>459</v>
      </c>
      <c r="E24" t="s">
        <v>460</v>
      </c>
      <c r="F24" s="32" t="s">
        <v>464</v>
      </c>
      <c r="G24" s="168" t="str">
        <f>SUMIFS('Economic_Value'!$X$2:$X$209,'Economic_Value'!$A$2:$A$209,A24)</f>
      </c>
      <c r="H24" s="169" t="str">
        <f>SUMPRODUCT(('Budget_Impact'!$A$2:$A$209=A24)*'Budget_Impact'!$E$2:$E$209*(1/(1+'Calculation_Assumptions'!$B$22)^('Budget_Impact'!$B$2:$B$209-'Calculation_Assumptions'!$B$21)))*'Calculation_Assumptions'!$B$34</f>
      </c>
      <c r="I24" s="170" t="str">
        <f>G24-H24</f>
      </c>
      <c r="J24" s="171" t="str">
        <f>IF(H24&gt;0,G24/H24,"")</f>
      </c>
      <c r="K24" s="172" t="str">
        <f>SUMIFS('Economic_Value'!$AA$2:$AA$209,'Economic_Value'!$A$2:$A$209,A24)</f>
      </c>
      <c r="L24" s="173" t="str">
        <f>IF(K24=0,"",G24/K24)</f>
      </c>
      <c r="M24" s="126" t="str">
        <f>IF(H24&lt;=0,"cost-saving or ratio not meaningful (PV cost&lt;=0)",IF(J24&gt;=1,"benefits exceed costs (BCR&gt;=1)","costs exceed benefits (BCR&lt;1)"))</f>
      </c>
      <c r="N24" s="32" t="s">
        <v>467</v>
      </c>
    </row>
    <row r="25">
      <c r="A25" t="s">
        <v>256</v>
      </c>
      <c r="B25" s="32" t="s">
        <v>258</v>
      </c>
      <c r="C25" t="s">
        <v>458</v>
      </c>
      <c r="D25" t="s">
        <v>459</v>
      </c>
      <c r="E25" t="s">
        <v>460</v>
      </c>
      <c r="F25" s="32" t="s">
        <v>465</v>
      </c>
      <c r="G25" s="168" t="str">
        <f>SUMIFS('Economic_Value'!$Y$2:$Y$209,'Economic_Value'!$A$2:$A$209,A25)</f>
      </c>
      <c r="H25" s="169" t="str">
        <f>SUMPRODUCT(('Budget_Impact'!$A$2:$A$209=A25)*'Budget_Impact'!$E$2:$E$209*(1/(1+'Calculation_Assumptions'!$B$22)^('Budget_Impact'!$B$2:$B$209-'Calculation_Assumptions'!$B$21)))*'Calculation_Assumptions'!$B$34</f>
      </c>
      <c r="I25" s="170" t="str">
        <f>G25-H25</f>
      </c>
      <c r="J25" s="171" t="str">
        <f>IF(H25&gt;0,G25/H25,"")</f>
      </c>
      <c r="K25" s="172" t="str">
        <f>SUMIFS('Economic_Value'!$AA$2:$AA$209,'Economic_Value'!$A$2:$A$209,A25)</f>
      </c>
      <c r="L25" s="173" t="str">
        <f>IF(K25=0,"",G25/K25)</f>
      </c>
      <c r="M25" s="126" t="str">
        <f>IF(H25&lt;=0,"cost-saving or ratio not meaningful (PV cost&lt;=0)",IF(J25&gt;=1,"benefits exceed costs (BCR&gt;=1)","costs exceed benefits (BCR&lt;1)"))</f>
      </c>
      <c r="N25" s="32" t="s">
        <v>467</v>
      </c>
    </row>
    <row r="26">
      <c r="A26" t="s">
        <v>262</v>
      </c>
      <c r="B26" s="32" t="s">
        <v>264</v>
      </c>
      <c r="C26" t="s">
        <v>458</v>
      </c>
      <c r="D26" t="s">
        <v>459</v>
      </c>
      <c r="E26" t="s">
        <v>460</v>
      </c>
      <c r="F26" s="32" t="s">
        <v>461</v>
      </c>
      <c r="G26" s="168" t="str">
        <f>SUMIFS('Economic_Value'!$V$2:$V$209,'Economic_Value'!$A$2:$A$209,A26)</f>
      </c>
      <c r="H26" s="169" t="str">
        <f>SUMPRODUCT(('Budget_Impact'!$A$2:$A$209=A26)*'Budget_Impact'!$E$2:$E$209*(1/(1+'Calculation_Assumptions'!$B$22)^('Budget_Impact'!$B$2:$B$209-'Calculation_Assumptions'!$B$21)))*'Calculation_Assumptions'!$B$34</f>
      </c>
      <c r="I26" s="170" t="str">
        <f>G26-H26</f>
      </c>
      <c r="J26" s="171" t="str">
        <f>IF(H26&gt;0,G26/H26,"")</f>
      </c>
      <c r="K26" s="172" t="str">
        <f>SUMIFS('Economic_Value'!$AA$2:$AA$209,'Economic_Value'!$A$2:$A$209,A26)</f>
      </c>
      <c r="L26" s="173" t="str">
        <f>IF(K26=0,"",G26/K26)</f>
      </c>
      <c r="M26" s="126" t="str">
        <f>IF(H26&lt;=0,"cost-saving or ratio not meaningful (PV cost&lt;=0)",IF(J26&gt;=1,"benefits exceed costs (BCR&gt;=1)","costs exceed benefits (BCR&lt;1)"))</f>
      </c>
      <c r="N26" s="32" t="s">
        <v>467</v>
      </c>
    </row>
    <row r="27">
      <c r="A27" t="s">
        <v>262</v>
      </c>
      <c r="B27" s="32" t="s">
        <v>264</v>
      </c>
      <c r="C27" t="s">
        <v>458</v>
      </c>
      <c r="D27" t="s">
        <v>459</v>
      </c>
      <c r="E27" t="s">
        <v>462</v>
      </c>
      <c r="F27" s="32" t="s">
        <v>463</v>
      </c>
      <c r="G27" s="168" t="str">
        <f>SUMIFS('Economic_Value'!$W$2:$W$209,'Economic_Value'!$A$2:$A$209,A27)</f>
      </c>
      <c r="H27" s="169" t="str">
        <f>SUMPRODUCT(('Budget_Impact'!$A$2:$A$209=A27)*'Budget_Impact'!$E$2:$E$209*(1/(1+'Calculation_Assumptions'!$B$22)^('Budget_Impact'!$B$2:$B$209-'Calculation_Assumptions'!$B$21)))*'Calculation_Assumptions'!$B$34</f>
      </c>
      <c r="I27" s="170" t="str">
        <f>G27-H27</f>
      </c>
      <c r="J27" s="171" t="str">
        <f>IF(H27&gt;0,G27/H27,"")</f>
      </c>
      <c r="K27" s="172" t="str">
        <f>SUMIFS('Economic_Value'!$AA$2:$AA$209,'Economic_Value'!$A$2:$A$209,A27)</f>
      </c>
      <c r="L27" s="173" t="str">
        <f>IF(K27=0,"",G27/K27)</f>
      </c>
      <c r="M27" s="126" t="str">
        <f>IF(H27&lt;=0,"cost-saving or ratio not meaningful (PV cost&lt;=0)",IF(J27&gt;=1,"benefits exceed costs (BCR&gt;=1)","costs exceed benefits (BCR&lt;1)"))</f>
      </c>
      <c r="N27" s="32" t="s">
        <v>467</v>
      </c>
    </row>
    <row r="28">
      <c r="A28" t="s">
        <v>262</v>
      </c>
      <c r="B28" s="32" t="s">
        <v>264</v>
      </c>
      <c r="C28" t="s">
        <v>458</v>
      </c>
      <c r="D28" t="s">
        <v>459</v>
      </c>
      <c r="E28" t="s">
        <v>460</v>
      </c>
      <c r="F28" s="32" t="s">
        <v>464</v>
      </c>
      <c r="G28" s="168" t="str">
        <f>SUMIFS('Economic_Value'!$X$2:$X$209,'Economic_Value'!$A$2:$A$209,A28)</f>
      </c>
      <c r="H28" s="169" t="str">
        <f>SUMPRODUCT(('Budget_Impact'!$A$2:$A$209=A28)*'Budget_Impact'!$E$2:$E$209*(1/(1+'Calculation_Assumptions'!$B$22)^('Budget_Impact'!$B$2:$B$209-'Calculation_Assumptions'!$B$21)))*'Calculation_Assumptions'!$B$34</f>
      </c>
      <c r="I28" s="170" t="str">
        <f>G28-H28</f>
      </c>
      <c r="J28" s="171" t="str">
        <f>IF(H28&gt;0,G28/H28,"")</f>
      </c>
      <c r="K28" s="172" t="str">
        <f>SUMIFS('Economic_Value'!$AA$2:$AA$209,'Economic_Value'!$A$2:$A$209,A28)</f>
      </c>
      <c r="L28" s="173" t="str">
        <f>IF(K28=0,"",G28/K28)</f>
      </c>
      <c r="M28" s="126" t="str">
        <f>IF(H28&lt;=0,"cost-saving or ratio not meaningful (PV cost&lt;=0)",IF(J28&gt;=1,"benefits exceed costs (BCR&gt;=1)","costs exceed benefits (BCR&lt;1)"))</f>
      </c>
      <c r="N28" s="32" t="s">
        <v>467</v>
      </c>
    </row>
    <row r="29">
      <c r="A29" t="s">
        <v>262</v>
      </c>
      <c r="B29" s="32" t="s">
        <v>264</v>
      </c>
      <c r="C29" t="s">
        <v>458</v>
      </c>
      <c r="D29" t="s">
        <v>459</v>
      </c>
      <c r="E29" t="s">
        <v>460</v>
      </c>
      <c r="F29" s="32" t="s">
        <v>465</v>
      </c>
      <c r="G29" s="168" t="str">
        <f>SUMIFS('Economic_Value'!$Y$2:$Y$209,'Economic_Value'!$A$2:$A$209,A29)</f>
      </c>
      <c r="H29" s="169" t="str">
        <f>SUMPRODUCT(('Budget_Impact'!$A$2:$A$209=A29)*'Budget_Impact'!$E$2:$E$209*(1/(1+'Calculation_Assumptions'!$B$22)^('Budget_Impact'!$B$2:$B$209-'Calculation_Assumptions'!$B$21)))*'Calculation_Assumptions'!$B$34</f>
      </c>
      <c r="I29" s="170" t="str">
        <f>G29-H29</f>
      </c>
      <c r="J29" s="171" t="str">
        <f>IF(H29&gt;0,G29/H29,"")</f>
      </c>
      <c r="K29" s="172" t="str">
        <f>SUMIFS('Economic_Value'!$AA$2:$AA$209,'Economic_Value'!$A$2:$A$209,A29)</f>
      </c>
      <c r="L29" s="173" t="str">
        <f>IF(K29=0,"",G29/K29)</f>
      </c>
      <c r="M29" s="126" t="str">
        <f>IF(H29&lt;=0,"cost-saving or ratio not meaningful (PV cost&lt;=0)",IF(J29&gt;=1,"benefits exceed costs (BCR&gt;=1)","costs exceed benefits (BCR&lt;1)"))</f>
      </c>
      <c r="N29" s="32" t="s">
        <v>467</v>
      </c>
    </row>
    <row r="30">
      <c r="A30" t="s">
        <v>115</v>
      </c>
      <c r="B30" s="32" t="s">
        <v>376</v>
      </c>
      <c r="C30" t="s">
        <v>458</v>
      </c>
      <c r="D30" t="s">
        <v>466</v>
      </c>
      <c r="E30" t="s">
        <v>460</v>
      </c>
      <c r="F30" s="32" t="s">
        <v>461</v>
      </c>
      <c r="G30" s="168" t="str">
        <f>SUMIFS('Economic_Value'!$V$2:$V$209,'Economic_Value'!$A$2:$A$209,A30)</f>
      </c>
      <c r="H30" s="169" t="str">
        <f>SUMPRODUCT(('Budget_Impact'!$A$2:$A$209=A30)*'Budget_Impact'!$E$2:$E$209*(1/(1+'Calculation_Assumptions'!$B$22)^('Budget_Impact'!$B$2:$B$209-'Calculation_Assumptions'!$B$21)))*'Calculation_Assumptions'!$B$34</f>
      </c>
      <c r="I30" s="170" t="str">
        <f>G30-H30</f>
      </c>
      <c r="J30" s="171" t="str">
        <f>IF(H30&gt;0,G30/H30,"")</f>
      </c>
      <c r="K30" s="172" t="str">
        <f>SUMIFS('Economic_Value'!$AA$2:$AA$209,'Economic_Value'!$A$2:$A$209,A30)</f>
      </c>
      <c r="L30" s="173" t="str">
        <f>IF(K30=0,"",G30/K30)</f>
      </c>
      <c r="M30" s="126" t="str">
        <f>IF(H30&lt;=0,"cost-saving or ratio not meaningful (PV cost&lt;=0)",IF(J30&gt;=1,"benefits exceed costs (BCR&gt;=1)","costs exceed benefits (BCR&lt;1)"))</f>
      </c>
      <c r="N30" s="32" t="s">
        <v>467</v>
      </c>
    </row>
    <row r="31">
      <c r="A31" t="s">
        <v>115</v>
      </c>
      <c r="B31" s="32" t="s">
        <v>376</v>
      </c>
      <c r="C31" t="s">
        <v>458</v>
      </c>
      <c r="D31" t="s">
        <v>466</v>
      </c>
      <c r="E31" t="s">
        <v>462</v>
      </c>
      <c r="F31" s="32" t="s">
        <v>463</v>
      </c>
      <c r="G31" s="168" t="str">
        <f>SUMIFS('Economic_Value'!$W$2:$W$209,'Economic_Value'!$A$2:$A$209,A31)</f>
      </c>
      <c r="H31" s="169" t="str">
        <f>SUMPRODUCT(('Budget_Impact'!$A$2:$A$209=A31)*'Budget_Impact'!$E$2:$E$209*(1/(1+'Calculation_Assumptions'!$B$22)^('Budget_Impact'!$B$2:$B$209-'Calculation_Assumptions'!$B$21)))*'Calculation_Assumptions'!$B$34</f>
      </c>
      <c r="I31" s="170" t="str">
        <f>G31-H31</f>
      </c>
      <c r="J31" s="171" t="str">
        <f>IF(H31&gt;0,G31/H31,"")</f>
      </c>
      <c r="K31" s="172" t="str">
        <f>SUMIFS('Economic_Value'!$AA$2:$AA$209,'Economic_Value'!$A$2:$A$209,A31)</f>
      </c>
      <c r="L31" s="173" t="str">
        <f>IF(K31=0,"",G31/K31)</f>
      </c>
      <c r="M31" s="126" t="str">
        <f>IF(H31&lt;=0,"cost-saving or ratio not meaningful (PV cost&lt;=0)",IF(J31&gt;=1,"benefits exceed costs (BCR&gt;=1)","costs exceed benefits (BCR&lt;1)"))</f>
      </c>
      <c r="N31" s="32" t="s">
        <v>467</v>
      </c>
    </row>
    <row r="32">
      <c r="A32" t="s">
        <v>115</v>
      </c>
      <c r="B32" s="32" t="s">
        <v>376</v>
      </c>
      <c r="C32" t="s">
        <v>458</v>
      </c>
      <c r="D32" t="s">
        <v>466</v>
      </c>
      <c r="E32" t="s">
        <v>460</v>
      </c>
      <c r="F32" s="32" t="s">
        <v>464</v>
      </c>
      <c r="G32" s="168" t="str">
        <f>SUMIFS('Economic_Value'!$X$2:$X$209,'Economic_Value'!$A$2:$A$209,A32)</f>
      </c>
      <c r="H32" s="169" t="str">
        <f>SUMPRODUCT(('Budget_Impact'!$A$2:$A$209=A32)*'Budget_Impact'!$E$2:$E$209*(1/(1+'Calculation_Assumptions'!$B$22)^('Budget_Impact'!$B$2:$B$209-'Calculation_Assumptions'!$B$21)))*'Calculation_Assumptions'!$B$34</f>
      </c>
      <c r="I32" s="170" t="str">
        <f>G32-H32</f>
      </c>
      <c r="J32" s="171" t="str">
        <f>IF(H32&gt;0,G32/H32,"")</f>
      </c>
      <c r="K32" s="172" t="str">
        <f>SUMIFS('Economic_Value'!$AA$2:$AA$209,'Economic_Value'!$A$2:$A$209,A32)</f>
      </c>
      <c r="L32" s="173" t="str">
        <f>IF(K32=0,"",G32/K32)</f>
      </c>
      <c r="M32" s="126" t="str">
        <f>IF(H32&lt;=0,"cost-saving or ratio not meaningful (PV cost&lt;=0)",IF(J32&gt;=1,"benefits exceed costs (BCR&gt;=1)","costs exceed benefits (BCR&lt;1)"))</f>
      </c>
      <c r="N32" s="32" t="s">
        <v>467</v>
      </c>
    </row>
    <row r="33">
      <c r="A33" t="s">
        <v>115</v>
      </c>
      <c r="B33" s="32" t="s">
        <v>376</v>
      </c>
      <c r="C33" t="s">
        <v>458</v>
      </c>
      <c r="D33" t="s">
        <v>466</v>
      </c>
      <c r="E33" t="s">
        <v>460</v>
      </c>
      <c r="F33" s="32" t="s">
        <v>465</v>
      </c>
      <c r="G33" s="168" t="str">
        <f>SUMIFS('Economic_Value'!$Y$2:$Y$209,'Economic_Value'!$A$2:$A$209,A33)</f>
      </c>
      <c r="H33" s="169" t="str">
        <f>SUMPRODUCT(('Budget_Impact'!$A$2:$A$209=A33)*'Budget_Impact'!$E$2:$E$209*(1/(1+'Calculation_Assumptions'!$B$22)^('Budget_Impact'!$B$2:$B$209-'Calculation_Assumptions'!$B$21)))*'Calculation_Assumptions'!$B$34</f>
      </c>
      <c r="I33" s="170" t="str">
        <f>G33-H33</f>
      </c>
      <c r="J33" s="171" t="str">
        <f>IF(H33&gt;0,G33/H33,"")</f>
      </c>
      <c r="K33" s="172" t="str">
        <f>SUMIFS('Economic_Value'!$AA$2:$AA$209,'Economic_Value'!$A$2:$A$209,A33)</f>
      </c>
      <c r="L33" s="173" t="str">
        <f>IF(K33=0,"",G33/K33)</f>
      </c>
      <c r="M33" s="126" t="str">
        <f>IF(H33&lt;=0,"cost-saving or ratio not meaningful (PV cost&lt;=0)",IF(J33&gt;=1,"benefits exceed costs (BCR&gt;=1)","costs exceed benefits (BCR&lt;1)"))</f>
      </c>
      <c r="N33" s="32" t="s">
        <v>467</v>
      </c>
    </row>
  </sheetData>
  <autoFilter ref="A1:N1"/>
  <conditionalFormatting sqref="M2:M33">
    <cfRule type="containsText" dxfId="0" priority="2" operator="containsText" text="benefits exceed">
      <formula>NOT(ISERROR(SEARCH("benefits exceed", M2)))</formula>
    </cfRule>
    <cfRule type="containsText" dxfId="2" priority="1" operator="containsText" text="costs exceed">
      <formula>NOT(ISERROR(SEARCH("costs exceed", M2)))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6.71" hidden="0" customWidth="1"/>
    <col min="4" max="4" width="21.71" hidden="0" customWidth="1"/>
    <col min="5" max="5" width="21.71" hidden="0" customWidth="1"/>
    <col min="6" max="6" width="11.71" hidden="0" customWidth="1"/>
    <col min="7" max="7" width="11.71" hidden="0" customWidth="1"/>
    <col min="8" max="8" width="12.71" hidden="0" customWidth="1"/>
    <col min="9" max="9" width="12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</cols>
  <sheetData>
    <row r="1" ht="28" customHeight="1">
      <c r="A1" s="1" t="s">
        <v>468</v>
      </c>
      <c r="B1" s="1" t="s">
        <v>366</v>
      </c>
      <c r="C1" s="1" t="s">
        <v>367</v>
      </c>
      <c r="D1" s="1" t="s">
        <v>447</v>
      </c>
      <c r="E1" s="1" t="s">
        <v>469</v>
      </c>
      <c r="F1" s="1" t="s">
        <v>42</v>
      </c>
      <c r="G1" s="1" t="s">
        <v>470</v>
      </c>
      <c r="H1" s="1" t="s">
        <v>471</v>
      </c>
      <c r="I1" s="1" t="s">
        <v>426</v>
      </c>
      <c r="J1" s="1" t="s">
        <v>472</v>
      </c>
      <c r="K1" s="1" t="s">
        <v>473</v>
      </c>
      <c r="L1" s="1" t="s">
        <v>474</v>
      </c>
      <c r="M1" s="1" t="s">
        <v>475</v>
      </c>
    </row>
    <row r="2">
      <c r="A2" t="s">
        <v>164</v>
      </c>
      <c r="B2" t="s">
        <v>207</v>
      </c>
      <c r="C2" s="32" t="s">
        <v>209</v>
      </c>
      <c r="D2" t="s">
        <v>458</v>
      </c>
      <c r="E2" t="s">
        <v>476</v>
      </c>
      <c r="F2" s="174" t="n">
        <v>2025</v>
      </c>
      <c r="G2" s="175" t="n">
        <v>30</v>
      </c>
      <c r="H2" s="176" t="n">
        <v>1282.1480800753</v>
      </c>
      <c r="I2" s="177" t="n">
        <v>4467259.00744984</v>
      </c>
      <c r="J2" s="178" t="str">
        <f>IF(I2&gt;0,H2/I2,0)</f>
      </c>
      <c r="K2" s="179" t="str">
        <f>1-EXP(-J2)</f>
      </c>
      <c r="L2" s="180" t="str">
        <f>IF(G2=30,1,M1)</f>
      </c>
      <c r="M2" s="181" t="str">
        <f>L2*(1-K2)</f>
      </c>
    </row>
    <row r="3">
      <c r="A3" t="s">
        <v>164</v>
      </c>
      <c r="B3" t="s">
        <v>207</v>
      </c>
      <c r="C3" s="32" t="s">
        <v>209</v>
      </c>
      <c r="D3" t="s">
        <v>458</v>
      </c>
      <c r="E3" t="s">
        <v>476</v>
      </c>
      <c r="F3" s="174" t="n">
        <v>2025</v>
      </c>
      <c r="G3" s="175" t="n">
        <v>31</v>
      </c>
      <c r="H3" s="176" t="n">
        <v>1315.23908698247</v>
      </c>
      <c r="I3" s="177" t="n">
        <v>4410712.39044934</v>
      </c>
      <c r="J3" s="178" t="str">
        <f>IF(I3&gt;0,H3/I3,0)</f>
      </c>
      <c r="K3" s="179" t="str">
        <f>1-EXP(-J3)</f>
      </c>
      <c r="L3" s="180" t="str">
        <f>IF(G3=30,1,M2)</f>
      </c>
      <c r="M3" s="181" t="str">
        <f>L3*(1-K3)</f>
      </c>
    </row>
    <row r="4">
      <c r="A4" t="s">
        <v>164</v>
      </c>
      <c r="B4" t="s">
        <v>207</v>
      </c>
      <c r="C4" s="32" t="s">
        <v>209</v>
      </c>
      <c r="D4" t="s">
        <v>458</v>
      </c>
      <c r="E4" t="s">
        <v>476</v>
      </c>
      <c r="F4" s="174" t="n">
        <v>2025</v>
      </c>
      <c r="G4" s="175" t="n">
        <v>32</v>
      </c>
      <c r="H4" s="176" t="n">
        <v>1358.36874107966</v>
      </c>
      <c r="I4" s="177" t="n">
        <v>4358505.80076359</v>
      </c>
      <c r="J4" s="178" t="str">
        <f>IF(I4&gt;0,H4/I4,0)</f>
      </c>
      <c r="K4" s="179" t="str">
        <f>1-EXP(-J4)</f>
      </c>
      <c r="L4" s="180" t="str">
        <f>IF(G4=30,1,M3)</f>
      </c>
      <c r="M4" s="181" t="str">
        <f>L4*(1-K4)</f>
      </c>
    </row>
    <row r="5">
      <c r="A5" t="s">
        <v>164</v>
      </c>
      <c r="B5" t="s">
        <v>207</v>
      </c>
      <c r="C5" s="32" t="s">
        <v>209</v>
      </c>
      <c r="D5" t="s">
        <v>458</v>
      </c>
      <c r="E5" t="s">
        <v>476</v>
      </c>
      <c r="F5" s="174" t="n">
        <v>2025</v>
      </c>
      <c r="G5" s="175" t="n">
        <v>33</v>
      </c>
      <c r="H5" s="176" t="n">
        <v>1441.84186563354</v>
      </c>
      <c r="I5" s="177" t="n">
        <v>4398745.92791286</v>
      </c>
      <c r="J5" s="178" t="str">
        <f>IF(I5&gt;0,H5/I5,0)</f>
      </c>
      <c r="K5" s="179" t="str">
        <f>1-EXP(-J5)</f>
      </c>
      <c r="L5" s="180" t="str">
        <f>IF(G5=30,1,M4)</f>
      </c>
      <c r="M5" s="181" t="str">
        <f>L5*(1-K5)</f>
      </c>
    </row>
    <row r="6">
      <c r="A6" t="s">
        <v>164</v>
      </c>
      <c r="B6" t="s">
        <v>207</v>
      </c>
      <c r="C6" s="32" t="s">
        <v>209</v>
      </c>
      <c r="D6" t="s">
        <v>458</v>
      </c>
      <c r="E6" t="s">
        <v>476</v>
      </c>
      <c r="F6" s="174" t="n">
        <v>2025</v>
      </c>
      <c r="G6" s="175" t="n">
        <v>34</v>
      </c>
      <c r="H6" s="176" t="n">
        <v>1533.78714702233</v>
      </c>
      <c r="I6" s="177" t="n">
        <v>4419468.58899599</v>
      </c>
      <c r="J6" s="178" t="str">
        <f>IF(I6&gt;0,H6/I6,0)</f>
      </c>
      <c r="K6" s="179" t="str">
        <f>1-EXP(-J6)</f>
      </c>
      <c r="L6" s="180" t="str">
        <f>IF(G6=30,1,M5)</f>
      </c>
      <c r="M6" s="181" t="str">
        <f>L6*(1-K6)</f>
      </c>
    </row>
    <row r="7">
      <c r="A7" t="s">
        <v>164</v>
      </c>
      <c r="B7" t="s">
        <v>207</v>
      </c>
      <c r="C7" s="32" t="s">
        <v>209</v>
      </c>
      <c r="D7" t="s">
        <v>458</v>
      </c>
      <c r="E7" t="s">
        <v>476</v>
      </c>
      <c r="F7" s="174" t="n">
        <v>2025</v>
      </c>
      <c r="G7" s="175" t="n">
        <v>35</v>
      </c>
      <c r="H7" s="176" t="n">
        <v>3016.10693161696</v>
      </c>
      <c r="I7" s="177" t="n">
        <v>6509663.36688188</v>
      </c>
      <c r="J7" s="178" t="str">
        <f>IF(I7&gt;0,H7/I7,0)</f>
      </c>
      <c r="K7" s="179" t="str">
        <f>1-EXP(-J7)</f>
      </c>
      <c r="L7" s="180" t="str">
        <f>IF(G7=30,1,M6)</f>
      </c>
      <c r="M7" s="181" t="str">
        <f>L7*(1-K7)</f>
      </c>
    </row>
    <row r="8">
      <c r="A8" t="s">
        <v>164</v>
      </c>
      <c r="B8" t="s">
        <v>207</v>
      </c>
      <c r="C8" s="32" t="s">
        <v>209</v>
      </c>
      <c r="D8" t="s">
        <v>458</v>
      </c>
      <c r="E8" t="s">
        <v>476</v>
      </c>
      <c r="F8" s="174" t="n">
        <v>2025</v>
      </c>
      <c r="G8" s="175" t="n">
        <v>36</v>
      </c>
      <c r="H8" s="176" t="n">
        <v>2254.70933318993</v>
      </c>
      <c r="I8" s="177" t="n">
        <v>4383096.00549538</v>
      </c>
      <c r="J8" s="178" t="str">
        <f>IF(I8&gt;0,H8/I8,0)</f>
      </c>
      <c r="K8" s="179" t="str">
        <f>1-EXP(-J8)</f>
      </c>
      <c r="L8" s="180" t="str">
        <f>IF(G8=30,1,M7)</f>
      </c>
      <c r="M8" s="181" t="str">
        <f>L8*(1-K8)</f>
      </c>
    </row>
    <row r="9">
      <c r="A9" t="s">
        <v>164</v>
      </c>
      <c r="B9" t="s">
        <v>207</v>
      </c>
      <c r="C9" s="32" t="s">
        <v>209</v>
      </c>
      <c r="D9" t="s">
        <v>458</v>
      </c>
      <c r="E9" t="s">
        <v>476</v>
      </c>
      <c r="F9" s="174" t="n">
        <v>2025</v>
      </c>
      <c r="G9" s="175" t="n">
        <v>37</v>
      </c>
      <c r="H9" s="176" t="n">
        <v>2406.72848505595</v>
      </c>
      <c r="I9" s="177" t="n">
        <v>4369642.29305489</v>
      </c>
      <c r="J9" s="178" t="str">
        <f>IF(I9&gt;0,H9/I9,0)</f>
      </c>
      <c r="K9" s="179" t="str">
        <f>1-EXP(-J9)</f>
      </c>
      <c r="L9" s="180" t="str">
        <f>IF(G9=30,1,M8)</f>
      </c>
      <c r="M9" s="181" t="str">
        <f>L9*(1-K9)</f>
      </c>
    </row>
    <row r="10">
      <c r="A10" t="s">
        <v>164</v>
      </c>
      <c r="B10" t="s">
        <v>207</v>
      </c>
      <c r="C10" s="32" t="s">
        <v>209</v>
      </c>
      <c r="D10" t="s">
        <v>458</v>
      </c>
      <c r="E10" t="s">
        <v>476</v>
      </c>
      <c r="F10" s="174" t="n">
        <v>2025</v>
      </c>
      <c r="G10" s="175" t="n">
        <v>38</v>
      </c>
      <c r="H10" s="176" t="n">
        <v>2504.26492550027</v>
      </c>
      <c r="I10" s="177" t="n">
        <v>4239505.8530855</v>
      </c>
      <c r="J10" s="178" t="str">
        <f>IF(I10&gt;0,H10/I10,0)</f>
      </c>
      <c r="K10" s="179" t="str">
        <f>1-EXP(-J10)</f>
      </c>
      <c r="L10" s="180" t="str">
        <f>IF(G10=30,1,M9)</f>
      </c>
      <c r="M10" s="181" t="str">
        <f>L10*(1-K10)</f>
      </c>
    </row>
    <row r="11">
      <c r="A11" t="s">
        <v>164</v>
      </c>
      <c r="B11" t="s">
        <v>207</v>
      </c>
      <c r="C11" s="32" t="s">
        <v>209</v>
      </c>
      <c r="D11" t="s">
        <v>458</v>
      </c>
      <c r="E11" t="s">
        <v>476</v>
      </c>
      <c r="F11" s="174" t="n">
        <v>2025</v>
      </c>
      <c r="G11" s="175" t="n">
        <v>39</v>
      </c>
      <c r="H11" s="176" t="n">
        <v>2668.85044983616</v>
      </c>
      <c r="I11" s="177" t="n">
        <v>4208510.72085438</v>
      </c>
      <c r="J11" s="178" t="str">
        <f>IF(I11&gt;0,H11/I11,0)</f>
      </c>
      <c r="K11" s="179" t="str">
        <f>1-EXP(-J11)</f>
      </c>
      <c r="L11" s="180" t="str">
        <f>IF(G11=30,1,M10)</f>
      </c>
      <c r="M11" s="181" t="str">
        <f>L11*(1-K11)</f>
      </c>
    </row>
    <row r="12">
      <c r="A12" t="s">
        <v>164</v>
      </c>
      <c r="B12" t="s">
        <v>207</v>
      </c>
      <c r="C12" s="32" t="s">
        <v>209</v>
      </c>
      <c r="D12" t="s">
        <v>458</v>
      </c>
      <c r="E12" t="s">
        <v>476</v>
      </c>
      <c r="F12" s="174" t="n">
        <v>2025</v>
      </c>
      <c r="G12" s="175" t="n">
        <v>40</v>
      </c>
      <c r="H12" s="176" t="n">
        <v>3657.34535610758</v>
      </c>
      <c r="I12" s="177" t="n">
        <v>4272859.94162918</v>
      </c>
      <c r="J12" s="178" t="str">
        <f>IF(I12&gt;0,H12/I12,0)</f>
      </c>
      <c r="K12" s="179" t="str">
        <f>1-EXP(-J12)</f>
      </c>
      <c r="L12" s="180" t="str">
        <f>IF(G12=30,1,M11)</f>
      </c>
      <c r="M12" s="181" t="str">
        <f>L12*(1-K12)</f>
      </c>
    </row>
    <row r="13">
      <c r="A13" t="s">
        <v>164</v>
      </c>
      <c r="B13" t="s">
        <v>207</v>
      </c>
      <c r="C13" s="32" t="s">
        <v>209</v>
      </c>
      <c r="D13" t="s">
        <v>458</v>
      </c>
      <c r="E13" t="s">
        <v>476</v>
      </c>
      <c r="F13" s="174" t="n">
        <v>2025</v>
      </c>
      <c r="G13" s="175" t="n">
        <v>41</v>
      </c>
      <c r="H13" s="176" t="n">
        <v>4027.1376792173</v>
      </c>
      <c r="I13" s="177" t="n">
        <v>4362484.66303299</v>
      </c>
      <c r="J13" s="178" t="str">
        <f>IF(I13&gt;0,H13/I13,0)</f>
      </c>
      <c r="K13" s="179" t="str">
        <f>1-EXP(-J13)</f>
      </c>
      <c r="L13" s="180" t="str">
        <f>IF(G13=30,1,M12)</f>
      </c>
      <c r="M13" s="181" t="str">
        <f>L13*(1-K13)</f>
      </c>
    </row>
    <row r="14">
      <c r="A14" t="s">
        <v>164</v>
      </c>
      <c r="B14" t="s">
        <v>207</v>
      </c>
      <c r="C14" s="32" t="s">
        <v>209</v>
      </c>
      <c r="D14" t="s">
        <v>458</v>
      </c>
      <c r="E14" t="s">
        <v>476</v>
      </c>
      <c r="F14" s="174" t="n">
        <v>2025</v>
      </c>
      <c r="G14" s="175" t="n">
        <v>42</v>
      </c>
      <c r="H14" s="176" t="n">
        <v>4338.5011085091</v>
      </c>
      <c r="I14" s="177" t="n">
        <v>4343004.76876643</v>
      </c>
      <c r="J14" s="178" t="str">
        <f>IF(I14&gt;0,H14/I14,0)</f>
      </c>
      <c r="K14" s="179" t="str">
        <f>1-EXP(-J14)</f>
      </c>
      <c r="L14" s="180" t="str">
        <f>IF(G14=30,1,M13)</f>
      </c>
      <c r="M14" s="181" t="str">
        <f>L14*(1-K14)</f>
      </c>
    </row>
    <row r="15">
      <c r="A15" t="s">
        <v>164</v>
      </c>
      <c r="B15" t="s">
        <v>207</v>
      </c>
      <c r="C15" s="32" t="s">
        <v>209</v>
      </c>
      <c r="D15" t="s">
        <v>458</v>
      </c>
      <c r="E15" t="s">
        <v>476</v>
      </c>
      <c r="F15" s="174" t="n">
        <v>2025</v>
      </c>
      <c r="G15" s="175" t="n">
        <v>43</v>
      </c>
      <c r="H15" s="176" t="n">
        <v>4570.23561452699</v>
      </c>
      <c r="I15" s="177" t="n">
        <v>4209764.82229798</v>
      </c>
      <c r="J15" s="178" t="str">
        <f>IF(I15&gt;0,H15/I15,0)</f>
      </c>
      <c r="K15" s="179" t="str">
        <f>1-EXP(-J15)</f>
      </c>
      <c r="L15" s="180" t="str">
        <f>IF(G15=30,1,M14)</f>
      </c>
      <c r="M15" s="181" t="str">
        <f>L15*(1-K15)</f>
      </c>
    </row>
    <row r="16">
      <c r="A16" t="s">
        <v>164</v>
      </c>
      <c r="B16" t="s">
        <v>207</v>
      </c>
      <c r="C16" s="32" t="s">
        <v>209</v>
      </c>
      <c r="D16" t="s">
        <v>458</v>
      </c>
      <c r="E16" t="s">
        <v>476</v>
      </c>
      <c r="F16" s="174" t="n">
        <v>2025</v>
      </c>
      <c r="G16" s="175" t="n">
        <v>44</v>
      </c>
      <c r="H16" s="176" t="n">
        <v>4899.11975851415</v>
      </c>
      <c r="I16" s="177" t="n">
        <v>4140245.42433907</v>
      </c>
      <c r="J16" s="178" t="str">
        <f>IF(I16&gt;0,H16/I16,0)</f>
      </c>
      <c r="K16" s="179" t="str">
        <f>1-EXP(-J16)</f>
      </c>
      <c r="L16" s="180" t="str">
        <f>IF(G16=30,1,M15)</f>
      </c>
      <c r="M16" s="181" t="str">
        <f>L16*(1-K16)</f>
      </c>
    </row>
    <row r="17">
      <c r="A17" t="s">
        <v>164</v>
      </c>
      <c r="B17" t="s">
        <v>207</v>
      </c>
      <c r="C17" s="32" t="s">
        <v>209</v>
      </c>
      <c r="D17" t="s">
        <v>458</v>
      </c>
      <c r="E17" t="s">
        <v>476</v>
      </c>
      <c r="F17" s="174" t="n">
        <v>2025</v>
      </c>
      <c r="G17" s="175" t="n">
        <v>45</v>
      </c>
      <c r="H17" s="176" t="n">
        <v>6269.58995124247</v>
      </c>
      <c r="I17" s="177" t="n">
        <v>4087263.42645959</v>
      </c>
      <c r="J17" s="178" t="str">
        <f>IF(I17&gt;0,H17/I17,0)</f>
      </c>
      <c r="K17" s="179" t="str">
        <f>1-EXP(-J17)</f>
      </c>
      <c r="L17" s="180" t="str">
        <f>IF(G17=30,1,M16)</f>
      </c>
      <c r="M17" s="181" t="str">
        <f>L17*(1-K17)</f>
      </c>
    </row>
    <row r="18">
      <c r="A18" t="s">
        <v>164</v>
      </c>
      <c r="B18" t="s">
        <v>207</v>
      </c>
      <c r="C18" s="32" t="s">
        <v>209</v>
      </c>
      <c r="D18" t="s">
        <v>458</v>
      </c>
      <c r="E18" t="s">
        <v>476</v>
      </c>
      <c r="F18" s="174" t="n">
        <v>2025</v>
      </c>
      <c r="G18" s="175" t="n">
        <v>46</v>
      </c>
      <c r="H18" s="176" t="n">
        <v>6759.61099672681</v>
      </c>
      <c r="I18" s="177" t="n">
        <v>4028051.8565677</v>
      </c>
      <c r="J18" s="178" t="str">
        <f>IF(I18&gt;0,H18/I18,0)</f>
      </c>
      <c r="K18" s="179" t="str">
        <f>1-EXP(-J18)</f>
      </c>
      <c r="L18" s="180" t="str">
        <f>IF(G18=30,1,M17)</f>
      </c>
      <c r="M18" s="181" t="str">
        <f>L18*(1-K18)</f>
      </c>
    </row>
    <row r="19">
      <c r="A19" t="s">
        <v>164</v>
      </c>
      <c r="B19" t="s">
        <v>207</v>
      </c>
      <c r="C19" s="32" t="s">
        <v>209</v>
      </c>
      <c r="D19" t="s">
        <v>458</v>
      </c>
      <c r="E19" t="s">
        <v>476</v>
      </c>
      <c r="F19" s="174" t="n">
        <v>2025</v>
      </c>
      <c r="G19" s="175" t="n">
        <v>47</v>
      </c>
      <c r="H19" s="176" t="n">
        <v>7252.18511271874</v>
      </c>
      <c r="I19" s="177" t="n">
        <v>3950277.12889061</v>
      </c>
      <c r="J19" s="178" t="str">
        <f>IF(I19&gt;0,H19/I19,0)</f>
      </c>
      <c r="K19" s="179" t="str">
        <f>1-EXP(-J19)</f>
      </c>
      <c r="L19" s="180" t="str">
        <f>IF(G19=30,1,M18)</f>
      </c>
      <c r="M19" s="181" t="str">
        <f>L19*(1-K19)</f>
      </c>
    </row>
    <row r="20">
      <c r="A20" t="s">
        <v>164</v>
      </c>
      <c r="B20" t="s">
        <v>207</v>
      </c>
      <c r="C20" s="32" t="s">
        <v>209</v>
      </c>
      <c r="D20" t="s">
        <v>458</v>
      </c>
      <c r="E20" t="s">
        <v>476</v>
      </c>
      <c r="F20" s="174" t="n">
        <v>2025</v>
      </c>
      <c r="G20" s="175" t="n">
        <v>48</v>
      </c>
      <c r="H20" s="176" t="n">
        <v>7813.40832117217</v>
      </c>
      <c r="I20" s="177" t="n">
        <v>3890339.92856643</v>
      </c>
      <c r="J20" s="178" t="str">
        <f>IF(I20&gt;0,H20/I20,0)</f>
      </c>
      <c r="K20" s="179" t="str">
        <f>1-EXP(-J20)</f>
      </c>
      <c r="L20" s="180" t="str">
        <f>IF(G20=30,1,M19)</f>
      </c>
      <c r="M20" s="181" t="str">
        <f>L20*(1-K20)</f>
      </c>
    </row>
    <row r="21">
      <c r="A21" t="s">
        <v>164</v>
      </c>
      <c r="B21" t="s">
        <v>207</v>
      </c>
      <c r="C21" s="32" t="s">
        <v>209</v>
      </c>
      <c r="D21" t="s">
        <v>458</v>
      </c>
      <c r="E21" t="s">
        <v>476</v>
      </c>
      <c r="F21" s="174" t="n">
        <v>2025</v>
      </c>
      <c r="G21" s="175" t="n">
        <v>49</v>
      </c>
      <c r="H21" s="176" t="n">
        <v>8372.78717400613</v>
      </c>
      <c r="I21" s="177" t="n">
        <v>3818493.26996543</v>
      </c>
      <c r="J21" s="178" t="str">
        <f>IF(I21&gt;0,H21/I21,0)</f>
      </c>
      <c r="K21" s="179" t="str">
        <f>1-EXP(-J21)</f>
      </c>
      <c r="L21" s="180" t="str">
        <f>IF(G21=30,1,M20)</f>
      </c>
      <c r="M21" s="181" t="str">
        <f>L21*(1-K21)</f>
      </c>
    </row>
    <row r="22">
      <c r="A22" t="s">
        <v>164</v>
      </c>
      <c r="B22" t="s">
        <v>207</v>
      </c>
      <c r="C22" s="32" t="s">
        <v>209</v>
      </c>
      <c r="D22" t="s">
        <v>458</v>
      </c>
      <c r="E22" t="s">
        <v>476</v>
      </c>
      <c r="F22" s="174" t="n">
        <v>2025</v>
      </c>
      <c r="G22" s="175" t="n">
        <v>50</v>
      </c>
      <c r="H22" s="176" t="n">
        <v>9615.55870918642</v>
      </c>
      <c r="I22" s="177" t="n">
        <v>3746208.3894556</v>
      </c>
      <c r="J22" s="178" t="str">
        <f>IF(I22&gt;0,H22/I22,0)</f>
      </c>
      <c r="K22" s="179" t="str">
        <f>1-EXP(-J22)</f>
      </c>
      <c r="L22" s="180" t="str">
        <f>IF(G22=30,1,M21)</f>
      </c>
      <c r="M22" s="181" t="str">
        <f>L22*(1-K22)</f>
      </c>
    </row>
    <row r="23">
      <c r="A23" t="s">
        <v>164</v>
      </c>
      <c r="B23" t="s">
        <v>207</v>
      </c>
      <c r="C23" s="32" t="s">
        <v>209</v>
      </c>
      <c r="D23" t="s">
        <v>458</v>
      </c>
      <c r="E23" t="s">
        <v>476</v>
      </c>
      <c r="F23" s="174" t="n">
        <v>2025</v>
      </c>
      <c r="G23" s="175" t="n">
        <v>51</v>
      </c>
      <c r="H23" s="176" t="n">
        <v>10197.7741864065</v>
      </c>
      <c r="I23" s="177" t="n">
        <v>3645044.21523223</v>
      </c>
      <c r="J23" s="178" t="str">
        <f>IF(I23&gt;0,H23/I23,0)</f>
      </c>
      <c r="K23" s="179" t="str">
        <f>1-EXP(-J23)</f>
      </c>
      <c r="L23" s="180" t="str">
        <f>IF(G23=30,1,M22)</f>
      </c>
      <c r="M23" s="181" t="str">
        <f>L23*(1-K23)</f>
      </c>
    </row>
    <row r="24">
      <c r="A24" t="s">
        <v>164</v>
      </c>
      <c r="B24" t="s">
        <v>207</v>
      </c>
      <c r="C24" s="32" t="s">
        <v>209</v>
      </c>
      <c r="D24" t="s">
        <v>458</v>
      </c>
      <c r="E24" t="s">
        <v>476</v>
      </c>
      <c r="F24" s="174" t="n">
        <v>2025</v>
      </c>
      <c r="G24" s="175" t="n">
        <v>52</v>
      </c>
      <c r="H24" s="176" t="n">
        <v>10999.1856381924</v>
      </c>
      <c r="I24" s="177" t="n">
        <v>3606935.96429087</v>
      </c>
      <c r="J24" s="178" t="str">
        <f>IF(I24&gt;0,H24/I24,0)</f>
      </c>
      <c r="K24" s="179" t="str">
        <f>1-EXP(-J24)</f>
      </c>
      <c r="L24" s="180" t="str">
        <f>IF(G24=30,1,M23)</f>
      </c>
      <c r="M24" s="181" t="str">
        <f>L24*(1-K24)</f>
      </c>
    </row>
    <row r="25">
      <c r="A25" t="s">
        <v>164</v>
      </c>
      <c r="B25" t="s">
        <v>207</v>
      </c>
      <c r="C25" s="32" t="s">
        <v>209</v>
      </c>
      <c r="D25" t="s">
        <v>458</v>
      </c>
      <c r="E25" t="s">
        <v>476</v>
      </c>
      <c r="F25" s="174" t="n">
        <v>2025</v>
      </c>
      <c r="G25" s="175" t="n">
        <v>53</v>
      </c>
      <c r="H25" s="176" t="n">
        <v>11320.211791169</v>
      </c>
      <c r="I25" s="177" t="n">
        <v>3400438.09374049</v>
      </c>
      <c r="J25" s="178" t="str">
        <f>IF(I25&gt;0,H25/I25,0)</f>
      </c>
      <c r="K25" s="179" t="str">
        <f>1-EXP(-J25)</f>
      </c>
      <c r="L25" s="180" t="str">
        <f>IF(G25=30,1,M24)</f>
      </c>
      <c r="M25" s="181" t="str">
        <f>L25*(1-K25)</f>
      </c>
    </row>
    <row r="26">
      <c r="A26" t="s">
        <v>164</v>
      </c>
      <c r="B26" t="s">
        <v>207</v>
      </c>
      <c r="C26" s="32" t="s">
        <v>209</v>
      </c>
      <c r="D26" t="s">
        <v>458</v>
      </c>
      <c r="E26" t="s">
        <v>476</v>
      </c>
      <c r="F26" s="174" t="n">
        <v>2025</v>
      </c>
      <c r="G26" s="175" t="n">
        <v>54</v>
      </c>
      <c r="H26" s="176" t="n">
        <v>12058.0132264927</v>
      </c>
      <c r="I26" s="177" t="n">
        <v>3319306.02358973</v>
      </c>
      <c r="J26" s="178" t="str">
        <f>IF(I26&gt;0,H26/I26,0)</f>
      </c>
      <c r="K26" s="179" t="str">
        <f>1-EXP(-J26)</f>
      </c>
      <c r="L26" s="180" t="str">
        <f>IF(G26=30,1,M25)</f>
      </c>
      <c r="M26" s="181" t="str">
        <f>L26*(1-K26)</f>
      </c>
    </row>
    <row r="27">
      <c r="A27" t="s">
        <v>164</v>
      </c>
      <c r="B27" t="s">
        <v>207</v>
      </c>
      <c r="C27" s="32" t="s">
        <v>209</v>
      </c>
      <c r="D27" t="s">
        <v>458</v>
      </c>
      <c r="E27" t="s">
        <v>476</v>
      </c>
      <c r="F27" s="174" t="n">
        <v>2025</v>
      </c>
      <c r="G27" s="175" t="n">
        <v>55</v>
      </c>
      <c r="H27" s="176" t="n">
        <v>13121.8630224673</v>
      </c>
      <c r="I27" s="177" t="n">
        <v>3243129.61757841</v>
      </c>
      <c r="J27" s="178" t="str">
        <f>IF(I27&gt;0,H27/I27,0)</f>
      </c>
      <c r="K27" s="179" t="str">
        <f>1-EXP(-J27)</f>
      </c>
      <c r="L27" s="180" t="str">
        <f>IF(G27=30,1,M26)</f>
      </c>
      <c r="M27" s="181" t="str">
        <f>L27*(1-K27)</f>
      </c>
    </row>
    <row r="28">
      <c r="A28" t="s">
        <v>164</v>
      </c>
      <c r="B28" t="s">
        <v>207</v>
      </c>
      <c r="C28" s="32" t="s">
        <v>209</v>
      </c>
      <c r="D28" t="s">
        <v>458</v>
      </c>
      <c r="E28" t="s">
        <v>476</v>
      </c>
      <c r="F28" s="174" t="n">
        <v>2025</v>
      </c>
      <c r="G28" s="175" t="n">
        <v>56</v>
      </c>
      <c r="H28" s="176" t="n">
        <v>13949.400946191</v>
      </c>
      <c r="I28" s="177" t="n">
        <v>3157182.63240391</v>
      </c>
      <c r="J28" s="178" t="str">
        <f>IF(I28&gt;0,H28/I28,0)</f>
      </c>
      <c r="K28" s="179" t="str">
        <f>1-EXP(-J28)</f>
      </c>
      <c r="L28" s="180" t="str">
        <f>IF(G28=30,1,M27)</f>
      </c>
      <c r="M28" s="181" t="str">
        <f>L28*(1-K28)</f>
      </c>
    </row>
    <row r="29">
      <c r="A29" t="s">
        <v>164</v>
      </c>
      <c r="B29" t="s">
        <v>207</v>
      </c>
      <c r="C29" s="32" t="s">
        <v>209</v>
      </c>
      <c r="D29" t="s">
        <v>458</v>
      </c>
      <c r="E29" t="s">
        <v>476</v>
      </c>
      <c r="F29" s="174" t="n">
        <v>2025</v>
      </c>
      <c r="G29" s="175" t="n">
        <v>57</v>
      </c>
      <c r="H29" s="176" t="n">
        <v>14724.9347216005</v>
      </c>
      <c r="I29" s="177" t="n">
        <v>3051443.9184786</v>
      </c>
      <c r="J29" s="178" t="str">
        <f>IF(I29&gt;0,H29/I29,0)</f>
      </c>
      <c r="K29" s="179" t="str">
        <f>1-EXP(-J29)</f>
      </c>
      <c r="L29" s="180" t="str">
        <f>IF(G29=30,1,M28)</f>
      </c>
      <c r="M29" s="181" t="str">
        <f>L29*(1-K29)</f>
      </c>
    </row>
    <row r="30">
      <c r="A30" t="s">
        <v>164</v>
      </c>
      <c r="B30" t="s">
        <v>207</v>
      </c>
      <c r="C30" s="32" t="s">
        <v>209</v>
      </c>
      <c r="D30" t="s">
        <v>458</v>
      </c>
      <c r="E30" t="s">
        <v>476</v>
      </c>
      <c r="F30" s="174" t="n">
        <v>2025</v>
      </c>
      <c r="G30" s="175" t="n">
        <v>58</v>
      </c>
      <c r="H30" s="176" t="n">
        <v>15371.2074623554</v>
      </c>
      <c r="I30" s="177" t="n">
        <v>2913456.20780408</v>
      </c>
      <c r="J30" s="178" t="str">
        <f>IF(I30&gt;0,H30/I30,0)</f>
      </c>
      <c r="K30" s="179" t="str">
        <f>1-EXP(-J30)</f>
      </c>
      <c r="L30" s="180" t="str">
        <f>IF(G30=30,1,M29)</f>
      </c>
      <c r="M30" s="181" t="str">
        <f>L30*(1-K30)</f>
      </c>
    </row>
    <row r="31">
      <c r="A31" t="s">
        <v>164</v>
      </c>
      <c r="B31" t="s">
        <v>207</v>
      </c>
      <c r="C31" s="32" t="s">
        <v>209</v>
      </c>
      <c r="D31" t="s">
        <v>458</v>
      </c>
      <c r="E31" t="s">
        <v>476</v>
      </c>
      <c r="F31" s="174" t="n">
        <v>2025</v>
      </c>
      <c r="G31" s="175" t="n">
        <v>59</v>
      </c>
      <c r="H31" s="176" t="n">
        <v>16213.810962571</v>
      </c>
      <c r="I31" s="177" t="n">
        <v>2813535.58615437</v>
      </c>
      <c r="J31" s="178" t="str">
        <f>IF(I31&gt;0,H31/I31,0)</f>
      </c>
      <c r="K31" s="179" t="str">
        <f>1-EXP(-J31)</f>
      </c>
      <c r="L31" s="180" t="str">
        <f>IF(G31=30,1,M30)</f>
      </c>
      <c r="M31" s="181" t="str">
        <f>L31*(1-K31)</f>
      </c>
    </row>
    <row r="32">
      <c r="A32" t="s">
        <v>164</v>
      </c>
      <c r="B32" t="s">
        <v>207</v>
      </c>
      <c r="C32" s="32" t="s">
        <v>209</v>
      </c>
      <c r="D32" t="s">
        <v>458</v>
      </c>
      <c r="E32" t="s">
        <v>476</v>
      </c>
      <c r="F32" s="174" t="n">
        <v>2025</v>
      </c>
      <c r="G32" s="175" t="n">
        <v>60</v>
      </c>
      <c r="H32" s="176" t="n">
        <v>17442.466213005</v>
      </c>
      <c r="I32" s="177" t="n">
        <v>2691047.17153736</v>
      </c>
      <c r="J32" s="178" t="str">
        <f>IF(I32&gt;0,H32/I32,0)</f>
      </c>
      <c r="K32" s="179" t="str">
        <f>1-EXP(-J32)</f>
      </c>
      <c r="L32" s="180" t="str">
        <f>IF(G32=30,1,M31)</f>
      </c>
      <c r="M32" s="181" t="str">
        <f>L32*(1-K32)</f>
      </c>
    </row>
    <row r="33">
      <c r="A33" t="s">
        <v>164</v>
      </c>
      <c r="B33" t="s">
        <v>207</v>
      </c>
      <c r="C33" s="32" t="s">
        <v>209</v>
      </c>
      <c r="D33" t="s">
        <v>458</v>
      </c>
      <c r="E33" t="s">
        <v>476</v>
      </c>
      <c r="F33" s="174" t="n">
        <v>2025</v>
      </c>
      <c r="G33" s="175" t="n">
        <v>61</v>
      </c>
      <c r="H33" s="176" t="n">
        <v>18185.5962140586</v>
      </c>
      <c r="I33" s="177" t="n">
        <v>2568096.94973173</v>
      </c>
      <c r="J33" s="178" t="str">
        <f>IF(I33&gt;0,H33/I33,0)</f>
      </c>
      <c r="K33" s="179" t="str">
        <f>1-EXP(-J33)</f>
      </c>
      <c r="L33" s="180" t="str">
        <f>IF(G33=30,1,M32)</f>
      </c>
      <c r="M33" s="181" t="str">
        <f>L33*(1-K33)</f>
      </c>
    </row>
    <row r="34">
      <c r="A34" t="s">
        <v>164</v>
      </c>
      <c r="B34" t="s">
        <v>207</v>
      </c>
      <c r="C34" s="32" t="s">
        <v>209</v>
      </c>
      <c r="D34" t="s">
        <v>458</v>
      </c>
      <c r="E34" t="s">
        <v>476</v>
      </c>
      <c r="F34" s="174" t="n">
        <v>2025</v>
      </c>
      <c r="G34" s="175" t="n">
        <v>62</v>
      </c>
      <c r="H34" s="176" t="n">
        <v>18970.1376231544</v>
      </c>
      <c r="I34" s="177" t="n">
        <v>2450910.06582199</v>
      </c>
      <c r="J34" s="178" t="str">
        <f>IF(I34&gt;0,H34/I34,0)</f>
      </c>
      <c r="K34" s="179" t="str">
        <f>1-EXP(-J34)</f>
      </c>
      <c r="L34" s="180" t="str">
        <f>IF(G34=30,1,M33)</f>
      </c>
      <c r="M34" s="181" t="str">
        <f>L34*(1-K34)</f>
      </c>
    </row>
    <row r="35">
      <c r="A35" t="s">
        <v>164</v>
      </c>
      <c r="B35" t="s">
        <v>207</v>
      </c>
      <c r="C35" s="32" t="s">
        <v>209</v>
      </c>
      <c r="D35" t="s">
        <v>458</v>
      </c>
      <c r="E35" t="s">
        <v>476</v>
      </c>
      <c r="F35" s="174" t="n">
        <v>2025</v>
      </c>
      <c r="G35" s="175" t="n">
        <v>63</v>
      </c>
      <c r="H35" s="176" t="n">
        <v>19616.8921947261</v>
      </c>
      <c r="I35" s="177" t="n">
        <v>2307352.6622382</v>
      </c>
      <c r="J35" s="178" t="str">
        <f>IF(I35&gt;0,H35/I35,0)</f>
      </c>
      <c r="K35" s="179" t="str">
        <f>1-EXP(-J35)</f>
      </c>
      <c r="L35" s="180" t="str">
        <f>IF(G35=30,1,M34)</f>
      </c>
      <c r="M35" s="181" t="str">
        <f>L35*(1-K35)</f>
      </c>
    </row>
    <row r="36">
      <c r="A36" t="s">
        <v>164</v>
      </c>
      <c r="B36" t="s">
        <v>207</v>
      </c>
      <c r="C36" s="32" t="s">
        <v>209</v>
      </c>
      <c r="D36" t="s">
        <v>458</v>
      </c>
      <c r="E36" t="s">
        <v>476</v>
      </c>
      <c r="F36" s="174" t="n">
        <v>2025</v>
      </c>
      <c r="G36" s="175" t="n">
        <v>64</v>
      </c>
      <c r="H36" s="176" t="n">
        <v>20366.5260402307</v>
      </c>
      <c r="I36" s="177" t="n">
        <v>2189442.45160812</v>
      </c>
      <c r="J36" s="178" t="str">
        <f>IF(I36&gt;0,H36/I36,0)</f>
      </c>
      <c r="K36" s="179" t="str">
        <f>1-EXP(-J36)</f>
      </c>
      <c r="L36" s="180" t="str">
        <f>IF(G36=30,1,M35)</f>
      </c>
      <c r="M36" s="181" t="str">
        <f>L36*(1-K36)</f>
      </c>
    </row>
    <row r="37">
      <c r="A37" t="s">
        <v>164</v>
      </c>
      <c r="B37" t="s">
        <v>207</v>
      </c>
      <c r="C37" s="32" t="s">
        <v>209</v>
      </c>
      <c r="D37" t="s">
        <v>458</v>
      </c>
      <c r="E37" t="s">
        <v>476</v>
      </c>
      <c r="F37" s="174" t="n">
        <v>2025</v>
      </c>
      <c r="G37" s="175" t="n">
        <v>65</v>
      </c>
      <c r="H37" s="176" t="n">
        <v>20564.8182811926</v>
      </c>
      <c r="I37" s="177" t="n">
        <v>2067379.29561573</v>
      </c>
      <c r="J37" s="178" t="str">
        <f>IF(I37&gt;0,H37/I37,0)</f>
      </c>
      <c r="K37" s="179" t="str">
        <f>1-EXP(-J37)</f>
      </c>
      <c r="L37" s="180" t="str">
        <f>IF(G37=30,1,M36)</f>
      </c>
      <c r="M37" s="181" t="str">
        <f>L37*(1-K37)</f>
      </c>
    </row>
    <row r="38">
      <c r="A38" t="s">
        <v>164</v>
      </c>
      <c r="B38" t="s">
        <v>207</v>
      </c>
      <c r="C38" s="32" t="s">
        <v>209</v>
      </c>
      <c r="D38" t="s">
        <v>458</v>
      </c>
      <c r="E38" t="s">
        <v>476</v>
      </c>
      <c r="F38" s="174" t="n">
        <v>2025</v>
      </c>
      <c r="G38" s="175" t="n">
        <v>66</v>
      </c>
      <c r="H38" s="176" t="n">
        <v>21128.4842212808</v>
      </c>
      <c r="I38" s="177" t="n">
        <v>1938977.04767675</v>
      </c>
      <c r="J38" s="178" t="str">
        <f>IF(I38&gt;0,H38/I38,0)</f>
      </c>
      <c r="K38" s="179" t="str">
        <f>1-EXP(-J38)</f>
      </c>
      <c r="L38" s="180" t="str">
        <f>IF(G38=30,1,M37)</f>
      </c>
      <c r="M38" s="181" t="str">
        <f>L38*(1-K38)</f>
      </c>
    </row>
    <row r="39">
      <c r="A39" t="s">
        <v>164</v>
      </c>
      <c r="B39" t="s">
        <v>207</v>
      </c>
      <c r="C39" s="32" t="s">
        <v>209</v>
      </c>
      <c r="D39" t="s">
        <v>458</v>
      </c>
      <c r="E39" t="s">
        <v>476</v>
      </c>
      <c r="F39" s="174" t="n">
        <v>2025</v>
      </c>
      <c r="G39" s="175" t="n">
        <v>67</v>
      </c>
      <c r="H39" s="176" t="n">
        <v>21650.1531142985</v>
      </c>
      <c r="I39" s="177" t="n">
        <v>1812804.58670767</v>
      </c>
      <c r="J39" s="178" t="str">
        <f>IF(I39&gt;0,H39/I39,0)</f>
      </c>
      <c r="K39" s="179" t="str">
        <f>1-EXP(-J39)</f>
      </c>
      <c r="L39" s="180" t="str">
        <f>IF(G39=30,1,M38)</f>
      </c>
      <c r="M39" s="181" t="str">
        <f>L39*(1-K39)</f>
      </c>
    </row>
    <row r="40">
      <c r="A40" t="s">
        <v>164</v>
      </c>
      <c r="B40" t="s">
        <v>207</v>
      </c>
      <c r="C40" s="32" t="s">
        <v>209</v>
      </c>
      <c r="D40" t="s">
        <v>458</v>
      </c>
      <c r="E40" t="s">
        <v>476</v>
      </c>
      <c r="F40" s="174" t="n">
        <v>2025</v>
      </c>
      <c r="G40" s="175" t="n">
        <v>68</v>
      </c>
      <c r="H40" s="176" t="n">
        <v>22443.5912394105</v>
      </c>
      <c r="I40" s="177" t="n">
        <v>1708817.0374287</v>
      </c>
      <c r="J40" s="178" t="str">
        <f>IF(I40&gt;0,H40/I40,0)</f>
      </c>
      <c r="K40" s="179" t="str">
        <f>1-EXP(-J40)</f>
      </c>
      <c r="L40" s="180" t="str">
        <f>IF(G40=30,1,M39)</f>
      </c>
      <c r="M40" s="181" t="str">
        <f>L40*(1-K40)</f>
      </c>
    </row>
    <row r="41">
      <c r="A41" t="s">
        <v>164</v>
      </c>
      <c r="B41" t="s">
        <v>207</v>
      </c>
      <c r="C41" s="32" t="s">
        <v>209</v>
      </c>
      <c r="D41" t="s">
        <v>458</v>
      </c>
      <c r="E41" t="s">
        <v>476</v>
      </c>
      <c r="F41" s="174" t="n">
        <v>2025</v>
      </c>
      <c r="G41" s="175" t="n">
        <v>69</v>
      </c>
      <c r="H41" s="176" t="n">
        <v>22887.5139092692</v>
      </c>
      <c r="I41" s="177" t="n">
        <v>1588246.5017458</v>
      </c>
      <c r="J41" s="178" t="str">
        <f>IF(I41&gt;0,H41/I41,0)</f>
      </c>
      <c r="K41" s="179" t="str">
        <f>1-EXP(-J41)</f>
      </c>
      <c r="L41" s="180" t="str">
        <f>IF(G41=30,1,M40)</f>
      </c>
      <c r="M41" s="181" t="str">
        <f>L41*(1-K41)</f>
      </c>
    </row>
    <row r="42">
      <c r="A42" t="s">
        <v>164</v>
      </c>
      <c r="B42" t="s">
        <v>207</v>
      </c>
      <c r="C42" s="32" t="s">
        <v>209</v>
      </c>
      <c r="D42" t="s">
        <v>458</v>
      </c>
      <c r="E42" t="s">
        <v>476</v>
      </c>
      <c r="F42" s="174" t="n">
        <v>2026</v>
      </c>
      <c r="G42" s="175" t="n">
        <v>30</v>
      </c>
      <c r="H42" s="176" t="n">
        <v>1298.25984518349</v>
      </c>
      <c r="I42" s="177" t="n">
        <v>4533066.05431128</v>
      </c>
      <c r="J42" s="178" t="str">
        <f>IF(I42&gt;0,H42/I42,0)</f>
      </c>
      <c r="K42" s="179" t="str">
        <f>1-EXP(-J42)</f>
      </c>
      <c r="L42" s="180" t="str">
        <f>IF(G42=30,1,M41)</f>
      </c>
      <c r="M42" s="181" t="str">
        <f>L42*(1-K42)</f>
      </c>
    </row>
    <row r="43">
      <c r="A43" t="s">
        <v>164</v>
      </c>
      <c r="B43" t="s">
        <v>207</v>
      </c>
      <c r="C43" s="32" t="s">
        <v>209</v>
      </c>
      <c r="D43" t="s">
        <v>458</v>
      </c>
      <c r="E43" t="s">
        <v>476</v>
      </c>
      <c r="F43" s="174" t="n">
        <v>2026</v>
      </c>
      <c r="G43" s="175" t="n">
        <v>31</v>
      </c>
      <c r="H43" s="176" t="n">
        <v>1327.5583643582</v>
      </c>
      <c r="I43" s="177" t="n">
        <v>4460323.13013529</v>
      </c>
      <c r="J43" s="178" t="str">
        <f>IF(I43&gt;0,H43/I43,0)</f>
      </c>
      <c r="K43" s="179" t="str">
        <f>1-EXP(-J43)</f>
      </c>
      <c r="L43" s="180" t="str">
        <f>IF(G43=30,1,M42)</f>
      </c>
      <c r="M43" s="181" t="str">
        <f>L43*(1-K43)</f>
      </c>
    </row>
    <row r="44">
      <c r="A44" t="s">
        <v>164</v>
      </c>
      <c r="B44" t="s">
        <v>207</v>
      </c>
      <c r="C44" s="32" t="s">
        <v>209</v>
      </c>
      <c r="D44" t="s">
        <v>458</v>
      </c>
      <c r="E44" t="s">
        <v>476</v>
      </c>
      <c r="F44" s="174" t="n">
        <v>2026</v>
      </c>
      <c r="G44" s="175" t="n">
        <v>32</v>
      </c>
      <c r="H44" s="176" t="n">
        <v>1369.99384484205</v>
      </c>
      <c r="I44" s="177" t="n">
        <v>4404105.59550118</v>
      </c>
      <c r="J44" s="178" t="str">
        <f>IF(I44&gt;0,H44/I44,0)</f>
      </c>
      <c r="K44" s="179" t="str">
        <f>1-EXP(-J44)</f>
      </c>
      <c r="L44" s="180" t="str">
        <f>IF(G44=30,1,M43)</f>
      </c>
      <c r="M44" s="181" t="str">
        <f>L44*(1-K44)</f>
      </c>
    </row>
    <row r="45">
      <c r="A45" t="s">
        <v>164</v>
      </c>
      <c r="B45" t="s">
        <v>207</v>
      </c>
      <c r="C45" s="32" t="s">
        <v>209</v>
      </c>
      <c r="D45" t="s">
        <v>458</v>
      </c>
      <c r="E45" t="s">
        <v>476</v>
      </c>
      <c r="F45" s="174" t="n">
        <v>2026</v>
      </c>
      <c r="G45" s="175" t="n">
        <v>33</v>
      </c>
      <c r="H45" s="176" t="n">
        <v>1424.51936732032</v>
      </c>
      <c r="I45" s="177" t="n">
        <v>4351714.92353231</v>
      </c>
      <c r="J45" s="178" t="str">
        <f>IF(I45&gt;0,H45/I45,0)</f>
      </c>
      <c r="K45" s="179" t="str">
        <f>1-EXP(-J45)</f>
      </c>
      <c r="L45" s="180" t="str">
        <f>IF(G45=30,1,M44)</f>
      </c>
      <c r="M45" s="181" t="str">
        <f>L45*(1-K45)</f>
      </c>
    </row>
    <row r="46">
      <c r="A46" t="s">
        <v>164</v>
      </c>
      <c r="B46" t="s">
        <v>207</v>
      </c>
      <c r="C46" s="32" t="s">
        <v>209</v>
      </c>
      <c r="D46" t="s">
        <v>458</v>
      </c>
      <c r="E46" t="s">
        <v>476</v>
      </c>
      <c r="F46" s="174" t="n">
        <v>2026</v>
      </c>
      <c r="G46" s="175" t="n">
        <v>34</v>
      </c>
      <c r="H46" s="176" t="n">
        <v>1521.61777139018</v>
      </c>
      <c r="I46" s="177" t="n">
        <v>4391577.80533736</v>
      </c>
      <c r="J46" s="178" t="str">
        <f>IF(I46&gt;0,H46/I46,0)</f>
      </c>
      <c r="K46" s="179" t="str">
        <f>1-EXP(-J46)</f>
      </c>
      <c r="L46" s="180" t="str">
        <f>IF(G46=30,1,M45)</f>
      </c>
      <c r="M46" s="181" t="str">
        <f>L46*(1-K46)</f>
      </c>
    </row>
    <row r="47">
      <c r="A47" t="s">
        <v>164</v>
      </c>
      <c r="B47" t="s">
        <v>207</v>
      </c>
      <c r="C47" s="32" t="s">
        <v>209</v>
      </c>
      <c r="D47" t="s">
        <v>458</v>
      </c>
      <c r="E47" t="s">
        <v>476</v>
      </c>
      <c r="F47" s="174" t="n">
        <v>2026</v>
      </c>
      <c r="G47" s="175" t="n">
        <v>35</v>
      </c>
      <c r="H47" s="176" t="n">
        <v>2111.67578910038</v>
      </c>
      <c r="I47" s="177" t="n">
        <v>4411881.63741314</v>
      </c>
      <c r="J47" s="178" t="str">
        <f>IF(I47&gt;0,H47/I47,0)</f>
      </c>
      <c r="K47" s="179" t="str">
        <f>1-EXP(-J47)</f>
      </c>
      <c r="L47" s="180" t="str">
        <f>IF(G47=30,1,M46)</f>
      </c>
      <c r="M47" s="181" t="str">
        <f>L47*(1-K47)</f>
      </c>
    </row>
    <row r="48">
      <c r="A48" t="s">
        <v>164</v>
      </c>
      <c r="B48" t="s">
        <v>207</v>
      </c>
      <c r="C48" s="32" t="s">
        <v>209</v>
      </c>
      <c r="D48" t="s">
        <v>458</v>
      </c>
      <c r="E48" t="s">
        <v>476</v>
      </c>
      <c r="F48" s="174" t="n">
        <v>2026</v>
      </c>
      <c r="G48" s="175" t="n">
        <v>36</v>
      </c>
      <c r="H48" s="176" t="n">
        <v>3187.24824479906</v>
      </c>
      <c r="I48" s="177" t="n">
        <v>6497474.08312581</v>
      </c>
      <c r="J48" s="178" t="str">
        <f>IF(I48&gt;0,H48/I48,0)</f>
      </c>
      <c r="K48" s="179" t="str">
        <f>1-EXP(-J48)</f>
      </c>
      <c r="L48" s="180" t="str">
        <f>IF(G48=30,1,M47)</f>
      </c>
      <c r="M48" s="181" t="str">
        <f>L48*(1-K48)</f>
      </c>
    </row>
    <row r="49">
      <c r="A49" t="s">
        <v>164</v>
      </c>
      <c r="B49" t="s">
        <v>207</v>
      </c>
      <c r="C49" s="32" t="s">
        <v>209</v>
      </c>
      <c r="D49" t="s">
        <v>458</v>
      </c>
      <c r="E49" t="s">
        <v>476</v>
      </c>
      <c r="F49" s="174" t="n">
        <v>2026</v>
      </c>
      <c r="G49" s="175" t="n">
        <v>37</v>
      </c>
      <c r="H49" s="176" t="n">
        <v>2396.02357688628</v>
      </c>
      <c r="I49" s="177" t="n">
        <v>4374564.95231593</v>
      </c>
      <c r="J49" s="178" t="str">
        <f>IF(I49&gt;0,H49/I49,0)</f>
      </c>
      <c r="K49" s="179" t="str">
        <f>1-EXP(-J49)</f>
      </c>
      <c r="L49" s="180" t="str">
        <f>IF(G49=30,1,M48)</f>
      </c>
      <c r="M49" s="181" t="str">
        <f>L49*(1-K49)</f>
      </c>
    </row>
    <row r="50">
      <c r="A50" t="s">
        <v>164</v>
      </c>
      <c r="B50" t="s">
        <v>207</v>
      </c>
      <c r="C50" s="32" t="s">
        <v>209</v>
      </c>
      <c r="D50" t="s">
        <v>458</v>
      </c>
      <c r="E50" t="s">
        <v>476</v>
      </c>
      <c r="F50" s="174" t="n">
        <v>2026</v>
      </c>
      <c r="G50" s="175" t="n">
        <v>38</v>
      </c>
      <c r="H50" s="176" t="n">
        <v>2562.02994722065</v>
      </c>
      <c r="I50" s="177" t="n">
        <v>4360550.03715021</v>
      </c>
      <c r="J50" s="178" t="str">
        <f>IF(I50&gt;0,H50/I50,0)</f>
      </c>
      <c r="K50" s="179" t="str">
        <f>1-EXP(-J50)</f>
      </c>
      <c r="L50" s="180" t="str">
        <f>IF(G50=30,1,M49)</f>
      </c>
      <c r="M50" s="181" t="str">
        <f>L50*(1-K50)</f>
      </c>
    </row>
    <row r="51">
      <c r="A51" t="s">
        <v>164</v>
      </c>
      <c r="B51" t="s">
        <v>207</v>
      </c>
      <c r="C51" s="32" t="s">
        <v>209</v>
      </c>
      <c r="D51" t="s">
        <v>458</v>
      </c>
      <c r="E51" t="s">
        <v>476</v>
      </c>
      <c r="F51" s="174" t="n">
        <v>2026</v>
      </c>
      <c r="G51" s="175" t="n">
        <v>39</v>
      </c>
      <c r="H51" s="176" t="n">
        <v>2670.02548817336</v>
      </c>
      <c r="I51" s="177" t="n">
        <v>4230055.14654035</v>
      </c>
      <c r="J51" s="178" t="str">
        <f>IF(I51&gt;0,H51/I51,0)</f>
      </c>
      <c r="K51" s="179" t="str">
        <f>1-EXP(-J51)</f>
      </c>
      <c r="L51" s="180" t="str">
        <f>IF(G51=30,1,M50)</f>
      </c>
      <c r="M51" s="181" t="str">
        <f>L51*(1-K51)</f>
      </c>
    </row>
    <row r="52">
      <c r="A52" t="s">
        <v>164</v>
      </c>
      <c r="B52" t="s">
        <v>207</v>
      </c>
      <c r="C52" s="32" t="s">
        <v>209</v>
      </c>
      <c r="D52" t="s">
        <v>458</v>
      </c>
      <c r="E52" t="s">
        <v>476</v>
      </c>
      <c r="F52" s="174" t="n">
        <v>2026</v>
      </c>
      <c r="G52" s="175" t="n">
        <v>40</v>
      </c>
      <c r="H52" s="176" t="n">
        <v>3574.00889314413</v>
      </c>
      <c r="I52" s="177" t="n">
        <v>4198447.80357072</v>
      </c>
      <c r="J52" s="178" t="str">
        <f>IF(I52&gt;0,H52/I52,0)</f>
      </c>
      <c r="K52" s="179" t="str">
        <f>1-EXP(-J52)</f>
      </c>
      <c r="L52" s="180" t="str">
        <f>IF(G52=30,1,M51)</f>
      </c>
      <c r="M52" s="181" t="str">
        <f>L52*(1-K52)</f>
      </c>
    </row>
    <row r="53">
      <c r="A53" t="s">
        <v>164</v>
      </c>
      <c r="B53" t="s">
        <v>207</v>
      </c>
      <c r="C53" s="32" t="s">
        <v>209</v>
      </c>
      <c r="D53" t="s">
        <v>458</v>
      </c>
      <c r="E53" t="s">
        <v>476</v>
      </c>
      <c r="F53" s="174" t="n">
        <v>2026</v>
      </c>
      <c r="G53" s="175" t="n">
        <v>41</v>
      </c>
      <c r="H53" s="176" t="n">
        <v>3903.17735460094</v>
      </c>
      <c r="I53" s="177" t="n">
        <v>4261037.22561078</v>
      </c>
      <c r="J53" s="178" t="str">
        <f>IF(I53&gt;0,H53/I53,0)</f>
      </c>
      <c r="K53" s="179" t="str">
        <f>1-EXP(-J53)</f>
      </c>
      <c r="L53" s="180" t="str">
        <f>IF(G53=30,1,M52)</f>
      </c>
      <c r="M53" s="181" t="str">
        <f>L53*(1-K53)</f>
      </c>
    </row>
    <row r="54">
      <c r="A54" t="s">
        <v>164</v>
      </c>
      <c r="B54" t="s">
        <v>207</v>
      </c>
      <c r="C54" s="32" t="s">
        <v>209</v>
      </c>
      <c r="D54" t="s">
        <v>458</v>
      </c>
      <c r="E54" t="s">
        <v>476</v>
      </c>
      <c r="F54" s="174" t="n">
        <v>2026</v>
      </c>
      <c r="G54" s="175" t="n">
        <v>42</v>
      </c>
      <c r="H54" s="176" t="n">
        <v>4325.91337503275</v>
      </c>
      <c r="I54" s="177" t="n">
        <v>4350355.9327113</v>
      </c>
      <c r="J54" s="178" t="str">
        <f>IF(I54&gt;0,H54/I54,0)</f>
      </c>
      <c r="K54" s="179" t="str">
        <f>1-EXP(-J54)</f>
      </c>
      <c r="L54" s="180" t="str">
        <f>IF(G54=30,1,M53)</f>
      </c>
      <c r="M54" s="181" t="str">
        <f>L54*(1-K54)</f>
      </c>
    </row>
    <row r="55">
      <c r="A55" t="s">
        <v>164</v>
      </c>
      <c r="B55" t="s">
        <v>207</v>
      </c>
      <c r="C55" s="32" t="s">
        <v>209</v>
      </c>
      <c r="D55" t="s">
        <v>458</v>
      </c>
      <c r="E55" t="s">
        <v>476</v>
      </c>
      <c r="F55" s="174" t="n">
        <v>2026</v>
      </c>
      <c r="G55" s="175" t="n">
        <v>43</v>
      </c>
      <c r="H55" s="176" t="n">
        <v>4678.31733332141</v>
      </c>
      <c r="I55" s="177" t="n">
        <v>4329966.95829214</v>
      </c>
      <c r="J55" s="178" t="str">
        <f>IF(I55&gt;0,H55/I55,0)</f>
      </c>
      <c r="K55" s="179" t="str">
        <f>1-EXP(-J55)</f>
      </c>
      <c r="L55" s="180" t="str">
        <f>IF(G55=30,1,M54)</f>
      </c>
      <c r="M55" s="181" t="str">
        <f>L55*(1-K55)</f>
      </c>
    </row>
    <row r="56">
      <c r="A56" t="s">
        <v>164</v>
      </c>
      <c r="B56" t="s">
        <v>207</v>
      </c>
      <c r="C56" s="32" t="s">
        <v>209</v>
      </c>
      <c r="D56" t="s">
        <v>458</v>
      </c>
      <c r="E56" t="s">
        <v>476</v>
      </c>
      <c r="F56" s="174" t="n">
        <v>2026</v>
      </c>
      <c r="G56" s="175" t="n">
        <v>44</v>
      </c>
      <c r="H56" s="176" t="n">
        <v>4944.76967793414</v>
      </c>
      <c r="I56" s="177" t="n">
        <v>4196064.82449968</v>
      </c>
      <c r="J56" s="178" t="str">
        <f>IF(I56&gt;0,H56/I56,0)</f>
      </c>
      <c r="K56" s="179" t="str">
        <f>1-EXP(-J56)</f>
      </c>
      <c r="L56" s="180" t="str">
        <f>IF(G56=30,1,M55)</f>
      </c>
      <c r="M56" s="181" t="str">
        <f>L56*(1-K56)</f>
      </c>
    </row>
    <row r="57">
      <c r="A57" t="s">
        <v>164</v>
      </c>
      <c r="B57" t="s">
        <v>207</v>
      </c>
      <c r="C57" s="32" t="s">
        <v>209</v>
      </c>
      <c r="D57" t="s">
        <v>458</v>
      </c>
      <c r="E57" t="s">
        <v>476</v>
      </c>
      <c r="F57" s="174" t="n">
        <v>2026</v>
      </c>
      <c r="G57" s="175" t="n">
        <v>45</v>
      </c>
      <c r="H57" s="176" t="n">
        <v>6298.87830476776</v>
      </c>
      <c r="I57" s="177" t="n">
        <v>4125591.44550924</v>
      </c>
      <c r="J57" s="178" t="str">
        <f>IF(I57&gt;0,H57/I57,0)</f>
      </c>
      <c r="K57" s="179" t="str">
        <f>1-EXP(-J57)</f>
      </c>
      <c r="L57" s="180" t="str">
        <f>IF(G57=30,1,M56)</f>
      </c>
      <c r="M57" s="181" t="str">
        <f>L57*(1-K57)</f>
      </c>
    </row>
    <row r="58">
      <c r="A58" t="s">
        <v>164</v>
      </c>
      <c r="B58" t="s">
        <v>207</v>
      </c>
      <c r="C58" s="32" t="s">
        <v>209</v>
      </c>
      <c r="D58" t="s">
        <v>458</v>
      </c>
      <c r="E58" t="s">
        <v>476</v>
      </c>
      <c r="F58" s="174" t="n">
        <v>2026</v>
      </c>
      <c r="G58" s="175" t="n">
        <v>46</v>
      </c>
      <c r="H58" s="176" t="n">
        <v>6781.36520952797</v>
      </c>
      <c r="I58" s="177" t="n">
        <v>4070423.79660791</v>
      </c>
      <c r="J58" s="178" t="str">
        <f>IF(I58&gt;0,H58/I58,0)</f>
      </c>
      <c r="K58" s="179" t="str">
        <f>1-EXP(-J58)</f>
      </c>
      <c r="L58" s="180" t="str">
        <f>IF(G58=30,1,M57)</f>
      </c>
      <c r="M58" s="181" t="str">
        <f>L58*(1-K58)</f>
      </c>
    </row>
    <row r="59">
      <c r="A59" t="s">
        <v>164</v>
      </c>
      <c r="B59" t="s">
        <v>207</v>
      </c>
      <c r="C59" s="32" t="s">
        <v>209</v>
      </c>
      <c r="D59" t="s">
        <v>458</v>
      </c>
      <c r="E59" t="s">
        <v>476</v>
      </c>
      <c r="F59" s="174" t="n">
        <v>2026</v>
      </c>
      <c r="G59" s="175" t="n">
        <v>47</v>
      </c>
      <c r="H59" s="176" t="n">
        <v>7333.1016656121</v>
      </c>
      <c r="I59" s="177" t="n">
        <v>4010952.63156028</v>
      </c>
      <c r="J59" s="178" t="str">
        <f>IF(I59&gt;0,H59/I59,0)</f>
      </c>
      <c r="K59" s="179" t="str">
        <f>1-EXP(-J59)</f>
      </c>
      <c r="L59" s="180" t="str">
        <f>IF(G59=30,1,M58)</f>
      </c>
      <c r="M59" s="181" t="str">
        <f>L59*(1-K59)</f>
      </c>
    </row>
    <row r="60">
      <c r="A60" t="s">
        <v>164</v>
      </c>
      <c r="B60" t="s">
        <v>207</v>
      </c>
      <c r="C60" s="32" t="s">
        <v>209</v>
      </c>
      <c r="D60" t="s">
        <v>458</v>
      </c>
      <c r="E60" t="s">
        <v>476</v>
      </c>
      <c r="F60" s="174" t="n">
        <v>2026</v>
      </c>
      <c r="G60" s="175" t="n">
        <v>48</v>
      </c>
      <c r="H60" s="176" t="n">
        <v>7861.15384220908</v>
      </c>
      <c r="I60" s="177" t="n">
        <v>3931934.3335516</v>
      </c>
      <c r="J60" s="178" t="str">
        <f>IF(I60&gt;0,H60/I60,0)</f>
      </c>
      <c r="K60" s="179" t="str">
        <f>1-EXP(-J60)</f>
      </c>
      <c r="L60" s="180" t="str">
        <f>IF(G60=30,1,M59)</f>
      </c>
      <c r="M60" s="181" t="str">
        <f>L60*(1-K60)</f>
      </c>
    </row>
    <row r="61">
      <c r="A61" t="s">
        <v>164</v>
      </c>
      <c r="B61" t="s">
        <v>207</v>
      </c>
      <c r="C61" s="32" t="s">
        <v>209</v>
      </c>
      <c r="D61" t="s">
        <v>458</v>
      </c>
      <c r="E61" t="s">
        <v>476</v>
      </c>
      <c r="F61" s="174" t="n">
        <v>2026</v>
      </c>
      <c r="G61" s="175" t="n">
        <v>49</v>
      </c>
      <c r="H61" s="176" t="n">
        <v>8460.64282031669</v>
      </c>
      <c r="I61" s="177" t="n">
        <v>3870575.54514656</v>
      </c>
      <c r="J61" s="178" t="str">
        <f>IF(I61&gt;0,H61/I61,0)</f>
      </c>
      <c r="K61" s="179" t="str">
        <f>1-EXP(-J61)</f>
      </c>
      <c r="L61" s="180" t="str">
        <f>IF(G61=30,1,M60)</f>
      </c>
      <c r="M61" s="181" t="str">
        <f>L61*(1-K61)</f>
      </c>
    </row>
    <row r="62">
      <c r="A62" t="s">
        <v>164</v>
      </c>
      <c r="B62" t="s">
        <v>207</v>
      </c>
      <c r="C62" s="32" t="s">
        <v>209</v>
      </c>
      <c r="D62" t="s">
        <v>458</v>
      </c>
      <c r="E62" t="s">
        <v>476</v>
      </c>
      <c r="F62" s="174" t="n">
        <v>2026</v>
      </c>
      <c r="G62" s="175" t="n">
        <v>50</v>
      </c>
      <c r="H62" s="176" t="n">
        <v>9704.80234293616</v>
      </c>
      <c r="I62" s="177" t="n">
        <v>3797304.37229286</v>
      </c>
      <c r="J62" s="178" t="str">
        <f>IF(I62&gt;0,H62/I62,0)</f>
      </c>
      <c r="K62" s="179" t="str">
        <f>1-EXP(-J62)</f>
      </c>
      <c r="L62" s="180" t="str">
        <f>IF(G62=30,1,M61)</f>
      </c>
      <c r="M62" s="181" t="str">
        <f>L62*(1-K62)</f>
      </c>
    </row>
    <row r="63">
      <c r="A63" t="s">
        <v>164</v>
      </c>
      <c r="B63" t="s">
        <v>207</v>
      </c>
      <c r="C63" s="32" t="s">
        <v>209</v>
      </c>
      <c r="D63" t="s">
        <v>458</v>
      </c>
      <c r="E63" t="s">
        <v>476</v>
      </c>
      <c r="F63" s="174" t="n">
        <v>2026</v>
      </c>
      <c r="G63" s="175" t="n">
        <v>51</v>
      </c>
      <c r="H63" s="176" t="n">
        <v>10349.3908868094</v>
      </c>
      <c r="I63" s="177" t="n">
        <v>3722619.16466465</v>
      </c>
      <c r="J63" s="178" t="str">
        <f>IF(I63&gt;0,H63/I63,0)</f>
      </c>
      <c r="K63" s="179" t="str">
        <f>1-EXP(-J63)</f>
      </c>
      <c r="L63" s="180" t="str">
        <f>IF(G63=30,1,M62)</f>
      </c>
      <c r="M63" s="181" t="str">
        <f>L63*(1-K63)</f>
      </c>
    </row>
    <row r="64">
      <c r="A64" t="s">
        <v>164</v>
      </c>
      <c r="B64" t="s">
        <v>207</v>
      </c>
      <c r="C64" s="32" t="s">
        <v>209</v>
      </c>
      <c r="D64" t="s">
        <v>458</v>
      </c>
      <c r="E64" t="s">
        <v>476</v>
      </c>
      <c r="F64" s="174" t="n">
        <v>2026</v>
      </c>
      <c r="G64" s="175" t="n">
        <v>52</v>
      </c>
      <c r="H64" s="176" t="n">
        <v>11003.6595787378</v>
      </c>
      <c r="I64" s="177" t="n">
        <v>3620908.90429281</v>
      </c>
      <c r="J64" s="178" t="str">
        <f>IF(I64&gt;0,H64/I64,0)</f>
      </c>
      <c r="K64" s="179" t="str">
        <f>1-EXP(-J64)</f>
      </c>
      <c r="L64" s="180" t="str">
        <f>IF(G64=30,1,M63)</f>
      </c>
      <c r="M64" s="181" t="str">
        <f>L64*(1-K64)</f>
      </c>
    </row>
    <row r="65">
      <c r="A65" t="s">
        <v>164</v>
      </c>
      <c r="B65" t="s">
        <v>207</v>
      </c>
      <c r="C65" s="32" t="s">
        <v>209</v>
      </c>
      <c r="D65" t="s">
        <v>458</v>
      </c>
      <c r="E65" t="s">
        <v>476</v>
      </c>
      <c r="F65" s="174" t="n">
        <v>2026</v>
      </c>
      <c r="G65" s="175" t="n">
        <v>53</v>
      </c>
      <c r="H65" s="176" t="n">
        <v>11868.8151731262</v>
      </c>
      <c r="I65" s="177" t="n">
        <v>3580910.06551612</v>
      </c>
      <c r="J65" s="178" t="str">
        <f>IF(I65&gt;0,H65/I65,0)</f>
      </c>
      <c r="K65" s="179" t="str">
        <f>1-EXP(-J65)</f>
      </c>
      <c r="L65" s="180" t="str">
        <f>IF(G65=30,1,M64)</f>
      </c>
      <c r="M65" s="181" t="str">
        <f>L65*(1-K65)</f>
      </c>
    </row>
    <row r="66">
      <c r="A66" t="s">
        <v>164</v>
      </c>
      <c r="B66" t="s">
        <v>207</v>
      </c>
      <c r="C66" s="32" t="s">
        <v>209</v>
      </c>
      <c r="D66" t="s">
        <v>458</v>
      </c>
      <c r="E66" t="s">
        <v>476</v>
      </c>
      <c r="F66" s="174" t="n">
        <v>2026</v>
      </c>
      <c r="G66" s="175" t="n">
        <v>54</v>
      </c>
      <c r="H66" s="176" t="n">
        <v>12216.0337877462</v>
      </c>
      <c r="I66" s="177" t="n">
        <v>3373668.63498524</v>
      </c>
      <c r="J66" s="178" t="str">
        <f>IF(I66&gt;0,H66/I66,0)</f>
      </c>
      <c r="K66" s="179" t="str">
        <f>1-EXP(-J66)</f>
      </c>
      <c r="L66" s="180" t="str">
        <f>IF(G66=30,1,M65)</f>
      </c>
      <c r="M66" s="181" t="str">
        <f>L66*(1-K66)</f>
      </c>
    </row>
    <row r="67">
      <c r="A67" t="s">
        <v>164</v>
      </c>
      <c r="B67" t="s">
        <v>207</v>
      </c>
      <c r="C67" s="32" t="s">
        <v>209</v>
      </c>
      <c r="D67" t="s">
        <v>458</v>
      </c>
      <c r="E67" t="s">
        <v>476</v>
      </c>
      <c r="F67" s="174" t="n">
        <v>2026</v>
      </c>
      <c r="G67" s="175" t="n">
        <v>55</v>
      </c>
      <c r="H67" s="176" t="n">
        <v>13244.0129719912</v>
      </c>
      <c r="I67" s="177" t="n">
        <v>3290805.96393673</v>
      </c>
      <c r="J67" s="178" t="str">
        <f>IF(I67&gt;0,H67/I67,0)</f>
      </c>
      <c r="K67" s="179" t="str">
        <f>1-EXP(-J67)</f>
      </c>
      <c r="L67" s="180" t="str">
        <f>IF(G67=30,1,M66)</f>
      </c>
      <c r="M67" s="181" t="str">
        <f>L67*(1-K67)</f>
      </c>
    </row>
    <row r="68">
      <c r="A68" t="s">
        <v>164</v>
      </c>
      <c r="B68" t="s">
        <v>207</v>
      </c>
      <c r="C68" s="32" t="s">
        <v>209</v>
      </c>
      <c r="D68" t="s">
        <v>458</v>
      </c>
      <c r="E68" t="s">
        <v>476</v>
      </c>
      <c r="F68" s="174" t="n">
        <v>2026</v>
      </c>
      <c r="G68" s="175" t="n">
        <v>56</v>
      </c>
      <c r="H68" s="176" t="n">
        <v>14090.0982573465</v>
      </c>
      <c r="I68" s="177" t="n">
        <v>3212214.28114487</v>
      </c>
      <c r="J68" s="178" t="str">
        <f>IF(I68&gt;0,H68/I68,0)</f>
      </c>
      <c r="K68" s="179" t="str">
        <f>1-EXP(-J68)</f>
      </c>
      <c r="L68" s="180" t="str">
        <f>IF(G68=30,1,M67)</f>
      </c>
      <c r="M68" s="181" t="str">
        <f>L68*(1-K68)</f>
      </c>
    </row>
    <row r="69">
      <c r="A69" t="s">
        <v>164</v>
      </c>
      <c r="B69" t="s">
        <v>207</v>
      </c>
      <c r="C69" s="32" t="s">
        <v>209</v>
      </c>
      <c r="D69" t="s">
        <v>458</v>
      </c>
      <c r="E69" t="s">
        <v>476</v>
      </c>
      <c r="F69" s="174" t="n">
        <v>2026</v>
      </c>
      <c r="G69" s="175" t="n">
        <v>57</v>
      </c>
      <c r="H69" s="176" t="n">
        <v>15000.1152041129</v>
      </c>
      <c r="I69" s="177" t="n">
        <v>3124836.70281465</v>
      </c>
      <c r="J69" s="178" t="str">
        <f>IF(I69&gt;0,H69/I69,0)</f>
      </c>
      <c r="K69" s="179" t="str">
        <f>1-EXP(-J69)</f>
      </c>
      <c r="L69" s="180" t="str">
        <f>IF(G69=30,1,M68)</f>
      </c>
      <c r="M69" s="181" t="str">
        <f>L69*(1-K69)</f>
      </c>
    </row>
    <row r="70">
      <c r="A70" t="s">
        <v>164</v>
      </c>
      <c r="B70" t="s">
        <v>207</v>
      </c>
      <c r="C70" s="32" t="s">
        <v>209</v>
      </c>
      <c r="D70" t="s">
        <v>458</v>
      </c>
      <c r="E70" t="s">
        <v>476</v>
      </c>
      <c r="F70" s="174" t="n">
        <v>2026</v>
      </c>
      <c r="G70" s="175" t="n">
        <v>58</v>
      </c>
      <c r="H70" s="176" t="n">
        <v>15820.0307356584</v>
      </c>
      <c r="I70" s="177" t="n">
        <v>3017305.28674744</v>
      </c>
      <c r="J70" s="178" t="str">
        <f>IF(I70&gt;0,H70/I70,0)</f>
      </c>
      <c r="K70" s="179" t="str">
        <f>1-EXP(-J70)</f>
      </c>
      <c r="L70" s="180" t="str">
        <f>IF(G70=30,1,M69)</f>
      </c>
      <c r="M70" s="181" t="str">
        <f>L70*(1-K70)</f>
      </c>
    </row>
    <row r="71">
      <c r="A71" t="s">
        <v>164</v>
      </c>
      <c r="B71" t="s">
        <v>207</v>
      </c>
      <c r="C71" s="32" t="s">
        <v>209</v>
      </c>
      <c r="D71" t="s">
        <v>458</v>
      </c>
      <c r="E71" t="s">
        <v>476</v>
      </c>
      <c r="F71" s="174" t="n">
        <v>2026</v>
      </c>
      <c r="G71" s="175" t="n">
        <v>59</v>
      </c>
      <c r="H71" s="176" t="n">
        <v>16499.3878397476</v>
      </c>
      <c r="I71" s="177" t="n">
        <v>2877825.9895627</v>
      </c>
      <c r="J71" s="178" t="str">
        <f>IF(I71&gt;0,H71/I71,0)</f>
      </c>
      <c r="K71" s="179" t="str">
        <f>1-EXP(-J71)</f>
      </c>
      <c r="L71" s="180" t="str">
        <f>IF(G71=30,1,M70)</f>
      </c>
      <c r="M71" s="181" t="str">
        <f>L71*(1-K71)</f>
      </c>
    </row>
    <row r="72">
      <c r="A72" t="s">
        <v>164</v>
      </c>
      <c r="B72" t="s">
        <v>207</v>
      </c>
      <c r="C72" s="32" t="s">
        <v>209</v>
      </c>
      <c r="D72" t="s">
        <v>458</v>
      </c>
      <c r="E72" t="s">
        <v>476</v>
      </c>
      <c r="F72" s="174" t="n">
        <v>2026</v>
      </c>
      <c r="G72" s="175" t="n">
        <v>60</v>
      </c>
      <c r="H72" s="176" t="n">
        <v>17864.6275815215</v>
      </c>
      <c r="I72" s="177" t="n">
        <v>2775955.73233662</v>
      </c>
      <c r="J72" s="178" t="str">
        <f>IF(I72&gt;0,H72/I72,0)</f>
      </c>
      <c r="K72" s="179" t="str">
        <f>1-EXP(-J72)</f>
      </c>
      <c r="L72" s="180" t="str">
        <f>IF(G72=30,1,M71)</f>
      </c>
      <c r="M72" s="181" t="str">
        <f>L72*(1-K72)</f>
      </c>
    </row>
    <row r="73">
      <c r="A73" t="s">
        <v>164</v>
      </c>
      <c r="B73" t="s">
        <v>207</v>
      </c>
      <c r="C73" s="32" t="s">
        <v>209</v>
      </c>
      <c r="D73" t="s">
        <v>458</v>
      </c>
      <c r="E73" t="s">
        <v>476</v>
      </c>
      <c r="F73" s="174" t="n">
        <v>2026</v>
      </c>
      <c r="G73" s="175" t="n">
        <v>61</v>
      </c>
      <c r="H73" s="176" t="n">
        <v>18606.455568112</v>
      </c>
      <c r="I73" s="177" t="n">
        <v>2651125.82517609</v>
      </c>
      <c r="J73" s="178" t="str">
        <f>IF(I73&gt;0,H73/I73,0)</f>
      </c>
      <c r="K73" s="179" t="str">
        <f>1-EXP(-J73)</f>
      </c>
      <c r="L73" s="180" t="str">
        <f>IF(G73=30,1,M72)</f>
      </c>
      <c r="M73" s="181" t="str">
        <f>L73*(1-K73)</f>
      </c>
    </row>
    <row r="74">
      <c r="A74" t="s">
        <v>164</v>
      </c>
      <c r="B74" t="s">
        <v>207</v>
      </c>
      <c r="C74" s="32" t="s">
        <v>209</v>
      </c>
      <c r="D74" t="s">
        <v>458</v>
      </c>
      <c r="E74" t="s">
        <v>476</v>
      </c>
      <c r="F74" s="174" t="n">
        <v>2026</v>
      </c>
      <c r="G74" s="175" t="n">
        <v>62</v>
      </c>
      <c r="H74" s="176" t="n">
        <v>19427.2276086337</v>
      </c>
      <c r="I74" s="177" t="n">
        <v>2527118.34779537</v>
      </c>
      <c r="J74" s="178" t="str">
        <f>IF(I74&gt;0,H74/I74,0)</f>
      </c>
      <c r="K74" s="179" t="str">
        <f>1-EXP(-J74)</f>
      </c>
      <c r="L74" s="180" t="str">
        <f>IF(G74=30,1,M73)</f>
      </c>
      <c r="M74" s="181" t="str">
        <f>L74*(1-K74)</f>
      </c>
    </row>
    <row r="75">
      <c r="A75" t="s">
        <v>164</v>
      </c>
      <c r="B75" t="s">
        <v>207</v>
      </c>
      <c r="C75" s="32" t="s">
        <v>209</v>
      </c>
      <c r="D75" t="s">
        <v>458</v>
      </c>
      <c r="E75" t="s">
        <v>476</v>
      </c>
      <c r="F75" s="174" t="n">
        <v>2026</v>
      </c>
      <c r="G75" s="175" t="n">
        <v>63</v>
      </c>
      <c r="H75" s="176" t="n">
        <v>20247.9751915544</v>
      </c>
      <c r="I75" s="177" t="n">
        <v>2408174.82995322</v>
      </c>
      <c r="J75" s="178" t="str">
        <f>IF(I75&gt;0,H75/I75,0)</f>
      </c>
      <c r="K75" s="179" t="str">
        <f>1-EXP(-J75)</f>
      </c>
      <c r="L75" s="180" t="str">
        <f>IF(G75=30,1,M74)</f>
      </c>
      <c r="M75" s="181" t="str">
        <f>L75*(1-K75)</f>
      </c>
    </row>
    <row r="76">
      <c r="A76" t="s">
        <v>164</v>
      </c>
      <c r="B76" t="s">
        <v>207</v>
      </c>
      <c r="C76" s="32" t="s">
        <v>209</v>
      </c>
      <c r="D76" t="s">
        <v>458</v>
      </c>
      <c r="E76" t="s">
        <v>476</v>
      </c>
      <c r="F76" s="174" t="n">
        <v>2026</v>
      </c>
      <c r="G76" s="175" t="n">
        <v>64</v>
      </c>
      <c r="H76" s="176" t="n">
        <v>20915.1518057303</v>
      </c>
      <c r="I76" s="177" t="n">
        <v>2263177.14570695</v>
      </c>
      <c r="J76" s="178" t="str">
        <f>IF(I76&gt;0,H76/I76,0)</f>
      </c>
      <c r="K76" s="179" t="str">
        <f>1-EXP(-J76)</f>
      </c>
      <c r="L76" s="180" t="str">
        <f>IF(G76=30,1,M75)</f>
      </c>
      <c r="M76" s="181" t="str">
        <f>L76*(1-K76)</f>
      </c>
    </row>
    <row r="77">
      <c r="A77" t="s">
        <v>164</v>
      </c>
      <c r="B77" t="s">
        <v>207</v>
      </c>
      <c r="C77" s="32" t="s">
        <v>209</v>
      </c>
      <c r="D77" t="s">
        <v>458</v>
      </c>
      <c r="E77" t="s">
        <v>476</v>
      </c>
      <c r="F77" s="174" t="n">
        <v>2026</v>
      </c>
      <c r="G77" s="175" t="n">
        <v>65</v>
      </c>
      <c r="H77" s="176" t="n">
        <v>21155.6744318181</v>
      </c>
      <c r="I77" s="177" t="n">
        <v>2143592.88562047</v>
      </c>
      <c r="J77" s="178" t="str">
        <f>IF(I77&gt;0,H77/I77,0)</f>
      </c>
      <c r="K77" s="179" t="str">
        <f>1-EXP(-J77)</f>
      </c>
      <c r="L77" s="180" t="str">
        <f>IF(G77=30,1,M76)</f>
      </c>
      <c r="M77" s="181" t="str">
        <f>L77*(1-K77)</f>
      </c>
    </row>
    <row r="78">
      <c r="A78" t="s">
        <v>164</v>
      </c>
      <c r="B78" t="s">
        <v>207</v>
      </c>
      <c r="C78" s="32" t="s">
        <v>209</v>
      </c>
      <c r="D78" t="s">
        <v>458</v>
      </c>
      <c r="E78" t="s">
        <v>476</v>
      </c>
      <c r="F78" s="174" t="n">
        <v>2026</v>
      </c>
      <c r="G78" s="175" t="n">
        <v>66</v>
      </c>
      <c r="H78" s="176" t="n">
        <v>21805.6071853213</v>
      </c>
      <c r="I78" s="177" t="n">
        <v>2020123.65624815</v>
      </c>
      <c r="J78" s="178" t="str">
        <f>IF(I78&gt;0,H78/I78,0)</f>
      </c>
      <c r="K78" s="179" t="str">
        <f>1-EXP(-J78)</f>
      </c>
      <c r="L78" s="180" t="str">
        <f>IF(G78=30,1,M77)</f>
      </c>
      <c r="M78" s="181" t="str">
        <f>L78*(1-K78)</f>
      </c>
    </row>
    <row r="79">
      <c r="A79" t="s">
        <v>164</v>
      </c>
      <c r="B79" t="s">
        <v>207</v>
      </c>
      <c r="C79" s="32" t="s">
        <v>209</v>
      </c>
      <c r="D79" t="s">
        <v>458</v>
      </c>
      <c r="E79" t="s">
        <v>476</v>
      </c>
      <c r="F79" s="174" t="n">
        <v>2026</v>
      </c>
      <c r="G79" s="175" t="n">
        <v>67</v>
      </c>
      <c r="H79" s="176" t="n">
        <v>22400.0850046054</v>
      </c>
      <c r="I79" s="177" t="n">
        <v>1890337.26910044</v>
      </c>
      <c r="J79" s="178" t="str">
        <f>IF(I79&gt;0,H79/I79,0)</f>
      </c>
      <c r="K79" s="179" t="str">
        <f>1-EXP(-J79)</f>
      </c>
      <c r="L79" s="180" t="str">
        <f>IF(G79=30,1,M78)</f>
      </c>
      <c r="M79" s="181" t="str">
        <f>L79*(1-K79)</f>
      </c>
    </row>
    <row r="80">
      <c r="A80" t="s">
        <v>164</v>
      </c>
      <c r="B80" t="s">
        <v>207</v>
      </c>
      <c r="C80" s="32" t="s">
        <v>209</v>
      </c>
      <c r="D80" t="s">
        <v>458</v>
      </c>
      <c r="E80" t="s">
        <v>476</v>
      </c>
      <c r="F80" s="174" t="n">
        <v>2026</v>
      </c>
      <c r="G80" s="175" t="n">
        <v>68</v>
      </c>
      <c r="H80" s="176" t="n">
        <v>22907.5392243643</v>
      </c>
      <c r="I80" s="177" t="n">
        <v>1762993.47698247</v>
      </c>
      <c r="J80" s="178" t="str">
        <f>IF(I80&gt;0,H80/I80,0)</f>
      </c>
      <c r="K80" s="179" t="str">
        <f>1-EXP(-J80)</f>
      </c>
      <c r="L80" s="180" t="str">
        <f>IF(G80=30,1,M79)</f>
      </c>
      <c r="M80" s="181" t="str">
        <f>L80*(1-K80)</f>
      </c>
    </row>
    <row r="81">
      <c r="A81" t="s">
        <v>164</v>
      </c>
      <c r="B81" t="s">
        <v>207</v>
      </c>
      <c r="C81" s="32" t="s">
        <v>209</v>
      </c>
      <c r="D81" t="s">
        <v>458</v>
      </c>
      <c r="E81" t="s">
        <v>476</v>
      </c>
      <c r="F81" s="174" t="n">
        <v>2026</v>
      </c>
      <c r="G81" s="175" t="n">
        <v>69</v>
      </c>
      <c r="H81" s="176" t="n">
        <v>23692.1809977781</v>
      </c>
      <c r="I81" s="177" t="n">
        <v>1657190.39223472</v>
      </c>
      <c r="J81" s="178" t="str">
        <f>IF(I81&gt;0,H81/I81,0)</f>
      </c>
      <c r="K81" s="179" t="str">
        <f>1-EXP(-J81)</f>
      </c>
      <c r="L81" s="180" t="str">
        <f>IF(G81=30,1,M80)</f>
      </c>
      <c r="M81" s="181" t="str">
        <f>L81*(1-K81)</f>
      </c>
    </row>
    <row r="82">
      <c r="A82" t="s">
        <v>164</v>
      </c>
      <c r="B82" t="s">
        <v>207</v>
      </c>
      <c r="C82" s="32" t="s">
        <v>209</v>
      </c>
      <c r="D82" t="s">
        <v>458</v>
      </c>
      <c r="E82" t="s">
        <v>476</v>
      </c>
      <c r="F82" s="174" t="n">
        <v>2027</v>
      </c>
      <c r="G82" s="175" t="n">
        <v>30</v>
      </c>
      <c r="H82" s="176" t="n">
        <v>1304.64237016457</v>
      </c>
      <c r="I82" s="177" t="n">
        <v>4568808.45043002</v>
      </c>
      <c r="J82" s="178" t="str">
        <f>IF(I82&gt;0,H82/I82,0)</f>
      </c>
      <c r="K82" s="179" t="str">
        <f>1-EXP(-J82)</f>
      </c>
      <c r="L82" s="180" t="str">
        <f>IF(G82=30,1,M81)</f>
      </c>
      <c r="M82" s="181" t="str">
        <f>L82*(1-K82)</f>
      </c>
    </row>
    <row r="83">
      <c r="A83" t="s">
        <v>164</v>
      </c>
      <c r="B83" t="s">
        <v>207</v>
      </c>
      <c r="C83" s="32" t="s">
        <v>209</v>
      </c>
      <c r="D83" t="s">
        <v>458</v>
      </c>
      <c r="E83" t="s">
        <v>476</v>
      </c>
      <c r="F83" s="174" t="n">
        <v>2027</v>
      </c>
      <c r="G83" s="175" t="n">
        <v>31</v>
      </c>
      <c r="H83" s="176" t="n">
        <v>1343.50942335751</v>
      </c>
      <c r="I83" s="177" t="n">
        <v>4526141.25825779</v>
      </c>
      <c r="J83" s="178" t="str">
        <f>IF(I83&gt;0,H83/I83,0)</f>
      </c>
      <c r="K83" s="179" t="str">
        <f>1-EXP(-J83)</f>
      </c>
      <c r="L83" s="180" t="str">
        <f>IF(G83=30,1,M82)</f>
      </c>
      <c r="M83" s="181" t="str">
        <f>L83*(1-K83)</f>
      </c>
    </row>
    <row r="84">
      <c r="A84" t="s">
        <v>164</v>
      </c>
      <c r="B84" t="s">
        <v>207</v>
      </c>
      <c r="C84" s="32" t="s">
        <v>209</v>
      </c>
      <c r="D84" t="s">
        <v>458</v>
      </c>
      <c r="E84" t="s">
        <v>476</v>
      </c>
      <c r="F84" s="174" t="n">
        <v>2027</v>
      </c>
      <c r="G84" s="175" t="n">
        <v>32</v>
      </c>
      <c r="H84" s="176" t="n">
        <v>1381.6430906663</v>
      </c>
      <c r="I84" s="177" t="n">
        <v>4453752.64550719</v>
      </c>
      <c r="J84" s="178" t="str">
        <f>IF(I84&gt;0,H84/I84,0)</f>
      </c>
      <c r="K84" s="179" t="str">
        <f>1-EXP(-J84)</f>
      </c>
      <c r="L84" s="180" t="str">
        <f>IF(G84=30,1,M83)</f>
      </c>
      <c r="M84" s="181" t="str">
        <f>L84*(1-K84)</f>
      </c>
    </row>
    <row r="85">
      <c r="A85" t="s">
        <v>164</v>
      </c>
      <c r="B85" t="s">
        <v>207</v>
      </c>
      <c r="C85" s="32" t="s">
        <v>209</v>
      </c>
      <c r="D85" t="s">
        <v>458</v>
      </c>
      <c r="E85" t="s">
        <v>476</v>
      </c>
      <c r="F85" s="174" t="n">
        <v>2027</v>
      </c>
      <c r="G85" s="175" t="n">
        <v>33</v>
      </c>
      <c r="H85" s="176" t="n">
        <v>1435.36834384123</v>
      </c>
      <c r="I85" s="177" t="n">
        <v>4397355.78723748</v>
      </c>
      <c r="J85" s="178" t="str">
        <f>IF(I85&gt;0,H85/I85,0)</f>
      </c>
      <c r="K85" s="179" t="str">
        <f>1-EXP(-J85)</f>
      </c>
      <c r="L85" s="180" t="str">
        <f>IF(G85=30,1,M84)</f>
      </c>
      <c r="M85" s="181" t="str">
        <f>L85*(1-K85)</f>
      </c>
    </row>
    <row r="86">
      <c r="A86" t="s">
        <v>164</v>
      </c>
      <c r="B86" t="s">
        <v>207</v>
      </c>
      <c r="C86" s="32" t="s">
        <v>209</v>
      </c>
      <c r="D86" t="s">
        <v>458</v>
      </c>
      <c r="E86" t="s">
        <v>476</v>
      </c>
      <c r="F86" s="174" t="n">
        <v>2027</v>
      </c>
      <c r="G86" s="175" t="n">
        <v>34</v>
      </c>
      <c r="H86" s="176" t="n">
        <v>1501.84000313291</v>
      </c>
      <c r="I86" s="177" t="n">
        <v>4344733.58188668</v>
      </c>
      <c r="J86" s="178" t="str">
        <f>IF(I86&gt;0,H86/I86,0)</f>
      </c>
      <c r="K86" s="179" t="str">
        <f>1-EXP(-J86)</f>
      </c>
      <c r="L86" s="180" t="str">
        <f>IF(G86=30,1,M85)</f>
      </c>
      <c r="M86" s="181" t="str">
        <f>L86*(1-K86)</f>
      </c>
    </row>
    <row r="87">
      <c r="A87" t="s">
        <v>164</v>
      </c>
      <c r="B87" t="s">
        <v>207</v>
      </c>
      <c r="C87" s="32" t="s">
        <v>209</v>
      </c>
      <c r="D87" t="s">
        <v>458</v>
      </c>
      <c r="E87" t="s">
        <v>476</v>
      </c>
      <c r="F87" s="174" t="n">
        <v>2027</v>
      </c>
      <c r="G87" s="175" t="n">
        <v>35</v>
      </c>
      <c r="H87" s="176" t="n">
        <v>2083.60822490697</v>
      </c>
      <c r="I87" s="177" t="n">
        <v>4384159.13609057</v>
      </c>
      <c r="J87" s="178" t="str">
        <f>IF(I87&gt;0,H87/I87,0)</f>
      </c>
      <c r="K87" s="179" t="str">
        <f>1-EXP(-J87)</f>
      </c>
      <c r="L87" s="180" t="str">
        <f>IF(G87=30,1,M86)</f>
      </c>
      <c r="M87" s="181" t="str">
        <f>L87*(1-K87)</f>
      </c>
    </row>
    <row r="88">
      <c r="A88" t="s">
        <v>164</v>
      </c>
      <c r="B88" t="s">
        <v>207</v>
      </c>
      <c r="C88" s="32" t="s">
        <v>209</v>
      </c>
      <c r="D88" t="s">
        <v>458</v>
      </c>
      <c r="E88" t="s">
        <v>476</v>
      </c>
      <c r="F88" s="174" t="n">
        <v>2027</v>
      </c>
      <c r="G88" s="175" t="n">
        <v>36</v>
      </c>
      <c r="H88" s="176" t="n">
        <v>2224.10895736085</v>
      </c>
      <c r="I88" s="177" t="n">
        <v>4403444.41200196</v>
      </c>
      <c r="J88" s="178" t="str">
        <f>IF(I88&gt;0,H88/I88,0)</f>
      </c>
      <c r="K88" s="179" t="str">
        <f>1-EXP(-J88)</f>
      </c>
      <c r="L88" s="180" t="str">
        <f>IF(G88=30,1,M87)</f>
      </c>
      <c r="M88" s="181" t="str">
        <f>L88*(1-K88)</f>
      </c>
    </row>
    <row r="89">
      <c r="A89" t="s">
        <v>164</v>
      </c>
      <c r="B89" t="s">
        <v>207</v>
      </c>
      <c r="C89" s="32" t="s">
        <v>209</v>
      </c>
      <c r="D89" t="s">
        <v>458</v>
      </c>
      <c r="E89" t="s">
        <v>476</v>
      </c>
      <c r="F89" s="174" t="n">
        <v>2027</v>
      </c>
      <c r="G89" s="175" t="n">
        <v>37</v>
      </c>
      <c r="H89" s="176" t="n">
        <v>3381.92445487692</v>
      </c>
      <c r="I89" s="177" t="n">
        <v>6485446.40177885</v>
      </c>
      <c r="J89" s="178" t="str">
        <f>IF(I89&gt;0,H89/I89,0)</f>
      </c>
      <c r="K89" s="179" t="str">
        <f>1-EXP(-J89)</f>
      </c>
      <c r="L89" s="180" t="str">
        <f>IF(G89=30,1,M88)</f>
      </c>
      <c r="M89" s="181" t="str">
        <f>L89*(1-K89)</f>
      </c>
    </row>
    <row r="90">
      <c r="A90" t="s">
        <v>164</v>
      </c>
      <c r="B90" t="s">
        <v>207</v>
      </c>
      <c r="C90" s="32" t="s">
        <v>209</v>
      </c>
      <c r="D90" t="s">
        <v>458</v>
      </c>
      <c r="E90" t="s">
        <v>476</v>
      </c>
      <c r="F90" s="174" t="n">
        <v>2027</v>
      </c>
      <c r="G90" s="175" t="n">
        <v>38</v>
      </c>
      <c r="H90" s="176" t="n">
        <v>2548.98052308183</v>
      </c>
      <c r="I90" s="177" t="n">
        <v>4365603.4771779</v>
      </c>
      <c r="J90" s="178" t="str">
        <f>IF(I90&gt;0,H90/I90,0)</f>
      </c>
      <c r="K90" s="179" t="str">
        <f>1-EXP(-J90)</f>
      </c>
      <c r="L90" s="180" t="str">
        <f>IF(G90=30,1,M89)</f>
      </c>
      <c r="M90" s="181" t="str">
        <f>L90*(1-K90)</f>
      </c>
    </row>
    <row r="91">
      <c r="A91" t="s">
        <v>164</v>
      </c>
      <c r="B91" t="s">
        <v>207</v>
      </c>
      <c r="C91" s="32" t="s">
        <v>209</v>
      </c>
      <c r="D91" t="s">
        <v>458</v>
      </c>
      <c r="E91" t="s">
        <v>476</v>
      </c>
      <c r="F91" s="174" t="n">
        <v>2027</v>
      </c>
      <c r="G91" s="175" t="n">
        <v>39</v>
      </c>
      <c r="H91" s="176" t="n">
        <v>2729.9335442721</v>
      </c>
      <c r="I91" s="177" t="n">
        <v>4350977.98413471</v>
      </c>
      <c r="J91" s="178" t="str">
        <f>IF(I91&gt;0,H91/I91,0)</f>
      </c>
      <c r="K91" s="179" t="str">
        <f>1-EXP(-J91)</f>
      </c>
      <c r="L91" s="180" t="str">
        <f>IF(G91=30,1,M90)</f>
      </c>
      <c r="M91" s="181" t="str">
        <f>L91*(1-K91)</f>
      </c>
    </row>
    <row r="92">
      <c r="A92" t="s">
        <v>164</v>
      </c>
      <c r="B92" t="s">
        <v>207</v>
      </c>
      <c r="C92" s="32" t="s">
        <v>209</v>
      </c>
      <c r="D92" t="s">
        <v>458</v>
      </c>
      <c r="E92" t="s">
        <v>476</v>
      </c>
      <c r="F92" s="174" t="n">
        <v>2027</v>
      </c>
      <c r="G92" s="175" t="n">
        <v>40</v>
      </c>
      <c r="H92" s="176" t="n">
        <v>3569.24643591109</v>
      </c>
      <c r="I92" s="177" t="n">
        <v>4220089.06720621</v>
      </c>
      <c r="J92" s="178" t="str">
        <f>IF(I92&gt;0,H92/I92,0)</f>
      </c>
      <c r="K92" s="179" t="str">
        <f>1-EXP(-J92)</f>
      </c>
      <c r="L92" s="180" t="str">
        <f>IF(G92=30,1,M91)</f>
      </c>
      <c r="M92" s="181" t="str">
        <f>L92*(1-K92)</f>
      </c>
    </row>
    <row r="93">
      <c r="A93" t="s">
        <v>164</v>
      </c>
      <c r="B93" t="s">
        <v>207</v>
      </c>
      <c r="C93" s="32" t="s">
        <v>209</v>
      </c>
      <c r="D93" t="s">
        <v>458</v>
      </c>
      <c r="E93" t="s">
        <v>476</v>
      </c>
      <c r="F93" s="174" t="n">
        <v>2027</v>
      </c>
      <c r="G93" s="175" t="n">
        <v>41</v>
      </c>
      <c r="H93" s="176" t="n">
        <v>3801.75986699255</v>
      </c>
      <c r="I93" s="177" t="n">
        <v>4186993.45854085</v>
      </c>
      <c r="J93" s="178" t="str">
        <f>IF(I93&gt;0,H93/I93,0)</f>
      </c>
      <c r="K93" s="179" t="str">
        <f>1-EXP(-J93)</f>
      </c>
      <c r="L93" s="180" t="str">
        <f>IF(G93=30,1,M92)</f>
      </c>
      <c r="M93" s="181" t="str">
        <f>L93*(1-K93)</f>
      </c>
    </row>
    <row r="94">
      <c r="A94" t="s">
        <v>164</v>
      </c>
      <c r="B94" t="s">
        <v>207</v>
      </c>
      <c r="C94" s="32" t="s">
        <v>209</v>
      </c>
      <c r="D94" t="s">
        <v>458</v>
      </c>
      <c r="E94" t="s">
        <v>476</v>
      </c>
      <c r="F94" s="174" t="n">
        <v>2027</v>
      </c>
      <c r="G94" s="175" t="n">
        <v>42</v>
      </c>
      <c r="H94" s="176" t="n">
        <v>4190.20925247597</v>
      </c>
      <c r="I94" s="177" t="n">
        <v>4249363.7195539</v>
      </c>
      <c r="J94" s="178" t="str">
        <f>IF(I94&gt;0,H94/I94,0)</f>
      </c>
      <c r="K94" s="179" t="str">
        <f>1-EXP(-J94)</f>
      </c>
      <c r="L94" s="180" t="str">
        <f>IF(G94=30,1,M93)</f>
      </c>
      <c r="M94" s="181" t="str">
        <f>L94*(1-K94)</f>
      </c>
    </row>
    <row r="95">
      <c r="A95" t="s">
        <v>164</v>
      </c>
      <c r="B95" t="s">
        <v>207</v>
      </c>
      <c r="C95" s="32" t="s">
        <v>209</v>
      </c>
      <c r="D95" t="s">
        <v>458</v>
      </c>
      <c r="E95" t="s">
        <v>476</v>
      </c>
      <c r="F95" s="174" t="n">
        <v>2027</v>
      </c>
      <c r="G95" s="175" t="n">
        <v>43</v>
      </c>
      <c r="H95" s="176" t="n">
        <v>4660.81471415774</v>
      </c>
      <c r="I95" s="177" t="n">
        <v>4337469.35906811</v>
      </c>
      <c r="J95" s="178" t="str">
        <f>IF(I95&gt;0,H95/I95,0)</f>
      </c>
      <c r="K95" s="179" t="str">
        <f>1-EXP(-J95)</f>
      </c>
      <c r="L95" s="180" t="str">
        <f>IF(G95=30,1,M94)</f>
      </c>
      <c r="M95" s="181" t="str">
        <f>L95*(1-K95)</f>
      </c>
    </row>
    <row r="96">
      <c r="A96" t="s">
        <v>164</v>
      </c>
      <c r="B96" t="s">
        <v>207</v>
      </c>
      <c r="C96" s="32" t="s">
        <v>209</v>
      </c>
      <c r="D96" t="s">
        <v>458</v>
      </c>
      <c r="E96" t="s">
        <v>476</v>
      </c>
      <c r="F96" s="174" t="n">
        <v>2027</v>
      </c>
      <c r="G96" s="175" t="n">
        <v>44</v>
      </c>
      <c r="H96" s="176" t="n">
        <v>5056.78884516122</v>
      </c>
      <c r="I96" s="177" t="n">
        <v>4316063.55561172</v>
      </c>
      <c r="J96" s="178" t="str">
        <f>IF(I96&gt;0,H96/I96,0)</f>
      </c>
      <c r="K96" s="179" t="str">
        <f>1-EXP(-J96)</f>
      </c>
      <c r="L96" s="180" t="str">
        <f>IF(G96=30,1,M95)</f>
      </c>
      <c r="M96" s="181" t="str">
        <f>L96*(1-K96)</f>
      </c>
    </row>
    <row r="97">
      <c r="A97" t="s">
        <v>164</v>
      </c>
      <c r="B97" t="s">
        <v>207</v>
      </c>
      <c r="C97" s="32" t="s">
        <v>209</v>
      </c>
      <c r="D97" t="s">
        <v>458</v>
      </c>
      <c r="E97" t="s">
        <v>476</v>
      </c>
      <c r="F97" s="174" t="n">
        <v>2027</v>
      </c>
      <c r="G97" s="175" t="n">
        <v>45</v>
      </c>
      <c r="H97" s="176" t="n">
        <v>6346.77942060119</v>
      </c>
      <c r="I97" s="177" t="n">
        <v>4181401.25022512</v>
      </c>
      <c r="J97" s="178" t="str">
        <f>IF(I97&gt;0,H97/I97,0)</f>
      </c>
      <c r="K97" s="179" t="str">
        <f>1-EXP(-J97)</f>
      </c>
      <c r="L97" s="180" t="str">
        <f>IF(G97=30,1,M96)</f>
      </c>
      <c r="M97" s="181" t="str">
        <f>L97*(1-K97)</f>
      </c>
    </row>
    <row r="98">
      <c r="A98" t="s">
        <v>164</v>
      </c>
      <c r="B98" t="s">
        <v>207</v>
      </c>
      <c r="C98" s="32" t="s">
        <v>209</v>
      </c>
      <c r="D98" t="s">
        <v>458</v>
      </c>
      <c r="E98" t="s">
        <v>476</v>
      </c>
      <c r="F98" s="174" t="n">
        <v>2027</v>
      </c>
      <c r="G98" s="175" t="n">
        <v>46</v>
      </c>
      <c r="H98" s="176" t="n">
        <v>6788.36656034406</v>
      </c>
      <c r="I98" s="177" t="n">
        <v>4108803.10782479</v>
      </c>
      <c r="J98" s="178" t="str">
        <f>IF(I98&gt;0,H98/I98,0)</f>
      </c>
      <c r="K98" s="179" t="str">
        <f>1-EXP(-J98)</f>
      </c>
      <c r="L98" s="180" t="str">
        <f>IF(G98=30,1,M97)</f>
      </c>
      <c r="M98" s="181" t="str">
        <f>L98*(1-K98)</f>
      </c>
    </row>
    <row r="99">
      <c r="A99" t="s">
        <v>164</v>
      </c>
      <c r="B99" t="s">
        <v>207</v>
      </c>
      <c r="C99" s="32" t="s">
        <v>209</v>
      </c>
      <c r="D99" t="s">
        <v>458</v>
      </c>
      <c r="E99" t="s">
        <v>476</v>
      </c>
      <c r="F99" s="174" t="n">
        <v>2027</v>
      </c>
      <c r="G99" s="175" t="n">
        <v>47</v>
      </c>
      <c r="H99" s="176" t="n">
        <v>7351.31138157753</v>
      </c>
      <c r="I99" s="177" t="n">
        <v>4053375.16121721</v>
      </c>
      <c r="J99" s="178" t="str">
        <f>IF(I99&gt;0,H99/I99,0)</f>
      </c>
      <c r="K99" s="179" t="str">
        <f>1-EXP(-J99)</f>
      </c>
      <c r="L99" s="180" t="str">
        <f>IF(G99=30,1,M98)</f>
      </c>
      <c r="M99" s="181" t="str">
        <f>L99*(1-K99)</f>
      </c>
    </row>
    <row r="100">
      <c r="A100" t="s">
        <v>164</v>
      </c>
      <c r="B100" t="s">
        <v>207</v>
      </c>
      <c r="C100" s="32" t="s">
        <v>209</v>
      </c>
      <c r="D100" t="s">
        <v>458</v>
      </c>
      <c r="E100" t="s">
        <v>476</v>
      </c>
      <c r="F100" s="174" t="n">
        <v>2027</v>
      </c>
      <c r="G100" s="175" t="n">
        <v>48</v>
      </c>
      <c r="H100" s="176" t="n">
        <v>7942.33032032272</v>
      </c>
      <c r="I100" s="177" t="n">
        <v>3992551.48872086</v>
      </c>
      <c r="J100" s="178" t="str">
        <f>IF(I100&gt;0,H100/I100,0)</f>
      </c>
      <c r="K100" s="179" t="str">
        <f>1-EXP(-J100)</f>
      </c>
      <c r="L100" s="180" t="str">
        <f>IF(G100=30,1,M99)</f>
      </c>
      <c r="M100" s="181" t="str">
        <f>L100*(1-K100)</f>
      </c>
    </row>
    <row r="101">
      <c r="A101" t="s">
        <v>164</v>
      </c>
      <c r="B101" t="s">
        <v>207</v>
      </c>
      <c r="C101" s="32" t="s">
        <v>209</v>
      </c>
      <c r="D101" t="s">
        <v>458</v>
      </c>
      <c r="E101" t="s">
        <v>476</v>
      </c>
      <c r="F101" s="174" t="n">
        <v>2027</v>
      </c>
      <c r="G101" s="175" t="n">
        <v>49</v>
      </c>
      <c r="H101" s="176" t="n">
        <v>8505.2113940984</v>
      </c>
      <c r="I101" s="177" t="n">
        <v>3912203.91088279</v>
      </c>
      <c r="J101" s="178" t="str">
        <f>IF(I101&gt;0,H101/I101,0)</f>
      </c>
      <c r="K101" s="179" t="str">
        <f>1-EXP(-J101)</f>
      </c>
      <c r="L101" s="180" t="str">
        <f>IF(G101=30,1,M100)</f>
      </c>
      <c r="M101" s="181" t="str">
        <f>L101*(1-K101)</f>
      </c>
    </row>
    <row r="102">
      <c r="A102" t="s">
        <v>164</v>
      </c>
      <c r="B102" t="s">
        <v>207</v>
      </c>
      <c r="C102" s="32" t="s">
        <v>209</v>
      </c>
      <c r="D102" t="s">
        <v>458</v>
      </c>
      <c r="E102" t="s">
        <v>476</v>
      </c>
      <c r="F102" s="174" t="n">
        <v>2027</v>
      </c>
      <c r="G102" s="175" t="n">
        <v>50</v>
      </c>
      <c r="H102" s="176" t="n">
        <v>9782.15056620849</v>
      </c>
      <c r="I102" s="177" t="n">
        <v>3849335.82808602</v>
      </c>
      <c r="J102" s="178" t="str">
        <f>IF(I102&gt;0,H102/I102,0)</f>
      </c>
      <c r="K102" s="179" t="str">
        <f>1-EXP(-J102)</f>
      </c>
      <c r="L102" s="180" t="str">
        <f>IF(G102=30,1,M101)</f>
      </c>
      <c r="M102" s="181" t="str">
        <f>L102*(1-K102)</f>
      </c>
    </row>
    <row r="103">
      <c r="A103" t="s">
        <v>164</v>
      </c>
      <c r="B103" t="s">
        <v>207</v>
      </c>
      <c r="C103" s="32" t="s">
        <v>209</v>
      </c>
      <c r="D103" t="s">
        <v>458</v>
      </c>
      <c r="E103" t="s">
        <v>476</v>
      </c>
      <c r="F103" s="174" t="n">
        <v>2027</v>
      </c>
      <c r="G103" s="175" t="n">
        <v>51</v>
      </c>
      <c r="H103" s="176" t="n">
        <v>10412.8153732644</v>
      </c>
      <c r="I103" s="177" t="n">
        <v>3773656.0602927</v>
      </c>
      <c r="J103" s="178" t="str">
        <f>IF(I103&gt;0,H103/I103,0)</f>
      </c>
      <c r="K103" s="179" t="str">
        <f>1-EXP(-J103)</f>
      </c>
      <c r="L103" s="180" t="str">
        <f>IF(G103=30,1,M102)</f>
      </c>
      <c r="M103" s="181" t="str">
        <f>L103*(1-K103)</f>
      </c>
    </row>
    <row r="104">
      <c r="A104" t="s">
        <v>164</v>
      </c>
      <c r="B104" t="s">
        <v>207</v>
      </c>
      <c r="C104" s="32" t="s">
        <v>209</v>
      </c>
      <c r="D104" t="s">
        <v>458</v>
      </c>
      <c r="E104" t="s">
        <v>476</v>
      </c>
      <c r="F104" s="174" t="n">
        <v>2027</v>
      </c>
      <c r="G104" s="175" t="n">
        <v>52</v>
      </c>
      <c r="H104" s="176" t="n">
        <v>11158.5934562842</v>
      </c>
      <c r="I104" s="177" t="n">
        <v>3698244.84786113</v>
      </c>
      <c r="J104" s="178" t="str">
        <f>IF(I104&gt;0,H104/I104,0)</f>
      </c>
      <c r="K104" s="179" t="str">
        <f>1-EXP(-J104)</f>
      </c>
      <c r="L104" s="180" t="str">
        <f>IF(G104=30,1,M103)</f>
      </c>
      <c r="M104" s="181" t="str">
        <f>L104*(1-K104)</f>
      </c>
    </row>
    <row r="105">
      <c r="A105" t="s">
        <v>164</v>
      </c>
      <c r="B105" t="s">
        <v>207</v>
      </c>
      <c r="C105" s="32" t="s">
        <v>209</v>
      </c>
      <c r="D105" t="s">
        <v>458</v>
      </c>
      <c r="E105" t="s">
        <v>476</v>
      </c>
      <c r="F105" s="174" t="n">
        <v>2027</v>
      </c>
      <c r="G105" s="175" t="n">
        <v>53</v>
      </c>
      <c r="H105" s="176" t="n">
        <v>11860.5865444467</v>
      </c>
      <c r="I105" s="177" t="n">
        <v>3595035.32426657</v>
      </c>
      <c r="J105" s="178" t="str">
        <f>IF(I105&gt;0,H105/I105,0)</f>
      </c>
      <c r="K105" s="179" t="str">
        <f>1-EXP(-J105)</f>
      </c>
      <c r="L105" s="180" t="str">
        <f>IF(G105=30,1,M104)</f>
      </c>
      <c r="M105" s="181" t="str">
        <f>L105*(1-K105)</f>
      </c>
    </row>
    <row r="106">
      <c r="A106" t="s">
        <v>164</v>
      </c>
      <c r="B106" t="s">
        <v>207</v>
      </c>
      <c r="C106" s="32" t="s">
        <v>209</v>
      </c>
      <c r="D106" t="s">
        <v>458</v>
      </c>
      <c r="E106" t="s">
        <v>476</v>
      </c>
      <c r="F106" s="174" t="n">
        <v>2027</v>
      </c>
      <c r="G106" s="175" t="n">
        <v>54</v>
      </c>
      <c r="H106" s="176" t="n">
        <v>12791.3498039073</v>
      </c>
      <c r="I106" s="177" t="n">
        <v>3553011.84110083</v>
      </c>
      <c r="J106" s="178" t="str">
        <f>IF(I106&gt;0,H106/I106,0)</f>
      </c>
      <c r="K106" s="179" t="str">
        <f>1-EXP(-J106)</f>
      </c>
      <c r="L106" s="180" t="str">
        <f>IF(G106=30,1,M105)</f>
      </c>
      <c r="M106" s="181" t="str">
        <f>L106*(1-K106)</f>
      </c>
    </row>
    <row r="107">
      <c r="A107" t="s">
        <v>164</v>
      </c>
      <c r="B107" t="s">
        <v>207</v>
      </c>
      <c r="C107" s="32" t="s">
        <v>209</v>
      </c>
      <c r="D107" t="s">
        <v>458</v>
      </c>
      <c r="E107" t="s">
        <v>476</v>
      </c>
      <c r="F107" s="174" t="n">
        <v>2027</v>
      </c>
      <c r="G107" s="175" t="n">
        <v>55</v>
      </c>
      <c r="H107" s="176" t="n">
        <v>13371.8698362792</v>
      </c>
      <c r="I107" s="177" t="n">
        <v>3344970.35904358</v>
      </c>
      <c r="J107" s="178" t="str">
        <f>IF(I107&gt;0,H107/I107,0)</f>
      </c>
      <c r="K107" s="179" t="str">
        <f>1-EXP(-J107)</f>
      </c>
      <c r="L107" s="180" t="str">
        <f>IF(G107=30,1,M106)</f>
      </c>
      <c r="M107" s="181" t="str">
        <f>L107*(1-K107)</f>
      </c>
    </row>
    <row r="108">
      <c r="A108" t="s">
        <v>164</v>
      </c>
      <c r="B108" t="s">
        <v>207</v>
      </c>
      <c r="C108" s="32" t="s">
        <v>209</v>
      </c>
      <c r="D108" t="s">
        <v>458</v>
      </c>
      <c r="E108" t="s">
        <v>476</v>
      </c>
      <c r="F108" s="174" t="n">
        <v>2027</v>
      </c>
      <c r="G108" s="175" t="n">
        <v>56</v>
      </c>
      <c r="H108" s="176" t="n">
        <v>14175.1808296639</v>
      </c>
      <c r="I108" s="177" t="n">
        <v>3259749.52773863</v>
      </c>
      <c r="J108" s="178" t="str">
        <f>IF(I108&gt;0,H108/I108,0)</f>
      </c>
      <c r="K108" s="179" t="str">
        <f>1-EXP(-J108)</f>
      </c>
      <c r="L108" s="180" t="str">
        <f>IF(G108=30,1,M107)</f>
      </c>
      <c r="M108" s="181" t="str">
        <f>L108*(1-K108)</f>
      </c>
    </row>
    <row r="109">
      <c r="A109" t="s">
        <v>164</v>
      </c>
      <c r="B109" t="s">
        <v>207</v>
      </c>
      <c r="C109" s="32" t="s">
        <v>209</v>
      </c>
      <c r="D109" t="s">
        <v>458</v>
      </c>
      <c r="E109" t="s">
        <v>476</v>
      </c>
      <c r="F109" s="174" t="n">
        <v>2027</v>
      </c>
      <c r="G109" s="175" t="n">
        <v>57</v>
      </c>
      <c r="H109" s="176" t="n">
        <v>15132.7009323839</v>
      </c>
      <c r="I109" s="177" t="n">
        <v>3179635.09043065</v>
      </c>
      <c r="J109" s="178" t="str">
        <f>IF(I109&gt;0,H109/I109,0)</f>
      </c>
      <c r="K109" s="179" t="str">
        <f>1-EXP(-J109)</f>
      </c>
      <c r="L109" s="180" t="str">
        <f>IF(G109=30,1,M108)</f>
      </c>
      <c r="M109" s="181" t="str">
        <f>L109*(1-K109)</f>
      </c>
    </row>
    <row r="110">
      <c r="A110" t="s">
        <v>164</v>
      </c>
      <c r="B110" t="s">
        <v>207</v>
      </c>
      <c r="C110" s="32" t="s">
        <v>209</v>
      </c>
      <c r="D110" t="s">
        <v>458</v>
      </c>
      <c r="E110" t="s">
        <v>476</v>
      </c>
      <c r="F110" s="174" t="n">
        <v>2027</v>
      </c>
      <c r="G110" s="175" t="n">
        <v>58</v>
      </c>
      <c r="H110" s="176" t="n">
        <v>16093.8135598659</v>
      </c>
      <c r="I110" s="177" t="n">
        <v>3090198.10366477</v>
      </c>
      <c r="J110" s="178" t="str">
        <f>IF(I110&gt;0,H110/I110,0)</f>
      </c>
      <c r="K110" s="179" t="str">
        <f>1-EXP(-J110)</f>
      </c>
      <c r="L110" s="180" t="str">
        <f>IF(G110=30,1,M109)</f>
      </c>
      <c r="M110" s="181" t="str">
        <f>L110*(1-K110)</f>
      </c>
    </row>
    <row r="111">
      <c r="A111" t="s">
        <v>164</v>
      </c>
      <c r="B111" t="s">
        <v>207</v>
      </c>
      <c r="C111" s="32" t="s">
        <v>209</v>
      </c>
      <c r="D111" t="s">
        <v>458</v>
      </c>
      <c r="E111" t="s">
        <v>476</v>
      </c>
      <c r="F111" s="174" t="n">
        <v>2027</v>
      </c>
      <c r="G111" s="175" t="n">
        <v>59</v>
      </c>
      <c r="H111" s="176" t="n">
        <v>16958.0412101571</v>
      </c>
      <c r="I111" s="177" t="n">
        <v>2980776.27297479</v>
      </c>
      <c r="J111" s="178" t="str">
        <f>IF(I111&gt;0,H111/I111,0)</f>
      </c>
      <c r="K111" s="179" t="str">
        <f>1-EXP(-J111)</f>
      </c>
      <c r="L111" s="180" t="str">
        <f>IF(G111=30,1,M110)</f>
      </c>
      <c r="M111" s="181" t="str">
        <f>L111*(1-K111)</f>
      </c>
    </row>
    <row r="112">
      <c r="A112" t="s">
        <v>164</v>
      </c>
      <c r="B112" t="s">
        <v>207</v>
      </c>
      <c r="C112" s="32" t="s">
        <v>209</v>
      </c>
      <c r="D112" t="s">
        <v>458</v>
      </c>
      <c r="E112" t="s">
        <v>476</v>
      </c>
      <c r="F112" s="174" t="n">
        <v>2027</v>
      </c>
      <c r="G112" s="175" t="n">
        <v>60</v>
      </c>
      <c r="H112" s="176" t="n">
        <v>18113.8777794352</v>
      </c>
      <c r="I112" s="177" t="n">
        <v>2839734.2306622</v>
      </c>
      <c r="J112" s="178" t="str">
        <f>IF(I112&gt;0,H112/I112,0)</f>
      </c>
      <c r="K112" s="179" t="str">
        <f>1-EXP(-J112)</f>
      </c>
      <c r="L112" s="180" t="str">
        <f>IF(G112=30,1,M111)</f>
      </c>
      <c r="M112" s="181" t="str">
        <f>L112*(1-K112)</f>
      </c>
    </row>
    <row r="113">
      <c r="A113" t="s">
        <v>164</v>
      </c>
      <c r="B113" t="s">
        <v>207</v>
      </c>
      <c r="C113" s="32" t="s">
        <v>209</v>
      </c>
      <c r="D113" t="s">
        <v>458</v>
      </c>
      <c r="E113" t="s">
        <v>476</v>
      </c>
      <c r="F113" s="174" t="n">
        <v>2027</v>
      </c>
      <c r="G113" s="175" t="n">
        <v>61</v>
      </c>
      <c r="H113" s="176" t="n">
        <v>18999.85616261</v>
      </c>
      <c r="I113" s="177" t="n">
        <v>2735164.86819061</v>
      </c>
      <c r="J113" s="178" t="str">
        <f>IF(I113&gt;0,H113/I113,0)</f>
      </c>
      <c r="K113" s="179" t="str">
        <f>1-EXP(-J113)</f>
      </c>
      <c r="L113" s="180" t="str">
        <f>IF(G113=30,1,M112)</f>
      </c>
      <c r="M113" s="181" t="str">
        <f>L113*(1-K113)</f>
      </c>
    </row>
    <row r="114">
      <c r="A114" t="s">
        <v>164</v>
      </c>
      <c r="B114" t="s">
        <v>207</v>
      </c>
      <c r="C114" s="32" t="s">
        <v>209</v>
      </c>
      <c r="D114" t="s">
        <v>458</v>
      </c>
      <c r="E114" t="s">
        <v>476</v>
      </c>
      <c r="F114" s="174" t="n">
        <v>2027</v>
      </c>
      <c r="G114" s="175" t="n">
        <v>62</v>
      </c>
      <c r="H114" s="176" t="n">
        <v>19854.710688898</v>
      </c>
      <c r="I114" s="177" t="n">
        <v>2609222.40232552</v>
      </c>
      <c r="J114" s="178" t="str">
        <f>IF(I114&gt;0,H114/I114,0)</f>
      </c>
      <c r="K114" s="179" t="str">
        <f>1-EXP(-J114)</f>
      </c>
      <c r="L114" s="180" t="str">
        <f>IF(G114=30,1,M113)</f>
      </c>
      <c r="M114" s="181" t="str">
        <f>L114*(1-K114)</f>
      </c>
    </row>
    <row r="115">
      <c r="A115" t="s">
        <v>164</v>
      </c>
      <c r="B115" t="s">
        <v>207</v>
      </c>
      <c r="C115" s="32" t="s">
        <v>209</v>
      </c>
      <c r="D115" t="s">
        <v>458</v>
      </c>
      <c r="E115" t="s">
        <v>476</v>
      </c>
      <c r="F115" s="174" t="n">
        <v>2027</v>
      </c>
      <c r="G115" s="175" t="n">
        <v>63</v>
      </c>
      <c r="H115" s="176" t="n">
        <v>20707.6478873233</v>
      </c>
      <c r="I115" s="177" t="n">
        <v>2483424.59631427</v>
      </c>
      <c r="J115" s="178" t="str">
        <f>IF(I115&gt;0,H115/I115,0)</f>
      </c>
      <c r="K115" s="179" t="str">
        <f>1-EXP(-J115)</f>
      </c>
      <c r="L115" s="180" t="str">
        <f>IF(G115=30,1,M114)</f>
      </c>
      <c r="M115" s="181" t="str">
        <f>L115*(1-K115)</f>
      </c>
    </row>
    <row r="116">
      <c r="A116" t="s">
        <v>164</v>
      </c>
      <c r="B116" t="s">
        <v>207</v>
      </c>
      <c r="C116" s="32" t="s">
        <v>209</v>
      </c>
      <c r="D116" t="s">
        <v>458</v>
      </c>
      <c r="E116" t="s">
        <v>476</v>
      </c>
      <c r="F116" s="174" t="n">
        <v>2027</v>
      </c>
      <c r="G116" s="175" t="n">
        <v>64</v>
      </c>
      <c r="H116" s="176" t="n">
        <v>21558.419112598</v>
      </c>
      <c r="I116" s="177" t="n">
        <v>2362645.82144347</v>
      </c>
      <c r="J116" s="178" t="str">
        <f>IF(I116&gt;0,H116/I116,0)</f>
      </c>
      <c r="K116" s="179" t="str">
        <f>1-EXP(-J116)</f>
      </c>
      <c r="L116" s="180" t="str">
        <f>IF(G116=30,1,M115)</f>
      </c>
      <c r="M116" s="181" t="str">
        <f>L116*(1-K116)</f>
      </c>
    </row>
    <row r="117">
      <c r="A117" t="s">
        <v>164</v>
      </c>
      <c r="B117" t="s">
        <v>207</v>
      </c>
      <c r="C117" s="32" t="s">
        <v>209</v>
      </c>
      <c r="D117" t="s">
        <v>458</v>
      </c>
      <c r="E117" t="s">
        <v>476</v>
      </c>
      <c r="F117" s="174" t="n">
        <v>2027</v>
      </c>
      <c r="G117" s="175" t="n">
        <v>65</v>
      </c>
      <c r="H117" s="176" t="n">
        <v>21661.6389365934</v>
      </c>
      <c r="I117" s="177" t="n">
        <v>2216160.55637087</v>
      </c>
      <c r="J117" s="178" t="str">
        <f>IF(I117&gt;0,H117/I117,0)</f>
      </c>
      <c r="K117" s="179" t="str">
        <f>1-EXP(-J117)</f>
      </c>
      <c r="L117" s="180" t="str">
        <f>IF(G117=30,1,M116)</f>
      </c>
      <c r="M117" s="181" t="str">
        <f>L117*(1-K117)</f>
      </c>
    </row>
    <row r="118">
      <c r="A118" t="s">
        <v>164</v>
      </c>
      <c r="B118" t="s">
        <v>207</v>
      </c>
      <c r="C118" s="32" t="s">
        <v>209</v>
      </c>
      <c r="D118" t="s">
        <v>458</v>
      </c>
      <c r="E118" t="s">
        <v>476</v>
      </c>
      <c r="F118" s="174" t="n">
        <v>2027</v>
      </c>
      <c r="G118" s="175" t="n">
        <v>66</v>
      </c>
      <c r="H118" s="176" t="n">
        <v>22363.1599468552</v>
      </c>
      <c r="I118" s="177" t="n">
        <v>2095000.25185951</v>
      </c>
      <c r="J118" s="178" t="str">
        <f>IF(I118&gt;0,H118/I118,0)</f>
      </c>
      <c r="K118" s="179" t="str">
        <f>1-EXP(-J118)</f>
      </c>
      <c r="L118" s="180" t="str">
        <f>IF(G118=30,1,M117)</f>
      </c>
      <c r="M118" s="181" t="str">
        <f>L118*(1-K118)</f>
      </c>
    </row>
    <row r="119">
      <c r="A119" t="s">
        <v>164</v>
      </c>
      <c r="B119" t="s">
        <v>207</v>
      </c>
      <c r="C119" s="32" t="s">
        <v>209</v>
      </c>
      <c r="D119" t="s">
        <v>458</v>
      </c>
      <c r="E119" t="s">
        <v>476</v>
      </c>
      <c r="F119" s="174" t="n">
        <v>2027</v>
      </c>
      <c r="G119" s="175" t="n">
        <v>67</v>
      </c>
      <c r="H119" s="176" t="n">
        <v>23084.2190444069</v>
      </c>
      <c r="I119" s="177" t="n">
        <v>1969873.63313361</v>
      </c>
      <c r="J119" s="178" t="str">
        <f>IF(I119&gt;0,H119/I119,0)</f>
      </c>
      <c r="K119" s="179" t="str">
        <f>1-EXP(-J119)</f>
      </c>
      <c r="L119" s="180" t="str">
        <f>IF(G119=30,1,M118)</f>
      </c>
      <c r="M119" s="181" t="str">
        <f>L119*(1-K119)</f>
      </c>
    </row>
    <row r="120">
      <c r="A120" t="s">
        <v>164</v>
      </c>
      <c r="B120" t="s">
        <v>207</v>
      </c>
      <c r="C120" s="32" t="s">
        <v>209</v>
      </c>
      <c r="D120" t="s">
        <v>458</v>
      </c>
      <c r="E120" t="s">
        <v>476</v>
      </c>
      <c r="F120" s="174" t="n">
        <v>2027</v>
      </c>
      <c r="G120" s="175" t="n">
        <v>68</v>
      </c>
      <c r="H120" s="176" t="n">
        <v>23663.773597673</v>
      </c>
      <c r="I120" s="177" t="n">
        <v>1838796.48386232</v>
      </c>
      <c r="J120" s="178" t="str">
        <f>IF(I120&gt;0,H120/I120,0)</f>
      </c>
      <c r="K120" s="179" t="str">
        <f>1-EXP(-J120)</f>
      </c>
      <c r="L120" s="180" t="str">
        <f>IF(G120=30,1,M119)</f>
      </c>
      <c r="M120" s="181" t="str">
        <f>L120*(1-K120)</f>
      </c>
    </row>
    <row r="121">
      <c r="A121" t="s">
        <v>164</v>
      </c>
      <c r="B121" t="s">
        <v>207</v>
      </c>
      <c r="C121" s="32" t="s">
        <v>209</v>
      </c>
      <c r="D121" t="s">
        <v>458</v>
      </c>
      <c r="E121" t="s">
        <v>476</v>
      </c>
      <c r="F121" s="174" t="n">
        <v>2027</v>
      </c>
      <c r="G121" s="175" t="n">
        <v>69</v>
      </c>
      <c r="H121" s="176" t="n">
        <v>24148.2728237579</v>
      </c>
      <c r="I121" s="177" t="n">
        <v>1710316.01900217</v>
      </c>
      <c r="J121" s="178" t="str">
        <f>IF(I121&gt;0,H121/I121,0)</f>
      </c>
      <c r="K121" s="179" t="str">
        <f>1-EXP(-J121)</f>
      </c>
      <c r="L121" s="180" t="str">
        <f>IF(G121=30,1,M120)</f>
      </c>
      <c r="M121" s="181" t="str">
        <f>L121*(1-K121)</f>
      </c>
    </row>
    <row r="122">
      <c r="A122" t="s">
        <v>164</v>
      </c>
      <c r="B122" t="s">
        <v>207</v>
      </c>
      <c r="C122" s="32" t="s">
        <v>209</v>
      </c>
      <c r="D122" t="s">
        <v>458</v>
      </c>
      <c r="E122" t="s">
        <v>476</v>
      </c>
      <c r="F122" s="174" t="n">
        <v>2028</v>
      </c>
      <c r="G122" s="175" t="n">
        <v>30</v>
      </c>
      <c r="H122" s="176" t="n">
        <v>986.004927108551</v>
      </c>
      <c r="I122" s="177" t="n">
        <v>4420053.28578776</v>
      </c>
      <c r="J122" s="178" t="str">
        <f>IF(I122&gt;0,H122/I122,0)</f>
      </c>
      <c r="K122" s="179" t="str">
        <f>1-EXP(-J122)</f>
      </c>
      <c r="L122" s="180" t="str">
        <f>IF(G122=30,1,M121)</f>
      </c>
      <c r="M122" s="181" t="str">
        <f>L122*(1-K122)</f>
      </c>
    </row>
    <row r="123">
      <c r="A123" t="s">
        <v>164</v>
      </c>
      <c r="B123" t="s">
        <v>207</v>
      </c>
      <c r="C123" s="32" t="s">
        <v>209</v>
      </c>
      <c r="D123" t="s">
        <v>458</v>
      </c>
      <c r="E123" t="s">
        <v>476</v>
      </c>
      <c r="F123" s="174" t="n">
        <v>2028</v>
      </c>
      <c r="G123" s="175" t="n">
        <v>31</v>
      </c>
      <c r="H123" s="176" t="n">
        <v>1348.75160870914</v>
      </c>
      <c r="I123" s="177" t="n">
        <v>4561944.67980585</v>
      </c>
      <c r="J123" s="178" t="str">
        <f>IF(I123&gt;0,H123/I123,0)</f>
      </c>
      <c r="K123" s="179" t="str">
        <f>1-EXP(-J123)</f>
      </c>
      <c r="L123" s="180" t="str">
        <f>IF(G123=30,1,M122)</f>
      </c>
      <c r="M123" s="181" t="str">
        <f>L123*(1-K123)</f>
      </c>
    </row>
    <row r="124">
      <c r="A124" t="s">
        <v>164</v>
      </c>
      <c r="B124" t="s">
        <v>207</v>
      </c>
      <c r="C124" s="32" t="s">
        <v>209</v>
      </c>
      <c r="D124" t="s">
        <v>458</v>
      </c>
      <c r="E124" t="s">
        <v>476</v>
      </c>
      <c r="F124" s="174" t="n">
        <v>2028</v>
      </c>
      <c r="G124" s="175" t="n">
        <v>32</v>
      </c>
      <c r="H124" s="176" t="n">
        <v>1396.46626735082</v>
      </c>
      <c r="I124" s="177" t="n">
        <v>4519587.61636361</v>
      </c>
      <c r="J124" s="178" t="str">
        <f>IF(I124&gt;0,H124/I124,0)</f>
      </c>
      <c r="K124" s="179" t="str">
        <f>1-EXP(-J124)</f>
      </c>
      <c r="L124" s="180" t="str">
        <f>IF(G124=30,1,M123)</f>
      </c>
      <c r="M124" s="181" t="str">
        <f>L124*(1-K124)</f>
      </c>
    </row>
    <row r="125">
      <c r="A125" t="s">
        <v>164</v>
      </c>
      <c r="B125" t="s">
        <v>207</v>
      </c>
      <c r="C125" s="32" t="s">
        <v>209</v>
      </c>
      <c r="D125" t="s">
        <v>458</v>
      </c>
      <c r="E125" t="s">
        <v>476</v>
      </c>
      <c r="F125" s="174" t="n">
        <v>2028</v>
      </c>
      <c r="G125" s="175" t="n">
        <v>33</v>
      </c>
      <c r="H125" s="176" t="n">
        <v>1445.6977504589</v>
      </c>
      <c r="I125" s="177" t="n">
        <v>4447041.86889082</v>
      </c>
      <c r="J125" s="178" t="str">
        <f>IF(I125&gt;0,H125/I125,0)</f>
      </c>
      <c r="K125" s="179" t="str">
        <f>1-EXP(-J125)</f>
      </c>
      <c r="L125" s="180" t="str">
        <f>IF(G125=30,1,M124)</f>
      </c>
      <c r="M125" s="181" t="str">
        <f>L125*(1-K125)</f>
      </c>
    </row>
    <row r="126">
      <c r="A126" t="s">
        <v>164</v>
      </c>
      <c r="B126" t="s">
        <v>207</v>
      </c>
      <c r="C126" s="32" t="s">
        <v>209</v>
      </c>
      <c r="D126" t="s">
        <v>458</v>
      </c>
      <c r="E126" t="s">
        <v>476</v>
      </c>
      <c r="F126" s="174" t="n">
        <v>2028</v>
      </c>
      <c r="G126" s="175" t="n">
        <v>34</v>
      </c>
      <c r="H126" s="176" t="n">
        <v>1511.32942436064</v>
      </c>
      <c r="I126" s="177" t="n">
        <v>4390419.19959835</v>
      </c>
      <c r="J126" s="178" t="str">
        <f>IF(I126&gt;0,H126/I126,0)</f>
      </c>
      <c r="K126" s="179" t="str">
        <f>1-EXP(-J126)</f>
      </c>
      <c r="L126" s="180" t="str">
        <f>IF(G126=30,1,M125)</f>
      </c>
      <c r="M126" s="181" t="str">
        <f>L126*(1-K126)</f>
      </c>
    </row>
    <row r="127">
      <c r="A127" t="s">
        <v>164</v>
      </c>
      <c r="B127" t="s">
        <v>207</v>
      </c>
      <c r="C127" s="32" t="s">
        <v>209</v>
      </c>
      <c r="D127" t="s">
        <v>458</v>
      </c>
      <c r="E127" t="s">
        <v>476</v>
      </c>
      <c r="F127" s="174" t="n">
        <v>2028</v>
      </c>
      <c r="G127" s="175" t="n">
        <v>35</v>
      </c>
      <c r="H127" s="176" t="n">
        <v>2045.74303099124</v>
      </c>
      <c r="I127" s="177" t="n">
        <v>4337511.40246056</v>
      </c>
      <c r="J127" s="178" t="str">
        <f>IF(I127&gt;0,H127/I127,0)</f>
      </c>
      <c r="K127" s="179" t="str">
        <f>1-EXP(-J127)</f>
      </c>
      <c r="L127" s="180" t="str">
        <f>IF(G127=30,1,M126)</f>
      </c>
      <c r="M127" s="181" t="str">
        <f>L127*(1-K127)</f>
      </c>
    </row>
    <row r="128">
      <c r="A128" t="s">
        <v>164</v>
      </c>
      <c r="B128" t="s">
        <v>207</v>
      </c>
      <c r="C128" s="32" t="s">
        <v>209</v>
      </c>
      <c r="D128" t="s">
        <v>458</v>
      </c>
      <c r="E128" t="s">
        <v>476</v>
      </c>
      <c r="F128" s="174" t="n">
        <v>2028</v>
      </c>
      <c r="G128" s="175" t="n">
        <v>36</v>
      </c>
      <c r="H128" s="176" t="n">
        <v>2186.52700092355</v>
      </c>
      <c r="I128" s="177" t="n">
        <v>4375915.04172291</v>
      </c>
      <c r="J128" s="178" t="str">
        <f>IF(I128&gt;0,H128/I128,0)</f>
      </c>
      <c r="K128" s="179" t="str">
        <f>1-EXP(-J128)</f>
      </c>
      <c r="L128" s="180" t="str">
        <f>IF(G128=30,1,M127)</f>
      </c>
      <c r="M128" s="181" t="str">
        <f>L128*(1-K128)</f>
      </c>
    </row>
    <row r="129">
      <c r="A129" t="s">
        <v>164</v>
      </c>
      <c r="B129" t="s">
        <v>207</v>
      </c>
      <c r="C129" s="32" t="s">
        <v>209</v>
      </c>
      <c r="D129" t="s">
        <v>458</v>
      </c>
      <c r="E129" t="s">
        <v>476</v>
      </c>
      <c r="F129" s="174" t="n">
        <v>2028</v>
      </c>
      <c r="G129" s="175" t="n">
        <v>37</v>
      </c>
      <c r="H129" s="176" t="n">
        <v>2360.23056351894</v>
      </c>
      <c r="I129" s="177" t="n">
        <v>4395158.77583745</v>
      </c>
      <c r="J129" s="178" t="str">
        <f>IF(I129&gt;0,H129/I129,0)</f>
      </c>
      <c r="K129" s="179" t="str">
        <f>1-EXP(-J129)</f>
      </c>
      <c r="L129" s="180" t="str">
        <f>IF(G129=30,1,M128)</f>
      </c>
      <c r="M129" s="181" t="str">
        <f>L129*(1-K129)</f>
      </c>
    </row>
    <row r="130">
      <c r="A130" t="s">
        <v>164</v>
      </c>
      <c r="B130" t="s">
        <v>207</v>
      </c>
      <c r="C130" s="32" t="s">
        <v>209</v>
      </c>
      <c r="D130" t="s">
        <v>458</v>
      </c>
      <c r="E130" t="s">
        <v>476</v>
      </c>
      <c r="F130" s="174" t="n">
        <v>2028</v>
      </c>
      <c r="G130" s="175" t="n">
        <v>38</v>
      </c>
      <c r="H130" s="176" t="n">
        <v>3590.59174081124</v>
      </c>
      <c r="I130" s="177" t="n">
        <v>6472824.38483878</v>
      </c>
      <c r="J130" s="178" t="str">
        <f>IF(I130&gt;0,H130/I130,0)</f>
      </c>
      <c r="K130" s="179" t="str">
        <f>1-EXP(-J130)</f>
      </c>
      <c r="L130" s="180" t="str">
        <f>IF(G130=30,1,M129)</f>
      </c>
      <c r="M130" s="181" t="str">
        <f>L130*(1-K130)</f>
      </c>
    </row>
    <row r="131">
      <c r="A131" t="s">
        <v>164</v>
      </c>
      <c r="B131" t="s">
        <v>207</v>
      </c>
      <c r="C131" s="32" t="s">
        <v>209</v>
      </c>
      <c r="D131" t="s">
        <v>458</v>
      </c>
      <c r="E131" t="s">
        <v>476</v>
      </c>
      <c r="F131" s="174" t="n">
        <v>2028</v>
      </c>
      <c r="G131" s="175" t="n">
        <v>39</v>
      </c>
      <c r="H131" s="176" t="n">
        <v>2714.35439160883</v>
      </c>
      <c r="I131" s="177" t="n">
        <v>4356172.05077479</v>
      </c>
      <c r="J131" s="178" t="str">
        <f>IF(I131&gt;0,H131/I131,0)</f>
      </c>
      <c r="K131" s="179" t="str">
        <f>1-EXP(-J131)</f>
      </c>
      <c r="L131" s="180" t="str">
        <f>IF(G131=30,1,M130)</f>
      </c>
      <c r="M131" s="181" t="str">
        <f>L131*(1-K131)</f>
      </c>
    </row>
    <row r="132">
      <c r="A132" t="s">
        <v>164</v>
      </c>
      <c r="B132" t="s">
        <v>207</v>
      </c>
      <c r="C132" s="32" t="s">
        <v>209</v>
      </c>
      <c r="D132" t="s">
        <v>458</v>
      </c>
      <c r="E132" t="s">
        <v>476</v>
      </c>
      <c r="F132" s="174" t="n">
        <v>2028</v>
      </c>
      <c r="G132" s="175" t="n">
        <v>40</v>
      </c>
      <c r="H132" s="176" t="n">
        <v>3643.16668561185</v>
      </c>
      <c r="I132" s="177" t="n">
        <v>4340886.42115464</v>
      </c>
      <c r="J132" s="178" t="str">
        <f>IF(I132&gt;0,H132/I132,0)</f>
      </c>
      <c r="K132" s="179" t="str">
        <f>1-EXP(-J132)</f>
      </c>
      <c r="L132" s="180" t="str">
        <f>IF(G132=30,1,M131)</f>
      </c>
      <c r="M132" s="181" t="str">
        <f>L132*(1-K132)</f>
      </c>
    </row>
    <row r="133">
      <c r="A133" t="s">
        <v>164</v>
      </c>
      <c r="B133" t="s">
        <v>207</v>
      </c>
      <c r="C133" s="32" t="s">
        <v>209</v>
      </c>
      <c r="D133" t="s">
        <v>458</v>
      </c>
      <c r="E133" t="s">
        <v>476</v>
      </c>
      <c r="F133" s="174" t="n">
        <v>2028</v>
      </c>
      <c r="G133" s="175" t="n">
        <v>41</v>
      </c>
      <c r="H133" s="176" t="n">
        <v>3785.04057377032</v>
      </c>
      <c r="I133" s="177" t="n">
        <v>4208744.03602156</v>
      </c>
      <c r="J133" s="178" t="str">
        <f>IF(I133&gt;0,H133/I133,0)</f>
      </c>
      <c r="K133" s="179" t="str">
        <f>1-EXP(-J133)</f>
      </c>
      <c r="L133" s="180" t="str">
        <f>IF(G133=30,1,M132)</f>
      </c>
      <c r="M133" s="181" t="str">
        <f>L133*(1-K133)</f>
      </c>
    </row>
    <row r="134">
      <c r="A134" t="s">
        <v>164</v>
      </c>
      <c r="B134" t="s">
        <v>207</v>
      </c>
      <c r="C134" s="32" t="s">
        <v>209</v>
      </c>
      <c r="D134" t="s">
        <v>458</v>
      </c>
      <c r="E134" t="s">
        <v>476</v>
      </c>
      <c r="F134" s="174" t="n">
        <v>2028</v>
      </c>
      <c r="G134" s="175" t="n">
        <v>42</v>
      </c>
      <c r="H134" s="176" t="n">
        <v>4079.48561157429</v>
      </c>
      <c r="I134" s="177" t="n">
        <v>4175699.2450298</v>
      </c>
      <c r="J134" s="178" t="str">
        <f>IF(I134&gt;0,H134/I134,0)</f>
      </c>
      <c r="K134" s="179" t="str">
        <f>1-EXP(-J134)</f>
      </c>
      <c r="L134" s="180" t="str">
        <f>IF(G134=30,1,M133)</f>
      </c>
      <c r="M134" s="181" t="str">
        <f>L134*(1-K134)</f>
      </c>
    </row>
    <row r="135">
      <c r="A135" t="s">
        <v>164</v>
      </c>
      <c r="B135" t="s">
        <v>207</v>
      </c>
      <c r="C135" s="32" t="s">
        <v>209</v>
      </c>
      <c r="D135" t="s">
        <v>458</v>
      </c>
      <c r="E135" t="s">
        <v>476</v>
      </c>
      <c r="F135" s="174" t="n">
        <v>2028</v>
      </c>
      <c r="G135" s="175" t="n">
        <v>43</v>
      </c>
      <c r="H135" s="176" t="n">
        <v>4512.31418122917</v>
      </c>
      <c r="I135" s="177" t="n">
        <v>4236964.14123435</v>
      </c>
      <c r="J135" s="178" t="str">
        <f>IF(I135&gt;0,H135/I135,0)</f>
      </c>
      <c r="K135" s="179" t="str">
        <f>1-EXP(-J135)</f>
      </c>
      <c r="L135" s="180" t="str">
        <f>IF(G135=30,1,M134)</f>
      </c>
      <c r="M135" s="181" t="str">
        <f>L135*(1-K135)</f>
      </c>
    </row>
    <row r="136">
      <c r="A136" t="s">
        <v>164</v>
      </c>
      <c r="B136" t="s">
        <v>207</v>
      </c>
      <c r="C136" s="32" t="s">
        <v>209</v>
      </c>
      <c r="D136" t="s">
        <v>458</v>
      </c>
      <c r="E136" t="s">
        <v>476</v>
      </c>
      <c r="F136" s="174" t="n">
        <v>2028</v>
      </c>
      <c r="G136" s="175" t="n">
        <v>44</v>
      </c>
      <c r="H136" s="176" t="n">
        <v>5034.56402131668</v>
      </c>
      <c r="I136" s="177" t="n">
        <v>4323732.59281187</v>
      </c>
      <c r="J136" s="178" t="str">
        <f>IF(I136&gt;0,H136/I136,0)</f>
      </c>
      <c r="K136" s="179" t="str">
        <f>1-EXP(-J136)</f>
      </c>
      <c r="L136" s="180" t="str">
        <f>IF(G136=30,1,M135)</f>
      </c>
      <c r="M136" s="181" t="str">
        <f>L136*(1-K136)</f>
      </c>
    </row>
    <row r="137">
      <c r="A137" t="s">
        <v>164</v>
      </c>
      <c r="B137" t="s">
        <v>207</v>
      </c>
      <c r="C137" s="32" t="s">
        <v>209</v>
      </c>
      <c r="D137" t="s">
        <v>458</v>
      </c>
      <c r="E137" t="s">
        <v>476</v>
      </c>
      <c r="F137" s="174" t="n">
        <v>2028</v>
      </c>
      <c r="G137" s="175" t="n">
        <v>45</v>
      </c>
      <c r="H137" s="176" t="n">
        <v>6481.02172071792</v>
      </c>
      <c r="I137" s="177" t="n">
        <v>4301189.87054468</v>
      </c>
      <c r="J137" s="178" t="str">
        <f>IF(I137&gt;0,H137/I137,0)</f>
      </c>
      <c r="K137" s="179" t="str">
        <f>1-EXP(-J137)</f>
      </c>
      <c r="L137" s="180" t="str">
        <f>IF(G137=30,1,M136)</f>
      </c>
      <c r="M137" s="181" t="str">
        <f>L137*(1-K137)</f>
      </c>
    </row>
    <row r="138">
      <c r="A138" t="s">
        <v>164</v>
      </c>
      <c r="B138" t="s">
        <v>207</v>
      </c>
      <c r="C138" s="32" t="s">
        <v>209</v>
      </c>
      <c r="D138" t="s">
        <v>458</v>
      </c>
      <c r="E138" t="s">
        <v>476</v>
      </c>
      <c r="F138" s="174" t="n">
        <v>2028</v>
      </c>
      <c r="G138" s="175" t="n">
        <v>46</v>
      </c>
      <c r="H138" s="176" t="n">
        <v>6818.68358436474</v>
      </c>
      <c r="I138" s="177" t="n">
        <v>4164608.84455719</v>
      </c>
      <c r="J138" s="178" t="str">
        <f>IF(I138&gt;0,H138/I138,0)</f>
      </c>
      <c r="K138" s="179" t="str">
        <f>1-EXP(-J138)</f>
      </c>
      <c r="L138" s="180" t="str">
        <f>IF(G138=30,1,M137)</f>
      </c>
      <c r="M138" s="181" t="str">
        <f>L138*(1-K138)</f>
      </c>
    </row>
    <row r="139">
      <c r="A139" t="s">
        <v>164</v>
      </c>
      <c r="B139" t="s">
        <v>207</v>
      </c>
      <c r="C139" s="32" t="s">
        <v>209</v>
      </c>
      <c r="D139" t="s">
        <v>458</v>
      </c>
      <c r="E139" t="s">
        <v>476</v>
      </c>
      <c r="F139" s="174" t="n">
        <v>2028</v>
      </c>
      <c r="G139" s="175" t="n">
        <v>47</v>
      </c>
      <c r="H139" s="176" t="n">
        <v>7356.68397887146</v>
      </c>
      <c r="I139" s="177" t="n">
        <v>4091836.99902397</v>
      </c>
      <c r="J139" s="178" t="str">
        <f>IF(I139&gt;0,H139/I139,0)</f>
      </c>
      <c r="K139" s="179" t="str">
        <f>1-EXP(-J139)</f>
      </c>
      <c r="L139" s="180" t="str">
        <f>IF(G139=30,1,M138)</f>
      </c>
      <c r="M139" s="181" t="str">
        <f>L139*(1-K139)</f>
      </c>
    </row>
    <row r="140">
      <c r="A140" t="s">
        <v>164</v>
      </c>
      <c r="B140" t="s">
        <v>207</v>
      </c>
      <c r="C140" s="32" t="s">
        <v>209</v>
      </c>
      <c r="D140" t="s">
        <v>458</v>
      </c>
      <c r="E140" t="s">
        <v>476</v>
      </c>
      <c r="F140" s="174" t="n">
        <v>2028</v>
      </c>
      <c r="G140" s="175" t="n">
        <v>48</v>
      </c>
      <c r="H140" s="176" t="n">
        <v>7960.68576325512</v>
      </c>
      <c r="I140" s="177" t="n">
        <v>4035037.56081532</v>
      </c>
      <c r="J140" s="178" t="str">
        <f>IF(I140&gt;0,H140/I140,0)</f>
      </c>
      <c r="K140" s="179" t="str">
        <f>1-EXP(-J140)</f>
      </c>
      <c r="L140" s="180" t="str">
        <f>IF(G140=30,1,M139)</f>
      </c>
      <c r="M140" s="181" t="str">
        <f>L140*(1-K140)</f>
      </c>
    </row>
    <row r="141">
      <c r="A141" t="s">
        <v>164</v>
      </c>
      <c r="B141" t="s">
        <v>207</v>
      </c>
      <c r="C141" s="32" t="s">
        <v>209</v>
      </c>
      <c r="D141" t="s">
        <v>458</v>
      </c>
      <c r="E141" t="s">
        <v>476</v>
      </c>
      <c r="F141" s="174" t="n">
        <v>2028</v>
      </c>
      <c r="G141" s="175" t="n">
        <v>49</v>
      </c>
      <c r="H141" s="176" t="n">
        <v>8591.0778067184</v>
      </c>
      <c r="I141" s="177" t="n">
        <v>3972767.57201807</v>
      </c>
      <c r="J141" s="178" t="str">
        <f>IF(I141&gt;0,H141/I141,0)</f>
      </c>
      <c r="K141" s="179" t="str">
        <f>1-EXP(-J141)</f>
      </c>
      <c r="L141" s="180" t="str">
        <f>IF(G141=30,1,M140)</f>
      </c>
      <c r="M141" s="181" t="str">
        <f>L141*(1-K141)</f>
      </c>
    </row>
    <row r="142">
      <c r="A142" t="s">
        <v>164</v>
      </c>
      <c r="B142" t="s">
        <v>207</v>
      </c>
      <c r="C142" s="32" t="s">
        <v>209</v>
      </c>
      <c r="D142" t="s">
        <v>458</v>
      </c>
      <c r="E142" t="s">
        <v>476</v>
      </c>
      <c r="F142" s="174" t="n">
        <v>2028</v>
      </c>
      <c r="G142" s="175" t="n">
        <v>50</v>
      </c>
      <c r="H142" s="176" t="n">
        <v>9814.90066874516</v>
      </c>
      <c r="I142" s="177" t="n">
        <v>3891009.85203153</v>
      </c>
      <c r="J142" s="178" t="str">
        <f>IF(I142&gt;0,H142/I142,0)</f>
      </c>
      <c r="K142" s="179" t="str">
        <f>1-EXP(-J142)</f>
      </c>
      <c r="L142" s="180" t="str">
        <f>IF(G142=30,1,M141)</f>
      </c>
      <c r="M142" s="181" t="str">
        <f>L142*(1-K142)</f>
      </c>
    </row>
    <row r="143">
      <c r="A143" t="s">
        <v>164</v>
      </c>
      <c r="B143" t="s">
        <v>207</v>
      </c>
      <c r="C143" s="32" t="s">
        <v>209</v>
      </c>
      <c r="D143" t="s">
        <v>458</v>
      </c>
      <c r="E143" t="s">
        <v>476</v>
      </c>
      <c r="F143" s="174" t="n">
        <v>2028</v>
      </c>
      <c r="G143" s="175" t="n">
        <v>51</v>
      </c>
      <c r="H143" s="176" t="n">
        <v>10471.0461231569</v>
      </c>
      <c r="I143" s="177" t="n">
        <v>3825648.92264031</v>
      </c>
      <c r="J143" s="178" t="str">
        <f>IF(I143&gt;0,H143/I143,0)</f>
      </c>
      <c r="K143" s="179" t="str">
        <f>1-EXP(-J143)</f>
      </c>
      <c r="L143" s="180" t="str">
        <f>IF(G143=30,1,M142)</f>
      </c>
      <c r="M143" s="181" t="str">
        <f>L143*(1-K143)</f>
      </c>
    </row>
    <row r="144">
      <c r="A144" t="s">
        <v>164</v>
      </c>
      <c r="B144" t="s">
        <v>207</v>
      </c>
      <c r="C144" s="32" t="s">
        <v>209</v>
      </c>
      <c r="D144" t="s">
        <v>458</v>
      </c>
      <c r="E144" t="s">
        <v>476</v>
      </c>
      <c r="F144" s="174" t="n">
        <v>2028</v>
      </c>
      <c r="G144" s="175" t="n">
        <v>52</v>
      </c>
      <c r="H144" s="176" t="n">
        <v>11225.7966463607</v>
      </c>
      <c r="I144" s="177" t="n">
        <v>3749243.90852733</v>
      </c>
      <c r="J144" s="178" t="str">
        <f>IF(I144&gt;0,H144/I144,0)</f>
      </c>
      <c r="K144" s="179" t="str">
        <f>1-EXP(-J144)</f>
      </c>
      <c r="L144" s="180" t="str">
        <f>IF(G144=30,1,M143)</f>
      </c>
      <c r="M144" s="181" t="str">
        <f>L144*(1-K144)</f>
      </c>
    </row>
    <row r="145">
      <c r="A145" t="s">
        <v>164</v>
      </c>
      <c r="B145" t="s">
        <v>207</v>
      </c>
      <c r="C145" s="32" t="s">
        <v>209</v>
      </c>
      <c r="D145" t="s">
        <v>458</v>
      </c>
      <c r="E145" t="s">
        <v>476</v>
      </c>
      <c r="F145" s="174" t="n">
        <v>2028</v>
      </c>
      <c r="G145" s="175" t="n">
        <v>53</v>
      </c>
      <c r="H145" s="176" t="n">
        <v>12024.9341181014</v>
      </c>
      <c r="I145" s="177" t="n">
        <v>3672125.26966388</v>
      </c>
      <c r="J145" s="178" t="str">
        <f>IF(I145&gt;0,H145/I145,0)</f>
      </c>
      <c r="K145" s="179" t="str">
        <f>1-EXP(-J145)</f>
      </c>
      <c r="L145" s="180" t="str">
        <f>IF(G145=30,1,M144)</f>
      </c>
      <c r="M145" s="181" t="str">
        <f>L145*(1-K145)</f>
      </c>
    </row>
    <row r="146">
      <c r="A146" t="s">
        <v>164</v>
      </c>
      <c r="B146" t="s">
        <v>207</v>
      </c>
      <c r="C146" s="32" t="s">
        <v>209</v>
      </c>
      <c r="D146" t="s">
        <v>458</v>
      </c>
      <c r="E146" t="s">
        <v>476</v>
      </c>
      <c r="F146" s="174" t="n">
        <v>2028</v>
      </c>
      <c r="G146" s="175" t="n">
        <v>54</v>
      </c>
      <c r="H146" s="176" t="n">
        <v>12776.2686674713</v>
      </c>
      <c r="I146" s="177" t="n">
        <v>3567316.15567355</v>
      </c>
      <c r="J146" s="178" t="str">
        <f>IF(I146&gt;0,H146/I146,0)</f>
      </c>
      <c r="K146" s="179" t="str">
        <f>1-EXP(-J146)</f>
      </c>
      <c r="L146" s="180" t="str">
        <f>IF(G146=30,1,M145)</f>
      </c>
      <c r="M146" s="181" t="str">
        <f>L146*(1-K146)</f>
      </c>
    </row>
    <row r="147">
      <c r="A147" t="s">
        <v>164</v>
      </c>
      <c r="B147" t="s">
        <v>207</v>
      </c>
      <c r="C147" s="32" t="s">
        <v>209</v>
      </c>
      <c r="D147" t="s">
        <v>458</v>
      </c>
      <c r="E147" t="s">
        <v>476</v>
      </c>
      <c r="F147" s="174" t="n">
        <v>2028</v>
      </c>
      <c r="G147" s="175" t="n">
        <v>55</v>
      </c>
      <c r="H147" s="176" t="n">
        <v>13966.248945153</v>
      </c>
      <c r="I147" s="177" t="n">
        <v>3523125.52391811</v>
      </c>
      <c r="J147" s="178" t="str">
        <f>IF(I147&gt;0,H147/I147,0)</f>
      </c>
      <c r="K147" s="179" t="str">
        <f>1-EXP(-J147)</f>
      </c>
      <c r="L147" s="180" t="str">
        <f>IF(G147=30,1,M146)</f>
      </c>
      <c r="M147" s="181" t="str">
        <f>L147*(1-K147)</f>
      </c>
    </row>
    <row r="148">
      <c r="A148" t="s">
        <v>164</v>
      </c>
      <c r="B148" t="s">
        <v>207</v>
      </c>
      <c r="C148" s="32" t="s">
        <v>209</v>
      </c>
      <c r="D148" t="s">
        <v>458</v>
      </c>
      <c r="E148" t="s">
        <v>476</v>
      </c>
      <c r="F148" s="174" t="n">
        <v>2028</v>
      </c>
      <c r="G148" s="175" t="n">
        <v>56</v>
      </c>
      <c r="H148" s="176" t="n">
        <v>14279.4032075867</v>
      </c>
      <c r="I148" s="177" t="n">
        <v>3313746.92811985</v>
      </c>
      <c r="J148" s="178" t="str">
        <f>IF(I148&gt;0,H148/I148,0)</f>
      </c>
      <c r="K148" s="179" t="str">
        <f>1-EXP(-J148)</f>
      </c>
      <c r="L148" s="180" t="str">
        <f>IF(G148=30,1,M147)</f>
      </c>
      <c r="M148" s="181" t="str">
        <f>L148*(1-K148)</f>
      </c>
    </row>
    <row r="149">
      <c r="A149" t="s">
        <v>164</v>
      </c>
      <c r="B149" t="s">
        <v>207</v>
      </c>
      <c r="C149" s="32" t="s">
        <v>209</v>
      </c>
      <c r="D149" t="s">
        <v>458</v>
      </c>
      <c r="E149" t="s">
        <v>476</v>
      </c>
      <c r="F149" s="174" t="n">
        <v>2028</v>
      </c>
      <c r="G149" s="175" t="n">
        <v>57</v>
      </c>
      <c r="H149" s="176" t="n">
        <v>15218.7403381639</v>
      </c>
      <c r="I149" s="177" t="n">
        <v>3227052.78700491</v>
      </c>
      <c r="J149" s="178" t="str">
        <f>IF(I149&gt;0,H149/I149,0)</f>
      </c>
      <c r="K149" s="179" t="str">
        <f>1-EXP(-J149)</f>
      </c>
      <c r="L149" s="180" t="str">
        <f>IF(G149=30,1,M148)</f>
      </c>
      <c r="M149" s="181" t="str">
        <f>L149*(1-K149)</f>
      </c>
    </row>
    <row r="150">
      <c r="A150" t="s">
        <v>164</v>
      </c>
      <c r="B150" t="s">
        <v>207</v>
      </c>
      <c r="C150" s="32" t="s">
        <v>209</v>
      </c>
      <c r="D150" t="s">
        <v>458</v>
      </c>
      <c r="E150" t="s">
        <v>476</v>
      </c>
      <c r="F150" s="174" t="n">
        <v>2028</v>
      </c>
      <c r="G150" s="175" t="n">
        <v>58</v>
      </c>
      <c r="H150" s="176" t="n">
        <v>16231.4245367038</v>
      </c>
      <c r="I150" s="177" t="n">
        <v>3144775.24143273</v>
      </c>
      <c r="J150" s="178" t="str">
        <f>IF(I150&gt;0,H150/I150,0)</f>
      </c>
      <c r="K150" s="179" t="str">
        <f>1-EXP(-J150)</f>
      </c>
      <c r="L150" s="180" t="str">
        <f>IF(G150=30,1,M149)</f>
      </c>
      <c r="M150" s="181" t="str">
        <f>L150*(1-K150)</f>
      </c>
    </row>
    <row r="151">
      <c r="A151" t="s">
        <v>164</v>
      </c>
      <c r="B151" t="s">
        <v>207</v>
      </c>
      <c r="C151" s="32" t="s">
        <v>209</v>
      </c>
      <c r="D151" t="s">
        <v>458</v>
      </c>
      <c r="E151" t="s">
        <v>476</v>
      </c>
      <c r="F151" s="174" t="n">
        <v>2028</v>
      </c>
      <c r="G151" s="175" t="n">
        <v>59</v>
      </c>
      <c r="H151" s="176" t="n">
        <v>17245.4528070157</v>
      </c>
      <c r="I151" s="177" t="n">
        <v>3053165.1714895</v>
      </c>
      <c r="J151" s="178" t="str">
        <f>IF(I151&gt;0,H151/I151,0)</f>
      </c>
      <c r="K151" s="179" t="str">
        <f>1-EXP(-J151)</f>
      </c>
      <c r="L151" s="180" t="str">
        <f>IF(G151=30,1,M150)</f>
      </c>
      <c r="M151" s="181" t="str">
        <f>L151*(1-K151)</f>
      </c>
    </row>
    <row r="152">
      <c r="A152" t="s">
        <v>164</v>
      </c>
      <c r="B152" t="s">
        <v>207</v>
      </c>
      <c r="C152" s="32" t="s">
        <v>209</v>
      </c>
      <c r="D152" t="s">
        <v>458</v>
      </c>
      <c r="E152" t="s">
        <v>476</v>
      </c>
      <c r="F152" s="174" t="n">
        <v>2028</v>
      </c>
      <c r="G152" s="175" t="n">
        <v>60</v>
      </c>
      <c r="H152" s="176" t="n">
        <v>18571.9954871591</v>
      </c>
      <c r="I152" s="177" t="n">
        <v>2941754.99400113</v>
      </c>
      <c r="J152" s="178" t="str">
        <f>IF(I152&gt;0,H152/I152,0)</f>
      </c>
      <c r="K152" s="179" t="str">
        <f>1-EXP(-J152)</f>
      </c>
      <c r="L152" s="180" t="str">
        <f>IF(G152=30,1,M151)</f>
      </c>
      <c r="M152" s="181" t="str">
        <f>L152*(1-K152)</f>
      </c>
    </row>
    <row r="153">
      <c r="A153" t="s">
        <v>164</v>
      </c>
      <c r="B153" t="s">
        <v>207</v>
      </c>
      <c r="C153" s="32" t="s">
        <v>209</v>
      </c>
      <c r="D153" t="s">
        <v>458</v>
      </c>
      <c r="E153" t="s">
        <v>476</v>
      </c>
      <c r="F153" s="174" t="n">
        <v>2028</v>
      </c>
      <c r="G153" s="175" t="n">
        <v>61</v>
      </c>
      <c r="H153" s="176" t="n">
        <v>19230.3615240273</v>
      </c>
      <c r="I153" s="177" t="n">
        <v>2798450.07369171</v>
      </c>
      <c r="J153" s="178" t="str">
        <f>IF(I153&gt;0,H153/I153,0)</f>
      </c>
      <c r="K153" s="179" t="str">
        <f>1-EXP(-J153)</f>
      </c>
      <c r="L153" s="180" t="str">
        <f>IF(G153=30,1,M152)</f>
      </c>
      <c r="M153" s="181" t="str">
        <f>L153*(1-K153)</f>
      </c>
    </row>
    <row r="154">
      <c r="A154" t="s">
        <v>164</v>
      </c>
      <c r="B154" t="s">
        <v>207</v>
      </c>
      <c r="C154" s="32" t="s">
        <v>209</v>
      </c>
      <c r="D154" t="s">
        <v>458</v>
      </c>
      <c r="E154" t="s">
        <v>476</v>
      </c>
      <c r="F154" s="174" t="n">
        <v>2028</v>
      </c>
      <c r="G154" s="175" t="n">
        <v>62</v>
      </c>
      <c r="H154" s="176" t="n">
        <v>20273.7536915613</v>
      </c>
      <c r="I154" s="177" t="n">
        <v>2692379.62778904</v>
      </c>
      <c r="J154" s="178" t="str">
        <f>IF(I154&gt;0,H154/I154,0)</f>
      </c>
      <c r="K154" s="179" t="str">
        <f>1-EXP(-J154)</f>
      </c>
      <c r="L154" s="180" t="str">
        <f>IF(G154=30,1,M153)</f>
      </c>
      <c r="M154" s="181" t="str">
        <f>L154*(1-K154)</f>
      </c>
    </row>
    <row r="155">
      <c r="A155" t="s">
        <v>164</v>
      </c>
      <c r="B155" t="s">
        <v>207</v>
      </c>
      <c r="C155" s="32" t="s">
        <v>209</v>
      </c>
      <c r="D155" t="s">
        <v>458</v>
      </c>
      <c r="E155" t="s">
        <v>476</v>
      </c>
      <c r="F155" s="174" t="n">
        <v>2028</v>
      </c>
      <c r="G155" s="175" t="n">
        <v>63</v>
      </c>
      <c r="H155" s="176" t="n">
        <v>21161.6740805074</v>
      </c>
      <c r="I155" s="177" t="n">
        <v>2564570.90793145</v>
      </c>
      <c r="J155" s="178" t="str">
        <f>IF(I155&gt;0,H155/I155,0)</f>
      </c>
      <c r="K155" s="179" t="str">
        <f>1-EXP(-J155)</f>
      </c>
      <c r="L155" s="180" t="str">
        <f>IF(G155=30,1,M154)</f>
      </c>
      <c r="M155" s="181" t="str">
        <f>L155*(1-K155)</f>
      </c>
    </row>
    <row r="156">
      <c r="A156" t="s">
        <v>164</v>
      </c>
      <c r="B156" t="s">
        <v>207</v>
      </c>
      <c r="C156" s="32" t="s">
        <v>209</v>
      </c>
      <c r="D156" t="s">
        <v>458</v>
      </c>
      <c r="E156" t="s">
        <v>476</v>
      </c>
      <c r="F156" s="174" t="n">
        <v>2028</v>
      </c>
      <c r="G156" s="175" t="n">
        <v>64</v>
      </c>
      <c r="H156" s="176" t="n">
        <v>22041.815640596</v>
      </c>
      <c r="I156" s="177" t="n">
        <v>2436909.23825512</v>
      </c>
      <c r="J156" s="178" t="str">
        <f>IF(I156&gt;0,H156/I156,0)</f>
      </c>
      <c r="K156" s="179" t="str">
        <f>1-EXP(-J156)</f>
      </c>
      <c r="L156" s="180" t="str">
        <f>IF(G156=30,1,M155)</f>
      </c>
      <c r="M156" s="181" t="str">
        <f>L156*(1-K156)</f>
      </c>
    </row>
    <row r="157">
      <c r="A157" t="s">
        <v>164</v>
      </c>
      <c r="B157" t="s">
        <v>207</v>
      </c>
      <c r="C157" s="32" t="s">
        <v>209</v>
      </c>
      <c r="D157" t="s">
        <v>458</v>
      </c>
      <c r="E157" t="s">
        <v>476</v>
      </c>
      <c r="F157" s="174" t="n">
        <v>2028</v>
      </c>
      <c r="G157" s="175" t="n">
        <v>65</v>
      </c>
      <c r="H157" s="176" t="n">
        <v>22307.3636359092</v>
      </c>
      <c r="I157" s="177" t="n">
        <v>2314224.78523179</v>
      </c>
      <c r="J157" s="178" t="str">
        <f>IF(I157&gt;0,H157/I157,0)</f>
      </c>
      <c r="K157" s="179" t="str">
        <f>1-EXP(-J157)</f>
      </c>
      <c r="L157" s="180" t="str">
        <f>IF(G157=30,1,M156)</f>
      </c>
      <c r="M157" s="181" t="str">
        <f>L157*(1-K157)</f>
      </c>
    </row>
    <row r="158">
      <c r="A158" t="s">
        <v>164</v>
      </c>
      <c r="B158" t="s">
        <v>207</v>
      </c>
      <c r="C158" s="32" t="s">
        <v>209</v>
      </c>
      <c r="D158" t="s">
        <v>458</v>
      </c>
      <c r="E158" t="s">
        <v>476</v>
      </c>
      <c r="F158" s="174" t="n">
        <v>2028</v>
      </c>
      <c r="G158" s="175" t="n">
        <v>66</v>
      </c>
      <c r="H158" s="176" t="n">
        <v>22859.5751536776</v>
      </c>
      <c r="I158" s="177" t="n">
        <v>2166397.10728772</v>
      </c>
      <c r="J158" s="178" t="str">
        <f>IF(I158&gt;0,H158/I158,0)</f>
      </c>
      <c r="K158" s="179" t="str">
        <f>1-EXP(-J158)</f>
      </c>
      <c r="L158" s="180" t="str">
        <f>IF(G158=30,1,M157)</f>
      </c>
      <c r="M158" s="181" t="str">
        <f>L158*(1-K158)</f>
      </c>
    </row>
    <row r="159">
      <c r="A159" t="s">
        <v>164</v>
      </c>
      <c r="B159" t="s">
        <v>207</v>
      </c>
      <c r="C159" s="32" t="s">
        <v>209</v>
      </c>
      <c r="D159" t="s">
        <v>458</v>
      </c>
      <c r="E159" t="s">
        <v>476</v>
      </c>
      <c r="F159" s="174" t="n">
        <v>2028</v>
      </c>
      <c r="G159" s="175" t="n">
        <v>67</v>
      </c>
      <c r="H159" s="176" t="n">
        <v>23671.4658219038</v>
      </c>
      <c r="I159" s="177" t="n">
        <v>2043383.21485686</v>
      </c>
      <c r="J159" s="178" t="str">
        <f>IF(I159&gt;0,H159/I159,0)</f>
      </c>
      <c r="K159" s="179" t="str">
        <f>1-EXP(-J159)</f>
      </c>
      <c r="L159" s="180" t="str">
        <f>IF(G159=30,1,M158)</f>
      </c>
      <c r="M159" s="181" t="str">
        <f>L159*(1-K159)</f>
      </c>
    </row>
    <row r="160">
      <c r="A160" t="s">
        <v>164</v>
      </c>
      <c r="B160" t="s">
        <v>207</v>
      </c>
      <c r="C160" s="32" t="s">
        <v>209</v>
      </c>
      <c r="D160" t="s">
        <v>458</v>
      </c>
      <c r="E160" t="s">
        <v>476</v>
      </c>
      <c r="F160" s="174" t="n">
        <v>2028</v>
      </c>
      <c r="G160" s="175" t="n">
        <v>68</v>
      </c>
      <c r="H160" s="176" t="n">
        <v>24384.3141478816</v>
      </c>
      <c r="I160" s="177" t="n">
        <v>1916671.52413164</v>
      </c>
      <c r="J160" s="178" t="str">
        <f>IF(I160&gt;0,H160/I160,0)</f>
      </c>
      <c r="K160" s="179" t="str">
        <f>1-EXP(-J160)</f>
      </c>
      <c r="L160" s="180" t="str">
        <f>IF(G160=30,1,M159)</f>
      </c>
      <c r="M160" s="181" t="str">
        <f>L160*(1-K160)</f>
      </c>
    </row>
    <row r="161">
      <c r="A161" t="s">
        <v>164</v>
      </c>
      <c r="B161" t="s">
        <v>207</v>
      </c>
      <c r="C161" s="32" t="s">
        <v>209</v>
      </c>
      <c r="D161" t="s">
        <v>458</v>
      </c>
      <c r="E161" t="s">
        <v>476</v>
      </c>
      <c r="F161" s="174" t="n">
        <v>2028</v>
      </c>
      <c r="G161" s="175" t="n">
        <v>69</v>
      </c>
      <c r="H161" s="176" t="n">
        <v>24941.9910550714</v>
      </c>
      <c r="I161" s="177" t="n">
        <v>1784338.61823003</v>
      </c>
      <c r="J161" s="178" t="str">
        <f>IF(I161&gt;0,H161/I161,0)</f>
      </c>
      <c r="K161" s="179" t="str">
        <f>1-EXP(-J161)</f>
      </c>
      <c r="L161" s="180" t="str">
        <f>IF(G161=30,1,M160)</f>
      </c>
      <c r="M161" s="181" t="str">
        <f>L161*(1-K161)</f>
      </c>
    </row>
    <row r="162">
      <c r="A162" t="s">
        <v>164</v>
      </c>
      <c r="B162" t="s">
        <v>207</v>
      </c>
      <c r="C162" s="32" t="s">
        <v>209</v>
      </c>
      <c r="D162" t="s">
        <v>458</v>
      </c>
      <c r="E162" t="s">
        <v>476</v>
      </c>
      <c r="F162" s="174" t="n">
        <v>2029</v>
      </c>
      <c r="G162" s="175" t="n">
        <v>30</v>
      </c>
      <c r="H162" s="176" t="n">
        <v>966.089666279396</v>
      </c>
      <c r="I162" s="177" t="n">
        <v>4353617.72664716</v>
      </c>
      <c r="J162" s="178" t="str">
        <f>IF(I162&gt;0,H162/I162,0)</f>
      </c>
      <c r="K162" s="179" t="str">
        <f>1-EXP(-J162)</f>
      </c>
      <c r="L162" s="180" t="str">
        <f>IF(G162=30,1,M161)</f>
      </c>
      <c r="M162" s="181" t="str">
        <f>L162*(1-K162)</f>
      </c>
    </row>
    <row r="163">
      <c r="A163" t="s">
        <v>164</v>
      </c>
      <c r="B163" t="s">
        <v>207</v>
      </c>
      <c r="C163" s="32" t="s">
        <v>209</v>
      </c>
      <c r="D163" t="s">
        <v>458</v>
      </c>
      <c r="E163" t="s">
        <v>476</v>
      </c>
      <c r="F163" s="174" t="n">
        <v>2029</v>
      </c>
      <c r="G163" s="175" t="n">
        <v>31</v>
      </c>
      <c r="H163" s="176" t="n">
        <v>1118.3296221397</v>
      </c>
      <c r="I163" s="177" t="n">
        <v>4413831.85508253</v>
      </c>
      <c r="J163" s="178" t="str">
        <f>IF(I163&gt;0,H163/I163,0)</f>
      </c>
      <c r="K163" s="179" t="str">
        <f>1-EXP(-J163)</f>
      </c>
      <c r="L163" s="180" t="str">
        <f>IF(G163=30,1,M162)</f>
      </c>
      <c r="M163" s="181" t="str">
        <f>L163*(1-K163)</f>
      </c>
    </row>
    <row r="164">
      <c r="A164" t="s">
        <v>164</v>
      </c>
      <c r="B164" t="s">
        <v>207</v>
      </c>
      <c r="C164" s="32" t="s">
        <v>209</v>
      </c>
      <c r="D164" t="s">
        <v>458</v>
      </c>
      <c r="E164" t="s">
        <v>476</v>
      </c>
      <c r="F164" s="174" t="n">
        <v>2029</v>
      </c>
      <c r="G164" s="175" t="n">
        <v>32</v>
      </c>
      <c r="H164" s="176" t="n">
        <v>1405.7610500368</v>
      </c>
      <c r="I164" s="177" t="n">
        <v>4555458.45774326</v>
      </c>
      <c r="J164" s="178" t="str">
        <f>IF(I164&gt;0,H164/I164,0)</f>
      </c>
      <c r="K164" s="179" t="str">
        <f>1-EXP(-J164)</f>
      </c>
      <c r="L164" s="180" t="str">
        <f>IF(G164=30,1,M163)</f>
      </c>
      <c r="M164" s="181" t="str">
        <f>L164*(1-K164)</f>
      </c>
    </row>
    <row r="165">
      <c r="A165" t="s">
        <v>164</v>
      </c>
      <c r="B165" t="s">
        <v>207</v>
      </c>
      <c r="C165" s="32" t="s">
        <v>209</v>
      </c>
      <c r="D165" t="s">
        <v>458</v>
      </c>
      <c r="E165" t="s">
        <v>476</v>
      </c>
      <c r="F165" s="174" t="n">
        <v>2029</v>
      </c>
      <c r="G165" s="175" t="n">
        <v>33</v>
      </c>
      <c r="H165" s="176" t="n">
        <v>1464.96222635999</v>
      </c>
      <c r="I165" s="177" t="n">
        <v>4512899.07563911</v>
      </c>
      <c r="J165" s="178" t="str">
        <f>IF(I165&gt;0,H165/I165,0)</f>
      </c>
      <c r="K165" s="179" t="str">
        <f>1-EXP(-J165)</f>
      </c>
      <c r="L165" s="180" t="str">
        <f>IF(G165=30,1,M164)</f>
      </c>
      <c r="M165" s="181" t="str">
        <f>L165*(1-K165)</f>
      </c>
    </row>
    <row r="166">
      <c r="A166" t="s">
        <v>164</v>
      </c>
      <c r="B166" t="s">
        <v>207</v>
      </c>
      <c r="C166" s="32" t="s">
        <v>209</v>
      </c>
      <c r="D166" t="s">
        <v>458</v>
      </c>
      <c r="E166" t="s">
        <v>476</v>
      </c>
      <c r="F166" s="174" t="n">
        <v>2029</v>
      </c>
      <c r="G166" s="175" t="n">
        <v>34</v>
      </c>
      <c r="H166" s="176" t="n">
        <v>1525.89951972454</v>
      </c>
      <c r="I166" s="177" t="n">
        <v>4440150.74393899</v>
      </c>
      <c r="J166" s="178" t="str">
        <f>IF(I166&gt;0,H166/I166,0)</f>
      </c>
      <c r="K166" s="179" t="str">
        <f>1-EXP(-J166)</f>
      </c>
      <c r="L166" s="180" t="str">
        <f>IF(G166=30,1,M165)</f>
      </c>
      <c r="M166" s="181" t="str">
        <f>L166*(1-K166)</f>
      </c>
    </row>
    <row r="167">
      <c r="A167" t="s">
        <v>164</v>
      </c>
      <c r="B167" t="s">
        <v>207</v>
      </c>
      <c r="C167" s="32" t="s">
        <v>209</v>
      </c>
      <c r="D167" t="s">
        <v>458</v>
      </c>
      <c r="E167" t="s">
        <v>476</v>
      </c>
      <c r="F167" s="174" t="n">
        <v>2029</v>
      </c>
      <c r="G167" s="175" t="n">
        <v>35</v>
      </c>
      <c r="H167" s="176" t="n">
        <v>2054.8284958807</v>
      </c>
      <c r="I167" s="177" t="n">
        <v>4383249.0248818</v>
      </c>
      <c r="J167" s="178" t="str">
        <f>IF(I167&gt;0,H167/I167,0)</f>
      </c>
      <c r="K167" s="179" t="str">
        <f>1-EXP(-J167)</f>
      </c>
      <c r="L167" s="180" t="str">
        <f>IF(G167=30,1,M166)</f>
      </c>
      <c r="M167" s="181" t="str">
        <f>L167*(1-K167)</f>
      </c>
    </row>
    <row r="168">
      <c r="A168" t="s">
        <v>164</v>
      </c>
      <c r="B168" t="s">
        <v>207</v>
      </c>
      <c r="C168" s="32" t="s">
        <v>209</v>
      </c>
      <c r="D168" t="s">
        <v>458</v>
      </c>
      <c r="E168" t="s">
        <v>476</v>
      </c>
      <c r="F168" s="174" t="n">
        <v>2029</v>
      </c>
      <c r="G168" s="175" t="n">
        <v>36</v>
      </c>
      <c r="H168" s="176" t="n">
        <v>2146.32384173532</v>
      </c>
      <c r="I168" s="177" t="n">
        <v>4329493.43174506</v>
      </c>
      <c r="J168" s="178" t="str">
        <f>IF(I168&gt;0,H168/I168,0)</f>
      </c>
      <c r="K168" s="179" t="str">
        <f>1-EXP(-J168)</f>
      </c>
      <c r="L168" s="180" t="str">
        <f>IF(G168=30,1,M167)</f>
      </c>
      <c r="M168" s="181" t="str">
        <f>L168*(1-K168)</f>
      </c>
    </row>
    <row r="169">
      <c r="A169" t="s">
        <v>164</v>
      </c>
      <c r="B169" t="s">
        <v>207</v>
      </c>
      <c r="C169" s="32" t="s">
        <v>209</v>
      </c>
      <c r="D169" t="s">
        <v>458</v>
      </c>
      <c r="E169" t="s">
        <v>476</v>
      </c>
      <c r="F169" s="174" t="n">
        <v>2029</v>
      </c>
      <c r="G169" s="175" t="n">
        <v>37</v>
      </c>
      <c r="H169" s="176" t="n">
        <v>2326.07747897129</v>
      </c>
      <c r="I169" s="177" t="n">
        <v>4367829.14730943</v>
      </c>
      <c r="J169" s="178" t="str">
        <f>IF(I169&gt;0,H169/I169,0)</f>
      </c>
      <c r="K169" s="179" t="str">
        <f>1-EXP(-J169)</f>
      </c>
      <c r="L169" s="180" t="str">
        <f>IF(G169=30,1,M168)</f>
      </c>
      <c r="M169" s="181" t="str">
        <f>L169*(1-K169)</f>
      </c>
    </row>
    <row r="170">
      <c r="A170" t="s">
        <v>164</v>
      </c>
      <c r="B170" t="s">
        <v>207</v>
      </c>
      <c r="C170" s="32" t="s">
        <v>209</v>
      </c>
      <c r="D170" t="s">
        <v>458</v>
      </c>
      <c r="E170" t="s">
        <v>476</v>
      </c>
      <c r="F170" s="174" t="n">
        <v>2029</v>
      </c>
      <c r="G170" s="175" t="n">
        <v>38</v>
      </c>
      <c r="H170" s="176" t="n">
        <v>2515.43814766139</v>
      </c>
      <c r="I170" s="177" t="n">
        <v>4386463.19200859</v>
      </c>
      <c r="J170" s="178" t="str">
        <f>IF(I170&gt;0,H170/I170,0)</f>
      </c>
      <c r="K170" s="179" t="str">
        <f>1-EXP(-J170)</f>
      </c>
      <c r="L170" s="180" t="str">
        <f>IF(G170=30,1,M169)</f>
      </c>
      <c r="M170" s="181" t="str">
        <f>L170*(1-K170)</f>
      </c>
    </row>
    <row r="171">
      <c r="A171" t="s">
        <v>164</v>
      </c>
      <c r="B171" t="s">
        <v>207</v>
      </c>
      <c r="C171" s="32" t="s">
        <v>209</v>
      </c>
      <c r="D171" t="s">
        <v>458</v>
      </c>
      <c r="E171" t="s">
        <v>476</v>
      </c>
      <c r="F171" s="174" t="n">
        <v>2029</v>
      </c>
      <c r="G171" s="175" t="n">
        <v>39</v>
      </c>
      <c r="H171" s="176" t="n">
        <v>3825.72864855251</v>
      </c>
      <c r="I171" s="177" t="n">
        <v>6459560.63063985</v>
      </c>
      <c r="J171" s="178" t="str">
        <f>IF(I171&gt;0,H171/I171,0)</f>
      </c>
      <c r="K171" s="179" t="str">
        <f>1-EXP(-J171)</f>
      </c>
      <c r="L171" s="180" t="str">
        <f>IF(G171=30,1,M170)</f>
      </c>
      <c r="M171" s="181" t="str">
        <f>L171*(1-K171)</f>
      </c>
    </row>
    <row r="172">
      <c r="A172" t="s">
        <v>164</v>
      </c>
      <c r="B172" t="s">
        <v>207</v>
      </c>
      <c r="C172" s="32" t="s">
        <v>209</v>
      </c>
      <c r="D172" t="s">
        <v>458</v>
      </c>
      <c r="E172" t="s">
        <v>476</v>
      </c>
      <c r="F172" s="174" t="n">
        <v>2029</v>
      </c>
      <c r="G172" s="175" t="n">
        <v>40</v>
      </c>
      <c r="H172" s="176" t="n">
        <v>3626.29865181143</v>
      </c>
      <c r="I172" s="177" t="n">
        <v>4346231.73282476</v>
      </c>
      <c r="J172" s="178" t="str">
        <f>IF(I172&gt;0,H172/I172,0)</f>
      </c>
      <c r="K172" s="179" t="str">
        <f>1-EXP(-J172)</f>
      </c>
      <c r="L172" s="180" t="str">
        <f>IF(G172=30,1,M171)</f>
      </c>
      <c r="M172" s="181" t="str">
        <f>L172*(1-K172)</f>
      </c>
    </row>
    <row r="173">
      <c r="A173" t="s">
        <v>164</v>
      </c>
      <c r="B173" t="s">
        <v>207</v>
      </c>
      <c r="C173" s="32" t="s">
        <v>209</v>
      </c>
      <c r="D173" t="s">
        <v>458</v>
      </c>
      <c r="E173" t="s">
        <v>476</v>
      </c>
      <c r="F173" s="174" t="n">
        <v>2029</v>
      </c>
      <c r="G173" s="175" t="n">
        <v>41</v>
      </c>
      <c r="H173" s="176" t="n">
        <v>3861.67800412221</v>
      </c>
      <c r="I173" s="177" t="n">
        <v>4329398.00418746</v>
      </c>
      <c r="J173" s="178" t="str">
        <f>IF(I173&gt;0,H173/I173,0)</f>
      </c>
      <c r="K173" s="179" t="str">
        <f>1-EXP(-J173)</f>
      </c>
      <c r="L173" s="180" t="str">
        <f>IF(G173=30,1,M172)</f>
      </c>
      <c r="M173" s="181" t="str">
        <f>L173*(1-K173)</f>
      </c>
    </row>
    <row r="174">
      <c r="A174" t="s">
        <v>164</v>
      </c>
      <c r="B174" t="s">
        <v>207</v>
      </c>
      <c r="C174" s="32" t="s">
        <v>209</v>
      </c>
      <c r="D174" t="s">
        <v>458</v>
      </c>
      <c r="E174" t="s">
        <v>476</v>
      </c>
      <c r="F174" s="174" t="n">
        <v>2029</v>
      </c>
      <c r="G174" s="175" t="n">
        <v>42</v>
      </c>
      <c r="H174" s="176" t="n">
        <v>4069.48068431222</v>
      </c>
      <c r="I174" s="177" t="n">
        <v>4197572.22976247</v>
      </c>
      <c r="J174" s="178" t="str">
        <f>IF(I174&gt;0,H174/I174,0)</f>
      </c>
      <c r="K174" s="179" t="str">
        <f>1-EXP(-J174)</f>
      </c>
      <c r="L174" s="180" t="str">
        <f>IF(G174=30,1,M173)</f>
      </c>
      <c r="M174" s="181" t="str">
        <f>L174*(1-K174)</f>
      </c>
    </row>
    <row r="175">
      <c r="A175" t="s">
        <v>164</v>
      </c>
      <c r="B175" t="s">
        <v>207</v>
      </c>
      <c r="C175" s="32" t="s">
        <v>209</v>
      </c>
      <c r="D175" t="s">
        <v>458</v>
      </c>
      <c r="E175" t="s">
        <v>476</v>
      </c>
      <c r="F175" s="174" t="n">
        <v>2029</v>
      </c>
      <c r="G175" s="175" t="n">
        <v>43</v>
      </c>
      <c r="H175" s="176" t="n">
        <v>4400.68008518186</v>
      </c>
      <c r="I175" s="177" t="n">
        <v>4163704.39684124</v>
      </c>
      <c r="J175" s="178" t="str">
        <f>IF(I175&gt;0,H175/I175,0)</f>
      </c>
      <c r="K175" s="179" t="str">
        <f>1-EXP(-J175)</f>
      </c>
      <c r="L175" s="180" t="str">
        <f>IF(G175=30,1,M174)</f>
      </c>
      <c r="M175" s="181" t="str">
        <f>L175*(1-K175)</f>
      </c>
    </row>
    <row r="176">
      <c r="A176" t="s">
        <v>164</v>
      </c>
      <c r="B176" t="s">
        <v>207</v>
      </c>
      <c r="C176" s="32" t="s">
        <v>209</v>
      </c>
      <c r="D176" t="s">
        <v>458</v>
      </c>
      <c r="E176" t="s">
        <v>476</v>
      </c>
      <c r="F176" s="174" t="n">
        <v>2029</v>
      </c>
      <c r="G176" s="175" t="n">
        <v>44</v>
      </c>
      <c r="H176" s="176" t="n">
        <v>4881.71433637232</v>
      </c>
      <c r="I176" s="177" t="n">
        <v>4223748.96640079</v>
      </c>
      <c r="J176" s="178" t="str">
        <f>IF(I176&gt;0,H176/I176,0)</f>
      </c>
      <c r="K176" s="179" t="str">
        <f>1-EXP(-J176)</f>
      </c>
      <c r="L176" s="180" t="str">
        <f>IF(G176=30,1,M175)</f>
      </c>
      <c r="M176" s="181" t="str">
        <f>L176*(1-K176)</f>
      </c>
    </row>
    <row r="177">
      <c r="A177" t="s">
        <v>164</v>
      </c>
      <c r="B177" t="s">
        <v>207</v>
      </c>
      <c r="C177" s="32" t="s">
        <v>209</v>
      </c>
      <c r="D177" t="s">
        <v>458</v>
      </c>
      <c r="E177" t="s">
        <v>476</v>
      </c>
      <c r="F177" s="174" t="n">
        <v>2029</v>
      </c>
      <c r="G177" s="175" t="n">
        <v>45</v>
      </c>
      <c r="H177" s="176" t="n">
        <v>6456.39278043751</v>
      </c>
      <c r="I177" s="177" t="n">
        <v>4309040.90163912</v>
      </c>
      <c r="J177" s="178" t="str">
        <f>IF(I177&gt;0,H177/I177,0)</f>
      </c>
      <c r="K177" s="179" t="str">
        <f>1-EXP(-J177)</f>
      </c>
      <c r="L177" s="180" t="str">
        <f>IF(G177=30,1,M176)</f>
      </c>
      <c r="M177" s="181" t="str">
        <f>L177*(1-K177)</f>
      </c>
    </row>
    <row r="178">
      <c r="A178" t="s">
        <v>164</v>
      </c>
      <c r="B178" t="s">
        <v>207</v>
      </c>
      <c r="C178" s="32" t="s">
        <v>209</v>
      </c>
      <c r="D178" t="s">
        <v>458</v>
      </c>
      <c r="E178" t="s">
        <v>476</v>
      </c>
      <c r="F178" s="174" t="n">
        <v>2029</v>
      </c>
      <c r="G178" s="175" t="n">
        <v>46</v>
      </c>
      <c r="H178" s="176" t="n">
        <v>6954.1558850443</v>
      </c>
      <c r="I178" s="177" t="n">
        <v>4284160.09737287</v>
      </c>
      <c r="J178" s="178" t="str">
        <f>IF(I178&gt;0,H178/I178,0)</f>
      </c>
      <c r="K178" s="179" t="str">
        <f>1-EXP(-J178)</f>
      </c>
      <c r="L178" s="180" t="str">
        <f>IF(G178=30,1,M177)</f>
      </c>
      <c r="M178" s="181" t="str">
        <f>L178*(1-K178)</f>
      </c>
    </row>
    <row r="179">
      <c r="A179" t="s">
        <v>164</v>
      </c>
      <c r="B179" t="s">
        <v>207</v>
      </c>
      <c r="C179" s="32" t="s">
        <v>209</v>
      </c>
      <c r="D179" t="s">
        <v>458</v>
      </c>
      <c r="E179" t="s">
        <v>476</v>
      </c>
      <c r="F179" s="174" t="n">
        <v>2029</v>
      </c>
      <c r="G179" s="175" t="n">
        <v>47</v>
      </c>
      <c r="H179" s="176" t="n">
        <v>7399.5635033055</v>
      </c>
      <c r="I179" s="177" t="n">
        <v>4147662.90248503</v>
      </c>
      <c r="J179" s="178" t="str">
        <f>IF(I179&gt;0,H179/I179,0)</f>
      </c>
      <c r="K179" s="179" t="str">
        <f>1-EXP(-J179)</f>
      </c>
      <c r="L179" s="180" t="str">
        <f>IF(G179=30,1,M178)</f>
      </c>
      <c r="M179" s="181" t="str">
        <f>L179*(1-K179)</f>
      </c>
    </row>
    <row r="180">
      <c r="A180" t="s">
        <v>164</v>
      </c>
      <c r="B180" t="s">
        <v>207</v>
      </c>
      <c r="C180" s="32" t="s">
        <v>209</v>
      </c>
      <c r="D180" t="s">
        <v>458</v>
      </c>
      <c r="E180" t="s">
        <v>476</v>
      </c>
      <c r="F180" s="174" t="n">
        <v>2029</v>
      </c>
      <c r="G180" s="175" t="n">
        <v>48</v>
      </c>
      <c r="H180" s="176" t="n">
        <v>7977.28091766154</v>
      </c>
      <c r="I180" s="177" t="n">
        <v>4073589.95384527</v>
      </c>
      <c r="J180" s="178" t="str">
        <f>IF(I180&gt;0,H180/I180,0)</f>
      </c>
      <c r="K180" s="179" t="str">
        <f>1-EXP(-J180)</f>
      </c>
      <c r="L180" s="180" t="str">
        <f>IF(G180=30,1,M179)</f>
      </c>
      <c r="M180" s="181" t="str">
        <f>L180*(1-K180)</f>
      </c>
    </row>
    <row r="181">
      <c r="A181" t="s">
        <v>164</v>
      </c>
      <c r="B181" t="s">
        <v>207</v>
      </c>
      <c r="C181" s="32" t="s">
        <v>209</v>
      </c>
      <c r="D181" t="s">
        <v>458</v>
      </c>
      <c r="E181" t="s">
        <v>476</v>
      </c>
      <c r="F181" s="174" t="n">
        <v>2029</v>
      </c>
      <c r="G181" s="175" t="n">
        <v>49</v>
      </c>
      <c r="H181" s="176" t="n">
        <v>8622.35987065293</v>
      </c>
      <c r="I181" s="177" t="n">
        <v>4015321.14651264</v>
      </c>
      <c r="J181" s="178" t="str">
        <f>IF(I181&gt;0,H181/I181,0)</f>
      </c>
      <c r="K181" s="179" t="str">
        <f>1-EXP(-J181)</f>
      </c>
      <c r="L181" s="180" t="str">
        <f>IF(G181=30,1,M180)</f>
      </c>
      <c r="M181" s="181" t="str">
        <f>L181*(1-K181)</f>
      </c>
    </row>
    <row r="182">
      <c r="A182" t="s">
        <v>164</v>
      </c>
      <c r="B182" t="s">
        <v>207</v>
      </c>
      <c r="C182" s="32" t="s">
        <v>209</v>
      </c>
      <c r="D182" t="s">
        <v>458</v>
      </c>
      <c r="E182" t="s">
        <v>476</v>
      </c>
      <c r="F182" s="174" t="n">
        <v>2029</v>
      </c>
      <c r="G182" s="175" t="n">
        <v>50</v>
      </c>
      <c r="H182" s="176" t="n">
        <v>9908.24992685978</v>
      </c>
      <c r="I182" s="177" t="n">
        <v>3951513.58708258</v>
      </c>
      <c r="J182" s="178" t="str">
        <f>IF(I182&gt;0,H182/I182,0)</f>
      </c>
      <c r="K182" s="179" t="str">
        <f>1-EXP(-J182)</f>
      </c>
      <c r="L182" s="180" t="str">
        <f>IF(G182=30,1,M181)</f>
      </c>
      <c r="M182" s="181" t="str">
        <f>L182*(1-K182)</f>
      </c>
    </row>
    <row r="183">
      <c r="A183" t="s">
        <v>164</v>
      </c>
      <c r="B183" t="s">
        <v>207</v>
      </c>
      <c r="C183" s="32" t="s">
        <v>209</v>
      </c>
      <c r="D183" t="s">
        <v>458</v>
      </c>
      <c r="E183" t="s">
        <v>476</v>
      </c>
      <c r="F183" s="174" t="n">
        <v>2029</v>
      </c>
      <c r="G183" s="175" t="n">
        <v>51</v>
      </c>
      <c r="H183" s="176" t="n">
        <v>10493.8983774927</v>
      </c>
      <c r="I183" s="177" t="n">
        <v>3867380.06656496</v>
      </c>
      <c r="J183" s="178" t="str">
        <f>IF(I183&gt;0,H183/I183,0)</f>
      </c>
      <c r="K183" s="179" t="str">
        <f>1-EXP(-J183)</f>
      </c>
      <c r="L183" s="180" t="str">
        <f>IF(G183=30,1,M182)</f>
      </c>
      <c r="M183" s="181" t="str">
        <f>L183*(1-K183)</f>
      </c>
    </row>
    <row r="184">
      <c r="A184" t="s">
        <v>164</v>
      </c>
      <c r="B184" t="s">
        <v>207</v>
      </c>
      <c r="C184" s="32" t="s">
        <v>209</v>
      </c>
      <c r="D184" t="s">
        <v>458</v>
      </c>
      <c r="E184" t="s">
        <v>476</v>
      </c>
      <c r="F184" s="174" t="n">
        <v>2029</v>
      </c>
      <c r="G184" s="175" t="n">
        <v>52</v>
      </c>
      <c r="H184" s="176" t="n">
        <v>11299.193024396</v>
      </c>
      <c r="I184" s="177" t="n">
        <v>3801204.72039944</v>
      </c>
      <c r="J184" s="178" t="str">
        <f>IF(I184&gt;0,H184/I184,0)</f>
      </c>
      <c r="K184" s="179" t="str">
        <f>1-EXP(-J184)</f>
      </c>
      <c r="L184" s="180" t="str">
        <f>IF(G184=30,1,M183)</f>
      </c>
      <c r="M184" s="181" t="str">
        <f>L184*(1-K184)</f>
      </c>
    </row>
    <row r="185">
      <c r="A185" t="s">
        <v>164</v>
      </c>
      <c r="B185" t="s">
        <v>207</v>
      </c>
      <c r="C185" s="32" t="s">
        <v>209</v>
      </c>
      <c r="D185" t="s">
        <v>458</v>
      </c>
      <c r="E185" t="s">
        <v>476</v>
      </c>
      <c r="F185" s="174" t="n">
        <v>2029</v>
      </c>
      <c r="G185" s="175" t="n">
        <v>53</v>
      </c>
      <c r="H185" s="176" t="n">
        <v>12106.2129893445</v>
      </c>
      <c r="I185" s="177" t="n">
        <v>3723077.49856577</v>
      </c>
      <c r="J185" s="178" t="str">
        <f>IF(I185&gt;0,H185/I185,0)</f>
      </c>
      <c r="K185" s="179" t="str">
        <f>1-EXP(-J185)</f>
      </c>
      <c r="L185" s="180" t="str">
        <f>IF(G185=30,1,M184)</f>
      </c>
      <c r="M185" s="181" t="str">
        <f>L185*(1-K185)</f>
      </c>
    </row>
    <row r="186">
      <c r="A186" t="s">
        <v>164</v>
      </c>
      <c r="B186" t="s">
        <v>207</v>
      </c>
      <c r="C186" s="32" t="s">
        <v>209</v>
      </c>
      <c r="D186" t="s">
        <v>458</v>
      </c>
      <c r="E186" t="s">
        <v>476</v>
      </c>
      <c r="F186" s="174" t="n">
        <v>2029</v>
      </c>
      <c r="G186" s="175" t="n">
        <v>54</v>
      </c>
      <c r="H186" s="176" t="n">
        <v>12960.2030637749</v>
      </c>
      <c r="I186" s="177" t="n">
        <v>3644137.88833751</v>
      </c>
      <c r="J186" s="178" t="str">
        <f>IF(I186&gt;0,H186/I186,0)</f>
      </c>
      <c r="K186" s="179" t="str">
        <f>1-EXP(-J186)</f>
      </c>
      <c r="L186" s="180" t="str">
        <f>IF(G186=30,1,M185)</f>
      </c>
      <c r="M186" s="181" t="str">
        <f>L186*(1-K186)</f>
      </c>
    </row>
    <row r="187">
      <c r="A187" t="s">
        <v>164</v>
      </c>
      <c r="B187" t="s">
        <v>207</v>
      </c>
      <c r="C187" s="32" t="s">
        <v>209</v>
      </c>
      <c r="D187" t="s">
        <v>458</v>
      </c>
      <c r="E187" t="s">
        <v>476</v>
      </c>
      <c r="F187" s="174" t="n">
        <v>2029</v>
      </c>
      <c r="G187" s="175" t="n">
        <v>55</v>
      </c>
      <c r="H187" s="176" t="n">
        <v>13925.3975777184</v>
      </c>
      <c r="I187" s="177" t="n">
        <v>3537621.18939644</v>
      </c>
      <c r="J187" s="178" t="str">
        <f>IF(I187&gt;0,H187/I187,0)</f>
      </c>
      <c r="K187" s="179" t="str">
        <f>1-EXP(-J187)</f>
      </c>
      <c r="L187" s="180" t="str">
        <f>IF(G187=30,1,M186)</f>
      </c>
      <c r="M187" s="181" t="str">
        <f>L187*(1-K187)</f>
      </c>
    </row>
    <row r="188">
      <c r="A188" t="s">
        <v>164</v>
      </c>
      <c r="B188" t="s">
        <v>207</v>
      </c>
      <c r="C188" s="32" t="s">
        <v>209</v>
      </c>
      <c r="D188" t="s">
        <v>458</v>
      </c>
      <c r="E188" t="s">
        <v>476</v>
      </c>
      <c r="F188" s="174" t="n">
        <v>2029</v>
      </c>
      <c r="G188" s="175" t="n">
        <v>56</v>
      </c>
      <c r="H188" s="176" t="n">
        <v>14891.2089752653</v>
      </c>
      <c r="I188" s="177" t="n">
        <v>3490635.58194591</v>
      </c>
      <c r="J188" s="178" t="str">
        <f>IF(I188&gt;0,H188/I188,0)</f>
      </c>
      <c r="K188" s="179" t="str">
        <f>1-EXP(-J188)</f>
      </c>
      <c r="L188" s="180" t="str">
        <f>IF(G188=30,1,M187)</f>
      </c>
      <c r="M188" s="181" t="str">
        <f>L188*(1-K188)</f>
      </c>
    </row>
    <row r="189">
      <c r="A189" t="s">
        <v>164</v>
      </c>
      <c r="B189" t="s">
        <v>207</v>
      </c>
      <c r="C189" s="32" t="s">
        <v>209</v>
      </c>
      <c r="D189" t="s">
        <v>458</v>
      </c>
      <c r="E189" t="s">
        <v>476</v>
      </c>
      <c r="F189" s="174" t="n">
        <v>2029</v>
      </c>
      <c r="G189" s="175" t="n">
        <v>57</v>
      </c>
      <c r="H189" s="176" t="n">
        <v>15334.7675652206</v>
      </c>
      <c r="I189" s="177" t="n">
        <v>3280878.44715036</v>
      </c>
      <c r="J189" s="178" t="str">
        <f>IF(I189&gt;0,H189/I189,0)</f>
      </c>
      <c r="K189" s="179" t="str">
        <f>1-EXP(-J189)</f>
      </c>
      <c r="L189" s="180" t="str">
        <f>IF(G189=30,1,M188)</f>
      </c>
      <c r="M189" s="181" t="str">
        <f>L189*(1-K189)</f>
      </c>
    </row>
    <row r="190">
      <c r="A190" t="s">
        <v>164</v>
      </c>
      <c r="B190" t="s">
        <v>207</v>
      </c>
      <c r="C190" s="32" t="s">
        <v>209</v>
      </c>
      <c r="D190" t="s">
        <v>458</v>
      </c>
      <c r="E190" t="s">
        <v>476</v>
      </c>
      <c r="F190" s="174" t="n">
        <v>2029</v>
      </c>
      <c r="G190" s="175" t="n">
        <v>58</v>
      </c>
      <c r="H190" s="176" t="n">
        <v>16328.1715731785</v>
      </c>
      <c r="I190" s="177" t="n">
        <v>3192067.2385117</v>
      </c>
      <c r="J190" s="178" t="str">
        <f>IF(I190&gt;0,H190/I190,0)</f>
      </c>
      <c r="K190" s="179" t="str">
        <f>1-EXP(-J190)</f>
      </c>
      <c r="L190" s="180" t="str">
        <f>IF(G190=30,1,M189)</f>
      </c>
      <c r="M190" s="181" t="str">
        <f>L190*(1-K190)</f>
      </c>
    </row>
    <row r="191">
      <c r="A191" t="s">
        <v>164</v>
      </c>
      <c r="B191" t="s">
        <v>207</v>
      </c>
      <c r="C191" s="32" t="s">
        <v>209</v>
      </c>
      <c r="D191" t="s">
        <v>458</v>
      </c>
      <c r="E191" t="s">
        <v>476</v>
      </c>
      <c r="F191" s="174" t="n">
        <v>2029</v>
      </c>
      <c r="G191" s="175" t="n">
        <v>59</v>
      </c>
      <c r="H191" s="176" t="n">
        <v>17397.7431292069</v>
      </c>
      <c r="I191" s="177" t="n">
        <v>3107502.91017062</v>
      </c>
      <c r="J191" s="178" t="str">
        <f>IF(I191&gt;0,H191/I191,0)</f>
      </c>
      <c r="K191" s="179" t="str">
        <f>1-EXP(-J191)</f>
      </c>
      <c r="L191" s="180" t="str">
        <f>IF(G191=30,1,M190)</f>
      </c>
      <c r="M191" s="181" t="str">
        <f>L191*(1-K191)</f>
      </c>
    </row>
    <row r="192">
      <c r="A192" t="s">
        <v>164</v>
      </c>
      <c r="B192" t="s">
        <v>207</v>
      </c>
      <c r="C192" s="32" t="s">
        <v>209</v>
      </c>
      <c r="D192" t="s">
        <v>458</v>
      </c>
      <c r="E192" t="s">
        <v>476</v>
      </c>
      <c r="F192" s="174" t="n">
        <v>2029</v>
      </c>
      <c r="G192" s="175" t="n">
        <v>60</v>
      </c>
      <c r="H192" s="176" t="n">
        <v>18848.6344221117</v>
      </c>
      <c r="I192" s="177" t="n">
        <v>3013601.30968859</v>
      </c>
      <c r="J192" s="178" t="str">
        <f>IF(I192&gt;0,H192/I192,0)</f>
      </c>
      <c r="K192" s="179" t="str">
        <f>1-EXP(-J192)</f>
      </c>
      <c r="L192" s="180" t="str">
        <f>IF(G192=30,1,M191)</f>
      </c>
      <c r="M192" s="181" t="str">
        <f>L192*(1-K192)</f>
      </c>
    </row>
    <row r="193">
      <c r="A193" t="s">
        <v>164</v>
      </c>
      <c r="B193" t="s">
        <v>207</v>
      </c>
      <c r="C193" s="32" t="s">
        <v>209</v>
      </c>
      <c r="D193" t="s">
        <v>458</v>
      </c>
      <c r="E193" t="s">
        <v>476</v>
      </c>
      <c r="F193" s="174" t="n">
        <v>2029</v>
      </c>
      <c r="G193" s="175" t="n">
        <v>61</v>
      </c>
      <c r="H193" s="176" t="n">
        <v>19690.3148741105</v>
      </c>
      <c r="I193" s="177" t="n">
        <v>2899486.11325818</v>
      </c>
      <c r="J193" s="178" t="str">
        <f>IF(I193&gt;0,H193/I193,0)</f>
      </c>
      <c r="K193" s="179" t="str">
        <f>1-EXP(-J193)</f>
      </c>
      <c r="L193" s="180" t="str">
        <f>IF(G193=30,1,M192)</f>
      </c>
      <c r="M193" s="181" t="str">
        <f>L193*(1-K193)</f>
      </c>
    </row>
    <row r="194">
      <c r="A194" t="s">
        <v>164</v>
      </c>
      <c r="B194" t="s">
        <v>207</v>
      </c>
      <c r="C194" s="32" t="s">
        <v>209</v>
      </c>
      <c r="D194" t="s">
        <v>458</v>
      </c>
      <c r="E194" t="s">
        <v>476</v>
      </c>
      <c r="F194" s="174" t="n">
        <v>2029</v>
      </c>
      <c r="G194" s="175" t="n">
        <v>62</v>
      </c>
      <c r="H194" s="176" t="n">
        <v>20525.3100879854</v>
      </c>
      <c r="I194" s="177" t="n">
        <v>2755135.26990317</v>
      </c>
      <c r="J194" s="178" t="str">
        <f>IF(I194&gt;0,H194/I194,0)</f>
      </c>
      <c r="K194" s="179" t="str">
        <f>1-EXP(-J194)</f>
      </c>
      <c r="L194" s="180" t="str">
        <f>IF(G194=30,1,M193)</f>
      </c>
      <c r="M194" s="181" t="str">
        <f>L194*(1-K194)</f>
      </c>
    </row>
    <row r="195">
      <c r="A195" t="s">
        <v>164</v>
      </c>
      <c r="B195" t="s">
        <v>207</v>
      </c>
      <c r="C195" s="32" t="s">
        <v>209</v>
      </c>
      <c r="D195" t="s">
        <v>458</v>
      </c>
      <c r="E195" t="s">
        <v>476</v>
      </c>
      <c r="F195" s="174" t="n">
        <v>2029</v>
      </c>
      <c r="G195" s="175" t="n">
        <v>63</v>
      </c>
      <c r="H195" s="176" t="n">
        <v>21612.53592255</v>
      </c>
      <c r="I195" s="177" t="n">
        <v>2646773.0385279</v>
      </c>
      <c r="J195" s="178" t="str">
        <f>IF(I195&gt;0,H195/I195,0)</f>
      </c>
      <c r="K195" s="179" t="str">
        <f>1-EXP(-J195)</f>
      </c>
      <c r="L195" s="180" t="str">
        <f>IF(G195=30,1,M194)</f>
      </c>
      <c r="M195" s="181" t="str">
        <f>L195*(1-K195)</f>
      </c>
    </row>
    <row r="196">
      <c r="A196" t="s">
        <v>164</v>
      </c>
      <c r="B196" t="s">
        <v>207</v>
      </c>
      <c r="C196" s="32" t="s">
        <v>209</v>
      </c>
      <c r="D196" t="s">
        <v>458</v>
      </c>
      <c r="E196" t="s">
        <v>476</v>
      </c>
      <c r="F196" s="174" t="n">
        <v>2029</v>
      </c>
      <c r="G196" s="175" t="n">
        <v>64</v>
      </c>
      <c r="H196" s="176" t="n">
        <v>22527.5435577411</v>
      </c>
      <c r="I196" s="177" t="n">
        <v>2517020.0625039</v>
      </c>
      <c r="J196" s="178" t="str">
        <f>IF(I196&gt;0,H196/I196,0)</f>
      </c>
      <c r="K196" s="179" t="str">
        <f>1-EXP(-J196)</f>
      </c>
      <c r="L196" s="180" t="str">
        <f>IF(G196=30,1,M195)</f>
      </c>
      <c r="M196" s="181" t="str">
        <f>L196*(1-K196)</f>
      </c>
    </row>
    <row r="197">
      <c r="A197" t="s">
        <v>164</v>
      </c>
      <c r="B197" t="s">
        <v>207</v>
      </c>
      <c r="C197" s="32" t="s">
        <v>209</v>
      </c>
      <c r="D197" t="s">
        <v>458</v>
      </c>
      <c r="E197" t="s">
        <v>476</v>
      </c>
      <c r="F197" s="174" t="n">
        <v>2029</v>
      </c>
      <c r="G197" s="175" t="n">
        <v>65</v>
      </c>
      <c r="H197" s="176" t="n">
        <v>22774.232901682</v>
      </c>
      <c r="I197" s="177" t="n">
        <v>2387427.21278652</v>
      </c>
      <c r="J197" s="178" t="str">
        <f>IF(I197&gt;0,H197/I197,0)</f>
      </c>
      <c r="K197" s="179" t="str">
        <f>1-EXP(-J197)</f>
      </c>
      <c r="L197" s="180" t="str">
        <f>IF(G197=30,1,M196)</f>
      </c>
      <c r="M197" s="181" t="str">
        <f>L197*(1-K197)</f>
      </c>
    </row>
    <row r="198">
      <c r="A198" t="s">
        <v>164</v>
      </c>
      <c r="B198" t="s">
        <v>207</v>
      </c>
      <c r="C198" s="32" t="s">
        <v>209</v>
      </c>
      <c r="D198" t="s">
        <v>458</v>
      </c>
      <c r="E198" t="s">
        <v>476</v>
      </c>
      <c r="F198" s="174" t="n">
        <v>2029</v>
      </c>
      <c r="G198" s="175" t="n">
        <v>66</v>
      </c>
      <c r="H198" s="176" t="n">
        <v>23510.3338639067</v>
      </c>
      <c r="I198" s="177" t="n">
        <v>2262969.06935872</v>
      </c>
      <c r="J198" s="178" t="str">
        <f>IF(I198&gt;0,H198/I198,0)</f>
      </c>
      <c r="K198" s="179" t="str">
        <f>1-EXP(-J198)</f>
      </c>
      <c r="L198" s="180" t="str">
        <f>IF(G198=30,1,M197)</f>
      </c>
      <c r="M198" s="181" t="str">
        <f>L198*(1-K198)</f>
      </c>
    </row>
    <row r="199">
      <c r="A199" t="s">
        <v>164</v>
      </c>
      <c r="B199" t="s">
        <v>207</v>
      </c>
      <c r="C199" s="32" t="s">
        <v>209</v>
      </c>
      <c r="D199" t="s">
        <v>458</v>
      </c>
      <c r="E199" t="s">
        <v>476</v>
      </c>
      <c r="F199" s="174" t="n">
        <v>2029</v>
      </c>
      <c r="G199" s="175" t="n">
        <v>67</v>
      </c>
      <c r="H199" s="176" t="n">
        <v>24196.3716306573</v>
      </c>
      <c r="I199" s="177" t="n">
        <v>2113531.57158607</v>
      </c>
      <c r="J199" s="178" t="str">
        <f>IF(I199&gt;0,H199/I199,0)</f>
      </c>
      <c r="K199" s="179" t="str">
        <f>1-EXP(-J199)</f>
      </c>
      <c r="L199" s="180" t="str">
        <f>IF(G199=30,1,M198)</f>
      </c>
      <c r="M199" s="181" t="str">
        <f>L199*(1-K199)</f>
      </c>
    </row>
    <row r="200">
      <c r="A200" t="s">
        <v>164</v>
      </c>
      <c r="B200" t="s">
        <v>207</v>
      </c>
      <c r="C200" s="32" t="s">
        <v>209</v>
      </c>
      <c r="D200" t="s">
        <v>458</v>
      </c>
      <c r="E200" t="s">
        <v>476</v>
      </c>
      <c r="F200" s="174" t="n">
        <v>2029</v>
      </c>
      <c r="G200" s="175" t="n">
        <v>68</v>
      </c>
      <c r="H200" s="176" t="n">
        <v>25004.1449923701</v>
      </c>
      <c r="I200" s="177" t="n">
        <v>1988718.04676766</v>
      </c>
      <c r="J200" s="178" t="str">
        <f>IF(I200&gt;0,H200/I200,0)</f>
      </c>
      <c r="K200" s="179" t="str">
        <f>1-EXP(-J200)</f>
      </c>
      <c r="L200" s="180" t="str">
        <f>IF(G200=30,1,M199)</f>
      </c>
      <c r="M200" s="181" t="str">
        <f>L200*(1-K200)</f>
      </c>
    </row>
    <row r="201">
      <c r="A201" t="s">
        <v>164</v>
      </c>
      <c r="B201" t="s">
        <v>207</v>
      </c>
      <c r="C201" s="32" t="s">
        <v>209</v>
      </c>
      <c r="D201" t="s">
        <v>458</v>
      </c>
      <c r="E201" t="s">
        <v>476</v>
      </c>
      <c r="F201" s="174" t="n">
        <v>2029</v>
      </c>
      <c r="G201" s="175" t="n">
        <v>69</v>
      </c>
      <c r="H201" s="176" t="n">
        <v>25701.2425365503</v>
      </c>
      <c r="I201" s="177" t="n">
        <v>1860440.27197133</v>
      </c>
      <c r="J201" s="178" t="str">
        <f>IF(I201&gt;0,H201/I201,0)</f>
      </c>
      <c r="K201" s="179" t="str">
        <f>1-EXP(-J201)</f>
      </c>
      <c r="L201" s="180" t="str">
        <f>IF(G201=30,1,M200)</f>
      </c>
      <c r="M201" s="181" t="str">
        <f>L201*(1-K201)</f>
      </c>
    </row>
    <row r="202">
      <c r="A202" t="s">
        <v>164</v>
      </c>
      <c r="B202" t="s">
        <v>207</v>
      </c>
      <c r="C202" s="32" t="s">
        <v>209</v>
      </c>
      <c r="D202" t="s">
        <v>458</v>
      </c>
      <c r="E202" t="s">
        <v>476</v>
      </c>
      <c r="F202" s="174" t="n">
        <v>2030</v>
      </c>
      <c r="G202" s="175" t="n">
        <v>30</v>
      </c>
      <c r="H202" s="176" t="n">
        <v>954.561909011068</v>
      </c>
      <c r="I202" s="177" t="n">
        <v>4327148.80938421</v>
      </c>
      <c r="J202" s="178" t="str">
        <f>IF(I202&gt;0,H202/I202,0)</f>
      </c>
      <c r="K202" s="179" t="str">
        <f>1-EXP(-J202)</f>
      </c>
      <c r="L202" s="180" t="str">
        <f>IF(G202=30,1,M201)</f>
      </c>
      <c r="M202" s="181" t="str">
        <f>L202*(1-K202)</f>
      </c>
    </row>
    <row r="203">
      <c r="A203" t="s">
        <v>164</v>
      </c>
      <c r="B203" t="s">
        <v>207</v>
      </c>
      <c r="C203" s="32" t="s">
        <v>209</v>
      </c>
      <c r="D203" t="s">
        <v>458</v>
      </c>
      <c r="E203" t="s">
        <v>476</v>
      </c>
      <c r="F203" s="174" t="n">
        <v>2030</v>
      </c>
      <c r="G203" s="175" t="n">
        <v>31</v>
      </c>
      <c r="H203" s="176" t="n">
        <v>1095.81515926344</v>
      </c>
      <c r="I203" s="177" t="n">
        <v>4347585.95869366</v>
      </c>
      <c r="J203" s="178" t="str">
        <f>IF(I203&gt;0,H203/I203,0)</f>
      </c>
      <c r="K203" s="179" t="str">
        <f>1-EXP(-J203)</f>
      </c>
      <c r="L203" s="180" t="str">
        <f>IF(G203=30,1,M202)</f>
      </c>
      <c r="M203" s="181" t="str">
        <f>L203*(1-K203)</f>
      </c>
    </row>
    <row r="204">
      <c r="A204" t="s">
        <v>164</v>
      </c>
      <c r="B204" t="s">
        <v>207</v>
      </c>
      <c r="C204" s="32" t="s">
        <v>209</v>
      </c>
      <c r="D204" t="s">
        <v>458</v>
      </c>
      <c r="E204" t="s">
        <v>476</v>
      </c>
      <c r="F204" s="174" t="n">
        <v>2030</v>
      </c>
      <c r="G204" s="175" t="n">
        <v>32</v>
      </c>
      <c r="H204" s="176" t="n">
        <v>1167.45038186899</v>
      </c>
      <c r="I204" s="177" t="n">
        <v>4407855.66705833</v>
      </c>
      <c r="J204" s="178" t="str">
        <f>IF(I204&gt;0,H204/I204,0)</f>
      </c>
      <c r="K204" s="179" t="str">
        <f>1-EXP(-J204)</f>
      </c>
      <c r="L204" s="180" t="str">
        <f>IF(G204=30,1,M203)</f>
      </c>
      <c r="M204" s="181" t="str">
        <f>L204*(1-K204)</f>
      </c>
    </row>
    <row r="205">
      <c r="A205" t="s">
        <v>164</v>
      </c>
      <c r="B205" t="s">
        <v>207</v>
      </c>
      <c r="C205" s="32" t="s">
        <v>209</v>
      </c>
      <c r="D205" t="s">
        <v>458</v>
      </c>
      <c r="E205" t="s">
        <v>476</v>
      </c>
      <c r="F205" s="174" t="n">
        <v>2030</v>
      </c>
      <c r="G205" s="175" t="n">
        <v>33</v>
      </c>
      <c r="H205" s="176" t="n">
        <v>1471.36832868627</v>
      </c>
      <c r="I205" s="177" t="n">
        <v>4548816.51441959</v>
      </c>
      <c r="J205" s="178" t="str">
        <f>IF(I205&gt;0,H205/I205,0)</f>
      </c>
      <c r="K205" s="179" t="str">
        <f>1-EXP(-J205)</f>
      </c>
      <c r="L205" s="180" t="str">
        <f>IF(G205=30,1,M204)</f>
      </c>
      <c r="M205" s="181" t="str">
        <f>L205*(1-K205)</f>
      </c>
    </row>
    <row r="206">
      <c r="A206" t="s">
        <v>164</v>
      </c>
      <c r="B206" t="s">
        <v>207</v>
      </c>
      <c r="C206" s="32" t="s">
        <v>209</v>
      </c>
      <c r="D206" t="s">
        <v>458</v>
      </c>
      <c r="E206" t="s">
        <v>476</v>
      </c>
      <c r="F206" s="174" t="n">
        <v>2030</v>
      </c>
      <c r="G206" s="175" t="n">
        <v>34</v>
      </c>
      <c r="H206" s="176" t="n">
        <v>1542.76604623495</v>
      </c>
      <c r="I206" s="177" t="n">
        <v>4506008.91389505</v>
      </c>
      <c r="J206" s="178" t="str">
        <f>IF(I206&gt;0,H206/I206,0)</f>
      </c>
      <c r="K206" s="179" t="str">
        <f>1-EXP(-J206)</f>
      </c>
      <c r="L206" s="180" t="str">
        <f>IF(G206=30,1,M205)</f>
      </c>
      <c r="M206" s="181" t="str">
        <f>L206*(1-K206)</f>
      </c>
    </row>
    <row r="207">
      <c r="A207" t="s">
        <v>164</v>
      </c>
      <c r="B207" t="s">
        <v>207</v>
      </c>
      <c r="C207" s="32" t="s">
        <v>209</v>
      </c>
      <c r="D207" t="s">
        <v>458</v>
      </c>
      <c r="E207" t="s">
        <v>476</v>
      </c>
      <c r="F207" s="174" t="n">
        <v>2030</v>
      </c>
      <c r="G207" s="175" t="n">
        <v>35</v>
      </c>
      <c r="H207" s="176" t="n">
        <v>2061.79116222104</v>
      </c>
      <c r="I207" s="177" t="n">
        <v>4433006.08509598</v>
      </c>
      <c r="J207" s="178" t="str">
        <f>IF(I207&gt;0,H207/I207,0)</f>
      </c>
      <c r="K207" s="179" t="str">
        <f>1-EXP(-J207)</f>
      </c>
      <c r="L207" s="180" t="str">
        <f>IF(G207=30,1,M206)</f>
      </c>
      <c r="M207" s="181" t="str">
        <f>L207*(1-K207)</f>
      </c>
    </row>
    <row r="208">
      <c r="A208" t="s">
        <v>164</v>
      </c>
      <c r="B208" t="s">
        <v>207</v>
      </c>
      <c r="C208" s="32" t="s">
        <v>209</v>
      </c>
      <c r="D208" t="s">
        <v>458</v>
      </c>
      <c r="E208" t="s">
        <v>476</v>
      </c>
      <c r="F208" s="174" t="n">
        <v>2030</v>
      </c>
      <c r="G208" s="175" t="n">
        <v>36</v>
      </c>
      <c r="H208" s="176" t="n">
        <v>2146.26387742591</v>
      </c>
      <c r="I208" s="177" t="n">
        <v>4375268.06463599</v>
      </c>
      <c r="J208" s="178" t="str">
        <f>IF(I208&gt;0,H208/I208,0)</f>
      </c>
      <c r="K208" s="179" t="str">
        <f>1-EXP(-J208)</f>
      </c>
      <c r="L208" s="180" t="str">
        <f>IF(G208=30,1,M207)</f>
      </c>
      <c r="M208" s="181" t="str">
        <f>L208*(1-K208)</f>
      </c>
    </row>
    <row r="209">
      <c r="A209" t="s">
        <v>164</v>
      </c>
      <c r="B209" t="s">
        <v>207</v>
      </c>
      <c r="C209" s="32" t="s">
        <v>209</v>
      </c>
      <c r="D209" t="s">
        <v>458</v>
      </c>
      <c r="E209" t="s">
        <v>476</v>
      </c>
      <c r="F209" s="174" t="n">
        <v>2030</v>
      </c>
      <c r="G209" s="175" t="n">
        <v>37</v>
      </c>
      <c r="H209" s="176" t="n">
        <v>2279.54768405823</v>
      </c>
      <c r="I209" s="177" t="n">
        <v>4321612.14977903</v>
      </c>
      <c r="J209" s="178" t="str">
        <f>IF(I209&gt;0,H209/I209,0)</f>
      </c>
      <c r="K209" s="179" t="str">
        <f>1-EXP(-J209)</f>
      </c>
      <c r="L209" s="180" t="str">
        <f>IF(G209=30,1,M208)</f>
      </c>
      <c r="M209" s="181" t="str">
        <f>L209*(1-K209)</f>
      </c>
    </row>
    <row r="210">
      <c r="A210" t="s">
        <v>164</v>
      </c>
      <c r="B210" t="s">
        <v>207</v>
      </c>
      <c r="C210" s="32" t="s">
        <v>209</v>
      </c>
      <c r="D210" t="s">
        <v>458</v>
      </c>
      <c r="E210" t="s">
        <v>476</v>
      </c>
      <c r="F210" s="174" t="n">
        <v>2030</v>
      </c>
      <c r="G210" s="175" t="n">
        <v>38</v>
      </c>
      <c r="H210" s="176" t="n">
        <v>2475.29157858181</v>
      </c>
      <c r="I210" s="177" t="n">
        <v>4359319.54771482</v>
      </c>
      <c r="J210" s="178" t="str">
        <f>IF(I210&gt;0,H210/I210,0)</f>
      </c>
      <c r="K210" s="179" t="str">
        <f>1-EXP(-J210)</f>
      </c>
      <c r="L210" s="180" t="str">
        <f>IF(G210=30,1,M209)</f>
      </c>
      <c r="M210" s="181" t="str">
        <f>L210*(1-K210)</f>
      </c>
    </row>
    <row r="211">
      <c r="A211" t="s">
        <v>164</v>
      </c>
      <c r="B211" t="s">
        <v>207</v>
      </c>
      <c r="C211" s="32" t="s">
        <v>209</v>
      </c>
      <c r="D211" t="s">
        <v>458</v>
      </c>
      <c r="E211" t="s">
        <v>476</v>
      </c>
      <c r="F211" s="174" t="n">
        <v>2030</v>
      </c>
      <c r="G211" s="175" t="n">
        <v>39</v>
      </c>
      <c r="H211" s="176" t="n">
        <v>2681.27522044046</v>
      </c>
      <c r="I211" s="177" t="n">
        <v>4377290.14783454</v>
      </c>
      <c r="J211" s="178" t="str">
        <f>IF(I211&gt;0,H211/I211,0)</f>
      </c>
      <c r="K211" s="179" t="str">
        <f>1-EXP(-J211)</f>
      </c>
      <c r="L211" s="180" t="str">
        <f>IF(G211=30,1,M210)</f>
      </c>
      <c r="M211" s="181" t="str">
        <f>L211*(1-K211)</f>
      </c>
    </row>
    <row r="212">
      <c r="A212" t="s">
        <v>164</v>
      </c>
      <c r="B212" t="s">
        <v>207</v>
      </c>
      <c r="C212" s="32" t="s">
        <v>209</v>
      </c>
      <c r="D212" t="s">
        <v>458</v>
      </c>
      <c r="E212" t="s">
        <v>476</v>
      </c>
      <c r="F212" s="174" t="n">
        <v>2030</v>
      </c>
      <c r="G212" s="175" t="n">
        <v>40</v>
      </c>
      <c r="H212" s="176" t="n">
        <v>5081.70258448022</v>
      </c>
      <c r="I212" s="177" t="n">
        <v>6445564.72256517</v>
      </c>
      <c r="J212" s="178" t="str">
        <f>IF(I212&gt;0,H212/I212,0)</f>
      </c>
      <c r="K212" s="179" t="str">
        <f>1-EXP(-J212)</f>
      </c>
      <c r="L212" s="180" t="str">
        <f>IF(G212=30,1,M211)</f>
      </c>
      <c r="M212" s="181" t="str">
        <f>L212*(1-K212)</f>
      </c>
    </row>
    <row r="213">
      <c r="A213" t="s">
        <v>164</v>
      </c>
      <c r="B213" t="s">
        <v>207</v>
      </c>
      <c r="C213" s="32" t="s">
        <v>209</v>
      </c>
      <c r="D213" t="s">
        <v>458</v>
      </c>
      <c r="E213" t="s">
        <v>476</v>
      </c>
      <c r="F213" s="174" t="n">
        <v>2030</v>
      </c>
      <c r="G213" s="175" t="n">
        <v>41</v>
      </c>
      <c r="H213" s="176" t="n">
        <v>3829.30292736265</v>
      </c>
      <c r="I213" s="177" t="n">
        <v>4334882.8522168</v>
      </c>
      <c r="J213" s="178" t="str">
        <f>IF(I213&gt;0,H213/I213,0)</f>
      </c>
      <c r="K213" s="179" t="str">
        <f>1-EXP(-J213)</f>
      </c>
      <c r="L213" s="180" t="str">
        <f>IF(G213=30,1,M212)</f>
      </c>
      <c r="M213" s="181" t="str">
        <f>L213*(1-K213)</f>
      </c>
    </row>
    <row r="214">
      <c r="A214" t="s">
        <v>164</v>
      </c>
      <c r="B214" t="s">
        <v>207</v>
      </c>
      <c r="C214" s="32" t="s">
        <v>209</v>
      </c>
      <c r="D214" t="s">
        <v>458</v>
      </c>
      <c r="E214" t="s">
        <v>476</v>
      </c>
      <c r="F214" s="174" t="n">
        <v>2030</v>
      </c>
      <c r="G214" s="175" t="n">
        <v>42</v>
      </c>
      <c r="H214" s="176" t="n">
        <v>4146.52597988451</v>
      </c>
      <c r="I214" s="177" t="n">
        <v>4318069.76624895</v>
      </c>
      <c r="J214" s="178" t="str">
        <f>IF(I214&gt;0,H214/I214,0)</f>
      </c>
      <c r="K214" s="179" t="str">
        <f>1-EXP(-J214)</f>
      </c>
      <c r="L214" s="180" t="str">
        <f>IF(G214=30,1,M213)</f>
      </c>
      <c r="M214" s="181" t="str">
        <f>L214*(1-K214)</f>
      </c>
    </row>
    <row r="215">
      <c r="A215" t="s">
        <v>164</v>
      </c>
      <c r="B215" t="s">
        <v>207</v>
      </c>
      <c r="C215" s="32" t="s">
        <v>209</v>
      </c>
      <c r="D215" t="s">
        <v>458</v>
      </c>
      <c r="E215" t="s">
        <v>476</v>
      </c>
      <c r="F215" s="174" t="n">
        <v>2030</v>
      </c>
      <c r="G215" s="175" t="n">
        <v>43</v>
      </c>
      <c r="H215" s="176" t="n">
        <v>4384.15476763449</v>
      </c>
      <c r="I215" s="177" t="n">
        <v>4185679.54958334</v>
      </c>
      <c r="J215" s="178" t="str">
        <f>IF(I215&gt;0,H215/I215,0)</f>
      </c>
      <c r="K215" s="179" t="str">
        <f>1-EXP(-J215)</f>
      </c>
      <c r="L215" s="180" t="str">
        <f>IF(G215=30,1,M214)</f>
      </c>
      <c r="M215" s="181" t="str">
        <f>L215*(1-K215)</f>
      </c>
    </row>
    <row r="216">
      <c r="A216" t="s">
        <v>164</v>
      </c>
      <c r="B216" t="s">
        <v>207</v>
      </c>
      <c r="C216" s="32" t="s">
        <v>209</v>
      </c>
      <c r="D216" t="s">
        <v>458</v>
      </c>
      <c r="E216" t="s">
        <v>476</v>
      </c>
      <c r="F216" s="174" t="n">
        <v>2030</v>
      </c>
      <c r="G216" s="175" t="n">
        <v>44</v>
      </c>
      <c r="H216" s="176" t="n">
        <v>4754.65170987834</v>
      </c>
      <c r="I216" s="177" t="n">
        <v>4150893.19531532</v>
      </c>
      <c r="J216" s="178" t="str">
        <f>IF(I216&gt;0,H216/I216,0)</f>
      </c>
      <c r="K216" s="179" t="str">
        <f>1-EXP(-J216)</f>
      </c>
      <c r="L216" s="180" t="str">
        <f>IF(G216=30,1,M215)</f>
      </c>
      <c r="M216" s="181" t="str">
        <f>L216*(1-K216)</f>
      </c>
    </row>
    <row r="217">
      <c r="A217" t="s">
        <v>164</v>
      </c>
      <c r="B217" t="s">
        <v>207</v>
      </c>
      <c r="C217" s="32" t="s">
        <v>209</v>
      </c>
      <c r="D217" t="s">
        <v>458</v>
      </c>
      <c r="E217" t="s">
        <v>476</v>
      </c>
      <c r="F217" s="174" t="n">
        <v>2030</v>
      </c>
      <c r="G217" s="175" t="n">
        <v>45</v>
      </c>
      <c r="H217" s="176" t="n">
        <v>6247.91629275387</v>
      </c>
      <c r="I217" s="177" t="n">
        <v>4209587.54776677</v>
      </c>
      <c r="J217" s="178" t="str">
        <f>IF(I217&gt;0,H217/I217,0)</f>
      </c>
      <c r="K217" s="179" t="str">
        <f>1-EXP(-J217)</f>
      </c>
      <c r="L217" s="180" t="str">
        <f>IF(G217=30,1,M216)</f>
      </c>
      <c r="M217" s="181" t="str">
        <f>L217*(1-K217)</f>
      </c>
    </row>
    <row r="218">
      <c r="A218" t="s">
        <v>164</v>
      </c>
      <c r="B218" t="s">
        <v>207</v>
      </c>
      <c r="C218" s="32" t="s">
        <v>209</v>
      </c>
      <c r="D218" t="s">
        <v>458</v>
      </c>
      <c r="E218" t="s">
        <v>476</v>
      </c>
      <c r="F218" s="174" t="n">
        <v>2030</v>
      </c>
      <c r="G218" s="175" t="n">
        <v>46</v>
      </c>
      <c r="H218" s="176" t="n">
        <v>6902.27474629286</v>
      </c>
      <c r="I218" s="177" t="n">
        <v>4292188.29175686</v>
      </c>
      <c r="J218" s="178" t="str">
        <f>IF(I218&gt;0,H218/I218,0)</f>
      </c>
      <c r="K218" s="179" t="str">
        <f>1-EXP(-J218)</f>
      </c>
      <c r="L218" s="180" t="str">
        <f>IF(G218=30,1,M217)</f>
      </c>
      <c r="M218" s="181" t="str">
        <f>L218*(1-K218)</f>
      </c>
    </row>
    <row r="219">
      <c r="A219" t="s">
        <v>164</v>
      </c>
      <c r="B219" t="s">
        <v>207</v>
      </c>
      <c r="C219" s="32" t="s">
        <v>209</v>
      </c>
      <c r="D219" t="s">
        <v>458</v>
      </c>
      <c r="E219" t="s">
        <v>476</v>
      </c>
      <c r="F219" s="174" t="n">
        <v>2030</v>
      </c>
      <c r="G219" s="175" t="n">
        <v>47</v>
      </c>
      <c r="H219" s="176" t="n">
        <v>7538.44610842763</v>
      </c>
      <c r="I219" s="177" t="n">
        <v>4266967.09742318</v>
      </c>
      <c r="J219" s="178" t="str">
        <f>IF(I219&gt;0,H219/I219,0)</f>
      </c>
      <c r="K219" s="179" t="str">
        <f>1-EXP(-J219)</f>
      </c>
      <c r="L219" s="180" t="str">
        <f>IF(G219=30,1,M218)</f>
      </c>
      <c r="M219" s="181" t="str">
        <f>L219*(1-K219)</f>
      </c>
    </row>
    <row r="220">
      <c r="A220" t="s">
        <v>164</v>
      </c>
      <c r="B220" t="s">
        <v>207</v>
      </c>
      <c r="C220" s="32" t="s">
        <v>209</v>
      </c>
      <c r="D220" t="s">
        <v>458</v>
      </c>
      <c r="E220" t="s">
        <v>476</v>
      </c>
      <c r="F220" s="174" t="n">
        <v>2030</v>
      </c>
      <c r="G220" s="175" t="n">
        <v>48</v>
      </c>
      <c r="H220" s="176" t="n">
        <v>8016.59673858785</v>
      </c>
      <c r="I220" s="177" t="n">
        <v>4129408.11510285</v>
      </c>
      <c r="J220" s="178" t="str">
        <f>IF(I220&gt;0,H220/I220,0)</f>
      </c>
      <c r="K220" s="179" t="str">
        <f>1-EXP(-J220)</f>
      </c>
      <c r="L220" s="180" t="str">
        <f>IF(G220=30,1,M219)</f>
      </c>
      <c r="M220" s="181" t="str">
        <f>L220*(1-K220)</f>
      </c>
    </row>
    <row r="221">
      <c r="A221" t="s">
        <v>164</v>
      </c>
      <c r="B221" t="s">
        <v>207</v>
      </c>
      <c r="C221" s="32" t="s">
        <v>209</v>
      </c>
      <c r="D221" t="s">
        <v>458</v>
      </c>
      <c r="E221" t="s">
        <v>476</v>
      </c>
      <c r="F221" s="174" t="n">
        <v>2030</v>
      </c>
      <c r="G221" s="175" t="n">
        <v>49</v>
      </c>
      <c r="H221" s="176" t="n">
        <v>8633.62684538061</v>
      </c>
      <c r="I221" s="177" t="n">
        <v>4053939.20024648</v>
      </c>
      <c r="J221" s="178" t="str">
        <f>IF(I221&gt;0,H221/I221,0)</f>
      </c>
      <c r="K221" s="179" t="str">
        <f>1-EXP(-J221)</f>
      </c>
      <c r="L221" s="180" t="str">
        <f>IF(G221=30,1,M220)</f>
      </c>
      <c r="M221" s="181" t="str">
        <f>L221*(1-K221)</f>
      </c>
    </row>
    <row r="222">
      <c r="A222" t="s">
        <v>164</v>
      </c>
      <c r="B222" t="s">
        <v>207</v>
      </c>
      <c r="C222" s="32" t="s">
        <v>209</v>
      </c>
      <c r="D222" t="s">
        <v>458</v>
      </c>
      <c r="E222" t="s">
        <v>476</v>
      </c>
      <c r="F222" s="174" t="n">
        <v>2030</v>
      </c>
      <c r="G222" s="175" t="n">
        <v>50</v>
      </c>
      <c r="H222" s="176" t="n">
        <v>9920.93173840634</v>
      </c>
      <c r="I222" s="177" t="n">
        <v>3994105.47039124</v>
      </c>
      <c r="J222" s="178" t="str">
        <f>IF(I222&gt;0,H222/I222,0)</f>
      </c>
      <c r="K222" s="179" t="str">
        <f>1-EXP(-J222)</f>
      </c>
      <c r="L222" s="180" t="str">
        <f>IF(G222=30,1,M221)</f>
      </c>
      <c r="M222" s="181" t="str">
        <f>L222*(1-K222)</f>
      </c>
    </row>
    <row r="223">
      <c r="A223" t="s">
        <v>164</v>
      </c>
      <c r="B223" t="s">
        <v>207</v>
      </c>
      <c r="C223" s="32" t="s">
        <v>209</v>
      </c>
      <c r="D223" t="s">
        <v>458</v>
      </c>
      <c r="E223" t="s">
        <v>476</v>
      </c>
      <c r="F223" s="174" t="n">
        <v>2030</v>
      </c>
      <c r="G223" s="175" t="n">
        <v>51</v>
      </c>
      <c r="H223" s="176" t="n">
        <v>10563.5392295498</v>
      </c>
      <c r="I223" s="177" t="n">
        <v>3927791.56594597</v>
      </c>
      <c r="J223" s="178" t="str">
        <f>IF(I223&gt;0,H223/I223,0)</f>
      </c>
      <c r="K223" s="179" t="str">
        <f>1-EXP(-J223)</f>
      </c>
      <c r="L223" s="180" t="str">
        <f>IF(G223=30,1,M222)</f>
      </c>
      <c r="M223" s="181" t="str">
        <f>L223*(1-K223)</f>
      </c>
    </row>
    <row r="224">
      <c r="A224" t="s">
        <v>164</v>
      </c>
      <c r="B224" t="s">
        <v>207</v>
      </c>
      <c r="C224" s="32" t="s">
        <v>209</v>
      </c>
      <c r="D224" t="s">
        <v>458</v>
      </c>
      <c r="E224" t="s">
        <v>476</v>
      </c>
      <c r="F224" s="174" t="n">
        <v>2030</v>
      </c>
      <c r="G224" s="175" t="n">
        <v>52</v>
      </c>
      <c r="H224" s="176" t="n">
        <v>11314.4241791096</v>
      </c>
      <c r="I224" s="177" t="n">
        <v>3842974.79509046</v>
      </c>
      <c r="J224" s="178" t="str">
        <f>IF(I224&gt;0,H224/I224,0)</f>
      </c>
      <c r="K224" s="179" t="str">
        <f>1-EXP(-J224)</f>
      </c>
      <c r="L224" s="180" t="str">
        <f>IF(G224=30,1,M223)</f>
      </c>
      <c r="M224" s="181" t="str">
        <f>L224*(1-K224)</f>
      </c>
    </row>
    <row r="225">
      <c r="A225" t="s">
        <v>164</v>
      </c>
      <c r="B225" t="s">
        <v>207</v>
      </c>
      <c r="C225" s="32" t="s">
        <v>209</v>
      </c>
      <c r="D225" t="s">
        <v>458</v>
      </c>
      <c r="E225" t="s">
        <v>476</v>
      </c>
      <c r="F225" s="174" t="n">
        <v>2030</v>
      </c>
      <c r="G225" s="175" t="n">
        <v>53</v>
      </c>
      <c r="H225" s="176" t="n">
        <v>12174.6964308539</v>
      </c>
      <c r="I225" s="177" t="n">
        <v>3774969.84042095</v>
      </c>
      <c r="J225" s="178" t="str">
        <f>IF(I225&gt;0,H225/I225,0)</f>
      </c>
      <c r="K225" s="179" t="str">
        <f>1-EXP(-J225)</f>
      </c>
      <c r="L225" s="180" t="str">
        <f>IF(G225=30,1,M224)</f>
      </c>
      <c r="M225" s="181" t="str">
        <f>L225*(1-K225)</f>
      </c>
    </row>
    <row r="226">
      <c r="A226" t="s">
        <v>164</v>
      </c>
      <c r="B226" t="s">
        <v>207</v>
      </c>
      <c r="C226" s="32" t="s">
        <v>209</v>
      </c>
      <c r="D226" t="s">
        <v>458</v>
      </c>
      <c r="E226" t="s">
        <v>476</v>
      </c>
      <c r="F226" s="174" t="n">
        <v>2030</v>
      </c>
      <c r="G226" s="175" t="n">
        <v>54</v>
      </c>
      <c r="H226" s="176" t="n">
        <v>13035.2247456672</v>
      </c>
      <c r="I226" s="177" t="n">
        <v>3695008.3230561</v>
      </c>
      <c r="J226" s="178" t="str">
        <f>IF(I226&gt;0,H226/I226,0)</f>
      </c>
      <c r="K226" s="179" t="str">
        <f>1-EXP(-J226)</f>
      </c>
      <c r="L226" s="180" t="str">
        <f>IF(G226=30,1,M225)</f>
      </c>
      <c r="M226" s="181" t="str">
        <f>L226*(1-K226)</f>
      </c>
    </row>
    <row r="227">
      <c r="A227" t="s">
        <v>164</v>
      </c>
      <c r="B227" t="s">
        <v>207</v>
      </c>
      <c r="C227" s="32" t="s">
        <v>209</v>
      </c>
      <c r="D227" t="s">
        <v>458</v>
      </c>
      <c r="E227" t="s">
        <v>476</v>
      </c>
      <c r="F227" s="174" t="n">
        <v>2030</v>
      </c>
      <c r="G227" s="175" t="n">
        <v>55</v>
      </c>
      <c r="H227" s="176" t="n">
        <v>14084.2668504968</v>
      </c>
      <c r="I227" s="177" t="n">
        <v>3614127.37019096</v>
      </c>
      <c r="J227" s="178" t="str">
        <f>IF(I227&gt;0,H227/I227,0)</f>
      </c>
      <c r="K227" s="179" t="str">
        <f>1-EXP(-J227)</f>
      </c>
      <c r="L227" s="180" t="str">
        <f>IF(G227=30,1,M226)</f>
      </c>
      <c r="M227" s="181" t="str">
        <f>L227*(1-K227)</f>
      </c>
    </row>
    <row r="228">
      <c r="A228" t="s">
        <v>164</v>
      </c>
      <c r="B228" t="s">
        <v>207</v>
      </c>
      <c r="C228" s="32" t="s">
        <v>209</v>
      </c>
      <c r="D228" t="s">
        <v>458</v>
      </c>
      <c r="E228" t="s">
        <v>476</v>
      </c>
      <c r="F228" s="174" t="n">
        <v>2030</v>
      </c>
      <c r="G228" s="175" t="n">
        <v>56</v>
      </c>
      <c r="H228" s="176" t="n">
        <v>14807.4594138345</v>
      </c>
      <c r="I228" s="177" t="n">
        <v>3505340.58010189</v>
      </c>
      <c r="J228" s="178" t="str">
        <f>IF(I228&gt;0,H228/I228,0)</f>
      </c>
      <c r="K228" s="179" t="str">
        <f>1-EXP(-J228)</f>
      </c>
      <c r="L228" s="180" t="str">
        <f>IF(G228=30,1,M227)</f>
      </c>
      <c r="M228" s="181" t="str">
        <f>L228*(1-K228)</f>
      </c>
    </row>
    <row r="229">
      <c r="A229" t="s">
        <v>164</v>
      </c>
      <c r="B229" t="s">
        <v>207</v>
      </c>
      <c r="C229" s="32" t="s">
        <v>209</v>
      </c>
      <c r="D229" t="s">
        <v>458</v>
      </c>
      <c r="E229" t="s">
        <v>476</v>
      </c>
      <c r="F229" s="174" t="n">
        <v>2030</v>
      </c>
      <c r="G229" s="175" t="n">
        <v>57</v>
      </c>
      <c r="H229" s="176" t="n">
        <v>15976.6401273883</v>
      </c>
      <c r="I229" s="177" t="n">
        <v>3456416.43175744</v>
      </c>
      <c r="J229" s="178" t="str">
        <f>IF(I229&gt;0,H229/I229,0)</f>
      </c>
      <c r="K229" s="179" t="str">
        <f>1-EXP(-J229)</f>
      </c>
      <c r="L229" s="180" t="str">
        <f>IF(G229=30,1,M228)</f>
      </c>
      <c r="M229" s="181" t="str">
        <f>L229*(1-K229)</f>
      </c>
    </row>
    <row r="230">
      <c r="A230" t="s">
        <v>164</v>
      </c>
      <c r="B230" t="s">
        <v>207</v>
      </c>
      <c r="C230" s="32" t="s">
        <v>209</v>
      </c>
      <c r="D230" t="s">
        <v>458</v>
      </c>
      <c r="E230" t="s">
        <v>476</v>
      </c>
      <c r="F230" s="174" t="n">
        <v>2030</v>
      </c>
      <c r="G230" s="175" t="n">
        <v>58</v>
      </c>
      <c r="H230" s="176" t="n">
        <v>16438.9424306141</v>
      </c>
      <c r="I230" s="177" t="n">
        <v>3245688.16234318</v>
      </c>
      <c r="J230" s="178" t="str">
        <f>IF(I230&gt;0,H230/I230,0)</f>
      </c>
      <c r="K230" s="179" t="str">
        <f>1-EXP(-J230)</f>
      </c>
      <c r="L230" s="180" t="str">
        <f>IF(G230=30,1,M229)</f>
      </c>
      <c r="M230" s="181" t="str">
        <f>L230*(1-K230)</f>
      </c>
    </row>
    <row r="231">
      <c r="A231" t="s">
        <v>164</v>
      </c>
      <c r="B231" t="s">
        <v>207</v>
      </c>
      <c r="C231" s="32" t="s">
        <v>209</v>
      </c>
      <c r="D231" t="s">
        <v>458</v>
      </c>
      <c r="E231" t="s">
        <v>476</v>
      </c>
      <c r="F231" s="174" t="n">
        <v>2030</v>
      </c>
      <c r="G231" s="175" t="n">
        <v>59</v>
      </c>
      <c r="H231" s="176" t="n">
        <v>17488.4094980974</v>
      </c>
      <c r="I231" s="177" t="n">
        <v>3154637.84213216</v>
      </c>
      <c r="J231" s="178" t="str">
        <f>IF(I231&gt;0,H231/I231,0)</f>
      </c>
      <c r="K231" s="179" t="str">
        <f>1-EXP(-J231)</f>
      </c>
      <c r="L231" s="180" t="str">
        <f>IF(G231=30,1,M230)</f>
      </c>
      <c r="M231" s="181" t="str">
        <f>L231*(1-K231)</f>
      </c>
    </row>
    <row r="232">
      <c r="A232" t="s">
        <v>164</v>
      </c>
      <c r="B232" t="s">
        <v>207</v>
      </c>
      <c r="C232" s="32" t="s">
        <v>209</v>
      </c>
      <c r="D232" t="s">
        <v>458</v>
      </c>
      <c r="E232" t="s">
        <v>476</v>
      </c>
      <c r="F232" s="174" t="n">
        <v>2030</v>
      </c>
      <c r="G232" s="175" t="n">
        <v>60</v>
      </c>
      <c r="H232" s="176" t="n">
        <v>18960.9304874796</v>
      </c>
      <c r="I232" s="177" t="n">
        <v>3067658.21177733</v>
      </c>
      <c r="J232" s="178" t="str">
        <f>IF(I232&gt;0,H232/I232,0)</f>
      </c>
      <c r="K232" s="179" t="str">
        <f>1-EXP(-J232)</f>
      </c>
      <c r="L232" s="180" t="str">
        <f>IF(G232=30,1,M231)</f>
      </c>
      <c r="M232" s="181" t="str">
        <f>L232*(1-K232)</f>
      </c>
    </row>
    <row r="233">
      <c r="A233" t="s">
        <v>164</v>
      </c>
      <c r="B233" t="s">
        <v>207</v>
      </c>
      <c r="C233" s="32" t="s">
        <v>209</v>
      </c>
      <c r="D233" t="s">
        <v>458</v>
      </c>
      <c r="E233" t="s">
        <v>476</v>
      </c>
      <c r="F233" s="174" t="n">
        <v>2030</v>
      </c>
      <c r="G233" s="175" t="n">
        <v>61</v>
      </c>
      <c r="H233" s="176" t="n">
        <v>19941.5225612185</v>
      </c>
      <c r="I233" s="177" t="n">
        <v>2970751.47879519</v>
      </c>
      <c r="J233" s="178" t="str">
        <f>IF(I233&gt;0,H233/I233,0)</f>
      </c>
      <c r="K233" s="179" t="str">
        <f>1-EXP(-J233)</f>
      </c>
      <c r="L233" s="180" t="str">
        <f>IF(G233=30,1,M232)</f>
      </c>
      <c r="M233" s="181" t="str">
        <f>L233*(1-K233)</f>
      </c>
    </row>
    <row r="234">
      <c r="A234" t="s">
        <v>164</v>
      </c>
      <c r="B234" t="s">
        <v>207</v>
      </c>
      <c r="C234" s="32" t="s">
        <v>209</v>
      </c>
      <c r="D234" t="s">
        <v>458</v>
      </c>
      <c r="E234" t="s">
        <v>476</v>
      </c>
      <c r="F234" s="174" t="n">
        <v>2030</v>
      </c>
      <c r="G234" s="175" t="n">
        <v>62</v>
      </c>
      <c r="H234" s="176" t="n">
        <v>21005.3680125397</v>
      </c>
      <c r="I234" s="177" t="n">
        <v>2855111.74502079</v>
      </c>
      <c r="J234" s="178" t="str">
        <f>IF(I234&gt;0,H234/I234,0)</f>
      </c>
      <c r="K234" s="179" t="str">
        <f>1-EXP(-J234)</f>
      </c>
      <c r="L234" s="180" t="str">
        <f>IF(G234=30,1,M233)</f>
      </c>
      <c r="M234" s="181" t="str">
        <f>L234*(1-K234)</f>
      </c>
    </row>
    <row r="235">
      <c r="A235" t="s">
        <v>164</v>
      </c>
      <c r="B235" t="s">
        <v>207</v>
      </c>
      <c r="C235" s="32" t="s">
        <v>209</v>
      </c>
      <c r="D235" t="s">
        <v>458</v>
      </c>
      <c r="E235" t="s">
        <v>476</v>
      </c>
      <c r="F235" s="174" t="n">
        <v>2030</v>
      </c>
      <c r="G235" s="175" t="n">
        <v>63</v>
      </c>
      <c r="H235" s="176" t="n">
        <v>21869.158534348</v>
      </c>
      <c r="I235" s="177" t="n">
        <v>2708936.07389199</v>
      </c>
      <c r="J235" s="178" t="str">
        <f>IF(I235&gt;0,H235/I235,0)</f>
      </c>
      <c r="K235" s="179" t="str">
        <f>1-EXP(-J235)</f>
      </c>
      <c r="L235" s="180" t="str">
        <f>IF(G235=30,1,M234)</f>
      </c>
      <c r="M235" s="181" t="str">
        <f>L235*(1-K235)</f>
      </c>
    </row>
    <row r="236">
      <c r="A236" t="s">
        <v>164</v>
      </c>
      <c r="B236" t="s">
        <v>207</v>
      </c>
      <c r="C236" s="32" t="s">
        <v>209</v>
      </c>
      <c r="D236" t="s">
        <v>458</v>
      </c>
      <c r="E236" t="s">
        <v>476</v>
      </c>
      <c r="F236" s="174" t="n">
        <v>2030</v>
      </c>
      <c r="G236" s="175" t="n">
        <v>64</v>
      </c>
      <c r="H236" s="176" t="n">
        <v>22994.9202779952</v>
      </c>
      <c r="I236" s="177" t="n">
        <v>2598177.89323052</v>
      </c>
      <c r="J236" s="178" t="str">
        <f>IF(I236&gt;0,H236/I236,0)</f>
      </c>
      <c r="K236" s="179" t="str">
        <f>1-EXP(-J236)</f>
      </c>
      <c r="L236" s="180" t="str">
        <f>IF(G236=30,1,M235)</f>
      </c>
      <c r="M236" s="181" t="str">
        <f>L236*(1-K236)</f>
      </c>
    </row>
    <row r="237">
      <c r="A237" t="s">
        <v>164</v>
      </c>
      <c r="B237" t="s">
        <v>207</v>
      </c>
      <c r="C237" s="32" t="s">
        <v>209</v>
      </c>
      <c r="D237" t="s">
        <v>458</v>
      </c>
      <c r="E237" t="s">
        <v>476</v>
      </c>
      <c r="F237" s="174" t="n">
        <v>2030</v>
      </c>
      <c r="G237" s="175" t="n">
        <v>65</v>
      </c>
      <c r="H237" s="176" t="n">
        <v>23232.7035341596</v>
      </c>
      <c r="I237" s="177" t="n">
        <v>2466411.58078436</v>
      </c>
      <c r="J237" s="178" t="str">
        <f>IF(I237&gt;0,H237/I237,0)</f>
      </c>
      <c r="K237" s="179" t="str">
        <f>1-EXP(-J237)</f>
      </c>
      <c r="L237" s="180" t="str">
        <f>IF(G237=30,1,M236)</f>
      </c>
      <c r="M237" s="181" t="str">
        <f>L237*(1-K237)</f>
      </c>
    </row>
    <row r="238">
      <c r="A238" t="s">
        <v>164</v>
      </c>
      <c r="B238" t="s">
        <v>207</v>
      </c>
      <c r="C238" s="32" t="s">
        <v>209</v>
      </c>
      <c r="D238" t="s">
        <v>458</v>
      </c>
      <c r="E238" t="s">
        <v>476</v>
      </c>
      <c r="F238" s="174" t="n">
        <v>2030</v>
      </c>
      <c r="G238" s="175" t="n">
        <v>66</v>
      </c>
      <c r="H238" s="176" t="n">
        <v>23957.6000466238</v>
      </c>
      <c r="I238" s="177" t="n">
        <v>2335052.84288306</v>
      </c>
      <c r="J238" s="178" t="str">
        <f>IF(I238&gt;0,H238/I238,0)</f>
      </c>
      <c r="K238" s="179" t="str">
        <f>1-EXP(-J238)</f>
      </c>
      <c r="L238" s="180" t="str">
        <f>IF(G238=30,1,M237)</f>
      </c>
      <c r="M238" s="181" t="str">
        <f>L238*(1-K238)</f>
      </c>
    </row>
    <row r="239">
      <c r="A239" t="s">
        <v>164</v>
      </c>
      <c r="B239" t="s">
        <v>207</v>
      </c>
      <c r="C239" s="32" t="s">
        <v>209</v>
      </c>
      <c r="D239" t="s">
        <v>458</v>
      </c>
      <c r="E239" t="s">
        <v>476</v>
      </c>
      <c r="F239" s="174" t="n">
        <v>2030</v>
      </c>
      <c r="G239" s="175" t="n">
        <v>67</v>
      </c>
      <c r="H239" s="176" t="n">
        <v>24878.7950190469</v>
      </c>
      <c r="I239" s="177" t="n">
        <v>2208512.53254553</v>
      </c>
      <c r="J239" s="178" t="str">
        <f>IF(I239&gt;0,H239/I239,0)</f>
      </c>
      <c r="K239" s="179" t="str">
        <f>1-EXP(-J239)</f>
      </c>
      <c r="L239" s="180" t="str">
        <f>IF(G239=30,1,M238)</f>
      </c>
      <c r="M239" s="181" t="str">
        <f>L239*(1-K239)</f>
      </c>
    </row>
    <row r="240">
      <c r="A240" t="s">
        <v>164</v>
      </c>
      <c r="B240" t="s">
        <v>207</v>
      </c>
      <c r="C240" s="32" t="s">
        <v>209</v>
      </c>
      <c r="D240" t="s">
        <v>458</v>
      </c>
      <c r="E240" t="s">
        <v>476</v>
      </c>
      <c r="F240" s="174" t="n">
        <v>2030</v>
      </c>
      <c r="G240" s="175" t="n">
        <v>68</v>
      </c>
      <c r="H240" s="176" t="n">
        <v>25548.5386035296</v>
      </c>
      <c r="I240" s="177" t="n">
        <v>2057525.23096172</v>
      </c>
      <c r="J240" s="178" t="str">
        <f>IF(I240&gt;0,H240/I240,0)</f>
      </c>
      <c r="K240" s="179" t="str">
        <f>1-EXP(-J240)</f>
      </c>
      <c r="L240" s="180" t="str">
        <f>IF(G240=30,1,M239)</f>
      </c>
      <c r="M240" s="181" t="str">
        <f>L240*(1-K240)</f>
      </c>
    </row>
    <row r="241">
      <c r="A241" t="s">
        <v>164</v>
      </c>
      <c r="B241" t="s">
        <v>207</v>
      </c>
      <c r="C241" s="32" t="s">
        <v>209</v>
      </c>
      <c r="D241" t="s">
        <v>458</v>
      </c>
      <c r="E241" t="s">
        <v>476</v>
      </c>
      <c r="F241" s="174" t="n">
        <v>2030</v>
      </c>
      <c r="G241" s="175" t="n">
        <v>69</v>
      </c>
      <c r="H241" s="176" t="n">
        <v>26346.036815434</v>
      </c>
      <c r="I241" s="177" t="n">
        <v>1930921.29380981</v>
      </c>
      <c r="J241" s="178" t="str">
        <f>IF(I241&gt;0,H241/I241,0)</f>
      </c>
      <c r="K241" s="179" t="str">
        <f>1-EXP(-J241)</f>
      </c>
      <c r="L241" s="180" t="str">
        <f>IF(G241=30,1,M240)</f>
      </c>
      <c r="M241" s="181" t="str">
        <f>L241*(1-K241)</f>
      </c>
    </row>
    <row r="242">
      <c r="A242" t="s">
        <v>164</v>
      </c>
      <c r="B242" t="s">
        <v>207</v>
      </c>
      <c r="C242" s="32" t="s">
        <v>209</v>
      </c>
      <c r="D242" t="s">
        <v>458</v>
      </c>
      <c r="E242" t="s">
        <v>476</v>
      </c>
      <c r="F242" s="174" t="n">
        <v>2031</v>
      </c>
      <c r="G242" s="175" t="n">
        <v>30</v>
      </c>
      <c r="H242" s="176" t="n">
        <v>957.922641781584</v>
      </c>
      <c r="I242" s="177" t="n">
        <v>4340985.19831892</v>
      </c>
      <c r="J242" s="178" t="str">
        <f>IF(I242&gt;0,H242/I242,0)</f>
      </c>
      <c r="K242" s="179" t="str">
        <f>1-EXP(-J242)</f>
      </c>
      <c r="L242" s="180" t="str">
        <f>IF(G242=30,1,M241)</f>
      </c>
      <c r="M242" s="181" t="str">
        <f>L242*(1-K242)</f>
      </c>
    </row>
    <row r="243">
      <c r="A243" t="s">
        <v>164</v>
      </c>
      <c r="B243" t="s">
        <v>207</v>
      </c>
      <c r="C243" s="32" t="s">
        <v>209</v>
      </c>
      <c r="D243" t="s">
        <v>458</v>
      </c>
      <c r="E243" t="s">
        <v>476</v>
      </c>
      <c r="F243" s="174" t="n">
        <v>2031</v>
      </c>
      <c r="G243" s="175" t="n">
        <v>31</v>
      </c>
      <c r="H243" s="176" t="n">
        <v>1090.63361781954</v>
      </c>
      <c r="I243" s="177" t="n">
        <v>4321257.80390265</v>
      </c>
      <c r="J243" s="178" t="str">
        <f>IF(I243&gt;0,H243/I243,0)</f>
      </c>
      <c r="K243" s="179" t="str">
        <f>1-EXP(-J243)</f>
      </c>
      <c r="L243" s="180" t="str">
        <f>IF(G243=30,1,M242)</f>
      </c>
      <c r="M243" s="181" t="str">
        <f>L243*(1-K243)</f>
      </c>
    </row>
    <row r="244">
      <c r="A244" t="s">
        <v>164</v>
      </c>
      <c r="B244" t="s">
        <v>207</v>
      </c>
      <c r="C244" s="32" t="s">
        <v>209</v>
      </c>
      <c r="D244" t="s">
        <v>458</v>
      </c>
      <c r="E244" t="s">
        <v>476</v>
      </c>
      <c r="F244" s="174" t="n">
        <v>2031</v>
      </c>
      <c r="G244" s="175" t="n">
        <v>32</v>
      </c>
      <c r="H244" s="176" t="n">
        <v>1150.38098497551</v>
      </c>
      <c r="I244" s="177" t="n">
        <v>4341803.40766824</v>
      </c>
      <c r="J244" s="178" t="str">
        <f>IF(I244&gt;0,H244/I244,0)</f>
      </c>
      <c r="K244" s="179" t="str">
        <f>1-EXP(-J244)</f>
      </c>
      <c r="L244" s="180" t="str">
        <f>IF(G244=30,1,M243)</f>
      </c>
      <c r="M244" s="181" t="str">
        <f>L244*(1-K244)</f>
      </c>
    </row>
    <row r="245">
      <c r="A245" t="s">
        <v>164</v>
      </c>
      <c r="B245" t="s">
        <v>207</v>
      </c>
      <c r="C245" s="32" t="s">
        <v>209</v>
      </c>
      <c r="D245" t="s">
        <v>458</v>
      </c>
      <c r="E245" t="s">
        <v>476</v>
      </c>
      <c r="F245" s="174" t="n">
        <v>2031</v>
      </c>
      <c r="G245" s="175" t="n">
        <v>33</v>
      </c>
      <c r="H245" s="176" t="n">
        <v>1233.13468847743</v>
      </c>
      <c r="I245" s="177" t="n">
        <v>4401745.35774809</v>
      </c>
      <c r="J245" s="178" t="str">
        <f>IF(I245&gt;0,H245/I245,0)</f>
      </c>
      <c r="K245" s="179" t="str">
        <f>1-EXP(-J245)</f>
      </c>
      <c r="L245" s="180" t="str">
        <f>IF(G245=30,1,M244)</f>
      </c>
      <c r="M245" s="181" t="str">
        <f>L245*(1-K245)</f>
      </c>
    </row>
    <row r="246">
      <c r="A246" t="s">
        <v>164</v>
      </c>
      <c r="B246" t="s">
        <v>207</v>
      </c>
      <c r="C246" s="32" t="s">
        <v>209</v>
      </c>
      <c r="D246" t="s">
        <v>458</v>
      </c>
      <c r="E246" t="s">
        <v>476</v>
      </c>
      <c r="F246" s="174" t="n">
        <v>2031</v>
      </c>
      <c r="G246" s="175" t="n">
        <v>34</v>
      </c>
      <c r="H246" s="176" t="n">
        <v>1557.45273420385</v>
      </c>
      <c r="I246" s="177" t="n">
        <v>4541986.33285076</v>
      </c>
      <c r="J246" s="178" t="str">
        <f>IF(I246&gt;0,H246/I246,0)</f>
      </c>
      <c r="K246" s="179" t="str">
        <f>1-EXP(-J246)</f>
      </c>
      <c r="L246" s="180" t="str">
        <f>IF(G246=30,1,M245)</f>
      </c>
      <c r="M246" s="181" t="str">
        <f>L246*(1-K246)</f>
      </c>
    </row>
    <row r="247">
      <c r="A247" t="s">
        <v>164</v>
      </c>
      <c r="B247" t="s">
        <v>207</v>
      </c>
      <c r="C247" s="32" t="s">
        <v>209</v>
      </c>
      <c r="D247" t="s">
        <v>458</v>
      </c>
      <c r="E247" t="s">
        <v>476</v>
      </c>
      <c r="F247" s="174" t="n">
        <v>2031</v>
      </c>
      <c r="G247" s="175" t="n">
        <v>35</v>
      </c>
      <c r="H247" s="176" t="n">
        <v>2086.43565067241</v>
      </c>
      <c r="I247" s="177" t="n">
        <v>4498877.79381243</v>
      </c>
      <c r="J247" s="178" t="str">
        <f>IF(I247&gt;0,H247/I247,0)</f>
      </c>
      <c r="K247" s="179" t="str">
        <f>1-EXP(-J247)</f>
      </c>
      <c r="L247" s="180" t="str">
        <f>IF(G247=30,1,M246)</f>
      </c>
      <c r="M247" s="181" t="str">
        <f>L247*(1-K247)</f>
      </c>
    </row>
    <row r="248">
      <c r="A248" t="s">
        <v>164</v>
      </c>
      <c r="B248" t="s">
        <v>207</v>
      </c>
      <c r="C248" s="32" t="s">
        <v>209</v>
      </c>
      <c r="D248" t="s">
        <v>458</v>
      </c>
      <c r="E248" t="s">
        <v>476</v>
      </c>
      <c r="F248" s="174" t="n">
        <v>2031</v>
      </c>
      <c r="G248" s="175" t="n">
        <v>36</v>
      </c>
      <c r="H248" s="176" t="n">
        <v>2158.00726513922</v>
      </c>
      <c r="I248" s="177" t="n">
        <v>4425069.33053274</v>
      </c>
      <c r="J248" s="178" t="str">
        <f>IF(I248&gt;0,H248/I248,0)</f>
      </c>
      <c r="K248" s="179" t="str">
        <f>1-EXP(-J248)</f>
      </c>
      <c r="L248" s="180" t="str">
        <f>IF(G248=30,1,M247)</f>
      </c>
      <c r="M248" s="181" t="str">
        <f>L248*(1-K248)</f>
      </c>
    </row>
    <row r="249">
      <c r="A249" t="s">
        <v>164</v>
      </c>
      <c r="B249" t="s">
        <v>207</v>
      </c>
      <c r="C249" s="32" t="s">
        <v>209</v>
      </c>
      <c r="D249" t="s">
        <v>458</v>
      </c>
      <c r="E249" t="s">
        <v>476</v>
      </c>
      <c r="F249" s="174" t="n">
        <v>2031</v>
      </c>
      <c r="G249" s="175" t="n">
        <v>37</v>
      </c>
      <c r="H249" s="176" t="n">
        <v>2289.76947996962</v>
      </c>
      <c r="I249" s="177" t="n">
        <v>4367440.24297923</v>
      </c>
      <c r="J249" s="178" t="str">
        <f>IF(I249&gt;0,H249/I249,0)</f>
      </c>
      <c r="K249" s="179" t="str">
        <f>1-EXP(-J249)</f>
      </c>
      <c r="L249" s="180" t="str">
        <f>IF(G249=30,1,M248)</f>
      </c>
      <c r="M249" s="181" t="str">
        <f>L249*(1-K249)</f>
      </c>
    </row>
    <row r="250">
      <c r="A250" t="s">
        <v>164</v>
      </c>
      <c r="B250" t="s">
        <v>207</v>
      </c>
      <c r="C250" s="32" t="s">
        <v>209</v>
      </c>
      <c r="D250" t="s">
        <v>458</v>
      </c>
      <c r="E250" t="s">
        <v>476</v>
      </c>
      <c r="F250" s="174" t="n">
        <v>2031</v>
      </c>
      <c r="G250" s="175" t="n">
        <v>38</v>
      </c>
      <c r="H250" s="176" t="n">
        <v>2436.13197548436</v>
      </c>
      <c r="I250" s="177" t="n">
        <v>4313330.08927495</v>
      </c>
      <c r="J250" s="178" t="str">
        <f>IF(I250&gt;0,H250/I250,0)</f>
      </c>
      <c r="K250" s="179" t="str">
        <f>1-EXP(-J250)</f>
      </c>
      <c r="L250" s="180" t="str">
        <f>IF(G250=30,1,M249)</f>
      </c>
      <c r="M250" s="181" t="str">
        <f>L250*(1-K250)</f>
      </c>
    </row>
    <row r="251">
      <c r="A251" t="s">
        <v>164</v>
      </c>
      <c r="B251" t="s">
        <v>207</v>
      </c>
      <c r="C251" s="32" t="s">
        <v>209</v>
      </c>
      <c r="D251" t="s">
        <v>458</v>
      </c>
      <c r="E251" t="s">
        <v>476</v>
      </c>
      <c r="F251" s="174" t="n">
        <v>2031</v>
      </c>
      <c r="G251" s="175" t="n">
        <v>39</v>
      </c>
      <c r="H251" s="176" t="n">
        <v>2648.92887605331</v>
      </c>
      <c r="I251" s="177" t="n">
        <v>4350354.62590277</v>
      </c>
      <c r="J251" s="178" t="str">
        <f>IF(I251&gt;0,H251/I251,0)</f>
      </c>
      <c r="K251" s="179" t="str">
        <f>1-EXP(-J251)</f>
      </c>
      <c r="L251" s="180" t="str">
        <f>IF(G251=30,1,M250)</f>
      </c>
      <c r="M251" s="181" t="str">
        <f>L251*(1-K251)</f>
      </c>
    </row>
    <row r="252">
      <c r="A252" t="s">
        <v>164</v>
      </c>
      <c r="B252" t="s">
        <v>207</v>
      </c>
      <c r="C252" s="32" t="s">
        <v>209</v>
      </c>
      <c r="D252" t="s">
        <v>458</v>
      </c>
      <c r="E252" t="s">
        <v>476</v>
      </c>
      <c r="F252" s="174" t="n">
        <v>2031</v>
      </c>
      <c r="G252" s="175" t="n">
        <v>40</v>
      </c>
      <c r="H252" s="176" t="n">
        <v>3582.64621842036</v>
      </c>
      <c r="I252" s="177" t="n">
        <v>4367607.18974515</v>
      </c>
      <c r="J252" s="178" t="str">
        <f>IF(I252&gt;0,H252/I252,0)</f>
      </c>
      <c r="K252" s="179" t="str">
        <f>1-EXP(-J252)</f>
      </c>
      <c r="L252" s="180" t="str">
        <f>IF(G252=30,1,M251)</f>
      </c>
      <c r="M252" s="181" t="str">
        <f>L252*(1-K252)</f>
      </c>
    </row>
    <row r="253">
      <c r="A253" t="s">
        <v>164</v>
      </c>
      <c r="B253" t="s">
        <v>207</v>
      </c>
      <c r="C253" s="32" t="s">
        <v>209</v>
      </c>
      <c r="D253" t="s">
        <v>458</v>
      </c>
      <c r="E253" t="s">
        <v>476</v>
      </c>
      <c r="F253" s="174" t="n">
        <v>2031</v>
      </c>
      <c r="G253" s="175" t="n">
        <v>41</v>
      </c>
      <c r="H253" s="176" t="n">
        <v>5361.84571348286</v>
      </c>
      <c r="I253" s="177" t="n">
        <v>6429667.82757162</v>
      </c>
      <c r="J253" s="178" t="str">
        <f>IF(I253&gt;0,H253/I253,0)</f>
      </c>
      <c r="K253" s="179" t="str">
        <f>1-EXP(-J253)</f>
      </c>
      <c r="L253" s="180" t="str">
        <f>IF(G253=30,1,M252)</f>
      </c>
      <c r="M253" s="181" t="str">
        <f>L253*(1-K253)</f>
      </c>
    </row>
    <row r="254">
      <c r="A254" t="s">
        <v>164</v>
      </c>
      <c r="B254" t="s">
        <v>207</v>
      </c>
      <c r="C254" s="32" t="s">
        <v>209</v>
      </c>
      <c r="D254" t="s">
        <v>458</v>
      </c>
      <c r="E254" t="s">
        <v>476</v>
      </c>
      <c r="F254" s="174" t="n">
        <v>2031</v>
      </c>
      <c r="G254" s="175" t="n">
        <v>42</v>
      </c>
      <c r="H254" s="176" t="n">
        <v>4123.13512452951</v>
      </c>
      <c r="I254" s="177" t="n">
        <v>4323716.51805092</v>
      </c>
      <c r="J254" s="178" t="str">
        <f>IF(I254&gt;0,H254/I254,0)</f>
      </c>
      <c r="K254" s="179" t="str">
        <f>1-EXP(-J254)</f>
      </c>
      <c r="L254" s="180" t="str">
        <f>IF(G254=30,1,M253)</f>
      </c>
      <c r="M254" s="181" t="str">
        <f>L254*(1-K254)</f>
      </c>
    </row>
    <row r="255">
      <c r="A255" t="s">
        <v>164</v>
      </c>
      <c r="B255" t="s">
        <v>207</v>
      </c>
      <c r="C255" s="32" t="s">
        <v>209</v>
      </c>
      <c r="D255" t="s">
        <v>458</v>
      </c>
      <c r="E255" t="s">
        <v>476</v>
      </c>
      <c r="F255" s="174" t="n">
        <v>2031</v>
      </c>
      <c r="G255" s="175" t="n">
        <v>43</v>
      </c>
      <c r="H255" s="176" t="n">
        <v>4477.31977934208</v>
      </c>
      <c r="I255" s="177" t="n">
        <v>4306022.77570585</v>
      </c>
      <c r="J255" s="178" t="str">
        <f>IF(I255&gt;0,H255/I255,0)</f>
      </c>
      <c r="K255" s="179" t="str">
        <f>1-EXP(-J255)</f>
      </c>
      <c r="L255" s="180" t="str">
        <f>IF(G255=30,1,M254)</f>
      </c>
      <c r="M255" s="181" t="str">
        <f>L255*(1-K255)</f>
      </c>
    </row>
    <row r="256">
      <c r="A256" t="s">
        <v>164</v>
      </c>
      <c r="B256" t="s">
        <v>207</v>
      </c>
      <c r="C256" s="32" t="s">
        <v>209</v>
      </c>
      <c r="D256" t="s">
        <v>458</v>
      </c>
      <c r="E256" t="s">
        <v>476</v>
      </c>
      <c r="F256" s="174" t="n">
        <v>2031</v>
      </c>
      <c r="G256" s="175" t="n">
        <v>44</v>
      </c>
      <c r="H256" s="176" t="n">
        <v>4745.52561111165</v>
      </c>
      <c r="I256" s="177" t="n">
        <v>4172990.38243436</v>
      </c>
      <c r="J256" s="178" t="str">
        <f>IF(I256&gt;0,H256/I256,0)</f>
      </c>
      <c r="K256" s="179" t="str">
        <f>1-EXP(-J256)</f>
      </c>
      <c r="L256" s="180" t="str">
        <f>IF(G256=30,1,M255)</f>
      </c>
      <c r="M256" s="181" t="str">
        <f>L256*(1-K256)</f>
      </c>
    </row>
    <row r="257">
      <c r="A257" t="s">
        <v>164</v>
      </c>
      <c r="B257" t="s">
        <v>207</v>
      </c>
      <c r="C257" s="32" t="s">
        <v>209</v>
      </c>
      <c r="D257" t="s">
        <v>458</v>
      </c>
      <c r="E257" t="s">
        <v>476</v>
      </c>
      <c r="F257" s="174" t="n">
        <v>2031</v>
      </c>
      <c r="G257" s="175" t="n">
        <v>45</v>
      </c>
      <c r="H257" s="176" t="n">
        <v>6089.70980062213</v>
      </c>
      <c r="I257" s="177" t="n">
        <v>4137178.89215703</v>
      </c>
      <c r="J257" s="178" t="str">
        <f>IF(I257&gt;0,H257/I257,0)</f>
      </c>
      <c r="K257" s="179" t="str">
        <f>1-EXP(-J257)</f>
      </c>
      <c r="L257" s="180" t="str">
        <f>IF(G257=30,1,M256)</f>
      </c>
      <c r="M257" s="181" t="str">
        <f>L257*(1-K257)</f>
      </c>
    </row>
    <row r="258">
      <c r="A258" t="s">
        <v>164</v>
      </c>
      <c r="B258" t="s">
        <v>207</v>
      </c>
      <c r="C258" s="32" t="s">
        <v>209</v>
      </c>
      <c r="D258" t="s">
        <v>458</v>
      </c>
      <c r="E258" t="s">
        <v>476</v>
      </c>
      <c r="F258" s="174" t="n">
        <v>2031</v>
      </c>
      <c r="G258" s="175" t="n">
        <v>46</v>
      </c>
      <c r="H258" s="176" t="n">
        <v>6676.0798652443</v>
      </c>
      <c r="I258" s="177" t="n">
        <v>4193359.86385819</v>
      </c>
      <c r="J258" s="178" t="str">
        <f>IF(I258&gt;0,H258/I258,0)</f>
      </c>
      <c r="K258" s="179" t="str">
        <f>1-EXP(-J258)</f>
      </c>
      <c r="L258" s="180" t="str">
        <f>IF(G258=30,1,M257)</f>
      </c>
      <c r="M258" s="181" t="str">
        <f>L258*(1-K258)</f>
      </c>
    </row>
    <row r="259">
      <c r="A259" t="s">
        <v>164</v>
      </c>
      <c r="B259" t="s">
        <v>207</v>
      </c>
      <c r="C259" s="32" t="s">
        <v>209</v>
      </c>
      <c r="D259" t="s">
        <v>458</v>
      </c>
      <c r="E259" t="s">
        <v>476</v>
      </c>
      <c r="F259" s="174" t="n">
        <v>2031</v>
      </c>
      <c r="G259" s="175" t="n">
        <v>47</v>
      </c>
      <c r="H259" s="176" t="n">
        <v>7488.77712811205</v>
      </c>
      <c r="I259" s="177" t="n">
        <v>4275211.15333396</v>
      </c>
      <c r="J259" s="178" t="str">
        <f>IF(I259&gt;0,H259/I259,0)</f>
      </c>
      <c r="K259" s="179" t="str">
        <f>1-EXP(-J259)</f>
      </c>
      <c r="L259" s="180" t="str">
        <f>IF(G259=30,1,M258)</f>
      </c>
      <c r="M259" s="181" t="str">
        <f>L259*(1-K259)</f>
      </c>
    </row>
    <row r="260">
      <c r="A260" t="s">
        <v>164</v>
      </c>
      <c r="B260" t="s">
        <v>207</v>
      </c>
      <c r="C260" s="32" t="s">
        <v>209</v>
      </c>
      <c r="D260" t="s">
        <v>458</v>
      </c>
      <c r="E260" t="s">
        <v>476</v>
      </c>
      <c r="F260" s="174" t="n">
        <v>2031</v>
      </c>
      <c r="G260" s="175" t="n">
        <v>48</v>
      </c>
      <c r="H260" s="176" t="n">
        <v>8171.84707652301</v>
      </c>
      <c r="I260" s="177" t="n">
        <v>4248462.58965639</v>
      </c>
      <c r="J260" s="178" t="str">
        <f>IF(I260&gt;0,H260/I260,0)</f>
      </c>
      <c r="K260" s="179" t="str">
        <f>1-EXP(-J260)</f>
      </c>
      <c r="L260" s="180" t="str">
        <f>IF(G260=30,1,M259)</f>
      </c>
      <c r="M260" s="181" t="str">
        <f>L260*(1-K260)</f>
      </c>
    </row>
    <row r="261">
      <c r="A261" t="s">
        <v>164</v>
      </c>
      <c r="B261" t="s">
        <v>207</v>
      </c>
      <c r="C261" s="32" t="s">
        <v>209</v>
      </c>
      <c r="D261" t="s">
        <v>458</v>
      </c>
      <c r="E261" t="s">
        <v>476</v>
      </c>
      <c r="F261" s="174" t="n">
        <v>2031</v>
      </c>
      <c r="G261" s="175" t="n">
        <v>49</v>
      </c>
      <c r="H261" s="176" t="n">
        <v>8679.29505504322</v>
      </c>
      <c r="I261" s="177" t="n">
        <v>4109762.90614166</v>
      </c>
      <c r="J261" s="178" t="str">
        <f>IF(I261&gt;0,H261/I261,0)</f>
      </c>
      <c r="K261" s="179" t="str">
        <f>1-EXP(-J261)</f>
      </c>
      <c r="L261" s="180" t="str">
        <f>IF(G261=30,1,M260)</f>
      </c>
      <c r="M261" s="181" t="str">
        <f>L261*(1-K261)</f>
      </c>
    </row>
    <row r="262">
      <c r="A262" t="s">
        <v>164</v>
      </c>
      <c r="B262" t="s">
        <v>207</v>
      </c>
      <c r="C262" s="32" t="s">
        <v>209</v>
      </c>
      <c r="D262" t="s">
        <v>458</v>
      </c>
      <c r="E262" t="s">
        <v>476</v>
      </c>
      <c r="F262" s="174" t="n">
        <v>2031</v>
      </c>
      <c r="G262" s="175" t="n">
        <v>50</v>
      </c>
      <c r="H262" s="176" t="n">
        <v>9918.22024182997</v>
      </c>
      <c r="I262" s="177" t="n">
        <v>4032806.01523657</v>
      </c>
      <c r="J262" s="178" t="str">
        <f>IF(I262&gt;0,H262/I262,0)</f>
      </c>
      <c r="K262" s="179" t="str">
        <f>1-EXP(-J262)</f>
      </c>
      <c r="L262" s="180" t="str">
        <f>IF(G262=30,1,M261)</f>
      </c>
      <c r="M262" s="181" t="str">
        <f>L262*(1-K262)</f>
      </c>
    </row>
    <row r="263">
      <c r="A263" t="s">
        <v>164</v>
      </c>
      <c r="B263" t="s">
        <v>207</v>
      </c>
      <c r="C263" s="32" t="s">
        <v>209</v>
      </c>
      <c r="D263" t="s">
        <v>458</v>
      </c>
      <c r="E263" t="s">
        <v>476</v>
      </c>
      <c r="F263" s="174" t="n">
        <v>2031</v>
      </c>
      <c r="G263" s="175" t="n">
        <v>51</v>
      </c>
      <c r="H263" s="176" t="n">
        <v>10560.0047716486</v>
      </c>
      <c r="I263" s="177" t="n">
        <v>3970447.9916428</v>
      </c>
      <c r="J263" s="178" t="str">
        <f>IF(I263&gt;0,H263/I263,0)</f>
      </c>
      <c r="K263" s="179" t="str">
        <f>1-EXP(-J263)</f>
      </c>
      <c r="L263" s="180" t="str">
        <f>IF(G263=30,1,M262)</f>
      </c>
      <c r="M263" s="181" t="str">
        <f>L263*(1-K263)</f>
      </c>
    </row>
    <row r="264">
      <c r="A264" t="s">
        <v>164</v>
      </c>
      <c r="B264" t="s">
        <v>207</v>
      </c>
      <c r="C264" s="32" t="s">
        <v>209</v>
      </c>
      <c r="D264" t="s">
        <v>458</v>
      </c>
      <c r="E264" t="s">
        <v>476</v>
      </c>
      <c r="F264" s="174" t="n">
        <v>2031</v>
      </c>
      <c r="G264" s="175" t="n">
        <v>52</v>
      </c>
      <c r="H264" s="176" t="n">
        <v>11382.0722374672</v>
      </c>
      <c r="I264" s="177" t="n">
        <v>3903315.20922506</v>
      </c>
      <c r="J264" s="178" t="str">
        <f>IF(I264&gt;0,H264/I264,0)</f>
      </c>
      <c r="K264" s="179" t="str">
        <f>1-EXP(-J264)</f>
      </c>
      <c r="L264" s="180" t="str">
        <f>IF(G264=30,1,M263)</f>
      </c>
      <c r="M264" s="181" t="str">
        <f>L264*(1-K264)</f>
      </c>
    </row>
    <row r="265">
      <c r="A265" t="s">
        <v>164</v>
      </c>
      <c r="B265" t="s">
        <v>207</v>
      </c>
      <c r="C265" s="32" t="s">
        <v>209</v>
      </c>
      <c r="D265" t="s">
        <v>458</v>
      </c>
      <c r="E265" t="s">
        <v>476</v>
      </c>
      <c r="F265" s="174" t="n">
        <v>2031</v>
      </c>
      <c r="G265" s="175" t="n">
        <v>53</v>
      </c>
      <c r="H265" s="176" t="n">
        <v>12177.7810189116</v>
      </c>
      <c r="I265" s="177" t="n">
        <v>3816795.17649934</v>
      </c>
      <c r="J265" s="178" t="str">
        <f>IF(I265&gt;0,H265/I265,0)</f>
      </c>
      <c r="K265" s="179" t="str">
        <f>1-EXP(-J265)</f>
      </c>
      <c r="L265" s="180" t="str">
        <f>IF(G265=30,1,M264)</f>
      </c>
      <c r="M265" s="181" t="str">
        <f>L265*(1-K265)</f>
      </c>
    </row>
    <row r="266">
      <c r="A266" t="s">
        <v>164</v>
      </c>
      <c r="B266" t="s">
        <v>207</v>
      </c>
      <c r="C266" s="32" t="s">
        <v>209</v>
      </c>
      <c r="D266" t="s">
        <v>458</v>
      </c>
      <c r="E266" t="s">
        <v>476</v>
      </c>
      <c r="F266" s="174" t="n">
        <v>2031</v>
      </c>
      <c r="G266" s="175" t="n">
        <v>54</v>
      </c>
      <c r="H266" s="176" t="n">
        <v>13090.2625980942</v>
      </c>
      <c r="I266" s="177" t="n">
        <v>3746842.07148774</v>
      </c>
      <c r="J266" s="178" t="str">
        <f>IF(I266&gt;0,H266/I266,0)</f>
      </c>
      <c r="K266" s="179" t="str">
        <f>1-EXP(-J266)</f>
      </c>
      <c r="L266" s="180" t="str">
        <f>IF(G266=30,1,M265)</f>
      </c>
      <c r="M266" s="181" t="str">
        <f>L266*(1-K266)</f>
      </c>
    </row>
    <row r="267">
      <c r="A267" t="s">
        <v>164</v>
      </c>
      <c r="B267" t="s">
        <v>207</v>
      </c>
      <c r="C267" s="32" t="s">
        <v>209</v>
      </c>
      <c r="D267" t="s">
        <v>458</v>
      </c>
      <c r="E267" t="s">
        <v>476</v>
      </c>
      <c r="F267" s="174" t="n">
        <v>2031</v>
      </c>
      <c r="G267" s="175" t="n">
        <v>55</v>
      </c>
      <c r="H267" s="176" t="n">
        <v>14113.6178342383</v>
      </c>
      <c r="I267" s="177" t="n">
        <v>3664928.22215252</v>
      </c>
      <c r="J267" s="178" t="str">
        <f>IF(I267&gt;0,H267/I267,0)</f>
      </c>
      <c r="K267" s="179" t="str">
        <f>1-EXP(-J267)</f>
      </c>
      <c r="L267" s="180" t="str">
        <f>IF(G267=30,1,M266)</f>
      </c>
      <c r="M267" s="181" t="str">
        <f>L267*(1-K267)</f>
      </c>
    </row>
    <row r="268">
      <c r="A268" t="s">
        <v>164</v>
      </c>
      <c r="B268" t="s">
        <v>207</v>
      </c>
      <c r="C268" s="32" t="s">
        <v>209</v>
      </c>
      <c r="D268" t="s">
        <v>458</v>
      </c>
      <c r="E268" t="s">
        <v>476</v>
      </c>
      <c r="F268" s="174" t="n">
        <v>2031</v>
      </c>
      <c r="G268" s="175" t="n">
        <v>56</v>
      </c>
      <c r="H268" s="176" t="n">
        <v>14930.7250703451</v>
      </c>
      <c r="I268" s="177" t="n">
        <v>3581549.30537992</v>
      </c>
      <c r="J268" s="178" t="str">
        <f>IF(I268&gt;0,H268/I268,0)</f>
      </c>
      <c r="K268" s="179" t="str">
        <f>1-EXP(-J268)</f>
      </c>
      <c r="L268" s="180" t="str">
        <f>IF(G268=30,1,M267)</f>
      </c>
      <c r="M268" s="181" t="str">
        <f>L268*(1-K268)</f>
      </c>
    </row>
    <row r="269">
      <c r="A269" t="s">
        <v>164</v>
      </c>
      <c r="B269" t="s">
        <v>207</v>
      </c>
      <c r="C269" s="32" t="s">
        <v>209</v>
      </c>
      <c r="D269" t="s">
        <v>458</v>
      </c>
      <c r="E269" t="s">
        <v>476</v>
      </c>
      <c r="F269" s="174" t="n">
        <v>2031</v>
      </c>
      <c r="G269" s="175" t="n">
        <v>57</v>
      </c>
      <c r="H269" s="176" t="n">
        <v>15853.4280262315</v>
      </c>
      <c r="I269" s="177" t="n">
        <v>3471366.51775444</v>
      </c>
      <c r="J269" s="178" t="str">
        <f>IF(I269&gt;0,H269/I269,0)</f>
      </c>
      <c r="K269" s="179" t="str">
        <f>1-EXP(-J269)</f>
      </c>
      <c r="L269" s="180" t="str">
        <f>IF(G269=30,1,M268)</f>
      </c>
      <c r="M269" s="181" t="str">
        <f>L269*(1-K269)</f>
      </c>
    </row>
    <row r="270">
      <c r="A270" t="s">
        <v>164</v>
      </c>
      <c r="B270" t="s">
        <v>207</v>
      </c>
      <c r="C270" s="32" t="s">
        <v>209</v>
      </c>
      <c r="D270" t="s">
        <v>458</v>
      </c>
      <c r="E270" t="s">
        <v>476</v>
      </c>
      <c r="F270" s="174" t="n">
        <v>2031</v>
      </c>
      <c r="G270" s="175" t="n">
        <v>58</v>
      </c>
      <c r="H270" s="176" t="n">
        <v>17088.9341906148</v>
      </c>
      <c r="I270" s="177" t="n">
        <v>3419804.55631465</v>
      </c>
      <c r="J270" s="178" t="str">
        <f>IF(I270&gt;0,H270/I270,0)</f>
      </c>
      <c r="K270" s="179" t="str">
        <f>1-EXP(-J270)</f>
      </c>
      <c r="L270" s="180" t="str">
        <f>IF(G270=30,1,M269)</f>
      </c>
      <c r="M270" s="181" t="str">
        <f>L270*(1-K270)</f>
      </c>
    </row>
    <row r="271">
      <c r="A271" t="s">
        <v>164</v>
      </c>
      <c r="B271" t="s">
        <v>207</v>
      </c>
      <c r="C271" s="32" t="s">
        <v>209</v>
      </c>
      <c r="D271" t="s">
        <v>458</v>
      </c>
      <c r="E271" t="s">
        <v>476</v>
      </c>
      <c r="F271" s="174" t="n">
        <v>2031</v>
      </c>
      <c r="G271" s="175" t="n">
        <v>59</v>
      </c>
      <c r="H271" s="176" t="n">
        <v>17566.6008785474</v>
      </c>
      <c r="I271" s="177" t="n">
        <v>3208060.54381143</v>
      </c>
      <c r="J271" s="178" t="str">
        <f>IF(I271&gt;0,H271/I271,0)</f>
      </c>
      <c r="K271" s="179" t="str">
        <f>1-EXP(-J271)</f>
      </c>
      <c r="L271" s="180" t="str">
        <f>IF(G271=30,1,M270)</f>
      </c>
      <c r="M271" s="181" t="str">
        <f>L271*(1-K271)</f>
      </c>
    </row>
    <row r="272">
      <c r="A272" t="s">
        <v>164</v>
      </c>
      <c r="B272" t="s">
        <v>207</v>
      </c>
      <c r="C272" s="32" t="s">
        <v>209</v>
      </c>
      <c r="D272" t="s">
        <v>458</v>
      </c>
      <c r="E272" t="s">
        <v>476</v>
      </c>
      <c r="F272" s="174" t="n">
        <v>2031</v>
      </c>
      <c r="G272" s="175" t="n">
        <v>60</v>
      </c>
      <c r="H272" s="176" t="n">
        <v>18972.6926663538</v>
      </c>
      <c r="I272" s="177" t="n">
        <v>3114643.21822317</v>
      </c>
      <c r="J272" s="178" t="str">
        <f>IF(I272&gt;0,H272/I272,0)</f>
      </c>
      <c r="K272" s="179" t="str">
        <f>1-EXP(-J272)</f>
      </c>
      <c r="L272" s="180" t="str">
        <f>IF(G272=30,1,M271)</f>
      </c>
      <c r="M272" s="181" t="str">
        <f>L272*(1-K272)</f>
      </c>
    </row>
    <row r="273">
      <c r="A273" t="s">
        <v>164</v>
      </c>
      <c r="B273" t="s">
        <v>207</v>
      </c>
      <c r="C273" s="32" t="s">
        <v>209</v>
      </c>
      <c r="D273" t="s">
        <v>458</v>
      </c>
      <c r="E273" t="s">
        <v>476</v>
      </c>
      <c r="F273" s="174" t="n">
        <v>2031</v>
      </c>
      <c r="G273" s="175" t="n">
        <v>61</v>
      </c>
      <c r="H273" s="176" t="n">
        <v>19991.3391855545</v>
      </c>
      <c r="I273" s="177" t="n">
        <v>3024552.24567052</v>
      </c>
      <c r="J273" s="178" t="str">
        <f>IF(I273&gt;0,H273/I273,0)</f>
      </c>
      <c r="K273" s="179" t="str">
        <f>1-EXP(-J273)</f>
      </c>
      <c r="L273" s="180" t="str">
        <f>IF(G273=30,1,M272)</f>
      </c>
      <c r="M273" s="181" t="str">
        <f>L273*(1-K273)</f>
      </c>
    </row>
    <row r="274">
      <c r="A274" t="s">
        <v>164</v>
      </c>
      <c r="B274" t="s">
        <v>207</v>
      </c>
      <c r="C274" s="32" t="s">
        <v>209</v>
      </c>
      <c r="D274" t="s">
        <v>458</v>
      </c>
      <c r="E274" t="s">
        <v>476</v>
      </c>
      <c r="F274" s="174" t="n">
        <v>2031</v>
      </c>
      <c r="G274" s="175" t="n">
        <v>62</v>
      </c>
      <c r="H274" s="176" t="n">
        <v>21220.1563100724</v>
      </c>
      <c r="I274" s="177" t="n">
        <v>2925778.1452552</v>
      </c>
      <c r="J274" s="178" t="str">
        <f>IF(I274&gt;0,H274/I274,0)</f>
      </c>
      <c r="K274" s="179" t="str">
        <f>1-EXP(-J274)</f>
      </c>
      <c r="L274" s="180" t="str">
        <f>IF(G274=30,1,M273)</f>
      </c>
      <c r="M274" s="181" t="str">
        <f>L274*(1-K274)</f>
      </c>
    </row>
    <row r="275">
      <c r="A275" t="s">
        <v>164</v>
      </c>
      <c r="B275" t="s">
        <v>207</v>
      </c>
      <c r="C275" s="32" t="s">
        <v>209</v>
      </c>
      <c r="D275" t="s">
        <v>458</v>
      </c>
      <c r="E275" t="s">
        <v>476</v>
      </c>
      <c r="F275" s="174" t="n">
        <v>2031</v>
      </c>
      <c r="G275" s="175" t="n">
        <v>63</v>
      </c>
      <c r="H275" s="176" t="n">
        <v>22322.7790278475</v>
      </c>
      <c r="I275" s="177" t="n">
        <v>2807794.48524434</v>
      </c>
      <c r="J275" s="178" t="str">
        <f>IF(I275&gt;0,H275/I275,0)</f>
      </c>
      <c r="K275" s="179" t="str">
        <f>1-EXP(-J275)</f>
      </c>
      <c r="L275" s="180" t="str">
        <f>IF(G275=30,1,M274)</f>
      </c>
      <c r="M275" s="181" t="str">
        <f>L275*(1-K275)</f>
      </c>
    </row>
    <row r="276">
      <c r="A276" t="s">
        <v>164</v>
      </c>
      <c r="B276" t="s">
        <v>207</v>
      </c>
      <c r="C276" s="32" t="s">
        <v>209</v>
      </c>
      <c r="D276" t="s">
        <v>458</v>
      </c>
      <c r="E276" t="s">
        <v>476</v>
      </c>
      <c r="F276" s="174" t="n">
        <v>2031</v>
      </c>
      <c r="G276" s="175" t="n">
        <v>64</v>
      </c>
      <c r="H276" s="176" t="n">
        <v>23205.0062716116</v>
      </c>
      <c r="I276" s="177" t="n">
        <v>2659721.25234943</v>
      </c>
      <c r="J276" s="178" t="str">
        <f>IF(I276&gt;0,H276/I276,0)</f>
      </c>
      <c r="K276" s="179" t="str">
        <f>1-EXP(-J276)</f>
      </c>
      <c r="L276" s="180" t="str">
        <f>IF(G276=30,1,M275)</f>
      </c>
      <c r="M276" s="181" t="str">
        <f>L276*(1-K276)</f>
      </c>
    </row>
    <row r="277">
      <c r="A277" t="s">
        <v>164</v>
      </c>
      <c r="B277" t="s">
        <v>207</v>
      </c>
      <c r="C277" s="32" t="s">
        <v>209</v>
      </c>
      <c r="D277" t="s">
        <v>458</v>
      </c>
      <c r="E277" t="s">
        <v>476</v>
      </c>
      <c r="F277" s="174" t="n">
        <v>2031</v>
      </c>
      <c r="G277" s="175" t="n">
        <v>65</v>
      </c>
      <c r="H277" s="176" t="n">
        <v>23615.6613525252</v>
      </c>
      <c r="I277" s="177" t="n">
        <v>2546470.53655286</v>
      </c>
      <c r="J277" s="178" t="str">
        <f>IF(I277&gt;0,H277/I277,0)</f>
      </c>
      <c r="K277" s="179" t="str">
        <f>1-EXP(-J277)</f>
      </c>
      <c r="L277" s="180" t="str">
        <f>IF(G277=30,1,M276)</f>
      </c>
      <c r="M277" s="181" t="str">
        <f>L277*(1-K277)</f>
      </c>
    </row>
    <row r="278">
      <c r="A278" t="s">
        <v>164</v>
      </c>
      <c r="B278" t="s">
        <v>207</v>
      </c>
      <c r="C278" s="32" t="s">
        <v>209</v>
      </c>
      <c r="D278" t="s">
        <v>458</v>
      </c>
      <c r="E278" t="s">
        <v>476</v>
      </c>
      <c r="F278" s="174" t="n">
        <v>2031</v>
      </c>
      <c r="G278" s="175" t="n">
        <v>66</v>
      </c>
      <c r="H278" s="176" t="n">
        <v>24349.8749527951</v>
      </c>
      <c r="I278" s="177" t="n">
        <v>2412879.59592033</v>
      </c>
      <c r="J278" s="178" t="str">
        <f>IF(I278&gt;0,H278/I278,0)</f>
      </c>
      <c r="K278" s="179" t="str">
        <f>1-EXP(-J278)</f>
      </c>
      <c r="L278" s="180" t="str">
        <f>IF(G278=30,1,M277)</f>
      </c>
      <c r="M278" s="181" t="str">
        <f>L278*(1-K278)</f>
      </c>
    </row>
    <row r="279">
      <c r="A279" t="s">
        <v>164</v>
      </c>
      <c r="B279" t="s">
        <v>207</v>
      </c>
      <c r="C279" s="32" t="s">
        <v>209</v>
      </c>
      <c r="D279" t="s">
        <v>458</v>
      </c>
      <c r="E279" t="s">
        <v>476</v>
      </c>
      <c r="F279" s="174" t="n">
        <v>2031</v>
      </c>
      <c r="G279" s="175" t="n">
        <v>67</v>
      </c>
      <c r="H279" s="176" t="n">
        <v>25280.2466973692</v>
      </c>
      <c r="I279" s="177" t="n">
        <v>2279428.25377303</v>
      </c>
      <c r="J279" s="178" t="str">
        <f>IF(I279&gt;0,H279/I279,0)</f>
      </c>
      <c r="K279" s="179" t="str">
        <f>1-EXP(-J279)</f>
      </c>
      <c r="L279" s="180" t="str">
        <f>IF(G279=30,1,M278)</f>
      </c>
      <c r="M279" s="181" t="str">
        <f>L279*(1-K279)</f>
      </c>
    </row>
    <row r="280">
      <c r="A280" t="s">
        <v>164</v>
      </c>
      <c r="B280" t="s">
        <v>207</v>
      </c>
      <c r="C280" s="32" t="s">
        <v>209</v>
      </c>
      <c r="D280" t="s">
        <v>458</v>
      </c>
      <c r="E280" t="s">
        <v>476</v>
      </c>
      <c r="F280" s="174" t="n">
        <v>2031</v>
      </c>
      <c r="G280" s="175" t="n">
        <v>68</v>
      </c>
      <c r="H280" s="176" t="n">
        <v>26201.6409519545</v>
      </c>
      <c r="I280" s="177" t="n">
        <v>2150824.350134</v>
      </c>
      <c r="J280" s="178" t="str">
        <f>IF(I280&gt;0,H280/I280,0)</f>
      </c>
      <c r="K280" s="179" t="str">
        <f>1-EXP(-J280)</f>
      </c>
      <c r="L280" s="180" t="str">
        <f>IF(G280=30,1,M279)</f>
      </c>
      <c r="M280" s="181" t="str">
        <f>L280*(1-K280)</f>
      </c>
    </row>
    <row r="281">
      <c r="A281" t="s">
        <v>164</v>
      </c>
      <c r="B281" t="s">
        <v>207</v>
      </c>
      <c r="C281" s="32" t="s">
        <v>209</v>
      </c>
      <c r="D281" t="s">
        <v>458</v>
      </c>
      <c r="E281" t="s">
        <v>476</v>
      </c>
      <c r="F281" s="174" t="n">
        <v>2031</v>
      </c>
      <c r="G281" s="175" t="n">
        <v>69</v>
      </c>
      <c r="H281" s="176" t="n">
        <v>26846.0446667358</v>
      </c>
      <c r="I281" s="177" t="n">
        <v>1998321.34329913</v>
      </c>
      <c r="J281" s="178" t="str">
        <f>IF(I281&gt;0,H281/I281,0)</f>
      </c>
      <c r="K281" s="179" t="str">
        <f>1-EXP(-J281)</f>
      </c>
      <c r="L281" s="180" t="str">
        <f>IF(G281=30,1,M280)</f>
      </c>
      <c r="M281" s="181" t="str">
        <f>L281*(1-K281)</f>
      </c>
    </row>
    <row r="282">
      <c r="A282" t="s">
        <v>164</v>
      </c>
      <c r="B282" t="s">
        <v>207</v>
      </c>
      <c r="C282" s="32" t="s">
        <v>209</v>
      </c>
      <c r="D282" t="s">
        <v>458</v>
      </c>
      <c r="E282" t="s">
        <v>476</v>
      </c>
      <c r="F282" s="174" t="n">
        <v>2032</v>
      </c>
      <c r="G282" s="175" t="n">
        <v>30</v>
      </c>
      <c r="H282" s="176" t="n">
        <v>961.480511664882</v>
      </c>
      <c r="I282" s="177" t="n">
        <v>4354849.46819927</v>
      </c>
      <c r="J282" s="178" t="str">
        <f>IF(I282&gt;0,H282/I282,0)</f>
      </c>
      <c r="K282" s="179" t="str">
        <f>1-EXP(-J282)</f>
      </c>
      <c r="L282" s="180" t="str">
        <f>IF(G282=30,1,M281)</f>
      </c>
      <c r="M282" s="181" t="str">
        <f>L282*(1-K282)</f>
      </c>
    </row>
    <row r="283">
      <c r="A283" t="s">
        <v>164</v>
      </c>
      <c r="B283" t="s">
        <v>207</v>
      </c>
      <c r="C283" s="32" t="s">
        <v>209</v>
      </c>
      <c r="D283" t="s">
        <v>458</v>
      </c>
      <c r="E283" t="s">
        <v>476</v>
      </c>
      <c r="F283" s="174" t="n">
        <v>2032</v>
      </c>
      <c r="G283" s="175" t="n">
        <v>31</v>
      </c>
      <c r="H283" s="176" t="n">
        <v>1094.02467032201</v>
      </c>
      <c r="I283" s="177" t="n">
        <v>4335139.846239</v>
      </c>
      <c r="J283" s="178" t="str">
        <f>IF(I283&gt;0,H283/I283,0)</f>
      </c>
      <c r="K283" s="179" t="str">
        <f>1-EXP(-J283)</f>
      </c>
      <c r="L283" s="180" t="str">
        <f>IF(G283=30,1,M282)</f>
      </c>
      <c r="M283" s="181" t="str">
        <f>L283*(1-K283)</f>
      </c>
    </row>
    <row r="284">
      <c r="A284" t="s">
        <v>164</v>
      </c>
      <c r="B284" t="s">
        <v>207</v>
      </c>
      <c r="C284" s="32" t="s">
        <v>209</v>
      </c>
      <c r="D284" t="s">
        <v>458</v>
      </c>
      <c r="E284" t="s">
        <v>476</v>
      </c>
      <c r="F284" s="174" t="n">
        <v>2032</v>
      </c>
      <c r="G284" s="175" t="n">
        <v>32</v>
      </c>
      <c r="H284" s="176" t="n">
        <v>1143.24691222121</v>
      </c>
      <c r="I284" s="177" t="n">
        <v>4315575.15865795</v>
      </c>
      <c r="J284" s="178" t="str">
        <f>IF(I284&gt;0,H284/I284,0)</f>
      </c>
      <c r="K284" s="179" t="str">
        <f>1-EXP(-J284)</f>
      </c>
      <c r="L284" s="180" t="str">
        <f>IF(G284=30,1,M283)</f>
      </c>
      <c r="M284" s="181" t="str">
        <f>L284*(1-K284)</f>
      </c>
    </row>
    <row r="285">
      <c r="A285" t="s">
        <v>164</v>
      </c>
      <c r="B285" t="s">
        <v>207</v>
      </c>
      <c r="C285" s="32" t="s">
        <v>209</v>
      </c>
      <c r="D285" t="s">
        <v>458</v>
      </c>
      <c r="E285" t="s">
        <v>476</v>
      </c>
      <c r="F285" s="174" t="n">
        <v>2032</v>
      </c>
      <c r="G285" s="175" t="n">
        <v>33</v>
      </c>
      <c r="H285" s="176" t="n">
        <v>1213.33575161291</v>
      </c>
      <c r="I285" s="177" t="n">
        <v>4335853.58095086</v>
      </c>
      <c r="J285" s="178" t="str">
        <f>IF(I285&gt;0,H285/I285,0)</f>
      </c>
      <c r="K285" s="179" t="str">
        <f>1-EXP(-J285)</f>
      </c>
      <c r="L285" s="180" t="str">
        <f>IF(G285=30,1,M284)</f>
      </c>
      <c r="M285" s="181" t="str">
        <f>L285*(1-K285)</f>
      </c>
    </row>
    <row r="286">
      <c r="A286" t="s">
        <v>164</v>
      </c>
      <c r="B286" t="s">
        <v>207</v>
      </c>
      <c r="C286" s="32" t="s">
        <v>209</v>
      </c>
      <c r="D286" t="s">
        <v>458</v>
      </c>
      <c r="E286" t="s">
        <v>476</v>
      </c>
      <c r="F286" s="174" t="n">
        <v>2032</v>
      </c>
      <c r="G286" s="175" t="n">
        <v>34</v>
      </c>
      <c r="H286" s="176" t="n">
        <v>1308.20245468587</v>
      </c>
      <c r="I286" s="177" t="n">
        <v>4395422.54499681</v>
      </c>
      <c r="J286" s="178" t="str">
        <f>IF(I286&gt;0,H286/I286,0)</f>
      </c>
      <c r="K286" s="179" t="str">
        <f>1-EXP(-J286)</f>
      </c>
      <c r="L286" s="180" t="str">
        <f>IF(G286=30,1,M285)</f>
      </c>
      <c r="M286" s="181" t="str">
        <f>L286*(1-K286)</f>
      </c>
    </row>
    <row r="287">
      <c r="A287" t="s">
        <v>164</v>
      </c>
      <c r="B287" t="s">
        <v>207</v>
      </c>
      <c r="C287" s="32" t="s">
        <v>209</v>
      </c>
      <c r="D287" t="s">
        <v>458</v>
      </c>
      <c r="E287" t="s">
        <v>476</v>
      </c>
      <c r="F287" s="174" t="n">
        <v>2032</v>
      </c>
      <c r="G287" s="175" t="n">
        <v>35</v>
      </c>
      <c r="H287" s="176" t="n">
        <v>2095.07251084017</v>
      </c>
      <c r="I287" s="177" t="n">
        <v>4534876.6131108</v>
      </c>
      <c r="J287" s="178" t="str">
        <f>IF(I287&gt;0,H287/I287,0)</f>
      </c>
      <c r="K287" s="179" t="str">
        <f>1-EXP(-J287)</f>
      </c>
      <c r="L287" s="180" t="str">
        <f>IF(G287=30,1,M286)</f>
      </c>
      <c r="M287" s="181" t="str">
        <f>L287*(1-K287)</f>
      </c>
    </row>
    <row r="288">
      <c r="A288" t="s">
        <v>164</v>
      </c>
      <c r="B288" t="s">
        <v>207</v>
      </c>
      <c r="C288" s="32" t="s">
        <v>209</v>
      </c>
      <c r="D288" t="s">
        <v>458</v>
      </c>
      <c r="E288" t="s">
        <v>476</v>
      </c>
      <c r="F288" s="174" t="n">
        <v>2032</v>
      </c>
      <c r="G288" s="175" t="n">
        <v>36</v>
      </c>
      <c r="H288" s="176" t="n">
        <v>2175.14984849808</v>
      </c>
      <c r="I288" s="177" t="n">
        <v>4490914.9721969</v>
      </c>
      <c r="J288" s="178" t="str">
        <f>IF(I288&gt;0,H288/I288,0)</f>
      </c>
      <c r="K288" s="179" t="str">
        <f>1-EXP(-J288)</f>
      </c>
      <c r="L288" s="180" t="str">
        <f>IF(G288=30,1,M287)</f>
      </c>
      <c r="M288" s="181" t="str">
        <f>L288*(1-K288)</f>
      </c>
    </row>
    <row r="289">
      <c r="A289" t="s">
        <v>164</v>
      </c>
      <c r="B289" t="s">
        <v>207</v>
      </c>
      <c r="C289" s="32" t="s">
        <v>209</v>
      </c>
      <c r="D289" t="s">
        <v>458</v>
      </c>
      <c r="E289" t="s">
        <v>476</v>
      </c>
      <c r="F289" s="174" t="n">
        <v>2032</v>
      </c>
      <c r="G289" s="175" t="n">
        <v>37</v>
      </c>
      <c r="H289" s="176" t="n">
        <v>2299.60251124484</v>
      </c>
      <c r="I289" s="177" t="n">
        <v>4417248.60574973</v>
      </c>
      <c r="J289" s="178" t="str">
        <f>IF(I289&gt;0,H289/I289,0)</f>
      </c>
      <c r="K289" s="179" t="str">
        <f>1-EXP(-J289)</f>
      </c>
      <c r="L289" s="180" t="str">
        <f>IF(G289=30,1,M288)</f>
      </c>
      <c r="M289" s="181" t="str">
        <f>L289*(1-K289)</f>
      </c>
    </row>
    <row r="290">
      <c r="A290" t="s">
        <v>164</v>
      </c>
      <c r="B290" t="s">
        <v>207</v>
      </c>
      <c r="C290" s="32" t="s">
        <v>209</v>
      </c>
      <c r="D290" t="s">
        <v>458</v>
      </c>
      <c r="E290" t="s">
        <v>476</v>
      </c>
      <c r="F290" s="174" t="n">
        <v>2032</v>
      </c>
      <c r="G290" s="175" t="n">
        <v>38</v>
      </c>
      <c r="H290" s="176" t="n">
        <v>2444.42635782935</v>
      </c>
      <c r="I290" s="177" t="n">
        <v>4359173.30347413</v>
      </c>
      <c r="J290" s="178" t="str">
        <f>IF(I290&gt;0,H290/I290,0)</f>
      </c>
      <c r="K290" s="179" t="str">
        <f>1-EXP(-J290)</f>
      </c>
      <c r="L290" s="180" t="str">
        <f>IF(G290=30,1,M289)</f>
      </c>
      <c r="M290" s="181" t="str">
        <f>L290*(1-K290)</f>
      </c>
    </row>
    <row r="291">
      <c r="A291" t="s">
        <v>164</v>
      </c>
      <c r="B291" t="s">
        <v>207</v>
      </c>
      <c r="C291" s="32" t="s">
        <v>209</v>
      </c>
      <c r="D291" t="s">
        <v>458</v>
      </c>
      <c r="E291" t="s">
        <v>476</v>
      </c>
      <c r="F291" s="174" t="n">
        <v>2032</v>
      </c>
      <c r="G291" s="175" t="n">
        <v>39</v>
      </c>
      <c r="H291" s="176" t="n">
        <v>2604.49204471214</v>
      </c>
      <c r="I291" s="177" t="n">
        <v>4304563.39247984</v>
      </c>
      <c r="J291" s="178" t="str">
        <f>IF(I291&gt;0,H291/I291,0)</f>
      </c>
      <c r="K291" s="179" t="str">
        <f>1-EXP(-J291)</f>
      </c>
      <c r="L291" s="180" t="str">
        <f>IF(G291=30,1,M290)</f>
      </c>
      <c r="M291" s="181" t="str">
        <f>L291*(1-K291)</f>
      </c>
    </row>
    <row r="292">
      <c r="A292" t="s">
        <v>164</v>
      </c>
      <c r="B292" t="s">
        <v>207</v>
      </c>
      <c r="C292" s="32" t="s">
        <v>209</v>
      </c>
      <c r="D292" t="s">
        <v>458</v>
      </c>
      <c r="E292" t="s">
        <v>476</v>
      </c>
      <c r="F292" s="174" t="n">
        <v>2032</v>
      </c>
      <c r="G292" s="175" t="n">
        <v>40</v>
      </c>
      <c r="H292" s="176" t="n">
        <v>3532.41053778877</v>
      </c>
      <c r="I292" s="177" t="n">
        <v>4340848.96681206</v>
      </c>
      <c r="J292" s="178" t="str">
        <f>IF(I292&gt;0,H292/I292,0)</f>
      </c>
      <c r="K292" s="179" t="str">
        <f>1-EXP(-J292)</f>
      </c>
      <c r="L292" s="180" t="str">
        <f>IF(G292=30,1,M291)</f>
      </c>
      <c r="M292" s="181" t="str">
        <f>L292*(1-K292)</f>
      </c>
    </row>
    <row r="293">
      <c r="A293" t="s">
        <v>164</v>
      </c>
      <c r="B293" t="s">
        <v>207</v>
      </c>
      <c r="C293" s="32" t="s">
        <v>209</v>
      </c>
      <c r="D293" t="s">
        <v>458</v>
      </c>
      <c r="E293" t="s">
        <v>476</v>
      </c>
      <c r="F293" s="174" t="n">
        <v>2032</v>
      </c>
      <c r="G293" s="175" t="n">
        <v>41</v>
      </c>
      <c r="H293" s="176" t="n">
        <v>3779.30891494575</v>
      </c>
      <c r="I293" s="177" t="n">
        <v>4356515.43369571</v>
      </c>
      <c r="J293" s="178" t="str">
        <f>IF(I293&gt;0,H293/I293,0)</f>
      </c>
      <c r="K293" s="179" t="str">
        <f>1-EXP(-J293)</f>
      </c>
      <c r="L293" s="180" t="str">
        <f>IF(G293=30,1,M292)</f>
      </c>
      <c r="M293" s="181" t="str">
        <f>L293*(1-K293)</f>
      </c>
    </row>
    <row r="294">
      <c r="A294" t="s">
        <v>164</v>
      </c>
      <c r="B294" t="s">
        <v>207</v>
      </c>
      <c r="C294" s="32" t="s">
        <v>209</v>
      </c>
      <c r="D294" t="s">
        <v>458</v>
      </c>
      <c r="E294" t="s">
        <v>476</v>
      </c>
      <c r="F294" s="174" t="n">
        <v>2032</v>
      </c>
      <c r="G294" s="175" t="n">
        <v>42</v>
      </c>
      <c r="H294" s="176" t="n">
        <v>5750.9240327163</v>
      </c>
      <c r="I294" s="177" t="n">
        <v>6413980.92577701</v>
      </c>
      <c r="J294" s="178" t="str">
        <f>IF(I294&gt;0,H294/I294,0)</f>
      </c>
      <c r="K294" s="179" t="str">
        <f>1-EXP(-J294)</f>
      </c>
      <c r="L294" s="180" t="str">
        <f>IF(G294=30,1,M293)</f>
      </c>
      <c r="M294" s="181" t="str">
        <f>L294*(1-K294)</f>
      </c>
    </row>
    <row r="295">
      <c r="A295" t="s">
        <v>164</v>
      </c>
      <c r="B295" t="s">
        <v>207</v>
      </c>
      <c r="C295" s="32" t="s">
        <v>209</v>
      </c>
      <c r="D295" t="s">
        <v>458</v>
      </c>
      <c r="E295" t="s">
        <v>476</v>
      </c>
      <c r="F295" s="174" t="n">
        <v>2032</v>
      </c>
      <c r="G295" s="175" t="n">
        <v>43</v>
      </c>
      <c r="H295" s="176" t="n">
        <v>4446.95367033879</v>
      </c>
      <c r="I295" s="177" t="n">
        <v>4311802.22312919</v>
      </c>
      <c r="J295" s="178" t="str">
        <f>IF(I295&gt;0,H295/I295,0)</f>
      </c>
      <c r="K295" s="179" t="str">
        <f>1-EXP(-J295)</f>
      </c>
      <c r="L295" s="180" t="str">
        <f>IF(G295=30,1,M294)</f>
      </c>
      <c r="M295" s="181" t="str">
        <f>L295*(1-K295)</f>
      </c>
    </row>
    <row r="296">
      <c r="A296" t="s">
        <v>164</v>
      </c>
      <c r="B296" t="s">
        <v>207</v>
      </c>
      <c r="C296" s="32" t="s">
        <v>209</v>
      </c>
      <c r="D296" t="s">
        <v>458</v>
      </c>
      <c r="E296" t="s">
        <v>476</v>
      </c>
      <c r="F296" s="174" t="n">
        <v>2032</v>
      </c>
      <c r="G296" s="175" t="n">
        <v>44</v>
      </c>
      <c r="H296" s="176" t="n">
        <v>4840.48319128625</v>
      </c>
      <c r="I296" s="177" t="n">
        <v>4293132.32465515</v>
      </c>
      <c r="J296" s="178" t="str">
        <f>IF(I296&gt;0,H296/I296,0)</f>
      </c>
      <c r="K296" s="179" t="str">
        <f>1-EXP(-J296)</f>
      </c>
      <c r="L296" s="180" t="str">
        <f>IF(G296=30,1,M295)</f>
      </c>
      <c r="M296" s="181" t="str">
        <f>L296*(1-K296)</f>
      </c>
    </row>
    <row r="297">
      <c r="A297" t="s">
        <v>164</v>
      </c>
      <c r="B297" t="s">
        <v>207</v>
      </c>
      <c r="C297" s="32" t="s">
        <v>209</v>
      </c>
      <c r="D297" t="s">
        <v>458</v>
      </c>
      <c r="E297" t="s">
        <v>476</v>
      </c>
      <c r="F297" s="174" t="n">
        <v>2032</v>
      </c>
      <c r="G297" s="175" t="n">
        <v>45</v>
      </c>
      <c r="H297" s="176" t="n">
        <v>6066.57798205063</v>
      </c>
      <c r="I297" s="177" t="n">
        <v>4159374.0762653</v>
      </c>
      <c r="J297" s="178" t="str">
        <f>IF(I297&gt;0,H297/I297,0)</f>
      </c>
      <c r="K297" s="179" t="str">
        <f>1-EXP(-J297)</f>
      </c>
      <c r="L297" s="180" t="str">
        <f>IF(G297=30,1,M296)</f>
      </c>
      <c r="M297" s="181" t="str">
        <f>L297*(1-K297)</f>
      </c>
    </row>
    <row r="298">
      <c r="A298" t="s">
        <v>164</v>
      </c>
      <c r="B298" t="s">
        <v>207</v>
      </c>
      <c r="C298" s="32" t="s">
        <v>209</v>
      </c>
      <c r="D298" t="s">
        <v>458</v>
      </c>
      <c r="E298" t="s">
        <v>476</v>
      </c>
      <c r="F298" s="174" t="n">
        <v>2032</v>
      </c>
      <c r="G298" s="175" t="n">
        <v>46</v>
      </c>
      <c r="H298" s="176" t="n">
        <v>6489.29852405421</v>
      </c>
      <c r="I298" s="177" t="n">
        <v>4121433.17268967</v>
      </c>
      <c r="J298" s="178" t="str">
        <f>IF(I298&gt;0,H298/I298,0)</f>
      </c>
      <c r="K298" s="179" t="str">
        <f>1-EXP(-J298)</f>
      </c>
      <c r="L298" s="180" t="str">
        <f>IF(G298=30,1,M297)</f>
      </c>
      <c r="M298" s="181" t="str">
        <f>L298*(1-K298)</f>
      </c>
    </row>
    <row r="299">
      <c r="A299" t="s">
        <v>164</v>
      </c>
      <c r="B299" t="s">
        <v>207</v>
      </c>
      <c r="C299" s="32" t="s">
        <v>209</v>
      </c>
      <c r="D299" t="s">
        <v>458</v>
      </c>
      <c r="E299" t="s">
        <v>476</v>
      </c>
      <c r="F299" s="174" t="n">
        <v>2032</v>
      </c>
      <c r="G299" s="175" t="n">
        <v>47</v>
      </c>
      <c r="H299" s="176" t="n">
        <v>7236.4228074253</v>
      </c>
      <c r="I299" s="177" t="n">
        <v>4177001.69164595</v>
      </c>
      <c r="J299" s="178" t="str">
        <f>IF(I299&gt;0,H299/I299,0)</f>
      </c>
      <c r="K299" s="179" t="str">
        <f>1-EXP(-J299)</f>
      </c>
      <c r="L299" s="180" t="str">
        <f>IF(G299=30,1,M298)</f>
      </c>
      <c r="M299" s="181" t="str">
        <f>L299*(1-K299)</f>
      </c>
    </row>
    <row r="300">
      <c r="A300" t="s">
        <v>164</v>
      </c>
      <c r="B300" t="s">
        <v>207</v>
      </c>
      <c r="C300" s="32" t="s">
        <v>209</v>
      </c>
      <c r="D300" t="s">
        <v>458</v>
      </c>
      <c r="E300" t="s">
        <v>476</v>
      </c>
      <c r="F300" s="174" t="n">
        <v>2032</v>
      </c>
      <c r="G300" s="175" t="n">
        <v>48</v>
      </c>
      <c r="H300" s="176" t="n">
        <v>8110.49600394064</v>
      </c>
      <c r="I300" s="177" t="n">
        <v>4256915.76708143</v>
      </c>
      <c r="J300" s="178" t="str">
        <f>IF(I300&gt;0,H300/I300,0)</f>
      </c>
      <c r="K300" s="179" t="str">
        <f>1-EXP(-J300)</f>
      </c>
      <c r="L300" s="180" t="str">
        <f>IF(G300=30,1,M299)</f>
      </c>
      <c r="M300" s="181" t="str">
        <f>L300*(1-K300)</f>
      </c>
    </row>
    <row r="301">
      <c r="A301" t="s">
        <v>164</v>
      </c>
      <c r="B301" t="s">
        <v>207</v>
      </c>
      <c r="C301" s="32" t="s">
        <v>209</v>
      </c>
      <c r="D301" t="s">
        <v>458</v>
      </c>
      <c r="E301" t="s">
        <v>476</v>
      </c>
      <c r="F301" s="174" t="n">
        <v>2032</v>
      </c>
      <c r="G301" s="175" t="n">
        <v>49</v>
      </c>
      <c r="H301" s="176" t="n">
        <v>8839.61001963603</v>
      </c>
      <c r="I301" s="177" t="n">
        <v>4228528.96267325</v>
      </c>
      <c r="J301" s="178" t="str">
        <f>IF(I301&gt;0,H301/I301,0)</f>
      </c>
      <c r="K301" s="179" t="str">
        <f>1-EXP(-J301)</f>
      </c>
      <c r="L301" s="180" t="str">
        <f>IF(G301=30,1,M300)</f>
      </c>
      <c r="M301" s="181" t="str">
        <f>L301*(1-K301)</f>
      </c>
    </row>
    <row r="302">
      <c r="A302" t="s">
        <v>164</v>
      </c>
      <c r="B302" t="s">
        <v>207</v>
      </c>
      <c r="C302" s="32" t="s">
        <v>209</v>
      </c>
      <c r="D302" t="s">
        <v>458</v>
      </c>
      <c r="E302" t="s">
        <v>476</v>
      </c>
      <c r="F302" s="174" t="n">
        <v>2032</v>
      </c>
      <c r="G302" s="175" t="n">
        <v>50</v>
      </c>
      <c r="H302" s="176" t="n">
        <v>9946.91505986104</v>
      </c>
      <c r="I302" s="177" t="n">
        <v>4088619.50119492</v>
      </c>
      <c r="J302" s="178" t="str">
        <f>IF(I302&gt;0,H302/I302,0)</f>
      </c>
      <c r="K302" s="179" t="str">
        <f>1-EXP(-J302)</f>
      </c>
      <c r="L302" s="180" t="str">
        <f>IF(G302=30,1,M301)</f>
      </c>
      <c r="M302" s="181" t="str">
        <f>L302*(1-K302)</f>
      </c>
    </row>
    <row r="303">
      <c r="A303" t="s">
        <v>164</v>
      </c>
      <c r="B303" t="s">
        <v>207</v>
      </c>
      <c r="C303" s="32" t="s">
        <v>209</v>
      </c>
      <c r="D303" t="s">
        <v>458</v>
      </c>
      <c r="E303" t="s">
        <v>476</v>
      </c>
      <c r="F303" s="174" t="n">
        <v>2032</v>
      </c>
      <c r="G303" s="175" t="n">
        <v>51</v>
      </c>
      <c r="H303" s="176" t="n">
        <v>10535.411150806</v>
      </c>
      <c r="I303" s="177" t="n">
        <v>4009240.46404259</v>
      </c>
      <c r="J303" s="178" t="str">
        <f>IF(I303&gt;0,H303/I303,0)</f>
      </c>
      <c r="K303" s="179" t="str">
        <f>1-EXP(-J303)</f>
      </c>
      <c r="L303" s="180" t="str">
        <f>IF(G303=30,1,M302)</f>
      </c>
      <c r="M303" s="181" t="str">
        <f>L303*(1-K303)</f>
      </c>
    </row>
    <row r="304">
      <c r="A304" t="s">
        <v>164</v>
      </c>
      <c r="B304" t="s">
        <v>207</v>
      </c>
      <c r="C304" s="32" t="s">
        <v>209</v>
      </c>
      <c r="D304" t="s">
        <v>458</v>
      </c>
      <c r="E304" t="s">
        <v>476</v>
      </c>
      <c r="F304" s="174" t="n">
        <v>2032</v>
      </c>
      <c r="G304" s="175" t="n">
        <v>52</v>
      </c>
      <c r="H304" s="176" t="n">
        <v>11369.6041015983</v>
      </c>
      <c r="I304" s="177" t="n">
        <v>3946041.15818613</v>
      </c>
      <c r="J304" s="178" t="str">
        <f>IF(I304&gt;0,H304/I304,0)</f>
      </c>
      <c r="K304" s="179" t="str">
        <f>1-EXP(-J304)</f>
      </c>
      <c r="L304" s="180" t="str">
        <f>IF(G304=30,1,M303)</f>
      </c>
      <c r="M304" s="181" t="str">
        <f>L304*(1-K304)</f>
      </c>
    </row>
    <row r="305">
      <c r="A305" t="s">
        <v>164</v>
      </c>
      <c r="B305" t="s">
        <v>207</v>
      </c>
      <c r="C305" s="32" t="s">
        <v>209</v>
      </c>
      <c r="D305" t="s">
        <v>458</v>
      </c>
      <c r="E305" t="s">
        <v>476</v>
      </c>
      <c r="F305" s="174" t="n">
        <v>2032</v>
      </c>
      <c r="G305" s="175" t="n">
        <v>53</v>
      </c>
      <c r="H305" s="176" t="n">
        <v>12238.7241561511</v>
      </c>
      <c r="I305" s="177" t="n">
        <v>3877065.31710466</v>
      </c>
      <c r="J305" s="178" t="str">
        <f>IF(I305&gt;0,H305/I305,0)</f>
      </c>
      <c r="K305" s="179" t="str">
        <f>1-EXP(-J305)</f>
      </c>
      <c r="L305" s="180" t="str">
        <f>IF(G305=30,1,M304)</f>
      </c>
      <c r="M305" s="181" t="str">
        <f>L305*(1-K305)</f>
      </c>
    </row>
    <row r="306">
      <c r="A306" t="s">
        <v>164</v>
      </c>
      <c r="B306" t="s">
        <v>207</v>
      </c>
      <c r="C306" s="32" t="s">
        <v>209</v>
      </c>
      <c r="D306" t="s">
        <v>458</v>
      </c>
      <c r="E306" t="s">
        <v>476</v>
      </c>
      <c r="F306" s="174" t="n">
        <v>2032</v>
      </c>
      <c r="G306" s="175" t="n">
        <v>54</v>
      </c>
      <c r="H306" s="176" t="n">
        <v>13079.038380801</v>
      </c>
      <c r="I306" s="177" t="n">
        <v>3788744.53806409</v>
      </c>
      <c r="J306" s="178" t="str">
        <f>IF(I306&gt;0,H306/I306,0)</f>
      </c>
      <c r="K306" s="179" t="str">
        <f>1-EXP(-J306)</f>
      </c>
      <c r="L306" s="180" t="str">
        <f>IF(G306=30,1,M305)</f>
      </c>
      <c r="M306" s="181" t="str">
        <f>L306*(1-K306)</f>
      </c>
    </row>
    <row r="307">
      <c r="A307" t="s">
        <v>164</v>
      </c>
      <c r="B307" t="s">
        <v>207</v>
      </c>
      <c r="C307" s="32" t="s">
        <v>209</v>
      </c>
      <c r="D307" t="s">
        <v>458</v>
      </c>
      <c r="E307" t="s">
        <v>476</v>
      </c>
      <c r="F307" s="174" t="n">
        <v>2032</v>
      </c>
      <c r="G307" s="175" t="n">
        <v>55</v>
      </c>
      <c r="H307" s="176" t="n">
        <v>14130.5051115786</v>
      </c>
      <c r="I307" s="177" t="n">
        <v>3716728.4603955</v>
      </c>
      <c r="J307" s="178" t="str">
        <f>IF(I307&gt;0,H307/I307,0)</f>
      </c>
      <c r="K307" s="179" t="str">
        <f>1-EXP(-J307)</f>
      </c>
      <c r="L307" s="180" t="str">
        <f>IF(G307=30,1,M306)</f>
      </c>
      <c r="M307" s="181" t="str">
        <f>L307*(1-K307)</f>
      </c>
    </row>
    <row r="308">
      <c r="A308" t="s">
        <v>164</v>
      </c>
      <c r="B308" t="s">
        <v>207</v>
      </c>
      <c r="C308" s="32" t="s">
        <v>209</v>
      </c>
      <c r="D308" t="s">
        <v>458</v>
      </c>
      <c r="E308" t="s">
        <v>476</v>
      </c>
      <c r="F308" s="174" t="n">
        <v>2032</v>
      </c>
      <c r="G308" s="175" t="n">
        <v>56</v>
      </c>
      <c r="H308" s="176" t="n">
        <v>14930.6817642357</v>
      </c>
      <c r="I308" s="177" t="n">
        <v>3632342.10698978</v>
      </c>
      <c r="J308" s="178" t="str">
        <f>IF(I308&gt;0,H308/I308,0)</f>
      </c>
      <c r="K308" s="179" t="str">
        <f>1-EXP(-J308)</f>
      </c>
      <c r="L308" s="180" t="str">
        <f>IF(G308=30,1,M307)</f>
      </c>
      <c r="M308" s="181" t="str">
        <f>L308*(1-K308)</f>
      </c>
    </row>
    <row r="309">
      <c r="A309" t="s">
        <v>164</v>
      </c>
      <c r="B309" t="s">
        <v>207</v>
      </c>
      <c r="C309" s="32" t="s">
        <v>209</v>
      </c>
      <c r="D309" t="s">
        <v>458</v>
      </c>
      <c r="E309" t="s">
        <v>476</v>
      </c>
      <c r="F309" s="174" t="n">
        <v>2032</v>
      </c>
      <c r="G309" s="175" t="n">
        <v>57</v>
      </c>
      <c r="H309" s="176" t="n">
        <v>15971.1752069186</v>
      </c>
      <c r="I309" s="177" t="n">
        <v>3547309.92185481</v>
      </c>
      <c r="J309" s="178" t="str">
        <f>IF(I309&gt;0,H309/I309,0)</f>
      </c>
      <c r="K309" s="179" t="str">
        <f>1-EXP(-J309)</f>
      </c>
      <c r="L309" s="180" t="str">
        <f>IF(G309=30,1,M308)</f>
      </c>
      <c r="M309" s="181" t="str">
        <f>L309*(1-K309)</f>
      </c>
    </row>
    <row r="310">
      <c r="A310" t="s">
        <v>164</v>
      </c>
      <c r="B310" t="s">
        <v>207</v>
      </c>
      <c r="C310" s="32" t="s">
        <v>209</v>
      </c>
      <c r="D310" t="s">
        <v>458</v>
      </c>
      <c r="E310" t="s">
        <v>476</v>
      </c>
      <c r="F310" s="174" t="n">
        <v>2032</v>
      </c>
      <c r="G310" s="175" t="n">
        <v>58</v>
      </c>
      <c r="H310" s="176" t="n">
        <v>16942.0699052214</v>
      </c>
      <c r="I310" s="177" t="n">
        <v>3435081.53768669</v>
      </c>
      <c r="J310" s="178" t="str">
        <f>IF(I310&gt;0,H310/I310,0)</f>
      </c>
      <c r="K310" s="179" t="str">
        <f>1-EXP(-J310)</f>
      </c>
      <c r="L310" s="180" t="str">
        <f>IF(G310=30,1,M309)</f>
      </c>
      <c r="M310" s="181" t="str">
        <f>L310*(1-K310)</f>
      </c>
    </row>
    <row r="311">
      <c r="A311" t="s">
        <v>164</v>
      </c>
      <c r="B311" t="s">
        <v>207</v>
      </c>
      <c r="C311" s="32" t="s">
        <v>209</v>
      </c>
      <c r="D311" t="s">
        <v>458</v>
      </c>
      <c r="E311" t="s">
        <v>476</v>
      </c>
      <c r="F311" s="174" t="n">
        <v>2032</v>
      </c>
      <c r="G311" s="175" t="n">
        <v>59</v>
      </c>
      <c r="H311" s="176" t="n">
        <v>18246.1760821401</v>
      </c>
      <c r="I311" s="177" t="n">
        <v>3380731.57024867</v>
      </c>
      <c r="J311" s="178" t="str">
        <f>IF(I311&gt;0,H311/I311,0)</f>
      </c>
      <c r="K311" s="179" t="str">
        <f>1-EXP(-J311)</f>
      </c>
      <c r="L311" s="180" t="str">
        <f>IF(G311=30,1,M310)</f>
      </c>
      <c r="M311" s="181" t="str">
        <f>L311*(1-K311)</f>
      </c>
    </row>
    <row r="312">
      <c r="A312" t="s">
        <v>164</v>
      </c>
      <c r="B312" t="s">
        <v>207</v>
      </c>
      <c r="C312" s="32" t="s">
        <v>209</v>
      </c>
      <c r="D312" t="s">
        <v>458</v>
      </c>
      <c r="E312" t="s">
        <v>476</v>
      </c>
      <c r="F312" s="174" t="n">
        <v>2032</v>
      </c>
      <c r="G312" s="175" t="n">
        <v>60</v>
      </c>
      <c r="H312" s="176" t="n">
        <v>19003.202996768</v>
      </c>
      <c r="I312" s="177" t="n">
        <v>3167933.4471331</v>
      </c>
      <c r="J312" s="178" t="str">
        <f>IF(I312&gt;0,H312/I312,0)</f>
      </c>
      <c r="K312" s="179" t="str">
        <f>1-EXP(-J312)</f>
      </c>
      <c r="L312" s="180" t="str">
        <f>IF(G312=30,1,M311)</f>
      </c>
      <c r="M312" s="181" t="str">
        <f>L312*(1-K312)</f>
      </c>
    </row>
    <row r="313">
      <c r="A313" t="s">
        <v>164</v>
      </c>
      <c r="B313" t="s">
        <v>207</v>
      </c>
      <c r="C313" s="32" t="s">
        <v>209</v>
      </c>
      <c r="D313" t="s">
        <v>458</v>
      </c>
      <c r="E313" t="s">
        <v>476</v>
      </c>
      <c r="F313" s="174" t="n">
        <v>2032</v>
      </c>
      <c r="G313" s="175" t="n">
        <v>61</v>
      </c>
      <c r="H313" s="176" t="n">
        <v>19973.5326871211</v>
      </c>
      <c r="I313" s="177" t="n">
        <v>3071497.43152884</v>
      </c>
      <c r="J313" s="178" t="str">
        <f>IF(I313&gt;0,H313/I313,0)</f>
      </c>
      <c r="K313" s="179" t="str">
        <f>1-EXP(-J313)</f>
      </c>
      <c r="L313" s="180" t="str">
        <f>IF(G313=30,1,M312)</f>
      </c>
      <c r="M313" s="181" t="str">
        <f>L313*(1-K313)</f>
      </c>
    </row>
    <row r="314">
      <c r="A314" t="s">
        <v>164</v>
      </c>
      <c r="B314" t="s">
        <v>207</v>
      </c>
      <c r="C314" s="32" t="s">
        <v>209</v>
      </c>
      <c r="D314" t="s">
        <v>458</v>
      </c>
      <c r="E314" t="s">
        <v>476</v>
      </c>
      <c r="F314" s="174" t="n">
        <v>2032</v>
      </c>
      <c r="G314" s="175" t="n">
        <v>62</v>
      </c>
      <c r="H314" s="176" t="n">
        <v>21263.4951738555</v>
      </c>
      <c r="I314" s="177" t="n">
        <v>2979395.08215861</v>
      </c>
      <c r="J314" s="178" t="str">
        <f>IF(I314&gt;0,H314/I314,0)</f>
      </c>
      <c r="K314" s="179" t="str">
        <f>1-EXP(-J314)</f>
      </c>
      <c r="L314" s="180" t="str">
        <f>IF(G314=30,1,M313)</f>
      </c>
      <c r="M314" s="181" t="str">
        <f>L314*(1-K314)</f>
      </c>
    </row>
    <row r="315">
      <c r="A315" t="s">
        <v>164</v>
      </c>
      <c r="B315" t="s">
        <v>207</v>
      </c>
      <c r="C315" s="32" t="s">
        <v>209</v>
      </c>
      <c r="D315" t="s">
        <v>458</v>
      </c>
      <c r="E315" t="s">
        <v>476</v>
      </c>
      <c r="F315" s="174" t="n">
        <v>2032</v>
      </c>
      <c r="G315" s="175" t="n">
        <v>63</v>
      </c>
      <c r="H315" s="176" t="n">
        <v>22539.2859609532</v>
      </c>
      <c r="I315" s="177" t="n">
        <v>2877928.63660341</v>
      </c>
      <c r="J315" s="178" t="str">
        <f>IF(I315&gt;0,H315/I315,0)</f>
      </c>
      <c r="K315" s="179" t="str">
        <f>1-EXP(-J315)</f>
      </c>
      <c r="L315" s="180" t="str">
        <f>IF(G315=30,1,M314)</f>
      </c>
      <c r="M315" s="181" t="str">
        <f>L315*(1-K315)</f>
      </c>
    </row>
    <row r="316">
      <c r="A316" t="s">
        <v>164</v>
      </c>
      <c r="B316" t="s">
        <v>207</v>
      </c>
      <c r="C316" s="32" t="s">
        <v>209</v>
      </c>
      <c r="D316" t="s">
        <v>458</v>
      </c>
      <c r="E316" t="s">
        <v>476</v>
      </c>
      <c r="F316" s="174" t="n">
        <v>2032</v>
      </c>
      <c r="G316" s="175" t="n">
        <v>64</v>
      </c>
      <c r="H316" s="176" t="n">
        <v>23674.071103271</v>
      </c>
      <c r="I316" s="177" t="n">
        <v>2757504.20703002</v>
      </c>
      <c r="J316" s="178" t="str">
        <f>IF(I316&gt;0,H316/I316,0)</f>
      </c>
      <c r="K316" s="179" t="str">
        <f>1-EXP(-J316)</f>
      </c>
      <c r="L316" s="180" t="str">
        <f>IF(G316=30,1,M315)</f>
      </c>
      <c r="M316" s="181" t="str">
        <f>L316*(1-K316)</f>
      </c>
    </row>
    <row r="317">
      <c r="A317" t="s">
        <v>164</v>
      </c>
      <c r="B317" t="s">
        <v>207</v>
      </c>
      <c r="C317" s="32" t="s">
        <v>209</v>
      </c>
      <c r="D317" t="s">
        <v>458</v>
      </c>
      <c r="E317" t="s">
        <v>476</v>
      </c>
      <c r="F317" s="174" t="n">
        <v>2032</v>
      </c>
      <c r="G317" s="175" t="n">
        <v>65</v>
      </c>
      <c r="H317" s="176" t="n">
        <v>23786.8617907762</v>
      </c>
      <c r="I317" s="177" t="n">
        <v>2607479.91486905</v>
      </c>
      <c r="J317" s="178" t="str">
        <f>IF(I317&gt;0,H317/I317,0)</f>
      </c>
      <c r="K317" s="179" t="str">
        <f>1-EXP(-J317)</f>
      </c>
      <c r="L317" s="180" t="str">
        <f>IF(G317=30,1,M316)</f>
      </c>
      <c r="M317" s="181" t="str">
        <f>L317*(1-K317)</f>
      </c>
    </row>
    <row r="318">
      <c r="A318" t="s">
        <v>164</v>
      </c>
      <c r="B318" t="s">
        <v>207</v>
      </c>
      <c r="C318" s="32" t="s">
        <v>209</v>
      </c>
      <c r="D318" t="s">
        <v>458</v>
      </c>
      <c r="E318" t="s">
        <v>476</v>
      </c>
      <c r="F318" s="174" t="n">
        <v>2032</v>
      </c>
      <c r="G318" s="175" t="n">
        <v>66</v>
      </c>
      <c r="H318" s="176" t="n">
        <v>24720.5825343825</v>
      </c>
      <c r="I318" s="177" t="n">
        <v>2491935.76348212</v>
      </c>
      <c r="J318" s="178" t="str">
        <f>IF(I318&gt;0,H318/I318,0)</f>
      </c>
      <c r="K318" s="179" t="str">
        <f>1-EXP(-J318)</f>
      </c>
      <c r="L318" s="180" t="str">
        <f>IF(G318=30,1,M317)</f>
      </c>
      <c r="M318" s="181" t="str">
        <f>L318*(1-K318)</f>
      </c>
    </row>
    <row r="319">
      <c r="A319" t="s">
        <v>164</v>
      </c>
      <c r="B319" t="s">
        <v>207</v>
      </c>
      <c r="C319" s="32" t="s">
        <v>209</v>
      </c>
      <c r="D319" t="s">
        <v>458</v>
      </c>
      <c r="E319" t="s">
        <v>476</v>
      </c>
      <c r="F319" s="174" t="n">
        <v>2032</v>
      </c>
      <c r="G319" s="175" t="n">
        <v>67</v>
      </c>
      <c r="H319" s="176" t="n">
        <v>25685.3588223223</v>
      </c>
      <c r="I319" s="177" t="n">
        <v>2356164.8172807</v>
      </c>
      <c r="J319" s="178" t="str">
        <f>IF(I319&gt;0,H319/I319,0)</f>
      </c>
      <c r="K319" s="179" t="str">
        <f>1-EXP(-J319)</f>
      </c>
      <c r="L319" s="180" t="str">
        <f>IF(G319=30,1,M318)</f>
      </c>
      <c r="M319" s="181" t="str">
        <f>L319*(1-K319)</f>
      </c>
    </row>
    <row r="320">
      <c r="A320" t="s">
        <v>164</v>
      </c>
      <c r="B320" t="s">
        <v>207</v>
      </c>
      <c r="C320" s="32" t="s">
        <v>209</v>
      </c>
      <c r="D320" t="s">
        <v>458</v>
      </c>
      <c r="E320" t="s">
        <v>476</v>
      </c>
      <c r="F320" s="174" t="n">
        <v>2032</v>
      </c>
      <c r="G320" s="175" t="n">
        <v>68</v>
      </c>
      <c r="H320" s="176" t="n">
        <v>26615.5397547637</v>
      </c>
      <c r="I320" s="177" t="n">
        <v>2220653.81635777</v>
      </c>
      <c r="J320" s="178" t="str">
        <f>IF(I320&gt;0,H320/I320,0)</f>
      </c>
      <c r="K320" s="179" t="str">
        <f>1-EXP(-J320)</f>
      </c>
      <c r="L320" s="180" t="str">
        <f>IF(G320=30,1,M319)</f>
      </c>
      <c r="M320" s="181" t="str">
        <f>L320*(1-K320)</f>
      </c>
    </row>
    <row r="321">
      <c r="A321" t="s">
        <v>164</v>
      </c>
      <c r="B321" t="s">
        <v>207</v>
      </c>
      <c r="C321" s="32" t="s">
        <v>209</v>
      </c>
      <c r="D321" t="s">
        <v>458</v>
      </c>
      <c r="E321" t="s">
        <v>476</v>
      </c>
      <c r="F321" s="174" t="n">
        <v>2032</v>
      </c>
      <c r="G321" s="175" t="n">
        <v>69</v>
      </c>
      <c r="H321" s="176" t="n">
        <v>27531.2181769924</v>
      </c>
      <c r="I321" s="177" t="n">
        <v>2089985.36538952</v>
      </c>
      <c r="J321" s="178" t="str">
        <f>IF(I321&gt;0,H321/I321,0)</f>
      </c>
      <c r="K321" s="179" t="str">
        <f>1-EXP(-J321)</f>
      </c>
      <c r="L321" s="180" t="str">
        <f>IF(G321=30,1,M320)</f>
      </c>
      <c r="M321" s="181" t="str">
        <f>L321*(1-K321)</f>
      </c>
    </row>
    <row r="322">
      <c r="A322" t="s">
        <v>164</v>
      </c>
      <c r="B322" t="s">
        <v>207</v>
      </c>
      <c r="C322" s="32" t="s">
        <v>209</v>
      </c>
      <c r="D322" t="s">
        <v>458</v>
      </c>
      <c r="E322" t="s">
        <v>476</v>
      </c>
      <c r="F322" s="174" t="n">
        <v>2033</v>
      </c>
      <c r="G322" s="175" t="n">
        <v>30</v>
      </c>
      <c r="H322" s="176" t="n">
        <v>767.900449832632</v>
      </c>
      <c r="I322" s="177" t="n">
        <v>4369790.32007935</v>
      </c>
      <c r="J322" s="178" t="str">
        <f>IF(I322&gt;0,H322/I322,0)</f>
      </c>
      <c r="K322" s="179" t="str">
        <f>1-EXP(-J322)</f>
      </c>
      <c r="L322" s="180" t="str">
        <f>IF(G322=30,1,M321)</f>
      </c>
      <c r="M322" s="181" t="str">
        <f>L322*(1-K322)</f>
      </c>
    </row>
    <row r="323">
      <c r="A323" t="s">
        <v>164</v>
      </c>
      <c r="B323" t="s">
        <v>207</v>
      </c>
      <c r="C323" s="32" t="s">
        <v>209</v>
      </c>
      <c r="D323" t="s">
        <v>458</v>
      </c>
      <c r="E323" t="s">
        <v>476</v>
      </c>
      <c r="F323" s="174" t="n">
        <v>2033</v>
      </c>
      <c r="G323" s="175" t="n">
        <v>31</v>
      </c>
      <c r="H323" s="176" t="n">
        <v>1096.59751934142</v>
      </c>
      <c r="I323" s="177" t="n">
        <v>4349053.55168678</v>
      </c>
      <c r="J323" s="178" t="str">
        <f>IF(I323&gt;0,H323/I323,0)</f>
      </c>
      <c r="K323" s="179" t="str">
        <f>1-EXP(-J323)</f>
      </c>
      <c r="L323" s="180" t="str">
        <f>IF(G323=30,1,M322)</f>
      </c>
      <c r="M323" s="181" t="str">
        <f>L323*(1-K323)</f>
      </c>
    </row>
    <row r="324">
      <c r="A324" t="s">
        <v>164</v>
      </c>
      <c r="B324" t="s">
        <v>207</v>
      </c>
      <c r="C324" s="32" t="s">
        <v>209</v>
      </c>
      <c r="D324" t="s">
        <v>458</v>
      </c>
      <c r="E324" t="s">
        <v>476</v>
      </c>
      <c r="F324" s="174" t="n">
        <v>2033</v>
      </c>
      <c r="G324" s="175" t="n">
        <v>32</v>
      </c>
      <c r="H324" s="176" t="n">
        <v>1144.72602031666</v>
      </c>
      <c r="I324" s="177" t="n">
        <v>4329508.55340539</v>
      </c>
      <c r="J324" s="178" t="str">
        <f>IF(I324&gt;0,H324/I324,0)</f>
      </c>
      <c r="K324" s="179" t="str">
        <f>1-EXP(-J324)</f>
      </c>
      <c r="L324" s="180" t="str">
        <f>IF(G324=30,1,M323)</f>
      </c>
      <c r="M324" s="181" t="str">
        <f>L324*(1-K324)</f>
      </c>
    </row>
    <row r="325">
      <c r="A325" t="s">
        <v>164</v>
      </c>
      <c r="B325" t="s">
        <v>207</v>
      </c>
      <c r="C325" s="32" t="s">
        <v>209</v>
      </c>
      <c r="D325" t="s">
        <v>458</v>
      </c>
      <c r="E325" t="s">
        <v>476</v>
      </c>
      <c r="F325" s="174" t="n">
        <v>2033</v>
      </c>
      <c r="G325" s="175" t="n">
        <v>33</v>
      </c>
      <c r="H325" s="176" t="n">
        <v>1203.62603075853</v>
      </c>
      <c r="I325" s="177" t="n">
        <v>4309733.60227574</v>
      </c>
      <c r="J325" s="178" t="str">
        <f>IF(I325&gt;0,H325/I325,0)</f>
      </c>
      <c r="K325" s="179" t="str">
        <f>1-EXP(-J325)</f>
      </c>
      <c r="L325" s="180" t="str">
        <f>IF(G325=30,1,M324)</f>
      </c>
      <c r="M325" s="181" t="str">
        <f>L325*(1-K325)</f>
      </c>
    </row>
    <row r="326">
      <c r="A326" t="s">
        <v>164</v>
      </c>
      <c r="B326" t="s">
        <v>207</v>
      </c>
      <c r="C326" s="32" t="s">
        <v>209</v>
      </c>
      <c r="D326" t="s">
        <v>458</v>
      </c>
      <c r="E326" t="s">
        <v>476</v>
      </c>
      <c r="F326" s="174" t="n">
        <v>2033</v>
      </c>
      <c r="G326" s="175" t="n">
        <v>34</v>
      </c>
      <c r="H326" s="176" t="n">
        <v>1284.8755130545</v>
      </c>
      <c r="I326" s="177" t="n">
        <v>4329702.80326186</v>
      </c>
      <c r="J326" s="178" t="str">
        <f>IF(I326&gt;0,H326/I326,0)</f>
      </c>
      <c r="K326" s="179" t="str">
        <f>1-EXP(-J326)</f>
      </c>
      <c r="L326" s="180" t="str">
        <f>IF(G326=30,1,M325)</f>
      </c>
      <c r="M326" s="181" t="str">
        <f>L326*(1-K326)</f>
      </c>
    </row>
    <row r="327">
      <c r="A327" t="s">
        <v>164</v>
      </c>
      <c r="B327" t="s">
        <v>207</v>
      </c>
      <c r="C327" s="32" t="s">
        <v>209</v>
      </c>
      <c r="D327" t="s">
        <v>458</v>
      </c>
      <c r="E327" t="s">
        <v>476</v>
      </c>
      <c r="F327" s="174" t="n">
        <v>2033</v>
      </c>
      <c r="G327" s="175" t="n">
        <v>35</v>
      </c>
      <c r="H327" s="176" t="n">
        <v>1763.6837740877</v>
      </c>
      <c r="I327" s="177" t="n">
        <v>4388846.06982377</v>
      </c>
      <c r="J327" s="178" t="str">
        <f>IF(I327&gt;0,H327/I327,0)</f>
      </c>
      <c r="K327" s="179" t="str">
        <f>1-EXP(-J327)</f>
      </c>
      <c r="L327" s="180" t="str">
        <f>IF(G327=30,1,M326)</f>
      </c>
      <c r="M327" s="181" t="str">
        <f>L327*(1-K327)</f>
      </c>
    </row>
    <row r="328">
      <c r="A328" t="s">
        <v>164</v>
      </c>
      <c r="B328" t="s">
        <v>207</v>
      </c>
      <c r="C328" s="32" t="s">
        <v>209</v>
      </c>
      <c r="D328" t="s">
        <v>458</v>
      </c>
      <c r="E328" t="s">
        <v>476</v>
      </c>
      <c r="F328" s="174" t="n">
        <v>2033</v>
      </c>
      <c r="G328" s="175" t="n">
        <v>36</v>
      </c>
      <c r="H328" s="176" t="n">
        <v>2174.8109523669</v>
      </c>
      <c r="I328" s="177" t="n">
        <v>4526948.15867194</v>
      </c>
      <c r="J328" s="178" t="str">
        <f>IF(I328&gt;0,H328/I328,0)</f>
      </c>
      <c r="K328" s="179" t="str">
        <f>1-EXP(-J328)</f>
      </c>
      <c r="L328" s="180" t="str">
        <f>IF(G328=30,1,M327)</f>
      </c>
      <c r="M328" s="181" t="str">
        <f>L328*(1-K328)</f>
      </c>
    </row>
    <row r="329">
      <c r="A329" t="s">
        <v>164</v>
      </c>
      <c r="B329" t="s">
        <v>207</v>
      </c>
      <c r="C329" s="32" t="s">
        <v>209</v>
      </c>
      <c r="D329" t="s">
        <v>458</v>
      </c>
      <c r="E329" t="s">
        <v>476</v>
      </c>
      <c r="F329" s="174" t="n">
        <v>2033</v>
      </c>
      <c r="G329" s="175" t="n">
        <v>37</v>
      </c>
      <c r="H329" s="176" t="n">
        <v>2314.48595933283</v>
      </c>
      <c r="I329" s="177" t="n">
        <v>4483080.97802927</v>
      </c>
      <c r="J329" s="178" t="str">
        <f>IF(I329&gt;0,H329/I329,0)</f>
      </c>
      <c r="K329" s="179" t="str">
        <f>1-EXP(-J329)</f>
      </c>
      <c r="L329" s="180" t="str">
        <f>IF(G329=30,1,M328)</f>
      </c>
      <c r="M329" s="181" t="str">
        <f>L329*(1-K329)</f>
      </c>
    </row>
    <row r="330">
      <c r="A330" t="s">
        <v>164</v>
      </c>
      <c r="B330" t="s">
        <v>207</v>
      </c>
      <c r="C330" s="32" t="s">
        <v>209</v>
      </c>
      <c r="D330" t="s">
        <v>458</v>
      </c>
      <c r="E330" t="s">
        <v>476</v>
      </c>
      <c r="F330" s="174" t="n">
        <v>2033</v>
      </c>
      <c r="G330" s="175" t="n">
        <v>38</v>
      </c>
      <c r="H330" s="176" t="n">
        <v>2451.5970069455</v>
      </c>
      <c r="I330" s="177" t="n">
        <v>4408997.11219657</v>
      </c>
      <c r="J330" s="178" t="str">
        <f>IF(I330&gt;0,H330/I330,0)</f>
      </c>
      <c r="K330" s="179" t="str">
        <f>1-EXP(-J330)</f>
      </c>
      <c r="L330" s="180" t="str">
        <f>IF(G330=30,1,M329)</f>
      </c>
      <c r="M330" s="181" t="str">
        <f>L330*(1-K330)</f>
      </c>
    </row>
    <row r="331">
      <c r="A331" t="s">
        <v>164</v>
      </c>
      <c r="B331" t="s">
        <v>207</v>
      </c>
      <c r="C331" s="32" t="s">
        <v>209</v>
      </c>
      <c r="D331" t="s">
        <v>458</v>
      </c>
      <c r="E331" t="s">
        <v>476</v>
      </c>
      <c r="F331" s="174" t="n">
        <v>2033</v>
      </c>
      <c r="G331" s="175" t="n">
        <v>39</v>
      </c>
      <c r="H331" s="176" t="n">
        <v>2610.03454769692</v>
      </c>
      <c r="I331" s="177" t="n">
        <v>4350430.13971574</v>
      </c>
      <c r="J331" s="178" t="str">
        <f>IF(I331&gt;0,H331/I331,0)</f>
      </c>
      <c r="K331" s="179" t="str">
        <f>1-EXP(-J331)</f>
      </c>
      <c r="L331" s="180" t="str">
        <f>IF(G331=30,1,M330)</f>
      </c>
      <c r="M331" s="181" t="str">
        <f>L331*(1-K331)</f>
      </c>
    </row>
    <row r="332">
      <c r="A332" t="s">
        <v>164</v>
      </c>
      <c r="B332" t="s">
        <v>207</v>
      </c>
      <c r="C332" s="32" t="s">
        <v>209</v>
      </c>
      <c r="D332" t="s">
        <v>458</v>
      </c>
      <c r="E332" t="s">
        <v>476</v>
      </c>
      <c r="F332" s="174" t="n">
        <v>2033</v>
      </c>
      <c r="G332" s="175" t="n">
        <v>40</v>
      </c>
      <c r="H332" s="176" t="n">
        <v>3465.64228484627</v>
      </c>
      <c r="I332" s="177" t="n">
        <v>4295274.83374199</v>
      </c>
      <c r="J332" s="178" t="str">
        <f>IF(I332&gt;0,H332/I332,0)</f>
      </c>
      <c r="K332" s="179" t="str">
        <f>1-EXP(-J332)</f>
      </c>
      <c r="L332" s="180" t="str">
        <f>IF(G332=30,1,M331)</f>
      </c>
      <c r="M332" s="181" t="str">
        <f>L332*(1-K332)</f>
      </c>
    </row>
    <row r="333">
      <c r="A333" t="s">
        <v>164</v>
      </c>
      <c r="B333" t="s">
        <v>207</v>
      </c>
      <c r="C333" s="32" t="s">
        <v>209</v>
      </c>
      <c r="D333" t="s">
        <v>458</v>
      </c>
      <c r="E333" t="s">
        <v>476</v>
      </c>
      <c r="F333" s="174" t="n">
        <v>2033</v>
      </c>
      <c r="G333" s="175" t="n">
        <v>41</v>
      </c>
      <c r="H333" s="176" t="n">
        <v>3715.58075553217</v>
      </c>
      <c r="I333" s="177" t="n">
        <v>4329966.87600736</v>
      </c>
      <c r="J333" s="178" t="str">
        <f>IF(I333&gt;0,H333/I333,0)</f>
      </c>
      <c r="K333" s="179" t="str">
        <f>1-EXP(-J333)</f>
      </c>
      <c r="L333" s="180" t="str">
        <f>IF(G333=30,1,M332)</f>
      </c>
      <c r="M333" s="181" t="str">
        <f>L333*(1-K333)</f>
      </c>
    </row>
    <row r="334">
      <c r="A334" t="s">
        <v>164</v>
      </c>
      <c r="B334" t="s">
        <v>207</v>
      </c>
      <c r="C334" s="32" t="s">
        <v>209</v>
      </c>
      <c r="D334" t="s">
        <v>458</v>
      </c>
      <c r="E334" t="s">
        <v>476</v>
      </c>
      <c r="F334" s="174" t="n">
        <v>2033</v>
      </c>
      <c r="G334" s="175" t="n">
        <v>42</v>
      </c>
      <c r="H334" s="176" t="n">
        <v>4060.02223147983</v>
      </c>
      <c r="I334" s="177" t="n">
        <v>4345589.29518916</v>
      </c>
      <c r="J334" s="178" t="str">
        <f>IF(I334&gt;0,H334/I334,0)</f>
      </c>
      <c r="K334" s="179" t="str">
        <f>1-EXP(-J334)</f>
      </c>
      <c r="L334" s="180" t="str">
        <f>IF(G334=30,1,M333)</f>
      </c>
      <c r="M334" s="181" t="str">
        <f>L334*(1-K334)</f>
      </c>
    </row>
    <row r="335">
      <c r="A335" t="s">
        <v>164</v>
      </c>
      <c r="B335" t="s">
        <v>207</v>
      </c>
      <c r="C335" s="32" t="s">
        <v>209</v>
      </c>
      <c r="D335" t="s">
        <v>458</v>
      </c>
      <c r="E335" t="s">
        <v>476</v>
      </c>
      <c r="F335" s="174" t="n">
        <v>2033</v>
      </c>
      <c r="G335" s="175" t="n">
        <v>43</v>
      </c>
      <c r="H335" s="176" t="n">
        <v>6177.8173586575</v>
      </c>
      <c r="I335" s="177" t="n">
        <v>6397292.76244627</v>
      </c>
      <c r="J335" s="178" t="str">
        <f>IF(I335&gt;0,H335/I335,0)</f>
      </c>
      <c r="K335" s="179" t="str">
        <f>1-EXP(-J335)</f>
      </c>
      <c r="L335" s="180" t="str">
        <f>IF(G335=30,1,M334)</f>
      </c>
      <c r="M335" s="181" t="str">
        <f>L335*(1-K335)</f>
      </c>
    </row>
    <row r="336">
      <c r="A336" t="s">
        <v>164</v>
      </c>
      <c r="B336" t="s">
        <v>207</v>
      </c>
      <c r="C336" s="32" t="s">
        <v>209</v>
      </c>
      <c r="D336" t="s">
        <v>458</v>
      </c>
      <c r="E336" t="s">
        <v>476</v>
      </c>
      <c r="F336" s="174" t="n">
        <v>2033</v>
      </c>
      <c r="G336" s="175" t="n">
        <v>44</v>
      </c>
      <c r="H336" s="176" t="n">
        <v>4800.55667906989</v>
      </c>
      <c r="I336" s="177" t="n">
        <v>4299064.41693284</v>
      </c>
      <c r="J336" s="178" t="str">
        <f>IF(I336&gt;0,H336/I336,0)</f>
      </c>
      <c r="K336" s="179" t="str">
        <f>1-EXP(-J336)</f>
      </c>
      <c r="L336" s="180" t="str">
        <f>IF(G336=30,1,M335)</f>
      </c>
      <c r="M336" s="181" t="str">
        <f>L336*(1-K336)</f>
      </c>
    </row>
    <row r="337">
      <c r="A337" t="s">
        <v>164</v>
      </c>
      <c r="B337" t="s">
        <v>207</v>
      </c>
      <c r="C337" s="32" t="s">
        <v>209</v>
      </c>
      <c r="D337" t="s">
        <v>458</v>
      </c>
      <c r="E337" t="s">
        <v>476</v>
      </c>
      <c r="F337" s="174" t="n">
        <v>2033</v>
      </c>
      <c r="G337" s="175" t="n">
        <v>45</v>
      </c>
      <c r="H337" s="176" t="n">
        <v>6174.28409480574</v>
      </c>
      <c r="I337" s="177" t="n">
        <v>4279312.63648213</v>
      </c>
      <c r="J337" s="178" t="str">
        <f>IF(I337&gt;0,H337/I337,0)</f>
      </c>
      <c r="K337" s="179" t="str">
        <f>1-EXP(-J337)</f>
      </c>
      <c r="L337" s="180" t="str">
        <f>IF(G337=30,1,M336)</f>
      </c>
      <c r="M337" s="181" t="str">
        <f>L337*(1-K337)</f>
      </c>
    </row>
    <row r="338">
      <c r="A338" t="s">
        <v>164</v>
      </c>
      <c r="B338" t="s">
        <v>207</v>
      </c>
      <c r="C338" s="32" t="s">
        <v>209</v>
      </c>
      <c r="D338" t="s">
        <v>458</v>
      </c>
      <c r="E338" t="s">
        <v>476</v>
      </c>
      <c r="F338" s="174" t="n">
        <v>2033</v>
      </c>
      <c r="G338" s="175" t="n">
        <v>46</v>
      </c>
      <c r="H338" s="176" t="n">
        <v>6445.53350938296</v>
      </c>
      <c r="I338" s="177" t="n">
        <v>4143756.05371539</v>
      </c>
      <c r="J338" s="178" t="str">
        <f>IF(I338&gt;0,H338/I338,0)</f>
      </c>
      <c r="K338" s="179" t="str">
        <f>1-EXP(-J338)</f>
      </c>
      <c r="L338" s="180" t="str">
        <f>IF(G338=30,1,M337)</f>
      </c>
      <c r="M338" s="181" t="str">
        <f>L338*(1-K338)</f>
      </c>
    </row>
    <row r="339">
      <c r="A339" t="s">
        <v>164</v>
      </c>
      <c r="B339" t="s">
        <v>207</v>
      </c>
      <c r="C339" s="32" t="s">
        <v>209</v>
      </c>
      <c r="D339" t="s">
        <v>458</v>
      </c>
      <c r="E339" t="s">
        <v>476</v>
      </c>
      <c r="F339" s="174" t="n">
        <v>2033</v>
      </c>
      <c r="G339" s="175" t="n">
        <v>47</v>
      </c>
      <c r="H339" s="176" t="n">
        <v>7025.34087772553</v>
      </c>
      <c r="I339" s="177" t="n">
        <v>4105590.27621918</v>
      </c>
      <c r="J339" s="178" t="str">
        <f>IF(I339&gt;0,H339/I339,0)</f>
      </c>
      <c r="K339" s="179" t="str">
        <f>1-EXP(-J339)</f>
      </c>
      <c r="L339" s="180" t="str">
        <f>IF(G339=30,1,M338)</f>
      </c>
      <c r="M339" s="181" t="str">
        <f>L339*(1-K339)</f>
      </c>
    </row>
    <row r="340">
      <c r="A340" t="s">
        <v>164</v>
      </c>
      <c r="B340" t="s">
        <v>207</v>
      </c>
      <c r="C340" s="32" t="s">
        <v>209</v>
      </c>
      <c r="D340" t="s">
        <v>458</v>
      </c>
      <c r="E340" t="s">
        <v>476</v>
      </c>
      <c r="F340" s="174" t="n">
        <v>2033</v>
      </c>
      <c r="G340" s="175" t="n">
        <v>48</v>
      </c>
      <c r="H340" s="176" t="n">
        <v>7828.53443516778</v>
      </c>
      <c r="I340" s="177" t="n">
        <v>4159387.95969698</v>
      </c>
      <c r="J340" s="178" t="str">
        <f>IF(I340&gt;0,H340/I340,0)</f>
      </c>
      <c r="K340" s="179" t="str">
        <f>1-EXP(-J340)</f>
      </c>
      <c r="L340" s="180" t="str">
        <f>IF(G340=30,1,M339)</f>
      </c>
      <c r="M340" s="181" t="str">
        <f>L340*(1-K340)</f>
      </c>
    </row>
    <row r="341">
      <c r="A341" t="s">
        <v>164</v>
      </c>
      <c r="B341" t="s">
        <v>207</v>
      </c>
      <c r="C341" s="32" t="s">
        <v>209</v>
      </c>
      <c r="D341" t="s">
        <v>458</v>
      </c>
      <c r="E341" t="s">
        <v>476</v>
      </c>
      <c r="F341" s="174" t="n">
        <v>2033</v>
      </c>
      <c r="G341" s="175" t="n">
        <v>49</v>
      </c>
      <c r="H341" s="176" t="n">
        <v>8763.70930289132</v>
      </c>
      <c r="I341" s="177" t="n">
        <v>4237222.15609312</v>
      </c>
      <c r="J341" s="178" t="str">
        <f>IF(I341&gt;0,H341/I341,0)</f>
      </c>
      <c r="K341" s="179" t="str">
        <f>1-EXP(-J341)</f>
      </c>
      <c r="L341" s="180" t="str">
        <f>IF(G341=30,1,M340)</f>
      </c>
      <c r="M341" s="181" t="str">
        <f>L341*(1-K341)</f>
      </c>
    </row>
    <row r="342">
      <c r="A342" t="s">
        <v>164</v>
      </c>
      <c r="B342" t="s">
        <v>207</v>
      </c>
      <c r="C342" s="32" t="s">
        <v>209</v>
      </c>
      <c r="D342" t="s">
        <v>458</v>
      </c>
      <c r="E342" t="s">
        <v>476</v>
      </c>
      <c r="F342" s="174" t="n">
        <v>2033</v>
      </c>
      <c r="G342" s="175" t="n">
        <v>50</v>
      </c>
      <c r="H342" s="176" t="n">
        <v>10104.2022822084</v>
      </c>
      <c r="I342" s="177" t="n">
        <v>4207089.59963491</v>
      </c>
      <c r="J342" s="178" t="str">
        <f>IF(I342&gt;0,H342/I342,0)</f>
      </c>
      <c r="K342" s="179" t="str">
        <f>1-EXP(-J342)</f>
      </c>
      <c r="L342" s="180" t="str">
        <f>IF(G342=30,1,M341)</f>
      </c>
      <c r="M342" s="181" t="str">
        <f>L342*(1-K342)</f>
      </c>
    </row>
    <row r="343">
      <c r="A343" t="s">
        <v>164</v>
      </c>
      <c r="B343" t="s">
        <v>207</v>
      </c>
      <c r="C343" s="32" t="s">
        <v>209</v>
      </c>
      <c r="D343" t="s">
        <v>458</v>
      </c>
      <c r="E343" t="s">
        <v>476</v>
      </c>
      <c r="F343" s="174" t="n">
        <v>2033</v>
      </c>
      <c r="G343" s="175" t="n">
        <v>51</v>
      </c>
      <c r="H343" s="176" t="n">
        <v>10541.7830572682</v>
      </c>
      <c r="I343" s="177" t="n">
        <v>4065066.98672952</v>
      </c>
      <c r="J343" s="178" t="str">
        <f>IF(I343&gt;0,H343/I343,0)</f>
      </c>
      <c r="K343" s="179" t="str">
        <f>1-EXP(-J343)</f>
      </c>
      <c r="L343" s="180" t="str">
        <f>IF(G343=30,1,M342)</f>
      </c>
      <c r="M343" s="181" t="str">
        <f>L343*(1-K343)</f>
      </c>
    </row>
    <row r="344">
      <c r="A344" t="s">
        <v>164</v>
      </c>
      <c r="B344" t="s">
        <v>207</v>
      </c>
      <c r="C344" s="32" t="s">
        <v>209</v>
      </c>
      <c r="D344" t="s">
        <v>458</v>
      </c>
      <c r="E344" t="s">
        <v>476</v>
      </c>
      <c r="F344" s="174" t="n">
        <v>2033</v>
      </c>
      <c r="G344" s="175" t="n">
        <v>52</v>
      </c>
      <c r="H344" s="176" t="n">
        <v>11331.4990244159</v>
      </c>
      <c r="I344" s="177" t="n">
        <v>3984947.50578337</v>
      </c>
      <c r="J344" s="178" t="str">
        <f>IF(I344&gt;0,H344/I344,0)</f>
      </c>
      <c r="K344" s="179" t="str">
        <f>1-EXP(-J344)</f>
      </c>
      <c r="L344" s="180" t="str">
        <f>IF(G344=30,1,M343)</f>
      </c>
      <c r="M344" s="181" t="str">
        <f>L344*(1-K344)</f>
      </c>
    </row>
    <row r="345">
      <c r="A345" t="s">
        <v>164</v>
      </c>
      <c r="B345" t="s">
        <v>207</v>
      </c>
      <c r="C345" s="32" t="s">
        <v>209</v>
      </c>
      <c r="D345" t="s">
        <v>458</v>
      </c>
      <c r="E345" t="s">
        <v>476</v>
      </c>
      <c r="F345" s="174" t="n">
        <v>2033</v>
      </c>
      <c r="G345" s="175" t="n">
        <v>53</v>
      </c>
      <c r="H345" s="176" t="n">
        <v>12211.3948939408</v>
      </c>
      <c r="I345" s="177" t="n">
        <v>3919879.8932125</v>
      </c>
      <c r="J345" s="178" t="str">
        <f>IF(I345&gt;0,H345/I345,0)</f>
      </c>
      <c r="K345" s="179" t="str">
        <f>1-EXP(-J345)</f>
      </c>
      <c r="L345" s="180" t="str">
        <f>IF(G345=30,1,M344)</f>
      </c>
      <c r="M345" s="181" t="str">
        <f>L345*(1-K345)</f>
      </c>
    </row>
    <row r="346">
      <c r="A346" t="s">
        <v>164</v>
      </c>
      <c r="B346" t="s">
        <v>207</v>
      </c>
      <c r="C346" s="32" t="s">
        <v>209</v>
      </c>
      <c r="D346" t="s">
        <v>458</v>
      </c>
      <c r="E346" t="s">
        <v>476</v>
      </c>
      <c r="F346" s="174" t="n">
        <v>2033</v>
      </c>
      <c r="G346" s="175" t="n">
        <v>54</v>
      </c>
      <c r="H346" s="176" t="n">
        <v>13126.9525515896</v>
      </c>
      <c r="I346" s="177" t="n">
        <v>3848958.07708991</v>
      </c>
      <c r="J346" s="178" t="str">
        <f>IF(I346&gt;0,H346/I346,0)</f>
      </c>
      <c r="K346" s="179" t="str">
        <f>1-EXP(-J346)</f>
      </c>
      <c r="L346" s="180" t="str">
        <f>IF(G346=30,1,M345)</f>
      </c>
      <c r="M346" s="181" t="str">
        <f>L346*(1-K346)</f>
      </c>
    </row>
    <row r="347">
      <c r="A347" t="s">
        <v>164</v>
      </c>
      <c r="B347" t="s">
        <v>207</v>
      </c>
      <c r="C347" s="32" t="s">
        <v>209</v>
      </c>
      <c r="D347" t="s">
        <v>458</v>
      </c>
      <c r="E347" t="s">
        <v>476</v>
      </c>
      <c r="F347" s="174" t="n">
        <v>2033</v>
      </c>
      <c r="G347" s="175" t="n">
        <v>55</v>
      </c>
      <c r="H347" s="176" t="n">
        <v>14073.7026309341</v>
      </c>
      <c r="I347" s="177" t="n">
        <v>3758737.43040571</v>
      </c>
      <c r="J347" s="178" t="str">
        <f>IF(I347&gt;0,H347/I347,0)</f>
      </c>
      <c r="K347" s="179" t="str">
        <f>1-EXP(-J347)</f>
      </c>
      <c r="L347" s="180" t="str">
        <f>IF(G347=30,1,M346)</f>
      </c>
      <c r="M347" s="181" t="str">
        <f>L347*(1-K347)</f>
      </c>
    </row>
    <row r="348">
      <c r="A348" t="s">
        <v>164</v>
      </c>
      <c r="B348" t="s">
        <v>207</v>
      </c>
      <c r="C348" s="32" t="s">
        <v>209</v>
      </c>
      <c r="D348" t="s">
        <v>458</v>
      </c>
      <c r="E348" t="s">
        <v>476</v>
      </c>
      <c r="F348" s="174" t="n">
        <v>2033</v>
      </c>
      <c r="G348" s="175" t="n">
        <v>56</v>
      </c>
      <c r="H348" s="176" t="n">
        <v>14914.1261540795</v>
      </c>
      <c r="I348" s="177" t="n">
        <v>3684156.92892021</v>
      </c>
      <c r="J348" s="178" t="str">
        <f>IF(I348&gt;0,H348/I348,0)</f>
      </c>
      <c r="K348" s="179" t="str">
        <f>1-EXP(-J348)</f>
      </c>
      <c r="L348" s="180" t="str">
        <f>IF(G348=30,1,M347)</f>
      </c>
      <c r="M348" s="181" t="str">
        <f>L348*(1-K348)</f>
      </c>
    </row>
    <row r="349">
      <c r="A349" t="s">
        <v>164</v>
      </c>
      <c r="B349" t="s">
        <v>207</v>
      </c>
      <c r="C349" s="32" t="s">
        <v>209</v>
      </c>
      <c r="D349" t="s">
        <v>458</v>
      </c>
      <c r="E349" t="s">
        <v>476</v>
      </c>
      <c r="F349" s="174" t="n">
        <v>2033</v>
      </c>
      <c r="G349" s="175" t="n">
        <v>57</v>
      </c>
      <c r="H349" s="176" t="n">
        <v>15952.9907803317</v>
      </c>
      <c r="I349" s="177" t="n">
        <v>3598114.39729227</v>
      </c>
      <c r="J349" s="178" t="str">
        <f>IF(I349&gt;0,H349/I349,0)</f>
      </c>
      <c r="K349" s="179" t="str">
        <f>1-EXP(-J349)</f>
      </c>
      <c r="L349" s="180" t="str">
        <f>IF(G349=30,1,M348)</f>
      </c>
      <c r="M349" s="181" t="str">
        <f>L349*(1-K349)</f>
      </c>
    </row>
    <row r="350">
      <c r="A350" t="s">
        <v>164</v>
      </c>
      <c r="B350" t="s">
        <v>207</v>
      </c>
      <c r="C350" s="32" t="s">
        <v>209</v>
      </c>
      <c r="D350" t="s">
        <v>458</v>
      </c>
      <c r="E350" t="s">
        <v>476</v>
      </c>
      <c r="F350" s="174" t="n">
        <v>2033</v>
      </c>
      <c r="G350" s="175" t="n">
        <v>58</v>
      </c>
      <c r="H350" s="176" t="n">
        <v>17050.0870529714</v>
      </c>
      <c r="I350" s="177" t="n">
        <v>3510767.85671411</v>
      </c>
      <c r="J350" s="178" t="str">
        <f>IF(I350&gt;0,H350/I350,0)</f>
      </c>
      <c r="K350" s="179" t="str">
        <f>1-EXP(-J350)</f>
      </c>
      <c r="L350" s="180" t="str">
        <f>IF(G350=30,1,M349)</f>
      </c>
      <c r="M350" s="181" t="str">
        <f>L350*(1-K350)</f>
      </c>
    </row>
    <row r="351">
      <c r="A351" t="s">
        <v>164</v>
      </c>
      <c r="B351" t="s">
        <v>207</v>
      </c>
      <c r="C351" s="32" t="s">
        <v>209</v>
      </c>
      <c r="D351" t="s">
        <v>458</v>
      </c>
      <c r="E351" t="s">
        <v>476</v>
      </c>
      <c r="F351" s="174" t="n">
        <v>2033</v>
      </c>
      <c r="G351" s="175" t="n">
        <v>59</v>
      </c>
      <c r="H351" s="176" t="n">
        <v>18070.6596782592</v>
      </c>
      <c r="I351" s="177" t="n">
        <v>3396383.56553366</v>
      </c>
      <c r="J351" s="178" t="str">
        <f>IF(I351&gt;0,H351/I351,0)</f>
      </c>
      <c r="K351" s="179" t="str">
        <f>1-EXP(-J351)</f>
      </c>
      <c r="L351" s="180" t="str">
        <f>IF(G351=30,1,M350)</f>
      </c>
      <c r="M351" s="181" t="str">
        <f>L351*(1-K351)</f>
      </c>
    </row>
    <row r="352">
      <c r="A352" t="s">
        <v>164</v>
      </c>
      <c r="B352" t="s">
        <v>207</v>
      </c>
      <c r="C352" s="32" t="s">
        <v>209</v>
      </c>
      <c r="D352" t="s">
        <v>458</v>
      </c>
      <c r="E352" t="s">
        <v>476</v>
      </c>
      <c r="F352" s="174" t="n">
        <v>2033</v>
      </c>
      <c r="G352" s="175" t="n">
        <v>60</v>
      </c>
      <c r="H352" s="176" t="n">
        <v>19680.3553635995</v>
      </c>
      <c r="I352" s="177" t="n">
        <v>3339088.14634407</v>
      </c>
      <c r="J352" s="178" t="str">
        <f>IF(I352&gt;0,H352/I352,0)</f>
      </c>
      <c r="K352" s="179" t="str">
        <f>1-EXP(-J352)</f>
      </c>
      <c r="L352" s="180" t="str">
        <f>IF(G352=30,1,M351)</f>
      </c>
      <c r="M352" s="181" t="str">
        <f>L352*(1-K352)</f>
      </c>
    </row>
    <row r="353">
      <c r="A353" t="s">
        <v>164</v>
      </c>
      <c r="B353" t="s">
        <v>207</v>
      </c>
      <c r="C353" s="32" t="s">
        <v>209</v>
      </c>
      <c r="D353" t="s">
        <v>458</v>
      </c>
      <c r="E353" t="s">
        <v>476</v>
      </c>
      <c r="F353" s="174" t="n">
        <v>2033</v>
      </c>
      <c r="G353" s="175" t="n">
        <v>61</v>
      </c>
      <c r="H353" s="176" t="n">
        <v>19971.4297586394</v>
      </c>
      <c r="I353" s="177" t="n">
        <v>3124698.13743197</v>
      </c>
      <c r="J353" s="178" t="str">
        <f>IF(I353&gt;0,H353/I353,0)</f>
      </c>
      <c r="K353" s="179" t="str">
        <f>1-EXP(-J353)</f>
      </c>
      <c r="L353" s="180" t="str">
        <f>IF(G353=30,1,M352)</f>
      </c>
      <c r="M353" s="181" t="str">
        <f>L353*(1-K353)</f>
      </c>
    </row>
    <row r="354">
      <c r="A354" t="s">
        <v>164</v>
      </c>
      <c r="B354" t="s">
        <v>207</v>
      </c>
      <c r="C354" s="32" t="s">
        <v>209</v>
      </c>
      <c r="D354" t="s">
        <v>458</v>
      </c>
      <c r="E354" t="s">
        <v>476</v>
      </c>
      <c r="F354" s="174" t="n">
        <v>2033</v>
      </c>
      <c r="G354" s="175" t="n">
        <v>62</v>
      </c>
      <c r="H354" s="176" t="n">
        <v>21229.9790851289</v>
      </c>
      <c r="I354" s="177" t="n">
        <v>3026302.03224263</v>
      </c>
      <c r="J354" s="178" t="str">
        <f>IF(I354&gt;0,H354/I354,0)</f>
      </c>
      <c r="K354" s="179" t="str">
        <f>1-EXP(-J354)</f>
      </c>
      <c r="L354" s="180" t="str">
        <f>IF(G354=30,1,M353)</f>
      </c>
      <c r="M354" s="181" t="str">
        <f>L354*(1-K354)</f>
      </c>
    </row>
    <row r="355">
      <c r="A355" t="s">
        <v>164</v>
      </c>
      <c r="B355" t="s">
        <v>207</v>
      </c>
      <c r="C355" s="32" t="s">
        <v>209</v>
      </c>
      <c r="D355" t="s">
        <v>458</v>
      </c>
      <c r="E355" t="s">
        <v>476</v>
      </c>
      <c r="F355" s="174" t="n">
        <v>2033</v>
      </c>
      <c r="G355" s="175" t="n">
        <v>63</v>
      </c>
      <c r="H355" s="176" t="n">
        <v>22569.7637396371</v>
      </c>
      <c r="I355" s="177" t="n">
        <v>2931363.11051837</v>
      </c>
      <c r="J355" s="178" t="str">
        <f>IF(I355&gt;0,H355/I355,0)</f>
      </c>
      <c r="K355" s="179" t="str">
        <f>1-EXP(-J355)</f>
      </c>
      <c r="L355" s="180" t="str">
        <f>IF(G355=30,1,M354)</f>
      </c>
      <c r="M355" s="181" t="str">
        <f>L355*(1-K355)</f>
      </c>
    </row>
    <row r="356">
      <c r="A356" t="s">
        <v>164</v>
      </c>
      <c r="B356" t="s">
        <v>207</v>
      </c>
      <c r="C356" s="32" t="s">
        <v>209</v>
      </c>
      <c r="D356" t="s">
        <v>458</v>
      </c>
      <c r="E356" t="s">
        <v>476</v>
      </c>
      <c r="F356" s="174" t="n">
        <v>2033</v>
      </c>
      <c r="G356" s="175" t="n">
        <v>64</v>
      </c>
      <c r="H356" s="176" t="n">
        <v>23885.442155436</v>
      </c>
      <c r="I356" s="177" t="n">
        <v>2827087.57838201</v>
      </c>
      <c r="J356" s="178" t="str">
        <f>IF(I356&gt;0,H356/I356,0)</f>
      </c>
      <c r="K356" s="179" t="str">
        <f>1-EXP(-J356)</f>
      </c>
      <c r="L356" s="180" t="str">
        <f>IF(G356=30,1,M355)</f>
      </c>
      <c r="M356" s="181" t="str">
        <f>L356*(1-K356)</f>
      </c>
    </row>
    <row r="357">
      <c r="A357" t="s">
        <v>164</v>
      </c>
      <c r="B357" t="s">
        <v>207</v>
      </c>
      <c r="C357" s="32" t="s">
        <v>209</v>
      </c>
      <c r="D357" t="s">
        <v>458</v>
      </c>
      <c r="E357" t="s">
        <v>476</v>
      </c>
      <c r="F357" s="174" t="n">
        <v>2033</v>
      </c>
      <c r="G357" s="175" t="n">
        <v>65</v>
      </c>
      <c r="H357" s="176" t="n">
        <v>24222.0985847594</v>
      </c>
      <c r="I357" s="177" t="n">
        <v>2704136.63281353</v>
      </c>
      <c r="J357" s="178" t="str">
        <f>IF(I357&gt;0,H357/I357,0)</f>
      </c>
      <c r="K357" s="179" t="str">
        <f>1-EXP(-J357)</f>
      </c>
      <c r="L357" s="180" t="str">
        <f>IF(G357=30,1,M356)</f>
      </c>
      <c r="M357" s="181" t="str">
        <f>L357*(1-K357)</f>
      </c>
    </row>
    <row r="358">
      <c r="A358" t="s">
        <v>164</v>
      </c>
      <c r="B358" t="s">
        <v>207</v>
      </c>
      <c r="C358" s="32" t="s">
        <v>209</v>
      </c>
      <c r="D358" t="s">
        <v>458</v>
      </c>
      <c r="E358" t="s">
        <v>476</v>
      </c>
      <c r="F358" s="174" t="n">
        <v>2033</v>
      </c>
      <c r="G358" s="175" t="n">
        <v>66</v>
      </c>
      <c r="H358" s="176" t="n">
        <v>24864.6787790431</v>
      </c>
      <c r="I358" s="177" t="n">
        <v>2552420.6482881</v>
      </c>
      <c r="J358" s="178" t="str">
        <f>IF(I358&gt;0,H358/I358,0)</f>
      </c>
      <c r="K358" s="179" t="str">
        <f>1-EXP(-J358)</f>
      </c>
      <c r="L358" s="180" t="str">
        <f>IF(G358=30,1,M357)</f>
      </c>
      <c r="M358" s="181" t="str">
        <f>L358*(1-K358)</f>
      </c>
    </row>
    <row r="359">
      <c r="A359" t="s">
        <v>164</v>
      </c>
      <c r="B359" t="s">
        <v>207</v>
      </c>
      <c r="C359" s="32" t="s">
        <v>209</v>
      </c>
      <c r="D359" t="s">
        <v>458</v>
      </c>
      <c r="E359" t="s">
        <v>476</v>
      </c>
      <c r="F359" s="174" t="n">
        <v>2033</v>
      </c>
      <c r="G359" s="175" t="n">
        <v>67</v>
      </c>
      <c r="H359" s="176" t="n">
        <v>26062.1861832566</v>
      </c>
      <c r="I359" s="177" t="n">
        <v>2434165.32789965</v>
      </c>
      <c r="J359" s="178" t="str">
        <f>IF(I359&gt;0,H359/I359,0)</f>
      </c>
      <c r="K359" s="179" t="str">
        <f>1-EXP(-J359)</f>
      </c>
      <c r="L359" s="180" t="str">
        <f>IF(G359=30,1,M358)</f>
      </c>
      <c r="M359" s="181" t="str">
        <f>L359*(1-K359)</f>
      </c>
    </row>
    <row r="360">
      <c r="A360" t="s">
        <v>164</v>
      </c>
      <c r="B360" t="s">
        <v>207</v>
      </c>
      <c r="C360" s="32" t="s">
        <v>209</v>
      </c>
      <c r="D360" t="s">
        <v>458</v>
      </c>
      <c r="E360" t="s">
        <v>476</v>
      </c>
      <c r="F360" s="174" t="n">
        <v>2033</v>
      </c>
      <c r="G360" s="175" t="n">
        <v>68</v>
      </c>
      <c r="H360" s="176" t="n">
        <v>27029.173288077</v>
      </c>
      <c r="I360" s="177" t="n">
        <v>2296249.22500711</v>
      </c>
      <c r="J360" s="178" t="str">
        <f>IF(I360&gt;0,H360/I360,0)</f>
      </c>
      <c r="K360" s="179" t="str">
        <f>1-EXP(-J360)</f>
      </c>
      <c r="L360" s="180" t="str">
        <f>IF(G360=30,1,M359)</f>
      </c>
      <c r="M360" s="181" t="str">
        <f>L360*(1-K360)</f>
      </c>
    </row>
    <row r="361">
      <c r="A361" t="s">
        <v>164</v>
      </c>
      <c r="B361" t="s">
        <v>207</v>
      </c>
      <c r="C361" s="32" t="s">
        <v>209</v>
      </c>
      <c r="D361" t="s">
        <v>458</v>
      </c>
      <c r="E361" t="s">
        <v>476</v>
      </c>
      <c r="F361" s="174" t="n">
        <v>2033</v>
      </c>
      <c r="G361" s="175" t="n">
        <v>69</v>
      </c>
      <c r="H361" s="176" t="n">
        <v>27953.2517267089</v>
      </c>
      <c r="I361" s="177" t="n">
        <v>2158679.1554942</v>
      </c>
      <c r="J361" s="178" t="str">
        <f>IF(I361&gt;0,H361/I361,0)</f>
      </c>
      <c r="K361" s="179" t="str">
        <f>1-EXP(-J361)</f>
      </c>
      <c r="L361" s="180" t="str">
        <f>IF(G361=30,1,M360)</f>
      </c>
      <c r="M361" s="181" t="str">
        <f>L361*(1-K361)</f>
      </c>
    </row>
    <row r="362">
      <c r="A362" t="s">
        <v>164</v>
      </c>
      <c r="B362" t="s">
        <v>207</v>
      </c>
      <c r="C362" s="32" t="s">
        <v>209</v>
      </c>
      <c r="D362" t="s">
        <v>458</v>
      </c>
      <c r="E362" t="s">
        <v>476</v>
      </c>
      <c r="F362" s="174" t="n">
        <v>2034</v>
      </c>
      <c r="G362" s="175" t="n">
        <v>30</v>
      </c>
      <c r="H362" s="176" t="n">
        <v>782.693003770076</v>
      </c>
      <c r="I362" s="177" t="n">
        <v>4429661.52582106</v>
      </c>
      <c r="J362" s="178" t="str">
        <f>IF(I362&gt;0,H362/I362,0)</f>
      </c>
      <c r="K362" s="179" t="str">
        <f>1-EXP(-J362)</f>
      </c>
      <c r="L362" s="180" t="str">
        <f>IF(G362=30,1,M361)</f>
      </c>
      <c r="M362" s="181" t="str">
        <f>L362*(1-K362)</f>
      </c>
    </row>
    <row r="363">
      <c r="A363" t="s">
        <v>164</v>
      </c>
      <c r="B363" t="s">
        <v>207</v>
      </c>
      <c r="C363" s="32" t="s">
        <v>209</v>
      </c>
      <c r="D363" t="s">
        <v>458</v>
      </c>
      <c r="E363" t="s">
        <v>476</v>
      </c>
      <c r="F363" s="174" t="n">
        <v>2034</v>
      </c>
      <c r="G363" s="175" t="n">
        <v>31</v>
      </c>
      <c r="H363" s="176" t="n">
        <v>966.151160050142</v>
      </c>
      <c r="I363" s="177" t="n">
        <v>4364271.69849571</v>
      </c>
      <c r="J363" s="178" t="str">
        <f>IF(I363&gt;0,H363/I363,0)</f>
      </c>
      <c r="K363" s="179" t="str">
        <f>1-EXP(-J363)</f>
      </c>
      <c r="L363" s="180" t="str">
        <f>IF(G363=30,1,M362)</f>
      </c>
      <c r="M363" s="181" t="str">
        <f>L363*(1-K363)</f>
      </c>
    </row>
    <row r="364">
      <c r="A364" t="s">
        <v>164</v>
      </c>
      <c r="B364" t="s">
        <v>207</v>
      </c>
      <c r="C364" s="32" t="s">
        <v>209</v>
      </c>
      <c r="D364" t="s">
        <v>458</v>
      </c>
      <c r="E364" t="s">
        <v>476</v>
      </c>
      <c r="F364" s="174" t="n">
        <v>2034</v>
      </c>
      <c r="G364" s="175" t="n">
        <v>32</v>
      </c>
      <c r="H364" s="176" t="n">
        <v>1153.09573579369</v>
      </c>
      <c r="I364" s="177" t="n">
        <v>4343479.48345724</v>
      </c>
      <c r="J364" s="178" t="str">
        <f>IF(I364&gt;0,H364/I364,0)</f>
      </c>
      <c r="K364" s="179" t="str">
        <f>1-EXP(-J364)</f>
      </c>
      <c r="L364" s="180" t="str">
        <f>IF(G364=30,1,M363)</f>
      </c>
      <c r="M364" s="181" t="str">
        <f>L364*(1-K364)</f>
      </c>
    </row>
    <row r="365">
      <c r="A365" t="s">
        <v>164</v>
      </c>
      <c r="B365" t="s">
        <v>207</v>
      </c>
      <c r="C365" s="32" t="s">
        <v>209</v>
      </c>
      <c r="D365" t="s">
        <v>458</v>
      </c>
      <c r="E365" t="s">
        <v>476</v>
      </c>
      <c r="F365" s="174" t="n">
        <v>2034</v>
      </c>
      <c r="G365" s="175" t="n">
        <v>33</v>
      </c>
      <c r="H365" s="176" t="n">
        <v>1210.83315576718</v>
      </c>
      <c r="I365" s="177" t="n">
        <v>4323727.1648176</v>
      </c>
      <c r="J365" s="178" t="str">
        <f>IF(I365&gt;0,H365/I365,0)</f>
      </c>
      <c r="K365" s="179" t="str">
        <f>1-EXP(-J365)</f>
      </c>
      <c r="L365" s="180" t="str">
        <f>IF(G365=30,1,M364)</f>
      </c>
      <c r="M365" s="181" t="str">
        <f>L365*(1-K365)</f>
      </c>
    </row>
    <row r="366">
      <c r="A366" t="s">
        <v>164</v>
      </c>
      <c r="B366" t="s">
        <v>207</v>
      </c>
      <c r="C366" s="32" t="s">
        <v>209</v>
      </c>
      <c r="D366" t="s">
        <v>458</v>
      </c>
      <c r="E366" t="s">
        <v>476</v>
      </c>
      <c r="F366" s="174" t="n">
        <v>2034</v>
      </c>
      <c r="G366" s="175" t="n">
        <v>34</v>
      </c>
      <c r="H366" s="176" t="n">
        <v>1280.25187958458</v>
      </c>
      <c r="I366" s="177" t="n">
        <v>4303702.64718977</v>
      </c>
      <c r="J366" s="178" t="str">
        <f>IF(I366&gt;0,H366/I366,0)</f>
      </c>
      <c r="K366" s="179" t="str">
        <f>1-EXP(-J366)</f>
      </c>
      <c r="L366" s="180" t="str">
        <f>IF(G366=30,1,M365)</f>
      </c>
      <c r="M366" s="181" t="str">
        <f>L366*(1-K366)</f>
      </c>
    </row>
    <row r="367">
      <c r="A367" t="s">
        <v>164</v>
      </c>
      <c r="B367" t="s">
        <v>207</v>
      </c>
      <c r="C367" s="32" t="s">
        <v>209</v>
      </c>
      <c r="D367" t="s">
        <v>458</v>
      </c>
      <c r="E367" t="s">
        <v>476</v>
      </c>
      <c r="F367" s="174" t="n">
        <v>2034</v>
      </c>
      <c r="G367" s="175" t="n">
        <v>35</v>
      </c>
      <c r="H367" s="176" t="n">
        <v>1733.69475287351</v>
      </c>
      <c r="I367" s="177" t="n">
        <v>4323313.84654784</v>
      </c>
      <c r="J367" s="178" t="str">
        <f>IF(I367&gt;0,H367/I367,0)</f>
      </c>
      <c r="K367" s="179" t="str">
        <f>1-EXP(-J367)</f>
      </c>
      <c r="L367" s="180" t="str">
        <f>IF(G367=30,1,M366)</f>
      </c>
      <c r="M367" s="181" t="str">
        <f>L367*(1-K367)</f>
      </c>
    </row>
    <row r="368">
      <c r="A368" t="s">
        <v>164</v>
      </c>
      <c r="B368" t="s">
        <v>207</v>
      </c>
      <c r="C368" s="32" t="s">
        <v>209</v>
      </c>
      <c r="D368" t="s">
        <v>458</v>
      </c>
      <c r="E368" t="s">
        <v>476</v>
      </c>
      <c r="F368" s="174" t="n">
        <v>2034</v>
      </c>
      <c r="G368" s="175" t="n">
        <v>36</v>
      </c>
      <c r="H368" s="176" t="n">
        <v>1911.37150298986</v>
      </c>
      <c r="I368" s="177" t="n">
        <v>4381563.15376911</v>
      </c>
      <c r="J368" s="178" t="str">
        <f>IF(I368&gt;0,H368/I368,0)</f>
      </c>
      <c r="K368" s="179" t="str">
        <f>1-EXP(-J368)</f>
      </c>
      <c r="L368" s="180" t="str">
        <f>IF(G368=30,1,M367)</f>
      </c>
      <c r="M368" s="181" t="str">
        <f>L368*(1-K368)</f>
      </c>
    </row>
    <row r="369">
      <c r="A369" t="s">
        <v>164</v>
      </c>
      <c r="B369" t="s">
        <v>207</v>
      </c>
      <c r="C369" s="32" t="s">
        <v>209</v>
      </c>
      <c r="D369" t="s">
        <v>458</v>
      </c>
      <c r="E369" t="s">
        <v>476</v>
      </c>
      <c r="F369" s="174" t="n">
        <v>2034</v>
      </c>
      <c r="G369" s="175" t="n">
        <v>37</v>
      </c>
      <c r="H369" s="176" t="n">
        <v>2323.26396343789</v>
      </c>
      <c r="I369" s="177" t="n">
        <v>4519162.79346345</v>
      </c>
      <c r="J369" s="178" t="str">
        <f>IF(I369&gt;0,H369/I369,0)</f>
      </c>
      <c r="K369" s="179" t="str">
        <f>1-EXP(-J369)</f>
      </c>
      <c r="L369" s="180" t="str">
        <f>IF(G369=30,1,M368)</f>
      </c>
      <c r="M369" s="181" t="str">
        <f>L369*(1-K369)</f>
      </c>
    </row>
    <row r="370">
      <c r="A370" t="s">
        <v>164</v>
      </c>
      <c r="B370" t="s">
        <v>207</v>
      </c>
      <c r="C370" s="32" t="s">
        <v>209</v>
      </c>
      <c r="D370" t="s">
        <v>458</v>
      </c>
      <c r="E370" t="s">
        <v>476</v>
      </c>
      <c r="F370" s="174" t="n">
        <v>2034</v>
      </c>
      <c r="G370" s="175" t="n">
        <v>38</v>
      </c>
      <c r="H370" s="176" t="n">
        <v>2476.75234930131</v>
      </c>
      <c r="I370" s="177" t="n">
        <v>4474825.83138644</v>
      </c>
      <c r="J370" s="178" t="str">
        <f>IF(I370&gt;0,H370/I370,0)</f>
      </c>
      <c r="K370" s="179" t="str">
        <f>1-EXP(-J370)</f>
      </c>
      <c r="L370" s="180" t="str">
        <f>IF(G370=30,1,M369)</f>
      </c>
      <c r="M370" s="181" t="str">
        <f>L370*(1-K370)</f>
      </c>
    </row>
    <row r="371">
      <c r="A371" t="s">
        <v>164</v>
      </c>
      <c r="B371" t="s">
        <v>207</v>
      </c>
      <c r="C371" s="32" t="s">
        <v>209</v>
      </c>
      <c r="D371" t="s">
        <v>458</v>
      </c>
      <c r="E371" t="s">
        <v>476</v>
      </c>
      <c r="F371" s="174" t="n">
        <v>2034</v>
      </c>
      <c r="G371" s="175" t="n">
        <v>39</v>
      </c>
      <c r="H371" s="176" t="n">
        <v>2627.00520113022</v>
      </c>
      <c r="I371" s="177" t="n">
        <v>4400280.22810067</v>
      </c>
      <c r="J371" s="178" t="str">
        <f>IF(I371&gt;0,H371/I371,0)</f>
      </c>
      <c r="K371" s="179" t="str">
        <f>1-EXP(-J371)</f>
      </c>
      <c r="L371" s="180" t="str">
        <f>IF(G371=30,1,M370)</f>
      </c>
      <c r="M371" s="181" t="str">
        <f>L371*(1-K371)</f>
      </c>
    </row>
    <row r="372">
      <c r="A372" t="s">
        <v>164</v>
      </c>
      <c r="B372" t="s">
        <v>207</v>
      </c>
      <c r="C372" s="32" t="s">
        <v>209</v>
      </c>
      <c r="D372" t="s">
        <v>458</v>
      </c>
      <c r="E372" t="s">
        <v>476</v>
      </c>
      <c r="F372" s="174" t="n">
        <v>2034</v>
      </c>
      <c r="G372" s="175" t="n">
        <v>40</v>
      </c>
      <c r="H372" s="176" t="n">
        <v>3481.14914499853</v>
      </c>
      <c r="I372" s="177" t="n">
        <v>4341176.11077837</v>
      </c>
      <c r="J372" s="178" t="str">
        <f>IF(I372&gt;0,H372/I372,0)</f>
      </c>
      <c r="K372" s="179" t="str">
        <f>1-EXP(-J372)</f>
      </c>
      <c r="L372" s="180" t="str">
        <f>IF(G372=30,1,M371)</f>
      </c>
      <c r="M372" s="181" t="str">
        <f>L372*(1-K372)</f>
      </c>
    </row>
    <row r="373">
      <c r="A373" t="s">
        <v>164</v>
      </c>
      <c r="B373" t="s">
        <v>207</v>
      </c>
      <c r="C373" s="32" t="s">
        <v>209</v>
      </c>
      <c r="D373" t="s">
        <v>458</v>
      </c>
      <c r="E373" t="s">
        <v>476</v>
      </c>
      <c r="F373" s="174" t="n">
        <v>2034</v>
      </c>
      <c r="G373" s="175" t="n">
        <v>41</v>
      </c>
      <c r="H373" s="176" t="n">
        <v>3650.66122073678</v>
      </c>
      <c r="I373" s="177" t="n">
        <v>4284650.02820109</v>
      </c>
      <c r="J373" s="178" t="str">
        <f>IF(I373&gt;0,H373/I373,0)</f>
      </c>
      <c r="K373" s="179" t="str">
        <f>1-EXP(-J373)</f>
      </c>
      <c r="L373" s="180" t="str">
        <f>IF(G373=30,1,M372)</f>
      </c>
      <c r="M373" s="181" t="str">
        <f>L373*(1-K373)</f>
      </c>
    </row>
    <row r="374">
      <c r="A374" t="s">
        <v>164</v>
      </c>
      <c r="B374" t="s">
        <v>207</v>
      </c>
      <c r="C374" s="32" t="s">
        <v>209</v>
      </c>
      <c r="D374" t="s">
        <v>458</v>
      </c>
      <c r="E374" t="s">
        <v>476</v>
      </c>
      <c r="F374" s="174" t="n">
        <v>2034</v>
      </c>
      <c r="G374" s="175" t="n">
        <v>42</v>
      </c>
      <c r="H374" s="176" t="n">
        <v>4002.56554711779</v>
      </c>
      <c r="I374" s="177" t="n">
        <v>4319268.01852542</v>
      </c>
      <c r="J374" s="178" t="str">
        <f>IF(I374&gt;0,H374/I374,0)</f>
      </c>
      <c r="K374" s="179" t="str">
        <f>1-EXP(-J374)</f>
      </c>
      <c r="L374" s="180" t="str">
        <f>IF(G374=30,1,M373)</f>
      </c>
      <c r="M374" s="181" t="str">
        <f>L374*(1-K374)</f>
      </c>
    </row>
    <row r="375">
      <c r="A375" t="s">
        <v>164</v>
      </c>
      <c r="B375" t="s">
        <v>207</v>
      </c>
      <c r="C375" s="32" t="s">
        <v>209</v>
      </c>
      <c r="D375" t="s">
        <v>458</v>
      </c>
      <c r="E375" t="s">
        <v>476</v>
      </c>
      <c r="F375" s="174" t="n">
        <v>2034</v>
      </c>
      <c r="G375" s="175" t="n">
        <v>43</v>
      </c>
      <c r="H375" s="176" t="n">
        <v>4383.54287590823</v>
      </c>
      <c r="I375" s="177" t="n">
        <v>4333951.95313642</v>
      </c>
      <c r="J375" s="178" t="str">
        <f>IF(I375&gt;0,H375/I375,0)</f>
      </c>
      <c r="K375" s="179" t="str">
        <f>1-EXP(-J375)</f>
      </c>
      <c r="L375" s="180" t="str">
        <f>IF(G375=30,1,M374)</f>
      </c>
      <c r="M375" s="181" t="str">
        <f>L375*(1-K375)</f>
      </c>
    </row>
    <row r="376">
      <c r="A376" t="s">
        <v>164</v>
      </c>
      <c r="B376" t="s">
        <v>207</v>
      </c>
      <c r="C376" s="32" t="s">
        <v>209</v>
      </c>
      <c r="D376" t="s">
        <v>458</v>
      </c>
      <c r="E376" t="s">
        <v>476</v>
      </c>
      <c r="F376" s="174" t="n">
        <v>2034</v>
      </c>
      <c r="G376" s="175" t="n">
        <v>44</v>
      </c>
      <c r="H376" s="176" t="n">
        <v>6666.01462498335</v>
      </c>
      <c r="I376" s="177" t="n">
        <v>6379507.19946748</v>
      </c>
      <c r="J376" s="178" t="str">
        <f>IF(I376&gt;0,H376/I376,0)</f>
      </c>
      <c r="K376" s="179" t="str">
        <f>1-EXP(-J376)</f>
      </c>
      <c r="L376" s="180" t="str">
        <f>IF(G376=30,1,M375)</f>
      </c>
      <c r="M376" s="181" t="str">
        <f>L376*(1-K376)</f>
      </c>
    </row>
    <row r="377">
      <c r="A377" t="s">
        <v>164</v>
      </c>
      <c r="B377" t="s">
        <v>207</v>
      </c>
      <c r="C377" s="32" t="s">
        <v>209</v>
      </c>
      <c r="D377" t="s">
        <v>458</v>
      </c>
      <c r="E377" t="s">
        <v>476</v>
      </c>
      <c r="F377" s="174" t="n">
        <v>2034</v>
      </c>
      <c r="G377" s="175" t="n">
        <v>45</v>
      </c>
      <c r="H377" s="176" t="n">
        <v>6130.31741903071</v>
      </c>
      <c r="I377" s="177" t="n">
        <v>4285424.3661641</v>
      </c>
      <c r="J377" s="178" t="str">
        <f>IF(I377&gt;0,H377/I377,0)</f>
      </c>
      <c r="K377" s="179" t="str">
        <f>1-EXP(-J377)</f>
      </c>
      <c r="L377" s="180" t="str">
        <f>IF(G377=30,1,M376)</f>
      </c>
      <c r="M377" s="181" t="str">
        <f>L377*(1-K377)</f>
      </c>
    </row>
    <row r="378">
      <c r="A378" t="s">
        <v>164</v>
      </c>
      <c r="B378" t="s">
        <v>207</v>
      </c>
      <c r="C378" s="32" t="s">
        <v>209</v>
      </c>
      <c r="D378" t="s">
        <v>458</v>
      </c>
      <c r="E378" t="s">
        <v>476</v>
      </c>
      <c r="F378" s="174" t="n">
        <v>2034</v>
      </c>
      <c r="G378" s="175" t="n">
        <v>46</v>
      </c>
      <c r="H378" s="176" t="n">
        <v>6560.85833364129</v>
      </c>
      <c r="I378" s="177" t="n">
        <v>4263481.47032726</v>
      </c>
      <c r="J378" s="178" t="str">
        <f>IF(I378&gt;0,H378/I378,0)</f>
      </c>
      <c r="K378" s="179" t="str">
        <f>1-EXP(-J378)</f>
      </c>
      <c r="L378" s="180" t="str">
        <f>IF(G378=30,1,M377)</f>
      </c>
      <c r="M378" s="181" t="str">
        <f>L378*(1-K378)</f>
      </c>
    </row>
    <row r="379">
      <c r="A379" t="s">
        <v>164</v>
      </c>
      <c r="B379" t="s">
        <v>207</v>
      </c>
      <c r="C379" s="32" t="s">
        <v>209</v>
      </c>
      <c r="D379" t="s">
        <v>458</v>
      </c>
      <c r="E379" t="s">
        <v>476</v>
      </c>
      <c r="F379" s="174" t="n">
        <v>2034</v>
      </c>
      <c r="G379" s="175" t="n">
        <v>47</v>
      </c>
      <c r="H379" s="176" t="n">
        <v>6989.6054128066</v>
      </c>
      <c r="I379" s="177" t="n">
        <v>4128074.64348221</v>
      </c>
      <c r="J379" s="178" t="str">
        <f>IF(I379&gt;0,H379/I379,0)</f>
      </c>
      <c r="K379" s="179" t="str">
        <f>1-EXP(-J379)</f>
      </c>
      <c r="L379" s="180" t="str">
        <f>IF(G379=30,1,M378)</f>
      </c>
      <c r="M379" s="181" t="str">
        <f>L379*(1-K379)</f>
      </c>
    </row>
    <row r="380">
      <c r="A380" t="s">
        <v>164</v>
      </c>
      <c r="B380" t="s">
        <v>207</v>
      </c>
      <c r="C380" s="32" t="s">
        <v>209</v>
      </c>
      <c r="D380" t="s">
        <v>458</v>
      </c>
      <c r="E380" t="s">
        <v>476</v>
      </c>
      <c r="F380" s="174" t="n">
        <v>2034</v>
      </c>
      <c r="G380" s="175" t="n">
        <v>48</v>
      </c>
      <c r="H380" s="176" t="n">
        <v>7612.15111229307</v>
      </c>
      <c r="I380" s="177" t="n">
        <v>4088549.63869533</v>
      </c>
      <c r="J380" s="178" t="str">
        <f>IF(I380&gt;0,H380/I380,0)</f>
      </c>
      <c r="K380" s="179" t="str">
        <f>1-EXP(-J380)</f>
      </c>
      <c r="L380" s="180" t="str">
        <f>IF(G380=30,1,M379)</f>
      </c>
      <c r="M380" s="181" t="str">
        <f>L380*(1-K380)</f>
      </c>
    </row>
    <row r="381">
      <c r="A381" t="s">
        <v>164</v>
      </c>
      <c r="B381" t="s">
        <v>207</v>
      </c>
      <c r="C381" s="32" t="s">
        <v>209</v>
      </c>
      <c r="D381" t="s">
        <v>458</v>
      </c>
      <c r="E381" t="s">
        <v>476</v>
      </c>
      <c r="F381" s="174" t="n">
        <v>2034</v>
      </c>
      <c r="G381" s="175" t="n">
        <v>49</v>
      </c>
      <c r="H381" s="176" t="n">
        <v>8471.52479533867</v>
      </c>
      <c r="I381" s="177" t="n">
        <v>4140446.13140467</v>
      </c>
      <c r="J381" s="178" t="str">
        <f>IF(I381&gt;0,H381/I381,0)</f>
      </c>
      <c r="K381" s="179" t="str">
        <f>1-EXP(-J381)</f>
      </c>
      <c r="L381" s="180" t="str">
        <f>IF(G381=30,1,M380)</f>
      </c>
      <c r="M381" s="181" t="str">
        <f>L381*(1-K381)</f>
      </c>
    </row>
    <row r="382">
      <c r="A382" t="s">
        <v>164</v>
      </c>
      <c r="B382" t="s">
        <v>207</v>
      </c>
      <c r="C382" s="32" t="s">
        <v>209</v>
      </c>
      <c r="D382" t="s">
        <v>458</v>
      </c>
      <c r="E382" t="s">
        <v>476</v>
      </c>
      <c r="F382" s="174" t="n">
        <v>2034</v>
      </c>
      <c r="G382" s="175" t="n">
        <v>50</v>
      </c>
      <c r="H382" s="176" t="n">
        <v>10014.5963699679</v>
      </c>
      <c r="I382" s="177" t="n">
        <v>4216059.30207455</v>
      </c>
      <c r="J382" s="178" t="str">
        <f>IF(I382&gt;0,H382/I382,0)</f>
      </c>
      <c r="K382" s="179" t="str">
        <f>1-EXP(-J382)</f>
      </c>
      <c r="L382" s="180" t="str">
        <f>IF(G382=30,1,M381)</f>
      </c>
      <c r="M382" s="181" t="str">
        <f>L382*(1-K382)</f>
      </c>
    </row>
    <row r="383">
      <c r="A383" t="s">
        <v>164</v>
      </c>
      <c r="B383" t="s">
        <v>207</v>
      </c>
      <c r="C383" s="32" t="s">
        <v>209</v>
      </c>
      <c r="D383" t="s">
        <v>458</v>
      </c>
      <c r="E383" t="s">
        <v>476</v>
      </c>
      <c r="F383" s="174" t="n">
        <v>2034</v>
      </c>
      <c r="G383" s="175" t="n">
        <v>51</v>
      </c>
      <c r="H383" s="176" t="n">
        <v>10706.7875511602</v>
      </c>
      <c r="I383" s="177" t="n">
        <v>4183238.02473827</v>
      </c>
      <c r="J383" s="178" t="str">
        <f>IF(I383&gt;0,H383/I383,0)</f>
      </c>
      <c r="K383" s="179" t="str">
        <f>1-EXP(-J383)</f>
      </c>
      <c r="L383" s="180" t="str">
        <f>IF(G383=30,1,M382)</f>
      </c>
      <c r="M383" s="181" t="str">
        <f>L383*(1-K383)</f>
      </c>
    </row>
    <row r="384">
      <c r="A384" t="s">
        <v>164</v>
      </c>
      <c r="B384" t="s">
        <v>207</v>
      </c>
      <c r="C384" s="32" t="s">
        <v>209</v>
      </c>
      <c r="D384" t="s">
        <v>458</v>
      </c>
      <c r="E384" t="s">
        <v>476</v>
      </c>
      <c r="F384" s="174" t="n">
        <v>2034</v>
      </c>
      <c r="G384" s="175" t="n">
        <v>52</v>
      </c>
      <c r="H384" s="176" t="n">
        <v>11349.3629386285</v>
      </c>
      <c r="I384" s="177" t="n">
        <v>4040811.95645724</v>
      </c>
      <c r="J384" s="178" t="str">
        <f>IF(I384&gt;0,H384/I384,0)</f>
      </c>
      <c r="K384" s="179" t="str">
        <f>1-EXP(-J384)</f>
      </c>
      <c r="L384" s="180" t="str">
        <f>IF(G384=30,1,M383)</f>
      </c>
      <c r="M384" s="181" t="str">
        <f>L384*(1-K384)</f>
      </c>
    </row>
    <row r="385">
      <c r="A385" t="s">
        <v>164</v>
      </c>
      <c r="B385" t="s">
        <v>207</v>
      </c>
      <c r="C385" s="32" t="s">
        <v>209</v>
      </c>
      <c r="D385" t="s">
        <v>458</v>
      </c>
      <c r="E385" t="s">
        <v>476</v>
      </c>
      <c r="F385" s="174" t="n">
        <v>2034</v>
      </c>
      <c r="G385" s="175" t="n">
        <v>53</v>
      </c>
      <c r="H385" s="176" t="n">
        <v>12179.1509601202</v>
      </c>
      <c r="I385" s="177" t="n">
        <v>3958928.60631778</v>
      </c>
      <c r="J385" s="178" t="str">
        <f>IF(I385&gt;0,H385/I385,0)</f>
      </c>
      <c r="K385" s="179" t="str">
        <f>1-EXP(-J385)</f>
      </c>
      <c r="L385" s="180" t="str">
        <f>IF(G385=30,1,M384)</f>
      </c>
      <c r="M385" s="181" t="str">
        <f>L385*(1-K385)</f>
      </c>
    </row>
    <row r="386">
      <c r="A386" t="s">
        <v>164</v>
      </c>
      <c r="B386" t="s">
        <v>207</v>
      </c>
      <c r="C386" s="32" t="s">
        <v>209</v>
      </c>
      <c r="D386" t="s">
        <v>458</v>
      </c>
      <c r="E386" t="s">
        <v>476</v>
      </c>
      <c r="F386" s="174" t="n">
        <v>2034</v>
      </c>
      <c r="G386" s="175" t="n">
        <v>54</v>
      </c>
      <c r="H386" s="176" t="n">
        <v>13103.7760362233</v>
      </c>
      <c r="I386" s="177" t="n">
        <v>3891891.91111791</v>
      </c>
      <c r="J386" s="178" t="str">
        <f>IF(I386&gt;0,H386/I386,0)</f>
      </c>
      <c r="K386" s="179" t="str">
        <f>1-EXP(-J386)</f>
      </c>
      <c r="L386" s="180" t="str">
        <f>IF(G386=30,1,M385)</f>
      </c>
      <c r="M386" s="181" t="str">
        <f>L386*(1-K386)</f>
      </c>
    </row>
    <row r="387">
      <c r="A387" t="s">
        <v>164</v>
      </c>
      <c r="B387" t="s">
        <v>207</v>
      </c>
      <c r="C387" s="32" t="s">
        <v>209</v>
      </c>
      <c r="D387" t="s">
        <v>458</v>
      </c>
      <c r="E387" t="s">
        <v>476</v>
      </c>
      <c r="F387" s="174" t="n">
        <v>2034</v>
      </c>
      <c r="G387" s="175" t="n">
        <v>55</v>
      </c>
      <c r="H387" s="176" t="n">
        <v>14102.3685179507</v>
      </c>
      <c r="I387" s="177" t="n">
        <v>3818920.7735211</v>
      </c>
      <c r="J387" s="178" t="str">
        <f>IF(I387&gt;0,H387/I387,0)</f>
      </c>
      <c r="K387" s="179" t="str">
        <f>1-EXP(-J387)</f>
      </c>
      <c r="L387" s="180" t="str">
        <f>IF(G387=30,1,M386)</f>
      </c>
      <c r="M387" s="181" t="str">
        <f>L387*(1-K387)</f>
      </c>
    </row>
    <row r="388">
      <c r="A388" t="s">
        <v>164</v>
      </c>
      <c r="B388" t="s">
        <v>207</v>
      </c>
      <c r="C388" s="32" t="s">
        <v>209</v>
      </c>
      <c r="D388" t="s">
        <v>458</v>
      </c>
      <c r="E388" t="s">
        <v>476</v>
      </c>
      <c r="F388" s="174" t="n">
        <v>2034</v>
      </c>
      <c r="G388" s="175" t="n">
        <v>56</v>
      </c>
      <c r="H388" s="176" t="n">
        <v>14841.2627962202</v>
      </c>
      <c r="I388" s="177" t="n">
        <v>3726338.54144742</v>
      </c>
      <c r="J388" s="178" t="str">
        <f>IF(I388&gt;0,H388/I388,0)</f>
      </c>
      <c r="K388" s="179" t="str">
        <f>1-EXP(-J388)</f>
      </c>
      <c r="L388" s="180" t="str">
        <f>IF(G388=30,1,M387)</f>
      </c>
      <c r="M388" s="181" t="str">
        <f>L388*(1-K388)</f>
      </c>
    </row>
    <row r="389">
      <c r="A389" t="s">
        <v>164</v>
      </c>
      <c r="B389" t="s">
        <v>207</v>
      </c>
      <c r="C389" s="32" t="s">
        <v>209</v>
      </c>
      <c r="D389" t="s">
        <v>458</v>
      </c>
      <c r="E389" t="s">
        <v>476</v>
      </c>
      <c r="F389" s="174" t="n">
        <v>2034</v>
      </c>
      <c r="G389" s="175" t="n">
        <v>57</v>
      </c>
      <c r="H389" s="176" t="n">
        <v>15938.3838695719</v>
      </c>
      <c r="I389" s="177" t="n">
        <v>3649972.77085577</v>
      </c>
      <c r="J389" s="178" t="str">
        <f>IF(I389&gt;0,H389/I389,0)</f>
      </c>
      <c r="K389" s="179" t="str">
        <f>1-EXP(-J389)</f>
      </c>
      <c r="L389" s="180" t="str">
        <f>IF(G389=30,1,M388)</f>
      </c>
      <c r="M389" s="181" t="str">
        <f>L389*(1-K389)</f>
      </c>
    </row>
    <row r="390">
      <c r="A390" t="s">
        <v>164</v>
      </c>
      <c r="B390" t="s">
        <v>207</v>
      </c>
      <c r="C390" s="32" t="s">
        <v>209</v>
      </c>
      <c r="D390" t="s">
        <v>458</v>
      </c>
      <c r="E390" t="s">
        <v>476</v>
      </c>
      <c r="F390" s="174" t="n">
        <v>2034</v>
      </c>
      <c r="G390" s="175" t="n">
        <v>58</v>
      </c>
      <c r="H390" s="176" t="n">
        <v>17033.7278301637</v>
      </c>
      <c r="I390" s="177" t="n">
        <v>3561620.02262867</v>
      </c>
      <c r="J390" s="178" t="str">
        <f>IF(I390&gt;0,H390/I390,0)</f>
      </c>
      <c r="K390" s="179" t="str">
        <f>1-EXP(-J390)</f>
      </c>
      <c r="L390" s="180" t="str">
        <f>IF(G390=30,1,M389)</f>
      </c>
      <c r="M390" s="181" t="str">
        <f>L390*(1-K390)</f>
      </c>
    </row>
    <row r="391">
      <c r="A391" t="s">
        <v>164</v>
      </c>
      <c r="B391" t="s">
        <v>207</v>
      </c>
      <c r="C391" s="32" t="s">
        <v>209</v>
      </c>
      <c r="D391" t="s">
        <v>458</v>
      </c>
      <c r="E391" t="s">
        <v>476</v>
      </c>
      <c r="F391" s="174" t="n">
        <v>2034</v>
      </c>
      <c r="G391" s="175" t="n">
        <v>59</v>
      </c>
      <c r="H391" s="176" t="n">
        <v>18188.8612624766</v>
      </c>
      <c r="I391" s="177" t="n">
        <v>3471829.96690967</v>
      </c>
      <c r="J391" s="178" t="str">
        <f>IF(I391&gt;0,H391/I391,0)</f>
      </c>
      <c r="K391" s="179" t="str">
        <f>1-EXP(-J391)</f>
      </c>
      <c r="L391" s="180" t="str">
        <f>IF(G391=30,1,M390)</f>
      </c>
      <c r="M391" s="181" t="str">
        <f>L391*(1-K391)</f>
      </c>
    </row>
    <row r="392">
      <c r="A392" t="s">
        <v>164</v>
      </c>
      <c r="B392" t="s">
        <v>207</v>
      </c>
      <c r="C392" s="32" t="s">
        <v>209</v>
      </c>
      <c r="D392" t="s">
        <v>458</v>
      </c>
      <c r="E392" t="s">
        <v>476</v>
      </c>
      <c r="F392" s="174" t="n">
        <v>2034</v>
      </c>
      <c r="G392" s="175" t="n">
        <v>60</v>
      </c>
      <c r="H392" s="176" t="n">
        <v>19451.9361343761</v>
      </c>
      <c r="I392" s="177" t="n">
        <v>3355173.569232</v>
      </c>
      <c r="J392" s="178" t="str">
        <f>IF(I392&gt;0,H392/I392,0)</f>
      </c>
      <c r="K392" s="179" t="str">
        <f>1-EXP(-J392)</f>
      </c>
      <c r="L392" s="180" t="str">
        <f>IF(G392=30,1,M391)</f>
      </c>
      <c r="M392" s="181" t="str">
        <f>L392*(1-K392)</f>
      </c>
    </row>
    <row r="393">
      <c r="A393" t="s">
        <v>164</v>
      </c>
      <c r="B393" t="s">
        <v>207</v>
      </c>
      <c r="C393" s="32" t="s">
        <v>209</v>
      </c>
      <c r="D393" t="s">
        <v>458</v>
      </c>
      <c r="E393" t="s">
        <v>476</v>
      </c>
      <c r="F393" s="174" t="n">
        <v>2034</v>
      </c>
      <c r="G393" s="175" t="n">
        <v>61</v>
      </c>
      <c r="H393" s="176" t="n">
        <v>20666.5069907593</v>
      </c>
      <c r="I393" s="177" t="n">
        <v>3294282.47142984</v>
      </c>
      <c r="J393" s="178" t="str">
        <f>IF(I393&gt;0,H393/I393,0)</f>
      </c>
      <c r="K393" s="179" t="str">
        <f>1-EXP(-J393)</f>
      </c>
      <c r="L393" s="180" t="str">
        <f>IF(G393=30,1,M392)</f>
      </c>
      <c r="M393" s="181" t="str">
        <f>L393*(1-K393)</f>
      </c>
    </row>
    <row r="394">
      <c r="A394" t="s">
        <v>164</v>
      </c>
      <c r="B394" t="s">
        <v>207</v>
      </c>
      <c r="C394" s="32" t="s">
        <v>209</v>
      </c>
      <c r="D394" t="s">
        <v>458</v>
      </c>
      <c r="E394" t="s">
        <v>476</v>
      </c>
      <c r="F394" s="174" t="n">
        <v>2034</v>
      </c>
      <c r="G394" s="175" t="n">
        <v>62</v>
      </c>
      <c r="H394" s="176" t="n">
        <v>21230.2899376544</v>
      </c>
      <c r="I394" s="177" t="n">
        <v>3079422.7644609</v>
      </c>
      <c r="J394" s="178" t="str">
        <f>IF(I394&gt;0,H394/I394,0)</f>
      </c>
      <c r="K394" s="179" t="str">
        <f>1-EXP(-J394)</f>
      </c>
      <c r="L394" s="180" t="str">
        <f>IF(G394=30,1,M393)</f>
      </c>
      <c r="M394" s="181" t="str">
        <f>L394*(1-K394)</f>
      </c>
    </row>
    <row r="395">
      <c r="A395" t="s">
        <v>164</v>
      </c>
      <c r="B395" t="s">
        <v>207</v>
      </c>
      <c r="C395" s="32" t="s">
        <v>209</v>
      </c>
      <c r="D395" t="s">
        <v>458</v>
      </c>
      <c r="E395" t="s">
        <v>476</v>
      </c>
      <c r="F395" s="174" t="n">
        <v>2034</v>
      </c>
      <c r="G395" s="175" t="n">
        <v>63</v>
      </c>
      <c r="H395" s="176" t="n">
        <v>22534.8097850351</v>
      </c>
      <c r="I395" s="177" t="n">
        <v>2978254.45021187</v>
      </c>
      <c r="J395" s="178" t="str">
        <f>IF(I395&gt;0,H395/I395,0)</f>
      </c>
      <c r="K395" s="179" t="str">
        <f>1-EXP(-J395)</f>
      </c>
      <c r="L395" s="180" t="str">
        <f>IF(G395=30,1,M394)</f>
      </c>
      <c r="M395" s="181" t="str">
        <f>L395*(1-K395)</f>
      </c>
    </row>
    <row r="396">
      <c r="A396" t="s">
        <v>164</v>
      </c>
      <c r="B396" t="s">
        <v>207</v>
      </c>
      <c r="C396" s="32" t="s">
        <v>209</v>
      </c>
      <c r="D396" t="s">
        <v>458</v>
      </c>
      <c r="E396" t="s">
        <v>476</v>
      </c>
      <c r="F396" s="174" t="n">
        <v>2034</v>
      </c>
      <c r="G396" s="175" t="n">
        <v>64</v>
      </c>
      <c r="H396" s="176" t="n">
        <v>23915.8146710593</v>
      </c>
      <c r="I396" s="177" t="n">
        <v>2880354.14593115</v>
      </c>
      <c r="J396" s="178" t="str">
        <f>IF(I396&gt;0,H396/I396,0)</f>
      </c>
      <c r="K396" s="179" t="str">
        <f>1-EXP(-J396)</f>
      </c>
      <c r="L396" s="180" t="str">
        <f>IF(G396=30,1,M395)</f>
      </c>
      <c r="M396" s="181" t="str">
        <f>L396*(1-K396)</f>
      </c>
    </row>
    <row r="397">
      <c r="A397" t="s">
        <v>164</v>
      </c>
      <c r="B397" t="s">
        <v>207</v>
      </c>
      <c r="C397" s="32" t="s">
        <v>209</v>
      </c>
      <c r="D397" t="s">
        <v>458</v>
      </c>
      <c r="E397" t="s">
        <v>476</v>
      </c>
      <c r="F397" s="174" t="n">
        <v>2034</v>
      </c>
      <c r="G397" s="175" t="n">
        <v>65</v>
      </c>
      <c r="H397" s="176" t="n">
        <v>24400.5791913298</v>
      </c>
      <c r="I397" s="177" t="n">
        <v>2773164.94546849</v>
      </c>
      <c r="J397" s="178" t="str">
        <f>IF(I397&gt;0,H397/I397,0)</f>
      </c>
      <c r="K397" s="179" t="str">
        <f>1-EXP(-J397)</f>
      </c>
      <c r="L397" s="180" t="str">
        <f>IF(G397=30,1,M396)</f>
      </c>
      <c r="M397" s="181" t="str">
        <f>L397*(1-K397)</f>
      </c>
    </row>
    <row r="398">
      <c r="A398" t="s">
        <v>164</v>
      </c>
      <c r="B398" t="s">
        <v>207</v>
      </c>
      <c r="C398" s="32" t="s">
        <v>209</v>
      </c>
      <c r="D398" t="s">
        <v>458</v>
      </c>
      <c r="E398" t="s">
        <v>476</v>
      </c>
      <c r="F398" s="174" t="n">
        <v>2034</v>
      </c>
      <c r="G398" s="175" t="n">
        <v>66</v>
      </c>
      <c r="H398" s="176" t="n">
        <v>25294.9782048918</v>
      </c>
      <c r="I398" s="177" t="n">
        <v>2647938.1948131</v>
      </c>
      <c r="J398" s="178" t="str">
        <f>IF(I398&gt;0,H398/I398,0)</f>
      </c>
      <c r="K398" s="179" t="str">
        <f>1-EXP(-J398)</f>
      </c>
      <c r="L398" s="180" t="str">
        <f>IF(G398=30,1,M397)</f>
      </c>
      <c r="M398" s="181" t="str">
        <f>L398*(1-K398)</f>
      </c>
    </row>
    <row r="399">
      <c r="A399" t="s">
        <v>164</v>
      </c>
      <c r="B399" t="s">
        <v>207</v>
      </c>
      <c r="C399" s="32" t="s">
        <v>209</v>
      </c>
      <c r="D399" t="s">
        <v>458</v>
      </c>
      <c r="E399" t="s">
        <v>476</v>
      </c>
      <c r="F399" s="174" t="n">
        <v>2034</v>
      </c>
      <c r="G399" s="175" t="n">
        <v>67</v>
      </c>
      <c r="H399" s="176" t="n">
        <v>26207.7783831006</v>
      </c>
      <c r="I399" s="177" t="n">
        <v>2494115.12415727</v>
      </c>
      <c r="J399" s="178" t="str">
        <f>IF(I399&gt;0,H399/I399,0)</f>
      </c>
      <c r="K399" s="179" t="str">
        <f>1-EXP(-J399)</f>
      </c>
      <c r="L399" s="180" t="str">
        <f>IF(G399=30,1,M398)</f>
      </c>
      <c r="M399" s="181" t="str">
        <f>L399*(1-K399)</f>
      </c>
    </row>
    <row r="400">
      <c r="A400" t="s">
        <v>164</v>
      </c>
      <c r="B400" t="s">
        <v>207</v>
      </c>
      <c r="C400" s="32" t="s">
        <v>209</v>
      </c>
      <c r="D400" t="s">
        <v>458</v>
      </c>
      <c r="E400" t="s">
        <v>476</v>
      </c>
      <c r="F400" s="174" t="n">
        <v>2034</v>
      </c>
      <c r="G400" s="175" t="n">
        <v>68</v>
      </c>
      <c r="H400" s="176" t="n">
        <v>27418.0322780048</v>
      </c>
      <c r="I400" s="177" t="n">
        <v>2373160.40978532</v>
      </c>
      <c r="J400" s="178" t="str">
        <f>IF(I400&gt;0,H400/I400,0)</f>
      </c>
      <c r="K400" s="179" t="str">
        <f>1-EXP(-J400)</f>
      </c>
      <c r="L400" s="180" t="str">
        <f>IF(G400=30,1,M399)</f>
      </c>
      <c r="M400" s="181" t="str">
        <f>L400*(1-K400)</f>
      </c>
    </row>
    <row r="401">
      <c r="A401" t="s">
        <v>164</v>
      </c>
      <c r="B401" t="s">
        <v>207</v>
      </c>
      <c r="C401" s="32" t="s">
        <v>209</v>
      </c>
      <c r="D401" t="s">
        <v>458</v>
      </c>
      <c r="E401" t="s">
        <v>476</v>
      </c>
      <c r="F401" s="174" t="n">
        <v>2034</v>
      </c>
      <c r="G401" s="175" t="n">
        <v>69</v>
      </c>
      <c r="H401" s="176" t="n">
        <v>28379.1093025224</v>
      </c>
      <c r="I401" s="177" t="n">
        <v>2233094.58123079</v>
      </c>
      <c r="J401" s="178" t="str">
        <f>IF(I401&gt;0,H401/I401,0)</f>
      </c>
      <c r="K401" s="179" t="str">
        <f>1-EXP(-J401)</f>
      </c>
      <c r="L401" s="180" t="str">
        <f>IF(G401=30,1,M400)</f>
      </c>
      <c r="M401" s="181" t="str">
        <f>L401*(1-K401)</f>
      </c>
    </row>
    <row r="402">
      <c r="A402" t="s">
        <v>164</v>
      </c>
      <c r="B402" t="s">
        <v>207</v>
      </c>
      <c r="C402" s="32" t="s">
        <v>209</v>
      </c>
      <c r="D402" t="s">
        <v>458</v>
      </c>
      <c r="E402" t="s">
        <v>476</v>
      </c>
      <c r="F402" s="174" t="n">
        <v>2035</v>
      </c>
      <c r="G402" s="175" t="n">
        <v>30</v>
      </c>
      <c r="H402" s="176" t="n">
        <v>808.760449094376</v>
      </c>
      <c r="I402" s="177" t="n">
        <v>4552852.62019601</v>
      </c>
      <c r="J402" s="178" t="str">
        <f>IF(I402&gt;0,H402/I402,0)</f>
      </c>
      <c r="K402" s="179" t="str">
        <f>1-EXP(-J402)</f>
      </c>
      <c r="L402" s="180" t="str">
        <f>IF(G402=30,1,M401)</f>
      </c>
      <c r="M402" s="181" t="str">
        <f>L402*(1-K402)</f>
      </c>
    </row>
    <row r="403">
      <c r="A403" t="s">
        <v>164</v>
      </c>
      <c r="B403" t="s">
        <v>207</v>
      </c>
      <c r="C403" s="32" t="s">
        <v>209</v>
      </c>
      <c r="D403" t="s">
        <v>458</v>
      </c>
      <c r="E403" t="s">
        <v>476</v>
      </c>
      <c r="F403" s="174" t="n">
        <v>2035</v>
      </c>
      <c r="G403" s="175" t="n">
        <v>31</v>
      </c>
      <c r="H403" s="176" t="n">
        <v>984.700287497179</v>
      </c>
      <c r="I403" s="177" t="n">
        <v>4424108.03798398</v>
      </c>
      <c r="J403" s="178" t="str">
        <f>IF(I403&gt;0,H403/I403,0)</f>
      </c>
      <c r="K403" s="179" t="str">
        <f>1-EXP(-J403)</f>
      </c>
      <c r="L403" s="180" t="str">
        <f>IF(G403=30,1,M402)</f>
      </c>
      <c r="M403" s="181" t="str">
        <f>L403*(1-K403)</f>
      </c>
    </row>
    <row r="404">
      <c r="A404" t="s">
        <v>164</v>
      </c>
      <c r="B404" t="s">
        <v>207</v>
      </c>
      <c r="C404" s="32" t="s">
        <v>209</v>
      </c>
      <c r="D404" t="s">
        <v>458</v>
      </c>
      <c r="E404" t="s">
        <v>476</v>
      </c>
      <c r="F404" s="174" t="n">
        <v>2035</v>
      </c>
      <c r="G404" s="175" t="n">
        <v>32</v>
      </c>
      <c r="H404" s="176" t="n">
        <v>1018.56555134384</v>
      </c>
      <c r="I404" s="177" t="n">
        <v>4358877.56557047</v>
      </c>
      <c r="J404" s="178" t="str">
        <f>IF(I404&gt;0,H404/I404,0)</f>
      </c>
      <c r="K404" s="179" t="str">
        <f>1-EXP(-J404)</f>
      </c>
      <c r="L404" s="180" t="str">
        <f>IF(G404=30,1,M403)</f>
      </c>
      <c r="M404" s="181" t="str">
        <f>L404*(1-K404)</f>
      </c>
    </row>
    <row r="405">
      <c r="A405" t="s">
        <v>164</v>
      </c>
      <c r="B405" t="s">
        <v>207</v>
      </c>
      <c r="C405" s="32" t="s">
        <v>209</v>
      </c>
      <c r="D405" t="s">
        <v>458</v>
      </c>
      <c r="E405" t="s">
        <v>476</v>
      </c>
      <c r="F405" s="174" t="n">
        <v>2035</v>
      </c>
      <c r="G405" s="175" t="n">
        <v>33</v>
      </c>
      <c r="H405" s="176" t="n">
        <v>1218.70116096739</v>
      </c>
      <c r="I405" s="177" t="n">
        <v>4337724.30758753</v>
      </c>
      <c r="J405" s="178" t="str">
        <f>IF(I405&gt;0,H405/I405,0)</f>
      </c>
      <c r="K405" s="179" t="str">
        <f>1-EXP(-J405)</f>
      </c>
      <c r="L405" s="180" t="str">
        <f>IF(G405=30,1,M404)</f>
      </c>
      <c r="M405" s="181" t="str">
        <f>L405*(1-K405)</f>
      </c>
    </row>
    <row r="406">
      <c r="A406" t="s">
        <v>164</v>
      </c>
      <c r="B406" t="s">
        <v>207</v>
      </c>
      <c r="C406" s="32" t="s">
        <v>209</v>
      </c>
      <c r="D406" t="s">
        <v>458</v>
      </c>
      <c r="E406" t="s">
        <v>476</v>
      </c>
      <c r="F406" s="174" t="n">
        <v>2035</v>
      </c>
      <c r="G406" s="175" t="n">
        <v>34</v>
      </c>
      <c r="H406" s="176" t="n">
        <v>1286.86925164408</v>
      </c>
      <c r="I406" s="177" t="n">
        <v>4317726.1416872</v>
      </c>
      <c r="J406" s="178" t="str">
        <f>IF(I406&gt;0,H406/I406,0)</f>
      </c>
      <c r="K406" s="179" t="str">
        <f>1-EXP(-J406)</f>
      </c>
      <c r="L406" s="180" t="str">
        <f>IF(G406=30,1,M405)</f>
      </c>
      <c r="M406" s="181" t="str">
        <f>L406*(1-K406)</f>
      </c>
    </row>
    <row r="407">
      <c r="A407" t="s">
        <v>164</v>
      </c>
      <c r="B407" t="s">
        <v>207</v>
      </c>
      <c r="C407" s="32" t="s">
        <v>209</v>
      </c>
      <c r="D407" t="s">
        <v>458</v>
      </c>
      <c r="E407" t="s">
        <v>476</v>
      </c>
      <c r="F407" s="174" t="n">
        <v>2035</v>
      </c>
      <c r="G407" s="175" t="n">
        <v>35</v>
      </c>
      <c r="H407" s="176" t="n">
        <v>1720.16488661377</v>
      </c>
      <c r="I407" s="177" t="n">
        <v>4297406.18000728</v>
      </c>
      <c r="J407" s="178" t="str">
        <f>IF(I407&gt;0,H407/I407,0)</f>
      </c>
      <c r="K407" s="179" t="str">
        <f>1-EXP(-J407)</f>
      </c>
      <c r="L407" s="180" t="str">
        <f>IF(G407=30,1,M406)</f>
      </c>
      <c r="M407" s="181" t="str">
        <f>L407*(1-K407)</f>
      </c>
    </row>
    <row r="408">
      <c r="A408" t="s">
        <v>164</v>
      </c>
      <c r="B408" t="s">
        <v>207</v>
      </c>
      <c r="C408" s="32" t="s">
        <v>209</v>
      </c>
      <c r="D408" t="s">
        <v>458</v>
      </c>
      <c r="E408" t="s">
        <v>476</v>
      </c>
      <c r="F408" s="174" t="n">
        <v>2035</v>
      </c>
      <c r="G408" s="175" t="n">
        <v>36</v>
      </c>
      <c r="H408" s="176" t="n">
        <v>1873.17446789041</v>
      </c>
      <c r="I408" s="177" t="n">
        <v>4316206.24788641</v>
      </c>
      <c r="J408" s="178" t="str">
        <f>IF(I408&gt;0,H408/I408,0)</f>
      </c>
      <c r="K408" s="179" t="str">
        <f>1-EXP(-J408)</f>
      </c>
      <c r="L408" s="180" t="str">
        <f>IF(G408=30,1,M407)</f>
      </c>
      <c r="M408" s="181" t="str">
        <f>L408*(1-K408)</f>
      </c>
    </row>
    <row r="409">
      <c r="A409" t="s">
        <v>164</v>
      </c>
      <c r="B409" t="s">
        <v>207</v>
      </c>
      <c r="C409" s="32" t="s">
        <v>209</v>
      </c>
      <c r="D409" t="s">
        <v>458</v>
      </c>
      <c r="E409" t="s">
        <v>476</v>
      </c>
      <c r="F409" s="174" t="n">
        <v>2035</v>
      </c>
      <c r="G409" s="175" t="n">
        <v>37</v>
      </c>
      <c r="H409" s="176" t="n">
        <v>2045.8767023219</v>
      </c>
      <c r="I409" s="177" t="n">
        <v>4374310.20958742</v>
      </c>
      <c r="J409" s="178" t="str">
        <f>IF(I409&gt;0,H409/I409,0)</f>
      </c>
      <c r="K409" s="179" t="str">
        <f>1-EXP(-J409)</f>
      </c>
      <c r="L409" s="180" t="str">
        <f>IF(G409=30,1,M408)</f>
      </c>
      <c r="M409" s="181" t="str">
        <f>L409*(1-K409)</f>
      </c>
    </row>
    <row r="410">
      <c r="A410" t="s">
        <v>164</v>
      </c>
      <c r="B410" t="s">
        <v>207</v>
      </c>
      <c r="C410" s="32" t="s">
        <v>209</v>
      </c>
      <c r="D410" t="s">
        <v>458</v>
      </c>
      <c r="E410" t="s">
        <v>476</v>
      </c>
      <c r="F410" s="174" t="n">
        <v>2035</v>
      </c>
      <c r="G410" s="175" t="n">
        <v>38</v>
      </c>
      <c r="H410" s="176" t="n">
        <v>2484.7069032843</v>
      </c>
      <c r="I410" s="177" t="n">
        <v>4510923.1814642</v>
      </c>
      <c r="J410" s="178" t="str">
        <f>IF(I410&gt;0,H410/I410,0)</f>
      </c>
      <c r="K410" s="179" t="str">
        <f>1-EXP(-J410)</f>
      </c>
      <c r="L410" s="180" t="str">
        <f>IF(G410=30,1,M409)</f>
      </c>
      <c r="M410" s="181" t="str">
        <f>L410*(1-K410)</f>
      </c>
    </row>
    <row r="411">
      <c r="A411" t="s">
        <v>164</v>
      </c>
      <c r="B411" t="s">
        <v>207</v>
      </c>
      <c r="C411" s="32" t="s">
        <v>209</v>
      </c>
      <c r="D411" t="s">
        <v>458</v>
      </c>
      <c r="E411" t="s">
        <v>476</v>
      </c>
      <c r="F411" s="174" t="n">
        <v>2035</v>
      </c>
      <c r="G411" s="175" t="n">
        <v>39</v>
      </c>
      <c r="H411" s="176" t="n">
        <v>2652.53029697293</v>
      </c>
      <c r="I411" s="177" t="n">
        <v>4466068.63614933</v>
      </c>
      <c r="J411" s="178" t="str">
        <f>IF(I411&gt;0,H411/I411,0)</f>
      </c>
      <c r="K411" s="179" t="str">
        <f>1-EXP(-J411)</f>
      </c>
      <c r="L411" s="180" t="str">
        <f>IF(G411=30,1,M410)</f>
      </c>
      <c r="M411" s="181" t="str">
        <f>L411*(1-K411)</f>
      </c>
    </row>
    <row r="412">
      <c r="A412" t="s">
        <v>164</v>
      </c>
      <c r="B412" t="s">
        <v>207</v>
      </c>
      <c r="C412" s="32" t="s">
        <v>209</v>
      </c>
      <c r="D412" t="s">
        <v>458</v>
      </c>
      <c r="E412" t="s">
        <v>476</v>
      </c>
      <c r="F412" s="174" t="n">
        <v>2035</v>
      </c>
      <c r="G412" s="175" t="n">
        <v>40</v>
      </c>
      <c r="H412" s="176" t="n">
        <v>3498.6084635262</v>
      </c>
      <c r="I412" s="177" t="n">
        <v>4391017.18015714</v>
      </c>
      <c r="J412" s="178" t="str">
        <f>IF(I412&gt;0,H412/I412,0)</f>
      </c>
      <c r="K412" s="179" t="str">
        <f>1-EXP(-J412)</f>
      </c>
      <c r="L412" s="180" t="str">
        <f>IF(G412=30,1,M411)</f>
      </c>
      <c r="M412" s="181" t="str">
        <f>L412*(1-K412)</f>
      </c>
    </row>
    <row r="413">
      <c r="A413" t="s">
        <v>164</v>
      </c>
      <c r="B413" t="s">
        <v>207</v>
      </c>
      <c r="C413" s="32" t="s">
        <v>209</v>
      </c>
      <c r="D413" t="s">
        <v>458</v>
      </c>
      <c r="E413" t="s">
        <v>476</v>
      </c>
      <c r="F413" s="174" t="n">
        <v>2035</v>
      </c>
      <c r="G413" s="175" t="n">
        <v>41</v>
      </c>
      <c r="H413" s="176" t="n">
        <v>3659.08507372938</v>
      </c>
      <c r="I413" s="177" t="n">
        <v>4330550.30236267</v>
      </c>
      <c r="J413" s="178" t="str">
        <f>IF(I413&gt;0,H413/I413,0)</f>
      </c>
      <c r="K413" s="179" t="str">
        <f>1-EXP(-J413)</f>
      </c>
      <c r="L413" s="180" t="str">
        <f>IF(G413=30,1,M412)</f>
      </c>
      <c r="M413" s="181" t="str">
        <f>L413*(1-K413)</f>
      </c>
    </row>
    <row r="414">
      <c r="A414" t="s">
        <v>164</v>
      </c>
      <c r="B414" t="s">
        <v>207</v>
      </c>
      <c r="C414" s="32" t="s">
        <v>209</v>
      </c>
      <c r="D414" t="s">
        <v>458</v>
      </c>
      <c r="E414" t="s">
        <v>476</v>
      </c>
      <c r="F414" s="174" t="n">
        <v>2035</v>
      </c>
      <c r="G414" s="175" t="n">
        <v>42</v>
      </c>
      <c r="H414" s="176" t="n">
        <v>3930.30279206677</v>
      </c>
      <c r="I414" s="177" t="n">
        <v>4274178.12272422</v>
      </c>
      <c r="J414" s="178" t="str">
        <f>IF(I414&gt;0,H414/I414,0)</f>
      </c>
      <c r="K414" s="179" t="str">
        <f>1-EXP(-J414)</f>
      </c>
      <c r="L414" s="180" t="str">
        <f>IF(G414=30,1,M413)</f>
      </c>
      <c r="M414" s="181" t="str">
        <f>L414*(1-K414)</f>
      </c>
    </row>
    <row r="415">
      <c r="A415" t="s">
        <v>164</v>
      </c>
      <c r="B415" t="s">
        <v>207</v>
      </c>
      <c r="C415" s="32" t="s">
        <v>209</v>
      </c>
      <c r="D415" t="s">
        <v>458</v>
      </c>
      <c r="E415" t="s">
        <v>476</v>
      </c>
      <c r="F415" s="174" t="n">
        <v>2035</v>
      </c>
      <c r="G415" s="175" t="n">
        <v>43</v>
      </c>
      <c r="H415" s="176" t="n">
        <v>4318.28415090215</v>
      </c>
      <c r="I415" s="177" t="n">
        <v>4307836.69993403</v>
      </c>
      <c r="J415" s="178" t="str">
        <f>IF(I415&gt;0,H415/I415,0)</f>
      </c>
      <c r="K415" s="179" t="str">
        <f>1-EXP(-J415)</f>
      </c>
      <c r="L415" s="180" t="str">
        <f>IF(G415=30,1,M414)</f>
      </c>
      <c r="M415" s="181" t="str">
        <f>L415*(1-K415)</f>
      </c>
    </row>
    <row r="416">
      <c r="A416" t="s">
        <v>164</v>
      </c>
      <c r="B416" t="s">
        <v>207</v>
      </c>
      <c r="C416" s="32" t="s">
        <v>209</v>
      </c>
      <c r="D416" t="s">
        <v>458</v>
      </c>
      <c r="E416" t="s">
        <v>476</v>
      </c>
      <c r="F416" s="174" t="n">
        <v>2035</v>
      </c>
      <c r="G416" s="175" t="n">
        <v>44</v>
      </c>
      <c r="H416" s="176" t="n">
        <v>4738.26658173825</v>
      </c>
      <c r="I416" s="177" t="n">
        <v>4321488.42088097</v>
      </c>
      <c r="J416" s="178" t="str">
        <f>IF(I416&gt;0,H416/I416,0)</f>
      </c>
      <c r="K416" s="179" t="str">
        <f>1-EXP(-J416)</f>
      </c>
      <c r="L416" s="180" t="str">
        <f>IF(G416=30,1,M415)</f>
      </c>
      <c r="M416" s="181" t="str">
        <f>L416*(1-K416)</f>
      </c>
    </row>
    <row r="417">
      <c r="A417" t="s">
        <v>164</v>
      </c>
      <c r="B417" t="s">
        <v>207</v>
      </c>
      <c r="C417" s="32" t="s">
        <v>209</v>
      </c>
      <c r="D417" t="s">
        <v>458</v>
      </c>
      <c r="E417" t="s">
        <v>476</v>
      </c>
      <c r="F417" s="174" t="n">
        <v>2035</v>
      </c>
      <c r="G417" s="175" t="n">
        <v>45</v>
      </c>
      <c r="H417" s="176" t="n">
        <v>8387.01786212266</v>
      </c>
      <c r="I417" s="177" t="n">
        <v>6360451.44760174</v>
      </c>
      <c r="J417" s="178" t="str">
        <f>IF(I417&gt;0,H417/I417,0)</f>
      </c>
      <c r="K417" s="179" t="str">
        <f>1-EXP(-J417)</f>
      </c>
      <c r="L417" s="180" t="str">
        <f>IF(G417=30,1,M416)</f>
      </c>
      <c r="M417" s="181" t="str">
        <f>L417*(1-K417)</f>
      </c>
    </row>
    <row r="418">
      <c r="A418" t="s">
        <v>164</v>
      </c>
      <c r="B418" t="s">
        <v>207</v>
      </c>
      <c r="C418" s="32" t="s">
        <v>209</v>
      </c>
      <c r="D418" t="s">
        <v>458</v>
      </c>
      <c r="E418" t="s">
        <v>476</v>
      </c>
      <c r="F418" s="174" t="n">
        <v>2035</v>
      </c>
      <c r="G418" s="175" t="n">
        <v>46</v>
      </c>
      <c r="H418" s="176" t="n">
        <v>6498.67973232371</v>
      </c>
      <c r="I418" s="177" t="n">
        <v>4269765.17492643</v>
      </c>
      <c r="J418" s="178" t="str">
        <f>IF(I418&gt;0,H418/I418,0)</f>
      </c>
      <c r="K418" s="179" t="str">
        <f>1-EXP(-J418)</f>
      </c>
      <c r="L418" s="180" t="str">
        <f>IF(G418=30,1,M417)</f>
      </c>
      <c r="M418" s="181" t="str">
        <f>L418*(1-K418)</f>
      </c>
    </row>
    <row r="419">
      <c r="A419" t="s">
        <v>164</v>
      </c>
      <c r="B419" t="s">
        <v>207</v>
      </c>
      <c r="C419" s="32" t="s">
        <v>209</v>
      </c>
      <c r="D419" t="s">
        <v>458</v>
      </c>
      <c r="E419" t="s">
        <v>476</v>
      </c>
      <c r="F419" s="174" t="n">
        <v>2035</v>
      </c>
      <c r="G419" s="175" t="n">
        <v>47</v>
      </c>
      <c r="H419" s="176" t="n">
        <v>7109.50908639845</v>
      </c>
      <c r="I419" s="177" t="n">
        <v>4247568.81111766</v>
      </c>
      <c r="J419" s="178" t="str">
        <f>IF(I419&gt;0,H419/I419,0)</f>
      </c>
      <c r="K419" s="179" t="str">
        <f>1-EXP(-J419)</f>
      </c>
      <c r="L419" s="180" t="str">
        <f>IF(G419=30,1,M418)</f>
      </c>
      <c r="M419" s="181" t="str">
        <f>L419*(1-K419)</f>
      </c>
    </row>
    <row r="420">
      <c r="A420" t="s">
        <v>164</v>
      </c>
      <c r="B420" t="s">
        <v>207</v>
      </c>
      <c r="C420" s="32" t="s">
        <v>209</v>
      </c>
      <c r="D420" t="s">
        <v>458</v>
      </c>
      <c r="E420" t="s">
        <v>476</v>
      </c>
      <c r="F420" s="174" t="n">
        <v>2035</v>
      </c>
      <c r="G420" s="175" t="n">
        <v>48</v>
      </c>
      <c r="H420" s="176" t="n">
        <v>7568.75697045766</v>
      </c>
      <c r="I420" s="177" t="n">
        <v>4111175.62174733</v>
      </c>
      <c r="J420" s="178" t="str">
        <f>IF(I420&gt;0,H420/I420,0)</f>
      </c>
      <c r="K420" s="179" t="str">
        <f>1-EXP(-J420)</f>
      </c>
      <c r="L420" s="180" t="str">
        <f>IF(G420=30,1,M419)</f>
      </c>
      <c r="M420" s="181" t="str">
        <f>L420*(1-K420)</f>
      </c>
    </row>
    <row r="421">
      <c r="A421" t="s">
        <v>164</v>
      </c>
      <c r="B421" t="s">
        <v>207</v>
      </c>
      <c r="C421" s="32" t="s">
        <v>209</v>
      </c>
      <c r="D421" t="s">
        <v>458</v>
      </c>
      <c r="E421" t="s">
        <v>476</v>
      </c>
      <c r="F421" s="174" t="n">
        <v>2035</v>
      </c>
      <c r="G421" s="175" t="n">
        <v>49</v>
      </c>
      <c r="H421" s="176" t="n">
        <v>8232.80807383254</v>
      </c>
      <c r="I421" s="177" t="n">
        <v>4070190.99635337</v>
      </c>
      <c r="J421" s="178" t="str">
        <f>IF(I421&gt;0,H421/I421,0)</f>
      </c>
      <c r="K421" s="179" t="str">
        <f>1-EXP(-J421)</f>
      </c>
      <c r="L421" s="180" t="str">
        <f>IF(G421=30,1,M420)</f>
      </c>
      <c r="M421" s="181" t="str">
        <f>L421*(1-K421)</f>
      </c>
    </row>
    <row r="422">
      <c r="A422" t="s">
        <v>164</v>
      </c>
      <c r="B422" t="s">
        <v>207</v>
      </c>
      <c r="C422" s="32" t="s">
        <v>209</v>
      </c>
      <c r="D422" t="s">
        <v>458</v>
      </c>
      <c r="E422" t="s">
        <v>476</v>
      </c>
      <c r="F422" s="174" t="n">
        <v>2035</v>
      </c>
      <c r="G422" s="175" t="n">
        <v>50</v>
      </c>
      <c r="H422" s="176" t="n">
        <v>9661.10353948403</v>
      </c>
      <c r="I422" s="177" t="n">
        <v>4120056.15363454</v>
      </c>
      <c r="J422" s="178" t="str">
        <f>IF(I422&gt;0,H422/I422,0)</f>
      </c>
      <c r="K422" s="179" t="str">
        <f>1-EXP(-J422)</f>
      </c>
      <c r="L422" s="180" t="str">
        <f>IF(G422=30,1,M421)</f>
      </c>
      <c r="M422" s="181" t="str">
        <f>L422*(1-K422)</f>
      </c>
    </row>
    <row r="423">
      <c r="A423" t="s">
        <v>164</v>
      </c>
      <c r="B423" t="s">
        <v>207</v>
      </c>
      <c r="C423" s="32" t="s">
        <v>209</v>
      </c>
      <c r="D423" t="s">
        <v>458</v>
      </c>
      <c r="E423" t="s">
        <v>476</v>
      </c>
      <c r="F423" s="174" t="n">
        <v>2035</v>
      </c>
      <c r="G423" s="175" t="n">
        <v>51</v>
      </c>
      <c r="H423" s="176" t="n">
        <v>10593.0495126809</v>
      </c>
      <c r="I423" s="177" t="n">
        <v>4192489.50727171</v>
      </c>
      <c r="J423" s="178" t="str">
        <f>IF(I423&gt;0,H423/I423,0)</f>
      </c>
      <c r="K423" s="179" t="str">
        <f>1-EXP(-J423)</f>
      </c>
      <c r="L423" s="180" t="str">
        <f>IF(G423=30,1,M422)</f>
      </c>
      <c r="M423" s="181" t="str">
        <f>L423*(1-K423)</f>
      </c>
    </row>
    <row r="424">
      <c r="A424" t="s">
        <v>164</v>
      </c>
      <c r="B424" t="s">
        <v>207</v>
      </c>
      <c r="C424" s="32" t="s">
        <v>209</v>
      </c>
      <c r="D424" t="s">
        <v>458</v>
      </c>
      <c r="E424" t="s">
        <v>476</v>
      </c>
      <c r="F424" s="174" t="n">
        <v>2035</v>
      </c>
      <c r="G424" s="175" t="n">
        <v>52</v>
      </c>
      <c r="H424" s="176" t="n">
        <v>11519.9811097098</v>
      </c>
      <c r="I424" s="177" t="n">
        <v>4158647.34019203</v>
      </c>
      <c r="J424" s="178" t="str">
        <f>IF(I424&gt;0,H424/I424,0)</f>
      </c>
      <c r="K424" s="179" t="str">
        <f>1-EXP(-J424)</f>
      </c>
      <c r="L424" s="180" t="str">
        <f>IF(G424=30,1,M423)</f>
      </c>
      <c r="M424" s="181" t="str">
        <f>L424*(1-K424)</f>
      </c>
    </row>
    <row r="425">
      <c r="A425" t="s">
        <v>164</v>
      </c>
      <c r="B425" t="s">
        <v>207</v>
      </c>
      <c r="C425" s="32" t="s">
        <v>209</v>
      </c>
      <c r="D425" t="s">
        <v>458</v>
      </c>
      <c r="E425" t="s">
        <v>476</v>
      </c>
      <c r="F425" s="174" t="n">
        <v>2035</v>
      </c>
      <c r="G425" s="175" t="n">
        <v>53</v>
      </c>
      <c r="H425" s="176" t="n">
        <v>12189.7313870083</v>
      </c>
      <c r="I425" s="177" t="n">
        <v>4014801.16146253</v>
      </c>
      <c r="J425" s="178" t="str">
        <f>IF(I425&gt;0,H425/I425,0)</f>
      </c>
      <c r="K425" s="179" t="str">
        <f>1-EXP(-J425)</f>
      </c>
      <c r="L425" s="180" t="str">
        <f>IF(G425=30,1,M424)</f>
      </c>
      <c r="M425" s="181" t="str">
        <f>L425*(1-K425)</f>
      </c>
    </row>
    <row r="426">
      <c r="A426" t="s">
        <v>164</v>
      </c>
      <c r="B426" t="s">
        <v>207</v>
      </c>
      <c r="C426" s="32" t="s">
        <v>209</v>
      </c>
      <c r="D426" t="s">
        <v>458</v>
      </c>
      <c r="E426" t="s">
        <v>476</v>
      </c>
      <c r="F426" s="174" t="n">
        <v>2035</v>
      </c>
      <c r="G426" s="175" t="n">
        <v>54</v>
      </c>
      <c r="H426" s="176" t="n">
        <v>13058.3446267796</v>
      </c>
      <c r="I426" s="177" t="n">
        <v>3931064.6585706</v>
      </c>
      <c r="J426" s="178" t="str">
        <f>IF(I426&gt;0,H426/I426,0)</f>
      </c>
      <c r="K426" s="179" t="str">
        <f>1-EXP(-J426)</f>
      </c>
      <c r="L426" s="180" t="str">
        <f>IF(G426=30,1,M425)</f>
      </c>
      <c r="M426" s="181" t="str">
        <f>L426*(1-K426)</f>
      </c>
    </row>
    <row r="427">
      <c r="A427" t="s">
        <v>164</v>
      </c>
      <c r="B427" t="s">
        <v>207</v>
      </c>
      <c r="C427" s="32" t="s">
        <v>209</v>
      </c>
      <c r="D427" t="s">
        <v>458</v>
      </c>
      <c r="E427" t="s">
        <v>476</v>
      </c>
      <c r="F427" s="174" t="n">
        <v>2035</v>
      </c>
      <c r="G427" s="175" t="n">
        <v>55</v>
      </c>
      <c r="H427" s="176" t="n">
        <v>14039.7574989065</v>
      </c>
      <c r="I427" s="177" t="n">
        <v>3861958.99509099</v>
      </c>
      <c r="J427" s="178" t="str">
        <f>IF(I427&gt;0,H427/I427,0)</f>
      </c>
      <c r="K427" s="179" t="str">
        <f>1-EXP(-J427)</f>
      </c>
      <c r="L427" s="180" t="str">
        <f>IF(G427=30,1,M426)</f>
      </c>
      <c r="M427" s="181" t="str">
        <f>L427*(1-K427)</f>
      </c>
    </row>
    <row r="428">
      <c r="A428" t="s">
        <v>164</v>
      </c>
      <c r="B428" t="s">
        <v>207</v>
      </c>
      <c r="C428" s="32" t="s">
        <v>209</v>
      </c>
      <c r="D428" t="s">
        <v>458</v>
      </c>
      <c r="E428" t="s">
        <v>476</v>
      </c>
      <c r="F428" s="174" t="n">
        <v>2035</v>
      </c>
      <c r="G428" s="175" t="n">
        <v>56</v>
      </c>
      <c r="H428" s="176" t="n">
        <v>14843.8145316541</v>
      </c>
      <c r="I428" s="177" t="n">
        <v>3786495.21500185</v>
      </c>
      <c r="J428" s="178" t="str">
        <f>IF(I428&gt;0,H428/I428,0)</f>
      </c>
      <c r="K428" s="179" t="str">
        <f>1-EXP(-J428)</f>
      </c>
      <c r="L428" s="180" t="str">
        <f>IF(G428=30,1,M427)</f>
      </c>
      <c r="M428" s="181" t="str">
        <f>L428*(1-K428)</f>
      </c>
    </row>
    <row r="429">
      <c r="A429" t="s">
        <v>164</v>
      </c>
      <c r="B429" t="s">
        <v>207</v>
      </c>
      <c r="C429" s="32" t="s">
        <v>209</v>
      </c>
      <c r="D429" t="s">
        <v>458</v>
      </c>
      <c r="E429" t="s">
        <v>476</v>
      </c>
      <c r="F429" s="174" t="n">
        <v>2035</v>
      </c>
      <c r="G429" s="175" t="n">
        <v>57</v>
      </c>
      <c r="H429" s="176" t="n">
        <v>15848.2942117979</v>
      </c>
      <c r="I429" s="177" t="n">
        <v>3692316.45986842</v>
      </c>
      <c r="J429" s="178" t="str">
        <f>IF(I429&gt;0,H429/I429,0)</f>
      </c>
      <c r="K429" s="179" t="str">
        <f>1-EXP(-J429)</f>
      </c>
      <c r="L429" s="180" t="str">
        <f>IF(G429=30,1,M428)</f>
      </c>
      <c r="M429" s="181" t="str">
        <f>L429*(1-K429)</f>
      </c>
    </row>
    <row r="430">
      <c r="A430" t="s">
        <v>164</v>
      </c>
      <c r="B430" t="s">
        <v>207</v>
      </c>
      <c r="C430" s="32" t="s">
        <v>209</v>
      </c>
      <c r="D430" t="s">
        <v>458</v>
      </c>
      <c r="E430" t="s">
        <v>476</v>
      </c>
      <c r="F430" s="174" t="n">
        <v>2035</v>
      </c>
      <c r="G430" s="175" t="n">
        <v>58</v>
      </c>
      <c r="H430" s="176" t="n">
        <v>17006.9515494775</v>
      </c>
      <c r="I430" s="177" t="n">
        <v>3613510.69507154</v>
      </c>
      <c r="J430" s="178" t="str">
        <f>IF(I430&gt;0,H430/I430,0)</f>
      </c>
      <c r="K430" s="179" t="str">
        <f>1-EXP(-J430)</f>
      </c>
      <c r="L430" s="180" t="str">
        <f>IF(G430=30,1,M429)</f>
      </c>
      <c r="M430" s="181" t="str">
        <f>L430*(1-K430)</f>
      </c>
    </row>
    <row r="431">
      <c r="A431" t="s">
        <v>164</v>
      </c>
      <c r="B431" t="s">
        <v>207</v>
      </c>
      <c r="C431" s="32" t="s">
        <v>209</v>
      </c>
      <c r="D431" t="s">
        <v>458</v>
      </c>
      <c r="E431" t="s">
        <v>476</v>
      </c>
      <c r="F431" s="174" t="n">
        <v>2035</v>
      </c>
      <c r="G431" s="175" t="n">
        <v>59</v>
      </c>
      <c r="H431" s="176" t="n">
        <v>18161.0857179721</v>
      </c>
      <c r="I431" s="177" t="n">
        <v>3522718.78965744</v>
      </c>
      <c r="J431" s="178" t="str">
        <f>IF(I431&gt;0,H431/I431,0)</f>
      </c>
      <c r="K431" s="179" t="str">
        <f>1-EXP(-J431)</f>
      </c>
      <c r="L431" s="180" t="str">
        <f>IF(G431=30,1,M430)</f>
      </c>
      <c r="M431" s="181" t="str">
        <f>L431*(1-K431)</f>
      </c>
    </row>
    <row r="432">
      <c r="A432" t="s">
        <v>164</v>
      </c>
      <c r="B432" t="s">
        <v>207</v>
      </c>
      <c r="C432" s="32" t="s">
        <v>209</v>
      </c>
      <c r="D432" t="s">
        <v>458</v>
      </c>
      <c r="E432" t="s">
        <v>476</v>
      </c>
      <c r="F432" s="174" t="n">
        <v>2035</v>
      </c>
      <c r="G432" s="175" t="n">
        <v>60</v>
      </c>
      <c r="H432" s="176" t="n">
        <v>19528.9613729137</v>
      </c>
      <c r="I432" s="177" t="n">
        <v>3430349.83035327</v>
      </c>
      <c r="J432" s="178" t="str">
        <f>IF(I432&gt;0,H432/I432,0)</f>
      </c>
      <c r="K432" s="179" t="str">
        <f>1-EXP(-J432)</f>
      </c>
      <c r="L432" s="180" t="str">
        <f>IF(G432=30,1,M431)</f>
      </c>
      <c r="M432" s="181" t="str">
        <f>L432*(1-K432)</f>
      </c>
    </row>
    <row r="433">
      <c r="A433" t="s">
        <v>164</v>
      </c>
      <c r="B433" t="s">
        <v>207</v>
      </c>
      <c r="C433" s="32" t="s">
        <v>209</v>
      </c>
      <c r="D433" t="s">
        <v>458</v>
      </c>
      <c r="E433" t="s">
        <v>476</v>
      </c>
      <c r="F433" s="174" t="n">
        <v>2035</v>
      </c>
      <c r="G433" s="175" t="n">
        <v>61</v>
      </c>
      <c r="H433" s="176" t="n">
        <v>20400.3406931353</v>
      </c>
      <c r="I433" s="177" t="n">
        <v>3310852.92288148</v>
      </c>
      <c r="J433" s="178" t="str">
        <f>IF(I433&gt;0,H433/I433,0)</f>
      </c>
      <c r="K433" s="179" t="str">
        <f>1-EXP(-J433)</f>
      </c>
      <c r="L433" s="180" t="str">
        <f>IF(G433=30,1,M432)</f>
      </c>
      <c r="M433" s="181" t="str">
        <f>L433*(1-K433)</f>
      </c>
    </row>
    <row r="434">
      <c r="A434" t="s">
        <v>164</v>
      </c>
      <c r="B434" t="s">
        <v>207</v>
      </c>
      <c r="C434" s="32" t="s">
        <v>209</v>
      </c>
      <c r="D434" t="s">
        <v>458</v>
      </c>
      <c r="E434" t="s">
        <v>476</v>
      </c>
      <c r="F434" s="174" t="n">
        <v>2035</v>
      </c>
      <c r="G434" s="175" t="n">
        <v>62</v>
      </c>
      <c r="H434" s="176" t="n">
        <v>21962.4921154295</v>
      </c>
      <c r="I434" s="177" t="n">
        <v>3247336.49688639</v>
      </c>
      <c r="J434" s="178" t="str">
        <f>IF(I434&gt;0,H434/I434,0)</f>
      </c>
      <c r="K434" s="179" t="str">
        <f>1-EXP(-J434)</f>
      </c>
      <c r="L434" s="180" t="str">
        <f>IF(G434=30,1,M433)</f>
      </c>
      <c r="M434" s="181" t="str">
        <f>L434*(1-K434)</f>
      </c>
    </row>
    <row r="435">
      <c r="A435" t="s">
        <v>164</v>
      </c>
      <c r="B435" t="s">
        <v>207</v>
      </c>
      <c r="C435" s="32" t="s">
        <v>209</v>
      </c>
      <c r="D435" t="s">
        <v>458</v>
      </c>
      <c r="E435" t="s">
        <v>476</v>
      </c>
      <c r="F435" s="174" t="n">
        <v>2035</v>
      </c>
      <c r="G435" s="175" t="n">
        <v>63</v>
      </c>
      <c r="H435" s="176" t="n">
        <v>22528.1478035399</v>
      </c>
      <c r="I435" s="177" t="n">
        <v>3031274.83584241</v>
      </c>
      <c r="J435" s="178" t="str">
        <f>IF(I435&gt;0,H435/I435,0)</f>
      </c>
      <c r="K435" s="179" t="str">
        <f>1-EXP(-J435)</f>
      </c>
      <c r="L435" s="180" t="str">
        <f>IF(G435=30,1,M434)</f>
      </c>
      <c r="M435" s="181" t="str">
        <f>L435*(1-K435)</f>
      </c>
    </row>
    <row r="436">
      <c r="A436" t="s">
        <v>164</v>
      </c>
      <c r="B436" t="s">
        <v>207</v>
      </c>
      <c r="C436" s="32" t="s">
        <v>209</v>
      </c>
      <c r="D436" t="s">
        <v>458</v>
      </c>
      <c r="E436" t="s">
        <v>476</v>
      </c>
      <c r="F436" s="174" t="n">
        <v>2035</v>
      </c>
      <c r="G436" s="175" t="n">
        <v>64</v>
      </c>
      <c r="H436" s="176" t="n">
        <v>23870.8893277318</v>
      </c>
      <c r="I436" s="177" t="n">
        <v>2927216.64596221</v>
      </c>
      <c r="J436" s="178" t="str">
        <f>IF(I436&gt;0,H436/I436,0)</f>
      </c>
      <c r="K436" s="179" t="str">
        <f>1-EXP(-J436)</f>
      </c>
      <c r="L436" s="180" t="str">
        <f>IF(G436=30,1,M435)</f>
      </c>
      <c r="M436" s="181" t="str">
        <f>L436*(1-K436)</f>
      </c>
    </row>
    <row r="437">
      <c r="A437" t="s">
        <v>164</v>
      </c>
      <c r="B437" t="s">
        <v>207</v>
      </c>
      <c r="C437" s="32" t="s">
        <v>209</v>
      </c>
      <c r="D437" t="s">
        <v>458</v>
      </c>
      <c r="E437" t="s">
        <v>476</v>
      </c>
      <c r="F437" s="174" t="n">
        <v>2035</v>
      </c>
      <c r="G437" s="175" t="n">
        <v>65</v>
      </c>
      <c r="H437" s="176" t="n">
        <v>24391.7299436186</v>
      </c>
      <c r="I437" s="177" t="n">
        <v>2826245.75376553</v>
      </c>
      <c r="J437" s="178" t="str">
        <f>IF(I437&gt;0,H437/I437,0)</f>
      </c>
      <c r="K437" s="179" t="str">
        <f>1-EXP(-J437)</f>
      </c>
      <c r="L437" s="180" t="str">
        <f>IF(G437=30,1,M436)</f>
      </c>
      <c r="M437" s="181" t="str">
        <f>L437*(1-K437)</f>
      </c>
    </row>
    <row r="438">
      <c r="A438" t="s">
        <v>164</v>
      </c>
      <c r="B438" t="s">
        <v>207</v>
      </c>
      <c r="C438" s="32" t="s">
        <v>209</v>
      </c>
      <c r="D438" t="s">
        <v>458</v>
      </c>
      <c r="E438" t="s">
        <v>476</v>
      </c>
      <c r="F438" s="174" t="n">
        <v>2035</v>
      </c>
      <c r="G438" s="175" t="n">
        <v>66</v>
      </c>
      <c r="H438" s="176" t="n">
        <v>25455.0346783205</v>
      </c>
      <c r="I438" s="177" t="n">
        <v>2716402.92973826</v>
      </c>
      <c r="J438" s="178" t="str">
        <f>IF(I438&gt;0,H438/I438,0)</f>
      </c>
      <c r="K438" s="179" t="str">
        <f>1-EXP(-J438)</f>
      </c>
      <c r="L438" s="180" t="str">
        <f>IF(G438=30,1,M437)</f>
      </c>
      <c r="M438" s="181" t="str">
        <f>L438*(1-K438)</f>
      </c>
    </row>
    <row r="439">
      <c r="A439" t="s">
        <v>164</v>
      </c>
      <c r="B439" t="s">
        <v>207</v>
      </c>
      <c r="C439" s="32" t="s">
        <v>209</v>
      </c>
      <c r="D439" t="s">
        <v>458</v>
      </c>
      <c r="E439" t="s">
        <v>476</v>
      </c>
      <c r="F439" s="174" t="n">
        <v>2035</v>
      </c>
      <c r="G439" s="175" t="n">
        <v>67</v>
      </c>
      <c r="H439" s="176" t="n">
        <v>26657.2218710114</v>
      </c>
      <c r="I439" s="177" t="n">
        <v>2588421.2264795</v>
      </c>
      <c r="J439" s="178" t="str">
        <f>IF(I439&gt;0,H439/I439,0)</f>
      </c>
      <c r="K439" s="179" t="str">
        <f>1-EXP(-J439)</f>
      </c>
      <c r="L439" s="180" t="str">
        <f>IF(G439=30,1,M438)</f>
      </c>
      <c r="M439" s="181" t="str">
        <f>L439*(1-K439)</f>
      </c>
    </row>
    <row r="440">
      <c r="A440" t="s">
        <v>164</v>
      </c>
      <c r="B440" t="s">
        <v>207</v>
      </c>
      <c r="C440" s="32" t="s">
        <v>209</v>
      </c>
      <c r="D440" t="s">
        <v>458</v>
      </c>
      <c r="E440" t="s">
        <v>476</v>
      </c>
      <c r="F440" s="174" t="n">
        <v>2035</v>
      </c>
      <c r="G440" s="175" t="n">
        <v>68</v>
      </c>
      <c r="H440" s="176" t="n">
        <v>27567.3595436599</v>
      </c>
      <c r="I440" s="177" t="n">
        <v>2432547.65840567</v>
      </c>
      <c r="J440" s="178" t="str">
        <f>IF(I440&gt;0,H440/I440,0)</f>
      </c>
      <c r="K440" s="179" t="str">
        <f>1-EXP(-J440)</f>
      </c>
      <c r="L440" s="180" t="str">
        <f>IF(G440=30,1,M439)</f>
      </c>
      <c r="M440" s="181" t="str">
        <f>L440*(1-K440)</f>
      </c>
    </row>
    <row r="441">
      <c r="A441" t="s">
        <v>164</v>
      </c>
      <c r="B441" t="s">
        <v>207</v>
      </c>
      <c r="C441" s="32" t="s">
        <v>209</v>
      </c>
      <c r="D441" t="s">
        <v>458</v>
      </c>
      <c r="E441" t="s">
        <v>476</v>
      </c>
      <c r="F441" s="174" t="n">
        <v>2035</v>
      </c>
      <c r="G441" s="175" t="n">
        <v>69</v>
      </c>
      <c r="H441" s="176" t="n">
        <v>28784.9137456718</v>
      </c>
      <c r="I441" s="177" t="n">
        <v>2308863.21756095</v>
      </c>
      <c r="J441" s="178" t="str">
        <f>IF(I441&gt;0,H441/I441,0)</f>
      </c>
      <c r="K441" s="179" t="str">
        <f>1-EXP(-J441)</f>
      </c>
      <c r="L441" s="180" t="str">
        <f>IF(G441=30,1,M440)</f>
      </c>
      <c r="M441" s="181" t="str">
        <f>L441*(1-K441)</f>
      </c>
    </row>
    <row r="442">
      <c r="A442" t="s">
        <v>164</v>
      </c>
      <c r="B442" t="s">
        <v>207</v>
      </c>
      <c r="C442" s="32" t="s">
        <v>209</v>
      </c>
      <c r="D442" t="s">
        <v>458</v>
      </c>
      <c r="E442" t="s">
        <v>476</v>
      </c>
      <c r="F442" s="174" t="n">
        <v>2036</v>
      </c>
      <c r="G442" s="175" t="n">
        <v>30</v>
      </c>
      <c r="H442" s="176" t="n">
        <v>822.912078373967</v>
      </c>
      <c r="I442" s="177" t="n">
        <v>4608165.95180422</v>
      </c>
      <c r="J442" s="178" t="str">
        <f>IF(I442&gt;0,H442/I442,0)</f>
      </c>
      <c r="K442" s="179" t="str">
        <f>1-EXP(-J442)</f>
      </c>
      <c r="L442" s="180" t="str">
        <f>IF(G442=30,1,M441)</f>
      </c>
      <c r="M442" s="181" t="str">
        <f>L442*(1-K442)</f>
      </c>
    </row>
    <row r="443">
      <c r="A443" t="s">
        <v>164</v>
      </c>
      <c r="B443" t="s">
        <v>207</v>
      </c>
      <c r="C443" s="32" t="s">
        <v>209</v>
      </c>
      <c r="D443" t="s">
        <v>458</v>
      </c>
      <c r="E443" t="s">
        <v>476</v>
      </c>
      <c r="F443" s="174" t="n">
        <v>2036</v>
      </c>
      <c r="G443" s="175" t="n">
        <v>31</v>
      </c>
      <c r="H443" s="176" t="n">
        <v>1017.36280209297</v>
      </c>
      <c r="I443" s="177" t="n">
        <v>4547185.95109915</v>
      </c>
      <c r="J443" s="178" t="str">
        <f>IF(I443&gt;0,H443/I443,0)</f>
      </c>
      <c r="K443" s="179" t="str">
        <f>1-EXP(-J443)</f>
      </c>
      <c r="L443" s="180" t="str">
        <f>IF(G443=30,1,M442)</f>
      </c>
      <c r="M443" s="181" t="str">
        <f>L443*(1-K443)</f>
      </c>
    </row>
    <row r="444">
      <c r="A444" t="s">
        <v>164</v>
      </c>
      <c r="B444" t="s">
        <v>207</v>
      </c>
      <c r="C444" s="32" t="s">
        <v>209</v>
      </c>
      <c r="D444" t="s">
        <v>458</v>
      </c>
      <c r="E444" t="s">
        <v>476</v>
      </c>
      <c r="F444" s="174" t="n">
        <v>2036</v>
      </c>
      <c r="G444" s="175" t="n">
        <v>32</v>
      </c>
      <c r="H444" s="176" t="n">
        <v>1037.32616724421</v>
      </c>
      <c r="I444" s="177" t="n">
        <v>4418681.60558966</v>
      </c>
      <c r="J444" s="178" t="str">
        <f>IF(I444&gt;0,H444/I444,0)</f>
      </c>
      <c r="K444" s="179" t="str">
        <f>1-EXP(-J444)</f>
      </c>
      <c r="L444" s="180" t="str">
        <f>IF(G444=30,1,M443)</f>
      </c>
      <c r="M444" s="181" t="str">
        <f>L444*(1-K444)</f>
      </c>
    </row>
    <row r="445">
      <c r="A445" t="s">
        <v>164</v>
      </c>
      <c r="B445" t="s">
        <v>207</v>
      </c>
      <c r="C445" s="32" t="s">
        <v>209</v>
      </c>
      <c r="D445" t="s">
        <v>458</v>
      </c>
      <c r="E445" t="s">
        <v>476</v>
      </c>
      <c r="F445" s="174" t="n">
        <v>2036</v>
      </c>
      <c r="G445" s="175" t="n">
        <v>33</v>
      </c>
      <c r="H445" s="176" t="n">
        <v>1079.39997695934</v>
      </c>
      <c r="I445" s="177" t="n">
        <v>4353308.24618957</v>
      </c>
      <c r="J445" s="178" t="str">
        <f>IF(I445&gt;0,H445/I445,0)</f>
      </c>
      <c r="K445" s="179" t="str">
        <f>1-EXP(-J445)</f>
      </c>
      <c r="L445" s="180" t="str">
        <f>IF(G445=30,1,M444)</f>
      </c>
      <c r="M445" s="181" t="str">
        <f>L445*(1-K445)</f>
      </c>
    </row>
    <row r="446">
      <c r="A446" t="s">
        <v>164</v>
      </c>
      <c r="B446" t="s">
        <v>207</v>
      </c>
      <c r="C446" s="32" t="s">
        <v>209</v>
      </c>
      <c r="D446" t="s">
        <v>458</v>
      </c>
      <c r="E446" t="s">
        <v>476</v>
      </c>
      <c r="F446" s="174" t="n">
        <v>2036</v>
      </c>
      <c r="G446" s="175" t="n">
        <v>34</v>
      </c>
      <c r="H446" s="176" t="n">
        <v>1294.17777384769</v>
      </c>
      <c r="I446" s="177" t="n">
        <v>4331751.91573897</v>
      </c>
      <c r="J446" s="178" t="str">
        <f>IF(I446&gt;0,H446/I446,0)</f>
      </c>
      <c r="K446" s="179" t="str">
        <f>1-EXP(-J446)</f>
      </c>
      <c r="L446" s="180" t="str">
        <f>IF(G446=30,1,M445)</f>
      </c>
      <c r="M446" s="181" t="str">
        <f>L446*(1-K446)</f>
      </c>
    </row>
    <row r="447">
      <c r="A447" t="s">
        <v>164</v>
      </c>
      <c r="B447" t="s">
        <v>207</v>
      </c>
      <c r="C447" s="32" t="s">
        <v>209</v>
      </c>
      <c r="D447" t="s">
        <v>458</v>
      </c>
      <c r="E447" t="s">
        <v>476</v>
      </c>
      <c r="F447" s="174" t="n">
        <v>2036</v>
      </c>
      <c r="G447" s="175" t="n">
        <v>35</v>
      </c>
      <c r="H447" s="176" t="n">
        <v>1721.9692074522</v>
      </c>
      <c r="I447" s="177" t="n">
        <v>4311462.84229602</v>
      </c>
      <c r="J447" s="178" t="str">
        <f>IF(I447&gt;0,H447/I447,0)</f>
      </c>
      <c r="K447" s="179" t="str">
        <f>1-EXP(-J447)</f>
      </c>
      <c r="L447" s="180" t="str">
        <f>IF(G447=30,1,M446)</f>
      </c>
      <c r="M447" s="181" t="str">
        <f>L447*(1-K447)</f>
      </c>
    </row>
    <row r="448">
      <c r="A448" t="s">
        <v>164</v>
      </c>
      <c r="B448" t="s">
        <v>207</v>
      </c>
      <c r="C448" s="32" t="s">
        <v>209</v>
      </c>
      <c r="D448" t="s">
        <v>458</v>
      </c>
      <c r="E448" t="s">
        <v>476</v>
      </c>
      <c r="F448" s="174" t="n">
        <v>2036</v>
      </c>
      <c r="G448" s="175" t="n">
        <v>36</v>
      </c>
      <c r="H448" s="176" t="n">
        <v>1852.49815672532</v>
      </c>
      <c r="I448" s="177" t="n">
        <v>4290405.8314686</v>
      </c>
      <c r="J448" s="178" t="str">
        <f>IF(I448&gt;0,H448/I448,0)</f>
      </c>
      <c r="K448" s="179" t="str">
        <f>1-EXP(-J448)</f>
      </c>
      <c r="L448" s="180" t="str">
        <f>IF(G448=30,1,M447)</f>
      </c>
      <c r="M448" s="181" t="str">
        <f>L448*(1-K448)</f>
      </c>
    </row>
    <row r="449">
      <c r="A449" t="s">
        <v>164</v>
      </c>
      <c r="B449" t="s">
        <v>207</v>
      </c>
      <c r="C449" s="32" t="s">
        <v>209</v>
      </c>
      <c r="D449" t="s">
        <v>458</v>
      </c>
      <c r="E449" t="s">
        <v>476</v>
      </c>
      <c r="F449" s="174" t="n">
        <v>2036</v>
      </c>
      <c r="G449" s="175" t="n">
        <v>37</v>
      </c>
      <c r="H449" s="176" t="n">
        <v>2003.90993337722</v>
      </c>
      <c r="I449" s="177" t="n">
        <v>4309133.30409778</v>
      </c>
      <c r="J449" s="178" t="str">
        <f>IF(I449&gt;0,H449/I449,0)</f>
      </c>
      <c r="K449" s="179" t="str">
        <f>1-EXP(-J449)</f>
      </c>
      <c r="L449" s="180" t="str">
        <f>IF(G449=30,1,M448)</f>
      </c>
      <c r="M449" s="181" t="str">
        <f>L449*(1-K449)</f>
      </c>
    </row>
    <row r="450">
      <c r="A450" t="s">
        <v>164</v>
      </c>
      <c r="B450" t="s">
        <v>207</v>
      </c>
      <c r="C450" s="32" t="s">
        <v>209</v>
      </c>
      <c r="D450" t="s">
        <v>458</v>
      </c>
      <c r="E450" t="s">
        <v>476</v>
      </c>
      <c r="F450" s="174" t="n">
        <v>2036</v>
      </c>
      <c r="G450" s="175" t="n">
        <v>38</v>
      </c>
      <c r="H450" s="176" t="n">
        <v>2193.02119721262</v>
      </c>
      <c r="I450" s="177" t="n">
        <v>4366633.44967385</v>
      </c>
      <c r="J450" s="178" t="str">
        <f>IF(I450&gt;0,H450/I450,0)</f>
      </c>
      <c r="K450" s="179" t="str">
        <f>1-EXP(-J450)</f>
      </c>
      <c r="L450" s="180" t="str">
        <f>IF(G450=30,1,M449)</f>
      </c>
      <c r="M450" s="181" t="str">
        <f>L450*(1-K450)</f>
      </c>
    </row>
    <row r="451">
      <c r="A451" t="s">
        <v>164</v>
      </c>
      <c r="B451" t="s">
        <v>207</v>
      </c>
      <c r="C451" s="32" t="s">
        <v>209</v>
      </c>
      <c r="D451" t="s">
        <v>458</v>
      </c>
      <c r="E451" t="s">
        <v>476</v>
      </c>
      <c r="F451" s="174" t="n">
        <v>2036</v>
      </c>
      <c r="G451" s="175" t="n">
        <v>39</v>
      </c>
      <c r="H451" s="176" t="n">
        <v>2660.06530537392</v>
      </c>
      <c r="I451" s="177" t="n">
        <v>4502185.40607416</v>
      </c>
      <c r="J451" s="178" t="str">
        <f>IF(I451&gt;0,H451/I451,0)</f>
      </c>
      <c r="K451" s="179" t="str">
        <f>1-EXP(-J451)</f>
      </c>
      <c r="L451" s="180" t="str">
        <f>IF(G451=30,1,M450)</f>
      </c>
      <c r="M451" s="181" t="str">
        <f>L451*(1-K451)</f>
      </c>
    </row>
    <row r="452">
      <c r="A452" t="s">
        <v>164</v>
      </c>
      <c r="B452" t="s">
        <v>207</v>
      </c>
      <c r="C452" s="32" t="s">
        <v>209</v>
      </c>
      <c r="D452" t="s">
        <v>458</v>
      </c>
      <c r="E452" t="s">
        <v>476</v>
      </c>
      <c r="F452" s="174" t="n">
        <v>2036</v>
      </c>
      <c r="G452" s="175" t="n">
        <v>40</v>
      </c>
      <c r="H452" s="176" t="n">
        <v>3528.18228097756</v>
      </c>
      <c r="I452" s="177" t="n">
        <v>4456765.347125</v>
      </c>
      <c r="J452" s="178" t="str">
        <f>IF(I452&gt;0,H452/I452,0)</f>
      </c>
      <c r="K452" s="179" t="str">
        <f>1-EXP(-J452)</f>
      </c>
      <c r="L452" s="180" t="str">
        <f>IF(G452=30,1,M451)</f>
      </c>
      <c r="M452" s="181" t="str">
        <f>L452*(1-K452)</f>
      </c>
    </row>
    <row r="453">
      <c r="A453" t="s">
        <v>164</v>
      </c>
      <c r="B453" t="s">
        <v>207</v>
      </c>
      <c r="C453" s="32" t="s">
        <v>209</v>
      </c>
      <c r="D453" t="s">
        <v>458</v>
      </c>
      <c r="E453" t="s">
        <v>476</v>
      </c>
      <c r="F453" s="174" t="n">
        <v>2036</v>
      </c>
      <c r="G453" s="175" t="n">
        <v>41</v>
      </c>
      <c r="H453" s="176" t="n">
        <v>3670.27905097649</v>
      </c>
      <c r="I453" s="177" t="n">
        <v>4380383.14451155</v>
      </c>
      <c r="J453" s="178" t="str">
        <f>IF(I453&gt;0,H453/I453,0)</f>
      </c>
      <c r="K453" s="179" t="str">
        <f>1-EXP(-J453)</f>
      </c>
      <c r="L453" s="180" t="str">
        <f>IF(G453=30,1,M452)</f>
      </c>
      <c r="M453" s="181" t="str">
        <f>L453*(1-K453)</f>
      </c>
    </row>
    <row r="454">
      <c r="A454" t="s">
        <v>164</v>
      </c>
      <c r="B454" t="s">
        <v>207</v>
      </c>
      <c r="C454" s="32" t="s">
        <v>209</v>
      </c>
      <c r="D454" t="s">
        <v>458</v>
      </c>
      <c r="E454" t="s">
        <v>476</v>
      </c>
      <c r="F454" s="174" t="n">
        <v>2036</v>
      </c>
      <c r="G454" s="175" t="n">
        <v>42</v>
      </c>
      <c r="H454" s="176" t="n">
        <v>3937.93866114733</v>
      </c>
      <c r="I454" s="177" t="n">
        <v>4320090.60646504</v>
      </c>
      <c r="J454" s="178" t="str">
        <f>IF(I454&gt;0,H454/I454,0)</f>
      </c>
      <c r="K454" s="179" t="str">
        <f>1-EXP(-J454)</f>
      </c>
      <c r="L454" s="180" t="str">
        <f>IF(G454=30,1,M453)</f>
      </c>
      <c r="M454" s="181" t="str">
        <f>L454*(1-K454)</f>
      </c>
    </row>
    <row r="455">
      <c r="A455" t="s">
        <v>164</v>
      </c>
      <c r="B455" t="s">
        <v>207</v>
      </c>
      <c r="C455" s="32" t="s">
        <v>209</v>
      </c>
      <c r="D455" t="s">
        <v>458</v>
      </c>
      <c r="E455" t="s">
        <v>476</v>
      </c>
      <c r="F455" s="174" t="n">
        <v>2036</v>
      </c>
      <c r="G455" s="175" t="n">
        <v>43</v>
      </c>
      <c r="H455" s="176" t="n">
        <v>4238.63685086133</v>
      </c>
      <c r="I455" s="177" t="n">
        <v>4262993.01342293</v>
      </c>
      <c r="J455" s="178" t="str">
        <f>IF(I455&gt;0,H455/I455,0)</f>
      </c>
      <c r="K455" s="179" t="str">
        <f>1-EXP(-J455)</f>
      </c>
      <c r="L455" s="180" t="str">
        <f>IF(G455=30,1,M454)</f>
      </c>
      <c r="M455" s="181" t="str">
        <f>L455*(1-K455)</f>
      </c>
    </row>
    <row r="456">
      <c r="A456" t="s">
        <v>164</v>
      </c>
      <c r="B456" t="s">
        <v>207</v>
      </c>
      <c r="C456" s="32" t="s">
        <v>209</v>
      </c>
      <c r="D456" t="s">
        <v>458</v>
      </c>
      <c r="E456" t="s">
        <v>476</v>
      </c>
      <c r="F456" s="174" t="n">
        <v>2036</v>
      </c>
      <c r="G456" s="175" t="n">
        <v>44</v>
      </c>
      <c r="H456" s="176" t="n">
        <v>4665.51692643525</v>
      </c>
      <c r="I456" s="177" t="n">
        <v>4295599.46287192</v>
      </c>
      <c r="J456" s="178" t="str">
        <f>IF(I456&gt;0,H456/I456,0)</f>
      </c>
      <c r="K456" s="179" t="str">
        <f>1-EXP(-J456)</f>
      </c>
      <c r="L456" s="180" t="str">
        <f>IF(G456=30,1,M455)</f>
      </c>
      <c r="M456" s="181" t="str">
        <f>L456*(1-K456)</f>
      </c>
    </row>
    <row r="457">
      <c r="A457" t="s">
        <v>164</v>
      </c>
      <c r="B457" t="s">
        <v>207</v>
      </c>
      <c r="C457" s="32" t="s">
        <v>209</v>
      </c>
      <c r="D457" t="s">
        <v>458</v>
      </c>
      <c r="E457" t="s">
        <v>476</v>
      </c>
      <c r="F457" s="174" t="n">
        <v>2036</v>
      </c>
      <c r="G457" s="175" t="n">
        <v>45</v>
      </c>
      <c r="H457" s="176" t="n">
        <v>6034.87095859431</v>
      </c>
      <c r="I457" s="177" t="n">
        <v>4308115.72450331</v>
      </c>
      <c r="J457" s="178" t="str">
        <f>IF(I457&gt;0,H457/I457,0)</f>
      </c>
      <c r="K457" s="179" t="str">
        <f>1-EXP(-J457)</f>
      </c>
      <c r="L457" s="180" t="str">
        <f>IF(G457=30,1,M456)</f>
      </c>
      <c r="M457" s="181" t="str">
        <f>L457*(1-K457)</f>
      </c>
    </row>
    <row r="458">
      <c r="A458" t="s">
        <v>164</v>
      </c>
      <c r="B458" t="s">
        <v>207</v>
      </c>
      <c r="C458" s="32" t="s">
        <v>209</v>
      </c>
      <c r="D458" t="s">
        <v>458</v>
      </c>
      <c r="E458" t="s">
        <v>476</v>
      </c>
      <c r="F458" s="174" t="n">
        <v>2036</v>
      </c>
      <c r="G458" s="175" t="n">
        <v>46</v>
      </c>
      <c r="H458" s="176" t="n">
        <v>8853.0299654595</v>
      </c>
      <c r="I458" s="177" t="n">
        <v>6338708.89675325</v>
      </c>
      <c r="J458" s="178" t="str">
        <f>IF(I458&gt;0,H458/I458,0)</f>
      </c>
      <c r="K458" s="179" t="str">
        <f>1-EXP(-J458)</f>
      </c>
      <c r="L458" s="180" t="str">
        <f>IF(G458=30,1,M457)</f>
      </c>
      <c r="M458" s="181" t="str">
        <f>L458*(1-K458)</f>
      </c>
    </row>
    <row r="459">
      <c r="A459" t="s">
        <v>164</v>
      </c>
      <c r="B459" t="s">
        <v>207</v>
      </c>
      <c r="C459" s="32" t="s">
        <v>209</v>
      </c>
      <c r="D459" t="s">
        <v>458</v>
      </c>
      <c r="E459" t="s">
        <v>476</v>
      </c>
      <c r="F459" s="174" t="n">
        <v>2036</v>
      </c>
      <c r="G459" s="175" t="n">
        <v>47</v>
      </c>
      <c r="H459" s="176" t="n">
        <v>7040.53138003025</v>
      </c>
      <c r="I459" s="177" t="n">
        <v>4254050.2526967</v>
      </c>
      <c r="J459" s="178" t="str">
        <f>IF(I459&gt;0,H459/I459,0)</f>
      </c>
      <c r="K459" s="179" t="str">
        <f>1-EXP(-J459)</f>
      </c>
      <c r="L459" s="180" t="str">
        <f>IF(G459=30,1,M458)</f>
      </c>
      <c r="M459" s="181" t="str">
        <f>L459*(1-K459)</f>
      </c>
    </row>
    <row r="460">
      <c r="A460" t="s">
        <v>164</v>
      </c>
      <c r="B460" t="s">
        <v>207</v>
      </c>
      <c r="C460" s="32" t="s">
        <v>209</v>
      </c>
      <c r="D460" t="s">
        <v>458</v>
      </c>
      <c r="E460" t="s">
        <v>476</v>
      </c>
      <c r="F460" s="174" t="n">
        <v>2036</v>
      </c>
      <c r="G460" s="175" t="n">
        <v>48</v>
      </c>
      <c r="H460" s="176" t="n">
        <v>7697.70009967556</v>
      </c>
      <c r="I460" s="177" t="n">
        <v>4230430.42665789</v>
      </c>
      <c r="J460" s="178" t="str">
        <f>IF(I460&gt;0,H460/I460,0)</f>
      </c>
      <c r="K460" s="179" t="str">
        <f>1-EXP(-J460)</f>
      </c>
      <c r="L460" s="180" t="str">
        <f>IF(G460=30,1,M459)</f>
      </c>
      <c r="M460" s="181" t="str">
        <f>L460*(1-K460)</f>
      </c>
    </row>
    <row r="461">
      <c r="A461" t="s">
        <v>164</v>
      </c>
      <c r="B461" t="s">
        <v>207</v>
      </c>
      <c r="C461" s="32" t="s">
        <v>209</v>
      </c>
      <c r="D461" t="s">
        <v>458</v>
      </c>
      <c r="E461" t="s">
        <v>476</v>
      </c>
      <c r="F461" s="174" t="n">
        <v>2036</v>
      </c>
      <c r="G461" s="175" t="n">
        <v>49</v>
      </c>
      <c r="H461" s="176" t="n">
        <v>8185.94809356771</v>
      </c>
      <c r="I461" s="177" t="n">
        <v>4092978.18963144</v>
      </c>
      <c r="J461" s="178" t="str">
        <f>IF(I461&gt;0,H461/I461,0)</f>
      </c>
      <c r="K461" s="179" t="str">
        <f>1-EXP(-J461)</f>
      </c>
      <c r="L461" s="180" t="str">
        <f>IF(G461=30,1,M460)</f>
      </c>
      <c r="M461" s="181" t="str">
        <f>L461*(1-K461)</f>
      </c>
    </row>
    <row r="462">
      <c r="A462" t="s">
        <v>164</v>
      </c>
      <c r="B462" t="s">
        <v>207</v>
      </c>
      <c r="C462" s="32" t="s">
        <v>209</v>
      </c>
      <c r="D462" t="s">
        <v>458</v>
      </c>
      <c r="E462" t="s">
        <v>476</v>
      </c>
      <c r="F462" s="174" t="n">
        <v>2036</v>
      </c>
      <c r="G462" s="175" t="n">
        <v>50</v>
      </c>
      <c r="H462" s="176" t="n">
        <v>9375.67531183518</v>
      </c>
      <c r="I462" s="177" t="n">
        <v>4050436.60877347</v>
      </c>
      <c r="J462" s="178" t="str">
        <f>IF(I462&gt;0,H462/I462,0)</f>
      </c>
      <c r="K462" s="179" t="str">
        <f>1-EXP(-J462)</f>
      </c>
      <c r="L462" s="180" t="str">
        <f>IF(G462=30,1,M461)</f>
      </c>
      <c r="M462" s="181" t="str">
        <f>L462*(1-K462)</f>
      </c>
    </row>
    <row r="463">
      <c r="A463" t="s">
        <v>164</v>
      </c>
      <c r="B463" t="s">
        <v>207</v>
      </c>
      <c r="C463" s="32" t="s">
        <v>209</v>
      </c>
      <c r="D463" t="s">
        <v>458</v>
      </c>
      <c r="E463" t="s">
        <v>476</v>
      </c>
      <c r="F463" s="174" t="n">
        <v>2036</v>
      </c>
      <c r="G463" s="175" t="n">
        <v>51</v>
      </c>
      <c r="H463" s="176" t="n">
        <v>10211.4409388286</v>
      </c>
      <c r="I463" s="177" t="n">
        <v>4097365.552196</v>
      </c>
      <c r="J463" s="178" t="str">
        <f>IF(I463&gt;0,H463/I463,0)</f>
      </c>
      <c r="K463" s="179" t="str">
        <f>1-EXP(-J463)</f>
      </c>
      <c r="L463" s="180" t="str">
        <f>IF(G463=30,1,M462)</f>
      </c>
      <c r="M463" s="181" t="str">
        <f>L463*(1-K463)</f>
      </c>
    </row>
    <row r="464">
      <c r="A464" t="s">
        <v>164</v>
      </c>
      <c r="B464" t="s">
        <v>207</v>
      </c>
      <c r="C464" s="32" t="s">
        <v>209</v>
      </c>
      <c r="D464" t="s">
        <v>458</v>
      </c>
      <c r="E464" t="s">
        <v>476</v>
      </c>
      <c r="F464" s="174" t="n">
        <v>2036</v>
      </c>
      <c r="G464" s="175" t="n">
        <v>52</v>
      </c>
      <c r="H464" s="176" t="n">
        <v>11398.34524978</v>
      </c>
      <c r="I464" s="177" t="n">
        <v>4168203.3232692</v>
      </c>
      <c r="J464" s="178" t="str">
        <f>IF(I464&gt;0,H464/I464,0)</f>
      </c>
      <c r="K464" s="179" t="str">
        <f>1-EXP(-J464)</f>
      </c>
      <c r="L464" s="180" t="str">
        <f>IF(G464=30,1,M463)</f>
      </c>
      <c r="M464" s="181" t="str">
        <f>L464*(1-K464)</f>
      </c>
    </row>
    <row r="465">
      <c r="A465" t="s">
        <v>164</v>
      </c>
      <c r="B465" t="s">
        <v>207</v>
      </c>
      <c r="C465" s="32" t="s">
        <v>209</v>
      </c>
      <c r="D465" t="s">
        <v>458</v>
      </c>
      <c r="E465" t="s">
        <v>476</v>
      </c>
      <c r="F465" s="174" t="n">
        <v>2036</v>
      </c>
      <c r="G465" s="175" t="n">
        <v>53</v>
      </c>
      <c r="H465" s="176" t="n">
        <v>12372.1008303399</v>
      </c>
      <c r="I465" s="177" t="n">
        <v>4132286.55394529</v>
      </c>
      <c r="J465" s="178" t="str">
        <f>IF(I465&gt;0,H465/I465,0)</f>
      </c>
      <c r="K465" s="179" t="str">
        <f>1-EXP(-J465)</f>
      </c>
      <c r="L465" s="180" t="str">
        <f>IF(G465=30,1,M464)</f>
      </c>
      <c r="M465" s="181" t="str">
        <f>L465*(1-K465)</f>
      </c>
    </row>
    <row r="466">
      <c r="A466" t="s">
        <v>164</v>
      </c>
      <c r="B466" t="s">
        <v>207</v>
      </c>
      <c r="C466" s="32" t="s">
        <v>209</v>
      </c>
      <c r="D466" t="s">
        <v>458</v>
      </c>
      <c r="E466" t="s">
        <v>476</v>
      </c>
      <c r="F466" s="174" t="n">
        <v>2036</v>
      </c>
      <c r="G466" s="175" t="n">
        <v>54</v>
      </c>
      <c r="H466" s="176" t="n">
        <v>13067.988801211</v>
      </c>
      <c r="I466" s="177" t="n">
        <v>3986958.5275626</v>
      </c>
      <c r="J466" s="178" t="str">
        <f>IF(I466&gt;0,H466/I466,0)</f>
      </c>
      <c r="K466" s="179" t="str">
        <f>1-EXP(-J466)</f>
      </c>
      <c r="L466" s="180" t="str">
        <f>IF(G466=30,1,M465)</f>
      </c>
      <c r="M466" s="181" t="str">
        <f>L466*(1-K466)</f>
      </c>
    </row>
    <row r="467">
      <c r="A467" t="s">
        <v>164</v>
      </c>
      <c r="B467" t="s">
        <v>207</v>
      </c>
      <c r="C467" s="32" t="s">
        <v>209</v>
      </c>
      <c r="D467" t="s">
        <v>458</v>
      </c>
      <c r="E467" t="s">
        <v>476</v>
      </c>
      <c r="F467" s="174" t="n">
        <v>2036</v>
      </c>
      <c r="G467" s="175" t="n">
        <v>55</v>
      </c>
      <c r="H467" s="176" t="n">
        <v>13964.2928911182</v>
      </c>
      <c r="I467" s="177" t="n">
        <v>3901281.51065903</v>
      </c>
      <c r="J467" s="178" t="str">
        <f>IF(I467&gt;0,H467/I467,0)</f>
      </c>
      <c r="K467" s="179" t="str">
        <f>1-EXP(-J467)</f>
      </c>
      <c r="L467" s="180" t="str">
        <f>IF(G467=30,1,M466)</f>
      </c>
      <c r="M467" s="181" t="str">
        <f>L467*(1-K467)</f>
      </c>
    </row>
    <row r="468">
      <c r="A468" t="s">
        <v>164</v>
      </c>
      <c r="B468" t="s">
        <v>207</v>
      </c>
      <c r="C468" s="32" t="s">
        <v>209</v>
      </c>
      <c r="D468" t="s">
        <v>458</v>
      </c>
      <c r="E468" t="s">
        <v>476</v>
      </c>
      <c r="F468" s="174" t="n">
        <v>2036</v>
      </c>
      <c r="G468" s="175" t="n">
        <v>56</v>
      </c>
      <c r="H468" s="176" t="n">
        <v>14767.0513833659</v>
      </c>
      <c r="I468" s="177" t="n">
        <v>3829689.71915736</v>
      </c>
      <c r="J468" s="178" t="str">
        <f>IF(I468&gt;0,H468/I468,0)</f>
      </c>
      <c r="K468" s="179" t="str">
        <f>1-EXP(-J468)</f>
      </c>
      <c r="L468" s="180" t="str">
        <f>IF(G468=30,1,M467)</f>
      </c>
      <c r="M468" s="181" t="str">
        <f>L468*(1-K468)</f>
      </c>
    </row>
    <row r="469">
      <c r="A469" t="s">
        <v>164</v>
      </c>
      <c r="B469" t="s">
        <v>207</v>
      </c>
      <c r="C469" s="32" t="s">
        <v>209</v>
      </c>
      <c r="D469" t="s">
        <v>458</v>
      </c>
      <c r="E469" t="s">
        <v>476</v>
      </c>
      <c r="F469" s="174" t="n">
        <v>2036</v>
      </c>
      <c r="G469" s="175" t="n">
        <v>57</v>
      </c>
      <c r="H469" s="176" t="n">
        <v>15851.5076527093</v>
      </c>
      <c r="I469" s="177" t="n">
        <v>3752460.57680364</v>
      </c>
      <c r="J469" s="178" t="str">
        <f>IF(I469&gt;0,H469/I469,0)</f>
      </c>
      <c r="K469" s="179" t="str">
        <f>1-EXP(-J469)</f>
      </c>
      <c r="L469" s="180" t="str">
        <f>IF(G469=30,1,M468)</f>
      </c>
      <c r="M469" s="181" t="str">
        <f>L469*(1-K469)</f>
      </c>
    </row>
    <row r="470">
      <c r="A470" t="s">
        <v>164</v>
      </c>
      <c r="B470" t="s">
        <v>207</v>
      </c>
      <c r="C470" s="32" t="s">
        <v>209</v>
      </c>
      <c r="D470" t="s">
        <v>458</v>
      </c>
      <c r="E470" t="s">
        <v>476</v>
      </c>
      <c r="F470" s="174" t="n">
        <v>2036</v>
      </c>
      <c r="G470" s="175" t="n">
        <v>58</v>
      </c>
      <c r="H470" s="176" t="n">
        <v>16912.74007309</v>
      </c>
      <c r="I470" s="177" t="n">
        <v>3656049.66011069</v>
      </c>
      <c r="J470" s="178" t="str">
        <f>IF(I470&gt;0,H470/I470,0)</f>
      </c>
      <c r="K470" s="179" t="str">
        <f>1-EXP(-J470)</f>
      </c>
      <c r="L470" s="180" t="str">
        <f>IF(G470=30,1,M469)</f>
      </c>
      <c r="M470" s="181" t="str">
        <f>L470*(1-K470)</f>
      </c>
    </row>
    <row r="471">
      <c r="A471" t="s">
        <v>164</v>
      </c>
      <c r="B471" t="s">
        <v>207</v>
      </c>
      <c r="C471" s="32" t="s">
        <v>209</v>
      </c>
      <c r="D471" t="s">
        <v>458</v>
      </c>
      <c r="E471" t="s">
        <v>476</v>
      </c>
      <c r="F471" s="174" t="n">
        <v>2036</v>
      </c>
      <c r="G471" s="175" t="n">
        <v>59</v>
      </c>
      <c r="H471" s="176" t="n">
        <v>18136.9774569402</v>
      </c>
      <c r="I471" s="177" t="n">
        <v>3574663.88928391</v>
      </c>
      <c r="J471" s="178" t="str">
        <f>IF(I471&gt;0,H471/I471,0)</f>
      </c>
      <c r="K471" s="179" t="str">
        <f>1-EXP(-J471)</f>
      </c>
      <c r="L471" s="180" t="str">
        <f>IF(G471=30,1,M470)</f>
      </c>
      <c r="M471" s="181" t="str">
        <f>L471*(1-K471)</f>
      </c>
    </row>
    <row r="472">
      <c r="A472" t="s">
        <v>164</v>
      </c>
      <c r="B472" t="s">
        <v>207</v>
      </c>
      <c r="C472" s="32" t="s">
        <v>209</v>
      </c>
      <c r="D472" t="s">
        <v>458</v>
      </c>
      <c r="E472" t="s">
        <v>476</v>
      </c>
      <c r="F472" s="174" t="n">
        <v>2036</v>
      </c>
      <c r="G472" s="175" t="n">
        <v>60</v>
      </c>
      <c r="H472" s="176" t="n">
        <v>19465.8906616533</v>
      </c>
      <c r="I472" s="177" t="n">
        <v>3481295.22583088</v>
      </c>
      <c r="J472" s="178" t="str">
        <f>IF(I472&gt;0,H472/I472,0)</f>
      </c>
      <c r="K472" s="179" t="str">
        <f>1-EXP(-J472)</f>
      </c>
      <c r="L472" s="180" t="str">
        <f>IF(G472=30,1,M471)</f>
      </c>
      <c r="M472" s="181" t="str">
        <f>L472*(1-K472)</f>
      </c>
    </row>
    <row r="473">
      <c r="A473" t="s">
        <v>164</v>
      </c>
      <c r="B473" t="s">
        <v>207</v>
      </c>
      <c r="C473" s="32" t="s">
        <v>209</v>
      </c>
      <c r="D473" t="s">
        <v>458</v>
      </c>
      <c r="E473" t="s">
        <v>476</v>
      </c>
      <c r="F473" s="174" t="n">
        <v>2036</v>
      </c>
      <c r="G473" s="175" t="n">
        <v>61</v>
      </c>
      <c r="H473" s="176" t="n">
        <v>20478.4912477709</v>
      </c>
      <c r="I473" s="177" t="n">
        <v>3385785.97845489</v>
      </c>
      <c r="J473" s="178" t="str">
        <f>IF(I473&gt;0,H473/I473,0)</f>
      </c>
      <c r="K473" s="179" t="str">
        <f>1-EXP(-J473)</f>
      </c>
      <c r="L473" s="180" t="str">
        <f>IF(G473=30,1,M472)</f>
      </c>
      <c r="M473" s="181" t="str">
        <f>L473*(1-K473)</f>
      </c>
    </row>
    <row r="474">
      <c r="A474" t="s">
        <v>164</v>
      </c>
      <c r="B474" t="s">
        <v>207</v>
      </c>
      <c r="C474" s="32" t="s">
        <v>209</v>
      </c>
      <c r="D474" t="s">
        <v>458</v>
      </c>
      <c r="E474" t="s">
        <v>476</v>
      </c>
      <c r="F474" s="174" t="n">
        <v>2036</v>
      </c>
      <c r="G474" s="175" t="n">
        <v>62</v>
      </c>
      <c r="H474" s="176" t="n">
        <v>21690.9414592194</v>
      </c>
      <c r="I474" s="177" t="n">
        <v>3264411.73411124</v>
      </c>
      <c r="J474" s="178" t="str">
        <f>IF(I474&gt;0,H474/I474,0)</f>
      </c>
      <c r="K474" s="179" t="str">
        <f>1-EXP(-J474)</f>
      </c>
      <c r="L474" s="180" t="str">
        <f>IF(G474=30,1,M473)</f>
      </c>
      <c r="M474" s="181" t="str">
        <f>L474*(1-K474)</f>
      </c>
    </row>
    <row r="475">
      <c r="A475" t="s">
        <v>164</v>
      </c>
      <c r="B475" t="s">
        <v>207</v>
      </c>
      <c r="C475" s="32" t="s">
        <v>209</v>
      </c>
      <c r="D475" t="s">
        <v>458</v>
      </c>
      <c r="E475" t="s">
        <v>476</v>
      </c>
      <c r="F475" s="174" t="n">
        <v>2036</v>
      </c>
      <c r="G475" s="175" t="n">
        <v>63</v>
      </c>
      <c r="H475" s="176" t="n">
        <v>23317.2550535003</v>
      </c>
      <c r="I475" s="177" t="n">
        <v>3197420.08660678</v>
      </c>
      <c r="J475" s="178" t="str">
        <f>IF(I475&gt;0,H475/I475,0)</f>
      </c>
      <c r="K475" s="179" t="str">
        <f>1-EXP(-J475)</f>
      </c>
      <c r="L475" s="180" t="str">
        <f>IF(G475=30,1,M474)</f>
      </c>
      <c r="M475" s="181" t="str">
        <f>L475*(1-K475)</f>
      </c>
    </row>
    <row r="476">
      <c r="A476" t="s">
        <v>164</v>
      </c>
      <c r="B476" t="s">
        <v>207</v>
      </c>
      <c r="C476" s="32" t="s">
        <v>209</v>
      </c>
      <c r="D476" t="s">
        <v>458</v>
      </c>
      <c r="E476" t="s">
        <v>476</v>
      </c>
      <c r="F476" s="174" t="n">
        <v>2036</v>
      </c>
      <c r="G476" s="175" t="n">
        <v>64</v>
      </c>
      <c r="H476" s="176" t="n">
        <v>23875.4859557453</v>
      </c>
      <c r="I476" s="177" t="n">
        <v>2980137.99508045</v>
      </c>
      <c r="J476" s="178" t="str">
        <f>IF(I476&gt;0,H476/I476,0)</f>
      </c>
      <c r="K476" s="179" t="str">
        <f>1-EXP(-J476)</f>
      </c>
      <c r="L476" s="180" t="str">
        <f>IF(G476=30,1,M475)</f>
      </c>
      <c r="M476" s="181" t="str">
        <f>L476*(1-K476)</f>
      </c>
    </row>
    <row r="477">
      <c r="A477" t="s">
        <v>164</v>
      </c>
      <c r="B477" t="s">
        <v>207</v>
      </c>
      <c r="C477" s="32" t="s">
        <v>209</v>
      </c>
      <c r="D477" t="s">
        <v>458</v>
      </c>
      <c r="E477" t="s">
        <v>476</v>
      </c>
      <c r="F477" s="174" t="n">
        <v>2036</v>
      </c>
      <c r="G477" s="175" t="n">
        <v>65</v>
      </c>
      <c r="H477" s="176" t="n">
        <v>24326.6327339004</v>
      </c>
      <c r="I477" s="177" t="n">
        <v>2873086.27071592</v>
      </c>
      <c r="J477" s="178" t="str">
        <f>IF(I477&gt;0,H477/I477,0)</f>
      </c>
      <c r="K477" s="179" t="str">
        <f>1-EXP(-J477)</f>
      </c>
      <c r="L477" s="180" t="str">
        <f>IF(G477=30,1,M476)</f>
      </c>
      <c r="M477" s="181" t="str">
        <f>L477*(1-K477)</f>
      </c>
    </row>
    <row r="478">
      <c r="A478" t="s">
        <v>164</v>
      </c>
      <c r="B478" t="s">
        <v>207</v>
      </c>
      <c r="C478" s="32" t="s">
        <v>209</v>
      </c>
      <c r="D478" t="s">
        <v>458</v>
      </c>
      <c r="E478" t="s">
        <v>476</v>
      </c>
      <c r="F478" s="174" t="n">
        <v>2036</v>
      </c>
      <c r="G478" s="175" t="n">
        <v>66</v>
      </c>
      <c r="H478" s="176" t="n">
        <v>25446.5943594785</v>
      </c>
      <c r="I478" s="177" t="n">
        <v>2769318.26528288</v>
      </c>
      <c r="J478" s="178" t="str">
        <f>IF(I478&gt;0,H478/I478,0)</f>
      </c>
      <c r="K478" s="179" t="str">
        <f>1-EXP(-J478)</f>
      </c>
      <c r="L478" s="180" t="str">
        <f>IF(G478=30,1,M477)</f>
      </c>
      <c r="M478" s="181" t="str">
        <f>L478*(1-K478)</f>
      </c>
    </row>
    <row r="479">
      <c r="A479" t="s">
        <v>164</v>
      </c>
      <c r="B479" t="s">
        <v>207</v>
      </c>
      <c r="C479" s="32" t="s">
        <v>209</v>
      </c>
      <c r="D479" t="s">
        <v>458</v>
      </c>
      <c r="E479" t="s">
        <v>476</v>
      </c>
      <c r="F479" s="174" t="n">
        <v>2036</v>
      </c>
      <c r="G479" s="175" t="n">
        <v>67</v>
      </c>
      <c r="H479" s="176" t="n">
        <v>26841.5656515865</v>
      </c>
      <c r="I479" s="177" t="n">
        <v>2656288.46902272</v>
      </c>
      <c r="J479" s="178" t="str">
        <f>IF(I479&gt;0,H479/I479,0)</f>
      </c>
      <c r="K479" s="179" t="str">
        <f>1-EXP(-J479)</f>
      </c>
      <c r="L479" s="180" t="str">
        <f>IF(G479=30,1,M478)</f>
      </c>
      <c r="M479" s="181" t="str">
        <f>L479*(1-K479)</f>
      </c>
    </row>
    <row r="480">
      <c r="A480" t="s">
        <v>164</v>
      </c>
      <c r="B480" t="s">
        <v>207</v>
      </c>
      <c r="C480" s="32" t="s">
        <v>209</v>
      </c>
      <c r="D480" t="s">
        <v>458</v>
      </c>
      <c r="E480" t="s">
        <v>476</v>
      </c>
      <c r="F480" s="174" t="n">
        <v>2036</v>
      </c>
      <c r="G480" s="175" t="n">
        <v>68</v>
      </c>
      <c r="H480" s="176" t="n">
        <v>28058.8380124363</v>
      </c>
      <c r="I480" s="177" t="n">
        <v>2525576.99708084</v>
      </c>
      <c r="J480" s="178" t="str">
        <f>IF(I480&gt;0,H480/I480,0)</f>
      </c>
      <c r="K480" s="179" t="str">
        <f>1-EXP(-J480)</f>
      </c>
      <c r="L480" s="180" t="str">
        <f>IF(G480=30,1,M479)</f>
      </c>
      <c r="M480" s="181" t="str">
        <f>L480*(1-K480)</f>
      </c>
    </row>
    <row r="481">
      <c r="A481" t="s">
        <v>164</v>
      </c>
      <c r="B481" t="s">
        <v>207</v>
      </c>
      <c r="C481" s="32" t="s">
        <v>209</v>
      </c>
      <c r="D481" t="s">
        <v>458</v>
      </c>
      <c r="E481" t="s">
        <v>476</v>
      </c>
      <c r="F481" s="174" t="n">
        <v>2036</v>
      </c>
      <c r="G481" s="175" t="n">
        <v>69</v>
      </c>
      <c r="H481" s="176" t="n">
        <v>28960.8636979891</v>
      </c>
      <c r="I481" s="177" t="n">
        <v>2367659.41077578</v>
      </c>
      <c r="J481" s="178" t="str">
        <f>IF(I481&gt;0,H481/I481,0)</f>
      </c>
      <c r="K481" s="179" t="str">
        <f>1-EXP(-J481)</f>
      </c>
      <c r="L481" s="180" t="str">
        <f>IF(G481=30,1,M480)</f>
      </c>
      <c r="M481" s="181" t="str">
        <f>L481*(1-K481)</f>
      </c>
    </row>
    <row r="482">
      <c r="A482" t="s">
        <v>164</v>
      </c>
      <c r="B482" t="s">
        <v>207</v>
      </c>
      <c r="C482" s="32" t="s">
        <v>209</v>
      </c>
      <c r="D482" t="s">
        <v>458</v>
      </c>
      <c r="E482" t="s">
        <v>476</v>
      </c>
      <c r="F482" s="174" t="n">
        <v>2037</v>
      </c>
      <c r="G482" s="175" t="n">
        <v>30</v>
      </c>
      <c r="H482" s="176" t="n">
        <v>840.820435338457</v>
      </c>
      <c r="I482" s="177" t="n">
        <v>4685527.89729263</v>
      </c>
      <c r="J482" s="178" t="str">
        <f>IF(I482&gt;0,H482/I482,0)</f>
      </c>
      <c r="K482" s="179" t="str">
        <f>1-EXP(-J482)</f>
      </c>
      <c r="L482" s="180" t="str">
        <f>IF(G482=30,1,M481)</f>
      </c>
      <c r="M482" s="181" t="str">
        <f>L482*(1-K482)</f>
      </c>
    </row>
    <row r="483">
      <c r="A483" t="s">
        <v>164</v>
      </c>
      <c r="B483" t="s">
        <v>207</v>
      </c>
      <c r="C483" s="32" t="s">
        <v>209</v>
      </c>
      <c r="D483" t="s">
        <v>458</v>
      </c>
      <c r="E483" t="s">
        <v>476</v>
      </c>
      <c r="F483" s="174" t="n">
        <v>2037</v>
      </c>
      <c r="G483" s="175" t="n">
        <v>31</v>
      </c>
      <c r="H483" s="176" t="n">
        <v>1034.69913223741</v>
      </c>
      <c r="I483" s="177" t="n">
        <v>4602471.49850647</v>
      </c>
      <c r="J483" s="178" t="str">
        <f>IF(I483&gt;0,H483/I483,0)</f>
      </c>
      <c r="K483" s="179" t="str">
        <f>1-EXP(-J483)</f>
      </c>
      <c r="L483" s="180" t="str">
        <f>IF(G483=30,1,M482)</f>
      </c>
      <c r="M483" s="181" t="str">
        <f>L483*(1-K483)</f>
      </c>
    </row>
    <row r="484">
      <c r="A484" t="s">
        <v>164</v>
      </c>
      <c r="B484" t="s">
        <v>207</v>
      </c>
      <c r="C484" s="32" t="s">
        <v>209</v>
      </c>
      <c r="D484" t="s">
        <v>458</v>
      </c>
      <c r="E484" t="s">
        <v>476</v>
      </c>
      <c r="F484" s="174" t="n">
        <v>2037</v>
      </c>
      <c r="G484" s="175" t="n">
        <v>32</v>
      </c>
      <c r="H484" s="176" t="n">
        <v>1070.66141892004</v>
      </c>
      <c r="I484" s="177" t="n">
        <v>4541650.95561902</v>
      </c>
      <c r="J484" s="178" t="str">
        <f>IF(I484&gt;0,H484/I484,0)</f>
      </c>
      <c r="K484" s="179" t="str">
        <f>1-EXP(-J484)</f>
      </c>
      <c r="L484" s="180" t="str">
        <f>IF(G484=30,1,M483)</f>
      </c>
      <c r="M484" s="181" t="str">
        <f>L484*(1-K484)</f>
      </c>
    </row>
    <row r="485">
      <c r="A485" t="s">
        <v>164</v>
      </c>
      <c r="B485" t="s">
        <v>207</v>
      </c>
      <c r="C485" s="32" t="s">
        <v>209</v>
      </c>
      <c r="D485" t="s">
        <v>458</v>
      </c>
      <c r="E485" t="s">
        <v>476</v>
      </c>
      <c r="F485" s="174" t="n">
        <v>2037</v>
      </c>
      <c r="G485" s="175" t="n">
        <v>33</v>
      </c>
      <c r="H485" s="176" t="n">
        <v>1098.11403419615</v>
      </c>
      <c r="I485" s="177" t="n">
        <v>4413079.9704996</v>
      </c>
      <c r="J485" s="178" t="str">
        <f>IF(I485&gt;0,H485/I485,0)</f>
      </c>
      <c r="K485" s="179" t="str">
        <f>1-EXP(-J485)</f>
      </c>
      <c r="L485" s="180" t="str">
        <f>IF(G485=30,1,M484)</f>
      </c>
      <c r="M485" s="181" t="str">
        <f>L485*(1-K485)</f>
      </c>
    </row>
    <row r="486">
      <c r="A486" t="s">
        <v>164</v>
      </c>
      <c r="B486" t="s">
        <v>207</v>
      </c>
      <c r="C486" s="32" t="s">
        <v>209</v>
      </c>
      <c r="D486" t="s">
        <v>458</v>
      </c>
      <c r="E486" t="s">
        <v>476</v>
      </c>
      <c r="F486" s="174" t="n">
        <v>2037</v>
      </c>
      <c r="G486" s="175" t="n">
        <v>34</v>
      </c>
      <c r="H486" s="176" t="n">
        <v>1149.48012760022</v>
      </c>
      <c r="I486" s="177" t="n">
        <v>4347529.10045344</v>
      </c>
      <c r="J486" s="178" t="str">
        <f>IF(I486&gt;0,H486/I486,0)</f>
      </c>
      <c r="K486" s="179" t="str">
        <f>1-EXP(-J486)</f>
      </c>
      <c r="L486" s="180" t="str">
        <f>IF(G486=30,1,M485)</f>
      </c>
      <c r="M486" s="181" t="str">
        <f>L486*(1-K486)</f>
      </c>
    </row>
    <row r="487">
      <c r="A487" t="s">
        <v>164</v>
      </c>
      <c r="B487" t="s">
        <v>207</v>
      </c>
      <c r="C487" s="32" t="s">
        <v>209</v>
      </c>
      <c r="D487" t="s">
        <v>458</v>
      </c>
      <c r="E487" t="s">
        <v>476</v>
      </c>
      <c r="F487" s="174" t="n">
        <v>2037</v>
      </c>
      <c r="G487" s="175" t="n">
        <v>35</v>
      </c>
      <c r="H487" s="176" t="n">
        <v>1724.35591433314</v>
      </c>
      <c r="I487" s="177" t="n">
        <v>4325520.48703067</v>
      </c>
      <c r="J487" s="178" t="str">
        <f>IF(I487&gt;0,H487/I487,0)</f>
      </c>
      <c r="K487" s="179" t="str">
        <f>1-EXP(-J487)</f>
      </c>
      <c r="L487" s="180" t="str">
        <f>IF(G487=30,1,M486)</f>
      </c>
      <c r="M487" s="181" t="str">
        <f>L487*(1-K487)</f>
      </c>
    </row>
    <row r="488">
      <c r="A488" t="s">
        <v>164</v>
      </c>
      <c r="B488" t="s">
        <v>207</v>
      </c>
      <c r="C488" s="32" t="s">
        <v>209</v>
      </c>
      <c r="D488" t="s">
        <v>458</v>
      </c>
      <c r="E488" t="s">
        <v>476</v>
      </c>
      <c r="F488" s="174" t="n">
        <v>2037</v>
      </c>
      <c r="G488" s="175" t="n">
        <v>36</v>
      </c>
      <c r="H488" s="176" t="n">
        <v>1847.84539511341</v>
      </c>
      <c r="I488" s="177" t="n">
        <v>4304503.61958747</v>
      </c>
      <c r="J488" s="178" t="str">
        <f>IF(I488&gt;0,H488/I488,0)</f>
      </c>
      <c r="K488" s="179" t="str">
        <f>1-EXP(-J488)</f>
      </c>
      <c r="L488" s="180" t="str">
        <f>IF(G488=30,1,M487)</f>
      </c>
      <c r="M488" s="181" t="str">
        <f>L488*(1-K488)</f>
      </c>
    </row>
    <row r="489">
      <c r="A489" t="s">
        <v>164</v>
      </c>
      <c r="B489" t="s">
        <v>207</v>
      </c>
      <c r="C489" s="32" t="s">
        <v>209</v>
      </c>
      <c r="D489" t="s">
        <v>458</v>
      </c>
      <c r="E489" t="s">
        <v>476</v>
      </c>
      <c r="F489" s="174" t="n">
        <v>2037</v>
      </c>
      <c r="G489" s="175" t="n">
        <v>37</v>
      </c>
      <c r="H489" s="176" t="n">
        <v>1980.24674035974</v>
      </c>
      <c r="I489" s="177" t="n">
        <v>4283445.17189749</v>
      </c>
      <c r="J489" s="178" t="str">
        <f>IF(I489&gt;0,H489/I489,0)</f>
      </c>
      <c r="K489" s="179" t="str">
        <f>1-EXP(-J489)</f>
      </c>
      <c r="L489" s="180" t="str">
        <f>IF(G489=30,1,M488)</f>
      </c>
      <c r="M489" s="181" t="str">
        <f>L489*(1-K489)</f>
      </c>
    </row>
    <row r="490">
      <c r="A490" t="s">
        <v>164</v>
      </c>
      <c r="B490" t="s">
        <v>207</v>
      </c>
      <c r="C490" s="32" t="s">
        <v>209</v>
      </c>
      <c r="D490" t="s">
        <v>458</v>
      </c>
      <c r="E490" t="s">
        <v>476</v>
      </c>
      <c r="F490" s="174" t="n">
        <v>2037</v>
      </c>
      <c r="G490" s="175" t="n">
        <v>38</v>
      </c>
      <c r="H490" s="176" t="n">
        <v>2146.51828005056</v>
      </c>
      <c r="I490" s="177" t="n">
        <v>4301649.39089784</v>
      </c>
      <c r="J490" s="178" t="str">
        <f>IF(I490&gt;0,H490/I490,0)</f>
      </c>
      <c r="K490" s="179" t="str">
        <f>1-EXP(-J490)</f>
      </c>
      <c r="L490" s="180" t="str">
        <f>IF(G490=30,1,M489)</f>
      </c>
      <c r="M490" s="181" t="str">
        <f>L490*(1-K490)</f>
      </c>
    </row>
    <row r="491">
      <c r="A491" t="s">
        <v>164</v>
      </c>
      <c r="B491" t="s">
        <v>207</v>
      </c>
      <c r="C491" s="32" t="s">
        <v>209</v>
      </c>
      <c r="D491" t="s">
        <v>458</v>
      </c>
      <c r="E491" t="s">
        <v>476</v>
      </c>
      <c r="F491" s="174" t="n">
        <v>2037</v>
      </c>
      <c r="G491" s="175" t="n">
        <v>39</v>
      </c>
      <c r="H491" s="176" t="n">
        <v>2352.87766364557</v>
      </c>
      <c r="I491" s="177" t="n">
        <v>4358489.86798038</v>
      </c>
      <c r="J491" s="178" t="str">
        <f>IF(I491&gt;0,H491/I491,0)</f>
      </c>
      <c r="K491" s="179" t="str">
        <f>1-EXP(-J491)</f>
      </c>
      <c r="L491" s="180" t="str">
        <f>IF(G491=30,1,M490)</f>
      </c>
      <c r="M491" s="181" t="str">
        <f>L491*(1-K491)</f>
      </c>
    </row>
    <row r="492">
      <c r="A492" t="s">
        <v>164</v>
      </c>
      <c r="B492" t="s">
        <v>207</v>
      </c>
      <c r="C492" s="32" t="s">
        <v>209</v>
      </c>
      <c r="D492" t="s">
        <v>458</v>
      </c>
      <c r="E492" t="s">
        <v>476</v>
      </c>
      <c r="F492" s="174" t="n">
        <v>2037</v>
      </c>
      <c r="G492" s="175" t="n">
        <v>40</v>
      </c>
      <c r="H492" s="176" t="n">
        <v>3532.82622661784</v>
      </c>
      <c r="I492" s="177" t="n">
        <v>4492903.93747297</v>
      </c>
      <c r="J492" s="178" t="str">
        <f>IF(I492&gt;0,H492/I492,0)</f>
      </c>
      <c r="K492" s="179" t="str">
        <f>1-EXP(-J492)</f>
      </c>
      <c r="L492" s="180" t="str">
        <f>IF(G492=30,1,M491)</f>
      </c>
      <c r="M492" s="181" t="str">
        <f>L492*(1-K492)</f>
      </c>
    </row>
    <row r="493">
      <c r="A493" t="s">
        <v>164</v>
      </c>
      <c r="B493" t="s">
        <v>207</v>
      </c>
      <c r="C493" s="32" t="s">
        <v>209</v>
      </c>
      <c r="D493" t="s">
        <v>458</v>
      </c>
      <c r="E493" t="s">
        <v>476</v>
      </c>
      <c r="F493" s="174" t="n">
        <v>2037</v>
      </c>
      <c r="G493" s="175" t="n">
        <v>41</v>
      </c>
      <c r="H493" s="176" t="n">
        <v>3692.85691081943</v>
      </c>
      <c r="I493" s="177" t="n">
        <v>4446085.35057451</v>
      </c>
      <c r="J493" s="178" t="str">
        <f>IF(I493&gt;0,H493/I493,0)</f>
      </c>
      <c r="K493" s="179" t="str">
        <f>1-EXP(-J493)</f>
      </c>
      <c r="L493" s="180" t="str">
        <f>IF(G493=30,1,M492)</f>
      </c>
      <c r="M493" s="181" t="str">
        <f>L493*(1-K493)</f>
      </c>
    </row>
    <row r="494">
      <c r="A494" t="s">
        <v>164</v>
      </c>
      <c r="B494" t="s">
        <v>207</v>
      </c>
      <c r="C494" s="32" t="s">
        <v>209</v>
      </c>
      <c r="D494" t="s">
        <v>458</v>
      </c>
      <c r="E494" t="s">
        <v>476</v>
      </c>
      <c r="F494" s="174" t="n">
        <v>2037</v>
      </c>
      <c r="G494" s="175" t="n">
        <v>42</v>
      </c>
      <c r="H494" s="176" t="n">
        <v>3947.20422087683</v>
      </c>
      <c r="I494" s="177" t="n">
        <v>4369926.4322845</v>
      </c>
      <c r="J494" s="178" t="str">
        <f>IF(I494&gt;0,H494/I494,0)</f>
      </c>
      <c r="K494" s="179" t="str">
        <f>1-EXP(-J494)</f>
      </c>
      <c r="L494" s="180" t="str">
        <f>IF(G494=30,1,M493)</f>
      </c>
      <c r="M494" s="181" t="str">
        <f>L494*(1-K494)</f>
      </c>
    </row>
    <row r="495">
      <c r="A495" t="s">
        <v>164</v>
      </c>
      <c r="B495" t="s">
        <v>207</v>
      </c>
      <c r="C495" s="32" t="s">
        <v>209</v>
      </c>
      <c r="D495" t="s">
        <v>458</v>
      </c>
      <c r="E495" t="s">
        <v>476</v>
      </c>
      <c r="F495" s="174" t="n">
        <v>2037</v>
      </c>
      <c r="G495" s="175" t="n">
        <v>43</v>
      </c>
      <c r="H495" s="176" t="n">
        <v>4243.47665590478</v>
      </c>
      <c r="I495" s="177" t="n">
        <v>4308919.77934176</v>
      </c>
      <c r="J495" s="178" t="str">
        <f>IF(I495&gt;0,H495/I495,0)</f>
      </c>
      <c r="K495" s="179" t="str">
        <f>1-EXP(-J495)</f>
      </c>
      <c r="L495" s="180" t="str">
        <f>IF(G495=30,1,M494)</f>
      </c>
      <c r="M495" s="181" t="str">
        <f>L495*(1-K495)</f>
      </c>
    </row>
    <row r="496">
      <c r="A496" t="s">
        <v>164</v>
      </c>
      <c r="B496" t="s">
        <v>207</v>
      </c>
      <c r="C496" s="32" t="s">
        <v>209</v>
      </c>
      <c r="D496" t="s">
        <v>458</v>
      </c>
      <c r="E496" t="s">
        <v>476</v>
      </c>
      <c r="F496" s="174" t="n">
        <v>2037</v>
      </c>
      <c r="G496" s="175" t="n">
        <v>44</v>
      </c>
      <c r="H496" s="176" t="n">
        <v>4575.69417850011</v>
      </c>
      <c r="I496" s="177" t="n">
        <v>4251021.06279657</v>
      </c>
      <c r="J496" s="178" t="str">
        <f>IF(I496&gt;0,H496/I496,0)</f>
      </c>
      <c r="K496" s="179" t="str">
        <f>1-EXP(-J496)</f>
      </c>
      <c r="L496" s="180" t="str">
        <f>IF(G496=30,1,M495)</f>
      </c>
      <c r="M496" s="181" t="str">
        <f>L496*(1-K496)</f>
      </c>
    </row>
    <row r="497">
      <c r="A497" t="s">
        <v>164</v>
      </c>
      <c r="B497" t="s">
        <v>207</v>
      </c>
      <c r="C497" s="32" t="s">
        <v>209</v>
      </c>
      <c r="D497" t="s">
        <v>458</v>
      </c>
      <c r="E497" t="s">
        <v>476</v>
      </c>
      <c r="F497" s="174" t="n">
        <v>2037</v>
      </c>
      <c r="G497" s="175" t="n">
        <v>45</v>
      </c>
      <c r="H497" s="176" t="n">
        <v>5933.29698371335</v>
      </c>
      <c r="I497" s="177" t="n">
        <v>4282472.55340979</v>
      </c>
      <c r="J497" s="178" t="str">
        <f>IF(I497&gt;0,H497/I497,0)</f>
      </c>
      <c r="K497" s="179" t="str">
        <f>1-EXP(-J497)</f>
      </c>
      <c r="L497" s="180" t="str">
        <f>IF(G497=30,1,M496)</f>
      </c>
      <c r="M497" s="181" t="str">
        <f>L497*(1-K497)</f>
      </c>
    </row>
    <row r="498">
      <c r="A498" t="s">
        <v>164</v>
      </c>
      <c r="B498" t="s">
        <v>207</v>
      </c>
      <c r="C498" s="32" t="s">
        <v>209</v>
      </c>
      <c r="D498" t="s">
        <v>458</v>
      </c>
      <c r="E498" t="s">
        <v>476</v>
      </c>
      <c r="F498" s="174" t="n">
        <v>2037</v>
      </c>
      <c r="G498" s="175" t="n">
        <v>46</v>
      </c>
      <c r="H498" s="176" t="n">
        <v>6376.52788309454</v>
      </c>
      <c r="I498" s="177" t="n">
        <v>4292780.938514</v>
      </c>
      <c r="J498" s="178" t="str">
        <f>IF(I498&gt;0,H498/I498,0)</f>
      </c>
      <c r="K498" s="179" t="str">
        <f>1-EXP(-J498)</f>
      </c>
      <c r="L498" s="180" t="str">
        <f>IF(G498=30,1,M497)</f>
      </c>
      <c r="M498" s="181" t="str">
        <f>L498*(1-K498)</f>
      </c>
    </row>
    <row r="499">
      <c r="A499" t="s">
        <v>164</v>
      </c>
      <c r="B499" t="s">
        <v>207</v>
      </c>
      <c r="C499" s="32" t="s">
        <v>209</v>
      </c>
      <c r="D499" t="s">
        <v>458</v>
      </c>
      <c r="E499" t="s">
        <v>476</v>
      </c>
      <c r="F499" s="174" t="n">
        <v>2037</v>
      </c>
      <c r="G499" s="175" t="n">
        <v>47</v>
      </c>
      <c r="H499" s="176" t="n">
        <v>9550.65590717741</v>
      </c>
      <c r="I499" s="177" t="n">
        <v>6316882.7989867</v>
      </c>
      <c r="J499" s="178" t="str">
        <f>IF(I499&gt;0,H499/I499,0)</f>
      </c>
      <c r="K499" s="179" t="str">
        <f>1-EXP(-J499)</f>
      </c>
      <c r="L499" s="180" t="str">
        <f>IF(G499=30,1,M498)</f>
      </c>
      <c r="M499" s="181" t="str">
        <f>L499*(1-K499)</f>
      </c>
    </row>
    <row r="500">
      <c r="A500" t="s">
        <v>164</v>
      </c>
      <c r="B500" t="s">
        <v>207</v>
      </c>
      <c r="C500" s="32" t="s">
        <v>209</v>
      </c>
      <c r="D500" t="s">
        <v>458</v>
      </c>
      <c r="E500" t="s">
        <v>476</v>
      </c>
      <c r="F500" s="174" t="n">
        <v>2037</v>
      </c>
      <c r="G500" s="175" t="n">
        <v>48</v>
      </c>
      <c r="H500" s="176" t="n">
        <v>7618.67737406993</v>
      </c>
      <c r="I500" s="177" t="n">
        <v>4237126.50667663</v>
      </c>
      <c r="J500" s="178" t="str">
        <f>IF(I500&gt;0,H500/I500,0)</f>
      </c>
      <c r="K500" s="179" t="str">
        <f>1-EXP(-J500)</f>
      </c>
      <c r="L500" s="180" t="str">
        <f>IF(G500=30,1,M499)</f>
      </c>
      <c r="M500" s="181" t="str">
        <f>L500*(1-K500)</f>
      </c>
    </row>
    <row r="501">
      <c r="A501" t="s">
        <v>164</v>
      </c>
      <c r="B501" t="s">
        <v>207</v>
      </c>
      <c r="C501" s="32" t="s">
        <v>209</v>
      </c>
      <c r="D501" t="s">
        <v>458</v>
      </c>
      <c r="E501" t="s">
        <v>476</v>
      </c>
      <c r="F501" s="174" t="n">
        <v>2037</v>
      </c>
      <c r="G501" s="175" t="n">
        <v>49</v>
      </c>
      <c r="H501" s="176" t="n">
        <v>8321.25368326074</v>
      </c>
      <c r="I501" s="177" t="n">
        <v>4211975.00877025</v>
      </c>
      <c r="J501" s="178" t="str">
        <f>IF(I501&gt;0,H501/I501,0)</f>
      </c>
      <c r="K501" s="179" t="str">
        <f>1-EXP(-J501)</f>
      </c>
      <c r="L501" s="180" t="str">
        <f>IF(G501=30,1,M500)</f>
      </c>
      <c r="M501" s="181" t="str">
        <f>L501*(1-K501)</f>
      </c>
    </row>
    <row r="502">
      <c r="A502" t="s">
        <v>164</v>
      </c>
      <c r="B502" t="s">
        <v>207</v>
      </c>
      <c r="C502" s="32" t="s">
        <v>209</v>
      </c>
      <c r="D502" t="s">
        <v>458</v>
      </c>
      <c r="E502" t="s">
        <v>476</v>
      </c>
      <c r="F502" s="174" t="n">
        <v>2037</v>
      </c>
      <c r="G502" s="175" t="n">
        <v>50</v>
      </c>
      <c r="H502" s="176" t="n">
        <v>9304.73696732915</v>
      </c>
      <c r="I502" s="177" t="n">
        <v>4073394.36647179</v>
      </c>
      <c r="J502" s="178" t="str">
        <f>IF(I502&gt;0,H502/I502,0)</f>
      </c>
      <c r="K502" s="179" t="str">
        <f>1-EXP(-J502)</f>
      </c>
      <c r="L502" s="180" t="str">
        <f>IF(G502=30,1,M501)</f>
      </c>
      <c r="M502" s="181" t="str">
        <f>L502*(1-K502)</f>
      </c>
    </row>
    <row r="503">
      <c r="A503" t="s">
        <v>164</v>
      </c>
      <c r="B503" t="s">
        <v>207</v>
      </c>
      <c r="C503" s="32" t="s">
        <v>209</v>
      </c>
      <c r="D503" t="s">
        <v>458</v>
      </c>
      <c r="E503" t="s">
        <v>476</v>
      </c>
      <c r="F503" s="174" t="n">
        <v>2037</v>
      </c>
      <c r="G503" s="175" t="n">
        <v>51</v>
      </c>
      <c r="H503" s="176" t="n">
        <v>9897.08409370031</v>
      </c>
      <c r="I503" s="177" t="n">
        <v>4028458.52278971</v>
      </c>
      <c r="J503" s="178" t="str">
        <f>IF(I503&gt;0,H503/I503,0)</f>
      </c>
      <c r="K503" s="179" t="str">
        <f>1-EXP(-J503)</f>
      </c>
      <c r="L503" s="180" t="str">
        <f>IF(G503=30,1,M502)</f>
      </c>
      <c r="M503" s="181" t="str">
        <f>L503*(1-K503)</f>
      </c>
    </row>
    <row r="504">
      <c r="A504" t="s">
        <v>164</v>
      </c>
      <c r="B504" t="s">
        <v>207</v>
      </c>
      <c r="C504" s="32" t="s">
        <v>209</v>
      </c>
      <c r="D504" t="s">
        <v>458</v>
      </c>
      <c r="E504" t="s">
        <v>476</v>
      </c>
      <c r="F504" s="174" t="n">
        <v>2037</v>
      </c>
      <c r="G504" s="175" t="n">
        <v>52</v>
      </c>
      <c r="H504" s="176" t="n">
        <v>10983.0063024503</v>
      </c>
      <c r="I504" s="177" t="n">
        <v>4073981.04897361</v>
      </c>
      <c r="J504" s="178" t="str">
        <f>IF(I504&gt;0,H504/I504,0)</f>
      </c>
      <c r="K504" s="179" t="str">
        <f>1-EXP(-J504)</f>
      </c>
      <c r="L504" s="180" t="str">
        <f>IF(G504=30,1,M503)</f>
      </c>
      <c r="M504" s="181" t="str">
        <f>L504*(1-K504)</f>
      </c>
    </row>
    <row r="505">
      <c r="A505" t="s">
        <v>164</v>
      </c>
      <c r="B505" t="s">
        <v>207</v>
      </c>
      <c r="C505" s="32" t="s">
        <v>209</v>
      </c>
      <c r="D505" t="s">
        <v>458</v>
      </c>
      <c r="E505" t="s">
        <v>476</v>
      </c>
      <c r="F505" s="174" t="n">
        <v>2037</v>
      </c>
      <c r="G505" s="175" t="n">
        <v>53</v>
      </c>
      <c r="H505" s="176" t="n">
        <v>12234.1298528704</v>
      </c>
      <c r="I505" s="177" t="n">
        <v>4142161.75465415</v>
      </c>
      <c r="J505" s="178" t="str">
        <f>IF(I505&gt;0,H505/I505,0)</f>
      </c>
      <c r="K505" s="179" t="str">
        <f>1-EXP(-J505)</f>
      </c>
      <c r="L505" s="180" t="str">
        <f>IF(G505=30,1,M504)</f>
      </c>
      <c r="M505" s="181" t="str">
        <f>L505*(1-K505)</f>
      </c>
    </row>
    <row r="506">
      <c r="A506" t="s">
        <v>164</v>
      </c>
      <c r="B506" t="s">
        <v>207</v>
      </c>
      <c r="C506" s="32" t="s">
        <v>209</v>
      </c>
      <c r="D506" t="s">
        <v>458</v>
      </c>
      <c r="E506" t="s">
        <v>476</v>
      </c>
      <c r="F506" s="174" t="n">
        <v>2037</v>
      </c>
      <c r="G506" s="175" t="n">
        <v>54</v>
      </c>
      <c r="H506" s="176" t="n">
        <v>13253.6722345039</v>
      </c>
      <c r="I506" s="177" t="n">
        <v>4104064.65128322</v>
      </c>
      <c r="J506" s="178" t="str">
        <f>IF(I506&gt;0,H506/I506,0)</f>
      </c>
      <c r="K506" s="179" t="str">
        <f>1-EXP(-J506)</f>
      </c>
      <c r="L506" s="180" t="str">
        <f>IF(G506=30,1,M505)</f>
      </c>
      <c r="M506" s="181" t="str">
        <f>L506*(1-K506)</f>
      </c>
    </row>
    <row r="507">
      <c r="A507" t="s">
        <v>164</v>
      </c>
      <c r="B507" t="s">
        <v>207</v>
      </c>
      <c r="C507" s="32" t="s">
        <v>209</v>
      </c>
      <c r="D507" t="s">
        <v>458</v>
      </c>
      <c r="E507" t="s">
        <v>476</v>
      </c>
      <c r="F507" s="174" t="n">
        <v>2037</v>
      </c>
      <c r="G507" s="175" t="n">
        <v>55</v>
      </c>
      <c r="H507" s="176" t="n">
        <v>13939.7441779922</v>
      </c>
      <c r="I507" s="177" t="n">
        <v>3957195.10159797</v>
      </c>
      <c r="J507" s="178" t="str">
        <f>IF(I507&gt;0,H507/I507,0)</f>
      </c>
      <c r="K507" s="179" t="str">
        <f>1-EXP(-J507)</f>
      </c>
      <c r="L507" s="180" t="str">
        <f>IF(G507=30,1,M506)</f>
      </c>
      <c r="M507" s="181" t="str">
        <f>L507*(1-K507)</f>
      </c>
    </row>
    <row r="508">
      <c r="A508" t="s">
        <v>164</v>
      </c>
      <c r="B508" t="s">
        <v>207</v>
      </c>
      <c r="C508" s="32" t="s">
        <v>209</v>
      </c>
      <c r="D508" t="s">
        <v>458</v>
      </c>
      <c r="E508" t="s">
        <v>476</v>
      </c>
      <c r="F508" s="174" t="n">
        <v>2037</v>
      </c>
      <c r="G508" s="175" t="n">
        <v>56</v>
      </c>
      <c r="H508" s="176" t="n">
        <v>14667.6969917704</v>
      </c>
      <c r="I508" s="177" t="n">
        <v>3869193.84880044</v>
      </c>
      <c r="J508" s="178" t="str">
        <f>IF(I508&gt;0,H508/I508,0)</f>
      </c>
      <c r="K508" s="179" t="str">
        <f>1-EXP(-J508)</f>
      </c>
      <c r="L508" s="180" t="str">
        <f>IF(G508=30,1,M507)</f>
      </c>
      <c r="M508" s="181" t="str">
        <f>L508*(1-K508)</f>
      </c>
    </row>
    <row r="509">
      <c r="A509" t="s">
        <v>164</v>
      </c>
      <c r="B509" t="s">
        <v>207</v>
      </c>
      <c r="C509" s="32" t="s">
        <v>209</v>
      </c>
      <c r="D509" t="s">
        <v>458</v>
      </c>
      <c r="E509" t="s">
        <v>476</v>
      </c>
      <c r="F509" s="174" t="n">
        <v>2037</v>
      </c>
      <c r="G509" s="175" t="n">
        <v>57</v>
      </c>
      <c r="H509" s="176" t="n">
        <v>15760.7504495019</v>
      </c>
      <c r="I509" s="177" t="n">
        <v>3795804.06475217</v>
      </c>
      <c r="J509" s="178" t="str">
        <f>IF(I509&gt;0,H509/I509,0)</f>
      </c>
      <c r="K509" s="179" t="str">
        <f>1-EXP(-J509)</f>
      </c>
      <c r="L509" s="180" t="str">
        <f>IF(G509=30,1,M508)</f>
      </c>
      <c r="M509" s="181" t="str">
        <f>L509*(1-K509)</f>
      </c>
    </row>
    <row r="510">
      <c r="A510" t="s">
        <v>164</v>
      </c>
      <c r="B510" t="s">
        <v>207</v>
      </c>
      <c r="C510" s="32" t="s">
        <v>209</v>
      </c>
      <c r="D510" t="s">
        <v>458</v>
      </c>
      <c r="E510" t="s">
        <v>476</v>
      </c>
      <c r="F510" s="174" t="n">
        <v>2037</v>
      </c>
      <c r="G510" s="175" t="n">
        <v>58</v>
      </c>
      <c r="H510" s="176" t="n">
        <v>16907.4479563278</v>
      </c>
      <c r="I510" s="177" t="n">
        <v>3716174.41595877</v>
      </c>
      <c r="J510" s="178" t="str">
        <f>IF(I510&gt;0,H510/I510,0)</f>
      </c>
      <c r="K510" s="179" t="str">
        <f>1-EXP(-J510)</f>
      </c>
      <c r="L510" s="180" t="str">
        <f>IF(G510=30,1,M509)</f>
      </c>
      <c r="M510" s="181" t="str">
        <f>L510*(1-K510)</f>
      </c>
    </row>
    <row r="511">
      <c r="A511" t="s">
        <v>164</v>
      </c>
      <c r="B511" t="s">
        <v>207</v>
      </c>
      <c r="C511" s="32" t="s">
        <v>209</v>
      </c>
      <c r="D511" t="s">
        <v>458</v>
      </c>
      <c r="E511" t="s">
        <v>476</v>
      </c>
      <c r="F511" s="174" t="n">
        <v>2037</v>
      </c>
      <c r="G511" s="175" t="n">
        <v>59</v>
      </c>
      <c r="H511" s="176" t="n">
        <v>18028.5994008405</v>
      </c>
      <c r="I511" s="177" t="n">
        <v>3617401.75283862</v>
      </c>
      <c r="J511" s="178" t="str">
        <f>IF(I511&gt;0,H511/I511,0)</f>
      </c>
      <c r="K511" s="179" t="str">
        <f>1-EXP(-J511)</f>
      </c>
      <c r="L511" s="180" t="str">
        <f>IF(G511=30,1,M510)</f>
      </c>
      <c r="M511" s="181" t="str">
        <f>L511*(1-K511)</f>
      </c>
    </row>
    <row r="512">
      <c r="A512" t="s">
        <v>164</v>
      </c>
      <c r="B512" t="s">
        <v>207</v>
      </c>
      <c r="C512" s="32" t="s">
        <v>209</v>
      </c>
      <c r="D512" t="s">
        <v>458</v>
      </c>
      <c r="E512" t="s">
        <v>476</v>
      </c>
      <c r="F512" s="174" t="n">
        <v>2037</v>
      </c>
      <c r="G512" s="175" t="n">
        <v>60</v>
      </c>
      <c r="H512" s="176" t="n">
        <v>19394.619540038</v>
      </c>
      <c r="I512" s="177" t="n">
        <v>3533282.92655638</v>
      </c>
      <c r="J512" s="178" t="str">
        <f>IF(I512&gt;0,H512/I512,0)</f>
      </c>
      <c r="K512" s="179" t="str">
        <f>1-EXP(-J512)</f>
      </c>
      <c r="L512" s="180" t="str">
        <f>IF(G512=30,1,M511)</f>
      </c>
      <c r="M512" s="181" t="str">
        <f>L512*(1-K512)</f>
      </c>
    </row>
    <row r="513">
      <c r="A513" t="s">
        <v>164</v>
      </c>
      <c r="B513" t="s">
        <v>207</v>
      </c>
      <c r="C513" s="32" t="s">
        <v>209</v>
      </c>
      <c r="D513" t="s">
        <v>458</v>
      </c>
      <c r="E513" t="s">
        <v>476</v>
      </c>
      <c r="F513" s="174" t="n">
        <v>2037</v>
      </c>
      <c r="G513" s="175" t="n">
        <v>61</v>
      </c>
      <c r="H513" s="176" t="n">
        <v>20396.1408601208</v>
      </c>
      <c r="I513" s="177" t="n">
        <v>3436802.65142868</v>
      </c>
      <c r="J513" s="178" t="str">
        <f>IF(I513&gt;0,H513/I513,0)</f>
      </c>
      <c r="K513" s="179" t="str">
        <f>1-EXP(-J513)</f>
      </c>
      <c r="L513" s="180" t="str">
        <f>IF(G513=30,1,M512)</f>
      </c>
      <c r="M513" s="181" t="str">
        <f>L513*(1-K513)</f>
      </c>
    </row>
    <row r="514">
      <c r="A514" t="s">
        <v>164</v>
      </c>
      <c r="B514" t="s">
        <v>207</v>
      </c>
      <c r="C514" s="32" t="s">
        <v>209</v>
      </c>
      <c r="D514" t="s">
        <v>458</v>
      </c>
      <c r="E514" t="s">
        <v>476</v>
      </c>
      <c r="F514" s="174" t="n">
        <v>2037</v>
      </c>
      <c r="G514" s="175" t="n">
        <v>62</v>
      </c>
      <c r="H514" s="176" t="n">
        <v>21771.859306333</v>
      </c>
      <c r="I514" s="177" t="n">
        <v>3339041.40896212</v>
      </c>
      <c r="J514" s="178" t="str">
        <f>IF(I514&gt;0,H514/I514,0)</f>
      </c>
      <c r="K514" s="179" t="str">
        <f>1-EXP(-J514)</f>
      </c>
      <c r="L514" s="180" t="str">
        <f>IF(G514=30,1,M513)</f>
      </c>
      <c r="M514" s="181" t="str">
        <f>L514*(1-K514)</f>
      </c>
    </row>
    <row r="515">
      <c r="A515" t="s">
        <v>164</v>
      </c>
      <c r="B515" t="s">
        <v>207</v>
      </c>
      <c r="C515" s="32" t="s">
        <v>209</v>
      </c>
      <c r="D515" t="s">
        <v>458</v>
      </c>
      <c r="E515" t="s">
        <v>476</v>
      </c>
      <c r="F515" s="174" t="n">
        <v>2037</v>
      </c>
      <c r="G515" s="175" t="n">
        <v>63</v>
      </c>
      <c r="H515" s="176" t="n">
        <v>23025.5831838589</v>
      </c>
      <c r="I515" s="177" t="n">
        <v>3214999.23802795</v>
      </c>
      <c r="J515" s="178" t="str">
        <f>IF(I515&gt;0,H515/I515,0)</f>
      </c>
      <c r="K515" s="179" t="str">
        <f>1-EXP(-J515)</f>
      </c>
      <c r="L515" s="180" t="str">
        <f>IF(G515=30,1,M514)</f>
      </c>
      <c r="M515" s="181" t="str">
        <f>L515*(1-K515)</f>
      </c>
    </row>
    <row r="516">
      <c r="A516" t="s">
        <v>164</v>
      </c>
      <c r="B516" t="s">
        <v>207</v>
      </c>
      <c r="C516" s="32" t="s">
        <v>209</v>
      </c>
      <c r="D516" t="s">
        <v>458</v>
      </c>
      <c r="E516" t="s">
        <v>476</v>
      </c>
      <c r="F516" s="174" t="n">
        <v>2037</v>
      </c>
      <c r="G516" s="175" t="n">
        <v>64</v>
      </c>
      <c r="H516" s="176" t="n">
        <v>24708.2311885082</v>
      </c>
      <c r="I516" s="177" t="n">
        <v>3144369.39504413</v>
      </c>
      <c r="J516" s="178" t="str">
        <f>IF(I516&gt;0,H516/I516,0)</f>
      </c>
      <c r="K516" s="179" t="str">
        <f>1-EXP(-J516)</f>
      </c>
      <c r="L516" s="180" t="str">
        <f>IF(G516=30,1,M515)</f>
      </c>
      <c r="M516" s="181" t="str">
        <f>L516*(1-K516)</f>
      </c>
    </row>
    <row r="517">
      <c r="A517" t="s">
        <v>164</v>
      </c>
      <c r="B517" t="s">
        <v>207</v>
      </c>
      <c r="C517" s="32" t="s">
        <v>209</v>
      </c>
      <c r="D517" t="s">
        <v>458</v>
      </c>
      <c r="E517" t="s">
        <v>476</v>
      </c>
      <c r="F517" s="174" t="n">
        <v>2037</v>
      </c>
      <c r="G517" s="175" t="n">
        <v>65</v>
      </c>
      <c r="H517" s="176" t="n">
        <v>24296.1823611367</v>
      </c>
      <c r="I517" s="177" t="n">
        <v>2925867.11276298</v>
      </c>
      <c r="J517" s="178" t="str">
        <f>IF(I517&gt;0,H517/I517,0)</f>
      </c>
      <c r="K517" s="179" t="str">
        <f>1-EXP(-J517)</f>
      </c>
      <c r="L517" s="180" t="str">
        <f>IF(G517=30,1,M516)</f>
      </c>
      <c r="M517" s="181" t="str">
        <f>L517*(1-K517)</f>
      </c>
    </row>
    <row r="518">
      <c r="A518" t="s">
        <v>164</v>
      </c>
      <c r="B518" t="s">
        <v>207</v>
      </c>
      <c r="C518" s="32" t="s">
        <v>209</v>
      </c>
      <c r="D518" t="s">
        <v>458</v>
      </c>
      <c r="E518" t="s">
        <v>476</v>
      </c>
      <c r="F518" s="174" t="n">
        <v>2037</v>
      </c>
      <c r="G518" s="175" t="n">
        <v>66</v>
      </c>
      <c r="H518" s="176" t="n">
        <v>25363.1281881969</v>
      </c>
      <c r="I518" s="177" t="n">
        <v>2816118.64427829</v>
      </c>
      <c r="J518" s="178" t="str">
        <f>IF(I518&gt;0,H518/I518,0)</f>
      </c>
      <c r="K518" s="179" t="str">
        <f>1-EXP(-J518)</f>
      </c>
      <c r="L518" s="180" t="str">
        <f>IF(G518=30,1,M517)</f>
      </c>
      <c r="M518" s="181" t="str">
        <f>L518*(1-K518)</f>
      </c>
    </row>
    <row r="519">
      <c r="A519" t="s">
        <v>164</v>
      </c>
      <c r="B519" t="s">
        <v>207</v>
      </c>
      <c r="C519" s="32" t="s">
        <v>209</v>
      </c>
      <c r="D519" t="s">
        <v>458</v>
      </c>
      <c r="E519" t="s">
        <v>476</v>
      </c>
      <c r="F519" s="174" t="n">
        <v>2037</v>
      </c>
      <c r="G519" s="175" t="n">
        <v>67</v>
      </c>
      <c r="H519" s="176" t="n">
        <v>26832.3055339656</v>
      </c>
      <c r="I519" s="177" t="n">
        <v>2708971.95265442</v>
      </c>
      <c r="J519" s="178" t="str">
        <f>IF(I519&gt;0,H519/I519,0)</f>
      </c>
      <c r="K519" s="179" t="str">
        <f>1-EXP(-J519)</f>
      </c>
      <c r="L519" s="180" t="str">
        <f>IF(G519=30,1,M518)</f>
      </c>
      <c r="M519" s="181" t="str">
        <f>L519*(1-K519)</f>
      </c>
    </row>
    <row r="520">
      <c r="A520" t="s">
        <v>164</v>
      </c>
      <c r="B520" t="s">
        <v>207</v>
      </c>
      <c r="C520" s="32" t="s">
        <v>209</v>
      </c>
      <c r="D520" t="s">
        <v>458</v>
      </c>
      <c r="E520" t="s">
        <v>476</v>
      </c>
      <c r="F520" s="174" t="n">
        <v>2037</v>
      </c>
      <c r="G520" s="175" t="n">
        <v>68</v>
      </c>
      <c r="H520" s="176" t="n">
        <v>28252.9324202614</v>
      </c>
      <c r="I520" s="177" t="n">
        <v>2592768.05328766</v>
      </c>
      <c r="J520" s="178" t="str">
        <f>IF(I520&gt;0,H520/I520,0)</f>
      </c>
      <c r="K520" s="179" t="str">
        <f>1-EXP(-J520)</f>
      </c>
      <c r="L520" s="180" t="str">
        <f>IF(G520=30,1,M519)</f>
      </c>
      <c r="M520" s="181" t="str">
        <f>L520*(1-K520)</f>
      </c>
    </row>
    <row r="521">
      <c r="A521" t="s">
        <v>164</v>
      </c>
      <c r="B521" t="s">
        <v>207</v>
      </c>
      <c r="C521" s="32" t="s">
        <v>209</v>
      </c>
      <c r="D521" t="s">
        <v>458</v>
      </c>
      <c r="E521" t="s">
        <v>476</v>
      </c>
      <c r="F521" s="174" t="n">
        <v>2037</v>
      </c>
      <c r="G521" s="175" t="n">
        <v>69</v>
      </c>
      <c r="H521" s="176" t="n">
        <v>29480.4895511542</v>
      </c>
      <c r="I521" s="177" t="n">
        <v>2459291.47175462</v>
      </c>
      <c r="J521" s="178" t="str">
        <f>IF(I521&gt;0,H521/I521,0)</f>
      </c>
      <c r="K521" s="179" t="str">
        <f>1-EXP(-J521)</f>
      </c>
      <c r="L521" s="180" t="str">
        <f>IF(G521=30,1,M520)</f>
      </c>
      <c r="M521" s="181" t="str">
        <f>L521*(1-K521)</f>
      </c>
    </row>
    <row r="522">
      <c r="A522" t="s">
        <v>164</v>
      </c>
      <c r="B522" t="s">
        <v>207</v>
      </c>
      <c r="C522" s="32" t="s">
        <v>209</v>
      </c>
      <c r="D522" t="s">
        <v>458</v>
      </c>
      <c r="E522" t="s">
        <v>476</v>
      </c>
      <c r="F522" s="174" t="n">
        <v>2038</v>
      </c>
      <c r="G522" s="175" t="n">
        <v>30</v>
      </c>
      <c r="H522" s="176" t="n">
        <v>777.316312717667</v>
      </c>
      <c r="I522" s="177" t="n">
        <v>4653435.833222</v>
      </c>
      <c r="J522" s="178" t="str">
        <f>IF(I522&gt;0,H522/I522,0)</f>
      </c>
      <c r="K522" s="179" t="str">
        <f>1-EXP(-J522)</f>
      </c>
      <c r="L522" s="180" t="str">
        <f>IF(G522=30,1,M521)</f>
      </c>
      <c r="M522" s="181" t="str">
        <f>L522*(1-K522)</f>
      </c>
    </row>
    <row r="523">
      <c r="A523" t="s">
        <v>164</v>
      </c>
      <c r="B523" t="s">
        <v>207</v>
      </c>
      <c r="C523" s="32" t="s">
        <v>209</v>
      </c>
      <c r="D523" t="s">
        <v>458</v>
      </c>
      <c r="E523" t="s">
        <v>476</v>
      </c>
      <c r="F523" s="174" t="n">
        <v>2038</v>
      </c>
      <c r="G523" s="175" t="n">
        <v>31</v>
      </c>
      <c r="H523" s="176" t="n">
        <v>1056.64027631744</v>
      </c>
      <c r="I523" s="177" t="n">
        <v>4679780.66359376</v>
      </c>
      <c r="J523" s="178" t="str">
        <f>IF(I523&gt;0,H523/I523,0)</f>
      </c>
      <c r="K523" s="179" t="str">
        <f>1-EXP(-J523)</f>
      </c>
      <c r="L523" s="180" t="str">
        <f>IF(G523=30,1,M522)</f>
      </c>
      <c r="M523" s="181" t="str">
        <f>L523*(1-K523)</f>
      </c>
    </row>
    <row r="524">
      <c r="A524" t="s">
        <v>164</v>
      </c>
      <c r="B524" t="s">
        <v>207</v>
      </c>
      <c r="C524" s="32" t="s">
        <v>209</v>
      </c>
      <c r="D524" t="s">
        <v>458</v>
      </c>
      <c r="E524" t="s">
        <v>476</v>
      </c>
      <c r="F524" s="174" t="n">
        <v>2038</v>
      </c>
      <c r="G524" s="175" t="n">
        <v>32</v>
      </c>
      <c r="H524" s="176" t="n">
        <v>1087.75312464805</v>
      </c>
      <c r="I524" s="177" t="n">
        <v>4596912.81640778</v>
      </c>
      <c r="J524" s="178" t="str">
        <f>IF(I524&gt;0,H524/I524,0)</f>
      </c>
      <c r="K524" s="179" t="str">
        <f>1-EXP(-J524)</f>
      </c>
      <c r="L524" s="180" t="str">
        <f>IF(G524=30,1,M523)</f>
      </c>
      <c r="M524" s="181" t="str">
        <f>L524*(1-K524)</f>
      </c>
    </row>
    <row r="525">
      <c r="A525" t="s">
        <v>164</v>
      </c>
      <c r="B525" t="s">
        <v>207</v>
      </c>
      <c r="C525" s="32" t="s">
        <v>209</v>
      </c>
      <c r="D525" t="s">
        <v>458</v>
      </c>
      <c r="E525" t="s">
        <v>476</v>
      </c>
      <c r="F525" s="174" t="n">
        <v>2038</v>
      </c>
      <c r="G525" s="175" t="n">
        <v>33</v>
      </c>
      <c r="H525" s="176" t="n">
        <v>1132.11986627307</v>
      </c>
      <c r="I525" s="177" t="n">
        <v>4535939.68734268</v>
      </c>
      <c r="J525" s="178" t="str">
        <f>IF(I525&gt;0,H525/I525,0)</f>
      </c>
      <c r="K525" s="179" t="str">
        <f>1-EXP(-J525)</f>
      </c>
      <c r="L525" s="180" t="str">
        <f>IF(G525=30,1,M524)</f>
      </c>
      <c r="M525" s="181" t="str">
        <f>L525*(1-K525)</f>
      </c>
    </row>
    <row r="526">
      <c r="A526" t="s">
        <v>164</v>
      </c>
      <c r="B526" t="s">
        <v>207</v>
      </c>
      <c r="C526" s="32" t="s">
        <v>209</v>
      </c>
      <c r="D526" t="s">
        <v>458</v>
      </c>
      <c r="E526" t="s">
        <v>476</v>
      </c>
      <c r="F526" s="174" t="n">
        <v>2038</v>
      </c>
      <c r="G526" s="175" t="n">
        <v>34</v>
      </c>
      <c r="H526" s="176" t="n">
        <v>1168.02667334661</v>
      </c>
      <c r="I526" s="177" t="n">
        <v>4407270.11162954</v>
      </c>
      <c r="J526" s="178" t="str">
        <f>IF(I526&gt;0,H526/I526,0)</f>
      </c>
      <c r="K526" s="179" t="str">
        <f>1-EXP(-J526)</f>
      </c>
      <c r="L526" s="180" t="str">
        <f>IF(G526=30,1,M525)</f>
      </c>
      <c r="M526" s="181" t="str">
        <f>L526*(1-K526)</f>
      </c>
    </row>
    <row r="527">
      <c r="A527" t="s">
        <v>164</v>
      </c>
      <c r="B527" t="s">
        <v>207</v>
      </c>
      <c r="C527" s="32" t="s">
        <v>209</v>
      </c>
      <c r="D527" t="s">
        <v>458</v>
      </c>
      <c r="E527" t="s">
        <v>476</v>
      </c>
      <c r="F527" s="174" t="n">
        <v>2038</v>
      </c>
      <c r="G527" s="175" t="n">
        <v>35</v>
      </c>
      <c r="H527" s="176" t="n">
        <v>1537.21414304417</v>
      </c>
      <c r="I527" s="177" t="n">
        <v>4341500.72668859</v>
      </c>
      <c r="J527" s="178" t="str">
        <f>IF(I527&gt;0,H527/I527,0)</f>
      </c>
      <c r="K527" s="179" t="str">
        <f>1-EXP(-J527)</f>
      </c>
      <c r="L527" s="180" t="str">
        <f>IF(G527=30,1,M526)</f>
      </c>
      <c r="M527" s="181" t="str">
        <f>L527*(1-K527)</f>
      </c>
    </row>
    <row r="528">
      <c r="A528" t="s">
        <v>164</v>
      </c>
      <c r="B528" t="s">
        <v>207</v>
      </c>
      <c r="C528" s="32" t="s">
        <v>209</v>
      </c>
      <c r="D528" t="s">
        <v>458</v>
      </c>
      <c r="E528" t="s">
        <v>476</v>
      </c>
      <c r="F528" s="174" t="n">
        <v>2038</v>
      </c>
      <c r="G528" s="175" t="n">
        <v>36</v>
      </c>
      <c r="H528" s="176" t="n">
        <v>1843.12125628772</v>
      </c>
      <c r="I528" s="177" t="n">
        <v>4318602.29229822</v>
      </c>
      <c r="J528" s="178" t="str">
        <f>IF(I528&gt;0,H528/I528,0)</f>
      </c>
      <c r="K528" s="179" t="str">
        <f>1-EXP(-J528)</f>
      </c>
      <c r="L528" s="180" t="str">
        <f>IF(G528=30,1,M527)</f>
      </c>
      <c r="M528" s="181" t="str">
        <f>L528*(1-K528)</f>
      </c>
    </row>
    <row r="529">
      <c r="A529" t="s">
        <v>164</v>
      </c>
      <c r="B529" t="s">
        <v>207</v>
      </c>
      <c r="C529" s="32" t="s">
        <v>209</v>
      </c>
      <c r="D529" t="s">
        <v>458</v>
      </c>
      <c r="E529" t="s">
        <v>476</v>
      </c>
      <c r="F529" s="174" t="n">
        <v>2038</v>
      </c>
      <c r="G529" s="175" t="n">
        <v>37</v>
      </c>
      <c r="H529" s="176" t="n">
        <v>1973.5423482697</v>
      </c>
      <c r="I529" s="177" t="n">
        <v>4297591.30637248</v>
      </c>
      <c r="J529" s="178" t="str">
        <f>IF(I529&gt;0,H529/I529,0)</f>
      </c>
      <c r="K529" s="179" t="str">
        <f>1-EXP(-J529)</f>
      </c>
      <c r="L529" s="180" t="str">
        <f>IF(G529=30,1,M528)</f>
      </c>
      <c r="M529" s="181" t="str">
        <f>L529*(1-K529)</f>
      </c>
    </row>
    <row r="530">
      <c r="A530" t="s">
        <v>164</v>
      </c>
      <c r="B530" t="s">
        <v>207</v>
      </c>
      <c r="C530" s="32" t="s">
        <v>209</v>
      </c>
      <c r="D530" t="s">
        <v>458</v>
      </c>
      <c r="E530" t="s">
        <v>476</v>
      </c>
      <c r="F530" s="174" t="n">
        <v>2038</v>
      </c>
      <c r="G530" s="175" t="n">
        <v>38</v>
      </c>
      <c r="H530" s="176" t="n">
        <v>2119.44688097302</v>
      </c>
      <c r="I530" s="177" t="n">
        <v>4276084.15216592</v>
      </c>
      <c r="J530" s="178" t="str">
        <f>IF(I530&gt;0,H530/I530,0)</f>
      </c>
      <c r="K530" s="179" t="str">
        <f>1-EXP(-J530)</f>
      </c>
      <c r="L530" s="180" t="str">
        <f>IF(G530=30,1,M529)</f>
      </c>
      <c r="M530" s="181" t="str">
        <f>L530*(1-K530)</f>
      </c>
    </row>
    <row r="531">
      <c r="A531" t="s">
        <v>164</v>
      </c>
      <c r="B531" t="s">
        <v>207</v>
      </c>
      <c r="C531" s="32" t="s">
        <v>209</v>
      </c>
      <c r="D531" t="s">
        <v>458</v>
      </c>
      <c r="E531" t="s">
        <v>476</v>
      </c>
      <c r="F531" s="174" t="n">
        <v>2038</v>
      </c>
      <c r="G531" s="175" t="n">
        <v>39</v>
      </c>
      <c r="H531" s="176" t="n">
        <v>2301.24345874689</v>
      </c>
      <c r="I531" s="177" t="n">
        <v>4293714.16979046</v>
      </c>
      <c r="J531" s="178" t="str">
        <f>IF(I531&gt;0,H531/I531,0)</f>
      </c>
      <c r="K531" s="179" t="str">
        <f>1-EXP(-J531)</f>
      </c>
      <c r="L531" s="180" t="str">
        <f>IF(G531=30,1,M530)</f>
      </c>
      <c r="M531" s="181" t="str">
        <f>L531*(1-K531)</f>
      </c>
    </row>
    <row r="532">
      <c r="A532" t="s">
        <v>164</v>
      </c>
      <c r="B532" t="s">
        <v>207</v>
      </c>
      <c r="C532" s="32" t="s">
        <v>209</v>
      </c>
      <c r="D532" t="s">
        <v>458</v>
      </c>
      <c r="E532" t="s">
        <v>476</v>
      </c>
      <c r="F532" s="174" t="n">
        <v>2038</v>
      </c>
      <c r="G532" s="175" t="n">
        <v>40</v>
      </c>
      <c r="H532" s="176" t="n">
        <v>3135.72902172452</v>
      </c>
      <c r="I532" s="177" t="n">
        <v>4349837.80394738</v>
      </c>
      <c r="J532" s="178" t="str">
        <f>IF(I532&gt;0,H532/I532,0)</f>
      </c>
      <c r="K532" s="179" t="str">
        <f>1-EXP(-J532)</f>
      </c>
      <c r="L532" s="180" t="str">
        <f>IF(G532=30,1,M531)</f>
      </c>
      <c r="M532" s="181" t="str">
        <f>L532*(1-K532)</f>
      </c>
    </row>
    <row r="533">
      <c r="A533" t="s">
        <v>164</v>
      </c>
      <c r="B533" t="s">
        <v>207</v>
      </c>
      <c r="C533" s="32" t="s">
        <v>209</v>
      </c>
      <c r="D533" t="s">
        <v>458</v>
      </c>
      <c r="E533" t="s">
        <v>476</v>
      </c>
      <c r="F533" s="174" t="n">
        <v>2038</v>
      </c>
      <c r="G533" s="175" t="n">
        <v>41</v>
      </c>
      <c r="H533" s="176" t="n">
        <v>3688.88601211935</v>
      </c>
      <c r="I533" s="177" t="n">
        <v>4482252.3593809</v>
      </c>
      <c r="J533" s="178" t="str">
        <f>IF(I533&gt;0,H533/I533,0)</f>
      </c>
      <c r="K533" s="179" t="str">
        <f>1-EXP(-J533)</f>
      </c>
      <c r="L533" s="180" t="str">
        <f>IF(G533=30,1,M532)</f>
      </c>
      <c r="M533" s="181" t="str">
        <f>L533*(1-K533)</f>
      </c>
    </row>
    <row r="534">
      <c r="A534" t="s">
        <v>164</v>
      </c>
      <c r="B534" t="s">
        <v>207</v>
      </c>
      <c r="C534" s="32" t="s">
        <v>209</v>
      </c>
      <c r="D534" t="s">
        <v>458</v>
      </c>
      <c r="E534" t="s">
        <v>476</v>
      </c>
      <c r="F534" s="174" t="n">
        <v>2038</v>
      </c>
      <c r="G534" s="175" t="n">
        <v>42</v>
      </c>
      <c r="H534" s="176" t="n">
        <v>3968.39048699636</v>
      </c>
      <c r="I534" s="177" t="n">
        <v>4435598.01001808</v>
      </c>
      <c r="J534" s="178" t="str">
        <f>IF(I534&gt;0,H534/I534,0)</f>
      </c>
      <c r="K534" s="179" t="str">
        <f>1-EXP(-J534)</f>
      </c>
      <c r="L534" s="180" t="str">
        <f>IF(G534=30,1,M533)</f>
      </c>
      <c r="M534" s="181" t="str">
        <f>L534*(1-K534)</f>
      </c>
    </row>
    <row r="535">
      <c r="A535" t="s">
        <v>164</v>
      </c>
      <c r="B535" t="s">
        <v>207</v>
      </c>
      <c r="C535" s="32" t="s">
        <v>209</v>
      </c>
      <c r="D535" t="s">
        <v>458</v>
      </c>
      <c r="E535" t="s">
        <v>476</v>
      </c>
      <c r="F535" s="174" t="n">
        <v>2038</v>
      </c>
      <c r="G535" s="175" t="n">
        <v>43</v>
      </c>
      <c r="H535" s="176" t="n">
        <v>4249.81728452469</v>
      </c>
      <c r="I535" s="177" t="n">
        <v>4358763.80773592</v>
      </c>
      <c r="J535" s="178" t="str">
        <f>IF(I535&gt;0,H535/I535,0)</f>
      </c>
      <c r="K535" s="179" t="str">
        <f>1-EXP(-J535)</f>
      </c>
      <c r="L535" s="180" t="str">
        <f>IF(G535=30,1,M534)</f>
      </c>
      <c r="M535" s="181" t="str">
        <f>L535*(1-K535)</f>
      </c>
    </row>
    <row r="536">
      <c r="A536" t="s">
        <v>164</v>
      </c>
      <c r="B536" t="s">
        <v>207</v>
      </c>
      <c r="C536" s="32" t="s">
        <v>209</v>
      </c>
      <c r="D536" t="s">
        <v>458</v>
      </c>
      <c r="E536" t="s">
        <v>476</v>
      </c>
      <c r="F536" s="174" t="n">
        <v>2038</v>
      </c>
      <c r="G536" s="175" t="n">
        <v>44</v>
      </c>
      <c r="H536" s="176" t="n">
        <v>4576.756241564</v>
      </c>
      <c r="I536" s="177" t="n">
        <v>4296969.51599956</v>
      </c>
      <c r="J536" s="178" t="str">
        <f>IF(I536&gt;0,H536/I536,0)</f>
      </c>
      <c r="K536" s="179" t="str">
        <f>1-EXP(-J536)</f>
      </c>
      <c r="L536" s="180" t="str">
        <f>IF(G536=30,1,M535)</f>
      </c>
      <c r="M536" s="181" t="str">
        <f>L536*(1-K536)</f>
      </c>
    </row>
    <row r="537">
      <c r="A537" t="s">
        <v>164</v>
      </c>
      <c r="B537" t="s">
        <v>207</v>
      </c>
      <c r="C537" s="32" t="s">
        <v>209</v>
      </c>
      <c r="D537" t="s">
        <v>458</v>
      </c>
      <c r="E537" t="s">
        <v>476</v>
      </c>
      <c r="F537" s="174" t="n">
        <v>2038</v>
      </c>
      <c r="G537" s="175" t="n">
        <v>45</v>
      </c>
      <c r="H537" s="176" t="n">
        <v>5811.40366014751</v>
      </c>
      <c r="I537" s="177" t="n">
        <v>4238186.235633</v>
      </c>
      <c r="J537" s="178" t="str">
        <f>IF(I537&gt;0,H537/I537,0)</f>
      </c>
      <c r="K537" s="179" t="str">
        <f>1-EXP(-J537)</f>
      </c>
      <c r="L537" s="180" t="str">
        <f>IF(G537=30,1,M536)</f>
      </c>
      <c r="M537" s="181" t="str">
        <f>L537*(1-K537)</f>
      </c>
    </row>
    <row r="538">
      <c r="A538" t="s">
        <v>164</v>
      </c>
      <c r="B538" t="s">
        <v>207</v>
      </c>
      <c r="C538" s="32" t="s">
        <v>209</v>
      </c>
      <c r="D538" t="s">
        <v>458</v>
      </c>
      <c r="E538" t="s">
        <v>476</v>
      </c>
      <c r="F538" s="174" t="n">
        <v>2038</v>
      </c>
      <c r="G538" s="175" t="n">
        <v>46</v>
      </c>
      <c r="H538" s="176" t="n">
        <v>6257.39711705476</v>
      </c>
      <c r="I538" s="177" t="n">
        <v>4267431.63683764</v>
      </c>
      <c r="J538" s="178" t="str">
        <f>IF(I538&gt;0,H538/I538,0)</f>
      </c>
      <c r="K538" s="179" t="str">
        <f>1-EXP(-J538)</f>
      </c>
      <c r="L538" s="180" t="str">
        <f>IF(G538=30,1,M537)</f>
      </c>
      <c r="M538" s="181" t="str">
        <f>L538*(1-K538)</f>
      </c>
    </row>
    <row r="539">
      <c r="A539" t="s">
        <v>164</v>
      </c>
      <c r="B539" t="s">
        <v>207</v>
      </c>
      <c r="C539" s="32" t="s">
        <v>209</v>
      </c>
      <c r="D539" t="s">
        <v>458</v>
      </c>
      <c r="E539" t="s">
        <v>476</v>
      </c>
      <c r="F539" s="174" t="n">
        <v>2038</v>
      </c>
      <c r="G539" s="175" t="n">
        <v>47</v>
      </c>
      <c r="H539" s="176" t="n">
        <v>6899.37116463227</v>
      </c>
      <c r="I539" s="177" t="n">
        <v>4277428.77427334</v>
      </c>
      <c r="J539" s="178" t="str">
        <f>IF(I539&gt;0,H539/I539,0)</f>
      </c>
      <c r="K539" s="179" t="str">
        <f>1-EXP(-J539)</f>
      </c>
      <c r="L539" s="180" t="str">
        <f>IF(G539=30,1,M538)</f>
      </c>
      <c r="M539" s="181" t="str">
        <f>L539*(1-K539)</f>
      </c>
    </row>
    <row r="540">
      <c r="A540" t="s">
        <v>164</v>
      </c>
      <c r="B540" t="s">
        <v>207</v>
      </c>
      <c r="C540" s="32" t="s">
        <v>209</v>
      </c>
      <c r="D540" t="s">
        <v>458</v>
      </c>
      <c r="E540" t="s">
        <v>476</v>
      </c>
      <c r="F540" s="174" t="n">
        <v>2038</v>
      </c>
      <c r="G540" s="175" t="n">
        <v>48</v>
      </c>
      <c r="H540" s="176" t="n">
        <v>10289.9474842531</v>
      </c>
      <c r="I540" s="177" t="n">
        <v>6293451.79880671</v>
      </c>
      <c r="J540" s="178" t="str">
        <f>IF(I540&gt;0,H540/I540,0)</f>
      </c>
      <c r="K540" s="179" t="str">
        <f>1-EXP(-J540)</f>
      </c>
      <c r="L540" s="180" t="str">
        <f>IF(G540=30,1,M539)</f>
      </c>
      <c r="M540" s="181" t="str">
        <f>L540*(1-K540)</f>
      </c>
    </row>
    <row r="541">
      <c r="A541" t="s">
        <v>164</v>
      </c>
      <c r="B541" t="s">
        <v>207</v>
      </c>
      <c r="C541" s="32" t="s">
        <v>209</v>
      </c>
      <c r="D541" t="s">
        <v>458</v>
      </c>
      <c r="E541" t="s">
        <v>476</v>
      </c>
      <c r="F541" s="174" t="n">
        <v>2038</v>
      </c>
      <c r="G541" s="175" t="n">
        <v>49</v>
      </c>
      <c r="H541" s="176" t="n">
        <v>8231.8102827866</v>
      </c>
      <c r="I541" s="177" t="n">
        <v>4218910.53363482</v>
      </c>
      <c r="J541" s="178" t="str">
        <f>IF(I541&gt;0,H541/I541,0)</f>
      </c>
      <c r="K541" s="179" t="str">
        <f>1-EXP(-J541)</f>
      </c>
      <c r="L541" s="180" t="str">
        <f>IF(G541=30,1,M540)</f>
      </c>
      <c r="M541" s="181" t="str">
        <f>L541*(1-K541)</f>
      </c>
    </row>
    <row r="542">
      <c r="A542" t="s">
        <v>164</v>
      </c>
      <c r="B542" t="s">
        <v>207</v>
      </c>
      <c r="C542" s="32" t="s">
        <v>209</v>
      </c>
      <c r="D542" t="s">
        <v>458</v>
      </c>
      <c r="E542" t="s">
        <v>476</v>
      </c>
      <c r="F542" s="174" t="n">
        <v>2038</v>
      </c>
      <c r="G542" s="175" t="n">
        <v>50</v>
      </c>
      <c r="H542" s="176" t="n">
        <v>9441.14879013933</v>
      </c>
      <c r="I542" s="177" t="n">
        <v>4192120.86602454</v>
      </c>
      <c r="J542" s="178" t="str">
        <f>IF(I542&gt;0,H542/I542,0)</f>
      </c>
      <c r="K542" s="179" t="str">
        <f>1-EXP(-J542)</f>
      </c>
      <c r="L542" s="180" t="str">
        <f>IF(G542=30,1,M541)</f>
      </c>
      <c r="M542" s="181" t="str">
        <f>L542*(1-K542)</f>
      </c>
    </row>
    <row r="543">
      <c r="A543" t="s">
        <v>164</v>
      </c>
      <c r="B543" t="s">
        <v>207</v>
      </c>
      <c r="C543" s="32" t="s">
        <v>209</v>
      </c>
      <c r="D543" t="s">
        <v>458</v>
      </c>
      <c r="E543" t="s">
        <v>476</v>
      </c>
      <c r="F543" s="174" t="n">
        <v>2038</v>
      </c>
      <c r="G543" s="175" t="n">
        <v>51</v>
      </c>
      <c r="H543" s="176" t="n">
        <v>9809.99183438669</v>
      </c>
      <c r="I543" s="177" t="n">
        <v>4051622.26013823</v>
      </c>
      <c r="J543" s="178" t="str">
        <f>IF(I543&gt;0,H543/I543,0)</f>
      </c>
      <c r="K543" s="179" t="str">
        <f>1-EXP(-J543)</f>
      </c>
      <c r="L543" s="180" t="str">
        <f>IF(G543=30,1,M542)</f>
      </c>
      <c r="M543" s="181" t="str">
        <f>L543*(1-K543)</f>
      </c>
    </row>
    <row r="544">
      <c r="A544" t="s">
        <v>164</v>
      </c>
      <c r="B544" t="s">
        <v>207</v>
      </c>
      <c r="C544" s="32" t="s">
        <v>209</v>
      </c>
      <c r="D544" t="s">
        <v>458</v>
      </c>
      <c r="E544" t="s">
        <v>476</v>
      </c>
      <c r="F544" s="174" t="n">
        <v>2038</v>
      </c>
      <c r="G544" s="175" t="n">
        <v>52</v>
      </c>
      <c r="H544" s="176" t="n">
        <v>10640.5656600233</v>
      </c>
      <c r="I544" s="177" t="n">
        <v>4005816.48425818</v>
      </c>
      <c r="J544" s="178" t="str">
        <f>IF(I544&gt;0,H544/I544,0)</f>
      </c>
      <c r="K544" s="179" t="str">
        <f>1-EXP(-J544)</f>
      </c>
      <c r="L544" s="180" t="str">
        <f>IF(G544=30,1,M543)</f>
      </c>
      <c r="M544" s="181" t="str">
        <f>L544*(1-K544)</f>
      </c>
    </row>
    <row r="545">
      <c r="A545" t="s">
        <v>164</v>
      </c>
      <c r="B545" t="s">
        <v>207</v>
      </c>
      <c r="C545" s="32" t="s">
        <v>209</v>
      </c>
      <c r="D545" t="s">
        <v>458</v>
      </c>
      <c r="E545" t="s">
        <v>476</v>
      </c>
      <c r="F545" s="174" t="n">
        <v>2038</v>
      </c>
      <c r="G545" s="175" t="n">
        <v>53</v>
      </c>
      <c r="H545" s="176" t="n">
        <v>11782.2238174432</v>
      </c>
      <c r="I545" s="177" t="n">
        <v>4048912.74326495</v>
      </c>
      <c r="J545" s="178" t="str">
        <f>IF(I545&gt;0,H545/I545,0)</f>
      </c>
      <c r="K545" s="179" t="str">
        <f>1-EXP(-J545)</f>
      </c>
      <c r="L545" s="180" t="str">
        <f>IF(G545=30,1,M544)</f>
      </c>
      <c r="M545" s="181" t="str">
        <f>L545*(1-K545)</f>
      </c>
    </row>
    <row r="546">
      <c r="A546" t="s">
        <v>164</v>
      </c>
      <c r="B546" t="s">
        <v>207</v>
      </c>
      <c r="C546" s="32" t="s">
        <v>209</v>
      </c>
      <c r="D546" t="s">
        <v>458</v>
      </c>
      <c r="E546" t="s">
        <v>476</v>
      </c>
      <c r="F546" s="174" t="n">
        <v>2038</v>
      </c>
      <c r="G546" s="175" t="n">
        <v>54</v>
      </c>
      <c r="H546" s="176" t="n">
        <v>13097.130886475</v>
      </c>
      <c r="I546" s="177" t="n">
        <v>4114292.03232498</v>
      </c>
      <c r="J546" s="178" t="str">
        <f>IF(I546&gt;0,H546/I546,0)</f>
      </c>
      <c r="K546" s="179" t="str">
        <f>1-EXP(-J546)</f>
      </c>
      <c r="L546" s="180" t="str">
        <f>IF(G546=30,1,M545)</f>
      </c>
      <c r="M546" s="181" t="str">
        <f>L546*(1-K546)</f>
      </c>
    </row>
    <row r="547">
      <c r="A547" t="s">
        <v>164</v>
      </c>
      <c r="B547" t="s">
        <v>207</v>
      </c>
      <c r="C547" s="32" t="s">
        <v>209</v>
      </c>
      <c r="D547" t="s">
        <v>458</v>
      </c>
      <c r="E547" t="s">
        <v>476</v>
      </c>
      <c r="F547" s="174" t="n">
        <v>2038</v>
      </c>
      <c r="G547" s="175" t="n">
        <v>55</v>
      </c>
      <c r="H547" s="176" t="n">
        <v>14104.8626513745</v>
      </c>
      <c r="I547" s="177" t="n">
        <v>4073911.2268633</v>
      </c>
      <c r="J547" s="178" t="str">
        <f>IF(I547&gt;0,H547/I547,0)</f>
      </c>
      <c r="K547" s="179" t="str">
        <f>1-EXP(-J547)</f>
      </c>
      <c r="L547" s="180" t="str">
        <f>IF(G547=30,1,M546)</f>
      </c>
      <c r="M547" s="181" t="str">
        <f>L547*(1-K547)</f>
      </c>
    </row>
    <row r="548">
      <c r="A548" t="s">
        <v>164</v>
      </c>
      <c r="B548" t="s">
        <v>207</v>
      </c>
      <c r="C548" s="32" t="s">
        <v>209</v>
      </c>
      <c r="D548" t="s">
        <v>458</v>
      </c>
      <c r="E548" t="s">
        <v>476</v>
      </c>
      <c r="F548" s="174" t="n">
        <v>2038</v>
      </c>
      <c r="G548" s="175" t="n">
        <v>56</v>
      </c>
      <c r="H548" s="176" t="n">
        <v>14623.2471376552</v>
      </c>
      <c r="I548" s="177" t="n">
        <v>3925168.02883171</v>
      </c>
      <c r="J548" s="178" t="str">
        <f>IF(I548&gt;0,H548/I548,0)</f>
      </c>
      <c r="K548" s="179" t="str">
        <f>1-EXP(-J548)</f>
      </c>
      <c r="L548" s="180" t="str">
        <f>IF(G548=30,1,M547)</f>
      </c>
      <c r="M548" s="181" t="str">
        <f>L548*(1-K548)</f>
      </c>
    </row>
    <row r="549">
      <c r="A549" t="s">
        <v>164</v>
      </c>
      <c r="B549" t="s">
        <v>207</v>
      </c>
      <c r="C549" s="32" t="s">
        <v>209</v>
      </c>
      <c r="D549" t="s">
        <v>458</v>
      </c>
      <c r="E549" t="s">
        <v>476</v>
      </c>
      <c r="F549" s="174" t="n">
        <v>2038</v>
      </c>
      <c r="G549" s="175" t="n">
        <v>57</v>
      </c>
      <c r="H549" s="176" t="n">
        <v>15647.3347219104</v>
      </c>
      <c r="I549" s="177" t="n">
        <v>3835505.13981254</v>
      </c>
      <c r="J549" s="178" t="str">
        <f>IF(I549&gt;0,H549/I549,0)</f>
      </c>
      <c r="K549" s="179" t="str">
        <f>1-EXP(-J549)</f>
      </c>
      <c r="L549" s="180" t="str">
        <f>IF(G549=30,1,M548)</f>
      </c>
      <c r="M549" s="181" t="str">
        <f>L549*(1-K549)</f>
      </c>
    </row>
    <row r="550">
      <c r="A550" t="s">
        <v>164</v>
      </c>
      <c r="B550" t="s">
        <v>207</v>
      </c>
      <c r="C550" s="32" t="s">
        <v>209</v>
      </c>
      <c r="D550" t="s">
        <v>458</v>
      </c>
      <c r="E550" t="s">
        <v>476</v>
      </c>
      <c r="F550" s="174" t="n">
        <v>2038</v>
      </c>
      <c r="G550" s="175" t="n">
        <v>58</v>
      </c>
      <c r="H550" s="176" t="n">
        <v>16804.4347025217</v>
      </c>
      <c r="I550" s="177" t="n">
        <v>3759693.20820316</v>
      </c>
      <c r="J550" s="178" t="str">
        <f>IF(I550&gt;0,H550/I550,0)</f>
      </c>
      <c r="K550" s="179" t="str">
        <f>1-EXP(-J550)</f>
      </c>
      <c r="L550" s="180" t="str">
        <f>IF(G550=30,1,M549)</f>
      </c>
      <c r="M550" s="181" t="str">
        <f>L550*(1-K550)</f>
      </c>
    </row>
    <row r="551">
      <c r="A551" t="s">
        <v>164</v>
      </c>
      <c r="B551" t="s">
        <v>207</v>
      </c>
      <c r="C551" s="32" t="s">
        <v>209</v>
      </c>
      <c r="D551" t="s">
        <v>458</v>
      </c>
      <c r="E551" t="s">
        <v>476</v>
      </c>
      <c r="F551" s="174" t="n">
        <v>2038</v>
      </c>
      <c r="G551" s="175" t="n">
        <v>59</v>
      </c>
      <c r="H551" s="176" t="n">
        <v>18017.2534258273</v>
      </c>
      <c r="I551" s="177" t="n">
        <v>3677521.23014062</v>
      </c>
      <c r="J551" s="178" t="str">
        <f>IF(I551&gt;0,H551/I551,0)</f>
      </c>
      <c r="K551" s="179" t="str">
        <f>1-EXP(-J551)</f>
      </c>
      <c r="L551" s="180" t="str">
        <f>IF(G551=30,1,M550)</f>
      </c>
      <c r="M551" s="181" t="str">
        <f>L551*(1-K551)</f>
      </c>
    </row>
    <row r="552">
      <c r="A552" t="s">
        <v>164</v>
      </c>
      <c r="B552" t="s">
        <v>207</v>
      </c>
      <c r="C552" s="32" t="s">
        <v>209</v>
      </c>
      <c r="D552" t="s">
        <v>458</v>
      </c>
      <c r="E552" t="s">
        <v>476</v>
      </c>
      <c r="F552" s="174" t="n">
        <v>2038</v>
      </c>
      <c r="G552" s="175" t="n">
        <v>60</v>
      </c>
      <c r="H552" s="176" t="n">
        <v>19239.0906096921</v>
      </c>
      <c r="I552" s="177" t="n">
        <v>3576245.74673521</v>
      </c>
      <c r="J552" s="178" t="str">
        <f>IF(I552&gt;0,H552/I552,0)</f>
      </c>
      <c r="K552" s="179" t="str">
        <f>1-EXP(-J552)</f>
      </c>
      <c r="L552" s="180" t="str">
        <f>IF(G552=30,1,M551)</f>
      </c>
      <c r="M552" s="181" t="str">
        <f>L552*(1-K552)</f>
      </c>
    </row>
    <row r="553">
      <c r="A553" t="s">
        <v>164</v>
      </c>
      <c r="B553" t="s">
        <v>207</v>
      </c>
      <c r="C553" s="32" t="s">
        <v>209</v>
      </c>
      <c r="D553" t="s">
        <v>458</v>
      </c>
      <c r="E553" t="s">
        <v>476</v>
      </c>
      <c r="F553" s="174" t="n">
        <v>2038</v>
      </c>
      <c r="G553" s="175" t="n">
        <v>61</v>
      </c>
      <c r="H553" s="176" t="n">
        <v>20307.7701483002</v>
      </c>
      <c r="I553" s="177" t="n">
        <v>3488875.75455392</v>
      </c>
      <c r="J553" s="178" t="str">
        <f>IF(I553&gt;0,H553/I553,0)</f>
      </c>
      <c r="K553" s="179" t="str">
        <f>1-EXP(-J553)</f>
      </c>
      <c r="L553" s="180" t="str">
        <f>IF(G553=30,1,M552)</f>
      </c>
      <c r="M553" s="181" t="str">
        <f>L553*(1-K553)</f>
      </c>
    </row>
    <row r="554">
      <c r="A554" t="s">
        <v>164</v>
      </c>
      <c r="B554" t="s">
        <v>207</v>
      </c>
      <c r="C554" s="32" t="s">
        <v>209</v>
      </c>
      <c r="D554" t="s">
        <v>458</v>
      </c>
      <c r="E554" t="s">
        <v>476</v>
      </c>
      <c r="F554" s="174" t="n">
        <v>2038</v>
      </c>
      <c r="G554" s="175" t="n">
        <v>62</v>
      </c>
      <c r="H554" s="176" t="n">
        <v>21684.4404959613</v>
      </c>
      <c r="I554" s="177" t="n">
        <v>3390115.54500219</v>
      </c>
      <c r="J554" s="178" t="str">
        <f>IF(I554&gt;0,H554/I554,0)</f>
      </c>
      <c r="K554" s="179" t="str">
        <f>1-EXP(-J554)</f>
      </c>
      <c r="L554" s="180" t="str">
        <f>IF(G554=30,1,M553)</f>
      </c>
      <c r="M554" s="181" t="str">
        <f>L554*(1-K554)</f>
      </c>
    </row>
    <row r="555">
      <c r="A555" t="s">
        <v>164</v>
      </c>
      <c r="B555" t="s">
        <v>207</v>
      </c>
      <c r="C555" s="32" t="s">
        <v>209</v>
      </c>
      <c r="D555" t="s">
        <v>458</v>
      </c>
      <c r="E555" t="s">
        <v>476</v>
      </c>
      <c r="F555" s="174" t="n">
        <v>2038</v>
      </c>
      <c r="G555" s="175" t="n">
        <v>63</v>
      </c>
      <c r="H555" s="176" t="n">
        <v>23111.3287563765</v>
      </c>
      <c r="I555" s="177" t="n">
        <v>3289305.33311139</v>
      </c>
      <c r="J555" s="178" t="str">
        <f>IF(I555&gt;0,H555/I555,0)</f>
      </c>
      <c r="K555" s="179" t="str">
        <f>1-EXP(-J555)</f>
      </c>
      <c r="L555" s="180" t="str">
        <f>IF(G555=30,1,M554)</f>
      </c>
      <c r="M555" s="181" t="str">
        <f>L555*(1-K555)</f>
      </c>
    </row>
    <row r="556">
      <c r="A556" t="s">
        <v>164</v>
      </c>
      <c r="B556" t="s">
        <v>207</v>
      </c>
      <c r="C556" s="32" t="s">
        <v>209</v>
      </c>
      <c r="D556" t="s">
        <v>458</v>
      </c>
      <c r="E556" t="s">
        <v>476</v>
      </c>
      <c r="F556" s="174" t="n">
        <v>2038</v>
      </c>
      <c r="G556" s="175" t="n">
        <v>64</v>
      </c>
      <c r="H556" s="176" t="n">
        <v>24397.3266944164</v>
      </c>
      <c r="I556" s="177" t="n">
        <v>3162483.76602564</v>
      </c>
      <c r="J556" s="178" t="str">
        <f>IF(I556&gt;0,H556/I556,0)</f>
      </c>
      <c r="K556" s="179" t="str">
        <f>1-EXP(-J556)</f>
      </c>
      <c r="L556" s="180" t="str">
        <f>IF(G556=30,1,M555)</f>
      </c>
      <c r="M556" s="181" t="str">
        <f>L556*(1-K556)</f>
      </c>
    </row>
    <row r="557">
      <c r="A557" t="s">
        <v>164</v>
      </c>
      <c r="B557" t="s">
        <v>207</v>
      </c>
      <c r="C557" s="32" t="s">
        <v>209</v>
      </c>
      <c r="D557" t="s">
        <v>458</v>
      </c>
      <c r="E557" t="s">
        <v>476</v>
      </c>
      <c r="F557" s="174" t="n">
        <v>2038</v>
      </c>
      <c r="G557" s="175" t="n">
        <v>65</v>
      </c>
      <c r="H557" s="176" t="n">
        <v>25115.4667309203</v>
      </c>
      <c r="I557" s="177" t="n">
        <v>3088066.79546965</v>
      </c>
      <c r="J557" s="178" t="str">
        <f>IF(I557&gt;0,H557/I557,0)</f>
      </c>
      <c r="K557" s="179" t="str">
        <f>1-EXP(-J557)</f>
      </c>
      <c r="L557" s="180" t="str">
        <f>IF(G557=30,1,M556)</f>
      </c>
      <c r="M557" s="181" t="str">
        <f>L557*(1-K557)</f>
      </c>
    </row>
    <row r="558">
      <c r="A558" t="s">
        <v>164</v>
      </c>
      <c r="B558" t="s">
        <v>207</v>
      </c>
      <c r="C558" s="32" t="s">
        <v>209</v>
      </c>
      <c r="D558" t="s">
        <v>458</v>
      </c>
      <c r="E558" t="s">
        <v>476</v>
      </c>
      <c r="F558" s="174" t="n">
        <v>2038</v>
      </c>
      <c r="G558" s="175" t="n">
        <v>66</v>
      </c>
      <c r="H558" s="176" t="n">
        <v>25318.1634566441</v>
      </c>
      <c r="I558" s="177" t="n">
        <v>2868771.48536883</v>
      </c>
      <c r="J558" s="178" t="str">
        <f>IF(I558&gt;0,H558/I558,0)</f>
      </c>
      <c r="K558" s="179" t="str">
        <f>1-EXP(-J558)</f>
      </c>
      <c r="L558" s="180" t="str">
        <f>IF(G558=30,1,M557)</f>
      </c>
      <c r="M558" s="181" t="str">
        <f>L558*(1-K558)</f>
      </c>
    </row>
    <row r="559">
      <c r="A559" t="s">
        <v>164</v>
      </c>
      <c r="B559" t="s">
        <v>207</v>
      </c>
      <c r="C559" s="32" t="s">
        <v>209</v>
      </c>
      <c r="D559" t="s">
        <v>458</v>
      </c>
      <c r="E559" t="s">
        <v>476</v>
      </c>
      <c r="F559" s="174" t="n">
        <v>2038</v>
      </c>
      <c r="G559" s="175" t="n">
        <v>67</v>
      </c>
      <c r="H559" s="176" t="n">
        <v>26745.9215794277</v>
      </c>
      <c r="I559" s="177" t="n">
        <v>2755711.84907003</v>
      </c>
      <c r="J559" s="178" t="str">
        <f>IF(I559&gt;0,H559/I559,0)</f>
      </c>
      <c r="K559" s="179" t="str">
        <f>1-EXP(-J559)</f>
      </c>
      <c r="L559" s="180" t="str">
        <f>IF(G559=30,1,M558)</f>
      </c>
      <c r="M559" s="181" t="str">
        <f>L559*(1-K559)</f>
      </c>
    </row>
    <row r="560">
      <c r="A560" t="s">
        <v>164</v>
      </c>
      <c r="B560" t="s">
        <v>207</v>
      </c>
      <c r="C560" s="32" t="s">
        <v>209</v>
      </c>
      <c r="D560" t="s">
        <v>458</v>
      </c>
      <c r="E560" t="s">
        <v>476</v>
      </c>
      <c r="F560" s="174" t="n">
        <v>2038</v>
      </c>
      <c r="G560" s="175" t="n">
        <v>68</v>
      </c>
      <c r="H560" s="176" t="n">
        <v>28245.8018614523</v>
      </c>
      <c r="I560" s="177" t="n">
        <v>2645200.0278736</v>
      </c>
      <c r="J560" s="178" t="str">
        <f>IF(I560&gt;0,H560/I560,0)</f>
      </c>
      <c r="K560" s="179" t="str">
        <f>1-EXP(-J560)</f>
      </c>
      <c r="L560" s="180" t="str">
        <f>IF(G560=30,1,M559)</f>
      </c>
      <c r="M560" s="181" t="str">
        <f>L560*(1-K560)</f>
      </c>
    </row>
    <row r="561">
      <c r="A561" t="s">
        <v>164</v>
      </c>
      <c r="B561" t="s">
        <v>207</v>
      </c>
      <c r="C561" s="32" t="s">
        <v>209</v>
      </c>
      <c r="D561" t="s">
        <v>458</v>
      </c>
      <c r="E561" t="s">
        <v>476</v>
      </c>
      <c r="F561" s="174" t="n">
        <v>2038</v>
      </c>
      <c r="G561" s="175" t="n">
        <v>69</v>
      </c>
      <c r="H561" s="176" t="n">
        <v>29687.382692708</v>
      </c>
      <c r="I561" s="177" t="n">
        <v>2525760.91719191</v>
      </c>
      <c r="J561" s="178" t="str">
        <f>IF(I561&gt;0,H561/I561,0)</f>
      </c>
      <c r="K561" s="179" t="str">
        <f>1-EXP(-J561)</f>
      </c>
      <c r="L561" s="180" t="str">
        <f>IF(G561=30,1,M560)</f>
      </c>
      <c r="M561" s="181" t="str">
        <f>L561*(1-K561)</f>
      </c>
    </row>
    <row r="562">
      <c r="A562" t="s">
        <v>164</v>
      </c>
      <c r="B562" t="s">
        <v>207</v>
      </c>
      <c r="C562" s="32" t="s">
        <v>209</v>
      </c>
      <c r="D562" t="s">
        <v>458</v>
      </c>
      <c r="E562" t="s">
        <v>476</v>
      </c>
      <c r="F562" s="174" t="n">
        <v>2039</v>
      </c>
      <c r="G562" s="175" t="n">
        <v>30</v>
      </c>
      <c r="H562" s="176" t="n">
        <v>787.120460165612</v>
      </c>
      <c r="I562" s="177" t="n">
        <v>4690492.19261041</v>
      </c>
      <c r="J562" s="178" t="str">
        <f>IF(I562&gt;0,H562/I562,0)</f>
      </c>
      <c r="K562" s="179" t="str">
        <f>1-EXP(-J562)</f>
      </c>
      <c r="L562" s="180" t="str">
        <f>IF(G562=30,1,M561)</f>
      </c>
      <c r="M562" s="181" t="str">
        <f>L562*(1-K562)</f>
      </c>
    </row>
    <row r="563">
      <c r="A563" t="s">
        <v>164</v>
      </c>
      <c r="B563" t="s">
        <v>207</v>
      </c>
      <c r="C563" s="32" t="s">
        <v>209</v>
      </c>
      <c r="D563" t="s">
        <v>458</v>
      </c>
      <c r="E563" t="s">
        <v>476</v>
      </c>
      <c r="F563" s="174" t="n">
        <v>2039</v>
      </c>
      <c r="G563" s="175" t="n">
        <v>31</v>
      </c>
      <c r="H563" s="176" t="n">
        <v>1005.06550804694</v>
      </c>
      <c r="I563" s="177" t="n">
        <v>4647833.72776423</v>
      </c>
      <c r="J563" s="178" t="str">
        <f>IF(I563&gt;0,H563/I563,0)</f>
      </c>
      <c r="K563" s="179" t="str">
        <f>1-EXP(-J563)</f>
      </c>
      <c r="L563" s="180" t="str">
        <f>IF(G563=30,1,M562)</f>
      </c>
      <c r="M563" s="181" t="str">
        <f>L563*(1-K563)</f>
      </c>
    </row>
    <row r="564">
      <c r="A564" t="s">
        <v>164</v>
      </c>
      <c r="B564" t="s">
        <v>207</v>
      </c>
      <c r="C564" s="32" t="s">
        <v>209</v>
      </c>
      <c r="D564" t="s">
        <v>458</v>
      </c>
      <c r="E564" t="s">
        <v>476</v>
      </c>
      <c r="F564" s="174" t="n">
        <v>2039</v>
      </c>
      <c r="G564" s="175" t="n">
        <v>32</v>
      </c>
      <c r="H564" s="176" t="n">
        <v>1110.03464693948</v>
      </c>
      <c r="I564" s="177" t="n">
        <v>4674174.10659043</v>
      </c>
      <c r="J564" s="178" t="str">
        <f>IF(I564&gt;0,H564/I564,0)</f>
      </c>
      <c r="K564" s="179" t="str">
        <f>1-EXP(-J564)</f>
      </c>
      <c r="L564" s="180" t="str">
        <f>IF(G564=30,1,M563)</f>
      </c>
      <c r="M564" s="181" t="str">
        <f>L564*(1-K564)</f>
      </c>
    </row>
    <row r="565">
      <c r="A565" t="s">
        <v>164</v>
      </c>
      <c r="B565" t="s">
        <v>207</v>
      </c>
      <c r="C565" s="32" t="s">
        <v>209</v>
      </c>
      <c r="D565" t="s">
        <v>458</v>
      </c>
      <c r="E565" t="s">
        <v>476</v>
      </c>
      <c r="F565" s="174" t="n">
        <v>2039</v>
      </c>
      <c r="G565" s="175" t="n">
        <v>33</v>
      </c>
      <c r="H565" s="176" t="n">
        <v>1149.30942010987</v>
      </c>
      <c r="I565" s="177" t="n">
        <v>4591179.8394778</v>
      </c>
      <c r="J565" s="178" t="str">
        <f>IF(I565&gt;0,H565/I565,0)</f>
      </c>
      <c r="K565" s="179" t="str">
        <f>1-EXP(-J565)</f>
      </c>
      <c r="L565" s="180" t="str">
        <f>IF(G565=30,1,M564)</f>
      </c>
      <c r="M565" s="181" t="str">
        <f>L565*(1-K565)</f>
      </c>
    </row>
    <row r="566">
      <c r="A566" t="s">
        <v>164</v>
      </c>
      <c r="B566" t="s">
        <v>207</v>
      </c>
      <c r="C566" s="32" t="s">
        <v>209</v>
      </c>
      <c r="D566" t="s">
        <v>458</v>
      </c>
      <c r="E566" t="s">
        <v>476</v>
      </c>
      <c r="F566" s="174" t="n">
        <v>2039</v>
      </c>
      <c r="G566" s="175" t="n">
        <v>34</v>
      </c>
      <c r="H566" s="176" t="n">
        <v>1203.24270319457</v>
      </c>
      <c r="I566" s="177" t="n">
        <v>4530019.35359519</v>
      </c>
      <c r="J566" s="178" t="str">
        <f>IF(I566&gt;0,H566/I566,0)</f>
      </c>
      <c r="K566" s="179" t="str">
        <f>1-EXP(-J566)</f>
      </c>
      <c r="L566" s="180" t="str">
        <f>IF(G566=30,1,M565)</f>
      </c>
      <c r="M566" s="181" t="str">
        <f>L566*(1-K566)</f>
      </c>
    </row>
    <row r="567">
      <c r="A567" t="s">
        <v>164</v>
      </c>
      <c r="B567" t="s">
        <v>207</v>
      </c>
      <c r="C567" s="32" t="s">
        <v>209</v>
      </c>
      <c r="D567" t="s">
        <v>458</v>
      </c>
      <c r="E567" t="s">
        <v>476</v>
      </c>
      <c r="F567" s="174" t="n">
        <v>2039</v>
      </c>
      <c r="G567" s="175" t="n">
        <v>35</v>
      </c>
      <c r="H567" s="176" t="n">
        <v>1556.10672157408</v>
      </c>
      <c r="I567" s="177" t="n">
        <v>4401213.39370811</v>
      </c>
      <c r="J567" s="178" t="str">
        <f>IF(I567&gt;0,H567/I567,0)</f>
      </c>
      <c r="K567" s="179" t="str">
        <f>1-EXP(-J567)</f>
      </c>
      <c r="L567" s="180" t="str">
        <f>IF(G567=30,1,M566)</f>
      </c>
      <c r="M567" s="181" t="str">
        <f>L567*(1-K567)</f>
      </c>
    </row>
    <row r="568">
      <c r="A568" t="s">
        <v>164</v>
      </c>
      <c r="B568" t="s">
        <v>207</v>
      </c>
      <c r="C568" s="32" t="s">
        <v>209</v>
      </c>
      <c r="D568" t="s">
        <v>458</v>
      </c>
      <c r="E568" t="s">
        <v>476</v>
      </c>
      <c r="F568" s="174" t="n">
        <v>2039</v>
      </c>
      <c r="G568" s="175" t="n">
        <v>36</v>
      </c>
      <c r="H568" s="176" t="n">
        <v>1698.24527593375</v>
      </c>
      <c r="I568" s="177" t="n">
        <v>4334840.38022174</v>
      </c>
      <c r="J568" s="178" t="str">
        <f>IF(I568&gt;0,H568/I568,0)</f>
      </c>
      <c r="K568" s="179" t="str">
        <f>1-EXP(-J568)</f>
      </c>
      <c r="L568" s="180" t="str">
        <f>IF(G568=30,1,M567)</f>
      </c>
      <c r="M568" s="181" t="str">
        <f>L568*(1-K568)</f>
      </c>
    </row>
    <row r="569">
      <c r="A569" t="s">
        <v>164</v>
      </c>
      <c r="B569" t="s">
        <v>207</v>
      </c>
      <c r="C569" s="32" t="s">
        <v>209</v>
      </c>
      <c r="D569" t="s">
        <v>458</v>
      </c>
      <c r="E569" t="s">
        <v>476</v>
      </c>
      <c r="F569" s="174" t="n">
        <v>2039</v>
      </c>
      <c r="G569" s="175" t="n">
        <v>37</v>
      </c>
      <c r="H569" s="176" t="n">
        <v>1967.65688539839</v>
      </c>
      <c r="I569" s="177" t="n">
        <v>4311739.31856513</v>
      </c>
      <c r="J569" s="178" t="str">
        <f>IF(I569&gt;0,H569/I569,0)</f>
      </c>
      <c r="K569" s="179" t="str">
        <f>1-EXP(-J569)</f>
      </c>
      <c r="L569" s="180" t="str">
        <f>IF(G569=30,1,M568)</f>
      </c>
      <c r="M569" s="181" t="str">
        <f>L569*(1-K569)</f>
      </c>
    </row>
    <row r="570">
      <c r="A570" t="s">
        <v>164</v>
      </c>
      <c r="B570" t="s">
        <v>207</v>
      </c>
      <c r="C570" s="32" t="s">
        <v>209</v>
      </c>
      <c r="D570" t="s">
        <v>458</v>
      </c>
      <c r="E570" t="s">
        <v>476</v>
      </c>
      <c r="F570" s="174" t="n">
        <v>2039</v>
      </c>
      <c r="G570" s="175" t="n">
        <v>38</v>
      </c>
      <c r="H570" s="176" t="n">
        <v>2111.59575769065</v>
      </c>
      <c r="I570" s="177" t="n">
        <v>4290286.19927375</v>
      </c>
      <c r="J570" s="178" t="str">
        <f>IF(I570&gt;0,H570/I570,0)</f>
      </c>
      <c r="K570" s="179" t="str">
        <f>1-EXP(-J570)</f>
      </c>
      <c r="L570" s="180" t="str">
        <f>IF(G570=30,1,M569)</f>
      </c>
      <c r="M570" s="181" t="str">
        <f>L570*(1-K570)</f>
      </c>
    </row>
    <row r="571">
      <c r="A571" t="s">
        <v>164</v>
      </c>
      <c r="B571" t="s">
        <v>207</v>
      </c>
      <c r="C571" s="32" t="s">
        <v>209</v>
      </c>
      <c r="D571" t="s">
        <v>458</v>
      </c>
      <c r="E571" t="s">
        <v>476</v>
      </c>
      <c r="F571" s="174" t="n">
        <v>2039</v>
      </c>
      <c r="G571" s="175" t="n">
        <v>39</v>
      </c>
      <c r="H571" s="176" t="n">
        <v>2271.60275796821</v>
      </c>
      <c r="I571" s="177" t="n">
        <v>4268283.73550591</v>
      </c>
      <c r="J571" s="178" t="str">
        <f>IF(I571&gt;0,H571/I571,0)</f>
      </c>
      <c r="K571" s="179" t="str">
        <f>1-EXP(-J571)</f>
      </c>
      <c r="L571" s="180" t="str">
        <f>IF(G571=30,1,M570)</f>
      </c>
      <c r="M571" s="181" t="str">
        <f>L571*(1-K571)</f>
      </c>
    </row>
    <row r="572">
      <c r="A572" t="s">
        <v>164</v>
      </c>
      <c r="B572" t="s">
        <v>207</v>
      </c>
      <c r="C572" s="32" t="s">
        <v>209</v>
      </c>
      <c r="D572" t="s">
        <v>458</v>
      </c>
      <c r="E572" t="s">
        <v>476</v>
      </c>
      <c r="F572" s="174" t="n">
        <v>2039</v>
      </c>
      <c r="G572" s="175" t="n">
        <v>40</v>
      </c>
      <c r="H572" s="176" t="n">
        <v>3063.73663685718</v>
      </c>
      <c r="I572" s="177" t="n">
        <v>4285287.68413431</v>
      </c>
      <c r="J572" s="178" t="str">
        <f>IF(I572&gt;0,H572/I572,0)</f>
      </c>
      <c r="K572" s="179" t="str">
        <f>1-EXP(-J572)</f>
      </c>
      <c r="L572" s="180" t="str">
        <f>IF(G572=30,1,M571)</f>
      </c>
      <c r="M572" s="181" t="str">
        <f>L572*(1-K572)</f>
      </c>
    </row>
    <row r="573">
      <c r="A573" t="s">
        <v>164</v>
      </c>
      <c r="B573" t="s">
        <v>207</v>
      </c>
      <c r="C573" s="32" t="s">
        <v>209</v>
      </c>
      <c r="D573" t="s">
        <v>458</v>
      </c>
      <c r="E573" t="s">
        <v>476</v>
      </c>
      <c r="F573" s="174" t="n">
        <v>2039</v>
      </c>
      <c r="G573" s="175" t="n">
        <v>41</v>
      </c>
      <c r="H573" s="176" t="n">
        <v>3345.46706753438</v>
      </c>
      <c r="I573" s="177" t="n">
        <v>4339942.83804377</v>
      </c>
      <c r="J573" s="178" t="str">
        <f>IF(I573&gt;0,H573/I573,0)</f>
      </c>
      <c r="K573" s="179" t="str">
        <f>1-EXP(-J573)</f>
      </c>
      <c r="L573" s="180" t="str">
        <f>IF(G573=30,1,M572)</f>
      </c>
      <c r="M573" s="181" t="str">
        <f>L573*(1-K573)</f>
      </c>
    </row>
    <row r="574">
      <c r="A574" t="s">
        <v>164</v>
      </c>
      <c r="B574" t="s">
        <v>207</v>
      </c>
      <c r="C574" s="32" t="s">
        <v>209</v>
      </c>
      <c r="D574" t="s">
        <v>458</v>
      </c>
      <c r="E574" t="s">
        <v>476</v>
      </c>
      <c r="F574" s="174" t="n">
        <v>2039</v>
      </c>
      <c r="G574" s="175" t="n">
        <v>42</v>
      </c>
      <c r="H574" s="176" t="n">
        <v>3963.04786002931</v>
      </c>
      <c r="I574" s="177" t="n">
        <v>4471808.42509998</v>
      </c>
      <c r="J574" s="178" t="str">
        <f>IF(I574&gt;0,H574/I574,0)</f>
      </c>
      <c r="K574" s="179" t="str">
        <f>1-EXP(-J574)</f>
      </c>
      <c r="L574" s="180" t="str">
        <f>IF(G574=30,1,M573)</f>
      </c>
      <c r="M574" s="181" t="str">
        <f>L574*(1-K574)</f>
      </c>
    </row>
    <row r="575">
      <c r="A575" t="s">
        <v>164</v>
      </c>
      <c r="B575" t="s">
        <v>207</v>
      </c>
      <c r="C575" s="32" t="s">
        <v>209</v>
      </c>
      <c r="D575" t="s">
        <v>458</v>
      </c>
      <c r="E575" t="s">
        <v>476</v>
      </c>
      <c r="F575" s="174" t="n">
        <v>2039</v>
      </c>
      <c r="G575" s="175" t="n">
        <v>43</v>
      </c>
      <c r="H575" s="176" t="n">
        <v>4271.15125002791</v>
      </c>
      <c r="I575" s="177" t="n">
        <v>4424408.50141136</v>
      </c>
      <c r="J575" s="178" t="str">
        <f>IF(I575&gt;0,H575/I575,0)</f>
      </c>
      <c r="K575" s="179" t="str">
        <f>1-EXP(-J575)</f>
      </c>
      <c r="L575" s="180" t="str">
        <f>IF(G575=30,1,M574)</f>
      </c>
      <c r="M575" s="181" t="str">
        <f>L575*(1-K575)</f>
      </c>
    </row>
    <row r="576">
      <c r="A576" t="s">
        <v>164</v>
      </c>
      <c r="B576" t="s">
        <v>207</v>
      </c>
      <c r="C576" s="32" t="s">
        <v>209</v>
      </c>
      <c r="D576" t="s">
        <v>458</v>
      </c>
      <c r="E576" t="s">
        <v>476</v>
      </c>
      <c r="F576" s="174" t="n">
        <v>2039</v>
      </c>
      <c r="G576" s="175" t="n">
        <v>44</v>
      </c>
      <c r="H576" s="176" t="n">
        <v>4581.82532173642</v>
      </c>
      <c r="I576" s="177" t="n">
        <v>4346829.36776054</v>
      </c>
      <c r="J576" s="178" t="str">
        <f>IF(I576&gt;0,H576/I576,0)</f>
      </c>
      <c r="K576" s="179" t="str">
        <f>1-EXP(-J576)</f>
      </c>
      <c r="L576" s="180" t="str">
        <f>IF(G576=30,1,M575)</f>
      </c>
      <c r="M576" s="181" t="str">
        <f>L576*(1-K576)</f>
      </c>
    </row>
    <row r="577">
      <c r="A577" t="s">
        <v>164</v>
      </c>
      <c r="B577" t="s">
        <v>207</v>
      </c>
      <c r="C577" s="32" t="s">
        <v>209</v>
      </c>
      <c r="D577" t="s">
        <v>458</v>
      </c>
      <c r="E577" t="s">
        <v>476</v>
      </c>
      <c r="F577" s="174" t="n">
        <v>2039</v>
      </c>
      <c r="G577" s="175" t="n">
        <v>45</v>
      </c>
      <c r="H577" s="176" t="n">
        <v>5807.02466319728</v>
      </c>
      <c r="I577" s="177" t="n">
        <v>4284166.33211167</v>
      </c>
      <c r="J577" s="178" t="str">
        <f>IF(I577&gt;0,H577/I577,0)</f>
      </c>
      <c r="K577" s="179" t="str">
        <f>1-EXP(-J577)</f>
      </c>
      <c r="L577" s="180" t="str">
        <f>IF(G577=30,1,M576)</f>
      </c>
      <c r="M577" s="181" t="str">
        <f>L577*(1-K577)</f>
      </c>
    </row>
    <row r="578">
      <c r="A578" t="s">
        <v>164</v>
      </c>
      <c r="B578" t="s">
        <v>207</v>
      </c>
      <c r="C578" s="32" t="s">
        <v>209</v>
      </c>
      <c r="D578" t="s">
        <v>458</v>
      </c>
      <c r="E578" t="s">
        <v>476</v>
      </c>
      <c r="F578" s="174" t="n">
        <v>2039</v>
      </c>
      <c r="G578" s="175" t="n">
        <v>46</v>
      </c>
      <c r="H578" s="176" t="n">
        <v>6120.9836779546</v>
      </c>
      <c r="I578" s="177" t="n">
        <v>4223490.97712021</v>
      </c>
      <c r="J578" s="178" t="str">
        <f>IF(I578&gt;0,H578/I578,0)</f>
      </c>
      <c r="K578" s="179" t="str">
        <f>1-EXP(-J578)</f>
      </c>
      <c r="L578" s="180" t="str">
        <f>IF(G578=30,1,M577)</f>
      </c>
      <c r="M578" s="181" t="str">
        <f>L578*(1-K578)</f>
      </c>
    </row>
    <row r="579">
      <c r="A579" t="s">
        <v>164</v>
      </c>
      <c r="B579" t="s">
        <v>207</v>
      </c>
      <c r="C579" s="32" t="s">
        <v>209</v>
      </c>
      <c r="D579" t="s">
        <v>458</v>
      </c>
      <c r="E579" t="s">
        <v>476</v>
      </c>
      <c r="F579" s="174" t="n">
        <v>2039</v>
      </c>
      <c r="G579" s="175" t="n">
        <v>47</v>
      </c>
      <c r="H579" s="176" t="n">
        <v>6769.8598423775</v>
      </c>
      <c r="I579" s="177" t="n">
        <v>4252395.49390929</v>
      </c>
      <c r="J579" s="178" t="str">
        <f>IF(I579&gt;0,H579/I579,0)</f>
      </c>
      <c r="K579" s="179" t="str">
        <f>1-EXP(-J579)</f>
      </c>
      <c r="L579" s="180" t="str">
        <f>IF(G579=30,1,M578)</f>
      </c>
      <c r="M579" s="181" t="str">
        <f>L579*(1-K579)</f>
      </c>
    </row>
    <row r="580">
      <c r="A580" t="s">
        <v>164</v>
      </c>
      <c r="B580" t="s">
        <v>207</v>
      </c>
      <c r="C580" s="32" t="s">
        <v>209</v>
      </c>
      <c r="D580" t="s">
        <v>458</v>
      </c>
      <c r="E580" t="s">
        <v>476</v>
      </c>
      <c r="F580" s="174" t="n">
        <v>2039</v>
      </c>
      <c r="G580" s="175" t="n">
        <v>48</v>
      </c>
      <c r="H580" s="176" t="n">
        <v>7462.1908849862</v>
      </c>
      <c r="I580" s="177" t="n">
        <v>4260913.52981216</v>
      </c>
      <c r="J580" s="178" t="str">
        <f>IF(I580&gt;0,H580/I580,0)</f>
      </c>
      <c r="K580" s="179" t="str">
        <f>1-EXP(-J580)</f>
      </c>
      <c r="L580" s="180" t="str">
        <f>IF(G580=30,1,M579)</f>
      </c>
      <c r="M580" s="181" t="str">
        <f>L580*(1-K580)</f>
      </c>
    </row>
    <row r="581">
      <c r="A581" t="s">
        <v>164</v>
      </c>
      <c r="B581" t="s">
        <v>207</v>
      </c>
      <c r="C581" s="32" t="s">
        <v>209</v>
      </c>
      <c r="D581" t="s">
        <v>458</v>
      </c>
      <c r="E581" t="s">
        <v>476</v>
      </c>
      <c r="F581" s="174" t="n">
        <v>2039</v>
      </c>
      <c r="G581" s="175" t="n">
        <v>49</v>
      </c>
      <c r="H581" s="176" t="n">
        <v>11074.506834949</v>
      </c>
      <c r="I581" s="177" t="n">
        <v>6268314.60905763</v>
      </c>
      <c r="J581" s="178" t="str">
        <f>IF(I581&gt;0,H581/I581,0)</f>
      </c>
      <c r="K581" s="179" t="str">
        <f>1-EXP(-J581)</f>
      </c>
      <c r="L581" s="180" t="str">
        <f>IF(G581=30,1,M580)</f>
      </c>
      <c r="M581" s="181" t="str">
        <f>L581*(1-K581)</f>
      </c>
    </row>
    <row r="582">
      <c r="A582" t="s">
        <v>164</v>
      </c>
      <c r="B582" t="s">
        <v>207</v>
      </c>
      <c r="C582" s="32" t="s">
        <v>209</v>
      </c>
      <c r="D582" t="s">
        <v>458</v>
      </c>
      <c r="E582" t="s">
        <v>476</v>
      </c>
      <c r="F582" s="174" t="n">
        <v>2039</v>
      </c>
      <c r="G582" s="175" t="n">
        <v>50</v>
      </c>
      <c r="H582" s="176" t="n">
        <v>9328.18320812744</v>
      </c>
      <c r="I582" s="177" t="n">
        <v>4199320.61646322</v>
      </c>
      <c r="J582" s="178" t="str">
        <f>IF(I582&gt;0,H582/I582,0)</f>
      </c>
      <c r="K582" s="179" t="str">
        <f>1-EXP(-J582)</f>
      </c>
      <c r="L582" s="180" t="str">
        <f>IF(G582=30,1,M581)</f>
      </c>
      <c r="M582" s="181" t="str">
        <f>L582*(1-K582)</f>
      </c>
    </row>
    <row r="583">
      <c r="A583" t="s">
        <v>164</v>
      </c>
      <c r="B583" t="s">
        <v>207</v>
      </c>
      <c r="C583" s="32" t="s">
        <v>209</v>
      </c>
      <c r="D583" t="s">
        <v>458</v>
      </c>
      <c r="E583" t="s">
        <v>476</v>
      </c>
      <c r="F583" s="174" t="n">
        <v>2039</v>
      </c>
      <c r="G583" s="175" t="n">
        <v>51</v>
      </c>
      <c r="H583" s="176" t="n">
        <v>9947.01671444602</v>
      </c>
      <c r="I583" s="177" t="n">
        <v>4170064.01259931</v>
      </c>
      <c r="J583" s="178" t="str">
        <f>IF(I583&gt;0,H583/I583,0)</f>
      </c>
      <c r="K583" s="179" t="str">
        <f>1-EXP(-J583)</f>
      </c>
      <c r="L583" s="180" t="str">
        <f>IF(G583=30,1,M582)</f>
      </c>
      <c r="M583" s="181" t="str">
        <f>L583*(1-K583)</f>
      </c>
    </row>
    <row r="584">
      <c r="A584" t="s">
        <v>164</v>
      </c>
      <c r="B584" t="s">
        <v>207</v>
      </c>
      <c r="C584" s="32" t="s">
        <v>209</v>
      </c>
      <c r="D584" t="s">
        <v>458</v>
      </c>
      <c r="E584" t="s">
        <v>476</v>
      </c>
      <c r="F584" s="174" t="n">
        <v>2039</v>
      </c>
      <c r="G584" s="175" t="n">
        <v>52</v>
      </c>
      <c r="H584" s="176" t="n">
        <v>10548.8798739214</v>
      </c>
      <c r="I584" s="177" t="n">
        <v>4029199.34673378</v>
      </c>
      <c r="J584" s="178" t="str">
        <f>IF(I584&gt;0,H584/I584,0)</f>
      </c>
      <c r="K584" s="179" t="str">
        <f>1-EXP(-J584)</f>
      </c>
      <c r="L584" s="180" t="str">
        <f>IF(G584=30,1,M583)</f>
      </c>
      <c r="M584" s="181" t="str">
        <f>L584*(1-K584)</f>
      </c>
    </row>
    <row r="585">
      <c r="A585" t="s">
        <v>164</v>
      </c>
      <c r="B585" t="s">
        <v>207</v>
      </c>
      <c r="C585" s="32" t="s">
        <v>209</v>
      </c>
      <c r="D585" t="s">
        <v>458</v>
      </c>
      <c r="E585" t="s">
        <v>476</v>
      </c>
      <c r="F585" s="174" t="n">
        <v>2039</v>
      </c>
      <c r="G585" s="175" t="n">
        <v>53</v>
      </c>
      <c r="H585" s="176" t="n">
        <v>11415.6291193918</v>
      </c>
      <c r="I585" s="177" t="n">
        <v>3981549.25906946</v>
      </c>
      <c r="J585" s="178" t="str">
        <f>IF(I585&gt;0,H585/I585,0)</f>
      </c>
      <c r="K585" s="179" t="str">
        <f>1-EXP(-J585)</f>
      </c>
      <c r="L585" s="180" t="str">
        <f>IF(G585=30,1,M584)</f>
      </c>
      <c r="M585" s="181" t="str">
        <f>L585*(1-K585)</f>
      </c>
    </row>
    <row r="586">
      <c r="A586" t="s">
        <v>164</v>
      </c>
      <c r="B586" t="s">
        <v>207</v>
      </c>
      <c r="C586" s="32" t="s">
        <v>209</v>
      </c>
      <c r="D586" t="s">
        <v>458</v>
      </c>
      <c r="E586" t="s">
        <v>476</v>
      </c>
      <c r="F586" s="174" t="n">
        <v>2039</v>
      </c>
      <c r="G586" s="175" t="n">
        <v>54</v>
      </c>
      <c r="H586" s="176" t="n">
        <v>12613.0236054623</v>
      </c>
      <c r="I586" s="177" t="n">
        <v>4022092.70233938</v>
      </c>
      <c r="J586" s="178" t="str">
        <f>IF(I586&gt;0,H586/I586,0)</f>
      </c>
      <c r="K586" s="179" t="str">
        <f>1-EXP(-J586)</f>
      </c>
      <c r="L586" s="180" t="str">
        <f>IF(G586=30,1,M585)</f>
      </c>
      <c r="M586" s="181" t="str">
        <f>L586*(1-K586)</f>
      </c>
    </row>
    <row r="587">
      <c r="A587" t="s">
        <v>164</v>
      </c>
      <c r="B587" t="s">
        <v>207</v>
      </c>
      <c r="C587" s="32" t="s">
        <v>209</v>
      </c>
      <c r="D587" t="s">
        <v>458</v>
      </c>
      <c r="E587" t="s">
        <v>476</v>
      </c>
      <c r="F587" s="174" t="n">
        <v>2039</v>
      </c>
      <c r="G587" s="175" t="n">
        <v>55</v>
      </c>
      <c r="H587" s="176" t="n">
        <v>13913.738075195</v>
      </c>
      <c r="I587" s="177" t="n">
        <v>4084527.52624729</v>
      </c>
      <c r="J587" s="178" t="str">
        <f>IF(I587&gt;0,H587/I587,0)</f>
      </c>
      <c r="K587" s="179" t="str">
        <f>1-EXP(-J587)</f>
      </c>
      <c r="L587" s="180" t="str">
        <f>IF(G587=30,1,M586)</f>
      </c>
      <c r="M587" s="181" t="str">
        <f>L587*(1-K587)</f>
      </c>
    </row>
    <row r="588">
      <c r="A588" t="s">
        <v>164</v>
      </c>
      <c r="B588" t="s">
        <v>207</v>
      </c>
      <c r="C588" s="32" t="s">
        <v>209</v>
      </c>
      <c r="D588" t="s">
        <v>458</v>
      </c>
      <c r="E588" t="s">
        <v>476</v>
      </c>
      <c r="F588" s="174" t="n">
        <v>2039</v>
      </c>
      <c r="G588" s="175" t="n">
        <v>56</v>
      </c>
      <c r="H588" s="176" t="n">
        <v>14786.1161229279</v>
      </c>
      <c r="I588" s="177" t="n">
        <v>4041500.61383239</v>
      </c>
      <c r="J588" s="178" t="str">
        <f>IF(I588&gt;0,H588/I588,0)</f>
      </c>
      <c r="K588" s="179" t="str">
        <f>1-EXP(-J588)</f>
      </c>
      <c r="L588" s="180" t="str">
        <f>IF(G588=30,1,M587)</f>
      </c>
      <c r="M588" s="181" t="str">
        <f>L588*(1-K588)</f>
      </c>
    </row>
    <row r="589">
      <c r="A589" t="s">
        <v>164</v>
      </c>
      <c r="B589" t="s">
        <v>207</v>
      </c>
      <c r="C589" s="32" t="s">
        <v>209</v>
      </c>
      <c r="D589" t="s">
        <v>458</v>
      </c>
      <c r="E589" t="s">
        <v>476</v>
      </c>
      <c r="F589" s="174" t="n">
        <v>2039</v>
      </c>
      <c r="G589" s="175" t="n">
        <v>57</v>
      </c>
      <c r="H589" s="176" t="n">
        <v>15601.9436638528</v>
      </c>
      <c r="I589" s="177" t="n">
        <v>3891546.10219207</v>
      </c>
      <c r="J589" s="178" t="str">
        <f>IF(I589&gt;0,H589/I589,0)</f>
      </c>
      <c r="K589" s="179" t="str">
        <f>1-EXP(-J589)</f>
      </c>
      <c r="L589" s="180" t="str">
        <f>IF(G589=30,1,M588)</f>
      </c>
      <c r="M589" s="181" t="str">
        <f>L589*(1-K589)</f>
      </c>
    </row>
    <row r="590">
      <c r="A590" t="s">
        <v>164</v>
      </c>
      <c r="B590" t="s">
        <v>207</v>
      </c>
      <c r="C590" s="32" t="s">
        <v>209</v>
      </c>
      <c r="D590" t="s">
        <v>458</v>
      </c>
      <c r="E590" t="s">
        <v>476</v>
      </c>
      <c r="F590" s="174" t="n">
        <v>2039</v>
      </c>
      <c r="G590" s="175" t="n">
        <v>58</v>
      </c>
      <c r="H590" s="176" t="n">
        <v>16687.4557820852</v>
      </c>
      <c r="I590" s="177" t="n">
        <v>3799617.21615117</v>
      </c>
      <c r="J590" s="178" t="str">
        <f>IF(I590&gt;0,H590/I590,0)</f>
      </c>
      <c r="K590" s="179" t="str">
        <f>1-EXP(-J590)</f>
      </c>
      <c r="L590" s="180" t="str">
        <f>IF(G590=30,1,M589)</f>
      </c>
      <c r="M590" s="181" t="str">
        <f>L590*(1-K590)</f>
      </c>
    </row>
    <row r="591">
      <c r="A591" t="s">
        <v>164</v>
      </c>
      <c r="B591" t="s">
        <v>207</v>
      </c>
      <c r="C591" s="32" t="s">
        <v>209</v>
      </c>
      <c r="D591" t="s">
        <v>458</v>
      </c>
      <c r="E591" t="s">
        <v>476</v>
      </c>
      <c r="F591" s="174" t="n">
        <v>2039</v>
      </c>
      <c r="G591" s="175" t="n">
        <v>59</v>
      </c>
      <c r="H591" s="176" t="n">
        <v>17913.63049028</v>
      </c>
      <c r="I591" s="177" t="n">
        <v>3721237.31649454</v>
      </c>
      <c r="J591" s="178" t="str">
        <f>IF(I591&gt;0,H591/I591,0)</f>
      </c>
      <c r="K591" s="179" t="str">
        <f>1-EXP(-J591)</f>
      </c>
      <c r="L591" s="180" t="str">
        <f>IF(G591=30,1,M590)</f>
      </c>
      <c r="M591" s="181" t="str">
        <f>L591*(1-K591)</f>
      </c>
    </row>
    <row r="592">
      <c r="A592" t="s">
        <v>164</v>
      </c>
      <c r="B592" t="s">
        <v>207</v>
      </c>
      <c r="C592" s="32" t="s">
        <v>209</v>
      </c>
      <c r="D592" t="s">
        <v>458</v>
      </c>
      <c r="E592" t="s">
        <v>476</v>
      </c>
      <c r="F592" s="174" t="n">
        <v>2039</v>
      </c>
      <c r="G592" s="175" t="n">
        <v>60</v>
      </c>
      <c r="H592" s="176" t="n">
        <v>19197.8851872049</v>
      </c>
      <c r="I592" s="177" t="n">
        <v>3636367.51506802</v>
      </c>
      <c r="J592" s="178" t="str">
        <f>IF(I592&gt;0,H592/I592,0)</f>
      </c>
      <c r="K592" s="179" t="str">
        <f>1-EXP(-J592)</f>
      </c>
      <c r="L592" s="180" t="str">
        <f>IF(G592=30,1,M591)</f>
      </c>
      <c r="M592" s="181" t="str">
        <f>L592*(1-K592)</f>
      </c>
    </row>
    <row r="593">
      <c r="A593" t="s">
        <v>164</v>
      </c>
      <c r="B593" t="s">
        <v>207</v>
      </c>
      <c r="C593" s="32" t="s">
        <v>209</v>
      </c>
      <c r="D593" t="s">
        <v>458</v>
      </c>
      <c r="E593" t="s">
        <v>476</v>
      </c>
      <c r="F593" s="174" t="n">
        <v>2039</v>
      </c>
      <c r="G593" s="175" t="n">
        <v>61</v>
      </c>
      <c r="H593" s="176" t="n">
        <v>20143.411019481</v>
      </c>
      <c r="I593" s="177" t="n">
        <v>3532111.21805831</v>
      </c>
      <c r="J593" s="178" t="str">
        <f>IF(I593&gt;0,H593/I593,0)</f>
      </c>
      <c r="K593" s="179" t="str">
        <f>1-EXP(-J593)</f>
      </c>
      <c r="L593" s="180" t="str">
        <f>IF(G593=30,1,M592)</f>
      </c>
      <c r="M593" s="181" t="str">
        <f>L593*(1-K593)</f>
      </c>
    </row>
    <row r="594">
      <c r="A594" t="s">
        <v>164</v>
      </c>
      <c r="B594" t="s">
        <v>207</v>
      </c>
      <c r="C594" s="32" t="s">
        <v>209</v>
      </c>
      <c r="D594" t="s">
        <v>458</v>
      </c>
      <c r="E594" t="s">
        <v>476</v>
      </c>
      <c r="F594" s="174" t="n">
        <v>2039</v>
      </c>
      <c r="G594" s="175" t="n">
        <v>62</v>
      </c>
      <c r="H594" s="176" t="n">
        <v>21603.8642084935</v>
      </c>
      <c r="I594" s="177" t="n">
        <v>3442255.645458</v>
      </c>
      <c r="J594" s="178" t="str">
        <f>IF(I594&gt;0,H594/I594,0)</f>
      </c>
      <c r="K594" s="179" t="str">
        <f>1-EXP(-J594)</f>
      </c>
      <c r="L594" s="180" t="str">
        <f>IF(G594=30,1,M593)</f>
      </c>
      <c r="M594" s="181" t="str">
        <f>L594*(1-K594)</f>
      </c>
    </row>
    <row r="595">
      <c r="A595" t="s">
        <v>164</v>
      </c>
      <c r="B595" t="s">
        <v>207</v>
      </c>
      <c r="C595" s="32" t="s">
        <v>209</v>
      </c>
      <c r="D595" t="s">
        <v>458</v>
      </c>
      <c r="E595" t="s">
        <v>476</v>
      </c>
      <c r="F595" s="174" t="n">
        <v>2039</v>
      </c>
      <c r="G595" s="175" t="n">
        <v>63</v>
      </c>
      <c r="H595" s="176" t="n">
        <v>23032.6526728043</v>
      </c>
      <c r="I595" s="177" t="n">
        <v>3340434.66130397</v>
      </c>
      <c r="J595" s="178" t="str">
        <f>IF(I595&gt;0,H595/I595,0)</f>
      </c>
      <c r="K595" s="179" t="str">
        <f>1-EXP(-J595)</f>
      </c>
      <c r="L595" s="180" t="str">
        <f>IF(G595=30,1,M594)</f>
      </c>
      <c r="M595" s="181" t="str">
        <f>L595*(1-K595)</f>
      </c>
    </row>
    <row r="596">
      <c r="A596" t="s">
        <v>164</v>
      </c>
      <c r="B596" t="s">
        <v>207</v>
      </c>
      <c r="C596" s="32" t="s">
        <v>209</v>
      </c>
      <c r="D596" t="s">
        <v>458</v>
      </c>
      <c r="E596" t="s">
        <v>476</v>
      </c>
      <c r="F596" s="174" t="n">
        <v>2039</v>
      </c>
      <c r="G596" s="175" t="n">
        <v>64</v>
      </c>
      <c r="H596" s="176" t="n">
        <v>24502.6654082056</v>
      </c>
      <c r="I596" s="177" t="n">
        <v>3236439.48204565</v>
      </c>
      <c r="J596" s="178" t="str">
        <f>IF(I596&gt;0,H596/I596,0)</f>
      </c>
      <c r="K596" s="179" t="str">
        <f>1-EXP(-J596)</f>
      </c>
      <c r="L596" s="180" t="str">
        <f>IF(G596=30,1,M595)</f>
      </c>
      <c r="M596" s="181" t="str">
        <f>L596*(1-K596)</f>
      </c>
    </row>
    <row r="597">
      <c r="A597" t="s">
        <v>164</v>
      </c>
      <c r="B597" t="s">
        <v>207</v>
      </c>
      <c r="C597" s="32" t="s">
        <v>209</v>
      </c>
      <c r="D597" t="s">
        <v>458</v>
      </c>
      <c r="E597" t="s">
        <v>476</v>
      </c>
      <c r="F597" s="174" t="n">
        <v>2039</v>
      </c>
      <c r="G597" s="175" t="n">
        <v>65</v>
      </c>
      <c r="H597" s="176" t="n">
        <v>24782.1080861116</v>
      </c>
      <c r="I597" s="177" t="n">
        <v>3106744.52954728</v>
      </c>
      <c r="J597" s="178" t="str">
        <f>IF(I597&gt;0,H597/I597,0)</f>
      </c>
      <c r="K597" s="179" t="str">
        <f>1-EXP(-J597)</f>
      </c>
      <c r="L597" s="180" t="str">
        <f>IF(G597=30,1,M596)</f>
      </c>
      <c r="M597" s="181" t="str">
        <f>L597*(1-K597)</f>
      </c>
    </row>
    <row r="598">
      <c r="A598" t="s">
        <v>164</v>
      </c>
      <c r="B598" t="s">
        <v>207</v>
      </c>
      <c r="C598" s="32" t="s">
        <v>209</v>
      </c>
      <c r="D598" t="s">
        <v>458</v>
      </c>
      <c r="E598" t="s">
        <v>476</v>
      </c>
      <c r="F598" s="174" t="n">
        <v>2039</v>
      </c>
      <c r="G598" s="175" t="n">
        <v>66</v>
      </c>
      <c r="H598" s="176" t="n">
        <v>26175.337382817</v>
      </c>
      <c r="I598" s="177" t="n">
        <v>3028843.36743798</v>
      </c>
      <c r="J598" s="178" t="str">
        <f>IF(I598&gt;0,H598/I598,0)</f>
      </c>
      <c r="K598" s="179" t="str">
        <f>1-EXP(-J598)</f>
      </c>
      <c r="L598" s="180" t="str">
        <f>IF(G598=30,1,M597)</f>
      </c>
      <c r="M598" s="181" t="str">
        <f>L598*(1-K598)</f>
      </c>
    </row>
    <row r="599">
      <c r="A599" t="s">
        <v>164</v>
      </c>
      <c r="B599" t="s">
        <v>207</v>
      </c>
      <c r="C599" s="32" t="s">
        <v>209</v>
      </c>
      <c r="D599" t="s">
        <v>458</v>
      </c>
      <c r="E599" t="s">
        <v>476</v>
      </c>
      <c r="F599" s="174" t="n">
        <v>2039</v>
      </c>
      <c r="G599" s="175" t="n">
        <v>67</v>
      </c>
      <c r="H599" s="176" t="n">
        <v>26716.7468835662</v>
      </c>
      <c r="I599" s="177" t="n">
        <v>2808206.34748876</v>
      </c>
      <c r="J599" s="178" t="str">
        <f>IF(I599&gt;0,H599/I599,0)</f>
      </c>
      <c r="K599" s="179" t="str">
        <f>1-EXP(-J599)</f>
      </c>
      <c r="L599" s="180" t="str">
        <f>IF(G599=30,1,M598)</f>
      </c>
      <c r="M599" s="181" t="str">
        <f>L599*(1-K599)</f>
      </c>
    </row>
    <row r="600">
      <c r="A600" t="s">
        <v>164</v>
      </c>
      <c r="B600" t="s">
        <v>207</v>
      </c>
      <c r="C600" s="32" t="s">
        <v>209</v>
      </c>
      <c r="D600" t="s">
        <v>458</v>
      </c>
      <c r="E600" t="s">
        <v>476</v>
      </c>
      <c r="F600" s="174" t="n">
        <v>2039</v>
      </c>
      <c r="G600" s="175" t="n">
        <v>68</v>
      </c>
      <c r="H600" s="176" t="n">
        <v>28175.2584098732</v>
      </c>
      <c r="I600" s="177" t="n">
        <v>2691866.02522411</v>
      </c>
      <c r="J600" s="178" t="str">
        <f>IF(I600&gt;0,H600/I600,0)</f>
      </c>
      <c r="K600" s="179" t="str">
        <f>1-EXP(-J600)</f>
      </c>
      <c r="L600" s="180" t="str">
        <f>IF(G600=30,1,M599)</f>
      </c>
      <c r="M600" s="181" t="str">
        <f>L600*(1-K600)</f>
      </c>
    </row>
    <row r="601">
      <c r="A601" t="s">
        <v>164</v>
      </c>
      <c r="B601" t="s">
        <v>207</v>
      </c>
      <c r="C601" s="32" t="s">
        <v>209</v>
      </c>
      <c r="D601" t="s">
        <v>458</v>
      </c>
      <c r="E601" t="s">
        <v>476</v>
      </c>
      <c r="F601" s="174" t="n">
        <v>2039</v>
      </c>
      <c r="G601" s="175" t="n">
        <v>69</v>
      </c>
      <c r="H601" s="176" t="n">
        <v>29702.6747550644</v>
      </c>
      <c r="I601" s="177" t="n">
        <v>2577915.50698741</v>
      </c>
      <c r="J601" s="178" t="str">
        <f>IF(I601&gt;0,H601/I601,0)</f>
      </c>
      <c r="K601" s="179" t="str">
        <f>1-EXP(-J601)</f>
      </c>
      <c r="L601" s="180" t="str">
        <f>IF(G601=30,1,M600)</f>
      </c>
      <c r="M601" s="181" t="str">
        <f>L601*(1-K601)</f>
      </c>
    </row>
    <row r="602">
      <c r="A602" t="s">
        <v>164</v>
      </c>
      <c r="B602" t="s">
        <v>207</v>
      </c>
      <c r="C602" s="32" t="s">
        <v>209</v>
      </c>
      <c r="D602" t="s">
        <v>458</v>
      </c>
      <c r="E602" t="s">
        <v>476</v>
      </c>
      <c r="F602" s="174" t="n">
        <v>2040</v>
      </c>
      <c r="G602" s="175" t="n">
        <v>30</v>
      </c>
      <c r="H602" s="176" t="n">
        <v>801.292198015372</v>
      </c>
      <c r="I602" s="177" t="n">
        <v>4755770.9886484</v>
      </c>
      <c r="J602" s="178" t="str">
        <f>IF(I602&gt;0,H602/I602,0)</f>
      </c>
      <c r="K602" s="179" t="str">
        <f>1-EXP(-J602)</f>
      </c>
      <c r="L602" s="180" t="str">
        <f>IF(G602=30,1,M601)</f>
      </c>
      <c r="M602" s="181" t="str">
        <f>L602*(1-K602)</f>
      </c>
    </row>
    <row r="603">
      <c r="A603" t="s">
        <v>164</v>
      </c>
      <c r="B603" t="s">
        <v>207</v>
      </c>
      <c r="C603" s="32" t="s">
        <v>209</v>
      </c>
      <c r="D603" t="s">
        <v>458</v>
      </c>
      <c r="E603" t="s">
        <v>476</v>
      </c>
      <c r="F603" s="174" t="n">
        <v>2040</v>
      </c>
      <c r="G603" s="175" t="n">
        <v>31</v>
      </c>
      <c r="H603" s="176" t="n">
        <v>1016.78299740652</v>
      </c>
      <c r="I603" s="177" t="n">
        <v>4684888.69235014</v>
      </c>
      <c r="J603" s="178" t="str">
        <f>IF(I603&gt;0,H603/I603,0)</f>
      </c>
      <c r="K603" s="179" t="str">
        <f>1-EXP(-J603)</f>
      </c>
      <c r="L603" s="180" t="str">
        <f>IF(G603=30,1,M602)</f>
      </c>
      <c r="M603" s="181" t="str">
        <f>L603*(1-K603)</f>
      </c>
    </row>
    <row r="604">
      <c r="A604" t="s">
        <v>164</v>
      </c>
      <c r="B604" t="s">
        <v>207</v>
      </c>
      <c r="C604" s="32" t="s">
        <v>209</v>
      </c>
      <c r="D604" t="s">
        <v>458</v>
      </c>
      <c r="E604" t="s">
        <v>476</v>
      </c>
      <c r="F604" s="174" t="n">
        <v>2040</v>
      </c>
      <c r="G604" s="175" t="n">
        <v>32</v>
      </c>
      <c r="H604" s="176" t="n">
        <v>1055.90720795998</v>
      </c>
      <c r="I604" s="177" t="n">
        <v>4642359.19972211</v>
      </c>
      <c r="J604" s="178" t="str">
        <f>IF(I604&gt;0,H604/I604,0)</f>
      </c>
      <c r="K604" s="179" t="str">
        <f>1-EXP(-J604)</f>
      </c>
      <c r="L604" s="180" t="str">
        <f>IF(G604=30,1,M603)</f>
      </c>
      <c r="M604" s="181" t="str">
        <f>L604*(1-K604)</f>
      </c>
    </row>
    <row r="605">
      <c r="A605" t="s">
        <v>164</v>
      </c>
      <c r="B605" t="s">
        <v>207</v>
      </c>
      <c r="C605" s="32" t="s">
        <v>209</v>
      </c>
      <c r="D605" t="s">
        <v>458</v>
      </c>
      <c r="E605" t="s">
        <v>476</v>
      </c>
      <c r="F605" s="174" t="n">
        <v>2040</v>
      </c>
      <c r="G605" s="175" t="n">
        <v>33</v>
      </c>
      <c r="H605" s="176" t="n">
        <v>1171.27067002839</v>
      </c>
      <c r="I605" s="177" t="n">
        <v>4668392.58060117</v>
      </c>
      <c r="J605" s="178" t="str">
        <f>IF(I605&gt;0,H605/I605,0)</f>
      </c>
      <c r="K605" s="179" t="str">
        <f>1-EXP(-J605)</f>
      </c>
      <c r="L605" s="180" t="str">
        <f>IF(G605=30,1,M604)</f>
      </c>
      <c r="M605" s="181" t="str">
        <f>L605*(1-K605)</f>
      </c>
    </row>
    <row r="606">
      <c r="A606" t="s">
        <v>164</v>
      </c>
      <c r="B606" t="s">
        <v>207</v>
      </c>
      <c r="C606" s="32" t="s">
        <v>209</v>
      </c>
      <c r="D606" t="s">
        <v>458</v>
      </c>
      <c r="E606" t="s">
        <v>476</v>
      </c>
      <c r="F606" s="174" t="n">
        <v>2040</v>
      </c>
      <c r="G606" s="175" t="n">
        <v>34</v>
      </c>
      <c r="H606" s="176" t="n">
        <v>1219.81868718522</v>
      </c>
      <c r="I606" s="177" t="n">
        <v>4585238.14667784</v>
      </c>
      <c r="J606" s="178" t="str">
        <f>IF(I606&gt;0,H606/I606,0)</f>
      </c>
      <c r="K606" s="179" t="str">
        <f>1-EXP(-J606)</f>
      </c>
      <c r="L606" s="180" t="str">
        <f>IF(G606=30,1,M605)</f>
      </c>
      <c r="M606" s="181" t="str">
        <f>L606*(1-K606)</f>
      </c>
    </row>
    <row r="607">
      <c r="A607" t="s">
        <v>164</v>
      </c>
      <c r="B607" t="s">
        <v>207</v>
      </c>
      <c r="C607" s="32" t="s">
        <v>209</v>
      </c>
      <c r="D607" t="s">
        <v>458</v>
      </c>
      <c r="E607" t="s">
        <v>476</v>
      </c>
      <c r="F607" s="174" t="n">
        <v>2040</v>
      </c>
      <c r="G607" s="175" t="n">
        <v>35</v>
      </c>
      <c r="H607" s="176" t="n">
        <v>1596.09745123955</v>
      </c>
      <c r="I607" s="177" t="n">
        <v>4523848.93890802</v>
      </c>
      <c r="J607" s="178" t="str">
        <f>IF(I607&gt;0,H607/I607,0)</f>
      </c>
      <c r="K607" s="179" t="str">
        <f>1-EXP(-J607)</f>
      </c>
      <c r="L607" s="180" t="str">
        <f>IF(G607=30,1,M606)</f>
      </c>
      <c r="M607" s="181" t="str">
        <f>L607*(1-K607)</f>
      </c>
    </row>
    <row r="608">
      <c r="A608" t="s">
        <v>164</v>
      </c>
      <c r="B608" t="s">
        <v>207</v>
      </c>
      <c r="C608" s="32" t="s">
        <v>209</v>
      </c>
      <c r="D608" t="s">
        <v>458</v>
      </c>
      <c r="E608" t="s">
        <v>476</v>
      </c>
      <c r="F608" s="174" t="n">
        <v>2040</v>
      </c>
      <c r="G608" s="175" t="n">
        <v>36</v>
      </c>
      <c r="H608" s="176" t="n">
        <v>1711.34715924176</v>
      </c>
      <c r="I608" s="177" t="n">
        <v>4394524.49683325</v>
      </c>
      <c r="J608" s="178" t="str">
        <f>IF(I608&gt;0,H608/I608,0)</f>
      </c>
      <c r="K608" s="179" t="str">
        <f>1-EXP(-J608)</f>
      </c>
      <c r="L608" s="180" t="str">
        <f>IF(G608=30,1,M607)</f>
      </c>
      <c r="M608" s="181" t="str">
        <f>L608*(1-K608)</f>
      </c>
    </row>
    <row r="609">
      <c r="A609" t="s">
        <v>164</v>
      </c>
      <c r="B609" t="s">
        <v>207</v>
      </c>
      <c r="C609" s="32" t="s">
        <v>209</v>
      </c>
      <c r="D609" t="s">
        <v>458</v>
      </c>
      <c r="E609" t="s">
        <v>476</v>
      </c>
      <c r="F609" s="174" t="n">
        <v>2040</v>
      </c>
      <c r="G609" s="175" t="n">
        <v>37</v>
      </c>
      <c r="H609" s="176" t="n">
        <v>1815.64944831783</v>
      </c>
      <c r="I609" s="177" t="n">
        <v>4328184.67605347</v>
      </c>
      <c r="J609" s="178" t="str">
        <f>IF(I609&gt;0,H609/I609,0)</f>
      </c>
      <c r="K609" s="179" t="str">
        <f>1-EXP(-J609)</f>
      </c>
      <c r="L609" s="180" t="str">
        <f>IF(G609=30,1,M608)</f>
      </c>
      <c r="M609" s="181" t="str">
        <f>L609*(1-K609)</f>
      </c>
    </row>
    <row r="610">
      <c r="A610" t="s">
        <v>164</v>
      </c>
      <c r="B610" t="s">
        <v>207</v>
      </c>
      <c r="C610" s="32" t="s">
        <v>209</v>
      </c>
      <c r="D610" t="s">
        <v>458</v>
      </c>
      <c r="E610" t="s">
        <v>476</v>
      </c>
      <c r="F610" s="174" t="n">
        <v>2040</v>
      </c>
      <c r="G610" s="175" t="n">
        <v>38</v>
      </c>
      <c r="H610" s="176" t="n">
        <v>2103.14889127005</v>
      </c>
      <c r="I610" s="177" t="n">
        <v>4304487.86722754</v>
      </c>
      <c r="J610" s="178" t="str">
        <f>IF(I610&gt;0,H610/I610,0)</f>
      </c>
      <c r="K610" s="179" t="str">
        <f>1-EXP(-J610)</f>
      </c>
      <c r="L610" s="180" t="str">
        <f>IF(G610=30,1,M609)</f>
      </c>
      <c r="M610" s="181" t="str">
        <f>L610*(1-K610)</f>
      </c>
    </row>
    <row r="611">
      <c r="A611" t="s">
        <v>164</v>
      </c>
      <c r="B611" t="s">
        <v>207</v>
      </c>
      <c r="C611" s="32" t="s">
        <v>209</v>
      </c>
      <c r="D611" t="s">
        <v>458</v>
      </c>
      <c r="E611" t="s">
        <v>476</v>
      </c>
      <c r="F611" s="174" t="n">
        <v>2040</v>
      </c>
      <c r="G611" s="175" t="n">
        <v>39</v>
      </c>
      <c r="H611" s="176" t="n">
        <v>2261.02534377376</v>
      </c>
      <c r="I611" s="177" t="n">
        <v>4282545.87661222</v>
      </c>
      <c r="J611" s="178" t="str">
        <f>IF(I611&gt;0,H611/I611,0)</f>
      </c>
      <c r="K611" s="179" t="str">
        <f>1-EXP(-J611)</f>
      </c>
      <c r="L611" s="180" t="str">
        <f>IF(G611=30,1,M610)</f>
      </c>
      <c r="M611" s="181" t="str">
        <f>L611*(1-K611)</f>
      </c>
    </row>
    <row r="612">
      <c r="A612" t="s">
        <v>164</v>
      </c>
      <c r="B612" t="s">
        <v>207</v>
      </c>
      <c r="C612" s="32" t="s">
        <v>209</v>
      </c>
      <c r="D612" t="s">
        <v>458</v>
      </c>
      <c r="E612" t="s">
        <v>476</v>
      </c>
      <c r="F612" s="174" t="n">
        <v>2040</v>
      </c>
      <c r="G612" s="175" t="n">
        <v>40</v>
      </c>
      <c r="H612" s="176" t="n">
        <v>3019.00210291268</v>
      </c>
      <c r="I612" s="177" t="n">
        <v>4260000.59351459</v>
      </c>
      <c r="J612" s="178" t="str">
        <f>IF(I612&gt;0,H612/I612,0)</f>
      </c>
      <c r="K612" s="179" t="str">
        <f>1-EXP(-J612)</f>
      </c>
      <c r="L612" s="180" t="str">
        <f>IF(G612=30,1,M611)</f>
      </c>
      <c r="M612" s="181" t="str">
        <f>L612*(1-K612)</f>
      </c>
    </row>
    <row r="613">
      <c r="A613" t="s">
        <v>164</v>
      </c>
      <c r="B613" t="s">
        <v>207</v>
      </c>
      <c r="C613" s="32" t="s">
        <v>209</v>
      </c>
      <c r="D613" t="s">
        <v>458</v>
      </c>
      <c r="E613" t="s">
        <v>476</v>
      </c>
      <c r="F613" s="174" t="n">
        <v>2040</v>
      </c>
      <c r="G613" s="175" t="n">
        <v>41</v>
      </c>
      <c r="H613" s="176" t="n">
        <v>3260.91660980146</v>
      </c>
      <c r="I613" s="177" t="n">
        <v>4275650.50495042</v>
      </c>
      <c r="J613" s="178" t="str">
        <f>IF(I613&gt;0,H613/I613,0)</f>
      </c>
      <c r="K613" s="179" t="str">
        <f>1-EXP(-J613)</f>
      </c>
      <c r="L613" s="180" t="str">
        <f>IF(G613=30,1,M612)</f>
      </c>
      <c r="M613" s="181" t="str">
        <f>L613*(1-K613)</f>
      </c>
    </row>
    <row r="614">
      <c r="A614" t="s">
        <v>164</v>
      </c>
      <c r="B614" t="s">
        <v>207</v>
      </c>
      <c r="C614" s="32" t="s">
        <v>209</v>
      </c>
      <c r="D614" t="s">
        <v>458</v>
      </c>
      <c r="E614" t="s">
        <v>476</v>
      </c>
      <c r="F614" s="174" t="n">
        <v>2040</v>
      </c>
      <c r="G614" s="175" t="n">
        <v>42</v>
      </c>
      <c r="H614" s="176" t="n">
        <v>3598.00654885466</v>
      </c>
      <c r="I614" s="177" t="n">
        <v>4330180.09192234</v>
      </c>
      <c r="J614" s="178" t="str">
        <f>IF(I614&gt;0,H614/I614,0)</f>
      </c>
      <c r="K614" s="179" t="str">
        <f>1-EXP(-J614)</f>
      </c>
      <c r="L614" s="180" t="str">
        <f>IF(G614=30,1,M613)</f>
      </c>
      <c r="M614" s="181" t="str">
        <f>L614*(1-K614)</f>
      </c>
    </row>
    <row r="615">
      <c r="A615" t="s">
        <v>164</v>
      </c>
      <c r="B615" t="s">
        <v>207</v>
      </c>
      <c r="C615" s="32" t="s">
        <v>209</v>
      </c>
      <c r="D615" t="s">
        <v>458</v>
      </c>
      <c r="E615" t="s">
        <v>476</v>
      </c>
      <c r="F615" s="174" t="n">
        <v>2040</v>
      </c>
      <c r="G615" s="175" t="n">
        <v>43</v>
      </c>
      <c r="H615" s="176" t="n">
        <v>4260.60953167224</v>
      </c>
      <c r="I615" s="177" t="n">
        <v>4460665.47060388</v>
      </c>
      <c r="J615" s="178" t="str">
        <f>IF(I615&gt;0,H615/I615,0)</f>
      </c>
      <c r="K615" s="179" t="str">
        <f>1-EXP(-J615)</f>
      </c>
      <c r="L615" s="180" t="str">
        <f>IF(G615=30,1,M614)</f>
      </c>
      <c r="M615" s="181" t="str">
        <f>L615*(1-K615)</f>
      </c>
    </row>
    <row r="616">
      <c r="A616" t="s">
        <v>164</v>
      </c>
      <c r="B616" t="s">
        <v>207</v>
      </c>
      <c r="C616" s="32" t="s">
        <v>209</v>
      </c>
      <c r="D616" t="s">
        <v>458</v>
      </c>
      <c r="E616" t="s">
        <v>476</v>
      </c>
      <c r="F616" s="174" t="n">
        <v>2040</v>
      </c>
      <c r="G616" s="175" t="n">
        <v>44</v>
      </c>
      <c r="H616" s="176" t="n">
        <v>4599.35569377032</v>
      </c>
      <c r="I616" s="177" t="n">
        <v>4412446.33192816</v>
      </c>
      <c r="J616" s="178" t="str">
        <f>IF(I616&gt;0,H616/I616,0)</f>
      </c>
      <c r="K616" s="179" t="str">
        <f>1-EXP(-J616)</f>
      </c>
      <c r="L616" s="180" t="str">
        <f>IF(G616=30,1,M615)</f>
      </c>
      <c r="M616" s="181" t="str">
        <f>L616*(1-K616)</f>
      </c>
    </row>
    <row r="617">
      <c r="A617" t="s">
        <v>164</v>
      </c>
      <c r="B617" t="s">
        <v>207</v>
      </c>
      <c r="C617" s="32" t="s">
        <v>209</v>
      </c>
      <c r="D617" t="s">
        <v>458</v>
      </c>
      <c r="E617" t="s">
        <v>476</v>
      </c>
      <c r="F617" s="174" t="n">
        <v>2040</v>
      </c>
      <c r="G617" s="175" t="n">
        <v>45</v>
      </c>
      <c r="H617" s="176" t="n">
        <v>5802.96060869767</v>
      </c>
      <c r="I617" s="177" t="n">
        <v>4334044.96688038</v>
      </c>
      <c r="J617" s="178" t="str">
        <f>IF(I617&gt;0,H617/I617,0)</f>
      </c>
      <c r="K617" s="179" t="str">
        <f>1-EXP(-J617)</f>
      </c>
      <c r="L617" s="180" t="str">
        <f>IF(G617=30,1,M616)</f>
      </c>
      <c r="M617" s="181" t="str">
        <f>L617*(1-K617)</f>
      </c>
    </row>
    <row r="618">
      <c r="A618" t="s">
        <v>164</v>
      </c>
      <c r="B618" t="s">
        <v>207</v>
      </c>
      <c r="C618" s="32" t="s">
        <v>209</v>
      </c>
      <c r="D618" t="s">
        <v>458</v>
      </c>
      <c r="E618" t="s">
        <v>476</v>
      </c>
      <c r="F618" s="174" t="n">
        <v>2040</v>
      </c>
      <c r="G618" s="175" t="n">
        <v>46</v>
      </c>
      <c r="H618" s="176" t="n">
        <v>6102.98574839077</v>
      </c>
      <c r="I618" s="177" t="n">
        <v>4269511.97686716</v>
      </c>
      <c r="J618" s="178" t="str">
        <f>IF(I618&gt;0,H618/I618,0)</f>
      </c>
      <c r="K618" s="179" t="str">
        <f>1-EXP(-J618)</f>
      </c>
      <c r="L618" s="180" t="str">
        <f>IF(G618=30,1,M617)</f>
      </c>
      <c r="M618" s="181" t="str">
        <f>L618*(1-K618)</f>
      </c>
    </row>
    <row r="619">
      <c r="A619" t="s">
        <v>164</v>
      </c>
      <c r="B619" t="s">
        <v>207</v>
      </c>
      <c r="C619" s="32" t="s">
        <v>209</v>
      </c>
      <c r="D619" t="s">
        <v>458</v>
      </c>
      <c r="E619" t="s">
        <v>476</v>
      </c>
      <c r="F619" s="174" t="n">
        <v>2040</v>
      </c>
      <c r="G619" s="175" t="n">
        <v>47</v>
      </c>
      <c r="H619" s="176" t="n">
        <v>6616.14780662861</v>
      </c>
      <c r="I619" s="177" t="n">
        <v>4208814.20601099</v>
      </c>
      <c r="J619" s="178" t="str">
        <f>IF(I619&gt;0,H619/I619,0)</f>
      </c>
      <c r="K619" s="179" t="str">
        <f>1-EXP(-J619)</f>
      </c>
      <c r="L619" s="180" t="str">
        <f>IF(G619=30,1,M618)</f>
      </c>
      <c r="M619" s="181" t="str">
        <f>L619*(1-K619)</f>
      </c>
    </row>
    <row r="620">
      <c r="A620" t="s">
        <v>164</v>
      </c>
      <c r="B620" t="s">
        <v>207</v>
      </c>
      <c r="C620" s="32" t="s">
        <v>209</v>
      </c>
      <c r="D620" t="s">
        <v>458</v>
      </c>
      <c r="E620" t="s">
        <v>476</v>
      </c>
      <c r="F620" s="174" t="n">
        <v>2040</v>
      </c>
      <c r="G620" s="175" t="n">
        <v>48</v>
      </c>
      <c r="H620" s="176" t="n">
        <v>7315.74181733106</v>
      </c>
      <c r="I620" s="177" t="n">
        <v>4236220.15853826</v>
      </c>
      <c r="J620" s="178" t="str">
        <f>IF(I620&gt;0,H620/I620,0)</f>
      </c>
      <c r="K620" s="179" t="str">
        <f>1-EXP(-J620)</f>
      </c>
      <c r="L620" s="180" t="str">
        <f>IF(G620=30,1,M619)</f>
      </c>
      <c r="M620" s="181" t="str">
        <f>L620*(1-K620)</f>
      </c>
    </row>
    <row r="621">
      <c r="A621" t="s">
        <v>164</v>
      </c>
      <c r="B621" t="s">
        <v>207</v>
      </c>
      <c r="C621" s="32" t="s">
        <v>209</v>
      </c>
      <c r="D621" t="s">
        <v>458</v>
      </c>
      <c r="E621" t="s">
        <v>476</v>
      </c>
      <c r="F621" s="174" t="n">
        <v>2040</v>
      </c>
      <c r="G621" s="175" t="n">
        <v>49</v>
      </c>
      <c r="H621" s="176" t="n">
        <v>8057.5451038227</v>
      </c>
      <c r="I621" s="177" t="n">
        <v>4243142.6388752</v>
      </c>
      <c r="J621" s="178" t="str">
        <f>IF(I621&gt;0,H621/I621,0)</f>
      </c>
      <c r="K621" s="179" t="str">
        <f>1-EXP(-J621)</f>
      </c>
      <c r="L621" s="180" t="str">
        <f>IF(G621=30,1,M620)</f>
      </c>
      <c r="M621" s="181" t="str">
        <f>L621*(1-K621)</f>
      </c>
    </row>
    <row r="622">
      <c r="A622" t="s">
        <v>164</v>
      </c>
      <c r="B622" t="s">
        <v>207</v>
      </c>
      <c r="C622" s="32" t="s">
        <v>209</v>
      </c>
      <c r="D622" t="s">
        <v>458</v>
      </c>
      <c r="E622" t="s">
        <v>476</v>
      </c>
      <c r="F622" s="174" t="n">
        <v>2040</v>
      </c>
      <c r="G622" s="175" t="n">
        <v>50</v>
      </c>
      <c r="H622" s="176" t="n">
        <v>12549.5775496235</v>
      </c>
      <c r="I622" s="177" t="n">
        <v>6241360.19357333</v>
      </c>
      <c r="J622" s="178" t="str">
        <f>IF(I622&gt;0,H622/I622,0)</f>
      </c>
      <c r="K622" s="179" t="str">
        <f>1-EXP(-J622)</f>
      </c>
      <c r="L622" s="180" t="str">
        <f>IF(G622=30,1,M621)</f>
      </c>
      <c r="M622" s="181" t="str">
        <f>L622*(1-K622)</f>
      </c>
    </row>
    <row r="623">
      <c r="A623" t="s">
        <v>164</v>
      </c>
      <c r="B623" t="s">
        <v>207</v>
      </c>
      <c r="C623" s="32" t="s">
        <v>209</v>
      </c>
      <c r="D623" t="s">
        <v>458</v>
      </c>
      <c r="E623" t="s">
        <v>476</v>
      </c>
      <c r="F623" s="174" t="n">
        <v>2040</v>
      </c>
      <c r="G623" s="175" t="n">
        <v>51</v>
      </c>
      <c r="H623" s="176" t="n">
        <v>9812.09501240231</v>
      </c>
      <c r="I623" s="177" t="n">
        <v>4177560.27285803</v>
      </c>
      <c r="J623" s="178" t="str">
        <f>IF(I623&gt;0,H623/I623,0)</f>
      </c>
      <c r="K623" s="179" t="str">
        <f>1-EXP(-J623)</f>
      </c>
      <c r="L623" s="180" t="str">
        <f>IF(G623=30,1,M622)</f>
      </c>
      <c r="M623" s="181" t="str">
        <f>L623*(1-K623)</f>
      </c>
    </row>
    <row r="624">
      <c r="A624" t="s">
        <v>164</v>
      </c>
      <c r="B624" t="s">
        <v>207</v>
      </c>
      <c r="C624" s="32" t="s">
        <v>209</v>
      </c>
      <c r="D624" t="s">
        <v>458</v>
      </c>
      <c r="E624" t="s">
        <v>476</v>
      </c>
      <c r="F624" s="174" t="n">
        <v>2040</v>
      </c>
      <c r="G624" s="175" t="n">
        <v>52</v>
      </c>
      <c r="H624" s="176" t="n">
        <v>10687.6725572803</v>
      </c>
      <c r="I624" s="177" t="n">
        <v>4147342.701771</v>
      </c>
      <c r="J624" s="178" t="str">
        <f>IF(I624&gt;0,H624/I624,0)</f>
      </c>
      <c r="K624" s="179" t="str">
        <f>1-EXP(-J624)</f>
      </c>
      <c r="L624" s="180" t="str">
        <f>IF(G624=30,1,M623)</f>
      </c>
      <c r="M624" s="181" t="str">
        <f>L624*(1-K624)</f>
      </c>
    </row>
    <row r="625">
      <c r="A625" t="s">
        <v>164</v>
      </c>
      <c r="B625" t="s">
        <v>207</v>
      </c>
      <c r="C625" s="32" t="s">
        <v>209</v>
      </c>
      <c r="D625" t="s">
        <v>458</v>
      </c>
      <c r="E625" t="s">
        <v>476</v>
      </c>
      <c r="F625" s="174" t="n">
        <v>2040</v>
      </c>
      <c r="G625" s="175" t="n">
        <v>53</v>
      </c>
      <c r="H625" s="176" t="n">
        <v>11307.0055203702</v>
      </c>
      <c r="I625" s="177" t="n">
        <v>4005158.25401922</v>
      </c>
      <c r="J625" s="178" t="str">
        <f>IF(I625&gt;0,H625/I625,0)</f>
      </c>
      <c r="K625" s="179" t="str">
        <f>1-EXP(-J625)</f>
      </c>
      <c r="L625" s="180" t="str">
        <f>IF(G625=30,1,M624)</f>
      </c>
      <c r="M625" s="181" t="str">
        <f>L625*(1-K625)</f>
      </c>
    </row>
    <row r="626">
      <c r="A626" t="s">
        <v>164</v>
      </c>
      <c r="B626" t="s">
        <v>207</v>
      </c>
      <c r="C626" s="32" t="s">
        <v>209</v>
      </c>
      <c r="D626" t="s">
        <v>458</v>
      </c>
      <c r="E626" t="s">
        <v>476</v>
      </c>
      <c r="F626" s="174" t="n">
        <v>2040</v>
      </c>
      <c r="G626" s="175" t="n">
        <v>54</v>
      </c>
      <c r="H626" s="176" t="n">
        <v>12208.003787903</v>
      </c>
      <c r="I626" s="177" t="n">
        <v>3955579.33060936</v>
      </c>
      <c r="J626" s="178" t="str">
        <f>IF(I626&gt;0,H626/I626,0)</f>
      </c>
      <c r="K626" s="179" t="str">
        <f>1-EXP(-J626)</f>
      </c>
      <c r="L626" s="180" t="str">
        <f>IF(G626=30,1,M625)</f>
      </c>
      <c r="M626" s="181" t="str">
        <f>L626*(1-K626)</f>
      </c>
    </row>
    <row r="627">
      <c r="A627" t="s">
        <v>164</v>
      </c>
      <c r="B627" t="s">
        <v>207</v>
      </c>
      <c r="C627" s="32" t="s">
        <v>209</v>
      </c>
      <c r="D627" t="s">
        <v>458</v>
      </c>
      <c r="E627" t="s">
        <v>476</v>
      </c>
      <c r="F627" s="174" t="n">
        <v>2040</v>
      </c>
      <c r="G627" s="175" t="n">
        <v>55</v>
      </c>
      <c r="H627" s="176" t="n">
        <v>13363.3203167693</v>
      </c>
      <c r="I627" s="177" t="n">
        <v>3993444.29281025</v>
      </c>
      <c r="J627" s="178" t="str">
        <f>IF(I627&gt;0,H627/I627,0)</f>
      </c>
      <c r="K627" s="179" t="str">
        <f>1-EXP(-J627)</f>
      </c>
      <c r="L627" s="180" t="str">
        <f>IF(G627=30,1,M626)</f>
      </c>
      <c r="M627" s="181" t="str">
        <f>L627*(1-K627)</f>
      </c>
    </row>
    <row r="628">
      <c r="A628" t="s">
        <v>164</v>
      </c>
      <c r="B628" t="s">
        <v>207</v>
      </c>
      <c r="C628" s="32" t="s">
        <v>209</v>
      </c>
      <c r="D628" t="s">
        <v>458</v>
      </c>
      <c r="E628" t="s">
        <v>476</v>
      </c>
      <c r="F628" s="174" t="n">
        <v>2040</v>
      </c>
      <c r="G628" s="175" t="n">
        <v>56</v>
      </c>
      <c r="H628" s="176" t="n">
        <v>14560.8243001094</v>
      </c>
      <c r="I628" s="177" t="n">
        <v>4052552.12858885</v>
      </c>
      <c r="J628" s="178" t="str">
        <f>IF(I628&gt;0,H628/I628,0)</f>
      </c>
      <c r="K628" s="179" t="str">
        <f>1-EXP(-J628)</f>
      </c>
      <c r="L628" s="180" t="str">
        <f>IF(G628=30,1,M627)</f>
      </c>
      <c r="M628" s="181" t="str">
        <f>L628*(1-K628)</f>
      </c>
    </row>
    <row r="629">
      <c r="A629" t="s">
        <v>164</v>
      </c>
      <c r="B629" t="s">
        <v>207</v>
      </c>
      <c r="C629" s="32" t="s">
        <v>209</v>
      </c>
      <c r="D629" t="s">
        <v>458</v>
      </c>
      <c r="E629" t="s">
        <v>476</v>
      </c>
      <c r="F629" s="174" t="n">
        <v>2040</v>
      </c>
      <c r="G629" s="175" t="n">
        <v>57</v>
      </c>
      <c r="H629" s="176" t="n">
        <v>15761.0184582263</v>
      </c>
      <c r="I629" s="177" t="n">
        <v>4007461.6566149</v>
      </c>
      <c r="J629" s="178" t="str">
        <f>IF(I629&gt;0,H629/I629,0)</f>
      </c>
      <c r="K629" s="179" t="str">
        <f>1-EXP(-J629)</f>
      </c>
      <c r="L629" s="180" t="str">
        <f>IF(G629=30,1,M628)</f>
      </c>
      <c r="M629" s="181" t="str">
        <f>L629*(1-K629)</f>
      </c>
    </row>
    <row r="630">
      <c r="A630" t="s">
        <v>164</v>
      </c>
      <c r="B630" t="s">
        <v>207</v>
      </c>
      <c r="C630" s="32" t="s">
        <v>209</v>
      </c>
      <c r="D630" t="s">
        <v>458</v>
      </c>
      <c r="E630" t="s">
        <v>476</v>
      </c>
      <c r="F630" s="174" t="n">
        <v>2040</v>
      </c>
      <c r="G630" s="175" t="n">
        <v>58</v>
      </c>
      <c r="H630" s="176" t="n">
        <v>16625.4696904002</v>
      </c>
      <c r="I630" s="177" t="n">
        <v>3855721.26952062</v>
      </c>
      <c r="J630" s="178" t="str">
        <f>IF(I630&gt;0,H630/I630,0)</f>
      </c>
      <c r="K630" s="179" t="str">
        <f>1-EXP(-J630)</f>
      </c>
      <c r="L630" s="180" t="str">
        <f>IF(G630=30,1,M629)</f>
      </c>
      <c r="M630" s="181" t="str">
        <f>L630*(1-K630)</f>
      </c>
    </row>
    <row r="631">
      <c r="A631" t="s">
        <v>164</v>
      </c>
      <c r="B631" t="s">
        <v>207</v>
      </c>
      <c r="C631" s="32" t="s">
        <v>209</v>
      </c>
      <c r="D631" t="s">
        <v>458</v>
      </c>
      <c r="E631" t="s">
        <v>476</v>
      </c>
      <c r="F631" s="174" t="n">
        <v>2040</v>
      </c>
      <c r="G631" s="175" t="n">
        <v>59</v>
      </c>
      <c r="H631" s="176" t="n">
        <v>17776.1798356201</v>
      </c>
      <c r="I631" s="177" t="n">
        <v>3761386.50567778</v>
      </c>
      <c r="J631" s="178" t="str">
        <f>IF(I631&gt;0,H631/I631,0)</f>
      </c>
      <c r="K631" s="179" t="str">
        <f>1-EXP(-J631)</f>
      </c>
      <c r="L631" s="180" t="str">
        <f>IF(G631=30,1,M630)</f>
      </c>
      <c r="M631" s="181" t="str">
        <f>L631*(1-K631)</f>
      </c>
    </row>
    <row r="632">
      <c r="A632" t="s">
        <v>164</v>
      </c>
      <c r="B632" t="s">
        <v>207</v>
      </c>
      <c r="C632" s="32" t="s">
        <v>209</v>
      </c>
      <c r="D632" t="s">
        <v>458</v>
      </c>
      <c r="E632" t="s">
        <v>476</v>
      </c>
      <c r="F632" s="174" t="n">
        <v>2040</v>
      </c>
      <c r="G632" s="175" t="n">
        <v>60</v>
      </c>
      <c r="H632" s="176" t="n">
        <v>19039.3343029441</v>
      </c>
      <c r="I632" s="177" t="n">
        <v>3680276.05983612</v>
      </c>
      <c r="J632" s="178" t="str">
        <f>IF(I632&gt;0,H632/I632,0)</f>
      </c>
      <c r="K632" s="179" t="str">
        <f>1-EXP(-J632)</f>
      </c>
      <c r="L632" s="180" t="str">
        <f>IF(G632=30,1,M631)</f>
      </c>
      <c r="M632" s="181" t="str">
        <f>L632*(1-K632)</f>
      </c>
    </row>
    <row r="633">
      <c r="A633" t="s">
        <v>164</v>
      </c>
      <c r="B633" t="s">
        <v>207</v>
      </c>
      <c r="C633" s="32" t="s">
        <v>209</v>
      </c>
      <c r="D633" t="s">
        <v>458</v>
      </c>
      <c r="E633" t="s">
        <v>476</v>
      </c>
      <c r="F633" s="174" t="n">
        <v>2040</v>
      </c>
      <c r="G633" s="175" t="n">
        <v>61</v>
      </c>
      <c r="H633" s="176" t="n">
        <v>20077.6251803681</v>
      </c>
      <c r="I633" s="177" t="n">
        <v>3592241.21150729</v>
      </c>
      <c r="J633" s="178" t="str">
        <f>IF(I633&gt;0,H633/I633,0)</f>
      </c>
      <c r="K633" s="179" t="str">
        <f>1-EXP(-J633)</f>
      </c>
      <c r="L633" s="180" t="str">
        <f>IF(G633=30,1,M632)</f>
      </c>
      <c r="M633" s="181" t="str">
        <f>L633*(1-K633)</f>
      </c>
    </row>
    <row r="634">
      <c r="A634" t="s">
        <v>164</v>
      </c>
      <c r="B634" t="s">
        <v>207</v>
      </c>
      <c r="C634" s="32" t="s">
        <v>209</v>
      </c>
      <c r="D634" t="s">
        <v>458</v>
      </c>
      <c r="E634" t="s">
        <v>476</v>
      </c>
      <c r="F634" s="174" t="n">
        <v>2040</v>
      </c>
      <c r="G634" s="175" t="n">
        <v>62</v>
      </c>
      <c r="H634" s="176" t="n">
        <v>21419.6170446168</v>
      </c>
      <c r="I634" s="177" t="n">
        <v>3485731.02100669</v>
      </c>
      <c r="J634" s="178" t="str">
        <f>IF(I634&gt;0,H634/I634,0)</f>
      </c>
      <c r="K634" s="179" t="str">
        <f>1-EXP(-J634)</f>
      </c>
      <c r="L634" s="180" t="str">
        <f>IF(G634=30,1,M633)</f>
      </c>
      <c r="M634" s="181" t="str">
        <f>L634*(1-K634)</f>
      </c>
    </row>
    <row r="635">
      <c r="A635" t="s">
        <v>164</v>
      </c>
      <c r="B635" t="s">
        <v>207</v>
      </c>
      <c r="C635" s="32" t="s">
        <v>209</v>
      </c>
      <c r="D635" t="s">
        <v>458</v>
      </c>
      <c r="E635" t="s">
        <v>476</v>
      </c>
      <c r="F635" s="174" t="n">
        <v>2040</v>
      </c>
      <c r="G635" s="175" t="n">
        <v>63</v>
      </c>
      <c r="H635" s="176" t="n">
        <v>22936.8986042142</v>
      </c>
      <c r="I635" s="177" t="n">
        <v>3392609.88512518</v>
      </c>
      <c r="J635" s="178" t="str">
        <f>IF(I635&gt;0,H635/I635,0)</f>
      </c>
      <c r="K635" s="179" t="str">
        <f>1-EXP(-J635)</f>
      </c>
      <c r="L635" s="180" t="str">
        <f>IF(G635=30,1,M634)</f>
      </c>
      <c r="M635" s="181" t="str">
        <f>L635*(1-K635)</f>
      </c>
    </row>
    <row r="636">
      <c r="A636" t="s">
        <v>164</v>
      </c>
      <c r="B636" t="s">
        <v>207</v>
      </c>
      <c r="C636" s="32" t="s">
        <v>209</v>
      </c>
      <c r="D636" t="s">
        <v>458</v>
      </c>
      <c r="E636" t="s">
        <v>476</v>
      </c>
      <c r="F636" s="174" t="n">
        <v>2040</v>
      </c>
      <c r="G636" s="175" t="n">
        <v>64</v>
      </c>
      <c r="H636" s="176" t="n">
        <v>24407.8801035214</v>
      </c>
      <c r="I636" s="177" t="n">
        <v>3287588.45401712</v>
      </c>
      <c r="J636" s="178" t="str">
        <f>IF(I636&gt;0,H636/I636,0)</f>
      </c>
      <c r="K636" s="179" t="str">
        <f>1-EXP(-J636)</f>
      </c>
      <c r="L636" s="180" t="str">
        <f>IF(G636=30,1,M635)</f>
      </c>
      <c r="M636" s="181" t="str">
        <f>L636*(1-K636)</f>
      </c>
    </row>
    <row r="637">
      <c r="A637" t="s">
        <v>164</v>
      </c>
      <c r="B637" t="s">
        <v>207</v>
      </c>
      <c r="C637" s="32" t="s">
        <v>209</v>
      </c>
      <c r="D637" t="s">
        <v>458</v>
      </c>
      <c r="E637" t="s">
        <v>476</v>
      </c>
      <c r="F637" s="174" t="n">
        <v>2040</v>
      </c>
      <c r="G637" s="175" t="n">
        <v>65</v>
      </c>
      <c r="H637" s="176" t="n">
        <v>24847.1071181926</v>
      </c>
      <c r="I637" s="177" t="n">
        <v>3180287.54809965</v>
      </c>
      <c r="J637" s="178" t="str">
        <f>IF(I637&gt;0,H637/I637,0)</f>
      </c>
      <c r="K637" s="179" t="str">
        <f>1-EXP(-J637)</f>
      </c>
      <c r="L637" s="180" t="str">
        <f>IF(G637=30,1,M636)</f>
      </c>
      <c r="M637" s="181" t="str">
        <f>L637*(1-K637)</f>
      </c>
    </row>
    <row r="638">
      <c r="A638" t="s">
        <v>164</v>
      </c>
      <c r="B638" t="s">
        <v>207</v>
      </c>
      <c r="C638" s="32" t="s">
        <v>209</v>
      </c>
      <c r="D638" t="s">
        <v>458</v>
      </c>
      <c r="E638" t="s">
        <v>476</v>
      </c>
      <c r="F638" s="174" t="n">
        <v>2040</v>
      </c>
      <c r="G638" s="175" t="n">
        <v>66</v>
      </c>
      <c r="H638" s="176" t="n">
        <v>25803.3052537442</v>
      </c>
      <c r="I638" s="177" t="n">
        <v>3048091.3319206</v>
      </c>
      <c r="J638" s="178" t="str">
        <f>IF(I638&gt;0,H638/I638,0)</f>
      </c>
      <c r="K638" s="179" t="str">
        <f>1-EXP(-J638)</f>
      </c>
      <c r="L638" s="180" t="str">
        <f>IF(G638=30,1,M637)</f>
      </c>
      <c r="M638" s="181" t="str">
        <f>L638*(1-K638)</f>
      </c>
    </row>
    <row r="639">
      <c r="A639" t="s">
        <v>164</v>
      </c>
      <c r="B639" t="s">
        <v>207</v>
      </c>
      <c r="C639" s="32" t="s">
        <v>209</v>
      </c>
      <c r="D639" t="s">
        <v>458</v>
      </c>
      <c r="E639" t="s">
        <v>476</v>
      </c>
      <c r="F639" s="174" t="n">
        <v>2040</v>
      </c>
      <c r="G639" s="175" t="n">
        <v>67</v>
      </c>
      <c r="H639" s="176" t="n">
        <v>27612.7752718425</v>
      </c>
      <c r="I639" s="177" t="n">
        <v>2965960.76946209</v>
      </c>
      <c r="J639" s="178" t="str">
        <f>IF(I639&gt;0,H639/I639,0)</f>
      </c>
      <c r="K639" s="179" t="str">
        <f>1-EXP(-J639)</f>
      </c>
      <c r="L639" s="180" t="str">
        <f>IF(G639=30,1,M638)</f>
      </c>
      <c r="M639" s="181" t="str">
        <f>L639*(1-K639)</f>
      </c>
    </row>
    <row r="640">
      <c r="A640" t="s">
        <v>164</v>
      </c>
      <c r="B640" t="s">
        <v>207</v>
      </c>
      <c r="C640" s="32" t="s">
        <v>209</v>
      </c>
      <c r="D640" t="s">
        <v>458</v>
      </c>
      <c r="E640" t="s">
        <v>476</v>
      </c>
      <c r="F640" s="174" t="n">
        <v>2040</v>
      </c>
      <c r="G640" s="175" t="n">
        <v>68</v>
      </c>
      <c r="H640" s="176" t="n">
        <v>28135.8403483916</v>
      </c>
      <c r="I640" s="177" t="n">
        <v>2744142.60885978</v>
      </c>
      <c r="J640" s="178" t="str">
        <f>IF(I640&gt;0,H640/I640,0)</f>
      </c>
      <c r="K640" s="179" t="str">
        <f>1-EXP(-J640)</f>
      </c>
      <c r="L640" s="180" t="str">
        <f>IF(G640=30,1,M639)</f>
      </c>
      <c r="M640" s="181" t="str">
        <f>L640*(1-K640)</f>
      </c>
    </row>
    <row r="641">
      <c r="A641" t="s">
        <v>164</v>
      </c>
      <c r="B641" t="s">
        <v>207</v>
      </c>
      <c r="C641" s="32" t="s">
        <v>209</v>
      </c>
      <c r="D641" t="s">
        <v>458</v>
      </c>
      <c r="E641" t="s">
        <v>476</v>
      </c>
      <c r="F641" s="174" t="n">
        <v>2040</v>
      </c>
      <c r="G641" s="175" t="n">
        <v>69</v>
      </c>
      <c r="H641" s="176" t="n">
        <v>29621.0276460598</v>
      </c>
      <c r="I641" s="177" t="n">
        <v>2624448.12391445</v>
      </c>
      <c r="J641" s="178" t="str">
        <f>IF(I641&gt;0,H641/I641,0)</f>
      </c>
      <c r="K641" s="179" t="str">
        <f>1-EXP(-J641)</f>
      </c>
      <c r="L641" s="180" t="str">
        <f>IF(G641=30,1,M640)</f>
      </c>
      <c r="M641" s="181" t="str">
        <f>L641*(1-K641)</f>
      </c>
    </row>
    <row r="642">
      <c r="A642" t="s">
        <v>164</v>
      </c>
      <c r="B642" t="s">
        <v>207</v>
      </c>
      <c r="C642" s="32" t="s">
        <v>209</v>
      </c>
      <c r="D642" t="s">
        <v>458</v>
      </c>
      <c r="E642" t="s">
        <v>476</v>
      </c>
      <c r="F642" s="174" t="n">
        <v>2041</v>
      </c>
      <c r="G642" s="175" t="n">
        <v>30</v>
      </c>
      <c r="H642" s="176" t="n">
        <v>826.196707390987</v>
      </c>
      <c r="I642" s="177" t="n">
        <v>4884124.75171723</v>
      </c>
      <c r="J642" s="178" t="str">
        <f>IF(I642&gt;0,H642/I642,0)</f>
      </c>
      <c r="K642" s="179" t="str">
        <f>1-EXP(-J642)</f>
      </c>
      <c r="L642" s="180" t="str">
        <f>IF(G642=30,1,M641)</f>
      </c>
      <c r="M642" s="181" t="str">
        <f>L642*(1-K642)</f>
      </c>
    </row>
    <row r="643">
      <c r="A643" t="s">
        <v>164</v>
      </c>
      <c r="B643" t="s">
        <v>207</v>
      </c>
      <c r="C643" s="32" t="s">
        <v>209</v>
      </c>
      <c r="D643" t="s">
        <v>458</v>
      </c>
      <c r="E643" t="s">
        <v>476</v>
      </c>
      <c r="F643" s="174" t="n">
        <v>2041</v>
      </c>
      <c r="G643" s="175" t="n">
        <v>31</v>
      </c>
      <c r="H643" s="176" t="n">
        <v>1034.70526022095</v>
      </c>
      <c r="I643" s="177" t="n">
        <v>4750135.46961717</v>
      </c>
      <c r="J643" s="178" t="str">
        <f>IF(I643&gt;0,H643/I643,0)</f>
      </c>
      <c r="K643" s="179" t="str">
        <f>1-EXP(-J643)</f>
      </c>
      <c r="L643" s="180" t="str">
        <f>IF(G643=30,1,M642)</f>
      </c>
      <c r="M643" s="181" t="str">
        <f>L643*(1-K643)</f>
      </c>
    </row>
    <row r="644">
      <c r="A644" t="s">
        <v>164</v>
      </c>
      <c r="B644" t="s">
        <v>207</v>
      </c>
      <c r="C644" s="32" t="s">
        <v>209</v>
      </c>
      <c r="D644" t="s">
        <v>458</v>
      </c>
      <c r="E644" t="s">
        <v>476</v>
      </c>
      <c r="F644" s="174" t="n">
        <v>2041</v>
      </c>
      <c r="G644" s="175" t="n">
        <v>32</v>
      </c>
      <c r="H644" s="176" t="n">
        <v>1067.50081858692</v>
      </c>
      <c r="I644" s="177" t="n">
        <v>4679417.60745143</v>
      </c>
      <c r="J644" s="178" t="str">
        <f>IF(I644&gt;0,H644/I644,0)</f>
      </c>
      <c r="K644" s="179" t="str">
        <f>1-EXP(-J644)</f>
      </c>
      <c r="L644" s="180" t="str">
        <f>IF(G644=30,1,M643)</f>
      </c>
      <c r="M644" s="181" t="str">
        <f>L644*(1-K644)</f>
      </c>
    </row>
    <row r="645">
      <c r="A645" t="s">
        <v>164</v>
      </c>
      <c r="B645" t="s">
        <v>207</v>
      </c>
      <c r="C645" s="32" t="s">
        <v>209</v>
      </c>
      <c r="D645" t="s">
        <v>458</v>
      </c>
      <c r="E645" t="s">
        <v>476</v>
      </c>
      <c r="F645" s="174" t="n">
        <v>2041</v>
      </c>
      <c r="G645" s="175" t="n">
        <v>33</v>
      </c>
      <c r="H645" s="176" t="n">
        <v>1114.80072173573</v>
      </c>
      <c r="I645" s="177" t="n">
        <v>4636717.25182251</v>
      </c>
      <c r="J645" s="178" t="str">
        <f>IF(I645&gt;0,H645/I645,0)</f>
      </c>
      <c r="K645" s="179" t="str">
        <f>1-EXP(-J645)</f>
      </c>
      <c r="L645" s="180" t="str">
        <f>IF(G645=30,1,M644)</f>
      </c>
      <c r="M645" s="181" t="str">
        <f>L645*(1-K645)</f>
      </c>
    </row>
    <row r="646">
      <c r="A646" t="s">
        <v>164</v>
      </c>
      <c r="B646" t="s">
        <v>207</v>
      </c>
      <c r="C646" s="32" t="s">
        <v>209</v>
      </c>
      <c r="D646" t="s">
        <v>458</v>
      </c>
      <c r="E646" t="s">
        <v>476</v>
      </c>
      <c r="F646" s="174" t="n">
        <v>2041</v>
      </c>
      <c r="G646" s="175" t="n">
        <v>34</v>
      </c>
      <c r="H646" s="176" t="n">
        <v>1242.1370007882</v>
      </c>
      <c r="I646" s="177" t="n">
        <v>4662405.14348303</v>
      </c>
      <c r="J646" s="178" t="str">
        <f>IF(I646&gt;0,H646/I646,0)</f>
      </c>
      <c r="K646" s="179" t="str">
        <f>1-EXP(-J646)</f>
      </c>
      <c r="L646" s="180" t="str">
        <f>IF(G646=30,1,M645)</f>
      </c>
      <c r="M646" s="181" t="str">
        <f>L646*(1-K646)</f>
      </c>
    </row>
    <row r="647">
      <c r="A647" t="s">
        <v>164</v>
      </c>
      <c r="B647" t="s">
        <v>207</v>
      </c>
      <c r="C647" s="32" t="s">
        <v>209</v>
      </c>
      <c r="D647" t="s">
        <v>458</v>
      </c>
      <c r="E647" t="s">
        <v>476</v>
      </c>
      <c r="F647" s="174" t="n">
        <v>2041</v>
      </c>
      <c r="G647" s="175" t="n">
        <v>35</v>
      </c>
      <c r="H647" s="176" t="n">
        <v>1612.17969033402</v>
      </c>
      <c r="I647" s="177" t="n">
        <v>4579050.57298206</v>
      </c>
      <c r="J647" s="178" t="str">
        <f>IF(I647&gt;0,H647/I647,0)</f>
      </c>
      <c r="K647" s="179" t="str">
        <f>1-EXP(-J647)</f>
      </c>
      <c r="L647" s="180" t="str">
        <f>IF(G647=30,1,M646)</f>
      </c>
      <c r="M647" s="181" t="str">
        <f>L647*(1-K647)</f>
      </c>
    </row>
    <row r="648">
      <c r="A648" t="s">
        <v>164</v>
      </c>
      <c r="B648" t="s">
        <v>207</v>
      </c>
      <c r="C648" s="32" t="s">
        <v>209</v>
      </c>
      <c r="D648" t="s">
        <v>458</v>
      </c>
      <c r="E648" t="s">
        <v>476</v>
      </c>
      <c r="F648" s="174" t="n">
        <v>2041</v>
      </c>
      <c r="G648" s="175" t="n">
        <v>36</v>
      </c>
      <c r="H648" s="176" t="n">
        <v>1748.36988750957</v>
      </c>
      <c r="I648" s="177" t="n">
        <v>4517041.38138683</v>
      </c>
      <c r="J648" s="178" t="str">
        <f>IF(I648&gt;0,H648/I648,0)</f>
      </c>
      <c r="K648" s="179" t="str">
        <f>1-EXP(-J648)</f>
      </c>
      <c r="L648" s="180" t="str">
        <f>IF(G648=30,1,M647)</f>
      </c>
      <c r="M648" s="181" t="str">
        <f>L648*(1-K648)</f>
      </c>
    </row>
    <row r="649">
      <c r="A649" t="s">
        <v>164</v>
      </c>
      <c r="B649" t="s">
        <v>207</v>
      </c>
      <c r="C649" s="32" t="s">
        <v>209</v>
      </c>
      <c r="D649" t="s">
        <v>458</v>
      </c>
      <c r="E649" t="s">
        <v>476</v>
      </c>
      <c r="F649" s="174" t="n">
        <v>2041</v>
      </c>
      <c r="G649" s="175" t="n">
        <v>37</v>
      </c>
      <c r="H649" s="176" t="n">
        <v>1828.66847613453</v>
      </c>
      <c r="I649" s="177" t="n">
        <v>4387849.75368233</v>
      </c>
      <c r="J649" s="178" t="str">
        <f>IF(I649&gt;0,H649/I649,0)</f>
      </c>
      <c r="K649" s="179" t="str">
        <f>1-EXP(-J649)</f>
      </c>
      <c r="L649" s="180" t="str">
        <f>IF(G649=30,1,M648)</f>
      </c>
      <c r="M649" s="181" t="str">
        <f>L649*(1-K649)</f>
      </c>
    </row>
    <row r="650">
      <c r="A650" t="s">
        <v>164</v>
      </c>
      <c r="B650" t="s">
        <v>207</v>
      </c>
      <c r="C650" s="32" t="s">
        <v>209</v>
      </c>
      <c r="D650" t="s">
        <v>458</v>
      </c>
      <c r="E650" t="s">
        <v>476</v>
      </c>
      <c r="F650" s="174" t="n">
        <v>2041</v>
      </c>
      <c r="G650" s="175" t="n">
        <v>38</v>
      </c>
      <c r="H650" s="176" t="n">
        <v>1944.90649323888</v>
      </c>
      <c r="I650" s="177" t="n">
        <v>4321154.94957323</v>
      </c>
      <c r="J650" s="178" t="str">
        <f>IF(I650&gt;0,H650/I650,0)</f>
      </c>
      <c r="K650" s="179" t="str">
        <f>1-EXP(-J650)</f>
      </c>
      <c r="L650" s="180" t="str">
        <f>IF(G650=30,1,M649)</f>
      </c>
      <c r="M650" s="181" t="str">
        <f>L650*(1-K650)</f>
      </c>
    </row>
    <row r="651">
      <c r="A651" t="s">
        <v>164</v>
      </c>
      <c r="B651" t="s">
        <v>207</v>
      </c>
      <c r="C651" s="32" t="s">
        <v>209</v>
      </c>
      <c r="D651" t="s">
        <v>458</v>
      </c>
      <c r="E651" t="s">
        <v>476</v>
      </c>
      <c r="F651" s="174" t="n">
        <v>2041</v>
      </c>
      <c r="G651" s="175" t="n">
        <v>39</v>
      </c>
      <c r="H651" s="176" t="n">
        <v>2251.09941500115</v>
      </c>
      <c r="I651" s="177" t="n">
        <v>4296810.37663012</v>
      </c>
      <c r="J651" s="178" t="str">
        <f>IF(I651&gt;0,H651/I651,0)</f>
      </c>
      <c r="K651" s="179" t="str">
        <f>1-EXP(-J651)</f>
      </c>
      <c r="L651" s="180" t="str">
        <f>IF(G651=30,1,M650)</f>
      </c>
      <c r="M651" s="181" t="str">
        <f>L651*(1-K651)</f>
      </c>
    </row>
    <row r="652">
      <c r="A652" t="s">
        <v>164</v>
      </c>
      <c r="B652" t="s">
        <v>207</v>
      </c>
      <c r="C652" s="32" t="s">
        <v>209</v>
      </c>
      <c r="D652" t="s">
        <v>458</v>
      </c>
      <c r="E652" t="s">
        <v>476</v>
      </c>
      <c r="F652" s="174" t="n">
        <v>2041</v>
      </c>
      <c r="G652" s="175" t="n">
        <v>40</v>
      </c>
      <c r="H652" s="176" t="n">
        <v>3001.64499649558</v>
      </c>
      <c r="I652" s="177" t="n">
        <v>4274332.38047088</v>
      </c>
      <c r="J652" s="178" t="str">
        <f>IF(I652&gt;0,H652/I652,0)</f>
      </c>
      <c r="K652" s="179" t="str">
        <f>1-EXP(-J652)</f>
      </c>
      <c r="L652" s="180" t="str">
        <f>IF(G652=30,1,M651)</f>
      </c>
      <c r="M652" s="181" t="str">
        <f>L652*(1-K652)</f>
      </c>
    </row>
    <row r="653">
      <c r="A653" t="s">
        <v>164</v>
      </c>
      <c r="B653" t="s">
        <v>207</v>
      </c>
      <c r="C653" s="32" t="s">
        <v>209</v>
      </c>
      <c r="D653" t="s">
        <v>458</v>
      </c>
      <c r="E653" t="s">
        <v>476</v>
      </c>
      <c r="F653" s="174" t="n">
        <v>2041</v>
      </c>
      <c r="G653" s="175" t="n">
        <v>41</v>
      </c>
      <c r="H653" s="176" t="n">
        <v>3207.14598303999</v>
      </c>
      <c r="I653" s="177" t="n">
        <v>4250533.73735994</v>
      </c>
      <c r="J653" s="178" t="str">
        <f>IF(I653&gt;0,H653/I653,0)</f>
      </c>
      <c r="K653" s="179" t="str">
        <f>1-EXP(-J653)</f>
      </c>
      <c r="L653" s="180" t="str">
        <f>IF(G653=30,1,M652)</f>
      </c>
      <c r="M653" s="181" t="str">
        <f>L653*(1-K653)</f>
      </c>
    </row>
    <row r="654">
      <c r="A654" t="s">
        <v>164</v>
      </c>
      <c r="B654" t="s">
        <v>207</v>
      </c>
      <c r="C654" s="32" t="s">
        <v>209</v>
      </c>
      <c r="D654" t="s">
        <v>458</v>
      </c>
      <c r="E654" t="s">
        <v>476</v>
      </c>
      <c r="F654" s="174" t="n">
        <v>2041</v>
      </c>
      <c r="G654" s="175" t="n">
        <v>42</v>
      </c>
      <c r="H654" s="176" t="n">
        <v>3505.48900077342</v>
      </c>
      <c r="I654" s="177" t="n">
        <v>4266157.35377883</v>
      </c>
      <c r="J654" s="178" t="str">
        <f>IF(I654&gt;0,H654/I654,0)</f>
      </c>
      <c r="K654" s="179" t="str">
        <f>1-EXP(-J654)</f>
      </c>
      <c r="L654" s="180" t="str">
        <f>IF(G654=30,1,M653)</f>
      </c>
      <c r="M654" s="181" t="str">
        <f>L654*(1-K654)</f>
      </c>
    </row>
    <row r="655">
      <c r="A655" t="s">
        <v>164</v>
      </c>
      <c r="B655" t="s">
        <v>207</v>
      </c>
      <c r="C655" s="32" t="s">
        <v>209</v>
      </c>
      <c r="D655" t="s">
        <v>458</v>
      </c>
      <c r="E655" t="s">
        <v>476</v>
      </c>
      <c r="F655" s="174" t="n">
        <v>2041</v>
      </c>
      <c r="G655" s="175" t="n">
        <v>43</v>
      </c>
      <c r="H655" s="176" t="n">
        <v>3874.48789992576</v>
      </c>
      <c r="I655" s="177" t="n">
        <v>4319765.19521771</v>
      </c>
      <c r="J655" s="178" t="str">
        <f>IF(I655&gt;0,H655/I655,0)</f>
      </c>
      <c r="K655" s="179" t="str">
        <f>1-EXP(-J655)</f>
      </c>
      <c r="L655" s="180" t="str">
        <f>IF(G655=30,1,M654)</f>
      </c>
      <c r="M655" s="181" t="str">
        <f>L655*(1-K655)</f>
      </c>
    </row>
    <row r="656">
      <c r="A656" t="s">
        <v>164</v>
      </c>
      <c r="B656" t="s">
        <v>207</v>
      </c>
      <c r="C656" s="32" t="s">
        <v>209</v>
      </c>
      <c r="D656" t="s">
        <v>458</v>
      </c>
      <c r="E656" t="s">
        <v>476</v>
      </c>
      <c r="F656" s="174" t="n">
        <v>2041</v>
      </c>
      <c r="G656" s="175" t="n">
        <v>44</v>
      </c>
      <c r="H656" s="176" t="n">
        <v>4585.24693422245</v>
      </c>
      <c r="I656" s="177" t="n">
        <v>4448763.15329581</v>
      </c>
      <c r="J656" s="178" t="str">
        <f>IF(I656&gt;0,H656/I656,0)</f>
      </c>
      <c r="K656" s="179" t="str">
        <f>1-EXP(-J656)</f>
      </c>
      <c r="L656" s="180" t="str">
        <f>IF(G656=30,1,M655)</f>
      </c>
      <c r="M656" s="181" t="str">
        <f>L656*(1-K656)</f>
      </c>
    </row>
    <row r="657">
      <c r="A657" t="s">
        <v>164</v>
      </c>
      <c r="B657" t="s">
        <v>207</v>
      </c>
      <c r="C657" s="32" t="s">
        <v>209</v>
      </c>
      <c r="D657" t="s">
        <v>458</v>
      </c>
      <c r="E657" t="s">
        <v>476</v>
      </c>
      <c r="F657" s="174" t="n">
        <v>2041</v>
      </c>
      <c r="G657" s="175" t="n">
        <v>45</v>
      </c>
      <c r="H657" s="176" t="n">
        <v>5818.19190314528</v>
      </c>
      <c r="I657" s="177" t="n">
        <v>4399644.08316243</v>
      </c>
      <c r="J657" s="178" t="str">
        <f>IF(I657&gt;0,H657/I657,0)</f>
      </c>
      <c r="K657" s="179" t="str">
        <f>1-EXP(-J657)</f>
      </c>
      <c r="L657" s="180" t="str">
        <f>IF(G657=30,1,M656)</f>
      </c>
      <c r="M657" s="181" t="str">
        <f>L657*(1-K657)</f>
      </c>
    </row>
    <row r="658">
      <c r="A658" t="s">
        <v>164</v>
      </c>
      <c r="B658" t="s">
        <v>207</v>
      </c>
      <c r="C658" s="32" t="s">
        <v>209</v>
      </c>
      <c r="D658" t="s">
        <v>458</v>
      </c>
      <c r="E658" t="s">
        <v>476</v>
      </c>
      <c r="F658" s="174" t="n">
        <v>2041</v>
      </c>
      <c r="G658" s="175" t="n">
        <v>46</v>
      </c>
      <c r="H658" s="176" t="n">
        <v>6088.96495543617</v>
      </c>
      <c r="I658" s="177" t="n">
        <v>4319428.64486225</v>
      </c>
      <c r="J658" s="178" t="str">
        <f>IF(I658&gt;0,H658/I658,0)</f>
      </c>
      <c r="K658" s="179" t="str">
        <f>1-EXP(-J658)</f>
      </c>
      <c r="L658" s="180" t="str">
        <f>IF(G658=30,1,M657)</f>
      </c>
      <c r="M658" s="181" t="str">
        <f>L658*(1-K658)</f>
      </c>
    </row>
    <row r="659">
      <c r="A659" t="s">
        <v>164</v>
      </c>
      <c r="B659" t="s">
        <v>207</v>
      </c>
      <c r="C659" s="32" t="s">
        <v>209</v>
      </c>
      <c r="D659" t="s">
        <v>458</v>
      </c>
      <c r="E659" t="s">
        <v>476</v>
      </c>
      <c r="F659" s="174" t="n">
        <v>2041</v>
      </c>
      <c r="G659" s="175" t="n">
        <v>47</v>
      </c>
      <c r="H659" s="176" t="n">
        <v>6594.31983819324</v>
      </c>
      <c r="I659" s="177" t="n">
        <v>4254901.7219795</v>
      </c>
      <c r="J659" s="178" t="str">
        <f>IF(I659&gt;0,H659/I659,0)</f>
      </c>
      <c r="K659" s="179" t="str">
        <f>1-EXP(-J659)</f>
      </c>
      <c r="L659" s="180" t="str">
        <f>IF(G659=30,1,M658)</f>
      </c>
      <c r="M659" s="181" t="str">
        <f>L659*(1-K659)</f>
      </c>
    </row>
    <row r="660">
      <c r="A660" t="s">
        <v>164</v>
      </c>
      <c r="B660" t="s">
        <v>207</v>
      </c>
      <c r="C660" s="32" t="s">
        <v>209</v>
      </c>
      <c r="D660" t="s">
        <v>458</v>
      </c>
      <c r="E660" t="s">
        <v>476</v>
      </c>
      <c r="F660" s="174" t="n">
        <v>2041</v>
      </c>
      <c r="G660" s="175" t="n">
        <v>48</v>
      </c>
      <c r="H660" s="176" t="n">
        <v>7148.26945391636</v>
      </c>
      <c r="I660" s="177" t="n">
        <v>4193038.42426424</v>
      </c>
      <c r="J660" s="178" t="str">
        <f>IF(I660&gt;0,H660/I660,0)</f>
      </c>
      <c r="K660" s="179" t="str">
        <f>1-EXP(-J660)</f>
      </c>
      <c r="L660" s="180" t="str">
        <f>IF(G660=30,1,M659)</f>
      </c>
      <c r="M660" s="181" t="str">
        <f>L660*(1-K660)</f>
      </c>
    </row>
    <row r="661">
      <c r="A661" t="s">
        <v>164</v>
      </c>
      <c r="B661" t="s">
        <v>207</v>
      </c>
      <c r="C661" s="32" t="s">
        <v>209</v>
      </c>
      <c r="D661" t="s">
        <v>458</v>
      </c>
      <c r="E661" t="s">
        <v>476</v>
      </c>
      <c r="F661" s="174" t="n">
        <v>2041</v>
      </c>
      <c r="G661" s="175" t="n">
        <v>49</v>
      </c>
      <c r="H661" s="176" t="n">
        <v>7898.23048980575</v>
      </c>
      <c r="I661" s="177" t="n">
        <v>4218828.20995878</v>
      </c>
      <c r="J661" s="178" t="str">
        <f>IF(I661&gt;0,H661/I661,0)</f>
      </c>
      <c r="K661" s="179" t="str">
        <f>1-EXP(-J661)</f>
      </c>
      <c r="L661" s="180" t="str">
        <f>IF(G661=30,1,M660)</f>
      </c>
      <c r="M661" s="181" t="str">
        <f>L661*(1-K661)</f>
      </c>
    </row>
    <row r="662">
      <c r="A662" t="s">
        <v>164</v>
      </c>
      <c r="B662" t="s">
        <v>207</v>
      </c>
      <c r="C662" s="32" t="s">
        <v>209</v>
      </c>
      <c r="D662" t="s">
        <v>458</v>
      </c>
      <c r="E662" t="s">
        <v>476</v>
      </c>
      <c r="F662" s="174" t="n">
        <v>2041</v>
      </c>
      <c r="G662" s="175" t="n">
        <v>50</v>
      </c>
      <c r="H662" s="176" t="n">
        <v>9098.69384152722</v>
      </c>
      <c r="I662" s="177" t="n">
        <v>4224039.31256523</v>
      </c>
      <c r="J662" s="178" t="str">
        <f>IF(I662&gt;0,H662/I662,0)</f>
      </c>
      <c r="K662" s="179" t="str">
        <f>1-EXP(-J662)</f>
      </c>
      <c r="L662" s="180" t="str">
        <f>IF(G662=30,1,M661)</f>
      </c>
      <c r="M662" s="181" t="str">
        <f>L662*(1-K662)</f>
      </c>
    </row>
    <row r="663">
      <c r="A663" t="s">
        <v>164</v>
      </c>
      <c r="B663" t="s">
        <v>207</v>
      </c>
      <c r="C663" s="32" t="s">
        <v>209</v>
      </c>
      <c r="D663" t="s">
        <v>458</v>
      </c>
      <c r="E663" t="s">
        <v>476</v>
      </c>
      <c r="F663" s="174" t="n">
        <v>2041</v>
      </c>
      <c r="G663" s="175" t="n">
        <v>51</v>
      </c>
      <c r="H663" s="176" t="n">
        <v>13143.5872905432</v>
      </c>
      <c r="I663" s="177" t="n">
        <v>6211487.14624931</v>
      </c>
      <c r="J663" s="178" t="str">
        <f>IF(I663&gt;0,H663/I663,0)</f>
      </c>
      <c r="K663" s="179" t="str">
        <f>1-EXP(-J663)</f>
      </c>
      <c r="L663" s="180" t="str">
        <f>IF(G663=30,1,M662)</f>
      </c>
      <c r="M663" s="181" t="str">
        <f>L663*(1-K663)</f>
      </c>
    </row>
    <row r="664">
      <c r="A664" t="s">
        <v>164</v>
      </c>
      <c r="B664" t="s">
        <v>207</v>
      </c>
      <c r="C664" s="32" t="s">
        <v>209</v>
      </c>
      <c r="D664" t="s">
        <v>458</v>
      </c>
      <c r="E664" t="s">
        <v>476</v>
      </c>
      <c r="F664" s="174" t="n">
        <v>2041</v>
      </c>
      <c r="G664" s="175" t="n">
        <v>52</v>
      </c>
      <c r="H664" s="176" t="n">
        <v>10541.2162217109</v>
      </c>
      <c r="I664" s="177" t="n">
        <v>4155159.87710652</v>
      </c>
      <c r="J664" s="178" t="str">
        <f>IF(I664&gt;0,H664/I664,0)</f>
      </c>
      <c r="K664" s="179" t="str">
        <f>1-EXP(-J664)</f>
      </c>
      <c r="L664" s="180" t="str">
        <f>IF(G664=30,1,M663)</f>
      </c>
      <c r="M664" s="181" t="str">
        <f>L664*(1-K664)</f>
      </c>
    </row>
    <row r="665">
      <c r="A665" t="s">
        <v>164</v>
      </c>
      <c r="B665" t="s">
        <v>207</v>
      </c>
      <c r="C665" s="32" t="s">
        <v>209</v>
      </c>
      <c r="D665" t="s">
        <v>458</v>
      </c>
      <c r="E665" t="s">
        <v>476</v>
      </c>
      <c r="F665" s="174" t="n">
        <v>2041</v>
      </c>
      <c r="G665" s="175" t="n">
        <v>53</v>
      </c>
      <c r="H665" s="176" t="n">
        <v>11452.621085773</v>
      </c>
      <c r="I665" s="177" t="n">
        <v>4122996.34508274</v>
      </c>
      <c r="J665" s="178" t="str">
        <f>IF(I665&gt;0,H665/I665,0)</f>
      </c>
      <c r="K665" s="179" t="str">
        <f>1-EXP(-J665)</f>
      </c>
      <c r="L665" s="180" t="str">
        <f>IF(G665=30,1,M664)</f>
      </c>
      <c r="M665" s="181" t="str">
        <f>L665*(1-K665)</f>
      </c>
    </row>
    <row r="666">
      <c r="A666" t="s">
        <v>164</v>
      </c>
      <c r="B666" t="s">
        <v>207</v>
      </c>
      <c r="C666" s="32" t="s">
        <v>209</v>
      </c>
      <c r="D666" t="s">
        <v>458</v>
      </c>
      <c r="E666" t="s">
        <v>476</v>
      </c>
      <c r="F666" s="174" t="n">
        <v>2041</v>
      </c>
      <c r="G666" s="175" t="n">
        <v>54</v>
      </c>
      <c r="H666" s="176" t="n">
        <v>12087.3552197077</v>
      </c>
      <c r="I666" s="177" t="n">
        <v>3979448.0325149</v>
      </c>
      <c r="J666" s="178" t="str">
        <f>IF(I666&gt;0,H666/I666,0)</f>
      </c>
      <c r="K666" s="179" t="str">
        <f>1-EXP(-J666)</f>
      </c>
      <c r="L666" s="180" t="str">
        <f>IF(G666=30,1,M665)</f>
      </c>
      <c r="M666" s="181" t="str">
        <f>L666*(1-K666)</f>
      </c>
    </row>
    <row r="667">
      <c r="A667" t="s">
        <v>164</v>
      </c>
      <c r="B667" t="s">
        <v>207</v>
      </c>
      <c r="C667" s="32" t="s">
        <v>209</v>
      </c>
      <c r="D667" t="s">
        <v>458</v>
      </c>
      <c r="E667" t="s">
        <v>476</v>
      </c>
      <c r="F667" s="174" t="n">
        <v>2041</v>
      </c>
      <c r="G667" s="175" t="n">
        <v>55</v>
      </c>
      <c r="H667" s="176" t="n">
        <v>12908.4408827928</v>
      </c>
      <c r="I667" s="177" t="n">
        <v>3927861.43966212</v>
      </c>
      <c r="J667" s="178" t="str">
        <f>IF(I667&gt;0,H667/I667,0)</f>
      </c>
      <c r="K667" s="179" t="str">
        <f>1-EXP(-J667)</f>
      </c>
      <c r="L667" s="180" t="str">
        <f>IF(G667=30,1,M666)</f>
      </c>
      <c r="M667" s="181" t="str">
        <f>L667*(1-K667)</f>
      </c>
    </row>
    <row r="668">
      <c r="A668" t="s">
        <v>164</v>
      </c>
      <c r="B668" t="s">
        <v>207</v>
      </c>
      <c r="C668" s="32" t="s">
        <v>209</v>
      </c>
      <c r="D668" t="s">
        <v>458</v>
      </c>
      <c r="E668" t="s">
        <v>476</v>
      </c>
      <c r="F668" s="174" t="n">
        <v>2041</v>
      </c>
      <c r="G668" s="175" t="n">
        <v>56</v>
      </c>
      <c r="H668" s="176" t="n">
        <v>13972.9400920322</v>
      </c>
      <c r="I668" s="177" t="n">
        <v>3962713.87413818</v>
      </c>
      <c r="J668" s="178" t="str">
        <f>IF(I668&gt;0,H668/I668,0)</f>
      </c>
      <c r="K668" s="179" t="str">
        <f>1-EXP(-J668)</f>
      </c>
      <c r="L668" s="180" t="str">
        <f>IF(G668=30,1,M667)</f>
      </c>
      <c r="M668" s="181" t="str">
        <f>L668*(1-K668)</f>
      </c>
    </row>
    <row r="669">
      <c r="A669" t="s">
        <v>164</v>
      </c>
      <c r="B669" t="s">
        <v>207</v>
      </c>
      <c r="C669" s="32" t="s">
        <v>209</v>
      </c>
      <c r="D669" t="s">
        <v>458</v>
      </c>
      <c r="E669" t="s">
        <v>476</v>
      </c>
      <c r="F669" s="174" t="n">
        <v>2041</v>
      </c>
      <c r="G669" s="175" t="n">
        <v>57</v>
      </c>
      <c r="H669" s="176" t="n">
        <v>15517.0771022251</v>
      </c>
      <c r="I669" s="177" t="n">
        <v>4018988.16345218</v>
      </c>
      <c r="J669" s="178" t="str">
        <f>IF(I669&gt;0,H669/I669,0)</f>
      </c>
      <c r="K669" s="179" t="str">
        <f>1-EXP(-J669)</f>
      </c>
      <c r="L669" s="180" t="str">
        <f>IF(G669=30,1,M668)</f>
      </c>
      <c r="M669" s="181" t="str">
        <f>L669*(1-K669)</f>
      </c>
    </row>
    <row r="670">
      <c r="A670" t="s">
        <v>164</v>
      </c>
      <c r="B670" t="s">
        <v>207</v>
      </c>
      <c r="C670" s="32" t="s">
        <v>209</v>
      </c>
      <c r="D670" t="s">
        <v>458</v>
      </c>
      <c r="E670" t="s">
        <v>476</v>
      </c>
      <c r="F670" s="174" t="n">
        <v>2041</v>
      </c>
      <c r="G670" s="175" t="n">
        <v>58</v>
      </c>
      <c r="H670" s="176" t="n">
        <v>16792.3123452059</v>
      </c>
      <c r="I670" s="177" t="n">
        <v>3971222.37230284</v>
      </c>
      <c r="J670" s="178" t="str">
        <f>IF(I670&gt;0,H670/I670,0)</f>
      </c>
      <c r="K670" s="179" t="str">
        <f>1-EXP(-J670)</f>
      </c>
      <c r="L670" s="180" t="str">
        <f>IF(G670=30,1,M669)</f>
      </c>
      <c r="M670" s="181" t="str">
        <f>L670*(1-K670)</f>
      </c>
    </row>
    <row r="671">
      <c r="A671" t="s">
        <v>164</v>
      </c>
      <c r="B671" t="s">
        <v>207</v>
      </c>
      <c r="C671" s="32" t="s">
        <v>209</v>
      </c>
      <c r="D671" t="s">
        <v>458</v>
      </c>
      <c r="E671" t="s">
        <v>476</v>
      </c>
      <c r="F671" s="174" t="n">
        <v>2041</v>
      </c>
      <c r="G671" s="175" t="n">
        <v>59</v>
      </c>
      <c r="H671" s="176" t="n">
        <v>17709.4942457477</v>
      </c>
      <c r="I671" s="177" t="n">
        <v>3817585.33020886</v>
      </c>
      <c r="J671" s="178" t="str">
        <f>IF(I671&gt;0,H671/I671,0)</f>
      </c>
      <c r="K671" s="179" t="str">
        <f>1-EXP(-J671)</f>
      </c>
      <c r="L671" s="180" t="str">
        <f>IF(G671=30,1,M670)</f>
      </c>
      <c r="M671" s="181" t="str">
        <f>L671*(1-K671)</f>
      </c>
    </row>
    <row r="672">
      <c r="A672" t="s">
        <v>164</v>
      </c>
      <c r="B672" t="s">
        <v>207</v>
      </c>
      <c r="C672" s="32" t="s">
        <v>209</v>
      </c>
      <c r="D672" t="s">
        <v>458</v>
      </c>
      <c r="E672" t="s">
        <v>476</v>
      </c>
      <c r="F672" s="174" t="n">
        <v>2041</v>
      </c>
      <c r="G672" s="175" t="n">
        <v>60</v>
      </c>
      <c r="H672" s="176" t="n">
        <v>18859.22361288</v>
      </c>
      <c r="I672" s="177" t="n">
        <v>3720690.40840522</v>
      </c>
      <c r="J672" s="178" t="str">
        <f>IF(I672&gt;0,H672/I672,0)</f>
      </c>
      <c r="K672" s="179" t="str">
        <f>1-EXP(-J672)</f>
      </c>
      <c r="L672" s="180" t="str">
        <f>IF(G672=30,1,M671)</f>
      </c>
      <c r="M672" s="181" t="str">
        <f>L672*(1-K672)</f>
      </c>
    </row>
    <row r="673">
      <c r="A673" t="s">
        <v>164</v>
      </c>
      <c r="B673" t="s">
        <v>207</v>
      </c>
      <c r="C673" s="32" t="s">
        <v>209</v>
      </c>
      <c r="D673" t="s">
        <v>458</v>
      </c>
      <c r="E673" t="s">
        <v>476</v>
      </c>
      <c r="F673" s="174" t="n">
        <v>2041</v>
      </c>
      <c r="G673" s="175" t="n">
        <v>61</v>
      </c>
      <c r="H673" s="176" t="n">
        <v>19906.8570898353</v>
      </c>
      <c r="I673" s="177" t="n">
        <v>3636406.93029873</v>
      </c>
      <c r="J673" s="178" t="str">
        <f>IF(I673&gt;0,H673/I673,0)</f>
      </c>
      <c r="K673" s="179" t="str">
        <f>1-EXP(-J673)</f>
      </c>
      <c r="L673" s="180" t="str">
        <f>IF(G673=30,1,M672)</f>
      </c>
      <c r="M673" s="181" t="str">
        <f>L673*(1-K673)</f>
      </c>
    </row>
    <row r="674">
      <c r="A674" t="s">
        <v>164</v>
      </c>
      <c r="B674" t="s">
        <v>207</v>
      </c>
      <c r="C674" s="32" t="s">
        <v>209</v>
      </c>
      <c r="D674" t="s">
        <v>458</v>
      </c>
      <c r="E674" t="s">
        <v>476</v>
      </c>
      <c r="F674" s="174" t="n">
        <v>2041</v>
      </c>
      <c r="G674" s="175" t="n">
        <v>62</v>
      </c>
      <c r="H674" s="176" t="n">
        <v>21354.682432897</v>
      </c>
      <c r="I674" s="177" t="n">
        <v>3545869.10333843</v>
      </c>
      <c r="J674" s="178" t="str">
        <f>IF(I674&gt;0,H674/I674,0)</f>
      </c>
      <c r="K674" s="179" t="str">
        <f>1-EXP(-J674)</f>
      </c>
      <c r="L674" s="180" t="str">
        <f>IF(G674=30,1,M673)</f>
      </c>
      <c r="M674" s="181" t="str">
        <f>L674*(1-K674)</f>
      </c>
    </row>
    <row r="675">
      <c r="A675" t="s">
        <v>164</v>
      </c>
      <c r="B675" t="s">
        <v>207</v>
      </c>
      <c r="C675" s="32" t="s">
        <v>209</v>
      </c>
      <c r="D675" t="s">
        <v>458</v>
      </c>
      <c r="E675" t="s">
        <v>476</v>
      </c>
      <c r="F675" s="174" t="n">
        <v>2041</v>
      </c>
      <c r="G675" s="175" t="n">
        <v>63</v>
      </c>
      <c r="H675" s="176" t="n">
        <v>22746.5828270863</v>
      </c>
      <c r="I675" s="177" t="n">
        <v>3436357.44498465</v>
      </c>
      <c r="J675" s="178" t="str">
        <f>IF(I675&gt;0,H675/I675,0)</f>
      </c>
      <c r="K675" s="179" t="str">
        <f>1-EXP(-J675)</f>
      </c>
      <c r="L675" s="180" t="str">
        <f>IF(G675=30,1,M674)</f>
      </c>
      <c r="M675" s="181" t="str">
        <f>L675*(1-K675)</f>
      </c>
    </row>
    <row r="676">
      <c r="A676" t="s">
        <v>164</v>
      </c>
      <c r="B676" t="s">
        <v>207</v>
      </c>
      <c r="C676" s="32" t="s">
        <v>209</v>
      </c>
      <c r="D676" t="s">
        <v>458</v>
      </c>
      <c r="E676" t="s">
        <v>476</v>
      </c>
      <c r="F676" s="174" t="n">
        <v>2041</v>
      </c>
      <c r="G676" s="175" t="n">
        <v>64</v>
      </c>
      <c r="H676" s="176" t="n">
        <v>24311.1233452169</v>
      </c>
      <c r="I676" s="177" t="n">
        <v>3339817.93589187</v>
      </c>
      <c r="J676" s="178" t="str">
        <f>IF(I676&gt;0,H676/I676,0)</f>
      </c>
      <c r="K676" s="179" t="str">
        <f>1-EXP(-J676)</f>
      </c>
      <c r="L676" s="180" t="str">
        <f>IF(G676=30,1,M675)</f>
      </c>
      <c r="M676" s="181" t="str">
        <f>L676*(1-K676)</f>
      </c>
    </row>
    <row r="677">
      <c r="A677" t="s">
        <v>164</v>
      </c>
      <c r="B677" t="s">
        <v>207</v>
      </c>
      <c r="C677" s="32" t="s">
        <v>209</v>
      </c>
      <c r="D677" t="s">
        <v>458</v>
      </c>
      <c r="E677" t="s">
        <v>476</v>
      </c>
      <c r="F677" s="174" t="n">
        <v>2041</v>
      </c>
      <c r="G677" s="175" t="n">
        <v>65</v>
      </c>
      <c r="H677" s="176" t="n">
        <v>24725.8053884692</v>
      </c>
      <c r="I677" s="177" t="n">
        <v>3231475.98018244</v>
      </c>
      <c r="J677" s="178" t="str">
        <f>IF(I677&gt;0,H677/I677,0)</f>
      </c>
      <c r="K677" s="179" t="str">
        <f>1-EXP(-J677)</f>
      </c>
      <c r="L677" s="180" t="str">
        <f>IF(G677=30,1,M676)</f>
      </c>
      <c r="M677" s="181" t="str">
        <f>L677*(1-K677)</f>
      </c>
    </row>
    <row r="678">
      <c r="A678" t="s">
        <v>164</v>
      </c>
      <c r="B678" t="s">
        <v>207</v>
      </c>
      <c r="C678" s="32" t="s">
        <v>209</v>
      </c>
      <c r="D678" t="s">
        <v>458</v>
      </c>
      <c r="E678" t="s">
        <v>476</v>
      </c>
      <c r="F678" s="174" t="n">
        <v>2041</v>
      </c>
      <c r="G678" s="175" t="n">
        <v>66</v>
      </c>
      <c r="H678" s="176" t="n">
        <v>25867.2580122369</v>
      </c>
      <c r="I678" s="177" t="n">
        <v>3121237.35376148</v>
      </c>
      <c r="J678" s="178" t="str">
        <f>IF(I678&gt;0,H678/I678,0)</f>
      </c>
      <c r="K678" s="179" t="str">
        <f>1-EXP(-J678)</f>
      </c>
      <c r="L678" s="180" t="str">
        <f>IF(G678=30,1,M677)</f>
      </c>
      <c r="M678" s="181" t="str">
        <f>L678*(1-K678)</f>
      </c>
    </row>
    <row r="679">
      <c r="A679" t="s">
        <v>164</v>
      </c>
      <c r="B679" t="s">
        <v>207</v>
      </c>
      <c r="C679" s="32" t="s">
        <v>209</v>
      </c>
      <c r="D679" t="s">
        <v>458</v>
      </c>
      <c r="E679" t="s">
        <v>476</v>
      </c>
      <c r="F679" s="174" t="n">
        <v>2041</v>
      </c>
      <c r="G679" s="175" t="n">
        <v>67</v>
      </c>
      <c r="H679" s="176" t="n">
        <v>27227.6440982738</v>
      </c>
      <c r="I679" s="177" t="n">
        <v>2985817.45731138</v>
      </c>
      <c r="J679" s="178" t="str">
        <f>IF(I679&gt;0,H679/I679,0)</f>
      </c>
      <c r="K679" s="179" t="str">
        <f>1-EXP(-J679)</f>
      </c>
      <c r="L679" s="180" t="str">
        <f>IF(G679=30,1,M678)</f>
      </c>
      <c r="M679" s="181" t="str">
        <f>L679*(1-K679)</f>
      </c>
    </row>
    <row r="680">
      <c r="A680" t="s">
        <v>164</v>
      </c>
      <c r="B680" t="s">
        <v>207</v>
      </c>
      <c r="C680" s="32" t="s">
        <v>209</v>
      </c>
      <c r="D680" t="s">
        <v>458</v>
      </c>
      <c r="E680" t="s">
        <v>476</v>
      </c>
      <c r="F680" s="174" t="n">
        <v>2041</v>
      </c>
      <c r="G680" s="175" t="n">
        <v>68</v>
      </c>
      <c r="H680" s="176" t="n">
        <v>29089.9053272545</v>
      </c>
      <c r="I680" s="177" t="n">
        <v>2899460.51206737</v>
      </c>
      <c r="J680" s="178" t="str">
        <f>IF(I680&gt;0,H680/I680,0)</f>
      </c>
      <c r="K680" s="179" t="str">
        <f>1-EXP(-J680)</f>
      </c>
      <c r="L680" s="180" t="str">
        <f>IF(G680=30,1,M679)</f>
      </c>
      <c r="M680" s="181" t="str">
        <f>L680*(1-K680)</f>
      </c>
    </row>
    <row r="681">
      <c r="A681" t="s">
        <v>164</v>
      </c>
      <c r="B681" t="s">
        <v>207</v>
      </c>
      <c r="C681" s="32" t="s">
        <v>209</v>
      </c>
      <c r="D681" t="s">
        <v>458</v>
      </c>
      <c r="E681" t="s">
        <v>476</v>
      </c>
      <c r="F681" s="174" t="n">
        <v>2041</v>
      </c>
      <c r="G681" s="175" t="n">
        <v>69</v>
      </c>
      <c r="H681" s="176" t="n">
        <v>29589.7916885116</v>
      </c>
      <c r="I681" s="177" t="n">
        <v>2676509.78580063</v>
      </c>
      <c r="J681" s="178" t="str">
        <f>IF(I681&gt;0,H681/I681,0)</f>
      </c>
      <c r="K681" s="179" t="str">
        <f>1-EXP(-J681)</f>
      </c>
      <c r="L681" s="180" t="str">
        <f>IF(G681=30,1,M680)</f>
      </c>
      <c r="M681" s="181" t="str">
        <f>L681*(1-K681)</f>
      </c>
    </row>
    <row r="682">
      <c r="A682" t="s">
        <v>164</v>
      </c>
      <c r="B682" t="s">
        <v>207</v>
      </c>
      <c r="C682" s="32" t="s">
        <v>209</v>
      </c>
      <c r="D682" t="s">
        <v>458</v>
      </c>
      <c r="E682" t="s">
        <v>476</v>
      </c>
      <c r="F682" s="174" t="n">
        <v>2042</v>
      </c>
      <c r="G682" s="175" t="n">
        <v>30</v>
      </c>
      <c r="H682" s="176" t="n">
        <v>832.580379922916</v>
      </c>
      <c r="I682" s="177" t="n">
        <v>4906538.32754179</v>
      </c>
      <c r="J682" s="178" t="str">
        <f>IF(I682&gt;0,H682/I682,0)</f>
      </c>
      <c r="K682" s="179" t="str">
        <f>1-EXP(-J682)</f>
      </c>
      <c r="L682" s="180" t="str">
        <f>IF(G682=30,1,M681)</f>
      </c>
      <c r="M682" s="181" t="str">
        <f>L682*(1-K682)</f>
      </c>
    </row>
    <row r="683">
      <c r="A683" t="s">
        <v>164</v>
      </c>
      <c r="B683" t="s">
        <v>207</v>
      </c>
      <c r="C683" s="32" t="s">
        <v>209</v>
      </c>
      <c r="D683" t="s">
        <v>458</v>
      </c>
      <c r="E683" t="s">
        <v>476</v>
      </c>
      <c r="F683" s="174" t="n">
        <v>2042</v>
      </c>
      <c r="G683" s="175" t="n">
        <v>31</v>
      </c>
      <c r="H683" s="176" t="n">
        <v>1065.69056111107</v>
      </c>
      <c r="I683" s="177" t="n">
        <v>4878382.80705915</v>
      </c>
      <c r="J683" s="178" t="str">
        <f>IF(I683&gt;0,H683/I683,0)</f>
      </c>
      <c r="K683" s="179" t="str">
        <f>1-EXP(-J683)</f>
      </c>
      <c r="L683" s="180" t="str">
        <f>IF(G683=30,1,M682)</f>
      </c>
      <c r="M683" s="181" t="str">
        <f>L683*(1-K683)</f>
      </c>
    </row>
    <row r="684">
      <c r="A684" t="s">
        <v>164</v>
      </c>
      <c r="B684" t="s">
        <v>207</v>
      </c>
      <c r="C684" s="32" t="s">
        <v>209</v>
      </c>
      <c r="D684" t="s">
        <v>458</v>
      </c>
      <c r="E684" t="s">
        <v>476</v>
      </c>
      <c r="F684" s="174" t="n">
        <v>2042</v>
      </c>
      <c r="G684" s="175" t="n">
        <v>32</v>
      </c>
      <c r="H684" s="176" t="n">
        <v>1084.83511106329</v>
      </c>
      <c r="I684" s="177" t="n">
        <v>4744634.39584658</v>
      </c>
      <c r="J684" s="178" t="str">
        <f>IF(I684&gt;0,H684/I684,0)</f>
      </c>
      <c r="K684" s="179" t="str">
        <f>1-EXP(-J684)</f>
      </c>
      <c r="L684" s="180" t="str">
        <f>IF(G684=30,1,M683)</f>
      </c>
      <c r="M684" s="181" t="str">
        <f>L684*(1-K684)</f>
      </c>
    </row>
    <row r="685">
      <c r="A685" t="s">
        <v>164</v>
      </c>
      <c r="B685" t="s">
        <v>207</v>
      </c>
      <c r="C685" s="32" t="s">
        <v>209</v>
      </c>
      <c r="D685" t="s">
        <v>458</v>
      </c>
      <c r="E685" t="s">
        <v>476</v>
      </c>
      <c r="F685" s="174" t="n">
        <v>2042</v>
      </c>
      <c r="G685" s="175" t="n">
        <v>33</v>
      </c>
      <c r="H685" s="176" t="n">
        <v>1125.44291854273</v>
      </c>
      <c r="I685" s="177" t="n">
        <v>4673779.56862749</v>
      </c>
      <c r="J685" s="178" t="str">
        <f>IF(I685&gt;0,H685/I685,0)</f>
      </c>
      <c r="K685" s="179" t="str">
        <f>1-EXP(-J685)</f>
      </c>
      <c r="L685" s="180" t="str">
        <f>IF(G685=30,1,M684)</f>
      </c>
      <c r="M685" s="181" t="str">
        <f>L685*(1-K685)</f>
      </c>
    </row>
    <row r="686">
      <c r="A686" t="s">
        <v>164</v>
      </c>
      <c r="B686" t="s">
        <v>207</v>
      </c>
      <c r="C686" s="32" t="s">
        <v>209</v>
      </c>
      <c r="D686" t="s">
        <v>458</v>
      </c>
      <c r="E686" t="s">
        <v>476</v>
      </c>
      <c r="F686" s="174" t="n">
        <v>2042</v>
      </c>
      <c r="G686" s="175" t="n">
        <v>34</v>
      </c>
      <c r="H686" s="176" t="n">
        <v>1182.09992802162</v>
      </c>
      <c r="I686" s="177" t="n">
        <v>4630874.62759668</v>
      </c>
      <c r="J686" s="178" t="str">
        <f>IF(I686&gt;0,H686/I686,0)</f>
      </c>
      <c r="K686" s="179" t="str">
        <f>1-EXP(-J686)</f>
      </c>
      <c r="L686" s="180" t="str">
        <f>IF(G686=30,1,M685)</f>
      </c>
      <c r="M686" s="181" t="str">
        <f>L686*(1-K686)</f>
      </c>
    </row>
    <row r="687">
      <c r="A687" t="s">
        <v>164</v>
      </c>
      <c r="B687" t="s">
        <v>207</v>
      </c>
      <c r="C687" s="32" t="s">
        <v>209</v>
      </c>
      <c r="D687" t="s">
        <v>458</v>
      </c>
      <c r="E687" t="s">
        <v>476</v>
      </c>
      <c r="F687" s="174" t="n">
        <v>2042</v>
      </c>
      <c r="G687" s="175" t="n">
        <v>35</v>
      </c>
      <c r="H687" s="176" t="n">
        <v>1634.80757057222</v>
      </c>
      <c r="I687" s="177" t="n">
        <v>4656171.26351518</v>
      </c>
      <c r="J687" s="178" t="str">
        <f>IF(I687&gt;0,H687/I687,0)</f>
      </c>
      <c r="K687" s="179" t="str">
        <f>1-EXP(-J687)</f>
      </c>
      <c r="L687" s="180" t="str">
        <f>IF(G687=30,1,M686)</f>
      </c>
      <c r="M687" s="181" t="str">
        <f>L687*(1-K687)</f>
      </c>
    </row>
    <row r="688">
      <c r="A688" t="s">
        <v>164</v>
      </c>
      <c r="B688" t="s">
        <v>207</v>
      </c>
      <c r="C688" s="32" t="s">
        <v>209</v>
      </c>
      <c r="D688" t="s">
        <v>458</v>
      </c>
      <c r="E688" t="s">
        <v>476</v>
      </c>
      <c r="F688" s="174" t="n">
        <v>2042</v>
      </c>
      <c r="G688" s="175" t="n">
        <v>36</v>
      </c>
      <c r="H688" s="176" t="n">
        <v>1757.88452076425</v>
      </c>
      <c r="I688" s="177" t="n">
        <v>4572226.91522655</v>
      </c>
      <c r="J688" s="178" t="str">
        <f>IF(I688&gt;0,H688/I688,0)</f>
      </c>
      <c r="K688" s="179" t="str">
        <f>1-EXP(-J688)</f>
      </c>
      <c r="L688" s="180" t="str">
        <f>IF(G688=30,1,M687)</f>
      </c>
      <c r="M688" s="181" t="str">
        <f>L688*(1-K688)</f>
      </c>
    </row>
    <row r="689">
      <c r="A689" t="s">
        <v>164</v>
      </c>
      <c r="B689" t="s">
        <v>207</v>
      </c>
      <c r="C689" s="32" t="s">
        <v>209</v>
      </c>
      <c r="D689" t="s">
        <v>458</v>
      </c>
      <c r="E689" t="s">
        <v>476</v>
      </c>
      <c r="F689" s="174" t="n">
        <v>2042</v>
      </c>
      <c r="G689" s="175" t="n">
        <v>37</v>
      </c>
      <c r="H689" s="176" t="n">
        <v>1866.1781475814</v>
      </c>
      <c r="I689" s="177" t="n">
        <v>4510254.03305613</v>
      </c>
      <c r="J689" s="178" t="str">
        <f>IF(I689&gt;0,H689/I689,0)</f>
      </c>
      <c r="K689" s="179" t="str">
        <f>1-EXP(-J689)</f>
      </c>
      <c r="L689" s="180" t="str">
        <f>IF(G689=30,1,M688)</f>
      </c>
      <c r="M689" s="181" t="str">
        <f>L689*(1-K689)</f>
      </c>
    </row>
    <row r="690">
      <c r="A690" t="s">
        <v>164</v>
      </c>
      <c r="B690" t="s">
        <v>207</v>
      </c>
      <c r="C690" s="32" t="s">
        <v>209</v>
      </c>
      <c r="D690" t="s">
        <v>458</v>
      </c>
      <c r="E690" t="s">
        <v>476</v>
      </c>
      <c r="F690" s="174" t="n">
        <v>2042</v>
      </c>
      <c r="G690" s="175" t="n">
        <v>38</v>
      </c>
      <c r="H690" s="176" t="n">
        <v>1956.87897747974</v>
      </c>
      <c r="I690" s="177" t="n">
        <v>4380801.90165735</v>
      </c>
      <c r="J690" s="178" t="str">
        <f>IF(I690&gt;0,H690/I690,0)</f>
      </c>
      <c r="K690" s="179" t="str">
        <f>1-EXP(-J690)</f>
      </c>
      <c r="L690" s="180" t="str">
        <f>IF(G690=30,1,M689)</f>
      </c>
      <c r="M690" s="181" t="str">
        <f>L690*(1-K690)</f>
      </c>
    </row>
    <row r="691">
      <c r="A691" t="s">
        <v>164</v>
      </c>
      <c r="B691" t="s">
        <v>207</v>
      </c>
      <c r="C691" s="32" t="s">
        <v>209</v>
      </c>
      <c r="D691" t="s">
        <v>458</v>
      </c>
      <c r="E691" t="s">
        <v>476</v>
      </c>
      <c r="F691" s="174" t="n">
        <v>2042</v>
      </c>
      <c r="G691" s="175" t="n">
        <v>39</v>
      </c>
      <c r="H691" s="176" t="n">
        <v>2085.42445045124</v>
      </c>
      <c r="I691" s="177" t="n">
        <v>4313709.97989869</v>
      </c>
      <c r="J691" s="178" t="str">
        <f>IF(I691&gt;0,H691/I691,0)</f>
      </c>
      <c r="K691" s="179" t="str">
        <f>1-EXP(-J691)</f>
      </c>
      <c r="L691" s="180" t="str">
        <f>IF(G691=30,1,M690)</f>
      </c>
      <c r="M691" s="181" t="str">
        <f>L691*(1-K691)</f>
      </c>
    </row>
    <row r="692">
      <c r="A692" t="s">
        <v>164</v>
      </c>
      <c r="B692" t="s">
        <v>207</v>
      </c>
      <c r="C692" s="32" t="s">
        <v>209</v>
      </c>
      <c r="D692" t="s">
        <v>458</v>
      </c>
      <c r="E692" t="s">
        <v>476</v>
      </c>
      <c r="F692" s="174" t="n">
        <v>2042</v>
      </c>
      <c r="G692" s="175" t="n">
        <v>40</v>
      </c>
      <c r="H692" s="176" t="n">
        <v>2983.70588907927</v>
      </c>
      <c r="I692" s="177" t="n">
        <v>4288664.7370328</v>
      </c>
      <c r="J692" s="178" t="str">
        <f>IF(I692&gt;0,H692/I692,0)</f>
      </c>
      <c r="K692" s="179" t="str">
        <f>1-EXP(-J692)</f>
      </c>
      <c r="L692" s="180" t="str">
        <f>IF(G692=30,1,M691)</f>
      </c>
      <c r="M692" s="181" t="str">
        <f>L692*(1-K692)</f>
      </c>
    </row>
    <row r="693">
      <c r="A693" t="s">
        <v>164</v>
      </c>
      <c r="B693" t="s">
        <v>207</v>
      </c>
      <c r="C693" s="32" t="s">
        <v>209</v>
      </c>
      <c r="D693" t="s">
        <v>458</v>
      </c>
      <c r="E693" t="s">
        <v>476</v>
      </c>
      <c r="F693" s="174" t="n">
        <v>2042</v>
      </c>
      <c r="G693" s="175" t="n">
        <v>41</v>
      </c>
      <c r="H693" s="176" t="n">
        <v>3181.03795588495</v>
      </c>
      <c r="I693" s="177" t="n">
        <v>4264946.03168397</v>
      </c>
      <c r="J693" s="178" t="str">
        <f>IF(I693&gt;0,H693/I693,0)</f>
      </c>
      <c r="K693" s="179" t="str">
        <f>1-EXP(-J693)</f>
      </c>
      <c r="L693" s="180" t="str">
        <f>IF(G693=30,1,M692)</f>
      </c>
      <c r="M693" s="181" t="str">
        <f>L693*(1-K693)</f>
      </c>
    </row>
    <row r="694">
      <c r="A694" t="s">
        <v>164</v>
      </c>
      <c r="B694" t="s">
        <v>207</v>
      </c>
      <c r="C694" s="32" t="s">
        <v>209</v>
      </c>
      <c r="D694" t="s">
        <v>458</v>
      </c>
      <c r="E694" t="s">
        <v>476</v>
      </c>
      <c r="F694" s="174" t="n">
        <v>2042</v>
      </c>
      <c r="G694" s="175" t="n">
        <v>42</v>
      </c>
      <c r="H694" s="176" t="n">
        <v>3444.51556284162</v>
      </c>
      <c r="I694" s="177" t="n">
        <v>4241218.49290347</v>
      </c>
      <c r="J694" s="178" t="str">
        <f>IF(I694&gt;0,H694/I694,0)</f>
      </c>
      <c r="K694" s="179" t="str">
        <f>1-EXP(-J694)</f>
      </c>
      <c r="L694" s="180" t="str">
        <f>IF(G694=30,1,M693)</f>
      </c>
      <c r="M694" s="181" t="str">
        <f>L694*(1-K694)</f>
      </c>
    </row>
    <row r="695">
      <c r="A695" t="s">
        <v>164</v>
      </c>
      <c r="B695" t="s">
        <v>207</v>
      </c>
      <c r="C695" s="32" t="s">
        <v>209</v>
      </c>
      <c r="D695" t="s">
        <v>458</v>
      </c>
      <c r="E695" t="s">
        <v>476</v>
      </c>
      <c r="F695" s="174" t="n">
        <v>2042</v>
      </c>
      <c r="G695" s="175" t="n">
        <v>43</v>
      </c>
      <c r="H695" s="176" t="n">
        <v>3771.10492431598</v>
      </c>
      <c r="I695" s="177" t="n">
        <v>4256031.97749827</v>
      </c>
      <c r="J695" s="178" t="str">
        <f>IF(I695&gt;0,H695/I695,0)</f>
      </c>
      <c r="K695" s="179" t="str">
        <f>1-EXP(-J695)</f>
      </c>
      <c r="L695" s="180" t="str">
        <f>IF(G695=30,1,M694)</f>
      </c>
      <c r="M695" s="181" t="str">
        <f>L695*(1-K695)</f>
      </c>
    </row>
    <row r="696">
      <c r="A696" t="s">
        <v>164</v>
      </c>
      <c r="B696" t="s">
        <v>207</v>
      </c>
      <c r="C696" s="32" t="s">
        <v>209</v>
      </c>
      <c r="D696" t="s">
        <v>458</v>
      </c>
      <c r="E696" t="s">
        <v>476</v>
      </c>
      <c r="F696" s="174" t="n">
        <v>2042</v>
      </c>
      <c r="G696" s="175" t="n">
        <v>44</v>
      </c>
      <c r="H696" s="176" t="n">
        <v>4174.67263720921</v>
      </c>
      <c r="I696" s="177" t="n">
        <v>4308636.02389424</v>
      </c>
      <c r="J696" s="178" t="str">
        <f>IF(I696&gt;0,H696/I696,0)</f>
      </c>
      <c r="K696" s="179" t="str">
        <f>1-EXP(-J696)</f>
      </c>
      <c r="L696" s="180" t="str">
        <f>IF(G696=30,1,M695)</f>
      </c>
      <c r="M696" s="181" t="str">
        <f>L696*(1-K696)</f>
      </c>
    </row>
    <row r="697">
      <c r="A697" t="s">
        <v>164</v>
      </c>
      <c r="B697" t="s">
        <v>207</v>
      </c>
      <c r="C697" s="32" t="s">
        <v>209</v>
      </c>
      <c r="D697" t="s">
        <v>458</v>
      </c>
      <c r="E697" t="s">
        <v>476</v>
      </c>
      <c r="F697" s="174" t="n">
        <v>2042</v>
      </c>
      <c r="G697" s="175" t="n">
        <v>45</v>
      </c>
      <c r="H697" s="176" t="n">
        <v>5791.10240321698</v>
      </c>
      <c r="I697" s="177" t="n">
        <v>4436029.41825304</v>
      </c>
      <c r="J697" s="178" t="str">
        <f>IF(I697&gt;0,H697/I697,0)</f>
      </c>
      <c r="K697" s="179" t="str">
        <f>1-EXP(-J697)</f>
      </c>
      <c r="L697" s="180" t="str">
        <f>IF(G697=30,1,M696)</f>
      </c>
      <c r="M697" s="181" t="str">
        <f>L697*(1-K697)</f>
      </c>
    </row>
    <row r="698">
      <c r="A698" t="s">
        <v>164</v>
      </c>
      <c r="B698" t="s">
        <v>207</v>
      </c>
      <c r="C698" s="32" t="s">
        <v>209</v>
      </c>
      <c r="D698" t="s">
        <v>458</v>
      </c>
      <c r="E698" t="s">
        <v>476</v>
      </c>
      <c r="F698" s="174" t="n">
        <v>2042</v>
      </c>
      <c r="G698" s="175" t="n">
        <v>46</v>
      </c>
      <c r="H698" s="176" t="n">
        <v>6092.6074396405</v>
      </c>
      <c r="I698" s="177" t="n">
        <v>4385015.43460859</v>
      </c>
      <c r="J698" s="178" t="str">
        <f>IF(I698&gt;0,H698/I698,0)</f>
      </c>
      <c r="K698" s="179" t="str">
        <f>1-EXP(-J698)</f>
      </c>
      <c r="L698" s="180" t="str">
        <f>IF(G698=30,1,M697)</f>
      </c>
      <c r="M698" s="181" t="str">
        <f>L698*(1-K698)</f>
      </c>
    </row>
    <row r="699">
      <c r="A699" t="s">
        <v>164</v>
      </c>
      <c r="B699" t="s">
        <v>207</v>
      </c>
      <c r="C699" s="32" t="s">
        <v>209</v>
      </c>
      <c r="D699" t="s">
        <v>458</v>
      </c>
      <c r="E699" t="s">
        <v>476</v>
      </c>
      <c r="F699" s="174" t="n">
        <v>2042</v>
      </c>
      <c r="G699" s="175" t="n">
        <v>47</v>
      </c>
      <c r="H699" s="176" t="n">
        <v>6574.23971729431</v>
      </c>
      <c r="I699" s="177" t="n">
        <v>4304873.42543417</v>
      </c>
      <c r="J699" s="178" t="str">
        <f>IF(I699&gt;0,H699/I699,0)</f>
      </c>
      <c r="K699" s="179" t="str">
        <f>1-EXP(-J699)</f>
      </c>
      <c r="L699" s="180" t="str">
        <f>IF(G699=30,1,M698)</f>
      </c>
      <c r="M699" s="181" t="str">
        <f>L699*(1-K699)</f>
      </c>
    </row>
    <row r="700">
      <c r="A700" t="s">
        <v>164</v>
      </c>
      <c r="B700" t="s">
        <v>207</v>
      </c>
      <c r="C700" s="32" t="s">
        <v>209</v>
      </c>
      <c r="D700" t="s">
        <v>458</v>
      </c>
      <c r="E700" t="s">
        <v>476</v>
      </c>
      <c r="F700" s="174" t="n">
        <v>2042</v>
      </c>
      <c r="G700" s="175" t="n">
        <v>48</v>
      </c>
      <c r="H700" s="176" t="n">
        <v>7120.24694035123</v>
      </c>
      <c r="I700" s="177" t="n">
        <v>4239201.54619416</v>
      </c>
      <c r="J700" s="178" t="str">
        <f>IF(I700&gt;0,H700/I700,0)</f>
      </c>
      <c r="K700" s="179" t="str">
        <f>1-EXP(-J700)</f>
      </c>
      <c r="L700" s="180" t="str">
        <f>IF(G700=30,1,M699)</f>
      </c>
      <c r="M700" s="181" t="str">
        <f>L700*(1-K700)</f>
      </c>
    </row>
    <row r="701">
      <c r="A701" t="s">
        <v>164</v>
      </c>
      <c r="B701" t="s">
        <v>207</v>
      </c>
      <c r="C701" s="32" t="s">
        <v>209</v>
      </c>
      <c r="D701" t="s">
        <v>458</v>
      </c>
      <c r="E701" t="s">
        <v>476</v>
      </c>
      <c r="F701" s="174" t="n">
        <v>2042</v>
      </c>
      <c r="G701" s="175" t="n">
        <v>49</v>
      </c>
      <c r="H701" s="176" t="n">
        <v>7713.89443240558</v>
      </c>
      <c r="I701" s="177" t="n">
        <v>4176077.92085048</v>
      </c>
      <c r="J701" s="178" t="str">
        <f>IF(I701&gt;0,H701/I701,0)</f>
      </c>
      <c r="K701" s="179" t="str">
        <f>1-EXP(-J701)</f>
      </c>
      <c r="L701" s="180" t="str">
        <f>IF(G701=30,1,M700)</f>
      </c>
      <c r="M701" s="181" t="str">
        <f>L701*(1-K701)</f>
      </c>
    </row>
    <row r="702">
      <c r="A702" t="s">
        <v>164</v>
      </c>
      <c r="B702" t="s">
        <v>207</v>
      </c>
      <c r="C702" s="32" t="s">
        <v>209</v>
      </c>
      <c r="D702" t="s">
        <v>458</v>
      </c>
      <c r="E702" t="s">
        <v>476</v>
      </c>
      <c r="F702" s="174" t="n">
        <v>2042</v>
      </c>
      <c r="G702" s="175" t="n">
        <v>50</v>
      </c>
      <c r="H702" s="176" t="n">
        <v>8903.24589672532</v>
      </c>
      <c r="I702" s="177" t="n">
        <v>4200133.04702328</v>
      </c>
      <c r="J702" s="178" t="str">
        <f>IF(I702&gt;0,H702/I702,0)</f>
      </c>
      <c r="K702" s="179" t="str">
        <f>1-EXP(-J702)</f>
      </c>
      <c r="L702" s="180" t="str">
        <f>IF(G702=30,1,M701)</f>
      </c>
      <c r="M702" s="181" t="str">
        <f>L702*(1-K702)</f>
      </c>
    </row>
    <row r="703">
      <c r="A703" t="s">
        <v>164</v>
      </c>
      <c r="B703" t="s">
        <v>207</v>
      </c>
      <c r="C703" s="32" t="s">
        <v>209</v>
      </c>
      <c r="D703" t="s">
        <v>458</v>
      </c>
      <c r="E703" t="s">
        <v>476</v>
      </c>
      <c r="F703" s="174" t="n">
        <v>2042</v>
      </c>
      <c r="G703" s="175" t="n">
        <v>51</v>
      </c>
      <c r="H703" s="176" t="n">
        <v>9553.49500785227</v>
      </c>
      <c r="I703" s="177" t="n">
        <v>4202849.73451173</v>
      </c>
      <c r="J703" s="178" t="str">
        <f>IF(I703&gt;0,H703/I703,0)</f>
      </c>
      <c r="K703" s="179" t="str">
        <f>1-EXP(-J703)</f>
      </c>
      <c r="L703" s="180" t="str">
        <f>IF(G703=30,1,M702)</f>
      </c>
      <c r="M703" s="181" t="str">
        <f>L703*(1-K703)</f>
      </c>
    </row>
    <row r="704">
      <c r="A704" t="s">
        <v>164</v>
      </c>
      <c r="B704" t="s">
        <v>207</v>
      </c>
      <c r="C704" s="32" t="s">
        <v>209</v>
      </c>
      <c r="D704" t="s">
        <v>458</v>
      </c>
      <c r="E704" t="s">
        <v>476</v>
      </c>
      <c r="F704" s="174" t="n">
        <v>2042</v>
      </c>
      <c r="G704" s="175" t="n">
        <v>52</v>
      </c>
      <c r="H704" s="176" t="n">
        <v>14064.7647192889</v>
      </c>
      <c r="I704" s="177" t="n">
        <v>6180891.95482189</v>
      </c>
      <c r="J704" s="178" t="str">
        <f>IF(I704&gt;0,H704/I704,0)</f>
      </c>
      <c r="K704" s="179" t="str">
        <f>1-EXP(-J704)</f>
      </c>
      <c r="L704" s="180" t="str">
        <f>IF(G704=30,1,M703)</f>
      </c>
      <c r="M704" s="181" t="str">
        <f>L704*(1-K704)</f>
      </c>
    </row>
    <row r="705">
      <c r="A705" t="s">
        <v>164</v>
      </c>
      <c r="B705" t="s">
        <v>207</v>
      </c>
      <c r="C705" s="32" t="s">
        <v>209</v>
      </c>
      <c r="D705" t="s">
        <v>458</v>
      </c>
      <c r="E705" t="s">
        <v>476</v>
      </c>
      <c r="F705" s="174" t="n">
        <v>2042</v>
      </c>
      <c r="G705" s="175" t="n">
        <v>53</v>
      </c>
      <c r="H705" s="176" t="n">
        <v>11288.9770873955</v>
      </c>
      <c r="I705" s="177" t="n">
        <v>4131156.3268415</v>
      </c>
      <c r="J705" s="178" t="str">
        <f>IF(I705&gt;0,H705/I705,0)</f>
      </c>
      <c r="K705" s="179" t="str">
        <f>1-EXP(-J705)</f>
      </c>
      <c r="L705" s="180" t="str">
        <f>IF(G705=30,1,M704)</f>
      </c>
      <c r="M705" s="181" t="str">
        <f>L705*(1-K705)</f>
      </c>
    </row>
    <row r="706">
      <c r="A706" t="s">
        <v>164</v>
      </c>
      <c r="B706" t="s">
        <v>207</v>
      </c>
      <c r="C706" s="32" t="s">
        <v>209</v>
      </c>
      <c r="D706" t="s">
        <v>458</v>
      </c>
      <c r="E706" t="s">
        <v>476</v>
      </c>
      <c r="F706" s="174" t="n">
        <v>2042</v>
      </c>
      <c r="G706" s="175" t="n">
        <v>54</v>
      </c>
      <c r="H706" s="176" t="n">
        <v>12234.3804397124</v>
      </c>
      <c r="I706" s="177" t="n">
        <v>4096961.39105738</v>
      </c>
      <c r="J706" s="178" t="str">
        <f>IF(I706&gt;0,H706/I706,0)</f>
      </c>
      <c r="K706" s="179" t="str">
        <f>1-EXP(-J706)</f>
      </c>
      <c r="L706" s="180" t="str">
        <f>IF(G706=30,1,M705)</f>
      </c>
      <c r="M706" s="181" t="str">
        <f>L706*(1-K706)</f>
      </c>
    </row>
    <row r="707">
      <c r="A707" t="s">
        <v>164</v>
      </c>
      <c r="B707" t="s">
        <v>207</v>
      </c>
      <c r="C707" s="32" t="s">
        <v>209</v>
      </c>
      <c r="D707" t="s">
        <v>458</v>
      </c>
      <c r="E707" t="s">
        <v>476</v>
      </c>
      <c r="F707" s="174" t="n">
        <v>2042</v>
      </c>
      <c r="G707" s="175" t="n">
        <v>55</v>
      </c>
      <c r="H707" s="176" t="n">
        <v>12751.5835256887</v>
      </c>
      <c r="I707" s="177" t="n">
        <v>3952011.78872269</v>
      </c>
      <c r="J707" s="178" t="str">
        <f>IF(I707&gt;0,H707/I707,0)</f>
      </c>
      <c r="K707" s="179" t="str">
        <f>1-EXP(-J707)</f>
      </c>
      <c r="L707" s="180" t="str">
        <f>IF(G707=30,1,M706)</f>
      </c>
      <c r="M707" s="181" t="str">
        <f>L707*(1-K707)</f>
      </c>
    </row>
    <row r="708">
      <c r="A708" t="s">
        <v>164</v>
      </c>
      <c r="B708" t="s">
        <v>207</v>
      </c>
      <c r="C708" s="32" t="s">
        <v>209</v>
      </c>
      <c r="D708" t="s">
        <v>458</v>
      </c>
      <c r="E708" t="s">
        <v>476</v>
      </c>
      <c r="F708" s="174" t="n">
        <v>2042</v>
      </c>
      <c r="G708" s="175" t="n">
        <v>56</v>
      </c>
      <c r="H708" s="176" t="n">
        <v>13481.5773092739</v>
      </c>
      <c r="I708" s="177" t="n">
        <v>3898153.72124697</v>
      </c>
      <c r="J708" s="178" t="str">
        <f>IF(I708&gt;0,H708/I708,0)</f>
      </c>
      <c r="K708" s="179" t="str">
        <f>1-EXP(-J708)</f>
      </c>
      <c r="L708" s="180" t="str">
        <f>IF(G708=30,1,M707)</f>
      </c>
      <c r="M708" s="181" t="str">
        <f>L708*(1-K708)</f>
      </c>
    </row>
    <row r="709">
      <c r="A709" t="s">
        <v>164</v>
      </c>
      <c r="B709" t="s">
        <v>207</v>
      </c>
      <c r="C709" s="32" t="s">
        <v>209</v>
      </c>
      <c r="D709" t="s">
        <v>458</v>
      </c>
      <c r="E709" t="s">
        <v>476</v>
      </c>
      <c r="F709" s="174" t="n">
        <v>2042</v>
      </c>
      <c r="G709" s="175" t="n">
        <v>57</v>
      </c>
      <c r="H709" s="176" t="n">
        <v>14882.8874769469</v>
      </c>
      <c r="I709" s="177" t="n">
        <v>3930450.14144781</v>
      </c>
      <c r="J709" s="178" t="str">
        <f>IF(I709&gt;0,H709/I709,0)</f>
      </c>
      <c r="K709" s="179" t="str">
        <f>1-EXP(-J709)</f>
      </c>
      <c r="L709" s="180" t="str">
        <f>IF(G709=30,1,M708)</f>
      </c>
      <c r="M709" s="181" t="str">
        <f>L709*(1-K709)</f>
      </c>
    </row>
    <row r="710">
      <c r="A710" t="s">
        <v>164</v>
      </c>
      <c r="B710" t="s">
        <v>207</v>
      </c>
      <c r="C710" s="32" t="s">
        <v>209</v>
      </c>
      <c r="D710" t="s">
        <v>458</v>
      </c>
      <c r="E710" t="s">
        <v>476</v>
      </c>
      <c r="F710" s="174" t="n">
        <v>2042</v>
      </c>
      <c r="G710" s="175" t="n">
        <v>58</v>
      </c>
      <c r="H710" s="176" t="n">
        <v>16525.2371793953</v>
      </c>
      <c r="I710" s="177" t="n">
        <v>3983259.75972185</v>
      </c>
      <c r="J710" s="178" t="str">
        <f>IF(I710&gt;0,H710/I710,0)</f>
      </c>
      <c r="K710" s="179" t="str">
        <f>1-EXP(-J710)</f>
      </c>
      <c r="L710" s="180" t="str">
        <f>IF(G710=30,1,M709)</f>
      </c>
      <c r="M710" s="181" t="str">
        <f>L710*(1-K710)</f>
      </c>
    </row>
    <row r="711">
      <c r="A711" t="s">
        <v>164</v>
      </c>
      <c r="B711" t="s">
        <v>207</v>
      </c>
      <c r="C711" s="32" t="s">
        <v>209</v>
      </c>
      <c r="D711" t="s">
        <v>458</v>
      </c>
      <c r="E711" t="s">
        <v>476</v>
      </c>
      <c r="F711" s="174" t="n">
        <v>2042</v>
      </c>
      <c r="G711" s="175" t="n">
        <v>59</v>
      </c>
      <c r="H711" s="176" t="n">
        <v>17881.1935703057</v>
      </c>
      <c r="I711" s="177" t="n">
        <v>3932648.05991035</v>
      </c>
      <c r="J711" s="178" t="str">
        <f>IF(I711&gt;0,H711/I711,0)</f>
      </c>
      <c r="K711" s="179" t="str">
        <f>1-EXP(-J711)</f>
      </c>
      <c r="L711" s="180" t="str">
        <f>IF(G711=30,1,M710)</f>
      </c>
      <c r="M711" s="181" t="str">
        <f>L711*(1-K711)</f>
      </c>
    </row>
    <row r="712">
      <c r="A712" t="s">
        <v>164</v>
      </c>
      <c r="B712" t="s">
        <v>207</v>
      </c>
      <c r="C712" s="32" t="s">
        <v>209</v>
      </c>
      <c r="D712" t="s">
        <v>458</v>
      </c>
      <c r="E712" t="s">
        <v>476</v>
      </c>
      <c r="F712" s="174" t="n">
        <v>2042</v>
      </c>
      <c r="G712" s="175" t="n">
        <v>60</v>
      </c>
      <c r="H712" s="176" t="n">
        <v>18750.0057109275</v>
      </c>
      <c r="I712" s="177" t="n">
        <v>3776988.06927986</v>
      </c>
      <c r="J712" s="178" t="str">
        <f>IF(I712&gt;0,H712/I712,0)</f>
      </c>
      <c r="K712" s="179" t="str">
        <f>1-EXP(-J712)</f>
      </c>
      <c r="L712" s="180" t="str">
        <f>IF(G712=30,1,M711)</f>
      </c>
      <c r="M712" s="181" t="str">
        <f>L712*(1-K712)</f>
      </c>
    </row>
    <row r="713">
      <c r="A713" t="s">
        <v>164</v>
      </c>
      <c r="B713" t="s">
        <v>207</v>
      </c>
      <c r="C713" s="32" t="s">
        <v>209</v>
      </c>
      <c r="D713" t="s">
        <v>458</v>
      </c>
      <c r="E713" t="s">
        <v>476</v>
      </c>
      <c r="F713" s="174" t="n">
        <v>2042</v>
      </c>
      <c r="G713" s="175" t="n">
        <v>61</v>
      </c>
      <c r="H713" s="176" t="n">
        <v>19708.0645052278</v>
      </c>
      <c r="I713" s="177" t="n">
        <v>3677125.36883327</v>
      </c>
      <c r="J713" s="178" t="str">
        <f>IF(I713&gt;0,H713/I713,0)</f>
      </c>
      <c r="K713" s="179" t="str">
        <f>1-EXP(-J713)</f>
      </c>
      <c r="L713" s="180" t="str">
        <f>IF(G713=30,1,M712)</f>
      </c>
      <c r="M713" s="181" t="str">
        <f>L713*(1-K713)</f>
      </c>
    </row>
    <row r="714">
      <c r="A714" t="s">
        <v>164</v>
      </c>
      <c r="B714" t="s">
        <v>207</v>
      </c>
      <c r="C714" s="32" t="s">
        <v>209</v>
      </c>
      <c r="D714" t="s">
        <v>458</v>
      </c>
      <c r="E714" t="s">
        <v>476</v>
      </c>
      <c r="F714" s="174" t="n">
        <v>2042</v>
      </c>
      <c r="G714" s="175" t="n">
        <v>62</v>
      </c>
      <c r="H714" s="176" t="n">
        <v>21172.8863741985</v>
      </c>
      <c r="I714" s="177" t="n">
        <v>3590269.23154075</v>
      </c>
      <c r="J714" s="178" t="str">
        <f>IF(I714&gt;0,H714/I714,0)</f>
      </c>
      <c r="K714" s="179" t="str">
        <f>1-EXP(-J714)</f>
      </c>
      <c r="L714" s="180" t="str">
        <f>IF(G714=30,1,M713)</f>
      </c>
      <c r="M714" s="181" t="str">
        <f>L714*(1-K714)</f>
      </c>
    </row>
    <row r="715">
      <c r="A715" t="s">
        <v>164</v>
      </c>
      <c r="B715" t="s">
        <v>207</v>
      </c>
      <c r="C715" s="32" t="s">
        <v>209</v>
      </c>
      <c r="D715" t="s">
        <v>458</v>
      </c>
      <c r="E715" t="s">
        <v>476</v>
      </c>
      <c r="F715" s="174" t="n">
        <v>2042</v>
      </c>
      <c r="G715" s="175" t="n">
        <v>63</v>
      </c>
      <c r="H715" s="176" t="n">
        <v>22676.7916928292</v>
      </c>
      <c r="I715" s="177" t="n">
        <v>3496487.3058691</v>
      </c>
      <c r="J715" s="178" t="str">
        <f>IF(I715&gt;0,H715/I715,0)</f>
      </c>
      <c r="K715" s="179" t="str">
        <f>1-EXP(-J715)</f>
      </c>
      <c r="L715" s="180" t="str">
        <f>IF(G715=30,1,M714)</f>
      </c>
      <c r="M715" s="181" t="str">
        <f>L715*(1-K715)</f>
      </c>
    </row>
    <row r="716">
      <c r="A716" t="s">
        <v>164</v>
      </c>
      <c r="B716" t="s">
        <v>207</v>
      </c>
      <c r="C716" s="32" t="s">
        <v>209</v>
      </c>
      <c r="D716" t="s">
        <v>458</v>
      </c>
      <c r="E716" t="s">
        <v>476</v>
      </c>
      <c r="F716" s="174" t="n">
        <v>2042</v>
      </c>
      <c r="G716" s="175" t="n">
        <v>64</v>
      </c>
      <c r="H716" s="176" t="n">
        <v>24108.494020301</v>
      </c>
      <c r="I716" s="177" t="n">
        <v>3383836.57304651</v>
      </c>
      <c r="J716" s="178" t="str">
        <f>IF(I716&gt;0,H716/I716,0)</f>
      </c>
      <c r="K716" s="179" t="str">
        <f>1-EXP(-J716)</f>
      </c>
      <c r="L716" s="180" t="str">
        <f>IF(G716=30,1,M715)</f>
      </c>
      <c r="M716" s="181" t="str">
        <f>L716*(1-K716)</f>
      </c>
    </row>
    <row r="717">
      <c r="A717" t="s">
        <v>164</v>
      </c>
      <c r="B717" t="s">
        <v>207</v>
      </c>
      <c r="C717" s="32" t="s">
        <v>209</v>
      </c>
      <c r="D717" t="s">
        <v>458</v>
      </c>
      <c r="E717" t="s">
        <v>476</v>
      </c>
      <c r="F717" s="174" t="n">
        <v>2042</v>
      </c>
      <c r="G717" s="175" t="n">
        <v>65</v>
      </c>
      <c r="H717" s="176" t="n">
        <v>24597.1849827318</v>
      </c>
      <c r="I717" s="177" t="n">
        <v>3283744.6674559</v>
      </c>
      <c r="J717" s="178" t="str">
        <f>IF(I717&gt;0,H717/I717,0)</f>
      </c>
      <c r="K717" s="179" t="str">
        <f>1-EXP(-J717)</f>
      </c>
      <c r="L717" s="180" t="str">
        <f>IF(G717=30,1,M716)</f>
      </c>
      <c r="M717" s="181" t="str">
        <f>L717*(1-K717)</f>
      </c>
    </row>
    <row r="718">
      <c r="A718" t="s">
        <v>164</v>
      </c>
      <c r="B718" t="s">
        <v>207</v>
      </c>
      <c r="C718" s="32" t="s">
        <v>209</v>
      </c>
      <c r="D718" t="s">
        <v>458</v>
      </c>
      <c r="E718" t="s">
        <v>476</v>
      </c>
      <c r="F718" s="174" t="n">
        <v>2042</v>
      </c>
      <c r="G718" s="175" t="n">
        <v>66</v>
      </c>
      <c r="H718" s="176" t="n">
        <v>25730.6658690849</v>
      </c>
      <c r="I718" s="177" t="n">
        <v>3172465.23501522</v>
      </c>
      <c r="J718" s="178" t="str">
        <f>IF(I718&gt;0,H718/I718,0)</f>
      </c>
      <c r="K718" s="179" t="str">
        <f>1-EXP(-J718)</f>
      </c>
      <c r="L718" s="180" t="str">
        <f>IF(G718=30,1,M717)</f>
      </c>
      <c r="M718" s="181" t="str">
        <f>L718*(1-K718)</f>
      </c>
    </row>
    <row r="719">
      <c r="A719" t="s">
        <v>164</v>
      </c>
      <c r="B719" t="s">
        <v>207</v>
      </c>
      <c r="C719" s="32" t="s">
        <v>209</v>
      </c>
      <c r="D719" t="s">
        <v>458</v>
      </c>
      <c r="E719" t="s">
        <v>476</v>
      </c>
      <c r="F719" s="174" t="n">
        <v>2042</v>
      </c>
      <c r="G719" s="175" t="n">
        <v>67</v>
      </c>
      <c r="H719" s="176" t="n">
        <v>27296.4955173528</v>
      </c>
      <c r="I719" s="177" t="n">
        <v>3058500.10325264</v>
      </c>
      <c r="J719" s="178" t="str">
        <f>IF(I719&gt;0,H719/I719,0)</f>
      </c>
      <c r="K719" s="179" t="str">
        <f>1-EXP(-J719)</f>
      </c>
      <c r="L719" s="180" t="str">
        <f>IF(G719=30,1,M718)</f>
      </c>
      <c r="M719" s="181" t="str">
        <f>L719*(1-K719)</f>
      </c>
    </row>
    <row r="720">
      <c r="A720" t="s">
        <v>164</v>
      </c>
      <c r="B720" t="s">
        <v>207</v>
      </c>
      <c r="C720" s="32" t="s">
        <v>209</v>
      </c>
      <c r="D720" t="s">
        <v>458</v>
      </c>
      <c r="E720" t="s">
        <v>476</v>
      </c>
      <c r="F720" s="174" t="n">
        <v>2042</v>
      </c>
      <c r="G720" s="175" t="n">
        <v>68</v>
      </c>
      <c r="H720" s="176" t="n">
        <v>28685.969455009</v>
      </c>
      <c r="I720" s="177" t="n">
        <v>2919936.59275682</v>
      </c>
      <c r="J720" s="178" t="str">
        <f>IF(I720&gt;0,H720/I720,0)</f>
      </c>
      <c r="K720" s="179" t="str">
        <f>1-EXP(-J720)</f>
      </c>
      <c r="L720" s="180" t="str">
        <f>IF(G720=30,1,M719)</f>
      </c>
      <c r="M720" s="181" t="str">
        <f>L720*(1-K720)</f>
      </c>
    </row>
    <row r="721">
      <c r="A721" t="s">
        <v>164</v>
      </c>
      <c r="B721" t="s">
        <v>207</v>
      </c>
      <c r="C721" s="32" t="s">
        <v>209</v>
      </c>
      <c r="D721" t="s">
        <v>458</v>
      </c>
      <c r="E721" t="s">
        <v>476</v>
      </c>
      <c r="F721" s="174" t="n">
        <v>2042</v>
      </c>
      <c r="G721" s="175" t="n">
        <v>69</v>
      </c>
      <c r="H721" s="176" t="n">
        <v>30598.442645568</v>
      </c>
      <c r="I721" s="177" t="n">
        <v>2829224.28861778</v>
      </c>
      <c r="J721" s="178" t="str">
        <f>IF(I721&gt;0,H721/I721,0)</f>
      </c>
      <c r="K721" s="179" t="str">
        <f>1-EXP(-J721)</f>
      </c>
      <c r="L721" s="180" t="str">
        <f>IF(G721=30,1,M720)</f>
      </c>
      <c r="M721" s="181" t="str">
        <f>L721*(1-K721)</f>
      </c>
    </row>
    <row r="722">
      <c r="A722" t="s">
        <v>164</v>
      </c>
      <c r="B722" t="s">
        <v>207</v>
      </c>
      <c r="C722" s="32" t="s">
        <v>209</v>
      </c>
      <c r="D722" t="s">
        <v>458</v>
      </c>
      <c r="E722" t="s">
        <v>476</v>
      </c>
      <c r="F722" s="174" t="n">
        <v>2043</v>
      </c>
      <c r="G722" s="175" t="n">
        <v>30</v>
      </c>
      <c r="H722" s="176" t="n">
        <v>760.863879941437</v>
      </c>
      <c r="I722" s="177" t="n">
        <v>4787827.15360766</v>
      </c>
      <c r="J722" s="178" t="str">
        <f>IF(I722&gt;0,H722/I722,0)</f>
      </c>
      <c r="K722" s="179" t="str">
        <f>1-EXP(-J722)</f>
      </c>
      <c r="L722" s="180" t="str">
        <f>IF(G722=30,1,M721)</f>
      </c>
      <c r="M722" s="181" t="str">
        <f>L722*(1-K722)</f>
      </c>
    </row>
    <row r="723">
      <c r="A723" t="s">
        <v>164</v>
      </c>
      <c r="B723" t="s">
        <v>207</v>
      </c>
      <c r="C723" s="32" t="s">
        <v>209</v>
      </c>
      <c r="D723" t="s">
        <v>458</v>
      </c>
      <c r="E723" t="s">
        <v>476</v>
      </c>
      <c r="F723" s="174" t="n">
        <v>2043</v>
      </c>
      <c r="G723" s="175" t="n">
        <v>31</v>
      </c>
      <c r="H723" s="176" t="n">
        <v>1072.92394051075</v>
      </c>
      <c r="I723" s="177" t="n">
        <v>4900819.38168784</v>
      </c>
      <c r="J723" s="178" t="str">
        <f>IF(I723&gt;0,H723/I723,0)</f>
      </c>
      <c r="K723" s="179" t="str">
        <f>1-EXP(-J723)</f>
      </c>
      <c r="L723" s="180" t="str">
        <f>IF(G723=30,1,M722)</f>
      </c>
      <c r="M723" s="181" t="str">
        <f>L723*(1-K723)</f>
      </c>
    </row>
    <row r="724">
      <c r="A724" t="s">
        <v>164</v>
      </c>
      <c r="B724" t="s">
        <v>207</v>
      </c>
      <c r="C724" s="32" t="s">
        <v>209</v>
      </c>
      <c r="D724" t="s">
        <v>458</v>
      </c>
      <c r="E724" t="s">
        <v>476</v>
      </c>
      <c r="F724" s="174" t="n">
        <v>2043</v>
      </c>
      <c r="G724" s="175" t="n">
        <v>32</v>
      </c>
      <c r="H724" s="176" t="n">
        <v>1115.99621914389</v>
      </c>
      <c r="I724" s="177" t="n">
        <v>4872783.35961011</v>
      </c>
      <c r="J724" s="178" t="str">
        <f>IF(I724&gt;0,H724/I724,0)</f>
      </c>
      <c r="K724" s="179" t="str">
        <f>1-EXP(-J724)</f>
      </c>
      <c r="L724" s="180" t="str">
        <f>IF(G724=30,1,M723)</f>
      </c>
      <c r="M724" s="181" t="str">
        <f>L724*(1-K724)</f>
      </c>
    </row>
    <row r="725">
      <c r="A725" t="s">
        <v>164</v>
      </c>
      <c r="B725" t="s">
        <v>207</v>
      </c>
      <c r="C725" s="32" t="s">
        <v>209</v>
      </c>
      <c r="D725" t="s">
        <v>458</v>
      </c>
      <c r="E725" t="s">
        <v>476</v>
      </c>
      <c r="F725" s="174" t="n">
        <v>2043</v>
      </c>
      <c r="G725" s="175" t="n">
        <v>33</v>
      </c>
      <c r="H725" s="176" t="n">
        <v>1142.2770863228</v>
      </c>
      <c r="I725" s="177" t="n">
        <v>4738969.89309332</v>
      </c>
      <c r="J725" s="178" t="str">
        <f>IF(I725&gt;0,H725/I725,0)</f>
      </c>
      <c r="K725" s="179" t="str">
        <f>1-EXP(-J725)</f>
      </c>
      <c r="L725" s="180" t="str">
        <f>IF(G725=30,1,M724)</f>
      </c>
      <c r="M725" s="181" t="str">
        <f>L725*(1-K725)</f>
      </c>
    </row>
    <row r="726">
      <c r="A726" t="s">
        <v>164</v>
      </c>
      <c r="B726" t="s">
        <v>207</v>
      </c>
      <c r="C726" s="32" t="s">
        <v>209</v>
      </c>
      <c r="D726" t="s">
        <v>458</v>
      </c>
      <c r="E726" t="s">
        <v>476</v>
      </c>
      <c r="F726" s="174" t="n">
        <v>2043</v>
      </c>
      <c r="G726" s="175" t="n">
        <v>34</v>
      </c>
      <c r="H726" s="176" t="n">
        <v>1191.82858223119</v>
      </c>
      <c r="I726" s="177" t="n">
        <v>4667945.83507072</v>
      </c>
      <c r="J726" s="178" t="str">
        <f>IF(I726&gt;0,H726/I726,0)</f>
      </c>
      <c r="K726" s="179" t="str">
        <f>1-EXP(-J726)</f>
      </c>
      <c r="L726" s="180" t="str">
        <f>IF(G726=30,1,M725)</f>
      </c>
      <c r="M726" s="181" t="str">
        <f>L726*(1-K726)</f>
      </c>
    </row>
    <row r="727">
      <c r="A727" t="s">
        <v>164</v>
      </c>
      <c r="B727" t="s">
        <v>207</v>
      </c>
      <c r="C727" s="32" t="s">
        <v>209</v>
      </c>
      <c r="D727" t="s">
        <v>458</v>
      </c>
      <c r="E727" t="s">
        <v>476</v>
      </c>
      <c r="F727" s="174" t="n">
        <v>2043</v>
      </c>
      <c r="G727" s="175" t="n">
        <v>35</v>
      </c>
      <c r="H727" s="176" t="n">
        <v>1547.00970621915</v>
      </c>
      <c r="I727" s="177" t="n">
        <v>4624796.19700744</v>
      </c>
      <c r="J727" s="178" t="str">
        <f>IF(I727&gt;0,H727/I727,0)</f>
      </c>
      <c r="K727" s="179" t="str">
        <f>1-EXP(-J727)</f>
      </c>
      <c r="L727" s="180" t="str">
        <f>IF(G727=30,1,M726)</f>
      </c>
      <c r="M727" s="181" t="str">
        <f>L727*(1-K727)</f>
      </c>
    </row>
    <row r="728">
      <c r="A728" t="s">
        <v>164</v>
      </c>
      <c r="B728" t="s">
        <v>207</v>
      </c>
      <c r="C728" s="32" t="s">
        <v>209</v>
      </c>
      <c r="D728" t="s">
        <v>458</v>
      </c>
      <c r="E728" t="s">
        <v>476</v>
      </c>
      <c r="F728" s="174" t="n">
        <v>2043</v>
      </c>
      <c r="G728" s="175" t="n">
        <v>36</v>
      </c>
      <c r="H728" s="176" t="n">
        <v>1774.5448379049</v>
      </c>
      <c r="I728" s="177" t="n">
        <v>4649303.74108478</v>
      </c>
      <c r="J728" s="178" t="str">
        <f>IF(I728&gt;0,H728/I728,0)</f>
      </c>
      <c r="K728" s="179" t="str">
        <f>1-EXP(-J728)</f>
      </c>
      <c r="L728" s="180" t="str">
        <f>IF(G728=30,1,M727)</f>
      </c>
      <c r="M728" s="181" t="str">
        <f>L728*(1-K728)</f>
      </c>
    </row>
    <row r="729">
      <c r="A729" t="s">
        <v>164</v>
      </c>
      <c r="B729" t="s">
        <v>207</v>
      </c>
      <c r="C729" s="32" t="s">
        <v>209</v>
      </c>
      <c r="D729" t="s">
        <v>458</v>
      </c>
      <c r="E729" t="s">
        <v>476</v>
      </c>
      <c r="F729" s="174" t="n">
        <v>2043</v>
      </c>
      <c r="G729" s="175" t="n">
        <v>37</v>
      </c>
      <c r="H729" s="176" t="n">
        <v>1874.46070510075</v>
      </c>
      <c r="I729" s="177" t="n">
        <v>4565433.55125631</v>
      </c>
      <c r="J729" s="178" t="str">
        <f>IF(I729&gt;0,H729/I729,0)</f>
      </c>
      <c r="K729" s="179" t="str">
        <f>1-EXP(-J729)</f>
      </c>
      <c r="L729" s="180" t="str">
        <f>IF(G729=30,1,M728)</f>
      </c>
      <c r="M729" s="181" t="str">
        <f>L729*(1-K729)</f>
      </c>
    </row>
    <row r="730">
      <c r="A730" t="s">
        <v>164</v>
      </c>
      <c r="B730" t="s">
        <v>207</v>
      </c>
      <c r="C730" s="32" t="s">
        <v>209</v>
      </c>
      <c r="D730" t="s">
        <v>458</v>
      </c>
      <c r="E730" t="s">
        <v>476</v>
      </c>
      <c r="F730" s="174" t="n">
        <v>2043</v>
      </c>
      <c r="G730" s="175" t="n">
        <v>38</v>
      </c>
      <c r="H730" s="176" t="n">
        <v>1995.16248777884</v>
      </c>
      <c r="I730" s="177" t="n">
        <v>4503093.3267756</v>
      </c>
      <c r="J730" s="178" t="str">
        <f>IF(I730&gt;0,H730/I730,0)</f>
      </c>
      <c r="K730" s="179" t="str">
        <f>1-EXP(-J730)</f>
      </c>
      <c r="L730" s="180" t="str">
        <f>IF(G730=30,1,M729)</f>
      </c>
      <c r="M730" s="181" t="str">
        <f>L730*(1-K730)</f>
      </c>
    </row>
    <row r="731">
      <c r="A731" t="s">
        <v>164</v>
      </c>
      <c r="B731" t="s">
        <v>207</v>
      </c>
      <c r="C731" s="32" t="s">
        <v>209</v>
      </c>
      <c r="D731" t="s">
        <v>458</v>
      </c>
      <c r="E731" t="s">
        <v>476</v>
      </c>
      <c r="F731" s="174" t="n">
        <v>2043</v>
      </c>
      <c r="G731" s="175" t="n">
        <v>39</v>
      </c>
      <c r="H731" s="176" t="n">
        <v>2096.42563360267</v>
      </c>
      <c r="I731" s="177" t="n">
        <v>4373343.34306827</v>
      </c>
      <c r="J731" s="178" t="str">
        <f>IF(I731&gt;0,H731/I731,0)</f>
      </c>
      <c r="K731" s="179" t="str">
        <f>1-EXP(-J731)</f>
      </c>
      <c r="L731" s="180" t="str">
        <f>IF(G731=30,1,M730)</f>
      </c>
      <c r="M731" s="181" t="str">
        <f>L731*(1-K731)</f>
      </c>
    </row>
    <row r="732">
      <c r="A732" t="s">
        <v>164</v>
      </c>
      <c r="B732" t="s">
        <v>207</v>
      </c>
      <c r="C732" s="32" t="s">
        <v>209</v>
      </c>
      <c r="D732" t="s">
        <v>458</v>
      </c>
      <c r="E732" t="s">
        <v>476</v>
      </c>
      <c r="F732" s="174" t="n">
        <v>2043</v>
      </c>
      <c r="G732" s="175" t="n">
        <v>40</v>
      </c>
      <c r="H732" s="176" t="n">
        <v>2774.11584310125</v>
      </c>
      <c r="I732" s="177" t="n">
        <v>4305811.85434679</v>
      </c>
      <c r="J732" s="178" t="str">
        <f>IF(I732&gt;0,H732/I732,0)</f>
      </c>
      <c r="K732" s="179" t="str">
        <f>1-EXP(-J732)</f>
      </c>
      <c r="L732" s="180" t="str">
        <f>IF(G732=30,1,M731)</f>
      </c>
      <c r="M732" s="181" t="str">
        <f>L732*(1-K732)</f>
      </c>
    </row>
    <row r="733">
      <c r="A733" t="s">
        <v>164</v>
      </c>
      <c r="B733" t="s">
        <v>207</v>
      </c>
      <c r="C733" s="32" t="s">
        <v>209</v>
      </c>
      <c r="D733" t="s">
        <v>458</v>
      </c>
      <c r="E733" t="s">
        <v>476</v>
      </c>
      <c r="F733" s="174" t="n">
        <v>2043</v>
      </c>
      <c r="G733" s="175" t="n">
        <v>41</v>
      </c>
      <c r="H733" s="176" t="n">
        <v>3154.12944034058</v>
      </c>
      <c r="I733" s="177" t="n">
        <v>4279361.43306892</v>
      </c>
      <c r="J733" s="178" t="str">
        <f>IF(I733&gt;0,H733/I733,0)</f>
      </c>
      <c r="K733" s="179" t="str">
        <f>1-EXP(-J733)</f>
      </c>
      <c r="L733" s="180" t="str">
        <f>IF(G733=30,1,M732)</f>
      </c>
      <c r="M733" s="181" t="str">
        <f>L733*(1-K733)</f>
      </c>
    </row>
    <row r="734">
      <c r="A734" t="s">
        <v>164</v>
      </c>
      <c r="B734" t="s">
        <v>207</v>
      </c>
      <c r="C734" s="32" t="s">
        <v>209</v>
      </c>
      <c r="D734" t="s">
        <v>458</v>
      </c>
      <c r="E734" t="s">
        <v>476</v>
      </c>
      <c r="F734" s="174" t="n">
        <v>2043</v>
      </c>
      <c r="G734" s="175" t="n">
        <v>42</v>
      </c>
      <c r="H734" s="176" t="n">
        <v>3413.52941412177</v>
      </c>
      <c r="I734" s="177" t="n">
        <v>4255724.75049009</v>
      </c>
      <c r="J734" s="178" t="str">
        <f>IF(I734&gt;0,H734/I734,0)</f>
      </c>
      <c r="K734" s="179" t="str">
        <f>1-EXP(-J734)</f>
      </c>
      <c r="L734" s="180" t="str">
        <f>IF(G734=30,1,M733)</f>
      </c>
      <c r="M734" s="181" t="str">
        <f>L734*(1-K734)</f>
      </c>
    </row>
    <row r="735">
      <c r="A735" t="s">
        <v>164</v>
      </c>
      <c r="B735" t="s">
        <v>207</v>
      </c>
      <c r="C735" s="32" t="s">
        <v>209</v>
      </c>
      <c r="D735" t="s">
        <v>458</v>
      </c>
      <c r="E735" t="s">
        <v>476</v>
      </c>
      <c r="F735" s="174" t="n">
        <v>2043</v>
      </c>
      <c r="G735" s="175" t="n">
        <v>43</v>
      </c>
      <c r="H735" s="176" t="n">
        <v>3701.95335076531</v>
      </c>
      <c r="I735" s="177" t="n">
        <v>4231289.44778848</v>
      </c>
      <c r="J735" s="178" t="str">
        <f>IF(I735&gt;0,H735/I735,0)</f>
      </c>
      <c r="K735" s="179" t="str">
        <f>1-EXP(-J735)</f>
      </c>
      <c r="L735" s="180" t="str">
        <f>IF(G735=30,1,M734)</f>
      </c>
      <c r="M735" s="181" t="str">
        <f>L735*(1-K735)</f>
      </c>
    </row>
    <row r="736">
      <c r="A736" t="s">
        <v>164</v>
      </c>
      <c r="B736" t="s">
        <v>207</v>
      </c>
      <c r="C736" s="32" t="s">
        <v>209</v>
      </c>
      <c r="D736" t="s">
        <v>458</v>
      </c>
      <c r="E736" t="s">
        <v>476</v>
      </c>
      <c r="F736" s="174" t="n">
        <v>2043</v>
      </c>
      <c r="G736" s="175" t="n">
        <v>44</v>
      </c>
      <c r="H736" s="176" t="n">
        <v>4059.15572590915</v>
      </c>
      <c r="I736" s="177" t="n">
        <v>4245220.02919273</v>
      </c>
      <c r="J736" s="178" t="str">
        <f>IF(I736&gt;0,H736/I736,0)</f>
      </c>
      <c r="K736" s="179" t="str">
        <f>1-EXP(-J736)</f>
      </c>
      <c r="L736" s="180" t="str">
        <f>IF(G736=30,1,M735)</f>
      </c>
      <c r="M736" s="181" t="str">
        <f>L736*(1-K736)</f>
      </c>
    </row>
    <row r="737">
      <c r="A737" t="s">
        <v>164</v>
      </c>
      <c r="B737" t="s">
        <v>207</v>
      </c>
      <c r="C737" s="32" t="s">
        <v>209</v>
      </c>
      <c r="D737" t="s">
        <v>458</v>
      </c>
      <c r="E737" t="s">
        <v>476</v>
      </c>
      <c r="F737" s="174" t="n">
        <v>2043</v>
      </c>
      <c r="G737" s="175" t="n">
        <v>45</v>
      </c>
      <c r="H737" s="176" t="n">
        <v>5286.87689665958</v>
      </c>
      <c r="I737" s="177" t="n">
        <v>4296730.24902177</v>
      </c>
      <c r="J737" s="178" t="str">
        <f>IF(I737&gt;0,H737/I737,0)</f>
      </c>
      <c r="K737" s="179" t="str">
        <f>1-EXP(-J737)</f>
      </c>
      <c r="L737" s="180" t="str">
        <f>IF(G737=30,1,M736)</f>
      </c>
      <c r="M737" s="181" t="str">
        <f>L737*(1-K737)</f>
      </c>
    </row>
    <row r="738">
      <c r="A738" t="s">
        <v>164</v>
      </c>
      <c r="B738" t="s">
        <v>207</v>
      </c>
      <c r="C738" s="32" t="s">
        <v>209</v>
      </c>
      <c r="D738" t="s">
        <v>458</v>
      </c>
      <c r="E738" t="s">
        <v>476</v>
      </c>
      <c r="F738" s="174" t="n">
        <v>2043</v>
      </c>
      <c r="G738" s="175" t="n">
        <v>46</v>
      </c>
      <c r="H738" s="176" t="n">
        <v>6051.85610846224</v>
      </c>
      <c r="I738" s="177" t="n">
        <v>4421493.19696288</v>
      </c>
      <c r="J738" s="178" t="str">
        <f>IF(I738&gt;0,H738/I738,0)</f>
      </c>
      <c r="K738" s="179" t="str">
        <f>1-EXP(-J738)</f>
      </c>
      <c r="L738" s="180" t="str">
        <f>IF(G738=30,1,M737)</f>
      </c>
      <c r="M738" s="181" t="str">
        <f>L738*(1-K738)</f>
      </c>
    </row>
    <row r="739">
      <c r="A739" t="s">
        <v>164</v>
      </c>
      <c r="B739" t="s">
        <v>207</v>
      </c>
      <c r="C739" s="32" t="s">
        <v>209</v>
      </c>
      <c r="D739" t="s">
        <v>458</v>
      </c>
      <c r="E739" t="s">
        <v>476</v>
      </c>
      <c r="F739" s="174" t="n">
        <v>2043</v>
      </c>
      <c r="G739" s="175" t="n">
        <v>47</v>
      </c>
      <c r="H739" s="176" t="n">
        <v>6573.16353912865</v>
      </c>
      <c r="I739" s="177" t="n">
        <v>4370471.11567217</v>
      </c>
      <c r="J739" s="178" t="str">
        <f>IF(I739&gt;0,H739/I739,0)</f>
      </c>
      <c r="K739" s="179" t="str">
        <f>1-EXP(-J739)</f>
      </c>
      <c r="L739" s="180" t="str">
        <f>IF(G739=30,1,M738)</f>
      </c>
      <c r="M739" s="181" t="str">
        <f>L739*(1-K739)</f>
      </c>
    </row>
    <row r="740">
      <c r="A740" t="s">
        <v>164</v>
      </c>
      <c r="B740" t="s">
        <v>207</v>
      </c>
      <c r="C740" s="32" t="s">
        <v>209</v>
      </c>
      <c r="D740" t="s">
        <v>458</v>
      </c>
      <c r="E740" t="s">
        <v>476</v>
      </c>
      <c r="F740" s="174" t="n">
        <v>2043</v>
      </c>
      <c r="G740" s="175" t="n">
        <v>48</v>
      </c>
      <c r="H740" s="176" t="n">
        <v>7093.98460308911</v>
      </c>
      <c r="I740" s="177" t="n">
        <v>4289242.59773371</v>
      </c>
      <c r="J740" s="178" t="str">
        <f>IF(I740&gt;0,H740/I740,0)</f>
      </c>
      <c r="K740" s="179" t="str">
        <f>1-EXP(-J740)</f>
      </c>
      <c r="L740" s="180" t="str">
        <f>IF(G740=30,1,M739)</f>
      </c>
      <c r="M740" s="181" t="str">
        <f>L740*(1-K740)</f>
      </c>
    </row>
    <row r="741">
      <c r="A741" t="s">
        <v>164</v>
      </c>
      <c r="B741" t="s">
        <v>207</v>
      </c>
      <c r="C741" s="32" t="s">
        <v>209</v>
      </c>
      <c r="D741" t="s">
        <v>458</v>
      </c>
      <c r="E741" t="s">
        <v>476</v>
      </c>
      <c r="F741" s="174" t="n">
        <v>2043</v>
      </c>
      <c r="G741" s="175" t="n">
        <v>49</v>
      </c>
      <c r="H741" s="176" t="n">
        <v>7679.47798281915</v>
      </c>
      <c r="I741" s="177" t="n">
        <v>4222331.31020834</v>
      </c>
      <c r="J741" s="178" t="str">
        <f>IF(I741&gt;0,H741/I741,0)</f>
      </c>
      <c r="K741" s="179" t="str">
        <f>1-EXP(-J741)</f>
      </c>
      <c r="L741" s="180" t="str">
        <f>IF(G741=30,1,M740)</f>
      </c>
      <c r="M741" s="181" t="str">
        <f>L741*(1-K741)</f>
      </c>
    </row>
    <row r="742">
      <c r="A742" t="s">
        <v>164</v>
      </c>
      <c r="B742" t="s">
        <v>207</v>
      </c>
      <c r="C742" s="32" t="s">
        <v>209</v>
      </c>
      <c r="D742" t="s">
        <v>458</v>
      </c>
      <c r="E742" t="s">
        <v>476</v>
      </c>
      <c r="F742" s="174" t="n">
        <v>2043</v>
      </c>
      <c r="G742" s="175" t="n">
        <v>50</v>
      </c>
      <c r="H742" s="176" t="n">
        <v>8679.86984099975</v>
      </c>
      <c r="I742" s="177" t="n">
        <v>4157853.20507571</v>
      </c>
      <c r="J742" s="178" t="str">
        <f>IF(I742&gt;0,H742/I742,0)</f>
      </c>
      <c r="K742" s="179" t="str">
        <f>1-EXP(-J742)</f>
      </c>
      <c r="L742" s="180" t="str">
        <f>IF(G742=30,1,M741)</f>
      </c>
      <c r="M742" s="181" t="str">
        <f>L742*(1-K742)</f>
      </c>
    </row>
    <row r="743">
      <c r="A743" t="s">
        <v>164</v>
      </c>
      <c r="B743" t="s">
        <v>207</v>
      </c>
      <c r="C743" s="32" t="s">
        <v>209</v>
      </c>
      <c r="D743" t="s">
        <v>458</v>
      </c>
      <c r="E743" t="s">
        <v>476</v>
      </c>
      <c r="F743" s="174" t="n">
        <v>2043</v>
      </c>
      <c r="G743" s="175" t="n">
        <v>51</v>
      </c>
      <c r="H743" s="176" t="n">
        <v>9337.74649141459</v>
      </c>
      <c r="I743" s="177" t="n">
        <v>4179411.71630278</v>
      </c>
      <c r="J743" s="178" t="str">
        <f>IF(I743&gt;0,H743/I743,0)</f>
      </c>
      <c r="K743" s="179" t="str">
        <f>1-EXP(-J743)</f>
      </c>
      <c r="L743" s="180" t="str">
        <f>IF(G743=30,1,M742)</f>
      </c>
      <c r="M743" s="181" t="str">
        <f>L743*(1-K743)</f>
      </c>
    </row>
    <row r="744">
      <c r="A744" t="s">
        <v>164</v>
      </c>
      <c r="B744" t="s">
        <v>207</v>
      </c>
      <c r="C744" s="32" t="s">
        <v>209</v>
      </c>
      <c r="D744" t="s">
        <v>458</v>
      </c>
      <c r="E744" t="s">
        <v>476</v>
      </c>
      <c r="F744" s="174" t="n">
        <v>2043</v>
      </c>
      <c r="G744" s="175" t="n">
        <v>52</v>
      </c>
      <c r="H744" s="176" t="n">
        <v>10253.7195376984</v>
      </c>
      <c r="I744" s="177" t="n">
        <v>4181042.67370249</v>
      </c>
      <c r="J744" s="178" t="str">
        <f>IF(I744&gt;0,H744/I744,0)</f>
      </c>
      <c r="K744" s="179" t="str">
        <f>1-EXP(-J744)</f>
      </c>
      <c r="L744" s="180" t="str">
        <f>IF(G744=30,1,M743)</f>
      </c>
      <c r="M744" s="181" t="str">
        <f>L744*(1-K744)</f>
      </c>
    </row>
    <row r="745">
      <c r="A745" t="s">
        <v>164</v>
      </c>
      <c r="B745" t="s">
        <v>207</v>
      </c>
      <c r="C745" s="32" t="s">
        <v>209</v>
      </c>
      <c r="D745" t="s">
        <v>458</v>
      </c>
      <c r="E745" t="s">
        <v>476</v>
      </c>
      <c r="F745" s="174" t="n">
        <v>2043</v>
      </c>
      <c r="G745" s="175" t="n">
        <v>53</v>
      </c>
      <c r="H745" s="176" t="n">
        <v>15006.0370005354</v>
      </c>
      <c r="I745" s="177" t="n">
        <v>6148219.49103208</v>
      </c>
      <c r="J745" s="178" t="str">
        <f>IF(I745&gt;0,H745/I745,0)</f>
      </c>
      <c r="K745" s="179" t="str">
        <f>1-EXP(-J745)</f>
      </c>
      <c r="L745" s="180" t="str">
        <f>IF(G745=30,1,M744)</f>
      </c>
      <c r="M745" s="181" t="str">
        <f>L745*(1-K745)</f>
      </c>
    </row>
    <row r="746">
      <c r="A746" t="s">
        <v>164</v>
      </c>
      <c r="B746" t="s">
        <v>207</v>
      </c>
      <c r="C746" s="32" t="s">
        <v>209</v>
      </c>
      <c r="D746" t="s">
        <v>458</v>
      </c>
      <c r="E746" t="s">
        <v>476</v>
      </c>
      <c r="F746" s="174" t="n">
        <v>2043</v>
      </c>
      <c r="G746" s="175" t="n">
        <v>54</v>
      </c>
      <c r="H746" s="176" t="n">
        <v>12050.3757135605</v>
      </c>
      <c r="I746" s="177" t="n">
        <v>4105498.03756793</v>
      </c>
      <c r="J746" s="178" t="str">
        <f>IF(I746&gt;0,H746/I746,0)</f>
      </c>
      <c r="K746" s="179" t="str">
        <f>1-EXP(-J746)</f>
      </c>
      <c r="L746" s="180" t="str">
        <f>IF(G746=30,1,M745)</f>
      </c>
      <c r="M746" s="181" t="str">
        <f>L746*(1-K746)</f>
      </c>
    </row>
    <row r="747">
      <c r="A747" t="s">
        <v>164</v>
      </c>
      <c r="B747" t="s">
        <v>207</v>
      </c>
      <c r="C747" s="32" t="s">
        <v>209</v>
      </c>
      <c r="D747" t="s">
        <v>458</v>
      </c>
      <c r="E747" t="s">
        <v>476</v>
      </c>
      <c r="F747" s="174" t="n">
        <v>2043</v>
      </c>
      <c r="G747" s="175" t="n">
        <v>55</v>
      </c>
      <c r="H747" s="176" t="n">
        <v>12877.1111663365</v>
      </c>
      <c r="I747" s="177" t="n">
        <v>4069192.6533019</v>
      </c>
      <c r="J747" s="178" t="str">
        <f>IF(I747&gt;0,H747/I747,0)</f>
      </c>
      <c r="K747" s="179" t="str">
        <f>1-EXP(-J747)</f>
      </c>
      <c r="L747" s="180" t="str">
        <f>IF(G747=30,1,M746)</f>
      </c>
      <c r="M747" s="181" t="str">
        <f>L747*(1-K747)</f>
      </c>
    </row>
    <row r="748">
      <c r="A748" t="s">
        <v>164</v>
      </c>
      <c r="B748" t="s">
        <v>207</v>
      </c>
      <c r="C748" s="32" t="s">
        <v>209</v>
      </c>
      <c r="D748" t="s">
        <v>458</v>
      </c>
      <c r="E748" t="s">
        <v>476</v>
      </c>
      <c r="F748" s="174" t="n">
        <v>2043</v>
      </c>
      <c r="G748" s="175" t="n">
        <v>56</v>
      </c>
      <c r="H748" s="176" t="n">
        <v>13301.1127879489</v>
      </c>
      <c r="I748" s="177" t="n">
        <v>3922639.41095102</v>
      </c>
      <c r="J748" s="178" t="str">
        <f>IF(I748&gt;0,H748/I748,0)</f>
      </c>
      <c r="K748" s="179" t="str">
        <f>1-EXP(-J748)</f>
      </c>
      <c r="L748" s="180" t="str">
        <f>IF(G748=30,1,M747)</f>
      </c>
      <c r="M748" s="181" t="str">
        <f>L748*(1-K748)</f>
      </c>
    </row>
    <row r="749">
      <c r="A749" t="s">
        <v>164</v>
      </c>
      <c r="B749" t="s">
        <v>207</v>
      </c>
      <c r="C749" s="32" t="s">
        <v>209</v>
      </c>
      <c r="D749" t="s">
        <v>458</v>
      </c>
      <c r="E749" t="s">
        <v>476</v>
      </c>
      <c r="F749" s="174" t="n">
        <v>2043</v>
      </c>
      <c r="G749" s="175" t="n">
        <v>57</v>
      </c>
      <c r="H749" s="176" t="n">
        <v>14350.7774228459</v>
      </c>
      <c r="I749" s="177" t="n">
        <v>3866967.54881934</v>
      </c>
      <c r="J749" s="178" t="str">
        <f>IF(I749&gt;0,H749/I749,0)</f>
      </c>
      <c r="K749" s="179" t="str">
        <f>1-EXP(-J749)</f>
      </c>
      <c r="L749" s="180" t="str">
        <f>IF(G749=30,1,M748)</f>
      </c>
      <c r="M749" s="181" t="str">
        <f>L749*(1-K749)</f>
      </c>
    </row>
    <row r="750">
      <c r="A750" t="s">
        <v>164</v>
      </c>
      <c r="B750" t="s">
        <v>207</v>
      </c>
      <c r="C750" s="32" t="s">
        <v>209</v>
      </c>
      <c r="D750" t="s">
        <v>458</v>
      </c>
      <c r="E750" t="s">
        <v>476</v>
      </c>
      <c r="F750" s="174" t="n">
        <v>2043</v>
      </c>
      <c r="G750" s="175" t="n">
        <v>58</v>
      </c>
      <c r="H750" s="176" t="n">
        <v>15841.9056350653</v>
      </c>
      <c r="I750" s="177" t="n">
        <v>3896120.97507637</v>
      </c>
      <c r="J750" s="178" t="str">
        <f>IF(I750&gt;0,H750/I750,0)</f>
      </c>
      <c r="K750" s="179" t="str">
        <f>1-EXP(-J750)</f>
      </c>
      <c r="L750" s="180" t="str">
        <f>IF(G750=30,1,M749)</f>
      </c>
      <c r="M750" s="181" t="str">
        <f>L750*(1-K750)</f>
      </c>
    </row>
    <row r="751">
      <c r="A751" t="s">
        <v>164</v>
      </c>
      <c r="B751" t="s">
        <v>207</v>
      </c>
      <c r="C751" s="32" t="s">
        <v>209</v>
      </c>
      <c r="D751" t="s">
        <v>458</v>
      </c>
      <c r="E751" t="s">
        <v>476</v>
      </c>
      <c r="F751" s="174" t="n">
        <v>2043</v>
      </c>
      <c r="G751" s="175" t="n">
        <v>59</v>
      </c>
      <c r="H751" s="176" t="n">
        <v>17589.454841167</v>
      </c>
      <c r="I751" s="177" t="n">
        <v>3945242.77063662</v>
      </c>
      <c r="J751" s="178" t="str">
        <f>IF(I751&gt;0,H751/I751,0)</f>
      </c>
      <c r="K751" s="179" t="str">
        <f>1-EXP(-J751)</f>
      </c>
      <c r="L751" s="180" t="str">
        <f>IF(G751=30,1,M750)</f>
      </c>
      <c r="M751" s="181" t="str">
        <f>L751*(1-K751)</f>
      </c>
    </row>
    <row r="752">
      <c r="A752" t="s">
        <v>164</v>
      </c>
      <c r="B752" t="s">
        <v>207</v>
      </c>
      <c r="C752" s="32" t="s">
        <v>209</v>
      </c>
      <c r="D752" t="s">
        <v>458</v>
      </c>
      <c r="E752" t="s">
        <v>476</v>
      </c>
      <c r="F752" s="174" t="n">
        <v>2043</v>
      </c>
      <c r="G752" s="175" t="n">
        <v>60</v>
      </c>
      <c r="H752" s="176" t="n">
        <v>18893.8047601024</v>
      </c>
      <c r="I752" s="177" t="n">
        <v>3891594.68288093</v>
      </c>
      <c r="J752" s="178" t="str">
        <f>IF(I752&gt;0,H752/I752,0)</f>
      </c>
      <c r="K752" s="179" t="str">
        <f>1-EXP(-J752)</f>
      </c>
      <c r="L752" s="180" t="str">
        <f>IF(G752=30,1,M751)</f>
      </c>
      <c r="M752" s="181" t="str">
        <f>L752*(1-K752)</f>
      </c>
    </row>
    <row r="753">
      <c r="A753" t="s">
        <v>164</v>
      </c>
      <c r="B753" t="s">
        <v>207</v>
      </c>
      <c r="C753" s="32" t="s">
        <v>209</v>
      </c>
      <c r="D753" t="s">
        <v>458</v>
      </c>
      <c r="E753" t="s">
        <v>476</v>
      </c>
      <c r="F753" s="174" t="n">
        <v>2043</v>
      </c>
      <c r="G753" s="175" t="n">
        <v>61</v>
      </c>
      <c r="H753" s="176" t="n">
        <v>19581.4329207243</v>
      </c>
      <c r="I753" s="177" t="n">
        <v>3733560.53853518</v>
      </c>
      <c r="J753" s="178" t="str">
        <f>IF(I753&gt;0,H753/I753,0)</f>
      </c>
      <c r="K753" s="179" t="str">
        <f>1-EXP(-J753)</f>
      </c>
      <c r="L753" s="180" t="str">
        <f>IF(G753=30,1,M752)</f>
      </c>
      <c r="M753" s="181" t="str">
        <f>L753*(1-K753)</f>
      </c>
    </row>
    <row r="754">
      <c r="A754" t="s">
        <v>164</v>
      </c>
      <c r="B754" t="s">
        <v>207</v>
      </c>
      <c r="C754" s="32" t="s">
        <v>209</v>
      </c>
      <c r="D754" t="s">
        <v>458</v>
      </c>
      <c r="E754" t="s">
        <v>476</v>
      </c>
      <c r="F754" s="174" t="n">
        <v>2043</v>
      </c>
      <c r="G754" s="175" t="n">
        <v>62</v>
      </c>
      <c r="H754" s="176" t="n">
        <v>20959.105622745</v>
      </c>
      <c r="I754" s="177" t="n">
        <v>3631284.78827742</v>
      </c>
      <c r="J754" s="178" t="str">
        <f>IF(I754&gt;0,H754/I754,0)</f>
      </c>
      <c r="K754" s="179" t="str">
        <f>1-EXP(-J754)</f>
      </c>
      <c r="L754" s="180" t="str">
        <f>IF(G754=30,1,M753)</f>
      </c>
      <c r="M754" s="181" t="str">
        <f>L754*(1-K754)</f>
      </c>
    </row>
    <row r="755">
      <c r="A755" t="s">
        <v>164</v>
      </c>
      <c r="B755" t="s">
        <v>207</v>
      </c>
      <c r="C755" s="32" t="s">
        <v>209</v>
      </c>
      <c r="D755" t="s">
        <v>458</v>
      </c>
      <c r="E755" t="s">
        <v>476</v>
      </c>
      <c r="F755" s="174" t="n">
        <v>2043</v>
      </c>
      <c r="G755" s="175" t="n">
        <v>63</v>
      </c>
      <c r="H755" s="176" t="n">
        <v>22481.0915720427</v>
      </c>
      <c r="I755" s="177" t="n">
        <v>3541132.98756234</v>
      </c>
      <c r="J755" s="178" t="str">
        <f>IF(I755&gt;0,H755/I755,0)</f>
      </c>
      <c r="K755" s="179" t="str">
        <f>1-EXP(-J755)</f>
      </c>
      <c r="L755" s="180" t="str">
        <f>IF(G755=30,1,M754)</f>
      </c>
      <c r="M755" s="181" t="str">
        <f>L755*(1-K755)</f>
      </c>
    </row>
    <row r="756">
      <c r="A756" t="s">
        <v>164</v>
      </c>
      <c r="B756" t="s">
        <v>207</v>
      </c>
      <c r="C756" s="32" t="s">
        <v>209</v>
      </c>
      <c r="D756" t="s">
        <v>458</v>
      </c>
      <c r="E756" t="s">
        <v>476</v>
      </c>
      <c r="F756" s="174" t="n">
        <v>2043</v>
      </c>
      <c r="G756" s="175" t="n">
        <v>64</v>
      </c>
      <c r="H756" s="176" t="n">
        <v>24030.5007795482</v>
      </c>
      <c r="I756" s="177" t="n">
        <v>3443953.27057963</v>
      </c>
      <c r="J756" s="178" t="str">
        <f>IF(I756&gt;0,H756/I756,0)</f>
      </c>
      <c r="K756" s="179" t="str">
        <f>1-EXP(-J756)</f>
      </c>
      <c r="L756" s="180" t="str">
        <f>IF(G756=30,1,M755)</f>
      </c>
      <c r="M756" s="181" t="str">
        <f>L756*(1-K756)</f>
      </c>
    </row>
    <row r="757">
      <c r="A757" t="s">
        <v>164</v>
      </c>
      <c r="B757" t="s">
        <v>207</v>
      </c>
      <c r="C757" s="32" t="s">
        <v>209</v>
      </c>
      <c r="D757" t="s">
        <v>458</v>
      </c>
      <c r="E757" t="s">
        <v>476</v>
      </c>
      <c r="F757" s="174" t="n">
        <v>2043</v>
      </c>
      <c r="G757" s="175" t="n">
        <v>65</v>
      </c>
      <c r="H757" s="176" t="n">
        <v>24365.1987970356</v>
      </c>
      <c r="I757" s="177" t="n">
        <v>3328046.34606876</v>
      </c>
      <c r="J757" s="178" t="str">
        <f>IF(I757&gt;0,H757/I757,0)</f>
      </c>
      <c r="K757" s="179" t="str">
        <f>1-EXP(-J757)</f>
      </c>
      <c r="L757" s="180" t="str">
        <f>IF(G757=30,1,M756)</f>
      </c>
      <c r="M757" s="181" t="str">
        <f>L757*(1-K757)</f>
      </c>
    </row>
    <row r="758">
      <c r="A758" t="s">
        <v>164</v>
      </c>
      <c r="B758" t="s">
        <v>207</v>
      </c>
      <c r="C758" s="32" t="s">
        <v>209</v>
      </c>
      <c r="D758" t="s">
        <v>458</v>
      </c>
      <c r="E758" t="s">
        <v>476</v>
      </c>
      <c r="F758" s="174" t="n">
        <v>2043</v>
      </c>
      <c r="G758" s="175" t="n">
        <v>66</v>
      </c>
      <c r="H758" s="176" t="n">
        <v>25583.3319014685</v>
      </c>
      <c r="I758" s="177" t="n">
        <v>3224786.8208764</v>
      </c>
      <c r="J758" s="178" t="str">
        <f>IF(I758&gt;0,H758/I758,0)</f>
      </c>
      <c r="K758" s="179" t="str">
        <f>1-EXP(-J758)</f>
      </c>
      <c r="L758" s="180" t="str">
        <f>IF(G758=30,1,M757)</f>
      </c>
      <c r="M758" s="181" t="str">
        <f>L758*(1-K758)</f>
      </c>
    </row>
    <row r="759">
      <c r="A759" t="s">
        <v>164</v>
      </c>
      <c r="B759" t="s">
        <v>207</v>
      </c>
      <c r="C759" s="32" t="s">
        <v>209</v>
      </c>
      <c r="D759" t="s">
        <v>458</v>
      </c>
      <c r="E759" t="s">
        <v>476</v>
      </c>
      <c r="F759" s="174" t="n">
        <v>2043</v>
      </c>
      <c r="G759" s="175" t="n">
        <v>67</v>
      </c>
      <c r="H759" s="176" t="n">
        <v>27150.2301121293</v>
      </c>
      <c r="I759" s="177" t="n">
        <v>3109743.36702697</v>
      </c>
      <c r="J759" s="178" t="str">
        <f>IF(I759&gt;0,H759/I759,0)</f>
      </c>
      <c r="K759" s="179" t="str">
        <f>1-EXP(-J759)</f>
      </c>
      <c r="L759" s="180" t="str">
        <f>IF(G759=30,1,M758)</f>
      </c>
      <c r="M759" s="181" t="str">
        <f>L759*(1-K759)</f>
      </c>
    </row>
    <row r="760">
      <c r="A760" t="s">
        <v>164</v>
      </c>
      <c r="B760" t="s">
        <v>207</v>
      </c>
      <c r="C760" s="32" t="s">
        <v>209</v>
      </c>
      <c r="D760" t="s">
        <v>458</v>
      </c>
      <c r="E760" t="s">
        <v>476</v>
      </c>
      <c r="F760" s="174" t="n">
        <v>2043</v>
      </c>
      <c r="G760" s="175" t="n">
        <v>68</v>
      </c>
      <c r="H760" s="176" t="n">
        <v>28757.2664870399</v>
      </c>
      <c r="I760" s="177" t="n">
        <v>2992119.31124972</v>
      </c>
      <c r="J760" s="178" t="str">
        <f>IF(I760&gt;0,H760/I760,0)</f>
      </c>
      <c r="K760" s="179" t="str">
        <f>1-EXP(-J760)</f>
      </c>
      <c r="L760" s="180" t="str">
        <f>IF(G760=30,1,M759)</f>
      </c>
      <c r="M760" s="181" t="str">
        <f>L760*(1-K760)</f>
      </c>
    </row>
    <row r="761">
      <c r="A761" t="s">
        <v>164</v>
      </c>
      <c r="B761" t="s">
        <v>207</v>
      </c>
      <c r="C761" s="32" t="s">
        <v>209</v>
      </c>
      <c r="D761" t="s">
        <v>458</v>
      </c>
      <c r="E761" t="s">
        <v>476</v>
      </c>
      <c r="F761" s="174" t="n">
        <v>2043</v>
      </c>
      <c r="G761" s="175" t="n">
        <v>69</v>
      </c>
      <c r="H761" s="176" t="n">
        <v>30172.7823719409</v>
      </c>
      <c r="I761" s="177" t="n">
        <v>2850343.23872681</v>
      </c>
      <c r="J761" s="178" t="str">
        <f>IF(I761&gt;0,H761/I761,0)</f>
      </c>
      <c r="K761" s="179" t="str">
        <f>1-EXP(-J761)</f>
      </c>
      <c r="L761" s="180" t="str">
        <f>IF(G761=30,1,M760)</f>
      </c>
      <c r="M761" s="181" t="str">
        <f>L761*(1-K761)</f>
      </c>
    </row>
    <row r="762">
      <c r="A762" t="s">
        <v>164</v>
      </c>
      <c r="B762" t="s">
        <v>207</v>
      </c>
      <c r="C762" s="32" t="s">
        <v>209</v>
      </c>
      <c r="D762" t="s">
        <v>458</v>
      </c>
      <c r="E762" t="s">
        <v>476</v>
      </c>
      <c r="F762" s="174" t="n">
        <v>2044</v>
      </c>
      <c r="G762" s="175" t="n">
        <v>30</v>
      </c>
      <c r="H762" s="176" t="n">
        <v>750.998591162932</v>
      </c>
      <c r="I762" s="177" t="n">
        <v>4714189.17608482</v>
      </c>
      <c r="J762" s="178" t="str">
        <f>IF(I762&gt;0,H762/I762,0)</f>
      </c>
      <c r="K762" s="179" t="str">
        <f>1-EXP(-J762)</f>
      </c>
      <c r="L762" s="180" t="str">
        <f>IF(G762=30,1,M761)</f>
      </c>
      <c r="M762" s="181" t="str">
        <f>L762*(1-K762)</f>
      </c>
    </row>
    <row r="763">
      <c r="A763" t="s">
        <v>164</v>
      </c>
      <c r="B763" t="s">
        <v>207</v>
      </c>
      <c r="C763" s="32" t="s">
        <v>209</v>
      </c>
      <c r="D763" t="s">
        <v>458</v>
      </c>
      <c r="E763" t="s">
        <v>476</v>
      </c>
      <c r="F763" s="174" t="n">
        <v>2044</v>
      </c>
      <c r="G763" s="175" t="n">
        <v>31</v>
      </c>
      <c r="H763" s="176" t="n">
        <v>1008.31734090714</v>
      </c>
      <c r="I763" s="177" t="n">
        <v>4782350.73814761</v>
      </c>
      <c r="J763" s="178" t="str">
        <f>IF(I763&gt;0,H763/I763,0)</f>
      </c>
      <c r="K763" s="179" t="str">
        <f>1-EXP(-J763)</f>
      </c>
      <c r="L763" s="180" t="str">
        <f>IF(G763=30,1,M762)</f>
      </c>
      <c r="M763" s="181" t="str">
        <f>L763*(1-K763)</f>
      </c>
    </row>
    <row r="764">
      <c r="A764" t="s">
        <v>164</v>
      </c>
      <c r="B764" t="s">
        <v>207</v>
      </c>
      <c r="C764" s="32" t="s">
        <v>209</v>
      </c>
      <c r="D764" t="s">
        <v>458</v>
      </c>
      <c r="E764" t="s">
        <v>476</v>
      </c>
      <c r="F764" s="174" t="n">
        <v>2044</v>
      </c>
      <c r="G764" s="175" t="n">
        <v>32</v>
      </c>
      <c r="H764" s="176" t="n">
        <v>1122.8710710081</v>
      </c>
      <c r="I764" s="177" t="n">
        <v>4895246.64217268</v>
      </c>
      <c r="J764" s="178" t="str">
        <f>IF(I764&gt;0,H764/I764,0)</f>
      </c>
      <c r="K764" s="179" t="str">
        <f>1-EXP(-J764)</f>
      </c>
      <c r="L764" s="180" t="str">
        <f>IF(G764=30,1,M763)</f>
      </c>
      <c r="M764" s="181" t="str">
        <f>L764*(1-K764)</f>
      </c>
    </row>
    <row r="765">
      <c r="A765" t="s">
        <v>164</v>
      </c>
      <c r="B765" t="s">
        <v>207</v>
      </c>
      <c r="C765" s="32" t="s">
        <v>209</v>
      </c>
      <c r="D765" t="s">
        <v>458</v>
      </c>
      <c r="E765" t="s">
        <v>476</v>
      </c>
      <c r="F765" s="174" t="n">
        <v>2044</v>
      </c>
      <c r="G765" s="175" t="n">
        <v>33</v>
      </c>
      <c r="H765" s="176" t="n">
        <v>1174.2331652759</v>
      </c>
      <c r="I765" s="177" t="n">
        <v>4867020.99372103</v>
      </c>
      <c r="J765" s="178" t="str">
        <f>IF(I765&gt;0,H765/I765,0)</f>
      </c>
      <c r="K765" s="179" t="str">
        <f>1-EXP(-J765)</f>
      </c>
      <c r="L765" s="180" t="str">
        <f>IF(G765=30,1,M764)</f>
      </c>
      <c r="M765" s="181" t="str">
        <f>L765*(1-K765)</f>
      </c>
    </row>
    <row r="766">
      <c r="A766" t="s">
        <v>164</v>
      </c>
      <c r="B766" t="s">
        <v>207</v>
      </c>
      <c r="C766" s="32" t="s">
        <v>209</v>
      </c>
      <c r="D766" t="s">
        <v>458</v>
      </c>
      <c r="E766" t="s">
        <v>476</v>
      </c>
      <c r="F766" s="174" t="n">
        <v>2044</v>
      </c>
      <c r="G766" s="175" t="n">
        <v>34</v>
      </c>
      <c r="H766" s="176" t="n">
        <v>1208.70492120782</v>
      </c>
      <c r="I766" s="177" t="n">
        <v>4733112.61214505</v>
      </c>
      <c r="J766" s="178" t="str">
        <f>IF(I766&gt;0,H766/I766,0)</f>
      </c>
      <c r="K766" s="179" t="str">
        <f>1-EXP(-J766)</f>
      </c>
      <c r="L766" s="180" t="str">
        <f>IF(G766=30,1,M765)</f>
      </c>
      <c r="M766" s="181" t="str">
        <f>L766*(1-K766)</f>
      </c>
    </row>
    <row r="767">
      <c r="A767" t="s">
        <v>164</v>
      </c>
      <c r="B767" t="s">
        <v>207</v>
      </c>
      <c r="C767" s="32" t="s">
        <v>209</v>
      </c>
      <c r="D767" t="s">
        <v>458</v>
      </c>
      <c r="E767" t="s">
        <v>476</v>
      </c>
      <c r="F767" s="174" t="n">
        <v>2044</v>
      </c>
      <c r="G767" s="175" t="n">
        <v>35</v>
      </c>
      <c r="H767" s="176" t="n">
        <v>1554.45162903817</v>
      </c>
      <c r="I767" s="177" t="n">
        <v>4661880.97453332</v>
      </c>
      <c r="J767" s="178" t="str">
        <f>IF(I767&gt;0,H767/I767,0)</f>
      </c>
      <c r="K767" s="179" t="str">
        <f>1-EXP(-J767)</f>
      </c>
      <c r="L767" s="180" t="str">
        <f>IF(G767=30,1,M766)</f>
      </c>
      <c r="M767" s="181" t="str">
        <f>L767*(1-K767)</f>
      </c>
    </row>
    <row r="768">
      <c r="A768" t="s">
        <v>164</v>
      </c>
      <c r="B768" t="s">
        <v>207</v>
      </c>
      <c r="C768" s="32" t="s">
        <v>209</v>
      </c>
      <c r="D768" t="s">
        <v>458</v>
      </c>
      <c r="E768" t="s">
        <v>476</v>
      </c>
      <c r="F768" s="174" t="n">
        <v>2044</v>
      </c>
      <c r="G768" s="175" t="n">
        <v>36</v>
      </c>
      <c r="H768" s="176" t="n">
        <v>1694.10920124338</v>
      </c>
      <c r="I768" s="177" t="n">
        <v>4618119.70039071</v>
      </c>
      <c r="J768" s="178" t="str">
        <f>IF(I768&gt;0,H768/I768,0)</f>
      </c>
      <c r="K768" s="179" t="str">
        <f>1-EXP(-J768)</f>
      </c>
      <c r="L768" s="180" t="str">
        <f>IF(G768=30,1,M767)</f>
      </c>
      <c r="M768" s="181" t="str">
        <f>L768*(1-K768)</f>
      </c>
    </row>
    <row r="769">
      <c r="A769" t="s">
        <v>164</v>
      </c>
      <c r="B769" t="s">
        <v>207</v>
      </c>
      <c r="C769" s="32" t="s">
        <v>209</v>
      </c>
      <c r="D769" t="s">
        <v>458</v>
      </c>
      <c r="E769" t="s">
        <v>476</v>
      </c>
      <c r="F769" s="174" t="n">
        <v>2044</v>
      </c>
      <c r="G769" s="175" t="n">
        <v>37</v>
      </c>
      <c r="H769" s="176" t="n">
        <v>1891.24502929349</v>
      </c>
      <c r="I769" s="177" t="n">
        <v>4642476.03637821</v>
      </c>
      <c r="J769" s="178" t="str">
        <f>IF(I769&gt;0,H769/I769,0)</f>
      </c>
      <c r="K769" s="179" t="str">
        <f>1-EXP(-J769)</f>
      </c>
      <c r="L769" s="180" t="str">
        <f>IF(G769=30,1,M768)</f>
      </c>
      <c r="M769" s="181" t="str">
        <f>L769*(1-K769)</f>
      </c>
    </row>
    <row r="770">
      <c r="A770" t="s">
        <v>164</v>
      </c>
      <c r="B770" t="s">
        <v>207</v>
      </c>
      <c r="C770" s="32" t="s">
        <v>209</v>
      </c>
      <c r="D770" t="s">
        <v>458</v>
      </c>
      <c r="E770" t="s">
        <v>476</v>
      </c>
      <c r="F770" s="174" t="n">
        <v>2044</v>
      </c>
      <c r="G770" s="175" t="n">
        <v>38</v>
      </c>
      <c r="H770" s="176" t="n">
        <v>2003.0935265112</v>
      </c>
      <c r="I770" s="177" t="n">
        <v>4558271.79834232</v>
      </c>
      <c r="J770" s="178" t="str">
        <f>IF(I770&gt;0,H770/I770,0)</f>
      </c>
      <c r="K770" s="179" t="str">
        <f>1-EXP(-J770)</f>
      </c>
      <c r="L770" s="180" t="str">
        <f>IF(G770=30,1,M769)</f>
      </c>
      <c r="M770" s="181" t="str">
        <f>L770*(1-K770)</f>
      </c>
    </row>
    <row r="771">
      <c r="A771" t="s">
        <v>164</v>
      </c>
      <c r="B771" t="s">
        <v>207</v>
      </c>
      <c r="C771" s="32" t="s">
        <v>209</v>
      </c>
      <c r="D771" t="s">
        <v>458</v>
      </c>
      <c r="E771" t="s">
        <v>476</v>
      </c>
      <c r="F771" s="174" t="n">
        <v>2044</v>
      </c>
      <c r="G771" s="175" t="n">
        <v>39</v>
      </c>
      <c r="H771" s="176" t="n">
        <v>2136.53825763517</v>
      </c>
      <c r="I771" s="177" t="n">
        <v>4495520.39112324</v>
      </c>
      <c r="J771" s="178" t="str">
        <f>IF(I771&gt;0,H771/I771,0)</f>
      </c>
      <c r="K771" s="179" t="str">
        <f>1-EXP(-J771)</f>
      </c>
      <c r="L771" s="180" t="str">
        <f>IF(G771=30,1,M770)</f>
      </c>
      <c r="M771" s="181" t="str">
        <f>L771*(1-K771)</f>
      </c>
    </row>
    <row r="772">
      <c r="A772" t="s">
        <v>164</v>
      </c>
      <c r="B772" t="s">
        <v>207</v>
      </c>
      <c r="C772" s="32" t="s">
        <v>209</v>
      </c>
      <c r="D772" t="s">
        <v>458</v>
      </c>
      <c r="E772" t="s">
        <v>476</v>
      </c>
      <c r="F772" s="174" t="n">
        <v>2044</v>
      </c>
      <c r="G772" s="175" t="n">
        <v>40</v>
      </c>
      <c r="H772" s="176" t="n">
        <v>2785.70006283032</v>
      </c>
      <c r="I772" s="177" t="n">
        <v>4365435.52644356</v>
      </c>
      <c r="J772" s="178" t="str">
        <f>IF(I772&gt;0,H772/I772,0)</f>
      </c>
      <c r="K772" s="179" t="str">
        <f>1-EXP(-J772)</f>
      </c>
      <c r="L772" s="180" t="str">
        <f>IF(G772=30,1,M771)</f>
      </c>
      <c r="M772" s="181" t="str">
        <f>L772*(1-K772)</f>
      </c>
    </row>
    <row r="773">
      <c r="A773" t="s">
        <v>164</v>
      </c>
      <c r="B773" t="s">
        <v>207</v>
      </c>
      <c r="C773" s="32" t="s">
        <v>209</v>
      </c>
      <c r="D773" t="s">
        <v>458</v>
      </c>
      <c r="E773" t="s">
        <v>476</v>
      </c>
      <c r="F773" s="174" t="n">
        <v>2044</v>
      </c>
      <c r="G773" s="175" t="n">
        <v>41</v>
      </c>
      <c r="H773" s="176" t="n">
        <v>2984.52820334566</v>
      </c>
      <c r="I773" s="177" t="n">
        <v>4296816.27386294</v>
      </c>
      <c r="J773" s="178" t="str">
        <f>IF(I773&gt;0,H773/I773,0)</f>
      </c>
      <c r="K773" s="179" t="str">
        <f>1-EXP(-J773)</f>
      </c>
      <c r="L773" s="180" t="str">
        <f>IF(G773=30,1,M772)</f>
      </c>
      <c r="M773" s="181" t="str">
        <f>L773*(1-K773)</f>
      </c>
    </row>
    <row r="774">
      <c r="A774" t="s">
        <v>164</v>
      </c>
      <c r="B774" t="s">
        <v>207</v>
      </c>
      <c r="C774" s="32" t="s">
        <v>209</v>
      </c>
      <c r="D774" t="s">
        <v>458</v>
      </c>
      <c r="E774" t="s">
        <v>476</v>
      </c>
      <c r="F774" s="174" t="n">
        <v>2044</v>
      </c>
      <c r="G774" s="175" t="n">
        <v>42</v>
      </c>
      <c r="H774" s="176" t="n">
        <v>3383.14220038537</v>
      </c>
      <c r="I774" s="177" t="n">
        <v>4270236.31578772</v>
      </c>
      <c r="J774" s="178" t="str">
        <f>IF(I774&gt;0,H774/I774,0)</f>
      </c>
      <c r="K774" s="179" t="str">
        <f>1-EXP(-J774)</f>
      </c>
      <c r="L774" s="180" t="str">
        <f>IF(G774=30,1,M773)</f>
      </c>
      <c r="M774" s="181" t="str">
        <f>L774*(1-K774)</f>
      </c>
    </row>
    <row r="775">
      <c r="A775" t="s">
        <v>164</v>
      </c>
      <c r="B775" t="s">
        <v>207</v>
      </c>
      <c r="C775" s="32" t="s">
        <v>209</v>
      </c>
      <c r="D775" t="s">
        <v>458</v>
      </c>
      <c r="E775" t="s">
        <v>476</v>
      </c>
      <c r="F775" s="174" t="n">
        <v>2044</v>
      </c>
      <c r="G775" s="175" t="n">
        <v>43</v>
      </c>
      <c r="H775" s="176" t="n">
        <v>3666.70708781239</v>
      </c>
      <c r="I775" s="177" t="n">
        <v>4245901.9383489</v>
      </c>
      <c r="J775" s="178" t="str">
        <f>IF(I775&gt;0,H775/I775,0)</f>
      </c>
      <c r="K775" s="179" t="str">
        <f>1-EXP(-J775)</f>
      </c>
      <c r="L775" s="180" t="str">
        <f>IF(G775=30,1,M774)</f>
      </c>
      <c r="M775" s="181" t="str">
        <f>L775*(1-K775)</f>
      </c>
    </row>
    <row r="776">
      <c r="A776" t="s">
        <v>164</v>
      </c>
      <c r="B776" t="s">
        <v>207</v>
      </c>
      <c r="C776" s="32" t="s">
        <v>209</v>
      </c>
      <c r="D776" t="s">
        <v>458</v>
      </c>
      <c r="E776" t="s">
        <v>476</v>
      </c>
      <c r="F776" s="174" t="n">
        <v>2044</v>
      </c>
      <c r="G776" s="175" t="n">
        <v>44</v>
      </c>
      <c r="H776" s="176" t="n">
        <v>3982.28354821786</v>
      </c>
      <c r="I776" s="177" t="n">
        <v>4220694.5515833</v>
      </c>
      <c r="J776" s="178" t="str">
        <f>IF(I776&gt;0,H776/I776,0)</f>
      </c>
      <c r="K776" s="179" t="str">
        <f>1-EXP(-J776)</f>
      </c>
      <c r="L776" s="180" t="str">
        <f>IF(G776=30,1,M775)</f>
      </c>
      <c r="M776" s="181" t="str">
        <f>L776*(1-K776)</f>
      </c>
    </row>
    <row r="777">
      <c r="A777" t="s">
        <v>164</v>
      </c>
      <c r="B777" t="s">
        <v>207</v>
      </c>
      <c r="C777" s="32" t="s">
        <v>209</v>
      </c>
      <c r="D777" t="s">
        <v>458</v>
      </c>
      <c r="E777" t="s">
        <v>476</v>
      </c>
      <c r="F777" s="174" t="n">
        <v>2044</v>
      </c>
      <c r="G777" s="175" t="n">
        <v>45</v>
      </c>
      <c r="H777" s="176" t="n">
        <v>5134.88807160279</v>
      </c>
      <c r="I777" s="177" t="n">
        <v>4233662.49320213</v>
      </c>
      <c r="J777" s="178" t="str">
        <f>IF(I777&gt;0,H777/I777,0)</f>
      </c>
      <c r="K777" s="179" t="str">
        <f>1-EXP(-J777)</f>
      </c>
      <c r="L777" s="180" t="str">
        <f>IF(G777=30,1,M776)</f>
      </c>
      <c r="M777" s="181" t="str">
        <f>L777*(1-K777)</f>
      </c>
    </row>
    <row r="778">
      <c r="A778" t="s">
        <v>164</v>
      </c>
      <c r="B778" t="s">
        <v>207</v>
      </c>
      <c r="C778" s="32" t="s">
        <v>209</v>
      </c>
      <c r="D778" t="s">
        <v>458</v>
      </c>
      <c r="E778" t="s">
        <v>476</v>
      </c>
      <c r="F778" s="174" t="n">
        <v>2044</v>
      </c>
      <c r="G778" s="175" t="n">
        <v>46</v>
      </c>
      <c r="H778" s="176" t="n">
        <v>5594.63818452461</v>
      </c>
      <c r="I778" s="177" t="n">
        <v>4283156.35109387</v>
      </c>
      <c r="J778" s="178" t="str">
        <f>IF(I778&gt;0,H778/I778,0)</f>
      </c>
      <c r="K778" s="179" t="str">
        <f>1-EXP(-J778)</f>
      </c>
      <c r="L778" s="180" t="str">
        <f>IF(G778=30,1,M777)</f>
      </c>
      <c r="M778" s="181" t="str">
        <f>L778*(1-K778)</f>
      </c>
    </row>
    <row r="779">
      <c r="A779" t="s">
        <v>164</v>
      </c>
      <c r="B779" t="s">
        <v>207</v>
      </c>
      <c r="C779" s="32" t="s">
        <v>209</v>
      </c>
      <c r="D779" t="s">
        <v>458</v>
      </c>
      <c r="E779" t="s">
        <v>476</v>
      </c>
      <c r="F779" s="174" t="n">
        <v>2044</v>
      </c>
      <c r="G779" s="175" t="n">
        <v>47</v>
      </c>
      <c r="H779" s="176" t="n">
        <v>6526.59366461502</v>
      </c>
      <c r="I779" s="177" t="n">
        <v>4407064.08417341</v>
      </c>
      <c r="J779" s="178" t="str">
        <f>IF(I779&gt;0,H779/I779,0)</f>
      </c>
      <c r="K779" s="179" t="str">
        <f>1-EXP(-J779)</f>
      </c>
      <c r="L779" s="180" t="str">
        <f>IF(G779=30,1,M778)</f>
      </c>
      <c r="M779" s="181" t="str">
        <f>L779*(1-K779)</f>
      </c>
    </row>
    <row r="780">
      <c r="A780" t="s">
        <v>164</v>
      </c>
      <c r="B780" t="s">
        <v>207</v>
      </c>
      <c r="C780" s="32" t="s">
        <v>209</v>
      </c>
      <c r="D780" t="s">
        <v>458</v>
      </c>
      <c r="E780" t="s">
        <v>476</v>
      </c>
      <c r="F780" s="174" t="n">
        <v>2044</v>
      </c>
      <c r="G780" s="175" t="n">
        <v>48</v>
      </c>
      <c r="H780" s="176" t="n">
        <v>7090.76124698073</v>
      </c>
      <c r="I780" s="177" t="n">
        <v>4354862.50348014</v>
      </c>
      <c r="J780" s="178" t="str">
        <f>IF(I780&gt;0,H780/I780,0)</f>
      </c>
      <c r="K780" s="179" t="str">
        <f>1-EXP(-J780)</f>
      </c>
      <c r="L780" s="180" t="str">
        <f>IF(G780=30,1,M779)</f>
      </c>
      <c r="M780" s="181" t="str">
        <f>L780*(1-K780)</f>
      </c>
    </row>
    <row r="781">
      <c r="A781" t="s">
        <v>164</v>
      </c>
      <c r="B781" t="s">
        <v>207</v>
      </c>
      <c r="C781" s="32" t="s">
        <v>209</v>
      </c>
      <c r="D781" t="s">
        <v>458</v>
      </c>
      <c r="E781" t="s">
        <v>476</v>
      </c>
      <c r="F781" s="174" t="n">
        <v>2044</v>
      </c>
      <c r="G781" s="175" t="n">
        <v>49</v>
      </c>
      <c r="H781" s="176" t="n">
        <v>7649.63684893596</v>
      </c>
      <c r="I781" s="177" t="n">
        <v>4272456.31949241</v>
      </c>
      <c r="J781" s="178" t="str">
        <f>IF(I781&gt;0,H781/I781,0)</f>
      </c>
      <c r="K781" s="179" t="str">
        <f>1-EXP(-J781)</f>
      </c>
      <c r="L781" s="180" t="str">
        <f>IF(G781=30,1,M780)</f>
      </c>
      <c r="M781" s="181" t="str">
        <f>L781*(1-K781)</f>
      </c>
    </row>
    <row r="782">
      <c r="A782" t="s">
        <v>164</v>
      </c>
      <c r="B782" t="s">
        <v>207</v>
      </c>
      <c r="C782" s="32" t="s">
        <v>209</v>
      </c>
      <c r="D782" t="s">
        <v>458</v>
      </c>
      <c r="E782" t="s">
        <v>476</v>
      </c>
      <c r="F782" s="174" t="n">
        <v>2044</v>
      </c>
      <c r="G782" s="175" t="n">
        <v>50</v>
      </c>
      <c r="H782" s="176" t="n">
        <v>8629.2403030689</v>
      </c>
      <c r="I782" s="177" t="n">
        <v>4204211.7772951</v>
      </c>
      <c r="J782" s="178" t="str">
        <f>IF(I782&gt;0,H782/I782,0)</f>
      </c>
      <c r="K782" s="179" t="str">
        <f>1-EXP(-J782)</f>
      </c>
      <c r="L782" s="180" t="str">
        <f>IF(G782=30,1,M781)</f>
      </c>
      <c r="M782" s="181" t="str">
        <f>L782*(1-K782)</f>
      </c>
    </row>
    <row r="783">
      <c r="A783" t="s">
        <v>164</v>
      </c>
      <c r="B783" t="s">
        <v>207</v>
      </c>
      <c r="C783" s="32" t="s">
        <v>209</v>
      </c>
      <c r="D783" t="s">
        <v>458</v>
      </c>
      <c r="E783" t="s">
        <v>476</v>
      </c>
      <c r="F783" s="174" t="n">
        <v>2044</v>
      </c>
      <c r="G783" s="175" t="n">
        <v>51</v>
      </c>
      <c r="H783" s="176" t="n">
        <v>9096.7420117968</v>
      </c>
      <c r="I783" s="177" t="n">
        <v>4137668.78192444</v>
      </c>
      <c r="J783" s="178" t="str">
        <f>IF(I783&gt;0,H783/I783,0)</f>
      </c>
      <c r="K783" s="179" t="str">
        <f>1-EXP(-J783)</f>
      </c>
      <c r="L783" s="180" t="str">
        <f>IF(G783=30,1,M782)</f>
      </c>
      <c r="M783" s="181" t="str">
        <f>L783*(1-K783)</f>
      </c>
    </row>
    <row r="784">
      <c r="A784" t="s">
        <v>164</v>
      </c>
      <c r="B784" t="s">
        <v>207</v>
      </c>
      <c r="C784" s="32" t="s">
        <v>209</v>
      </c>
      <c r="D784" t="s">
        <v>458</v>
      </c>
      <c r="E784" t="s">
        <v>476</v>
      </c>
      <c r="F784" s="174" t="n">
        <v>2044</v>
      </c>
      <c r="G784" s="175" t="n">
        <v>52</v>
      </c>
      <c r="H784" s="176" t="n">
        <v>10020.4764880138</v>
      </c>
      <c r="I784" s="177" t="n">
        <v>4158094.34891849</v>
      </c>
      <c r="J784" s="178" t="str">
        <f>IF(I784&gt;0,H784/I784,0)</f>
      </c>
      <c r="K784" s="179" t="str">
        <f>1-EXP(-J784)</f>
      </c>
      <c r="L784" s="180" t="str">
        <f>IF(G784=30,1,M783)</f>
      </c>
      <c r="M784" s="181" t="str">
        <f>L784*(1-K784)</f>
      </c>
    </row>
    <row r="785">
      <c r="A785" t="s">
        <v>164</v>
      </c>
      <c r="B785" t="s">
        <v>207</v>
      </c>
      <c r="C785" s="32" t="s">
        <v>209</v>
      </c>
      <c r="D785" t="s">
        <v>458</v>
      </c>
      <c r="E785" t="s">
        <v>476</v>
      </c>
      <c r="F785" s="174" t="n">
        <v>2044</v>
      </c>
      <c r="G785" s="175" t="n">
        <v>53</v>
      </c>
      <c r="H785" s="176" t="n">
        <v>10970.959173606</v>
      </c>
      <c r="I785" s="177" t="n">
        <v>4157689.52011113</v>
      </c>
      <c r="J785" s="178" t="str">
        <f>IF(I785&gt;0,H785/I785,0)</f>
      </c>
      <c r="K785" s="179" t="str">
        <f>1-EXP(-J785)</f>
      </c>
      <c r="L785" s="180" t="str">
        <f>IF(G785=30,1,M784)</f>
      </c>
      <c r="M785" s="181" t="str">
        <f>L785*(1-K785)</f>
      </c>
    </row>
    <row r="786">
      <c r="A786" t="s">
        <v>164</v>
      </c>
      <c r="B786" t="s">
        <v>207</v>
      </c>
      <c r="C786" s="32" t="s">
        <v>209</v>
      </c>
      <c r="D786" t="s">
        <v>458</v>
      </c>
      <c r="E786" t="s">
        <v>476</v>
      </c>
      <c r="F786" s="174" t="n">
        <v>2044</v>
      </c>
      <c r="G786" s="175" t="n">
        <v>54</v>
      </c>
      <c r="H786" s="176" t="n">
        <v>15968.9930416029</v>
      </c>
      <c r="I786" s="177" t="n">
        <v>6113409.90058264</v>
      </c>
      <c r="J786" s="178" t="str">
        <f>IF(I786&gt;0,H786/I786,0)</f>
      </c>
      <c r="K786" s="179" t="str">
        <f>1-EXP(-J786)</f>
      </c>
      <c r="L786" s="180" t="str">
        <f>IF(G786=30,1,M785)</f>
      </c>
      <c r="M786" s="181" t="str">
        <f>L786*(1-K786)</f>
      </c>
    </row>
    <row r="787">
      <c r="A787" t="s">
        <v>164</v>
      </c>
      <c r="B787" t="s">
        <v>207</v>
      </c>
      <c r="C787" s="32" t="s">
        <v>209</v>
      </c>
      <c r="D787" t="s">
        <v>458</v>
      </c>
      <c r="E787" t="s">
        <v>476</v>
      </c>
      <c r="F787" s="174" t="n">
        <v>2044</v>
      </c>
      <c r="G787" s="175" t="n">
        <v>55</v>
      </c>
      <c r="H787" s="176" t="n">
        <v>12658.3263480386</v>
      </c>
      <c r="I787" s="177" t="n">
        <v>4078146.56328679</v>
      </c>
      <c r="J787" s="178" t="str">
        <f>IF(I787&gt;0,H787/I787,0)</f>
      </c>
      <c r="K787" s="179" t="str">
        <f>1-EXP(-J787)</f>
      </c>
      <c r="L787" s="180" t="str">
        <f>IF(G787=30,1,M786)</f>
      </c>
      <c r="M787" s="181" t="str">
        <f>L787*(1-K787)</f>
      </c>
    </row>
    <row r="788">
      <c r="A788" t="s">
        <v>164</v>
      </c>
      <c r="B788" t="s">
        <v>207</v>
      </c>
      <c r="C788" s="32" t="s">
        <v>209</v>
      </c>
      <c r="D788" t="s">
        <v>458</v>
      </c>
      <c r="E788" t="s">
        <v>476</v>
      </c>
      <c r="F788" s="174" t="n">
        <v>2044</v>
      </c>
      <c r="G788" s="175" t="n">
        <v>56</v>
      </c>
      <c r="H788" s="176" t="n">
        <v>13419.1217604433</v>
      </c>
      <c r="I788" s="177" t="n">
        <v>4039499.57869844</v>
      </c>
      <c r="J788" s="178" t="str">
        <f>IF(I788&gt;0,H788/I788,0)</f>
      </c>
      <c r="K788" s="179" t="str">
        <f>1-EXP(-J788)</f>
      </c>
      <c r="L788" s="180" t="str">
        <f>IF(G788=30,1,M787)</f>
      </c>
      <c r="M788" s="181" t="str">
        <f>L788*(1-K788)</f>
      </c>
    </row>
    <row r="789">
      <c r="A789" t="s">
        <v>164</v>
      </c>
      <c r="B789" t="s">
        <v>207</v>
      </c>
      <c r="C789" s="32" t="s">
        <v>209</v>
      </c>
      <c r="D789" t="s">
        <v>458</v>
      </c>
      <c r="E789" t="s">
        <v>476</v>
      </c>
      <c r="F789" s="174" t="n">
        <v>2044</v>
      </c>
      <c r="G789" s="175" t="n">
        <v>57</v>
      </c>
      <c r="H789" s="176" t="n">
        <v>14154.327892791</v>
      </c>
      <c r="I789" s="177" t="n">
        <v>3891811.27275027</v>
      </c>
      <c r="J789" s="178" t="str">
        <f>IF(I789&gt;0,H789/I789,0)</f>
      </c>
      <c r="K789" s="179" t="str">
        <f>1-EXP(-J789)</f>
      </c>
      <c r="L789" s="180" t="str">
        <f>IF(G789=30,1,M788)</f>
      </c>
      <c r="M789" s="181" t="str">
        <f>L789*(1-K789)</f>
      </c>
    </row>
    <row r="790">
      <c r="A790" t="s">
        <v>164</v>
      </c>
      <c r="B790" t="s">
        <v>207</v>
      </c>
      <c r="C790" s="32" t="s">
        <v>209</v>
      </c>
      <c r="D790" t="s">
        <v>458</v>
      </c>
      <c r="E790" t="s">
        <v>476</v>
      </c>
      <c r="F790" s="174" t="n">
        <v>2044</v>
      </c>
      <c r="G790" s="175" t="n">
        <v>58</v>
      </c>
      <c r="H790" s="176" t="n">
        <v>15272.3301347654</v>
      </c>
      <c r="I790" s="177" t="n">
        <v>3833802.61858637</v>
      </c>
      <c r="J790" s="178" t="str">
        <f>IF(I790&gt;0,H790/I790,0)</f>
      </c>
      <c r="K790" s="179" t="str">
        <f>1-EXP(-J790)</f>
      </c>
      <c r="L790" s="180" t="str">
        <f>IF(G790=30,1,M789)</f>
      </c>
      <c r="M790" s="181" t="str">
        <f>L790*(1-K790)</f>
      </c>
    </row>
    <row r="791">
      <c r="A791" t="s">
        <v>164</v>
      </c>
      <c r="B791" t="s">
        <v>207</v>
      </c>
      <c r="C791" s="32" t="s">
        <v>209</v>
      </c>
      <c r="D791" t="s">
        <v>458</v>
      </c>
      <c r="E791" t="s">
        <v>476</v>
      </c>
      <c r="F791" s="174" t="n">
        <v>2044</v>
      </c>
      <c r="G791" s="175" t="n">
        <v>59</v>
      </c>
      <c r="H791" s="176" t="n">
        <v>16860.4275330899</v>
      </c>
      <c r="I791" s="177" t="n">
        <v>3859608.89022386</v>
      </c>
      <c r="J791" s="178" t="str">
        <f>IF(I791&gt;0,H791/I791,0)</f>
      </c>
      <c r="K791" s="179" t="str">
        <f>1-EXP(-J791)</f>
      </c>
      <c r="L791" s="180" t="str">
        <f>IF(G791=30,1,M790)</f>
      </c>
      <c r="M791" s="181" t="str">
        <f>L791*(1-K791)</f>
      </c>
    </row>
    <row r="792">
      <c r="A792" t="s">
        <v>164</v>
      </c>
      <c r="B792" t="s">
        <v>207</v>
      </c>
      <c r="C792" s="32" t="s">
        <v>209</v>
      </c>
      <c r="D792" t="s">
        <v>458</v>
      </c>
      <c r="E792" t="s">
        <v>476</v>
      </c>
      <c r="F792" s="174" t="n">
        <v>2044</v>
      </c>
      <c r="G792" s="175" t="n">
        <v>60</v>
      </c>
      <c r="H792" s="176" t="n">
        <v>18552.6408491677</v>
      </c>
      <c r="I792" s="177" t="n">
        <v>3904796.29746166</v>
      </c>
      <c r="J792" s="178" t="str">
        <f>IF(I792&gt;0,H792/I792,0)</f>
      </c>
      <c r="K792" s="179" t="str">
        <f>1-EXP(-J792)</f>
      </c>
      <c r="L792" s="180" t="str">
        <f>IF(G792=30,1,M791)</f>
      </c>
      <c r="M792" s="181" t="str">
        <f>L792*(1-K792)</f>
      </c>
    </row>
    <row r="793">
      <c r="A793" t="s">
        <v>164</v>
      </c>
      <c r="B793" t="s">
        <v>207</v>
      </c>
      <c r="C793" s="32" t="s">
        <v>209</v>
      </c>
      <c r="D793" t="s">
        <v>458</v>
      </c>
      <c r="E793" t="s">
        <v>476</v>
      </c>
      <c r="F793" s="174" t="n">
        <v>2044</v>
      </c>
      <c r="G793" s="175" t="n">
        <v>61</v>
      </c>
      <c r="H793" s="176" t="n">
        <v>19724.6967605531</v>
      </c>
      <c r="I793" s="177" t="n">
        <v>3847713.04821503</v>
      </c>
      <c r="J793" s="178" t="str">
        <f>IF(I793&gt;0,H793/I793,0)</f>
      </c>
      <c r="K793" s="179" t="str">
        <f>1-EXP(-J793)</f>
      </c>
      <c r="L793" s="180" t="str">
        <f>IF(G793=30,1,M792)</f>
      </c>
      <c r="M793" s="181" t="str">
        <f>L793*(1-K793)</f>
      </c>
    </row>
    <row r="794">
      <c r="A794" t="s">
        <v>164</v>
      </c>
      <c r="B794" t="s">
        <v>207</v>
      </c>
      <c r="C794" s="32" t="s">
        <v>209</v>
      </c>
      <c r="D794" t="s">
        <v>458</v>
      </c>
      <c r="E794" t="s">
        <v>476</v>
      </c>
      <c r="F794" s="174" t="n">
        <v>2044</v>
      </c>
      <c r="G794" s="175" t="n">
        <v>62</v>
      </c>
      <c r="H794" s="176" t="n">
        <v>20828.2511591187</v>
      </c>
      <c r="I794" s="177" t="n">
        <v>3687846.57620008</v>
      </c>
      <c r="J794" s="178" t="str">
        <f>IF(I794&gt;0,H794/I794,0)</f>
      </c>
      <c r="K794" s="179" t="str">
        <f>1-EXP(-J794)</f>
      </c>
      <c r="L794" s="180" t="str">
        <f>IF(G794=30,1,M793)</f>
      </c>
      <c r="M794" s="181" t="str">
        <f>L794*(1-K794)</f>
      </c>
    </row>
    <row r="795">
      <c r="A795" t="s">
        <v>164</v>
      </c>
      <c r="B795" t="s">
        <v>207</v>
      </c>
      <c r="C795" s="32" t="s">
        <v>209</v>
      </c>
      <c r="D795" t="s">
        <v>458</v>
      </c>
      <c r="E795" t="s">
        <v>476</v>
      </c>
      <c r="F795" s="174" t="n">
        <v>2044</v>
      </c>
      <c r="G795" s="175" t="n">
        <v>63</v>
      </c>
      <c r="H795" s="176" t="n">
        <v>22257.9255673815</v>
      </c>
      <c r="I795" s="177" t="n">
        <v>3582465.91940966</v>
      </c>
      <c r="J795" s="178" t="str">
        <f>IF(I795&gt;0,H795/I795,0)</f>
      </c>
      <c r="K795" s="179" t="str">
        <f>1-EXP(-J795)</f>
      </c>
      <c r="L795" s="180" t="str">
        <f>IF(G795=30,1,M794)</f>
      </c>
      <c r="M795" s="181" t="str">
        <f>L795*(1-K795)</f>
      </c>
    </row>
    <row r="796">
      <c r="A796" t="s">
        <v>164</v>
      </c>
      <c r="B796" t="s">
        <v>207</v>
      </c>
      <c r="C796" s="32" t="s">
        <v>209</v>
      </c>
      <c r="D796" t="s">
        <v>458</v>
      </c>
      <c r="E796" t="s">
        <v>476</v>
      </c>
      <c r="F796" s="174" t="n">
        <v>2044</v>
      </c>
      <c r="G796" s="175" t="n">
        <v>64</v>
      </c>
      <c r="H796" s="176" t="n">
        <v>23826.5365310948</v>
      </c>
      <c r="I796" s="177" t="n">
        <v>3488860.5818619</v>
      </c>
      <c r="J796" s="178" t="str">
        <f>IF(I796&gt;0,H796/I796,0)</f>
      </c>
      <c r="K796" s="179" t="str">
        <f>1-EXP(-J796)</f>
      </c>
      <c r="L796" s="180" t="str">
        <f>IF(G796=30,1,M795)</f>
      </c>
      <c r="M796" s="181" t="str">
        <f>L796*(1-K796)</f>
      </c>
    </row>
    <row r="797">
      <c r="A797" t="s">
        <v>164</v>
      </c>
      <c r="B797" t="s">
        <v>207</v>
      </c>
      <c r="C797" s="32" t="s">
        <v>209</v>
      </c>
      <c r="D797" t="s">
        <v>458</v>
      </c>
      <c r="E797" t="s">
        <v>476</v>
      </c>
      <c r="F797" s="174" t="n">
        <v>2044</v>
      </c>
      <c r="G797" s="175" t="n">
        <v>65</v>
      </c>
      <c r="H797" s="176" t="n">
        <v>24262.4358549109</v>
      </c>
      <c r="I797" s="177" t="n">
        <v>3388150.89704879</v>
      </c>
      <c r="J797" s="178" t="str">
        <f>IF(I797&gt;0,H797/I797,0)</f>
      </c>
      <c r="K797" s="179" t="str">
        <f>1-EXP(-J797)</f>
      </c>
      <c r="L797" s="180" t="str">
        <f>IF(G797=30,1,M796)</f>
      </c>
      <c r="M797" s="181" t="str">
        <f>L797*(1-K797)</f>
      </c>
    </row>
    <row r="798">
      <c r="A798" t="s">
        <v>164</v>
      </c>
      <c r="B798" t="s">
        <v>207</v>
      </c>
      <c r="C798" s="32" t="s">
        <v>209</v>
      </c>
      <c r="D798" t="s">
        <v>458</v>
      </c>
      <c r="E798" t="s">
        <v>476</v>
      </c>
      <c r="F798" s="174" t="n">
        <v>2044</v>
      </c>
      <c r="G798" s="175" t="n">
        <v>66</v>
      </c>
      <c r="H798" s="176" t="n">
        <v>25337.1492308432</v>
      </c>
      <c r="I798" s="177" t="n">
        <v>3269397.96007922</v>
      </c>
      <c r="J798" s="178" t="str">
        <f>IF(I798&gt;0,H798/I798,0)</f>
      </c>
      <c r="K798" s="179" t="str">
        <f>1-EXP(-J798)</f>
      </c>
      <c r="L798" s="180" t="str">
        <f>IF(G798=30,1,M797)</f>
      </c>
      <c r="M798" s="181" t="str">
        <f>L798*(1-K798)</f>
      </c>
    </row>
    <row r="799">
      <c r="A799" t="s">
        <v>164</v>
      </c>
      <c r="B799" t="s">
        <v>207</v>
      </c>
      <c r="C799" s="32" t="s">
        <v>209</v>
      </c>
      <c r="D799" t="s">
        <v>458</v>
      </c>
      <c r="E799" t="s">
        <v>476</v>
      </c>
      <c r="F799" s="174" t="n">
        <v>2044</v>
      </c>
      <c r="G799" s="175" t="n">
        <v>67</v>
      </c>
      <c r="H799" s="176" t="n">
        <v>27000.8102264842</v>
      </c>
      <c r="I799" s="177" t="n">
        <v>3162102.09171116</v>
      </c>
      <c r="J799" s="178" t="str">
        <f>IF(I799&gt;0,H799/I799,0)</f>
      </c>
      <c r="K799" s="179" t="str">
        <f>1-EXP(-J799)</f>
      </c>
      <c r="L799" s="180" t="str">
        <f>IF(G799=30,1,M798)</f>
      </c>
      <c r="M799" s="181" t="str">
        <f>L799*(1-K799)</f>
      </c>
    </row>
    <row r="800">
      <c r="A800" t="s">
        <v>164</v>
      </c>
      <c r="B800" t="s">
        <v>207</v>
      </c>
      <c r="C800" s="32" t="s">
        <v>209</v>
      </c>
      <c r="D800" t="s">
        <v>458</v>
      </c>
      <c r="E800" t="s">
        <v>476</v>
      </c>
      <c r="F800" s="174" t="n">
        <v>2044</v>
      </c>
      <c r="G800" s="175" t="n">
        <v>68</v>
      </c>
      <c r="H800" s="176" t="n">
        <v>28610.47748705</v>
      </c>
      <c r="I800" s="177" t="n">
        <v>3043377.24849289</v>
      </c>
      <c r="J800" s="178" t="str">
        <f>IF(I800&gt;0,H800/I800,0)</f>
      </c>
      <c r="K800" s="179" t="str">
        <f>1-EXP(-J800)</f>
      </c>
      <c r="L800" s="180" t="str">
        <f>IF(G800=30,1,M799)</f>
      </c>
      <c r="M800" s="181" t="str">
        <f>L800*(1-K800)</f>
      </c>
    </row>
    <row r="801">
      <c r="A801" t="s">
        <v>164</v>
      </c>
      <c r="B801" t="s">
        <v>207</v>
      </c>
      <c r="C801" s="32" t="s">
        <v>209</v>
      </c>
      <c r="D801" t="s">
        <v>458</v>
      </c>
      <c r="E801" t="s">
        <v>476</v>
      </c>
      <c r="F801" s="174" t="n">
        <v>2044</v>
      </c>
      <c r="G801" s="175" t="n">
        <v>69</v>
      </c>
      <c r="H801" s="176" t="n">
        <v>30256.8203794083</v>
      </c>
      <c r="I801" s="177" t="n">
        <v>2921994.27757096</v>
      </c>
      <c r="J801" s="178" t="str">
        <f>IF(I801&gt;0,H801/I801,0)</f>
      </c>
      <c r="K801" s="179" t="str">
        <f>1-EXP(-J801)</f>
      </c>
      <c r="L801" s="180" t="str">
        <f>IF(G801=30,1,M800)</f>
      </c>
      <c r="M801" s="181" t="str">
        <f>L801*(1-K801)</f>
      </c>
    </row>
    <row r="802">
      <c r="A802" t="s">
        <v>164</v>
      </c>
      <c r="B802" t="s">
        <v>207</v>
      </c>
      <c r="C802" s="32" t="s">
        <v>209</v>
      </c>
      <c r="D802" t="s">
        <v>458</v>
      </c>
      <c r="E802" t="s">
        <v>476</v>
      </c>
      <c r="F802" s="174" t="n">
        <v>2045</v>
      </c>
      <c r="G802" s="175" t="n">
        <v>30</v>
      </c>
      <c r="H802" s="176" t="n">
        <v>740.974012990067</v>
      </c>
      <c r="I802" s="177" t="n">
        <v>4642333.58395385</v>
      </c>
      <c r="J802" s="178" t="str">
        <f>IF(I802&gt;0,H802/I802,0)</f>
      </c>
      <c r="K802" s="179" t="str">
        <f>1-EXP(-J802)</f>
      </c>
      <c r="L802" s="180" t="str">
        <f>IF(G802=30,1,M801)</f>
      </c>
      <c r="M802" s="181" t="str">
        <f>L802*(1-K802)</f>
      </c>
    </row>
    <row r="803">
      <c r="A803" t="s">
        <v>164</v>
      </c>
      <c r="B803" t="s">
        <v>207</v>
      </c>
      <c r="C803" s="32" t="s">
        <v>209</v>
      </c>
      <c r="D803" t="s">
        <v>458</v>
      </c>
      <c r="E803" t="s">
        <v>476</v>
      </c>
      <c r="F803" s="174" t="n">
        <v>2045</v>
      </c>
      <c r="G803" s="175" t="n">
        <v>31</v>
      </c>
      <c r="H803" s="176" t="n">
        <v>994.487690345583</v>
      </c>
      <c r="I803" s="177" t="n">
        <v>4708844.90647585</v>
      </c>
      <c r="J803" s="178" t="str">
        <f>IF(I803&gt;0,H803/I803,0)</f>
      </c>
      <c r="K803" s="179" t="str">
        <f>1-EXP(-J803)</f>
      </c>
      <c r="L803" s="180" t="str">
        <f>IF(G803=30,1,M802)</f>
      </c>
      <c r="M803" s="181" t="str">
        <f>L803*(1-K803)</f>
      </c>
    </row>
    <row r="804">
      <c r="A804" t="s">
        <v>164</v>
      </c>
      <c r="B804" t="s">
        <v>207</v>
      </c>
      <c r="C804" s="32" t="s">
        <v>209</v>
      </c>
      <c r="D804" t="s">
        <v>458</v>
      </c>
      <c r="E804" t="s">
        <v>476</v>
      </c>
      <c r="F804" s="174" t="n">
        <v>2045</v>
      </c>
      <c r="G804" s="175" t="n">
        <v>32</v>
      </c>
      <c r="H804" s="176" t="n">
        <v>1055.57305882436</v>
      </c>
      <c r="I804" s="177" t="n">
        <v>4777003.77194401</v>
      </c>
      <c r="J804" s="178" t="str">
        <f>IF(I804&gt;0,H804/I804,0)</f>
      </c>
      <c r="K804" s="179" t="str">
        <f>1-EXP(-J804)</f>
      </c>
      <c r="L804" s="180" t="str">
        <f>IF(G804=30,1,M803)</f>
      </c>
      <c r="M804" s="181" t="str">
        <f>L804*(1-K804)</f>
      </c>
    </row>
    <row r="805">
      <c r="A805" t="s">
        <v>164</v>
      </c>
      <c r="B805" t="s">
        <v>207</v>
      </c>
      <c r="C805" s="32" t="s">
        <v>209</v>
      </c>
      <c r="D805" t="s">
        <v>458</v>
      </c>
      <c r="E805" t="s">
        <v>476</v>
      </c>
      <c r="F805" s="174" t="n">
        <v>2045</v>
      </c>
      <c r="G805" s="175" t="n">
        <v>33</v>
      </c>
      <c r="H805" s="176" t="n">
        <v>1180.26910811505</v>
      </c>
      <c r="I805" s="177" t="n">
        <v>4889511.85225524</v>
      </c>
      <c r="J805" s="178" t="str">
        <f>IF(I805&gt;0,H805/I805,0)</f>
      </c>
      <c r="K805" s="179" t="str">
        <f>1-EXP(-J805)</f>
      </c>
      <c r="L805" s="180" t="str">
        <f>IF(G805=30,1,M804)</f>
      </c>
      <c r="M805" s="181" t="str">
        <f>L805*(1-K805)</f>
      </c>
    </row>
    <row r="806">
      <c r="A806" t="s">
        <v>164</v>
      </c>
      <c r="B806" t="s">
        <v>207</v>
      </c>
      <c r="C806" s="32" t="s">
        <v>209</v>
      </c>
      <c r="D806" t="s">
        <v>458</v>
      </c>
      <c r="E806" t="s">
        <v>476</v>
      </c>
      <c r="F806" s="174" t="n">
        <v>2045</v>
      </c>
      <c r="G806" s="175" t="n">
        <v>34</v>
      </c>
      <c r="H806" s="176" t="n">
        <v>1241.28553015299</v>
      </c>
      <c r="I806" s="177" t="n">
        <v>4861063.10941625</v>
      </c>
      <c r="J806" s="178" t="str">
        <f>IF(I806&gt;0,H806/I806,0)</f>
      </c>
      <c r="K806" s="179" t="str">
        <f>1-EXP(-J806)</f>
      </c>
      <c r="L806" s="180" t="str">
        <f>IF(G806=30,1,M805)</f>
      </c>
      <c r="M806" s="181" t="str">
        <f>L806*(1-K806)</f>
      </c>
    </row>
    <row r="807">
      <c r="A807" t="s">
        <v>164</v>
      </c>
      <c r="B807" t="s">
        <v>207</v>
      </c>
      <c r="C807" s="32" t="s">
        <v>209</v>
      </c>
      <c r="D807" t="s">
        <v>458</v>
      </c>
      <c r="E807" t="s">
        <v>476</v>
      </c>
      <c r="F807" s="174" t="n">
        <v>2045</v>
      </c>
      <c r="G807" s="175" t="n">
        <v>35</v>
      </c>
      <c r="H807" s="176" t="n">
        <v>1570.90243398803</v>
      </c>
      <c r="I807" s="177" t="n">
        <v>4727024.32302048</v>
      </c>
      <c r="J807" s="178" t="str">
        <f>IF(I807&gt;0,H807/I807,0)</f>
      </c>
      <c r="K807" s="179" t="str">
        <f>1-EXP(-J807)</f>
      </c>
      <c r="L807" s="180" t="str">
        <f>IF(G807=30,1,M806)</f>
      </c>
      <c r="M807" s="181" t="str">
        <f>L807*(1-K807)</f>
      </c>
    </row>
    <row r="808">
      <c r="A808" t="s">
        <v>164</v>
      </c>
      <c r="B808" t="s">
        <v>207</v>
      </c>
      <c r="C808" s="32" t="s">
        <v>209</v>
      </c>
      <c r="D808" t="s">
        <v>458</v>
      </c>
      <c r="E808" t="s">
        <v>476</v>
      </c>
      <c r="F808" s="174" t="n">
        <v>2045</v>
      </c>
      <c r="G808" s="175" t="n">
        <v>36</v>
      </c>
      <c r="H808" s="176" t="n">
        <v>1694.80337847262</v>
      </c>
      <c r="I808" s="177" t="n">
        <v>4655221.79741839</v>
      </c>
      <c r="J808" s="178" t="str">
        <f>IF(I808&gt;0,H808/I808,0)</f>
      </c>
      <c r="K808" s="179" t="str">
        <f>1-EXP(-J808)</f>
      </c>
      <c r="L808" s="180" t="str">
        <f>IF(G808=30,1,M807)</f>
      </c>
      <c r="M808" s="181" t="str">
        <f>L808*(1-K808)</f>
      </c>
    </row>
    <row r="809">
      <c r="A809" t="s">
        <v>164</v>
      </c>
      <c r="B809" t="s">
        <v>207</v>
      </c>
      <c r="C809" s="32" t="s">
        <v>209</v>
      </c>
      <c r="D809" t="s">
        <v>458</v>
      </c>
      <c r="E809" t="s">
        <v>476</v>
      </c>
      <c r="F809" s="174" t="n">
        <v>2045</v>
      </c>
      <c r="G809" s="175" t="n">
        <v>37</v>
      </c>
      <c r="H809" s="176" t="n">
        <v>1806.51025915949</v>
      </c>
      <c r="I809" s="177" t="n">
        <v>4611472.12564476</v>
      </c>
      <c r="J809" s="178" t="str">
        <f>IF(I809&gt;0,H809/I809,0)</f>
      </c>
      <c r="K809" s="179" t="str">
        <f>1-EXP(-J809)</f>
      </c>
      <c r="L809" s="180" t="str">
        <f>IF(G809=30,1,M808)</f>
      </c>
      <c r="M809" s="181" t="str">
        <f>L809*(1-K809)</f>
      </c>
    </row>
    <row r="810">
      <c r="A810" t="s">
        <v>164</v>
      </c>
      <c r="B810" t="s">
        <v>207</v>
      </c>
      <c r="C810" s="32" t="s">
        <v>209</v>
      </c>
      <c r="D810" t="s">
        <v>458</v>
      </c>
      <c r="E810" t="s">
        <v>476</v>
      </c>
      <c r="F810" s="174" t="n">
        <v>2045</v>
      </c>
      <c r="G810" s="175" t="n">
        <v>38</v>
      </c>
      <c r="H810" s="176" t="n">
        <v>2019.91236234027</v>
      </c>
      <c r="I810" s="177" t="n">
        <v>4635279.91051125</v>
      </c>
      <c r="J810" s="178" t="str">
        <f>IF(I810&gt;0,H810/I810,0)</f>
      </c>
      <c r="K810" s="179" t="str">
        <f>1-EXP(-J810)</f>
      </c>
      <c r="L810" s="180" t="str">
        <f>IF(G810=30,1,M809)</f>
      </c>
      <c r="M810" s="181" t="str">
        <f>L810*(1-K810)</f>
      </c>
    </row>
    <row r="811">
      <c r="A811" t="s">
        <v>164</v>
      </c>
      <c r="B811" t="s">
        <v>207</v>
      </c>
      <c r="C811" s="32" t="s">
        <v>209</v>
      </c>
      <c r="D811" t="s">
        <v>458</v>
      </c>
      <c r="E811" t="s">
        <v>476</v>
      </c>
      <c r="F811" s="174" t="n">
        <v>2045</v>
      </c>
      <c r="G811" s="175" t="n">
        <v>39</v>
      </c>
      <c r="H811" s="176" t="n">
        <v>2144.00715049807</v>
      </c>
      <c r="I811" s="177" t="n">
        <v>4550699.19688332</v>
      </c>
      <c r="J811" s="178" t="str">
        <f>IF(I811&gt;0,H811/I811,0)</f>
      </c>
      <c r="K811" s="179" t="str">
        <f>1-EXP(-J811)</f>
      </c>
      <c r="L811" s="180" t="str">
        <f>IF(G811=30,1,M810)</f>
      </c>
      <c r="M811" s="181" t="str">
        <f>L811*(1-K811)</f>
      </c>
    </row>
    <row r="812">
      <c r="A812" t="s">
        <v>164</v>
      </c>
      <c r="B812" t="s">
        <v>207</v>
      </c>
      <c r="C812" s="32" t="s">
        <v>209</v>
      </c>
      <c r="D812" t="s">
        <v>458</v>
      </c>
      <c r="E812" t="s">
        <v>476</v>
      </c>
      <c r="F812" s="174" t="n">
        <v>2045</v>
      </c>
      <c r="G812" s="175" t="n">
        <v>40</v>
      </c>
      <c r="H812" s="176" t="n">
        <v>2835.83930196581</v>
      </c>
      <c r="I812" s="177" t="n">
        <v>4487492.36363919</v>
      </c>
      <c r="J812" s="178" t="str">
        <f>IF(I812&gt;0,H812/I812,0)</f>
      </c>
      <c r="K812" s="179" t="str">
        <f>1-EXP(-J812)</f>
      </c>
      <c r="L812" s="180" t="str">
        <f>IF(G812=30,1,M811)</f>
      </c>
      <c r="M812" s="181" t="str">
        <f>L812*(1-K812)</f>
      </c>
    </row>
    <row r="813">
      <c r="A813" t="s">
        <v>164</v>
      </c>
      <c r="B813" t="s">
        <v>207</v>
      </c>
      <c r="C813" s="32" t="s">
        <v>209</v>
      </c>
      <c r="D813" t="s">
        <v>458</v>
      </c>
      <c r="E813" t="s">
        <v>476</v>
      </c>
      <c r="F813" s="174" t="n">
        <v>2045</v>
      </c>
      <c r="G813" s="175" t="n">
        <v>41</v>
      </c>
      <c r="H813" s="176" t="n">
        <v>2990.18073856805</v>
      </c>
      <c r="I813" s="177" t="n">
        <v>4356429.5255146</v>
      </c>
      <c r="J813" s="178" t="str">
        <f>IF(I813&gt;0,H813/I813,0)</f>
      </c>
      <c r="K813" s="179" t="str">
        <f>1-EXP(-J813)</f>
      </c>
      <c r="L813" s="180" t="str">
        <f>IF(G813=30,1,M812)</f>
      </c>
      <c r="M813" s="181" t="str">
        <f>L813*(1-K813)</f>
      </c>
    </row>
    <row r="814">
      <c r="A814" t="s">
        <v>164</v>
      </c>
      <c r="B814" t="s">
        <v>207</v>
      </c>
      <c r="C814" s="32" t="s">
        <v>209</v>
      </c>
      <c r="D814" t="s">
        <v>458</v>
      </c>
      <c r="E814" t="s">
        <v>476</v>
      </c>
      <c r="F814" s="174" t="n">
        <v>2045</v>
      </c>
      <c r="G814" s="175" t="n">
        <v>42</v>
      </c>
      <c r="H814" s="176" t="n">
        <v>3205.8168570735</v>
      </c>
      <c r="I814" s="177" t="n">
        <v>4287952.28701543</v>
      </c>
      <c r="J814" s="178" t="str">
        <f>IF(I814&gt;0,H814/I814,0)</f>
      </c>
      <c r="K814" s="179" t="str">
        <f>1-EXP(-J814)</f>
      </c>
      <c r="L814" s="180" t="str">
        <f>IF(G814=30,1,M813)</f>
      </c>
      <c r="M814" s="181" t="str">
        <f>L814*(1-K814)</f>
      </c>
    </row>
    <row r="815">
      <c r="A815" t="s">
        <v>164</v>
      </c>
      <c r="B815" t="s">
        <v>207</v>
      </c>
      <c r="C815" s="32" t="s">
        <v>209</v>
      </c>
      <c r="D815" t="s">
        <v>458</v>
      </c>
      <c r="E815" t="s">
        <v>476</v>
      </c>
      <c r="F815" s="174" t="n">
        <v>2045</v>
      </c>
      <c r="G815" s="175" t="n">
        <v>43</v>
      </c>
      <c r="H815" s="176" t="n">
        <v>3632.39043189946</v>
      </c>
      <c r="I815" s="177" t="n">
        <v>4260517.76322879</v>
      </c>
      <c r="J815" s="178" t="str">
        <f>IF(I815&gt;0,H815/I815,0)</f>
      </c>
      <c r="K815" s="179" t="str">
        <f>1-EXP(-J815)</f>
      </c>
      <c r="L815" s="180" t="str">
        <f>IF(G815=30,1,M814)</f>
      </c>
      <c r="M815" s="181" t="str">
        <f>L815*(1-K815)</f>
      </c>
    </row>
    <row r="816">
      <c r="A816" t="s">
        <v>164</v>
      </c>
      <c r="B816" t="s">
        <v>207</v>
      </c>
      <c r="C816" s="32" t="s">
        <v>209</v>
      </c>
      <c r="D816" t="s">
        <v>458</v>
      </c>
      <c r="E816" t="s">
        <v>476</v>
      </c>
      <c r="F816" s="174" t="n">
        <v>2045</v>
      </c>
      <c r="G816" s="175" t="n">
        <v>44</v>
      </c>
      <c r="H816" s="176" t="n">
        <v>3942.50956948242</v>
      </c>
      <c r="I816" s="177" t="n">
        <v>4235423.20678219</v>
      </c>
      <c r="J816" s="178" t="str">
        <f>IF(I816&gt;0,H816/I816,0)</f>
      </c>
      <c r="K816" s="179" t="str">
        <f>1-EXP(-J816)</f>
      </c>
      <c r="L816" s="180" t="str">
        <f>IF(G816=30,1,M815)</f>
      </c>
      <c r="M816" s="181" t="str">
        <f>L816*(1-K816)</f>
      </c>
    </row>
    <row r="817">
      <c r="A817" t="s">
        <v>164</v>
      </c>
      <c r="B817" t="s">
        <v>207</v>
      </c>
      <c r="C817" s="32" t="s">
        <v>209</v>
      </c>
      <c r="D817" t="s">
        <v>458</v>
      </c>
      <c r="E817" t="s">
        <v>476</v>
      </c>
      <c r="F817" s="174" t="n">
        <v>2045</v>
      </c>
      <c r="G817" s="175" t="n">
        <v>45</v>
      </c>
      <c r="H817" s="176" t="n">
        <v>5032.71989023646</v>
      </c>
      <c r="I817" s="177" t="n">
        <v>4209373.03274828</v>
      </c>
      <c r="J817" s="178" t="str">
        <f>IF(I817&gt;0,H817/I817,0)</f>
      </c>
      <c r="K817" s="179" t="str">
        <f>1-EXP(-J817)</f>
      </c>
      <c r="L817" s="180" t="str">
        <f>IF(G817=30,1,M816)</f>
      </c>
      <c r="M817" s="181" t="str">
        <f>L817*(1-K817)</f>
      </c>
    </row>
    <row r="818">
      <c r="A818" t="s">
        <v>164</v>
      </c>
      <c r="B818" t="s">
        <v>207</v>
      </c>
      <c r="C818" s="32" t="s">
        <v>209</v>
      </c>
      <c r="D818" t="s">
        <v>458</v>
      </c>
      <c r="E818" t="s">
        <v>476</v>
      </c>
      <c r="F818" s="174" t="n">
        <v>2045</v>
      </c>
      <c r="G818" s="175" t="n">
        <v>46</v>
      </c>
      <c r="H818" s="176" t="n">
        <v>5426.93291608156</v>
      </c>
      <c r="I818" s="177" t="n">
        <v>4220493.04627725</v>
      </c>
      <c r="J818" s="178" t="str">
        <f>IF(I818&gt;0,H818/I818,0)</f>
      </c>
      <c r="K818" s="179" t="str">
        <f>1-EXP(-J818)</f>
      </c>
      <c r="L818" s="180" t="str">
        <f>IF(G818=30,1,M817)</f>
      </c>
      <c r="M818" s="181" t="str">
        <f>L818*(1-K818)</f>
      </c>
    </row>
    <row r="819">
      <c r="A819" t="s">
        <v>164</v>
      </c>
      <c r="B819" t="s">
        <v>207</v>
      </c>
      <c r="C819" s="32" t="s">
        <v>209</v>
      </c>
      <c r="D819" t="s">
        <v>458</v>
      </c>
      <c r="E819" t="s">
        <v>476</v>
      </c>
      <c r="F819" s="174" t="n">
        <v>2045</v>
      </c>
      <c r="G819" s="175" t="n">
        <v>47</v>
      </c>
      <c r="H819" s="176" t="n">
        <v>6042.02759617792</v>
      </c>
      <c r="I819" s="177" t="n">
        <v>4269623.39686757</v>
      </c>
      <c r="J819" s="178" t="str">
        <f>IF(I819&gt;0,H819/I819,0)</f>
      </c>
      <c r="K819" s="179" t="str">
        <f>1-EXP(-J819)</f>
      </c>
      <c r="L819" s="180" t="str">
        <f>IF(G819=30,1,M818)</f>
      </c>
      <c r="M819" s="181" t="str">
        <f>L819*(1-K819)</f>
      </c>
    </row>
    <row r="820">
      <c r="A820" t="s">
        <v>164</v>
      </c>
      <c r="B820" t="s">
        <v>207</v>
      </c>
      <c r="C820" s="32" t="s">
        <v>209</v>
      </c>
      <c r="D820" t="s">
        <v>458</v>
      </c>
      <c r="E820" t="s">
        <v>476</v>
      </c>
      <c r="F820" s="174" t="n">
        <v>2045</v>
      </c>
      <c r="G820" s="175" t="n">
        <v>48</v>
      </c>
      <c r="H820" s="176" t="n">
        <v>7040.39117154227</v>
      </c>
      <c r="I820" s="177" t="n">
        <v>4391583.51101497</v>
      </c>
      <c r="J820" s="178" t="str">
        <f>IF(I820&gt;0,H820/I820,0)</f>
      </c>
      <c r="K820" s="179" t="str">
        <f>1-EXP(-J820)</f>
      </c>
      <c r="L820" s="180" t="str">
        <f>IF(G820=30,1,M819)</f>
      </c>
      <c r="M820" s="181" t="str">
        <f>L820*(1-K820)</f>
      </c>
    </row>
    <row r="821">
      <c r="A821" t="s">
        <v>164</v>
      </c>
      <c r="B821" t="s">
        <v>207</v>
      </c>
      <c r="C821" s="32" t="s">
        <v>209</v>
      </c>
      <c r="D821" t="s">
        <v>458</v>
      </c>
      <c r="E821" t="s">
        <v>476</v>
      </c>
      <c r="F821" s="174" t="n">
        <v>2045</v>
      </c>
      <c r="G821" s="175" t="n">
        <v>49</v>
      </c>
      <c r="H821" s="176" t="n">
        <v>7646.89078695113</v>
      </c>
      <c r="I821" s="177" t="n">
        <v>4338103.11713635</v>
      </c>
      <c r="J821" s="178" t="str">
        <f>IF(I821&gt;0,H821/I821,0)</f>
      </c>
      <c r="K821" s="179" t="str">
        <f>1-EXP(-J821)</f>
      </c>
      <c r="L821" s="180" t="str">
        <f>IF(G821=30,1,M820)</f>
      </c>
      <c r="M821" s="181" t="str">
        <f>L821*(1-K821)</f>
      </c>
    </row>
    <row r="822">
      <c r="A822" t="s">
        <v>164</v>
      </c>
      <c r="B822" t="s">
        <v>207</v>
      </c>
      <c r="C822" s="32" t="s">
        <v>209</v>
      </c>
      <c r="D822" t="s">
        <v>458</v>
      </c>
      <c r="E822" t="s">
        <v>476</v>
      </c>
      <c r="F822" s="174" t="n">
        <v>2045</v>
      </c>
      <c r="G822" s="175" t="n">
        <v>50</v>
      </c>
      <c r="H822" s="176" t="n">
        <v>8586.8583595449</v>
      </c>
      <c r="I822" s="177" t="n">
        <v>4254428.33356497</v>
      </c>
      <c r="J822" s="178" t="str">
        <f>IF(I822&gt;0,H822/I822,0)</f>
      </c>
      <c r="K822" s="179" t="str">
        <f>1-EXP(-J822)</f>
      </c>
      <c r="L822" s="180" t="str">
        <f>IF(G822=30,1,M821)</f>
      </c>
      <c r="M822" s="181" t="str">
        <f>L822*(1-K822)</f>
      </c>
    </row>
    <row r="823">
      <c r="A823" t="s">
        <v>164</v>
      </c>
      <c r="B823" t="s">
        <v>207</v>
      </c>
      <c r="C823" s="32" t="s">
        <v>209</v>
      </c>
      <c r="D823" t="s">
        <v>458</v>
      </c>
      <c r="E823" t="s">
        <v>476</v>
      </c>
      <c r="F823" s="174" t="n">
        <v>2045</v>
      </c>
      <c r="G823" s="175" t="n">
        <v>51</v>
      </c>
      <c r="H823" s="176" t="n">
        <v>9039.42037859176</v>
      </c>
      <c r="I823" s="177" t="n">
        <v>4184151.92993551</v>
      </c>
      <c r="J823" s="178" t="str">
        <f>IF(I823&gt;0,H823/I823,0)</f>
      </c>
      <c r="K823" s="179" t="str">
        <f>1-EXP(-J823)</f>
      </c>
      <c r="L823" s="180" t="str">
        <f>IF(G823=30,1,M822)</f>
      </c>
      <c r="M823" s="181" t="str">
        <f>L823*(1-K823)</f>
      </c>
    </row>
    <row r="824">
      <c r="A824" t="s">
        <v>164</v>
      </c>
      <c r="B824" t="s">
        <v>207</v>
      </c>
      <c r="C824" s="32" t="s">
        <v>209</v>
      </c>
      <c r="D824" t="s">
        <v>458</v>
      </c>
      <c r="E824" t="s">
        <v>476</v>
      </c>
      <c r="F824" s="174" t="n">
        <v>2045</v>
      </c>
      <c r="G824" s="175" t="n">
        <v>52</v>
      </c>
      <c r="H824" s="176" t="n">
        <v>9764.13318041819</v>
      </c>
      <c r="I824" s="177" t="n">
        <v>4116902.16339294</v>
      </c>
      <c r="J824" s="178" t="str">
        <f>IF(I824&gt;0,H824/I824,0)</f>
      </c>
      <c r="K824" s="179" t="str">
        <f>1-EXP(-J824)</f>
      </c>
      <c r="L824" s="180" t="str">
        <f>IF(G824=30,1,M823)</f>
      </c>
      <c r="M824" s="181" t="str">
        <f>L824*(1-K824)</f>
      </c>
    </row>
    <row r="825">
      <c r="A825" t="s">
        <v>164</v>
      </c>
      <c r="B825" t="s">
        <v>207</v>
      </c>
      <c r="C825" s="32" t="s">
        <v>209</v>
      </c>
      <c r="D825" t="s">
        <v>458</v>
      </c>
      <c r="E825" t="s">
        <v>476</v>
      </c>
      <c r="F825" s="174" t="n">
        <v>2045</v>
      </c>
      <c r="G825" s="175" t="n">
        <v>53</v>
      </c>
      <c r="H825" s="176" t="n">
        <v>10722.2229546718</v>
      </c>
      <c r="I825" s="177" t="n">
        <v>4135265.2346286</v>
      </c>
      <c r="J825" s="178" t="str">
        <f>IF(I825&gt;0,H825/I825,0)</f>
      </c>
      <c r="K825" s="179" t="str">
        <f>1-EXP(-J825)</f>
      </c>
      <c r="L825" s="180" t="str">
        <f>IF(G825=30,1,M824)</f>
      </c>
      <c r="M825" s="181" t="str">
        <f>L825*(1-K825)</f>
      </c>
    </row>
    <row r="826">
      <c r="A826" t="s">
        <v>164</v>
      </c>
      <c r="B826" t="s">
        <v>207</v>
      </c>
      <c r="C826" s="32" t="s">
        <v>209</v>
      </c>
      <c r="D826" t="s">
        <v>458</v>
      </c>
      <c r="E826" t="s">
        <v>476</v>
      </c>
      <c r="F826" s="174" t="n">
        <v>2045</v>
      </c>
      <c r="G826" s="175" t="n">
        <v>54</v>
      </c>
      <c r="H826" s="176" t="n">
        <v>11705.7307071951</v>
      </c>
      <c r="I826" s="177" t="n">
        <v>4132739.7687196</v>
      </c>
      <c r="J826" s="178" t="str">
        <f>IF(I826&gt;0,H826/I826,0)</f>
      </c>
      <c r="K826" s="179" t="str">
        <f>1-EXP(-J826)</f>
      </c>
      <c r="L826" s="180" t="str">
        <f>IF(G826=30,1,M825)</f>
      </c>
      <c r="M826" s="181" t="str">
        <f>L826*(1-K826)</f>
      </c>
    </row>
    <row r="827">
      <c r="A827" t="s">
        <v>164</v>
      </c>
      <c r="B827" t="s">
        <v>207</v>
      </c>
      <c r="C827" s="32" t="s">
        <v>209</v>
      </c>
      <c r="D827" t="s">
        <v>458</v>
      </c>
      <c r="E827" t="s">
        <v>476</v>
      </c>
      <c r="F827" s="174" t="n">
        <v>2045</v>
      </c>
      <c r="G827" s="175" t="n">
        <v>55</v>
      </c>
      <c r="H827" s="176" t="n">
        <v>16911.8209286553</v>
      </c>
      <c r="I827" s="177" t="n">
        <v>6076399.31941056</v>
      </c>
      <c r="J827" s="178" t="str">
        <f>IF(I827&gt;0,H827/I827,0)</f>
      </c>
      <c r="K827" s="179" t="str">
        <f>1-EXP(-J827)</f>
      </c>
      <c r="L827" s="180" t="str">
        <f>IF(G827=30,1,M826)</f>
      </c>
      <c r="M827" s="181" t="str">
        <f>L827*(1-K827)</f>
      </c>
    </row>
    <row r="828">
      <c r="A828" t="s">
        <v>164</v>
      </c>
      <c r="B828" t="s">
        <v>207</v>
      </c>
      <c r="C828" s="32" t="s">
        <v>209</v>
      </c>
      <c r="D828" t="s">
        <v>458</v>
      </c>
      <c r="E828" t="s">
        <v>476</v>
      </c>
      <c r="F828" s="174" t="n">
        <v>2045</v>
      </c>
      <c r="G828" s="175" t="n">
        <v>56</v>
      </c>
      <c r="H828" s="176" t="n">
        <v>13184.3560565166</v>
      </c>
      <c r="I828" s="177" t="n">
        <v>4048924.45414139</v>
      </c>
      <c r="J828" s="178" t="str">
        <f>IF(I828&gt;0,H828/I828,0)</f>
      </c>
      <c r="K828" s="179" t="str">
        <f>1-EXP(-J828)</f>
      </c>
      <c r="L828" s="180" t="str">
        <f>IF(G828=30,1,M827)</f>
      </c>
      <c r="M828" s="181" t="str">
        <f>L828*(1-K828)</f>
      </c>
    </row>
    <row r="829">
      <c r="A829" t="s">
        <v>164</v>
      </c>
      <c r="B829" t="s">
        <v>207</v>
      </c>
      <c r="C829" s="32" t="s">
        <v>209</v>
      </c>
      <c r="D829" t="s">
        <v>458</v>
      </c>
      <c r="E829" t="s">
        <v>476</v>
      </c>
      <c r="F829" s="174" t="n">
        <v>2045</v>
      </c>
      <c r="G829" s="175" t="n">
        <v>57</v>
      </c>
      <c r="H829" s="176" t="n">
        <v>14282.1298647254</v>
      </c>
      <c r="I829" s="177" t="n">
        <v>4008332.22576806</v>
      </c>
      <c r="J829" s="178" t="str">
        <f>IF(I829&gt;0,H829/I829,0)</f>
      </c>
      <c r="K829" s="179" t="str">
        <f>1-EXP(-J829)</f>
      </c>
      <c r="L829" s="180" t="str">
        <f>IF(G829=30,1,M828)</f>
      </c>
      <c r="M829" s="181" t="str">
        <f>L829*(1-K829)</f>
      </c>
    </row>
    <row r="830">
      <c r="A830" t="s">
        <v>164</v>
      </c>
      <c r="B830" t="s">
        <v>207</v>
      </c>
      <c r="C830" s="32" t="s">
        <v>209</v>
      </c>
      <c r="D830" t="s">
        <v>458</v>
      </c>
      <c r="E830" t="s">
        <v>476</v>
      </c>
      <c r="F830" s="174" t="n">
        <v>2045</v>
      </c>
      <c r="G830" s="175" t="n">
        <v>58</v>
      </c>
      <c r="H830" s="176" t="n">
        <v>15067.5720476908</v>
      </c>
      <c r="I830" s="177" t="n">
        <v>3859034.22019666</v>
      </c>
      <c r="J830" s="178" t="str">
        <f>IF(I830&gt;0,H830/I830,0)</f>
      </c>
      <c r="K830" s="179" t="str">
        <f>1-EXP(-J830)</f>
      </c>
      <c r="L830" s="180" t="str">
        <f>IF(G830=30,1,M829)</f>
      </c>
      <c r="M830" s="181" t="str">
        <f>L830*(1-K830)</f>
      </c>
    </row>
    <row r="831">
      <c r="A831" t="s">
        <v>164</v>
      </c>
      <c r="B831" t="s">
        <v>207</v>
      </c>
      <c r="C831" s="32" t="s">
        <v>209</v>
      </c>
      <c r="D831" t="s">
        <v>458</v>
      </c>
      <c r="E831" t="s">
        <v>476</v>
      </c>
      <c r="F831" s="174" t="n">
        <v>2045</v>
      </c>
      <c r="G831" s="175" t="n">
        <v>59</v>
      </c>
      <c r="H831" s="176" t="n">
        <v>16260.7827486238</v>
      </c>
      <c r="I831" s="177" t="n">
        <v>3798533.4962493</v>
      </c>
      <c r="J831" s="178" t="str">
        <f>IF(I831&gt;0,H831/I831,0)</f>
      </c>
      <c r="K831" s="179" t="str">
        <f>1-EXP(-J831)</f>
      </c>
      <c r="L831" s="180" t="str">
        <f>IF(G831=30,1,M830)</f>
      </c>
      <c r="M831" s="181" t="str">
        <f>L831*(1-K831)</f>
      </c>
    </row>
    <row r="832">
      <c r="A832" t="s">
        <v>164</v>
      </c>
      <c r="B832" t="s">
        <v>207</v>
      </c>
      <c r="C832" s="32" t="s">
        <v>209</v>
      </c>
      <c r="D832" t="s">
        <v>458</v>
      </c>
      <c r="E832" t="s">
        <v>476</v>
      </c>
      <c r="F832" s="174" t="n">
        <v>2045</v>
      </c>
      <c r="G832" s="175" t="n">
        <v>60</v>
      </c>
      <c r="H832" s="176" t="n">
        <v>17762.3480424122</v>
      </c>
      <c r="I832" s="177" t="n">
        <v>3820764.41394102</v>
      </c>
      <c r="J832" s="178" t="str">
        <f>IF(I832&gt;0,H832/I832,0)</f>
      </c>
      <c r="K832" s="179" t="str">
        <f>1-EXP(-J832)</f>
      </c>
      <c r="L832" s="180" t="str">
        <f>IF(G832=30,1,M831)</f>
      </c>
      <c r="M832" s="181" t="str">
        <f>L832*(1-K832)</f>
      </c>
    </row>
    <row r="833">
      <c r="A833" t="s">
        <v>164</v>
      </c>
      <c r="B833" t="s">
        <v>207</v>
      </c>
      <c r="C833" s="32" t="s">
        <v>209</v>
      </c>
      <c r="D833" t="s">
        <v>458</v>
      </c>
      <c r="E833" t="s">
        <v>476</v>
      </c>
      <c r="F833" s="174" t="n">
        <v>2045</v>
      </c>
      <c r="G833" s="175" t="n">
        <v>61</v>
      </c>
      <c r="H833" s="176" t="n">
        <v>19371.6980051933</v>
      </c>
      <c r="I833" s="177" t="n">
        <v>3861584.2806901</v>
      </c>
      <c r="J833" s="178" t="str">
        <f>IF(I833&gt;0,H833/I833,0)</f>
      </c>
      <c r="K833" s="179" t="str">
        <f>1-EXP(-J833)</f>
      </c>
      <c r="L833" s="180" t="str">
        <f>IF(G833=30,1,M832)</f>
      </c>
      <c r="M833" s="181" t="str">
        <f>L833*(1-K833)</f>
      </c>
    </row>
    <row r="834">
      <c r="A834" t="s">
        <v>164</v>
      </c>
      <c r="B834" t="s">
        <v>207</v>
      </c>
      <c r="C834" s="32" t="s">
        <v>209</v>
      </c>
      <c r="D834" t="s">
        <v>458</v>
      </c>
      <c r="E834" t="s">
        <v>476</v>
      </c>
      <c r="F834" s="174" t="n">
        <v>2045</v>
      </c>
      <c r="G834" s="175" t="n">
        <v>62</v>
      </c>
      <c r="H834" s="176" t="n">
        <v>20995.4399261538</v>
      </c>
      <c r="I834" s="177" t="n">
        <v>3801492.3521045</v>
      </c>
      <c r="J834" s="178" t="str">
        <f>IF(I834&gt;0,H834/I834,0)</f>
      </c>
      <c r="K834" s="179" t="str">
        <f>1-EXP(-J834)</f>
      </c>
      <c r="L834" s="180" t="str">
        <f>IF(G834=30,1,M833)</f>
      </c>
      <c r="M834" s="181" t="str">
        <f>L834*(1-K834)</f>
      </c>
    </row>
    <row r="835">
      <c r="A835" t="s">
        <v>164</v>
      </c>
      <c r="B835" t="s">
        <v>207</v>
      </c>
      <c r="C835" s="32" t="s">
        <v>209</v>
      </c>
      <c r="D835" t="s">
        <v>458</v>
      </c>
      <c r="E835" t="s">
        <v>476</v>
      </c>
      <c r="F835" s="174" t="n">
        <v>2045</v>
      </c>
      <c r="G835" s="175" t="n">
        <v>63</v>
      </c>
      <c r="H835" s="176" t="n">
        <v>22134.4679034468</v>
      </c>
      <c r="I835" s="177" t="n">
        <v>3639149.36164366</v>
      </c>
      <c r="J835" s="178" t="str">
        <f>IF(I835&gt;0,H835/I835,0)</f>
      </c>
      <c r="K835" s="179" t="str">
        <f>1-EXP(-J835)</f>
      </c>
      <c r="L835" s="180" t="str">
        <f>IF(G835=30,1,M834)</f>
      </c>
      <c r="M835" s="181" t="str">
        <f>L835*(1-K835)</f>
      </c>
    </row>
    <row r="836">
      <c r="A836" t="s">
        <v>164</v>
      </c>
      <c r="B836" t="s">
        <v>207</v>
      </c>
      <c r="C836" s="32" t="s">
        <v>209</v>
      </c>
      <c r="D836" t="s">
        <v>458</v>
      </c>
      <c r="E836" t="s">
        <v>476</v>
      </c>
      <c r="F836" s="174" t="n">
        <v>2045</v>
      </c>
      <c r="G836" s="175" t="n">
        <v>64</v>
      </c>
      <c r="H836" s="176" t="n">
        <v>23606.0429377417</v>
      </c>
      <c r="I836" s="177" t="n">
        <v>3530516.72487774</v>
      </c>
      <c r="J836" s="178" t="str">
        <f>IF(I836&gt;0,H836/I836,0)</f>
      </c>
      <c r="K836" s="179" t="str">
        <f>1-EXP(-J836)</f>
      </c>
      <c r="L836" s="180" t="str">
        <f>IF(G836=30,1,M835)</f>
      </c>
      <c r="M836" s="181" t="str">
        <f>L836*(1-K836)</f>
      </c>
    </row>
    <row r="837">
      <c r="A837" t="s">
        <v>164</v>
      </c>
      <c r="B837" t="s">
        <v>207</v>
      </c>
      <c r="C837" s="32" t="s">
        <v>209</v>
      </c>
      <c r="D837" t="s">
        <v>458</v>
      </c>
      <c r="E837" t="s">
        <v>476</v>
      </c>
      <c r="F837" s="174" t="n">
        <v>2045</v>
      </c>
      <c r="G837" s="175" t="n">
        <v>65</v>
      </c>
      <c r="H837" s="176" t="n">
        <v>24046.8306751173</v>
      </c>
      <c r="I837" s="177" t="n">
        <v>3433321.62161591</v>
      </c>
      <c r="J837" s="178" t="str">
        <f>IF(I837&gt;0,H837/I837,0)</f>
      </c>
      <c r="K837" s="179" t="str">
        <f>1-EXP(-J837)</f>
      </c>
      <c r="L837" s="180" t="str">
        <f>IF(G837=30,1,M836)</f>
      </c>
      <c r="M837" s="181" t="str">
        <f>L837*(1-K837)</f>
      </c>
    </row>
    <row r="838">
      <c r="A838" t="s">
        <v>164</v>
      </c>
      <c r="B838" t="s">
        <v>207</v>
      </c>
      <c r="C838" s="32" t="s">
        <v>209</v>
      </c>
      <c r="D838" t="s">
        <v>458</v>
      </c>
      <c r="E838" t="s">
        <v>476</v>
      </c>
      <c r="F838" s="174" t="n">
        <v>2045</v>
      </c>
      <c r="G838" s="175" t="n">
        <v>66</v>
      </c>
      <c r="H838" s="176" t="n">
        <v>25237.7876530261</v>
      </c>
      <c r="I838" s="177" t="n">
        <v>3329488.92173512</v>
      </c>
      <c r="J838" s="178" t="str">
        <f>IF(I838&gt;0,H838/I838,0)</f>
      </c>
      <c r="K838" s="179" t="str">
        <f>1-EXP(-J838)</f>
      </c>
      <c r="L838" s="180" t="str">
        <f>IF(G838=30,1,M837)</f>
      </c>
      <c r="M838" s="181" t="str">
        <f>L838*(1-K838)</f>
      </c>
    </row>
    <row r="839">
      <c r="A839" t="s">
        <v>164</v>
      </c>
      <c r="B839" t="s">
        <v>207</v>
      </c>
      <c r="C839" s="32" t="s">
        <v>209</v>
      </c>
      <c r="D839" t="s">
        <v>458</v>
      </c>
      <c r="E839" t="s">
        <v>476</v>
      </c>
      <c r="F839" s="174" t="n">
        <v>2045</v>
      </c>
      <c r="G839" s="175" t="n">
        <v>67</v>
      </c>
      <c r="H839" s="176" t="n">
        <v>26762.5106876875</v>
      </c>
      <c r="I839" s="177" t="n">
        <v>3207009.21020826</v>
      </c>
      <c r="J839" s="178" t="str">
        <f>IF(I839&gt;0,H839/I839,0)</f>
      </c>
      <c r="K839" s="179" t="str">
        <f>1-EXP(-J839)</f>
      </c>
      <c r="L839" s="180" t="str">
        <f>IF(G839=30,1,M838)</f>
      </c>
      <c r="M839" s="181" t="str">
        <f>L839*(1-K839)</f>
      </c>
    </row>
    <row r="840">
      <c r="A840" t="s">
        <v>164</v>
      </c>
      <c r="B840" t="s">
        <v>207</v>
      </c>
      <c r="C840" s="32" t="s">
        <v>209</v>
      </c>
      <c r="D840" t="s">
        <v>458</v>
      </c>
      <c r="E840" t="s">
        <v>476</v>
      </c>
      <c r="F840" s="174" t="n">
        <v>2045</v>
      </c>
      <c r="G840" s="175" t="n">
        <v>68</v>
      </c>
      <c r="H840" s="176" t="n">
        <v>28475.3895475937</v>
      </c>
      <c r="I840" s="177" t="n">
        <v>3095755.51192927</v>
      </c>
      <c r="J840" s="178" t="str">
        <f>IF(I840&gt;0,H840/I840,0)</f>
      </c>
      <c r="K840" s="179" t="str">
        <f>1-EXP(-J840)</f>
      </c>
      <c r="L840" s="180" t="str">
        <f>IF(G840=30,1,M839)</f>
      </c>
      <c r="M840" s="181" t="str">
        <f>L840*(1-K840)</f>
      </c>
    </row>
    <row r="841">
      <c r="A841" t="s">
        <v>164</v>
      </c>
      <c r="B841" t="s">
        <v>207</v>
      </c>
      <c r="C841" s="32" t="s">
        <v>209</v>
      </c>
      <c r="D841" t="s">
        <v>458</v>
      </c>
      <c r="E841" t="s">
        <v>476</v>
      </c>
      <c r="F841" s="174" t="n">
        <v>2045</v>
      </c>
      <c r="G841" s="175" t="n">
        <v>69</v>
      </c>
      <c r="H841" s="176" t="n">
        <v>30127.1798902847</v>
      </c>
      <c r="I841" s="177" t="n">
        <v>2973245.11318758</v>
      </c>
      <c r="J841" s="178" t="str">
        <f>IF(I841&gt;0,H841/I841,0)</f>
      </c>
      <c r="K841" s="179" t="str">
        <f>1-EXP(-J841)</f>
      </c>
      <c r="L841" s="180" t="str">
        <f>IF(G841=30,1,M840)</f>
      </c>
      <c r="M841" s="181" t="str">
        <f>L841*(1-K841)</f>
      </c>
    </row>
    <row r="842">
      <c r="A842" t="s">
        <v>164</v>
      </c>
      <c r="B842" t="s">
        <v>207</v>
      </c>
      <c r="C842" s="32" t="s">
        <v>209</v>
      </c>
      <c r="D842" t="s">
        <v>458</v>
      </c>
      <c r="E842" t="s">
        <v>476</v>
      </c>
      <c r="F842" s="174" t="n">
        <v>2046</v>
      </c>
      <c r="G842" s="175" t="n">
        <v>30</v>
      </c>
      <c r="H842" s="176" t="n">
        <v>694.516488547025</v>
      </c>
      <c r="I842" s="177" t="n">
        <v>4588321.92170056</v>
      </c>
      <c r="J842" s="178" t="str">
        <f>IF(I842&gt;0,H842/I842,0)</f>
      </c>
      <c r="K842" s="179" t="str">
        <f>1-EXP(-J842)</f>
      </c>
      <c r="L842" s="180" t="str">
        <f>IF(G842=30,1,M841)</f>
      </c>
      <c r="M842" s="181" t="str">
        <f>L842*(1-K842)</f>
      </c>
    </row>
    <row r="843">
      <c r="A843" t="s">
        <v>164</v>
      </c>
      <c r="B843" t="s">
        <v>207</v>
      </c>
      <c r="C843" s="32" t="s">
        <v>209</v>
      </c>
      <c r="D843" t="s">
        <v>458</v>
      </c>
      <c r="E843" t="s">
        <v>476</v>
      </c>
      <c r="F843" s="174" t="n">
        <v>2046</v>
      </c>
      <c r="G843" s="175" t="n">
        <v>31</v>
      </c>
      <c r="H843" s="176" t="n">
        <v>981.090958835521</v>
      </c>
      <c r="I843" s="177" t="n">
        <v>4637118.8879299</v>
      </c>
      <c r="J843" s="178" t="str">
        <f>IF(I843&gt;0,H843/I843,0)</f>
      </c>
      <c r="K843" s="179" t="str">
        <f>1-EXP(-J843)</f>
      </c>
      <c r="L843" s="180" t="str">
        <f>IF(G843=30,1,M842)</f>
      </c>
      <c r="M843" s="181" t="str">
        <f>L843*(1-K843)</f>
      </c>
    </row>
    <row r="844">
      <c r="A844" t="s">
        <v>164</v>
      </c>
      <c r="B844" t="s">
        <v>207</v>
      </c>
      <c r="C844" s="32" t="s">
        <v>209</v>
      </c>
      <c r="D844" t="s">
        <v>458</v>
      </c>
      <c r="E844" t="s">
        <v>476</v>
      </c>
      <c r="F844" s="174" t="n">
        <v>2046</v>
      </c>
      <c r="G844" s="175" t="n">
        <v>32</v>
      </c>
      <c r="H844" s="176" t="n">
        <v>1040.68825848825</v>
      </c>
      <c r="I844" s="177" t="n">
        <v>4703629.84127443</v>
      </c>
      <c r="J844" s="178" t="str">
        <f>IF(I844&gt;0,H844/I844,0)</f>
      </c>
      <c r="K844" s="179" t="str">
        <f>1-EXP(-J844)</f>
      </c>
      <c r="L844" s="180" t="str">
        <f>IF(G844=30,1,M843)</f>
      </c>
      <c r="M844" s="181" t="str">
        <f>L844*(1-K844)</f>
      </c>
    </row>
    <row r="845">
      <c r="A845" t="s">
        <v>164</v>
      </c>
      <c r="B845" t="s">
        <v>207</v>
      </c>
      <c r="C845" s="32" t="s">
        <v>209</v>
      </c>
      <c r="D845" t="s">
        <v>458</v>
      </c>
      <c r="E845" t="s">
        <v>476</v>
      </c>
      <c r="F845" s="174" t="n">
        <v>2046</v>
      </c>
      <c r="G845" s="175" t="n">
        <v>33</v>
      </c>
      <c r="H845" s="176" t="n">
        <v>1110.36865381305</v>
      </c>
      <c r="I845" s="177" t="n">
        <v>4771502.74686919</v>
      </c>
      <c r="J845" s="178" t="str">
        <f>IF(I845&gt;0,H845/I845,0)</f>
      </c>
      <c r="K845" s="179" t="str">
        <f>1-EXP(-J845)</f>
      </c>
      <c r="L845" s="180" t="str">
        <f>IF(G845=30,1,M844)</f>
      </c>
      <c r="M845" s="181" t="str">
        <f>L845*(1-K845)</f>
      </c>
    </row>
    <row r="846">
      <c r="A846" t="s">
        <v>164</v>
      </c>
      <c r="B846" t="s">
        <v>207</v>
      </c>
      <c r="C846" s="32" t="s">
        <v>209</v>
      </c>
      <c r="D846" t="s">
        <v>458</v>
      </c>
      <c r="E846" t="s">
        <v>476</v>
      </c>
      <c r="F846" s="174" t="n">
        <v>2046</v>
      </c>
      <c r="G846" s="175" t="n">
        <v>34</v>
      </c>
      <c r="H846" s="176" t="n">
        <v>1247.04017234036</v>
      </c>
      <c r="I846" s="177" t="n">
        <v>4883584.99068723</v>
      </c>
      <c r="J846" s="178" t="str">
        <f>IF(I846&gt;0,H846/I846,0)</f>
      </c>
      <c r="K846" s="179" t="str">
        <f>1-EXP(-J846)</f>
      </c>
      <c r="L846" s="180" t="str">
        <f>IF(G846=30,1,M845)</f>
      </c>
      <c r="M846" s="181" t="str">
        <f>L846*(1-K846)</f>
      </c>
    </row>
    <row r="847">
      <c r="A847" t="s">
        <v>164</v>
      </c>
      <c r="B847" t="s">
        <v>207</v>
      </c>
      <c r="C847" s="32" t="s">
        <v>209</v>
      </c>
      <c r="D847" t="s">
        <v>458</v>
      </c>
      <c r="E847" t="s">
        <v>476</v>
      </c>
      <c r="F847" s="174" t="n">
        <v>2046</v>
      </c>
      <c r="G847" s="175" t="n">
        <v>35</v>
      </c>
      <c r="H847" s="176" t="n">
        <v>1608.33322347922</v>
      </c>
      <c r="I847" s="177" t="n">
        <v>4854873.02572556</v>
      </c>
      <c r="J847" s="178" t="str">
        <f>IF(I847&gt;0,H847/I847,0)</f>
      </c>
      <c r="K847" s="179" t="str">
        <f>1-EXP(-J847)</f>
      </c>
      <c r="L847" s="180" t="str">
        <f>IF(G847=30,1,M846)</f>
      </c>
      <c r="M847" s="181" t="str">
        <f>L847*(1-K847)</f>
      </c>
    </row>
    <row r="848">
      <c r="A848" t="s">
        <v>164</v>
      </c>
      <c r="B848" t="s">
        <v>207</v>
      </c>
      <c r="C848" s="32" t="s">
        <v>209</v>
      </c>
      <c r="D848" t="s">
        <v>458</v>
      </c>
      <c r="E848" t="s">
        <v>476</v>
      </c>
      <c r="F848" s="174" t="n">
        <v>2046</v>
      </c>
      <c r="G848" s="175" t="n">
        <v>36</v>
      </c>
      <c r="H848" s="176" t="n">
        <v>1705.88225493515</v>
      </c>
      <c r="I848" s="177" t="n">
        <v>4720343.4560876</v>
      </c>
      <c r="J848" s="178" t="str">
        <f>IF(I848&gt;0,H848/I848,0)</f>
      </c>
      <c r="K848" s="179" t="str">
        <f>1-EXP(-J848)</f>
      </c>
      <c r="L848" s="180" t="str">
        <f>IF(G848=30,1,M847)</f>
      </c>
      <c r="M848" s="181" t="str">
        <f>L848*(1-K848)</f>
      </c>
    </row>
    <row r="849">
      <c r="A849" t="s">
        <v>164</v>
      </c>
      <c r="B849" t="s">
        <v>207</v>
      </c>
      <c r="C849" s="32" t="s">
        <v>209</v>
      </c>
      <c r="D849" t="s">
        <v>458</v>
      </c>
      <c r="E849" t="s">
        <v>476</v>
      </c>
      <c r="F849" s="174" t="n">
        <v>2046</v>
      </c>
      <c r="G849" s="175" t="n">
        <v>37</v>
      </c>
      <c r="H849" s="176" t="n">
        <v>1806.7152285384</v>
      </c>
      <c r="I849" s="177" t="n">
        <v>4648598.63409303</v>
      </c>
      <c r="J849" s="178" t="str">
        <f>IF(I849&gt;0,H849/I849,0)</f>
      </c>
      <c r="K849" s="179" t="str">
        <f>1-EXP(-J849)</f>
      </c>
      <c r="L849" s="180" t="str">
        <f>IF(G849=30,1,M848)</f>
      </c>
      <c r="M849" s="181" t="str">
        <f>L849*(1-K849)</f>
      </c>
    </row>
    <row r="850">
      <c r="A850" t="s">
        <v>164</v>
      </c>
      <c r="B850" t="s">
        <v>207</v>
      </c>
      <c r="C850" s="32" t="s">
        <v>209</v>
      </c>
      <c r="D850" t="s">
        <v>458</v>
      </c>
      <c r="E850" t="s">
        <v>476</v>
      </c>
      <c r="F850" s="174" t="n">
        <v>2046</v>
      </c>
      <c r="G850" s="175" t="n">
        <v>38</v>
      </c>
      <c r="H850" s="176" t="n">
        <v>1931.32985835497</v>
      </c>
      <c r="I850" s="177" t="n">
        <v>4604466.97402784</v>
      </c>
      <c r="J850" s="178" t="str">
        <f>IF(I850&gt;0,H850/I850,0)</f>
      </c>
      <c r="K850" s="179" t="str">
        <f>1-EXP(-J850)</f>
      </c>
      <c r="L850" s="180" t="str">
        <f>IF(G850=30,1,M849)</f>
      </c>
      <c r="M850" s="181" t="str">
        <f>L850*(1-K850)</f>
      </c>
    </row>
    <row r="851">
      <c r="A851" t="s">
        <v>164</v>
      </c>
      <c r="B851" t="s">
        <v>207</v>
      </c>
      <c r="C851" s="32" t="s">
        <v>209</v>
      </c>
      <c r="D851" t="s">
        <v>458</v>
      </c>
      <c r="E851" t="s">
        <v>476</v>
      </c>
      <c r="F851" s="174" t="n">
        <v>2046</v>
      </c>
      <c r="G851" s="175" t="n">
        <v>39</v>
      </c>
      <c r="H851" s="176" t="n">
        <v>2161.6295160266</v>
      </c>
      <c r="I851" s="177" t="n">
        <v>4627673.12620302</v>
      </c>
      <c r="J851" s="178" t="str">
        <f>IF(I851&gt;0,H851/I851,0)</f>
      </c>
      <c r="K851" s="179" t="str">
        <f>1-EXP(-J851)</f>
      </c>
      <c r="L851" s="180" t="str">
        <f>IF(G851=30,1,M850)</f>
      </c>
      <c r="M851" s="181" t="str">
        <f>L851*(1-K851)</f>
      </c>
    </row>
    <row r="852">
      <c r="A852" t="s">
        <v>164</v>
      </c>
      <c r="B852" t="s">
        <v>207</v>
      </c>
      <c r="C852" s="32" t="s">
        <v>209</v>
      </c>
      <c r="D852" t="s">
        <v>458</v>
      </c>
      <c r="E852" t="s">
        <v>476</v>
      </c>
      <c r="F852" s="174" t="n">
        <v>2046</v>
      </c>
      <c r="G852" s="175" t="n">
        <v>40</v>
      </c>
      <c r="H852" s="176" t="n">
        <v>2843.42248121564</v>
      </c>
      <c r="I852" s="177" t="n">
        <v>4542673.07546034</v>
      </c>
      <c r="J852" s="178" t="str">
        <f>IF(I852&gt;0,H852/I852,0)</f>
      </c>
      <c r="K852" s="179" t="str">
        <f>1-EXP(-J852)</f>
      </c>
      <c r="L852" s="180" t="str">
        <f>IF(G852=30,1,M851)</f>
      </c>
      <c r="M852" s="181" t="str">
        <f>L852*(1-K852)</f>
      </c>
    </row>
    <row r="853">
      <c r="A853" t="s">
        <v>164</v>
      </c>
      <c r="B853" t="s">
        <v>207</v>
      </c>
      <c r="C853" s="32" t="s">
        <v>209</v>
      </c>
      <c r="D853" t="s">
        <v>458</v>
      </c>
      <c r="E853" t="s">
        <v>476</v>
      </c>
      <c r="F853" s="174" t="n">
        <v>2046</v>
      </c>
      <c r="G853" s="175" t="n">
        <v>41</v>
      </c>
      <c r="H853" s="176" t="n">
        <v>3037.80460497617</v>
      </c>
      <c r="I853" s="177" t="n">
        <v>4478350.44472619</v>
      </c>
      <c r="J853" s="178" t="str">
        <f>IF(I853&gt;0,H853/I853,0)</f>
      </c>
      <c r="K853" s="179" t="str">
        <f>1-EXP(-J853)</f>
      </c>
      <c r="L853" s="180" t="str">
        <f>IF(G853=30,1,M852)</f>
      </c>
      <c r="M853" s="181" t="str">
        <f>L853*(1-K853)</f>
      </c>
    </row>
    <row r="854">
      <c r="A854" t="s">
        <v>164</v>
      </c>
      <c r="B854" t="s">
        <v>207</v>
      </c>
      <c r="C854" s="32" t="s">
        <v>209</v>
      </c>
      <c r="D854" t="s">
        <v>458</v>
      </c>
      <c r="E854" t="s">
        <v>476</v>
      </c>
      <c r="F854" s="174" t="n">
        <v>2046</v>
      </c>
      <c r="G854" s="175" t="n">
        <v>42</v>
      </c>
      <c r="H854" s="176" t="n">
        <v>3211.19169435488</v>
      </c>
      <c r="I854" s="177" t="n">
        <v>4347565.73875747</v>
      </c>
      <c r="J854" s="178" t="str">
        <f>IF(I854&gt;0,H854/I854,0)</f>
      </c>
      <c r="K854" s="179" t="str">
        <f>1-EXP(-J854)</f>
      </c>
      <c r="L854" s="180" t="str">
        <f>IF(G854=30,1,M853)</f>
      </c>
      <c r="M854" s="181" t="str">
        <f>L854*(1-K854)</f>
      </c>
    </row>
    <row r="855">
      <c r="A855" t="s">
        <v>164</v>
      </c>
      <c r="B855" t="s">
        <v>207</v>
      </c>
      <c r="C855" s="32" t="s">
        <v>209</v>
      </c>
      <c r="D855" t="s">
        <v>458</v>
      </c>
      <c r="E855" t="s">
        <v>476</v>
      </c>
      <c r="F855" s="174" t="n">
        <v>2046</v>
      </c>
      <c r="G855" s="175" t="n">
        <v>43</v>
      </c>
      <c r="H855" s="176" t="n">
        <v>3447.51222181673</v>
      </c>
      <c r="I855" s="177" t="n">
        <v>4278508.15511206</v>
      </c>
      <c r="J855" s="178" t="str">
        <f>IF(I855&gt;0,H855/I855,0)</f>
      </c>
      <c r="K855" s="179" t="str">
        <f>1-EXP(-J855)</f>
      </c>
      <c r="L855" s="180" t="str">
        <f>IF(G855=30,1,M854)</f>
      </c>
      <c r="M855" s="181" t="str">
        <f>L855*(1-K855)</f>
      </c>
    </row>
    <row r="856">
      <c r="A856" t="s">
        <v>164</v>
      </c>
      <c r="B856" t="s">
        <v>207</v>
      </c>
      <c r="C856" s="32" t="s">
        <v>209</v>
      </c>
      <c r="D856" t="s">
        <v>458</v>
      </c>
      <c r="E856" t="s">
        <v>476</v>
      </c>
      <c r="F856" s="174" t="n">
        <v>2046</v>
      </c>
      <c r="G856" s="175" t="n">
        <v>44</v>
      </c>
      <c r="H856" s="176" t="n">
        <v>3904.19628927267</v>
      </c>
      <c r="I856" s="177" t="n">
        <v>4250152.29217152</v>
      </c>
      <c r="J856" s="178" t="str">
        <f>IF(I856&gt;0,H856/I856,0)</f>
      </c>
      <c r="K856" s="179" t="str">
        <f>1-EXP(-J856)</f>
      </c>
      <c r="L856" s="180" t="str">
        <f>IF(G856=30,1,M855)</f>
      </c>
      <c r="M856" s="181" t="str">
        <f>L856*(1-K856)</f>
      </c>
    </row>
    <row r="857">
      <c r="A857" t="s">
        <v>164</v>
      </c>
      <c r="B857" t="s">
        <v>207</v>
      </c>
      <c r="C857" s="32" t="s">
        <v>209</v>
      </c>
      <c r="D857" t="s">
        <v>458</v>
      </c>
      <c r="E857" t="s">
        <v>476</v>
      </c>
      <c r="F857" s="174" t="n">
        <v>2046</v>
      </c>
      <c r="G857" s="175" t="n">
        <v>45</v>
      </c>
      <c r="H857" s="176" t="n">
        <v>4978.02974438711</v>
      </c>
      <c r="I857" s="177" t="n">
        <v>4224228.42733404</v>
      </c>
      <c r="J857" s="178" t="str">
        <f>IF(I857&gt;0,H857/I857,0)</f>
      </c>
      <c r="K857" s="179" t="str">
        <f>1-EXP(-J857)</f>
      </c>
      <c r="L857" s="180" t="str">
        <f>IF(G857=30,1,M856)</f>
      </c>
      <c r="M857" s="181" t="str">
        <f>L857*(1-K857)</f>
      </c>
    </row>
    <row r="858">
      <c r="A858" t="s">
        <v>164</v>
      </c>
      <c r="B858" t="s">
        <v>207</v>
      </c>
      <c r="C858" s="32" t="s">
        <v>209</v>
      </c>
      <c r="D858" t="s">
        <v>458</v>
      </c>
      <c r="E858" t="s">
        <v>476</v>
      </c>
      <c r="F858" s="174" t="n">
        <v>2046</v>
      </c>
      <c r="G858" s="175" t="n">
        <v>46</v>
      </c>
      <c r="H858" s="176" t="n">
        <v>5311.88180319756</v>
      </c>
      <c r="I858" s="177" t="n">
        <v>4196477.96588758</v>
      </c>
      <c r="J858" s="178" t="str">
        <f>IF(I858&gt;0,H858/I858,0)</f>
      </c>
      <c r="K858" s="179" t="str">
        <f>1-EXP(-J858)</f>
      </c>
      <c r="L858" s="180" t="str">
        <f>IF(G858=30,1,M857)</f>
      </c>
      <c r="M858" s="181" t="str">
        <f>L858*(1-K858)</f>
      </c>
    </row>
    <row r="859">
      <c r="A859" t="s">
        <v>164</v>
      </c>
      <c r="B859" t="s">
        <v>207</v>
      </c>
      <c r="C859" s="32" t="s">
        <v>209</v>
      </c>
      <c r="D859" t="s">
        <v>458</v>
      </c>
      <c r="E859" t="s">
        <v>476</v>
      </c>
      <c r="F859" s="174" t="n">
        <v>2046</v>
      </c>
      <c r="G859" s="175" t="n">
        <v>47</v>
      </c>
      <c r="H859" s="176" t="n">
        <v>5859.82548062944</v>
      </c>
      <c r="I859" s="177" t="n">
        <v>4207375.55889751</v>
      </c>
      <c r="J859" s="178" t="str">
        <f>IF(I859&gt;0,H859/I859,0)</f>
      </c>
      <c r="K859" s="179" t="str">
        <f>1-EXP(-J859)</f>
      </c>
      <c r="L859" s="180" t="str">
        <f>IF(G859=30,1,M858)</f>
      </c>
      <c r="M859" s="181" t="str">
        <f>L859*(1-K859)</f>
      </c>
    </row>
    <row r="860">
      <c r="A860" t="s">
        <v>164</v>
      </c>
      <c r="B860" t="s">
        <v>207</v>
      </c>
      <c r="C860" s="32" t="s">
        <v>209</v>
      </c>
      <c r="D860" t="s">
        <v>458</v>
      </c>
      <c r="E860" t="s">
        <v>476</v>
      </c>
      <c r="F860" s="174" t="n">
        <v>2046</v>
      </c>
      <c r="G860" s="175" t="n">
        <v>48</v>
      </c>
      <c r="H860" s="176" t="n">
        <v>6527.64199866924</v>
      </c>
      <c r="I860" s="177" t="n">
        <v>4255095.7885138</v>
      </c>
      <c r="J860" s="178" t="str">
        <f>IF(I860&gt;0,H860/I860,0)</f>
      </c>
      <c r="K860" s="179" t="str">
        <f>1-EXP(-J860)</f>
      </c>
      <c r="L860" s="180" t="str">
        <f>IF(G860=30,1,M859)</f>
      </c>
      <c r="M860" s="181" t="str">
        <f>L860*(1-K860)</f>
      </c>
    </row>
    <row r="861">
      <c r="A861" t="s">
        <v>164</v>
      </c>
      <c r="B861" t="s">
        <v>207</v>
      </c>
      <c r="C861" s="32" t="s">
        <v>209</v>
      </c>
      <c r="D861" t="s">
        <v>458</v>
      </c>
      <c r="E861" t="s">
        <v>476</v>
      </c>
      <c r="F861" s="174" t="n">
        <v>2046</v>
      </c>
      <c r="G861" s="175" t="n">
        <v>49</v>
      </c>
      <c r="H861" s="176" t="n">
        <v>7592.65980314415</v>
      </c>
      <c r="I861" s="177" t="n">
        <v>4374960.18888339</v>
      </c>
      <c r="J861" s="178" t="str">
        <f>IF(I861&gt;0,H861/I861,0)</f>
      </c>
      <c r="K861" s="179" t="str">
        <f>1-EXP(-J861)</f>
      </c>
      <c r="L861" s="180" t="str">
        <f>IF(G861=30,1,M860)</f>
      </c>
      <c r="M861" s="181" t="str">
        <f>L861*(1-K861)</f>
      </c>
    </row>
    <row r="862">
      <c r="A862" t="s">
        <v>164</v>
      </c>
      <c r="B862" t="s">
        <v>207</v>
      </c>
      <c r="C862" s="32" t="s">
        <v>209</v>
      </c>
      <c r="D862" t="s">
        <v>458</v>
      </c>
      <c r="E862" t="s">
        <v>476</v>
      </c>
      <c r="F862" s="174" t="n">
        <v>2046</v>
      </c>
      <c r="G862" s="175" t="n">
        <v>50</v>
      </c>
      <c r="H862" s="176" t="n">
        <v>8574.28213368423</v>
      </c>
      <c r="I862" s="177" t="n">
        <v>4320100.1651234</v>
      </c>
      <c r="J862" s="178" t="str">
        <f>IF(I862&gt;0,H862/I862,0)</f>
      </c>
      <c r="K862" s="179" t="str">
        <f>1-EXP(-J862)</f>
      </c>
      <c r="L862" s="180" t="str">
        <f>IF(G862=30,1,M861)</f>
      </c>
      <c r="M862" s="181" t="str">
        <f>L862*(1-K862)</f>
      </c>
    </row>
    <row r="863">
      <c r="A863" t="s">
        <v>164</v>
      </c>
      <c r="B863" t="s">
        <v>207</v>
      </c>
      <c r="C863" s="32" t="s">
        <v>209</v>
      </c>
      <c r="D863" t="s">
        <v>458</v>
      </c>
      <c r="E863" t="s">
        <v>476</v>
      </c>
      <c r="F863" s="174" t="n">
        <v>2046</v>
      </c>
      <c r="G863" s="175" t="n">
        <v>51</v>
      </c>
      <c r="H863" s="176" t="n">
        <v>8989.52657478414</v>
      </c>
      <c r="I863" s="177" t="n">
        <v>4234471.45247255</v>
      </c>
      <c r="J863" s="178" t="str">
        <f>IF(I863&gt;0,H863/I863,0)</f>
      </c>
      <c r="K863" s="179" t="str">
        <f>1-EXP(-J863)</f>
      </c>
      <c r="L863" s="180" t="str">
        <f>IF(G863=30,1,M862)</f>
      </c>
      <c r="M863" s="181" t="str">
        <f>L863*(1-K863)</f>
      </c>
    </row>
    <row r="864">
      <c r="A864" t="s">
        <v>164</v>
      </c>
      <c r="B864" t="s">
        <v>207</v>
      </c>
      <c r="C864" s="32" t="s">
        <v>209</v>
      </c>
      <c r="D864" t="s">
        <v>458</v>
      </c>
      <c r="E864" t="s">
        <v>476</v>
      </c>
      <c r="F864" s="174" t="n">
        <v>2046</v>
      </c>
      <c r="G864" s="175" t="n">
        <v>52</v>
      </c>
      <c r="H864" s="176" t="n">
        <v>9703.02352208278</v>
      </c>
      <c r="I864" s="177" t="n">
        <v>4163507.0312365</v>
      </c>
      <c r="J864" s="178" t="str">
        <f>IF(I864&gt;0,H864/I864,0)</f>
      </c>
      <c r="K864" s="179" t="str">
        <f>1-EXP(-J864)</f>
      </c>
      <c r="L864" s="180" t="str">
        <f>IF(G864=30,1,M863)</f>
      </c>
      <c r="M864" s="181" t="str">
        <f>L864*(1-K864)</f>
      </c>
    </row>
    <row r="865">
      <c r="A865" t="s">
        <v>164</v>
      </c>
      <c r="B865" t="s">
        <v>207</v>
      </c>
      <c r="C865" s="32" t="s">
        <v>209</v>
      </c>
      <c r="D865" t="s">
        <v>458</v>
      </c>
      <c r="E865" t="s">
        <v>476</v>
      </c>
      <c r="F865" s="174" t="n">
        <v>2046</v>
      </c>
      <c r="G865" s="175" t="n">
        <v>53</v>
      </c>
      <c r="H865" s="176" t="n">
        <v>10447.43262849</v>
      </c>
      <c r="I865" s="177" t="n">
        <v>4094653.84506687</v>
      </c>
      <c r="J865" s="178" t="str">
        <f>IF(I865&gt;0,H865/I865,0)</f>
      </c>
      <c r="K865" s="179" t="str">
        <f>1-EXP(-J865)</f>
      </c>
      <c r="L865" s="180" t="str">
        <f>IF(G865=30,1,M864)</f>
      </c>
      <c r="M865" s="181" t="str">
        <f>L865*(1-K865)</f>
      </c>
    </row>
    <row r="866">
      <c r="A866" t="s">
        <v>164</v>
      </c>
      <c r="B866" t="s">
        <v>207</v>
      </c>
      <c r="C866" s="32" t="s">
        <v>209</v>
      </c>
      <c r="D866" t="s">
        <v>458</v>
      </c>
      <c r="E866" t="s">
        <v>476</v>
      </c>
      <c r="F866" s="174" t="n">
        <v>2046</v>
      </c>
      <c r="G866" s="175" t="n">
        <v>54</v>
      </c>
      <c r="H866" s="176" t="n">
        <v>11437.8132795305</v>
      </c>
      <c r="I866" s="177" t="n">
        <v>4110868.7063985</v>
      </c>
      <c r="J866" s="178" t="str">
        <f>IF(I866&gt;0,H866/I866,0)</f>
      </c>
      <c r="K866" s="179" t="str">
        <f>1-EXP(-J866)</f>
      </c>
      <c r="L866" s="180" t="str">
        <f>IF(G866=30,1,M865)</f>
      </c>
      <c r="M866" s="181" t="str">
        <f>L866*(1-K866)</f>
      </c>
    </row>
    <row r="867">
      <c r="A867" t="s">
        <v>164</v>
      </c>
      <c r="B867" t="s">
        <v>207</v>
      </c>
      <c r="C867" s="32" t="s">
        <v>209</v>
      </c>
      <c r="D867" t="s">
        <v>458</v>
      </c>
      <c r="E867" t="s">
        <v>476</v>
      </c>
      <c r="F867" s="174" t="n">
        <v>2046</v>
      </c>
      <c r="G867" s="175" t="n">
        <v>55</v>
      </c>
      <c r="H867" s="176" t="n">
        <v>12256.9299065648</v>
      </c>
      <c r="I867" s="177" t="n">
        <v>4106144.65010611</v>
      </c>
      <c r="J867" s="178" t="str">
        <f>IF(I867&gt;0,H867/I867,0)</f>
      </c>
      <c r="K867" s="179" t="str">
        <f>1-EXP(-J867)</f>
      </c>
      <c r="L867" s="180" t="str">
        <f>IF(G867=30,1,M866)</f>
      </c>
      <c r="M867" s="181" t="str">
        <f>L867*(1-K867)</f>
      </c>
    </row>
    <row r="868">
      <c r="A868" t="s">
        <v>164</v>
      </c>
      <c r="B868" t="s">
        <v>207</v>
      </c>
      <c r="C868" s="32" t="s">
        <v>209</v>
      </c>
      <c r="D868" t="s">
        <v>458</v>
      </c>
      <c r="E868" t="s">
        <v>476</v>
      </c>
      <c r="F868" s="174" t="n">
        <v>2046</v>
      </c>
      <c r="G868" s="175" t="n">
        <v>56</v>
      </c>
      <c r="H868" s="176" t="n">
        <v>17571.8608217096</v>
      </c>
      <c r="I868" s="177" t="n">
        <v>6036736.43053751</v>
      </c>
      <c r="J868" s="178" t="str">
        <f>IF(I868&gt;0,H868/I868,0)</f>
      </c>
      <c r="K868" s="179" t="str">
        <f>1-EXP(-J868)</f>
      </c>
      <c r="L868" s="180" t="str">
        <f>IF(G868=30,1,M867)</f>
      </c>
      <c r="M868" s="181" t="str">
        <f>L868*(1-K868)</f>
      </c>
    </row>
    <row r="869">
      <c r="A869" t="s">
        <v>164</v>
      </c>
      <c r="B869" t="s">
        <v>207</v>
      </c>
      <c r="C869" s="32" t="s">
        <v>209</v>
      </c>
      <c r="D869" t="s">
        <v>458</v>
      </c>
      <c r="E869" t="s">
        <v>476</v>
      </c>
      <c r="F869" s="174" t="n">
        <v>2046</v>
      </c>
      <c r="G869" s="175" t="n">
        <v>57</v>
      </c>
      <c r="H869" s="176" t="n">
        <v>14030.2266580596</v>
      </c>
      <c r="I869" s="177" t="n">
        <v>4018234.9223225</v>
      </c>
      <c r="J869" s="178" t="str">
        <f>IF(I869&gt;0,H869/I869,0)</f>
      </c>
      <c r="K869" s="179" t="str">
        <f>1-EXP(-J869)</f>
      </c>
      <c r="L869" s="180" t="str">
        <f>IF(G869=30,1,M868)</f>
      </c>
      <c r="M869" s="181" t="str">
        <f>L869*(1-K869)</f>
      </c>
    </row>
    <row r="870">
      <c r="A870" t="s">
        <v>164</v>
      </c>
      <c r="B870" t="s">
        <v>207</v>
      </c>
      <c r="C870" s="32" t="s">
        <v>209</v>
      </c>
      <c r="D870" t="s">
        <v>458</v>
      </c>
      <c r="E870" t="s">
        <v>476</v>
      </c>
      <c r="F870" s="174" t="n">
        <v>2046</v>
      </c>
      <c r="G870" s="175" t="n">
        <v>58</v>
      </c>
      <c r="H870" s="176" t="n">
        <v>15202.875374805</v>
      </c>
      <c r="I870" s="177" t="n">
        <v>3975186.83109547</v>
      </c>
      <c r="J870" s="178" t="str">
        <f>IF(I870&gt;0,H870/I870,0)</f>
      </c>
      <c r="K870" s="179" t="str">
        <f>1-EXP(-J870)</f>
      </c>
      <c r="L870" s="180" t="str">
        <f>IF(G870=30,1,M869)</f>
      </c>
      <c r="M870" s="181" t="str">
        <f>L870*(1-K870)</f>
      </c>
    </row>
    <row r="871">
      <c r="A871" t="s">
        <v>164</v>
      </c>
      <c r="B871" t="s">
        <v>207</v>
      </c>
      <c r="C871" s="32" t="s">
        <v>209</v>
      </c>
      <c r="D871" t="s">
        <v>458</v>
      </c>
      <c r="E871" t="s">
        <v>476</v>
      </c>
      <c r="F871" s="174" t="n">
        <v>2046</v>
      </c>
      <c r="G871" s="175" t="n">
        <v>59</v>
      </c>
      <c r="H871" s="176" t="n">
        <v>16043.9094884943</v>
      </c>
      <c r="I871" s="177" t="n">
        <v>3824165.42708407</v>
      </c>
      <c r="J871" s="178" t="str">
        <f>IF(I871&gt;0,H871/I871,0)</f>
      </c>
      <c r="K871" s="179" t="str">
        <f>1-EXP(-J871)</f>
      </c>
      <c r="L871" s="180" t="str">
        <f>IF(G871=30,1,M870)</f>
      </c>
      <c r="M871" s="181" t="str">
        <f>L871*(1-K871)</f>
      </c>
    </row>
    <row r="872">
      <c r="A872" t="s">
        <v>164</v>
      </c>
      <c r="B872" t="s">
        <v>207</v>
      </c>
      <c r="C872" s="32" t="s">
        <v>209</v>
      </c>
      <c r="D872" t="s">
        <v>458</v>
      </c>
      <c r="E872" t="s">
        <v>476</v>
      </c>
      <c r="F872" s="174" t="n">
        <v>2046</v>
      </c>
      <c r="G872" s="175" t="n">
        <v>60</v>
      </c>
      <c r="H872" s="176" t="n">
        <v>17104.9853752177</v>
      </c>
      <c r="I872" s="177" t="n">
        <v>3760993.80927487</v>
      </c>
      <c r="J872" s="178" t="str">
        <f>IF(I872&gt;0,H872/I872,0)</f>
      </c>
      <c r="K872" s="179" t="str">
        <f>1-EXP(-J872)</f>
      </c>
      <c r="L872" s="180" t="str">
        <f>IF(G872=30,1,M871)</f>
      </c>
      <c r="M872" s="181" t="str">
        <f>L872*(1-K872)</f>
      </c>
    </row>
    <row r="873">
      <c r="A873" t="s">
        <v>164</v>
      </c>
      <c r="B873" t="s">
        <v>207</v>
      </c>
      <c r="C873" s="32" t="s">
        <v>209</v>
      </c>
      <c r="D873" t="s">
        <v>458</v>
      </c>
      <c r="E873" t="s">
        <v>476</v>
      </c>
      <c r="F873" s="174" t="n">
        <v>2046</v>
      </c>
      <c r="G873" s="175" t="n">
        <v>61</v>
      </c>
      <c r="H873" s="176" t="n">
        <v>18545.0682185264</v>
      </c>
      <c r="I873" s="177" t="n">
        <v>3779261.72474501</v>
      </c>
      <c r="J873" s="178" t="str">
        <f>IF(I873&gt;0,H873/I873,0)</f>
      </c>
      <c r="K873" s="179" t="str">
        <f>1-EXP(-J873)</f>
      </c>
      <c r="L873" s="180" t="str">
        <f>IF(G873=30,1,M872)</f>
      </c>
      <c r="M873" s="181" t="str">
        <f>L873*(1-K873)</f>
      </c>
    </row>
    <row r="874">
      <c r="A874" t="s">
        <v>164</v>
      </c>
      <c r="B874" t="s">
        <v>207</v>
      </c>
      <c r="C874" s="32" t="s">
        <v>209</v>
      </c>
      <c r="D874" t="s">
        <v>458</v>
      </c>
      <c r="E874" t="s">
        <v>476</v>
      </c>
      <c r="F874" s="174" t="n">
        <v>2046</v>
      </c>
      <c r="G874" s="175" t="n">
        <v>62</v>
      </c>
      <c r="H874" s="176" t="n">
        <v>20627.2949747686</v>
      </c>
      <c r="I874" s="177" t="n">
        <v>3816014.55820995</v>
      </c>
      <c r="J874" s="178" t="str">
        <f>IF(I874&gt;0,H874/I874,0)</f>
      </c>
      <c r="K874" s="179" t="str">
        <f>1-EXP(-J874)</f>
      </c>
      <c r="L874" s="180" t="str">
        <f>IF(G874=30,1,M873)</f>
      </c>
      <c r="M874" s="181" t="str">
        <f>L874*(1-K874)</f>
      </c>
    </row>
    <row r="875">
      <c r="A875" t="s">
        <v>164</v>
      </c>
      <c r="B875" t="s">
        <v>207</v>
      </c>
      <c r="C875" s="32" t="s">
        <v>209</v>
      </c>
      <c r="D875" t="s">
        <v>458</v>
      </c>
      <c r="E875" t="s">
        <v>476</v>
      </c>
      <c r="F875" s="174" t="n">
        <v>2046</v>
      </c>
      <c r="G875" s="175" t="n">
        <v>63</v>
      </c>
      <c r="H875" s="176" t="n">
        <v>22320.5160460794</v>
      </c>
      <c r="I875" s="177" t="n">
        <v>3752216.45030122</v>
      </c>
      <c r="J875" s="178" t="str">
        <f>IF(I875&gt;0,H875/I875,0)</f>
      </c>
      <c r="K875" s="179" t="str">
        <f>1-EXP(-J875)</f>
      </c>
      <c r="L875" s="180" t="str">
        <f>IF(G875=30,1,M874)</f>
      </c>
      <c r="M875" s="181" t="str">
        <f>L875*(1-K875)</f>
      </c>
    </row>
    <row r="876">
      <c r="A876" t="s">
        <v>164</v>
      </c>
      <c r="B876" t="s">
        <v>207</v>
      </c>
      <c r="C876" s="32" t="s">
        <v>209</v>
      </c>
      <c r="D876" t="s">
        <v>458</v>
      </c>
      <c r="E876" t="s">
        <v>476</v>
      </c>
      <c r="F876" s="174" t="n">
        <v>2046</v>
      </c>
      <c r="G876" s="175" t="n">
        <v>64</v>
      </c>
      <c r="H876" s="176" t="n">
        <v>23483.2449800102</v>
      </c>
      <c r="I876" s="177" t="n">
        <v>3587287.79315633</v>
      </c>
      <c r="J876" s="178" t="str">
        <f>IF(I876&gt;0,H876/I876,0)</f>
      </c>
      <c r="K876" s="179" t="str">
        <f>1-EXP(-J876)</f>
      </c>
      <c r="L876" s="180" t="str">
        <f>IF(G876=30,1,M875)</f>
      </c>
      <c r="M876" s="181" t="str">
        <f>L876*(1-K876)</f>
      </c>
    </row>
    <row r="877">
      <c r="A877" t="s">
        <v>164</v>
      </c>
      <c r="B877" t="s">
        <v>207</v>
      </c>
      <c r="C877" s="32" t="s">
        <v>209</v>
      </c>
      <c r="D877" t="s">
        <v>458</v>
      </c>
      <c r="E877" t="s">
        <v>476</v>
      </c>
      <c r="F877" s="174" t="n">
        <v>2046</v>
      </c>
      <c r="G877" s="175" t="n">
        <v>65</v>
      </c>
      <c r="H877" s="176" t="n">
        <v>23807.012689506</v>
      </c>
      <c r="I877" s="177" t="n">
        <v>3475277.16594534</v>
      </c>
      <c r="J877" s="178" t="str">
        <f>IF(I877&gt;0,H877/I877,0)</f>
      </c>
      <c r="K877" s="179" t="str">
        <f>1-EXP(-J877)</f>
      </c>
      <c r="L877" s="180" t="str">
        <f>IF(G877=30,1,M876)</f>
      </c>
      <c r="M877" s="181" t="str">
        <f>L877*(1-K877)</f>
      </c>
    </row>
    <row r="878">
      <c r="A878" t="s">
        <v>164</v>
      </c>
      <c r="B878" t="s">
        <v>207</v>
      </c>
      <c r="C878" s="32" t="s">
        <v>209</v>
      </c>
      <c r="D878" t="s">
        <v>458</v>
      </c>
      <c r="E878" t="s">
        <v>476</v>
      </c>
      <c r="F878" s="174" t="n">
        <v>2046</v>
      </c>
      <c r="G878" s="175" t="n">
        <v>66</v>
      </c>
      <c r="H878" s="176" t="n">
        <v>25014.8478226798</v>
      </c>
      <c r="I878" s="177" t="n">
        <v>3374902.25614248</v>
      </c>
      <c r="J878" s="178" t="str">
        <f>IF(I878&gt;0,H878/I878,0)</f>
      </c>
      <c r="K878" s="179" t="str">
        <f>1-EXP(-J878)</f>
      </c>
      <c r="L878" s="180" t="str">
        <f>IF(G878=30,1,M877)</f>
      </c>
      <c r="M878" s="181" t="str">
        <f>L878*(1-K878)</f>
      </c>
    </row>
    <row r="879">
      <c r="A879" t="s">
        <v>164</v>
      </c>
      <c r="B879" t="s">
        <v>207</v>
      </c>
      <c r="C879" s="32" t="s">
        <v>209</v>
      </c>
      <c r="D879" t="s">
        <v>458</v>
      </c>
      <c r="E879" t="s">
        <v>476</v>
      </c>
      <c r="F879" s="174" t="n">
        <v>2046</v>
      </c>
      <c r="G879" s="175" t="n">
        <v>67</v>
      </c>
      <c r="H879" s="176" t="n">
        <v>26668.8549046531</v>
      </c>
      <c r="I879" s="177" t="n">
        <v>3267016.67967413</v>
      </c>
      <c r="J879" s="178" t="str">
        <f>IF(I879&gt;0,H879/I879,0)</f>
      </c>
      <c r="K879" s="179" t="str">
        <f>1-EXP(-J879)</f>
      </c>
      <c r="L879" s="180" t="str">
        <f>IF(G879=30,1,M878)</f>
      </c>
      <c r="M879" s="181" t="str">
        <f>L879*(1-K879)</f>
      </c>
    </row>
    <row r="880">
      <c r="A880" t="s">
        <v>164</v>
      </c>
      <c r="B880" t="s">
        <v>207</v>
      </c>
      <c r="C880" s="32" t="s">
        <v>209</v>
      </c>
      <c r="D880" t="s">
        <v>458</v>
      </c>
      <c r="E880" t="s">
        <v>476</v>
      </c>
      <c r="F880" s="174" t="n">
        <v>2046</v>
      </c>
      <c r="G880" s="175" t="n">
        <v>68</v>
      </c>
      <c r="H880" s="176" t="n">
        <v>28238.5572432175</v>
      </c>
      <c r="I880" s="177" t="n">
        <v>3140917.41957004</v>
      </c>
      <c r="J880" s="178" t="str">
        <f>IF(I880&gt;0,H880/I880,0)</f>
      </c>
      <c r="K880" s="179" t="str">
        <f>1-EXP(-J880)</f>
      </c>
      <c r="L880" s="180" t="str">
        <f>IF(G880=30,1,M879)</f>
      </c>
      <c r="M880" s="181" t="str">
        <f>L880*(1-K880)</f>
      </c>
    </row>
    <row r="881">
      <c r="A881" t="s">
        <v>164</v>
      </c>
      <c r="B881" t="s">
        <v>207</v>
      </c>
      <c r="C881" s="32" t="s">
        <v>209</v>
      </c>
      <c r="D881" t="s">
        <v>458</v>
      </c>
      <c r="E881" t="s">
        <v>476</v>
      </c>
      <c r="F881" s="174" t="n">
        <v>2046</v>
      </c>
      <c r="G881" s="175" t="n">
        <v>69</v>
      </c>
      <c r="H881" s="176" t="n">
        <v>29999.9765345056</v>
      </c>
      <c r="I881" s="177" t="n">
        <v>3025583.23687451</v>
      </c>
      <c r="J881" s="178" t="str">
        <f>IF(I881&gt;0,H881/I881,0)</f>
      </c>
      <c r="K881" s="179" t="str">
        <f>1-EXP(-J881)</f>
      </c>
      <c r="L881" s="180" t="str">
        <f>IF(G881=30,1,M880)</f>
      </c>
      <c r="M881" s="181" t="str">
        <f>L881*(1-K881)</f>
      </c>
    </row>
    <row r="882">
      <c r="A882" t="s">
        <v>164</v>
      </c>
      <c r="B882" t="s">
        <v>207</v>
      </c>
      <c r="C882" s="32" t="s">
        <v>209</v>
      </c>
      <c r="D882" t="s">
        <v>458</v>
      </c>
      <c r="E882" t="s">
        <v>476</v>
      </c>
      <c r="F882" s="174" t="n">
        <v>2047</v>
      </c>
      <c r="G882" s="175" t="n">
        <v>30</v>
      </c>
      <c r="H882" s="176" t="n">
        <v>620.226687259566</v>
      </c>
      <c r="I882" s="177" t="n">
        <v>4320502.14035755</v>
      </c>
      <c r="J882" s="178" t="str">
        <f>IF(I882&gt;0,H882/I882,0)</f>
      </c>
      <c r="K882" s="179" t="str">
        <f>1-EXP(-J882)</f>
      </c>
      <c r="L882" s="180" t="str">
        <f>IF(G882=30,1,M881)</f>
      </c>
      <c r="M882" s="181" t="str">
        <f>L882*(1-K882)</f>
      </c>
    </row>
    <row r="883">
      <c r="A883" t="s">
        <v>164</v>
      </c>
      <c r="B883" t="s">
        <v>207</v>
      </c>
      <c r="C883" s="32" t="s">
        <v>209</v>
      </c>
      <c r="D883" t="s">
        <v>458</v>
      </c>
      <c r="E883" t="s">
        <v>476</v>
      </c>
      <c r="F883" s="174" t="n">
        <v>2047</v>
      </c>
      <c r="G883" s="175" t="n">
        <v>31</v>
      </c>
      <c r="H883" s="176" t="n">
        <v>938.945085385781</v>
      </c>
      <c r="I883" s="177" t="n">
        <v>4583251.99254384</v>
      </c>
      <c r="J883" s="178" t="str">
        <f>IF(I883&gt;0,H883/I883,0)</f>
      </c>
      <c r="K883" s="179" t="str">
        <f>1-EXP(-J883)</f>
      </c>
      <c r="L883" s="180" t="str">
        <f>IF(G883=30,1,M882)</f>
      </c>
      <c r="M883" s="181" t="str">
        <f>L883*(1-K883)</f>
      </c>
    </row>
    <row r="884">
      <c r="A884" t="s">
        <v>164</v>
      </c>
      <c r="B884" t="s">
        <v>207</v>
      </c>
      <c r="C884" s="32" t="s">
        <v>209</v>
      </c>
      <c r="D884" t="s">
        <v>458</v>
      </c>
      <c r="E884" t="s">
        <v>476</v>
      </c>
      <c r="F884" s="174" t="n">
        <v>2047</v>
      </c>
      <c r="G884" s="175" t="n">
        <v>32</v>
      </c>
      <c r="H884" s="176" t="n">
        <v>1025.40330976576</v>
      </c>
      <c r="I884" s="177" t="n">
        <v>4632029.83842533</v>
      </c>
      <c r="J884" s="178" t="str">
        <f>IF(I884&gt;0,H884/I884,0)</f>
      </c>
      <c r="K884" s="179" t="str">
        <f>1-EXP(-J884)</f>
      </c>
      <c r="L884" s="180" t="str">
        <f>IF(G884=30,1,M883)</f>
      </c>
      <c r="M884" s="181" t="str">
        <f>L884*(1-K884)</f>
      </c>
    </row>
    <row r="885">
      <c r="A885" t="s">
        <v>164</v>
      </c>
      <c r="B885" t="s">
        <v>207</v>
      </c>
      <c r="C885" s="32" t="s">
        <v>209</v>
      </c>
      <c r="D885" t="s">
        <v>458</v>
      </c>
      <c r="E885" t="s">
        <v>476</v>
      </c>
      <c r="F885" s="174" t="n">
        <v>2047</v>
      </c>
      <c r="G885" s="175" t="n">
        <v>33</v>
      </c>
      <c r="H885" s="176" t="n">
        <v>1093.30611804424</v>
      </c>
      <c r="I885" s="177" t="n">
        <v>4698263.3564445</v>
      </c>
      <c r="J885" s="178" t="str">
        <f>IF(I885&gt;0,H885/I885,0)</f>
      </c>
      <c r="K885" s="179" t="str">
        <f>1-EXP(-J885)</f>
      </c>
      <c r="L885" s="180" t="str">
        <f>IF(G885=30,1,M884)</f>
      </c>
      <c r="M885" s="181" t="str">
        <f>L885*(1-K885)</f>
      </c>
    </row>
    <row r="886">
      <c r="A886" t="s">
        <v>164</v>
      </c>
      <c r="B886" t="s">
        <v>207</v>
      </c>
      <c r="C886" s="32" t="s">
        <v>209</v>
      </c>
      <c r="D886" t="s">
        <v>458</v>
      </c>
      <c r="E886" t="s">
        <v>476</v>
      </c>
      <c r="F886" s="174" t="n">
        <v>2047</v>
      </c>
      <c r="G886" s="175" t="n">
        <v>34</v>
      </c>
      <c r="H886" s="176" t="n">
        <v>1172.79791150715</v>
      </c>
      <c r="I886" s="177" t="n">
        <v>4765815.99845988</v>
      </c>
      <c r="J886" s="178" t="str">
        <f>IF(I886&gt;0,H886/I886,0)</f>
      </c>
      <c r="K886" s="179" t="str">
        <f>1-EXP(-J886)</f>
      </c>
      <c r="L886" s="180" t="str">
        <f>IF(G886=30,1,M885)</f>
      </c>
      <c r="M886" s="181" t="str">
        <f>L886*(1-K886)</f>
      </c>
    </row>
    <row r="887">
      <c r="A887" t="s">
        <v>164</v>
      </c>
      <c r="B887" t="s">
        <v>207</v>
      </c>
      <c r="C887" s="32" t="s">
        <v>209</v>
      </c>
      <c r="D887" t="s">
        <v>458</v>
      </c>
      <c r="E887" t="s">
        <v>476</v>
      </c>
      <c r="F887" s="174" t="n">
        <v>2047</v>
      </c>
      <c r="G887" s="175" t="n">
        <v>35</v>
      </c>
      <c r="H887" s="176" t="n">
        <v>1609.77057040307</v>
      </c>
      <c r="I887" s="177" t="n">
        <v>4877426.7262671</v>
      </c>
      <c r="J887" s="178" t="str">
        <f>IF(I887&gt;0,H887/I887,0)</f>
      </c>
      <c r="K887" s="179" t="str">
        <f>1-EXP(-J887)</f>
      </c>
      <c r="L887" s="180" t="str">
        <f>IF(G887=30,1,M886)</f>
      </c>
      <c r="M887" s="181" t="str">
        <f>L887*(1-K887)</f>
      </c>
    </row>
    <row r="888">
      <c r="A888" t="s">
        <v>164</v>
      </c>
      <c r="B888" t="s">
        <v>207</v>
      </c>
      <c r="C888" s="32" t="s">
        <v>209</v>
      </c>
      <c r="D888" t="s">
        <v>458</v>
      </c>
      <c r="E888" t="s">
        <v>476</v>
      </c>
      <c r="F888" s="174" t="n">
        <v>2047</v>
      </c>
      <c r="G888" s="175" t="n">
        <v>36</v>
      </c>
      <c r="H888" s="176" t="n">
        <v>1738.30900640393</v>
      </c>
      <c r="I888" s="177" t="n">
        <v>4848081.36218752</v>
      </c>
      <c r="J888" s="178" t="str">
        <f>IF(I888&gt;0,H888/I888,0)</f>
      </c>
      <c r="K888" s="179" t="str">
        <f>1-EXP(-J888)</f>
      </c>
      <c r="L888" s="180" t="str">
        <f>IF(G888=30,1,M887)</f>
      </c>
      <c r="M888" s="181" t="str">
        <f>L888*(1-K888)</f>
      </c>
    </row>
    <row r="889">
      <c r="A889" t="s">
        <v>164</v>
      </c>
      <c r="B889" t="s">
        <v>207</v>
      </c>
      <c r="C889" s="32" t="s">
        <v>209</v>
      </c>
      <c r="D889" t="s">
        <v>458</v>
      </c>
      <c r="E889" t="s">
        <v>476</v>
      </c>
      <c r="F889" s="174" t="n">
        <v>2047</v>
      </c>
      <c r="G889" s="175" t="n">
        <v>37</v>
      </c>
      <c r="H889" s="176" t="n">
        <v>1816.80870653432</v>
      </c>
      <c r="I889" s="177" t="n">
        <v>4713703.19072215</v>
      </c>
      <c r="J889" s="178" t="str">
        <f>IF(I889&gt;0,H889/I889,0)</f>
      </c>
      <c r="K889" s="179" t="str">
        <f>1-EXP(-J889)</f>
      </c>
      <c r="L889" s="180" t="str">
        <f>IF(G889=30,1,M888)</f>
      </c>
      <c r="M889" s="181" t="str">
        <f>L889*(1-K889)</f>
      </c>
    </row>
    <row r="890">
      <c r="A890" t="s">
        <v>164</v>
      </c>
      <c r="B890" t="s">
        <v>207</v>
      </c>
      <c r="C890" s="32" t="s">
        <v>209</v>
      </c>
      <c r="D890" t="s">
        <v>458</v>
      </c>
      <c r="E890" t="s">
        <v>476</v>
      </c>
      <c r="F890" s="174" t="n">
        <v>2047</v>
      </c>
      <c r="G890" s="175" t="n">
        <v>38</v>
      </c>
      <c r="H890" s="176" t="n">
        <v>1929.88962780712</v>
      </c>
      <c r="I890" s="177" t="n">
        <v>4641619.31357991</v>
      </c>
      <c r="J890" s="178" t="str">
        <f>IF(I890&gt;0,H890/I890,0)</f>
      </c>
      <c r="K890" s="179" t="str">
        <f>1-EXP(-J890)</f>
      </c>
      <c r="L890" s="180" t="str">
        <f>IF(G890=30,1,M889)</f>
      </c>
      <c r="M890" s="181" t="str">
        <f>L890*(1-K890)</f>
      </c>
    </row>
    <row r="891">
      <c r="A891" t="s">
        <v>164</v>
      </c>
      <c r="B891" t="s">
        <v>207</v>
      </c>
      <c r="C891" s="32" t="s">
        <v>209</v>
      </c>
      <c r="D891" t="s">
        <v>458</v>
      </c>
      <c r="E891" t="s">
        <v>476</v>
      </c>
      <c r="F891" s="174" t="n">
        <v>2047</v>
      </c>
      <c r="G891" s="175" t="n">
        <v>39</v>
      </c>
      <c r="H891" s="176" t="n">
        <v>2067.75628248002</v>
      </c>
      <c r="I891" s="177" t="n">
        <v>4597059.9304517</v>
      </c>
      <c r="J891" s="178" t="str">
        <f>IF(I891&gt;0,H891/I891,0)</f>
      </c>
      <c r="K891" s="179" t="str">
        <f>1-EXP(-J891)</f>
      </c>
      <c r="L891" s="180" t="str">
        <f>IF(G891=30,1,M890)</f>
      </c>
      <c r="M891" s="181" t="str">
        <f>L891*(1-K891)</f>
      </c>
    </row>
    <row r="892">
      <c r="A892" t="s">
        <v>164</v>
      </c>
      <c r="B892" t="s">
        <v>207</v>
      </c>
      <c r="C892" s="32" t="s">
        <v>209</v>
      </c>
      <c r="D892" t="s">
        <v>458</v>
      </c>
      <c r="E892" t="s">
        <v>476</v>
      </c>
      <c r="F892" s="174" t="n">
        <v>2047</v>
      </c>
      <c r="G892" s="175" t="n">
        <v>40</v>
      </c>
      <c r="H892" s="176" t="n">
        <v>2862.74057655085</v>
      </c>
      <c r="I892" s="177" t="n">
        <v>4619609.89186756</v>
      </c>
      <c r="J892" s="178" t="str">
        <f>IF(I892&gt;0,H892/I892,0)</f>
      </c>
      <c r="K892" s="179" t="str">
        <f>1-EXP(-J892)</f>
      </c>
      <c r="L892" s="180" t="str">
        <f>IF(G892=30,1,M891)</f>
      </c>
      <c r="M892" s="181" t="str">
        <f>L892*(1-K892)</f>
      </c>
    </row>
    <row r="893">
      <c r="A893" t="s">
        <v>164</v>
      </c>
      <c r="B893" t="s">
        <v>207</v>
      </c>
      <c r="C893" s="32" t="s">
        <v>209</v>
      </c>
      <c r="D893" t="s">
        <v>458</v>
      </c>
      <c r="E893" t="s">
        <v>476</v>
      </c>
      <c r="F893" s="174" t="n">
        <v>2047</v>
      </c>
      <c r="G893" s="175" t="n">
        <v>41</v>
      </c>
      <c r="H893" s="176" t="n">
        <v>3037.82159806042</v>
      </c>
      <c r="I893" s="177" t="n">
        <v>4533531.80926548</v>
      </c>
      <c r="J893" s="178" t="str">
        <f>IF(I893&gt;0,H893/I893,0)</f>
      </c>
      <c r="K893" s="179" t="str">
        <f>1-EXP(-J893)</f>
      </c>
      <c r="L893" s="180" t="str">
        <f>IF(G893=30,1,M892)</f>
      </c>
      <c r="M893" s="181" t="str">
        <f>L893*(1-K893)</f>
      </c>
    </row>
    <row r="894">
      <c r="A894" t="s">
        <v>164</v>
      </c>
      <c r="B894" t="s">
        <v>207</v>
      </c>
      <c r="C894" s="32" t="s">
        <v>209</v>
      </c>
      <c r="D894" t="s">
        <v>458</v>
      </c>
      <c r="E894" t="s">
        <v>476</v>
      </c>
      <c r="F894" s="174" t="n">
        <v>2047</v>
      </c>
      <c r="G894" s="175" t="n">
        <v>42</v>
      </c>
      <c r="H894" s="176" t="n">
        <v>3259.77248972206</v>
      </c>
      <c r="I894" s="177" t="n">
        <v>4469361.28973704</v>
      </c>
      <c r="J894" s="178" t="str">
        <f>IF(I894&gt;0,H894/I894,0)</f>
      </c>
      <c r="K894" s="179" t="str">
        <f>1-EXP(-J894)</f>
      </c>
      <c r="L894" s="180" t="str">
        <f>IF(G894=30,1,M893)</f>
      </c>
      <c r="M894" s="181" t="str">
        <f>L894*(1-K894)</f>
      </c>
    </row>
    <row r="895">
      <c r="A895" t="s">
        <v>164</v>
      </c>
      <c r="B895" t="s">
        <v>207</v>
      </c>
      <c r="C895" s="32" t="s">
        <v>209</v>
      </c>
      <c r="D895" t="s">
        <v>458</v>
      </c>
      <c r="E895" t="s">
        <v>476</v>
      </c>
      <c r="F895" s="174" t="n">
        <v>2047</v>
      </c>
      <c r="G895" s="175" t="n">
        <v>43</v>
      </c>
      <c r="H895" s="176" t="n">
        <v>3450.38125592975</v>
      </c>
      <c r="I895" s="177" t="n">
        <v>4338121.16844845</v>
      </c>
      <c r="J895" s="178" t="str">
        <f>IF(I895&gt;0,H895/I895,0)</f>
      </c>
      <c r="K895" s="179" t="str">
        <f>1-EXP(-J895)</f>
      </c>
      <c r="L895" s="180" t="str">
        <f>IF(G895=30,1,M894)</f>
      </c>
      <c r="M895" s="181" t="str">
        <f>L895*(1-K895)</f>
      </c>
    </row>
    <row r="896">
      <c r="A896" t="s">
        <v>164</v>
      </c>
      <c r="B896" t="s">
        <v>207</v>
      </c>
      <c r="C896" s="32" t="s">
        <v>209</v>
      </c>
      <c r="D896" t="s">
        <v>458</v>
      </c>
      <c r="E896" t="s">
        <v>476</v>
      </c>
      <c r="F896" s="174" t="n">
        <v>2047</v>
      </c>
      <c r="G896" s="175" t="n">
        <v>44</v>
      </c>
      <c r="H896" s="176" t="n">
        <v>3709.51732079853</v>
      </c>
      <c r="I896" s="177" t="n">
        <v>4268429.74714955</v>
      </c>
      <c r="J896" s="178" t="str">
        <f>IF(I896&gt;0,H896/I896,0)</f>
      </c>
      <c r="K896" s="179" t="str">
        <f>1-EXP(-J896)</f>
      </c>
      <c r="L896" s="180" t="str">
        <f>IF(G896=30,1,M895)</f>
      </c>
      <c r="M896" s="181" t="str">
        <f>L896*(1-K896)</f>
      </c>
    </row>
    <row r="897">
      <c r="A897" t="s">
        <v>164</v>
      </c>
      <c r="B897" t="s">
        <v>207</v>
      </c>
      <c r="C897" s="32" t="s">
        <v>209</v>
      </c>
      <c r="D897" t="s">
        <v>458</v>
      </c>
      <c r="E897" t="s">
        <v>476</v>
      </c>
      <c r="F897" s="174" t="n">
        <v>2047</v>
      </c>
      <c r="G897" s="175" t="n">
        <v>45</v>
      </c>
      <c r="H897" s="176" t="n">
        <v>4923.23623254743</v>
      </c>
      <c r="I897" s="177" t="n">
        <v>4239079.63484655</v>
      </c>
      <c r="J897" s="178" t="str">
        <f>IF(I897&gt;0,H897/I897,0)</f>
      </c>
      <c r="K897" s="179" t="str">
        <f>1-EXP(-J897)</f>
      </c>
      <c r="L897" s="180" t="str">
        <f>IF(G897=30,1,M896)</f>
      </c>
      <c r="M897" s="181" t="str">
        <f>L897*(1-K897)</f>
      </c>
    </row>
    <row r="898">
      <c r="A898" t="s">
        <v>164</v>
      </c>
      <c r="B898" t="s">
        <v>207</v>
      </c>
      <c r="C898" s="32" t="s">
        <v>209</v>
      </c>
      <c r="D898" t="s">
        <v>458</v>
      </c>
      <c r="E898" t="s">
        <v>476</v>
      </c>
      <c r="F898" s="174" t="n">
        <v>2047</v>
      </c>
      <c r="G898" s="175" t="n">
        <v>46</v>
      </c>
      <c r="H898" s="176" t="n">
        <v>5245.32436747291</v>
      </c>
      <c r="I898" s="177" t="n">
        <v>4211482.18516027</v>
      </c>
      <c r="J898" s="178" t="str">
        <f>IF(I898&gt;0,H898/I898,0)</f>
      </c>
      <c r="K898" s="179" t="str">
        <f>1-EXP(-J898)</f>
      </c>
      <c r="L898" s="180" t="str">
        <f>IF(G898=30,1,M897)</f>
      </c>
      <c r="M898" s="181" t="str">
        <f>L898*(1-K898)</f>
      </c>
    </row>
    <row r="899">
      <c r="A899" t="s">
        <v>164</v>
      </c>
      <c r="B899" t="s">
        <v>207</v>
      </c>
      <c r="C899" s="32" t="s">
        <v>209</v>
      </c>
      <c r="D899" t="s">
        <v>458</v>
      </c>
      <c r="E899" t="s">
        <v>476</v>
      </c>
      <c r="F899" s="174" t="n">
        <v>2047</v>
      </c>
      <c r="G899" s="175" t="n">
        <v>47</v>
      </c>
      <c r="H899" s="176" t="n">
        <v>5732.80741299919</v>
      </c>
      <c r="I899" s="177" t="n">
        <v>4183645.96244436</v>
      </c>
      <c r="J899" s="178" t="str">
        <f>IF(I899&gt;0,H899/I899,0)</f>
      </c>
      <c r="K899" s="179" t="str">
        <f>1-EXP(-J899)</f>
      </c>
      <c r="L899" s="180" t="str">
        <f>IF(G899=30,1,M898)</f>
      </c>
      <c r="M899" s="181" t="str">
        <f>L899*(1-K899)</f>
      </c>
    </row>
    <row r="900">
      <c r="A900" t="s">
        <v>164</v>
      </c>
      <c r="B900" t="s">
        <v>207</v>
      </c>
      <c r="C900" s="32" t="s">
        <v>209</v>
      </c>
      <c r="D900" t="s">
        <v>458</v>
      </c>
      <c r="E900" t="s">
        <v>476</v>
      </c>
      <c r="F900" s="174" t="n">
        <v>2047</v>
      </c>
      <c r="G900" s="175" t="n">
        <v>48</v>
      </c>
      <c r="H900" s="176" t="n">
        <v>6328.57705550949</v>
      </c>
      <c r="I900" s="177" t="n">
        <v>4193295.10419169</v>
      </c>
      <c r="J900" s="178" t="str">
        <f>IF(I900&gt;0,H900/I900,0)</f>
      </c>
      <c r="K900" s="179" t="str">
        <f>1-EXP(-J900)</f>
      </c>
      <c r="L900" s="180" t="str">
        <f>IF(G900=30,1,M899)</f>
      </c>
      <c r="M900" s="181" t="str">
        <f>L900*(1-K900)</f>
      </c>
    </row>
    <row r="901">
      <c r="A901" t="s">
        <v>164</v>
      </c>
      <c r="B901" t="s">
        <v>207</v>
      </c>
      <c r="C901" s="32" t="s">
        <v>209</v>
      </c>
      <c r="D901" t="s">
        <v>458</v>
      </c>
      <c r="E901" t="s">
        <v>476</v>
      </c>
      <c r="F901" s="174" t="n">
        <v>2047</v>
      </c>
      <c r="G901" s="175" t="n">
        <v>49</v>
      </c>
      <c r="H901" s="176" t="n">
        <v>7049.52602263692</v>
      </c>
      <c r="I901" s="177" t="n">
        <v>4239485.11728202</v>
      </c>
      <c r="J901" s="178" t="str">
        <f>IF(I901&gt;0,H901/I901,0)</f>
      </c>
      <c r="K901" s="179" t="str">
        <f>1-EXP(-J901)</f>
      </c>
      <c r="L901" s="180" t="str">
        <f>IF(G901=30,1,M900)</f>
      </c>
      <c r="M901" s="181" t="str">
        <f>L901*(1-K901)</f>
      </c>
    </row>
    <row r="902">
      <c r="A902" t="s">
        <v>164</v>
      </c>
      <c r="B902" t="s">
        <v>207</v>
      </c>
      <c r="C902" s="32" t="s">
        <v>209</v>
      </c>
      <c r="D902" t="s">
        <v>458</v>
      </c>
      <c r="E902" t="s">
        <v>476</v>
      </c>
      <c r="F902" s="174" t="n">
        <v>2047</v>
      </c>
      <c r="G902" s="175" t="n">
        <v>50</v>
      </c>
      <c r="H902" s="176" t="n">
        <v>8502.28963097134</v>
      </c>
      <c r="I902" s="177" t="n">
        <v>4357101.37267078</v>
      </c>
      <c r="J902" s="178" t="str">
        <f>IF(I902&gt;0,H902/I902,0)</f>
      </c>
      <c r="K902" s="179" t="str">
        <f>1-EXP(-J902)</f>
      </c>
      <c r="L902" s="180" t="str">
        <f>IF(G902=30,1,M901)</f>
      </c>
      <c r="M902" s="181" t="str">
        <f>L902*(1-K902)</f>
      </c>
    </row>
    <row r="903">
      <c r="A903" t="s">
        <v>164</v>
      </c>
      <c r="B903" t="s">
        <v>207</v>
      </c>
      <c r="C903" s="32" t="s">
        <v>209</v>
      </c>
      <c r="D903" t="s">
        <v>458</v>
      </c>
      <c r="E903" t="s">
        <v>476</v>
      </c>
      <c r="F903" s="174" t="n">
        <v>2047</v>
      </c>
      <c r="G903" s="175" t="n">
        <v>51</v>
      </c>
      <c r="H903" s="176" t="n">
        <v>8968.7083353426</v>
      </c>
      <c r="I903" s="177" t="n">
        <v>4300174.84111576</v>
      </c>
      <c r="J903" s="178" t="str">
        <f>IF(I903&gt;0,H903/I903,0)</f>
      </c>
      <c r="K903" s="179" t="str">
        <f>1-EXP(-J903)</f>
      </c>
      <c r="L903" s="180" t="str">
        <f>IF(G903=30,1,M902)</f>
      </c>
      <c r="M903" s="181" t="str">
        <f>L903*(1-K903)</f>
      </c>
    </row>
    <row r="904">
      <c r="A904" t="s">
        <v>164</v>
      </c>
      <c r="B904" t="s">
        <v>207</v>
      </c>
      <c r="C904" s="32" t="s">
        <v>209</v>
      </c>
      <c r="D904" t="s">
        <v>458</v>
      </c>
      <c r="E904" t="s">
        <v>476</v>
      </c>
      <c r="F904" s="174" t="n">
        <v>2047</v>
      </c>
      <c r="G904" s="175" t="n">
        <v>52</v>
      </c>
      <c r="H904" s="176" t="n">
        <v>9647.81336040808</v>
      </c>
      <c r="I904" s="177" t="n">
        <v>4213929.06665455</v>
      </c>
      <c r="J904" s="178" t="str">
        <f>IF(I904&gt;0,H904/I904,0)</f>
      </c>
      <c r="K904" s="179" t="str">
        <f>1-EXP(-J904)</f>
      </c>
      <c r="L904" s="180" t="str">
        <f>IF(G904=30,1,M903)</f>
      </c>
      <c r="M904" s="181" t="str">
        <f>L904*(1-K904)</f>
      </c>
    </row>
    <row r="905">
      <c r="A905" t="s">
        <v>164</v>
      </c>
      <c r="B905" t="s">
        <v>207</v>
      </c>
      <c r="C905" s="32" t="s">
        <v>209</v>
      </c>
      <c r="D905" t="s">
        <v>458</v>
      </c>
      <c r="E905" t="s">
        <v>476</v>
      </c>
      <c r="F905" s="174" t="n">
        <v>2047</v>
      </c>
      <c r="G905" s="175" t="n">
        <v>53</v>
      </c>
      <c r="H905" s="176" t="n">
        <v>10379.0344664291</v>
      </c>
      <c r="I905" s="177" t="n">
        <v>4141384.51475642</v>
      </c>
      <c r="J905" s="178" t="str">
        <f>IF(I905&gt;0,H905/I905,0)</f>
      </c>
      <c r="K905" s="179" t="str">
        <f>1-EXP(-J905)</f>
      </c>
      <c r="L905" s="180" t="str">
        <f>IF(G905=30,1,M904)</f>
      </c>
      <c r="M905" s="181" t="str">
        <f>L905*(1-K905)</f>
      </c>
    </row>
    <row r="906">
      <c r="A906" t="s">
        <v>164</v>
      </c>
      <c r="B906" t="s">
        <v>207</v>
      </c>
      <c r="C906" s="32" t="s">
        <v>209</v>
      </c>
      <c r="D906" t="s">
        <v>458</v>
      </c>
      <c r="E906" t="s">
        <v>476</v>
      </c>
      <c r="F906" s="174" t="n">
        <v>2047</v>
      </c>
      <c r="G906" s="175" t="n">
        <v>54</v>
      </c>
      <c r="H906" s="176" t="n">
        <v>11140.773265452</v>
      </c>
      <c r="I906" s="177" t="n">
        <v>4070874.63131085</v>
      </c>
      <c r="J906" s="178" t="str">
        <f>IF(I906&gt;0,H906/I906,0)</f>
      </c>
      <c r="K906" s="179" t="str">
        <f>1-EXP(-J906)</f>
      </c>
      <c r="L906" s="180" t="str">
        <f>IF(G906=30,1,M905)</f>
      </c>
      <c r="M906" s="181" t="str">
        <f>L906*(1-K906)</f>
      </c>
    </row>
    <row r="907">
      <c r="A907" t="s">
        <v>164</v>
      </c>
      <c r="B907" t="s">
        <v>207</v>
      </c>
      <c r="C907" s="32" t="s">
        <v>209</v>
      </c>
      <c r="D907" t="s">
        <v>458</v>
      </c>
      <c r="E907" t="s">
        <v>476</v>
      </c>
      <c r="F907" s="174" t="n">
        <v>2047</v>
      </c>
      <c r="G907" s="175" t="n">
        <v>55</v>
      </c>
      <c r="H907" s="176" t="n">
        <v>11954.8222081257</v>
      </c>
      <c r="I907" s="177" t="n">
        <v>4084863.98609611</v>
      </c>
      <c r="J907" s="178" t="str">
        <f>IF(I907&gt;0,H907/I907,0)</f>
      </c>
      <c r="K907" s="179" t="str">
        <f>1-EXP(-J907)</f>
      </c>
      <c r="L907" s="180" t="str">
        <f>IF(G907=30,1,M906)</f>
      </c>
      <c r="M907" s="181" t="str">
        <f>L907*(1-K907)</f>
      </c>
    </row>
    <row r="908">
      <c r="A908" t="s">
        <v>164</v>
      </c>
      <c r="B908" t="s">
        <v>207</v>
      </c>
      <c r="C908" s="32" t="s">
        <v>209</v>
      </c>
      <c r="D908" t="s">
        <v>458</v>
      </c>
      <c r="E908" t="s">
        <v>476</v>
      </c>
      <c r="F908" s="174" t="n">
        <v>2047</v>
      </c>
      <c r="G908" s="175" t="n">
        <v>56</v>
      </c>
      <c r="H908" s="176" t="n">
        <v>12747.9718118186</v>
      </c>
      <c r="I908" s="177" t="n">
        <v>4077759.77582607</v>
      </c>
      <c r="J908" s="178" t="str">
        <f>IF(I908&gt;0,H908/I908,0)</f>
      </c>
      <c r="K908" s="179" t="str">
        <f>1-EXP(-J908)</f>
      </c>
      <c r="L908" s="180" t="str">
        <f>IF(G908=30,1,M907)</f>
      </c>
      <c r="M908" s="181" t="str">
        <f>L908*(1-K908)</f>
      </c>
    </row>
    <row r="909">
      <c r="A909" t="s">
        <v>164</v>
      </c>
      <c r="B909" t="s">
        <v>207</v>
      </c>
      <c r="C909" s="32" t="s">
        <v>209</v>
      </c>
      <c r="D909" t="s">
        <v>458</v>
      </c>
      <c r="E909" t="s">
        <v>476</v>
      </c>
      <c r="F909" s="174" t="n">
        <v>2047</v>
      </c>
      <c r="G909" s="175" t="n">
        <v>57</v>
      </c>
      <c r="H909" s="176" t="n">
        <v>18661.5702365294</v>
      </c>
      <c r="I909" s="177" t="n">
        <v>5995377.95932434</v>
      </c>
      <c r="J909" s="178" t="str">
        <f>IF(I909&gt;0,H909/I909,0)</f>
      </c>
      <c r="K909" s="179" t="str">
        <f>1-EXP(-J909)</f>
      </c>
      <c r="L909" s="180" t="str">
        <f>IF(G909=30,1,M908)</f>
      </c>
      <c r="M909" s="181" t="str">
        <f>L909*(1-K909)</f>
      </c>
    </row>
    <row r="910">
      <c r="A910" t="s">
        <v>164</v>
      </c>
      <c r="B910" t="s">
        <v>207</v>
      </c>
      <c r="C910" s="32" t="s">
        <v>209</v>
      </c>
      <c r="D910" t="s">
        <v>458</v>
      </c>
      <c r="E910" t="s">
        <v>476</v>
      </c>
      <c r="F910" s="174" t="n">
        <v>2047</v>
      </c>
      <c r="G910" s="175" t="n">
        <v>58</v>
      </c>
      <c r="H910" s="176" t="n">
        <v>14933.506369634</v>
      </c>
      <c r="I910" s="177" t="n">
        <v>3985599.6930015</v>
      </c>
      <c r="J910" s="178" t="str">
        <f>IF(I910&gt;0,H910/I910,0)</f>
      </c>
      <c r="K910" s="179" t="str">
        <f>1-EXP(-J910)</f>
      </c>
      <c r="L910" s="180" t="str">
        <f>IF(G910=30,1,M909)</f>
      </c>
      <c r="M910" s="181" t="str">
        <f>L910*(1-K910)</f>
      </c>
    </row>
    <row r="911">
      <c r="A911" t="s">
        <v>164</v>
      </c>
      <c r="B911" t="s">
        <v>207</v>
      </c>
      <c r="C911" s="32" t="s">
        <v>209</v>
      </c>
      <c r="D911" t="s">
        <v>458</v>
      </c>
      <c r="E911" t="s">
        <v>476</v>
      </c>
      <c r="F911" s="174" t="n">
        <v>2047</v>
      </c>
      <c r="G911" s="175" t="n">
        <v>59</v>
      </c>
      <c r="H911" s="176" t="n">
        <v>16188.5238764193</v>
      </c>
      <c r="I911" s="177" t="n">
        <v>3939925.5589347</v>
      </c>
      <c r="J911" s="178" t="str">
        <f>IF(I911&gt;0,H911/I911,0)</f>
      </c>
      <c r="K911" s="179" t="str">
        <f>1-EXP(-J911)</f>
      </c>
      <c r="L911" s="180" t="str">
        <f>IF(G911=30,1,M910)</f>
      </c>
      <c r="M911" s="181" t="str">
        <f>L911*(1-K911)</f>
      </c>
    </row>
    <row r="912">
      <c r="A912" t="s">
        <v>164</v>
      </c>
      <c r="B912" t="s">
        <v>207</v>
      </c>
      <c r="C912" s="32" t="s">
        <v>209</v>
      </c>
      <c r="D912" t="s">
        <v>458</v>
      </c>
      <c r="E912" t="s">
        <v>476</v>
      </c>
      <c r="F912" s="174" t="n">
        <v>2047</v>
      </c>
      <c r="G912" s="175" t="n">
        <v>60</v>
      </c>
      <c r="H912" s="176" t="n">
        <v>16851.3929944002</v>
      </c>
      <c r="I912" s="177" t="n">
        <v>3787046.78902829</v>
      </c>
      <c r="J912" s="178" t="str">
        <f>IF(I912&gt;0,H912/I912,0)</f>
      </c>
      <c r="K912" s="179" t="str">
        <f>1-EXP(-J912)</f>
      </c>
      <c r="L912" s="180" t="str">
        <f>IF(G912=30,1,M911)</f>
      </c>
      <c r="M912" s="181" t="str">
        <f>L912*(1-K912)</f>
      </c>
    </row>
    <row r="913">
      <c r="A913" t="s">
        <v>164</v>
      </c>
      <c r="B913" t="s">
        <v>207</v>
      </c>
      <c r="C913" s="32" t="s">
        <v>209</v>
      </c>
      <c r="D913" t="s">
        <v>458</v>
      </c>
      <c r="E913" t="s">
        <v>476</v>
      </c>
      <c r="F913" s="174" t="n">
        <v>2047</v>
      </c>
      <c r="G913" s="175" t="n">
        <v>61</v>
      </c>
      <c r="H913" s="176" t="n">
        <v>17856.6445039923</v>
      </c>
      <c r="I913" s="177" t="n">
        <v>3720895.90082793</v>
      </c>
      <c r="J913" s="178" t="str">
        <f>IF(I913&gt;0,H913/I913,0)</f>
      </c>
      <c r="K913" s="179" t="str">
        <f>1-EXP(-J913)</f>
      </c>
      <c r="L913" s="180" t="str">
        <f>IF(G913=30,1,M912)</f>
      </c>
      <c r="M913" s="181" t="str">
        <f>L913*(1-K913)</f>
      </c>
    </row>
    <row r="914">
      <c r="A914" t="s">
        <v>164</v>
      </c>
      <c r="B914" t="s">
        <v>207</v>
      </c>
      <c r="C914" s="32" t="s">
        <v>209</v>
      </c>
      <c r="D914" t="s">
        <v>458</v>
      </c>
      <c r="E914" t="s">
        <v>476</v>
      </c>
      <c r="F914" s="174" t="n">
        <v>2047</v>
      </c>
      <c r="G914" s="175" t="n">
        <v>62</v>
      </c>
      <c r="H914" s="176" t="n">
        <v>19753.6472514578</v>
      </c>
      <c r="I914" s="177" t="n">
        <v>3735455.54297829</v>
      </c>
      <c r="J914" s="178" t="str">
        <f>IF(I914&gt;0,H914/I914,0)</f>
      </c>
      <c r="K914" s="179" t="str">
        <f>1-EXP(-J914)</f>
      </c>
      <c r="L914" s="180" t="str">
        <f>IF(G914=30,1,M913)</f>
      </c>
      <c r="M914" s="181" t="str">
        <f>L914*(1-K914)</f>
      </c>
    </row>
    <row r="915">
      <c r="A915" t="s">
        <v>164</v>
      </c>
      <c r="B915" t="s">
        <v>207</v>
      </c>
      <c r="C915" s="32" t="s">
        <v>209</v>
      </c>
      <c r="D915" t="s">
        <v>458</v>
      </c>
      <c r="E915" t="s">
        <v>476</v>
      </c>
      <c r="F915" s="174" t="n">
        <v>2047</v>
      </c>
      <c r="G915" s="175" t="n">
        <v>63</v>
      </c>
      <c r="H915" s="176" t="n">
        <v>21935.6941665702</v>
      </c>
      <c r="I915" s="177" t="n">
        <v>3767410.36221622</v>
      </c>
      <c r="J915" s="178" t="str">
        <f>IF(I915&gt;0,H915/I915,0)</f>
      </c>
      <c r="K915" s="179" t="str">
        <f>1-EXP(-J915)</f>
      </c>
      <c r="L915" s="180" t="str">
        <f>IF(G915=30,1,M914)</f>
      </c>
      <c r="M915" s="181" t="str">
        <f>L915*(1-K915)</f>
      </c>
    </row>
    <row r="916">
      <c r="A916" t="s">
        <v>164</v>
      </c>
      <c r="B916" t="s">
        <v>207</v>
      </c>
      <c r="C916" s="32" t="s">
        <v>209</v>
      </c>
      <c r="D916" t="s">
        <v>458</v>
      </c>
      <c r="E916" t="s">
        <v>476</v>
      </c>
      <c r="F916" s="174" t="n">
        <v>2047</v>
      </c>
      <c r="G916" s="175" t="n">
        <v>64</v>
      </c>
      <c r="H916" s="176" t="n">
        <v>23687.2074702475</v>
      </c>
      <c r="I916" s="177" t="n">
        <v>3699713.33877185</v>
      </c>
      <c r="J916" s="178" t="str">
        <f>IF(I916&gt;0,H916/I916,0)</f>
      </c>
      <c r="K916" s="179" t="str">
        <f>1-EXP(-J916)</f>
      </c>
      <c r="L916" s="180" t="str">
        <f>IF(G916=30,1,M915)</f>
      </c>
      <c r="M916" s="181" t="str">
        <f>L916*(1-K916)</f>
      </c>
    </row>
    <row r="917">
      <c r="A917" t="s">
        <v>164</v>
      </c>
      <c r="B917" t="s">
        <v>207</v>
      </c>
      <c r="C917" s="32" t="s">
        <v>209</v>
      </c>
      <c r="D917" t="s">
        <v>458</v>
      </c>
      <c r="E917" t="s">
        <v>476</v>
      </c>
      <c r="F917" s="174" t="n">
        <v>2047</v>
      </c>
      <c r="G917" s="175" t="n">
        <v>65</v>
      </c>
      <c r="H917" s="176" t="n">
        <v>23664.2980978529</v>
      </c>
      <c r="I917" s="177" t="n">
        <v>3532115.40679383</v>
      </c>
      <c r="J917" s="178" t="str">
        <f>IF(I917&gt;0,H917/I917,0)</f>
      </c>
      <c r="K917" s="179" t="str">
        <f>1-EXP(-J917)</f>
      </c>
      <c r="L917" s="180" t="str">
        <f>IF(G917=30,1,M916)</f>
      </c>
      <c r="M917" s="181" t="str">
        <f>L917*(1-K917)</f>
      </c>
    </row>
    <row r="918">
      <c r="A918" t="s">
        <v>164</v>
      </c>
      <c r="B918" t="s">
        <v>207</v>
      </c>
      <c r="C918" s="32" t="s">
        <v>209</v>
      </c>
      <c r="D918" t="s">
        <v>458</v>
      </c>
      <c r="E918" t="s">
        <v>476</v>
      </c>
      <c r="F918" s="174" t="n">
        <v>2047</v>
      </c>
      <c r="G918" s="175" t="n">
        <v>66</v>
      </c>
      <c r="H918" s="176" t="n">
        <v>24764.1639593031</v>
      </c>
      <c r="I918" s="177" t="n">
        <v>3417156.95782645</v>
      </c>
      <c r="J918" s="178" t="str">
        <f>IF(I918&gt;0,H918/I918,0)</f>
      </c>
      <c r="K918" s="179" t="str">
        <f>1-EXP(-J918)</f>
      </c>
      <c r="L918" s="180" t="str">
        <f>IF(G918=30,1,M917)</f>
      </c>
      <c r="M918" s="181" t="str">
        <f>L918*(1-K918)</f>
      </c>
    </row>
    <row r="919">
      <c r="A919" t="s">
        <v>164</v>
      </c>
      <c r="B919" t="s">
        <v>207</v>
      </c>
      <c r="C919" s="32" t="s">
        <v>209</v>
      </c>
      <c r="D919" t="s">
        <v>458</v>
      </c>
      <c r="E919" t="s">
        <v>476</v>
      </c>
      <c r="F919" s="174" t="n">
        <v>2047</v>
      </c>
      <c r="G919" s="175" t="n">
        <v>67</v>
      </c>
      <c r="H919" s="176" t="n">
        <v>26441.8772601584</v>
      </c>
      <c r="I919" s="177" t="n">
        <v>3312637.10634382</v>
      </c>
      <c r="J919" s="178" t="str">
        <f>IF(I919&gt;0,H919/I919,0)</f>
      </c>
      <c r="K919" s="179" t="str">
        <f>1-EXP(-J919)</f>
      </c>
      <c r="L919" s="180" t="str">
        <f>IF(G919=30,1,M918)</f>
      </c>
      <c r="M919" s="181" t="str">
        <f>L919*(1-K919)</f>
      </c>
    </row>
    <row r="920">
      <c r="A920" t="s">
        <v>164</v>
      </c>
      <c r="B920" t="s">
        <v>207</v>
      </c>
      <c r="C920" s="32" t="s">
        <v>209</v>
      </c>
      <c r="D920" t="s">
        <v>458</v>
      </c>
      <c r="E920" t="s">
        <v>476</v>
      </c>
      <c r="F920" s="174" t="n">
        <v>2047</v>
      </c>
      <c r="G920" s="175" t="n">
        <v>68</v>
      </c>
      <c r="H920" s="176" t="n">
        <v>28149.1015278874</v>
      </c>
      <c r="I920" s="177" t="n">
        <v>3200801.61931867</v>
      </c>
      <c r="J920" s="178" t="str">
        <f>IF(I920&gt;0,H920/I920,0)</f>
      </c>
      <c r="K920" s="179" t="str">
        <f>1-EXP(-J920)</f>
      </c>
      <c r="L920" s="180" t="str">
        <f>IF(G920=30,1,M919)</f>
      </c>
      <c r="M920" s="181" t="str">
        <f>L920*(1-K920)</f>
      </c>
    </row>
    <row r="921">
      <c r="A921" t="s">
        <v>164</v>
      </c>
      <c r="B921" t="s">
        <v>207</v>
      </c>
      <c r="C921" s="32" t="s">
        <v>209</v>
      </c>
      <c r="D921" t="s">
        <v>458</v>
      </c>
      <c r="E921" t="s">
        <v>476</v>
      </c>
      <c r="F921" s="174" t="n">
        <v>2047</v>
      </c>
      <c r="G921" s="175" t="n">
        <v>69</v>
      </c>
      <c r="H921" s="176" t="n">
        <v>29762.8616071868</v>
      </c>
      <c r="I921" s="177" t="n">
        <v>3070972.59640385</v>
      </c>
      <c r="J921" s="178" t="str">
        <f>IF(I921&gt;0,H921/I921,0)</f>
      </c>
      <c r="K921" s="179" t="str">
        <f>1-EXP(-J921)</f>
      </c>
      <c r="L921" s="180" t="str">
        <f>IF(G921=30,1,M920)</f>
      </c>
      <c r="M921" s="181" t="str">
        <f>L921*(1-K921)</f>
      </c>
    </row>
    <row r="922">
      <c r="A922" t="s">
        <v>164</v>
      </c>
      <c r="B922" t="s">
        <v>207</v>
      </c>
      <c r="C922" s="32" t="s">
        <v>209</v>
      </c>
      <c r="D922" t="s">
        <v>458</v>
      </c>
      <c r="E922" t="s">
        <v>476</v>
      </c>
      <c r="F922" s="174" t="n">
        <v>2048</v>
      </c>
      <c r="G922" s="175" t="n">
        <v>30</v>
      </c>
      <c r="H922" s="176" t="n">
        <v>614.666398973392</v>
      </c>
      <c r="I922" s="177" t="n">
        <v>4275283.87393158</v>
      </c>
      <c r="J922" s="178" t="str">
        <f>IF(I922&gt;0,H922/I922,0)</f>
      </c>
      <c r="K922" s="179" t="str">
        <f>1-EXP(-J922)</f>
      </c>
      <c r="L922" s="180" t="str">
        <f>IF(G922=30,1,M921)</f>
      </c>
      <c r="M922" s="181" t="str">
        <f>L922*(1-K922)</f>
      </c>
    </row>
    <row r="923">
      <c r="A923" t="s">
        <v>164</v>
      </c>
      <c r="B923" t="s">
        <v>207</v>
      </c>
      <c r="C923" s="32" t="s">
        <v>209</v>
      </c>
      <c r="D923" t="s">
        <v>458</v>
      </c>
      <c r="E923" t="s">
        <v>476</v>
      </c>
      <c r="F923" s="174" t="n">
        <v>2048</v>
      </c>
      <c r="G923" s="175" t="n">
        <v>31</v>
      </c>
      <c r="H923" s="176" t="n">
        <v>853.938158410677</v>
      </c>
      <c r="I923" s="177" t="n">
        <v>4315810.83305652</v>
      </c>
      <c r="J923" s="178" t="str">
        <f>IF(I923&gt;0,H923/I923,0)</f>
      </c>
      <c r="K923" s="179" t="str">
        <f>1-EXP(-J923)</f>
      </c>
      <c r="L923" s="180" t="str">
        <f>IF(G923=30,1,M922)</f>
      </c>
      <c r="M923" s="181" t="str">
        <f>L923*(1-K923)</f>
      </c>
    </row>
    <row r="924">
      <c r="A924" t="s">
        <v>164</v>
      </c>
      <c r="B924" t="s">
        <v>207</v>
      </c>
      <c r="C924" s="32" t="s">
        <v>209</v>
      </c>
      <c r="D924" t="s">
        <v>458</v>
      </c>
      <c r="E924" t="s">
        <v>476</v>
      </c>
      <c r="F924" s="174" t="n">
        <v>2048</v>
      </c>
      <c r="G924" s="175" t="n">
        <v>32</v>
      </c>
      <c r="H924" s="176" t="n">
        <v>981.607194698833</v>
      </c>
      <c r="I924" s="177" t="n">
        <v>4578301.5936362</v>
      </c>
      <c r="J924" s="178" t="str">
        <f>IF(I924&gt;0,H924/I924,0)</f>
      </c>
      <c r="K924" s="179" t="str">
        <f>1-EXP(-J924)</f>
      </c>
      <c r="L924" s="180" t="str">
        <f>IF(G924=30,1,M923)</f>
      </c>
      <c r="M924" s="181" t="str">
        <f>L924*(1-K924)</f>
      </c>
    </row>
    <row r="925">
      <c r="A925" t="s">
        <v>164</v>
      </c>
      <c r="B925" t="s">
        <v>207</v>
      </c>
      <c r="C925" s="32" t="s">
        <v>209</v>
      </c>
      <c r="D925" t="s">
        <v>458</v>
      </c>
      <c r="E925" t="s">
        <v>476</v>
      </c>
      <c r="F925" s="174" t="n">
        <v>2048</v>
      </c>
      <c r="G925" s="175" t="n">
        <v>33</v>
      </c>
      <c r="H925" s="176" t="n">
        <v>1076.51257356475</v>
      </c>
      <c r="I925" s="177" t="n">
        <v>4626796.45473573</v>
      </c>
      <c r="J925" s="178" t="str">
        <f>IF(I925&gt;0,H925/I925,0)</f>
      </c>
      <c r="K925" s="179" t="str">
        <f>1-EXP(-J925)</f>
      </c>
      <c r="L925" s="180" t="str">
        <f>IF(G925=30,1,M924)</f>
      </c>
      <c r="M925" s="181" t="str">
        <f>L925*(1-K925)</f>
      </c>
    </row>
    <row r="926">
      <c r="A926" t="s">
        <v>164</v>
      </c>
      <c r="B926" t="s">
        <v>207</v>
      </c>
      <c r="C926" s="32" t="s">
        <v>209</v>
      </c>
      <c r="D926" t="s">
        <v>458</v>
      </c>
      <c r="E926" t="s">
        <v>476</v>
      </c>
      <c r="F926" s="174" t="n">
        <v>2048</v>
      </c>
      <c r="G926" s="175" t="n">
        <v>34</v>
      </c>
      <c r="H926" s="176" t="n">
        <v>1153.91417132822</v>
      </c>
      <c r="I926" s="177" t="n">
        <v>4692719.56960137</v>
      </c>
      <c r="J926" s="178" t="str">
        <f>IF(I926&gt;0,H926/I926,0)</f>
      </c>
      <c r="K926" s="179" t="str">
        <f>1-EXP(-J926)</f>
      </c>
      <c r="L926" s="180" t="str">
        <f>IF(G926=30,1,M925)</f>
      </c>
      <c r="M926" s="181" t="str">
        <f>L926*(1-K926)</f>
      </c>
    </row>
    <row r="927">
      <c r="A927" t="s">
        <v>164</v>
      </c>
      <c r="B927" t="s">
        <v>207</v>
      </c>
      <c r="C927" s="32" t="s">
        <v>209</v>
      </c>
      <c r="D927" t="s">
        <v>458</v>
      </c>
      <c r="E927" t="s">
        <v>476</v>
      </c>
      <c r="F927" s="174" t="n">
        <v>2048</v>
      </c>
      <c r="G927" s="175" t="n">
        <v>35</v>
      </c>
      <c r="H927" s="176" t="n">
        <v>1502.74268497867</v>
      </c>
      <c r="I927" s="177" t="n">
        <v>4759911.12571573</v>
      </c>
      <c r="J927" s="178" t="str">
        <f>IF(I927&gt;0,H927/I927,0)</f>
      </c>
      <c r="K927" s="179" t="str">
        <f>1-EXP(-J927)</f>
      </c>
      <c r="L927" s="180" t="str">
        <f>IF(G927=30,1,M926)</f>
      </c>
      <c r="M927" s="181" t="str">
        <f>L927*(1-K927)</f>
      </c>
    </row>
    <row r="928">
      <c r="A928" t="s">
        <v>164</v>
      </c>
      <c r="B928" t="s">
        <v>207</v>
      </c>
      <c r="C928" s="32" t="s">
        <v>209</v>
      </c>
      <c r="D928" t="s">
        <v>458</v>
      </c>
      <c r="E928" t="s">
        <v>476</v>
      </c>
      <c r="F928" s="174" t="n">
        <v>2048</v>
      </c>
      <c r="G928" s="175" t="n">
        <v>36</v>
      </c>
      <c r="H928" s="176" t="n">
        <v>1732.39485056844</v>
      </c>
      <c r="I928" s="177" t="n">
        <v>4870676.03834085</v>
      </c>
      <c r="J928" s="178" t="str">
        <f>IF(I928&gt;0,H928/I928,0)</f>
      </c>
      <c r="K928" s="179" t="str">
        <f>1-EXP(-J928)</f>
      </c>
      <c r="L928" s="180" t="str">
        <f>IF(G928=30,1,M927)</f>
      </c>
      <c r="M928" s="181" t="str">
        <f>L928*(1-K928)</f>
      </c>
    </row>
    <row r="929">
      <c r="A929" t="s">
        <v>164</v>
      </c>
      <c r="B929" t="s">
        <v>207</v>
      </c>
      <c r="C929" s="32" t="s">
        <v>209</v>
      </c>
      <c r="D929" t="s">
        <v>458</v>
      </c>
      <c r="E929" t="s">
        <v>476</v>
      </c>
      <c r="F929" s="174" t="n">
        <v>2048</v>
      </c>
      <c r="G929" s="175" t="n">
        <v>37</v>
      </c>
      <c r="H929" s="176" t="n">
        <v>1850.28549908239</v>
      </c>
      <c r="I929" s="177" t="n">
        <v>4841340.5171774</v>
      </c>
      <c r="J929" s="178" t="str">
        <f>IF(I929&gt;0,H929/I929,0)</f>
      </c>
      <c r="K929" s="179" t="str">
        <f>1-EXP(-J929)</f>
      </c>
      <c r="L929" s="180" t="str">
        <f>IF(G929=30,1,M928)</f>
      </c>
      <c r="M929" s="181" t="str">
        <f>L929*(1-K929)</f>
      </c>
    </row>
    <row r="930">
      <c r="A930" t="s">
        <v>164</v>
      </c>
      <c r="B930" t="s">
        <v>207</v>
      </c>
      <c r="C930" s="32" t="s">
        <v>209</v>
      </c>
      <c r="D930" t="s">
        <v>458</v>
      </c>
      <c r="E930" t="s">
        <v>476</v>
      </c>
      <c r="F930" s="174" t="n">
        <v>2048</v>
      </c>
      <c r="G930" s="175" t="n">
        <v>38</v>
      </c>
      <c r="H930" s="176" t="n">
        <v>1939.63621230528</v>
      </c>
      <c r="I930" s="177" t="n">
        <v>4706710.68156588</v>
      </c>
      <c r="J930" s="178" t="str">
        <f>IF(I930&gt;0,H930/I930,0)</f>
      </c>
      <c r="K930" s="179" t="str">
        <f>1-EXP(-J930)</f>
      </c>
      <c r="L930" s="180" t="str">
        <f>IF(G930=30,1,M929)</f>
      </c>
      <c r="M930" s="181" t="str">
        <f>L930*(1-K930)</f>
      </c>
    </row>
    <row r="931">
      <c r="A931" t="s">
        <v>164</v>
      </c>
      <c r="B931" t="s">
        <v>207</v>
      </c>
      <c r="C931" s="32" t="s">
        <v>209</v>
      </c>
      <c r="D931" t="s">
        <v>458</v>
      </c>
      <c r="E931" t="s">
        <v>476</v>
      </c>
      <c r="F931" s="174" t="n">
        <v>2048</v>
      </c>
      <c r="G931" s="175" t="n">
        <v>39</v>
      </c>
      <c r="H931" s="176" t="n">
        <v>2065.16532860661</v>
      </c>
      <c r="I931" s="177" t="n">
        <v>4634243.97661555</v>
      </c>
      <c r="J931" s="178" t="str">
        <f>IF(I931&gt;0,H931/I931,0)</f>
      </c>
      <c r="K931" s="179" t="str">
        <f>1-EXP(-J931)</f>
      </c>
      <c r="L931" s="180" t="str">
        <f>IF(G931=30,1,M930)</f>
      </c>
      <c r="M931" s="181" t="str">
        <f>L931*(1-K931)</f>
      </c>
    </row>
    <row r="932">
      <c r="A932" t="s">
        <v>164</v>
      </c>
      <c r="B932" t="s">
        <v>207</v>
      </c>
      <c r="C932" s="32" t="s">
        <v>209</v>
      </c>
      <c r="D932" t="s">
        <v>458</v>
      </c>
      <c r="E932" t="s">
        <v>476</v>
      </c>
      <c r="F932" s="174" t="n">
        <v>2048</v>
      </c>
      <c r="G932" s="175" t="n">
        <v>40</v>
      </c>
      <c r="H932" s="176" t="n">
        <v>2739.02240188262</v>
      </c>
      <c r="I932" s="177" t="n">
        <v>4589210.40060037</v>
      </c>
      <c r="J932" s="178" t="str">
        <f>IF(I932&gt;0,H932/I932,0)</f>
      </c>
      <c r="K932" s="179" t="str">
        <f>1-EXP(-J932)</f>
      </c>
      <c r="L932" s="180" t="str">
        <f>IF(G932=30,1,M931)</f>
      </c>
      <c r="M932" s="181" t="str">
        <f>L932*(1-K932)</f>
      </c>
    </row>
    <row r="933">
      <c r="A933" t="s">
        <v>164</v>
      </c>
      <c r="B933" t="s">
        <v>207</v>
      </c>
      <c r="C933" s="32" t="s">
        <v>209</v>
      </c>
      <c r="D933" t="s">
        <v>458</v>
      </c>
      <c r="E933" t="s">
        <v>476</v>
      </c>
      <c r="F933" s="174" t="n">
        <v>2048</v>
      </c>
      <c r="G933" s="175" t="n">
        <v>41</v>
      </c>
      <c r="H933" s="176" t="n">
        <v>3050.93542883758</v>
      </c>
      <c r="I933" s="177" t="n">
        <v>4610430.50832365</v>
      </c>
      <c r="J933" s="178" t="str">
        <f>IF(I933&gt;0,H933/I933,0)</f>
      </c>
      <c r="K933" s="179" t="str">
        <f>1-EXP(-J933)</f>
      </c>
      <c r="L933" s="180" t="str">
        <f>IF(G933=30,1,M932)</f>
      </c>
      <c r="M933" s="181" t="str">
        <f>L933*(1-K933)</f>
      </c>
    </row>
    <row r="934">
      <c r="A934" t="s">
        <v>164</v>
      </c>
      <c r="B934" t="s">
        <v>207</v>
      </c>
      <c r="C934" s="32" t="s">
        <v>209</v>
      </c>
      <c r="D934" t="s">
        <v>458</v>
      </c>
      <c r="E934" t="s">
        <v>476</v>
      </c>
      <c r="F934" s="174" t="n">
        <v>2048</v>
      </c>
      <c r="G934" s="175" t="n">
        <v>42</v>
      </c>
      <c r="H934" s="176" t="n">
        <v>3257.84370661814</v>
      </c>
      <c r="I934" s="177" t="n">
        <v>4524557.23245658</v>
      </c>
      <c r="J934" s="178" t="str">
        <f>IF(I934&gt;0,H934/I934,0)</f>
      </c>
      <c r="K934" s="179" t="str">
        <f>1-EXP(-J934)</f>
      </c>
      <c r="L934" s="180" t="str">
        <f>IF(G934=30,1,M933)</f>
      </c>
      <c r="M934" s="181" t="str">
        <f>L934*(1-K934)</f>
      </c>
    </row>
    <row r="935">
      <c r="A935" t="s">
        <v>164</v>
      </c>
      <c r="B935" t="s">
        <v>207</v>
      </c>
      <c r="C935" s="32" t="s">
        <v>209</v>
      </c>
      <c r="D935" t="s">
        <v>458</v>
      </c>
      <c r="E935" t="s">
        <v>476</v>
      </c>
      <c r="F935" s="174" t="n">
        <v>2048</v>
      </c>
      <c r="G935" s="175" t="n">
        <v>43</v>
      </c>
      <c r="H935" s="176" t="n">
        <v>3500.09949676223</v>
      </c>
      <c r="I935" s="177" t="n">
        <v>4459788.05487704</v>
      </c>
      <c r="J935" s="178" t="str">
        <f>IF(I935&gt;0,H935/I935,0)</f>
      </c>
      <c r="K935" s="179" t="str">
        <f>1-EXP(-J935)</f>
      </c>
      <c r="L935" s="180" t="str">
        <f>IF(G935=30,1,M934)</f>
      </c>
      <c r="M935" s="181" t="str">
        <f>L935*(1-K935)</f>
      </c>
    </row>
    <row r="936">
      <c r="A936" t="s">
        <v>164</v>
      </c>
      <c r="B936" t="s">
        <v>207</v>
      </c>
      <c r="C936" s="32" t="s">
        <v>209</v>
      </c>
      <c r="D936" t="s">
        <v>458</v>
      </c>
      <c r="E936" t="s">
        <v>476</v>
      </c>
      <c r="F936" s="174" t="n">
        <v>2048</v>
      </c>
      <c r="G936" s="175" t="n">
        <v>44</v>
      </c>
      <c r="H936" s="176" t="n">
        <v>3709.67177760049</v>
      </c>
      <c r="I936" s="177" t="n">
        <v>4328048.01756354</v>
      </c>
      <c r="J936" s="178" t="str">
        <f>IF(I936&gt;0,H936/I936,0)</f>
      </c>
      <c r="K936" s="179" t="str">
        <f>1-EXP(-J936)</f>
      </c>
      <c r="L936" s="180" t="str">
        <f>IF(G936=30,1,M935)</f>
      </c>
      <c r="M936" s="181" t="str">
        <f>L936*(1-K936)</f>
      </c>
    </row>
    <row r="937">
      <c r="A937" t="s">
        <v>164</v>
      </c>
      <c r="B937" t="s">
        <v>207</v>
      </c>
      <c r="C937" s="32" t="s">
        <v>209</v>
      </c>
      <c r="D937" t="s">
        <v>458</v>
      </c>
      <c r="E937" t="s">
        <v>476</v>
      </c>
      <c r="F937" s="174" t="n">
        <v>2048</v>
      </c>
      <c r="G937" s="175" t="n">
        <v>45</v>
      </c>
      <c r="H937" s="176" t="n">
        <v>4686.86015962285</v>
      </c>
      <c r="I937" s="177" t="n">
        <v>4257663.81650422</v>
      </c>
      <c r="J937" s="178" t="str">
        <f>IF(I937&gt;0,H937/I937,0)</f>
      </c>
      <c r="K937" s="179" t="str">
        <f>1-EXP(-J937)</f>
      </c>
      <c r="L937" s="180" t="str">
        <f>IF(G937=30,1,M936)</f>
      </c>
      <c r="M937" s="181" t="str">
        <f>L937*(1-K937)</f>
      </c>
    </row>
    <row r="938">
      <c r="A938" t="s">
        <v>164</v>
      </c>
      <c r="B938" t="s">
        <v>207</v>
      </c>
      <c r="C938" s="32" t="s">
        <v>209</v>
      </c>
      <c r="D938" t="s">
        <v>458</v>
      </c>
      <c r="E938" t="s">
        <v>476</v>
      </c>
      <c r="F938" s="174" t="n">
        <v>2048</v>
      </c>
      <c r="G938" s="175" t="n">
        <v>46</v>
      </c>
      <c r="H938" s="176" t="n">
        <v>5178.04170194492</v>
      </c>
      <c r="I938" s="177" t="n">
        <v>4226482.40929533</v>
      </c>
      <c r="J938" s="178" t="str">
        <f>IF(I938&gt;0,H938/I938,0)</f>
      </c>
      <c r="K938" s="179" t="str">
        <f>1-EXP(-J938)</f>
      </c>
      <c r="L938" s="180" t="str">
        <f>IF(G938=30,1,M937)</f>
      </c>
      <c r="M938" s="181" t="str">
        <f>L938*(1-K938)</f>
      </c>
    </row>
    <row r="939">
      <c r="A939" t="s">
        <v>164</v>
      </c>
      <c r="B939" t="s">
        <v>207</v>
      </c>
      <c r="C939" s="32" t="s">
        <v>209</v>
      </c>
      <c r="D939" t="s">
        <v>458</v>
      </c>
      <c r="E939" t="s">
        <v>476</v>
      </c>
      <c r="F939" s="174" t="n">
        <v>2048</v>
      </c>
      <c r="G939" s="175" t="n">
        <v>47</v>
      </c>
      <c r="H939" s="176" t="n">
        <v>5657.61092213294</v>
      </c>
      <c r="I939" s="177" t="n">
        <v>4198815.26720595</v>
      </c>
      <c r="J939" s="178" t="str">
        <f>IF(I939&gt;0,H939/I939,0)</f>
      </c>
      <c r="K939" s="179" t="str">
        <f>1-EXP(-J939)</f>
      </c>
      <c r="L939" s="180" t="str">
        <f>IF(G939=30,1,M938)</f>
      </c>
      <c r="M939" s="181" t="str">
        <f>L939*(1-K939)</f>
      </c>
    </row>
    <row r="940">
      <c r="A940" t="s">
        <v>164</v>
      </c>
      <c r="B940" t="s">
        <v>207</v>
      </c>
      <c r="C940" s="32" t="s">
        <v>209</v>
      </c>
      <c r="D940" t="s">
        <v>458</v>
      </c>
      <c r="E940" t="s">
        <v>476</v>
      </c>
      <c r="F940" s="174" t="n">
        <v>2048</v>
      </c>
      <c r="G940" s="175" t="n">
        <v>48</v>
      </c>
      <c r="H940" s="176" t="n">
        <v>6188.20789077604</v>
      </c>
      <c r="I940" s="177" t="n">
        <v>4169877.4555868</v>
      </c>
      <c r="J940" s="178" t="str">
        <f>IF(I940&gt;0,H940/I940,0)</f>
      </c>
      <c r="K940" s="179" t="str">
        <f>1-EXP(-J940)</f>
      </c>
      <c r="L940" s="180" t="str">
        <f>IF(G940=30,1,M939)</f>
      </c>
      <c r="M940" s="181" t="str">
        <f>L940*(1-K940)</f>
      </c>
    </row>
    <row r="941">
      <c r="A941" t="s">
        <v>164</v>
      </c>
      <c r="B941" t="s">
        <v>207</v>
      </c>
      <c r="C941" s="32" t="s">
        <v>209</v>
      </c>
      <c r="D941" t="s">
        <v>458</v>
      </c>
      <c r="E941" t="s">
        <v>476</v>
      </c>
      <c r="F941" s="174" t="n">
        <v>2048</v>
      </c>
      <c r="G941" s="175" t="n">
        <v>49</v>
      </c>
      <c r="H941" s="176" t="n">
        <v>6831.56124259276</v>
      </c>
      <c r="I941" s="177" t="n">
        <v>4178168.84853182</v>
      </c>
      <c r="J941" s="178" t="str">
        <f>IF(I941&gt;0,H941/I941,0)</f>
      </c>
      <c r="K941" s="179" t="str">
        <f>1-EXP(-J941)</f>
      </c>
      <c r="L941" s="180" t="str">
        <f>IF(G941=30,1,M940)</f>
      </c>
      <c r="M941" s="181" t="str">
        <f>L941*(1-K941)</f>
      </c>
    </row>
    <row r="942">
      <c r="A942" t="s">
        <v>164</v>
      </c>
      <c r="B942" t="s">
        <v>207</v>
      </c>
      <c r="C942" s="32" t="s">
        <v>209</v>
      </c>
      <c r="D942" t="s">
        <v>458</v>
      </c>
      <c r="E942" t="s">
        <v>476</v>
      </c>
      <c r="F942" s="174" t="n">
        <v>2048</v>
      </c>
      <c r="G942" s="175" t="n">
        <v>50</v>
      </c>
      <c r="H942" s="176" t="n">
        <v>7894.42767918292</v>
      </c>
      <c r="I942" s="177" t="n">
        <v>4222704.65531743</v>
      </c>
      <c r="J942" s="178" t="str">
        <f>IF(I942&gt;0,H942/I942,0)</f>
      </c>
      <c r="K942" s="179" t="str">
        <f>1-EXP(-J942)</f>
      </c>
      <c r="L942" s="180" t="str">
        <f>IF(G942=30,1,M941)</f>
      </c>
      <c r="M942" s="181" t="str">
        <f>L942*(1-K942)</f>
      </c>
    </row>
    <row r="943">
      <c r="A943" t="s">
        <v>164</v>
      </c>
      <c r="B943" t="s">
        <v>207</v>
      </c>
      <c r="C943" s="32" t="s">
        <v>209</v>
      </c>
      <c r="D943" t="s">
        <v>458</v>
      </c>
      <c r="E943" t="s">
        <v>476</v>
      </c>
      <c r="F943" s="174" t="n">
        <v>2048</v>
      </c>
      <c r="G943" s="175" t="n">
        <v>51</v>
      </c>
      <c r="H943" s="176" t="n">
        <v>8883.34913410177</v>
      </c>
      <c r="I943" s="177" t="n">
        <v>4337343.55334393</v>
      </c>
      <c r="J943" s="178" t="str">
        <f>IF(I943&gt;0,H943/I943,0)</f>
      </c>
      <c r="K943" s="179" t="str">
        <f>1-EXP(-J943)</f>
      </c>
      <c r="L943" s="180" t="str">
        <f>IF(G943=30,1,M942)</f>
      </c>
      <c r="M943" s="181" t="str">
        <f>L943*(1-K943)</f>
      </c>
    </row>
    <row r="944">
      <c r="A944" t="s">
        <v>164</v>
      </c>
      <c r="B944" t="s">
        <v>207</v>
      </c>
      <c r="C944" s="32" t="s">
        <v>209</v>
      </c>
      <c r="D944" t="s">
        <v>458</v>
      </c>
      <c r="E944" t="s">
        <v>476</v>
      </c>
      <c r="F944" s="174" t="n">
        <v>2048</v>
      </c>
      <c r="G944" s="175" t="n">
        <v>52</v>
      </c>
      <c r="H944" s="176" t="n">
        <v>9621.05279066758</v>
      </c>
      <c r="I944" s="177" t="n">
        <v>4279666.02233003</v>
      </c>
      <c r="J944" s="178" t="str">
        <f>IF(I944&gt;0,H944/I944,0)</f>
      </c>
      <c r="K944" s="179" t="str">
        <f>1-EXP(-J944)</f>
      </c>
      <c r="L944" s="180" t="str">
        <f>IF(G944=30,1,M943)</f>
      </c>
      <c r="M944" s="181" t="str">
        <f>L944*(1-K944)</f>
      </c>
    </row>
    <row r="945">
      <c r="A945" t="s">
        <v>164</v>
      </c>
      <c r="B945" t="s">
        <v>207</v>
      </c>
      <c r="C945" s="32" t="s">
        <v>209</v>
      </c>
      <c r="D945" t="s">
        <v>458</v>
      </c>
      <c r="E945" t="s">
        <v>476</v>
      </c>
      <c r="F945" s="174" t="n">
        <v>2048</v>
      </c>
      <c r="G945" s="175" t="n">
        <v>53</v>
      </c>
      <c r="H945" s="176" t="n">
        <v>10313.6601098696</v>
      </c>
      <c r="I945" s="177" t="n">
        <v>4191916.35189961</v>
      </c>
      <c r="J945" s="178" t="str">
        <f>IF(I945&gt;0,H945/I945,0)</f>
      </c>
      <c r="K945" s="179" t="str">
        <f>1-EXP(-J945)</f>
      </c>
      <c r="L945" s="180" t="str">
        <f>IF(G945=30,1,M944)</f>
      </c>
      <c r="M945" s="181" t="str">
        <f>L945*(1-K945)</f>
      </c>
    </row>
    <row r="946">
      <c r="A946" t="s">
        <v>164</v>
      </c>
      <c r="B946" t="s">
        <v>207</v>
      </c>
      <c r="C946" s="32" t="s">
        <v>209</v>
      </c>
      <c r="D946" t="s">
        <v>458</v>
      </c>
      <c r="E946" t="s">
        <v>476</v>
      </c>
      <c r="F946" s="174" t="n">
        <v>2048</v>
      </c>
      <c r="G946" s="175" t="n">
        <v>54</v>
      </c>
      <c r="H946" s="176" t="n">
        <v>11059.4953867104</v>
      </c>
      <c r="I946" s="177" t="n">
        <v>4117741.9926408</v>
      </c>
      <c r="J946" s="178" t="str">
        <f>IF(I946&gt;0,H946/I946,0)</f>
      </c>
      <c r="K946" s="179" t="str">
        <f>1-EXP(-J946)</f>
      </c>
      <c r="L946" s="180" t="str">
        <f>IF(G946=30,1,M945)</f>
      </c>
      <c r="M946" s="181" t="str">
        <f>L946*(1-K946)</f>
      </c>
    </row>
    <row r="947">
      <c r="A947" t="s">
        <v>164</v>
      </c>
      <c r="B947" t="s">
        <v>207</v>
      </c>
      <c r="C947" s="32" t="s">
        <v>209</v>
      </c>
      <c r="D947" t="s">
        <v>458</v>
      </c>
      <c r="E947" t="s">
        <v>476</v>
      </c>
      <c r="F947" s="174" t="n">
        <v>2048</v>
      </c>
      <c r="G947" s="175" t="n">
        <v>55</v>
      </c>
      <c r="H947" s="176" t="n">
        <v>11617.174540644</v>
      </c>
      <c r="I947" s="177" t="n">
        <v>4045532.02451267</v>
      </c>
      <c r="J947" s="178" t="str">
        <f>IF(I947&gt;0,H947/I947,0)</f>
      </c>
      <c r="K947" s="179" t="str">
        <f>1-EXP(-J947)</f>
      </c>
      <c r="L947" s="180" t="str">
        <f>IF(G947=30,1,M946)</f>
      </c>
      <c r="M947" s="181" t="str">
        <f>L947*(1-K947)</f>
      </c>
    </row>
    <row r="948">
      <c r="A948" t="s">
        <v>164</v>
      </c>
      <c r="B948" t="s">
        <v>207</v>
      </c>
      <c r="C948" s="32" t="s">
        <v>209</v>
      </c>
      <c r="D948" t="s">
        <v>458</v>
      </c>
      <c r="E948" t="s">
        <v>476</v>
      </c>
      <c r="F948" s="174" t="n">
        <v>2048</v>
      </c>
      <c r="G948" s="175" t="n">
        <v>56</v>
      </c>
      <c r="H948" s="176" t="n">
        <v>12418.4509778723</v>
      </c>
      <c r="I948" s="177" t="n">
        <v>4057129.7870991</v>
      </c>
      <c r="J948" s="178" t="str">
        <f>IF(I948&gt;0,H948/I948,0)</f>
      </c>
      <c r="K948" s="179" t="str">
        <f>1-EXP(-J948)</f>
      </c>
      <c r="L948" s="180" t="str">
        <f>IF(G948=30,1,M947)</f>
      </c>
      <c r="M948" s="181" t="str">
        <f>L948*(1-K948)</f>
      </c>
    </row>
    <row r="949">
      <c r="A949" t="s">
        <v>164</v>
      </c>
      <c r="B949" t="s">
        <v>207</v>
      </c>
      <c r="C949" s="32" t="s">
        <v>209</v>
      </c>
      <c r="D949" t="s">
        <v>458</v>
      </c>
      <c r="E949" t="s">
        <v>476</v>
      </c>
      <c r="F949" s="174" t="n">
        <v>2048</v>
      </c>
      <c r="G949" s="175" t="n">
        <v>57</v>
      </c>
      <c r="H949" s="176" t="n">
        <v>13554.1425619447</v>
      </c>
      <c r="I949" s="177" t="n">
        <v>4047933.0120835</v>
      </c>
      <c r="J949" s="178" t="str">
        <f>IF(I949&gt;0,H949/I949,0)</f>
      </c>
      <c r="K949" s="179" t="str">
        <f>1-EXP(-J949)</f>
      </c>
      <c r="L949" s="180" t="str">
        <f>IF(G949=30,1,M948)</f>
      </c>
      <c r="M949" s="181" t="str">
        <f>L949*(1-K949)</f>
      </c>
    </row>
    <row r="950">
      <c r="A950" t="s">
        <v>164</v>
      </c>
      <c r="B950" t="s">
        <v>207</v>
      </c>
      <c r="C950" s="32" t="s">
        <v>209</v>
      </c>
      <c r="D950" t="s">
        <v>458</v>
      </c>
      <c r="E950" t="s">
        <v>476</v>
      </c>
      <c r="F950" s="174" t="n">
        <v>2048</v>
      </c>
      <c r="G950" s="175" t="n">
        <v>58</v>
      </c>
      <c r="H950" s="176" t="n">
        <v>19818.04700228</v>
      </c>
      <c r="I950" s="177" t="n">
        <v>5951479.74924007</v>
      </c>
      <c r="J950" s="178" t="str">
        <f>IF(I950&gt;0,H950/I950,0)</f>
      </c>
      <c r="K950" s="179" t="str">
        <f>1-EXP(-J950)</f>
      </c>
      <c r="L950" s="180" t="str">
        <f>IF(G950=30,1,M949)</f>
      </c>
      <c r="M950" s="181" t="str">
        <f>L950*(1-K950)</f>
      </c>
    </row>
    <row r="951">
      <c r="A951" t="s">
        <v>164</v>
      </c>
      <c r="B951" t="s">
        <v>207</v>
      </c>
      <c r="C951" s="32" t="s">
        <v>209</v>
      </c>
      <c r="D951" t="s">
        <v>458</v>
      </c>
      <c r="E951" t="s">
        <v>476</v>
      </c>
      <c r="F951" s="174" t="n">
        <v>2048</v>
      </c>
      <c r="G951" s="175" t="n">
        <v>59</v>
      </c>
      <c r="H951" s="176" t="n">
        <v>15893.8022704365</v>
      </c>
      <c r="I951" s="177" t="n">
        <v>3950881.80461519</v>
      </c>
      <c r="J951" s="178" t="str">
        <f>IF(I951&gt;0,H951/I951,0)</f>
      </c>
      <c r="K951" s="179" t="str">
        <f>1-EXP(-J951)</f>
      </c>
      <c r="L951" s="180" t="str">
        <f>IF(G951=30,1,M950)</f>
      </c>
      <c r="M951" s="181" t="str">
        <f>L951*(1-K951)</f>
      </c>
    </row>
    <row r="952">
      <c r="A952" t="s">
        <v>164</v>
      </c>
      <c r="B952" t="s">
        <v>207</v>
      </c>
      <c r="C952" s="32" t="s">
        <v>209</v>
      </c>
      <c r="D952" t="s">
        <v>458</v>
      </c>
      <c r="E952" t="s">
        <v>476</v>
      </c>
      <c r="F952" s="174" t="n">
        <v>2048</v>
      </c>
      <c r="G952" s="175" t="n">
        <v>60</v>
      </c>
      <c r="H952" s="176" t="n">
        <v>16970.2286280772</v>
      </c>
      <c r="I952" s="177" t="n">
        <v>3902385.32657111</v>
      </c>
      <c r="J952" s="178" t="str">
        <f>IF(I952&gt;0,H952/I952,0)</f>
      </c>
      <c r="K952" s="179" t="str">
        <f>1-EXP(-J952)</f>
      </c>
      <c r="L952" s="180" t="str">
        <f>IF(G952=30,1,M951)</f>
      </c>
      <c r="M952" s="181" t="str">
        <f>L952*(1-K952)</f>
      </c>
    </row>
    <row r="953">
      <c r="A953" t="s">
        <v>164</v>
      </c>
      <c r="B953" t="s">
        <v>207</v>
      </c>
      <c r="C953" s="32" t="s">
        <v>209</v>
      </c>
      <c r="D953" t="s">
        <v>458</v>
      </c>
      <c r="E953" t="s">
        <v>476</v>
      </c>
      <c r="F953" s="174" t="n">
        <v>2048</v>
      </c>
      <c r="G953" s="175" t="n">
        <v>61</v>
      </c>
      <c r="H953" s="176" t="n">
        <v>17580.1444152648</v>
      </c>
      <c r="I953" s="177" t="n">
        <v>3747409.540985</v>
      </c>
      <c r="J953" s="178" t="str">
        <f>IF(I953&gt;0,H953/I953,0)</f>
      </c>
      <c r="K953" s="179" t="str">
        <f>1-EXP(-J953)</f>
      </c>
      <c r="L953" s="180" t="str">
        <f>IF(G953=30,1,M952)</f>
      </c>
      <c r="M953" s="181" t="str">
        <f>L953*(1-K953)</f>
      </c>
    </row>
    <row r="954">
      <c r="A954" t="s">
        <v>164</v>
      </c>
      <c r="B954" t="s">
        <v>207</v>
      </c>
      <c r="C954" s="32" t="s">
        <v>209</v>
      </c>
      <c r="D954" t="s">
        <v>458</v>
      </c>
      <c r="E954" t="s">
        <v>476</v>
      </c>
      <c r="F954" s="174" t="n">
        <v>2048</v>
      </c>
      <c r="G954" s="175" t="n">
        <v>62</v>
      </c>
      <c r="H954" s="176" t="n">
        <v>19016.5595964371</v>
      </c>
      <c r="I954" s="177" t="n">
        <v>3678536.24105059</v>
      </c>
      <c r="J954" s="178" t="str">
        <f>IF(I954&gt;0,H954/I954,0)</f>
      </c>
      <c r="K954" s="179" t="str">
        <f>1-EXP(-J954)</f>
      </c>
      <c r="L954" s="180" t="str">
        <f>IF(G954=30,1,M953)</f>
      </c>
      <c r="M954" s="181" t="str">
        <f>L954*(1-K954)</f>
      </c>
    </row>
    <row r="955">
      <c r="A955" t="s">
        <v>164</v>
      </c>
      <c r="B955" t="s">
        <v>207</v>
      </c>
      <c r="C955" s="32" t="s">
        <v>209</v>
      </c>
      <c r="D955" t="s">
        <v>458</v>
      </c>
      <c r="E955" t="s">
        <v>476</v>
      </c>
      <c r="F955" s="174" t="n">
        <v>2048</v>
      </c>
      <c r="G955" s="175" t="n">
        <v>63</v>
      </c>
      <c r="H955" s="176" t="n">
        <v>21002.2312364047</v>
      </c>
      <c r="I955" s="177" t="n">
        <v>3688712.55839002</v>
      </c>
      <c r="J955" s="178" t="str">
        <f>IF(I955&gt;0,H955/I955,0)</f>
      </c>
      <c r="K955" s="179" t="str">
        <f>1-EXP(-J955)</f>
      </c>
      <c r="L955" s="180" t="str">
        <f>IF(G955=30,1,M954)</f>
      </c>
      <c r="M955" s="181" t="str">
        <f>L955*(1-K955)</f>
      </c>
    </row>
    <row r="956">
      <c r="A956" t="s">
        <v>164</v>
      </c>
      <c r="B956" t="s">
        <v>207</v>
      </c>
      <c r="C956" s="32" t="s">
        <v>209</v>
      </c>
      <c r="D956" t="s">
        <v>458</v>
      </c>
      <c r="E956" t="s">
        <v>476</v>
      </c>
      <c r="F956" s="174" t="n">
        <v>2048</v>
      </c>
      <c r="G956" s="175" t="n">
        <v>64</v>
      </c>
      <c r="H956" s="176" t="n">
        <v>23272.9042907855</v>
      </c>
      <c r="I956" s="177" t="n">
        <v>3715601.380349</v>
      </c>
      <c r="J956" s="178" t="str">
        <f>IF(I956&gt;0,H956/I956,0)</f>
      </c>
      <c r="K956" s="179" t="str">
        <f>1-EXP(-J956)</f>
      </c>
      <c r="L956" s="180" t="str">
        <f>IF(G956=30,1,M955)</f>
      </c>
      <c r="M956" s="181" t="str">
        <f>L956*(1-K956)</f>
      </c>
    </row>
    <row r="957">
      <c r="A957" t="s">
        <v>164</v>
      </c>
      <c r="B957" t="s">
        <v>207</v>
      </c>
      <c r="C957" s="32" t="s">
        <v>209</v>
      </c>
      <c r="D957" t="s">
        <v>458</v>
      </c>
      <c r="E957" t="s">
        <v>476</v>
      </c>
      <c r="F957" s="174" t="n">
        <v>2048</v>
      </c>
      <c r="G957" s="175" t="n">
        <v>65</v>
      </c>
      <c r="H957" s="176" t="n">
        <v>23843.211305488</v>
      </c>
      <c r="I957" s="177" t="n">
        <v>3643835.96525232</v>
      </c>
      <c r="J957" s="178" t="str">
        <f>IF(I957&gt;0,H957/I957,0)</f>
      </c>
      <c r="K957" s="179" t="str">
        <f>1-EXP(-J957)</f>
      </c>
      <c r="L957" s="180" t="str">
        <f>IF(G957=30,1,M956)</f>
      </c>
      <c r="M957" s="181" t="str">
        <f>L957*(1-K957)</f>
      </c>
    </row>
    <row r="958">
      <c r="A958" t="s">
        <v>164</v>
      </c>
      <c r="B958" t="s">
        <v>207</v>
      </c>
      <c r="C958" s="32" t="s">
        <v>209</v>
      </c>
      <c r="D958" t="s">
        <v>458</v>
      </c>
      <c r="E958" t="s">
        <v>476</v>
      </c>
      <c r="F958" s="174" t="n">
        <v>2048</v>
      </c>
      <c r="G958" s="175" t="n">
        <v>66</v>
      </c>
      <c r="H958" s="176" t="n">
        <v>24601.7612284418</v>
      </c>
      <c r="I958" s="177" t="n">
        <v>3474054.44125146</v>
      </c>
      <c r="J958" s="178" t="str">
        <f>IF(I958&gt;0,H958/I958,0)</f>
      </c>
      <c r="K958" s="179" t="str">
        <f>1-EXP(-J958)</f>
      </c>
      <c r="L958" s="180" t="str">
        <f>IF(G958=30,1,M957)</f>
      </c>
      <c r="M958" s="181" t="str">
        <f>L958*(1-K958)</f>
      </c>
    </row>
    <row r="959">
      <c r="A959" t="s">
        <v>164</v>
      </c>
      <c r="B959" t="s">
        <v>207</v>
      </c>
      <c r="C959" s="32" t="s">
        <v>209</v>
      </c>
      <c r="D959" t="s">
        <v>458</v>
      </c>
      <c r="E959" t="s">
        <v>476</v>
      </c>
      <c r="F959" s="174" t="n">
        <v>2048</v>
      </c>
      <c r="G959" s="175" t="n">
        <v>67</v>
      </c>
      <c r="H959" s="176" t="n">
        <v>26172.4672168822</v>
      </c>
      <c r="I959" s="177" t="n">
        <v>3355165.75212376</v>
      </c>
      <c r="J959" s="178" t="str">
        <f>IF(I959&gt;0,H959/I959,0)</f>
      </c>
      <c r="K959" s="179" t="str">
        <f>1-EXP(-J959)</f>
      </c>
      <c r="L959" s="180" t="str">
        <f>IF(G959=30,1,M958)</f>
      </c>
      <c r="M959" s="181" t="str">
        <f>L959*(1-K959)</f>
      </c>
    </row>
    <row r="960">
      <c r="A960" t="s">
        <v>164</v>
      </c>
      <c r="B960" t="s">
        <v>207</v>
      </c>
      <c r="C960" s="32" t="s">
        <v>209</v>
      </c>
      <c r="D960" t="s">
        <v>458</v>
      </c>
      <c r="E960" t="s">
        <v>476</v>
      </c>
      <c r="F960" s="174" t="n">
        <v>2048</v>
      </c>
      <c r="G960" s="175" t="n">
        <v>68</v>
      </c>
      <c r="H960" s="176" t="n">
        <v>27905.8546338461</v>
      </c>
      <c r="I960" s="177" t="n">
        <v>3246613.85259239</v>
      </c>
      <c r="J960" s="178" t="str">
        <f>IF(I960&gt;0,H960/I960,0)</f>
      </c>
      <c r="K960" s="179" t="str">
        <f>1-EXP(-J960)</f>
      </c>
      <c r="L960" s="180" t="str">
        <f>IF(G960=30,1,M959)</f>
      </c>
      <c r="M960" s="181" t="str">
        <f>L960*(1-K960)</f>
      </c>
    </row>
    <row r="961">
      <c r="A961" t="s">
        <v>164</v>
      </c>
      <c r="B961" t="s">
        <v>207</v>
      </c>
      <c r="C961" s="32" t="s">
        <v>209</v>
      </c>
      <c r="D961" t="s">
        <v>458</v>
      </c>
      <c r="E961" t="s">
        <v>476</v>
      </c>
      <c r="F961" s="174" t="n">
        <v>2048</v>
      </c>
      <c r="G961" s="175" t="n">
        <v>69</v>
      </c>
      <c r="H961" s="176" t="n">
        <v>29665.6869955107</v>
      </c>
      <c r="I961" s="177" t="n">
        <v>3130696.45076727</v>
      </c>
      <c r="J961" s="178" t="str">
        <f>IF(I961&gt;0,H961/I961,0)</f>
      </c>
      <c r="K961" s="179" t="str">
        <f>1-EXP(-J961)</f>
      </c>
      <c r="L961" s="180" t="str">
        <f>IF(G961=30,1,M960)</f>
      </c>
      <c r="M961" s="181" t="str">
        <f>L961*(1-K961)</f>
      </c>
    </row>
    <row r="962">
      <c r="A962" t="s">
        <v>164</v>
      </c>
      <c r="B962" t="s">
        <v>207</v>
      </c>
      <c r="C962" s="32" t="s">
        <v>209</v>
      </c>
      <c r="D962" t="s">
        <v>458</v>
      </c>
      <c r="E962" t="s">
        <v>476</v>
      </c>
      <c r="F962" s="174" t="n">
        <v>2049</v>
      </c>
      <c r="G962" s="175" t="n">
        <v>30</v>
      </c>
      <c r="H962" s="176" t="n">
        <v>613.95011455684</v>
      </c>
      <c r="I962" s="177" t="n">
        <v>4266580.07827733</v>
      </c>
      <c r="J962" s="178" t="str">
        <f>IF(I962&gt;0,H962/I962,0)</f>
      </c>
      <c r="K962" s="179" t="str">
        <f>1-EXP(-J962)</f>
      </c>
      <c r="L962" s="180" t="str">
        <f>IF(G962=30,1,M961)</f>
      </c>
      <c r="M962" s="181" t="str">
        <f>L962*(1-K962)</f>
      </c>
    </row>
    <row r="963">
      <c r="A963" t="s">
        <v>164</v>
      </c>
      <c r="B963" t="s">
        <v>207</v>
      </c>
      <c r="C963" s="32" t="s">
        <v>209</v>
      </c>
      <c r="D963" t="s">
        <v>458</v>
      </c>
      <c r="E963" t="s">
        <v>476</v>
      </c>
      <c r="F963" s="174" t="n">
        <v>2049</v>
      </c>
      <c r="G963" s="175" t="n">
        <v>31</v>
      </c>
      <c r="H963" s="176" t="n">
        <v>845.579739090264</v>
      </c>
      <c r="I963" s="177" t="n">
        <v>4270683.54125705</v>
      </c>
      <c r="J963" s="178" t="str">
        <f>IF(I963&gt;0,H963/I963,0)</f>
      </c>
      <c r="K963" s="179" t="str">
        <f>1-EXP(-J963)</f>
      </c>
      <c r="L963" s="180" t="str">
        <f>IF(G963=30,1,M962)</f>
      </c>
      <c r="M963" s="181" t="str">
        <f>L963*(1-K963)</f>
      </c>
    </row>
    <row r="964">
      <c r="A964" t="s">
        <v>164</v>
      </c>
      <c r="B964" t="s">
        <v>207</v>
      </c>
      <c r="C964" s="32" t="s">
        <v>209</v>
      </c>
      <c r="D964" t="s">
        <v>458</v>
      </c>
      <c r="E964" t="s">
        <v>476</v>
      </c>
      <c r="F964" s="174" t="n">
        <v>2049</v>
      </c>
      <c r="G964" s="175" t="n">
        <v>32</v>
      </c>
      <c r="H964" s="176" t="n">
        <v>892.322795503173</v>
      </c>
      <c r="I964" s="177" t="n">
        <v>4311227.228898</v>
      </c>
      <c r="J964" s="178" t="str">
        <f>IF(I964&gt;0,H964/I964,0)</f>
      </c>
      <c r="K964" s="179" t="str">
        <f>1-EXP(-J964)</f>
      </c>
      <c r="L964" s="180" t="str">
        <f>IF(G964=30,1,M963)</f>
      </c>
      <c r="M964" s="181" t="str">
        <f>L964*(1-K964)</f>
      </c>
    </row>
    <row r="965">
      <c r="A965" t="s">
        <v>164</v>
      </c>
      <c r="B965" t="s">
        <v>207</v>
      </c>
      <c r="C965" s="32" t="s">
        <v>209</v>
      </c>
      <c r="D965" t="s">
        <v>458</v>
      </c>
      <c r="E965" t="s">
        <v>476</v>
      </c>
      <c r="F965" s="174" t="n">
        <v>2049</v>
      </c>
      <c r="G965" s="175" t="n">
        <v>33</v>
      </c>
      <c r="H965" s="176" t="n">
        <v>1030.2661552882</v>
      </c>
      <c r="I965" s="177" t="n">
        <v>4573210.36840138</v>
      </c>
      <c r="J965" s="178" t="str">
        <f>IF(I965&gt;0,H965/I965,0)</f>
      </c>
      <c r="K965" s="179" t="str">
        <f>1-EXP(-J965)</f>
      </c>
      <c r="L965" s="180" t="str">
        <f>IF(G965=30,1,M964)</f>
      </c>
      <c r="M965" s="181" t="str">
        <f>L965*(1-K965)</f>
      </c>
    </row>
    <row r="966">
      <c r="A966" t="s">
        <v>164</v>
      </c>
      <c r="B966" t="s">
        <v>207</v>
      </c>
      <c r="C966" s="32" t="s">
        <v>209</v>
      </c>
      <c r="D966" t="s">
        <v>458</v>
      </c>
      <c r="E966" t="s">
        <v>476</v>
      </c>
      <c r="F966" s="174" t="n">
        <v>2049</v>
      </c>
      <c r="G966" s="175" t="n">
        <v>34</v>
      </c>
      <c r="H966" s="176" t="n">
        <v>1134.94848092964</v>
      </c>
      <c r="I966" s="177" t="n">
        <v>4621390.49717142</v>
      </c>
      <c r="J966" s="178" t="str">
        <f>IF(I966&gt;0,H966/I966,0)</f>
      </c>
      <c r="K966" s="179" t="str">
        <f>1-EXP(-J966)</f>
      </c>
      <c r="L966" s="180" t="str">
        <f>IF(G966=30,1,M965)</f>
      </c>
      <c r="M966" s="181" t="str">
        <f>L966*(1-K966)</f>
      </c>
    </row>
    <row r="967">
      <c r="A967" t="s">
        <v>164</v>
      </c>
      <c r="B967" t="s">
        <v>207</v>
      </c>
      <c r="C967" s="32" t="s">
        <v>209</v>
      </c>
      <c r="D967" t="s">
        <v>458</v>
      </c>
      <c r="E967" t="s">
        <v>476</v>
      </c>
      <c r="F967" s="174" t="n">
        <v>2049</v>
      </c>
      <c r="G967" s="175" t="n">
        <v>35</v>
      </c>
      <c r="H967" s="176" t="n">
        <v>1473.54337067858</v>
      </c>
      <c r="I967" s="177" t="n">
        <v>4686963.97507697</v>
      </c>
      <c r="J967" s="178" t="str">
        <f>IF(I967&gt;0,H967/I967,0)</f>
      </c>
      <c r="K967" s="179" t="str">
        <f>1-EXP(-J967)</f>
      </c>
      <c r="L967" s="180" t="str">
        <f>IF(G967=30,1,M966)</f>
      </c>
      <c r="M967" s="181" t="str">
        <f>L967*(1-K967)</f>
      </c>
    </row>
    <row r="968">
      <c r="A968" t="s">
        <v>164</v>
      </c>
      <c r="B968" t="s">
        <v>207</v>
      </c>
      <c r="C968" s="32" t="s">
        <v>209</v>
      </c>
      <c r="D968" t="s">
        <v>458</v>
      </c>
      <c r="E968" t="s">
        <v>476</v>
      </c>
      <c r="F968" s="174" t="n">
        <v>2049</v>
      </c>
      <c r="G968" s="175" t="n">
        <v>36</v>
      </c>
      <c r="H968" s="176" t="n">
        <v>1629.31166771268</v>
      </c>
      <c r="I968" s="177" t="n">
        <v>4753455.32900958</v>
      </c>
      <c r="J968" s="178" t="str">
        <f>IF(I968&gt;0,H968/I968,0)</f>
      </c>
      <c r="K968" s="179" t="str">
        <f>1-EXP(-J968)</f>
      </c>
      <c r="L968" s="180" t="str">
        <f>IF(G968=30,1,M967)</f>
      </c>
      <c r="M968" s="181" t="str">
        <f>L968*(1-K968)</f>
      </c>
    </row>
    <row r="969">
      <c r="A969" t="s">
        <v>164</v>
      </c>
      <c r="B969" t="s">
        <v>207</v>
      </c>
      <c r="C969" s="32" t="s">
        <v>209</v>
      </c>
      <c r="D969" t="s">
        <v>458</v>
      </c>
      <c r="E969" t="s">
        <v>476</v>
      </c>
      <c r="F969" s="174" t="n">
        <v>2049</v>
      </c>
      <c r="G969" s="175" t="n">
        <v>37</v>
      </c>
      <c r="H969" s="176" t="n">
        <v>1842.66048602274</v>
      </c>
      <c r="I969" s="177" t="n">
        <v>4863982.34702392</v>
      </c>
      <c r="J969" s="178" t="str">
        <f>IF(I969&gt;0,H969/I969,0)</f>
      </c>
      <c r="K969" s="179" t="str">
        <f>1-EXP(-J969)</f>
      </c>
      <c r="L969" s="180" t="str">
        <f>IF(G969=30,1,M968)</f>
      </c>
      <c r="M969" s="181" t="str">
        <f>L969*(1-K969)</f>
      </c>
    </row>
    <row r="970">
      <c r="A970" t="s">
        <v>164</v>
      </c>
      <c r="B970" t="s">
        <v>207</v>
      </c>
      <c r="C970" s="32" t="s">
        <v>209</v>
      </c>
      <c r="D970" t="s">
        <v>458</v>
      </c>
      <c r="E970" t="s">
        <v>476</v>
      </c>
      <c r="F970" s="174" t="n">
        <v>2049</v>
      </c>
      <c r="G970" s="175" t="n">
        <v>38</v>
      </c>
      <c r="H970" s="176" t="n">
        <v>1974.14089097871</v>
      </c>
      <c r="I970" s="177" t="n">
        <v>4834244.15296782</v>
      </c>
      <c r="J970" s="178" t="str">
        <f>IF(I970&gt;0,H970/I970,0)</f>
      </c>
      <c r="K970" s="179" t="str">
        <f>1-EXP(-J970)</f>
      </c>
      <c r="L970" s="180" t="str">
        <f>IF(G970=30,1,M969)</f>
      </c>
      <c r="M970" s="181" t="str">
        <f>L970*(1-K970)</f>
      </c>
    </row>
    <row r="971">
      <c r="A971" t="s">
        <v>164</v>
      </c>
      <c r="B971" t="s">
        <v>207</v>
      </c>
      <c r="C971" s="32" t="s">
        <v>209</v>
      </c>
      <c r="D971" t="s">
        <v>458</v>
      </c>
      <c r="E971" t="s">
        <v>476</v>
      </c>
      <c r="F971" s="174" t="n">
        <v>2049</v>
      </c>
      <c r="G971" s="175" t="n">
        <v>39</v>
      </c>
      <c r="H971" s="176" t="n">
        <v>2074.47071816983</v>
      </c>
      <c r="I971" s="177" t="n">
        <v>4699323.2544961</v>
      </c>
      <c r="J971" s="178" t="str">
        <f>IF(I971&gt;0,H971/I971,0)</f>
      </c>
      <c r="K971" s="179" t="str">
        <f>1-EXP(-J971)</f>
      </c>
      <c r="L971" s="180" t="str">
        <f>IF(G971=30,1,M970)</f>
      </c>
      <c r="M971" s="181" t="str">
        <f>L971*(1-K971)</f>
      </c>
    </row>
    <row r="972">
      <c r="A972" t="s">
        <v>164</v>
      </c>
      <c r="B972" t="s">
        <v>207</v>
      </c>
      <c r="C972" s="32" t="s">
        <v>209</v>
      </c>
      <c r="D972" t="s">
        <v>458</v>
      </c>
      <c r="E972" t="s">
        <v>476</v>
      </c>
      <c r="F972" s="174" t="n">
        <v>2049</v>
      </c>
      <c r="G972" s="175" t="n">
        <v>40</v>
      </c>
      <c r="H972" s="176" t="n">
        <v>2732.55504247683</v>
      </c>
      <c r="I972" s="177" t="n">
        <v>4626429.6770936</v>
      </c>
      <c r="J972" s="178" t="str">
        <f>IF(I972&gt;0,H972/I972,0)</f>
      </c>
      <c r="K972" s="179" t="str">
        <f>1-EXP(-J972)</f>
      </c>
      <c r="L972" s="180" t="str">
        <f>IF(G972=30,1,M971)</f>
      </c>
      <c r="M972" s="181" t="str">
        <f>L972*(1-K972)</f>
      </c>
    </row>
    <row r="973">
      <c r="A973" t="s">
        <v>164</v>
      </c>
      <c r="B973" t="s">
        <v>207</v>
      </c>
      <c r="C973" s="32" t="s">
        <v>209</v>
      </c>
      <c r="D973" t="s">
        <v>458</v>
      </c>
      <c r="E973" t="s">
        <v>476</v>
      </c>
      <c r="F973" s="174" t="n">
        <v>2049</v>
      </c>
      <c r="G973" s="175" t="n">
        <v>41</v>
      </c>
      <c r="H973" s="176" t="n">
        <v>2934.39635259408</v>
      </c>
      <c r="I973" s="177" t="n">
        <v>4580283.45946688</v>
      </c>
      <c r="J973" s="178" t="str">
        <f>IF(I973&gt;0,H973/I973,0)</f>
      </c>
      <c r="K973" s="179" t="str">
        <f>1-EXP(-J973)</f>
      </c>
      <c r="L973" s="180" t="str">
        <f>IF(G973=30,1,M972)</f>
      </c>
      <c r="M973" s="181" t="str">
        <f>L973*(1-K973)</f>
      </c>
    </row>
    <row r="974">
      <c r="A974" t="s">
        <v>164</v>
      </c>
      <c r="B974" t="s">
        <v>207</v>
      </c>
      <c r="C974" s="32" t="s">
        <v>209</v>
      </c>
      <c r="D974" t="s">
        <v>458</v>
      </c>
      <c r="E974" t="s">
        <v>476</v>
      </c>
      <c r="F974" s="174" t="n">
        <v>2049</v>
      </c>
      <c r="G974" s="175" t="n">
        <v>42</v>
      </c>
      <c r="H974" s="176" t="n">
        <v>3270.36179223641</v>
      </c>
      <c r="I974" s="177" t="n">
        <v>4601430.46145332</v>
      </c>
      <c r="J974" s="178" t="str">
        <f>IF(I974&gt;0,H974/I974,0)</f>
      </c>
      <c r="K974" s="179" t="str">
        <f>1-EXP(-J974)</f>
      </c>
      <c r="L974" s="180" t="str">
        <f>IF(G974=30,1,M973)</f>
      </c>
      <c r="M974" s="181" t="str">
        <f>L974*(1-K974)</f>
      </c>
    </row>
    <row r="975">
      <c r="A975" t="s">
        <v>164</v>
      </c>
      <c r="B975" t="s">
        <v>207</v>
      </c>
      <c r="C975" s="32" t="s">
        <v>209</v>
      </c>
      <c r="D975" t="s">
        <v>458</v>
      </c>
      <c r="E975" t="s">
        <v>476</v>
      </c>
      <c r="F975" s="174" t="n">
        <v>2049</v>
      </c>
      <c r="G975" s="175" t="n">
        <v>43</v>
      </c>
      <c r="H975" s="176" t="n">
        <v>3496.24266826296</v>
      </c>
      <c r="I975" s="177" t="n">
        <v>4515002.51353087</v>
      </c>
      <c r="J975" s="178" t="str">
        <f>IF(I975&gt;0,H975/I975,0)</f>
      </c>
      <c r="K975" s="179" t="str">
        <f>1-EXP(-J975)</f>
      </c>
      <c r="L975" s="180" t="str">
        <f>IF(G975=30,1,M974)</f>
      </c>
      <c r="M975" s="181" t="str">
        <f>L975*(1-K975)</f>
      </c>
    </row>
    <row r="976">
      <c r="A976" t="s">
        <v>164</v>
      </c>
      <c r="B976" t="s">
        <v>207</v>
      </c>
      <c r="C976" s="32" t="s">
        <v>209</v>
      </c>
      <c r="D976" t="s">
        <v>458</v>
      </c>
      <c r="E976" t="s">
        <v>476</v>
      </c>
      <c r="F976" s="174" t="n">
        <v>2049</v>
      </c>
      <c r="G976" s="175" t="n">
        <v>44</v>
      </c>
      <c r="H976" s="176" t="n">
        <v>3761.19251757491</v>
      </c>
      <c r="I976" s="177" t="n">
        <v>4449581.89398795</v>
      </c>
      <c r="J976" s="178" t="str">
        <f>IF(I976&gt;0,H976/I976,0)</f>
      </c>
      <c r="K976" s="179" t="str">
        <f>1-EXP(-J976)</f>
      </c>
      <c r="L976" s="180" t="str">
        <f>IF(G976=30,1,M975)</f>
      </c>
      <c r="M976" s="181" t="str">
        <f>L976*(1-K976)</f>
      </c>
    </row>
    <row r="977">
      <c r="A977" t="s">
        <v>164</v>
      </c>
      <c r="B977" t="s">
        <v>207</v>
      </c>
      <c r="C977" s="32" t="s">
        <v>209</v>
      </c>
      <c r="D977" t="s">
        <v>458</v>
      </c>
      <c r="E977" t="s">
        <v>476</v>
      </c>
      <c r="F977" s="174" t="n">
        <v>2049</v>
      </c>
      <c r="G977" s="175" t="n">
        <v>45</v>
      </c>
      <c r="H977" s="176" t="n">
        <v>4682.54680324905</v>
      </c>
      <c r="I977" s="177" t="n">
        <v>4317293.1952719</v>
      </c>
      <c r="J977" s="178" t="str">
        <f>IF(I977&gt;0,H977/I977,0)</f>
      </c>
      <c r="K977" s="179" t="str">
        <f>1-EXP(-J977)</f>
      </c>
      <c r="L977" s="180" t="str">
        <f>IF(G977=30,1,M976)</f>
      </c>
      <c r="M977" s="181" t="str">
        <f>L977*(1-K977)</f>
      </c>
    </row>
    <row r="978">
      <c r="A978" t="s">
        <v>164</v>
      </c>
      <c r="B978" t="s">
        <v>207</v>
      </c>
      <c r="C978" s="32" t="s">
        <v>209</v>
      </c>
      <c r="D978" t="s">
        <v>458</v>
      </c>
      <c r="E978" t="s">
        <v>476</v>
      </c>
      <c r="F978" s="174" t="n">
        <v>2049</v>
      </c>
      <c r="G978" s="175" t="n">
        <v>46</v>
      </c>
      <c r="H978" s="176" t="n">
        <v>4979.33349477812</v>
      </c>
      <c r="I978" s="177" t="n">
        <v>4245429.60435003</v>
      </c>
      <c r="J978" s="178" t="str">
        <f>IF(I978&gt;0,H978/I978,0)</f>
      </c>
      <c r="K978" s="179" t="str">
        <f>1-EXP(-J978)</f>
      </c>
      <c r="L978" s="180" t="str">
        <f>IF(G978=30,1,M977)</f>
      </c>
      <c r="M978" s="181" t="str">
        <f>L978*(1-K978)</f>
      </c>
    </row>
    <row r="979">
      <c r="A979" t="s">
        <v>164</v>
      </c>
      <c r="B979" t="s">
        <v>207</v>
      </c>
      <c r="C979" s="32" t="s">
        <v>209</v>
      </c>
      <c r="D979" t="s">
        <v>458</v>
      </c>
      <c r="E979" t="s">
        <v>476</v>
      </c>
      <c r="F979" s="174" t="n">
        <v>2049</v>
      </c>
      <c r="G979" s="175" t="n">
        <v>47</v>
      </c>
      <c r="H979" s="176" t="n">
        <v>5584.47812144696</v>
      </c>
      <c r="I979" s="177" t="n">
        <v>4213981.32821049</v>
      </c>
      <c r="J979" s="178" t="str">
        <f>IF(I979&gt;0,H979/I979,0)</f>
      </c>
      <c r="K979" s="179" t="str">
        <f>1-EXP(-J979)</f>
      </c>
      <c r="L979" s="180" t="str">
        <f>IF(G979=30,1,M978)</f>
      </c>
      <c r="M979" s="181" t="str">
        <f>L979*(1-K979)</f>
      </c>
    </row>
    <row r="980">
      <c r="A980" t="s">
        <v>164</v>
      </c>
      <c r="B980" t="s">
        <v>207</v>
      </c>
      <c r="C980" s="32" t="s">
        <v>209</v>
      </c>
      <c r="D980" t="s">
        <v>458</v>
      </c>
      <c r="E980" t="s">
        <v>476</v>
      </c>
      <c r="F980" s="174" t="n">
        <v>2049</v>
      </c>
      <c r="G980" s="175" t="n">
        <v>48</v>
      </c>
      <c r="H980" s="176" t="n">
        <v>6107.4002783443</v>
      </c>
      <c r="I980" s="177" t="n">
        <v>4185230.65186114</v>
      </c>
      <c r="J980" s="178" t="str">
        <f>IF(I980&gt;0,H980/I980,0)</f>
      </c>
      <c r="K980" s="179" t="str">
        <f>1-EXP(-J980)</f>
      </c>
      <c r="L980" s="180" t="str">
        <f>IF(G980=30,1,M979)</f>
      </c>
      <c r="M980" s="181" t="str">
        <f>L980*(1-K980)</f>
      </c>
    </row>
    <row r="981">
      <c r="A981" t="s">
        <v>164</v>
      </c>
      <c r="B981" t="s">
        <v>207</v>
      </c>
      <c r="C981" s="32" t="s">
        <v>209</v>
      </c>
      <c r="D981" t="s">
        <v>458</v>
      </c>
      <c r="E981" t="s">
        <v>476</v>
      </c>
      <c r="F981" s="174" t="n">
        <v>2049</v>
      </c>
      <c r="G981" s="175" t="n">
        <v>49</v>
      </c>
      <c r="H981" s="176" t="n">
        <v>6681.16451038574</v>
      </c>
      <c r="I981" s="177" t="n">
        <v>4155092.46457915</v>
      </c>
      <c r="J981" s="178" t="str">
        <f>IF(I981&gt;0,H981/I981,0)</f>
      </c>
      <c r="K981" s="179" t="str">
        <f>1-EXP(-J981)</f>
      </c>
      <c r="L981" s="180" t="str">
        <f>IF(G981=30,1,M980)</f>
      </c>
      <c r="M981" s="181" t="str">
        <f>L981*(1-K981)</f>
      </c>
    </row>
    <row r="982">
      <c r="A982" t="s">
        <v>164</v>
      </c>
      <c r="B982" t="s">
        <v>207</v>
      </c>
      <c r="C982" s="32" t="s">
        <v>209</v>
      </c>
      <c r="D982" t="s">
        <v>458</v>
      </c>
      <c r="E982" t="s">
        <v>476</v>
      </c>
      <c r="F982" s="174" t="n">
        <v>2049</v>
      </c>
      <c r="G982" s="175" t="n">
        <v>50</v>
      </c>
      <c r="H982" s="176" t="n">
        <v>7643.75552471076</v>
      </c>
      <c r="I982" s="177" t="n">
        <v>4161914.34657943</v>
      </c>
      <c r="J982" s="178" t="str">
        <f>IF(I982&gt;0,H982/I982,0)</f>
      </c>
      <c r="K982" s="179" t="str">
        <f>1-EXP(-J982)</f>
      </c>
      <c r="L982" s="180" t="str">
        <f>IF(G982=30,1,M981)</f>
      </c>
      <c r="M982" s="181" t="str">
        <f>L982*(1-K982)</f>
      </c>
    </row>
    <row r="983">
      <c r="A983" t="s">
        <v>164</v>
      </c>
      <c r="B983" t="s">
        <v>207</v>
      </c>
      <c r="C983" s="32" t="s">
        <v>209</v>
      </c>
      <c r="D983" t="s">
        <v>458</v>
      </c>
      <c r="E983" t="s">
        <v>476</v>
      </c>
      <c r="F983" s="174" t="n">
        <v>2049</v>
      </c>
      <c r="G983" s="175" t="n">
        <v>51</v>
      </c>
      <c r="H983" s="176" t="n">
        <v>8308.97401945391</v>
      </c>
      <c r="I983" s="177" t="n">
        <v>4204154.89128567</v>
      </c>
      <c r="J983" s="178" t="str">
        <f>IF(I983&gt;0,H983/I983,0)</f>
      </c>
      <c r="K983" s="179" t="str">
        <f>1-EXP(-J983)</f>
      </c>
      <c r="L983" s="180" t="str">
        <f>IF(G983=30,1,M982)</f>
      </c>
      <c r="M983" s="181" t="str">
        <f>L983*(1-K983)</f>
      </c>
    </row>
    <row r="984">
      <c r="A984" t="s">
        <v>164</v>
      </c>
      <c r="B984" t="s">
        <v>207</v>
      </c>
      <c r="C984" s="32" t="s">
        <v>209</v>
      </c>
      <c r="D984" t="s">
        <v>458</v>
      </c>
      <c r="E984" t="s">
        <v>476</v>
      </c>
      <c r="F984" s="174" t="n">
        <v>2049</v>
      </c>
      <c r="G984" s="175" t="n">
        <v>52</v>
      </c>
      <c r="H984" s="176" t="n">
        <v>9531.99161781207</v>
      </c>
      <c r="I984" s="177" t="n">
        <v>4317013.55475274</v>
      </c>
      <c r="J984" s="178" t="str">
        <f>IF(I984&gt;0,H984/I984,0)</f>
      </c>
      <c r="K984" s="179" t="str">
        <f>1-EXP(-J984)</f>
      </c>
      <c r="L984" s="180" t="str">
        <f>IF(G984=30,1,M983)</f>
      </c>
      <c r="M984" s="181" t="str">
        <f>L984*(1-K984)</f>
      </c>
    </row>
    <row r="985">
      <c r="A985" t="s">
        <v>164</v>
      </c>
      <c r="B985" t="s">
        <v>207</v>
      </c>
      <c r="C985" s="32" t="s">
        <v>209</v>
      </c>
      <c r="D985" t="s">
        <v>458</v>
      </c>
      <c r="E985" t="s">
        <v>476</v>
      </c>
      <c r="F985" s="174" t="n">
        <v>2049</v>
      </c>
      <c r="G985" s="175" t="n">
        <v>53</v>
      </c>
      <c r="H985" s="176" t="n">
        <v>10286.6279990969</v>
      </c>
      <c r="I985" s="177" t="n">
        <v>4257695.34597461</v>
      </c>
      <c r="J985" s="178" t="str">
        <f>IF(I985&gt;0,H985/I985,0)</f>
      </c>
      <c r="K985" s="179" t="str">
        <f>1-EXP(-J985)</f>
      </c>
      <c r="L985" s="180" t="str">
        <f>IF(G985=30,1,M984)</f>
      </c>
      <c r="M985" s="181" t="str">
        <f>L985*(1-K985)</f>
      </c>
    </row>
    <row r="986">
      <c r="A986" t="s">
        <v>164</v>
      </c>
      <c r="B986" t="s">
        <v>207</v>
      </c>
      <c r="C986" s="32" t="s">
        <v>209</v>
      </c>
      <c r="D986" t="s">
        <v>458</v>
      </c>
      <c r="E986" t="s">
        <v>476</v>
      </c>
      <c r="F986" s="174" t="n">
        <v>2049</v>
      </c>
      <c r="G986" s="175" t="n">
        <v>54</v>
      </c>
      <c r="H986" s="176" t="n">
        <v>10990.5050945163</v>
      </c>
      <c r="I986" s="177" t="n">
        <v>4168400.62787371</v>
      </c>
      <c r="J986" s="178" t="str">
        <f>IF(I986&gt;0,H986/I986,0)</f>
      </c>
      <c r="K986" s="179" t="str">
        <f>1-EXP(-J986)</f>
      </c>
      <c r="L986" s="180" t="str">
        <f>IF(G986=30,1,M985)</f>
      </c>
      <c r="M986" s="181" t="str">
        <f>L986*(1-K986)</f>
      </c>
    </row>
    <row r="987">
      <c r="A987" t="s">
        <v>164</v>
      </c>
      <c r="B987" t="s">
        <v>207</v>
      </c>
      <c r="C987" s="32" t="s">
        <v>209</v>
      </c>
      <c r="D987" t="s">
        <v>458</v>
      </c>
      <c r="E987" t="s">
        <v>476</v>
      </c>
      <c r="F987" s="174" t="n">
        <v>2049</v>
      </c>
      <c r="G987" s="175" t="n">
        <v>55</v>
      </c>
      <c r="H987" s="176" t="n">
        <v>11517.7840640179</v>
      </c>
      <c r="I987" s="177" t="n">
        <v>4092558.73726514</v>
      </c>
      <c r="J987" s="178" t="str">
        <f>IF(I987&gt;0,H987/I987,0)</f>
      </c>
      <c r="K987" s="179" t="str">
        <f>1-EXP(-J987)</f>
      </c>
      <c r="L987" s="180" t="str">
        <f>IF(G987=30,1,M986)</f>
      </c>
      <c r="M987" s="181" t="str">
        <f>L987*(1-K987)</f>
      </c>
    </row>
    <row r="988">
      <c r="A988" t="s">
        <v>164</v>
      </c>
      <c r="B988" t="s">
        <v>207</v>
      </c>
      <c r="C988" s="32" t="s">
        <v>209</v>
      </c>
      <c r="D988" t="s">
        <v>458</v>
      </c>
      <c r="E988" t="s">
        <v>476</v>
      </c>
      <c r="F988" s="174" t="n">
        <v>2049</v>
      </c>
      <c r="G988" s="175" t="n">
        <v>56</v>
      </c>
      <c r="H988" s="176" t="n">
        <v>12064.1662554439</v>
      </c>
      <c r="I988" s="177" t="n">
        <v>4018535.49618078</v>
      </c>
      <c r="J988" s="178" t="str">
        <f>IF(I988&gt;0,H988/I988,0)</f>
      </c>
      <c r="K988" s="179" t="str">
        <f>1-EXP(-J988)</f>
      </c>
      <c r="L988" s="180" t="str">
        <f>IF(G988=30,1,M987)</f>
      </c>
      <c r="M988" s="181" t="str">
        <f>L988*(1-K988)</f>
      </c>
    </row>
    <row r="989">
      <c r="A989" t="s">
        <v>164</v>
      </c>
      <c r="B989" t="s">
        <v>207</v>
      </c>
      <c r="C989" s="32" t="s">
        <v>209</v>
      </c>
      <c r="D989" t="s">
        <v>458</v>
      </c>
      <c r="E989" t="s">
        <v>476</v>
      </c>
      <c r="F989" s="174" t="n">
        <v>2049</v>
      </c>
      <c r="G989" s="175" t="n">
        <v>57</v>
      </c>
      <c r="H989" s="176" t="n">
        <v>13207.5654293671</v>
      </c>
      <c r="I989" s="177" t="n">
        <v>4027993.05151265</v>
      </c>
      <c r="J989" s="178" t="str">
        <f>IF(I989&gt;0,H989/I989,0)</f>
      </c>
      <c r="K989" s="179" t="str">
        <f>1-EXP(-J989)</f>
      </c>
      <c r="L989" s="180" t="str">
        <f>IF(G989=30,1,M988)</f>
      </c>
      <c r="M989" s="181" t="str">
        <f>L989*(1-K989)</f>
      </c>
    </row>
    <row r="990">
      <c r="A990" t="s">
        <v>164</v>
      </c>
      <c r="B990" t="s">
        <v>207</v>
      </c>
      <c r="C990" s="32" t="s">
        <v>209</v>
      </c>
      <c r="D990" t="s">
        <v>458</v>
      </c>
      <c r="E990" t="s">
        <v>476</v>
      </c>
      <c r="F990" s="174" t="n">
        <v>2049</v>
      </c>
      <c r="G990" s="175" t="n">
        <v>58</v>
      </c>
      <c r="H990" s="176" t="n">
        <v>14424.4192369892</v>
      </c>
      <c r="I990" s="177" t="n">
        <v>4016237.80577834</v>
      </c>
      <c r="J990" s="178" t="str">
        <f>IF(I990&gt;0,H990/I990,0)</f>
      </c>
      <c r="K990" s="179" t="str">
        <f>1-EXP(-J990)</f>
      </c>
      <c r="L990" s="180" t="str">
        <f>IF(G990=30,1,M989)</f>
      </c>
      <c r="M990" s="181" t="str">
        <f>L990*(1-K990)</f>
      </c>
    </row>
    <row r="991">
      <c r="A991" t="s">
        <v>164</v>
      </c>
      <c r="B991" t="s">
        <v>207</v>
      </c>
      <c r="C991" s="32" t="s">
        <v>209</v>
      </c>
      <c r="D991" t="s">
        <v>458</v>
      </c>
      <c r="E991" t="s">
        <v>476</v>
      </c>
      <c r="F991" s="174" t="n">
        <v>2049</v>
      </c>
      <c r="G991" s="175" t="n">
        <v>59</v>
      </c>
      <c r="H991" s="176" t="n">
        <v>21071.7791222012</v>
      </c>
      <c r="I991" s="177" t="n">
        <v>5904879.94131641</v>
      </c>
      <c r="J991" s="178" t="str">
        <f>IF(I991&gt;0,H991/I991,0)</f>
      </c>
      <c r="K991" s="179" t="str">
        <f>1-EXP(-J991)</f>
      </c>
      <c r="L991" s="180" t="str">
        <f>IF(G991=30,1,M990)</f>
      </c>
      <c r="M991" s="181" t="str">
        <f>L991*(1-K991)</f>
      </c>
    </row>
    <row r="992">
      <c r="A992" t="s">
        <v>164</v>
      </c>
      <c r="B992" t="s">
        <v>207</v>
      </c>
      <c r="C992" s="32" t="s">
        <v>209</v>
      </c>
      <c r="D992" t="s">
        <v>458</v>
      </c>
      <c r="E992" t="s">
        <v>476</v>
      </c>
      <c r="F992" s="174" t="n">
        <v>2049</v>
      </c>
      <c r="G992" s="175" t="n">
        <v>60</v>
      </c>
      <c r="H992" s="176" t="n">
        <v>16646.2163024889</v>
      </c>
      <c r="I992" s="177" t="n">
        <v>3913935.54869581</v>
      </c>
      <c r="J992" s="178" t="str">
        <f>IF(I992&gt;0,H992/I992,0)</f>
      </c>
      <c r="K992" s="179" t="str">
        <f>1-EXP(-J992)</f>
      </c>
      <c r="L992" s="180" t="str">
        <f>IF(G992=30,1,M991)</f>
      </c>
      <c r="M992" s="181" t="str">
        <f>L992*(1-K992)</f>
      </c>
    </row>
    <row r="993">
      <c r="A993" t="s">
        <v>164</v>
      </c>
      <c r="B993" t="s">
        <v>207</v>
      </c>
      <c r="C993" s="32" t="s">
        <v>209</v>
      </c>
      <c r="D993" t="s">
        <v>458</v>
      </c>
      <c r="E993" t="s">
        <v>476</v>
      </c>
      <c r="F993" s="174" t="n">
        <v>2049</v>
      </c>
      <c r="G993" s="175" t="n">
        <v>61</v>
      </c>
      <c r="H993" s="176" t="n">
        <v>17710.632860841</v>
      </c>
      <c r="I993" s="177" t="n">
        <v>3862328.55285431</v>
      </c>
      <c r="J993" s="178" t="str">
        <f>IF(I993&gt;0,H993/I993,0)</f>
      </c>
      <c r="K993" s="179" t="str">
        <f>1-EXP(-J993)</f>
      </c>
      <c r="L993" s="180" t="str">
        <f>IF(G993=30,1,M992)</f>
      </c>
      <c r="M993" s="181" t="str">
        <f>L993*(1-K993)</f>
      </c>
    </row>
    <row r="994">
      <c r="A994" t="s">
        <v>164</v>
      </c>
      <c r="B994" t="s">
        <v>207</v>
      </c>
      <c r="C994" s="32" t="s">
        <v>209</v>
      </c>
      <c r="D994" t="s">
        <v>458</v>
      </c>
      <c r="E994" t="s">
        <v>476</v>
      </c>
      <c r="F994" s="174" t="n">
        <v>2049</v>
      </c>
      <c r="G994" s="175" t="n">
        <v>62</v>
      </c>
      <c r="H994" s="176" t="n">
        <v>18738.0283529224</v>
      </c>
      <c r="I994" s="177" t="n">
        <v>3705523.09215604</v>
      </c>
      <c r="J994" s="178" t="str">
        <f>IF(I994&gt;0,H994/I994,0)</f>
      </c>
      <c r="K994" s="179" t="str">
        <f>1-EXP(-J994)</f>
      </c>
      <c r="L994" s="180" t="str">
        <f>IF(G994=30,1,M993)</f>
      </c>
      <c r="M994" s="181" t="str">
        <f>L994*(1-K994)</f>
      </c>
    </row>
    <row r="995">
      <c r="A995" t="s">
        <v>164</v>
      </c>
      <c r="B995" t="s">
        <v>207</v>
      </c>
      <c r="C995" s="32" t="s">
        <v>209</v>
      </c>
      <c r="D995" t="s">
        <v>458</v>
      </c>
      <c r="E995" t="s">
        <v>476</v>
      </c>
      <c r="F995" s="174" t="n">
        <v>2049</v>
      </c>
      <c r="G995" s="175" t="n">
        <v>63</v>
      </c>
      <c r="H995" s="176" t="n">
        <v>20235.6025209935</v>
      </c>
      <c r="I995" s="177" t="n">
        <v>3633341.92954522</v>
      </c>
      <c r="J995" s="178" t="str">
        <f>IF(I995&gt;0,H995/I995,0)</f>
      </c>
      <c r="K995" s="179" t="str">
        <f>1-EXP(-J995)</f>
      </c>
      <c r="L995" s="180" t="str">
        <f>IF(G995=30,1,M994)</f>
      </c>
      <c r="M995" s="181" t="str">
        <f>L995*(1-K995)</f>
      </c>
    </row>
    <row r="996">
      <c r="A996" t="s">
        <v>164</v>
      </c>
      <c r="B996" t="s">
        <v>207</v>
      </c>
      <c r="C996" s="32" t="s">
        <v>209</v>
      </c>
      <c r="D996" t="s">
        <v>458</v>
      </c>
      <c r="E996" t="s">
        <v>476</v>
      </c>
      <c r="F996" s="174" t="n">
        <v>2049</v>
      </c>
      <c r="G996" s="175" t="n">
        <v>64</v>
      </c>
      <c r="H996" s="176" t="n">
        <v>22300.7223760768</v>
      </c>
      <c r="I996" s="177" t="n">
        <v>3638892.63379657</v>
      </c>
      <c r="J996" s="178" t="str">
        <f>IF(I996&gt;0,H996/I996,0)</f>
      </c>
      <c r="K996" s="179" t="str">
        <f>1-EXP(-J996)</f>
      </c>
      <c r="L996" s="180" t="str">
        <f>IF(G996=30,1,M995)</f>
      </c>
      <c r="M996" s="181" t="str">
        <f>L996*(1-K996)</f>
      </c>
    </row>
    <row r="997">
      <c r="A997" t="s">
        <v>164</v>
      </c>
      <c r="B997" t="s">
        <v>207</v>
      </c>
      <c r="C997" s="32" t="s">
        <v>209</v>
      </c>
      <c r="D997" t="s">
        <v>458</v>
      </c>
      <c r="E997" t="s">
        <v>476</v>
      </c>
      <c r="F997" s="174" t="n">
        <v>2049</v>
      </c>
      <c r="G997" s="175" t="n">
        <v>65</v>
      </c>
      <c r="H997" s="176" t="n">
        <v>23421.4744343059</v>
      </c>
      <c r="I997" s="177" t="n">
        <v>3660469.70695056</v>
      </c>
      <c r="J997" s="178" t="str">
        <f>IF(I997&gt;0,H997/I997,0)</f>
      </c>
      <c r="K997" s="179" t="str">
        <f>1-EXP(-J997)</f>
      </c>
      <c r="L997" s="180" t="str">
        <f>IF(G997=30,1,M996)</f>
      </c>
      <c r="M997" s="181" t="str">
        <f>L997*(1-K997)</f>
      </c>
    </row>
    <row r="998">
      <c r="A998" t="s">
        <v>164</v>
      </c>
      <c r="B998" t="s">
        <v>207</v>
      </c>
      <c r="C998" s="32" t="s">
        <v>209</v>
      </c>
      <c r="D998" t="s">
        <v>458</v>
      </c>
      <c r="E998" t="s">
        <v>476</v>
      </c>
      <c r="F998" s="174" t="n">
        <v>2049</v>
      </c>
      <c r="G998" s="175" t="n">
        <v>66</v>
      </c>
      <c r="H998" s="176" t="n">
        <v>24800.1364444272</v>
      </c>
      <c r="I998" s="177" t="n">
        <v>3585046.97141707</v>
      </c>
      <c r="J998" s="178" t="str">
        <f>IF(I998&gt;0,H998/I998,0)</f>
      </c>
      <c r="K998" s="179" t="str">
        <f>1-EXP(-J998)</f>
      </c>
      <c r="L998" s="180" t="str">
        <f>IF(G998=30,1,M997)</f>
      </c>
      <c r="M998" s="181" t="str">
        <f>L998*(1-K998)</f>
      </c>
    </row>
    <row r="999">
      <c r="A999" t="s">
        <v>164</v>
      </c>
      <c r="B999" t="s">
        <v>207</v>
      </c>
      <c r="C999" s="32" t="s">
        <v>209</v>
      </c>
      <c r="D999" t="s">
        <v>458</v>
      </c>
      <c r="E999" t="s">
        <v>476</v>
      </c>
      <c r="F999" s="174" t="n">
        <v>2049</v>
      </c>
      <c r="G999" s="175" t="n">
        <v>67</v>
      </c>
      <c r="H999" s="176" t="n">
        <v>26023.4494837553</v>
      </c>
      <c r="I999" s="177" t="n">
        <v>3412113.55564656</v>
      </c>
      <c r="J999" s="178" t="str">
        <f>IF(I999&gt;0,H999/I999,0)</f>
      </c>
      <c r="K999" s="179" t="str">
        <f>1-EXP(-J999)</f>
      </c>
      <c r="L999" s="180" t="str">
        <f>IF(G999=30,1,M998)</f>
      </c>
      <c r="M999" s="181" t="str">
        <f>L999*(1-K999)</f>
      </c>
    </row>
    <row r="1000">
      <c r="A1000" t="s">
        <v>164</v>
      </c>
      <c r="B1000" t="s">
        <v>207</v>
      </c>
      <c r="C1000" s="32" t="s">
        <v>209</v>
      </c>
      <c r="D1000" t="s">
        <v>458</v>
      </c>
      <c r="E1000" t="s">
        <v>476</v>
      </c>
      <c r="F1000" s="174" t="n">
        <v>2049</v>
      </c>
      <c r="G1000" s="175" t="n">
        <v>68</v>
      </c>
      <c r="H1000" s="176" t="n">
        <v>27646.260520547</v>
      </c>
      <c r="I1000" s="177" t="n">
        <v>3289438.44791852</v>
      </c>
      <c r="J1000" s="178" t="str">
        <f>IF(I1000&gt;0,H1000/I1000,0)</f>
      </c>
      <c r="K1000" s="179" t="str">
        <f>1-EXP(-J1000)</f>
      </c>
      <c r="L1000" s="180" t="str">
        <f>IF(G1000=30,1,M999)</f>
      </c>
      <c r="M1000" s="181" t="str">
        <f>L1000*(1-K1000)</f>
      </c>
    </row>
    <row r="1001">
      <c r="A1001" t="s">
        <v>164</v>
      </c>
      <c r="B1001" t="s">
        <v>207</v>
      </c>
      <c r="C1001" s="32" t="s">
        <v>209</v>
      </c>
      <c r="D1001" t="s">
        <v>458</v>
      </c>
      <c r="E1001" t="s">
        <v>476</v>
      </c>
      <c r="F1001" s="174" t="n">
        <v>2049</v>
      </c>
      <c r="G1001" s="175" t="n">
        <v>69</v>
      </c>
      <c r="H1001" s="176" t="n">
        <v>29436.6144039663</v>
      </c>
      <c r="I1001" s="177" t="n">
        <v>3176715.5166116</v>
      </c>
      <c r="J1001" s="178" t="str">
        <f>IF(I1001&gt;0,H1001/I1001,0)</f>
      </c>
      <c r="K1001" s="179" t="str">
        <f>1-EXP(-J1001)</f>
      </c>
      <c r="L1001" s="180" t="str">
        <f>IF(G1001=30,1,M1000)</f>
      </c>
      <c r="M1001" s="181" t="str">
        <f>L1001*(1-K1001)</f>
      </c>
    </row>
    <row r="1002">
      <c r="A1002" t="s">
        <v>164</v>
      </c>
      <c r="B1002" t="s">
        <v>207</v>
      </c>
      <c r="C1002" s="32" t="s">
        <v>209</v>
      </c>
      <c r="D1002" t="s">
        <v>458</v>
      </c>
      <c r="E1002" t="s">
        <v>476</v>
      </c>
      <c r="F1002" s="174" t="n">
        <v>2050</v>
      </c>
      <c r="G1002" s="175" t="n">
        <v>30</v>
      </c>
      <c r="H1002" s="176" t="n">
        <v>612.445799566593</v>
      </c>
      <c r="I1002" s="177" t="n">
        <v>4253315.10160259</v>
      </c>
      <c r="J1002" s="178" t="str">
        <f>IF(I1002&gt;0,H1002/I1002,0)</f>
      </c>
      <c r="K1002" s="179" t="str">
        <f>1-EXP(-J1002)</f>
      </c>
      <c r="L1002" s="180" t="str">
        <f>IF(G1002=30,1,M1001)</f>
      </c>
      <c r="M1002" s="181" t="str">
        <f>L1002*(1-K1002)</f>
      </c>
    </row>
    <row r="1003">
      <c r="A1003" t="s">
        <v>164</v>
      </c>
      <c r="B1003" t="s">
        <v>207</v>
      </c>
      <c r="C1003" s="32" t="s">
        <v>209</v>
      </c>
      <c r="D1003" t="s">
        <v>458</v>
      </c>
      <c r="E1003" t="s">
        <v>476</v>
      </c>
      <c r="F1003" s="174" t="n">
        <v>2050</v>
      </c>
      <c r="G1003" s="175" t="n">
        <v>31</v>
      </c>
      <c r="H1003" s="176" t="n">
        <v>844.333236007691</v>
      </c>
      <c r="I1003" s="177" t="n">
        <v>4262032.09169324</v>
      </c>
      <c r="J1003" s="178" t="str">
        <f>IF(I1003&gt;0,H1003/I1003,0)</f>
      </c>
      <c r="K1003" s="179" t="str">
        <f>1-EXP(-J1003)</f>
      </c>
      <c r="L1003" s="180" t="str">
        <f>IF(G1003=30,1,M1002)</f>
      </c>
      <c r="M1003" s="181" t="str">
        <f>L1003*(1-K1003)</f>
      </c>
    </row>
    <row r="1004">
      <c r="A1004" t="s">
        <v>164</v>
      </c>
      <c r="B1004" t="s">
        <v>207</v>
      </c>
      <c r="C1004" s="32" t="s">
        <v>209</v>
      </c>
      <c r="D1004" t="s">
        <v>458</v>
      </c>
      <c r="E1004" t="s">
        <v>476</v>
      </c>
      <c r="F1004" s="174" t="n">
        <v>2050</v>
      </c>
      <c r="G1004" s="175" t="n">
        <v>32</v>
      </c>
      <c r="H1004" s="176" t="n">
        <v>883.02441401217</v>
      </c>
      <c r="I1004" s="177" t="n">
        <v>4266191.70021429</v>
      </c>
      <c r="J1004" s="178" t="str">
        <f>IF(I1004&gt;0,H1004/I1004,0)</f>
      </c>
      <c r="K1004" s="179" t="str">
        <f>1-EXP(-J1004)</f>
      </c>
      <c r="L1004" s="180" t="str">
        <f>IF(G1004=30,1,M1003)</f>
      </c>
      <c r="M1004" s="181" t="str">
        <f>L1004*(1-K1004)</f>
      </c>
    </row>
    <row r="1005">
      <c r="A1005" t="s">
        <v>164</v>
      </c>
      <c r="B1005" t="s">
        <v>207</v>
      </c>
      <c r="C1005" s="32" t="s">
        <v>209</v>
      </c>
      <c r="D1005" t="s">
        <v>458</v>
      </c>
      <c r="E1005" t="s">
        <v>476</v>
      </c>
      <c r="F1005" s="174" t="n">
        <v>2050</v>
      </c>
      <c r="G1005" s="175" t="n">
        <v>33</v>
      </c>
      <c r="H1005" s="176" t="n">
        <v>936.450877785221</v>
      </c>
      <c r="I1005" s="177" t="n">
        <v>4306515.41697397</v>
      </c>
      <c r="J1005" s="178" t="str">
        <f>IF(I1005&gt;0,H1005/I1005,0)</f>
      </c>
      <c r="K1005" s="179" t="str">
        <f>1-EXP(-J1005)</f>
      </c>
      <c r="L1005" s="180" t="str">
        <f>IF(G1005=30,1,M1004)</f>
      </c>
      <c r="M1005" s="181" t="str">
        <f>L1005*(1-K1005)</f>
      </c>
    </row>
    <row r="1006">
      <c r="A1006" t="s">
        <v>164</v>
      </c>
      <c r="B1006" t="s">
        <v>207</v>
      </c>
      <c r="C1006" s="32" t="s">
        <v>209</v>
      </c>
      <c r="D1006" t="s">
        <v>458</v>
      </c>
      <c r="E1006" t="s">
        <v>476</v>
      </c>
      <c r="F1006" s="174" t="n">
        <v>2050</v>
      </c>
      <c r="G1006" s="175" t="n">
        <v>34</v>
      </c>
      <c r="H1006" s="176" t="n">
        <v>1086.39847033923</v>
      </c>
      <c r="I1006" s="177" t="n">
        <v>4567953.66500207</v>
      </c>
      <c r="J1006" s="178" t="str">
        <f>IF(I1006&gt;0,H1006/I1006,0)</f>
      </c>
      <c r="K1006" s="179" t="str">
        <f>1-EXP(-J1006)</f>
      </c>
      <c r="L1006" s="180" t="str">
        <f>IF(G1006=30,1,M1005)</f>
      </c>
      <c r="M1006" s="181" t="str">
        <f>L1006*(1-K1006)</f>
      </c>
    </row>
    <row r="1007">
      <c r="A1007" t="s">
        <v>164</v>
      </c>
      <c r="B1007" t="s">
        <v>207</v>
      </c>
      <c r="C1007" s="32" t="s">
        <v>209</v>
      </c>
      <c r="D1007" t="s">
        <v>458</v>
      </c>
      <c r="E1007" t="s">
        <v>476</v>
      </c>
      <c r="F1007" s="174" t="n">
        <v>2050</v>
      </c>
      <c r="G1007" s="175" t="n">
        <v>35</v>
      </c>
      <c r="H1007" s="176" t="n">
        <v>1444.95806827149</v>
      </c>
      <c r="I1007" s="177" t="n">
        <v>4615781.10033847</v>
      </c>
      <c r="J1007" s="178" t="str">
        <f>IF(I1007&gt;0,H1007/I1007,0)</f>
      </c>
      <c r="K1007" s="179" t="str">
        <f>1-EXP(-J1007)</f>
      </c>
      <c r="L1007" s="180" t="str">
        <f>IF(G1007=30,1,M1006)</f>
      </c>
      <c r="M1007" s="181" t="str">
        <f>L1007*(1-K1007)</f>
      </c>
    </row>
    <row r="1008">
      <c r="A1008" t="s">
        <v>164</v>
      </c>
      <c r="B1008" t="s">
        <v>207</v>
      </c>
      <c r="C1008" s="32" t="s">
        <v>209</v>
      </c>
      <c r="D1008" t="s">
        <v>458</v>
      </c>
      <c r="E1008" t="s">
        <v>476</v>
      </c>
      <c r="F1008" s="174" t="n">
        <v>2050</v>
      </c>
      <c r="G1008" s="175" t="n">
        <v>36</v>
      </c>
      <c r="H1008" s="176" t="n">
        <v>1590.66019579747</v>
      </c>
      <c r="I1008" s="177" t="n">
        <v>4680675.81651925</v>
      </c>
      <c r="J1008" s="178" t="str">
        <f>IF(I1008&gt;0,H1008/I1008,0)</f>
      </c>
      <c r="K1008" s="179" t="str">
        <f>1-EXP(-J1008)</f>
      </c>
      <c r="L1008" s="180" t="str">
        <f>IF(G1008=30,1,M1007)</f>
      </c>
      <c r="M1008" s="181" t="str">
        <f>L1008*(1-K1008)</f>
      </c>
    </row>
    <row r="1009">
      <c r="A1009" t="s">
        <v>164</v>
      </c>
      <c r="B1009" t="s">
        <v>207</v>
      </c>
      <c r="C1009" s="32" t="s">
        <v>209</v>
      </c>
      <c r="D1009" t="s">
        <v>458</v>
      </c>
      <c r="E1009" t="s">
        <v>476</v>
      </c>
      <c r="F1009" s="174" t="n">
        <v>2050</v>
      </c>
      <c r="G1009" s="175" t="n">
        <v>37</v>
      </c>
      <c r="H1009" s="176" t="n">
        <v>1733.85129729791</v>
      </c>
      <c r="I1009" s="177" t="n">
        <v>4747047.33425297</v>
      </c>
      <c r="J1009" s="178" t="str">
        <f>IF(I1009&gt;0,H1009/I1009,0)</f>
      </c>
      <c r="K1009" s="179" t="str">
        <f>1-EXP(-J1009)</f>
      </c>
      <c r="L1009" s="180" t="str">
        <f>IF(G1009=30,1,M1008)</f>
      </c>
      <c r="M1009" s="181" t="str">
        <f>L1009*(1-K1009)</f>
      </c>
    </row>
    <row r="1010">
      <c r="A1010" t="s">
        <v>164</v>
      </c>
      <c r="B1010" t="s">
        <v>207</v>
      </c>
      <c r="C1010" s="32" t="s">
        <v>209</v>
      </c>
      <c r="D1010" t="s">
        <v>458</v>
      </c>
      <c r="E1010" t="s">
        <v>476</v>
      </c>
      <c r="F1010" s="174" t="n">
        <v>2050</v>
      </c>
      <c r="G1010" s="175" t="n">
        <v>38</v>
      </c>
      <c r="H1010" s="176" t="n">
        <v>1965.15913301413</v>
      </c>
      <c r="I1010" s="177" t="n">
        <v>4856938.83898721</v>
      </c>
      <c r="J1010" s="178" t="str">
        <f>IF(I1010&gt;0,H1010/I1010,0)</f>
      </c>
      <c r="K1010" s="179" t="str">
        <f>1-EXP(-J1010)</f>
      </c>
      <c r="L1010" s="180" t="str">
        <f>IF(G1010=30,1,M1009)</f>
      </c>
      <c r="M1010" s="181" t="str">
        <f>L1010*(1-K1010)</f>
      </c>
    </row>
    <row r="1011">
      <c r="A1011" t="s">
        <v>164</v>
      </c>
      <c r="B1011" t="s">
        <v>207</v>
      </c>
      <c r="C1011" s="32" t="s">
        <v>209</v>
      </c>
      <c r="D1011" t="s">
        <v>458</v>
      </c>
      <c r="E1011" t="s">
        <v>476</v>
      </c>
      <c r="F1011" s="174" t="n">
        <v>2050</v>
      </c>
      <c r="G1011" s="175" t="n">
        <v>39</v>
      </c>
      <c r="H1011" s="176" t="n">
        <v>2110.56265446851</v>
      </c>
      <c r="I1011" s="177" t="n">
        <v>4826749.6218683</v>
      </c>
      <c r="J1011" s="178" t="str">
        <f>IF(I1011&gt;0,H1011/I1011,0)</f>
      </c>
      <c r="K1011" s="179" t="str">
        <f>1-EXP(-J1011)</f>
      </c>
      <c r="L1011" s="180" t="str">
        <f>IF(G1011=30,1,M1010)</f>
      </c>
      <c r="M1011" s="181" t="str">
        <f>L1011*(1-K1011)</f>
      </c>
    </row>
    <row r="1012">
      <c r="A1012" t="s">
        <v>164</v>
      </c>
      <c r="B1012" t="s">
        <v>207</v>
      </c>
      <c r="C1012" s="32" t="s">
        <v>209</v>
      </c>
      <c r="D1012" t="s">
        <v>458</v>
      </c>
      <c r="E1012" t="s">
        <v>476</v>
      </c>
      <c r="F1012" s="174" t="n">
        <v>2050</v>
      </c>
      <c r="G1012" s="175" t="n">
        <v>40</v>
      </c>
      <c r="H1012" s="176" t="n">
        <v>2742.2263603689</v>
      </c>
      <c r="I1012" s="177" t="n">
        <v>4691498.1096593</v>
      </c>
      <c r="J1012" s="178" t="str">
        <f>IF(I1012&gt;0,H1012/I1012,0)</f>
      </c>
      <c r="K1012" s="179" t="str">
        <f>1-EXP(-J1012)</f>
      </c>
      <c r="L1012" s="180" t="str">
        <f>IF(G1012=30,1,M1011)</f>
      </c>
      <c r="M1012" s="181" t="str">
        <f>L1012*(1-K1012)</f>
      </c>
    </row>
    <row r="1013">
      <c r="A1013" t="s">
        <v>164</v>
      </c>
      <c r="B1013" t="s">
        <v>207</v>
      </c>
      <c r="C1013" s="32" t="s">
        <v>209</v>
      </c>
      <c r="D1013" t="s">
        <v>458</v>
      </c>
      <c r="E1013" t="s">
        <v>476</v>
      </c>
      <c r="F1013" s="174" t="n">
        <v>2050</v>
      </c>
      <c r="G1013" s="175" t="n">
        <v>41</v>
      </c>
      <c r="H1013" s="176" t="n">
        <v>2920.49905575388</v>
      </c>
      <c r="I1013" s="177" t="n">
        <v>4617544.37554383</v>
      </c>
      <c r="J1013" s="178" t="str">
        <f>IF(I1013&gt;0,H1013/I1013,0)</f>
      </c>
      <c r="K1013" s="179" t="str">
        <f>1-EXP(-J1013)</f>
      </c>
      <c r="L1013" s="180" t="str">
        <f>IF(G1013=30,1,M1012)</f>
      </c>
      <c r="M1013" s="181" t="str">
        <f>L1013*(1-K1013)</f>
      </c>
    </row>
    <row r="1014">
      <c r="A1014" t="s">
        <v>164</v>
      </c>
      <c r="B1014" t="s">
        <v>207</v>
      </c>
      <c r="C1014" s="32" t="s">
        <v>209</v>
      </c>
      <c r="D1014" t="s">
        <v>458</v>
      </c>
      <c r="E1014" t="s">
        <v>476</v>
      </c>
      <c r="F1014" s="174" t="n">
        <v>2050</v>
      </c>
      <c r="G1014" s="175" t="n">
        <v>42</v>
      </c>
      <c r="H1014" s="176" t="n">
        <v>3147.22304774951</v>
      </c>
      <c r="I1014" s="177" t="n">
        <v>4571525.73073305</v>
      </c>
      <c r="J1014" s="178" t="str">
        <f>IF(I1014&gt;0,H1014/I1014,0)</f>
      </c>
      <c r="K1014" s="179" t="str">
        <f>1-EXP(-J1014)</f>
      </c>
      <c r="L1014" s="180" t="str">
        <f>IF(G1014=30,1,M1013)</f>
      </c>
      <c r="M1014" s="181" t="str">
        <f>L1014*(1-K1014)</f>
      </c>
    </row>
    <row r="1015">
      <c r="A1015" t="s">
        <v>164</v>
      </c>
      <c r="B1015" t="s">
        <v>207</v>
      </c>
      <c r="C1015" s="32" t="s">
        <v>209</v>
      </c>
      <c r="D1015" t="s">
        <v>458</v>
      </c>
      <c r="E1015" t="s">
        <v>476</v>
      </c>
      <c r="F1015" s="174" t="n">
        <v>2050</v>
      </c>
      <c r="G1015" s="175" t="n">
        <v>43</v>
      </c>
      <c r="H1015" s="176" t="n">
        <v>3507.96630106797</v>
      </c>
      <c r="I1015" s="177" t="n">
        <v>4591850.38729471</v>
      </c>
      <c r="J1015" s="178" t="str">
        <f>IF(I1015&gt;0,H1015/I1015,0)</f>
      </c>
      <c r="K1015" s="179" t="str">
        <f>1-EXP(-J1015)</f>
      </c>
      <c r="L1015" s="180" t="str">
        <f>IF(G1015=30,1,M1014)</f>
      </c>
      <c r="M1015" s="181" t="str">
        <f>L1015*(1-K1015)</f>
      </c>
    </row>
    <row r="1016">
      <c r="A1016" t="s">
        <v>164</v>
      </c>
      <c r="B1016" t="s">
        <v>207</v>
      </c>
      <c r="C1016" s="32" t="s">
        <v>209</v>
      </c>
      <c r="D1016" t="s">
        <v>458</v>
      </c>
      <c r="E1016" t="s">
        <v>476</v>
      </c>
      <c r="F1016" s="174" t="n">
        <v>2050</v>
      </c>
      <c r="G1016" s="175" t="n">
        <v>44</v>
      </c>
      <c r="H1016" s="176" t="n">
        <v>3755.02125039758</v>
      </c>
      <c r="I1016" s="177" t="n">
        <v>4504818.32194693</v>
      </c>
      <c r="J1016" s="178" t="str">
        <f>IF(I1016&gt;0,H1016/I1016,0)</f>
      </c>
      <c r="K1016" s="179" t="str">
        <f>1-EXP(-J1016)</f>
      </c>
      <c r="L1016" s="180" t="str">
        <f>IF(G1016=30,1,M1015)</f>
      </c>
      <c r="M1016" s="181" t="str">
        <f>L1016*(1-K1016)</f>
      </c>
    </row>
    <row r="1017">
      <c r="A1017" t="s">
        <v>164</v>
      </c>
      <c r="B1017" t="s">
        <v>207</v>
      </c>
      <c r="C1017" s="32" t="s">
        <v>209</v>
      </c>
      <c r="D1017" t="s">
        <v>458</v>
      </c>
      <c r="E1017" t="s">
        <v>476</v>
      </c>
      <c r="F1017" s="174" t="n">
        <v>2050</v>
      </c>
      <c r="G1017" s="175" t="n">
        <v>45</v>
      </c>
      <c r="H1017" s="176" t="n">
        <v>4742.72161337134</v>
      </c>
      <c r="I1017" s="177" t="n">
        <v>4438687.73904426</v>
      </c>
      <c r="J1017" s="178" t="str">
        <f>IF(I1017&gt;0,H1017/I1017,0)</f>
      </c>
      <c r="K1017" s="179" t="str">
        <f>1-EXP(-J1017)</f>
      </c>
      <c r="L1017" s="180" t="str">
        <f>IF(G1017=30,1,M1016)</f>
      </c>
      <c r="M1017" s="181" t="str">
        <f>L1017*(1-K1017)</f>
      </c>
    </row>
    <row r="1018">
      <c r="A1018" t="s">
        <v>164</v>
      </c>
      <c r="B1018" t="s">
        <v>207</v>
      </c>
      <c r="C1018" s="32" t="s">
        <v>209</v>
      </c>
      <c r="D1018" t="s">
        <v>458</v>
      </c>
      <c r="E1018" t="s">
        <v>476</v>
      </c>
      <c r="F1018" s="174" t="n">
        <v>2050</v>
      </c>
      <c r="G1018" s="175" t="n">
        <v>46</v>
      </c>
      <c r="H1018" s="176" t="n">
        <v>4966.61244615608</v>
      </c>
      <c r="I1018" s="177" t="n">
        <v>4305076.75489391</v>
      </c>
      <c r="J1018" s="178" t="str">
        <f>IF(I1018&gt;0,H1018/I1018,0)</f>
      </c>
      <c r="K1018" s="179" t="str">
        <f>1-EXP(-J1018)</f>
      </c>
      <c r="L1018" s="180" t="str">
        <f>IF(G1018=30,1,M1017)</f>
      </c>
      <c r="M1018" s="181" t="str">
        <f>L1018*(1-K1018)</f>
      </c>
    </row>
    <row r="1019">
      <c r="A1019" t="s">
        <v>164</v>
      </c>
      <c r="B1019" t="s">
        <v>207</v>
      </c>
      <c r="C1019" s="32" t="s">
        <v>209</v>
      </c>
      <c r="D1019" t="s">
        <v>458</v>
      </c>
      <c r="E1019" t="s">
        <v>476</v>
      </c>
      <c r="F1019" s="174" t="n">
        <v>2050</v>
      </c>
      <c r="G1019" s="175" t="n">
        <v>47</v>
      </c>
      <c r="H1019" s="176" t="n">
        <v>5375.89011300501</v>
      </c>
      <c r="I1019" s="177" t="n">
        <v>4233247.09485619</v>
      </c>
      <c r="J1019" s="178" t="str">
        <f>IF(I1019&gt;0,H1019/I1019,0)</f>
      </c>
      <c r="K1019" s="179" t="str">
        <f>1-EXP(-J1019)</f>
      </c>
      <c r="L1019" s="180" t="str">
        <f>IF(G1019=30,1,M1018)</f>
      </c>
      <c r="M1019" s="181" t="str">
        <f>L1019*(1-K1019)</f>
      </c>
    </row>
    <row r="1020">
      <c r="A1020" t="s">
        <v>164</v>
      </c>
      <c r="B1020" t="s">
        <v>207</v>
      </c>
      <c r="C1020" s="32" t="s">
        <v>209</v>
      </c>
      <c r="D1020" t="s">
        <v>458</v>
      </c>
      <c r="E1020" t="s">
        <v>476</v>
      </c>
      <c r="F1020" s="174" t="n">
        <v>2050</v>
      </c>
      <c r="G1020" s="175" t="n">
        <v>48</v>
      </c>
      <c r="H1020" s="176" t="n">
        <v>6027.53884400899</v>
      </c>
      <c r="I1020" s="177" t="n">
        <v>4200574.59028064</v>
      </c>
      <c r="J1020" s="178" t="str">
        <f>IF(I1020&gt;0,H1020/I1020,0)</f>
      </c>
      <c r="K1020" s="179" t="str">
        <f>1-EXP(-J1020)</f>
      </c>
      <c r="L1020" s="180" t="str">
        <f>IF(G1020=30,1,M1019)</f>
      </c>
      <c r="M1020" s="181" t="str">
        <f>L1020*(1-K1020)</f>
      </c>
    </row>
    <row r="1021">
      <c r="A1021" t="s">
        <v>164</v>
      </c>
      <c r="B1021" t="s">
        <v>207</v>
      </c>
      <c r="C1021" s="32" t="s">
        <v>209</v>
      </c>
      <c r="D1021" t="s">
        <v>458</v>
      </c>
      <c r="E1021" t="s">
        <v>476</v>
      </c>
      <c r="F1021" s="174" t="n">
        <v>2050</v>
      </c>
      <c r="G1021" s="175" t="n">
        <v>49</v>
      </c>
      <c r="H1021" s="176" t="n">
        <v>6593.56713311708</v>
      </c>
      <c r="I1021" s="177" t="n">
        <v>4170640.96329207</v>
      </c>
      <c r="J1021" s="178" t="str">
        <f>IF(I1021&gt;0,H1021/I1021,0)</f>
      </c>
      <c r="K1021" s="179" t="str">
        <f>1-EXP(-J1021)</f>
      </c>
      <c r="L1021" s="180" t="str">
        <f>IF(G1021=30,1,M1020)</f>
      </c>
      <c r="M1021" s="181" t="str">
        <f>L1021*(1-K1021)</f>
      </c>
    </row>
    <row r="1022">
      <c r="A1022" t="s">
        <v>164</v>
      </c>
      <c r="B1022" t="s">
        <v>207</v>
      </c>
      <c r="C1022" s="32" t="s">
        <v>209</v>
      </c>
      <c r="D1022" t="s">
        <v>458</v>
      </c>
      <c r="E1022" t="s">
        <v>476</v>
      </c>
      <c r="F1022" s="174" t="n">
        <v>2050</v>
      </c>
      <c r="G1022" s="175" t="n">
        <v>50</v>
      </c>
      <c r="H1022" s="176" t="n">
        <v>7467.19509219466</v>
      </c>
      <c r="I1022" s="177" t="n">
        <v>4139200.20141635</v>
      </c>
      <c r="J1022" s="178" t="str">
        <f>IF(I1022&gt;0,H1022/I1022,0)</f>
      </c>
      <c r="K1022" s="179" t="str">
        <f>1-EXP(-J1022)</f>
      </c>
      <c r="L1022" s="180" t="str">
        <f>IF(G1022=30,1,M1021)</f>
      </c>
      <c r="M1022" s="181" t="str">
        <f>L1022*(1-K1022)</f>
      </c>
    </row>
    <row r="1023">
      <c r="A1023" t="s">
        <v>164</v>
      </c>
      <c r="B1023" t="s">
        <v>207</v>
      </c>
      <c r="C1023" s="32" t="s">
        <v>209</v>
      </c>
      <c r="D1023" t="s">
        <v>458</v>
      </c>
      <c r="E1023" t="s">
        <v>476</v>
      </c>
      <c r="F1023" s="174" t="n">
        <v>2050</v>
      </c>
      <c r="G1023" s="175" t="n">
        <v>51</v>
      </c>
      <c r="H1023" s="176" t="n">
        <v>8040.23157626384</v>
      </c>
      <c r="I1023" s="177" t="n">
        <v>4143945.85346817</v>
      </c>
      <c r="J1023" s="178" t="str">
        <f>IF(I1023&gt;0,H1023/I1023,0)</f>
      </c>
      <c r="K1023" s="179" t="str">
        <f>1-EXP(-J1023)</f>
      </c>
      <c r="L1023" s="180" t="str">
        <f>IF(G1023=30,1,M1022)</f>
      </c>
      <c r="M1023" s="181" t="str">
        <f>L1023*(1-K1023)</f>
      </c>
    </row>
    <row r="1024">
      <c r="A1024" t="s">
        <v>164</v>
      </c>
      <c r="B1024" t="s">
        <v>207</v>
      </c>
      <c r="C1024" s="32" t="s">
        <v>209</v>
      </c>
      <c r="D1024" t="s">
        <v>458</v>
      </c>
      <c r="E1024" t="s">
        <v>476</v>
      </c>
      <c r="F1024" s="174" t="n">
        <v>2050</v>
      </c>
      <c r="G1024" s="175" t="n">
        <v>52</v>
      </c>
      <c r="H1024" s="176" t="n">
        <v>8924.6797650657</v>
      </c>
      <c r="I1024" s="177" t="n">
        <v>4184982.71419276</v>
      </c>
      <c r="J1024" s="178" t="str">
        <f>IF(I1024&gt;0,H1024/I1024,0)</f>
      </c>
      <c r="K1024" s="179" t="str">
        <f>1-EXP(-J1024)</f>
      </c>
      <c r="L1024" s="180" t="str">
        <f>IF(G1024=30,1,M1023)</f>
      </c>
      <c r="M1024" s="181" t="str">
        <f>L1024*(1-K1024)</f>
      </c>
    </row>
    <row r="1025">
      <c r="A1025" t="s">
        <v>164</v>
      </c>
      <c r="B1025" t="s">
        <v>207</v>
      </c>
      <c r="C1025" s="32" t="s">
        <v>209</v>
      </c>
      <c r="D1025" t="s">
        <v>458</v>
      </c>
      <c r="E1025" t="s">
        <v>476</v>
      </c>
      <c r="F1025" s="174" t="n">
        <v>2050</v>
      </c>
      <c r="G1025" s="175" t="n">
        <v>53</v>
      </c>
      <c r="H1025" s="176" t="n">
        <v>10189.3465055084</v>
      </c>
      <c r="I1025" s="177" t="n">
        <v>4295224.84868915</v>
      </c>
      <c r="J1025" s="178" t="str">
        <f>IF(I1025&gt;0,H1025/I1025,0)</f>
      </c>
      <c r="K1025" s="179" t="str">
        <f>1-EXP(-J1025)</f>
      </c>
      <c r="L1025" s="180" t="str">
        <f>IF(G1025=30,1,M1024)</f>
      </c>
      <c r="M1025" s="181" t="str">
        <f>L1025*(1-K1025)</f>
      </c>
    </row>
    <row r="1026">
      <c r="A1026" t="s">
        <v>164</v>
      </c>
      <c r="B1026" t="s">
        <v>207</v>
      </c>
      <c r="C1026" s="32" t="s">
        <v>209</v>
      </c>
      <c r="D1026" t="s">
        <v>458</v>
      </c>
      <c r="E1026" t="s">
        <v>476</v>
      </c>
      <c r="F1026" s="174" t="n">
        <v>2050</v>
      </c>
      <c r="G1026" s="175" t="n">
        <v>54</v>
      </c>
      <c r="H1026" s="176" t="n">
        <v>10958.141509282</v>
      </c>
      <c r="I1026" s="177" t="n">
        <v>4234216.27624086</v>
      </c>
      <c r="J1026" s="178" t="str">
        <f>IF(I1026&gt;0,H1026/I1026,0)</f>
      </c>
      <c r="K1026" s="179" t="str">
        <f>1-EXP(-J1026)</f>
      </c>
      <c r="L1026" s="180" t="str">
        <f>IF(G1026=30,1,M1025)</f>
      </c>
      <c r="M1026" s="181" t="str">
        <f>L1026*(1-K1026)</f>
      </c>
    </row>
    <row r="1027">
      <c r="A1027" t="s">
        <v>164</v>
      </c>
      <c r="B1027" t="s">
        <v>207</v>
      </c>
      <c r="C1027" s="32" t="s">
        <v>209</v>
      </c>
      <c r="D1027" t="s">
        <v>458</v>
      </c>
      <c r="E1027" t="s">
        <v>476</v>
      </c>
      <c r="F1027" s="174" t="n">
        <v>2050</v>
      </c>
      <c r="G1027" s="175" t="n">
        <v>55</v>
      </c>
      <c r="H1027" s="176" t="n">
        <v>11426.9655663312</v>
      </c>
      <c r="I1027" s="177" t="n">
        <v>4143346.02579073</v>
      </c>
      <c r="J1027" s="178" t="str">
        <f>IF(I1027&gt;0,H1027/I1027,0)</f>
      </c>
      <c r="K1027" s="179" t="str">
        <f>1-EXP(-J1027)</f>
      </c>
      <c r="L1027" s="180" t="str">
        <f>IF(G1027=30,1,M1026)</f>
      </c>
      <c r="M1027" s="181" t="str">
        <f>L1027*(1-K1027)</f>
      </c>
    </row>
    <row r="1028">
      <c r="A1028" t="s">
        <v>164</v>
      </c>
      <c r="B1028" t="s">
        <v>207</v>
      </c>
      <c r="C1028" s="32" t="s">
        <v>209</v>
      </c>
      <c r="D1028" t="s">
        <v>458</v>
      </c>
      <c r="E1028" t="s">
        <v>476</v>
      </c>
      <c r="F1028" s="174" t="n">
        <v>2050</v>
      </c>
      <c r="G1028" s="175" t="n">
        <v>56</v>
      </c>
      <c r="H1028" s="176" t="n">
        <v>11951.6346621536</v>
      </c>
      <c r="I1028" s="177" t="n">
        <v>4065738.42867604</v>
      </c>
      <c r="J1028" s="178" t="str">
        <f>IF(I1028&gt;0,H1028/I1028,0)</f>
      </c>
      <c r="K1028" s="179" t="str">
        <f>1-EXP(-J1028)</f>
      </c>
      <c r="L1028" s="180" t="str">
        <f>IF(G1028=30,1,M1027)</f>
      </c>
      <c r="M1028" s="181" t="str">
        <f>L1028*(1-K1028)</f>
      </c>
    </row>
    <row r="1029">
      <c r="A1029" t="s">
        <v>164</v>
      </c>
      <c r="B1029" t="s">
        <v>207</v>
      </c>
      <c r="C1029" s="32" t="s">
        <v>209</v>
      </c>
      <c r="D1029" t="s">
        <v>458</v>
      </c>
      <c r="E1029" t="s">
        <v>476</v>
      </c>
      <c r="F1029" s="174" t="n">
        <v>2050</v>
      </c>
      <c r="G1029" s="175" t="n">
        <v>57</v>
      </c>
      <c r="H1029" s="176" t="n">
        <v>12828.7317035349</v>
      </c>
      <c r="I1029" s="177" t="n">
        <v>3990151.19720783</v>
      </c>
      <c r="J1029" s="178" t="str">
        <f>IF(I1029&gt;0,H1029/I1029,0)</f>
      </c>
      <c r="K1029" s="179" t="str">
        <f>1-EXP(-J1029)</f>
      </c>
      <c r="L1029" s="180" t="str">
        <f>IF(G1029=30,1,M1028)</f>
      </c>
      <c r="M1029" s="181" t="str">
        <f>L1029*(1-K1029)</f>
      </c>
    </row>
    <row r="1030">
      <c r="A1030" t="s">
        <v>164</v>
      </c>
      <c r="B1030" t="s">
        <v>207</v>
      </c>
      <c r="C1030" s="32" t="s">
        <v>209</v>
      </c>
      <c r="D1030" t="s">
        <v>458</v>
      </c>
      <c r="E1030" t="s">
        <v>476</v>
      </c>
      <c r="F1030" s="174" t="n">
        <v>2050</v>
      </c>
      <c r="G1030" s="175" t="n">
        <v>58</v>
      </c>
      <c r="H1030" s="176" t="n">
        <v>14054.5341089156</v>
      </c>
      <c r="I1030" s="177" t="n">
        <v>3997020.24578557</v>
      </c>
      <c r="J1030" s="178" t="str">
        <f>IF(I1030&gt;0,H1030/I1030,0)</f>
      </c>
      <c r="K1030" s="179" t="str">
        <f>1-EXP(-J1030)</f>
      </c>
      <c r="L1030" s="180" t="str">
        <f>IF(G1030=30,1,M1029)</f>
      </c>
      <c r="M1030" s="181" t="str">
        <f>L1030*(1-K1030)</f>
      </c>
    </row>
    <row r="1031">
      <c r="A1031" t="s">
        <v>164</v>
      </c>
      <c r="B1031" t="s">
        <v>207</v>
      </c>
      <c r="C1031" s="32" t="s">
        <v>209</v>
      </c>
      <c r="D1031" t="s">
        <v>458</v>
      </c>
      <c r="E1031" t="s">
        <v>476</v>
      </c>
      <c r="F1031" s="174" t="n">
        <v>2050</v>
      </c>
      <c r="G1031" s="175" t="n">
        <v>59</v>
      </c>
      <c r="H1031" s="176" t="n">
        <v>15360.9691583496</v>
      </c>
      <c r="I1031" s="177" t="n">
        <v>3982521.43486562</v>
      </c>
      <c r="J1031" s="178" t="str">
        <f>IF(I1031&gt;0,H1031/I1031,0)</f>
      </c>
      <c r="K1031" s="179" t="str">
        <f>1-EXP(-J1031)</f>
      </c>
      <c r="L1031" s="180" t="str">
        <f>IF(G1031=30,1,M1030)</f>
      </c>
      <c r="M1031" s="181" t="str">
        <f>L1031*(1-K1031)</f>
      </c>
    </row>
    <row r="1032">
      <c r="A1032" t="s">
        <v>164</v>
      </c>
      <c r="B1032" t="s">
        <v>207</v>
      </c>
      <c r="C1032" s="32" t="s">
        <v>209</v>
      </c>
      <c r="D1032" t="s">
        <v>458</v>
      </c>
      <c r="E1032" t="s">
        <v>476</v>
      </c>
      <c r="F1032" s="174" t="n">
        <v>2050</v>
      </c>
      <c r="G1032" s="175" t="n">
        <v>60</v>
      </c>
      <c r="H1032" s="176" t="n">
        <v>22324.5047139868</v>
      </c>
      <c r="I1032" s="177" t="n">
        <v>5855333.17053475</v>
      </c>
      <c r="J1032" s="178" t="str">
        <f>IF(I1032&gt;0,H1032/I1032,0)</f>
      </c>
      <c r="K1032" s="179" t="str">
        <f>1-EXP(-J1032)</f>
      </c>
      <c r="L1032" s="180" t="str">
        <f>IF(G1032=30,1,M1031)</f>
      </c>
      <c r="M1032" s="181" t="str">
        <f>L1032*(1-K1032)</f>
      </c>
    </row>
    <row r="1033">
      <c r="A1033" t="s">
        <v>164</v>
      </c>
      <c r="B1033" t="s">
        <v>207</v>
      </c>
      <c r="C1033" s="32" t="s">
        <v>209</v>
      </c>
      <c r="D1033" t="s">
        <v>458</v>
      </c>
      <c r="E1033" t="s">
        <v>476</v>
      </c>
      <c r="F1033" s="174" t="n">
        <v>2050</v>
      </c>
      <c r="G1033" s="175" t="n">
        <v>61</v>
      </c>
      <c r="H1033" s="176" t="n">
        <v>17369.28789872</v>
      </c>
      <c r="I1033" s="177" t="n">
        <v>3874501.85761954</v>
      </c>
      <c r="J1033" s="178" t="str">
        <f>IF(I1033&gt;0,H1033/I1033,0)</f>
      </c>
      <c r="K1033" s="179" t="str">
        <f>1-EXP(-J1033)</f>
      </c>
      <c r="L1033" s="180" t="str">
        <f>IF(G1033=30,1,M1032)</f>
      </c>
      <c r="M1033" s="181" t="str">
        <f>L1033*(1-K1033)</f>
      </c>
    </row>
    <row r="1034">
      <c r="A1034" t="s">
        <v>164</v>
      </c>
      <c r="B1034" t="s">
        <v>207</v>
      </c>
      <c r="C1034" s="32" t="s">
        <v>209</v>
      </c>
      <c r="D1034" t="s">
        <v>458</v>
      </c>
      <c r="E1034" t="s">
        <v>476</v>
      </c>
      <c r="F1034" s="174" t="n">
        <v>2050</v>
      </c>
      <c r="G1034" s="175" t="n">
        <v>62</v>
      </c>
      <c r="H1034" s="176" t="n">
        <v>18882.8129843981</v>
      </c>
      <c r="I1034" s="177" t="n">
        <v>3819942.96191497</v>
      </c>
      <c r="J1034" s="178" t="str">
        <f>IF(I1034&gt;0,H1034/I1034,0)</f>
      </c>
      <c r="K1034" s="179" t="str">
        <f>1-EXP(-J1034)</f>
      </c>
      <c r="L1034" s="180" t="str">
        <f>IF(G1034=30,1,M1033)</f>
      </c>
      <c r="M1034" s="181" t="str">
        <f>L1034*(1-K1034)</f>
      </c>
    </row>
    <row r="1035">
      <c r="A1035" t="s">
        <v>164</v>
      </c>
      <c r="B1035" t="s">
        <v>207</v>
      </c>
      <c r="C1035" s="32" t="s">
        <v>209</v>
      </c>
      <c r="D1035" t="s">
        <v>458</v>
      </c>
      <c r="E1035" t="s">
        <v>476</v>
      </c>
      <c r="F1035" s="174" t="n">
        <v>2050</v>
      </c>
      <c r="G1035" s="175" t="n">
        <v>63</v>
      </c>
      <c r="H1035" s="176" t="n">
        <v>19944.9475142544</v>
      </c>
      <c r="I1035" s="177" t="n">
        <v>3660791.75128832</v>
      </c>
      <c r="J1035" s="178" t="str">
        <f>IF(I1035&gt;0,H1035/I1035,0)</f>
      </c>
      <c r="K1035" s="179" t="str">
        <f>1-EXP(-J1035)</f>
      </c>
      <c r="L1035" s="180" t="str">
        <f>IF(G1035=30,1,M1034)</f>
      </c>
      <c r="M1035" s="181" t="str">
        <f>L1035*(1-K1035)</f>
      </c>
    </row>
    <row r="1036">
      <c r="A1036" t="s">
        <v>164</v>
      </c>
      <c r="B1036" t="s">
        <v>207</v>
      </c>
      <c r="C1036" s="32" t="s">
        <v>209</v>
      </c>
      <c r="D1036" t="s">
        <v>458</v>
      </c>
      <c r="E1036" t="s">
        <v>476</v>
      </c>
      <c r="F1036" s="174" t="n">
        <v>2050</v>
      </c>
      <c r="G1036" s="175" t="n">
        <v>64</v>
      </c>
      <c r="H1036" s="176" t="n">
        <v>21492.1952675803</v>
      </c>
      <c r="I1036" s="177" t="n">
        <v>3585126.89273166</v>
      </c>
      <c r="J1036" s="178" t="str">
        <f>IF(I1036&gt;0,H1036/I1036,0)</f>
      </c>
      <c r="K1036" s="179" t="str">
        <f>1-EXP(-J1036)</f>
      </c>
      <c r="L1036" s="180" t="str">
        <f>IF(G1036=30,1,M1035)</f>
      </c>
      <c r="M1036" s="181" t="str">
        <f>L1036*(1-K1036)</f>
      </c>
    </row>
    <row r="1037">
      <c r="A1037" t="s">
        <v>164</v>
      </c>
      <c r="B1037" t="s">
        <v>207</v>
      </c>
      <c r="C1037" s="32" t="s">
        <v>209</v>
      </c>
      <c r="D1037" t="s">
        <v>458</v>
      </c>
      <c r="E1037" t="s">
        <v>476</v>
      </c>
      <c r="F1037" s="174" t="n">
        <v>2050</v>
      </c>
      <c r="G1037" s="175" t="n">
        <v>65</v>
      </c>
      <c r="H1037" s="176" t="n">
        <v>22426.7213771392</v>
      </c>
      <c r="I1037" s="177" t="n">
        <v>3585827.96588652</v>
      </c>
      <c r="J1037" s="178" t="str">
        <f>IF(I1037&gt;0,H1037/I1037,0)</f>
      </c>
      <c r="K1037" s="179" t="str">
        <f>1-EXP(-J1037)</f>
      </c>
      <c r="L1037" s="180" t="str">
        <f>IF(G1037=30,1,M1036)</f>
      </c>
      <c r="M1037" s="181" t="str">
        <f>L1037*(1-K1037)</f>
      </c>
    </row>
    <row r="1038">
      <c r="A1038" t="s">
        <v>164</v>
      </c>
      <c r="B1038" t="s">
        <v>207</v>
      </c>
      <c r="C1038" s="32" t="s">
        <v>209</v>
      </c>
      <c r="D1038" t="s">
        <v>458</v>
      </c>
      <c r="E1038" t="s">
        <v>476</v>
      </c>
      <c r="F1038" s="174" t="n">
        <v>2050</v>
      </c>
      <c r="G1038" s="175" t="n">
        <v>66</v>
      </c>
      <c r="H1038" s="176" t="n">
        <v>24358.7199590805</v>
      </c>
      <c r="I1038" s="177" t="n">
        <v>3602420.55793189</v>
      </c>
      <c r="J1038" s="178" t="str">
        <f>IF(I1038&gt;0,H1038/I1038,0)</f>
      </c>
      <c r="K1038" s="179" t="str">
        <f>1-EXP(-J1038)</f>
      </c>
      <c r="L1038" s="180" t="str">
        <f>IF(G1038=30,1,M1037)</f>
      </c>
      <c r="M1038" s="181" t="str">
        <f>L1038*(1-K1038)</f>
      </c>
    </row>
    <row r="1039">
      <c r="A1039" t="s">
        <v>164</v>
      </c>
      <c r="B1039" t="s">
        <v>207</v>
      </c>
      <c r="C1039" s="32" t="s">
        <v>209</v>
      </c>
      <c r="D1039" t="s">
        <v>458</v>
      </c>
      <c r="E1039" t="s">
        <v>476</v>
      </c>
      <c r="F1039" s="174" t="n">
        <v>2050</v>
      </c>
      <c r="G1039" s="175" t="n">
        <v>67</v>
      </c>
      <c r="H1039" s="176" t="n">
        <v>26241.9010180498</v>
      </c>
      <c r="I1039" s="177" t="n">
        <v>3522252.7576215</v>
      </c>
      <c r="J1039" s="178" t="str">
        <f>IF(I1039&gt;0,H1039/I1039,0)</f>
      </c>
      <c r="K1039" s="179" t="str">
        <f>1-EXP(-J1039)</f>
      </c>
      <c r="L1039" s="180" t="str">
        <f>IF(G1039=30,1,M1038)</f>
      </c>
      <c r="M1039" s="181" t="str">
        <f>L1039*(1-K1039)</f>
      </c>
    </row>
    <row r="1040">
      <c r="A1040" t="s">
        <v>164</v>
      </c>
      <c r="B1040" t="s">
        <v>207</v>
      </c>
      <c r="C1040" s="32" t="s">
        <v>209</v>
      </c>
      <c r="D1040" t="s">
        <v>458</v>
      </c>
      <c r="E1040" t="s">
        <v>476</v>
      </c>
      <c r="F1040" s="174" t="n">
        <v>2050</v>
      </c>
      <c r="G1040" s="175" t="n">
        <v>68</v>
      </c>
      <c r="H1040" s="176" t="n">
        <v>27497.6972662173</v>
      </c>
      <c r="I1040" s="177" t="n">
        <v>3346376.15913681</v>
      </c>
      <c r="J1040" s="178" t="str">
        <f>IF(I1040&gt;0,H1040/I1040,0)</f>
      </c>
      <c r="K1040" s="179" t="str">
        <f>1-EXP(-J1040)</f>
      </c>
      <c r="L1040" s="180" t="str">
        <f>IF(G1040=30,1,M1039)</f>
      </c>
      <c r="M1040" s="181" t="str">
        <f>L1040*(1-K1040)</f>
      </c>
    </row>
    <row r="1041">
      <c r="A1041" t="s">
        <v>164</v>
      </c>
      <c r="B1041" t="s">
        <v>207</v>
      </c>
      <c r="C1041" s="32" t="s">
        <v>209</v>
      </c>
      <c r="D1041" t="s">
        <v>458</v>
      </c>
      <c r="E1041" t="s">
        <v>476</v>
      </c>
      <c r="F1041" s="174" t="n">
        <v>2050</v>
      </c>
      <c r="G1041" s="175" t="n">
        <v>69</v>
      </c>
      <c r="H1041" s="176" t="n">
        <v>29173.221337721</v>
      </c>
      <c r="I1041" s="177" t="n">
        <v>3219784.98419025</v>
      </c>
      <c r="J1041" s="178" t="str">
        <f>IF(I1041&gt;0,H1041/I1041,0)</f>
      </c>
      <c r="K1041" s="179" t="str">
        <f>1-EXP(-J1041)</f>
      </c>
      <c r="L1041" s="180" t="str">
        <f>IF(G1041=30,1,M1040)</f>
      </c>
      <c r="M1041" s="181" t="str">
        <f>L1041*(1-K1041)</f>
      </c>
    </row>
    <row r="1042">
      <c r="A1042" t="s">
        <v>164</v>
      </c>
      <c r="B1042" t="s">
        <v>231</v>
      </c>
      <c r="C1042" s="32" t="s">
        <v>233</v>
      </c>
      <c r="D1042" t="s">
        <v>458</v>
      </c>
      <c r="E1042" t="s">
        <v>476</v>
      </c>
      <c r="F1042" s="174" t="n">
        <v>2025</v>
      </c>
      <c r="G1042" s="175" t="n">
        <v>30</v>
      </c>
      <c r="H1042" s="176" t="n">
        <v>1282.1480800753</v>
      </c>
      <c r="I1042" s="177" t="n">
        <v>4467259.00744984</v>
      </c>
      <c r="J1042" s="178" t="str">
        <f>IF(I1042&gt;0,H1042/I1042,0)</f>
      </c>
      <c r="K1042" s="179" t="str">
        <f>1-EXP(-J1042)</f>
      </c>
      <c r="L1042" s="180" t="str">
        <f>IF(G1042=30,1,M1041)</f>
      </c>
      <c r="M1042" s="181" t="str">
        <f>L1042*(1-K1042)</f>
      </c>
    </row>
    <row r="1043">
      <c r="A1043" t="s">
        <v>164</v>
      </c>
      <c r="B1043" t="s">
        <v>231</v>
      </c>
      <c r="C1043" s="32" t="s">
        <v>233</v>
      </c>
      <c r="D1043" t="s">
        <v>458</v>
      </c>
      <c r="E1043" t="s">
        <v>476</v>
      </c>
      <c r="F1043" s="174" t="n">
        <v>2025</v>
      </c>
      <c r="G1043" s="175" t="n">
        <v>31</v>
      </c>
      <c r="H1043" s="176" t="n">
        <v>1314.75875065376</v>
      </c>
      <c r="I1043" s="177" t="n">
        <v>4410712.39044934</v>
      </c>
      <c r="J1043" s="178" t="str">
        <f>IF(I1043&gt;0,H1043/I1043,0)</f>
      </c>
      <c r="K1043" s="179" t="str">
        <f>1-EXP(-J1043)</f>
      </c>
      <c r="L1043" s="180" t="str">
        <f>IF(G1043=30,1,M1042)</f>
      </c>
      <c r="M1043" s="181" t="str">
        <f>L1043*(1-K1043)</f>
      </c>
    </row>
    <row r="1044">
      <c r="A1044" t="s">
        <v>164</v>
      </c>
      <c r="B1044" t="s">
        <v>231</v>
      </c>
      <c r="C1044" s="32" t="s">
        <v>233</v>
      </c>
      <c r="D1044" t="s">
        <v>458</v>
      </c>
      <c r="E1044" t="s">
        <v>476</v>
      </c>
      <c r="F1044" s="174" t="n">
        <v>2025</v>
      </c>
      <c r="G1044" s="175" t="n">
        <v>32</v>
      </c>
      <c r="H1044" s="176" t="n">
        <v>1357.87268476749</v>
      </c>
      <c r="I1044" s="177" t="n">
        <v>4358505.80076359</v>
      </c>
      <c r="J1044" s="178" t="str">
        <f>IF(I1044&gt;0,H1044/I1044,0)</f>
      </c>
      <c r="K1044" s="179" t="str">
        <f>1-EXP(-J1044)</f>
      </c>
      <c r="L1044" s="180" t="str">
        <f>IF(G1044=30,1,M1043)</f>
      </c>
      <c r="M1044" s="181" t="str">
        <f>L1044*(1-K1044)</f>
      </c>
    </row>
    <row r="1045">
      <c r="A1045" t="s">
        <v>164</v>
      </c>
      <c r="B1045" t="s">
        <v>231</v>
      </c>
      <c r="C1045" s="32" t="s">
        <v>233</v>
      </c>
      <c r="D1045" t="s">
        <v>458</v>
      </c>
      <c r="E1045" t="s">
        <v>476</v>
      </c>
      <c r="F1045" s="174" t="n">
        <v>2025</v>
      </c>
      <c r="G1045" s="175" t="n">
        <v>33</v>
      </c>
      <c r="H1045" s="176" t="n">
        <v>1441.31539154672</v>
      </c>
      <c r="I1045" s="177" t="n">
        <v>4398745.92791286</v>
      </c>
      <c r="J1045" s="178" t="str">
        <f>IF(I1045&gt;0,H1045/I1045,0)</f>
      </c>
      <c r="K1045" s="179" t="str">
        <f>1-EXP(-J1045)</f>
      </c>
      <c r="L1045" s="180" t="str">
        <f>IF(G1045=30,1,M1044)</f>
      </c>
      <c r="M1045" s="181" t="str">
        <f>L1045*(1-K1045)</f>
      </c>
    </row>
    <row r="1046">
      <c r="A1046" t="s">
        <v>164</v>
      </c>
      <c r="B1046" t="s">
        <v>231</v>
      </c>
      <c r="C1046" s="32" t="s">
        <v>233</v>
      </c>
      <c r="D1046" t="s">
        <v>458</v>
      </c>
      <c r="E1046" t="s">
        <v>476</v>
      </c>
      <c r="F1046" s="174" t="n">
        <v>2025</v>
      </c>
      <c r="G1046" s="175" t="n">
        <v>34</v>
      </c>
      <c r="H1046" s="176" t="n">
        <v>1533.22713219937</v>
      </c>
      <c r="I1046" s="177" t="n">
        <v>4419468.58899599</v>
      </c>
      <c r="J1046" s="178" t="str">
        <f>IF(I1046&gt;0,H1046/I1046,0)</f>
      </c>
      <c r="K1046" s="179" t="str">
        <f>1-EXP(-J1046)</f>
      </c>
      <c r="L1046" s="180" t="str">
        <f>IF(G1046=30,1,M1045)</f>
      </c>
      <c r="M1046" s="181" t="str">
        <f>L1046*(1-K1046)</f>
      </c>
    </row>
    <row r="1047">
      <c r="A1047" t="s">
        <v>164</v>
      </c>
      <c r="B1047" t="s">
        <v>231</v>
      </c>
      <c r="C1047" s="32" t="s">
        <v>233</v>
      </c>
      <c r="D1047" t="s">
        <v>458</v>
      </c>
      <c r="E1047" t="s">
        <v>476</v>
      </c>
      <c r="F1047" s="174" t="n">
        <v>2025</v>
      </c>
      <c r="G1047" s="175" t="n">
        <v>35</v>
      </c>
      <c r="H1047" s="176" t="n">
        <v>3015.05688571811</v>
      </c>
      <c r="I1047" s="177" t="n">
        <v>6509663.36688188</v>
      </c>
      <c r="J1047" s="178" t="str">
        <f>IF(I1047&gt;0,H1047/I1047,0)</f>
      </c>
      <c r="K1047" s="179" t="str">
        <f>1-EXP(-J1047)</f>
      </c>
      <c r="L1047" s="180" t="str">
        <f>IF(G1047=30,1,M1046)</f>
      </c>
      <c r="M1047" s="181" t="str">
        <f>L1047*(1-K1047)</f>
      </c>
    </row>
    <row r="1048">
      <c r="A1048" t="s">
        <v>164</v>
      </c>
      <c r="B1048" t="s">
        <v>231</v>
      </c>
      <c r="C1048" s="32" t="s">
        <v>233</v>
      </c>
      <c r="D1048" t="s">
        <v>458</v>
      </c>
      <c r="E1048" t="s">
        <v>476</v>
      </c>
      <c r="F1048" s="174" t="n">
        <v>2025</v>
      </c>
      <c r="G1048" s="175" t="n">
        <v>36</v>
      </c>
      <c r="H1048" s="176" t="n">
        <v>2253.91276864966</v>
      </c>
      <c r="I1048" s="177" t="n">
        <v>4383096.00549538</v>
      </c>
      <c r="J1048" s="178" t="str">
        <f>IF(I1048&gt;0,H1048/I1048,0)</f>
      </c>
      <c r="K1048" s="179" t="str">
        <f>1-EXP(-J1048)</f>
      </c>
      <c r="L1048" s="180" t="str">
        <f>IF(G1048=30,1,M1047)</f>
      </c>
      <c r="M1048" s="181" t="str">
        <f>L1048*(1-K1048)</f>
      </c>
    </row>
    <row r="1049">
      <c r="A1049" t="s">
        <v>164</v>
      </c>
      <c r="B1049" t="s">
        <v>231</v>
      </c>
      <c r="C1049" s="32" t="s">
        <v>233</v>
      </c>
      <c r="D1049" t="s">
        <v>458</v>
      </c>
      <c r="E1049" t="s">
        <v>476</v>
      </c>
      <c r="F1049" s="174" t="n">
        <v>2025</v>
      </c>
      <c r="G1049" s="175" t="n">
        <v>37</v>
      </c>
      <c r="H1049" s="176" t="n">
        <v>2405.87825254601</v>
      </c>
      <c r="I1049" s="177" t="n">
        <v>4369642.29305489</v>
      </c>
      <c r="J1049" s="178" t="str">
        <f>IF(I1049&gt;0,H1049/I1049,0)</f>
      </c>
      <c r="K1049" s="179" t="str">
        <f>1-EXP(-J1049)</f>
      </c>
      <c r="L1049" s="180" t="str">
        <f>IF(G1049=30,1,M1048)</f>
      </c>
      <c r="M1049" s="181" t="str">
        <f>L1049*(1-K1049)</f>
      </c>
    </row>
    <row r="1050">
      <c r="A1050" t="s">
        <v>164</v>
      </c>
      <c r="B1050" t="s">
        <v>231</v>
      </c>
      <c r="C1050" s="32" t="s">
        <v>233</v>
      </c>
      <c r="D1050" t="s">
        <v>458</v>
      </c>
      <c r="E1050" t="s">
        <v>476</v>
      </c>
      <c r="F1050" s="174" t="n">
        <v>2025</v>
      </c>
      <c r="G1050" s="175" t="n">
        <v>38</v>
      </c>
      <c r="H1050" s="176" t="n">
        <v>2503.38015505806</v>
      </c>
      <c r="I1050" s="177" t="n">
        <v>4239505.8530855</v>
      </c>
      <c r="J1050" s="178" t="str">
        <f>IF(I1050&gt;0,H1050/I1050,0)</f>
      </c>
      <c r="K1050" s="179" t="str">
        <f>1-EXP(-J1050)</f>
      </c>
      <c r="L1050" s="180" t="str">
        <f>IF(G1050=30,1,M1049)</f>
      </c>
      <c r="M1050" s="181" t="str">
        <f>L1050*(1-K1050)</f>
      </c>
    </row>
    <row r="1051">
      <c r="A1051" t="s">
        <v>164</v>
      </c>
      <c r="B1051" t="s">
        <v>231</v>
      </c>
      <c r="C1051" s="32" t="s">
        <v>233</v>
      </c>
      <c r="D1051" t="s">
        <v>458</v>
      </c>
      <c r="E1051" t="s">
        <v>476</v>
      </c>
      <c r="F1051" s="174" t="n">
        <v>2025</v>
      </c>
      <c r="G1051" s="175" t="n">
        <v>39</v>
      </c>
      <c r="H1051" s="176" t="n">
        <v>2667.90745028496</v>
      </c>
      <c r="I1051" s="177" t="n">
        <v>4208510.72085438</v>
      </c>
      <c r="J1051" s="178" t="str">
        <f>IF(I1051&gt;0,H1051/I1051,0)</f>
      </c>
      <c r="K1051" s="179" t="str">
        <f>1-EXP(-J1051)</f>
      </c>
      <c r="L1051" s="180" t="str">
        <f>IF(G1051=30,1,M1050)</f>
      </c>
      <c r="M1051" s="181" t="str">
        <f>L1051*(1-K1051)</f>
      </c>
    </row>
    <row r="1052">
      <c r="A1052" t="s">
        <v>164</v>
      </c>
      <c r="B1052" t="s">
        <v>231</v>
      </c>
      <c r="C1052" s="32" t="s">
        <v>233</v>
      </c>
      <c r="D1052" t="s">
        <v>458</v>
      </c>
      <c r="E1052" t="s">
        <v>476</v>
      </c>
      <c r="F1052" s="174" t="n">
        <v>2025</v>
      </c>
      <c r="G1052" s="175" t="n">
        <v>40</v>
      </c>
      <c r="H1052" s="176" t="n">
        <v>3656.06838262403</v>
      </c>
      <c r="I1052" s="177" t="n">
        <v>4272859.94162918</v>
      </c>
      <c r="J1052" s="178" t="str">
        <f>IF(I1052&gt;0,H1052/I1052,0)</f>
      </c>
      <c r="K1052" s="179" t="str">
        <f>1-EXP(-J1052)</f>
      </c>
      <c r="L1052" s="180" t="str">
        <f>IF(G1052=30,1,M1051)</f>
      </c>
      <c r="M1052" s="181" t="str">
        <f>L1052*(1-K1052)</f>
      </c>
    </row>
    <row r="1053">
      <c r="A1053" t="s">
        <v>164</v>
      </c>
      <c r="B1053" t="s">
        <v>231</v>
      </c>
      <c r="C1053" s="32" t="s">
        <v>233</v>
      </c>
      <c r="D1053" t="s">
        <v>458</v>
      </c>
      <c r="E1053" t="s">
        <v>476</v>
      </c>
      <c r="F1053" s="174" t="n">
        <v>2025</v>
      </c>
      <c r="G1053" s="175" t="n">
        <v>41</v>
      </c>
      <c r="H1053" s="176" t="n">
        <v>4025.7313044244</v>
      </c>
      <c r="I1053" s="177" t="n">
        <v>4362484.66303299</v>
      </c>
      <c r="J1053" s="178" t="str">
        <f>IF(I1053&gt;0,H1053/I1053,0)</f>
      </c>
      <c r="K1053" s="179" t="str">
        <f>1-EXP(-J1053)</f>
      </c>
      <c r="L1053" s="180" t="str">
        <f>IF(G1053=30,1,M1052)</f>
      </c>
      <c r="M1053" s="181" t="str">
        <f>L1053*(1-K1053)</f>
      </c>
    </row>
    <row r="1054">
      <c r="A1054" t="s">
        <v>164</v>
      </c>
      <c r="B1054" t="s">
        <v>231</v>
      </c>
      <c r="C1054" s="32" t="s">
        <v>233</v>
      </c>
      <c r="D1054" t="s">
        <v>458</v>
      </c>
      <c r="E1054" t="s">
        <v>476</v>
      </c>
      <c r="F1054" s="174" t="n">
        <v>2025</v>
      </c>
      <c r="G1054" s="175" t="n">
        <v>42</v>
      </c>
      <c r="H1054" s="176" t="n">
        <v>4336.98569082613</v>
      </c>
      <c r="I1054" s="177" t="n">
        <v>4343004.76876643</v>
      </c>
      <c r="J1054" s="178" t="str">
        <f>IF(I1054&gt;0,H1054/I1054,0)</f>
      </c>
      <c r="K1054" s="179" t="str">
        <f>1-EXP(-J1054)</f>
      </c>
      <c r="L1054" s="180" t="str">
        <f>IF(G1054=30,1,M1053)</f>
      </c>
      <c r="M1054" s="181" t="str">
        <f>L1054*(1-K1054)</f>
      </c>
    </row>
    <row r="1055">
      <c r="A1055" t="s">
        <v>164</v>
      </c>
      <c r="B1055" t="s">
        <v>231</v>
      </c>
      <c r="C1055" s="32" t="s">
        <v>233</v>
      </c>
      <c r="D1055" t="s">
        <v>458</v>
      </c>
      <c r="E1055" t="s">
        <v>476</v>
      </c>
      <c r="F1055" s="174" t="n">
        <v>2025</v>
      </c>
      <c r="G1055" s="175" t="n">
        <v>43</v>
      </c>
      <c r="H1055" s="176" t="n">
        <v>4568.63868993069</v>
      </c>
      <c r="I1055" s="177" t="n">
        <v>4209764.82229798</v>
      </c>
      <c r="J1055" s="178" t="str">
        <f>IF(I1055&gt;0,H1055/I1055,0)</f>
      </c>
      <c r="K1055" s="179" t="str">
        <f>1-EXP(-J1055)</f>
      </c>
      <c r="L1055" s="180" t="str">
        <f>IF(G1055=30,1,M1054)</f>
      </c>
      <c r="M1055" s="181" t="str">
        <f>L1055*(1-K1055)</f>
      </c>
    </row>
    <row r="1056">
      <c r="A1056" t="s">
        <v>164</v>
      </c>
      <c r="B1056" t="s">
        <v>231</v>
      </c>
      <c r="C1056" s="32" t="s">
        <v>233</v>
      </c>
      <c r="D1056" t="s">
        <v>458</v>
      </c>
      <c r="E1056" t="s">
        <v>476</v>
      </c>
      <c r="F1056" s="174" t="n">
        <v>2025</v>
      </c>
      <c r="G1056" s="175" t="n">
        <v>44</v>
      </c>
      <c r="H1056" s="176" t="n">
        <v>4897.40761241165</v>
      </c>
      <c r="I1056" s="177" t="n">
        <v>4140245.42433907</v>
      </c>
      <c r="J1056" s="178" t="str">
        <f>IF(I1056&gt;0,H1056/I1056,0)</f>
      </c>
      <c r="K1056" s="179" t="str">
        <f>1-EXP(-J1056)</f>
      </c>
      <c r="L1056" s="180" t="str">
        <f>IF(G1056=30,1,M1055)</f>
      </c>
      <c r="M1056" s="181" t="str">
        <f>L1056*(1-K1056)</f>
      </c>
    </row>
    <row r="1057">
      <c r="A1057" t="s">
        <v>164</v>
      </c>
      <c r="B1057" t="s">
        <v>231</v>
      </c>
      <c r="C1057" s="32" t="s">
        <v>233</v>
      </c>
      <c r="D1057" t="s">
        <v>458</v>
      </c>
      <c r="E1057" t="s">
        <v>476</v>
      </c>
      <c r="F1057" s="174" t="n">
        <v>2025</v>
      </c>
      <c r="G1057" s="175" t="n">
        <v>45</v>
      </c>
      <c r="H1057" s="176" t="n">
        <v>6267.31499540772</v>
      </c>
      <c r="I1057" s="177" t="n">
        <v>4087263.42645959</v>
      </c>
      <c r="J1057" s="178" t="str">
        <f>IF(I1057&gt;0,H1057/I1057,0)</f>
      </c>
      <c r="K1057" s="179" t="str">
        <f>1-EXP(-J1057)</f>
      </c>
      <c r="L1057" s="180" t="str">
        <f>IF(G1057=30,1,M1056)</f>
      </c>
      <c r="M1057" s="181" t="str">
        <f>L1057*(1-K1057)</f>
      </c>
    </row>
    <row r="1058">
      <c r="A1058" t="s">
        <v>164</v>
      </c>
      <c r="B1058" t="s">
        <v>231</v>
      </c>
      <c r="C1058" s="32" t="s">
        <v>233</v>
      </c>
      <c r="D1058" t="s">
        <v>458</v>
      </c>
      <c r="E1058" t="s">
        <v>476</v>
      </c>
      <c r="F1058" s="174" t="n">
        <v>2025</v>
      </c>
      <c r="G1058" s="175" t="n">
        <v>46</v>
      </c>
      <c r="H1058" s="176" t="n">
        <v>6757.1576479832</v>
      </c>
      <c r="I1058" s="177" t="n">
        <v>4028051.8565677</v>
      </c>
      <c r="J1058" s="178" t="str">
        <f>IF(I1058&gt;0,H1058/I1058,0)</f>
      </c>
      <c r="K1058" s="179" t="str">
        <f>1-EXP(-J1058)</f>
      </c>
      <c r="L1058" s="180" t="str">
        <f>IF(G1058=30,1,M1057)</f>
      </c>
      <c r="M1058" s="181" t="str">
        <f>L1058*(1-K1058)</f>
      </c>
    </row>
    <row r="1059">
      <c r="A1059" t="s">
        <v>164</v>
      </c>
      <c r="B1059" t="s">
        <v>231</v>
      </c>
      <c r="C1059" s="32" t="s">
        <v>233</v>
      </c>
      <c r="D1059" t="s">
        <v>458</v>
      </c>
      <c r="E1059" t="s">
        <v>476</v>
      </c>
      <c r="F1059" s="174" t="n">
        <v>2025</v>
      </c>
      <c r="G1059" s="175" t="n">
        <v>47</v>
      </c>
      <c r="H1059" s="176" t="n">
        <v>7249.55220738936</v>
      </c>
      <c r="I1059" s="177" t="n">
        <v>3950277.12889061</v>
      </c>
      <c r="J1059" s="178" t="str">
        <f>IF(I1059&gt;0,H1059/I1059,0)</f>
      </c>
      <c r="K1059" s="179" t="str">
        <f>1-EXP(-J1059)</f>
      </c>
      <c r="L1059" s="180" t="str">
        <f>IF(G1059=30,1,M1058)</f>
      </c>
      <c r="M1059" s="181" t="str">
        <f>L1059*(1-K1059)</f>
      </c>
    </row>
    <row r="1060">
      <c r="A1060" t="s">
        <v>164</v>
      </c>
      <c r="B1060" t="s">
        <v>231</v>
      </c>
      <c r="C1060" s="32" t="s">
        <v>233</v>
      </c>
      <c r="D1060" t="s">
        <v>458</v>
      </c>
      <c r="E1060" t="s">
        <v>476</v>
      </c>
      <c r="F1060" s="174" t="n">
        <v>2025</v>
      </c>
      <c r="G1060" s="175" t="n">
        <v>48</v>
      </c>
      <c r="H1060" s="176" t="n">
        <v>7810.57002178959</v>
      </c>
      <c r="I1060" s="177" t="n">
        <v>3890339.92856643</v>
      </c>
      <c r="J1060" s="178" t="str">
        <f>IF(I1060&gt;0,H1060/I1060,0)</f>
      </c>
      <c r="K1060" s="179" t="str">
        <f>1-EXP(-J1060)</f>
      </c>
      <c r="L1060" s="180" t="str">
        <f>IF(G1060=30,1,M1059)</f>
      </c>
      <c r="M1060" s="181" t="str">
        <f>L1060*(1-K1060)</f>
      </c>
    </row>
    <row r="1061">
      <c r="A1061" t="s">
        <v>164</v>
      </c>
      <c r="B1061" t="s">
        <v>231</v>
      </c>
      <c r="C1061" s="32" t="s">
        <v>233</v>
      </c>
      <c r="D1061" t="s">
        <v>458</v>
      </c>
      <c r="E1061" t="s">
        <v>476</v>
      </c>
      <c r="F1061" s="174" t="n">
        <v>2025</v>
      </c>
      <c r="G1061" s="175" t="n">
        <v>49</v>
      </c>
      <c r="H1061" s="176" t="n">
        <v>8369.7445866803</v>
      </c>
      <c r="I1061" s="177" t="n">
        <v>3818493.26996543</v>
      </c>
      <c r="J1061" s="178" t="str">
        <f>IF(I1061&gt;0,H1061/I1061,0)</f>
      </c>
      <c r="K1061" s="179" t="str">
        <f>1-EXP(-J1061)</f>
      </c>
      <c r="L1061" s="180" t="str">
        <f>IF(G1061=30,1,M1060)</f>
      </c>
      <c r="M1061" s="181" t="str">
        <f>L1061*(1-K1061)</f>
      </c>
    </row>
    <row r="1062">
      <c r="A1062" t="s">
        <v>164</v>
      </c>
      <c r="B1062" t="s">
        <v>231</v>
      </c>
      <c r="C1062" s="32" t="s">
        <v>233</v>
      </c>
      <c r="D1062" t="s">
        <v>458</v>
      </c>
      <c r="E1062" t="s">
        <v>476</v>
      </c>
      <c r="F1062" s="174" t="n">
        <v>2025</v>
      </c>
      <c r="G1062" s="175" t="n">
        <v>50</v>
      </c>
      <c r="H1062" s="176" t="n">
        <v>9612.07710939767</v>
      </c>
      <c r="I1062" s="177" t="n">
        <v>3746208.3894556</v>
      </c>
      <c r="J1062" s="178" t="str">
        <f>IF(I1062&gt;0,H1062/I1062,0)</f>
      </c>
      <c r="K1062" s="179" t="str">
        <f>1-EXP(-J1062)</f>
      </c>
      <c r="L1062" s="180" t="str">
        <f>IF(G1062=30,1,M1061)</f>
      </c>
      <c r="M1062" s="181" t="str">
        <f>L1062*(1-K1062)</f>
      </c>
    </row>
    <row r="1063">
      <c r="A1063" t="s">
        <v>164</v>
      </c>
      <c r="B1063" t="s">
        <v>231</v>
      </c>
      <c r="C1063" s="32" t="s">
        <v>233</v>
      </c>
      <c r="D1063" t="s">
        <v>458</v>
      </c>
      <c r="E1063" t="s">
        <v>476</v>
      </c>
      <c r="F1063" s="174" t="n">
        <v>2025</v>
      </c>
      <c r="G1063" s="175" t="n">
        <v>51</v>
      </c>
      <c r="H1063" s="176" t="n">
        <v>10194.0804147722</v>
      </c>
      <c r="I1063" s="177" t="n">
        <v>3645044.21523223</v>
      </c>
      <c r="J1063" s="178" t="str">
        <f>IF(I1063&gt;0,H1063/I1063,0)</f>
      </c>
      <c r="K1063" s="179" t="str">
        <f>1-EXP(-J1063)</f>
      </c>
      <c r="L1063" s="180" t="str">
        <f>IF(G1063=30,1,M1062)</f>
      </c>
      <c r="M1063" s="181" t="str">
        <f>L1063*(1-K1063)</f>
      </c>
    </row>
    <row r="1064">
      <c r="A1064" t="s">
        <v>164</v>
      </c>
      <c r="B1064" t="s">
        <v>231</v>
      </c>
      <c r="C1064" s="32" t="s">
        <v>233</v>
      </c>
      <c r="D1064" t="s">
        <v>458</v>
      </c>
      <c r="E1064" t="s">
        <v>476</v>
      </c>
      <c r="F1064" s="174" t="n">
        <v>2025</v>
      </c>
      <c r="G1064" s="175" t="n">
        <v>52</v>
      </c>
      <c r="H1064" s="176" t="n">
        <v>10995.2002588526</v>
      </c>
      <c r="I1064" s="177" t="n">
        <v>3606935.96429087</v>
      </c>
      <c r="J1064" s="178" t="str">
        <f>IF(I1064&gt;0,H1064/I1064,0)</f>
      </c>
      <c r="K1064" s="179" t="str">
        <f>1-EXP(-J1064)</f>
      </c>
      <c r="L1064" s="180" t="str">
        <f>IF(G1064=30,1,M1063)</f>
      </c>
      <c r="M1064" s="181" t="str">
        <f>L1064*(1-K1064)</f>
      </c>
    </row>
    <row r="1065">
      <c r="A1065" t="s">
        <v>164</v>
      </c>
      <c r="B1065" t="s">
        <v>231</v>
      </c>
      <c r="C1065" s="32" t="s">
        <v>233</v>
      </c>
      <c r="D1065" t="s">
        <v>458</v>
      </c>
      <c r="E1065" t="s">
        <v>476</v>
      </c>
      <c r="F1065" s="174" t="n">
        <v>2025</v>
      </c>
      <c r="G1065" s="175" t="n">
        <v>53</v>
      </c>
      <c r="H1065" s="176" t="n">
        <v>11316.1078974979</v>
      </c>
      <c r="I1065" s="177" t="n">
        <v>3400438.09374049</v>
      </c>
      <c r="J1065" s="178" t="str">
        <f>IF(I1065&gt;0,H1065/I1065,0)</f>
      </c>
      <c r="K1065" s="179" t="str">
        <f>1-EXP(-J1065)</f>
      </c>
      <c r="L1065" s="180" t="str">
        <f>IF(G1065=30,1,M1064)</f>
      </c>
      <c r="M1065" s="181" t="str">
        <f>L1065*(1-K1065)</f>
      </c>
    </row>
    <row r="1066">
      <c r="A1066" t="s">
        <v>164</v>
      </c>
      <c r="B1066" t="s">
        <v>231</v>
      </c>
      <c r="C1066" s="32" t="s">
        <v>233</v>
      </c>
      <c r="D1066" t="s">
        <v>458</v>
      </c>
      <c r="E1066" t="s">
        <v>476</v>
      </c>
      <c r="F1066" s="174" t="n">
        <v>2025</v>
      </c>
      <c r="G1066" s="175" t="n">
        <v>54</v>
      </c>
      <c r="H1066" s="176" t="n">
        <v>12053.6407892224</v>
      </c>
      <c r="I1066" s="177" t="n">
        <v>3319306.02358973</v>
      </c>
      <c r="J1066" s="178" t="str">
        <f>IF(I1066&gt;0,H1066/I1066,0)</f>
      </c>
      <c r="K1066" s="179" t="str">
        <f>1-EXP(-J1066)</f>
      </c>
      <c r="L1066" s="180" t="str">
        <f>IF(G1066=30,1,M1065)</f>
      </c>
      <c r="M1066" s="181" t="str">
        <f>L1066*(1-K1066)</f>
      </c>
    </row>
    <row r="1067">
      <c r="A1067" t="s">
        <v>164</v>
      </c>
      <c r="B1067" t="s">
        <v>231</v>
      </c>
      <c r="C1067" s="32" t="s">
        <v>233</v>
      </c>
      <c r="D1067" t="s">
        <v>458</v>
      </c>
      <c r="E1067" t="s">
        <v>476</v>
      </c>
      <c r="F1067" s="174" t="n">
        <v>2025</v>
      </c>
      <c r="G1067" s="175" t="n">
        <v>55</v>
      </c>
      <c r="H1067" s="176" t="n">
        <v>13116.9688534318</v>
      </c>
      <c r="I1067" s="177" t="n">
        <v>3243129.61757841</v>
      </c>
      <c r="J1067" s="178" t="str">
        <f>IF(I1067&gt;0,H1067/I1067,0)</f>
      </c>
      <c r="K1067" s="179" t="str">
        <f>1-EXP(-J1067)</f>
      </c>
      <c r="L1067" s="180" t="str">
        <f>IF(G1067=30,1,M1066)</f>
      </c>
      <c r="M1067" s="181" t="str">
        <f>L1067*(1-K1067)</f>
      </c>
    </row>
    <row r="1068">
      <c r="A1068" t="s">
        <v>164</v>
      </c>
      <c r="B1068" t="s">
        <v>231</v>
      </c>
      <c r="C1068" s="32" t="s">
        <v>233</v>
      </c>
      <c r="D1068" t="s">
        <v>458</v>
      </c>
      <c r="E1068" t="s">
        <v>476</v>
      </c>
      <c r="F1068" s="174" t="n">
        <v>2025</v>
      </c>
      <c r="G1068" s="175" t="n">
        <v>56</v>
      </c>
      <c r="H1068" s="176" t="n">
        <v>13944.1976946302</v>
      </c>
      <c r="I1068" s="177" t="n">
        <v>3157182.63240391</v>
      </c>
      <c r="J1068" s="178" t="str">
        <f>IF(I1068&gt;0,H1068/I1068,0)</f>
      </c>
      <c r="K1068" s="179" t="str">
        <f>1-EXP(-J1068)</f>
      </c>
      <c r="L1068" s="180" t="str">
        <f>IF(G1068=30,1,M1067)</f>
      </c>
      <c r="M1068" s="181" t="str">
        <f>L1068*(1-K1068)</f>
      </c>
    </row>
    <row r="1069">
      <c r="A1069" t="s">
        <v>164</v>
      </c>
      <c r="B1069" t="s">
        <v>231</v>
      </c>
      <c r="C1069" s="32" t="s">
        <v>233</v>
      </c>
      <c r="D1069" t="s">
        <v>458</v>
      </c>
      <c r="E1069" t="s">
        <v>476</v>
      </c>
      <c r="F1069" s="174" t="n">
        <v>2025</v>
      </c>
      <c r="G1069" s="175" t="n">
        <v>57</v>
      </c>
      <c r="H1069" s="176" t="n">
        <v>14719.4417671441</v>
      </c>
      <c r="I1069" s="177" t="n">
        <v>3051443.9184786</v>
      </c>
      <c r="J1069" s="178" t="str">
        <f>IF(I1069&gt;0,H1069/I1069,0)</f>
      </c>
      <c r="K1069" s="179" t="str">
        <f>1-EXP(-J1069)</f>
      </c>
      <c r="L1069" s="180" t="str">
        <f>IF(G1069=30,1,M1068)</f>
      </c>
      <c r="M1069" s="181" t="str">
        <f>L1069*(1-K1069)</f>
      </c>
    </row>
    <row r="1070">
      <c r="A1070" t="s">
        <v>164</v>
      </c>
      <c r="B1070" t="s">
        <v>231</v>
      </c>
      <c r="C1070" s="32" t="s">
        <v>233</v>
      </c>
      <c r="D1070" t="s">
        <v>458</v>
      </c>
      <c r="E1070" t="s">
        <v>476</v>
      </c>
      <c r="F1070" s="174" t="n">
        <v>2025</v>
      </c>
      <c r="G1070" s="175" t="n">
        <v>58</v>
      </c>
      <c r="H1070" s="176" t="n">
        <v>15365.4724747076</v>
      </c>
      <c r="I1070" s="177" t="n">
        <v>2913456.20780408</v>
      </c>
      <c r="J1070" s="178" t="str">
        <f>IF(I1070&gt;0,H1070/I1070,0)</f>
      </c>
      <c r="K1070" s="179" t="str">
        <f>1-EXP(-J1070)</f>
      </c>
      <c r="L1070" s="180" t="str">
        <f>IF(G1070=30,1,M1069)</f>
      </c>
      <c r="M1070" s="181" t="str">
        <f>L1070*(1-K1070)</f>
      </c>
    </row>
    <row r="1071">
      <c r="A1071" t="s">
        <v>164</v>
      </c>
      <c r="B1071" t="s">
        <v>231</v>
      </c>
      <c r="C1071" s="32" t="s">
        <v>233</v>
      </c>
      <c r="D1071" t="s">
        <v>458</v>
      </c>
      <c r="E1071" t="s">
        <v>476</v>
      </c>
      <c r="F1071" s="174" t="n">
        <v>2025</v>
      </c>
      <c r="G1071" s="175" t="n">
        <v>59</v>
      </c>
      <c r="H1071" s="176" t="n">
        <v>16207.7612038096</v>
      </c>
      <c r="I1071" s="177" t="n">
        <v>2813535.58615437</v>
      </c>
      <c r="J1071" s="178" t="str">
        <f>IF(I1071&gt;0,H1071/I1071,0)</f>
      </c>
      <c r="K1071" s="179" t="str">
        <f>1-EXP(-J1071)</f>
      </c>
      <c r="L1071" s="180" t="str">
        <f>IF(G1071=30,1,M1070)</f>
      </c>
      <c r="M1071" s="181" t="str">
        <f>L1071*(1-K1071)</f>
      </c>
    </row>
    <row r="1072">
      <c r="A1072" t="s">
        <v>164</v>
      </c>
      <c r="B1072" t="s">
        <v>231</v>
      </c>
      <c r="C1072" s="32" t="s">
        <v>233</v>
      </c>
      <c r="D1072" t="s">
        <v>458</v>
      </c>
      <c r="E1072" t="s">
        <v>476</v>
      </c>
      <c r="F1072" s="174" t="n">
        <v>2025</v>
      </c>
      <c r="G1072" s="175" t="n">
        <v>60</v>
      </c>
      <c r="H1072" s="176" t="n">
        <v>17435.7071902737</v>
      </c>
      <c r="I1072" s="177" t="n">
        <v>2691047.17153736</v>
      </c>
      <c r="J1072" s="178" t="str">
        <f>IF(I1072&gt;0,H1072/I1072,0)</f>
      </c>
      <c r="K1072" s="179" t="str">
        <f>1-EXP(-J1072)</f>
      </c>
      <c r="L1072" s="180" t="str">
        <f>IF(G1072=30,1,M1071)</f>
      </c>
      <c r="M1072" s="181" t="str">
        <f>L1072*(1-K1072)</f>
      </c>
    </row>
    <row r="1073">
      <c r="A1073" t="s">
        <v>164</v>
      </c>
      <c r="B1073" t="s">
        <v>231</v>
      </c>
      <c r="C1073" s="32" t="s">
        <v>233</v>
      </c>
      <c r="D1073" t="s">
        <v>458</v>
      </c>
      <c r="E1073" t="s">
        <v>476</v>
      </c>
      <c r="F1073" s="174" t="n">
        <v>2025</v>
      </c>
      <c r="G1073" s="175" t="n">
        <v>61</v>
      </c>
      <c r="H1073" s="176" t="n">
        <v>18178.5491362375</v>
      </c>
      <c r="I1073" s="177" t="n">
        <v>2568096.94973173</v>
      </c>
      <c r="J1073" s="178" t="str">
        <f>IF(I1073&gt;0,H1073/I1073,0)</f>
      </c>
      <c r="K1073" s="179" t="str">
        <f>1-EXP(-J1073)</f>
      </c>
      <c r="L1073" s="180" t="str">
        <f>IF(G1073=30,1,M1072)</f>
      </c>
      <c r="M1073" s="181" t="str">
        <f>L1073*(1-K1073)</f>
      </c>
    </row>
    <row r="1074">
      <c r="A1074" t="s">
        <v>164</v>
      </c>
      <c r="B1074" t="s">
        <v>231</v>
      </c>
      <c r="C1074" s="32" t="s">
        <v>233</v>
      </c>
      <c r="D1074" t="s">
        <v>458</v>
      </c>
      <c r="E1074" t="s">
        <v>476</v>
      </c>
      <c r="F1074" s="174" t="n">
        <v>2025</v>
      </c>
      <c r="G1074" s="175" t="n">
        <v>62</v>
      </c>
      <c r="H1074" s="176" t="n">
        <v>18962.7866131467</v>
      </c>
      <c r="I1074" s="177" t="n">
        <v>2450910.06582199</v>
      </c>
      <c r="J1074" s="178" t="str">
        <f>IF(I1074&gt;0,H1074/I1074,0)</f>
      </c>
      <c r="K1074" s="179" t="str">
        <f>1-EXP(-J1074)</f>
      </c>
      <c r="L1074" s="180" t="str">
        <f>IF(G1074=30,1,M1073)</f>
      </c>
      <c r="M1074" s="181" t="str">
        <f>L1074*(1-K1074)</f>
      </c>
    </row>
    <row r="1075">
      <c r="A1075" t="s">
        <v>164</v>
      </c>
      <c r="B1075" t="s">
        <v>231</v>
      </c>
      <c r="C1075" s="32" t="s">
        <v>233</v>
      </c>
      <c r="D1075" t="s">
        <v>458</v>
      </c>
      <c r="E1075" t="s">
        <v>476</v>
      </c>
      <c r="F1075" s="174" t="n">
        <v>2025</v>
      </c>
      <c r="G1075" s="175" t="n">
        <v>63</v>
      </c>
      <c r="H1075" s="176" t="n">
        <v>19609.2890139578</v>
      </c>
      <c r="I1075" s="177" t="n">
        <v>2307352.6622382</v>
      </c>
      <c r="J1075" s="178" t="str">
        <f>IF(I1075&gt;0,H1075/I1075,0)</f>
      </c>
      <c r="K1075" s="179" t="str">
        <f>1-EXP(-J1075)</f>
      </c>
      <c r="L1075" s="180" t="str">
        <f>IF(G1075=30,1,M1074)</f>
      </c>
      <c r="M1075" s="181" t="str">
        <f>L1075*(1-K1075)</f>
      </c>
    </row>
    <row r="1076">
      <c r="A1076" t="s">
        <v>164</v>
      </c>
      <c r="B1076" t="s">
        <v>231</v>
      </c>
      <c r="C1076" s="32" t="s">
        <v>233</v>
      </c>
      <c r="D1076" t="s">
        <v>458</v>
      </c>
      <c r="E1076" t="s">
        <v>476</v>
      </c>
      <c r="F1076" s="174" t="n">
        <v>2025</v>
      </c>
      <c r="G1076" s="175" t="n">
        <v>64</v>
      </c>
      <c r="H1076" s="176" t="n">
        <v>20358.6329403694</v>
      </c>
      <c r="I1076" s="177" t="n">
        <v>2189442.45160812</v>
      </c>
      <c r="J1076" s="178" t="str">
        <f>IF(I1076&gt;0,H1076/I1076,0)</f>
      </c>
      <c r="K1076" s="179" t="str">
        <f>1-EXP(-J1076)</f>
      </c>
      <c r="L1076" s="180" t="str">
        <f>IF(G1076=30,1,M1075)</f>
      </c>
      <c r="M1076" s="181" t="str">
        <f>L1076*(1-K1076)</f>
      </c>
    </row>
    <row r="1077">
      <c r="A1077" t="s">
        <v>164</v>
      </c>
      <c r="B1077" t="s">
        <v>231</v>
      </c>
      <c r="C1077" s="32" t="s">
        <v>233</v>
      </c>
      <c r="D1077" t="s">
        <v>458</v>
      </c>
      <c r="E1077" t="s">
        <v>476</v>
      </c>
      <c r="F1077" s="174" t="n">
        <v>2025</v>
      </c>
      <c r="G1077" s="175" t="n">
        <v>65</v>
      </c>
      <c r="H1077" s="176" t="n">
        <v>20556.9312263797</v>
      </c>
      <c r="I1077" s="177" t="n">
        <v>2067379.29561573</v>
      </c>
      <c r="J1077" s="178" t="str">
        <f>IF(I1077&gt;0,H1077/I1077,0)</f>
      </c>
      <c r="K1077" s="179" t="str">
        <f>1-EXP(-J1077)</f>
      </c>
      <c r="L1077" s="180" t="str">
        <f>IF(G1077=30,1,M1076)</f>
      </c>
      <c r="M1077" s="181" t="str">
        <f>L1077*(1-K1077)</f>
      </c>
    </row>
    <row r="1078">
      <c r="A1078" t="s">
        <v>164</v>
      </c>
      <c r="B1078" t="s">
        <v>231</v>
      </c>
      <c r="C1078" s="32" t="s">
        <v>233</v>
      </c>
      <c r="D1078" t="s">
        <v>458</v>
      </c>
      <c r="E1078" t="s">
        <v>476</v>
      </c>
      <c r="F1078" s="174" t="n">
        <v>2025</v>
      </c>
      <c r="G1078" s="175" t="n">
        <v>66</v>
      </c>
      <c r="H1078" s="176" t="n">
        <v>21120.3819127299</v>
      </c>
      <c r="I1078" s="177" t="n">
        <v>1938977.04767675</v>
      </c>
      <c r="J1078" s="178" t="str">
        <f>IF(I1078&gt;0,H1078/I1078,0)</f>
      </c>
      <c r="K1078" s="179" t="str">
        <f>1-EXP(-J1078)</f>
      </c>
      <c r="L1078" s="180" t="str">
        <f>IF(G1078=30,1,M1077)</f>
      </c>
      <c r="M1078" s="181" t="str">
        <f>L1078*(1-K1078)</f>
      </c>
    </row>
    <row r="1079">
      <c r="A1079" t="s">
        <v>164</v>
      </c>
      <c r="B1079" t="s">
        <v>231</v>
      </c>
      <c r="C1079" s="32" t="s">
        <v>233</v>
      </c>
      <c r="D1079" t="s">
        <v>458</v>
      </c>
      <c r="E1079" t="s">
        <v>476</v>
      </c>
      <c r="F1079" s="174" t="n">
        <v>2025</v>
      </c>
      <c r="G1079" s="175" t="n">
        <v>67</v>
      </c>
      <c r="H1079" s="176" t="n">
        <v>21641.851863704</v>
      </c>
      <c r="I1079" s="177" t="n">
        <v>1812804.58670767</v>
      </c>
      <c r="J1079" s="178" t="str">
        <f>IF(I1079&gt;0,H1079/I1079,0)</f>
      </c>
      <c r="K1079" s="179" t="str">
        <f>1-EXP(-J1079)</f>
      </c>
      <c r="L1079" s="180" t="str">
        <f>IF(G1079=30,1,M1078)</f>
      </c>
      <c r="M1079" s="181" t="str">
        <f>L1079*(1-K1079)</f>
      </c>
    </row>
    <row r="1080">
      <c r="A1080" t="s">
        <v>164</v>
      </c>
      <c r="B1080" t="s">
        <v>231</v>
      </c>
      <c r="C1080" s="32" t="s">
        <v>233</v>
      </c>
      <c r="D1080" t="s">
        <v>458</v>
      </c>
      <c r="E1080" t="s">
        <v>476</v>
      </c>
      <c r="F1080" s="174" t="n">
        <v>2025</v>
      </c>
      <c r="G1080" s="175" t="n">
        <v>68</v>
      </c>
      <c r="H1080" s="176" t="n">
        <v>22434.9856527334</v>
      </c>
      <c r="I1080" s="177" t="n">
        <v>1708817.0374287</v>
      </c>
      <c r="J1080" s="178" t="str">
        <f>IF(I1080&gt;0,H1080/I1080,0)</f>
      </c>
      <c r="K1080" s="179" t="str">
        <f>1-EXP(-J1080)</f>
      </c>
      <c r="L1080" s="180" t="str">
        <f>IF(G1080=30,1,M1079)</f>
      </c>
      <c r="M1080" s="181" t="str">
        <f>L1080*(1-K1080)</f>
      </c>
    </row>
    <row r="1081">
      <c r="A1081" t="s">
        <v>164</v>
      </c>
      <c r="B1081" t="s">
        <v>231</v>
      </c>
      <c r="C1081" s="32" t="s">
        <v>233</v>
      </c>
      <c r="D1081" t="s">
        <v>458</v>
      </c>
      <c r="E1081" t="s">
        <v>476</v>
      </c>
      <c r="F1081" s="174" t="n">
        <v>2025</v>
      </c>
      <c r="G1081" s="175" t="n">
        <v>69</v>
      </c>
      <c r="H1081" s="176" t="n">
        <v>22878.7395740619</v>
      </c>
      <c r="I1081" s="177" t="n">
        <v>1588246.5017458</v>
      </c>
      <c r="J1081" s="178" t="str">
        <f>IF(I1081&gt;0,H1081/I1081,0)</f>
      </c>
      <c r="K1081" s="179" t="str">
        <f>1-EXP(-J1081)</f>
      </c>
      <c r="L1081" s="180" t="str">
        <f>IF(G1081=30,1,M1080)</f>
      </c>
      <c r="M1081" s="181" t="str">
        <f>L1081*(1-K1081)</f>
      </c>
    </row>
    <row r="1082">
      <c r="A1082" t="s">
        <v>164</v>
      </c>
      <c r="B1082" t="s">
        <v>231</v>
      </c>
      <c r="C1082" s="32" t="s">
        <v>233</v>
      </c>
      <c r="D1082" t="s">
        <v>458</v>
      </c>
      <c r="E1082" t="s">
        <v>476</v>
      </c>
      <c r="F1082" s="174" t="n">
        <v>2026</v>
      </c>
      <c r="G1082" s="175" t="n">
        <v>30</v>
      </c>
      <c r="H1082" s="176" t="n">
        <v>1298.25984518349</v>
      </c>
      <c r="I1082" s="177" t="n">
        <v>4533066.05431128</v>
      </c>
      <c r="J1082" s="178" t="str">
        <f>IF(I1082&gt;0,H1082/I1082,0)</f>
      </c>
      <c r="K1082" s="179" t="str">
        <f>1-EXP(-J1082)</f>
      </c>
      <c r="L1082" s="180" t="str">
        <f>IF(G1082=30,1,M1081)</f>
      </c>
      <c r="M1082" s="181" t="str">
        <f>L1082*(1-K1082)</f>
      </c>
    </row>
    <row r="1083">
      <c r="A1083" t="s">
        <v>164</v>
      </c>
      <c r="B1083" t="s">
        <v>231</v>
      </c>
      <c r="C1083" s="32" t="s">
        <v>233</v>
      </c>
      <c r="D1083" t="s">
        <v>458</v>
      </c>
      <c r="E1083" t="s">
        <v>476</v>
      </c>
      <c r="F1083" s="174" t="n">
        <v>2026</v>
      </c>
      <c r="G1083" s="175" t="n">
        <v>31</v>
      </c>
      <c r="H1083" s="176" t="n">
        <v>1326.5882914535</v>
      </c>
      <c r="I1083" s="177" t="n">
        <v>4460323.13013529</v>
      </c>
      <c r="J1083" s="178" t="str">
        <f>IF(I1083&gt;0,H1083/I1083,0)</f>
      </c>
      <c r="K1083" s="179" t="str">
        <f>1-EXP(-J1083)</f>
      </c>
      <c r="L1083" s="180" t="str">
        <f>IF(G1083=30,1,M1082)</f>
      </c>
      <c r="M1083" s="181" t="str">
        <f>L1083*(1-K1083)</f>
      </c>
    </row>
    <row r="1084">
      <c r="A1084" t="s">
        <v>164</v>
      </c>
      <c r="B1084" t="s">
        <v>231</v>
      </c>
      <c r="C1084" s="32" t="s">
        <v>233</v>
      </c>
      <c r="D1084" t="s">
        <v>458</v>
      </c>
      <c r="E1084" t="s">
        <v>476</v>
      </c>
      <c r="F1084" s="174" t="n">
        <v>2026</v>
      </c>
      <c r="G1084" s="175" t="n">
        <v>32</v>
      </c>
      <c r="H1084" s="176" t="n">
        <v>1369.33930219162</v>
      </c>
      <c r="I1084" s="177" t="n">
        <v>4404106.07583751</v>
      </c>
      <c r="J1084" s="178" t="str">
        <f>IF(I1084&gt;0,H1084/I1084,0)</f>
      </c>
      <c r="K1084" s="179" t="str">
        <f>1-EXP(-J1084)</f>
      </c>
      <c r="L1084" s="180" t="str">
        <f>IF(G1084=30,1,M1083)</f>
      </c>
      <c r="M1084" s="181" t="str">
        <f>L1084*(1-K1084)</f>
      </c>
    </row>
    <row r="1085">
      <c r="A1085" t="s">
        <v>164</v>
      </c>
      <c r="B1085" t="s">
        <v>231</v>
      </c>
      <c r="C1085" s="32" t="s">
        <v>233</v>
      </c>
      <c r="D1085" t="s">
        <v>458</v>
      </c>
      <c r="E1085" t="s">
        <v>476</v>
      </c>
      <c r="F1085" s="174" t="n">
        <v>2026</v>
      </c>
      <c r="G1085" s="175" t="n">
        <v>33</v>
      </c>
      <c r="H1085" s="176" t="n">
        <v>1423.85591600383</v>
      </c>
      <c r="I1085" s="177" t="n">
        <v>4351715.41958863</v>
      </c>
      <c r="J1085" s="178" t="str">
        <f>IF(I1085&gt;0,H1085/I1085,0)</f>
      </c>
      <c r="K1085" s="179" t="str">
        <f>1-EXP(-J1085)</f>
      </c>
      <c r="L1085" s="180" t="str">
        <f>IF(G1085=30,1,M1084)</f>
      </c>
      <c r="M1085" s="181" t="str">
        <f>L1085*(1-K1085)</f>
      </c>
    </row>
    <row r="1086">
      <c r="A1086" t="s">
        <v>164</v>
      </c>
      <c r="B1086" t="s">
        <v>231</v>
      </c>
      <c r="C1086" s="32" t="s">
        <v>233</v>
      </c>
      <c r="D1086" t="s">
        <v>458</v>
      </c>
      <c r="E1086" t="s">
        <v>476</v>
      </c>
      <c r="F1086" s="174" t="n">
        <v>2026</v>
      </c>
      <c r="G1086" s="175" t="n">
        <v>34</v>
      </c>
      <c r="H1086" s="176" t="n">
        <v>1520.92909540066</v>
      </c>
      <c r="I1086" s="177" t="n">
        <v>4391578.33181145</v>
      </c>
      <c r="J1086" s="178" t="str">
        <f>IF(I1086&gt;0,H1086/I1086,0)</f>
      </c>
      <c r="K1086" s="179" t="str">
        <f>1-EXP(-J1086)</f>
      </c>
      <c r="L1086" s="180" t="str">
        <f>IF(G1086=30,1,M1085)</f>
      </c>
      <c r="M1086" s="181" t="str">
        <f>L1086*(1-K1086)</f>
      </c>
    </row>
    <row r="1087">
      <c r="A1087" t="s">
        <v>164</v>
      </c>
      <c r="B1087" t="s">
        <v>231</v>
      </c>
      <c r="C1087" s="32" t="s">
        <v>233</v>
      </c>
      <c r="D1087" t="s">
        <v>458</v>
      </c>
      <c r="E1087" t="s">
        <v>476</v>
      </c>
      <c r="F1087" s="174" t="n">
        <v>2026</v>
      </c>
      <c r="G1087" s="175" t="n">
        <v>35</v>
      </c>
      <c r="H1087" s="176" t="n">
        <v>2110.82870098671</v>
      </c>
      <c r="I1087" s="177" t="n">
        <v>4411882.19742797</v>
      </c>
      <c r="J1087" s="178" t="str">
        <f>IF(I1087&gt;0,H1087/I1087,0)</f>
      </c>
      <c r="K1087" s="179" t="str">
        <f>1-EXP(-J1087)</f>
      </c>
      <c r="L1087" s="180" t="str">
        <f>IF(G1087=30,1,M1086)</f>
      </c>
      <c r="M1087" s="181" t="str">
        <f>L1087*(1-K1087)</f>
      </c>
    </row>
    <row r="1088">
      <c r="A1088" t="s">
        <v>164</v>
      </c>
      <c r="B1088" t="s">
        <v>231</v>
      </c>
      <c r="C1088" s="32" t="s">
        <v>233</v>
      </c>
      <c r="D1088" t="s">
        <v>458</v>
      </c>
      <c r="E1088" t="s">
        <v>476</v>
      </c>
      <c r="F1088" s="174" t="n">
        <v>2026</v>
      </c>
      <c r="G1088" s="175" t="n">
        <v>36</v>
      </c>
      <c r="H1088" s="176" t="n">
        <v>3194.60625863032</v>
      </c>
      <c r="I1088" s="177" t="n">
        <v>6497475.13317171</v>
      </c>
      <c r="J1088" s="178" t="str">
        <f>IF(I1088&gt;0,H1088/I1088,0)</f>
      </c>
      <c r="K1088" s="179" t="str">
        <f>1-EXP(-J1088)</f>
      </c>
      <c r="L1088" s="180" t="str">
        <f>IF(G1088=30,1,M1087)</f>
      </c>
      <c r="M1088" s="181" t="str">
        <f>L1088*(1-K1088)</f>
      </c>
    </row>
    <row r="1089">
      <c r="A1089" t="s">
        <v>164</v>
      </c>
      <c r="B1089" t="s">
        <v>231</v>
      </c>
      <c r="C1089" s="32" t="s">
        <v>233</v>
      </c>
      <c r="D1089" t="s">
        <v>458</v>
      </c>
      <c r="E1089" t="s">
        <v>476</v>
      </c>
      <c r="F1089" s="174" t="n">
        <v>2026</v>
      </c>
      <c r="G1089" s="175" t="n">
        <v>37</v>
      </c>
      <c r="H1089" s="176" t="n">
        <v>2395.09906093824</v>
      </c>
      <c r="I1089" s="177" t="n">
        <v>4374565.74888047</v>
      </c>
      <c r="J1089" s="178" t="str">
        <f>IF(I1089&gt;0,H1089/I1089,0)</f>
      </c>
      <c r="K1089" s="179" t="str">
        <f>1-EXP(-J1089)</f>
      </c>
      <c r="L1089" s="180" t="str">
        <f>IF(G1089=30,1,M1088)</f>
      </c>
      <c r="M1089" s="181" t="str">
        <f>L1089*(1-K1089)</f>
      </c>
    </row>
    <row r="1090">
      <c r="A1090" t="s">
        <v>164</v>
      </c>
      <c r="B1090" t="s">
        <v>231</v>
      </c>
      <c r="C1090" s="32" t="s">
        <v>233</v>
      </c>
      <c r="D1090" t="s">
        <v>458</v>
      </c>
      <c r="E1090" t="s">
        <v>476</v>
      </c>
      <c r="F1090" s="174" t="n">
        <v>2026</v>
      </c>
      <c r="G1090" s="175" t="n">
        <v>38</v>
      </c>
      <c r="H1090" s="176" t="n">
        <v>2561.1041197691</v>
      </c>
      <c r="I1090" s="177" t="n">
        <v>4360550.88738272</v>
      </c>
      <c r="J1090" s="178" t="str">
        <f>IF(I1090&gt;0,H1090/I1090,0)</f>
      </c>
      <c r="K1090" s="179" t="str">
        <f>1-EXP(-J1090)</f>
      </c>
      <c r="L1090" s="180" t="str">
        <f>IF(G1090=30,1,M1089)</f>
      </c>
      <c r="M1090" s="181" t="str">
        <f>L1090*(1-K1090)</f>
      </c>
    </row>
    <row r="1091">
      <c r="A1091" t="s">
        <v>164</v>
      </c>
      <c r="B1091" t="s">
        <v>231</v>
      </c>
      <c r="C1091" s="32" t="s">
        <v>233</v>
      </c>
      <c r="D1091" t="s">
        <v>458</v>
      </c>
      <c r="E1091" t="s">
        <v>476</v>
      </c>
      <c r="F1091" s="174" t="n">
        <v>2026</v>
      </c>
      <c r="G1091" s="175" t="n">
        <v>39</v>
      </c>
      <c r="H1091" s="176" t="n">
        <v>2669.12932758746</v>
      </c>
      <c r="I1091" s="177" t="n">
        <v>4230056.03131079</v>
      </c>
      <c r="J1091" s="178" t="str">
        <f>IF(I1091&gt;0,H1091/I1091,0)</f>
      </c>
      <c r="K1091" s="179" t="str">
        <f>1-EXP(-J1091)</f>
      </c>
      <c r="L1091" s="180" t="str">
        <f>IF(G1091=30,1,M1090)</f>
      </c>
      <c r="M1091" s="181" t="str">
        <f>L1091*(1-K1091)</f>
      </c>
    </row>
    <row r="1092">
      <c r="A1092" t="s">
        <v>164</v>
      </c>
      <c r="B1092" t="s">
        <v>231</v>
      </c>
      <c r="C1092" s="32" t="s">
        <v>233</v>
      </c>
      <c r="D1092" t="s">
        <v>458</v>
      </c>
      <c r="E1092" t="s">
        <v>476</v>
      </c>
      <c r="F1092" s="174" t="n">
        <v>2026</v>
      </c>
      <c r="G1092" s="175" t="n">
        <v>40</v>
      </c>
      <c r="H1092" s="176" t="n">
        <v>3572.98894211602</v>
      </c>
      <c r="I1092" s="177" t="n">
        <v>4198448.74657027</v>
      </c>
      <c r="J1092" s="178" t="str">
        <f>IF(I1092&gt;0,H1092/I1092,0)</f>
      </c>
      <c r="K1092" s="179" t="str">
        <f>1-EXP(-J1092)</f>
      </c>
      <c r="L1092" s="180" t="str">
        <f>IF(G1092=30,1,M1091)</f>
      </c>
      <c r="M1092" s="181" t="str">
        <f>L1092*(1-K1092)</f>
      </c>
    </row>
    <row r="1093">
      <c r="A1093" t="s">
        <v>164</v>
      </c>
      <c r="B1093" t="s">
        <v>231</v>
      </c>
      <c r="C1093" s="32" t="s">
        <v>233</v>
      </c>
      <c r="D1093" t="s">
        <v>458</v>
      </c>
      <c r="E1093" t="s">
        <v>476</v>
      </c>
      <c r="F1093" s="174" t="n">
        <v>2026</v>
      </c>
      <c r="G1093" s="175" t="n">
        <v>41</v>
      </c>
      <c r="H1093" s="176" t="n">
        <v>3912.79645990932</v>
      </c>
      <c r="I1093" s="177" t="n">
        <v>4261038.50258426</v>
      </c>
      <c r="J1093" s="178" t="str">
        <f>IF(I1093&gt;0,H1093/I1093,0)</f>
      </c>
      <c r="K1093" s="179" t="str">
        <f>1-EXP(-J1093)</f>
      </c>
      <c r="L1093" s="180" t="str">
        <f>IF(G1093=30,1,M1092)</f>
      </c>
      <c r="M1093" s="181" t="str">
        <f>L1093*(1-K1093)</f>
      </c>
    </row>
    <row r="1094">
      <c r="A1094" t="s">
        <v>164</v>
      </c>
      <c r="B1094" t="s">
        <v>231</v>
      </c>
      <c r="C1094" s="32" t="s">
        <v>233</v>
      </c>
      <c r="D1094" t="s">
        <v>458</v>
      </c>
      <c r="E1094" t="s">
        <v>476</v>
      </c>
      <c r="F1094" s="174" t="n">
        <v>2026</v>
      </c>
      <c r="G1094" s="175" t="n">
        <v>42</v>
      </c>
      <c r="H1094" s="176" t="n">
        <v>4324.73564852447</v>
      </c>
      <c r="I1094" s="177" t="n">
        <v>4350357.3390861</v>
      </c>
      <c r="J1094" s="178" t="str">
        <f>IF(I1094&gt;0,H1094/I1094,0)</f>
      </c>
      <c r="K1094" s="179" t="str">
        <f>1-EXP(-J1094)</f>
      </c>
      <c r="L1094" s="180" t="str">
        <f>IF(G1094=30,1,M1093)</f>
      </c>
      <c r="M1094" s="181" t="str">
        <f>L1094*(1-K1094)</f>
      </c>
    </row>
    <row r="1095">
      <c r="A1095" t="s">
        <v>164</v>
      </c>
      <c r="B1095" t="s">
        <v>231</v>
      </c>
      <c r="C1095" s="32" t="s">
        <v>233</v>
      </c>
      <c r="D1095" t="s">
        <v>458</v>
      </c>
      <c r="E1095" t="s">
        <v>476</v>
      </c>
      <c r="F1095" s="174" t="n">
        <v>2026</v>
      </c>
      <c r="G1095" s="175" t="n">
        <v>43</v>
      </c>
      <c r="H1095" s="176" t="n">
        <v>4677.22415344739</v>
      </c>
      <c r="I1095" s="177" t="n">
        <v>4329968.47370983</v>
      </c>
      <c r="J1095" s="178" t="str">
        <f>IF(I1095&gt;0,H1095/I1095,0)</f>
      </c>
      <c r="K1095" s="179" t="str">
        <f>1-EXP(-J1095)</f>
      </c>
      <c r="L1095" s="180" t="str">
        <f>IF(G1095=30,1,M1094)</f>
      </c>
      <c r="M1095" s="181" t="str">
        <f>L1095*(1-K1095)</f>
      </c>
    </row>
    <row r="1096">
      <c r="A1096" t="s">
        <v>164</v>
      </c>
      <c r="B1096" t="s">
        <v>231</v>
      </c>
      <c r="C1096" s="32" t="s">
        <v>233</v>
      </c>
      <c r="D1096" t="s">
        <v>458</v>
      </c>
      <c r="E1096" t="s">
        <v>476</v>
      </c>
      <c r="F1096" s="174" t="n">
        <v>2026</v>
      </c>
      <c r="G1096" s="175" t="n">
        <v>44</v>
      </c>
      <c r="H1096" s="176" t="n">
        <v>4943.82177226018</v>
      </c>
      <c r="I1096" s="177" t="n">
        <v>4196066.42142428</v>
      </c>
      <c r="J1096" s="178" t="str">
        <f>IF(I1096&gt;0,H1096/I1096,0)</f>
      </c>
      <c r="K1096" s="179" t="str">
        <f>1-EXP(-J1096)</f>
      </c>
      <c r="L1096" s="180" t="str">
        <f>IF(G1096=30,1,M1095)</f>
      </c>
      <c r="M1096" s="181" t="str">
        <f>L1096*(1-K1096)</f>
      </c>
    </row>
    <row r="1097">
      <c r="A1097" t="s">
        <v>164</v>
      </c>
      <c r="B1097" t="s">
        <v>231</v>
      </c>
      <c r="C1097" s="32" t="s">
        <v>233</v>
      </c>
      <c r="D1097" t="s">
        <v>458</v>
      </c>
      <c r="E1097" t="s">
        <v>476</v>
      </c>
      <c r="F1097" s="174" t="n">
        <v>2026</v>
      </c>
      <c r="G1097" s="175" t="n">
        <v>45</v>
      </c>
      <c r="H1097" s="176" t="n">
        <v>6297.91625177112</v>
      </c>
      <c r="I1097" s="177" t="n">
        <v>4125593.15765535</v>
      </c>
      <c r="J1097" s="178" t="str">
        <f>IF(I1097&gt;0,H1097/I1097,0)</f>
      </c>
      <c r="K1097" s="179" t="str">
        <f>1-EXP(-J1097)</f>
      </c>
      <c r="L1097" s="180" t="str">
        <f>IF(G1097=30,1,M1096)</f>
      </c>
      <c r="M1097" s="181" t="str">
        <f>L1097*(1-K1097)</f>
      </c>
    </row>
    <row r="1098">
      <c r="A1098" t="s">
        <v>164</v>
      </c>
      <c r="B1098" t="s">
        <v>231</v>
      </c>
      <c r="C1098" s="32" t="s">
        <v>233</v>
      </c>
      <c r="D1098" t="s">
        <v>458</v>
      </c>
      <c r="E1098" t="s">
        <v>476</v>
      </c>
      <c r="F1098" s="174" t="n">
        <v>2026</v>
      </c>
      <c r="G1098" s="175" t="n">
        <v>46</v>
      </c>
      <c r="H1098" s="176" t="n">
        <v>6799.31052690436</v>
      </c>
      <c r="I1098" s="177" t="n">
        <v>4070426.07156375</v>
      </c>
      <c r="J1098" s="178" t="str">
        <f>IF(I1098&gt;0,H1098/I1098,0)</f>
      </c>
      <c r="K1098" s="179" t="str">
        <f>1-EXP(-J1098)</f>
      </c>
      <c r="L1098" s="180" t="str">
        <f>IF(G1098=30,1,M1097)</f>
      </c>
      <c r="M1098" s="181" t="str">
        <f>L1098*(1-K1098)</f>
      </c>
    </row>
    <row r="1099">
      <c r="A1099" t="s">
        <v>164</v>
      </c>
      <c r="B1099" t="s">
        <v>231</v>
      </c>
      <c r="C1099" s="32" t="s">
        <v>233</v>
      </c>
      <c r="D1099" t="s">
        <v>458</v>
      </c>
      <c r="E1099" t="s">
        <v>476</v>
      </c>
      <c r="F1099" s="174" t="n">
        <v>2026</v>
      </c>
      <c r="G1099" s="175" t="n">
        <v>47</v>
      </c>
      <c r="H1099" s="176" t="n">
        <v>7332.07438273858</v>
      </c>
      <c r="I1099" s="177" t="n">
        <v>4010955.08490902</v>
      </c>
      <c r="J1099" s="178" t="str">
        <f>IF(I1099&gt;0,H1099/I1099,0)</f>
      </c>
      <c r="K1099" s="179" t="str">
        <f>1-EXP(-J1099)</f>
      </c>
      <c r="L1099" s="180" t="str">
        <f>IF(G1099=30,1,M1098)</f>
      </c>
      <c r="M1099" s="181" t="str">
        <f>L1099*(1-K1099)</f>
      </c>
    </row>
    <row r="1100">
      <c r="A1100" t="s">
        <v>164</v>
      </c>
      <c r="B1100" t="s">
        <v>231</v>
      </c>
      <c r="C1100" s="32" t="s">
        <v>233</v>
      </c>
      <c r="D1100" t="s">
        <v>458</v>
      </c>
      <c r="E1100" t="s">
        <v>476</v>
      </c>
      <c r="F1100" s="174" t="n">
        <v>2026</v>
      </c>
      <c r="G1100" s="175" t="n">
        <v>48</v>
      </c>
      <c r="H1100" s="176" t="n">
        <v>7860.5283788023</v>
      </c>
      <c r="I1100" s="177" t="n">
        <v>3931936.96645693</v>
      </c>
      <c r="J1100" s="178" t="str">
        <f>IF(I1100&gt;0,H1100/I1100,0)</f>
      </c>
      <c r="K1100" s="179" t="str">
        <f>1-EXP(-J1100)</f>
      </c>
      <c r="L1100" s="180" t="str">
        <f>IF(G1100=30,1,M1099)</f>
      </c>
      <c r="M1100" s="181" t="str">
        <f>L1100*(1-K1100)</f>
      </c>
    </row>
    <row r="1101">
      <c r="A1101" t="s">
        <v>164</v>
      </c>
      <c r="B1101" t="s">
        <v>231</v>
      </c>
      <c r="C1101" s="32" t="s">
        <v>233</v>
      </c>
      <c r="D1101" t="s">
        <v>458</v>
      </c>
      <c r="E1101" t="s">
        <v>476</v>
      </c>
      <c r="F1101" s="174" t="n">
        <v>2026</v>
      </c>
      <c r="G1101" s="175" t="n">
        <v>49</v>
      </c>
      <c r="H1101" s="176" t="n">
        <v>8460.50710437084</v>
      </c>
      <c r="I1101" s="177" t="n">
        <v>3870578.38344594</v>
      </c>
      <c r="J1101" s="178" t="str">
        <f>IF(I1101&gt;0,H1101/I1101,0)</f>
      </c>
      <c r="K1101" s="179" t="str">
        <f>1-EXP(-J1101)</f>
      </c>
      <c r="L1101" s="180" t="str">
        <f>IF(G1101=30,1,M1100)</f>
      </c>
      <c r="M1101" s="181" t="str">
        <f>L1101*(1-K1101)</f>
      </c>
    </row>
    <row r="1102">
      <c r="A1102" t="s">
        <v>164</v>
      </c>
      <c r="B1102" t="s">
        <v>231</v>
      </c>
      <c r="C1102" s="32" t="s">
        <v>233</v>
      </c>
      <c r="D1102" t="s">
        <v>458</v>
      </c>
      <c r="E1102" t="s">
        <v>476</v>
      </c>
      <c r="F1102" s="174" t="n">
        <v>2026</v>
      </c>
      <c r="G1102" s="175" t="n">
        <v>50</v>
      </c>
      <c r="H1102" s="176" t="n">
        <v>9705.42729288399</v>
      </c>
      <c r="I1102" s="177" t="n">
        <v>3797307.41488019</v>
      </c>
      <c r="J1102" s="178" t="str">
        <f>IF(I1102&gt;0,H1102/I1102,0)</f>
      </c>
      <c r="K1102" s="179" t="str">
        <f>1-EXP(-J1102)</f>
      </c>
      <c r="L1102" s="180" t="str">
        <f>IF(G1102=30,1,M1101)</f>
      </c>
      <c r="M1102" s="181" t="str">
        <f>L1102*(1-K1102)</f>
      </c>
    </row>
    <row r="1103">
      <c r="A1103" t="s">
        <v>164</v>
      </c>
      <c r="B1103" t="s">
        <v>231</v>
      </c>
      <c r="C1103" s="32" t="s">
        <v>233</v>
      </c>
      <c r="D1103" t="s">
        <v>458</v>
      </c>
      <c r="E1103" t="s">
        <v>476</v>
      </c>
      <c r="F1103" s="174" t="n">
        <v>2026</v>
      </c>
      <c r="G1103" s="175" t="n">
        <v>51</v>
      </c>
      <c r="H1103" s="176" t="n">
        <v>10375.147166746</v>
      </c>
      <c r="I1103" s="177" t="n">
        <v>3722622.64626444</v>
      </c>
      <c r="J1103" s="178" t="str">
        <f>IF(I1103&gt;0,H1103/I1103,0)</f>
      </c>
      <c r="K1103" s="179" t="str">
        <f>1-EXP(-J1103)</f>
      </c>
      <c r="L1103" s="180" t="str">
        <f>IF(G1103=30,1,M1102)</f>
      </c>
      <c r="M1103" s="181" t="str">
        <f>L1103*(1-K1103)</f>
      </c>
    </row>
    <row r="1104">
      <c r="A1104" t="s">
        <v>164</v>
      </c>
      <c r="B1104" t="s">
        <v>231</v>
      </c>
      <c r="C1104" s="32" t="s">
        <v>233</v>
      </c>
      <c r="D1104" t="s">
        <v>458</v>
      </c>
      <c r="E1104" t="s">
        <v>476</v>
      </c>
      <c r="F1104" s="174" t="n">
        <v>2026</v>
      </c>
      <c r="G1104" s="175" t="n">
        <v>52</v>
      </c>
      <c r="H1104" s="176" t="n">
        <v>11004.286433038</v>
      </c>
      <c r="I1104" s="177" t="n">
        <v>3620912.59806445</v>
      </c>
      <c r="J1104" s="178" t="str">
        <f>IF(I1104&gt;0,H1104/I1104,0)</f>
      </c>
      <c r="K1104" s="179" t="str">
        <f>1-EXP(-J1104)</f>
      </c>
      <c r="L1104" s="180" t="str">
        <f>IF(G1104=30,1,M1103)</f>
      </c>
      <c r="M1104" s="181" t="str">
        <f>L1104*(1-K1104)</f>
      </c>
    </row>
    <row r="1105">
      <c r="A1105" t="s">
        <v>164</v>
      </c>
      <c r="B1105" t="s">
        <v>231</v>
      </c>
      <c r="C1105" s="32" t="s">
        <v>233</v>
      </c>
      <c r="D1105" t="s">
        <v>458</v>
      </c>
      <c r="E1105" t="s">
        <v>476</v>
      </c>
      <c r="F1105" s="174" t="n">
        <v>2026</v>
      </c>
      <c r="G1105" s="175" t="n">
        <v>53</v>
      </c>
      <c r="H1105" s="176" t="n">
        <v>11870.4065303493</v>
      </c>
      <c r="I1105" s="177" t="n">
        <v>3580914.05089546</v>
      </c>
      <c r="J1105" s="178" t="str">
        <f>IF(I1105&gt;0,H1105/I1105,0)</f>
      </c>
      <c r="K1105" s="179" t="str">
        <f>1-EXP(-J1105)</f>
      </c>
      <c r="L1105" s="180" t="str">
        <f>IF(G1105=30,1,M1104)</f>
      </c>
      <c r="M1105" s="181" t="str">
        <f>L1105*(1-K1105)</f>
      </c>
    </row>
    <row r="1106">
      <c r="A1106" t="s">
        <v>164</v>
      </c>
      <c r="B1106" t="s">
        <v>231</v>
      </c>
      <c r="C1106" s="32" t="s">
        <v>233</v>
      </c>
      <c r="D1106" t="s">
        <v>458</v>
      </c>
      <c r="E1106" t="s">
        <v>476</v>
      </c>
      <c r="F1106" s="174" t="n">
        <v>2026</v>
      </c>
      <c r="G1106" s="175" t="n">
        <v>54</v>
      </c>
      <c r="H1106" s="176" t="n">
        <v>12218.6813898019</v>
      </c>
      <c r="I1106" s="177" t="n">
        <v>3373672.73887892</v>
      </c>
      <c r="J1106" s="178" t="str">
        <f>IF(I1106&gt;0,H1106/I1106,0)</f>
      </c>
      <c r="K1106" s="179" t="str">
        <f>1-EXP(-J1106)</f>
      </c>
      <c r="L1106" s="180" t="str">
        <f>IF(G1106=30,1,M1105)</f>
      </c>
      <c r="M1106" s="181" t="str">
        <f>L1106*(1-K1106)</f>
      </c>
    </row>
    <row r="1107">
      <c r="A1107" t="s">
        <v>164</v>
      </c>
      <c r="B1107" t="s">
        <v>231</v>
      </c>
      <c r="C1107" s="32" t="s">
        <v>233</v>
      </c>
      <c r="D1107" t="s">
        <v>458</v>
      </c>
      <c r="E1107" t="s">
        <v>476</v>
      </c>
      <c r="F1107" s="174" t="n">
        <v>2026</v>
      </c>
      <c r="G1107" s="175" t="n">
        <v>55</v>
      </c>
      <c r="H1107" s="176" t="n">
        <v>13247.8010631098</v>
      </c>
      <c r="I1107" s="177" t="n">
        <v>3290810.336374</v>
      </c>
      <c r="J1107" s="178" t="str">
        <f>IF(I1107&gt;0,H1107/I1107,0)</f>
      </c>
      <c r="K1107" s="179" t="str">
        <f>1-EXP(-J1107)</f>
      </c>
      <c r="L1107" s="180" t="str">
        <f>IF(G1107=30,1,M1106)</f>
      </c>
      <c r="M1107" s="181" t="str">
        <f>L1107*(1-K1107)</f>
      </c>
    </row>
    <row r="1108">
      <c r="A1108" t="s">
        <v>164</v>
      </c>
      <c r="B1108" t="s">
        <v>231</v>
      </c>
      <c r="C1108" s="32" t="s">
        <v>233</v>
      </c>
      <c r="D1108" t="s">
        <v>458</v>
      </c>
      <c r="E1108" t="s">
        <v>476</v>
      </c>
      <c r="F1108" s="174" t="n">
        <v>2026</v>
      </c>
      <c r="G1108" s="175" t="n">
        <v>56</v>
      </c>
      <c r="H1108" s="176" t="n">
        <v>14121.990937724</v>
      </c>
      <c r="I1108" s="177" t="n">
        <v>3212219.17531391</v>
      </c>
      <c r="J1108" s="178" t="str">
        <f>IF(I1108&gt;0,H1108/I1108,0)</f>
      </c>
      <c r="K1108" s="179" t="str">
        <f>1-EXP(-J1108)</f>
      </c>
      <c r="L1108" s="180" t="str">
        <f>IF(G1108=30,1,M1107)</f>
      </c>
      <c r="M1108" s="181" t="str">
        <f>L1108*(1-K1108)</f>
      </c>
    </row>
    <row r="1109">
      <c r="A1109" t="s">
        <v>164</v>
      </c>
      <c r="B1109" t="s">
        <v>231</v>
      </c>
      <c r="C1109" s="32" t="s">
        <v>233</v>
      </c>
      <c r="D1109" t="s">
        <v>458</v>
      </c>
      <c r="E1109" t="s">
        <v>476</v>
      </c>
      <c r="F1109" s="174" t="n">
        <v>2026</v>
      </c>
      <c r="G1109" s="175" t="n">
        <v>57</v>
      </c>
      <c r="H1109" s="176" t="n">
        <v>15004.929473381</v>
      </c>
      <c r="I1109" s="177" t="n">
        <v>3124841.90606621</v>
      </c>
      <c r="J1109" s="178" t="str">
        <f>IF(I1109&gt;0,H1109/I1109,0)</f>
      </c>
      <c r="K1109" s="179" t="str">
        <f>1-EXP(-J1109)</f>
      </c>
      <c r="L1109" s="180" t="str">
        <f>IF(G1109=30,1,M1108)</f>
      </c>
      <c r="M1109" s="181" t="str">
        <f>L1109*(1-K1109)</f>
      </c>
    </row>
    <row r="1110">
      <c r="A1110" t="s">
        <v>164</v>
      </c>
      <c r="B1110" t="s">
        <v>231</v>
      </c>
      <c r="C1110" s="32" t="s">
        <v>233</v>
      </c>
      <c r="D1110" t="s">
        <v>458</v>
      </c>
      <c r="E1110" t="s">
        <v>476</v>
      </c>
      <c r="F1110" s="174" t="n">
        <v>2026</v>
      </c>
      <c r="G1110" s="175" t="n">
        <v>58</v>
      </c>
      <c r="H1110" s="176" t="n">
        <v>15826.7709966601</v>
      </c>
      <c r="I1110" s="177" t="n">
        <v>3017310.7797019</v>
      </c>
      <c r="J1110" s="178" t="str">
        <f>IF(I1110&gt;0,H1110/I1110,0)</f>
      </c>
      <c r="K1110" s="179" t="str">
        <f>1-EXP(-J1110)</f>
      </c>
      <c r="L1110" s="180" t="str">
        <f>IF(G1110=30,1,M1109)</f>
      </c>
      <c r="M1110" s="181" t="str">
        <f>L1110*(1-K1110)</f>
      </c>
    </row>
    <row r="1111">
      <c r="A1111" t="s">
        <v>164</v>
      </c>
      <c r="B1111" t="s">
        <v>231</v>
      </c>
      <c r="C1111" s="32" t="s">
        <v>233</v>
      </c>
      <c r="D1111" t="s">
        <v>458</v>
      </c>
      <c r="E1111" t="s">
        <v>476</v>
      </c>
      <c r="F1111" s="174" t="n">
        <v>2026</v>
      </c>
      <c r="G1111" s="175" t="n">
        <v>59</v>
      </c>
      <c r="H1111" s="176" t="n">
        <v>16508.3014590637</v>
      </c>
      <c r="I1111" s="177" t="n">
        <v>2877831.72455034</v>
      </c>
      <c r="J1111" s="178" t="str">
        <f>IF(I1111&gt;0,H1111/I1111,0)</f>
      </c>
      <c r="K1111" s="179" t="str">
        <f>1-EXP(-J1111)</f>
      </c>
      <c r="L1111" s="180" t="str">
        <f>IF(G1111=30,1,M1110)</f>
      </c>
      <c r="M1111" s="181" t="str">
        <f>L1111*(1-K1111)</f>
      </c>
    </row>
    <row r="1112">
      <c r="A1112" t="s">
        <v>164</v>
      </c>
      <c r="B1112" t="s">
        <v>231</v>
      </c>
      <c r="C1112" s="32" t="s">
        <v>233</v>
      </c>
      <c r="D1112" t="s">
        <v>458</v>
      </c>
      <c r="E1112" t="s">
        <v>476</v>
      </c>
      <c r="F1112" s="174" t="n">
        <v>2026</v>
      </c>
      <c r="G1112" s="175" t="n">
        <v>60</v>
      </c>
      <c r="H1112" s="176" t="n">
        <v>17875.2586673733</v>
      </c>
      <c r="I1112" s="177" t="n">
        <v>2775961.78209538</v>
      </c>
      <c r="J1112" s="178" t="str">
        <f>IF(I1112&gt;0,H1112/I1112,0)</f>
      </c>
      <c r="K1112" s="179" t="str">
        <f>1-EXP(-J1112)</f>
      </c>
      <c r="L1112" s="180" t="str">
        <f>IF(G1112=30,1,M1111)</f>
      </c>
      <c r="M1112" s="181" t="str">
        <f>L1112*(1-K1112)</f>
      </c>
    </row>
    <row r="1113">
      <c r="A1113" t="s">
        <v>164</v>
      </c>
      <c r="B1113" t="s">
        <v>231</v>
      </c>
      <c r="C1113" s="32" t="s">
        <v>233</v>
      </c>
      <c r="D1113" t="s">
        <v>458</v>
      </c>
      <c r="E1113" t="s">
        <v>476</v>
      </c>
      <c r="F1113" s="174" t="n">
        <v>2026</v>
      </c>
      <c r="G1113" s="175" t="n">
        <v>61</v>
      </c>
      <c r="H1113" s="176" t="n">
        <v>18652.115667342</v>
      </c>
      <c r="I1113" s="177" t="n">
        <v>2651132.58419882</v>
      </c>
      <c r="J1113" s="178" t="str">
        <f>IF(I1113&gt;0,H1113/I1113,0)</f>
      </c>
      <c r="K1113" s="179" t="str">
        <f>1-EXP(-J1113)</f>
      </c>
      <c r="L1113" s="180" t="str">
        <f>IF(G1113=30,1,M1112)</f>
      </c>
      <c r="M1113" s="181" t="str">
        <f>L1113*(1-K1113)</f>
      </c>
    </row>
    <row r="1114">
      <c r="A1114" t="s">
        <v>164</v>
      </c>
      <c r="B1114" t="s">
        <v>231</v>
      </c>
      <c r="C1114" s="32" t="s">
        <v>233</v>
      </c>
      <c r="D1114" t="s">
        <v>458</v>
      </c>
      <c r="E1114" t="s">
        <v>476</v>
      </c>
      <c r="F1114" s="174" t="n">
        <v>2026</v>
      </c>
      <c r="G1114" s="175" t="n">
        <v>62</v>
      </c>
      <c r="H1114" s="176" t="n">
        <v>19437.6386136898</v>
      </c>
      <c r="I1114" s="177" t="n">
        <v>2527125.39487319</v>
      </c>
      <c r="J1114" s="178" t="str">
        <f>IF(I1114&gt;0,H1114/I1114,0)</f>
      </c>
      <c r="K1114" s="179" t="str">
        <f>1-EXP(-J1114)</f>
      </c>
      <c r="L1114" s="180" t="str">
        <f>IF(G1114=30,1,M1113)</f>
      </c>
      <c r="M1114" s="181" t="str">
        <f>L1114*(1-K1114)</f>
      </c>
    </row>
    <row r="1115">
      <c r="A1115" t="s">
        <v>164</v>
      </c>
      <c r="B1115" t="s">
        <v>231</v>
      </c>
      <c r="C1115" s="32" t="s">
        <v>233</v>
      </c>
      <c r="D1115" t="s">
        <v>458</v>
      </c>
      <c r="E1115" t="s">
        <v>476</v>
      </c>
      <c r="F1115" s="174" t="n">
        <v>2026</v>
      </c>
      <c r="G1115" s="175" t="n">
        <v>63</v>
      </c>
      <c r="H1115" s="176" t="n">
        <v>20261.4423788715</v>
      </c>
      <c r="I1115" s="177" t="n">
        <v>2408182.18096323</v>
      </c>
      <c r="J1115" s="178" t="str">
        <f>IF(I1115&gt;0,H1115/I1115,0)</f>
      </c>
      <c r="K1115" s="179" t="str">
        <f>1-EXP(-J1115)</f>
      </c>
      <c r="L1115" s="180" t="str">
        <f>IF(G1115=30,1,M1114)</f>
      </c>
      <c r="M1115" s="181" t="str">
        <f>L1115*(1-K1115)</f>
      </c>
    </row>
    <row r="1116">
      <c r="A1116" t="s">
        <v>164</v>
      </c>
      <c r="B1116" t="s">
        <v>231</v>
      </c>
      <c r="C1116" s="32" t="s">
        <v>233</v>
      </c>
      <c r="D1116" t="s">
        <v>458</v>
      </c>
      <c r="E1116" t="s">
        <v>476</v>
      </c>
      <c r="F1116" s="174" t="n">
        <v>2026</v>
      </c>
      <c r="G1116" s="175" t="n">
        <v>64</v>
      </c>
      <c r="H1116" s="176" t="n">
        <v>20932.0309405026</v>
      </c>
      <c r="I1116" s="177" t="n">
        <v>2263184.74888772</v>
      </c>
      <c r="J1116" s="178" t="str">
        <f>IF(I1116&gt;0,H1116/I1116,0)</f>
      </c>
      <c r="K1116" s="179" t="str">
        <f>1-EXP(-J1116)</f>
      </c>
      <c r="L1116" s="180" t="str">
        <f>IF(G1116=30,1,M1115)</f>
      </c>
      <c r="M1116" s="181" t="str">
        <f>L1116*(1-K1116)</f>
      </c>
    </row>
    <row r="1117">
      <c r="A1117" t="s">
        <v>164</v>
      </c>
      <c r="B1117" t="s">
        <v>231</v>
      </c>
      <c r="C1117" s="32" t="s">
        <v>233</v>
      </c>
      <c r="D1117" t="s">
        <v>458</v>
      </c>
      <c r="E1117" t="s">
        <v>476</v>
      </c>
      <c r="F1117" s="174" t="n">
        <v>2026</v>
      </c>
      <c r="G1117" s="175" t="n">
        <v>65</v>
      </c>
      <c r="H1117" s="176" t="n">
        <v>21176.158395339</v>
      </c>
      <c r="I1117" s="177" t="n">
        <v>2143600.77872033</v>
      </c>
      <c r="J1117" s="178" t="str">
        <f>IF(I1117&gt;0,H1117/I1117,0)</f>
      </c>
      <c r="K1117" s="179" t="str">
        <f>1-EXP(-J1117)</f>
      </c>
      <c r="L1117" s="180" t="str">
        <f>IF(G1117=30,1,M1116)</f>
      </c>
      <c r="M1117" s="181" t="str">
        <f>L1117*(1-K1117)</f>
      </c>
    </row>
    <row r="1118">
      <c r="A1118" t="s">
        <v>164</v>
      </c>
      <c r="B1118" t="s">
        <v>231</v>
      </c>
      <c r="C1118" s="32" t="s">
        <v>233</v>
      </c>
      <c r="D1118" t="s">
        <v>458</v>
      </c>
      <c r="E1118" t="s">
        <v>476</v>
      </c>
      <c r="F1118" s="174" t="n">
        <v>2026</v>
      </c>
      <c r="G1118" s="175" t="n">
        <v>66</v>
      </c>
      <c r="H1118" s="176" t="n">
        <v>21863.0298939164</v>
      </c>
      <c r="I1118" s="177" t="n">
        <v>2020131.54330297</v>
      </c>
      <c r="J1118" s="178" t="str">
        <f>IF(I1118&gt;0,H1118/I1118,0)</f>
      </c>
      <c r="K1118" s="179" t="str">
        <f>1-EXP(-J1118)</f>
      </c>
      <c r="L1118" s="180" t="str">
        <f>IF(G1118=30,1,M1117)</f>
      </c>
      <c r="M1118" s="181" t="str">
        <f>L1118*(1-K1118)</f>
      </c>
    </row>
    <row r="1119">
      <c r="A1119" t="s">
        <v>164</v>
      </c>
      <c r="B1119" t="s">
        <v>231</v>
      </c>
      <c r="C1119" s="32" t="s">
        <v>233</v>
      </c>
      <c r="D1119" t="s">
        <v>458</v>
      </c>
      <c r="E1119" t="s">
        <v>476</v>
      </c>
      <c r="F1119" s="174" t="n">
        <v>2026</v>
      </c>
      <c r="G1119" s="175" t="n">
        <v>67</v>
      </c>
      <c r="H1119" s="176" t="n">
        <v>22422.9410609429</v>
      </c>
      <c r="I1119" s="177" t="n">
        <v>1890345.37140899</v>
      </c>
      <c r="J1119" s="178" t="str">
        <f>IF(I1119&gt;0,H1119/I1119,0)</f>
      </c>
      <c r="K1119" s="179" t="str">
        <f>1-EXP(-J1119)</f>
      </c>
      <c r="L1119" s="180" t="str">
        <f>IF(G1119=30,1,M1118)</f>
      </c>
      <c r="M1119" s="181" t="str">
        <f>L1119*(1-K1119)</f>
      </c>
    </row>
    <row r="1120">
      <c r="A1120" t="s">
        <v>164</v>
      </c>
      <c r="B1120" t="s">
        <v>231</v>
      </c>
      <c r="C1120" s="32" t="s">
        <v>233</v>
      </c>
      <c r="D1120" t="s">
        <v>458</v>
      </c>
      <c r="E1120" t="s">
        <v>476</v>
      </c>
      <c r="F1120" s="174" t="n">
        <v>2026</v>
      </c>
      <c r="G1120" s="175" t="n">
        <v>68</v>
      </c>
      <c r="H1120" s="176" t="n">
        <v>22934.9672532502</v>
      </c>
      <c r="I1120" s="177" t="n">
        <v>1763001.77823307</v>
      </c>
      <c r="J1120" s="178" t="str">
        <f>IF(I1120&gt;0,H1120/I1120,0)</f>
      </c>
      <c r="K1120" s="179" t="str">
        <f>1-EXP(-J1120)</f>
      </c>
      <c r="L1120" s="180" t="str">
        <f>IF(G1120=30,1,M1119)</f>
      </c>
      <c r="M1120" s="181" t="str">
        <f>L1120*(1-K1120)</f>
      </c>
    </row>
    <row r="1121">
      <c r="A1121" t="s">
        <v>164</v>
      </c>
      <c r="B1121" t="s">
        <v>231</v>
      </c>
      <c r="C1121" s="32" t="s">
        <v>233</v>
      </c>
      <c r="D1121" t="s">
        <v>458</v>
      </c>
      <c r="E1121" t="s">
        <v>476</v>
      </c>
      <c r="F1121" s="174" t="n">
        <v>2026</v>
      </c>
      <c r="G1121" s="175" t="n">
        <v>69</v>
      </c>
      <c r="H1121" s="176" t="n">
        <v>23725.2176198069</v>
      </c>
      <c r="I1121" s="177" t="n">
        <v>1657198.99782139</v>
      </c>
      <c r="J1121" s="178" t="str">
        <f>IF(I1121&gt;0,H1121/I1121,0)</f>
      </c>
      <c r="K1121" s="179" t="str">
        <f>1-EXP(-J1121)</f>
      </c>
      <c r="L1121" s="180" t="str">
        <f>IF(G1121=30,1,M1120)</f>
      </c>
      <c r="M1121" s="181" t="str">
        <f>L1121*(1-K1121)</f>
      </c>
    </row>
    <row r="1122">
      <c r="A1122" t="s">
        <v>164</v>
      </c>
      <c r="B1122" t="s">
        <v>231</v>
      </c>
      <c r="C1122" s="32" t="s">
        <v>233</v>
      </c>
      <c r="D1122" t="s">
        <v>458</v>
      </c>
      <c r="E1122" t="s">
        <v>476</v>
      </c>
      <c r="F1122" s="174" t="n">
        <v>2027</v>
      </c>
      <c r="G1122" s="175" t="n">
        <v>30</v>
      </c>
      <c r="H1122" s="176" t="n">
        <v>1304.64237016457</v>
      </c>
      <c r="I1122" s="177" t="n">
        <v>4568808.45043002</v>
      </c>
      <c r="J1122" s="178" t="str">
        <f>IF(I1122&gt;0,H1122/I1122,0)</f>
      </c>
      <c r="K1122" s="179" t="str">
        <f>1-EXP(-J1122)</f>
      </c>
      <c r="L1122" s="180" t="str">
        <f>IF(G1122=30,1,M1121)</f>
      </c>
      <c r="M1122" s="181" t="str">
        <f>L1122*(1-K1122)</f>
      </c>
    </row>
    <row r="1123">
      <c r="A1123" t="s">
        <v>164</v>
      </c>
      <c r="B1123" t="s">
        <v>231</v>
      </c>
      <c r="C1123" s="32" t="s">
        <v>233</v>
      </c>
      <c r="D1123" t="s">
        <v>458</v>
      </c>
      <c r="E1123" t="s">
        <v>476</v>
      </c>
      <c r="F1123" s="174" t="n">
        <v>2027</v>
      </c>
      <c r="G1123" s="175" t="n">
        <v>31</v>
      </c>
      <c r="H1123" s="176" t="n">
        <v>1342.0363286521</v>
      </c>
      <c r="I1123" s="177" t="n">
        <v>4526141.25825779</v>
      </c>
      <c r="J1123" s="178" t="str">
        <f>IF(I1123&gt;0,H1123/I1123,0)</f>
      </c>
      <c r="K1123" s="179" t="str">
        <f>1-EXP(-J1123)</f>
      </c>
      <c r="L1123" s="180" t="str">
        <f>IF(G1123=30,1,M1122)</f>
      </c>
      <c r="M1123" s="181" t="str">
        <f>L1123*(1-K1123)</f>
      </c>
    </row>
    <row r="1124">
      <c r="A1124" t="s">
        <v>164</v>
      </c>
      <c r="B1124" t="s">
        <v>231</v>
      </c>
      <c r="C1124" s="32" t="s">
        <v>233</v>
      </c>
      <c r="D1124" t="s">
        <v>458</v>
      </c>
      <c r="E1124" t="s">
        <v>476</v>
      </c>
      <c r="F1124" s="174" t="n">
        <v>2027</v>
      </c>
      <c r="G1124" s="175" t="n">
        <v>32</v>
      </c>
      <c r="H1124" s="176" t="n">
        <v>1380.82707073537</v>
      </c>
      <c r="I1124" s="177" t="n">
        <v>4453753.6155801</v>
      </c>
      <c r="J1124" s="178" t="str">
        <f>IF(I1124&gt;0,H1124/I1124,0)</f>
      </c>
      <c r="K1124" s="179" t="str">
        <f>1-EXP(-J1124)</f>
      </c>
      <c r="L1124" s="180" t="str">
        <f>IF(G1124=30,1,M1123)</f>
      </c>
      <c r="M1124" s="181" t="str">
        <f>L1124*(1-K1124)</f>
      </c>
    </row>
    <row r="1125">
      <c r="A1125" t="s">
        <v>164</v>
      </c>
      <c r="B1125" t="s">
        <v>231</v>
      </c>
      <c r="C1125" s="32" t="s">
        <v>233</v>
      </c>
      <c r="D1125" t="s">
        <v>458</v>
      </c>
      <c r="E1125" t="s">
        <v>476</v>
      </c>
      <c r="F1125" s="174" t="n">
        <v>2027</v>
      </c>
      <c r="G1125" s="175" t="n">
        <v>33</v>
      </c>
      <c r="H1125" s="176" t="n">
        <v>1434.90547827199</v>
      </c>
      <c r="I1125" s="177" t="n">
        <v>4397356.9215379</v>
      </c>
      <c r="J1125" s="178" t="str">
        <f>IF(I1125&gt;0,H1125/I1125,0)</f>
      </c>
      <c r="K1125" s="179" t="str">
        <f>1-EXP(-J1125)</f>
      </c>
      <c r="L1125" s="180" t="str">
        <f>IF(G1125=30,1,M1124)</f>
      </c>
      <c r="M1125" s="181" t="str">
        <f>L1125*(1-K1125)</f>
      </c>
    </row>
    <row r="1126">
      <c r="A1126" t="s">
        <v>164</v>
      </c>
      <c r="B1126" t="s">
        <v>231</v>
      </c>
      <c r="C1126" s="32" t="s">
        <v>233</v>
      </c>
      <c r="D1126" t="s">
        <v>458</v>
      </c>
      <c r="E1126" t="s">
        <v>476</v>
      </c>
      <c r="F1126" s="174" t="n">
        <v>2027</v>
      </c>
      <c r="G1126" s="175" t="n">
        <v>34</v>
      </c>
      <c r="H1126" s="176" t="n">
        <v>1501.41288703621</v>
      </c>
      <c r="I1126" s="177" t="n">
        <v>4344734.74077054</v>
      </c>
      <c r="J1126" s="178" t="str">
        <f>IF(I1126&gt;0,H1126/I1126,0)</f>
      </c>
      <c r="K1126" s="179" t="str">
        <f>1-EXP(-J1126)</f>
      </c>
      <c r="L1126" s="180" t="str">
        <f>IF(G1126=30,1,M1125)</f>
      </c>
      <c r="M1126" s="181" t="str">
        <f>L1126*(1-K1126)</f>
      </c>
    </row>
    <row r="1127">
      <c r="A1127" t="s">
        <v>164</v>
      </c>
      <c r="B1127" t="s">
        <v>231</v>
      </c>
      <c r="C1127" s="32" t="s">
        <v>233</v>
      </c>
      <c r="D1127" t="s">
        <v>458</v>
      </c>
      <c r="E1127" t="s">
        <v>476</v>
      </c>
      <c r="F1127" s="174" t="n">
        <v>2027</v>
      </c>
      <c r="G1127" s="175" t="n">
        <v>35</v>
      </c>
      <c r="H1127" s="176" t="n">
        <v>2083.25092704276</v>
      </c>
      <c r="I1127" s="177" t="n">
        <v>4384160.35054524</v>
      </c>
      <c r="J1127" s="178" t="str">
        <f>IF(I1127&gt;0,H1127/I1127,0)</f>
      </c>
      <c r="K1127" s="179" t="str">
        <f>1-EXP(-J1127)</f>
      </c>
      <c r="L1127" s="180" t="str">
        <f>IF(G1127=30,1,M1126)</f>
      </c>
      <c r="M1127" s="181" t="str">
        <f>L1127*(1-K1127)</f>
      </c>
    </row>
    <row r="1128">
      <c r="A1128" t="s">
        <v>164</v>
      </c>
      <c r="B1128" t="s">
        <v>231</v>
      </c>
      <c r="C1128" s="32" t="s">
        <v>233</v>
      </c>
      <c r="D1128" t="s">
        <v>458</v>
      </c>
      <c r="E1128" t="s">
        <v>476</v>
      </c>
      <c r="F1128" s="174" t="n">
        <v>2027</v>
      </c>
      <c r="G1128" s="175" t="n">
        <v>36</v>
      </c>
      <c r="H1128" s="176" t="n">
        <v>2236.19447114384</v>
      </c>
      <c r="I1128" s="177" t="n">
        <v>4403445.81832244</v>
      </c>
      <c r="J1128" s="178" t="str">
        <f>IF(I1128&gt;0,H1128/I1128,0)</f>
      </c>
      <c r="K1128" s="179" t="str">
        <f>1-EXP(-J1128)</f>
      </c>
      <c r="L1128" s="180" t="str">
        <f>IF(G1128=30,1,M1127)</f>
      </c>
      <c r="M1128" s="181" t="str">
        <f>L1128*(1-K1128)</f>
      </c>
    </row>
    <row r="1129">
      <c r="A1129" t="s">
        <v>164</v>
      </c>
      <c r="B1129" t="s">
        <v>231</v>
      </c>
      <c r="C1129" s="32" t="s">
        <v>233</v>
      </c>
      <c r="D1129" t="s">
        <v>458</v>
      </c>
      <c r="E1129" t="s">
        <v>476</v>
      </c>
      <c r="F1129" s="174" t="n">
        <v>2027</v>
      </c>
      <c r="G1129" s="175" t="n">
        <v>37</v>
      </c>
      <c r="H1129" s="176" t="n">
        <v>3390.2756567415</v>
      </c>
      <c r="I1129" s="177" t="n">
        <v>6485440.09241391</v>
      </c>
      <c r="J1129" s="178" t="str">
        <f>IF(I1129&gt;0,H1129/I1129,0)</f>
      </c>
      <c r="K1129" s="179" t="str">
        <f>1-EXP(-J1129)</f>
      </c>
      <c r="L1129" s="180" t="str">
        <f>IF(G1129=30,1,M1128)</f>
      </c>
      <c r="M1129" s="181" t="str">
        <f>L1129*(1-K1129)</f>
      </c>
    </row>
    <row r="1130">
      <c r="A1130" t="s">
        <v>164</v>
      </c>
      <c r="B1130" t="s">
        <v>231</v>
      </c>
      <c r="C1130" s="32" t="s">
        <v>233</v>
      </c>
      <c r="D1130" t="s">
        <v>458</v>
      </c>
      <c r="E1130" t="s">
        <v>476</v>
      </c>
      <c r="F1130" s="174" t="n">
        <v>2027</v>
      </c>
      <c r="G1130" s="175" t="n">
        <v>38</v>
      </c>
      <c r="H1130" s="176" t="n">
        <v>2548.81329033579</v>
      </c>
      <c r="I1130" s="177" t="n">
        <v>4365605.19709225</v>
      </c>
      <c r="J1130" s="178" t="str">
        <f>IF(I1130&gt;0,H1130/I1130,0)</f>
      </c>
      <c r="K1130" s="179" t="str">
        <f>1-EXP(-J1130)</f>
      </c>
      <c r="L1130" s="180" t="str">
        <f>IF(G1130=30,1,M1129)</f>
      </c>
      <c r="M1130" s="181" t="str">
        <f>L1130*(1-K1130)</f>
      </c>
    </row>
    <row r="1131">
      <c r="A1131" t="s">
        <v>164</v>
      </c>
      <c r="B1131" t="s">
        <v>231</v>
      </c>
      <c r="C1131" s="32" t="s">
        <v>233</v>
      </c>
      <c r="D1131" t="s">
        <v>458</v>
      </c>
      <c r="E1131" t="s">
        <v>476</v>
      </c>
      <c r="F1131" s="174" t="n">
        <v>2027</v>
      </c>
      <c r="G1131" s="175" t="n">
        <v>39</v>
      </c>
      <c r="H1131" s="176" t="n">
        <v>2729.95592706423</v>
      </c>
      <c r="I1131" s="177" t="n">
        <v>4350979.75886178</v>
      </c>
      <c r="J1131" s="178" t="str">
        <f>IF(I1131&gt;0,H1131/I1131,0)</f>
      </c>
      <c r="K1131" s="179" t="str">
        <f>1-EXP(-J1131)</f>
      </c>
      <c r="L1131" s="180" t="str">
        <f>IF(G1131=30,1,M1130)</f>
      </c>
      <c r="M1131" s="181" t="str">
        <f>L1131*(1-K1131)</f>
      </c>
    </row>
    <row r="1132">
      <c r="A1132" t="s">
        <v>164</v>
      </c>
      <c r="B1132" t="s">
        <v>231</v>
      </c>
      <c r="C1132" s="32" t="s">
        <v>233</v>
      </c>
      <c r="D1132" t="s">
        <v>458</v>
      </c>
      <c r="E1132" t="s">
        <v>476</v>
      </c>
      <c r="F1132" s="174" t="n">
        <v>2027</v>
      </c>
      <c r="G1132" s="175" t="n">
        <v>40</v>
      </c>
      <c r="H1132" s="176" t="n">
        <v>3569.74451501478</v>
      </c>
      <c r="I1132" s="177" t="n">
        <v>4220090.84664884</v>
      </c>
      <c r="J1132" s="178" t="str">
        <f>IF(I1132&gt;0,H1132/I1132,0)</f>
      </c>
      <c r="K1132" s="179" t="str">
        <f>1-EXP(-J1132)</f>
      </c>
      <c r="L1132" s="180" t="str">
        <f>IF(G1132=30,1,M1131)</f>
      </c>
      <c r="M1132" s="181" t="str">
        <f>L1132*(1-K1132)</f>
      </c>
    </row>
    <row r="1133">
      <c r="A1133" t="s">
        <v>164</v>
      </c>
      <c r="B1133" t="s">
        <v>231</v>
      </c>
      <c r="C1133" s="32" t="s">
        <v>233</v>
      </c>
      <c r="D1133" t="s">
        <v>458</v>
      </c>
      <c r="E1133" t="s">
        <v>476</v>
      </c>
      <c r="F1133" s="174" t="n">
        <v>2027</v>
      </c>
      <c r="G1133" s="175" t="n">
        <v>41</v>
      </c>
      <c r="H1133" s="176" t="n">
        <v>3822.91122502798</v>
      </c>
      <c r="I1133" s="177" t="n">
        <v>4186995.4197865</v>
      </c>
      <c r="J1133" s="178" t="str">
        <f>IF(I1133&gt;0,H1133/I1133,0)</f>
      </c>
      <c r="K1133" s="179" t="str">
        <f>1-EXP(-J1133)</f>
      </c>
      <c r="L1133" s="180" t="str">
        <f>IF(G1133=30,1,M1132)</f>
      </c>
      <c r="M1133" s="181" t="str">
        <f>L1133*(1-K1133)</f>
      </c>
    </row>
    <row r="1134">
      <c r="A1134" t="s">
        <v>164</v>
      </c>
      <c r="B1134" t="s">
        <v>231</v>
      </c>
      <c r="C1134" s="32" t="s">
        <v>233</v>
      </c>
      <c r="D1134" t="s">
        <v>458</v>
      </c>
      <c r="E1134" t="s">
        <v>476</v>
      </c>
      <c r="F1134" s="174" t="n">
        <v>2027</v>
      </c>
      <c r="G1134" s="175" t="n">
        <v>42</v>
      </c>
      <c r="H1134" s="176" t="n">
        <v>4202.08215331261</v>
      </c>
      <c r="I1134" s="177" t="n">
        <v>4249355.3751928</v>
      </c>
      <c r="J1134" s="178" t="str">
        <f>IF(I1134&gt;0,H1134/I1134,0)</f>
      </c>
      <c r="K1134" s="179" t="str">
        <f>1-EXP(-J1134)</f>
      </c>
      <c r="L1134" s="180" t="str">
        <f>IF(G1134=30,1,M1133)</f>
      </c>
      <c r="M1134" s="181" t="str">
        <f>L1134*(1-K1134)</f>
      </c>
    </row>
    <row r="1135">
      <c r="A1135" t="s">
        <v>164</v>
      </c>
      <c r="B1135" t="s">
        <v>231</v>
      </c>
      <c r="C1135" s="32" t="s">
        <v>233</v>
      </c>
      <c r="D1135" t="s">
        <v>458</v>
      </c>
      <c r="E1135" t="s">
        <v>476</v>
      </c>
      <c r="F1135" s="174" t="n">
        <v>2027</v>
      </c>
      <c r="G1135" s="175" t="n">
        <v>43</v>
      </c>
      <c r="H1135" s="176" t="n">
        <v>4662.12358809505</v>
      </c>
      <c r="I1135" s="177" t="n">
        <v>4337471.94051745</v>
      </c>
      <c r="J1135" s="178" t="str">
        <f>IF(I1135&gt;0,H1135/I1135,0)</f>
      </c>
      <c r="K1135" s="179" t="str">
        <f>1-EXP(-J1135)</f>
      </c>
      <c r="L1135" s="180" t="str">
        <f>IF(G1135=30,1,M1134)</f>
      </c>
      <c r="M1135" s="181" t="str">
        <f>L1135*(1-K1135)</f>
      </c>
    </row>
    <row r="1136">
      <c r="A1136" t="s">
        <v>164</v>
      </c>
      <c r="B1136" t="s">
        <v>231</v>
      </c>
      <c r="C1136" s="32" t="s">
        <v>233</v>
      </c>
      <c r="D1136" t="s">
        <v>458</v>
      </c>
      <c r="E1136" t="s">
        <v>476</v>
      </c>
      <c r="F1136" s="174" t="n">
        <v>2027</v>
      </c>
      <c r="G1136" s="175" t="n">
        <v>44</v>
      </c>
      <c r="H1136" s="176" t="n">
        <v>5058.80412205111</v>
      </c>
      <c r="I1136" s="177" t="n">
        <v>4316066.16111207</v>
      </c>
      <c r="J1136" s="178" t="str">
        <f>IF(I1136&gt;0,H1136/I1136,0)</f>
      </c>
      <c r="K1136" s="179" t="str">
        <f>1-EXP(-J1136)</f>
      </c>
      <c r="L1136" s="180" t="str">
        <f>IF(G1136=30,1,M1135)</f>
      </c>
      <c r="M1136" s="181" t="str">
        <f>L1136*(1-K1136)</f>
      </c>
    </row>
    <row r="1137">
      <c r="A1137" t="s">
        <v>164</v>
      </c>
      <c r="B1137" t="s">
        <v>231</v>
      </c>
      <c r="C1137" s="32" t="s">
        <v>233</v>
      </c>
      <c r="D1137" t="s">
        <v>458</v>
      </c>
      <c r="E1137" t="s">
        <v>476</v>
      </c>
      <c r="F1137" s="174" t="n">
        <v>2027</v>
      </c>
      <c r="G1137" s="175" t="n">
        <v>45</v>
      </c>
      <c r="H1137" s="176" t="n">
        <v>6350.20640263023</v>
      </c>
      <c r="I1137" s="177" t="n">
        <v>4181403.79150344</v>
      </c>
      <c r="J1137" s="178" t="str">
        <f>IF(I1137&gt;0,H1137/I1137,0)</f>
      </c>
      <c r="K1137" s="179" t="str">
        <f>1-EXP(-J1137)</f>
      </c>
      <c r="L1137" s="180" t="str">
        <f>IF(G1137=30,1,M1136)</f>
      </c>
      <c r="M1137" s="181" t="str">
        <f>L1137*(1-K1137)</f>
      </c>
    </row>
    <row r="1138">
      <c r="A1138" t="s">
        <v>164</v>
      </c>
      <c r="B1138" t="s">
        <v>231</v>
      </c>
      <c r="C1138" s="32" t="s">
        <v>233</v>
      </c>
      <c r="D1138" t="s">
        <v>458</v>
      </c>
      <c r="E1138" t="s">
        <v>476</v>
      </c>
      <c r="F1138" s="174" t="n">
        <v>2027</v>
      </c>
      <c r="G1138" s="175" t="n">
        <v>46</v>
      </c>
      <c r="H1138" s="176" t="n">
        <v>6829.36234782813</v>
      </c>
      <c r="I1138" s="177" t="n">
        <v>4108805.77786684</v>
      </c>
      <c r="J1138" s="178" t="str">
        <f>IF(I1138&gt;0,H1138/I1138,0)</f>
      </c>
      <c r="K1138" s="179" t="str">
        <f>1-EXP(-J1138)</f>
      </c>
      <c r="L1138" s="180" t="str">
        <f>IF(G1138=30,1,M1137)</f>
      </c>
      <c r="M1138" s="181" t="str">
        <f>L1138*(1-K1138)</f>
      </c>
    </row>
    <row r="1139">
      <c r="A1139" t="s">
        <v>164</v>
      </c>
      <c r="B1139" t="s">
        <v>231</v>
      </c>
      <c r="C1139" s="32" t="s">
        <v>233</v>
      </c>
      <c r="D1139" t="s">
        <v>458</v>
      </c>
      <c r="E1139" t="s">
        <v>476</v>
      </c>
      <c r="F1139" s="174" t="n">
        <v>2027</v>
      </c>
      <c r="G1139" s="175" t="n">
        <v>47</v>
      </c>
      <c r="H1139" s="176" t="n">
        <v>7375.28370121266</v>
      </c>
      <c r="I1139" s="177" t="n">
        <v>4053359.48540244</v>
      </c>
      <c r="J1139" s="178" t="str">
        <f>IF(I1139&gt;0,H1139/I1139,0)</f>
      </c>
      <c r="K1139" s="179" t="str">
        <f>1-EXP(-J1139)</f>
      </c>
      <c r="L1139" s="180" t="str">
        <f>IF(G1139=30,1,M1138)</f>
      </c>
      <c r="M1139" s="181" t="str">
        <f>L1139*(1-K1139)</f>
      </c>
    </row>
    <row r="1140">
      <c r="A1140" t="s">
        <v>164</v>
      </c>
      <c r="B1140" t="s">
        <v>231</v>
      </c>
      <c r="C1140" s="32" t="s">
        <v>233</v>
      </c>
      <c r="D1140" t="s">
        <v>458</v>
      </c>
      <c r="E1140" t="s">
        <v>476</v>
      </c>
      <c r="F1140" s="174" t="n">
        <v>2027</v>
      </c>
      <c r="G1140" s="175" t="n">
        <v>48</v>
      </c>
      <c r="H1140" s="176" t="n">
        <v>7948.17886936428</v>
      </c>
      <c r="I1140" s="177" t="n">
        <v>3992554.96290747</v>
      </c>
      <c r="J1140" s="178" t="str">
        <f>IF(I1140&gt;0,H1140/I1140,0)</f>
      </c>
      <c r="K1140" s="179" t="str">
        <f>1-EXP(-J1140)</f>
      </c>
      <c r="L1140" s="180" t="str">
        <f>IF(G1140=30,1,M1139)</f>
      </c>
      <c r="M1140" s="181" t="str">
        <f>L1140*(1-K1140)</f>
      </c>
    </row>
    <row r="1141">
      <c r="A1141" t="s">
        <v>164</v>
      </c>
      <c r="B1141" t="s">
        <v>231</v>
      </c>
      <c r="C1141" s="32" t="s">
        <v>233</v>
      </c>
      <c r="D1141" t="s">
        <v>458</v>
      </c>
      <c r="E1141" t="s">
        <v>476</v>
      </c>
      <c r="F1141" s="174" t="n">
        <v>2027</v>
      </c>
      <c r="G1141" s="175" t="n">
        <v>49</v>
      </c>
      <c r="H1141" s="176" t="n">
        <v>8512.98136794307</v>
      </c>
      <c r="I1141" s="177" t="n">
        <v>3912207.16166805</v>
      </c>
      <c r="J1141" s="178" t="str">
        <f>IF(I1141&gt;0,H1141/I1141,0)</f>
      </c>
      <c r="K1141" s="179" t="str">
        <f>1-EXP(-J1141)</f>
      </c>
      <c r="L1141" s="180" t="str">
        <f>IF(G1141=30,1,M1140)</f>
      </c>
      <c r="M1141" s="181" t="str">
        <f>L1141*(1-K1141)</f>
      </c>
    </row>
    <row r="1142">
      <c r="A1142" t="s">
        <v>164</v>
      </c>
      <c r="B1142" t="s">
        <v>231</v>
      </c>
      <c r="C1142" s="32" t="s">
        <v>233</v>
      </c>
      <c r="D1142" t="s">
        <v>458</v>
      </c>
      <c r="E1142" t="s">
        <v>476</v>
      </c>
      <c r="F1142" s="174" t="n">
        <v>2027</v>
      </c>
      <c r="G1142" s="175" t="n">
        <v>50</v>
      </c>
      <c r="H1142" s="176" t="n">
        <v>9793.21546127879</v>
      </c>
      <c r="I1142" s="177" t="n">
        <v>3849338.79313628</v>
      </c>
      <c r="J1142" s="178" t="str">
        <f>IF(I1142&gt;0,H1142/I1142,0)</f>
      </c>
      <c r="K1142" s="179" t="str">
        <f>1-EXP(-J1142)</f>
      </c>
      <c r="L1142" s="180" t="str">
        <f>IF(G1142=30,1,M1141)</f>
      </c>
      <c r="M1142" s="181" t="str">
        <f>L1142*(1-K1142)</f>
      </c>
    </row>
    <row r="1143">
      <c r="A1143" t="s">
        <v>164</v>
      </c>
      <c r="B1143" t="s">
        <v>231</v>
      </c>
      <c r="C1143" s="32" t="s">
        <v>233</v>
      </c>
      <c r="D1143" t="s">
        <v>458</v>
      </c>
      <c r="E1143" t="s">
        <v>476</v>
      </c>
      <c r="F1143" s="174" t="n">
        <v>2027</v>
      </c>
      <c r="G1143" s="175" t="n">
        <v>51</v>
      </c>
      <c r="H1143" s="176" t="n">
        <v>10474.113725294</v>
      </c>
      <c r="I1143" s="177" t="n">
        <v>3773658.4674033</v>
      </c>
      <c r="J1143" s="178" t="str">
        <f>IF(I1143&gt;0,H1143/I1143,0)</f>
      </c>
      <c r="K1143" s="179" t="str">
        <f>1-EXP(-J1143)</f>
      </c>
      <c r="L1143" s="180" t="str">
        <f>IF(G1143=30,1,M1142)</f>
      </c>
      <c r="M1143" s="181" t="str">
        <f>L1143*(1-K1143)</f>
      </c>
    </row>
    <row r="1144">
      <c r="A1144" t="s">
        <v>164</v>
      </c>
      <c r="B1144" t="s">
        <v>231</v>
      </c>
      <c r="C1144" s="32" t="s">
        <v>233</v>
      </c>
      <c r="D1144" t="s">
        <v>458</v>
      </c>
      <c r="E1144" t="s">
        <v>476</v>
      </c>
      <c r="F1144" s="174" t="n">
        <v>2027</v>
      </c>
      <c r="G1144" s="175" t="n">
        <v>52</v>
      </c>
      <c r="H1144" s="176" t="n">
        <v>11197.0633670975</v>
      </c>
      <c r="I1144" s="177" t="n">
        <v>3698222.56085388</v>
      </c>
      <c r="J1144" s="178" t="str">
        <f>IF(I1144&gt;0,H1144/I1144,0)</f>
      </c>
      <c r="K1144" s="179" t="str">
        <f>1-EXP(-J1144)</f>
      </c>
      <c r="L1144" s="180" t="str">
        <f>IF(G1144=30,1,M1143)</f>
      </c>
      <c r="M1144" s="181" t="str">
        <f>L1144*(1-K1144)</f>
      </c>
    </row>
    <row r="1145">
      <c r="A1145" t="s">
        <v>164</v>
      </c>
      <c r="B1145" t="s">
        <v>231</v>
      </c>
      <c r="C1145" s="32" t="s">
        <v>233</v>
      </c>
      <c r="D1145" t="s">
        <v>458</v>
      </c>
      <c r="E1145" t="s">
        <v>476</v>
      </c>
      <c r="F1145" s="174" t="n">
        <v>2027</v>
      </c>
      <c r="G1145" s="175" t="n">
        <v>53</v>
      </c>
      <c r="H1145" s="176" t="n">
        <v>11876.1372699787</v>
      </c>
      <c r="I1145" s="177" t="n">
        <v>3595038.37687458</v>
      </c>
      <c r="J1145" s="178" t="str">
        <f>IF(I1145&gt;0,H1145/I1145,0)</f>
      </c>
      <c r="K1145" s="179" t="str">
        <f>1-EXP(-J1145)</f>
      </c>
      <c r="L1145" s="180" t="str">
        <f>IF(G1145=30,1,M1144)</f>
      </c>
      <c r="M1145" s="181" t="str">
        <f>L1145*(1-K1145)</f>
      </c>
    </row>
    <row r="1146">
      <c r="A1146" t="s">
        <v>164</v>
      </c>
      <c r="B1146" t="s">
        <v>231</v>
      </c>
      <c r="C1146" s="32" t="s">
        <v>233</v>
      </c>
      <c r="D1146" t="s">
        <v>458</v>
      </c>
      <c r="E1146" t="s">
        <v>476</v>
      </c>
      <c r="F1146" s="174" t="n">
        <v>2027</v>
      </c>
      <c r="G1146" s="175" t="n">
        <v>54</v>
      </c>
      <c r="H1146" s="176" t="n">
        <v>12810.9589516089</v>
      </c>
      <c r="I1146" s="177" t="n">
        <v>3553014.21823154</v>
      </c>
      <c r="J1146" s="178" t="str">
        <f>IF(I1146&gt;0,H1146/I1146,0)</f>
      </c>
      <c r="K1146" s="179" t="str">
        <f>1-EXP(-J1146)</f>
      </c>
      <c r="L1146" s="180" t="str">
        <f>IF(G1146=30,1,M1145)</f>
      </c>
      <c r="M1146" s="181" t="str">
        <f>L1146*(1-K1146)</f>
      </c>
    </row>
    <row r="1147">
      <c r="A1147" t="s">
        <v>164</v>
      </c>
      <c r="B1147" t="s">
        <v>231</v>
      </c>
      <c r="C1147" s="32" t="s">
        <v>233</v>
      </c>
      <c r="D1147" t="s">
        <v>458</v>
      </c>
      <c r="E1147" t="s">
        <v>476</v>
      </c>
      <c r="F1147" s="174" t="n">
        <v>2027</v>
      </c>
      <c r="G1147" s="175" t="n">
        <v>55</v>
      </c>
      <c r="H1147" s="176" t="n">
        <v>13395.1406448578</v>
      </c>
      <c r="I1147" s="177" t="n">
        <v>3344971.79628707</v>
      </c>
      <c r="J1147" s="178" t="str">
        <f>IF(I1147&gt;0,H1147/I1147,0)</f>
      </c>
      <c r="K1147" s="179" t="str">
        <f>1-EXP(-J1147)</f>
      </c>
      <c r="L1147" s="180" t="str">
        <f>IF(G1147=30,1,M1146)</f>
      </c>
      <c r="M1147" s="181" t="str">
        <f>L1147*(1-K1147)</f>
      </c>
    </row>
    <row r="1148">
      <c r="A1148" t="s">
        <v>164</v>
      </c>
      <c r="B1148" t="s">
        <v>231</v>
      </c>
      <c r="C1148" s="32" t="s">
        <v>233</v>
      </c>
      <c r="D1148" t="s">
        <v>458</v>
      </c>
      <c r="E1148" t="s">
        <v>476</v>
      </c>
      <c r="F1148" s="174" t="n">
        <v>2027</v>
      </c>
      <c r="G1148" s="175" t="n">
        <v>56</v>
      </c>
      <c r="H1148" s="176" t="n">
        <v>14255.119663145</v>
      </c>
      <c r="I1148" s="177" t="n">
        <v>3259750.08986806</v>
      </c>
      <c r="J1148" s="178" t="str">
        <f>IF(I1148&gt;0,H1148/I1148,0)</f>
      </c>
      <c r="K1148" s="179" t="str">
        <f>1-EXP(-J1148)</f>
      </c>
      <c r="L1148" s="180" t="str">
        <f>IF(G1148=30,1,M1147)</f>
      </c>
      <c r="M1148" s="181" t="str">
        <f>L1148*(1-K1148)</f>
      </c>
    </row>
    <row r="1149">
      <c r="A1149" t="s">
        <v>164</v>
      </c>
      <c r="B1149" t="s">
        <v>231</v>
      </c>
      <c r="C1149" s="32" t="s">
        <v>233</v>
      </c>
      <c r="D1149" t="s">
        <v>458</v>
      </c>
      <c r="E1149" t="s">
        <v>476</v>
      </c>
      <c r="F1149" s="174" t="n">
        <v>2027</v>
      </c>
      <c r="G1149" s="175" t="n">
        <v>57</v>
      </c>
      <c r="H1149" s="176" t="n">
        <v>15188.9192198449</v>
      </c>
      <c r="I1149" s="177" t="n">
        <v>3179608.06556183</v>
      </c>
      <c r="J1149" s="178" t="str">
        <f>IF(I1149&gt;0,H1149/I1149,0)</f>
      </c>
      <c r="K1149" s="179" t="str">
        <f>1-EXP(-J1149)</f>
      </c>
      <c r="L1149" s="180" t="str">
        <f>IF(G1149=30,1,M1148)</f>
      </c>
      <c r="M1149" s="181" t="str">
        <f>L1149*(1-K1149)</f>
      </c>
    </row>
    <row r="1150">
      <c r="A1150" t="s">
        <v>164</v>
      </c>
      <c r="B1150" t="s">
        <v>231</v>
      </c>
      <c r="C1150" s="32" t="s">
        <v>233</v>
      </c>
      <c r="D1150" t="s">
        <v>458</v>
      </c>
      <c r="E1150" t="s">
        <v>476</v>
      </c>
      <c r="F1150" s="174" t="n">
        <v>2027</v>
      </c>
      <c r="G1150" s="175" t="n">
        <v>58</v>
      </c>
      <c r="H1150" s="176" t="n">
        <v>16127.3417860104</v>
      </c>
      <c r="I1150" s="177" t="n">
        <v>3090198.46196113</v>
      </c>
      <c r="J1150" s="178" t="str">
        <f>IF(I1150&gt;0,H1150/I1150,0)</f>
      </c>
      <c r="K1150" s="179" t="str">
        <f>1-EXP(-J1150)</f>
      </c>
      <c r="L1150" s="180" t="str">
        <f>IF(G1150=30,1,M1149)</f>
      </c>
      <c r="M1150" s="181" t="str">
        <f>L1150*(1-K1150)</f>
      </c>
    </row>
    <row r="1151">
      <c r="A1151" t="s">
        <v>164</v>
      </c>
      <c r="B1151" t="s">
        <v>231</v>
      </c>
      <c r="C1151" s="32" t="s">
        <v>233</v>
      </c>
      <c r="D1151" t="s">
        <v>458</v>
      </c>
      <c r="E1151" t="s">
        <v>476</v>
      </c>
      <c r="F1151" s="174" t="n">
        <v>2027</v>
      </c>
      <c r="G1151" s="175" t="n">
        <v>59</v>
      </c>
      <c r="H1151" s="176" t="n">
        <v>16998.305295018</v>
      </c>
      <c r="I1151" s="177" t="n">
        <v>2980774.99018614</v>
      </c>
      <c r="J1151" s="178" t="str">
        <f>IF(I1151&gt;0,H1151/I1151,0)</f>
      </c>
      <c r="K1151" s="179" t="str">
        <f>1-EXP(-J1151)</f>
      </c>
      <c r="L1151" s="180" t="str">
        <f>IF(G1151=30,1,M1150)</f>
      </c>
      <c r="M1151" s="181" t="str">
        <f>L1151*(1-K1151)</f>
      </c>
    </row>
    <row r="1152">
      <c r="A1152" t="s">
        <v>164</v>
      </c>
      <c r="B1152" t="s">
        <v>231</v>
      </c>
      <c r="C1152" s="32" t="s">
        <v>233</v>
      </c>
      <c r="D1152" t="s">
        <v>458</v>
      </c>
      <c r="E1152" t="s">
        <v>476</v>
      </c>
      <c r="F1152" s="174" t="n">
        <v>2027</v>
      </c>
      <c r="G1152" s="175" t="n">
        <v>60</v>
      </c>
      <c r="H1152" s="176" t="n">
        <v>18159.8046858403</v>
      </c>
      <c r="I1152" s="177" t="n">
        <v>2839731.01141595</v>
      </c>
      <c r="J1152" s="178" t="str">
        <f>IF(I1152&gt;0,H1152/I1152,0)</f>
      </c>
      <c r="K1152" s="179" t="str">
        <f>1-EXP(-J1152)</f>
      </c>
      <c r="L1152" s="180" t="str">
        <f>IF(G1152=30,1,M1151)</f>
      </c>
      <c r="M1152" s="181" t="str">
        <f>L1152*(1-K1152)</f>
      </c>
    </row>
    <row r="1153">
      <c r="A1153" t="s">
        <v>164</v>
      </c>
      <c r="B1153" t="s">
        <v>231</v>
      </c>
      <c r="C1153" s="32" t="s">
        <v>233</v>
      </c>
      <c r="D1153" t="s">
        <v>458</v>
      </c>
      <c r="E1153" t="s">
        <v>476</v>
      </c>
      <c r="F1153" s="174" t="n">
        <v>2027</v>
      </c>
      <c r="G1153" s="175" t="n">
        <v>61</v>
      </c>
      <c r="H1153" s="176" t="n">
        <v>19116.6018531419</v>
      </c>
      <c r="I1153" s="177" t="n">
        <v>2735160.23992346</v>
      </c>
      <c r="J1153" s="178" t="str">
        <f>IF(I1153&gt;0,H1153/I1153,0)</f>
      </c>
      <c r="K1153" s="179" t="str">
        <f>1-EXP(-J1153)</f>
      </c>
      <c r="L1153" s="180" t="str">
        <f>IF(G1153=30,1,M1152)</f>
      </c>
      <c r="M1153" s="181" t="str">
        <f>L1153*(1-K1153)</f>
      </c>
    </row>
    <row r="1154">
      <c r="A1154" t="s">
        <v>164</v>
      </c>
      <c r="B1154" t="s">
        <v>231</v>
      </c>
      <c r="C1154" s="32" t="s">
        <v>233</v>
      </c>
      <c r="D1154" t="s">
        <v>458</v>
      </c>
      <c r="E1154" t="s">
        <v>476</v>
      </c>
      <c r="F1154" s="174" t="n">
        <v>2027</v>
      </c>
      <c r="G1154" s="175" t="n">
        <v>62</v>
      </c>
      <c r="H1154" s="176" t="n">
        <v>19939.0217906105</v>
      </c>
      <c r="I1154" s="177" t="n">
        <v>2609183.44553732</v>
      </c>
      <c r="J1154" s="178" t="str">
        <f>IF(I1154&gt;0,H1154/I1154,0)</f>
      </c>
      <c r="K1154" s="179" t="str">
        <f>1-EXP(-J1154)</f>
      </c>
      <c r="L1154" s="180" t="str">
        <f>IF(G1154=30,1,M1153)</f>
      </c>
      <c r="M1154" s="181" t="str">
        <f>L1154*(1-K1154)</f>
      </c>
    </row>
    <row r="1155">
      <c r="A1155" t="s">
        <v>164</v>
      </c>
      <c r="B1155" t="s">
        <v>231</v>
      </c>
      <c r="C1155" s="32" t="s">
        <v>233</v>
      </c>
      <c r="D1155" t="s">
        <v>458</v>
      </c>
      <c r="E1155" t="s">
        <v>476</v>
      </c>
      <c r="F1155" s="174" t="n">
        <v>2027</v>
      </c>
      <c r="G1155" s="175" t="n">
        <v>63</v>
      </c>
      <c r="H1155" s="176" t="n">
        <v>20763.4254989004</v>
      </c>
      <c r="I1155" s="177" t="n">
        <v>2483421.16876456</v>
      </c>
      <c r="J1155" s="178" t="str">
        <f>IF(I1155&gt;0,H1155/I1155,0)</f>
      </c>
      <c r="K1155" s="179" t="str">
        <f>1-EXP(-J1155)</f>
      </c>
      <c r="L1155" s="180" t="str">
        <f>IF(G1155=30,1,M1154)</f>
      </c>
      <c r="M1155" s="181" t="str">
        <f>L1155*(1-K1155)</f>
      </c>
    </row>
    <row r="1156">
      <c r="A1156" t="s">
        <v>164</v>
      </c>
      <c r="B1156" t="s">
        <v>231</v>
      </c>
      <c r="C1156" s="32" t="s">
        <v>233</v>
      </c>
      <c r="D1156" t="s">
        <v>458</v>
      </c>
      <c r="E1156" t="s">
        <v>476</v>
      </c>
      <c r="F1156" s="174" t="n">
        <v>2027</v>
      </c>
      <c r="G1156" s="175" t="n">
        <v>64</v>
      </c>
      <c r="H1156" s="176" t="n">
        <v>21623.8731178789</v>
      </c>
      <c r="I1156" s="177" t="n">
        <v>2362639.63258574</v>
      </c>
      <c r="J1156" s="178" t="str">
        <f>IF(I1156&gt;0,H1156/I1156,0)</f>
      </c>
      <c r="K1156" s="179" t="str">
        <f>1-EXP(-J1156)</f>
      </c>
      <c r="L1156" s="180" t="str">
        <f>IF(G1156=30,1,M1155)</f>
      </c>
      <c r="M1156" s="181" t="str">
        <f>L1156*(1-K1156)</f>
      </c>
    </row>
    <row r="1157">
      <c r="A1157" t="s">
        <v>164</v>
      </c>
      <c r="B1157" t="s">
        <v>231</v>
      </c>
      <c r="C1157" s="32" t="s">
        <v>233</v>
      </c>
      <c r="D1157" t="s">
        <v>458</v>
      </c>
      <c r="E1157" t="s">
        <v>476</v>
      </c>
      <c r="F1157" s="174" t="n">
        <v>2027</v>
      </c>
      <c r="G1157" s="175" t="n">
        <v>65</v>
      </c>
      <c r="H1157" s="176" t="n">
        <v>21735.7522228868</v>
      </c>
      <c r="I1157" s="177" t="n">
        <v>2216151.19779342</v>
      </c>
      <c r="J1157" s="178" t="str">
        <f>IF(I1157&gt;0,H1157/I1157,0)</f>
      </c>
      <c r="K1157" s="179" t="str">
        <f>1-EXP(-J1157)</f>
      </c>
      <c r="L1157" s="180" t="str">
        <f>IF(G1157=30,1,M1156)</f>
      </c>
      <c r="M1157" s="181" t="str">
        <f>L1157*(1-K1157)</f>
      </c>
    </row>
    <row r="1158">
      <c r="A1158" t="s">
        <v>164</v>
      </c>
      <c r="B1158" t="s">
        <v>231</v>
      </c>
      <c r="C1158" s="32" t="s">
        <v>233</v>
      </c>
      <c r="D1158" t="s">
        <v>458</v>
      </c>
      <c r="E1158" t="s">
        <v>476</v>
      </c>
      <c r="F1158" s="174" t="n">
        <v>2027</v>
      </c>
      <c r="G1158" s="175" t="n">
        <v>66</v>
      </c>
      <c r="H1158" s="176" t="n">
        <v>22512.2945870884</v>
      </c>
      <c r="I1158" s="177" t="n">
        <v>2094987.56712219</v>
      </c>
      <c r="J1158" s="178" t="str">
        <f>IF(I1158&gt;0,H1158/I1158,0)</f>
      </c>
      <c r="K1158" s="179" t="str">
        <f>1-EXP(-J1158)</f>
      </c>
      <c r="L1158" s="180" t="str">
        <f>IF(G1158=30,1,M1157)</f>
      </c>
      <c r="M1158" s="181" t="str">
        <f>L1158*(1-K1158)</f>
      </c>
    </row>
    <row r="1159">
      <c r="A1159" t="s">
        <v>164</v>
      </c>
      <c r="B1159" t="s">
        <v>231</v>
      </c>
      <c r="C1159" s="32" t="s">
        <v>233</v>
      </c>
      <c r="D1159" t="s">
        <v>458</v>
      </c>
      <c r="E1159" t="s">
        <v>476</v>
      </c>
      <c r="F1159" s="174" t="n">
        <v>2027</v>
      </c>
      <c r="G1159" s="175" t="n">
        <v>67</v>
      </c>
      <c r="H1159" s="176" t="n">
        <v>23202.9340436211</v>
      </c>
      <c r="I1159" s="177" t="n">
        <v>1969823.9946257</v>
      </c>
      <c r="J1159" s="178" t="str">
        <f>IF(I1159&gt;0,H1159/I1159,0)</f>
      </c>
      <c r="K1159" s="179" t="str">
        <f>1-EXP(-J1159)</f>
      </c>
      <c r="L1159" s="180" t="str">
        <f>IF(G1159=30,1,M1158)</f>
      </c>
      <c r="M1159" s="181" t="str">
        <f>L1159*(1-K1159)</f>
      </c>
    </row>
    <row r="1160">
      <c r="A1160" t="s">
        <v>164</v>
      </c>
      <c r="B1160" t="s">
        <v>231</v>
      </c>
      <c r="C1160" s="32" t="s">
        <v>233</v>
      </c>
      <c r="D1160" t="s">
        <v>458</v>
      </c>
      <c r="E1160" t="s">
        <v>476</v>
      </c>
      <c r="F1160" s="174" t="n">
        <v>2027</v>
      </c>
      <c r="G1160" s="175" t="n">
        <v>68</v>
      </c>
      <c r="H1160" s="176" t="n">
        <v>23754.7803065825</v>
      </c>
      <c r="I1160" s="177" t="n">
        <v>1838781.61458778</v>
      </c>
      <c r="J1160" s="178" t="str">
        <f>IF(I1160&gt;0,H1160/I1160,0)</f>
      </c>
      <c r="K1160" s="179" t="str">
        <f>1-EXP(-J1160)</f>
      </c>
      <c r="L1160" s="180" t="str">
        <f>IF(G1160=30,1,M1159)</f>
      </c>
      <c r="M1160" s="181" t="str">
        <f>L1160*(1-K1160)</f>
      </c>
    </row>
    <row r="1161">
      <c r="A1161" t="s">
        <v>164</v>
      </c>
      <c r="B1161" t="s">
        <v>231</v>
      </c>
      <c r="C1161" s="32" t="s">
        <v>233</v>
      </c>
      <c r="D1161" t="s">
        <v>458</v>
      </c>
      <c r="E1161" t="s">
        <v>476</v>
      </c>
      <c r="F1161" s="174" t="n">
        <v>2027</v>
      </c>
      <c r="G1161" s="175" t="n">
        <v>69</v>
      </c>
      <c r="H1161" s="176" t="n">
        <v>24251.4062030721</v>
      </c>
      <c r="I1161" s="177" t="n">
        <v>1710296.76282832</v>
      </c>
      <c r="J1161" s="178" t="str">
        <f>IF(I1161&gt;0,H1161/I1161,0)</f>
      </c>
      <c r="K1161" s="179" t="str">
        <f>1-EXP(-J1161)</f>
      </c>
      <c r="L1161" s="180" t="str">
        <f>IF(G1161=30,1,M1160)</f>
      </c>
      <c r="M1161" s="181" t="str">
        <f>L1161*(1-K1161)</f>
      </c>
    </row>
    <row r="1162">
      <c r="A1162" t="s">
        <v>164</v>
      </c>
      <c r="B1162" t="s">
        <v>231</v>
      </c>
      <c r="C1162" s="32" t="s">
        <v>233</v>
      </c>
      <c r="D1162" t="s">
        <v>458</v>
      </c>
      <c r="E1162" t="s">
        <v>476</v>
      </c>
      <c r="F1162" s="174" t="n">
        <v>2028</v>
      </c>
      <c r="G1162" s="175" t="n">
        <v>30</v>
      </c>
      <c r="H1162" s="176" t="n">
        <v>986.004927108551</v>
      </c>
      <c r="I1162" s="177" t="n">
        <v>4420053.28578776</v>
      </c>
      <c r="J1162" s="178" t="str">
        <f>IF(I1162&gt;0,H1162/I1162,0)</f>
      </c>
      <c r="K1162" s="179" t="str">
        <f>1-EXP(-J1162)</f>
      </c>
      <c r="L1162" s="180" t="str">
        <f>IF(G1162=30,1,M1161)</f>
      </c>
      <c r="M1162" s="181" t="str">
        <f>L1162*(1-K1162)</f>
      </c>
    </row>
    <row r="1163">
      <c r="A1163" t="s">
        <v>164</v>
      </c>
      <c r="B1163" t="s">
        <v>231</v>
      </c>
      <c r="C1163" s="32" t="s">
        <v>233</v>
      </c>
      <c r="D1163" t="s">
        <v>458</v>
      </c>
      <c r="E1163" t="s">
        <v>476</v>
      </c>
      <c r="F1163" s="174" t="n">
        <v>2028</v>
      </c>
      <c r="G1163" s="175" t="n">
        <v>31</v>
      </c>
      <c r="H1163" s="176" t="n">
        <v>1346.77930199715</v>
      </c>
      <c r="I1163" s="177" t="n">
        <v>4561944.67980585</v>
      </c>
      <c r="J1163" s="178" t="str">
        <f>IF(I1163&gt;0,H1163/I1163,0)</f>
      </c>
      <c r="K1163" s="179" t="str">
        <f>1-EXP(-J1163)</f>
      </c>
      <c r="L1163" s="180" t="str">
        <f>IF(G1163=30,1,M1162)</f>
      </c>
      <c r="M1163" s="181" t="str">
        <f>L1163*(1-K1163)</f>
      </c>
    </row>
    <row r="1164">
      <c r="A1164" t="s">
        <v>164</v>
      </c>
      <c r="B1164" t="s">
        <v>231</v>
      </c>
      <c r="C1164" s="32" t="s">
        <v>233</v>
      </c>
      <c r="D1164" t="s">
        <v>458</v>
      </c>
      <c r="E1164" t="s">
        <v>476</v>
      </c>
      <c r="F1164" s="174" t="n">
        <v>2028</v>
      </c>
      <c r="G1164" s="175" t="n">
        <v>32</v>
      </c>
      <c r="H1164" s="176" t="n">
        <v>1395.48263308419</v>
      </c>
      <c r="I1164" s="177" t="n">
        <v>4519589.08945831</v>
      </c>
      <c r="J1164" s="178" t="str">
        <f>IF(I1164&gt;0,H1164/I1164,0)</f>
      </c>
      <c r="K1164" s="179" t="str">
        <f>1-EXP(-J1164)</f>
      </c>
      <c r="L1164" s="180" t="str">
        <f>IF(G1164=30,1,M1163)</f>
      </c>
      <c r="M1164" s="181" t="str">
        <f>L1164*(1-K1164)</f>
      </c>
    </row>
    <row r="1165">
      <c r="A1165" t="s">
        <v>164</v>
      </c>
      <c r="B1165" t="s">
        <v>231</v>
      </c>
      <c r="C1165" s="32" t="s">
        <v>233</v>
      </c>
      <c r="D1165" t="s">
        <v>458</v>
      </c>
      <c r="E1165" t="s">
        <v>476</v>
      </c>
      <c r="F1165" s="174" t="n">
        <v>2028</v>
      </c>
      <c r="G1165" s="175" t="n">
        <v>33</v>
      </c>
      <c r="H1165" s="176" t="n">
        <v>1445.43792924119</v>
      </c>
      <c r="I1165" s="177" t="n">
        <v>4447043.65383891</v>
      </c>
      <c r="J1165" s="178" t="str">
        <f>IF(I1165&gt;0,H1165/I1165,0)</f>
      </c>
      <c r="K1165" s="179" t="str">
        <f>1-EXP(-J1165)</f>
      </c>
      <c r="L1165" s="180" t="str">
        <f>IF(G1165=30,1,M1164)</f>
      </c>
      <c r="M1165" s="181" t="str">
        <f>L1165*(1-K1165)</f>
      </c>
    </row>
    <row r="1166">
      <c r="A1166" t="s">
        <v>164</v>
      </c>
      <c r="B1166" t="s">
        <v>231</v>
      </c>
      <c r="C1166" s="32" t="s">
        <v>233</v>
      </c>
      <c r="D1166" t="s">
        <v>458</v>
      </c>
      <c r="E1166" t="s">
        <v>476</v>
      </c>
      <c r="F1166" s="174" t="n">
        <v>2028</v>
      </c>
      <c r="G1166" s="175" t="n">
        <v>34</v>
      </c>
      <c r="H1166" s="176" t="n">
        <v>1511.50837356654</v>
      </c>
      <c r="I1166" s="177" t="n">
        <v>4390420.79537756</v>
      </c>
      <c r="J1166" s="178" t="str">
        <f>IF(I1166&gt;0,H1166/I1166,0)</f>
      </c>
      <c r="K1166" s="179" t="str">
        <f>1-EXP(-J1166)</f>
      </c>
      <c r="L1166" s="180" t="str">
        <f>IF(G1166=30,1,M1165)</f>
      </c>
      <c r="M1166" s="181" t="str">
        <f>L1166*(1-K1166)</f>
      </c>
    </row>
    <row r="1167">
      <c r="A1167" t="s">
        <v>164</v>
      </c>
      <c r="B1167" t="s">
        <v>231</v>
      </c>
      <c r="C1167" s="32" t="s">
        <v>233</v>
      </c>
      <c r="D1167" t="s">
        <v>458</v>
      </c>
      <c r="E1167" t="s">
        <v>476</v>
      </c>
      <c r="F1167" s="174" t="n">
        <v>2028</v>
      </c>
      <c r="G1167" s="175" t="n">
        <v>35</v>
      </c>
      <c r="H1167" s="176" t="n">
        <v>2046.38474202166</v>
      </c>
      <c r="I1167" s="177" t="n">
        <v>4337512.98697095</v>
      </c>
      <c r="J1167" s="178" t="str">
        <f>IF(I1167&gt;0,H1167/I1167,0)</f>
      </c>
      <c r="K1167" s="179" t="str">
        <f>1-EXP(-J1167)</f>
      </c>
      <c r="L1167" s="180" t="str">
        <f>IF(G1167=30,1,M1166)</f>
      </c>
      <c r="M1167" s="181" t="str">
        <f>L1167*(1-K1167)</f>
      </c>
    </row>
    <row r="1168">
      <c r="A1168" t="s">
        <v>164</v>
      </c>
      <c r="B1168" t="s">
        <v>231</v>
      </c>
      <c r="C1168" s="32" t="s">
        <v>233</v>
      </c>
      <c r="D1168" t="s">
        <v>458</v>
      </c>
      <c r="E1168" t="s">
        <v>476</v>
      </c>
      <c r="F1168" s="174" t="n">
        <v>2028</v>
      </c>
      <c r="G1168" s="175" t="n">
        <v>36</v>
      </c>
      <c r="H1168" s="176" t="n">
        <v>2205.42061647908</v>
      </c>
      <c r="I1168" s="177" t="n">
        <v>4375916.61182493</v>
      </c>
      <c r="J1168" s="178" t="str">
        <f>IF(I1168&gt;0,H1168/I1168,0)</f>
      </c>
      <c r="K1168" s="179" t="str">
        <f>1-EXP(-J1168)</f>
      </c>
      <c r="L1168" s="180" t="str">
        <f>IF(G1168=30,1,M1167)</f>
      </c>
      <c r="M1168" s="181" t="str">
        <f>L1168*(1-K1168)</f>
      </c>
    </row>
    <row r="1169">
      <c r="A1169" t="s">
        <v>164</v>
      </c>
      <c r="B1169" t="s">
        <v>231</v>
      </c>
      <c r="C1169" s="32" t="s">
        <v>233</v>
      </c>
      <c r="D1169" t="s">
        <v>458</v>
      </c>
      <c r="E1169" t="s">
        <v>476</v>
      </c>
      <c r="F1169" s="174" t="n">
        <v>2028</v>
      </c>
      <c r="G1169" s="175" t="n">
        <v>37</v>
      </c>
      <c r="H1169" s="176" t="n">
        <v>2374.00011215575</v>
      </c>
      <c r="I1169" s="177" t="n">
        <v>4395148.09476264</v>
      </c>
      <c r="J1169" s="178" t="str">
        <f>IF(I1169&gt;0,H1169/I1169,0)</f>
      </c>
      <c r="K1169" s="179" t="str">
        <f>1-EXP(-J1169)</f>
      </c>
      <c r="L1169" s="180" t="str">
        <f>IF(G1169=30,1,M1168)</f>
      </c>
      <c r="M1169" s="181" t="str">
        <f>L1169*(1-K1169)</f>
      </c>
    </row>
    <row r="1170">
      <c r="A1170" t="s">
        <v>164</v>
      </c>
      <c r="B1170" t="s">
        <v>231</v>
      </c>
      <c r="C1170" s="32" t="s">
        <v>233</v>
      </c>
      <c r="D1170" t="s">
        <v>458</v>
      </c>
      <c r="E1170" t="s">
        <v>476</v>
      </c>
      <c r="F1170" s="174" t="n">
        <v>2028</v>
      </c>
      <c r="G1170" s="175" t="n">
        <v>38</v>
      </c>
      <c r="H1170" s="176" t="n">
        <v>3601.25775240236</v>
      </c>
      <c r="I1170" s="177" t="n">
        <v>6472809.7331574</v>
      </c>
      <c r="J1170" s="178" t="str">
        <f>IF(I1170&gt;0,H1170/I1170,0)</f>
      </c>
      <c r="K1170" s="179" t="str">
        <f>1-EXP(-J1170)</f>
      </c>
      <c r="L1170" s="180" t="str">
        <f>IF(G1170=30,1,M1169)</f>
      </c>
      <c r="M1170" s="181" t="str">
        <f>L1170*(1-K1170)</f>
      </c>
    </row>
    <row r="1171">
      <c r="A1171" t="s">
        <v>164</v>
      </c>
      <c r="B1171" t="s">
        <v>231</v>
      </c>
      <c r="C1171" s="32" t="s">
        <v>233</v>
      </c>
      <c r="D1171" t="s">
        <v>458</v>
      </c>
      <c r="E1171" t="s">
        <v>476</v>
      </c>
      <c r="F1171" s="174" t="n">
        <v>2028</v>
      </c>
      <c r="G1171" s="175" t="n">
        <v>39</v>
      </c>
      <c r="H1171" s="176" t="n">
        <v>2716.08901394695</v>
      </c>
      <c r="I1171" s="177" t="n">
        <v>4356173.93529152</v>
      </c>
      <c r="J1171" s="178" t="str">
        <f>IF(I1171&gt;0,H1171/I1171,0)</f>
      </c>
      <c r="K1171" s="179" t="str">
        <f>1-EXP(-J1171)</f>
      </c>
      <c r="L1171" s="180" t="str">
        <f>IF(G1171=30,1,M1170)</f>
      </c>
      <c r="M1171" s="181" t="str">
        <f>L1171*(1-K1171)</f>
      </c>
    </row>
    <row r="1172">
      <c r="A1172" t="s">
        <v>164</v>
      </c>
      <c r="B1172" t="s">
        <v>231</v>
      </c>
      <c r="C1172" s="32" t="s">
        <v>233</v>
      </c>
      <c r="D1172" t="s">
        <v>458</v>
      </c>
      <c r="E1172" t="s">
        <v>476</v>
      </c>
      <c r="F1172" s="174" t="n">
        <v>2028</v>
      </c>
      <c r="G1172" s="175" t="n">
        <v>40</v>
      </c>
      <c r="H1172" s="176" t="n">
        <v>3646.37688913968</v>
      </c>
      <c r="I1172" s="177" t="n">
        <v>4340888.17058704</v>
      </c>
      <c r="J1172" s="178" t="str">
        <f>IF(I1172&gt;0,H1172/I1172,0)</f>
      </c>
      <c r="K1172" s="179" t="str">
        <f>1-EXP(-J1172)</f>
      </c>
      <c r="L1172" s="180" t="str">
        <f>IF(G1172=30,1,M1171)</f>
      </c>
      <c r="M1172" s="181" t="str">
        <f>L1172*(1-K1172)</f>
      </c>
    </row>
    <row r="1173">
      <c r="A1173" t="s">
        <v>164</v>
      </c>
      <c r="B1173" t="s">
        <v>231</v>
      </c>
      <c r="C1173" s="32" t="s">
        <v>233</v>
      </c>
      <c r="D1173" t="s">
        <v>458</v>
      </c>
      <c r="E1173" t="s">
        <v>476</v>
      </c>
      <c r="F1173" s="174" t="n">
        <v>2028</v>
      </c>
      <c r="G1173" s="175" t="n">
        <v>41</v>
      </c>
      <c r="H1173" s="176" t="n">
        <v>3818.80399462333</v>
      </c>
      <c r="I1173" s="177" t="n">
        <v>4208745.31424744</v>
      </c>
      <c r="J1173" s="178" t="str">
        <f>IF(I1173&gt;0,H1173/I1173,0)</f>
      </c>
      <c r="K1173" s="179" t="str">
        <f>1-EXP(-J1173)</f>
      </c>
      <c r="L1173" s="180" t="str">
        <f>IF(G1173=30,1,M1172)</f>
      </c>
      <c r="M1173" s="181" t="str">
        <f>L1173*(1-K1173)</f>
      </c>
    </row>
    <row r="1174">
      <c r="A1174" t="s">
        <v>164</v>
      </c>
      <c r="B1174" t="s">
        <v>231</v>
      </c>
      <c r="C1174" s="32" t="s">
        <v>233</v>
      </c>
      <c r="D1174" t="s">
        <v>458</v>
      </c>
      <c r="E1174" t="s">
        <v>476</v>
      </c>
      <c r="F1174" s="174" t="n">
        <v>2028</v>
      </c>
      <c r="G1174" s="175" t="n">
        <v>42</v>
      </c>
      <c r="H1174" s="176" t="n">
        <v>4104.82686338911</v>
      </c>
      <c r="I1174" s="177" t="n">
        <v>4175680.05155958</v>
      </c>
      <c r="J1174" s="178" t="str">
        <f>IF(I1174&gt;0,H1174/I1174,0)</f>
      </c>
      <c r="K1174" s="179" t="str">
        <f>1-EXP(-J1174)</f>
      </c>
      <c r="L1174" s="180" t="str">
        <f>IF(G1174=30,1,M1173)</f>
      </c>
      <c r="M1174" s="181" t="str">
        <f>L1174*(1-K1174)</f>
      </c>
    </row>
    <row r="1175">
      <c r="A1175" t="s">
        <v>164</v>
      </c>
      <c r="B1175" t="s">
        <v>231</v>
      </c>
      <c r="C1175" s="32" t="s">
        <v>233</v>
      </c>
      <c r="D1175" t="s">
        <v>458</v>
      </c>
      <c r="E1175" t="s">
        <v>476</v>
      </c>
      <c r="F1175" s="174" t="n">
        <v>2028</v>
      </c>
      <c r="G1175" s="175" t="n">
        <v>43</v>
      </c>
      <c r="H1175" s="176" t="n">
        <v>4528.95487961393</v>
      </c>
      <c r="I1175" s="177" t="n">
        <v>4236943.93953004</v>
      </c>
      <c r="J1175" s="178" t="str">
        <f>IF(I1175&gt;0,H1175/I1175,0)</f>
      </c>
      <c r="K1175" s="179" t="str">
        <f>1-EXP(-J1175)</f>
      </c>
      <c r="L1175" s="180" t="str">
        <f>IF(G1175=30,1,M1174)</f>
      </c>
      <c r="M1175" s="181" t="str">
        <f>L1175*(1-K1175)</f>
      </c>
    </row>
    <row r="1176">
      <c r="A1176" t="s">
        <v>164</v>
      </c>
      <c r="B1176" t="s">
        <v>231</v>
      </c>
      <c r="C1176" s="32" t="s">
        <v>233</v>
      </c>
      <c r="D1176" t="s">
        <v>458</v>
      </c>
      <c r="E1176" t="s">
        <v>476</v>
      </c>
      <c r="F1176" s="174" t="n">
        <v>2028</v>
      </c>
      <c r="G1176" s="175" t="n">
        <v>44</v>
      </c>
      <c r="H1176" s="176" t="n">
        <v>5041.41163264969</v>
      </c>
      <c r="I1176" s="177" t="n">
        <v>4323733.86023653</v>
      </c>
      <c r="J1176" s="178" t="str">
        <f>IF(I1176&gt;0,H1176/I1176,0)</f>
      </c>
      <c r="K1176" s="179" t="str">
        <f>1-EXP(-J1176)</f>
      </c>
      <c r="L1176" s="180" t="str">
        <f>IF(G1176=30,1,M1175)</f>
      </c>
      <c r="M1176" s="181" t="str">
        <f>L1176*(1-K1176)</f>
      </c>
    </row>
    <row r="1177">
      <c r="A1177" t="s">
        <v>164</v>
      </c>
      <c r="B1177" t="s">
        <v>231</v>
      </c>
      <c r="C1177" s="32" t="s">
        <v>233</v>
      </c>
      <c r="D1177" t="s">
        <v>458</v>
      </c>
      <c r="E1177" t="s">
        <v>476</v>
      </c>
      <c r="F1177" s="174" t="n">
        <v>2028</v>
      </c>
      <c r="G1177" s="175" t="n">
        <v>45</v>
      </c>
      <c r="H1177" s="176" t="n">
        <v>6491.66678885648</v>
      </c>
      <c r="I1177" s="177" t="n">
        <v>4301190.45511849</v>
      </c>
      <c r="J1177" s="178" t="str">
        <f>IF(I1177&gt;0,H1177/I1177,0)</f>
      </c>
      <c r="K1177" s="179" t="str">
        <f>1-EXP(-J1177)</f>
      </c>
      <c r="L1177" s="180" t="str">
        <f>IF(G1177=30,1,M1176)</f>
      </c>
      <c r="M1177" s="181" t="str">
        <f>L1177*(1-K1177)</f>
      </c>
    </row>
    <row r="1178">
      <c r="A1178" t="s">
        <v>164</v>
      </c>
      <c r="B1178" t="s">
        <v>231</v>
      </c>
      <c r="C1178" s="32" t="s">
        <v>233</v>
      </c>
      <c r="D1178" t="s">
        <v>458</v>
      </c>
      <c r="E1178" t="s">
        <v>476</v>
      </c>
      <c r="F1178" s="174" t="n">
        <v>2028</v>
      </c>
      <c r="G1178" s="175" t="n">
        <v>46</v>
      </c>
      <c r="H1178" s="176" t="n">
        <v>6885.267547838</v>
      </c>
      <c r="I1178" s="177" t="n">
        <v>4164607.95284521</v>
      </c>
      <c r="J1178" s="178" t="str">
        <f>IF(I1178&gt;0,H1178/I1178,0)</f>
      </c>
      <c r="K1178" s="179" t="str">
        <f>1-EXP(-J1178)</f>
      </c>
      <c r="L1178" s="180" t="str">
        <f>IF(G1178=30,1,M1177)</f>
      </c>
      <c r="M1178" s="181" t="str">
        <f>L1178*(1-K1178)</f>
      </c>
    </row>
    <row r="1179">
      <c r="A1179" t="s">
        <v>164</v>
      </c>
      <c r="B1179" t="s">
        <v>231</v>
      </c>
      <c r="C1179" s="32" t="s">
        <v>233</v>
      </c>
      <c r="D1179" t="s">
        <v>458</v>
      </c>
      <c r="E1179" t="s">
        <v>476</v>
      </c>
      <c r="F1179" s="174" t="n">
        <v>2028</v>
      </c>
      <c r="G1179" s="175" t="n">
        <v>47</v>
      </c>
      <c r="H1179" s="176" t="n">
        <v>7408.3327049225</v>
      </c>
      <c r="I1179" s="177" t="n">
        <v>4091798.66699346</v>
      </c>
      <c r="J1179" s="178" t="str">
        <f>IF(I1179&gt;0,H1179/I1179,0)</f>
      </c>
      <c r="K1179" s="179" t="str">
        <f>1-EXP(-J1179)</f>
      </c>
      <c r="L1179" s="180" t="str">
        <f>IF(G1179=30,1,M1178)</f>
      </c>
      <c r="M1179" s="181" t="str">
        <f>L1179*(1-K1179)</f>
      </c>
    </row>
    <row r="1180">
      <c r="A1180" t="s">
        <v>164</v>
      </c>
      <c r="B1180" t="s">
        <v>231</v>
      </c>
      <c r="C1180" s="32" t="s">
        <v>233</v>
      </c>
      <c r="D1180" t="s">
        <v>458</v>
      </c>
      <c r="E1180" t="s">
        <v>476</v>
      </c>
      <c r="F1180" s="174" t="n">
        <v>2028</v>
      </c>
      <c r="G1180" s="175" t="n">
        <v>48</v>
      </c>
      <c r="H1180" s="176" t="n">
        <v>7996.80191337517</v>
      </c>
      <c r="I1180" s="177" t="n">
        <v>4034997.95328603</v>
      </c>
      <c r="J1180" s="178" t="str">
        <f>IF(I1180&gt;0,H1180/I1180,0)</f>
      </c>
      <c r="K1180" s="179" t="str">
        <f>1-EXP(-J1180)</f>
      </c>
      <c r="L1180" s="180" t="str">
        <f>IF(G1180=30,1,M1179)</f>
      </c>
      <c r="M1180" s="181" t="str">
        <f>L1180*(1-K1180)</f>
      </c>
    </row>
    <row r="1181">
      <c r="A1181" t="s">
        <v>164</v>
      </c>
      <c r="B1181" t="s">
        <v>231</v>
      </c>
      <c r="C1181" s="32" t="s">
        <v>233</v>
      </c>
      <c r="D1181" t="s">
        <v>458</v>
      </c>
      <c r="E1181" t="s">
        <v>476</v>
      </c>
      <c r="F1181" s="174" t="n">
        <v>2028</v>
      </c>
      <c r="G1181" s="175" t="n">
        <v>49</v>
      </c>
      <c r="H1181" s="176" t="n">
        <v>8611.04496359797</v>
      </c>
      <c r="I1181" s="177" t="n">
        <v>3972765.18791146</v>
      </c>
      <c r="J1181" s="178" t="str">
        <f>IF(I1181&gt;0,H1181/I1181,0)</f>
      </c>
      <c r="K1181" s="179" t="str">
        <f>1-EXP(-J1181)</f>
      </c>
      <c r="L1181" s="180" t="str">
        <f>IF(G1181=30,1,M1180)</f>
      </c>
      <c r="M1181" s="181" t="str">
        <f>L1181*(1-K1181)</f>
      </c>
    </row>
    <row r="1182">
      <c r="A1182" t="s">
        <v>164</v>
      </c>
      <c r="B1182" t="s">
        <v>231</v>
      </c>
      <c r="C1182" s="32" t="s">
        <v>233</v>
      </c>
      <c r="D1182" t="s">
        <v>458</v>
      </c>
      <c r="E1182" t="s">
        <v>476</v>
      </c>
      <c r="F1182" s="174" t="n">
        <v>2028</v>
      </c>
      <c r="G1182" s="175" t="n">
        <v>50</v>
      </c>
      <c r="H1182" s="176" t="n">
        <v>9841.61424136077</v>
      </c>
      <c r="I1182" s="177" t="n">
        <v>3891005.32288226</v>
      </c>
      <c r="J1182" s="178" t="str">
        <f>IF(I1182&gt;0,H1182/I1182,0)</f>
      </c>
      <c r="K1182" s="179" t="str">
        <f>1-EXP(-J1182)</f>
      </c>
      <c r="L1182" s="180" t="str">
        <f>IF(G1182=30,1,M1181)</f>
      </c>
      <c r="M1182" s="181" t="str">
        <f>L1182*(1-K1182)</f>
      </c>
    </row>
    <row r="1183">
      <c r="A1183" t="s">
        <v>164</v>
      </c>
      <c r="B1183" t="s">
        <v>231</v>
      </c>
      <c r="C1183" s="32" t="s">
        <v>233</v>
      </c>
      <c r="D1183" t="s">
        <v>458</v>
      </c>
      <c r="E1183" t="s">
        <v>476</v>
      </c>
      <c r="F1183" s="174" t="n">
        <v>2028</v>
      </c>
      <c r="G1183" s="175" t="n">
        <v>51</v>
      </c>
      <c r="H1183" s="176" t="n">
        <v>10573.038121812</v>
      </c>
      <c r="I1183" s="177" t="n">
        <v>3825640.81289068</v>
      </c>
      <c r="J1183" s="178" t="str">
        <f>IF(I1183&gt;0,H1183/I1183,0)</f>
      </c>
      <c r="K1183" s="179" t="str">
        <f>1-EXP(-J1183)</f>
      </c>
      <c r="L1183" s="180" t="str">
        <f>IF(G1183=30,1,M1182)</f>
      </c>
      <c r="M1183" s="181" t="str">
        <f>L1183*(1-K1183)</f>
      </c>
    </row>
    <row r="1184">
      <c r="A1184" t="s">
        <v>164</v>
      </c>
      <c r="B1184" t="s">
        <v>231</v>
      </c>
      <c r="C1184" s="32" t="s">
        <v>233</v>
      </c>
      <c r="D1184" t="s">
        <v>458</v>
      </c>
      <c r="E1184" t="s">
        <v>476</v>
      </c>
      <c r="F1184" s="174" t="n">
        <v>2028</v>
      </c>
      <c r="G1184" s="175" t="n">
        <v>52</v>
      </c>
      <c r="H1184" s="176" t="n">
        <v>11308.0916654545</v>
      </c>
      <c r="I1184" s="177" t="n">
        <v>3749185.00894627</v>
      </c>
      <c r="J1184" s="178" t="str">
        <f>IF(I1184&gt;0,H1184/I1184,0)</f>
      </c>
      <c r="K1184" s="179" t="str">
        <f>1-EXP(-J1184)</f>
      </c>
      <c r="L1184" s="180" t="str">
        <f>IF(G1184=30,1,M1183)</f>
      </c>
      <c r="M1184" s="181" t="str">
        <f>L1184*(1-K1184)</f>
      </c>
    </row>
    <row r="1185">
      <c r="A1185" t="s">
        <v>164</v>
      </c>
      <c r="B1185" t="s">
        <v>231</v>
      </c>
      <c r="C1185" s="32" t="s">
        <v>233</v>
      </c>
      <c r="D1185" t="s">
        <v>458</v>
      </c>
      <c r="E1185" t="s">
        <v>476</v>
      </c>
      <c r="F1185" s="174" t="n">
        <v>2028</v>
      </c>
      <c r="G1185" s="175" t="n">
        <v>53</v>
      </c>
      <c r="H1185" s="176" t="n">
        <v>12087.8005811562</v>
      </c>
      <c r="I1185" s="177" t="n">
        <v>3672064.59825105</v>
      </c>
      <c r="J1185" s="178" t="str">
        <f>IF(I1185&gt;0,H1185/I1185,0)</f>
      </c>
      <c r="K1185" s="179" t="str">
        <f>1-EXP(-J1185)</f>
      </c>
      <c r="L1185" s="180" t="str">
        <f>IF(G1185=30,1,M1184)</f>
      </c>
      <c r="M1185" s="181" t="str">
        <f>L1185*(1-K1185)</f>
      </c>
    </row>
    <row r="1186">
      <c r="A1186" t="s">
        <v>164</v>
      </c>
      <c r="B1186" t="s">
        <v>231</v>
      </c>
      <c r="C1186" s="32" t="s">
        <v>233</v>
      </c>
      <c r="D1186" t="s">
        <v>458</v>
      </c>
      <c r="E1186" t="s">
        <v>476</v>
      </c>
      <c r="F1186" s="174" t="n">
        <v>2028</v>
      </c>
      <c r="G1186" s="175" t="n">
        <v>54</v>
      </c>
      <c r="H1186" s="176" t="n">
        <v>12820.1952416894</v>
      </c>
      <c r="I1186" s="177" t="n">
        <v>3567303.64523823</v>
      </c>
      <c r="J1186" s="178" t="str">
        <f>IF(I1186&gt;0,H1186/I1186,0)</f>
      </c>
      <c r="K1186" s="179" t="str">
        <f>1-EXP(-J1186)</f>
      </c>
      <c r="L1186" s="180" t="str">
        <f>IF(G1186=30,1,M1185)</f>
      </c>
      <c r="M1186" s="181" t="str">
        <f>L1186*(1-K1186)</f>
      </c>
    </row>
    <row r="1187">
      <c r="A1187" t="s">
        <v>164</v>
      </c>
      <c r="B1187" t="s">
        <v>231</v>
      </c>
      <c r="C1187" s="32" t="s">
        <v>233</v>
      </c>
      <c r="D1187" t="s">
        <v>458</v>
      </c>
      <c r="E1187" t="s">
        <v>476</v>
      </c>
      <c r="F1187" s="174" t="n">
        <v>2028</v>
      </c>
      <c r="G1187" s="175" t="n">
        <v>55</v>
      </c>
      <c r="H1187" s="176" t="n">
        <v>14019.589771523</v>
      </c>
      <c r="I1187" s="177" t="n">
        <v>3523108.28165904</v>
      </c>
      <c r="J1187" s="178" t="str">
        <f>IF(I1187&gt;0,H1187/I1187,0)</f>
      </c>
      <c r="K1187" s="179" t="str">
        <f>1-EXP(-J1187)</f>
      </c>
      <c r="L1187" s="180" t="str">
        <f>IF(G1187=30,1,M1186)</f>
      </c>
      <c r="M1187" s="181" t="str">
        <f>L1187*(1-K1187)</f>
      </c>
    </row>
    <row r="1188">
      <c r="A1188" t="s">
        <v>164</v>
      </c>
      <c r="B1188" t="s">
        <v>231</v>
      </c>
      <c r="C1188" s="32" t="s">
        <v>233</v>
      </c>
      <c r="D1188" t="s">
        <v>458</v>
      </c>
      <c r="E1188" t="s">
        <v>476</v>
      </c>
      <c r="F1188" s="174" t="n">
        <v>2028</v>
      </c>
      <c r="G1188" s="175" t="n">
        <v>56</v>
      </c>
      <c r="H1188" s="176" t="n">
        <v>14416.4528899056</v>
      </c>
      <c r="I1188" s="177" t="n">
        <v>3313725.08819603</v>
      </c>
      <c r="J1188" s="178" t="str">
        <f>IF(I1188&gt;0,H1188/I1188,0)</f>
      </c>
      <c r="K1188" s="179" t="str">
        <f>1-EXP(-J1188)</f>
      </c>
      <c r="L1188" s="180" t="str">
        <f>IF(G1188=30,1,M1187)</f>
      </c>
      <c r="M1188" s="181" t="str">
        <f>L1188*(1-K1188)</f>
      </c>
    </row>
    <row r="1189">
      <c r="A1189" t="s">
        <v>164</v>
      </c>
      <c r="B1189" t="s">
        <v>231</v>
      </c>
      <c r="C1189" s="32" t="s">
        <v>233</v>
      </c>
      <c r="D1189" t="s">
        <v>458</v>
      </c>
      <c r="E1189" t="s">
        <v>476</v>
      </c>
      <c r="F1189" s="174" t="n">
        <v>2028</v>
      </c>
      <c r="G1189" s="175" t="n">
        <v>57</v>
      </c>
      <c r="H1189" s="176" t="n">
        <v>15336.4098131409</v>
      </c>
      <c r="I1189" s="177" t="n">
        <v>3226973.40827341</v>
      </c>
      <c r="J1189" s="178" t="str">
        <f>IF(I1189&gt;0,H1189/I1189,0)</f>
      </c>
      <c r="K1189" s="179" t="str">
        <f>1-EXP(-J1189)</f>
      </c>
      <c r="L1189" s="180" t="str">
        <f>IF(G1189=30,1,M1188)</f>
      </c>
      <c r="M1189" s="181" t="str">
        <f>L1189*(1-K1189)</f>
      </c>
    </row>
    <row r="1190">
      <c r="A1190" t="s">
        <v>164</v>
      </c>
      <c r="B1190" t="s">
        <v>231</v>
      </c>
      <c r="C1190" s="32" t="s">
        <v>233</v>
      </c>
      <c r="D1190" t="s">
        <v>458</v>
      </c>
      <c r="E1190" t="s">
        <v>476</v>
      </c>
      <c r="F1190" s="174" t="n">
        <v>2028</v>
      </c>
      <c r="G1190" s="175" t="n">
        <v>58</v>
      </c>
      <c r="H1190" s="176" t="n">
        <v>16331.5024031754</v>
      </c>
      <c r="I1190" s="177" t="n">
        <v>3144692.15906023</v>
      </c>
      <c r="J1190" s="178" t="str">
        <f>IF(I1190&gt;0,H1190/I1190,0)</f>
      </c>
      <c r="K1190" s="179" t="str">
        <f>1-EXP(-J1190)</f>
      </c>
      <c r="L1190" s="180" t="str">
        <f>IF(G1190=30,1,M1189)</f>
      </c>
      <c r="M1190" s="181" t="str">
        <f>L1190*(1-K1190)</f>
      </c>
    </row>
    <row r="1191">
      <c r="A1191" t="s">
        <v>164</v>
      </c>
      <c r="B1191" t="s">
        <v>231</v>
      </c>
      <c r="C1191" s="32" t="s">
        <v>233</v>
      </c>
      <c r="D1191" t="s">
        <v>458</v>
      </c>
      <c r="E1191" t="s">
        <v>476</v>
      </c>
      <c r="F1191" s="174" t="n">
        <v>2028</v>
      </c>
      <c r="G1191" s="175" t="n">
        <v>59</v>
      </c>
      <c r="H1191" s="176" t="n">
        <v>17329.8625392252</v>
      </c>
      <c r="I1191" s="177" t="n">
        <v>3053132.00145792</v>
      </c>
      <c r="J1191" s="178" t="str">
        <f>IF(I1191&gt;0,H1191/I1191,0)</f>
      </c>
      <c r="K1191" s="179" t="str">
        <f>1-EXP(-J1191)</f>
      </c>
      <c r="L1191" s="180" t="str">
        <f>IF(G1191=30,1,M1190)</f>
      </c>
      <c r="M1191" s="181" t="str">
        <f>L1191*(1-K1191)</f>
      </c>
    </row>
    <row r="1192">
      <c r="A1192" t="s">
        <v>164</v>
      </c>
      <c r="B1192" t="s">
        <v>231</v>
      </c>
      <c r="C1192" s="32" t="s">
        <v>233</v>
      </c>
      <c r="D1192" t="s">
        <v>458</v>
      </c>
      <c r="E1192" t="s">
        <v>476</v>
      </c>
      <c r="F1192" s="174" t="n">
        <v>2028</v>
      </c>
      <c r="G1192" s="175" t="n">
        <v>60</v>
      </c>
      <c r="H1192" s="176" t="n">
        <v>18668.0631038283</v>
      </c>
      <c r="I1192" s="177" t="n">
        <v>2941713.45901422</v>
      </c>
      <c r="J1192" s="178" t="str">
        <f>IF(I1192&gt;0,H1192/I1192,0)</f>
      </c>
      <c r="K1192" s="179" t="str">
        <f>1-EXP(-J1192)</f>
      </c>
      <c r="L1192" s="180" t="str">
        <f>IF(G1192=30,1,M1191)</f>
      </c>
      <c r="M1192" s="181" t="str">
        <f>L1192*(1-K1192)</f>
      </c>
    </row>
    <row r="1193">
      <c r="A1193" t="s">
        <v>164</v>
      </c>
      <c r="B1193" t="s">
        <v>231</v>
      </c>
      <c r="C1193" s="32" t="s">
        <v>233</v>
      </c>
      <c r="D1193" t="s">
        <v>458</v>
      </c>
      <c r="E1193" t="s">
        <v>476</v>
      </c>
      <c r="F1193" s="174" t="n">
        <v>2028</v>
      </c>
      <c r="G1193" s="175" t="n">
        <v>61</v>
      </c>
      <c r="H1193" s="176" t="n">
        <v>19431.4071209671</v>
      </c>
      <c r="I1193" s="177" t="n">
        <v>2798400.95606542</v>
      </c>
      <c r="J1193" s="178" t="str">
        <f>IF(I1193&gt;0,H1193/I1193,0)</f>
      </c>
      <c r="K1193" s="179" t="str">
        <f>1-EXP(-J1193)</f>
      </c>
      <c r="L1193" s="180" t="str">
        <f>IF(G1193=30,1,M1192)</f>
      </c>
      <c r="M1193" s="181" t="str">
        <f>L1193*(1-K1193)</f>
      </c>
    </row>
    <row r="1194">
      <c r="A1194" t="s">
        <v>164</v>
      </c>
      <c r="B1194" t="s">
        <v>231</v>
      </c>
      <c r="C1194" s="32" t="s">
        <v>233</v>
      </c>
      <c r="D1194" t="s">
        <v>458</v>
      </c>
      <c r="E1194" t="s">
        <v>476</v>
      </c>
      <c r="F1194" s="174" t="n">
        <v>2028</v>
      </c>
      <c r="G1194" s="175" t="n">
        <v>62</v>
      </c>
      <c r="H1194" s="176" t="n">
        <v>20448.6623992308</v>
      </c>
      <c r="I1194" s="177" t="n">
        <v>2692258.29589472</v>
      </c>
      <c r="J1194" s="178" t="str">
        <f>IF(I1194&gt;0,H1194/I1194,0)</f>
      </c>
      <c r="K1194" s="179" t="str">
        <f>1-EXP(-J1194)</f>
      </c>
      <c r="L1194" s="180" t="str">
        <f>IF(G1194=30,1,M1193)</f>
      </c>
      <c r="M1194" s="181" t="str">
        <f>L1194*(1-K1194)</f>
      </c>
    </row>
    <row r="1195">
      <c r="A1195" t="s">
        <v>164</v>
      </c>
      <c r="B1195" t="s">
        <v>231</v>
      </c>
      <c r="C1195" s="32" t="s">
        <v>233</v>
      </c>
      <c r="D1195" t="s">
        <v>458</v>
      </c>
      <c r="E1195" t="s">
        <v>476</v>
      </c>
      <c r="F1195" s="174" t="n">
        <v>2028</v>
      </c>
      <c r="G1195" s="175" t="n">
        <v>63</v>
      </c>
      <c r="H1195" s="176" t="n">
        <v>21312.8005996353</v>
      </c>
      <c r="I1195" s="177" t="n">
        <v>2564447.9969243</v>
      </c>
      <c r="J1195" s="178" t="str">
        <f>IF(I1195&gt;0,H1195/I1195,0)</f>
      </c>
      <c r="K1195" s="179" t="str">
        <f>1-EXP(-J1195)</f>
      </c>
      <c r="L1195" s="180" t="str">
        <f>IF(G1195=30,1,M1194)</f>
      </c>
      <c r="M1195" s="181" t="str">
        <f>L1195*(1-K1195)</f>
      </c>
    </row>
    <row r="1196">
      <c r="A1196" t="s">
        <v>164</v>
      </c>
      <c r="B1196" t="s">
        <v>231</v>
      </c>
      <c r="C1196" s="32" t="s">
        <v>233</v>
      </c>
      <c r="D1196" t="s">
        <v>458</v>
      </c>
      <c r="E1196" t="s">
        <v>476</v>
      </c>
      <c r="F1196" s="174" t="n">
        <v>2028</v>
      </c>
      <c r="G1196" s="175" t="n">
        <v>64</v>
      </c>
      <c r="H1196" s="176" t="n">
        <v>22173.8804933629</v>
      </c>
      <c r="I1196" s="177" t="n">
        <v>2436850.0711934</v>
      </c>
      <c r="J1196" s="178" t="str">
        <f>IF(I1196&gt;0,H1196/I1196,0)</f>
      </c>
      <c r="K1196" s="179" t="str">
        <f>1-EXP(-J1196)</f>
      </c>
      <c r="L1196" s="180" t="str">
        <f>IF(G1196=30,1,M1195)</f>
      </c>
      <c r="M1196" s="181" t="str">
        <f>L1196*(1-K1196)</f>
      </c>
    </row>
    <row r="1197">
      <c r="A1197" t="s">
        <v>164</v>
      </c>
      <c r="B1197" t="s">
        <v>231</v>
      </c>
      <c r="C1197" s="32" t="s">
        <v>233</v>
      </c>
      <c r="D1197" t="s">
        <v>458</v>
      </c>
      <c r="E1197" t="s">
        <v>476</v>
      </c>
      <c r="F1197" s="174" t="n">
        <v>2028</v>
      </c>
      <c r="G1197" s="175" t="n">
        <v>65</v>
      </c>
      <c r="H1197" s="176" t="n">
        <v>22454.9222144739</v>
      </c>
      <c r="I1197" s="177" t="n">
        <v>2314153.21445292</v>
      </c>
      <c r="J1197" s="178" t="str">
        <f>IF(I1197&gt;0,H1197/I1197,0)</f>
      </c>
      <c r="K1197" s="179" t="str">
        <f>1-EXP(-J1197)</f>
      </c>
      <c r="L1197" s="180" t="str">
        <f>IF(G1197=30,1,M1196)</f>
      </c>
      <c r="M1197" s="181" t="str">
        <f>L1197*(1-K1197)</f>
      </c>
    </row>
    <row r="1198">
      <c r="A1198" t="s">
        <v>164</v>
      </c>
      <c r="B1198" t="s">
        <v>231</v>
      </c>
      <c r="C1198" s="32" t="s">
        <v>233</v>
      </c>
      <c r="D1198" t="s">
        <v>458</v>
      </c>
      <c r="E1198" t="s">
        <v>476</v>
      </c>
      <c r="F1198" s="174" t="n">
        <v>2028</v>
      </c>
      <c r="G1198" s="175" t="n">
        <v>66</v>
      </c>
      <c r="H1198" s="176" t="n">
        <v>23119.587853071</v>
      </c>
      <c r="I1198" s="177" t="n">
        <v>2166313.75263159</v>
      </c>
      <c r="J1198" s="178" t="str">
        <f>IF(I1198&gt;0,H1198/I1198,0)</f>
      </c>
      <c r="K1198" s="179" t="str">
        <f>1-EXP(-J1198)</f>
      </c>
      <c r="L1198" s="180" t="str">
        <f>IF(G1198=30,1,M1197)</f>
      </c>
      <c r="M1198" s="181" t="str">
        <f>L1198*(1-K1198)</f>
      </c>
    </row>
    <row r="1199">
      <c r="A1199" t="s">
        <v>164</v>
      </c>
      <c r="B1199" t="s">
        <v>231</v>
      </c>
      <c r="C1199" s="32" t="s">
        <v>233</v>
      </c>
      <c r="D1199" t="s">
        <v>458</v>
      </c>
      <c r="E1199" t="s">
        <v>476</v>
      </c>
      <c r="F1199" s="174" t="n">
        <v>2028</v>
      </c>
      <c r="G1199" s="175" t="n">
        <v>67</v>
      </c>
      <c r="H1199" s="176" t="n">
        <v>23907.1711749626</v>
      </c>
      <c r="I1199" s="177" t="n">
        <v>2043221.56656523</v>
      </c>
      <c r="J1199" s="178" t="str">
        <f>IF(I1199&gt;0,H1199/I1199,0)</f>
      </c>
      <c r="K1199" s="179" t="str">
        <f>1-EXP(-J1199)</f>
      </c>
      <c r="L1199" s="180" t="str">
        <f>IF(G1199=30,1,M1198)</f>
      </c>
      <c r="M1199" s="181" t="str">
        <f>L1199*(1-K1199)</f>
      </c>
    </row>
    <row r="1200">
      <c r="A1200" t="s">
        <v>164</v>
      </c>
      <c r="B1200" t="s">
        <v>231</v>
      </c>
      <c r="C1200" s="32" t="s">
        <v>233</v>
      </c>
      <c r="D1200" t="s">
        <v>458</v>
      </c>
      <c r="E1200" t="s">
        <v>476</v>
      </c>
      <c r="F1200" s="174" t="n">
        <v>2028</v>
      </c>
      <c r="G1200" s="175" t="n">
        <v>68</v>
      </c>
      <c r="H1200" s="176" t="n">
        <v>24597.730126287</v>
      </c>
      <c r="I1200" s="177" t="n">
        <v>1916503.8800007</v>
      </c>
      <c r="J1200" s="178" t="str">
        <f>IF(I1200&gt;0,H1200/I1200,0)</f>
      </c>
      <c r="K1200" s="179" t="str">
        <f>1-EXP(-J1200)</f>
      </c>
      <c r="L1200" s="180" t="str">
        <f>IF(G1200=30,1,M1199)</f>
      </c>
      <c r="M1200" s="181" t="str">
        <f>L1200*(1-K1200)</f>
      </c>
    </row>
    <row r="1201">
      <c r="A1201" t="s">
        <v>164</v>
      </c>
      <c r="B1201" t="s">
        <v>231</v>
      </c>
      <c r="C1201" s="32" t="s">
        <v>233</v>
      </c>
      <c r="D1201" t="s">
        <v>458</v>
      </c>
      <c r="E1201" t="s">
        <v>476</v>
      </c>
      <c r="F1201" s="174" t="n">
        <v>2028</v>
      </c>
      <c r="G1201" s="175" t="n">
        <v>69</v>
      </c>
      <c r="H1201" s="176" t="n">
        <v>25136.6388663555</v>
      </c>
      <c r="I1201" s="177" t="n">
        <v>1784232.97226755</v>
      </c>
      <c r="J1201" s="178" t="str">
        <f>IF(I1201&gt;0,H1201/I1201,0)</f>
      </c>
      <c r="K1201" s="179" t="str">
        <f>1-EXP(-J1201)</f>
      </c>
      <c r="L1201" s="180" t="str">
        <f>IF(G1201=30,1,M1200)</f>
      </c>
      <c r="M1201" s="181" t="str">
        <f>L1201*(1-K1201)</f>
      </c>
    </row>
    <row r="1202">
      <c r="A1202" t="s">
        <v>164</v>
      </c>
      <c r="B1202" t="s">
        <v>231</v>
      </c>
      <c r="C1202" s="32" t="s">
        <v>233</v>
      </c>
      <c r="D1202" t="s">
        <v>458</v>
      </c>
      <c r="E1202" t="s">
        <v>476</v>
      </c>
      <c r="F1202" s="174" t="n">
        <v>2029</v>
      </c>
      <c r="G1202" s="175" t="n">
        <v>30</v>
      </c>
      <c r="H1202" s="176" t="n">
        <v>966.089666279396</v>
      </c>
      <c r="I1202" s="177" t="n">
        <v>4353617.72664716</v>
      </c>
      <c r="J1202" s="178" t="str">
        <f>IF(I1202&gt;0,H1202/I1202,0)</f>
      </c>
      <c r="K1202" s="179" t="str">
        <f>1-EXP(-J1202)</f>
      </c>
      <c r="L1202" s="180" t="str">
        <f>IF(G1202=30,1,M1201)</f>
      </c>
      <c r="M1202" s="181" t="str">
        <f>L1202*(1-K1202)</f>
      </c>
    </row>
    <row r="1203">
      <c r="A1203" t="s">
        <v>164</v>
      </c>
      <c r="B1203" t="s">
        <v>231</v>
      </c>
      <c r="C1203" s="32" t="s">
        <v>233</v>
      </c>
      <c r="D1203" t="s">
        <v>458</v>
      </c>
      <c r="E1203" t="s">
        <v>476</v>
      </c>
      <c r="F1203" s="174" t="n">
        <v>2029</v>
      </c>
      <c r="G1203" s="175" t="n">
        <v>31</v>
      </c>
      <c r="H1203" s="176" t="n">
        <v>1116.1949798192</v>
      </c>
      <c r="I1203" s="177" t="n">
        <v>4413831.85508253</v>
      </c>
      <c r="J1203" s="178" t="str">
        <f>IF(I1203&gt;0,H1203/I1203,0)</f>
      </c>
      <c r="K1203" s="179" t="str">
        <f>1-EXP(-J1203)</f>
      </c>
      <c r="L1203" s="180" t="str">
        <f>IF(G1203=30,1,M1202)</f>
      </c>
      <c r="M1203" s="181" t="str">
        <f>L1203*(1-K1203)</f>
      </c>
    </row>
    <row r="1204">
      <c r="A1204" t="s">
        <v>164</v>
      </c>
      <c r="B1204" t="s">
        <v>231</v>
      </c>
      <c r="C1204" s="32" t="s">
        <v>233</v>
      </c>
      <c r="D1204" t="s">
        <v>458</v>
      </c>
      <c r="E1204" t="s">
        <v>476</v>
      </c>
      <c r="F1204" s="174" t="n">
        <v>2029</v>
      </c>
      <c r="G1204" s="175" t="n">
        <v>32</v>
      </c>
      <c r="H1204" s="176" t="n">
        <v>1404.60810265305</v>
      </c>
      <c r="I1204" s="177" t="n">
        <v>4555460.43004997</v>
      </c>
      <c r="J1204" s="178" t="str">
        <f>IF(I1204&gt;0,H1204/I1204,0)</f>
      </c>
      <c r="K1204" s="179" t="str">
        <f>1-EXP(-J1204)</f>
      </c>
      <c r="L1204" s="180" t="str">
        <f>IF(G1204=30,1,M1203)</f>
      </c>
      <c r="M1204" s="181" t="str">
        <f>L1204*(1-K1204)</f>
      </c>
    </row>
    <row r="1205">
      <c r="A1205" t="s">
        <v>164</v>
      </c>
      <c r="B1205" t="s">
        <v>231</v>
      </c>
      <c r="C1205" s="32" t="s">
        <v>233</v>
      </c>
      <c r="D1205" t="s">
        <v>458</v>
      </c>
      <c r="E1205" t="s">
        <v>476</v>
      </c>
      <c r="F1205" s="174" t="n">
        <v>2029</v>
      </c>
      <c r="G1205" s="175" t="n">
        <v>33</v>
      </c>
      <c r="H1205" s="176" t="n">
        <v>1464.90462703645</v>
      </c>
      <c r="I1205" s="177" t="n">
        <v>4512901.53066657</v>
      </c>
      <c r="J1205" s="178" t="str">
        <f>IF(I1205&gt;0,H1205/I1205,0)</f>
      </c>
      <c r="K1205" s="179" t="str">
        <f>1-EXP(-J1205)</f>
      </c>
      <c r="L1205" s="180" t="str">
        <f>IF(G1205=30,1,M1204)</f>
      </c>
      <c r="M1205" s="181" t="str">
        <f>L1205*(1-K1205)</f>
      </c>
    </row>
    <row r="1206">
      <c r="A1206" t="s">
        <v>164</v>
      </c>
      <c r="B1206" t="s">
        <v>231</v>
      </c>
      <c r="C1206" s="32" t="s">
        <v>233</v>
      </c>
      <c r="D1206" t="s">
        <v>458</v>
      </c>
      <c r="E1206" t="s">
        <v>476</v>
      </c>
      <c r="F1206" s="174" t="n">
        <v>2029</v>
      </c>
      <c r="G1206" s="175" t="n">
        <v>34</v>
      </c>
      <c r="H1206" s="176" t="n">
        <v>1526.69230792134</v>
      </c>
      <c r="I1206" s="177" t="n">
        <v>4440152.78657749</v>
      </c>
      <c r="J1206" s="178" t="str">
        <f>IF(I1206&gt;0,H1206/I1206,0)</f>
      </c>
      <c r="K1206" s="179" t="str">
        <f>1-EXP(-J1206)</f>
      </c>
      <c r="L1206" s="180" t="str">
        <f>IF(G1206=30,1,M1205)</f>
      </c>
      <c r="M1206" s="181" t="str">
        <f>L1206*(1-K1206)</f>
      </c>
    </row>
    <row r="1207">
      <c r="A1207" t="s">
        <v>164</v>
      </c>
      <c r="B1207" t="s">
        <v>231</v>
      </c>
      <c r="C1207" s="32" t="s">
        <v>233</v>
      </c>
      <c r="D1207" t="s">
        <v>458</v>
      </c>
      <c r="E1207" t="s">
        <v>476</v>
      </c>
      <c r="F1207" s="174" t="n">
        <v>2029</v>
      </c>
      <c r="G1207" s="175" t="n">
        <v>35</v>
      </c>
      <c r="H1207" s="176" t="n">
        <v>2056.94720282333</v>
      </c>
      <c r="I1207" s="177" t="n">
        <v>4383250.43973449</v>
      </c>
      <c r="J1207" s="178" t="str">
        <f>IF(I1207&gt;0,H1207/I1207,0)</f>
      </c>
      <c r="K1207" s="179" t="str">
        <f>1-EXP(-J1207)</f>
      </c>
      <c r="L1207" s="180" t="str">
        <f>IF(G1207=30,1,M1206)</f>
      </c>
      <c r="M1207" s="181" t="str">
        <f>L1207*(1-K1207)</f>
      </c>
    </row>
    <row r="1208">
      <c r="A1208" t="s">
        <v>164</v>
      </c>
      <c r="B1208" t="s">
        <v>231</v>
      </c>
      <c r="C1208" s="32" t="s">
        <v>233</v>
      </c>
      <c r="D1208" t="s">
        <v>458</v>
      </c>
      <c r="E1208" t="s">
        <v>476</v>
      </c>
      <c r="F1208" s="174" t="n">
        <v>2029</v>
      </c>
      <c r="G1208" s="175" t="n">
        <v>36</v>
      </c>
      <c r="H1208" s="176" t="n">
        <v>2172.18249929806</v>
      </c>
      <c r="I1208" s="177" t="n">
        <v>4329494.37246785</v>
      </c>
      <c r="J1208" s="178" t="str">
        <f>IF(I1208&gt;0,H1208/I1208,0)</f>
      </c>
      <c r="K1208" s="179" t="str">
        <f>1-EXP(-J1208)</f>
      </c>
      <c r="L1208" s="180" t="str">
        <f>IF(G1208=30,1,M1207)</f>
      </c>
      <c r="M1208" s="181" t="str">
        <f>L1208*(1-K1208)</f>
      </c>
    </row>
    <row r="1209">
      <c r="A1209" t="s">
        <v>164</v>
      </c>
      <c r="B1209" t="s">
        <v>231</v>
      </c>
      <c r="C1209" s="32" t="s">
        <v>233</v>
      </c>
      <c r="D1209" t="s">
        <v>458</v>
      </c>
      <c r="E1209" t="s">
        <v>476</v>
      </c>
      <c r="F1209" s="174" t="n">
        <v>2029</v>
      </c>
      <c r="G1209" s="175" t="n">
        <v>37</v>
      </c>
      <c r="H1209" s="176" t="n">
        <v>2347.58499456552</v>
      </c>
      <c r="I1209" s="177" t="n">
        <v>4367811.82176809</v>
      </c>
      <c r="J1209" s="178" t="str">
        <f>IF(I1209&gt;0,H1209/I1209,0)</f>
      </c>
      <c r="K1209" s="179" t="str">
        <f>1-EXP(-J1209)</f>
      </c>
      <c r="L1209" s="180" t="str">
        <f>IF(G1209=30,1,M1208)</f>
      </c>
      <c r="M1209" s="181" t="str">
        <f>L1209*(1-K1209)</f>
      </c>
    </row>
    <row r="1210">
      <c r="A1210" t="s">
        <v>164</v>
      </c>
      <c r="B1210" t="s">
        <v>231</v>
      </c>
      <c r="C1210" s="32" t="s">
        <v>233</v>
      </c>
      <c r="D1210" t="s">
        <v>458</v>
      </c>
      <c r="E1210" t="s">
        <v>476</v>
      </c>
      <c r="F1210" s="174" t="n">
        <v>2029</v>
      </c>
      <c r="G1210" s="175" t="n">
        <v>38</v>
      </c>
      <c r="H1210" s="176" t="n">
        <v>2532.04063911285</v>
      </c>
      <c r="I1210" s="177" t="n">
        <v>4386438.75657502</v>
      </c>
      <c r="J1210" s="178" t="str">
        <f>IF(I1210&gt;0,H1210/I1210,0)</f>
      </c>
      <c r="K1210" s="179" t="str">
        <f>1-EXP(-J1210)</f>
      </c>
      <c r="L1210" s="180" t="str">
        <f>IF(G1210=30,1,M1209)</f>
      </c>
      <c r="M1210" s="181" t="str">
        <f>L1210*(1-K1210)</f>
      </c>
    </row>
    <row r="1211">
      <c r="A1211" t="s">
        <v>164</v>
      </c>
      <c r="B1211" t="s">
        <v>231</v>
      </c>
      <c r="C1211" s="32" t="s">
        <v>233</v>
      </c>
      <c r="D1211" t="s">
        <v>458</v>
      </c>
      <c r="E1211" t="s">
        <v>476</v>
      </c>
      <c r="F1211" s="174" t="n">
        <v>2029</v>
      </c>
      <c r="G1211" s="175" t="n">
        <v>39</v>
      </c>
      <c r="H1211" s="176" t="n">
        <v>3840.4336466936</v>
      </c>
      <c r="I1211" s="177" t="n">
        <v>6459535.33460641</v>
      </c>
      <c r="J1211" s="178" t="str">
        <f>IF(I1211&gt;0,H1211/I1211,0)</f>
      </c>
      <c r="K1211" s="179" t="str">
        <f>1-EXP(-J1211)</f>
      </c>
      <c r="L1211" s="180" t="str">
        <f>IF(G1211=30,1,M1210)</f>
      </c>
      <c r="M1211" s="181" t="str">
        <f>L1211*(1-K1211)</f>
      </c>
    </row>
    <row r="1212">
      <c r="A1212" t="s">
        <v>164</v>
      </c>
      <c r="B1212" t="s">
        <v>231</v>
      </c>
      <c r="C1212" s="32" t="s">
        <v>233</v>
      </c>
      <c r="D1212" t="s">
        <v>458</v>
      </c>
      <c r="E1212" t="s">
        <v>476</v>
      </c>
      <c r="F1212" s="174" t="n">
        <v>2029</v>
      </c>
      <c r="G1212" s="175" t="n">
        <v>40</v>
      </c>
      <c r="H1212" s="176" t="n">
        <v>3633.19403452232</v>
      </c>
      <c r="I1212" s="177" t="n">
        <v>4346231.87973591</v>
      </c>
      <c r="J1212" s="178" t="str">
        <f>IF(I1212&gt;0,H1212/I1212,0)</f>
      </c>
      <c r="K1212" s="179" t="str">
        <f>1-EXP(-J1212)</f>
      </c>
      <c r="L1212" s="180" t="str">
        <f>IF(G1212=30,1,M1211)</f>
      </c>
      <c r="M1212" s="181" t="str">
        <f>L1212*(1-K1212)</f>
      </c>
    </row>
    <row r="1213">
      <c r="A1213" t="s">
        <v>164</v>
      </c>
      <c r="B1213" t="s">
        <v>231</v>
      </c>
      <c r="C1213" s="32" t="s">
        <v>233</v>
      </c>
      <c r="D1213" t="s">
        <v>458</v>
      </c>
      <c r="E1213" t="s">
        <v>476</v>
      </c>
      <c r="F1213" s="174" t="n">
        <v>2029</v>
      </c>
      <c r="G1213" s="175" t="n">
        <v>41</v>
      </c>
      <c r="H1213" s="176" t="n">
        <v>3909.97640155591</v>
      </c>
      <c r="I1213" s="177" t="n">
        <v>4329396.54045177</v>
      </c>
      <c r="J1213" s="178" t="str">
        <f>IF(I1213&gt;0,H1213/I1213,0)</f>
      </c>
      <c r="K1213" s="179" t="str">
        <f>1-EXP(-J1213)</f>
      </c>
      <c r="L1213" s="180" t="str">
        <f>IF(G1213=30,1,M1212)</f>
      </c>
      <c r="M1213" s="181" t="str">
        <f>L1213*(1-K1213)</f>
      </c>
    </row>
    <row r="1214">
      <c r="A1214" t="s">
        <v>164</v>
      </c>
      <c r="B1214" t="s">
        <v>231</v>
      </c>
      <c r="C1214" s="32" t="s">
        <v>233</v>
      </c>
      <c r="D1214" t="s">
        <v>458</v>
      </c>
      <c r="E1214" t="s">
        <v>476</v>
      </c>
      <c r="F1214" s="174" t="n">
        <v>2029</v>
      </c>
      <c r="G1214" s="175" t="n">
        <v>42</v>
      </c>
      <c r="H1214" s="176" t="n">
        <v>4109.51195851592</v>
      </c>
      <c r="I1214" s="177" t="n">
        <v>4197539.74247043</v>
      </c>
      <c r="J1214" s="178" t="str">
        <f>IF(I1214&gt;0,H1214/I1214,0)</f>
      </c>
      <c r="K1214" s="179" t="str">
        <f>1-EXP(-J1214)</f>
      </c>
      <c r="L1214" s="180" t="str">
        <f>IF(G1214=30,1,M1213)</f>
      </c>
      <c r="M1214" s="181" t="str">
        <f>L1214*(1-K1214)</f>
      </c>
    </row>
    <row r="1215">
      <c r="A1215" t="s">
        <v>164</v>
      </c>
      <c r="B1215" t="s">
        <v>231</v>
      </c>
      <c r="C1215" s="32" t="s">
        <v>233</v>
      </c>
      <c r="D1215" t="s">
        <v>458</v>
      </c>
      <c r="E1215" t="s">
        <v>476</v>
      </c>
      <c r="F1215" s="174" t="n">
        <v>2029</v>
      </c>
      <c r="G1215" s="175" t="n">
        <v>43</v>
      </c>
      <c r="H1215" s="176" t="n">
        <v>4433.04717267955</v>
      </c>
      <c r="I1215" s="177" t="n">
        <v>4163659.89721712</v>
      </c>
      <c r="J1215" s="178" t="str">
        <f>IF(I1215&gt;0,H1215/I1215,0)</f>
      </c>
      <c r="K1215" s="179" t="str">
        <f>1-EXP(-J1215)</f>
      </c>
      <c r="L1215" s="180" t="str">
        <f>IF(G1215=30,1,M1214)</f>
      </c>
      <c r="M1215" s="181" t="str">
        <f>L1215*(1-K1215)</f>
      </c>
    </row>
    <row r="1216">
      <c r="A1216" t="s">
        <v>164</v>
      </c>
      <c r="B1216" t="s">
        <v>231</v>
      </c>
      <c r="C1216" s="32" t="s">
        <v>233</v>
      </c>
      <c r="D1216" t="s">
        <v>458</v>
      </c>
      <c r="E1216" t="s">
        <v>476</v>
      </c>
      <c r="F1216" s="174" t="n">
        <v>2029</v>
      </c>
      <c r="G1216" s="175" t="n">
        <v>44</v>
      </c>
      <c r="H1216" s="176" t="n">
        <v>4906.5016985752</v>
      </c>
      <c r="I1216" s="177" t="n">
        <v>4223712.1640984</v>
      </c>
      <c r="J1216" s="178" t="str">
        <f>IF(I1216&gt;0,H1216/I1216,0)</f>
      </c>
      <c r="K1216" s="179" t="str">
        <f>1-EXP(-J1216)</f>
      </c>
      <c r="L1216" s="180" t="str">
        <f>IF(G1216=30,1,M1215)</f>
      </c>
      <c r="M1216" s="181" t="str">
        <f>L1216*(1-K1216)</f>
      </c>
    </row>
    <row r="1217">
      <c r="A1217" t="s">
        <v>164</v>
      </c>
      <c r="B1217" t="s">
        <v>231</v>
      </c>
      <c r="C1217" s="32" t="s">
        <v>233</v>
      </c>
      <c r="D1217" t="s">
        <v>458</v>
      </c>
      <c r="E1217" t="s">
        <v>476</v>
      </c>
      <c r="F1217" s="174" t="n">
        <v>2029</v>
      </c>
      <c r="G1217" s="175" t="n">
        <v>45</v>
      </c>
      <c r="H1217" s="176" t="n">
        <v>6476.39357405731</v>
      </c>
      <c r="I1217" s="177" t="n">
        <v>4309035.31888246</v>
      </c>
      <c r="J1217" s="178" t="str">
        <f>IF(I1217&gt;0,H1217/I1217,0)</f>
      </c>
      <c r="K1217" s="179" t="str">
        <f>1-EXP(-J1217)</f>
      </c>
      <c r="L1217" s="180" t="str">
        <f>IF(G1217=30,1,M1216)</f>
      </c>
      <c r="M1217" s="181" t="str">
        <f>L1217*(1-K1217)</f>
      </c>
    </row>
    <row r="1218">
      <c r="A1218" t="s">
        <v>164</v>
      </c>
      <c r="B1218" t="s">
        <v>231</v>
      </c>
      <c r="C1218" s="32" t="s">
        <v>233</v>
      </c>
      <c r="D1218" t="s">
        <v>458</v>
      </c>
      <c r="E1218" t="s">
        <v>476</v>
      </c>
      <c r="F1218" s="174" t="n">
        <v>2029</v>
      </c>
      <c r="G1218" s="175" t="n">
        <v>46</v>
      </c>
      <c r="H1218" s="176" t="n">
        <v>7049.98509168347</v>
      </c>
      <c r="I1218" s="177" t="n">
        <v>4284150.03570822</v>
      </c>
      <c r="J1218" s="178" t="str">
        <f>IF(I1218&gt;0,H1218/I1218,0)</f>
      </c>
      <c r="K1218" s="179" t="str">
        <f>1-EXP(-J1218)</f>
      </c>
      <c r="L1218" s="180" t="str">
        <f>IF(G1218=30,1,M1217)</f>
      </c>
      <c r="M1218" s="181" t="str">
        <f>L1218*(1-K1218)</f>
      </c>
    </row>
    <row r="1219">
      <c r="A1219" t="s">
        <v>164</v>
      </c>
      <c r="B1219" t="s">
        <v>231</v>
      </c>
      <c r="C1219" s="32" t="s">
        <v>233</v>
      </c>
      <c r="D1219" t="s">
        <v>458</v>
      </c>
      <c r="E1219" t="s">
        <v>476</v>
      </c>
      <c r="F1219" s="174" t="n">
        <v>2029</v>
      </c>
      <c r="G1219" s="175" t="n">
        <v>47</v>
      </c>
      <c r="H1219" s="176" t="n">
        <v>7481.65234724375</v>
      </c>
      <c r="I1219" s="177" t="n">
        <v>4147595.42898869</v>
      </c>
      <c r="J1219" s="178" t="str">
        <f>IF(I1219&gt;0,H1219/I1219,0)</f>
      </c>
      <c r="K1219" s="179" t="str">
        <f>1-EXP(-J1219)</f>
      </c>
      <c r="L1219" s="180" t="str">
        <f>IF(G1219=30,1,M1218)</f>
      </c>
      <c r="M1219" s="181" t="str">
        <f>L1219*(1-K1219)</f>
      </c>
    </row>
    <row r="1220">
      <c r="A1220" t="s">
        <v>164</v>
      </c>
      <c r="B1220" t="s">
        <v>231</v>
      </c>
      <c r="C1220" s="32" t="s">
        <v>233</v>
      </c>
      <c r="D1220" t="s">
        <v>458</v>
      </c>
      <c r="E1220" t="s">
        <v>476</v>
      </c>
      <c r="F1220" s="174" t="n">
        <v>2029</v>
      </c>
      <c r="G1220" s="175" t="n">
        <v>48</v>
      </c>
      <c r="H1220" s="176" t="n">
        <v>8046.4655845046</v>
      </c>
      <c r="I1220" s="177" t="n">
        <v>4073500.07052231</v>
      </c>
      <c r="J1220" s="178" t="str">
        <f>IF(I1220&gt;0,H1220/I1220,0)</f>
      </c>
      <c r="K1220" s="179" t="str">
        <f>1-EXP(-J1220)</f>
      </c>
      <c r="L1220" s="180" t="str">
        <f>IF(G1220=30,1,M1219)</f>
      </c>
      <c r="M1220" s="181" t="str">
        <f>L1220*(1-K1220)</f>
      </c>
    </row>
    <row r="1221">
      <c r="A1221" t="s">
        <v>164</v>
      </c>
      <c r="B1221" t="s">
        <v>231</v>
      </c>
      <c r="C1221" s="32" t="s">
        <v>233</v>
      </c>
      <c r="D1221" t="s">
        <v>458</v>
      </c>
      <c r="E1221" t="s">
        <v>476</v>
      </c>
      <c r="F1221" s="174" t="n">
        <v>2029</v>
      </c>
      <c r="G1221" s="175" t="n">
        <v>49</v>
      </c>
      <c r="H1221" s="176" t="n">
        <v>8678.66590764617</v>
      </c>
      <c r="I1221" s="177" t="n">
        <v>4015245.53337742</v>
      </c>
      <c r="J1221" s="178" t="str">
        <f>IF(I1221&gt;0,H1221/I1221,0)</f>
      </c>
      <c r="K1221" s="179" t="str">
        <f>1-EXP(-J1221)</f>
      </c>
      <c r="L1221" s="180" t="str">
        <f>IF(G1221=30,1,M1220)</f>
      </c>
      <c r="M1221" s="181" t="str">
        <f>L1221*(1-K1221)</f>
      </c>
    </row>
    <row r="1222">
      <c r="A1222" t="s">
        <v>164</v>
      </c>
      <c r="B1222" t="s">
        <v>231</v>
      </c>
      <c r="C1222" s="32" t="s">
        <v>233</v>
      </c>
      <c r="D1222" t="s">
        <v>458</v>
      </c>
      <c r="E1222" t="s">
        <v>476</v>
      </c>
      <c r="F1222" s="174" t="n">
        <v>2029</v>
      </c>
      <c r="G1222" s="175" t="n">
        <v>50</v>
      </c>
      <c r="H1222" s="176" t="n">
        <v>9955.30602715758</v>
      </c>
      <c r="I1222" s="177" t="n">
        <v>3951491.24351076</v>
      </c>
      <c r="J1222" s="178" t="str">
        <f>IF(I1222&gt;0,H1222/I1222,0)</f>
      </c>
      <c r="K1222" s="179" t="str">
        <f>1-EXP(-J1222)</f>
      </c>
      <c r="L1222" s="180" t="str">
        <f>IF(G1222=30,1,M1221)</f>
      </c>
      <c r="M1222" s="181" t="str">
        <f>L1222*(1-K1222)</f>
      </c>
    </row>
    <row r="1223">
      <c r="A1223" t="s">
        <v>164</v>
      </c>
      <c r="B1223" t="s">
        <v>231</v>
      </c>
      <c r="C1223" s="32" t="s">
        <v>233</v>
      </c>
      <c r="D1223" t="s">
        <v>458</v>
      </c>
      <c r="E1223" t="s">
        <v>476</v>
      </c>
      <c r="F1223" s="174" t="n">
        <v>2029</v>
      </c>
      <c r="G1223" s="175" t="n">
        <v>51</v>
      </c>
      <c r="H1223" s="176" t="n">
        <v>10640.546566981</v>
      </c>
      <c r="I1223" s="177" t="n">
        <v>3867348.83959482</v>
      </c>
      <c r="J1223" s="178" t="str">
        <f>IF(I1223&gt;0,H1223/I1223,0)</f>
      </c>
      <c r="K1223" s="179" t="str">
        <f>1-EXP(-J1223)</f>
      </c>
      <c r="L1223" s="180" t="str">
        <f>IF(G1223=30,1,M1222)</f>
      </c>
      <c r="M1223" s="181" t="str">
        <f>L1223*(1-K1223)</f>
      </c>
    </row>
    <row r="1224">
      <c r="A1224" t="s">
        <v>164</v>
      </c>
      <c r="B1224" t="s">
        <v>231</v>
      </c>
      <c r="C1224" s="32" t="s">
        <v>233</v>
      </c>
      <c r="D1224" t="s">
        <v>458</v>
      </c>
      <c r="E1224" t="s">
        <v>476</v>
      </c>
      <c r="F1224" s="174" t="n">
        <v>2029</v>
      </c>
      <c r="G1224" s="175" t="n">
        <v>52</v>
      </c>
      <c r="H1224" s="176" t="n">
        <v>11430.5914749322</v>
      </c>
      <c r="I1224" s="177" t="n">
        <v>3801094.64715621</v>
      </c>
      <c r="J1224" s="178" t="str">
        <f>IF(I1224&gt;0,H1224/I1224,0)</f>
      </c>
      <c r="K1224" s="179" t="str">
        <f>1-EXP(-J1224)</f>
      </c>
      <c r="L1224" s="180" t="str">
        <f>IF(G1224=30,1,M1223)</f>
      </c>
      <c r="M1224" s="181" t="str">
        <f>L1224*(1-K1224)</f>
      </c>
    </row>
    <row r="1225">
      <c r="A1225" t="s">
        <v>164</v>
      </c>
      <c r="B1225" t="s">
        <v>231</v>
      </c>
      <c r="C1225" s="32" t="s">
        <v>233</v>
      </c>
      <c r="D1225" t="s">
        <v>458</v>
      </c>
      <c r="E1225" t="s">
        <v>476</v>
      </c>
      <c r="F1225" s="174" t="n">
        <v>2029</v>
      </c>
      <c r="G1225" s="175" t="n">
        <v>53</v>
      </c>
      <c r="H1225" s="176" t="n">
        <v>12222.3039418083</v>
      </c>
      <c r="I1225" s="177" t="n">
        <v>3722936.52632872</v>
      </c>
      <c r="J1225" s="178" t="str">
        <f>IF(I1225&gt;0,H1225/I1225,0)</f>
      </c>
      <c r="K1225" s="179" t="str">
        <f>1-EXP(-J1225)</f>
      </c>
      <c r="L1225" s="180" t="str">
        <f>IF(G1225=30,1,M1224)</f>
      </c>
      <c r="M1225" s="181" t="str">
        <f>L1225*(1-K1225)</f>
      </c>
    </row>
    <row r="1226">
      <c r="A1226" t="s">
        <v>164</v>
      </c>
      <c r="B1226" t="s">
        <v>231</v>
      </c>
      <c r="C1226" s="32" t="s">
        <v>233</v>
      </c>
      <c r="D1226" t="s">
        <v>458</v>
      </c>
      <c r="E1226" t="s">
        <v>476</v>
      </c>
      <c r="F1226" s="174" t="n">
        <v>2029</v>
      </c>
      <c r="G1226" s="175" t="n">
        <v>54</v>
      </c>
      <c r="H1226" s="176" t="n">
        <v>13062.1629235403</v>
      </c>
      <c r="I1226" s="177" t="n">
        <v>3644014.60163804</v>
      </c>
      <c r="J1226" s="178" t="str">
        <f>IF(I1226&gt;0,H1226/I1226,0)</f>
      </c>
      <c r="K1226" s="179" t="str">
        <f>1-EXP(-J1226)</f>
      </c>
      <c r="L1226" s="180" t="str">
        <f>IF(G1226=30,1,M1225)</f>
      </c>
      <c r="M1226" s="181" t="str">
        <f>L1226*(1-K1226)</f>
      </c>
    </row>
    <row r="1227">
      <c r="A1227" t="s">
        <v>164</v>
      </c>
      <c r="B1227" t="s">
        <v>231</v>
      </c>
      <c r="C1227" s="32" t="s">
        <v>233</v>
      </c>
      <c r="D1227" t="s">
        <v>458</v>
      </c>
      <c r="E1227" t="s">
        <v>476</v>
      </c>
      <c r="F1227" s="174" t="n">
        <v>2029</v>
      </c>
      <c r="G1227" s="175" t="n">
        <v>55</v>
      </c>
      <c r="H1227" s="176" t="n">
        <v>14014.618904717</v>
      </c>
      <c r="I1227" s="177" t="n">
        <v>3537564.81071701</v>
      </c>
      <c r="J1227" s="178" t="str">
        <f>IF(I1227&gt;0,H1227/I1227,0)</f>
      </c>
      <c r="K1227" s="179" t="str">
        <f>1-EXP(-J1227)</f>
      </c>
      <c r="L1227" s="180" t="str">
        <f>IF(G1227=30,1,M1226)</f>
      </c>
      <c r="M1227" s="181" t="str">
        <f>L1227*(1-K1227)</f>
      </c>
    </row>
    <row r="1228">
      <c r="A1228" t="s">
        <v>164</v>
      </c>
      <c r="B1228" t="s">
        <v>231</v>
      </c>
      <c r="C1228" s="32" t="s">
        <v>233</v>
      </c>
      <c r="D1228" t="s">
        <v>458</v>
      </c>
      <c r="E1228" t="s">
        <v>476</v>
      </c>
      <c r="F1228" s="174" t="n">
        <v>2029</v>
      </c>
      <c r="G1228" s="175" t="n">
        <v>56</v>
      </c>
      <c r="H1228" s="176" t="n">
        <v>15100.0397360646</v>
      </c>
      <c r="I1228" s="177" t="n">
        <v>3490565.08671505</v>
      </c>
      <c r="J1228" s="178" t="str">
        <f>IF(I1228&gt;0,H1228/I1228,0)</f>
      </c>
      <c r="K1228" s="179" t="str">
        <f>1-EXP(-J1228)</f>
      </c>
      <c r="L1228" s="180" t="str">
        <f>IF(G1228=30,1,M1227)</f>
      </c>
      <c r="M1228" s="181" t="str">
        <f>L1228*(1-K1228)</f>
      </c>
    </row>
    <row r="1229">
      <c r="A1229" t="s">
        <v>164</v>
      </c>
      <c r="B1229" t="s">
        <v>231</v>
      </c>
      <c r="C1229" s="32" t="s">
        <v>233</v>
      </c>
      <c r="D1229" t="s">
        <v>458</v>
      </c>
      <c r="E1229" t="s">
        <v>476</v>
      </c>
      <c r="F1229" s="174" t="n">
        <v>2029</v>
      </c>
      <c r="G1229" s="175" t="n">
        <v>57</v>
      </c>
      <c r="H1229" s="176" t="n">
        <v>15522.6085456669</v>
      </c>
      <c r="I1229" s="177" t="n">
        <v>3280719.67696868</v>
      </c>
      <c r="J1229" s="178" t="str">
        <f>IF(I1229&gt;0,H1229/I1229,0)</f>
      </c>
      <c r="K1229" s="179" t="str">
        <f>1-EXP(-J1229)</f>
      </c>
      <c r="L1229" s="180" t="str">
        <f>IF(G1229=30,1,M1228)</f>
      </c>
      <c r="M1229" s="181" t="str">
        <f>L1229*(1-K1229)</f>
      </c>
    </row>
    <row r="1230">
      <c r="A1230" t="s">
        <v>164</v>
      </c>
      <c r="B1230" t="s">
        <v>231</v>
      </c>
      <c r="C1230" s="32" t="s">
        <v>233</v>
      </c>
      <c r="D1230" t="s">
        <v>458</v>
      </c>
      <c r="E1230" t="s">
        <v>476</v>
      </c>
      <c r="F1230" s="174" t="n">
        <v>2029</v>
      </c>
      <c r="G1230" s="175" t="n">
        <v>58</v>
      </c>
      <c r="H1230" s="176" t="n">
        <v>16504.1074671018</v>
      </c>
      <c r="I1230" s="177" t="n">
        <v>3191870.65498274</v>
      </c>
      <c r="J1230" s="178" t="str">
        <f>IF(I1230&gt;0,H1230/I1230,0)</f>
      </c>
      <c r="K1230" s="179" t="str">
        <f>1-EXP(-J1230)</f>
      </c>
      <c r="L1230" s="180" t="str">
        <f>IF(G1230=30,1,M1229)</f>
      </c>
      <c r="M1230" s="181" t="str">
        <f>L1230*(1-K1230)</f>
      </c>
    </row>
    <row r="1231">
      <c r="A1231" t="s">
        <v>164</v>
      </c>
      <c r="B1231" t="s">
        <v>231</v>
      </c>
      <c r="C1231" s="32" t="s">
        <v>233</v>
      </c>
      <c r="D1231" t="s">
        <v>458</v>
      </c>
      <c r="E1231" t="s">
        <v>476</v>
      </c>
      <c r="F1231" s="174" t="n">
        <v>2029</v>
      </c>
      <c r="G1231" s="175" t="n">
        <v>59</v>
      </c>
      <c r="H1231" s="176" t="n">
        <v>17564.8144940842</v>
      </c>
      <c r="I1231" s="177" t="n">
        <v>3107320.28376402</v>
      </c>
      <c r="J1231" s="178" t="str">
        <f>IF(I1231&gt;0,H1231/I1231,0)</f>
      </c>
      <c r="K1231" s="179" t="str">
        <f>1-EXP(-J1231)</f>
      </c>
      <c r="L1231" s="180" t="str">
        <f>IF(G1231=30,1,M1230)</f>
      </c>
      <c r="M1231" s="181" t="str">
        <f>L1231*(1-K1231)</f>
      </c>
    </row>
    <row r="1232">
      <c r="A1232" t="s">
        <v>164</v>
      </c>
      <c r="B1232" t="s">
        <v>231</v>
      </c>
      <c r="C1232" s="32" t="s">
        <v>233</v>
      </c>
      <c r="D1232" t="s">
        <v>458</v>
      </c>
      <c r="E1232" t="s">
        <v>476</v>
      </c>
      <c r="F1232" s="174" t="n">
        <v>2029</v>
      </c>
      <c r="G1232" s="175" t="n">
        <v>60</v>
      </c>
      <c r="H1232" s="176" t="n">
        <v>19005.9409303276</v>
      </c>
      <c r="I1232" s="177" t="n">
        <v>3013483.9682299</v>
      </c>
      <c r="J1232" s="178" t="str">
        <f>IF(I1232&gt;0,H1232/I1232,0)</f>
      </c>
      <c r="K1232" s="179" t="str">
        <f>1-EXP(-J1232)</f>
      </c>
      <c r="L1232" s="180" t="str">
        <f>IF(G1232=30,1,M1231)</f>
      </c>
      <c r="M1232" s="181" t="str">
        <f>L1232*(1-K1232)</f>
      </c>
    </row>
    <row r="1233">
      <c r="A1233" t="s">
        <v>164</v>
      </c>
      <c r="B1233" t="s">
        <v>231</v>
      </c>
      <c r="C1233" s="32" t="s">
        <v>233</v>
      </c>
      <c r="D1233" t="s">
        <v>458</v>
      </c>
      <c r="E1233" t="s">
        <v>476</v>
      </c>
      <c r="F1233" s="174" t="n">
        <v>2029</v>
      </c>
      <c r="G1233" s="175" t="n">
        <v>61</v>
      </c>
      <c r="H1233" s="176" t="n">
        <v>19990.3342524918</v>
      </c>
      <c r="I1233" s="177" t="n">
        <v>2899348.8372646</v>
      </c>
      <c r="J1233" s="178" t="str">
        <f>IF(I1233&gt;0,H1233/I1233,0)</f>
      </c>
      <c r="K1233" s="179" t="str">
        <f>1-EXP(-J1233)</f>
      </c>
      <c r="L1233" s="180" t="str">
        <f>IF(G1233=30,1,M1232)</f>
      </c>
      <c r="M1233" s="181" t="str">
        <f>L1233*(1-K1233)</f>
      </c>
    </row>
    <row r="1234">
      <c r="A1234" t="s">
        <v>164</v>
      </c>
      <c r="B1234" t="s">
        <v>231</v>
      </c>
      <c r="C1234" s="32" t="s">
        <v>233</v>
      </c>
      <c r="D1234" t="s">
        <v>458</v>
      </c>
      <c r="E1234" t="s">
        <v>476</v>
      </c>
      <c r="F1234" s="174" t="n">
        <v>2029</v>
      </c>
      <c r="G1234" s="175" t="n">
        <v>62</v>
      </c>
      <c r="H1234" s="176" t="n">
        <v>20802.6614805995</v>
      </c>
      <c r="I1234" s="177" t="n">
        <v>2754885.52115208</v>
      </c>
      <c r="J1234" s="178" t="str">
        <f>IF(I1234&gt;0,H1234/I1234,0)</f>
      </c>
      <c r="K1234" s="179" t="str">
        <f>1-EXP(-J1234)</f>
      </c>
      <c r="L1234" s="180" t="str">
        <f>IF(G1234=30,1,M1233)</f>
      </c>
      <c r="M1234" s="181" t="str">
        <f>L1234*(1-K1234)</f>
      </c>
    </row>
    <row r="1235">
      <c r="A1235" t="s">
        <v>164</v>
      </c>
      <c r="B1235" t="s">
        <v>231</v>
      </c>
      <c r="C1235" s="32" t="s">
        <v>233</v>
      </c>
      <c r="D1235" t="s">
        <v>458</v>
      </c>
      <c r="E1235" t="s">
        <v>476</v>
      </c>
      <c r="F1235" s="174" t="n">
        <v>2029</v>
      </c>
      <c r="G1235" s="175" t="n">
        <v>63</v>
      </c>
      <c r="H1235" s="176" t="n">
        <v>21874.5799887858</v>
      </c>
      <c r="I1235" s="177" t="n">
        <v>2646477.89418423</v>
      </c>
      <c r="J1235" s="178" t="str">
        <f>IF(I1235&gt;0,H1235/I1235,0)</f>
      </c>
      <c r="K1235" s="179" t="str">
        <f>1-EXP(-J1235)</f>
      </c>
      <c r="L1235" s="180" t="str">
        <f>IF(G1235=30,1,M1234)</f>
      </c>
      <c r="M1235" s="181" t="str">
        <f>L1235*(1-K1235)</f>
      </c>
    </row>
    <row r="1236">
      <c r="A1236" t="s">
        <v>164</v>
      </c>
      <c r="B1236" t="s">
        <v>231</v>
      </c>
      <c r="C1236" s="32" t="s">
        <v>233</v>
      </c>
      <c r="D1236" t="s">
        <v>458</v>
      </c>
      <c r="E1236" t="s">
        <v>476</v>
      </c>
      <c r="F1236" s="174" t="n">
        <v>2029</v>
      </c>
      <c r="G1236" s="175" t="n">
        <v>64</v>
      </c>
      <c r="H1236" s="176" t="n">
        <v>22776.9017519517</v>
      </c>
      <c r="I1236" s="177" t="n">
        <v>2516747.24052652</v>
      </c>
      <c r="J1236" s="178" t="str">
        <f>IF(I1236&gt;0,H1236/I1236,0)</f>
      </c>
      <c r="K1236" s="179" t="str">
        <f>1-EXP(-J1236)</f>
      </c>
      <c r="L1236" s="180" t="str">
        <f>IF(G1236=30,1,M1235)</f>
      </c>
      <c r="M1236" s="181" t="str">
        <f>L1236*(1-K1236)</f>
      </c>
    </row>
    <row r="1237">
      <c r="A1237" t="s">
        <v>164</v>
      </c>
      <c r="B1237" t="s">
        <v>231</v>
      </c>
      <c r="C1237" s="32" t="s">
        <v>233</v>
      </c>
      <c r="D1237" t="s">
        <v>458</v>
      </c>
      <c r="E1237" t="s">
        <v>476</v>
      </c>
      <c r="F1237" s="174" t="n">
        <v>2029</v>
      </c>
      <c r="G1237" s="175" t="n">
        <v>65</v>
      </c>
      <c r="H1237" s="176" t="n">
        <v>23010.167729237</v>
      </c>
      <c r="I1237" s="177" t="n">
        <v>2387236.62691488</v>
      </c>
      <c r="J1237" s="178" t="str">
        <f>IF(I1237&gt;0,H1237/I1237,0)</f>
      </c>
      <c r="K1237" s="179" t="str">
        <f>1-EXP(-J1237)</f>
      </c>
      <c r="L1237" s="180" t="str">
        <f>IF(G1237=30,1,M1236)</f>
      </c>
      <c r="M1237" s="181" t="str">
        <f>L1237*(1-K1237)</f>
      </c>
    </row>
    <row r="1238">
      <c r="A1238" t="s">
        <v>164</v>
      </c>
      <c r="B1238" t="s">
        <v>231</v>
      </c>
      <c r="C1238" s="32" t="s">
        <v>233</v>
      </c>
      <c r="D1238" t="s">
        <v>458</v>
      </c>
      <c r="E1238" t="s">
        <v>476</v>
      </c>
      <c r="F1238" s="174" t="n">
        <v>2029</v>
      </c>
      <c r="G1238" s="175" t="n">
        <v>66</v>
      </c>
      <c r="H1238" s="176" t="n">
        <v>23899.4862623381</v>
      </c>
      <c r="I1238" s="177" t="n">
        <v>2262750.79400722</v>
      </c>
      <c r="J1238" s="178" t="str">
        <f>IF(I1238&gt;0,H1238/I1238,0)</f>
      </c>
      <c r="K1238" s="179" t="str">
        <f>1-EXP(-J1238)</f>
      </c>
      <c r="L1238" s="180" t="str">
        <f>IF(G1238=30,1,M1237)</f>
      </c>
      <c r="M1238" s="181" t="str">
        <f>L1238*(1-K1238)</f>
      </c>
    </row>
    <row r="1239">
      <c r="A1239" t="s">
        <v>164</v>
      </c>
      <c r="B1239" t="s">
        <v>231</v>
      </c>
      <c r="C1239" s="32" t="s">
        <v>233</v>
      </c>
      <c r="D1239" t="s">
        <v>458</v>
      </c>
      <c r="E1239" t="s">
        <v>476</v>
      </c>
      <c r="F1239" s="174" t="n">
        <v>2029</v>
      </c>
      <c r="G1239" s="175" t="n">
        <v>67</v>
      </c>
      <c r="H1239" s="176" t="n">
        <v>24565.5924699176</v>
      </c>
      <c r="I1239" s="177" t="n">
        <v>2113189.30570051</v>
      </c>
      <c r="J1239" s="178" t="str">
        <f>IF(I1239&gt;0,H1239/I1239,0)</f>
      </c>
      <c r="K1239" s="179" t="str">
        <f>1-EXP(-J1239)</f>
      </c>
      <c r="L1239" s="180" t="str">
        <f>IF(G1239=30,1,M1238)</f>
      </c>
      <c r="M1239" s="181" t="str">
        <f>L1239*(1-K1239)</f>
      </c>
    </row>
    <row r="1240">
      <c r="A1240" t="s">
        <v>164</v>
      </c>
      <c r="B1240" t="s">
        <v>231</v>
      </c>
      <c r="C1240" s="32" t="s">
        <v>233</v>
      </c>
      <c r="D1240" t="s">
        <v>458</v>
      </c>
      <c r="E1240" t="s">
        <v>476</v>
      </c>
      <c r="F1240" s="174" t="n">
        <v>2029</v>
      </c>
      <c r="G1240" s="175" t="n">
        <v>68</v>
      </c>
      <c r="H1240" s="176" t="n">
        <v>25358.0337584897</v>
      </c>
      <c r="I1240" s="177" t="n">
        <v>1988322.98199777</v>
      </c>
      <c r="J1240" s="178" t="str">
        <f>IF(I1240&gt;0,H1240/I1240,0)</f>
      </c>
      <c r="K1240" s="179" t="str">
        <f>1-EXP(-J1240)</f>
      </c>
      <c r="L1240" s="180" t="str">
        <f>IF(G1240=30,1,M1239)</f>
      </c>
      <c r="M1240" s="181" t="str">
        <f>L1240*(1-K1240)</f>
      </c>
    </row>
    <row r="1241">
      <c r="A1241" t="s">
        <v>164</v>
      </c>
      <c r="B1241" t="s">
        <v>231</v>
      </c>
      <c r="C1241" s="32" t="s">
        <v>233</v>
      </c>
      <c r="D1241" t="s">
        <v>458</v>
      </c>
      <c r="E1241" t="s">
        <v>476</v>
      </c>
      <c r="F1241" s="174" t="n">
        <v>2029</v>
      </c>
      <c r="G1241" s="175" t="n">
        <v>69</v>
      </c>
      <c r="H1241" s="176" t="n">
        <v>26042.6753608336</v>
      </c>
      <c r="I1241" s="177" t="n">
        <v>1860061.79341619</v>
      </c>
      <c r="J1241" s="178" t="str">
        <f>IF(I1241&gt;0,H1241/I1241,0)</f>
      </c>
      <c r="K1241" s="179" t="str">
        <f>1-EXP(-J1241)</f>
      </c>
      <c r="L1241" s="180" t="str">
        <f>IF(G1241=30,1,M1240)</f>
      </c>
      <c r="M1241" s="181" t="str">
        <f>L1241*(1-K1241)</f>
      </c>
    </row>
    <row r="1242">
      <c r="A1242" t="s">
        <v>164</v>
      </c>
      <c r="B1242" t="s">
        <v>231</v>
      </c>
      <c r="C1242" s="32" t="s">
        <v>233</v>
      </c>
      <c r="D1242" t="s">
        <v>458</v>
      </c>
      <c r="E1242" t="s">
        <v>476</v>
      </c>
      <c r="F1242" s="174" t="n">
        <v>2030</v>
      </c>
      <c r="G1242" s="175" t="n">
        <v>30</v>
      </c>
      <c r="H1242" s="176" t="n">
        <v>954.561909011068</v>
      </c>
      <c r="I1242" s="177" t="n">
        <v>4327148.80938421</v>
      </c>
      <c r="J1242" s="178" t="str">
        <f>IF(I1242&gt;0,H1242/I1242,0)</f>
      </c>
      <c r="K1242" s="179" t="str">
        <f>1-EXP(-J1242)</f>
      </c>
      <c r="L1242" s="180" t="str">
        <f>IF(G1242=30,1,M1241)</f>
      </c>
      <c r="M1242" s="181" t="str">
        <f>L1242*(1-K1242)</f>
      </c>
    </row>
    <row r="1243">
      <c r="A1243" t="s">
        <v>164</v>
      </c>
      <c r="B1243" t="s">
        <v>231</v>
      </c>
      <c r="C1243" s="32" t="s">
        <v>233</v>
      </c>
      <c r="D1243" t="s">
        <v>458</v>
      </c>
      <c r="E1243" t="s">
        <v>476</v>
      </c>
      <c r="F1243" s="174" t="n">
        <v>2030</v>
      </c>
      <c r="G1243" s="175" t="n">
        <v>31</v>
      </c>
      <c r="H1243" s="176" t="n">
        <v>1093.30699834886</v>
      </c>
      <c r="I1243" s="177" t="n">
        <v>4347585.95869366</v>
      </c>
      <c r="J1243" s="178" t="str">
        <f>IF(I1243&gt;0,H1243/I1243,0)</f>
      </c>
      <c r="K1243" s="179" t="str">
        <f>1-EXP(-J1243)</f>
      </c>
      <c r="L1243" s="180" t="str">
        <f>IF(G1243=30,1,M1242)</f>
      </c>
      <c r="M1243" s="181" t="str">
        <f>L1243*(1-K1243)</f>
      </c>
    </row>
    <row r="1244">
      <c r="A1244" t="s">
        <v>164</v>
      </c>
      <c r="B1244" t="s">
        <v>231</v>
      </c>
      <c r="C1244" s="32" t="s">
        <v>233</v>
      </c>
      <c r="D1244" t="s">
        <v>458</v>
      </c>
      <c r="E1244" t="s">
        <v>476</v>
      </c>
      <c r="F1244" s="174" t="n">
        <v>2030</v>
      </c>
      <c r="G1244" s="175" t="n">
        <v>32</v>
      </c>
      <c r="H1244" s="176" t="n">
        <v>1166.4660781368</v>
      </c>
      <c r="I1244" s="177" t="n">
        <v>4407857.80170065</v>
      </c>
      <c r="J1244" s="178" t="str">
        <f>IF(I1244&gt;0,H1244/I1244,0)</f>
      </c>
      <c r="K1244" s="179" t="str">
        <f>1-EXP(-J1244)</f>
      </c>
      <c r="L1244" s="180" t="str">
        <f>IF(G1244=30,1,M1243)</f>
      </c>
      <c r="M1244" s="181" t="str">
        <f>L1244*(1-K1244)</f>
      </c>
    </row>
    <row r="1245">
      <c r="A1245" t="s">
        <v>164</v>
      </c>
      <c r="B1245" t="s">
        <v>231</v>
      </c>
      <c r="C1245" s="32" t="s">
        <v>233</v>
      </c>
      <c r="D1245" t="s">
        <v>458</v>
      </c>
      <c r="E1245" t="s">
        <v>476</v>
      </c>
      <c r="F1245" s="174" t="n">
        <v>2030</v>
      </c>
      <c r="G1245" s="175" t="n">
        <v>33</v>
      </c>
      <c r="H1245" s="176" t="n">
        <v>1471.51911701941</v>
      </c>
      <c r="I1245" s="177" t="n">
        <v>4548819.6374368</v>
      </c>
      <c r="J1245" s="178" t="str">
        <f>IF(I1245&gt;0,H1245/I1245,0)</f>
      </c>
      <c r="K1245" s="179" t="str">
        <f>1-EXP(-J1245)</f>
      </c>
      <c r="L1245" s="180" t="str">
        <f>IF(G1245=30,1,M1244)</f>
      </c>
      <c r="M1245" s="181" t="str">
        <f>L1245*(1-K1245)</f>
      </c>
    </row>
    <row r="1246">
      <c r="A1246" t="s">
        <v>164</v>
      </c>
      <c r="B1246" t="s">
        <v>231</v>
      </c>
      <c r="C1246" s="32" t="s">
        <v>233</v>
      </c>
      <c r="D1246" t="s">
        <v>458</v>
      </c>
      <c r="E1246" t="s">
        <v>476</v>
      </c>
      <c r="F1246" s="174" t="n">
        <v>2030</v>
      </c>
      <c r="G1246" s="175" t="n">
        <v>34</v>
      </c>
      <c r="H1246" s="176" t="n">
        <v>1544.18863113644</v>
      </c>
      <c r="I1246" s="177" t="n">
        <v>4506011.42364843</v>
      </c>
      <c r="J1246" s="178" t="str">
        <f>IF(I1246&gt;0,H1246/I1246,0)</f>
      </c>
      <c r="K1246" s="179" t="str">
        <f>1-EXP(-J1246)</f>
      </c>
      <c r="L1246" s="180" t="str">
        <f>IF(G1246=30,1,M1245)</f>
      </c>
      <c r="M1246" s="181" t="str">
        <f>L1246*(1-K1246)</f>
      </c>
    </row>
    <row r="1247">
      <c r="A1247" t="s">
        <v>164</v>
      </c>
      <c r="B1247" t="s">
        <v>231</v>
      </c>
      <c r="C1247" s="32" t="s">
        <v>233</v>
      </c>
      <c r="D1247" t="s">
        <v>458</v>
      </c>
      <c r="E1247" t="s">
        <v>476</v>
      </c>
      <c r="F1247" s="174" t="n">
        <v>2030</v>
      </c>
      <c r="G1247" s="175" t="n">
        <v>35</v>
      </c>
      <c r="H1247" s="176" t="n">
        <v>2065.40004813529</v>
      </c>
      <c r="I1247" s="177" t="n">
        <v>4433007.33248596</v>
      </c>
      <c r="J1247" s="178" t="str">
        <f>IF(I1247&gt;0,H1247/I1247,0)</f>
      </c>
      <c r="K1247" s="179" t="str">
        <f>1-EXP(-J1247)</f>
      </c>
      <c r="L1247" s="180" t="str">
        <f>IF(G1247=30,1,M1246)</f>
      </c>
      <c r="M1247" s="181" t="str">
        <f>L1247*(1-K1247)</f>
      </c>
    </row>
    <row r="1248">
      <c r="A1248" t="s">
        <v>164</v>
      </c>
      <c r="B1248" t="s">
        <v>231</v>
      </c>
      <c r="C1248" s="32" t="s">
        <v>233</v>
      </c>
      <c r="D1248" t="s">
        <v>458</v>
      </c>
      <c r="E1248" t="s">
        <v>476</v>
      </c>
      <c r="F1248" s="174" t="n">
        <v>2030</v>
      </c>
      <c r="G1248" s="175" t="n">
        <v>36</v>
      </c>
      <c r="H1248" s="176" t="n">
        <v>2179.81932294611</v>
      </c>
      <c r="I1248" s="177" t="n">
        <v>4375267.35904268</v>
      </c>
      <c r="J1248" s="178" t="str">
        <f>IF(I1248&gt;0,H1248/I1248,0)</f>
      </c>
      <c r="K1248" s="179" t="str">
        <f>1-EXP(-J1248)</f>
      </c>
      <c r="L1248" s="180" t="str">
        <f>IF(G1248=30,1,M1247)</f>
      </c>
      <c r="M1248" s="181" t="str">
        <f>L1248*(1-K1248)</f>
      </c>
    </row>
    <row r="1249">
      <c r="A1249" t="s">
        <v>164</v>
      </c>
      <c r="B1249" t="s">
        <v>231</v>
      </c>
      <c r="C1249" s="32" t="s">
        <v>233</v>
      </c>
      <c r="D1249" t="s">
        <v>458</v>
      </c>
      <c r="E1249" t="s">
        <v>476</v>
      </c>
      <c r="F1249" s="174" t="n">
        <v>2030</v>
      </c>
      <c r="G1249" s="175" t="n">
        <v>37</v>
      </c>
      <c r="H1249" s="176" t="n">
        <v>2308.85685770066</v>
      </c>
      <c r="I1249" s="177" t="n">
        <v>4321587.23073126</v>
      </c>
      <c r="J1249" s="178" t="str">
        <f>IF(I1249&gt;0,H1249/I1249,0)</f>
      </c>
      <c r="K1249" s="179" t="str">
        <f>1-EXP(-J1249)</f>
      </c>
      <c r="L1249" s="180" t="str">
        <f>IF(G1249=30,1,M1248)</f>
      </c>
      <c r="M1249" s="181" t="str">
        <f>L1249*(1-K1249)</f>
      </c>
    </row>
    <row r="1250">
      <c r="A1250" t="s">
        <v>164</v>
      </c>
      <c r="B1250" t="s">
        <v>231</v>
      </c>
      <c r="C1250" s="32" t="s">
        <v>233</v>
      </c>
      <c r="D1250" t="s">
        <v>458</v>
      </c>
      <c r="E1250" t="s">
        <v>476</v>
      </c>
      <c r="F1250" s="174" t="n">
        <v>2030</v>
      </c>
      <c r="G1250" s="175" t="n">
        <v>38</v>
      </c>
      <c r="H1250" s="176" t="n">
        <v>2500.61207728662</v>
      </c>
      <c r="I1250" s="177" t="n">
        <v>4359280.73889343</v>
      </c>
      <c r="J1250" s="178" t="str">
        <f>IF(I1250&gt;0,H1250/I1250,0)</f>
      </c>
      <c r="K1250" s="179" t="str">
        <f>1-EXP(-J1250)</f>
      </c>
      <c r="L1250" s="180" t="str">
        <f>IF(G1250=30,1,M1249)</f>
      </c>
      <c r="M1250" s="181" t="str">
        <f>L1250*(1-K1250)</f>
      </c>
    </row>
    <row r="1251">
      <c r="A1251" t="s">
        <v>164</v>
      </c>
      <c r="B1251" t="s">
        <v>231</v>
      </c>
      <c r="C1251" s="32" t="s">
        <v>233</v>
      </c>
      <c r="D1251" t="s">
        <v>458</v>
      </c>
      <c r="E1251" t="s">
        <v>476</v>
      </c>
      <c r="F1251" s="174" t="n">
        <v>2030</v>
      </c>
      <c r="G1251" s="175" t="n">
        <v>39</v>
      </c>
      <c r="H1251" s="176" t="n">
        <v>2702.10575479669</v>
      </c>
      <c r="I1251" s="177" t="n">
        <v>4377249.14649384</v>
      </c>
      <c r="J1251" s="178" t="str">
        <f>IF(I1251&gt;0,H1251/I1251,0)</f>
      </c>
      <c r="K1251" s="179" t="str">
        <f>1-EXP(-J1251)</f>
      </c>
      <c r="L1251" s="180" t="str">
        <f>IF(G1251=30,1,M1250)</f>
      </c>
      <c r="M1251" s="181" t="str">
        <f>L1251*(1-K1251)</f>
      </c>
    </row>
    <row r="1252">
      <c r="A1252" t="s">
        <v>164</v>
      </c>
      <c r="B1252" t="s">
        <v>231</v>
      </c>
      <c r="C1252" s="32" t="s">
        <v>233</v>
      </c>
      <c r="D1252" t="s">
        <v>458</v>
      </c>
      <c r="E1252" t="s">
        <v>476</v>
      </c>
      <c r="F1252" s="174" t="n">
        <v>2030</v>
      </c>
      <c r="G1252" s="175" t="n">
        <v>40</v>
      </c>
      <c r="H1252" s="176" t="n">
        <v>5108.97518762403</v>
      </c>
      <c r="I1252" s="177" t="n">
        <v>6445524.76099772</v>
      </c>
      <c r="J1252" s="178" t="str">
        <f>IF(I1252&gt;0,H1252/I1252,0)</f>
      </c>
      <c r="K1252" s="179" t="str">
        <f>1-EXP(-J1252)</f>
      </c>
      <c r="L1252" s="180" t="str">
        <f>IF(G1252=30,1,M1251)</f>
      </c>
      <c r="M1252" s="181" t="str">
        <f>L1252*(1-K1252)</f>
      </c>
    </row>
    <row r="1253">
      <c r="A1253" t="s">
        <v>164</v>
      </c>
      <c r="B1253" t="s">
        <v>231</v>
      </c>
      <c r="C1253" s="32" t="s">
        <v>233</v>
      </c>
      <c r="D1253" t="s">
        <v>458</v>
      </c>
      <c r="E1253" t="s">
        <v>476</v>
      </c>
      <c r="F1253" s="174" t="n">
        <v>2030</v>
      </c>
      <c r="G1253" s="175" t="n">
        <v>41</v>
      </c>
      <c r="H1253" s="176" t="n">
        <v>3891.76360669962</v>
      </c>
      <c r="I1253" s="177" t="n">
        <v>4334876.10368949</v>
      </c>
      <c r="J1253" s="178" t="str">
        <f>IF(I1253&gt;0,H1253/I1253,0)</f>
      </c>
      <c r="K1253" s="179" t="str">
        <f>1-EXP(-J1253)</f>
      </c>
      <c r="L1253" s="180" t="str">
        <f>IF(G1253=30,1,M1252)</f>
      </c>
      <c r="M1253" s="181" t="str">
        <f>L1253*(1-K1253)</f>
      </c>
    </row>
    <row r="1254">
      <c r="A1254" t="s">
        <v>164</v>
      </c>
      <c r="B1254" t="s">
        <v>231</v>
      </c>
      <c r="C1254" s="32" t="s">
        <v>233</v>
      </c>
      <c r="D1254" t="s">
        <v>458</v>
      </c>
      <c r="E1254" t="s">
        <v>476</v>
      </c>
      <c r="F1254" s="174" t="n">
        <v>2030</v>
      </c>
      <c r="G1254" s="175" t="n">
        <v>42</v>
      </c>
      <c r="H1254" s="176" t="n">
        <v>4203.27823589524</v>
      </c>
      <c r="I1254" s="177" t="n">
        <v>4318020.00671579</v>
      </c>
      <c r="J1254" s="178" t="str">
        <f>IF(I1254&gt;0,H1254/I1254,0)</f>
      </c>
      <c r="K1254" s="179" t="str">
        <f>1-EXP(-J1254)</f>
      </c>
      <c r="L1254" s="180" t="str">
        <f>IF(G1254=30,1,M1253)</f>
      </c>
      <c r="M1254" s="181" t="str">
        <f>L1254*(1-K1254)</f>
      </c>
    </row>
    <row r="1255">
      <c r="A1255" t="s">
        <v>164</v>
      </c>
      <c r="B1255" t="s">
        <v>231</v>
      </c>
      <c r="C1255" s="32" t="s">
        <v>233</v>
      </c>
      <c r="D1255" t="s">
        <v>458</v>
      </c>
      <c r="E1255" t="s">
        <v>476</v>
      </c>
      <c r="F1255" s="174" t="n">
        <v>2030</v>
      </c>
      <c r="G1255" s="175" t="n">
        <v>43</v>
      </c>
      <c r="H1255" s="176" t="n">
        <v>4433.53233712238</v>
      </c>
      <c r="I1255" s="177" t="n">
        <v>4185607.08946205</v>
      </c>
      <c r="J1255" s="178" t="str">
        <f>IF(I1255&gt;0,H1255/I1255,0)</f>
      </c>
      <c r="K1255" s="179" t="str">
        <f>1-EXP(-J1255)</f>
      </c>
      <c r="L1255" s="180" t="str">
        <f>IF(G1255=30,1,M1254)</f>
      </c>
      <c r="M1255" s="181" t="str">
        <f>L1255*(1-K1255)</f>
      </c>
    </row>
    <row r="1256">
      <c r="A1256" t="s">
        <v>164</v>
      </c>
      <c r="B1256" t="s">
        <v>231</v>
      </c>
      <c r="C1256" s="32" t="s">
        <v>233</v>
      </c>
      <c r="D1256" t="s">
        <v>458</v>
      </c>
      <c r="E1256" t="s">
        <v>476</v>
      </c>
      <c r="F1256" s="174" t="n">
        <v>2030</v>
      </c>
      <c r="G1256" s="175" t="n">
        <v>44</v>
      </c>
      <c r="H1256" s="176" t="n">
        <v>4797.6706064013</v>
      </c>
      <c r="I1256" s="177" t="n">
        <v>4150816.41541657</v>
      </c>
      <c r="J1256" s="178" t="str">
        <f>IF(I1256&gt;0,H1256/I1256,0)</f>
      </c>
      <c r="K1256" s="179" t="str">
        <f>1-EXP(-J1256)</f>
      </c>
      <c r="L1256" s="180" t="str">
        <f>IF(G1256=30,1,M1255)</f>
      </c>
      <c r="M1256" s="181" t="str">
        <f>L1256*(1-K1256)</f>
      </c>
    </row>
    <row r="1257">
      <c r="A1257" t="s">
        <v>164</v>
      </c>
      <c r="B1257" t="s">
        <v>231</v>
      </c>
      <c r="C1257" s="32" t="s">
        <v>233</v>
      </c>
      <c r="D1257" t="s">
        <v>458</v>
      </c>
      <c r="E1257" t="s">
        <v>476</v>
      </c>
      <c r="F1257" s="174" t="n">
        <v>2030</v>
      </c>
      <c r="G1257" s="175" t="n">
        <v>45</v>
      </c>
      <c r="H1257" s="176" t="n">
        <v>6292.92383391712</v>
      </c>
      <c r="I1257" s="177" t="n">
        <v>4209526.03637245</v>
      </c>
      <c r="J1257" s="178" t="str">
        <f>IF(I1257&gt;0,H1257/I1257,0)</f>
      </c>
      <c r="K1257" s="179" t="str">
        <f>1-EXP(-J1257)</f>
      </c>
      <c r="L1257" s="180" t="str">
        <f>IF(G1257=30,1,M1256)</f>
      </c>
      <c r="M1257" s="181" t="str">
        <f>L1257*(1-K1257)</f>
      </c>
    </row>
    <row r="1258">
      <c r="A1258" t="s">
        <v>164</v>
      </c>
      <c r="B1258" t="s">
        <v>231</v>
      </c>
      <c r="C1258" s="32" t="s">
        <v>233</v>
      </c>
      <c r="D1258" t="s">
        <v>458</v>
      </c>
      <c r="E1258" t="s">
        <v>476</v>
      </c>
      <c r="F1258" s="174" t="n">
        <v>2030</v>
      </c>
      <c r="G1258" s="175" t="n">
        <v>46</v>
      </c>
      <c r="H1258" s="176" t="n">
        <v>7026.95137155507</v>
      </c>
      <c r="I1258" s="177" t="n">
        <v>4292162.7215185</v>
      </c>
      <c r="J1258" s="178" t="str">
        <f>IF(I1258&gt;0,H1258/I1258,0)</f>
      </c>
      <c r="K1258" s="179" t="str">
        <f>1-EXP(-J1258)</f>
      </c>
      <c r="L1258" s="180" t="str">
        <f>IF(G1258=30,1,M1257)</f>
      </c>
      <c r="M1258" s="181" t="str">
        <f>L1258*(1-K1258)</f>
      </c>
    </row>
    <row r="1259">
      <c r="A1259" t="s">
        <v>164</v>
      </c>
      <c r="B1259" t="s">
        <v>231</v>
      </c>
      <c r="C1259" s="32" t="s">
        <v>233</v>
      </c>
      <c r="D1259" t="s">
        <v>458</v>
      </c>
      <c r="E1259" t="s">
        <v>476</v>
      </c>
      <c r="F1259" s="174" t="n">
        <v>2030</v>
      </c>
      <c r="G1259" s="175" t="n">
        <v>47</v>
      </c>
      <c r="H1259" s="176" t="n">
        <v>7654.8632539831</v>
      </c>
      <c r="I1259" s="177" t="n">
        <v>4266861.22984186</v>
      </c>
      <c r="J1259" s="178" t="str">
        <f>IF(I1259&gt;0,H1259/I1259,0)</f>
      </c>
      <c r="K1259" s="179" t="str">
        <f>1-EXP(-J1259)</f>
      </c>
      <c r="L1259" s="180" t="str">
        <f>IF(G1259=30,1,M1258)</f>
      </c>
      <c r="M1259" s="181" t="str">
        <f>L1259*(1-K1259)</f>
      </c>
    </row>
    <row r="1260">
      <c r="A1260" t="s">
        <v>164</v>
      </c>
      <c r="B1260" t="s">
        <v>231</v>
      </c>
      <c r="C1260" s="32" t="s">
        <v>233</v>
      </c>
      <c r="D1260" t="s">
        <v>458</v>
      </c>
      <c r="E1260" t="s">
        <v>476</v>
      </c>
      <c r="F1260" s="174" t="n">
        <v>2030</v>
      </c>
      <c r="G1260" s="175" t="n">
        <v>48</v>
      </c>
      <c r="H1260" s="176" t="n">
        <v>8121.67118270127</v>
      </c>
      <c r="I1260" s="177" t="n">
        <v>4129258.72145967</v>
      </c>
      <c r="J1260" s="178" t="str">
        <f>IF(I1260&gt;0,H1260/I1260,0)</f>
      </c>
      <c r="K1260" s="179" t="str">
        <f>1-EXP(-J1260)</f>
      </c>
      <c r="L1260" s="180" t="str">
        <f>IF(G1260=30,1,M1259)</f>
      </c>
      <c r="M1260" s="181" t="str">
        <f>L1260*(1-K1260)</f>
      </c>
    </row>
    <row r="1261">
      <c r="A1261" t="s">
        <v>164</v>
      </c>
      <c r="B1261" t="s">
        <v>231</v>
      </c>
      <c r="C1261" s="32" t="s">
        <v>233</v>
      </c>
      <c r="D1261" t="s">
        <v>458</v>
      </c>
      <c r="E1261" t="s">
        <v>476</v>
      </c>
      <c r="F1261" s="174" t="n">
        <v>2030</v>
      </c>
      <c r="G1261" s="175" t="n">
        <v>49</v>
      </c>
      <c r="H1261" s="176" t="n">
        <v>8729.06404436401</v>
      </c>
      <c r="I1261" s="177" t="n">
        <v>4053780.37880708</v>
      </c>
      <c r="J1261" s="178" t="str">
        <f>IF(I1261&gt;0,H1261/I1261,0)</f>
      </c>
      <c r="K1261" s="179" t="str">
        <f>1-EXP(-J1261)</f>
      </c>
      <c r="L1261" s="180" t="str">
        <f>IF(G1261=30,1,M1260)</f>
      </c>
      <c r="M1261" s="181" t="str">
        <f>L1261*(1-K1261)</f>
      </c>
    </row>
    <row r="1262">
      <c r="A1262" t="s">
        <v>164</v>
      </c>
      <c r="B1262" t="s">
        <v>231</v>
      </c>
      <c r="C1262" s="32" t="s">
        <v>233</v>
      </c>
      <c r="D1262" t="s">
        <v>458</v>
      </c>
      <c r="E1262" t="s">
        <v>476</v>
      </c>
      <c r="F1262" s="174" t="n">
        <v>2030</v>
      </c>
      <c r="G1262" s="175" t="n">
        <v>50</v>
      </c>
      <c r="H1262" s="176" t="n">
        <v>10014.1826450612</v>
      </c>
      <c r="I1262" s="177" t="n">
        <v>3993973.77911701</v>
      </c>
      <c r="J1262" s="178" t="str">
        <f>IF(I1262&gt;0,H1262/I1262,0)</f>
      </c>
      <c r="K1262" s="179" t="str">
        <f>1-EXP(-J1262)</f>
      </c>
      <c r="L1262" s="180" t="str">
        <f>IF(G1262=30,1,M1261)</f>
      </c>
      <c r="M1262" s="181" t="str">
        <f>L1262*(1-K1262)</f>
      </c>
    </row>
    <row r="1263">
      <c r="A1263" t="s">
        <v>164</v>
      </c>
      <c r="B1263" t="s">
        <v>231</v>
      </c>
      <c r="C1263" s="32" t="s">
        <v>233</v>
      </c>
      <c r="D1263" t="s">
        <v>458</v>
      </c>
      <c r="E1263" t="s">
        <v>476</v>
      </c>
      <c r="F1263" s="174" t="n">
        <v>2030</v>
      </c>
      <c r="G1263" s="175" t="n">
        <v>51</v>
      </c>
      <c r="H1263" s="176" t="n">
        <v>10759.4514513385</v>
      </c>
      <c r="I1263" s="177" t="n">
        <v>3927722.24109035</v>
      </c>
      <c r="J1263" s="178" t="str">
        <f>IF(I1263&gt;0,H1263/I1263,0)</f>
      </c>
      <c r="K1263" s="179" t="str">
        <f>1-EXP(-J1263)</f>
      </c>
      <c r="L1263" s="180" t="str">
        <f>IF(G1263=30,1,M1262)</f>
      </c>
      <c r="M1263" s="181" t="str">
        <f>L1263*(1-K1263)</f>
      </c>
    </row>
    <row r="1264">
      <c r="A1264" t="s">
        <v>164</v>
      </c>
      <c r="B1264" t="s">
        <v>231</v>
      </c>
      <c r="C1264" s="32" t="s">
        <v>233</v>
      </c>
      <c r="D1264" t="s">
        <v>458</v>
      </c>
      <c r="E1264" t="s">
        <v>476</v>
      </c>
      <c r="F1264" s="174" t="n">
        <v>2030</v>
      </c>
      <c r="G1264" s="175" t="n">
        <v>52</v>
      </c>
      <c r="H1264" s="176" t="n">
        <v>11498.5967875831</v>
      </c>
      <c r="I1264" s="177" t="n">
        <v>3842797.02763462</v>
      </c>
      <c r="J1264" s="178" t="str">
        <f>IF(I1264&gt;0,H1264/I1264,0)</f>
      </c>
      <c r="K1264" s="179" t="str">
        <f>1-EXP(-J1264)</f>
      </c>
      <c r="L1264" s="180" t="str">
        <f>IF(G1264=30,1,M1263)</f>
      </c>
      <c r="M1264" s="181" t="str">
        <f>L1264*(1-K1264)</f>
      </c>
    </row>
    <row r="1265">
      <c r="A1265" t="s">
        <v>164</v>
      </c>
      <c r="B1265" t="s">
        <v>231</v>
      </c>
      <c r="C1265" s="32" t="s">
        <v>233</v>
      </c>
      <c r="D1265" t="s">
        <v>458</v>
      </c>
      <c r="E1265" t="s">
        <v>476</v>
      </c>
      <c r="F1265" s="174" t="n">
        <v>2030</v>
      </c>
      <c r="G1265" s="175" t="n">
        <v>53</v>
      </c>
      <c r="H1265" s="176" t="n">
        <v>12349.1739690912</v>
      </c>
      <c r="I1265" s="177" t="n">
        <v>3774728.77868212</v>
      </c>
      <c r="J1265" s="178" t="str">
        <f>IF(I1265&gt;0,H1265/I1265,0)</f>
      </c>
      <c r="K1265" s="179" t="str">
        <f>1-EXP(-J1265)</f>
      </c>
      <c r="L1265" s="180" t="str">
        <f>IF(G1265=30,1,M1264)</f>
      </c>
      <c r="M1265" s="181" t="str">
        <f>L1265*(1-K1265)</f>
      </c>
    </row>
    <row r="1266">
      <c r="A1266" t="s">
        <v>164</v>
      </c>
      <c r="B1266" t="s">
        <v>231</v>
      </c>
      <c r="C1266" s="32" t="s">
        <v>233</v>
      </c>
      <c r="D1266" t="s">
        <v>458</v>
      </c>
      <c r="E1266" t="s">
        <v>476</v>
      </c>
      <c r="F1266" s="174" t="n">
        <v>2030</v>
      </c>
      <c r="G1266" s="175" t="n">
        <v>54</v>
      </c>
      <c r="H1266" s="176" t="n">
        <v>13200.7739513187</v>
      </c>
      <c r="I1266" s="177" t="n">
        <v>3694751.83461549</v>
      </c>
      <c r="J1266" s="178" t="str">
        <f>IF(I1266&gt;0,H1266/I1266,0)</f>
      </c>
      <c r="K1266" s="179" t="str">
        <f>1-EXP(-J1266)</f>
      </c>
      <c r="L1266" s="180" t="str">
        <f>IF(G1266=30,1,M1265)</f>
      </c>
      <c r="M1266" s="181" t="str">
        <f>L1266*(1-K1266)</f>
      </c>
    </row>
    <row r="1267">
      <c r="A1267" t="s">
        <v>164</v>
      </c>
      <c r="B1267" t="s">
        <v>231</v>
      </c>
      <c r="C1267" s="32" t="s">
        <v>233</v>
      </c>
      <c r="D1267" t="s">
        <v>458</v>
      </c>
      <c r="E1267" t="s">
        <v>476</v>
      </c>
      <c r="F1267" s="174" t="n">
        <v>2030</v>
      </c>
      <c r="G1267" s="175" t="n">
        <v>55</v>
      </c>
      <c r="H1267" s="176" t="n">
        <v>14243.8587013763</v>
      </c>
      <c r="I1267" s="177" t="n">
        <v>3613902.6753732</v>
      </c>
      <c r="J1267" s="178" t="str">
        <f>IF(I1267&gt;0,H1267/I1267,0)</f>
      </c>
      <c r="K1267" s="179" t="str">
        <f>1-EXP(-J1267)</f>
      </c>
      <c r="L1267" s="180" t="str">
        <f>IF(G1267=30,1,M1266)</f>
      </c>
      <c r="M1267" s="181" t="str">
        <f>L1267*(1-K1267)</f>
      </c>
    </row>
    <row r="1268">
      <c r="A1268" t="s">
        <v>164</v>
      </c>
      <c r="B1268" t="s">
        <v>231</v>
      </c>
      <c r="C1268" s="32" t="s">
        <v>233</v>
      </c>
      <c r="D1268" t="s">
        <v>458</v>
      </c>
      <c r="E1268" t="s">
        <v>476</v>
      </c>
      <c r="F1268" s="174" t="n">
        <v>2030</v>
      </c>
      <c r="G1268" s="175" t="n">
        <v>56</v>
      </c>
      <c r="H1268" s="176" t="n">
        <v>15086.6012144442</v>
      </c>
      <c r="I1268" s="177" t="n">
        <v>3505195.26004732</v>
      </c>
      <c r="J1268" s="178" t="str">
        <f>IF(I1268&gt;0,H1268/I1268,0)</f>
      </c>
      <c r="K1268" s="179" t="str">
        <f>1-EXP(-J1268)</f>
      </c>
      <c r="L1268" s="180" t="str">
        <f>IF(G1268=30,1,M1267)</f>
      </c>
      <c r="M1268" s="181" t="str">
        <f>L1268*(1-K1268)</f>
      </c>
    </row>
    <row r="1269">
      <c r="A1269" t="s">
        <v>164</v>
      </c>
      <c r="B1269" t="s">
        <v>231</v>
      </c>
      <c r="C1269" s="32" t="s">
        <v>233</v>
      </c>
      <c r="D1269" t="s">
        <v>458</v>
      </c>
      <c r="E1269" t="s">
        <v>476</v>
      </c>
      <c r="F1269" s="174" t="n">
        <v>2030</v>
      </c>
      <c r="G1269" s="175" t="n">
        <v>57</v>
      </c>
      <c r="H1269" s="176" t="n">
        <v>16251.0225089172</v>
      </c>
      <c r="I1269" s="177" t="n">
        <v>3456137.48394436</v>
      </c>
      <c r="J1269" s="178" t="str">
        <f>IF(I1269&gt;0,H1269/I1269,0)</f>
      </c>
      <c r="K1269" s="179" t="str">
        <f>1-EXP(-J1269)</f>
      </c>
      <c r="L1269" s="180" t="str">
        <f>IF(G1269=30,1,M1268)</f>
      </c>
      <c r="M1269" s="181" t="str">
        <f>L1269*(1-K1269)</f>
      </c>
    </row>
    <row r="1270">
      <c r="A1270" t="s">
        <v>164</v>
      </c>
      <c r="B1270" t="s">
        <v>231</v>
      </c>
      <c r="C1270" s="32" t="s">
        <v>233</v>
      </c>
      <c r="D1270" t="s">
        <v>458</v>
      </c>
      <c r="E1270" t="s">
        <v>476</v>
      </c>
      <c r="F1270" s="174" t="n">
        <v>2030</v>
      </c>
      <c r="G1270" s="175" t="n">
        <v>58</v>
      </c>
      <c r="H1270" s="176" t="n">
        <v>16698.9541832243</v>
      </c>
      <c r="I1270" s="177" t="n">
        <v>3245342.46936917</v>
      </c>
      <c r="J1270" s="178" t="str">
        <f>IF(I1270&gt;0,H1270/I1270,0)</f>
      </c>
      <c r="K1270" s="179" t="str">
        <f>1-EXP(-J1270)</f>
      </c>
      <c r="L1270" s="180" t="str">
        <f>IF(G1270=30,1,M1269)</f>
      </c>
      <c r="M1270" s="181" t="str">
        <f>L1270*(1-K1270)</f>
      </c>
    </row>
    <row r="1271">
      <c r="A1271" t="s">
        <v>164</v>
      </c>
      <c r="B1271" t="s">
        <v>231</v>
      </c>
      <c r="C1271" s="32" t="s">
        <v>233</v>
      </c>
      <c r="D1271" t="s">
        <v>458</v>
      </c>
      <c r="E1271" t="s">
        <v>476</v>
      </c>
      <c r="F1271" s="174" t="n">
        <v>2030</v>
      </c>
      <c r="G1271" s="175" t="n">
        <v>59</v>
      </c>
      <c r="H1271" s="176" t="n">
        <v>17746.5483168748</v>
      </c>
      <c r="I1271" s="177" t="n">
        <v>3154266.56664307</v>
      </c>
      <c r="J1271" s="178" t="str">
        <f>IF(I1271&gt;0,H1271/I1271,0)</f>
      </c>
      <c r="K1271" s="179" t="str">
        <f>1-EXP(-J1271)</f>
      </c>
      <c r="L1271" s="180" t="str">
        <f>IF(G1271=30,1,M1270)</f>
      </c>
      <c r="M1271" s="181" t="str">
        <f>L1271*(1-K1271)</f>
      </c>
    </row>
    <row r="1272">
      <c r="A1272" t="s">
        <v>164</v>
      </c>
      <c r="B1272" t="s">
        <v>231</v>
      </c>
      <c r="C1272" s="32" t="s">
        <v>233</v>
      </c>
      <c r="D1272" t="s">
        <v>458</v>
      </c>
      <c r="E1272" t="s">
        <v>476</v>
      </c>
      <c r="F1272" s="174" t="n">
        <v>2030</v>
      </c>
      <c r="G1272" s="175" t="n">
        <v>60</v>
      </c>
      <c r="H1272" s="176" t="n">
        <v>19218.0917853077</v>
      </c>
      <c r="I1272" s="177" t="n">
        <v>3067309.78371031</v>
      </c>
      <c r="J1272" s="178" t="str">
        <f>IF(I1272&gt;0,H1272/I1272,0)</f>
      </c>
      <c r="K1272" s="179" t="str">
        <f>1-EXP(-J1272)</f>
      </c>
      <c r="L1272" s="180" t="str">
        <f>IF(G1272=30,1,M1271)</f>
      </c>
      <c r="M1272" s="181" t="str">
        <f>L1272*(1-K1272)</f>
      </c>
    </row>
    <row r="1273">
      <c r="A1273" t="s">
        <v>164</v>
      </c>
      <c r="B1273" t="s">
        <v>231</v>
      </c>
      <c r="C1273" s="32" t="s">
        <v>233</v>
      </c>
      <c r="D1273" t="s">
        <v>458</v>
      </c>
      <c r="E1273" t="s">
        <v>476</v>
      </c>
      <c r="F1273" s="174" t="n">
        <v>2030</v>
      </c>
      <c r="G1273" s="175" t="n">
        <v>61</v>
      </c>
      <c r="H1273" s="176" t="n">
        <v>20348.4329745429</v>
      </c>
      <c r="I1273" s="177" t="n">
        <v>2970477.7332589</v>
      </c>
      <c r="J1273" s="178" t="str">
        <f>IF(I1273&gt;0,H1273/I1273,0)</f>
      </c>
      <c r="K1273" s="179" t="str">
        <f>1-EXP(-J1273)</f>
      </c>
      <c r="L1273" s="180" t="str">
        <f>IF(G1273=30,1,M1272)</f>
      </c>
      <c r="M1273" s="181" t="str">
        <f>L1273*(1-K1273)</f>
      </c>
    </row>
    <row r="1274">
      <c r="A1274" t="s">
        <v>164</v>
      </c>
      <c r="B1274" t="s">
        <v>231</v>
      </c>
      <c r="C1274" s="32" t="s">
        <v>233</v>
      </c>
      <c r="D1274" t="s">
        <v>458</v>
      </c>
      <c r="E1274" t="s">
        <v>476</v>
      </c>
      <c r="F1274" s="174" t="n">
        <v>2030</v>
      </c>
      <c r="G1274" s="175" t="n">
        <v>62</v>
      </c>
      <c r="H1274" s="176" t="n">
        <v>21400.0847672795</v>
      </c>
      <c r="I1274" s="177" t="n">
        <v>2854675.58944775</v>
      </c>
      <c r="J1274" s="178" t="str">
        <f>IF(I1274&gt;0,H1274/I1274,0)</f>
      </c>
      <c r="K1274" s="179" t="str">
        <f>1-EXP(-J1274)</f>
      </c>
      <c r="L1274" s="180" t="str">
        <f>IF(G1274=30,1,M1273)</f>
      </c>
      <c r="M1274" s="181" t="str">
        <f>L1274*(1-K1274)</f>
      </c>
    </row>
    <row r="1275">
      <c r="A1275" t="s">
        <v>164</v>
      </c>
      <c r="B1275" t="s">
        <v>231</v>
      </c>
      <c r="C1275" s="32" t="s">
        <v>233</v>
      </c>
      <c r="D1275" t="s">
        <v>458</v>
      </c>
      <c r="E1275" t="s">
        <v>476</v>
      </c>
      <c r="F1275" s="174" t="n">
        <v>2030</v>
      </c>
      <c r="G1275" s="175" t="n">
        <v>63</v>
      </c>
      <c r="H1275" s="176" t="n">
        <v>22252.3569811246</v>
      </c>
      <c r="I1275" s="177" t="n">
        <v>2708411.20804605</v>
      </c>
      <c r="J1275" s="178" t="str">
        <f>IF(I1275&gt;0,H1275/I1275,0)</f>
      </c>
      <c r="K1275" s="179" t="str">
        <f>1-EXP(-J1275)</f>
      </c>
      <c r="L1275" s="180" t="str">
        <f>IF(G1275=30,1,M1274)</f>
      </c>
      <c r="M1275" s="181" t="str">
        <f>L1275*(1-K1275)</f>
      </c>
    </row>
    <row r="1276">
      <c r="A1276" t="s">
        <v>164</v>
      </c>
      <c r="B1276" t="s">
        <v>231</v>
      </c>
      <c r="C1276" s="32" t="s">
        <v>233</v>
      </c>
      <c r="D1276" t="s">
        <v>458</v>
      </c>
      <c r="E1276" t="s">
        <v>476</v>
      </c>
      <c r="F1276" s="174" t="n">
        <v>2030</v>
      </c>
      <c r="G1276" s="175" t="n">
        <v>64</v>
      </c>
      <c r="H1276" s="176" t="n">
        <v>23376.1679717778</v>
      </c>
      <c r="I1276" s="177" t="n">
        <v>2597623.58825889</v>
      </c>
      <c r="J1276" s="178" t="str">
        <f>IF(I1276&gt;0,H1276/I1276,0)</f>
      </c>
      <c r="K1276" s="179" t="str">
        <f>1-EXP(-J1276)</f>
      </c>
      <c r="L1276" s="180" t="str">
        <f>IF(G1276=30,1,M1275)</f>
      </c>
      <c r="M1276" s="181" t="str">
        <f>L1276*(1-K1276)</f>
      </c>
    </row>
    <row r="1277">
      <c r="A1277" t="s">
        <v>164</v>
      </c>
      <c r="B1277" t="s">
        <v>231</v>
      </c>
      <c r="C1277" s="32" t="s">
        <v>233</v>
      </c>
      <c r="D1277" t="s">
        <v>458</v>
      </c>
      <c r="E1277" t="s">
        <v>476</v>
      </c>
      <c r="F1277" s="174" t="n">
        <v>2030</v>
      </c>
      <c r="G1277" s="175" t="n">
        <v>65</v>
      </c>
      <c r="H1277" s="176" t="n">
        <v>23604.0866367062</v>
      </c>
      <c r="I1277" s="177" t="n">
        <v>2465892.32049843</v>
      </c>
      <c r="J1277" s="178" t="str">
        <f>IF(I1277&gt;0,H1277/I1277,0)</f>
      </c>
      <c r="K1277" s="179" t="str">
        <f>1-EXP(-J1277)</f>
      </c>
      <c r="L1277" s="180" t="str">
        <f>IF(G1277=30,1,M1276)</f>
      </c>
      <c r="M1277" s="181" t="str">
        <f>L1277*(1-K1277)</f>
      </c>
    </row>
    <row r="1278">
      <c r="A1278" t="s">
        <v>164</v>
      </c>
      <c r="B1278" t="s">
        <v>231</v>
      </c>
      <c r="C1278" s="32" t="s">
        <v>233</v>
      </c>
      <c r="D1278" t="s">
        <v>458</v>
      </c>
      <c r="E1278" t="s">
        <v>476</v>
      </c>
      <c r="F1278" s="174" t="n">
        <v>2030</v>
      </c>
      <c r="G1278" s="175" t="n">
        <v>66</v>
      </c>
      <c r="H1278" s="176" t="n">
        <v>24487.2284460767</v>
      </c>
      <c r="I1278" s="177" t="n">
        <v>2334628.56137684</v>
      </c>
      <c r="J1278" s="178" t="str">
        <f>IF(I1278&gt;0,H1278/I1278,0)</f>
      </c>
      <c r="K1278" s="179" t="str">
        <f>1-EXP(-J1278)</f>
      </c>
      <c r="L1278" s="180" t="str">
        <f>IF(G1278=30,1,M1277)</f>
      </c>
      <c r="M1278" s="181" t="str">
        <f>L1278*(1-K1278)</f>
      </c>
    </row>
    <row r="1279">
      <c r="A1279" t="s">
        <v>164</v>
      </c>
      <c r="B1279" t="s">
        <v>231</v>
      </c>
      <c r="C1279" s="32" t="s">
        <v>233</v>
      </c>
      <c r="D1279" t="s">
        <v>458</v>
      </c>
      <c r="E1279" t="s">
        <v>476</v>
      </c>
      <c r="F1279" s="174" t="n">
        <v>2030</v>
      </c>
      <c r="G1279" s="175" t="n">
        <v>67</v>
      </c>
      <c r="H1279" s="176" t="n">
        <v>25399.4572879963</v>
      </c>
      <c r="I1279" s="177" t="n">
        <v>2207907.9514667</v>
      </c>
      <c r="J1279" s="178" t="str">
        <f>IF(I1279&gt;0,H1279/I1279,0)</f>
      </c>
      <c r="K1279" s="179" t="str">
        <f>1-EXP(-J1279)</f>
      </c>
      <c r="L1279" s="180" t="str">
        <f>IF(G1279=30,1,M1278)</f>
      </c>
      <c r="M1279" s="181" t="str">
        <f>L1279*(1-K1279)</f>
      </c>
    </row>
    <row r="1280">
      <c r="A1280" t="s">
        <v>164</v>
      </c>
      <c r="B1280" t="s">
        <v>231</v>
      </c>
      <c r="C1280" s="32" t="s">
        <v>233</v>
      </c>
      <c r="D1280" t="s">
        <v>458</v>
      </c>
      <c r="E1280" t="s">
        <v>476</v>
      </c>
      <c r="F1280" s="174" t="n">
        <v>2030</v>
      </c>
      <c r="G1280" s="175" t="n">
        <v>68</v>
      </c>
      <c r="H1280" s="176" t="n">
        <v>26057.6246823213</v>
      </c>
      <c r="I1280" s="177" t="n">
        <v>2056818.55981658</v>
      </c>
      <c r="J1280" s="178" t="str">
        <f>IF(I1280&gt;0,H1280/I1280,0)</f>
      </c>
      <c r="K1280" s="179" t="str">
        <f>1-EXP(-J1280)</f>
      </c>
      <c r="L1280" s="180" t="str">
        <f>IF(G1280=30,1,M1279)</f>
      </c>
      <c r="M1280" s="181" t="str">
        <f>L1280*(1-K1280)</f>
      </c>
    </row>
    <row r="1281">
      <c r="A1281" t="s">
        <v>164</v>
      </c>
      <c r="B1281" t="s">
        <v>231</v>
      </c>
      <c r="C1281" s="32" t="s">
        <v>233</v>
      </c>
      <c r="D1281" t="s">
        <v>458</v>
      </c>
      <c r="E1281" t="s">
        <v>476</v>
      </c>
      <c r="F1281" s="174" t="n">
        <v>2030</v>
      </c>
      <c r="G1281" s="175" t="n">
        <v>69</v>
      </c>
      <c r="H1281" s="176" t="n">
        <v>26850.3690291801</v>
      </c>
      <c r="I1281" s="177" t="n">
        <v>1930178.37895648</v>
      </c>
      <c r="J1281" s="178" t="str">
        <f>IF(I1281&gt;0,H1281/I1281,0)</f>
      </c>
      <c r="K1281" s="179" t="str">
        <f>1-EXP(-J1281)</f>
      </c>
      <c r="L1281" s="180" t="str">
        <f>IF(G1281=30,1,M1280)</f>
      </c>
      <c r="M1281" s="181" t="str">
        <f>L1281*(1-K1281)</f>
      </c>
    </row>
    <row r="1282">
      <c r="A1282" t="s">
        <v>164</v>
      </c>
      <c r="B1282" t="s">
        <v>231</v>
      </c>
      <c r="C1282" s="32" t="s">
        <v>233</v>
      </c>
      <c r="D1282" t="s">
        <v>458</v>
      </c>
      <c r="E1282" t="s">
        <v>476</v>
      </c>
      <c r="F1282" s="174" t="n">
        <v>2031</v>
      </c>
      <c r="G1282" s="175" t="n">
        <v>30</v>
      </c>
      <c r="H1282" s="176" t="n">
        <v>957.922641781584</v>
      </c>
      <c r="I1282" s="177" t="n">
        <v>4340985.19831892</v>
      </c>
      <c r="J1282" s="178" t="str">
        <f>IF(I1282&gt;0,H1282/I1282,0)</f>
      </c>
      <c r="K1282" s="179" t="str">
        <f>1-EXP(-J1282)</f>
      </c>
      <c r="L1282" s="180" t="str">
        <f>IF(G1282=30,1,M1281)</f>
      </c>
      <c r="M1282" s="181" t="str">
        <f>L1282*(1-K1282)</f>
      </c>
    </row>
    <row r="1283">
      <c r="A1283" t="s">
        <v>164</v>
      </c>
      <c r="B1283" t="s">
        <v>231</v>
      </c>
      <c r="C1283" s="32" t="s">
        <v>233</v>
      </c>
      <c r="D1283" t="s">
        <v>458</v>
      </c>
      <c r="E1283" t="s">
        <v>476</v>
      </c>
      <c r="F1283" s="174" t="n">
        <v>2031</v>
      </c>
      <c r="G1283" s="175" t="n">
        <v>31</v>
      </c>
      <c r="H1283" s="176" t="n">
        <v>1087.72280519467</v>
      </c>
      <c r="I1283" s="177" t="n">
        <v>4321257.80390265</v>
      </c>
      <c r="J1283" s="178" t="str">
        <f>IF(I1283&gt;0,H1283/I1283,0)</f>
      </c>
      <c r="K1283" s="179" t="str">
        <f>1-EXP(-J1283)</f>
      </c>
      <c r="L1283" s="180" t="str">
        <f>IF(G1283=30,1,M1282)</f>
      </c>
      <c r="M1283" s="181" t="str">
        <f>L1283*(1-K1283)</f>
      </c>
    </row>
    <row r="1284">
      <c r="A1284" t="s">
        <v>164</v>
      </c>
      <c r="B1284" t="s">
        <v>231</v>
      </c>
      <c r="C1284" s="32" t="s">
        <v>233</v>
      </c>
      <c r="D1284" t="s">
        <v>458</v>
      </c>
      <c r="E1284" t="s">
        <v>476</v>
      </c>
      <c r="F1284" s="174" t="n">
        <v>2031</v>
      </c>
      <c r="G1284" s="175" t="n">
        <v>32</v>
      </c>
      <c r="H1284" s="176" t="n">
        <v>1149.30670354213</v>
      </c>
      <c r="I1284" s="177" t="n">
        <v>4341805.91582915</v>
      </c>
      <c r="J1284" s="178" t="str">
        <f>IF(I1284&gt;0,H1284/I1284,0)</f>
      </c>
      <c r="K1284" s="179" t="str">
        <f>1-EXP(-J1284)</f>
      </c>
      <c r="L1284" s="180" t="str">
        <f>IF(G1284=30,1,M1283)</f>
      </c>
      <c r="M1284" s="181" t="str">
        <f>L1284*(1-K1284)</f>
      </c>
    </row>
    <row r="1285">
      <c r="A1285" t="s">
        <v>164</v>
      </c>
      <c r="B1285" t="s">
        <v>231</v>
      </c>
      <c r="C1285" s="32" t="s">
        <v>233</v>
      </c>
      <c r="D1285" t="s">
        <v>458</v>
      </c>
      <c r="E1285" t="s">
        <v>476</v>
      </c>
      <c r="F1285" s="174" t="n">
        <v>2031</v>
      </c>
      <c r="G1285" s="175" t="n">
        <v>33</v>
      </c>
      <c r="H1285" s="176" t="n">
        <v>1233.79659538587</v>
      </c>
      <c r="I1285" s="177" t="n">
        <v>4401748.47431592</v>
      </c>
      <c r="J1285" s="178" t="str">
        <f>IF(I1285&gt;0,H1285/I1285,0)</f>
      </c>
      <c r="K1285" s="179" t="str">
        <f>1-EXP(-J1285)</f>
      </c>
      <c r="L1285" s="180" t="str">
        <f>IF(G1285=30,1,M1284)</f>
      </c>
      <c r="M1285" s="181" t="str">
        <f>L1285*(1-K1285)</f>
      </c>
    </row>
    <row r="1286">
      <c r="A1286" t="s">
        <v>164</v>
      </c>
      <c r="B1286" t="s">
        <v>231</v>
      </c>
      <c r="C1286" s="32" t="s">
        <v>233</v>
      </c>
      <c r="D1286" t="s">
        <v>458</v>
      </c>
      <c r="E1286" t="s">
        <v>476</v>
      </c>
      <c r="F1286" s="174" t="n">
        <v>2031</v>
      </c>
      <c r="G1286" s="175" t="n">
        <v>34</v>
      </c>
      <c r="H1286" s="176" t="n">
        <v>1559.51162316338</v>
      </c>
      <c r="I1286" s="177" t="n">
        <v>4541989.301501</v>
      </c>
      <c r="J1286" s="178" t="str">
        <f>IF(I1286&gt;0,H1286/I1286,0)</f>
      </c>
      <c r="K1286" s="179" t="str">
        <f>1-EXP(-J1286)</f>
      </c>
      <c r="L1286" s="180" t="str">
        <f>IF(G1286=30,1,M1285)</f>
      </c>
      <c r="M1286" s="181" t="str">
        <f>L1286*(1-K1286)</f>
      </c>
    </row>
    <row r="1287">
      <c r="A1287" t="s">
        <v>164</v>
      </c>
      <c r="B1287" t="s">
        <v>231</v>
      </c>
      <c r="C1287" s="32" t="s">
        <v>233</v>
      </c>
      <c r="D1287" t="s">
        <v>458</v>
      </c>
      <c r="E1287" t="s">
        <v>476</v>
      </c>
      <c r="F1287" s="174" t="n">
        <v>2031</v>
      </c>
      <c r="G1287" s="175" t="n">
        <v>35</v>
      </c>
      <c r="H1287" s="176" t="n">
        <v>2091.58178850854</v>
      </c>
      <c r="I1287" s="177" t="n">
        <v>4498878.87804051</v>
      </c>
      <c r="J1287" s="178" t="str">
        <f>IF(I1287&gt;0,H1287/I1287,0)</f>
      </c>
      <c r="K1287" s="179" t="str">
        <f>1-EXP(-J1287)</f>
      </c>
      <c r="L1287" s="180" t="str">
        <f>IF(G1287=30,1,M1286)</f>
      </c>
      <c r="M1287" s="181" t="str">
        <f>L1287*(1-K1287)</f>
      </c>
    </row>
    <row r="1288">
      <c r="A1288" t="s">
        <v>164</v>
      </c>
      <c r="B1288" t="s">
        <v>231</v>
      </c>
      <c r="C1288" s="32" t="s">
        <v>233</v>
      </c>
      <c r="D1288" t="s">
        <v>458</v>
      </c>
      <c r="E1288" t="s">
        <v>476</v>
      </c>
      <c r="F1288" s="174" t="n">
        <v>2031</v>
      </c>
      <c r="G1288" s="175" t="n">
        <v>36</v>
      </c>
      <c r="H1288" s="176" t="n">
        <v>2199.54360880435</v>
      </c>
      <c r="I1288" s="177" t="n">
        <v>4425066.96763141</v>
      </c>
      <c r="J1288" s="178" t="str">
        <f>IF(I1288&gt;0,H1288/I1288,0)</f>
      </c>
      <c r="K1288" s="179" t="str">
        <f>1-EXP(-J1288)</f>
      </c>
      <c r="L1288" s="180" t="str">
        <f>IF(G1288=30,1,M1287)</f>
      </c>
      <c r="M1288" s="181" t="str">
        <f>L1288*(1-K1288)</f>
      </c>
    </row>
    <row r="1289">
      <c r="A1289" t="s">
        <v>164</v>
      </c>
      <c r="B1289" t="s">
        <v>231</v>
      </c>
      <c r="C1289" s="32" t="s">
        <v>233</v>
      </c>
      <c r="D1289" t="s">
        <v>458</v>
      </c>
      <c r="E1289" t="s">
        <v>476</v>
      </c>
      <c r="F1289" s="174" t="n">
        <v>2031</v>
      </c>
      <c r="G1289" s="175" t="n">
        <v>37</v>
      </c>
      <c r="H1289" s="176" t="n">
        <v>2327.86449211917</v>
      </c>
      <c r="I1289" s="177" t="n">
        <v>4367405.98305523</v>
      </c>
      <c r="J1289" s="178" t="str">
        <f>IF(I1289&gt;0,H1289/I1289,0)</f>
      </c>
      <c r="K1289" s="179" t="str">
        <f>1-EXP(-J1289)</f>
      </c>
      <c r="L1289" s="180" t="str">
        <f>IF(G1289=30,1,M1288)</f>
      </c>
      <c r="M1289" s="181" t="str">
        <f>L1289*(1-K1289)</f>
      </c>
    </row>
    <row r="1290">
      <c r="A1290" t="s">
        <v>164</v>
      </c>
      <c r="B1290" t="s">
        <v>231</v>
      </c>
      <c r="C1290" s="32" t="s">
        <v>233</v>
      </c>
      <c r="D1290" t="s">
        <v>458</v>
      </c>
      <c r="E1290" t="s">
        <v>476</v>
      </c>
      <c r="F1290" s="174" t="n">
        <v>2031</v>
      </c>
      <c r="G1290" s="175" t="n">
        <v>38</v>
      </c>
      <c r="H1290" s="176" t="n">
        <v>2470.35559301931</v>
      </c>
      <c r="I1290" s="177" t="n">
        <v>4313275.89531679</v>
      </c>
      <c r="J1290" s="178" t="str">
        <f>IF(I1290&gt;0,H1290/I1290,0)</f>
      </c>
      <c r="K1290" s="179" t="str">
        <f>1-EXP(-J1290)</f>
      </c>
      <c r="L1290" s="180" t="str">
        <f>IF(G1290=30,1,M1289)</f>
      </c>
      <c r="M1290" s="181" t="str">
        <f>L1290*(1-K1290)</f>
      </c>
    </row>
    <row r="1291">
      <c r="A1291" t="s">
        <v>164</v>
      </c>
      <c r="B1291" t="s">
        <v>231</v>
      </c>
      <c r="C1291" s="32" t="s">
        <v>233</v>
      </c>
      <c r="D1291" t="s">
        <v>458</v>
      </c>
      <c r="E1291" t="s">
        <v>476</v>
      </c>
      <c r="F1291" s="174" t="n">
        <v>2031</v>
      </c>
      <c r="G1291" s="175" t="n">
        <v>39</v>
      </c>
      <c r="H1291" s="176" t="n">
        <v>2679.70606184157</v>
      </c>
      <c r="I1291" s="177" t="n">
        <v>4350290.55362805</v>
      </c>
      <c r="J1291" s="178" t="str">
        <f>IF(I1291&gt;0,H1291/I1291,0)</f>
      </c>
      <c r="K1291" s="179" t="str">
        <f>1-EXP(-J1291)</f>
      </c>
      <c r="L1291" s="180" t="str">
        <f>IF(G1291=30,1,M1290)</f>
      </c>
      <c r="M1291" s="181" t="str">
        <f>L1291*(1-K1291)</f>
      </c>
    </row>
    <row r="1292">
      <c r="A1292" t="s">
        <v>164</v>
      </c>
      <c r="B1292" t="s">
        <v>231</v>
      </c>
      <c r="C1292" s="32" t="s">
        <v>233</v>
      </c>
      <c r="D1292" t="s">
        <v>458</v>
      </c>
      <c r="E1292" t="s">
        <v>476</v>
      </c>
      <c r="F1292" s="174" t="n">
        <v>2031</v>
      </c>
      <c r="G1292" s="175" t="n">
        <v>40</v>
      </c>
      <c r="H1292" s="176" t="n">
        <v>3617.44981779331</v>
      </c>
      <c r="I1292" s="177" t="n">
        <v>4367545.42262899</v>
      </c>
      <c r="J1292" s="178" t="str">
        <f>IF(I1292&gt;0,H1292/I1292,0)</f>
      </c>
      <c r="K1292" s="179" t="str">
        <f>1-EXP(-J1292)</f>
      </c>
      <c r="L1292" s="180" t="str">
        <f>IF(G1292=30,1,M1291)</f>
      </c>
      <c r="M1292" s="181" t="str">
        <f>L1292*(1-K1292)</f>
      </c>
    </row>
    <row r="1293">
      <c r="A1293" t="s">
        <v>164</v>
      </c>
      <c r="B1293" t="s">
        <v>231</v>
      </c>
      <c r="C1293" s="32" t="s">
        <v>233</v>
      </c>
      <c r="D1293" t="s">
        <v>458</v>
      </c>
      <c r="E1293" t="s">
        <v>476</v>
      </c>
      <c r="F1293" s="174" t="n">
        <v>2031</v>
      </c>
      <c r="G1293" s="175" t="n">
        <v>41</v>
      </c>
      <c r="H1293" s="176" t="n">
        <v>5475.81622872268</v>
      </c>
      <c r="I1293" s="177" t="n">
        <v>6429600.65924951</v>
      </c>
      <c r="J1293" s="178" t="str">
        <f>IF(I1293&gt;0,H1293/I1293,0)</f>
      </c>
      <c r="K1293" s="179" t="str">
        <f>1-EXP(-J1293)</f>
      </c>
      <c r="L1293" s="180" t="str">
        <f>IF(G1293=30,1,M1292)</f>
      </c>
      <c r="M1293" s="181" t="str">
        <f>L1293*(1-K1293)</f>
      </c>
    </row>
    <row r="1294">
      <c r="A1294" t="s">
        <v>164</v>
      </c>
      <c r="B1294" t="s">
        <v>231</v>
      </c>
      <c r="C1294" s="32" t="s">
        <v>233</v>
      </c>
      <c r="D1294" t="s">
        <v>458</v>
      </c>
      <c r="E1294" t="s">
        <v>476</v>
      </c>
      <c r="F1294" s="174" t="n">
        <v>2031</v>
      </c>
      <c r="G1294" s="175" t="n">
        <v>42</v>
      </c>
      <c r="H1294" s="176" t="n">
        <v>4196.29352255916</v>
      </c>
      <c r="I1294" s="177" t="n">
        <v>4323647.32020019</v>
      </c>
      <c r="J1294" s="178" t="str">
        <f>IF(I1294&gt;0,H1294/I1294,0)</f>
      </c>
      <c r="K1294" s="179" t="str">
        <f>1-EXP(-J1294)</f>
      </c>
      <c r="L1294" s="180" t="str">
        <f>IF(G1294=30,1,M1293)</f>
      </c>
      <c r="M1294" s="181" t="str">
        <f>L1294*(1-K1294)</f>
      </c>
    </row>
    <row r="1295">
      <c r="A1295" t="s">
        <v>164</v>
      </c>
      <c r="B1295" t="s">
        <v>231</v>
      </c>
      <c r="C1295" s="32" t="s">
        <v>233</v>
      </c>
      <c r="D1295" t="s">
        <v>458</v>
      </c>
      <c r="E1295" t="s">
        <v>476</v>
      </c>
      <c r="F1295" s="174" t="n">
        <v>2031</v>
      </c>
      <c r="G1295" s="175" t="n">
        <v>43</v>
      </c>
      <c r="H1295" s="176" t="n">
        <v>4546.19729623831</v>
      </c>
      <c r="I1295" s="177" t="n">
        <v>4305916.35189375</v>
      </c>
      <c r="J1295" s="178" t="str">
        <f>IF(I1295&gt;0,H1295/I1295,0)</f>
      </c>
      <c r="K1295" s="179" t="str">
        <f>1-EXP(-J1295)</f>
      </c>
      <c r="L1295" s="180" t="str">
        <f>IF(G1295=30,1,M1294)</f>
      </c>
      <c r="M1295" s="181" t="str">
        <f>L1295*(1-K1295)</f>
      </c>
    </row>
    <row r="1296">
      <c r="A1296" t="s">
        <v>164</v>
      </c>
      <c r="B1296" t="s">
        <v>231</v>
      </c>
      <c r="C1296" s="32" t="s">
        <v>233</v>
      </c>
      <c r="D1296" t="s">
        <v>458</v>
      </c>
      <c r="E1296" t="s">
        <v>476</v>
      </c>
      <c r="F1296" s="174" t="n">
        <v>2031</v>
      </c>
      <c r="G1296" s="175" t="n">
        <v>44</v>
      </c>
      <c r="H1296" s="176" t="n">
        <v>4808.38696126622</v>
      </c>
      <c r="I1296" s="177" t="n">
        <v>4172868.68362691</v>
      </c>
      <c r="J1296" s="178" t="str">
        <f>IF(I1296&gt;0,H1296/I1296,0)</f>
      </c>
      <c r="K1296" s="179" t="str">
        <f>1-EXP(-J1296)</f>
      </c>
      <c r="L1296" s="180" t="str">
        <f>IF(G1296=30,1,M1295)</f>
      </c>
      <c r="M1296" s="181" t="str">
        <f>L1296*(1-K1296)</f>
      </c>
    </row>
    <row r="1297">
      <c r="A1297" t="s">
        <v>164</v>
      </c>
      <c r="B1297" t="s">
        <v>231</v>
      </c>
      <c r="C1297" s="32" t="s">
        <v>233</v>
      </c>
      <c r="D1297" t="s">
        <v>458</v>
      </c>
      <c r="E1297" t="s">
        <v>476</v>
      </c>
      <c r="F1297" s="174" t="n">
        <v>2031</v>
      </c>
      <c r="G1297" s="175" t="n">
        <v>45</v>
      </c>
      <c r="H1297" s="176" t="n">
        <v>6160.04371747779</v>
      </c>
      <c r="I1297" s="177" t="n">
        <v>4137059.25364873</v>
      </c>
      <c r="J1297" s="178" t="str">
        <f>IF(I1297&gt;0,H1297/I1297,0)</f>
      </c>
      <c r="K1297" s="179" t="str">
        <f>1-EXP(-J1297)</f>
      </c>
      <c r="L1297" s="180" t="str">
        <f>IF(G1297=30,1,M1296)</f>
      </c>
      <c r="M1297" s="181" t="str">
        <f>L1297*(1-K1297)</f>
      </c>
    </row>
    <row r="1298">
      <c r="A1298" t="s">
        <v>164</v>
      </c>
      <c r="B1298" t="s">
        <v>231</v>
      </c>
      <c r="C1298" s="32" t="s">
        <v>233</v>
      </c>
      <c r="D1298" t="s">
        <v>458</v>
      </c>
      <c r="E1298" t="s">
        <v>476</v>
      </c>
      <c r="F1298" s="174" t="n">
        <v>2031</v>
      </c>
      <c r="G1298" s="175" t="n">
        <v>46</v>
      </c>
      <c r="H1298" s="176" t="n">
        <v>6837.24462763843</v>
      </c>
      <c r="I1298" s="177" t="n">
        <v>4193253.48543208</v>
      </c>
      <c r="J1298" s="178" t="str">
        <f>IF(I1298&gt;0,H1298/I1298,0)</f>
      </c>
      <c r="K1298" s="179" t="str">
        <f>1-EXP(-J1298)</f>
      </c>
      <c r="L1298" s="180" t="str">
        <f>IF(G1298=30,1,M1297)</f>
      </c>
      <c r="M1298" s="181" t="str">
        <f>L1298*(1-K1298)</f>
      </c>
    </row>
    <row r="1299">
      <c r="A1299" t="s">
        <v>164</v>
      </c>
      <c r="B1299" t="s">
        <v>231</v>
      </c>
      <c r="C1299" s="32" t="s">
        <v>233</v>
      </c>
      <c r="D1299" t="s">
        <v>458</v>
      </c>
      <c r="E1299" t="s">
        <v>476</v>
      </c>
      <c r="F1299" s="174" t="n">
        <v>2031</v>
      </c>
      <c r="G1299" s="175" t="n">
        <v>47</v>
      </c>
      <c r="H1299" s="176" t="n">
        <v>7638.89910041971</v>
      </c>
      <c r="I1299" s="177" t="n">
        <v>4275060.96449099</v>
      </c>
      <c r="J1299" s="178" t="str">
        <f>IF(I1299&gt;0,H1299/I1299,0)</f>
      </c>
      <c r="K1299" s="179" t="str">
        <f>1-EXP(-J1299)</f>
      </c>
      <c r="L1299" s="180" t="str">
        <f>IF(G1299=30,1,M1298)</f>
      </c>
      <c r="M1299" s="181" t="str">
        <f>L1299*(1-K1299)</f>
      </c>
    </row>
    <row r="1300">
      <c r="A1300" t="s">
        <v>164</v>
      </c>
      <c r="B1300" t="s">
        <v>231</v>
      </c>
      <c r="C1300" s="32" t="s">
        <v>233</v>
      </c>
      <c r="D1300" t="s">
        <v>458</v>
      </c>
      <c r="E1300" t="s">
        <v>476</v>
      </c>
      <c r="F1300" s="174" t="n">
        <v>2031</v>
      </c>
      <c r="G1300" s="175" t="n">
        <v>48</v>
      </c>
      <c r="H1300" s="176" t="n">
        <v>8317.3102126391</v>
      </c>
      <c r="I1300" s="177" t="n">
        <v>4248240.56501609</v>
      </c>
      <c r="J1300" s="178" t="str">
        <f>IF(I1300&gt;0,H1300/I1300,0)</f>
      </c>
      <c r="K1300" s="179" t="str">
        <f>1-EXP(-J1300)</f>
      </c>
      <c r="L1300" s="180" t="str">
        <f>IF(G1300=30,1,M1299)</f>
      </c>
      <c r="M1300" s="181" t="str">
        <f>L1300*(1-K1300)</f>
      </c>
    </row>
    <row r="1301">
      <c r="A1301" t="s">
        <v>164</v>
      </c>
      <c r="B1301" t="s">
        <v>231</v>
      </c>
      <c r="C1301" s="32" t="s">
        <v>233</v>
      </c>
      <c r="D1301" t="s">
        <v>458</v>
      </c>
      <c r="E1301" t="s">
        <v>476</v>
      </c>
      <c r="F1301" s="174" t="n">
        <v>2031</v>
      </c>
      <c r="G1301" s="175" t="n">
        <v>49</v>
      </c>
      <c r="H1301" s="176" t="n">
        <v>8816.9283561068</v>
      </c>
      <c r="I1301" s="177" t="n">
        <v>4109508.84067615</v>
      </c>
      <c r="J1301" s="178" t="str">
        <f>IF(I1301&gt;0,H1301/I1301,0)</f>
      </c>
      <c r="K1301" s="179" t="str">
        <f>1-EXP(-J1301)</f>
      </c>
      <c r="L1301" s="180" t="str">
        <f>IF(G1301=30,1,M1300)</f>
      </c>
      <c r="M1301" s="181" t="str">
        <f>L1301*(1-K1301)</f>
      </c>
    </row>
    <row r="1302">
      <c r="A1302" t="s">
        <v>164</v>
      </c>
      <c r="B1302" t="s">
        <v>231</v>
      </c>
      <c r="C1302" s="32" t="s">
        <v>233</v>
      </c>
      <c r="D1302" t="s">
        <v>458</v>
      </c>
      <c r="E1302" t="s">
        <v>476</v>
      </c>
      <c r="F1302" s="174" t="n">
        <v>2031</v>
      </c>
      <c r="G1302" s="175" t="n">
        <v>50</v>
      </c>
      <c r="H1302" s="176" t="n">
        <v>10060.4878780286</v>
      </c>
      <c r="I1302" s="177" t="n">
        <v>4032552.22663753</v>
      </c>
      <c r="J1302" s="178" t="str">
        <f>IF(I1302&gt;0,H1302/I1302,0)</f>
      </c>
      <c r="K1302" s="179" t="str">
        <f>1-EXP(-J1302)</f>
      </c>
      <c r="L1302" s="180" t="str">
        <f>IF(G1302=30,1,M1301)</f>
      </c>
      <c r="M1302" s="181" t="str">
        <f>L1302*(1-K1302)</f>
      </c>
    </row>
    <row r="1303">
      <c r="A1303" t="s">
        <v>164</v>
      </c>
      <c r="B1303" t="s">
        <v>231</v>
      </c>
      <c r="C1303" s="32" t="s">
        <v>233</v>
      </c>
      <c r="D1303" t="s">
        <v>458</v>
      </c>
      <c r="E1303" t="s">
        <v>476</v>
      </c>
      <c r="F1303" s="174" t="n">
        <v>2031</v>
      </c>
      <c r="G1303" s="175" t="n">
        <v>51</v>
      </c>
      <c r="H1303" s="176" t="n">
        <v>10823.4021892501</v>
      </c>
      <c r="I1303" s="177" t="n">
        <v>3970223.47799249</v>
      </c>
      <c r="J1303" s="178" t="str">
        <f>IF(I1303&gt;0,H1303/I1303,0)</f>
      </c>
      <c r="K1303" s="179" t="str">
        <f>1-EXP(-J1303)</f>
      </c>
      <c r="L1303" s="180" t="str">
        <f>IF(G1303=30,1,M1302)</f>
      </c>
      <c r="M1303" s="181" t="str">
        <f>L1303*(1-K1303)</f>
      </c>
    </row>
    <row r="1304">
      <c r="A1304" t="s">
        <v>164</v>
      </c>
      <c r="B1304" t="s">
        <v>231</v>
      </c>
      <c r="C1304" s="32" t="s">
        <v>233</v>
      </c>
      <c r="D1304" t="s">
        <v>458</v>
      </c>
      <c r="E1304" t="s">
        <v>476</v>
      </c>
      <c r="F1304" s="174" t="n">
        <v>2031</v>
      </c>
      <c r="G1304" s="175" t="n">
        <v>52</v>
      </c>
      <c r="H1304" s="176" t="n">
        <v>11623.8170020142</v>
      </c>
      <c r="I1304" s="177" t="n">
        <v>3903050.20750261</v>
      </c>
      <c r="J1304" s="178" t="str">
        <f>IF(I1304&gt;0,H1304/I1304,0)</f>
      </c>
      <c r="K1304" s="179" t="str">
        <f>1-EXP(-J1304)</f>
      </c>
      <c r="L1304" s="180" t="str">
        <f>IF(G1304=30,1,M1303)</f>
      </c>
      <c r="M1304" s="181" t="str">
        <f>L1304*(1-K1304)</f>
      </c>
    </row>
    <row r="1305">
      <c r="A1305" t="s">
        <v>164</v>
      </c>
      <c r="B1305" t="s">
        <v>231</v>
      </c>
      <c r="C1305" s="32" t="s">
        <v>233</v>
      </c>
      <c r="D1305" t="s">
        <v>458</v>
      </c>
      <c r="E1305" t="s">
        <v>476</v>
      </c>
      <c r="F1305" s="174" t="n">
        <v>2031</v>
      </c>
      <c r="G1305" s="175" t="n">
        <v>53</v>
      </c>
      <c r="H1305" s="176" t="n">
        <v>12413.93726656</v>
      </c>
      <c r="I1305" s="177" t="n">
        <v>3816433.8888499</v>
      </c>
      <c r="J1305" s="178" t="str">
        <f>IF(I1305&gt;0,H1305/I1305,0)</f>
      </c>
      <c r="K1305" s="179" t="str">
        <f>1-EXP(-J1305)</f>
      </c>
      <c r="L1305" s="180" t="str">
        <f>IF(G1305=30,1,M1304)</f>
      </c>
      <c r="M1305" s="181" t="str">
        <f>L1305*(1-K1305)</f>
      </c>
    </row>
    <row r="1306">
      <c r="A1306" t="s">
        <v>164</v>
      </c>
      <c r="B1306" t="s">
        <v>231</v>
      </c>
      <c r="C1306" s="32" t="s">
        <v>233</v>
      </c>
      <c r="D1306" t="s">
        <v>458</v>
      </c>
      <c r="E1306" t="s">
        <v>476</v>
      </c>
      <c r="F1306" s="174" t="n">
        <v>2031</v>
      </c>
      <c r="G1306" s="175" t="n">
        <v>54</v>
      </c>
      <c r="H1306" s="176" t="n">
        <v>13324.3041711619</v>
      </c>
      <c r="I1306" s="177" t="n">
        <v>3746427.50045346</v>
      </c>
      <c r="J1306" s="178" t="str">
        <f>IF(I1306&gt;0,H1306/I1306,0)</f>
      </c>
      <c r="K1306" s="179" t="str">
        <f>1-EXP(-J1306)</f>
      </c>
      <c r="L1306" s="180" t="str">
        <f>IF(G1306=30,1,M1305)</f>
      </c>
      <c r="M1306" s="181" t="str">
        <f>L1306*(1-K1306)</f>
      </c>
    </row>
    <row r="1307">
      <c r="A1307" t="s">
        <v>164</v>
      </c>
      <c r="B1307" t="s">
        <v>231</v>
      </c>
      <c r="C1307" s="32" t="s">
        <v>233</v>
      </c>
      <c r="D1307" t="s">
        <v>458</v>
      </c>
      <c r="E1307" t="s">
        <v>476</v>
      </c>
      <c r="F1307" s="174" t="n">
        <v>2031</v>
      </c>
      <c r="G1307" s="175" t="n">
        <v>55</v>
      </c>
      <c r="H1307" s="176" t="n">
        <v>14348.1458237242</v>
      </c>
      <c r="I1307" s="177" t="n">
        <v>3664507.31359255</v>
      </c>
      <c r="J1307" s="178" t="str">
        <f>IF(I1307&gt;0,H1307/I1307,0)</f>
      </c>
      <c r="K1307" s="179" t="str">
        <f>1-EXP(-J1307)</f>
      </c>
      <c r="L1307" s="180" t="str">
        <f>IF(G1307=30,1,M1306)</f>
      </c>
      <c r="M1307" s="181" t="str">
        <f>L1307*(1-K1307)</f>
      </c>
    </row>
    <row r="1308">
      <c r="A1308" t="s">
        <v>164</v>
      </c>
      <c r="B1308" t="s">
        <v>231</v>
      </c>
      <c r="C1308" s="32" t="s">
        <v>233</v>
      </c>
      <c r="D1308" t="s">
        <v>458</v>
      </c>
      <c r="E1308" t="s">
        <v>476</v>
      </c>
      <c r="F1308" s="174" t="n">
        <v>2031</v>
      </c>
      <c r="G1308" s="175" t="n">
        <v>56</v>
      </c>
      <c r="H1308" s="176" t="n">
        <v>15309.2324606029</v>
      </c>
      <c r="I1308" s="177" t="n">
        <v>3581166.10520204</v>
      </c>
      <c r="J1308" s="178" t="str">
        <f>IF(I1308&gt;0,H1308/I1308,0)</f>
      </c>
      <c r="K1308" s="179" t="str">
        <f>1-EXP(-J1308)</f>
      </c>
      <c r="L1308" s="180" t="str">
        <f>IF(G1308=30,1,M1307)</f>
      </c>
      <c r="M1308" s="181" t="str">
        <f>L1308*(1-K1308)</f>
      </c>
    </row>
    <row r="1309">
      <c r="A1309" t="s">
        <v>164</v>
      </c>
      <c r="B1309" t="s">
        <v>231</v>
      </c>
      <c r="C1309" s="32" t="s">
        <v>233</v>
      </c>
      <c r="D1309" t="s">
        <v>458</v>
      </c>
      <c r="E1309" t="s">
        <v>476</v>
      </c>
      <c r="F1309" s="174" t="n">
        <v>2031</v>
      </c>
      <c r="G1309" s="175" t="n">
        <v>57</v>
      </c>
      <c r="H1309" s="176" t="n">
        <v>16209.4288412516</v>
      </c>
      <c r="I1309" s="177" t="n">
        <v>3470942.824147</v>
      </c>
      <c r="J1309" s="178" t="str">
        <f>IF(I1309&gt;0,H1309/I1309,0)</f>
      </c>
      <c r="K1309" s="179" t="str">
        <f>1-EXP(-J1309)</f>
      </c>
      <c r="L1309" s="180" t="str">
        <f>IF(G1309=30,1,M1308)</f>
      </c>
      <c r="M1309" s="181" t="str">
        <f>L1309*(1-K1309)</f>
      </c>
    </row>
    <row r="1310">
      <c r="A1310" t="s">
        <v>164</v>
      </c>
      <c r="B1310" t="s">
        <v>231</v>
      </c>
      <c r="C1310" s="32" t="s">
        <v>233</v>
      </c>
      <c r="D1310" t="s">
        <v>458</v>
      </c>
      <c r="E1310" t="s">
        <v>476</v>
      </c>
      <c r="F1310" s="174" t="n">
        <v>2031</v>
      </c>
      <c r="G1310" s="175" t="n">
        <v>58</v>
      </c>
      <c r="H1310" s="176" t="n">
        <v>17451.4334393958</v>
      </c>
      <c r="I1310" s="177" t="n">
        <v>3419252.81832795</v>
      </c>
      <c r="J1310" s="178" t="str">
        <f>IF(I1310&gt;0,H1310/I1310,0)</f>
      </c>
      <c r="K1310" s="179" t="str">
        <f>1-EXP(-J1310)</f>
      </c>
      <c r="L1310" s="180" t="str">
        <f>IF(G1310=30,1,M1309)</f>
      </c>
      <c r="M1310" s="181" t="str">
        <f>L1310*(1-K1310)</f>
      </c>
    </row>
    <row r="1311">
      <c r="A1311" t="s">
        <v>164</v>
      </c>
      <c r="B1311" t="s">
        <v>231</v>
      </c>
      <c r="C1311" s="32" t="s">
        <v>233</v>
      </c>
      <c r="D1311" t="s">
        <v>458</v>
      </c>
      <c r="E1311" t="s">
        <v>476</v>
      </c>
      <c r="F1311" s="174" t="n">
        <v>2031</v>
      </c>
      <c r="G1311" s="175" t="n">
        <v>59</v>
      </c>
      <c r="H1311" s="176" t="n">
        <v>17923.0669366253</v>
      </c>
      <c r="I1311" s="177" t="n">
        <v>3207456.99673487</v>
      </c>
      <c r="J1311" s="178" t="str">
        <f>IF(I1311&gt;0,H1311/I1311,0)</f>
      </c>
      <c r="K1311" s="179" t="str">
        <f>1-EXP(-J1311)</f>
      </c>
      <c r="L1311" s="180" t="str">
        <f>IF(G1311=30,1,M1310)</f>
      </c>
      <c r="M1311" s="181" t="str">
        <f>L1311*(1-K1311)</f>
      </c>
    </row>
    <row r="1312">
      <c r="A1312" t="s">
        <v>164</v>
      </c>
      <c r="B1312" t="s">
        <v>231</v>
      </c>
      <c r="C1312" s="32" t="s">
        <v>233</v>
      </c>
      <c r="D1312" t="s">
        <v>458</v>
      </c>
      <c r="E1312" t="s">
        <v>476</v>
      </c>
      <c r="F1312" s="174" t="n">
        <v>2031</v>
      </c>
      <c r="G1312" s="175" t="n">
        <v>60</v>
      </c>
      <c r="H1312" s="176" t="n">
        <v>19336.0223196819</v>
      </c>
      <c r="I1312" s="177" t="n">
        <v>3114016.34455082</v>
      </c>
      <c r="J1312" s="178" t="str">
        <f>IF(I1312&gt;0,H1312/I1312,0)</f>
      </c>
      <c r="K1312" s="179" t="str">
        <f>1-EXP(-J1312)</f>
      </c>
      <c r="L1312" s="180" t="str">
        <f>IF(G1312=30,1,M1311)</f>
      </c>
      <c r="M1312" s="181" t="str">
        <f>L1312*(1-K1312)</f>
      </c>
    </row>
    <row r="1313">
      <c r="A1313" t="s">
        <v>164</v>
      </c>
      <c r="B1313" t="s">
        <v>231</v>
      </c>
      <c r="C1313" s="32" t="s">
        <v>233</v>
      </c>
      <c r="D1313" t="s">
        <v>458</v>
      </c>
      <c r="E1313" t="s">
        <v>476</v>
      </c>
      <c r="F1313" s="174" t="n">
        <v>2031</v>
      </c>
      <c r="G1313" s="175" t="n">
        <v>61</v>
      </c>
      <c r="H1313" s="176" t="n">
        <v>20531.5108414612</v>
      </c>
      <c r="I1313" s="177" t="n">
        <v>3023949.27699113</v>
      </c>
      <c r="J1313" s="178" t="str">
        <f>IF(I1313&gt;0,H1313/I1313,0)</f>
      </c>
      <c r="K1313" s="179" t="str">
        <f>1-EXP(-J1313)</f>
      </c>
      <c r="L1313" s="180" t="str">
        <f>IF(G1313=30,1,M1312)</f>
      </c>
      <c r="M1313" s="181" t="str">
        <f>L1313*(1-K1313)</f>
      </c>
    </row>
    <row r="1314">
      <c r="A1314" t="s">
        <v>164</v>
      </c>
      <c r="B1314" t="s">
        <v>231</v>
      </c>
      <c r="C1314" s="32" t="s">
        <v>233</v>
      </c>
      <c r="D1314" t="s">
        <v>458</v>
      </c>
      <c r="E1314" t="s">
        <v>476</v>
      </c>
      <c r="F1314" s="174" t="n">
        <v>2031</v>
      </c>
      <c r="G1314" s="175" t="n">
        <v>62</v>
      </c>
      <c r="H1314" s="176" t="n">
        <v>21737.9383020891</v>
      </c>
      <c r="I1314" s="177" t="n">
        <v>2925099.73324875</v>
      </c>
      <c r="J1314" s="178" t="str">
        <f>IF(I1314&gt;0,H1314/I1314,0)</f>
      </c>
      <c r="K1314" s="179" t="str">
        <f>1-EXP(-J1314)</f>
      </c>
      <c r="L1314" s="180" t="str">
        <f>IF(G1314=30,1,M1313)</f>
      </c>
      <c r="M1314" s="181" t="str">
        <f>L1314*(1-K1314)</f>
      </c>
    </row>
    <row r="1315">
      <c r="A1315" t="s">
        <v>164</v>
      </c>
      <c r="B1315" t="s">
        <v>231</v>
      </c>
      <c r="C1315" s="32" t="s">
        <v>233</v>
      </c>
      <c r="D1315" t="s">
        <v>458</v>
      </c>
      <c r="E1315" t="s">
        <v>476</v>
      </c>
      <c r="F1315" s="174" t="n">
        <v>2031</v>
      </c>
      <c r="G1315" s="175" t="n">
        <v>63</v>
      </c>
      <c r="H1315" s="176" t="n">
        <v>22841.7963117162</v>
      </c>
      <c r="I1315" s="177" t="n">
        <v>2806967.47267301</v>
      </c>
      <c r="J1315" s="178" t="str">
        <f>IF(I1315&gt;0,H1315/I1315,0)</f>
      </c>
      <c r="K1315" s="179" t="str">
        <f>1-EXP(-J1315)</f>
      </c>
      <c r="L1315" s="180" t="str">
        <f>IF(G1315=30,1,M1314)</f>
      </c>
      <c r="M1315" s="181" t="str">
        <f>L1315*(1-K1315)</f>
      </c>
    </row>
    <row r="1316">
      <c r="A1316" t="s">
        <v>164</v>
      </c>
      <c r="B1316" t="s">
        <v>231</v>
      </c>
      <c r="C1316" s="32" t="s">
        <v>233</v>
      </c>
      <c r="D1316" t="s">
        <v>458</v>
      </c>
      <c r="E1316" t="s">
        <v>476</v>
      </c>
      <c r="F1316" s="174" t="n">
        <v>2031</v>
      </c>
      <c r="G1316" s="175" t="n">
        <v>64</v>
      </c>
      <c r="H1316" s="176" t="n">
        <v>23725.6145794133</v>
      </c>
      <c r="I1316" s="177" t="n">
        <v>2658818.25982258</v>
      </c>
      <c r="J1316" s="178" t="str">
        <f>IF(I1316&gt;0,H1316/I1316,0)</f>
      </c>
      <c r="K1316" s="179" t="str">
        <f>1-EXP(-J1316)</f>
      </c>
      <c r="L1316" s="180" t="str">
        <f>IF(G1316=30,1,M1315)</f>
      </c>
      <c r="M1316" s="181" t="str">
        <f>L1316*(1-K1316)</f>
      </c>
    </row>
    <row r="1317">
      <c r="A1317" t="s">
        <v>164</v>
      </c>
      <c r="B1317" t="s">
        <v>231</v>
      </c>
      <c r="C1317" s="32" t="s">
        <v>233</v>
      </c>
      <c r="D1317" t="s">
        <v>458</v>
      </c>
      <c r="E1317" t="s">
        <v>476</v>
      </c>
      <c r="F1317" s="174" t="n">
        <v>2031</v>
      </c>
      <c r="G1317" s="175" t="n">
        <v>65</v>
      </c>
      <c r="H1317" s="176" t="n">
        <v>24134.3727543925</v>
      </c>
      <c r="I1317" s="177" t="n">
        <v>2545540.84467582</v>
      </c>
      <c r="J1317" s="178" t="str">
        <f>IF(I1317&gt;0,H1317/I1317,0)</f>
      </c>
      <c r="K1317" s="179" t="str">
        <f>1-EXP(-J1317)</f>
      </c>
      <c r="L1317" s="180" t="str">
        <f>IF(G1317=30,1,M1316)</f>
      </c>
      <c r="M1317" s="181" t="str">
        <f>L1317*(1-K1317)</f>
      </c>
    </row>
    <row r="1318">
      <c r="A1318" t="s">
        <v>164</v>
      </c>
      <c r="B1318" t="s">
        <v>231</v>
      </c>
      <c r="C1318" s="32" t="s">
        <v>233</v>
      </c>
      <c r="D1318" t="s">
        <v>458</v>
      </c>
      <c r="E1318" t="s">
        <v>476</v>
      </c>
      <c r="F1318" s="174" t="n">
        <v>2031</v>
      </c>
      <c r="G1318" s="175" t="n">
        <v>66</v>
      </c>
      <c r="H1318" s="176" t="n">
        <v>25054.1376520194</v>
      </c>
      <c r="I1318" s="177" t="n">
        <v>2411994.96752092</v>
      </c>
      <c r="J1318" s="178" t="str">
        <f>IF(I1318&gt;0,H1318/I1318,0)</f>
      </c>
      <c r="K1318" s="179" t="str">
        <f>1-EXP(-J1318)</f>
      </c>
      <c r="L1318" s="180" t="str">
        <f>IF(G1318=30,1,M1317)</f>
      </c>
      <c r="M1318" s="181" t="str">
        <f>L1318*(1-K1318)</f>
      </c>
    </row>
    <row r="1319">
      <c r="A1319" t="s">
        <v>164</v>
      </c>
      <c r="B1319" t="s">
        <v>231</v>
      </c>
      <c r="C1319" s="32" t="s">
        <v>233</v>
      </c>
      <c r="D1319" t="s">
        <v>458</v>
      </c>
      <c r="E1319" t="s">
        <v>476</v>
      </c>
      <c r="F1319" s="174" t="n">
        <v>2031</v>
      </c>
      <c r="G1319" s="175" t="n">
        <v>67</v>
      </c>
      <c r="H1319" s="176" t="n">
        <v>25960.1915715542</v>
      </c>
      <c r="I1319" s="177" t="n">
        <v>2278479.82726268</v>
      </c>
      <c r="J1319" s="178" t="str">
        <f>IF(I1319&gt;0,H1319/I1319,0)</f>
      </c>
      <c r="K1319" s="179" t="str">
        <f>1-EXP(-J1319)</f>
      </c>
      <c r="L1319" s="180" t="str">
        <f>IF(G1319=30,1,M1318)</f>
      </c>
      <c r="M1319" s="181" t="str">
        <f>L1319*(1-K1319)</f>
      </c>
    </row>
    <row r="1320">
      <c r="A1320" t="s">
        <v>164</v>
      </c>
      <c r="B1320" t="s">
        <v>231</v>
      </c>
      <c r="C1320" s="32" t="s">
        <v>233</v>
      </c>
      <c r="D1320" t="s">
        <v>458</v>
      </c>
      <c r="E1320" t="s">
        <v>476</v>
      </c>
      <c r="F1320" s="174" t="n">
        <v>2031</v>
      </c>
      <c r="G1320" s="175" t="n">
        <v>68</v>
      </c>
      <c r="H1320" s="176" t="n">
        <v>26882.8297322699</v>
      </c>
      <c r="I1320" s="177" t="n">
        <v>2149707.51874443</v>
      </c>
      <c r="J1320" s="178" t="str">
        <f>IF(I1320&gt;0,H1320/I1320,0)</f>
      </c>
      <c r="K1320" s="179" t="str">
        <f>1-EXP(-J1320)</f>
      </c>
      <c r="L1320" s="180" t="str">
        <f>IF(G1320=30,1,M1319)</f>
      </c>
      <c r="M1320" s="181" t="str">
        <f>L1320*(1-K1320)</f>
      </c>
    </row>
    <row r="1321">
      <c r="A1321" t="s">
        <v>164</v>
      </c>
      <c r="B1321" t="s">
        <v>231</v>
      </c>
      <c r="C1321" s="32" t="s">
        <v>233</v>
      </c>
      <c r="D1321" t="s">
        <v>458</v>
      </c>
      <c r="E1321" t="s">
        <v>476</v>
      </c>
      <c r="F1321" s="174" t="n">
        <v>2031</v>
      </c>
      <c r="G1321" s="175" t="n">
        <v>69</v>
      </c>
      <c r="H1321" s="176" t="n">
        <v>27525.2454248409</v>
      </c>
      <c r="I1321" s="177" t="n">
        <v>1997116.30937079</v>
      </c>
      <c r="J1321" s="178" t="str">
        <f>IF(I1321&gt;0,H1321/I1321,0)</f>
      </c>
      <c r="K1321" s="179" t="str">
        <f>1-EXP(-J1321)</f>
      </c>
      <c r="L1321" s="180" t="str">
        <f>IF(G1321=30,1,M1320)</f>
      </c>
      <c r="M1321" s="181" t="str">
        <f>L1321*(1-K1321)</f>
      </c>
    </row>
    <row r="1322">
      <c r="A1322" t="s">
        <v>164</v>
      </c>
      <c r="B1322" t="s">
        <v>231</v>
      </c>
      <c r="C1322" s="32" t="s">
        <v>233</v>
      </c>
      <c r="D1322" t="s">
        <v>458</v>
      </c>
      <c r="E1322" t="s">
        <v>476</v>
      </c>
      <c r="F1322" s="174" t="n">
        <v>2032</v>
      </c>
      <c r="G1322" s="175" t="n">
        <v>30</v>
      </c>
      <c r="H1322" s="176" t="n">
        <v>961.480511664882</v>
      </c>
      <c r="I1322" s="177" t="n">
        <v>4354849.46819927</v>
      </c>
      <c r="J1322" s="178" t="str">
        <f>IF(I1322&gt;0,H1322/I1322,0)</f>
      </c>
      <c r="K1322" s="179" t="str">
        <f>1-EXP(-J1322)</f>
      </c>
      <c r="L1322" s="180" t="str">
        <f>IF(G1322=30,1,M1321)</f>
      </c>
      <c r="M1322" s="181" t="str">
        <f>L1322*(1-K1322)</f>
      </c>
    </row>
    <row r="1323">
      <c r="A1323" t="s">
        <v>164</v>
      </c>
      <c r="B1323" t="s">
        <v>231</v>
      </c>
      <c r="C1323" s="32" t="s">
        <v>233</v>
      </c>
      <c r="D1323" t="s">
        <v>458</v>
      </c>
      <c r="E1323" t="s">
        <v>476</v>
      </c>
      <c r="F1323" s="174" t="n">
        <v>2032</v>
      </c>
      <c r="G1323" s="175" t="n">
        <v>31</v>
      </c>
      <c r="H1323" s="176" t="n">
        <v>1090.68618308536</v>
      </c>
      <c r="I1323" s="177" t="n">
        <v>4335139.846239</v>
      </c>
      <c r="J1323" s="178" t="str">
        <f>IF(I1323&gt;0,H1323/I1323,0)</f>
      </c>
      <c r="K1323" s="179" t="str">
        <f>1-EXP(-J1323)</f>
      </c>
      <c r="L1323" s="180" t="str">
        <f>IF(G1323=30,1,M1322)</f>
      </c>
      <c r="M1323" s="181" t="str">
        <f>L1323*(1-K1323)</f>
      </c>
    </row>
    <row r="1324">
      <c r="A1324" t="s">
        <v>164</v>
      </c>
      <c r="B1324" t="s">
        <v>231</v>
      </c>
      <c r="C1324" s="32" t="s">
        <v>233</v>
      </c>
      <c r="D1324" t="s">
        <v>458</v>
      </c>
      <c r="E1324" t="s">
        <v>476</v>
      </c>
      <c r="F1324" s="174" t="n">
        <v>2032</v>
      </c>
      <c r="G1324" s="175" t="n">
        <v>32</v>
      </c>
      <c r="H1324" s="176" t="n">
        <v>1142.08855433732</v>
      </c>
      <c r="I1324" s="177" t="n">
        <v>4315578.06947058</v>
      </c>
      <c r="J1324" s="178" t="str">
        <f>IF(I1324&gt;0,H1324/I1324,0)</f>
      </c>
      <c r="K1324" s="179" t="str">
        <f>1-EXP(-J1324)</f>
      </c>
      <c r="L1324" s="180" t="str">
        <f>IF(G1324=30,1,M1323)</f>
      </c>
      <c r="M1324" s="181" t="str">
        <f>L1324*(1-K1324)</f>
      </c>
    </row>
    <row r="1325">
      <c r="A1325" t="s">
        <v>164</v>
      </c>
      <c r="B1325" t="s">
        <v>231</v>
      </c>
      <c r="C1325" s="32" t="s">
        <v>233</v>
      </c>
      <c r="D1325" t="s">
        <v>458</v>
      </c>
      <c r="E1325" t="s">
        <v>476</v>
      </c>
      <c r="F1325" s="174" t="n">
        <v>2032</v>
      </c>
      <c r="G1325" s="175" t="n">
        <v>33</v>
      </c>
      <c r="H1325" s="176" t="n">
        <v>1214.24833022065</v>
      </c>
      <c r="I1325" s="177" t="n">
        <v>4335857.16063717</v>
      </c>
      <c r="J1325" s="178" t="str">
        <f>IF(I1325&gt;0,H1325/I1325,0)</f>
      </c>
      <c r="K1325" s="179" t="str">
        <f>1-EXP(-J1325)</f>
      </c>
      <c r="L1325" s="180" t="str">
        <f>IF(G1325=30,1,M1324)</f>
      </c>
      <c r="M1325" s="181" t="str">
        <f>L1325*(1-K1325)</f>
      </c>
    </row>
    <row r="1326">
      <c r="A1326" t="s">
        <v>164</v>
      </c>
      <c r="B1326" t="s">
        <v>231</v>
      </c>
      <c r="C1326" s="32" t="s">
        <v>233</v>
      </c>
      <c r="D1326" t="s">
        <v>458</v>
      </c>
      <c r="E1326" t="s">
        <v>476</v>
      </c>
      <c r="F1326" s="174" t="n">
        <v>2032</v>
      </c>
      <c r="G1326" s="175" t="n">
        <v>34</v>
      </c>
      <c r="H1326" s="176" t="n">
        <v>1311.16224423242</v>
      </c>
      <c r="I1326" s="177" t="n">
        <v>4395424.99613714</v>
      </c>
      <c r="J1326" s="178" t="str">
        <f>IF(I1326&gt;0,H1326/I1326,0)</f>
      </c>
      <c r="K1326" s="179" t="str">
        <f>1-EXP(-J1326)</f>
      </c>
      <c r="L1326" s="180" t="str">
        <f>IF(G1326=30,1,M1325)</f>
      </c>
      <c r="M1326" s="181" t="str">
        <f>L1326*(1-K1326)</f>
      </c>
    </row>
    <row r="1327">
      <c r="A1327" t="s">
        <v>164</v>
      </c>
      <c r="B1327" t="s">
        <v>231</v>
      </c>
      <c r="C1327" s="32" t="s">
        <v>233</v>
      </c>
      <c r="D1327" t="s">
        <v>458</v>
      </c>
      <c r="E1327" t="s">
        <v>476</v>
      </c>
      <c r="F1327" s="174" t="n">
        <v>2032</v>
      </c>
      <c r="G1327" s="175" t="n">
        <v>35</v>
      </c>
      <c r="H1327" s="176" t="n">
        <v>2101.75836121374</v>
      </c>
      <c r="I1327" s="177" t="n">
        <v>4534877.51946322</v>
      </c>
      <c r="J1327" s="178" t="str">
        <f>IF(I1327&gt;0,H1327/I1327,0)</f>
      </c>
      <c r="K1327" s="179" t="str">
        <f>1-EXP(-J1327)</f>
      </c>
      <c r="L1327" s="180" t="str">
        <f>IF(G1327=30,1,M1326)</f>
      </c>
      <c r="M1327" s="181" t="str">
        <f>L1327*(1-K1327)</f>
      </c>
    </row>
    <row r="1328">
      <c r="A1328" t="s">
        <v>164</v>
      </c>
      <c r="B1328" t="s">
        <v>231</v>
      </c>
      <c r="C1328" s="32" t="s">
        <v>233</v>
      </c>
      <c r="D1328" t="s">
        <v>458</v>
      </c>
      <c r="E1328" t="s">
        <v>476</v>
      </c>
      <c r="F1328" s="174" t="n">
        <v>2032</v>
      </c>
      <c r="G1328" s="175" t="n">
        <v>36</v>
      </c>
      <c r="H1328" s="176" t="n">
        <v>2224.96233665025</v>
      </c>
      <c r="I1328" s="177" t="n">
        <v>4490910.90919741</v>
      </c>
      <c r="J1328" s="178" t="str">
        <f>IF(I1328&gt;0,H1328/I1328,0)</f>
      </c>
      <c r="K1328" s="179" t="str">
        <f>1-EXP(-J1328)</f>
      </c>
      <c r="L1328" s="180" t="str">
        <f>IF(G1328=30,1,M1327)</f>
      </c>
      <c r="M1328" s="181" t="str">
        <f>L1328*(1-K1328)</f>
      </c>
    </row>
    <row r="1329">
      <c r="A1329" t="s">
        <v>164</v>
      </c>
      <c r="B1329" t="s">
        <v>231</v>
      </c>
      <c r="C1329" s="32" t="s">
        <v>233</v>
      </c>
      <c r="D1329" t="s">
        <v>458</v>
      </c>
      <c r="E1329" t="s">
        <v>476</v>
      </c>
      <c r="F1329" s="174" t="n">
        <v>2032</v>
      </c>
      <c r="G1329" s="175" t="n">
        <v>37</v>
      </c>
      <c r="H1329" s="176" t="n">
        <v>2346.64043310371</v>
      </c>
      <c r="I1329" s="177" t="n">
        <v>4417204.70979864</v>
      </c>
      <c r="J1329" s="178" t="str">
        <f>IF(I1329&gt;0,H1329/I1329,0)</f>
      </c>
      <c r="K1329" s="179" t="str">
        <f>1-EXP(-J1329)</f>
      </c>
      <c r="L1329" s="180" t="str">
        <f>IF(G1329=30,1,M1328)</f>
      </c>
      <c r="M1329" s="181" t="str">
        <f>L1329*(1-K1329)</f>
      </c>
    </row>
    <row r="1330">
      <c r="A1330" t="s">
        <v>164</v>
      </c>
      <c r="B1330" t="s">
        <v>231</v>
      </c>
      <c r="C1330" s="32" t="s">
        <v>233</v>
      </c>
      <c r="D1330" t="s">
        <v>458</v>
      </c>
      <c r="E1330" t="s">
        <v>476</v>
      </c>
      <c r="F1330" s="174" t="n">
        <v>2032</v>
      </c>
      <c r="G1330" s="175" t="n">
        <v>38</v>
      </c>
      <c r="H1330" s="176" t="n">
        <v>2488.52541372689</v>
      </c>
      <c r="I1330" s="177" t="n">
        <v>4359100.99503971</v>
      </c>
      <c r="J1330" s="178" t="str">
        <f>IF(I1330&gt;0,H1330/I1330,0)</f>
      </c>
      <c r="K1330" s="179" t="str">
        <f>1-EXP(-J1330)</f>
      </c>
      <c r="L1330" s="180" t="str">
        <f>IF(G1330=30,1,M1329)</f>
      </c>
      <c r="M1330" s="181" t="str">
        <f>L1330*(1-K1330)</f>
      </c>
    </row>
    <row r="1331">
      <c r="A1331" t="s">
        <v>164</v>
      </c>
      <c r="B1331" t="s">
        <v>231</v>
      </c>
      <c r="C1331" s="32" t="s">
        <v>233</v>
      </c>
      <c r="D1331" t="s">
        <v>458</v>
      </c>
      <c r="E1331" t="s">
        <v>476</v>
      </c>
      <c r="F1331" s="174" t="n">
        <v>2032</v>
      </c>
      <c r="G1331" s="175" t="n">
        <v>39</v>
      </c>
      <c r="H1331" s="176" t="n">
        <v>2645.29222967683</v>
      </c>
      <c r="I1331" s="177" t="n">
        <v>4304475.05351077</v>
      </c>
      <c r="J1331" s="178" t="str">
        <f>IF(I1331&gt;0,H1331/I1331,0)</f>
      </c>
      <c r="K1331" s="179" t="str">
        <f>1-EXP(-J1331)</f>
      </c>
      <c r="L1331" s="180" t="str">
        <f>IF(G1331=30,1,M1330)</f>
      </c>
      <c r="M1331" s="181" t="str">
        <f>L1331*(1-K1331)</f>
      </c>
    </row>
    <row r="1332">
      <c r="A1332" t="s">
        <v>164</v>
      </c>
      <c r="B1332" t="s">
        <v>231</v>
      </c>
      <c r="C1332" s="32" t="s">
        <v>233</v>
      </c>
      <c r="D1332" t="s">
        <v>458</v>
      </c>
      <c r="E1332" t="s">
        <v>476</v>
      </c>
      <c r="F1332" s="174" t="n">
        <v>2032</v>
      </c>
      <c r="G1332" s="175" t="n">
        <v>40</v>
      </c>
      <c r="H1332" s="176" t="n">
        <v>3581.55526041951</v>
      </c>
      <c r="I1332" s="177" t="n">
        <v>4340754.21709959</v>
      </c>
      <c r="J1332" s="178" t="str">
        <f>IF(I1332&gt;0,H1332/I1332,0)</f>
      </c>
      <c r="K1332" s="179" t="str">
        <f>1-EXP(-J1332)</f>
      </c>
      <c r="L1332" s="180" t="str">
        <f>IF(G1332=30,1,M1331)</f>
      </c>
      <c r="M1332" s="181" t="str">
        <f>L1332*(1-K1332)</f>
      </c>
    </row>
    <row r="1333">
      <c r="A1333" t="s">
        <v>164</v>
      </c>
      <c r="B1333" t="s">
        <v>231</v>
      </c>
      <c r="C1333" s="32" t="s">
        <v>233</v>
      </c>
      <c r="D1333" t="s">
        <v>458</v>
      </c>
      <c r="E1333" t="s">
        <v>476</v>
      </c>
      <c r="F1333" s="174" t="n">
        <v>2032</v>
      </c>
      <c r="G1333" s="175" t="n">
        <v>41</v>
      </c>
      <c r="H1333" s="176" t="n">
        <v>3885.06724295631</v>
      </c>
      <c r="I1333" s="177" t="n">
        <v>4356418.9665825</v>
      </c>
      <c r="J1333" s="178" t="str">
        <f>IF(I1333&gt;0,H1333/I1333,0)</f>
      </c>
      <c r="K1333" s="179" t="str">
        <f>1-EXP(-J1333)</f>
      </c>
      <c r="L1333" s="180" t="str">
        <f>IF(G1333=30,1,M1332)</f>
      </c>
      <c r="M1333" s="181" t="str">
        <f>L1333*(1-K1333)</f>
      </c>
    </row>
    <row r="1334">
      <c r="A1334" t="s">
        <v>164</v>
      </c>
      <c r="B1334" t="s">
        <v>231</v>
      </c>
      <c r="C1334" s="32" t="s">
        <v>233</v>
      </c>
      <c r="D1334" t="s">
        <v>458</v>
      </c>
      <c r="E1334" t="s">
        <v>476</v>
      </c>
      <c r="F1334" s="174" t="n">
        <v>2032</v>
      </c>
      <c r="G1334" s="175" t="n">
        <v>42</v>
      </c>
      <c r="H1334" s="176" t="n">
        <v>5882.21463403837</v>
      </c>
      <c r="I1334" s="177" t="n">
        <v>6413799.89304846</v>
      </c>
      <c r="J1334" s="178" t="str">
        <f>IF(I1334&gt;0,H1334/I1334,0)</f>
      </c>
      <c r="K1334" s="179" t="str">
        <f>1-EXP(-J1334)</f>
      </c>
      <c r="L1334" s="180" t="str">
        <f>IF(G1334=30,1,M1333)</f>
      </c>
      <c r="M1334" s="181" t="str">
        <f>L1334*(1-K1334)</f>
      </c>
    </row>
    <row r="1335">
      <c r="A1335" t="s">
        <v>164</v>
      </c>
      <c r="B1335" t="s">
        <v>231</v>
      </c>
      <c r="C1335" s="32" t="s">
        <v>233</v>
      </c>
      <c r="D1335" t="s">
        <v>458</v>
      </c>
      <c r="E1335" t="s">
        <v>476</v>
      </c>
      <c r="F1335" s="174" t="n">
        <v>2032</v>
      </c>
      <c r="G1335" s="175" t="n">
        <v>43</v>
      </c>
      <c r="H1335" s="176" t="n">
        <v>4534.61713341707</v>
      </c>
      <c r="I1335" s="177" t="n">
        <v>4311659.98751124</v>
      </c>
      <c r="J1335" s="178" t="str">
        <f>IF(I1335&gt;0,H1335/I1335,0)</f>
      </c>
      <c r="K1335" s="179" t="str">
        <f>1-EXP(-J1335)</f>
      </c>
      <c r="L1335" s="180" t="str">
        <f>IF(G1335=30,1,M1334)</f>
      </c>
      <c r="M1335" s="181" t="str">
        <f>L1335*(1-K1335)</f>
      </c>
    </row>
    <row r="1336">
      <c r="A1336" t="s">
        <v>164</v>
      </c>
      <c r="B1336" t="s">
        <v>231</v>
      </c>
      <c r="C1336" s="32" t="s">
        <v>233</v>
      </c>
      <c r="D1336" t="s">
        <v>458</v>
      </c>
      <c r="E1336" t="s">
        <v>476</v>
      </c>
      <c r="F1336" s="174" t="n">
        <v>2032</v>
      </c>
      <c r="G1336" s="175" t="n">
        <v>44</v>
      </c>
      <c r="H1336" s="176" t="n">
        <v>4925.95679865532</v>
      </c>
      <c r="I1336" s="177" t="n">
        <v>4292957.22427752</v>
      </c>
      <c r="J1336" s="178" t="str">
        <f>IF(I1336&gt;0,H1336/I1336,0)</f>
      </c>
      <c r="K1336" s="179" t="str">
        <f>1-EXP(-J1336)</f>
      </c>
      <c r="L1336" s="180" t="str">
        <f>IF(G1336=30,1,M1335)</f>
      </c>
      <c r="M1336" s="181" t="str">
        <f>L1336*(1-K1336)</f>
      </c>
    </row>
    <row r="1337">
      <c r="A1337" t="s">
        <v>164</v>
      </c>
      <c r="B1337" t="s">
        <v>231</v>
      </c>
      <c r="C1337" s="32" t="s">
        <v>233</v>
      </c>
      <c r="D1337" t="s">
        <v>458</v>
      </c>
      <c r="E1337" t="s">
        <v>476</v>
      </c>
      <c r="F1337" s="174" t="n">
        <v>2032</v>
      </c>
      <c r="G1337" s="175" t="n">
        <v>45</v>
      </c>
      <c r="H1337" s="176" t="n">
        <v>6164.39344051306</v>
      </c>
      <c r="I1337" s="177" t="n">
        <v>4159189.76628547</v>
      </c>
      <c r="J1337" s="178" t="str">
        <f>IF(I1337&gt;0,H1337/I1337,0)</f>
      </c>
      <c r="K1337" s="179" t="str">
        <f>1-EXP(-J1337)</f>
      </c>
      <c r="L1337" s="180" t="str">
        <f>IF(G1337=30,1,M1336)</f>
      </c>
      <c r="M1337" s="181" t="str">
        <f>L1337*(1-K1337)</f>
      </c>
    </row>
    <row r="1338">
      <c r="A1338" t="s">
        <v>164</v>
      </c>
      <c r="B1338" t="s">
        <v>231</v>
      </c>
      <c r="C1338" s="32" t="s">
        <v>233</v>
      </c>
      <c r="D1338" t="s">
        <v>458</v>
      </c>
      <c r="E1338" t="s">
        <v>476</v>
      </c>
      <c r="F1338" s="174" t="n">
        <v>2032</v>
      </c>
      <c r="G1338" s="175" t="n">
        <v>46</v>
      </c>
      <c r="H1338" s="176" t="n">
        <v>6686.81352512421</v>
      </c>
      <c r="I1338" s="177" t="n">
        <v>4121243.46902542</v>
      </c>
      <c r="J1338" s="178" t="str">
        <f>IF(I1338&gt;0,H1338/I1338,0)</f>
      </c>
      <c r="K1338" s="179" t="str">
        <f>1-EXP(-J1338)</f>
      </c>
      <c r="L1338" s="180" t="str">
        <f>IF(G1338=30,1,M1337)</f>
      </c>
      <c r="M1338" s="181" t="str">
        <f>L1338*(1-K1338)</f>
      </c>
    </row>
    <row r="1339">
      <c r="A1339" t="s">
        <v>164</v>
      </c>
      <c r="B1339" t="s">
        <v>231</v>
      </c>
      <c r="C1339" s="32" t="s">
        <v>233</v>
      </c>
      <c r="D1339" t="s">
        <v>458</v>
      </c>
      <c r="E1339" t="s">
        <v>476</v>
      </c>
      <c r="F1339" s="174" t="n">
        <v>2032</v>
      </c>
      <c r="G1339" s="175" t="n">
        <v>47</v>
      </c>
      <c r="H1339" s="176" t="n">
        <v>7427.21311983223</v>
      </c>
      <c r="I1339" s="177" t="n">
        <v>4176734.3854137</v>
      </c>
      <c r="J1339" s="178" t="str">
        <f>IF(I1339&gt;0,H1339/I1339,0)</f>
      </c>
      <c r="K1339" s="179" t="str">
        <f>1-EXP(-J1339)</f>
      </c>
      <c r="L1339" s="180" t="str">
        <f>IF(G1339=30,1,M1338)</f>
      </c>
      <c r="M1339" s="181" t="str">
        <f>L1339*(1-K1339)</f>
      </c>
    </row>
    <row r="1340">
      <c r="A1340" t="s">
        <v>164</v>
      </c>
      <c r="B1340" t="s">
        <v>231</v>
      </c>
      <c r="C1340" s="32" t="s">
        <v>233</v>
      </c>
      <c r="D1340" t="s">
        <v>458</v>
      </c>
      <c r="E1340" t="s">
        <v>476</v>
      </c>
      <c r="F1340" s="174" t="n">
        <v>2032</v>
      </c>
      <c r="G1340" s="175" t="n">
        <v>48</v>
      </c>
      <c r="H1340" s="176" t="n">
        <v>8294.93405043053</v>
      </c>
      <c r="I1340" s="177" t="n">
        <v>4256615.81940859</v>
      </c>
      <c r="J1340" s="178" t="str">
        <f>IF(I1340&gt;0,H1340/I1340,0)</f>
      </c>
      <c r="K1340" s="179" t="str">
        <f>1-EXP(-J1340)</f>
      </c>
      <c r="L1340" s="180" t="str">
        <f>IF(G1340=30,1,M1339)</f>
      </c>
      <c r="M1340" s="181" t="str">
        <f>L1340*(1-K1340)</f>
      </c>
    </row>
    <row r="1341">
      <c r="A1341" t="s">
        <v>164</v>
      </c>
      <c r="B1341" t="s">
        <v>231</v>
      </c>
      <c r="C1341" s="32" t="s">
        <v>233</v>
      </c>
      <c r="D1341" t="s">
        <v>458</v>
      </c>
      <c r="E1341" t="s">
        <v>476</v>
      </c>
      <c r="F1341" s="174" t="n">
        <v>2032</v>
      </c>
      <c r="G1341" s="175" t="n">
        <v>49</v>
      </c>
      <c r="H1341" s="176" t="n">
        <v>9024.43719320515</v>
      </c>
      <c r="I1341" s="177" t="n">
        <v>4228162.06324816</v>
      </c>
      <c r="J1341" s="178" t="str">
        <f>IF(I1341&gt;0,H1341/I1341,0)</f>
      </c>
      <c r="K1341" s="179" t="str">
        <f>1-EXP(-J1341)</f>
      </c>
      <c r="L1341" s="180" t="str">
        <f>IF(G1341=30,1,M1340)</f>
      </c>
      <c r="M1341" s="181" t="str">
        <f>L1341*(1-K1341)</f>
      </c>
    </row>
    <row r="1342">
      <c r="A1342" t="s">
        <v>164</v>
      </c>
      <c r="B1342" t="s">
        <v>231</v>
      </c>
      <c r="C1342" s="32" t="s">
        <v>233</v>
      </c>
      <c r="D1342" t="s">
        <v>458</v>
      </c>
      <c r="E1342" t="s">
        <v>476</v>
      </c>
      <c r="F1342" s="174" t="n">
        <v>2032</v>
      </c>
      <c r="G1342" s="175" t="n">
        <v>50</v>
      </c>
      <c r="H1342" s="176" t="n">
        <v>10141.408486533</v>
      </c>
      <c r="I1342" s="177" t="n">
        <v>4088228.54172938</v>
      </c>
      <c r="J1342" s="178" t="str">
        <f>IF(I1342&gt;0,H1342/I1342,0)</f>
      </c>
      <c r="K1342" s="179" t="str">
        <f>1-EXP(-J1342)</f>
      </c>
      <c r="L1342" s="180" t="str">
        <f>IF(G1342=30,1,M1341)</f>
      </c>
      <c r="M1342" s="181" t="str">
        <f>L1342*(1-K1342)</f>
      </c>
    </row>
    <row r="1343">
      <c r="A1343" t="s">
        <v>164</v>
      </c>
      <c r="B1343" t="s">
        <v>231</v>
      </c>
      <c r="C1343" s="32" t="s">
        <v>233</v>
      </c>
      <c r="D1343" t="s">
        <v>458</v>
      </c>
      <c r="E1343" t="s">
        <v>476</v>
      </c>
      <c r="F1343" s="174" t="n">
        <v>2032</v>
      </c>
      <c r="G1343" s="175" t="n">
        <v>51</v>
      </c>
      <c r="H1343" s="176" t="n">
        <v>10868.2966366678</v>
      </c>
      <c r="I1343" s="177" t="n">
        <v>4008845.21907901</v>
      </c>
      <c r="J1343" s="178" t="str">
        <f>IF(I1343&gt;0,H1343/I1343,0)</f>
      </c>
      <c r="K1343" s="179" t="str">
        <f>1-EXP(-J1343)</f>
      </c>
      <c r="L1343" s="180" t="str">
        <f>IF(G1343=30,1,M1342)</f>
      </c>
      <c r="M1343" s="181" t="str">
        <f>L1343*(1-K1343)</f>
      </c>
    </row>
    <row r="1344">
      <c r="A1344" t="s">
        <v>164</v>
      </c>
      <c r="B1344" t="s">
        <v>231</v>
      </c>
      <c r="C1344" s="32" t="s">
        <v>233</v>
      </c>
      <c r="D1344" t="s">
        <v>458</v>
      </c>
      <c r="E1344" t="s">
        <v>476</v>
      </c>
      <c r="F1344" s="174" t="n">
        <v>2032</v>
      </c>
      <c r="G1344" s="175" t="n">
        <v>52</v>
      </c>
      <c r="H1344" s="176" t="n">
        <v>11687.0085897796</v>
      </c>
      <c r="I1344" s="177" t="n">
        <v>3945553.99640424</v>
      </c>
      <c r="J1344" s="178" t="str">
        <f>IF(I1344&gt;0,H1344/I1344,0)</f>
      </c>
      <c r="K1344" s="179" t="str">
        <f>1-EXP(-J1344)</f>
      </c>
      <c r="L1344" s="180" t="str">
        <f>IF(G1344=30,1,M1343)</f>
      </c>
      <c r="M1344" s="181" t="str">
        <f>L1344*(1-K1344)</f>
      </c>
    </row>
    <row r="1345">
      <c r="A1345" t="s">
        <v>164</v>
      </c>
      <c r="B1345" t="s">
        <v>231</v>
      </c>
      <c r="C1345" s="32" t="s">
        <v>233</v>
      </c>
      <c r="D1345" t="s">
        <v>458</v>
      </c>
      <c r="E1345" t="s">
        <v>476</v>
      </c>
      <c r="F1345" s="174" t="n">
        <v>2032</v>
      </c>
      <c r="G1345" s="175" t="n">
        <v>53</v>
      </c>
      <c r="H1345" s="176" t="n">
        <v>12541.5532908228</v>
      </c>
      <c r="I1345" s="177" t="n">
        <v>3876559.52922213</v>
      </c>
      <c r="J1345" s="178" t="str">
        <f>IF(I1345&gt;0,H1345/I1345,0)</f>
      </c>
      <c r="K1345" s="179" t="str">
        <f>1-EXP(-J1345)</f>
      </c>
      <c r="L1345" s="180" t="str">
        <f>IF(G1345=30,1,M1344)</f>
      </c>
      <c r="M1345" s="181" t="str">
        <f>L1345*(1-K1345)</f>
      </c>
    </row>
    <row r="1346">
      <c r="A1346" t="s">
        <v>164</v>
      </c>
      <c r="B1346" t="s">
        <v>231</v>
      </c>
      <c r="C1346" s="32" t="s">
        <v>233</v>
      </c>
      <c r="D1346" t="s">
        <v>458</v>
      </c>
      <c r="E1346" t="s">
        <v>476</v>
      </c>
      <c r="F1346" s="174" t="n">
        <v>2032</v>
      </c>
      <c r="G1346" s="175" t="n">
        <v>54</v>
      </c>
      <c r="H1346" s="176" t="n">
        <v>13384.3909103627</v>
      </c>
      <c r="I1346" s="177" t="n">
        <v>3788148.52251533</v>
      </c>
      <c r="J1346" s="178" t="str">
        <f>IF(I1346&gt;0,H1346/I1346,0)</f>
      </c>
      <c r="K1346" s="179" t="str">
        <f>1-EXP(-J1346)</f>
      </c>
      <c r="L1346" s="180" t="str">
        <f>IF(G1346=30,1,M1345)</f>
      </c>
      <c r="M1346" s="181" t="str">
        <f>L1346*(1-K1346)</f>
      </c>
    </row>
    <row r="1347">
      <c r="A1347" t="s">
        <v>164</v>
      </c>
      <c r="B1347" t="s">
        <v>231</v>
      </c>
      <c r="C1347" s="32" t="s">
        <v>233</v>
      </c>
      <c r="D1347" t="s">
        <v>458</v>
      </c>
      <c r="E1347" t="s">
        <v>476</v>
      </c>
      <c r="F1347" s="174" t="n">
        <v>2032</v>
      </c>
      <c r="G1347" s="175" t="n">
        <v>55</v>
      </c>
      <c r="H1347" s="176" t="n">
        <v>14444.3727219951</v>
      </c>
      <c r="I1347" s="177" t="n">
        <v>3716081.64373993</v>
      </c>
      <c r="J1347" s="178" t="str">
        <f>IF(I1347&gt;0,H1347/I1347,0)</f>
      </c>
      <c r="K1347" s="179" t="str">
        <f>1-EXP(-J1347)</f>
      </c>
      <c r="L1347" s="180" t="str">
        <f>IF(G1347=30,1,M1346)</f>
      </c>
      <c r="M1347" s="181" t="str">
        <f>L1347*(1-K1347)</f>
      </c>
    </row>
    <row r="1348">
      <c r="A1348" t="s">
        <v>164</v>
      </c>
      <c r="B1348" t="s">
        <v>231</v>
      </c>
      <c r="C1348" s="32" t="s">
        <v>233</v>
      </c>
      <c r="D1348" t="s">
        <v>458</v>
      </c>
      <c r="E1348" t="s">
        <v>476</v>
      </c>
      <c r="F1348" s="174" t="n">
        <v>2032</v>
      </c>
      <c r="G1348" s="175" t="n">
        <v>56</v>
      </c>
      <c r="H1348" s="176" t="n">
        <v>15410.754423426</v>
      </c>
      <c r="I1348" s="177" t="n">
        <v>3631688.66990522</v>
      </c>
      <c r="J1348" s="178" t="str">
        <f>IF(I1348&gt;0,H1348/I1348,0)</f>
      </c>
      <c r="K1348" s="179" t="str">
        <f>1-EXP(-J1348)</f>
      </c>
      <c r="L1348" s="180" t="str">
        <f>IF(G1348=30,1,M1347)</f>
      </c>
      <c r="M1348" s="181" t="str">
        <f>L1348*(1-K1348)</f>
      </c>
    </row>
    <row r="1349">
      <c r="A1349" t="s">
        <v>164</v>
      </c>
      <c r="B1349" t="s">
        <v>231</v>
      </c>
      <c r="C1349" s="32" t="s">
        <v>233</v>
      </c>
      <c r="D1349" t="s">
        <v>458</v>
      </c>
      <c r="E1349" t="s">
        <v>476</v>
      </c>
      <c r="F1349" s="174" t="n">
        <v>2032</v>
      </c>
      <c r="G1349" s="175" t="n">
        <v>57</v>
      </c>
      <c r="H1349" s="176" t="n">
        <v>16438.810907611</v>
      </c>
      <c r="I1349" s="177" t="n">
        <v>3546550.20310586</v>
      </c>
      <c r="J1349" s="178" t="str">
        <f>IF(I1349&gt;0,H1349/I1349,0)</f>
      </c>
      <c r="K1349" s="179" t="str">
        <f>1-EXP(-J1349)</f>
      </c>
      <c r="L1349" s="180" t="str">
        <f>IF(G1349=30,1,M1348)</f>
      </c>
      <c r="M1349" s="181" t="str">
        <f>L1349*(1-K1349)</f>
      </c>
    </row>
    <row r="1350">
      <c r="A1350" t="s">
        <v>164</v>
      </c>
      <c r="B1350" t="s">
        <v>231</v>
      </c>
      <c r="C1350" s="32" t="s">
        <v>233</v>
      </c>
      <c r="D1350" t="s">
        <v>458</v>
      </c>
      <c r="E1350" t="s">
        <v>476</v>
      </c>
      <c r="F1350" s="174" t="n">
        <v>2032</v>
      </c>
      <c r="G1350" s="175" t="n">
        <v>58</v>
      </c>
      <c r="H1350" s="176" t="n">
        <v>17398.1274733738</v>
      </c>
      <c r="I1350" s="177" t="n">
        <v>3434304.22872856</v>
      </c>
      <c r="J1350" s="178" t="str">
        <f>IF(I1350&gt;0,H1350/I1350,0)</f>
      </c>
      <c r="K1350" s="179" t="str">
        <f>1-EXP(-J1350)</f>
      </c>
      <c r="L1350" s="180" t="str">
        <f>IF(G1350=30,1,M1349)</f>
      </c>
      <c r="M1350" s="181" t="str">
        <f>L1350*(1-K1350)</f>
      </c>
    </row>
    <row r="1351">
      <c r="A1351" t="s">
        <v>164</v>
      </c>
      <c r="B1351" t="s">
        <v>231</v>
      </c>
      <c r="C1351" s="32" t="s">
        <v>233</v>
      </c>
      <c r="D1351" t="s">
        <v>458</v>
      </c>
      <c r="E1351" t="s">
        <v>476</v>
      </c>
      <c r="F1351" s="174" t="n">
        <v>2032</v>
      </c>
      <c r="G1351" s="175" t="n">
        <v>59</v>
      </c>
      <c r="H1351" s="176" t="n">
        <v>18722.8108082554</v>
      </c>
      <c r="I1351" s="177" t="n">
        <v>3379820.72374265</v>
      </c>
      <c r="J1351" s="178" t="str">
        <f>IF(I1351&gt;0,H1351/I1351,0)</f>
      </c>
      <c r="K1351" s="179" t="str">
        <f>1-EXP(-J1351)</f>
      </c>
      <c r="L1351" s="180" t="str">
        <f>IF(G1351=30,1,M1350)</f>
      </c>
      <c r="M1351" s="181" t="str">
        <f>L1351*(1-K1351)</f>
      </c>
    </row>
    <row r="1352">
      <c r="A1352" t="s">
        <v>164</v>
      </c>
      <c r="B1352" t="s">
        <v>231</v>
      </c>
      <c r="C1352" s="32" t="s">
        <v>233</v>
      </c>
      <c r="D1352" t="s">
        <v>458</v>
      </c>
      <c r="E1352" t="s">
        <v>476</v>
      </c>
      <c r="F1352" s="174" t="n">
        <v>2032</v>
      </c>
      <c r="G1352" s="175" t="n">
        <v>60</v>
      </c>
      <c r="H1352" s="176" t="n">
        <v>19479.0507236254</v>
      </c>
      <c r="I1352" s="177" t="n">
        <v>3166977.49943928</v>
      </c>
      <c r="J1352" s="178" t="str">
        <f>IF(I1352&gt;0,H1352/I1352,0)</f>
      </c>
      <c r="K1352" s="179" t="str">
        <f>1-EXP(-J1352)</f>
      </c>
      <c r="L1352" s="180" t="str">
        <f>IF(G1352=30,1,M1351)</f>
      </c>
      <c r="M1352" s="181" t="str">
        <f>L1352*(1-K1352)</f>
      </c>
    </row>
    <row r="1353">
      <c r="A1353" t="s">
        <v>164</v>
      </c>
      <c r="B1353" t="s">
        <v>231</v>
      </c>
      <c r="C1353" s="32" t="s">
        <v>233</v>
      </c>
      <c r="D1353" t="s">
        <v>458</v>
      </c>
      <c r="E1353" t="s">
        <v>476</v>
      </c>
      <c r="F1353" s="174" t="n">
        <v>2032</v>
      </c>
      <c r="G1353" s="175" t="n">
        <v>61</v>
      </c>
      <c r="H1353" s="176" t="n">
        <v>20651.0733326107</v>
      </c>
      <c r="I1353" s="177" t="n">
        <v>3070511.86219064</v>
      </c>
      <c r="J1353" s="178" t="str">
        <f>IF(I1353&gt;0,H1353/I1353,0)</f>
      </c>
      <c r="K1353" s="179" t="str">
        <f>1-EXP(-J1353)</f>
      </c>
      <c r="L1353" s="180" t="str">
        <f>IF(G1353=30,1,M1352)</f>
      </c>
      <c r="M1353" s="181" t="str">
        <f>L1353*(1-K1353)</f>
      </c>
    </row>
    <row r="1354">
      <c r="A1354" t="s">
        <v>164</v>
      </c>
      <c r="B1354" t="s">
        <v>231</v>
      </c>
      <c r="C1354" s="32" t="s">
        <v>233</v>
      </c>
      <c r="D1354" t="s">
        <v>458</v>
      </c>
      <c r="E1354" t="s">
        <v>476</v>
      </c>
      <c r="F1354" s="174" t="n">
        <v>2032</v>
      </c>
      <c r="G1354" s="175" t="n">
        <v>62</v>
      </c>
      <c r="H1354" s="176" t="n">
        <v>21929.9117989657</v>
      </c>
      <c r="I1354" s="177" t="n">
        <v>2978256.80837823</v>
      </c>
      <c r="J1354" s="178" t="str">
        <f>IF(I1354&gt;0,H1354/I1354,0)</f>
      </c>
      <c r="K1354" s="179" t="str">
        <f>1-EXP(-J1354)</f>
      </c>
      <c r="L1354" s="180" t="str">
        <f>IF(G1354=30,1,M1353)</f>
      </c>
      <c r="M1354" s="181" t="str">
        <f>L1354*(1-K1354)</f>
      </c>
    </row>
    <row r="1355">
      <c r="A1355" t="s">
        <v>164</v>
      </c>
      <c r="B1355" t="s">
        <v>231</v>
      </c>
      <c r="C1355" s="32" t="s">
        <v>233</v>
      </c>
      <c r="D1355" t="s">
        <v>458</v>
      </c>
      <c r="E1355" t="s">
        <v>476</v>
      </c>
      <c r="F1355" s="174" t="n">
        <v>2032</v>
      </c>
      <c r="G1355" s="175" t="n">
        <v>63</v>
      </c>
      <c r="H1355" s="176" t="n">
        <v>23198.580590463</v>
      </c>
      <c r="I1355" s="177" t="n">
        <v>2876738.37346901</v>
      </c>
      <c r="J1355" s="178" t="str">
        <f>IF(I1355&gt;0,H1355/I1355,0)</f>
      </c>
      <c r="K1355" s="179" t="str">
        <f>1-EXP(-J1355)</f>
      </c>
      <c r="L1355" s="180" t="str">
        <f>IF(G1355=30,1,M1354)</f>
      </c>
      <c r="M1355" s="181" t="str">
        <f>L1355*(1-K1355)</f>
      </c>
    </row>
    <row r="1356">
      <c r="A1356" t="s">
        <v>164</v>
      </c>
      <c r="B1356" t="s">
        <v>231</v>
      </c>
      <c r="C1356" s="32" t="s">
        <v>233</v>
      </c>
      <c r="D1356" t="s">
        <v>458</v>
      </c>
      <c r="E1356" t="s">
        <v>476</v>
      </c>
      <c r="F1356" s="174" t="n">
        <v>2032</v>
      </c>
      <c r="G1356" s="175" t="n">
        <v>64</v>
      </c>
      <c r="H1356" s="176" t="n">
        <v>24350.1331550272</v>
      </c>
      <c r="I1356" s="177" t="n">
        <v>2756166.06171916</v>
      </c>
      <c r="J1356" s="178" t="str">
        <f>IF(I1356&gt;0,H1356/I1356,0)</f>
      </c>
      <c r="K1356" s="179" t="str">
        <f>1-EXP(-J1356)</f>
      </c>
      <c r="L1356" s="180" t="str">
        <f>IF(G1356=30,1,M1355)</f>
      </c>
      <c r="M1356" s="181" t="str">
        <f>L1356*(1-K1356)</f>
      </c>
    </row>
    <row r="1357">
      <c r="A1357" t="s">
        <v>164</v>
      </c>
      <c r="B1357" t="s">
        <v>231</v>
      </c>
      <c r="C1357" s="32" t="s">
        <v>233</v>
      </c>
      <c r="D1357" t="s">
        <v>458</v>
      </c>
      <c r="E1357" t="s">
        <v>476</v>
      </c>
      <c r="F1357" s="174" t="n">
        <v>2032</v>
      </c>
      <c r="G1357" s="175" t="n">
        <v>65</v>
      </c>
      <c r="H1357" s="176" t="n">
        <v>24458.0533409348</v>
      </c>
      <c r="I1357" s="177" t="n">
        <v>2606065.7359094</v>
      </c>
      <c r="J1357" s="178" t="str">
        <f>IF(I1357&gt;0,H1357/I1357,0)</f>
      </c>
      <c r="K1357" s="179" t="str">
        <f>1-EXP(-J1357)</f>
      </c>
      <c r="L1357" s="180" t="str">
        <f>IF(G1357=30,1,M1356)</f>
      </c>
      <c r="M1357" s="181" t="str">
        <f>L1357*(1-K1357)</f>
      </c>
    </row>
    <row r="1358">
      <c r="A1358" t="s">
        <v>164</v>
      </c>
      <c r="B1358" t="s">
        <v>231</v>
      </c>
      <c r="C1358" s="32" t="s">
        <v>233</v>
      </c>
      <c r="D1358" t="s">
        <v>458</v>
      </c>
      <c r="E1358" t="s">
        <v>476</v>
      </c>
      <c r="F1358" s="174" t="n">
        <v>2032</v>
      </c>
      <c r="G1358" s="175" t="n">
        <v>66</v>
      </c>
      <c r="H1358" s="176" t="n">
        <v>25610.4705532514</v>
      </c>
      <c r="I1358" s="177" t="n">
        <v>2490497.98234475</v>
      </c>
      <c r="J1358" s="178" t="str">
        <f>IF(I1358&gt;0,H1358/I1358,0)</f>
      </c>
      <c r="K1358" s="179" t="str">
        <f>1-EXP(-J1358)</f>
      </c>
      <c r="L1358" s="180" t="str">
        <f>IF(G1358=30,1,M1357)</f>
      </c>
      <c r="M1358" s="181" t="str">
        <f>L1358*(1-K1358)</f>
      </c>
    </row>
    <row r="1359">
      <c r="A1359" t="s">
        <v>164</v>
      </c>
      <c r="B1359" t="s">
        <v>231</v>
      </c>
      <c r="C1359" s="32" t="s">
        <v>233</v>
      </c>
      <c r="D1359" t="s">
        <v>458</v>
      </c>
      <c r="E1359" t="s">
        <v>476</v>
      </c>
      <c r="F1359" s="174" t="n">
        <v>2032</v>
      </c>
      <c r="G1359" s="175" t="n">
        <v>67</v>
      </c>
      <c r="H1359" s="176" t="n">
        <v>26558.8737669339</v>
      </c>
      <c r="I1359" s="177" t="n">
        <v>2354587.24143003</v>
      </c>
      <c r="J1359" s="178" t="str">
        <f>IF(I1359&gt;0,H1359/I1359,0)</f>
      </c>
      <c r="K1359" s="179" t="str">
        <f>1-EXP(-J1359)</f>
      </c>
      <c r="L1359" s="180" t="str">
        <f>IF(G1359=30,1,M1358)</f>
      </c>
      <c r="M1359" s="181" t="str">
        <f>L1359*(1-K1359)</f>
      </c>
    </row>
    <row r="1360">
      <c r="A1360" t="s">
        <v>164</v>
      </c>
      <c r="B1360" t="s">
        <v>231</v>
      </c>
      <c r="C1360" s="32" t="s">
        <v>233</v>
      </c>
      <c r="D1360" t="s">
        <v>458</v>
      </c>
      <c r="E1360" t="s">
        <v>476</v>
      </c>
      <c r="F1360" s="174" t="n">
        <v>2032</v>
      </c>
      <c r="G1360" s="175" t="n">
        <v>68</v>
      </c>
      <c r="H1360" s="176" t="n">
        <v>27475.2140711621</v>
      </c>
      <c r="I1360" s="177" t="n">
        <v>2219038.51359681</v>
      </c>
      <c r="J1360" s="178" t="str">
        <f>IF(I1360&gt;0,H1360/I1360,0)</f>
      </c>
      <c r="K1360" s="179" t="str">
        <f>1-EXP(-J1360)</f>
      </c>
      <c r="L1360" s="180" t="str">
        <f>IF(G1360=30,1,M1359)</f>
      </c>
      <c r="M1360" s="181" t="str">
        <f>L1360*(1-K1360)</f>
      </c>
    </row>
    <row r="1361">
      <c r="A1361" t="s">
        <v>164</v>
      </c>
      <c r="B1361" t="s">
        <v>231</v>
      </c>
      <c r="C1361" s="32" t="s">
        <v>233</v>
      </c>
      <c r="D1361" t="s">
        <v>458</v>
      </c>
      <c r="E1361" t="s">
        <v>476</v>
      </c>
      <c r="F1361" s="174" t="n">
        <v>2032</v>
      </c>
      <c r="G1361" s="175" t="n">
        <v>69</v>
      </c>
      <c r="H1361" s="176" t="n">
        <v>28403.888232996</v>
      </c>
      <c r="I1361" s="177" t="n">
        <v>2088204.05638759</v>
      </c>
      <c r="J1361" s="178" t="str">
        <f>IF(I1361&gt;0,H1361/I1361,0)</f>
      </c>
      <c r="K1361" s="179" t="str">
        <f>1-EXP(-J1361)</f>
      </c>
      <c r="L1361" s="180" t="str">
        <f>IF(G1361=30,1,M1360)</f>
      </c>
      <c r="M1361" s="181" t="str">
        <f>L1361*(1-K1361)</f>
      </c>
    </row>
    <row r="1362">
      <c r="A1362" t="s">
        <v>164</v>
      </c>
      <c r="B1362" t="s">
        <v>231</v>
      </c>
      <c r="C1362" s="32" t="s">
        <v>233</v>
      </c>
      <c r="D1362" t="s">
        <v>458</v>
      </c>
      <c r="E1362" t="s">
        <v>476</v>
      </c>
      <c r="F1362" s="174" t="n">
        <v>2033</v>
      </c>
      <c r="G1362" s="175" t="n">
        <v>30</v>
      </c>
      <c r="H1362" s="176" t="n">
        <v>767.900449832632</v>
      </c>
      <c r="I1362" s="177" t="n">
        <v>4369790.32007935</v>
      </c>
      <c r="J1362" s="178" t="str">
        <f>IF(I1362&gt;0,H1362/I1362,0)</f>
      </c>
      <c r="K1362" s="179" t="str">
        <f>1-EXP(-J1362)</f>
      </c>
      <c r="L1362" s="180" t="str">
        <f>IF(G1362=30,1,M1361)</f>
      </c>
      <c r="M1362" s="181" t="str">
        <f>L1362*(1-K1362)</f>
      </c>
    </row>
    <row r="1363">
      <c r="A1363" t="s">
        <v>164</v>
      </c>
      <c r="B1363" t="s">
        <v>231</v>
      </c>
      <c r="C1363" s="32" t="s">
        <v>233</v>
      </c>
      <c r="D1363" t="s">
        <v>458</v>
      </c>
      <c r="E1363" t="s">
        <v>476</v>
      </c>
      <c r="F1363" s="174" t="n">
        <v>2033</v>
      </c>
      <c r="G1363" s="175" t="n">
        <v>31</v>
      </c>
      <c r="H1363" s="176" t="n">
        <v>1092.83103675579</v>
      </c>
      <c r="I1363" s="177" t="n">
        <v>4349053.55168678</v>
      </c>
      <c r="J1363" s="178" t="str">
        <f>IF(I1363&gt;0,H1363/I1363,0)</f>
      </c>
      <c r="K1363" s="179" t="str">
        <f>1-EXP(-J1363)</f>
      </c>
      <c r="L1363" s="180" t="str">
        <f>IF(G1363=30,1,M1362)</f>
      </c>
      <c r="M1363" s="181" t="str">
        <f>L1363*(1-K1363)</f>
      </c>
    </row>
    <row r="1364">
      <c r="A1364" t="s">
        <v>164</v>
      </c>
      <c r="B1364" t="s">
        <v>231</v>
      </c>
      <c r="C1364" s="32" t="s">
        <v>233</v>
      </c>
      <c r="D1364" t="s">
        <v>458</v>
      </c>
      <c r="E1364" t="s">
        <v>476</v>
      </c>
      <c r="F1364" s="174" t="n">
        <v>2033</v>
      </c>
      <c r="G1364" s="175" t="n">
        <v>32</v>
      </c>
      <c r="H1364" s="176" t="n">
        <v>1143.47281402527</v>
      </c>
      <c r="I1364" s="177" t="n">
        <v>4329511.89189262</v>
      </c>
      <c r="J1364" s="178" t="str">
        <f>IF(I1364&gt;0,H1364/I1364,0)</f>
      </c>
      <c r="K1364" s="179" t="str">
        <f>1-EXP(-J1364)</f>
      </c>
      <c r="L1364" s="180" t="str">
        <f>IF(G1364=30,1,M1363)</f>
      </c>
      <c r="M1364" s="181" t="str">
        <f>L1364*(1-K1364)</f>
      </c>
    </row>
    <row r="1365">
      <c r="A1365" t="s">
        <v>164</v>
      </c>
      <c r="B1365" t="s">
        <v>231</v>
      </c>
      <c r="C1365" s="32" t="s">
        <v>233</v>
      </c>
      <c r="D1365" t="s">
        <v>458</v>
      </c>
      <c r="E1365" t="s">
        <v>476</v>
      </c>
      <c r="F1365" s="174" t="n">
        <v>2033</v>
      </c>
      <c r="G1365" s="175" t="n">
        <v>33</v>
      </c>
      <c r="H1365" s="176" t="n">
        <v>1204.80173481015</v>
      </c>
      <c r="I1365" s="177" t="n">
        <v>4309737.66829513</v>
      </c>
      <c r="J1365" s="178" t="str">
        <f>IF(I1365&gt;0,H1365/I1365,0)</f>
      </c>
      <c r="K1365" s="179" t="str">
        <f>1-EXP(-J1365)</f>
      </c>
      <c r="L1365" s="180" t="str">
        <f>IF(G1365=30,1,M1364)</f>
      </c>
      <c r="M1365" s="181" t="str">
        <f>L1365*(1-K1365)</f>
      </c>
    </row>
    <row r="1366">
      <c r="A1366" t="s">
        <v>164</v>
      </c>
      <c r="B1366" t="s">
        <v>231</v>
      </c>
      <c r="C1366" s="32" t="s">
        <v>233</v>
      </c>
      <c r="D1366" t="s">
        <v>458</v>
      </c>
      <c r="E1366" t="s">
        <v>476</v>
      </c>
      <c r="F1366" s="174" t="n">
        <v>2033</v>
      </c>
      <c r="G1366" s="175" t="n">
        <v>34</v>
      </c>
      <c r="H1366" s="176" t="n">
        <v>1288.45627358497</v>
      </c>
      <c r="I1366" s="177" t="n">
        <v>4329705.46638925</v>
      </c>
      <c r="J1366" s="178" t="str">
        <f>IF(I1366&gt;0,H1366/I1366,0)</f>
      </c>
      <c r="K1366" s="179" t="str">
        <f>1-EXP(-J1366)</f>
      </c>
      <c r="L1366" s="180" t="str">
        <f>IF(G1366=30,1,M1365)</f>
      </c>
      <c r="M1366" s="181" t="str">
        <f>L1366*(1-K1366)</f>
      </c>
    </row>
    <row r="1367">
      <c r="A1367" t="s">
        <v>164</v>
      </c>
      <c r="B1367" t="s">
        <v>231</v>
      </c>
      <c r="C1367" s="32" t="s">
        <v>233</v>
      </c>
      <c r="D1367" t="s">
        <v>458</v>
      </c>
      <c r="E1367" t="s">
        <v>476</v>
      </c>
      <c r="F1367" s="174" t="n">
        <v>2033</v>
      </c>
      <c r="G1367" s="175" t="n">
        <v>35</v>
      </c>
      <c r="H1367" s="176" t="n">
        <v>1772.13706754114</v>
      </c>
      <c r="I1367" s="177" t="n">
        <v>4388845.55845131</v>
      </c>
      <c r="J1367" s="178" t="str">
        <f>IF(I1367&gt;0,H1367/I1367,0)</f>
      </c>
      <c r="K1367" s="179" t="str">
        <f>1-EXP(-J1367)</f>
      </c>
      <c r="L1367" s="180" t="str">
        <f>IF(G1367=30,1,M1366)</f>
      </c>
      <c r="M1367" s="181" t="str">
        <f>L1367*(1-K1367)</f>
      </c>
    </row>
    <row r="1368">
      <c r="A1368" t="s">
        <v>164</v>
      </c>
      <c r="B1368" t="s">
        <v>231</v>
      </c>
      <c r="C1368" s="32" t="s">
        <v>233</v>
      </c>
      <c r="D1368" t="s">
        <v>458</v>
      </c>
      <c r="E1368" t="s">
        <v>476</v>
      </c>
      <c r="F1368" s="174" t="n">
        <v>2033</v>
      </c>
      <c r="G1368" s="175" t="n">
        <v>36</v>
      </c>
      <c r="H1368" s="176" t="n">
        <v>2232.63832101389</v>
      </c>
      <c r="I1368" s="177" t="n">
        <v>4526942.37841592</v>
      </c>
      <c r="J1368" s="178" t="str">
        <f>IF(I1368&gt;0,H1368/I1368,0)</f>
      </c>
      <c r="K1368" s="179" t="str">
        <f>1-EXP(-J1368)</f>
      </c>
      <c r="L1368" s="180" t="str">
        <f>IF(G1368=30,1,M1367)</f>
      </c>
      <c r="M1368" s="181" t="str">
        <f>L1368*(1-K1368)</f>
      </c>
    </row>
    <row r="1369">
      <c r="A1369" t="s">
        <v>164</v>
      </c>
      <c r="B1369" t="s">
        <v>231</v>
      </c>
      <c r="C1369" s="32" t="s">
        <v>233</v>
      </c>
      <c r="D1369" t="s">
        <v>458</v>
      </c>
      <c r="E1369" t="s">
        <v>476</v>
      </c>
      <c r="F1369" s="174" t="n">
        <v>2033</v>
      </c>
      <c r="G1369" s="175" t="n">
        <v>37</v>
      </c>
      <c r="H1369" s="176" t="n">
        <v>2370.75276241902</v>
      </c>
      <c r="I1369" s="177" t="n">
        <v>4483027.10801235</v>
      </c>
      <c r="J1369" s="178" t="str">
        <f>IF(I1369&gt;0,H1369/I1369,0)</f>
      </c>
      <c r="K1369" s="179" t="str">
        <f>1-EXP(-J1369)</f>
      </c>
      <c r="L1369" s="180" t="str">
        <f>IF(G1369=30,1,M1368)</f>
      </c>
      <c r="M1369" s="181" t="str">
        <f>L1369*(1-K1369)</f>
      </c>
    </row>
    <row r="1370">
      <c r="A1370" t="s">
        <v>164</v>
      </c>
      <c r="B1370" t="s">
        <v>231</v>
      </c>
      <c r="C1370" s="32" t="s">
        <v>233</v>
      </c>
      <c r="D1370" t="s">
        <v>458</v>
      </c>
      <c r="E1370" t="s">
        <v>476</v>
      </c>
      <c r="F1370" s="174" t="n">
        <v>2033</v>
      </c>
      <c r="G1370" s="175" t="n">
        <v>38</v>
      </c>
      <c r="H1370" s="176" t="n">
        <v>2505.70286970092</v>
      </c>
      <c r="I1370" s="177" t="n">
        <v>4408906.23706487</v>
      </c>
      <c r="J1370" s="178" t="str">
        <f>IF(I1370&gt;0,H1370/I1370,0)</f>
      </c>
      <c r="K1370" s="179" t="str">
        <f>1-EXP(-J1370)</f>
      </c>
      <c r="L1370" s="180" t="str">
        <f>IF(G1370=30,1,M1369)</f>
      </c>
      <c r="M1370" s="181" t="str">
        <f>L1370*(1-K1370)</f>
      </c>
    </row>
    <row r="1371">
      <c r="A1371" t="s">
        <v>164</v>
      </c>
      <c r="B1371" t="s">
        <v>231</v>
      </c>
      <c r="C1371" s="32" t="s">
        <v>233</v>
      </c>
      <c r="D1371" t="s">
        <v>458</v>
      </c>
      <c r="E1371" t="s">
        <v>476</v>
      </c>
      <c r="F1371" s="174" t="n">
        <v>2033</v>
      </c>
      <c r="G1371" s="175" t="n">
        <v>39</v>
      </c>
      <c r="H1371" s="176" t="n">
        <v>2661.91470969617</v>
      </c>
      <c r="I1371" s="177" t="n">
        <v>4350313.83560676</v>
      </c>
      <c r="J1371" s="178" t="str">
        <f>IF(I1371&gt;0,H1371/I1371,0)</f>
      </c>
      <c r="K1371" s="179" t="str">
        <f>1-EXP(-J1371)</f>
      </c>
      <c r="L1371" s="180" t="str">
        <f>IF(G1371=30,1,M1370)</f>
      </c>
      <c r="M1371" s="181" t="str">
        <f>L1371*(1-K1371)</f>
      </c>
    </row>
    <row r="1372">
      <c r="A1372" t="s">
        <v>164</v>
      </c>
      <c r="B1372" t="s">
        <v>231</v>
      </c>
      <c r="C1372" s="32" t="s">
        <v>233</v>
      </c>
      <c r="D1372" t="s">
        <v>458</v>
      </c>
      <c r="E1372" t="s">
        <v>476</v>
      </c>
      <c r="F1372" s="174" t="n">
        <v>2033</v>
      </c>
      <c r="G1372" s="175" t="n">
        <v>40</v>
      </c>
      <c r="H1372" s="176" t="n">
        <v>3529.08466317072</v>
      </c>
      <c r="I1372" s="177" t="n">
        <v>4295145.83016045</v>
      </c>
      <c r="J1372" s="178" t="str">
        <f>IF(I1372&gt;0,H1372/I1372,0)</f>
      </c>
      <c r="K1372" s="179" t="str">
        <f>1-EXP(-J1372)</f>
      </c>
      <c r="L1372" s="180" t="str">
        <f>IF(G1372=30,1,M1371)</f>
      </c>
      <c r="M1372" s="181" t="str">
        <f>L1372*(1-K1372)</f>
      </c>
    </row>
    <row r="1373">
      <c r="A1373" t="s">
        <v>164</v>
      </c>
      <c r="B1373" t="s">
        <v>231</v>
      </c>
      <c r="C1373" s="32" t="s">
        <v>233</v>
      </c>
      <c r="D1373" t="s">
        <v>458</v>
      </c>
      <c r="E1373" t="s">
        <v>476</v>
      </c>
      <c r="F1373" s="174" t="n">
        <v>2033</v>
      </c>
      <c r="G1373" s="175" t="n">
        <v>41</v>
      </c>
      <c r="H1373" s="176" t="n">
        <v>3842.27106832429</v>
      </c>
      <c r="I1373" s="177" t="n">
        <v>4329823.13808196</v>
      </c>
      <c r="J1373" s="178" t="str">
        <f>IF(I1373&gt;0,H1373/I1373,0)</f>
      </c>
      <c r="K1373" s="179" t="str">
        <f>1-EXP(-J1373)</f>
      </c>
      <c r="L1373" s="180" t="str">
        <f>IF(G1373=30,1,M1372)</f>
      </c>
      <c r="M1373" s="181" t="str">
        <f>L1373*(1-K1373)</f>
      </c>
    </row>
    <row r="1374">
      <c r="A1374" t="s">
        <v>164</v>
      </c>
      <c r="B1374" t="s">
        <v>231</v>
      </c>
      <c r="C1374" s="32" t="s">
        <v>233</v>
      </c>
      <c r="D1374" t="s">
        <v>458</v>
      </c>
      <c r="E1374" t="s">
        <v>476</v>
      </c>
      <c r="F1374" s="174" t="n">
        <v>2033</v>
      </c>
      <c r="G1374" s="175" t="n">
        <v>42</v>
      </c>
      <c r="H1374" s="176" t="n">
        <v>4181.02372903459</v>
      </c>
      <c r="I1374" s="177" t="n">
        <v>4345387.22448851</v>
      </c>
      <c r="J1374" s="178" t="str">
        <f>IF(I1374&gt;0,H1374/I1374,0)</f>
      </c>
      <c r="K1374" s="179" t="str">
        <f>1-EXP(-J1374)</f>
      </c>
      <c r="L1374" s="180" t="str">
        <f>IF(G1374=30,1,M1373)</f>
      </c>
      <c r="M1374" s="181" t="str">
        <f>L1374*(1-K1374)</f>
      </c>
    </row>
    <row r="1375">
      <c r="A1375" t="s">
        <v>164</v>
      </c>
      <c r="B1375" t="s">
        <v>231</v>
      </c>
      <c r="C1375" s="32" t="s">
        <v>233</v>
      </c>
      <c r="D1375" t="s">
        <v>458</v>
      </c>
      <c r="E1375" t="s">
        <v>476</v>
      </c>
      <c r="F1375" s="174" t="n">
        <v>2033</v>
      </c>
      <c r="G1375" s="175" t="n">
        <v>43</v>
      </c>
      <c r="H1375" s="176" t="n">
        <v>6331.8276781773</v>
      </c>
      <c r="I1375" s="177" t="n">
        <v>6396980.74013628</v>
      </c>
      <c r="J1375" s="178" t="str">
        <f>IF(I1375&gt;0,H1375/I1375,0)</f>
      </c>
      <c r="K1375" s="179" t="str">
        <f>1-EXP(-J1375)</f>
      </c>
      <c r="L1375" s="180" t="str">
        <f>IF(G1375=30,1,M1374)</f>
      </c>
      <c r="M1375" s="181" t="str">
        <f>L1375*(1-K1375)</f>
      </c>
    </row>
    <row r="1376">
      <c r="A1376" t="s">
        <v>164</v>
      </c>
      <c r="B1376" t="s">
        <v>231</v>
      </c>
      <c r="C1376" s="32" t="s">
        <v>233</v>
      </c>
      <c r="D1376" t="s">
        <v>458</v>
      </c>
      <c r="E1376" t="s">
        <v>476</v>
      </c>
      <c r="F1376" s="174" t="n">
        <v>2033</v>
      </c>
      <c r="G1376" s="175" t="n">
        <v>44</v>
      </c>
      <c r="H1376" s="176" t="n">
        <v>4907.46345580607</v>
      </c>
      <c r="I1376" s="177" t="n">
        <v>4298834.78232324</v>
      </c>
      <c r="J1376" s="178" t="str">
        <f>IF(I1376&gt;0,H1376/I1376,0)</f>
      </c>
      <c r="K1376" s="179" t="str">
        <f>1-EXP(-J1376)</f>
      </c>
      <c r="L1376" s="180" t="str">
        <f>IF(G1376=30,1,M1375)</f>
      </c>
      <c r="M1376" s="181" t="str">
        <f>L1376*(1-K1376)</f>
      </c>
    </row>
    <row r="1377">
      <c r="A1377" t="s">
        <v>164</v>
      </c>
      <c r="B1377" t="s">
        <v>231</v>
      </c>
      <c r="C1377" s="32" t="s">
        <v>233</v>
      </c>
      <c r="D1377" t="s">
        <v>458</v>
      </c>
      <c r="E1377" t="s">
        <v>476</v>
      </c>
      <c r="F1377" s="174" t="n">
        <v>2033</v>
      </c>
      <c r="G1377" s="175" t="n">
        <v>45</v>
      </c>
      <c r="H1377" s="176" t="n">
        <v>6303.3304272262</v>
      </c>
      <c r="I1377" s="177" t="n">
        <v>4279052.41674104</v>
      </c>
      <c r="J1377" s="178" t="str">
        <f>IF(I1377&gt;0,H1377/I1377,0)</f>
      </c>
      <c r="K1377" s="179" t="str">
        <f>1-EXP(-J1377)</f>
      </c>
      <c r="L1377" s="180" t="str">
        <f>IF(G1377=30,1,M1376)</f>
      </c>
      <c r="M1377" s="181" t="str">
        <f>L1377*(1-K1377)</f>
      </c>
    </row>
    <row r="1378">
      <c r="A1378" t="s">
        <v>164</v>
      </c>
      <c r="B1378" t="s">
        <v>231</v>
      </c>
      <c r="C1378" s="32" t="s">
        <v>233</v>
      </c>
      <c r="D1378" t="s">
        <v>458</v>
      </c>
      <c r="E1378" t="s">
        <v>476</v>
      </c>
      <c r="F1378" s="174" t="n">
        <v>2033</v>
      </c>
      <c r="G1378" s="175" t="n">
        <v>46</v>
      </c>
      <c r="H1378" s="176" t="n">
        <v>6683.63089667441</v>
      </c>
      <c r="I1378" s="177" t="n">
        <v>4143474.33558861</v>
      </c>
      <c r="J1378" s="178" t="str">
        <f>IF(I1378&gt;0,H1378/I1378,0)</f>
      </c>
      <c r="K1378" s="179" t="str">
        <f>1-EXP(-J1378)</f>
      </c>
      <c r="L1378" s="180" t="str">
        <f>IF(G1378=30,1,M1377)</f>
      </c>
      <c r="M1378" s="181" t="str">
        <f>L1378*(1-K1378)</f>
      </c>
    </row>
    <row r="1379">
      <c r="A1379" t="s">
        <v>164</v>
      </c>
      <c r="B1379" t="s">
        <v>231</v>
      </c>
      <c r="C1379" s="32" t="s">
        <v>233</v>
      </c>
      <c r="D1379" t="s">
        <v>458</v>
      </c>
      <c r="E1379" t="s">
        <v>476</v>
      </c>
      <c r="F1379" s="174" t="n">
        <v>2033</v>
      </c>
      <c r="G1379" s="175" t="n">
        <v>47</v>
      </c>
      <c r="H1379" s="176" t="n">
        <v>7256.4387878244</v>
      </c>
      <c r="I1379" s="177" t="n">
        <v>4105203.47279763</v>
      </c>
      <c r="J1379" s="178" t="str">
        <f>IF(I1379&gt;0,H1379/I1379,0)</f>
      </c>
      <c r="K1379" s="179" t="str">
        <f>1-EXP(-J1379)</f>
      </c>
      <c r="L1379" s="180" t="str">
        <f>IF(G1379=30,1,M1378)</f>
      </c>
      <c r="M1379" s="181" t="str">
        <f>L1379*(1-K1379)</f>
      </c>
    </row>
    <row r="1380">
      <c r="A1380" t="s">
        <v>164</v>
      </c>
      <c r="B1380" t="s">
        <v>231</v>
      </c>
      <c r="C1380" s="32" t="s">
        <v>233</v>
      </c>
      <c r="D1380" t="s">
        <v>458</v>
      </c>
      <c r="E1380" t="s">
        <v>476</v>
      </c>
      <c r="F1380" s="174" t="n">
        <v>2033</v>
      </c>
      <c r="G1380" s="175" t="n">
        <v>48</v>
      </c>
      <c r="H1380" s="176" t="n">
        <v>8057.98776062673</v>
      </c>
      <c r="I1380" s="177" t="n">
        <v>4158930.49975671</v>
      </c>
      <c r="J1380" s="178" t="str">
        <f>IF(I1380&gt;0,H1380/I1380,0)</f>
      </c>
      <c r="K1380" s="179" t="str">
        <f>1-EXP(-J1380)</f>
      </c>
      <c r="L1380" s="180" t="str">
        <f>IF(G1380=30,1,M1379)</f>
      </c>
      <c r="M1380" s="181" t="str">
        <f>L1380*(1-K1380)</f>
      </c>
    </row>
    <row r="1381">
      <c r="A1381" t="s">
        <v>164</v>
      </c>
      <c r="B1381" t="s">
        <v>231</v>
      </c>
      <c r="C1381" s="32" t="s">
        <v>233</v>
      </c>
      <c r="D1381" t="s">
        <v>458</v>
      </c>
      <c r="E1381" t="s">
        <v>476</v>
      </c>
      <c r="F1381" s="174" t="n">
        <v>2033</v>
      </c>
      <c r="G1381" s="175" t="n">
        <v>49</v>
      </c>
      <c r="H1381" s="176" t="n">
        <v>8993.26511668049</v>
      </c>
      <c r="I1381" s="177" t="n">
        <v>4236738.5517577</v>
      </c>
      <c r="J1381" s="178" t="str">
        <f>IF(I1381&gt;0,H1381/I1381,0)</f>
      </c>
      <c r="K1381" s="179" t="str">
        <f>1-EXP(-J1381)</f>
      </c>
      <c r="L1381" s="180" t="str">
        <f>IF(G1381=30,1,M1380)</f>
      </c>
      <c r="M1381" s="181" t="str">
        <f>L1381*(1-K1381)</f>
      </c>
    </row>
    <row r="1382">
      <c r="A1382" t="s">
        <v>164</v>
      </c>
      <c r="B1382" t="s">
        <v>231</v>
      </c>
      <c r="C1382" s="32" t="s">
        <v>233</v>
      </c>
      <c r="D1382" t="s">
        <v>458</v>
      </c>
      <c r="E1382" t="s">
        <v>476</v>
      </c>
      <c r="F1382" s="174" t="n">
        <v>2033</v>
      </c>
      <c r="G1382" s="175" t="n">
        <v>50</v>
      </c>
      <c r="H1382" s="176" t="n">
        <v>10356.7135415877</v>
      </c>
      <c r="I1382" s="177" t="n">
        <v>4206538.92193995</v>
      </c>
      <c r="J1382" s="178" t="str">
        <f>IF(I1382&gt;0,H1382/I1382,0)</f>
      </c>
      <c r="K1382" s="179" t="str">
        <f>1-EXP(-J1382)</f>
      </c>
      <c r="L1382" s="180" t="str">
        <f>IF(G1382=30,1,M1381)</f>
      </c>
      <c r="M1382" s="181" t="str">
        <f>L1382*(1-K1382)</f>
      </c>
    </row>
    <row r="1383">
      <c r="A1383" t="s">
        <v>164</v>
      </c>
      <c r="B1383" t="s">
        <v>231</v>
      </c>
      <c r="C1383" s="32" t="s">
        <v>233</v>
      </c>
      <c r="D1383" t="s">
        <v>458</v>
      </c>
      <c r="E1383" t="s">
        <v>476</v>
      </c>
      <c r="F1383" s="174" t="n">
        <v>2033</v>
      </c>
      <c r="G1383" s="175" t="n">
        <v>51</v>
      </c>
      <c r="H1383" s="176" t="n">
        <v>10947.4899001142</v>
      </c>
      <c r="I1383" s="177" t="n">
        <v>4064482.76183059</v>
      </c>
      <c r="J1383" s="178" t="str">
        <f>IF(I1383&gt;0,H1383/I1383,0)</f>
      </c>
      <c r="K1383" s="179" t="str">
        <f>1-EXP(-J1383)</f>
      </c>
      <c r="L1383" s="180" t="str">
        <f>IF(G1383=30,1,M1382)</f>
      </c>
      <c r="M1383" s="181" t="str">
        <f>L1383*(1-K1383)</f>
      </c>
    </row>
    <row r="1384">
      <c r="A1384" t="s">
        <v>164</v>
      </c>
      <c r="B1384" t="s">
        <v>231</v>
      </c>
      <c r="C1384" s="32" t="s">
        <v>233</v>
      </c>
      <c r="D1384" t="s">
        <v>458</v>
      </c>
      <c r="E1384" t="s">
        <v>476</v>
      </c>
      <c r="F1384" s="174" t="n">
        <v>2033</v>
      </c>
      <c r="G1384" s="175" t="n">
        <v>52</v>
      </c>
      <c r="H1384" s="176" t="n">
        <v>11726.2658940243</v>
      </c>
      <c r="I1384" s="177" t="n">
        <v>3984220.67287204</v>
      </c>
      <c r="J1384" s="178" t="str">
        <f>IF(I1384&gt;0,H1384/I1384,0)</f>
      </c>
      <c r="K1384" s="179" t="str">
        <f>1-EXP(-J1384)</f>
      </c>
      <c r="L1384" s="180" t="str">
        <f>IF(G1384=30,1,M1383)</f>
      </c>
      <c r="M1384" s="181" t="str">
        <f>L1384*(1-K1384)</f>
      </c>
    </row>
    <row r="1385">
      <c r="A1385" t="s">
        <v>164</v>
      </c>
      <c r="B1385" t="s">
        <v>231</v>
      </c>
      <c r="C1385" s="32" t="s">
        <v>233</v>
      </c>
      <c r="D1385" t="s">
        <v>458</v>
      </c>
      <c r="E1385" t="s">
        <v>476</v>
      </c>
      <c r="F1385" s="174" t="n">
        <v>2033</v>
      </c>
      <c r="G1385" s="175" t="n">
        <v>53</v>
      </c>
      <c r="H1385" s="176" t="n">
        <v>12598.5287672831</v>
      </c>
      <c r="I1385" s="177" t="n">
        <v>3919077.06459114</v>
      </c>
      <c r="J1385" s="178" t="str">
        <f>IF(I1385&gt;0,H1385/I1385,0)</f>
      </c>
      <c r="K1385" s="179" t="str">
        <f>1-EXP(-J1385)</f>
      </c>
      <c r="L1385" s="180" t="str">
        <f>IF(G1385=30,1,M1384)</f>
      </c>
      <c r="M1385" s="181" t="str">
        <f>L1385*(1-K1385)</f>
      </c>
    </row>
    <row r="1386">
      <c r="A1386" t="s">
        <v>164</v>
      </c>
      <c r="B1386" t="s">
        <v>231</v>
      </c>
      <c r="C1386" s="32" t="s">
        <v>233</v>
      </c>
      <c r="D1386" t="s">
        <v>458</v>
      </c>
      <c r="E1386" t="s">
        <v>476</v>
      </c>
      <c r="F1386" s="174" t="n">
        <v>2033</v>
      </c>
      <c r="G1386" s="175" t="n">
        <v>54</v>
      </c>
      <c r="H1386" s="176" t="n">
        <v>13508.7140391705</v>
      </c>
      <c r="I1386" s="177" t="n">
        <v>3848151.42862494</v>
      </c>
      <c r="J1386" s="178" t="str">
        <f>IF(I1386&gt;0,H1386/I1386,0)</f>
      </c>
      <c r="K1386" s="179" t="str">
        <f>1-EXP(-J1386)</f>
      </c>
      <c r="L1386" s="180" t="str">
        <f>IF(G1386=30,1,M1385)</f>
      </c>
      <c r="M1386" s="181" t="str">
        <f>L1386*(1-K1386)</f>
      </c>
    </row>
    <row r="1387">
      <c r="A1387" t="s">
        <v>164</v>
      </c>
      <c r="B1387" t="s">
        <v>231</v>
      </c>
      <c r="C1387" s="32" t="s">
        <v>233</v>
      </c>
      <c r="D1387" t="s">
        <v>458</v>
      </c>
      <c r="E1387" t="s">
        <v>476</v>
      </c>
      <c r="F1387" s="174" t="n">
        <v>2033</v>
      </c>
      <c r="G1387" s="175" t="n">
        <v>55</v>
      </c>
      <c r="H1387" s="176" t="n">
        <v>14468.6694263319</v>
      </c>
      <c r="I1387" s="177" t="n">
        <v>3757838.60103007</v>
      </c>
      <c r="J1387" s="178" t="str">
        <f>IF(I1387&gt;0,H1387/I1387,0)</f>
      </c>
      <c r="K1387" s="179" t="str">
        <f>1-EXP(-J1387)</f>
      </c>
      <c r="L1387" s="180" t="str">
        <f>IF(G1387=30,1,M1386)</f>
      </c>
      <c r="M1387" s="181" t="str">
        <f>L1387*(1-K1387)</f>
      </c>
    </row>
    <row r="1388">
      <c r="A1388" t="s">
        <v>164</v>
      </c>
      <c r="B1388" t="s">
        <v>231</v>
      </c>
      <c r="C1388" s="32" t="s">
        <v>233</v>
      </c>
      <c r="D1388" t="s">
        <v>458</v>
      </c>
      <c r="E1388" t="s">
        <v>476</v>
      </c>
      <c r="F1388" s="174" t="n">
        <v>2033</v>
      </c>
      <c r="G1388" s="175" t="n">
        <v>56</v>
      </c>
      <c r="H1388" s="176" t="n">
        <v>15499.13010938</v>
      </c>
      <c r="I1388" s="177" t="n">
        <v>3683199.26541435</v>
      </c>
      <c r="J1388" s="178" t="str">
        <f>IF(I1388&gt;0,H1388/I1388,0)</f>
      </c>
      <c r="K1388" s="179" t="str">
        <f>1-EXP(-J1388)</f>
      </c>
      <c r="L1388" s="180" t="str">
        <f>IF(G1388=30,1,M1387)</f>
      </c>
      <c r="M1388" s="181" t="str">
        <f>L1388*(1-K1388)</f>
      </c>
    </row>
    <row r="1389">
      <c r="A1389" t="s">
        <v>164</v>
      </c>
      <c r="B1389" t="s">
        <v>231</v>
      </c>
      <c r="C1389" s="32" t="s">
        <v>233</v>
      </c>
      <c r="D1389" t="s">
        <v>458</v>
      </c>
      <c r="E1389" t="s">
        <v>476</v>
      </c>
      <c r="F1389" s="174" t="n">
        <v>2033</v>
      </c>
      <c r="G1389" s="175" t="n">
        <v>57</v>
      </c>
      <c r="H1389" s="176" t="n">
        <v>16533.3747267905</v>
      </c>
      <c r="I1389" s="177" t="n">
        <v>3596984.22597864</v>
      </c>
      <c r="J1389" s="178" t="str">
        <f>IF(I1389&gt;0,H1389/I1389,0)</f>
      </c>
      <c r="K1389" s="179" t="str">
        <f>1-EXP(-J1389)</f>
      </c>
      <c r="L1389" s="180" t="str">
        <f>IF(G1389=30,1,M1388)</f>
      </c>
      <c r="M1389" s="181" t="str">
        <f>L1389*(1-K1389)</f>
      </c>
    </row>
    <row r="1390">
      <c r="A1390" t="s">
        <v>164</v>
      </c>
      <c r="B1390" t="s">
        <v>231</v>
      </c>
      <c r="C1390" s="32" t="s">
        <v>233</v>
      </c>
      <c r="D1390" t="s">
        <v>458</v>
      </c>
      <c r="E1390" t="s">
        <v>476</v>
      </c>
      <c r="F1390" s="174" t="n">
        <v>2033</v>
      </c>
      <c r="G1390" s="175" t="n">
        <v>58</v>
      </c>
      <c r="H1390" s="176" t="n">
        <v>17630.668780223</v>
      </c>
      <c r="I1390" s="177" t="n">
        <v>3509544.71730962</v>
      </c>
      <c r="J1390" s="178" t="str">
        <f>IF(I1390&gt;0,H1390/I1390,0)</f>
      </c>
      <c r="K1390" s="179" t="str">
        <f>1-EXP(-J1390)</f>
      </c>
      <c r="L1390" s="180" t="str">
        <f>IF(G1390=30,1,M1389)</f>
      </c>
      <c r="M1390" s="181" t="str">
        <f>L1390*(1-K1390)</f>
      </c>
    </row>
    <row r="1391">
      <c r="A1391" t="s">
        <v>164</v>
      </c>
      <c r="B1391" t="s">
        <v>231</v>
      </c>
      <c r="C1391" s="32" t="s">
        <v>233</v>
      </c>
      <c r="D1391" t="s">
        <v>458</v>
      </c>
      <c r="E1391" t="s">
        <v>476</v>
      </c>
      <c r="F1391" s="174" t="n">
        <v>2033</v>
      </c>
      <c r="G1391" s="175" t="n">
        <v>59</v>
      </c>
      <c r="H1391" s="176" t="n">
        <v>18653.0578797301</v>
      </c>
      <c r="I1391" s="177" t="n">
        <v>3395154.90527421</v>
      </c>
      <c r="J1391" s="178" t="str">
        <f>IF(I1391&gt;0,H1391/I1391,0)</f>
      </c>
      <c r="K1391" s="179" t="str">
        <f>1-EXP(-J1391)</f>
      </c>
      <c r="L1391" s="180" t="str">
        <f>IF(G1391=30,1,M1390)</f>
      </c>
      <c r="M1391" s="181" t="str">
        <f>L1391*(1-K1391)</f>
      </c>
    </row>
    <row r="1392">
      <c r="A1392" t="s">
        <v>164</v>
      </c>
      <c r="B1392" t="s">
        <v>231</v>
      </c>
      <c r="C1392" s="32" t="s">
        <v>233</v>
      </c>
      <c r="D1392" t="s">
        <v>458</v>
      </c>
      <c r="E1392" t="s">
        <v>476</v>
      </c>
      <c r="F1392" s="174" t="n">
        <v>2033</v>
      </c>
      <c r="G1392" s="175" t="n">
        <v>60</v>
      </c>
      <c r="H1392" s="176" t="n">
        <v>20293.9955114544</v>
      </c>
      <c r="I1392" s="177" t="n">
        <v>3337706.70014748</v>
      </c>
      <c r="J1392" s="178" t="str">
        <f>IF(I1392&gt;0,H1392/I1392,0)</f>
      </c>
      <c r="K1392" s="179" t="str">
        <f>1-EXP(-J1392)</f>
      </c>
      <c r="L1392" s="180" t="str">
        <f>IF(G1392=30,1,M1391)</f>
      </c>
      <c r="M1392" s="181" t="str">
        <f>L1392*(1-K1392)</f>
      </c>
    </row>
    <row r="1393">
      <c r="A1393" t="s">
        <v>164</v>
      </c>
      <c r="B1393" t="s">
        <v>231</v>
      </c>
      <c r="C1393" s="32" t="s">
        <v>233</v>
      </c>
      <c r="D1393" t="s">
        <v>458</v>
      </c>
      <c r="E1393" t="s">
        <v>476</v>
      </c>
      <c r="F1393" s="174" t="n">
        <v>2033</v>
      </c>
      <c r="G1393" s="175" t="n">
        <v>61</v>
      </c>
      <c r="H1393" s="176" t="n">
        <v>20791.7957834971</v>
      </c>
      <c r="I1393" s="177" t="n">
        <v>3123273.29394591</v>
      </c>
      <c r="J1393" s="178" t="str">
        <f>IF(I1393&gt;0,H1393/I1393,0)</f>
      </c>
      <c r="K1393" s="179" t="str">
        <f>1-EXP(-J1393)</f>
      </c>
      <c r="L1393" s="180" t="str">
        <f>IF(G1393=30,1,M1392)</f>
      </c>
      <c r="M1393" s="181" t="str">
        <f>L1393*(1-K1393)</f>
      </c>
    </row>
    <row r="1394">
      <c r="A1394" t="s">
        <v>164</v>
      </c>
      <c r="B1394" t="s">
        <v>231</v>
      </c>
      <c r="C1394" s="32" t="s">
        <v>233</v>
      </c>
      <c r="D1394" t="s">
        <v>458</v>
      </c>
      <c r="E1394" t="s">
        <v>476</v>
      </c>
      <c r="F1394" s="174" t="n">
        <v>2033</v>
      </c>
      <c r="G1394" s="175" t="n">
        <v>62</v>
      </c>
      <c r="H1394" s="176" t="n">
        <v>22048.1274253938</v>
      </c>
      <c r="I1394" s="177" t="n">
        <v>3024646.76386326</v>
      </c>
      <c r="J1394" s="178" t="str">
        <f>IF(I1394&gt;0,H1394/I1394,0)</f>
      </c>
      <c r="K1394" s="179" t="str">
        <f>1-EXP(-J1394)</f>
      </c>
      <c r="L1394" s="180" t="str">
        <f>IF(G1394=30,1,M1393)</f>
      </c>
      <c r="M1394" s="181" t="str">
        <f>L1394*(1-K1394)</f>
      </c>
    </row>
    <row r="1395">
      <c r="A1395" t="s">
        <v>164</v>
      </c>
      <c r="B1395" t="s">
        <v>231</v>
      </c>
      <c r="C1395" s="32" t="s">
        <v>233</v>
      </c>
      <c r="D1395" t="s">
        <v>458</v>
      </c>
      <c r="E1395" t="s">
        <v>476</v>
      </c>
      <c r="F1395" s="174" t="n">
        <v>2033</v>
      </c>
      <c r="G1395" s="175" t="n">
        <v>63</v>
      </c>
      <c r="H1395" s="176" t="n">
        <v>23393.3357184339</v>
      </c>
      <c r="I1395" s="177" t="n">
        <v>2929568.25180145</v>
      </c>
      <c r="J1395" s="178" t="str">
        <f>IF(I1395&gt;0,H1395/I1395,0)</f>
      </c>
      <c r="K1395" s="179" t="str">
        <f>1-EXP(-J1395)</f>
      </c>
      <c r="L1395" s="180" t="str">
        <f>IF(G1395=30,1,M1394)</f>
      </c>
      <c r="M1395" s="181" t="str">
        <f>L1395*(1-K1395)</f>
      </c>
    </row>
    <row r="1396">
      <c r="A1396" t="s">
        <v>164</v>
      </c>
      <c r="B1396" t="s">
        <v>231</v>
      </c>
      <c r="C1396" s="32" t="s">
        <v>233</v>
      </c>
      <c r="D1396" t="s">
        <v>458</v>
      </c>
      <c r="E1396" t="s">
        <v>476</v>
      </c>
      <c r="F1396" s="174" t="n">
        <v>2033</v>
      </c>
      <c r="G1396" s="175" t="n">
        <v>64</v>
      </c>
      <c r="H1396" s="176" t="n">
        <v>24719.4529318476</v>
      </c>
      <c r="I1396" s="177" t="n">
        <v>2825249.22373529</v>
      </c>
      <c r="J1396" s="178" t="str">
        <f>IF(I1396&gt;0,H1396/I1396,0)</f>
      </c>
      <c r="K1396" s="179" t="str">
        <f>1-EXP(-J1396)</f>
      </c>
      <c r="L1396" s="180" t="str">
        <f>IF(G1396=30,1,M1395)</f>
      </c>
      <c r="M1396" s="181" t="str">
        <f>L1396*(1-K1396)</f>
      </c>
    </row>
    <row r="1397">
      <c r="A1397" t="s">
        <v>164</v>
      </c>
      <c r="B1397" t="s">
        <v>231</v>
      </c>
      <c r="C1397" s="32" t="s">
        <v>233</v>
      </c>
      <c r="D1397" t="s">
        <v>458</v>
      </c>
      <c r="E1397" t="s">
        <v>476</v>
      </c>
      <c r="F1397" s="174" t="n">
        <v>2033</v>
      </c>
      <c r="G1397" s="175" t="n">
        <v>65</v>
      </c>
      <c r="H1397" s="176" t="n">
        <v>25062.5528778569</v>
      </c>
      <c r="I1397" s="177" t="n">
        <v>2702136.19281773</v>
      </c>
      <c r="J1397" s="178" t="str">
        <f>IF(I1397&gt;0,H1397/I1397,0)</f>
      </c>
      <c r="K1397" s="179" t="str">
        <f>1-EXP(-J1397)</f>
      </c>
      <c r="L1397" s="180" t="str">
        <f>IF(G1397=30,1,M1396)</f>
      </c>
      <c r="M1397" s="181" t="str">
        <f>L1397*(1-K1397)</f>
      </c>
    </row>
    <row r="1398">
      <c r="A1398" t="s">
        <v>164</v>
      </c>
      <c r="B1398" t="s">
        <v>231</v>
      </c>
      <c r="C1398" s="32" t="s">
        <v>233</v>
      </c>
      <c r="D1398" t="s">
        <v>458</v>
      </c>
      <c r="E1398" t="s">
        <v>476</v>
      </c>
      <c r="F1398" s="174" t="n">
        <v>2033</v>
      </c>
      <c r="G1398" s="175" t="n">
        <v>66</v>
      </c>
      <c r="H1398" s="176" t="n">
        <v>25941.3452306371</v>
      </c>
      <c r="I1398" s="177" t="n">
        <v>2550351.2193163</v>
      </c>
      <c r="J1398" s="178" t="str">
        <f>IF(I1398&gt;0,H1398/I1398,0)</f>
      </c>
      <c r="K1398" s="179" t="str">
        <f>1-EXP(-J1398)</f>
      </c>
      <c r="L1398" s="180" t="str">
        <f>IF(G1398=30,1,M1397)</f>
      </c>
      <c r="M1398" s="181" t="str">
        <f>L1398*(1-K1398)</f>
      </c>
    </row>
    <row r="1399">
      <c r="A1399" t="s">
        <v>164</v>
      </c>
      <c r="B1399" t="s">
        <v>231</v>
      </c>
      <c r="C1399" s="32" t="s">
        <v>233</v>
      </c>
      <c r="D1399" t="s">
        <v>458</v>
      </c>
      <c r="E1399" t="s">
        <v>476</v>
      </c>
      <c r="F1399" s="174" t="n">
        <v>2033</v>
      </c>
      <c r="G1399" s="175" t="n">
        <v>67</v>
      </c>
      <c r="H1399" s="176" t="n">
        <v>27139.8464541359</v>
      </c>
      <c r="I1399" s="177" t="n">
        <v>2431855.84367116</v>
      </c>
      <c r="J1399" s="178" t="str">
        <f>IF(I1399&gt;0,H1399/I1399,0)</f>
      </c>
      <c r="K1399" s="179" t="str">
        <f>1-EXP(-J1399)</f>
      </c>
      <c r="L1399" s="180" t="str">
        <f>IF(G1399=30,1,M1398)</f>
      </c>
      <c r="M1399" s="181" t="str">
        <f>L1399*(1-K1399)</f>
      </c>
    </row>
    <row r="1400">
      <c r="A1400" t="s">
        <v>164</v>
      </c>
      <c r="B1400" t="s">
        <v>231</v>
      </c>
      <c r="C1400" s="32" t="s">
        <v>233</v>
      </c>
      <c r="D1400" t="s">
        <v>458</v>
      </c>
      <c r="E1400" t="s">
        <v>476</v>
      </c>
      <c r="F1400" s="174" t="n">
        <v>2033</v>
      </c>
      <c r="G1400" s="175" t="n">
        <v>68</v>
      </c>
      <c r="H1400" s="176" t="n">
        <v>28101.3373835509</v>
      </c>
      <c r="I1400" s="177" t="n">
        <v>2293819.69899091</v>
      </c>
      <c r="J1400" s="178" t="str">
        <f>IF(I1400&gt;0,H1400/I1400,0)</f>
      </c>
      <c r="K1400" s="179" t="str">
        <f>1-EXP(-J1400)</f>
      </c>
      <c r="L1400" s="180" t="str">
        <f>IF(G1400=30,1,M1399)</f>
      </c>
      <c r="M1400" s="181" t="str">
        <f>L1400*(1-K1400)</f>
      </c>
    </row>
    <row r="1401">
      <c r="A1401" t="s">
        <v>164</v>
      </c>
      <c r="B1401" t="s">
        <v>231</v>
      </c>
      <c r="C1401" s="32" t="s">
        <v>233</v>
      </c>
      <c r="D1401" t="s">
        <v>458</v>
      </c>
      <c r="E1401" t="s">
        <v>476</v>
      </c>
      <c r="F1401" s="174" t="n">
        <v>2033</v>
      </c>
      <c r="G1401" s="175" t="n">
        <v>69</v>
      </c>
      <c r="H1401" s="176" t="n">
        <v>29023.7797854482</v>
      </c>
      <c r="I1401" s="177" t="n">
        <v>2156228.10313357</v>
      </c>
      <c r="J1401" s="178" t="str">
        <f>IF(I1401&gt;0,H1401/I1401,0)</f>
      </c>
      <c r="K1401" s="179" t="str">
        <f>1-EXP(-J1401)</f>
      </c>
      <c r="L1401" s="180" t="str">
        <f>IF(G1401=30,1,M1400)</f>
      </c>
      <c r="M1401" s="181" t="str">
        <f>L1401*(1-K1401)</f>
      </c>
    </row>
    <row r="1402">
      <c r="A1402" t="s">
        <v>164</v>
      </c>
      <c r="B1402" t="s">
        <v>231</v>
      </c>
      <c r="C1402" s="32" t="s">
        <v>233</v>
      </c>
      <c r="D1402" t="s">
        <v>458</v>
      </c>
      <c r="E1402" t="s">
        <v>476</v>
      </c>
      <c r="F1402" s="174" t="n">
        <v>2034</v>
      </c>
      <c r="G1402" s="175" t="n">
        <v>30</v>
      </c>
      <c r="H1402" s="176" t="n">
        <v>782.693003770076</v>
      </c>
      <c r="I1402" s="177" t="n">
        <v>4429661.52582106</v>
      </c>
      <c r="J1402" s="178" t="str">
        <f>IF(I1402&gt;0,H1402/I1402,0)</f>
      </c>
      <c r="K1402" s="179" t="str">
        <f>1-EXP(-J1402)</f>
      </c>
      <c r="L1402" s="180" t="str">
        <f>IF(G1402=30,1,M1401)</f>
      </c>
      <c r="M1402" s="181" t="str">
        <f>L1402*(1-K1402)</f>
      </c>
    </row>
    <row r="1403">
      <c r="A1403" t="s">
        <v>164</v>
      </c>
      <c r="B1403" t="s">
        <v>231</v>
      </c>
      <c r="C1403" s="32" t="s">
        <v>233</v>
      </c>
      <c r="D1403" t="s">
        <v>458</v>
      </c>
      <c r="E1403" t="s">
        <v>476</v>
      </c>
      <c r="F1403" s="174" t="n">
        <v>2034</v>
      </c>
      <c r="G1403" s="175" t="n">
        <v>31</v>
      </c>
      <c r="H1403" s="176" t="n">
        <v>962.548435531437</v>
      </c>
      <c r="I1403" s="177" t="n">
        <v>4364271.69849571</v>
      </c>
      <c r="J1403" s="178" t="str">
        <f>IF(I1403&gt;0,H1403/I1403,0)</f>
      </c>
      <c r="K1403" s="179" t="str">
        <f>1-EXP(-J1403)</f>
      </c>
      <c r="L1403" s="180" t="str">
        <f>IF(G1403=30,1,M1402)</f>
      </c>
      <c r="M1403" s="181" t="str">
        <f>L1403*(1-K1403)</f>
      </c>
    </row>
    <row r="1404">
      <c r="A1404" t="s">
        <v>164</v>
      </c>
      <c r="B1404" t="s">
        <v>231</v>
      </c>
      <c r="C1404" s="32" t="s">
        <v>233</v>
      </c>
      <c r="D1404" t="s">
        <v>458</v>
      </c>
      <c r="E1404" t="s">
        <v>476</v>
      </c>
      <c r="F1404" s="174" t="n">
        <v>2034</v>
      </c>
      <c r="G1404" s="175" t="n">
        <v>32</v>
      </c>
      <c r="H1404" s="176" t="n">
        <v>1151.73394636224</v>
      </c>
      <c r="I1404" s="177" t="n">
        <v>4343483.24993983</v>
      </c>
      <c r="J1404" s="178" t="str">
        <f>IF(I1404&gt;0,H1404/I1404,0)</f>
      </c>
      <c r="K1404" s="179" t="str">
        <f>1-EXP(-J1404)</f>
      </c>
      <c r="L1404" s="180" t="str">
        <f>IF(G1404=30,1,M1403)</f>
      </c>
      <c r="M1404" s="181" t="str">
        <f>L1404*(1-K1404)</f>
      </c>
    </row>
    <row r="1405">
      <c r="A1405" t="s">
        <v>164</v>
      </c>
      <c r="B1405" t="s">
        <v>231</v>
      </c>
      <c r="C1405" s="32" t="s">
        <v>233</v>
      </c>
      <c r="D1405" t="s">
        <v>458</v>
      </c>
      <c r="E1405" t="s">
        <v>476</v>
      </c>
      <c r="F1405" s="174" t="n">
        <v>2034</v>
      </c>
      <c r="G1405" s="175" t="n">
        <v>33</v>
      </c>
      <c r="H1405" s="176" t="n">
        <v>1212.28408104083</v>
      </c>
      <c r="I1405" s="177" t="n">
        <v>4323731.75295485</v>
      </c>
      <c r="J1405" s="178" t="str">
        <f>IF(I1405&gt;0,H1405/I1405,0)</f>
      </c>
      <c r="K1405" s="179" t="str">
        <f>1-EXP(-J1405)</f>
      </c>
      <c r="L1405" s="180" t="str">
        <f>IF(G1405=30,1,M1404)</f>
      </c>
      <c r="M1405" s="181" t="str">
        <f>L1405*(1-K1405)</f>
      </c>
    </row>
    <row r="1406">
      <c r="A1406" t="s">
        <v>164</v>
      </c>
      <c r="B1406" t="s">
        <v>231</v>
      </c>
      <c r="C1406" s="32" t="s">
        <v>233</v>
      </c>
      <c r="D1406" t="s">
        <v>458</v>
      </c>
      <c r="E1406" t="s">
        <v>476</v>
      </c>
      <c r="F1406" s="174" t="n">
        <v>2034</v>
      </c>
      <c r="G1406" s="175" t="n">
        <v>34</v>
      </c>
      <c r="H1406" s="176" t="n">
        <v>1284.49807114558</v>
      </c>
      <c r="I1406" s="177" t="n">
        <v>4303705.53306005</v>
      </c>
      <c r="J1406" s="178" t="str">
        <f>IF(I1406&gt;0,H1406/I1406,0)</f>
      </c>
      <c r="K1406" s="179" t="str">
        <f>1-EXP(-J1406)</f>
      </c>
      <c r="L1406" s="180" t="str">
        <f>IF(G1406=30,1,M1405)</f>
      </c>
      <c r="M1406" s="181" t="str">
        <f>L1406*(1-K1406)</f>
      </c>
    </row>
    <row r="1407">
      <c r="A1407" t="s">
        <v>164</v>
      </c>
      <c r="B1407" t="s">
        <v>231</v>
      </c>
      <c r="C1407" s="32" t="s">
        <v>233</v>
      </c>
      <c r="D1407" t="s">
        <v>458</v>
      </c>
      <c r="E1407" t="s">
        <v>476</v>
      </c>
      <c r="F1407" s="174" t="n">
        <v>2034</v>
      </c>
      <c r="G1407" s="175" t="n">
        <v>35</v>
      </c>
      <c r="H1407" s="176" t="n">
        <v>1743.54794570009</v>
      </c>
      <c r="I1407" s="177" t="n">
        <v>4323312.92602487</v>
      </c>
      <c r="J1407" s="178" t="str">
        <f>IF(I1407&gt;0,H1407/I1407,0)</f>
      </c>
      <c r="K1407" s="179" t="str">
        <f>1-EXP(-J1407)</f>
      </c>
      <c r="L1407" s="180" t="str">
        <f>IF(G1407=30,1,M1406)</f>
      </c>
      <c r="M1407" s="181" t="str">
        <f>L1407*(1-K1407)</f>
      </c>
    </row>
    <row r="1408">
      <c r="A1408" t="s">
        <v>164</v>
      </c>
      <c r="B1408" t="s">
        <v>231</v>
      </c>
      <c r="C1408" s="32" t="s">
        <v>233</v>
      </c>
      <c r="D1408" t="s">
        <v>458</v>
      </c>
      <c r="E1408" t="s">
        <v>476</v>
      </c>
      <c r="F1408" s="174" t="n">
        <v>2034</v>
      </c>
      <c r="G1408" s="175" t="n">
        <v>36</v>
      </c>
      <c r="H1408" s="176" t="n">
        <v>1975.35724142592</v>
      </c>
      <c r="I1408" s="177" t="n">
        <v>4381554.19016303</v>
      </c>
      <c r="J1408" s="178" t="str">
        <f>IF(I1408&gt;0,H1408/I1408,0)</f>
      </c>
      <c r="K1408" s="179" t="str">
        <f>1-EXP(-J1408)</f>
      </c>
      <c r="L1408" s="180" t="str">
        <f>IF(G1408=30,1,M1407)</f>
      </c>
      <c r="M1408" s="181" t="str">
        <f>L1408*(1-K1408)</f>
      </c>
    </row>
    <row r="1409">
      <c r="A1409" t="s">
        <v>164</v>
      </c>
      <c r="B1409" t="s">
        <v>231</v>
      </c>
      <c r="C1409" s="32" t="s">
        <v>233</v>
      </c>
      <c r="D1409" t="s">
        <v>458</v>
      </c>
      <c r="E1409" t="s">
        <v>476</v>
      </c>
      <c r="F1409" s="174" t="n">
        <v>2034</v>
      </c>
      <c r="G1409" s="175" t="n">
        <v>37</v>
      </c>
      <c r="H1409" s="176" t="n">
        <v>2388.78161092449</v>
      </c>
      <c r="I1409" s="177" t="n">
        <v>4519099.1934362</v>
      </c>
      <c r="J1409" s="178" t="str">
        <f>IF(I1409&gt;0,H1409/I1409,0)</f>
      </c>
      <c r="K1409" s="179" t="str">
        <f>1-EXP(-J1409)</f>
      </c>
      <c r="L1409" s="180" t="str">
        <f>IF(G1409=30,1,M1408)</f>
      </c>
      <c r="M1409" s="181" t="str">
        <f>L1409*(1-K1409)</f>
      </c>
    </row>
    <row r="1410">
      <c r="A1410" t="s">
        <v>164</v>
      </c>
      <c r="B1410" t="s">
        <v>231</v>
      </c>
      <c r="C1410" s="32" t="s">
        <v>233</v>
      </c>
      <c r="D1410" t="s">
        <v>458</v>
      </c>
      <c r="E1410" t="s">
        <v>476</v>
      </c>
      <c r="F1410" s="174" t="n">
        <v>2034</v>
      </c>
      <c r="G1410" s="175" t="n">
        <v>38</v>
      </c>
      <c r="H1410" s="176" t="n">
        <v>2541.48311113321</v>
      </c>
      <c r="I1410" s="177" t="n">
        <v>4474715.76554056</v>
      </c>
      <c r="J1410" s="178" t="str">
        <f>IF(I1410&gt;0,H1410/I1410,0)</f>
      </c>
      <c r="K1410" s="179" t="str">
        <f>1-EXP(-J1410)</f>
      </c>
      <c r="L1410" s="180" t="str">
        <f>IF(G1410=30,1,M1409)</f>
      </c>
      <c r="M1410" s="181" t="str">
        <f>L1410*(1-K1410)</f>
      </c>
    </row>
    <row r="1411">
      <c r="A1411" t="s">
        <v>164</v>
      </c>
      <c r="B1411" t="s">
        <v>231</v>
      </c>
      <c r="C1411" s="32" t="s">
        <v>233</v>
      </c>
      <c r="D1411" t="s">
        <v>458</v>
      </c>
      <c r="E1411" t="s">
        <v>476</v>
      </c>
      <c r="F1411" s="174" t="n">
        <v>2034</v>
      </c>
      <c r="G1411" s="175" t="n">
        <v>39</v>
      </c>
      <c r="H1411" s="176" t="n">
        <v>2690.38108238314</v>
      </c>
      <c r="I1411" s="177" t="n">
        <v>4400135.3749927</v>
      </c>
      <c r="J1411" s="178" t="str">
        <f>IF(I1411&gt;0,H1411/I1411,0)</f>
      </c>
      <c r="K1411" s="179" t="str">
        <f>1-EXP(-J1411)</f>
      </c>
      <c r="L1411" s="180" t="str">
        <f>IF(G1411=30,1,M1410)</f>
      </c>
      <c r="M1411" s="181" t="str">
        <f>L1411*(1-K1411)</f>
      </c>
    </row>
    <row r="1412">
      <c r="A1412" t="s">
        <v>164</v>
      </c>
      <c r="B1412" t="s">
        <v>231</v>
      </c>
      <c r="C1412" s="32" t="s">
        <v>233</v>
      </c>
      <c r="D1412" t="s">
        <v>458</v>
      </c>
      <c r="E1412" t="s">
        <v>476</v>
      </c>
      <c r="F1412" s="174" t="n">
        <v>2034</v>
      </c>
      <c r="G1412" s="175" t="n">
        <v>40</v>
      </c>
      <c r="H1412" s="176" t="n">
        <v>3560.73353621936</v>
      </c>
      <c r="I1412" s="177" t="n">
        <v>4341008.10219153</v>
      </c>
      <c r="J1412" s="178" t="str">
        <f>IF(I1412&gt;0,H1412/I1412,0)</f>
      </c>
      <c r="K1412" s="179" t="str">
        <f>1-EXP(-J1412)</f>
      </c>
      <c r="L1412" s="180" t="str">
        <f>IF(G1412=30,1,M1411)</f>
      </c>
      <c r="M1412" s="181" t="str">
        <f>L1412*(1-K1412)</f>
      </c>
    </row>
    <row r="1413">
      <c r="A1413" t="s">
        <v>164</v>
      </c>
      <c r="B1413" t="s">
        <v>231</v>
      </c>
      <c r="C1413" s="32" t="s">
        <v>233</v>
      </c>
      <c r="D1413" t="s">
        <v>458</v>
      </c>
      <c r="E1413" t="s">
        <v>476</v>
      </c>
      <c r="F1413" s="174" t="n">
        <v>2034</v>
      </c>
      <c r="G1413" s="175" t="n">
        <v>41</v>
      </c>
      <c r="H1413" s="176" t="n">
        <v>3798.17349846335</v>
      </c>
      <c r="I1413" s="177" t="n">
        <v>4284457.79204538</v>
      </c>
      <c r="J1413" s="178" t="str">
        <f>IF(I1413&gt;0,H1413/I1413,0)</f>
      </c>
      <c r="K1413" s="179" t="str">
        <f>1-EXP(-J1413)</f>
      </c>
      <c r="L1413" s="180" t="str">
        <f>IF(G1413=30,1,M1412)</f>
      </c>
      <c r="M1413" s="181" t="str">
        <f>L1413*(1-K1413)</f>
      </c>
    </row>
    <row r="1414">
      <c r="A1414" t="s">
        <v>164</v>
      </c>
      <c r="B1414" t="s">
        <v>231</v>
      </c>
      <c r="C1414" s="32" t="s">
        <v>233</v>
      </c>
      <c r="D1414" t="s">
        <v>458</v>
      </c>
      <c r="E1414" t="s">
        <v>476</v>
      </c>
      <c r="F1414" s="174" t="n">
        <v>2034</v>
      </c>
      <c r="G1414" s="175" t="n">
        <v>42</v>
      </c>
      <c r="H1414" s="176" t="n">
        <v>4147.07538369683</v>
      </c>
      <c r="I1414" s="177" t="n">
        <v>4318997.81691183</v>
      </c>
      <c r="J1414" s="178" t="str">
        <f>IF(I1414&gt;0,H1414/I1414,0)</f>
      </c>
      <c r="K1414" s="179" t="str">
        <f>1-EXP(-J1414)</f>
      </c>
      <c r="L1414" s="180" t="str">
        <f>IF(G1414=30,1,M1413)</f>
      </c>
      <c r="M1414" s="181" t="str">
        <f>L1414*(1-K1414)</f>
      </c>
    </row>
    <row r="1415">
      <c r="A1415" t="s">
        <v>164</v>
      </c>
      <c r="B1415" t="s">
        <v>231</v>
      </c>
      <c r="C1415" s="32" t="s">
        <v>233</v>
      </c>
      <c r="D1415" t="s">
        <v>458</v>
      </c>
      <c r="E1415" t="s">
        <v>476</v>
      </c>
      <c r="F1415" s="174" t="n">
        <v>2034</v>
      </c>
      <c r="G1415" s="175" t="n">
        <v>43</v>
      </c>
      <c r="H1415" s="176" t="n">
        <v>4524.59567531943</v>
      </c>
      <c r="I1415" s="177" t="n">
        <v>4333629.22301415</v>
      </c>
      <c r="J1415" s="178" t="str">
        <f>IF(I1415&gt;0,H1415/I1415,0)</f>
      </c>
      <c r="K1415" s="179" t="str">
        <f>1-EXP(-J1415)</f>
      </c>
      <c r="L1415" s="180" t="str">
        <f>IF(G1415=30,1,M1414)</f>
      </c>
      <c r="M1415" s="181" t="str">
        <f>L1415*(1-K1415)</f>
      </c>
    </row>
    <row r="1416">
      <c r="A1416" t="s">
        <v>164</v>
      </c>
      <c r="B1416" t="s">
        <v>231</v>
      </c>
      <c r="C1416" s="32" t="s">
        <v>233</v>
      </c>
      <c r="D1416" t="s">
        <v>458</v>
      </c>
      <c r="E1416" t="s">
        <v>476</v>
      </c>
      <c r="F1416" s="174" t="n">
        <v>2034</v>
      </c>
      <c r="G1416" s="175" t="n">
        <v>44</v>
      </c>
      <c r="H1416" s="176" t="n">
        <v>6850.04044184175</v>
      </c>
      <c r="I1416" s="177" t="n">
        <v>6379041.71817169</v>
      </c>
      <c r="J1416" s="178" t="str">
        <f>IF(I1416&gt;0,H1416/I1416,0)</f>
      </c>
      <c r="K1416" s="179" t="str">
        <f>1-EXP(-J1416)</f>
      </c>
      <c r="L1416" s="180" t="str">
        <f>IF(G1416=30,1,M1415)</f>
      </c>
      <c r="M1416" s="181" t="str">
        <f>L1416*(1-K1416)</f>
      </c>
    </row>
    <row r="1417">
      <c r="A1417" t="s">
        <v>164</v>
      </c>
      <c r="B1417" t="s">
        <v>231</v>
      </c>
      <c r="C1417" s="32" t="s">
        <v>233</v>
      </c>
      <c r="D1417" t="s">
        <v>458</v>
      </c>
      <c r="E1417" t="s">
        <v>476</v>
      </c>
      <c r="F1417" s="174" t="n">
        <v>2034</v>
      </c>
      <c r="G1417" s="175" t="n">
        <v>45</v>
      </c>
      <c r="H1417" s="176" t="n">
        <v>6288.90629235223</v>
      </c>
      <c r="I1417" s="177" t="n">
        <v>4285088.28159251</v>
      </c>
      <c r="J1417" s="178" t="str">
        <f>IF(I1417&gt;0,H1417/I1417,0)</f>
      </c>
      <c r="K1417" s="179" t="str">
        <f>1-EXP(-J1417)</f>
      </c>
      <c r="L1417" s="180" t="str">
        <f>IF(G1417=30,1,M1416)</f>
      </c>
      <c r="M1417" s="181" t="str">
        <f>L1417*(1-K1417)</f>
      </c>
    </row>
    <row r="1418">
      <c r="A1418" t="s">
        <v>164</v>
      </c>
      <c r="B1418" t="s">
        <v>231</v>
      </c>
      <c r="C1418" s="32" t="s">
        <v>233</v>
      </c>
      <c r="D1418" t="s">
        <v>458</v>
      </c>
      <c r="E1418" t="s">
        <v>476</v>
      </c>
      <c r="F1418" s="174" t="n">
        <v>2034</v>
      </c>
      <c r="G1418" s="175" t="n">
        <v>46</v>
      </c>
      <c r="H1418" s="176" t="n">
        <v>6847.11395303399</v>
      </c>
      <c r="I1418" s="177" t="n">
        <v>4263092.76940549</v>
      </c>
      <c r="J1418" s="178" t="str">
        <f>IF(I1418&gt;0,H1418/I1418,0)</f>
      </c>
      <c r="K1418" s="179" t="str">
        <f>1-EXP(-J1418)</f>
      </c>
      <c r="L1418" s="180" t="str">
        <f>IF(G1418=30,1,M1417)</f>
      </c>
      <c r="M1418" s="181" t="str">
        <f>L1418*(1-K1418)</f>
      </c>
    </row>
    <row r="1419">
      <c r="A1419" t="s">
        <v>164</v>
      </c>
      <c r="B1419" t="s">
        <v>231</v>
      </c>
      <c r="C1419" s="32" t="s">
        <v>233</v>
      </c>
      <c r="D1419" t="s">
        <v>458</v>
      </c>
      <c r="E1419" t="s">
        <v>476</v>
      </c>
      <c r="F1419" s="174" t="n">
        <v>2034</v>
      </c>
      <c r="G1419" s="175" t="n">
        <v>47</v>
      </c>
      <c r="H1419" s="176" t="n">
        <v>7266.57447148606</v>
      </c>
      <c r="I1419" s="177" t="n">
        <v>4127555.43347302</v>
      </c>
      <c r="J1419" s="178" t="str">
        <f>IF(I1419&gt;0,H1419/I1419,0)</f>
      </c>
      <c r="K1419" s="179" t="str">
        <f>1-EXP(-J1419)</f>
      </c>
      <c r="L1419" s="180" t="str">
        <f>IF(G1419=30,1,M1418)</f>
      </c>
      <c r="M1419" s="181" t="str">
        <f>L1419*(1-K1419)</f>
      </c>
    </row>
    <row r="1420">
      <c r="A1420" t="s">
        <v>164</v>
      </c>
      <c r="B1420" t="s">
        <v>231</v>
      </c>
      <c r="C1420" s="32" t="s">
        <v>233</v>
      </c>
      <c r="D1420" t="s">
        <v>458</v>
      </c>
      <c r="E1420" t="s">
        <v>476</v>
      </c>
      <c r="F1420" s="174" t="n">
        <v>2034</v>
      </c>
      <c r="G1420" s="175" t="n">
        <v>48</v>
      </c>
      <c r="H1420" s="176" t="n">
        <v>7886.82120863127</v>
      </c>
      <c r="I1420" s="177" t="n">
        <v>4087932.64254938</v>
      </c>
      <c r="J1420" s="178" t="str">
        <f>IF(I1420&gt;0,H1420/I1420,0)</f>
      </c>
      <c r="K1420" s="179" t="str">
        <f>1-EXP(-J1420)</f>
      </c>
      <c r="L1420" s="180" t="str">
        <f>IF(G1420=30,1,M1419)</f>
      </c>
      <c r="M1420" s="181" t="str">
        <f>L1420*(1-K1420)</f>
      </c>
    </row>
    <row r="1421">
      <c r="A1421" t="s">
        <v>164</v>
      </c>
      <c r="B1421" t="s">
        <v>231</v>
      </c>
      <c r="C1421" s="32" t="s">
        <v>233</v>
      </c>
      <c r="D1421" t="s">
        <v>458</v>
      </c>
      <c r="E1421" t="s">
        <v>476</v>
      </c>
      <c r="F1421" s="174" t="n">
        <v>2034</v>
      </c>
      <c r="G1421" s="175" t="n">
        <v>49</v>
      </c>
      <c r="H1421" s="176" t="n">
        <v>8751.27521382881</v>
      </c>
      <c r="I1421" s="177" t="n">
        <v>4139760.38950704</v>
      </c>
      <c r="J1421" s="178" t="str">
        <f>IF(I1421&gt;0,H1421/I1421,0)</f>
      </c>
      <c r="K1421" s="179" t="str">
        <f>1-EXP(-J1421)</f>
      </c>
      <c r="L1421" s="180" t="str">
        <f>IF(G1421=30,1,M1420)</f>
      </c>
      <c r="M1421" s="181" t="str">
        <f>L1421*(1-K1421)</f>
      </c>
    </row>
    <row r="1422">
      <c r="A1422" t="s">
        <v>164</v>
      </c>
      <c r="B1422" t="s">
        <v>231</v>
      </c>
      <c r="C1422" s="32" t="s">
        <v>233</v>
      </c>
      <c r="D1422" t="s">
        <v>458</v>
      </c>
      <c r="E1422" t="s">
        <v>476</v>
      </c>
      <c r="F1422" s="174" t="n">
        <v>2034</v>
      </c>
      <c r="G1422" s="175" t="n">
        <v>50</v>
      </c>
      <c r="H1422" s="176" t="n">
        <v>10321.5288662579</v>
      </c>
      <c r="I1422" s="177" t="n">
        <v>4215347.49946153</v>
      </c>
      <c r="J1422" s="178" t="str">
        <f>IF(I1422&gt;0,H1422/I1422,0)</f>
      </c>
      <c r="K1422" s="179" t="str">
        <f>1-EXP(-J1422)</f>
      </c>
      <c r="L1422" s="180" t="str">
        <f>IF(G1422=30,1,M1421)</f>
      </c>
      <c r="M1422" s="181" t="str">
        <f>L1422*(1-K1422)</f>
      </c>
    </row>
    <row r="1423">
      <c r="A1423" t="s">
        <v>164</v>
      </c>
      <c r="B1423" t="s">
        <v>231</v>
      </c>
      <c r="C1423" s="32" t="s">
        <v>233</v>
      </c>
      <c r="D1423" t="s">
        <v>458</v>
      </c>
      <c r="E1423" t="s">
        <v>476</v>
      </c>
      <c r="F1423" s="174" t="n">
        <v>2034</v>
      </c>
      <c r="G1423" s="175" t="n">
        <v>51</v>
      </c>
      <c r="H1423" s="176" t="n">
        <v>11194.8255153069</v>
      </c>
      <c r="I1423" s="177" t="n">
        <v>4182436.53339711</v>
      </c>
      <c r="J1423" s="178" t="str">
        <f>IF(I1423&gt;0,H1423/I1423,0)</f>
      </c>
      <c r="K1423" s="179" t="str">
        <f>1-EXP(-J1423)</f>
      </c>
      <c r="L1423" s="180" t="str">
        <f>IF(G1423=30,1,M1422)</f>
      </c>
      <c r="M1423" s="181" t="str">
        <f>L1423*(1-K1423)</f>
      </c>
    </row>
    <row r="1424">
      <c r="A1424" t="s">
        <v>164</v>
      </c>
      <c r="B1424" t="s">
        <v>231</v>
      </c>
      <c r="C1424" s="32" t="s">
        <v>233</v>
      </c>
      <c r="D1424" t="s">
        <v>458</v>
      </c>
      <c r="E1424" t="s">
        <v>476</v>
      </c>
      <c r="F1424" s="174" t="n">
        <v>2034</v>
      </c>
      <c r="G1424" s="175" t="n">
        <v>52</v>
      </c>
      <c r="H1424" s="176" t="n">
        <v>11825.8618398357</v>
      </c>
      <c r="I1424" s="177" t="n">
        <v>4039823.90990348</v>
      </c>
      <c r="J1424" s="178" t="str">
        <f>IF(I1424&gt;0,H1424/I1424,0)</f>
      </c>
      <c r="K1424" s="179" t="str">
        <f>1-EXP(-J1424)</f>
      </c>
      <c r="L1424" s="180" t="str">
        <f>IF(G1424=30,1,M1423)</f>
      </c>
      <c r="M1424" s="181" t="str">
        <f>L1424*(1-K1424)</f>
      </c>
    </row>
    <row r="1425">
      <c r="A1425" t="s">
        <v>164</v>
      </c>
      <c r="B1425" t="s">
        <v>231</v>
      </c>
      <c r="C1425" s="32" t="s">
        <v>233</v>
      </c>
      <c r="D1425" t="s">
        <v>458</v>
      </c>
      <c r="E1425" t="s">
        <v>476</v>
      </c>
      <c r="F1425" s="174" t="n">
        <v>2034</v>
      </c>
      <c r="G1425" s="175" t="n">
        <v>53</v>
      </c>
      <c r="H1425" s="176" t="n">
        <v>12652.8451703998</v>
      </c>
      <c r="I1425" s="177" t="n">
        <v>3957809.55733483</v>
      </c>
      <c r="J1425" s="178" t="str">
        <f>IF(I1425&gt;0,H1425/I1425,0)</f>
      </c>
      <c r="K1425" s="179" t="str">
        <f>1-EXP(-J1425)</f>
      </c>
      <c r="L1425" s="180" t="str">
        <f>IF(G1425=30,1,M1424)</f>
      </c>
      <c r="M1425" s="181" t="str">
        <f>L1425*(1-K1425)</f>
      </c>
    </row>
    <row r="1426">
      <c r="A1426" t="s">
        <v>164</v>
      </c>
      <c r="B1426" t="s">
        <v>231</v>
      </c>
      <c r="C1426" s="32" t="s">
        <v>233</v>
      </c>
      <c r="D1426" t="s">
        <v>458</v>
      </c>
      <c r="E1426" t="s">
        <v>476</v>
      </c>
      <c r="F1426" s="174" t="n">
        <v>2034</v>
      </c>
      <c r="G1426" s="175" t="n">
        <v>54</v>
      </c>
      <c r="H1426" s="176" t="n">
        <v>13579.7430066582</v>
      </c>
      <c r="I1426" s="177" t="n">
        <v>3890705.0238383</v>
      </c>
      <c r="J1426" s="178" t="str">
        <f>IF(I1426&gt;0,H1426/I1426,0)</f>
      </c>
      <c r="K1426" s="179" t="str">
        <f>1-EXP(-J1426)</f>
      </c>
      <c r="L1426" s="180" t="str">
        <f>IF(G1426=30,1,M1425)</f>
      </c>
      <c r="M1426" s="181" t="str">
        <f>L1426*(1-K1426)</f>
      </c>
    </row>
    <row r="1427">
      <c r="A1427" t="s">
        <v>164</v>
      </c>
      <c r="B1427" t="s">
        <v>231</v>
      </c>
      <c r="C1427" s="32" t="s">
        <v>233</v>
      </c>
      <c r="D1427" t="s">
        <v>458</v>
      </c>
      <c r="E1427" t="s">
        <v>476</v>
      </c>
      <c r="F1427" s="174" t="n">
        <v>2034</v>
      </c>
      <c r="G1427" s="175" t="n">
        <v>55</v>
      </c>
      <c r="H1427" s="176" t="n">
        <v>14584.1613984619</v>
      </c>
      <c r="I1427" s="177" t="n">
        <v>3817735.74124702</v>
      </c>
      <c r="J1427" s="178" t="str">
        <f>IF(I1427&gt;0,H1427/I1427,0)</f>
      </c>
      <c r="K1427" s="179" t="str">
        <f>1-EXP(-J1427)</f>
      </c>
      <c r="L1427" s="180" t="str">
        <f>IF(G1427=30,1,M1426)</f>
      </c>
      <c r="M1427" s="181" t="str">
        <f>L1427*(1-K1427)</f>
      </c>
    </row>
    <row r="1428">
      <c r="A1428" t="s">
        <v>164</v>
      </c>
      <c r="B1428" t="s">
        <v>231</v>
      </c>
      <c r="C1428" s="32" t="s">
        <v>233</v>
      </c>
      <c r="D1428" t="s">
        <v>458</v>
      </c>
      <c r="E1428" t="s">
        <v>476</v>
      </c>
      <c r="F1428" s="174" t="n">
        <v>2034</v>
      </c>
      <c r="G1428" s="175" t="n">
        <v>56</v>
      </c>
      <c r="H1428" s="176" t="n">
        <v>15531.7278839085</v>
      </c>
      <c r="I1428" s="177" t="n">
        <v>3725048.86689602</v>
      </c>
      <c r="J1428" s="178" t="str">
        <f>IF(I1428&gt;0,H1428/I1428,0)</f>
      </c>
      <c r="K1428" s="179" t="str">
        <f>1-EXP(-J1428)</f>
      </c>
      <c r="L1428" s="180" t="str">
        <f>IF(G1428=30,1,M1427)</f>
      </c>
      <c r="M1428" s="181" t="str">
        <f>L1428*(1-K1428)</f>
      </c>
    </row>
    <row r="1429">
      <c r="A1429" t="s">
        <v>164</v>
      </c>
      <c r="B1429" t="s">
        <v>231</v>
      </c>
      <c r="C1429" s="32" t="s">
        <v>233</v>
      </c>
      <c r="D1429" t="s">
        <v>458</v>
      </c>
      <c r="E1429" t="s">
        <v>476</v>
      </c>
      <c r="F1429" s="174" t="n">
        <v>2034</v>
      </c>
      <c r="G1429" s="175" t="n">
        <v>57</v>
      </c>
      <c r="H1429" s="176" t="n">
        <v>16635.4064990827</v>
      </c>
      <c r="I1429" s="177" t="n">
        <v>3648434.91833058</v>
      </c>
      <c r="J1429" s="178" t="str">
        <f>IF(I1429&gt;0,H1429/I1429,0)</f>
      </c>
      <c r="K1429" s="179" t="str">
        <f>1-EXP(-J1429)</f>
      </c>
      <c r="L1429" s="180" t="str">
        <f>IF(G1429=30,1,M1428)</f>
      </c>
      <c r="M1429" s="181" t="str">
        <f>L1429*(1-K1429)</f>
      </c>
    </row>
    <row r="1430">
      <c r="A1430" t="s">
        <v>164</v>
      </c>
      <c r="B1430" t="s">
        <v>231</v>
      </c>
      <c r="C1430" s="32" t="s">
        <v>233</v>
      </c>
      <c r="D1430" t="s">
        <v>458</v>
      </c>
      <c r="E1430" t="s">
        <v>476</v>
      </c>
      <c r="F1430" s="174" t="n">
        <v>2034</v>
      </c>
      <c r="G1430" s="175" t="n">
        <v>58</v>
      </c>
      <c r="H1430" s="176" t="n">
        <v>17739.6095378935</v>
      </c>
      <c r="I1430" s="177" t="n">
        <v>3559915.64008994</v>
      </c>
      <c r="J1430" s="178" t="str">
        <f>IF(I1430&gt;0,H1430/I1430,0)</f>
      </c>
      <c r="K1430" s="179" t="str">
        <f>1-EXP(-J1430)</f>
      </c>
      <c r="L1430" s="180" t="str">
        <f>IF(G1430=30,1,M1429)</f>
      </c>
      <c r="M1430" s="181" t="str">
        <f>L1430*(1-K1430)</f>
      </c>
    </row>
    <row r="1431">
      <c r="A1431" t="s">
        <v>164</v>
      </c>
      <c r="B1431" t="s">
        <v>231</v>
      </c>
      <c r="C1431" s="32" t="s">
        <v>233</v>
      </c>
      <c r="D1431" t="s">
        <v>458</v>
      </c>
      <c r="E1431" t="s">
        <v>476</v>
      </c>
      <c r="F1431" s="174" t="n">
        <v>2034</v>
      </c>
      <c r="G1431" s="175" t="n">
        <v>59</v>
      </c>
      <c r="H1431" s="176" t="n">
        <v>18910.1971853834</v>
      </c>
      <c r="I1431" s="177" t="n">
        <v>3470033.53412179</v>
      </c>
      <c r="J1431" s="178" t="str">
        <f>IF(I1431&gt;0,H1431/I1431,0)</f>
      </c>
      <c r="K1431" s="179" t="str">
        <f>1-EXP(-J1431)</f>
      </c>
      <c r="L1431" s="180" t="str">
        <f>IF(G1431=30,1,M1430)</f>
      </c>
      <c r="M1431" s="181" t="str">
        <f>L1431*(1-K1431)</f>
      </c>
    </row>
    <row r="1432">
      <c r="A1432" t="s">
        <v>164</v>
      </c>
      <c r="B1432" t="s">
        <v>231</v>
      </c>
      <c r="C1432" s="32" t="s">
        <v>233</v>
      </c>
      <c r="D1432" t="s">
        <v>458</v>
      </c>
      <c r="E1432" t="s">
        <v>476</v>
      </c>
      <c r="F1432" s="174" t="n">
        <v>2034</v>
      </c>
      <c r="G1432" s="175" t="n">
        <v>60</v>
      </c>
      <c r="H1432" s="176" t="n">
        <v>20182.5538190096</v>
      </c>
      <c r="I1432" s="177" t="n">
        <v>3353370.52011141</v>
      </c>
      <c r="J1432" s="178" t="str">
        <f>IF(I1432&gt;0,H1432/I1432,0)</f>
      </c>
      <c r="K1432" s="179" t="str">
        <f>1-EXP(-J1432)</f>
      </c>
      <c r="L1432" s="180" t="str">
        <f>IF(G1432=30,1,M1431)</f>
      </c>
      <c r="M1432" s="181" t="str">
        <f>L1432*(1-K1432)</f>
      </c>
    </row>
    <row r="1433">
      <c r="A1433" t="s">
        <v>164</v>
      </c>
      <c r="B1433" t="s">
        <v>231</v>
      </c>
      <c r="C1433" s="32" t="s">
        <v>233</v>
      </c>
      <c r="D1433" t="s">
        <v>458</v>
      </c>
      <c r="E1433" t="s">
        <v>476</v>
      </c>
      <c r="F1433" s="174" t="n">
        <v>2034</v>
      </c>
      <c r="G1433" s="175" t="n">
        <v>61</v>
      </c>
      <c r="H1433" s="176" t="n">
        <v>21667.7657351578</v>
      </c>
      <c r="I1433" s="177" t="n">
        <v>3292297.25605096</v>
      </c>
      <c r="J1433" s="178" t="str">
        <f>IF(I1433&gt;0,H1433/I1433,0)</f>
      </c>
      <c r="K1433" s="179" t="str">
        <f>1-EXP(-J1433)</f>
      </c>
      <c r="L1433" s="180" t="str">
        <f>IF(G1433=30,1,M1432)</f>
      </c>
      <c r="M1433" s="181" t="str">
        <f>L1433*(1-K1433)</f>
      </c>
    </row>
    <row r="1434">
      <c r="A1434" t="s">
        <v>164</v>
      </c>
      <c r="B1434" t="s">
        <v>231</v>
      </c>
      <c r="C1434" s="32" t="s">
        <v>233</v>
      </c>
      <c r="D1434" t="s">
        <v>458</v>
      </c>
      <c r="E1434" t="s">
        <v>476</v>
      </c>
      <c r="F1434" s="174" t="n">
        <v>2034</v>
      </c>
      <c r="G1434" s="175" t="n">
        <v>62</v>
      </c>
      <c r="H1434" s="176" t="n">
        <v>22206.1542098963</v>
      </c>
      <c r="I1434" s="177" t="n">
        <v>3077188.72707179</v>
      </c>
      <c r="J1434" s="178" t="str">
        <f>IF(I1434&gt;0,H1434/I1434,0)</f>
      </c>
      <c r="K1434" s="179" t="str">
        <f>1-EXP(-J1434)</f>
      </c>
      <c r="L1434" s="180" t="str">
        <f>IF(G1434=30,1,M1433)</f>
      </c>
      <c r="M1434" s="181" t="str">
        <f>L1434*(1-K1434)</f>
      </c>
    </row>
    <row r="1435">
      <c r="A1435" t="s">
        <v>164</v>
      </c>
      <c r="B1435" t="s">
        <v>231</v>
      </c>
      <c r="C1435" s="32" t="s">
        <v>233</v>
      </c>
      <c r="D1435" t="s">
        <v>458</v>
      </c>
      <c r="E1435" t="s">
        <v>476</v>
      </c>
      <c r="F1435" s="174" t="n">
        <v>2034</v>
      </c>
      <c r="G1435" s="175" t="n">
        <v>63</v>
      </c>
      <c r="H1435" s="176" t="n">
        <v>23525.4827983178</v>
      </c>
      <c r="I1435" s="177" t="n">
        <v>2975795.1374267</v>
      </c>
      <c r="J1435" s="178" t="str">
        <f>IF(I1435&gt;0,H1435/I1435,0)</f>
      </c>
      <c r="K1435" s="179" t="str">
        <f>1-EXP(-J1435)</f>
      </c>
      <c r="L1435" s="180" t="str">
        <f>IF(G1435=30,1,M1434)</f>
      </c>
      <c r="M1435" s="181" t="str">
        <f>L1435*(1-K1435)</f>
      </c>
    </row>
    <row r="1436">
      <c r="A1436" t="s">
        <v>164</v>
      </c>
      <c r="B1436" t="s">
        <v>231</v>
      </c>
      <c r="C1436" s="32" t="s">
        <v>233</v>
      </c>
      <c r="D1436" t="s">
        <v>458</v>
      </c>
      <c r="E1436" t="s">
        <v>476</v>
      </c>
      <c r="F1436" s="174" t="n">
        <v>2034</v>
      </c>
      <c r="G1436" s="175" t="n">
        <v>64</v>
      </c>
      <c r="H1436" s="176" t="n">
        <v>24930.6413208314</v>
      </c>
      <c r="I1436" s="177" t="n">
        <v>2877752.39326791</v>
      </c>
      <c r="J1436" s="178" t="str">
        <f>IF(I1436&gt;0,H1436/I1436,0)</f>
      </c>
      <c r="K1436" s="179" t="str">
        <f>1-EXP(-J1436)</f>
      </c>
      <c r="L1436" s="180" t="str">
        <f>IF(G1436=30,1,M1435)</f>
      </c>
      <c r="M1436" s="181" t="str">
        <f>L1436*(1-K1436)</f>
      </c>
    </row>
    <row r="1437">
      <c r="A1437" t="s">
        <v>164</v>
      </c>
      <c r="B1437" t="s">
        <v>231</v>
      </c>
      <c r="C1437" s="32" t="s">
        <v>233</v>
      </c>
      <c r="D1437" t="s">
        <v>458</v>
      </c>
      <c r="E1437" t="s">
        <v>476</v>
      </c>
      <c r="F1437" s="174" t="n">
        <v>2034</v>
      </c>
      <c r="G1437" s="175" t="n">
        <v>65</v>
      </c>
      <c r="H1437" s="176" t="n">
        <v>25410.4831807103</v>
      </c>
      <c r="I1437" s="177" t="n">
        <v>2770511.23395359</v>
      </c>
      <c r="J1437" s="178" t="str">
        <f>IF(I1437&gt;0,H1437/I1437,0)</f>
      </c>
      <c r="K1437" s="179" t="str">
        <f>1-EXP(-J1437)</f>
      </c>
      <c r="L1437" s="180" t="str">
        <f>IF(G1437=30,1,M1436)</f>
      </c>
      <c r="M1437" s="181" t="str">
        <f>L1437*(1-K1437)</f>
      </c>
    </row>
    <row r="1438">
      <c r="A1438" t="s">
        <v>164</v>
      </c>
      <c r="B1438" t="s">
        <v>231</v>
      </c>
      <c r="C1438" s="32" t="s">
        <v>233</v>
      </c>
      <c r="D1438" t="s">
        <v>458</v>
      </c>
      <c r="E1438" t="s">
        <v>476</v>
      </c>
      <c r="F1438" s="174" t="n">
        <v>2034</v>
      </c>
      <c r="G1438" s="175" t="n">
        <v>66</v>
      </c>
      <c r="H1438" s="176" t="n">
        <v>26580.1318238618</v>
      </c>
      <c r="I1438" s="177" t="n">
        <v>2645119.51839732</v>
      </c>
      <c r="J1438" s="178" t="str">
        <f>IF(I1438&gt;0,H1438/I1438,0)</f>
      </c>
      <c r="K1438" s="179" t="str">
        <f>1-EXP(-J1438)</f>
      </c>
      <c r="L1438" s="180" t="str">
        <f>IF(G1438=30,1,M1437)</f>
      </c>
      <c r="M1438" s="181" t="str">
        <f>L1438*(1-K1438)</f>
      </c>
    </row>
    <row r="1439">
      <c r="A1439" t="s">
        <v>164</v>
      </c>
      <c r="B1439" t="s">
        <v>231</v>
      </c>
      <c r="C1439" s="32" t="s">
        <v>233</v>
      </c>
      <c r="D1439" t="s">
        <v>458</v>
      </c>
      <c r="E1439" t="s">
        <v>476</v>
      </c>
      <c r="F1439" s="174" t="n">
        <v>2034</v>
      </c>
      <c r="G1439" s="175" t="n">
        <v>67</v>
      </c>
      <c r="H1439" s="176" t="n">
        <v>27489.2426701868</v>
      </c>
      <c r="I1439" s="177" t="n">
        <v>2490994.88331816</v>
      </c>
      <c r="J1439" s="178" t="str">
        <f>IF(I1439&gt;0,H1439/I1439,0)</f>
      </c>
      <c r="K1439" s="179" t="str">
        <f>1-EXP(-J1439)</f>
      </c>
      <c r="L1439" s="180" t="str">
        <f>IF(G1439=30,1,M1438)</f>
      </c>
      <c r="M1439" s="181" t="str">
        <f>L1439*(1-K1439)</f>
      </c>
    </row>
    <row r="1440">
      <c r="A1440" t="s">
        <v>164</v>
      </c>
      <c r="B1440" t="s">
        <v>231</v>
      </c>
      <c r="C1440" s="32" t="s">
        <v>233</v>
      </c>
      <c r="D1440" t="s">
        <v>458</v>
      </c>
      <c r="E1440" t="s">
        <v>476</v>
      </c>
      <c r="F1440" s="174" t="n">
        <v>2034</v>
      </c>
      <c r="G1440" s="175" t="n">
        <v>68</v>
      </c>
      <c r="H1440" s="176" t="n">
        <v>28713.2874558654</v>
      </c>
      <c r="I1440" s="177" t="n">
        <v>2369804.50607999</v>
      </c>
      <c r="J1440" s="178" t="str">
        <f>IF(I1440&gt;0,H1440/I1440,0)</f>
      </c>
      <c r="K1440" s="179" t="str">
        <f>1-EXP(-J1440)</f>
      </c>
      <c r="L1440" s="180" t="str">
        <f>IF(G1440=30,1,M1439)</f>
      </c>
      <c r="M1440" s="181" t="str">
        <f>L1440*(1-K1440)</f>
      </c>
    </row>
    <row r="1441">
      <c r="A1441" t="s">
        <v>164</v>
      </c>
      <c r="B1441" t="s">
        <v>231</v>
      </c>
      <c r="C1441" s="32" t="s">
        <v>233</v>
      </c>
      <c r="D1441" t="s">
        <v>458</v>
      </c>
      <c r="E1441" t="s">
        <v>476</v>
      </c>
      <c r="F1441" s="174" t="n">
        <v>2034</v>
      </c>
      <c r="G1441" s="175" t="n">
        <v>69</v>
      </c>
      <c r="H1441" s="176" t="n">
        <v>29681.4057747692</v>
      </c>
      <c r="I1441" s="177" t="n">
        <v>2229628.55749503</v>
      </c>
      <c r="J1441" s="178" t="str">
        <f>IF(I1441&gt;0,H1441/I1441,0)</f>
      </c>
      <c r="K1441" s="179" t="str">
        <f>1-EXP(-J1441)</f>
      </c>
      <c r="L1441" s="180" t="str">
        <f>IF(G1441=30,1,M1440)</f>
      </c>
      <c r="M1441" s="181" t="str">
        <f>L1441*(1-K1441)</f>
      </c>
    </row>
    <row r="1442">
      <c r="A1442" t="s">
        <v>164</v>
      </c>
      <c r="B1442" t="s">
        <v>231</v>
      </c>
      <c r="C1442" s="32" t="s">
        <v>233</v>
      </c>
      <c r="D1442" t="s">
        <v>458</v>
      </c>
      <c r="E1442" t="s">
        <v>476</v>
      </c>
      <c r="F1442" s="174" t="n">
        <v>2035</v>
      </c>
      <c r="G1442" s="175" t="n">
        <v>30</v>
      </c>
      <c r="H1442" s="176" t="n">
        <v>808.760449094376</v>
      </c>
      <c r="I1442" s="177" t="n">
        <v>4552852.62019601</v>
      </c>
      <c r="J1442" s="178" t="str">
        <f>IF(I1442&gt;0,H1442/I1442,0)</f>
      </c>
      <c r="K1442" s="179" t="str">
        <f>1-EXP(-J1442)</f>
      </c>
      <c r="L1442" s="180" t="str">
        <f>IF(G1442=30,1,M1441)</f>
      </c>
      <c r="M1442" s="181" t="str">
        <f>L1442*(1-K1442)</f>
      </c>
    </row>
    <row r="1443">
      <c r="A1443" t="s">
        <v>164</v>
      </c>
      <c r="B1443" t="s">
        <v>231</v>
      </c>
      <c r="C1443" s="32" t="s">
        <v>233</v>
      </c>
      <c r="D1443" t="s">
        <v>458</v>
      </c>
      <c r="E1443" t="s">
        <v>476</v>
      </c>
      <c r="F1443" s="174" t="n">
        <v>2035</v>
      </c>
      <c r="G1443" s="175" t="n">
        <v>31</v>
      </c>
      <c r="H1443" s="176" t="n">
        <v>980.680047575867</v>
      </c>
      <c r="I1443" s="177" t="n">
        <v>4424108.03798398</v>
      </c>
      <c r="J1443" s="178" t="str">
        <f>IF(I1443&gt;0,H1443/I1443,0)</f>
      </c>
      <c r="K1443" s="179" t="str">
        <f>1-EXP(-J1443)</f>
      </c>
      <c r="L1443" s="180" t="str">
        <f>IF(G1443=30,1,M1442)</f>
      </c>
      <c r="M1443" s="181" t="str">
        <f>L1443*(1-K1443)</f>
      </c>
    </row>
    <row r="1444">
      <c r="A1444" t="s">
        <v>164</v>
      </c>
      <c r="B1444" t="s">
        <v>231</v>
      </c>
      <c r="C1444" s="32" t="s">
        <v>233</v>
      </c>
      <c r="D1444" t="s">
        <v>458</v>
      </c>
      <c r="E1444" t="s">
        <v>476</v>
      </c>
      <c r="F1444" s="174" t="n">
        <v>2035</v>
      </c>
      <c r="G1444" s="175" t="n">
        <v>32</v>
      </c>
      <c r="H1444" s="176" t="n">
        <v>1017.77558577417</v>
      </c>
      <c r="I1444" s="177" t="n">
        <v>4358881.16829499</v>
      </c>
      <c r="J1444" s="178" t="str">
        <f>IF(I1444&gt;0,H1444/I1444,0)</f>
      </c>
      <c r="K1444" s="179" t="str">
        <f>1-EXP(-J1444)</f>
      </c>
      <c r="L1444" s="180" t="str">
        <f>IF(G1444=30,1,M1443)</f>
      </c>
      <c r="M1444" s="181" t="str">
        <f>L1444*(1-K1444)</f>
      </c>
    </row>
    <row r="1445">
      <c r="A1445" t="s">
        <v>164</v>
      </c>
      <c r="B1445" t="s">
        <v>231</v>
      </c>
      <c r="C1445" s="32" t="s">
        <v>233</v>
      </c>
      <c r="D1445" t="s">
        <v>458</v>
      </c>
      <c r="E1445" t="s">
        <v>476</v>
      </c>
      <c r="F1445" s="174" t="n">
        <v>2035</v>
      </c>
      <c r="G1445" s="175" t="n">
        <v>33</v>
      </c>
      <c r="H1445" s="176" t="n">
        <v>1220.4459460486</v>
      </c>
      <c r="I1445" s="177" t="n">
        <v>4337729.43188958</v>
      </c>
      <c r="J1445" s="178" t="str">
        <f>IF(I1445&gt;0,H1445/I1445,0)</f>
      </c>
      <c r="K1445" s="179" t="str">
        <f>1-EXP(-J1445)</f>
      </c>
      <c r="L1445" s="180" t="str">
        <f>IF(G1445=30,1,M1444)</f>
      </c>
      <c r="M1445" s="181" t="str">
        <f>L1445*(1-K1445)</f>
      </c>
    </row>
    <row r="1446">
      <c r="A1446" t="s">
        <v>164</v>
      </c>
      <c r="B1446" t="s">
        <v>231</v>
      </c>
      <c r="C1446" s="32" t="s">
        <v>233</v>
      </c>
      <c r="D1446" t="s">
        <v>458</v>
      </c>
      <c r="E1446" t="s">
        <v>476</v>
      </c>
      <c r="F1446" s="174" t="n">
        <v>2035</v>
      </c>
      <c r="G1446" s="175" t="n">
        <v>34</v>
      </c>
      <c r="H1446" s="176" t="n">
        <v>1291.84028523561</v>
      </c>
      <c r="I1446" s="177" t="n">
        <v>4317729.27393985</v>
      </c>
      <c r="J1446" s="178" t="str">
        <f>IF(I1446&gt;0,H1446/I1446,0)</f>
      </c>
      <c r="K1446" s="179" t="str">
        <f>1-EXP(-J1446)</f>
      </c>
      <c r="L1446" s="180" t="str">
        <f>IF(G1446=30,1,M1445)</f>
      </c>
      <c r="M1446" s="181" t="str">
        <f>L1446*(1-K1446)</f>
      </c>
    </row>
    <row r="1447">
      <c r="A1447" t="s">
        <v>164</v>
      </c>
      <c r="B1447" t="s">
        <v>231</v>
      </c>
      <c r="C1447" s="32" t="s">
        <v>233</v>
      </c>
      <c r="D1447" t="s">
        <v>458</v>
      </c>
      <c r="E1447" t="s">
        <v>476</v>
      </c>
      <c r="F1447" s="174" t="n">
        <v>2035</v>
      </c>
      <c r="G1447" s="175" t="n">
        <v>35</v>
      </c>
      <c r="H1447" s="176" t="n">
        <v>1731.51019084654</v>
      </c>
      <c r="I1447" s="177" t="n">
        <v>4297404.81660813</v>
      </c>
      <c r="J1447" s="178" t="str">
        <f>IF(I1447&gt;0,H1447/I1447,0)</f>
      </c>
      <c r="K1447" s="179" t="str">
        <f>1-EXP(-J1447)</f>
      </c>
      <c r="L1447" s="180" t="str">
        <f>IF(G1447=30,1,M1446)</f>
      </c>
      <c r="M1447" s="181" t="str">
        <f>L1447*(1-K1447)</f>
      </c>
    </row>
    <row r="1448">
      <c r="A1448" t="s">
        <v>164</v>
      </c>
      <c r="B1448" t="s">
        <v>231</v>
      </c>
      <c r="C1448" s="32" t="s">
        <v>233</v>
      </c>
      <c r="D1448" t="s">
        <v>458</v>
      </c>
      <c r="E1448" t="s">
        <v>476</v>
      </c>
      <c r="F1448" s="174" t="n">
        <v>2035</v>
      </c>
      <c r="G1448" s="175" t="n">
        <v>36</v>
      </c>
      <c r="H1448" s="176" t="n">
        <v>1943.77094569864</v>
      </c>
      <c r="I1448" s="177" t="n">
        <v>4316195.47579486</v>
      </c>
      <c r="J1448" s="178" t="str">
        <f>IF(I1448&gt;0,H1448/I1448,0)</f>
      </c>
      <c r="K1448" s="179" t="str">
        <f>1-EXP(-J1448)</f>
      </c>
      <c r="L1448" s="180" t="str">
        <f>IF(G1448=30,1,M1447)</f>
      </c>
      <c r="M1448" s="181" t="str">
        <f>L1448*(1-K1448)</f>
      </c>
    </row>
    <row r="1449">
      <c r="A1449" t="s">
        <v>164</v>
      </c>
      <c r="B1449" t="s">
        <v>231</v>
      </c>
      <c r="C1449" s="32" t="s">
        <v>233</v>
      </c>
      <c r="D1449" t="s">
        <v>458</v>
      </c>
      <c r="E1449" t="s">
        <v>476</v>
      </c>
      <c r="F1449" s="174" t="n">
        <v>2035</v>
      </c>
      <c r="G1449" s="175" t="n">
        <v>37</v>
      </c>
      <c r="H1449" s="176" t="n">
        <v>2118.28834810571</v>
      </c>
      <c r="I1449" s="177" t="n">
        <v>4374237.27165447</v>
      </c>
      <c r="J1449" s="178" t="str">
        <f>IF(I1449&gt;0,H1449/I1449,0)</f>
      </c>
      <c r="K1449" s="179" t="str">
        <f>1-EXP(-J1449)</f>
      </c>
      <c r="L1449" s="180" t="str">
        <f>IF(G1449=30,1,M1448)</f>
      </c>
      <c r="M1449" s="181" t="str">
        <f>L1449*(1-K1449)</f>
      </c>
    </row>
    <row r="1450">
      <c r="A1450" t="s">
        <v>164</v>
      </c>
      <c r="B1450" t="s">
        <v>231</v>
      </c>
      <c r="C1450" s="32" t="s">
        <v>233</v>
      </c>
      <c r="D1450" t="s">
        <v>458</v>
      </c>
      <c r="E1450" t="s">
        <v>476</v>
      </c>
      <c r="F1450" s="174" t="n">
        <v>2035</v>
      </c>
      <c r="G1450" s="175" t="n">
        <v>38</v>
      </c>
      <c r="H1450" s="176" t="n">
        <v>2559.86733023247</v>
      </c>
      <c r="I1450" s="177" t="n">
        <v>4510794.14663867</v>
      </c>
      <c r="J1450" s="178" t="str">
        <f>IF(I1450&gt;0,H1450/I1450,0)</f>
      </c>
      <c r="K1450" s="179" t="str">
        <f>1-EXP(-J1450)</f>
      </c>
      <c r="L1450" s="180" t="str">
        <f>IF(G1450=30,1,M1449)</f>
      </c>
      <c r="M1450" s="181" t="str">
        <f>L1450*(1-K1450)</f>
      </c>
    </row>
    <row r="1451">
      <c r="A1451" t="s">
        <v>164</v>
      </c>
      <c r="B1451" t="s">
        <v>231</v>
      </c>
      <c r="C1451" s="32" t="s">
        <v>233</v>
      </c>
      <c r="D1451" t="s">
        <v>458</v>
      </c>
      <c r="E1451" t="s">
        <v>476</v>
      </c>
      <c r="F1451" s="174" t="n">
        <v>2035</v>
      </c>
      <c r="G1451" s="175" t="n">
        <v>39</v>
      </c>
      <c r="H1451" s="176" t="n">
        <v>2727.92398760697</v>
      </c>
      <c r="I1451" s="177" t="n">
        <v>4465893.99262085</v>
      </c>
      <c r="J1451" s="178" t="str">
        <f>IF(I1451&gt;0,H1451/I1451,0)</f>
      </c>
      <c r="K1451" s="179" t="str">
        <f>1-EXP(-J1451)</f>
      </c>
      <c r="L1451" s="180" t="str">
        <f>IF(G1451=30,1,M1450)</f>
      </c>
      <c r="M1451" s="181" t="str">
        <f>L1451*(1-K1451)</f>
      </c>
    </row>
    <row r="1452">
      <c r="A1452" t="s">
        <v>164</v>
      </c>
      <c r="B1452" t="s">
        <v>231</v>
      </c>
      <c r="C1452" s="32" t="s">
        <v>233</v>
      </c>
      <c r="D1452" t="s">
        <v>458</v>
      </c>
      <c r="E1452" t="s">
        <v>476</v>
      </c>
      <c r="F1452" s="174" t="n">
        <v>2035</v>
      </c>
      <c r="G1452" s="175" t="n">
        <v>40</v>
      </c>
      <c r="H1452" s="176" t="n">
        <v>3594.71460850089</v>
      </c>
      <c r="I1452" s="177" t="n">
        <v>4390809.16734967</v>
      </c>
      <c r="J1452" s="178" t="str">
        <f>IF(I1452&gt;0,H1452/I1452,0)</f>
      </c>
      <c r="K1452" s="179" t="str">
        <f>1-EXP(-J1452)</f>
      </c>
      <c r="L1452" s="180" t="str">
        <f>IF(G1452=30,1,M1451)</f>
      </c>
      <c r="M1452" s="181" t="str">
        <f>L1452*(1-K1452)</f>
      </c>
    </row>
    <row r="1453">
      <c r="A1453" t="s">
        <v>164</v>
      </c>
      <c r="B1453" t="s">
        <v>231</v>
      </c>
      <c r="C1453" s="32" t="s">
        <v>233</v>
      </c>
      <c r="D1453" t="s">
        <v>458</v>
      </c>
      <c r="E1453" t="s">
        <v>476</v>
      </c>
      <c r="F1453" s="174" t="n">
        <v>2035</v>
      </c>
      <c r="G1453" s="175" t="n">
        <v>41</v>
      </c>
      <c r="H1453" s="176" t="n">
        <v>3830.63900878401</v>
      </c>
      <c r="I1453" s="177" t="n">
        <v>4330302.97929533</v>
      </c>
      <c r="J1453" s="178" t="str">
        <f>IF(I1453&gt;0,H1453/I1453,0)</f>
      </c>
      <c r="K1453" s="179" t="str">
        <f>1-EXP(-J1453)</f>
      </c>
      <c r="L1453" s="180" t="str">
        <f>IF(G1453=30,1,M1452)</f>
      </c>
      <c r="M1453" s="181" t="str">
        <f>L1453*(1-K1453)</f>
      </c>
    </row>
    <row r="1454">
      <c r="A1454" t="s">
        <v>164</v>
      </c>
      <c r="B1454" t="s">
        <v>231</v>
      </c>
      <c r="C1454" s="32" t="s">
        <v>233</v>
      </c>
      <c r="D1454" t="s">
        <v>458</v>
      </c>
      <c r="E1454" t="s">
        <v>476</v>
      </c>
      <c r="F1454" s="174" t="n">
        <v>2035</v>
      </c>
      <c r="G1454" s="175" t="n">
        <v>42</v>
      </c>
      <c r="H1454" s="176" t="n">
        <v>4097.77846540906</v>
      </c>
      <c r="I1454" s="177" t="n">
        <v>4273838.67343227</v>
      </c>
      <c r="J1454" s="178" t="str">
        <f>IF(I1454&gt;0,H1454/I1454,0)</f>
      </c>
      <c r="K1454" s="179" t="str">
        <f>1-EXP(-J1454)</f>
      </c>
      <c r="L1454" s="180" t="str">
        <f>IF(G1454=30,1,M1453)</f>
      </c>
      <c r="M1454" s="181" t="str">
        <f>L1454*(1-K1454)</f>
      </c>
    </row>
    <row r="1455">
      <c r="A1455" t="s">
        <v>164</v>
      </c>
      <c r="B1455" t="s">
        <v>231</v>
      </c>
      <c r="C1455" s="32" t="s">
        <v>233</v>
      </c>
      <c r="D1455" t="s">
        <v>458</v>
      </c>
      <c r="E1455" t="s">
        <v>476</v>
      </c>
      <c r="F1455" s="174" t="n">
        <v>2035</v>
      </c>
      <c r="G1455" s="175" t="n">
        <v>43</v>
      </c>
      <c r="H1455" s="176" t="n">
        <v>4485.35096991755</v>
      </c>
      <c r="I1455" s="177" t="n">
        <v>4307422.43989848</v>
      </c>
      <c r="J1455" s="178" t="str">
        <f>IF(I1455&gt;0,H1455/I1455,0)</f>
      </c>
      <c r="K1455" s="179" t="str">
        <f>1-EXP(-J1455)</f>
      </c>
      <c r="L1455" s="180" t="str">
        <f>IF(G1455=30,1,M1454)</f>
      </c>
      <c r="M1455" s="181" t="str">
        <f>L1455*(1-K1455)</f>
      </c>
    </row>
    <row r="1456">
      <c r="A1456" t="s">
        <v>164</v>
      </c>
      <c r="B1456" t="s">
        <v>231</v>
      </c>
      <c r="C1456" s="32" t="s">
        <v>233</v>
      </c>
      <c r="D1456" t="s">
        <v>458</v>
      </c>
      <c r="E1456" t="s">
        <v>476</v>
      </c>
      <c r="F1456" s="174" t="n">
        <v>2035</v>
      </c>
      <c r="G1456" s="175" t="n">
        <v>44</v>
      </c>
      <c r="H1456" s="176" t="n">
        <v>4904.91184428251</v>
      </c>
      <c r="I1456" s="177" t="n">
        <v>4321025.22101923</v>
      </c>
      <c r="J1456" s="178" t="str">
        <f>IF(I1456&gt;0,H1456/I1456,0)</f>
      </c>
      <c r="K1456" s="179" t="str">
        <f>1-EXP(-J1456)</f>
      </c>
      <c r="L1456" s="180" t="str">
        <f>IF(G1456=30,1,M1455)</f>
      </c>
      <c r="M1456" s="181" t="str">
        <f>L1456*(1-K1456)</f>
      </c>
    </row>
    <row r="1457">
      <c r="A1457" t="s">
        <v>164</v>
      </c>
      <c r="B1457" t="s">
        <v>231</v>
      </c>
      <c r="C1457" s="32" t="s">
        <v>233</v>
      </c>
      <c r="D1457" t="s">
        <v>458</v>
      </c>
      <c r="E1457" t="s">
        <v>476</v>
      </c>
      <c r="F1457" s="174" t="n">
        <v>2035</v>
      </c>
      <c r="G1457" s="175" t="n">
        <v>45</v>
      </c>
      <c r="H1457" s="176" t="n">
        <v>8650.72964357137</v>
      </c>
      <c r="I1457" s="177" t="n">
        <v>6359802.82086689</v>
      </c>
      <c r="J1457" s="178" t="str">
        <f>IF(I1457&gt;0,H1457/I1457,0)</f>
      </c>
      <c r="K1457" s="179" t="str">
        <f>1-EXP(-J1457)</f>
      </c>
      <c r="L1457" s="180" t="str">
        <f>IF(G1457=30,1,M1456)</f>
      </c>
      <c r="M1457" s="181" t="str">
        <f>L1457*(1-K1457)</f>
      </c>
    </row>
    <row r="1458">
      <c r="A1458" t="s">
        <v>164</v>
      </c>
      <c r="B1458" t="s">
        <v>231</v>
      </c>
      <c r="C1458" s="32" t="s">
        <v>233</v>
      </c>
      <c r="D1458" t="s">
        <v>458</v>
      </c>
      <c r="E1458" t="s">
        <v>476</v>
      </c>
      <c r="F1458" s="174" t="n">
        <v>2035</v>
      </c>
      <c r="G1458" s="175" t="n">
        <v>46</v>
      </c>
      <c r="H1458" s="176" t="n">
        <v>6827.01119708438</v>
      </c>
      <c r="I1458" s="177" t="n">
        <v>4269271.22080303</v>
      </c>
      <c r="J1458" s="178" t="str">
        <f>IF(I1458&gt;0,H1458/I1458,0)</f>
      </c>
      <c r="K1458" s="179" t="str">
        <f>1-EXP(-J1458)</f>
      </c>
      <c r="L1458" s="180" t="str">
        <f>IF(G1458=30,1,M1457)</f>
      </c>
      <c r="M1458" s="181" t="str">
        <f>L1458*(1-K1458)</f>
      </c>
    </row>
    <row r="1459">
      <c r="A1459" t="s">
        <v>164</v>
      </c>
      <c r="B1459" t="s">
        <v>231</v>
      </c>
      <c r="C1459" s="32" t="s">
        <v>233</v>
      </c>
      <c r="D1459" t="s">
        <v>458</v>
      </c>
      <c r="E1459" t="s">
        <v>476</v>
      </c>
      <c r="F1459" s="174" t="n">
        <v>2035</v>
      </c>
      <c r="G1459" s="175" t="n">
        <v>47</v>
      </c>
      <c r="H1459" s="176" t="n">
        <v>7440.45193942761</v>
      </c>
      <c r="I1459" s="177" t="n">
        <v>4246894.67671105</v>
      </c>
      <c r="J1459" s="178" t="str">
        <f>IF(I1459&gt;0,H1459/I1459,0)</f>
      </c>
      <c r="K1459" s="179" t="str">
        <f>1-EXP(-J1459)</f>
      </c>
      <c r="L1459" s="180" t="str">
        <f>IF(G1459=30,1,M1458)</f>
      </c>
      <c r="M1459" s="181" t="str">
        <f>L1459*(1-K1459)</f>
      </c>
    </row>
    <row r="1460">
      <c r="A1460" t="s">
        <v>164</v>
      </c>
      <c r="B1460" t="s">
        <v>231</v>
      </c>
      <c r="C1460" s="32" t="s">
        <v>233</v>
      </c>
      <c r="D1460" t="s">
        <v>458</v>
      </c>
      <c r="E1460" t="s">
        <v>476</v>
      </c>
      <c r="F1460" s="174" t="n">
        <v>2035</v>
      </c>
      <c r="G1460" s="175" t="n">
        <v>48</v>
      </c>
      <c r="H1460" s="176" t="n">
        <v>7894.6869767776</v>
      </c>
      <c r="I1460" s="177" t="n">
        <v>4110380.63875118</v>
      </c>
      <c r="J1460" s="178" t="str">
        <f>IF(I1460&gt;0,H1460/I1460,0)</f>
      </c>
      <c r="K1460" s="179" t="str">
        <f>1-EXP(-J1460)</f>
      </c>
      <c r="L1460" s="180" t="str">
        <f>IF(G1460=30,1,M1459)</f>
      </c>
      <c r="M1460" s="181" t="str">
        <f>L1460*(1-K1460)</f>
      </c>
    </row>
    <row r="1461">
      <c r="A1461" t="s">
        <v>164</v>
      </c>
      <c r="B1461" t="s">
        <v>231</v>
      </c>
      <c r="C1461" s="32" t="s">
        <v>233</v>
      </c>
      <c r="D1461" t="s">
        <v>458</v>
      </c>
      <c r="E1461" t="s">
        <v>476</v>
      </c>
      <c r="F1461" s="174" t="n">
        <v>2035</v>
      </c>
      <c r="G1461" s="175" t="n">
        <v>49</v>
      </c>
      <c r="H1461" s="176" t="n">
        <v>8562.60837078488</v>
      </c>
      <c r="I1461" s="177" t="n">
        <v>4069300.88500627</v>
      </c>
      <c r="J1461" s="178" t="str">
        <f>IF(I1461&gt;0,H1461/I1461,0)</f>
      </c>
      <c r="K1461" s="179" t="str">
        <f>1-EXP(-J1461)</f>
      </c>
      <c r="L1461" s="180" t="str">
        <f>IF(G1461=30,1,M1460)</f>
      </c>
      <c r="M1461" s="181" t="str">
        <f>L1461*(1-K1461)</f>
      </c>
    </row>
    <row r="1462">
      <c r="A1462" t="s">
        <v>164</v>
      </c>
      <c r="B1462" t="s">
        <v>231</v>
      </c>
      <c r="C1462" s="32" t="s">
        <v>233</v>
      </c>
      <c r="D1462" t="s">
        <v>458</v>
      </c>
      <c r="E1462" t="s">
        <v>476</v>
      </c>
      <c r="F1462" s="174" t="n">
        <v>2035</v>
      </c>
      <c r="G1462" s="175" t="n">
        <v>50</v>
      </c>
      <c r="H1462" s="176" t="n">
        <v>10026.0698251968</v>
      </c>
      <c r="I1462" s="177" t="n">
        <v>4119092.55569587</v>
      </c>
      <c r="J1462" s="178" t="str">
        <f>IF(I1462&gt;0,H1462/I1462,0)</f>
      </c>
      <c r="K1462" s="179" t="str">
        <f>1-EXP(-J1462)</f>
      </c>
      <c r="L1462" s="180" t="str">
        <f>IF(G1462=30,1,M1461)</f>
      </c>
      <c r="M1462" s="181" t="str">
        <f>L1462*(1-K1462)</f>
      </c>
    </row>
    <row r="1463">
      <c r="A1463" t="s">
        <v>164</v>
      </c>
      <c r="B1463" t="s">
        <v>231</v>
      </c>
      <c r="C1463" s="32" t="s">
        <v>233</v>
      </c>
      <c r="D1463" t="s">
        <v>458</v>
      </c>
      <c r="E1463" t="s">
        <v>476</v>
      </c>
      <c r="F1463" s="174" t="n">
        <v>2035</v>
      </c>
      <c r="G1463" s="175" t="n">
        <v>51</v>
      </c>
      <c r="H1463" s="176" t="n">
        <v>11153.4503494677</v>
      </c>
      <c r="I1463" s="177" t="n">
        <v>4191472.93031684</v>
      </c>
      <c r="J1463" s="178" t="str">
        <f>IF(I1463&gt;0,H1463/I1463,0)</f>
      </c>
      <c r="K1463" s="179" t="str">
        <f>1-EXP(-J1463)</f>
      </c>
      <c r="L1463" s="180" t="str">
        <f>IF(G1463=30,1,M1462)</f>
      </c>
      <c r="M1463" s="181" t="str">
        <f>L1463*(1-K1463)</f>
      </c>
    </row>
    <row r="1464">
      <c r="A1464" t="s">
        <v>164</v>
      </c>
      <c r="B1464" t="s">
        <v>231</v>
      </c>
      <c r="C1464" s="32" t="s">
        <v>233</v>
      </c>
      <c r="D1464" t="s">
        <v>458</v>
      </c>
      <c r="E1464" t="s">
        <v>476</v>
      </c>
      <c r="F1464" s="174" t="n">
        <v>2035</v>
      </c>
      <c r="G1464" s="175" t="n">
        <v>52</v>
      </c>
      <c r="H1464" s="176" t="n">
        <v>12088.3503289985</v>
      </c>
      <c r="I1464" s="177" t="n">
        <v>4157360.35565674</v>
      </c>
      <c r="J1464" s="178" t="str">
        <f>IF(I1464&gt;0,H1464/I1464,0)</f>
      </c>
      <c r="K1464" s="179" t="str">
        <f>1-EXP(-J1464)</f>
      </c>
      <c r="L1464" s="180" t="str">
        <f>IF(G1464=30,1,M1463)</f>
      </c>
      <c r="M1464" s="181" t="str">
        <f>L1464*(1-K1464)</f>
      </c>
    </row>
    <row r="1465">
      <c r="A1465" t="s">
        <v>164</v>
      </c>
      <c r="B1465" t="s">
        <v>231</v>
      </c>
      <c r="C1465" s="32" t="s">
        <v>233</v>
      </c>
      <c r="D1465" t="s">
        <v>458</v>
      </c>
      <c r="E1465" t="s">
        <v>476</v>
      </c>
      <c r="F1465" s="174" t="n">
        <v>2035</v>
      </c>
      <c r="G1465" s="175" t="n">
        <v>53</v>
      </c>
      <c r="H1465" s="176" t="n">
        <v>12754.2295658254</v>
      </c>
      <c r="I1465" s="177" t="n">
        <v>4013340.03091561</v>
      </c>
      <c r="J1465" s="178" t="str">
        <f>IF(I1465&gt;0,H1465/I1465,0)</f>
      </c>
      <c r="K1465" s="179" t="str">
        <f>1-EXP(-J1465)</f>
      </c>
      <c r="L1465" s="180" t="str">
        <f>IF(G1465=30,1,M1464)</f>
      </c>
      <c r="M1465" s="181" t="str">
        <f>L1465*(1-K1465)</f>
      </c>
    </row>
    <row r="1466">
      <c r="A1466" t="s">
        <v>164</v>
      </c>
      <c r="B1466" t="s">
        <v>231</v>
      </c>
      <c r="C1466" s="32" t="s">
        <v>233</v>
      </c>
      <c r="D1466" t="s">
        <v>458</v>
      </c>
      <c r="E1466" t="s">
        <v>476</v>
      </c>
      <c r="F1466" s="174" t="n">
        <v>2035</v>
      </c>
      <c r="G1466" s="175" t="n">
        <v>54</v>
      </c>
      <c r="H1466" s="176" t="n">
        <v>13630.2114492629</v>
      </c>
      <c r="I1466" s="177" t="n">
        <v>3929476.13658512</v>
      </c>
      <c r="J1466" s="178" t="str">
        <f>IF(I1466&gt;0,H1466/I1466,0)</f>
      </c>
      <c r="K1466" s="179" t="str">
        <f>1-EXP(-J1466)</f>
      </c>
      <c r="L1466" s="180" t="str">
        <f>IF(G1466=30,1,M1465)</f>
      </c>
      <c r="M1466" s="181" t="str">
        <f>L1466*(1-K1466)</f>
      </c>
    </row>
    <row r="1467">
      <c r="A1467" t="s">
        <v>164</v>
      </c>
      <c r="B1467" t="s">
        <v>231</v>
      </c>
      <c r="C1467" s="32" t="s">
        <v>233</v>
      </c>
      <c r="D1467" t="s">
        <v>458</v>
      </c>
      <c r="E1467" t="s">
        <v>476</v>
      </c>
      <c r="F1467" s="174" t="n">
        <v>2035</v>
      </c>
      <c r="G1467" s="175" t="n">
        <v>55</v>
      </c>
      <c r="H1467" s="176" t="n">
        <v>14625.0336697159</v>
      </c>
      <c r="I1467" s="177" t="n">
        <v>3860301.03335058</v>
      </c>
      <c r="J1467" s="178" t="str">
        <f>IF(I1467&gt;0,H1467/I1467,0)</f>
      </c>
      <c r="K1467" s="179" t="str">
        <f>1-EXP(-J1467)</f>
      </c>
      <c r="L1467" s="180" t="str">
        <f>IF(G1467=30,1,M1466)</f>
      </c>
      <c r="M1467" s="181" t="str">
        <f>L1467*(1-K1467)</f>
      </c>
    </row>
    <row r="1468">
      <c r="A1468" t="s">
        <v>164</v>
      </c>
      <c r="B1468" t="s">
        <v>231</v>
      </c>
      <c r="C1468" s="32" t="s">
        <v>233</v>
      </c>
      <c r="D1468" t="s">
        <v>458</v>
      </c>
      <c r="E1468" t="s">
        <v>476</v>
      </c>
      <c r="F1468" s="174" t="n">
        <v>2035</v>
      </c>
      <c r="G1468" s="175" t="n">
        <v>56</v>
      </c>
      <c r="H1468" s="176" t="n">
        <v>15646.3540711472</v>
      </c>
      <c r="I1468" s="177" t="n">
        <v>3784833.73468685</v>
      </c>
      <c r="J1468" s="178" t="str">
        <f>IF(I1468&gt;0,H1468/I1468,0)</f>
      </c>
      <c r="K1468" s="179" t="str">
        <f>1-EXP(-J1468)</f>
      </c>
      <c r="L1468" s="180" t="str">
        <f>IF(G1468=30,1,M1467)</f>
      </c>
      <c r="M1468" s="181" t="str">
        <f>L1468*(1-K1468)</f>
      </c>
    </row>
    <row r="1469">
      <c r="A1469" t="s">
        <v>164</v>
      </c>
      <c r="B1469" t="s">
        <v>231</v>
      </c>
      <c r="C1469" s="32" t="s">
        <v>233</v>
      </c>
      <c r="D1469" t="s">
        <v>458</v>
      </c>
      <c r="E1469" t="s">
        <v>476</v>
      </c>
      <c r="F1469" s="174" t="n">
        <v>2035</v>
      </c>
      <c r="G1469" s="175" t="n">
        <v>57</v>
      </c>
      <c r="H1469" s="176" t="n">
        <v>16661.3144519756</v>
      </c>
      <c r="I1469" s="177" t="n">
        <v>3690342.70242858</v>
      </c>
      <c r="J1469" s="178" t="str">
        <f>IF(I1469&gt;0,H1469/I1469,0)</f>
      </c>
      <c r="K1469" s="179" t="str">
        <f>1-EXP(-J1469)</f>
      </c>
      <c r="L1469" s="180" t="str">
        <f>IF(G1469=30,1,M1468)</f>
      </c>
      <c r="M1469" s="181" t="str">
        <f>L1469*(1-K1469)</f>
      </c>
    </row>
    <row r="1470">
      <c r="A1470" t="s">
        <v>164</v>
      </c>
      <c r="B1470" t="s">
        <v>231</v>
      </c>
      <c r="C1470" s="32" t="s">
        <v>233</v>
      </c>
      <c r="D1470" t="s">
        <v>458</v>
      </c>
      <c r="E1470" t="s">
        <v>476</v>
      </c>
      <c r="F1470" s="174" t="n">
        <v>2035</v>
      </c>
      <c r="G1470" s="175" t="n">
        <v>58</v>
      </c>
      <c r="H1470" s="176" t="n">
        <v>17841.4455205739</v>
      </c>
      <c r="I1470" s="177" t="n">
        <v>3611284.0939099</v>
      </c>
      <c r="J1470" s="178" t="str">
        <f>IF(I1470&gt;0,H1470/I1470,0)</f>
      </c>
      <c r="K1470" s="179" t="str">
        <f>1-EXP(-J1470)</f>
      </c>
      <c r="L1470" s="180" t="str">
        <f>IF(G1470=30,1,M1469)</f>
      </c>
      <c r="M1470" s="181" t="str">
        <f>L1470*(1-K1470)</f>
      </c>
    </row>
    <row r="1471">
      <c r="A1471" t="s">
        <v>164</v>
      </c>
      <c r="B1471" t="s">
        <v>231</v>
      </c>
      <c r="C1471" s="32" t="s">
        <v>233</v>
      </c>
      <c r="D1471" t="s">
        <v>458</v>
      </c>
      <c r="E1471" t="s">
        <v>476</v>
      </c>
      <c r="F1471" s="174" t="n">
        <v>2035</v>
      </c>
      <c r="G1471" s="175" t="n">
        <v>59</v>
      </c>
      <c r="H1471" s="176" t="n">
        <v>19020.6522880993</v>
      </c>
      <c r="I1471" s="177" t="n">
        <v>3520318.52641886</v>
      </c>
      <c r="J1471" s="178" t="str">
        <f>IF(I1471&gt;0,H1471/I1471,0)</f>
      </c>
      <c r="K1471" s="179" t="str">
        <f>1-EXP(-J1471)</f>
      </c>
      <c r="L1471" s="180" t="str">
        <f>IF(G1471=30,1,M1470)</f>
      </c>
      <c r="M1471" s="181" t="str">
        <f>L1471*(1-K1471)</f>
      </c>
    </row>
    <row r="1472">
      <c r="A1472" t="s">
        <v>164</v>
      </c>
      <c r="B1472" t="s">
        <v>231</v>
      </c>
      <c r="C1472" s="32" t="s">
        <v>233</v>
      </c>
      <c r="D1472" t="s">
        <v>458</v>
      </c>
      <c r="E1472" t="s">
        <v>476</v>
      </c>
      <c r="F1472" s="174" t="n">
        <v>2035</v>
      </c>
      <c r="G1472" s="175" t="n">
        <v>60</v>
      </c>
      <c r="H1472" s="176" t="n">
        <v>20411.9645136501</v>
      </c>
      <c r="I1472" s="177" t="n">
        <v>3427843.58798795</v>
      </c>
      <c r="J1472" s="178" t="str">
        <f>IF(I1472&gt;0,H1472/I1472,0)</f>
      </c>
      <c r="K1472" s="179" t="str">
        <f>1-EXP(-J1472)</f>
      </c>
      <c r="L1472" s="180" t="str">
        <f>IF(G1472=30,1,M1471)</f>
      </c>
      <c r="M1472" s="181" t="str">
        <f>L1472*(1-K1472)</f>
      </c>
    </row>
    <row r="1473">
      <c r="A1473" t="s">
        <v>164</v>
      </c>
      <c r="B1473" t="s">
        <v>231</v>
      </c>
      <c r="C1473" s="32" t="s">
        <v>233</v>
      </c>
      <c r="D1473" t="s">
        <v>458</v>
      </c>
      <c r="E1473" t="s">
        <v>476</v>
      </c>
      <c r="F1473" s="174" t="n">
        <v>2035</v>
      </c>
      <c r="G1473" s="175" t="n">
        <v>61</v>
      </c>
      <c r="H1473" s="176" t="n">
        <v>21543.6989043624</v>
      </c>
      <c r="I1473" s="177" t="n">
        <v>3308331.93484524</v>
      </c>
      <c r="J1473" s="178" t="str">
        <f>IF(I1473&gt;0,H1473/I1473,0)</f>
      </c>
      <c r="K1473" s="179" t="str">
        <f>1-EXP(-J1473)</f>
      </c>
      <c r="L1473" s="180" t="str">
        <f>IF(G1473=30,1,M1472)</f>
      </c>
      <c r="M1473" s="181" t="str">
        <f>L1473*(1-K1473)</f>
      </c>
    </row>
    <row r="1474">
      <c r="A1474" t="s">
        <v>164</v>
      </c>
      <c r="B1474" t="s">
        <v>231</v>
      </c>
      <c r="C1474" s="32" t="s">
        <v>233</v>
      </c>
      <c r="D1474" t="s">
        <v>458</v>
      </c>
      <c r="E1474" t="s">
        <v>476</v>
      </c>
      <c r="F1474" s="174" t="n">
        <v>2035</v>
      </c>
      <c r="G1474" s="175" t="n">
        <v>62</v>
      </c>
      <c r="H1474" s="176" t="n">
        <v>23139.6048735163</v>
      </c>
      <c r="I1474" s="177" t="n">
        <v>3244365.35620519</v>
      </c>
      <c r="J1474" s="178" t="str">
        <f>IF(I1474&gt;0,H1474/I1474,0)</f>
      </c>
      <c r="K1474" s="179" t="str">
        <f>1-EXP(-J1474)</f>
      </c>
      <c r="L1474" s="180" t="str">
        <f>IF(G1474=30,1,M1473)</f>
      </c>
      <c r="M1474" s="181" t="str">
        <f>L1474*(1-K1474)</f>
      </c>
    </row>
    <row r="1475">
      <c r="A1475" t="s">
        <v>164</v>
      </c>
      <c r="B1475" t="s">
        <v>231</v>
      </c>
      <c r="C1475" s="32" t="s">
        <v>233</v>
      </c>
      <c r="D1475" t="s">
        <v>458</v>
      </c>
      <c r="E1475" t="s">
        <v>476</v>
      </c>
      <c r="F1475" s="174" t="n">
        <v>2035</v>
      </c>
      <c r="G1475" s="175" t="n">
        <v>63</v>
      </c>
      <c r="H1475" s="176" t="n">
        <v>23691.7340942454</v>
      </c>
      <c r="I1475" s="177" t="n">
        <v>3028083.7148303</v>
      </c>
      <c r="J1475" s="178" t="str">
        <f>IF(I1475&gt;0,H1475/I1475,0)</f>
      </c>
      <c r="K1475" s="179" t="str">
        <f>1-EXP(-J1475)</f>
      </c>
      <c r="L1475" s="180" t="str">
        <f>IF(G1475=30,1,M1474)</f>
      </c>
      <c r="M1475" s="181" t="str">
        <f>L1475*(1-K1475)</f>
      </c>
    </row>
    <row r="1476">
      <c r="A1476" t="s">
        <v>164</v>
      </c>
      <c r="B1476" t="s">
        <v>231</v>
      </c>
      <c r="C1476" s="32" t="s">
        <v>233</v>
      </c>
      <c r="D1476" t="s">
        <v>458</v>
      </c>
      <c r="E1476" t="s">
        <v>476</v>
      </c>
      <c r="F1476" s="174" t="n">
        <v>2035</v>
      </c>
      <c r="G1476" s="175" t="n">
        <v>64</v>
      </c>
      <c r="H1476" s="176" t="n">
        <v>25068.4104111096</v>
      </c>
      <c r="I1476" s="177" t="n">
        <v>2923789.21193062</v>
      </c>
      <c r="J1476" s="178" t="str">
        <f>IF(I1476&gt;0,H1476/I1476,0)</f>
      </c>
      <c r="K1476" s="179" t="str">
        <f>1-EXP(-J1476)</f>
      </c>
      <c r="L1476" s="180" t="str">
        <f>IF(G1476=30,1,M1475)</f>
      </c>
      <c r="M1476" s="181" t="str">
        <f>L1476*(1-K1476)</f>
      </c>
    </row>
    <row r="1477">
      <c r="A1477" t="s">
        <v>164</v>
      </c>
      <c r="B1477" t="s">
        <v>231</v>
      </c>
      <c r="C1477" s="32" t="s">
        <v>233</v>
      </c>
      <c r="D1477" t="s">
        <v>458</v>
      </c>
      <c r="E1477" t="s">
        <v>476</v>
      </c>
      <c r="F1477" s="174" t="n">
        <v>2035</v>
      </c>
      <c r="G1477" s="175" t="n">
        <v>65</v>
      </c>
      <c r="H1477" s="176" t="n">
        <v>25590.9250005534</v>
      </c>
      <c r="I1477" s="177" t="n">
        <v>2822655.2367955</v>
      </c>
      <c r="J1477" s="178" t="str">
        <f>IF(I1477&gt;0,H1477/I1477,0)</f>
      </c>
      <c r="K1477" s="179" t="str">
        <f>1-EXP(-J1477)</f>
      </c>
      <c r="L1477" s="180" t="str">
        <f>IF(G1477=30,1,M1476)</f>
      </c>
      <c r="M1477" s="181" t="str">
        <f>L1477*(1-K1477)</f>
      </c>
    </row>
    <row r="1478">
      <c r="A1478" t="s">
        <v>164</v>
      </c>
      <c r="B1478" t="s">
        <v>231</v>
      </c>
      <c r="C1478" s="32" t="s">
        <v>233</v>
      </c>
      <c r="D1478" t="s">
        <v>458</v>
      </c>
      <c r="E1478" t="s">
        <v>476</v>
      </c>
      <c r="F1478" s="174" t="n">
        <v>2035</v>
      </c>
      <c r="G1478" s="175" t="n">
        <v>66</v>
      </c>
      <c r="H1478" s="176" t="n">
        <v>26944.3216242589</v>
      </c>
      <c r="I1478" s="177" t="n">
        <v>2712768.3854483</v>
      </c>
      <c r="J1478" s="178" t="str">
        <f>IF(I1478&gt;0,H1478/I1478,0)</f>
      </c>
      <c r="K1478" s="179" t="str">
        <f>1-EXP(-J1478)</f>
      </c>
      <c r="L1478" s="180" t="str">
        <f>IF(G1478=30,1,M1477)</f>
      </c>
      <c r="M1478" s="181" t="str">
        <f>L1478*(1-K1478)</f>
      </c>
    </row>
    <row r="1479">
      <c r="A1479" t="s">
        <v>164</v>
      </c>
      <c r="B1479" t="s">
        <v>231</v>
      </c>
      <c r="C1479" s="32" t="s">
        <v>233</v>
      </c>
      <c r="D1479" t="s">
        <v>458</v>
      </c>
      <c r="E1479" t="s">
        <v>476</v>
      </c>
      <c r="F1479" s="174" t="n">
        <v>2035</v>
      </c>
      <c r="G1479" s="175" t="n">
        <v>67</v>
      </c>
      <c r="H1479" s="176" t="n">
        <v>28166.9093520599</v>
      </c>
      <c r="I1479" s="177" t="n">
        <v>2584352.14543187</v>
      </c>
      <c r="J1479" s="178" t="str">
        <f>IF(I1479&gt;0,H1479/I1479,0)</f>
      </c>
      <c r="K1479" s="179" t="str">
        <f>1-EXP(-J1479)</f>
      </c>
      <c r="L1479" s="180" t="str">
        <f>IF(G1479=30,1,M1478)</f>
      </c>
      <c r="M1479" s="181" t="str">
        <f>L1479*(1-K1479)</f>
      </c>
    </row>
    <row r="1480">
      <c r="A1480" t="s">
        <v>164</v>
      </c>
      <c r="B1480" t="s">
        <v>231</v>
      </c>
      <c r="C1480" s="32" t="s">
        <v>233</v>
      </c>
      <c r="D1480" t="s">
        <v>458</v>
      </c>
      <c r="E1480" t="s">
        <v>476</v>
      </c>
      <c r="F1480" s="174" t="n">
        <v>2035</v>
      </c>
      <c r="G1480" s="175" t="n">
        <v>68</v>
      </c>
      <c r="H1480" s="176" t="n">
        <v>29083.7621181989</v>
      </c>
      <c r="I1480" s="177" t="n">
        <v>2428187.68283141</v>
      </c>
      <c r="J1480" s="178" t="str">
        <f>IF(I1480&gt;0,H1480/I1480,0)</f>
      </c>
      <c r="K1480" s="179" t="str">
        <f>1-EXP(-J1480)</f>
      </c>
      <c r="L1480" s="180" t="str">
        <f>IF(G1480=30,1,M1479)</f>
      </c>
      <c r="M1480" s="181" t="str">
        <f>L1480*(1-K1480)</f>
      </c>
    </row>
    <row r="1481">
      <c r="A1481" t="s">
        <v>164</v>
      </c>
      <c r="B1481" t="s">
        <v>231</v>
      </c>
      <c r="C1481" s="32" t="s">
        <v>233</v>
      </c>
      <c r="D1481" t="s">
        <v>458</v>
      </c>
      <c r="E1481" t="s">
        <v>476</v>
      </c>
      <c r="F1481" s="174" t="n">
        <v>2035</v>
      </c>
      <c r="G1481" s="175" t="n">
        <v>69</v>
      </c>
      <c r="H1481" s="176" t="n">
        <v>30329.9617543897</v>
      </c>
      <c r="I1481" s="177" t="n">
        <v>2304260.81363382</v>
      </c>
      <c r="J1481" s="178" t="str">
        <f>IF(I1481&gt;0,H1481/I1481,0)</f>
      </c>
      <c r="K1481" s="179" t="str">
        <f>1-EXP(-J1481)</f>
      </c>
      <c r="L1481" s="180" t="str">
        <f>IF(G1481=30,1,M1480)</f>
      </c>
      <c r="M1481" s="181" t="str">
        <f>L1481*(1-K1481)</f>
      </c>
    </row>
    <row r="1482">
      <c r="A1482" t="s">
        <v>164</v>
      </c>
      <c r="B1482" t="s">
        <v>231</v>
      </c>
      <c r="C1482" s="32" t="s">
        <v>233</v>
      </c>
      <c r="D1482" t="s">
        <v>458</v>
      </c>
      <c r="E1482" t="s">
        <v>476</v>
      </c>
      <c r="F1482" s="174" t="n">
        <v>2036</v>
      </c>
      <c r="G1482" s="175" t="n">
        <v>30</v>
      </c>
      <c r="H1482" s="176" t="n">
        <v>822.912078373967</v>
      </c>
      <c r="I1482" s="177" t="n">
        <v>4608165.95180422</v>
      </c>
      <c r="J1482" s="178" t="str">
        <f>IF(I1482&gt;0,H1482/I1482,0)</f>
      </c>
      <c r="K1482" s="179" t="str">
        <f>1-EXP(-J1482)</f>
      </c>
      <c r="L1482" s="180" t="str">
        <f>IF(G1482=30,1,M1481)</f>
      </c>
      <c r="M1482" s="181" t="str">
        <f>L1482*(1-K1482)</f>
      </c>
    </row>
    <row r="1483">
      <c r="A1483" t="s">
        <v>164</v>
      </c>
      <c r="B1483" t="s">
        <v>231</v>
      </c>
      <c r="C1483" s="32" t="s">
        <v>233</v>
      </c>
      <c r="D1483" t="s">
        <v>458</v>
      </c>
      <c r="E1483" t="s">
        <v>476</v>
      </c>
      <c r="F1483" s="174" t="n">
        <v>2036</v>
      </c>
      <c r="G1483" s="175" t="n">
        <v>31</v>
      </c>
      <c r="H1483" s="176" t="n">
        <v>1012.85260985331</v>
      </c>
      <c r="I1483" s="177" t="n">
        <v>4547185.95109915</v>
      </c>
      <c r="J1483" s="178" t="str">
        <f>IF(I1483&gt;0,H1483/I1483,0)</f>
      </c>
      <c r="K1483" s="179" t="str">
        <f>1-EXP(-J1483)</f>
      </c>
      <c r="L1483" s="180" t="str">
        <f>IF(G1483=30,1,M1482)</f>
      </c>
      <c r="M1483" s="181" t="str">
        <f>L1483*(1-K1483)</f>
      </c>
    </row>
    <row r="1484">
      <c r="A1484" t="s">
        <v>164</v>
      </c>
      <c r="B1484" t="s">
        <v>231</v>
      </c>
      <c r="C1484" s="32" t="s">
        <v>233</v>
      </c>
      <c r="D1484" t="s">
        <v>458</v>
      </c>
      <c r="E1484" t="s">
        <v>476</v>
      </c>
      <c r="F1484" s="174" t="n">
        <v>2036</v>
      </c>
      <c r="G1484" s="175" t="n">
        <v>32</v>
      </c>
      <c r="H1484" s="176" t="n">
        <v>1036.52154781747</v>
      </c>
      <c r="I1484" s="177" t="n">
        <v>4418685.62582958</v>
      </c>
      <c r="J1484" s="178" t="str">
        <f>IF(I1484&gt;0,H1484/I1484,0)</f>
      </c>
      <c r="K1484" s="179" t="str">
        <f>1-EXP(-J1484)</f>
      </c>
      <c r="L1484" s="180" t="str">
        <f>IF(G1484=30,1,M1483)</f>
      </c>
      <c r="M1484" s="181" t="str">
        <f>L1484*(1-K1484)</f>
      </c>
    </row>
    <row r="1485">
      <c r="A1485" t="s">
        <v>164</v>
      </c>
      <c r="B1485" t="s">
        <v>231</v>
      </c>
      <c r="C1485" s="32" t="s">
        <v>233</v>
      </c>
      <c r="D1485" t="s">
        <v>458</v>
      </c>
      <c r="E1485" t="s">
        <v>476</v>
      </c>
      <c r="F1485" s="174" t="n">
        <v>2036</v>
      </c>
      <c r="G1485" s="175" t="n">
        <v>33</v>
      </c>
      <c r="H1485" s="176" t="n">
        <v>1082.16572871876</v>
      </c>
      <c r="I1485" s="177" t="n">
        <v>4353312.63512279</v>
      </c>
      <c r="J1485" s="178" t="str">
        <f>IF(I1485&gt;0,H1485/I1485,0)</f>
      </c>
      <c r="K1485" s="179" t="str">
        <f>1-EXP(-J1485)</f>
      </c>
      <c r="L1485" s="180" t="str">
        <f>IF(G1485=30,1,M1484)</f>
      </c>
      <c r="M1485" s="181" t="str">
        <f>L1485*(1-K1485)</f>
      </c>
    </row>
    <row r="1486">
      <c r="A1486" t="s">
        <v>164</v>
      </c>
      <c r="B1486" t="s">
        <v>231</v>
      </c>
      <c r="C1486" s="32" t="s">
        <v>233</v>
      </c>
      <c r="D1486" t="s">
        <v>458</v>
      </c>
      <c r="E1486" t="s">
        <v>476</v>
      </c>
      <c r="F1486" s="174" t="n">
        <v>2036</v>
      </c>
      <c r="G1486" s="175" t="n">
        <v>34</v>
      </c>
      <c r="H1486" s="176" t="n">
        <v>1299.90096445703</v>
      </c>
      <c r="I1486" s="177" t="n">
        <v>4331755.28977955</v>
      </c>
      <c r="J1486" s="178" t="str">
        <f>IF(I1486&gt;0,H1486/I1486,0)</f>
      </c>
      <c r="K1486" s="179" t="str">
        <f>1-EXP(-J1486)</f>
      </c>
      <c r="L1486" s="180" t="str">
        <f>IF(G1486=30,1,M1485)</f>
      </c>
      <c r="M1486" s="181" t="str">
        <f>L1486*(1-K1486)</f>
      </c>
    </row>
    <row r="1487">
      <c r="A1487" t="s">
        <v>164</v>
      </c>
      <c r="B1487" t="s">
        <v>231</v>
      </c>
      <c r="C1487" s="32" t="s">
        <v>233</v>
      </c>
      <c r="D1487" t="s">
        <v>458</v>
      </c>
      <c r="E1487" t="s">
        <v>476</v>
      </c>
      <c r="F1487" s="174" t="n">
        <v>2036</v>
      </c>
      <c r="G1487" s="175" t="n">
        <v>35</v>
      </c>
      <c r="H1487" s="176" t="n">
        <v>1734.92646923336</v>
      </c>
      <c r="I1487" s="177" t="n">
        <v>4311461.00023055</v>
      </c>
      <c r="J1487" s="178" t="str">
        <f>IF(I1487&gt;0,H1487/I1487,0)</f>
      </c>
      <c r="K1487" s="179" t="str">
        <f>1-EXP(-J1487)</f>
      </c>
      <c r="L1487" s="180" t="str">
        <f>IF(G1487=30,1,M1486)</f>
      </c>
      <c r="M1487" s="181" t="str">
        <f>L1487*(1-K1487)</f>
      </c>
    </row>
    <row r="1488">
      <c r="A1488" t="s">
        <v>164</v>
      </c>
      <c r="B1488" t="s">
        <v>231</v>
      </c>
      <c r="C1488" s="32" t="s">
        <v>233</v>
      </c>
      <c r="D1488" t="s">
        <v>458</v>
      </c>
      <c r="E1488" t="s">
        <v>476</v>
      </c>
      <c r="F1488" s="174" t="n">
        <v>2036</v>
      </c>
      <c r="G1488" s="175" t="n">
        <v>36</v>
      </c>
      <c r="H1488" s="176" t="n">
        <v>1930.21223435564</v>
      </c>
      <c r="I1488" s="177" t="n">
        <v>4290393.12498678</v>
      </c>
      <c r="J1488" s="178" t="str">
        <f>IF(I1488&gt;0,H1488/I1488,0)</f>
      </c>
      <c r="K1488" s="179" t="str">
        <f>1-EXP(-J1488)</f>
      </c>
      <c r="L1488" s="180" t="str">
        <f>IF(G1488=30,1,M1487)</f>
      </c>
      <c r="M1488" s="181" t="str">
        <f>L1488*(1-K1488)</f>
      </c>
    </row>
    <row r="1489">
      <c r="A1489" t="s">
        <v>164</v>
      </c>
      <c r="B1489" t="s">
        <v>231</v>
      </c>
      <c r="C1489" s="32" t="s">
        <v>233</v>
      </c>
      <c r="D1489" t="s">
        <v>458</v>
      </c>
      <c r="E1489" t="s">
        <v>476</v>
      </c>
      <c r="F1489" s="174" t="n">
        <v>2036</v>
      </c>
      <c r="G1489" s="175" t="n">
        <v>37</v>
      </c>
      <c r="H1489" s="176" t="n">
        <v>2083.73171927066</v>
      </c>
      <c r="I1489" s="177" t="n">
        <v>4309051.94906348</v>
      </c>
      <c r="J1489" s="178" t="str">
        <f>IF(I1489&gt;0,H1489/I1489,0)</f>
      </c>
      <c r="K1489" s="179" t="str">
        <f>1-EXP(-J1489)</f>
      </c>
      <c r="L1489" s="180" t="str">
        <f>IF(G1489=30,1,M1488)</f>
      </c>
      <c r="M1489" s="181" t="str">
        <f>L1489*(1-K1489)</f>
      </c>
    </row>
    <row r="1490">
      <c r="A1490" t="s">
        <v>164</v>
      </c>
      <c r="B1490" t="s">
        <v>231</v>
      </c>
      <c r="C1490" s="32" t="s">
        <v>233</v>
      </c>
      <c r="D1490" t="s">
        <v>458</v>
      </c>
      <c r="E1490" t="s">
        <v>476</v>
      </c>
      <c r="F1490" s="174" t="n">
        <v>2036</v>
      </c>
      <c r="G1490" s="175" t="n">
        <v>38</v>
      </c>
      <c r="H1490" s="176" t="n">
        <v>2275.88409789101</v>
      </c>
      <c r="I1490" s="177" t="n">
        <v>4366488.193996</v>
      </c>
      <c r="J1490" s="178" t="str">
        <f>IF(I1490&gt;0,H1490/I1490,0)</f>
      </c>
      <c r="K1490" s="179" t="str">
        <f>1-EXP(-J1490)</f>
      </c>
      <c r="L1490" s="180" t="str">
        <f>IF(G1490=30,1,M1489)</f>
      </c>
      <c r="M1490" s="181" t="str">
        <f>L1490*(1-K1490)</f>
      </c>
    </row>
    <row r="1491">
      <c r="A1491" t="s">
        <v>164</v>
      </c>
      <c r="B1491" t="s">
        <v>231</v>
      </c>
      <c r="C1491" s="32" t="s">
        <v>233</v>
      </c>
      <c r="D1491" t="s">
        <v>458</v>
      </c>
      <c r="E1491" t="s">
        <v>476</v>
      </c>
      <c r="F1491" s="174" t="n">
        <v>2036</v>
      </c>
      <c r="G1491" s="175" t="n">
        <v>39</v>
      </c>
      <c r="H1491" s="176" t="n">
        <v>2747.2394977361</v>
      </c>
      <c r="I1491" s="177" t="n">
        <v>4501981.38816418</v>
      </c>
      <c r="J1491" s="178" t="str">
        <f>IF(I1491&gt;0,H1491/I1491,0)</f>
      </c>
      <c r="K1491" s="179" t="str">
        <f>1-EXP(-J1491)</f>
      </c>
      <c r="L1491" s="180" t="str">
        <f>IF(G1491=30,1,M1490)</f>
      </c>
      <c r="M1491" s="181" t="str">
        <f>L1491*(1-K1491)</f>
      </c>
    </row>
    <row r="1492">
      <c r="A1492" t="s">
        <v>164</v>
      </c>
      <c r="B1492" t="s">
        <v>231</v>
      </c>
      <c r="C1492" s="32" t="s">
        <v>233</v>
      </c>
      <c r="D1492" t="s">
        <v>458</v>
      </c>
      <c r="E1492" t="s">
        <v>476</v>
      </c>
      <c r="F1492" s="174" t="n">
        <v>2036</v>
      </c>
      <c r="G1492" s="175" t="n">
        <v>40</v>
      </c>
      <c r="H1492" s="176" t="n">
        <v>3641.55396509602</v>
      </c>
      <c r="I1492" s="177" t="n">
        <v>4456515.56739228</v>
      </c>
      <c r="J1492" s="178" t="str">
        <f>IF(I1492&gt;0,H1492/I1492,0)</f>
      </c>
      <c r="K1492" s="179" t="str">
        <f>1-EXP(-J1492)</f>
      </c>
      <c r="L1492" s="180" t="str">
        <f>IF(G1492=30,1,M1491)</f>
      </c>
      <c r="M1492" s="181" t="str">
        <f>L1492*(1-K1492)</f>
      </c>
    </row>
    <row r="1493">
      <c r="A1493" t="s">
        <v>164</v>
      </c>
      <c r="B1493" t="s">
        <v>231</v>
      </c>
      <c r="C1493" s="32" t="s">
        <v>233</v>
      </c>
      <c r="D1493" t="s">
        <v>458</v>
      </c>
      <c r="E1493" t="s">
        <v>476</v>
      </c>
      <c r="F1493" s="174" t="n">
        <v>2036</v>
      </c>
      <c r="G1493" s="175" t="n">
        <v>41</v>
      </c>
      <c r="H1493" s="176" t="n">
        <v>3866.47547706285</v>
      </c>
      <c r="I1493" s="177" t="n">
        <v>4380079.35561973</v>
      </c>
      <c r="J1493" s="178" t="str">
        <f>IF(I1493&gt;0,H1493/I1493,0)</f>
      </c>
      <c r="K1493" s="179" t="str">
        <f>1-EXP(-J1493)</f>
      </c>
      <c r="L1493" s="180" t="str">
        <f>IF(G1493=30,1,M1492)</f>
      </c>
      <c r="M1493" s="181" t="str">
        <f>L1493*(1-K1493)</f>
      </c>
    </row>
    <row r="1494">
      <c r="A1494" t="s">
        <v>164</v>
      </c>
      <c r="B1494" t="s">
        <v>231</v>
      </c>
      <c r="C1494" s="32" t="s">
        <v>233</v>
      </c>
      <c r="D1494" t="s">
        <v>458</v>
      </c>
      <c r="E1494" t="s">
        <v>476</v>
      </c>
      <c r="F1494" s="174" t="n">
        <v>2036</v>
      </c>
      <c r="G1494" s="175" t="n">
        <v>42</v>
      </c>
      <c r="H1494" s="176" t="n">
        <v>4132.01290797407</v>
      </c>
      <c r="I1494" s="177" t="n">
        <v>4319672.10912625</v>
      </c>
      <c r="J1494" s="178" t="str">
        <f>IF(I1494&gt;0,H1494/I1494,0)</f>
      </c>
      <c r="K1494" s="179" t="str">
        <f>1-EXP(-J1494)</f>
      </c>
      <c r="L1494" s="180" t="str">
        <f>IF(G1494=30,1,M1493)</f>
      </c>
      <c r="M1494" s="181" t="str">
        <f>L1494*(1-K1494)</f>
      </c>
    </row>
    <row r="1495">
      <c r="A1495" t="s">
        <v>164</v>
      </c>
      <c r="B1495" t="s">
        <v>231</v>
      </c>
      <c r="C1495" s="32" t="s">
        <v>233</v>
      </c>
      <c r="D1495" t="s">
        <v>458</v>
      </c>
      <c r="E1495" t="s">
        <v>476</v>
      </c>
      <c r="F1495" s="174" t="n">
        <v>2036</v>
      </c>
      <c r="G1495" s="175" t="n">
        <v>43</v>
      </c>
      <c r="H1495" s="176" t="n">
        <v>4431.08840725942</v>
      </c>
      <c r="I1495" s="177" t="n">
        <v>4262486.64826011</v>
      </c>
      <c r="J1495" s="178" t="str">
        <f>IF(I1495&gt;0,H1495/I1495,0)</f>
      </c>
      <c r="K1495" s="179" t="str">
        <f>1-EXP(-J1495)</f>
      </c>
      <c r="L1495" s="180" t="str">
        <f>IF(G1495=30,1,M1494)</f>
      </c>
      <c r="M1495" s="181" t="str">
        <f>L1495*(1-K1495)</f>
      </c>
    </row>
    <row r="1496">
      <c r="A1496" t="s">
        <v>164</v>
      </c>
      <c r="B1496" t="s">
        <v>231</v>
      </c>
      <c r="C1496" s="32" t="s">
        <v>233</v>
      </c>
      <c r="D1496" t="s">
        <v>458</v>
      </c>
      <c r="E1496" t="s">
        <v>476</v>
      </c>
      <c r="F1496" s="174" t="n">
        <v>2036</v>
      </c>
      <c r="G1496" s="175" t="n">
        <v>44</v>
      </c>
      <c r="H1496" s="176" t="n">
        <v>4861.00654328787</v>
      </c>
      <c r="I1496" s="177" t="n">
        <v>4295018.87426182</v>
      </c>
      <c r="J1496" s="178" t="str">
        <f>IF(I1496&gt;0,H1496/I1496,0)</f>
      </c>
      <c r="K1496" s="179" t="str">
        <f>1-EXP(-J1496)</f>
      </c>
      <c r="L1496" s="180" t="str">
        <f>IF(G1496=30,1,M1495)</f>
      </c>
      <c r="M1496" s="181" t="str">
        <f>L1496*(1-K1496)</f>
      </c>
    </row>
    <row r="1497">
      <c r="A1497" t="s">
        <v>164</v>
      </c>
      <c r="B1497" t="s">
        <v>231</v>
      </c>
      <c r="C1497" s="32" t="s">
        <v>233</v>
      </c>
      <c r="D1497" t="s">
        <v>458</v>
      </c>
      <c r="E1497" t="s">
        <v>476</v>
      </c>
      <c r="F1497" s="174" t="n">
        <v>2036</v>
      </c>
      <c r="G1497" s="175" t="n">
        <v>45</v>
      </c>
      <c r="H1497" s="176" t="n">
        <v>6272.43417731995</v>
      </c>
      <c r="I1497" s="177" t="n">
        <v>4307486.77582369</v>
      </c>
      <c r="J1497" s="178" t="str">
        <f>IF(I1497&gt;0,H1497/I1497,0)</f>
      </c>
      <c r="K1497" s="179" t="str">
        <f>1-EXP(-J1497)</f>
      </c>
      <c r="L1497" s="180" t="str">
        <f>IF(G1497=30,1,M1496)</f>
      </c>
      <c r="M1497" s="181" t="str">
        <f>L1497*(1-K1497)</f>
      </c>
    </row>
    <row r="1498">
      <c r="A1498" t="s">
        <v>164</v>
      </c>
      <c r="B1498" t="s">
        <v>231</v>
      </c>
      <c r="C1498" s="32" t="s">
        <v>233</v>
      </c>
      <c r="D1498" t="s">
        <v>458</v>
      </c>
      <c r="E1498" t="s">
        <v>476</v>
      </c>
      <c r="F1498" s="174" t="n">
        <v>2036</v>
      </c>
      <c r="G1498" s="175" t="n">
        <v>46</v>
      </c>
      <c r="H1498" s="176" t="n">
        <v>9358.9579463211</v>
      </c>
      <c r="I1498" s="177" t="n">
        <v>6337797.87492951</v>
      </c>
      <c r="J1498" s="178" t="str">
        <f>IF(I1498&gt;0,H1498/I1498,0)</f>
      </c>
      <c r="K1498" s="179" t="str">
        <f>1-EXP(-J1498)</f>
      </c>
      <c r="L1498" s="180" t="str">
        <f>IF(G1498=30,1,M1497)</f>
      </c>
      <c r="M1498" s="181" t="str">
        <f>L1498*(1-K1498)</f>
      </c>
    </row>
    <row r="1499">
      <c r="A1499" t="s">
        <v>164</v>
      </c>
      <c r="B1499" t="s">
        <v>231</v>
      </c>
      <c r="C1499" s="32" t="s">
        <v>233</v>
      </c>
      <c r="D1499" t="s">
        <v>458</v>
      </c>
      <c r="E1499" t="s">
        <v>476</v>
      </c>
      <c r="F1499" s="174" t="n">
        <v>2036</v>
      </c>
      <c r="G1499" s="175" t="n">
        <v>47</v>
      </c>
      <c r="H1499" s="176" t="n">
        <v>7418.40282308457</v>
      </c>
      <c r="I1499" s="177" t="n">
        <v>4253228.99513816</v>
      </c>
      <c r="J1499" s="178" t="str">
        <f>IF(I1499&gt;0,H1499/I1499,0)</f>
      </c>
      <c r="K1499" s="179" t="str">
        <f>1-EXP(-J1499)</f>
      </c>
      <c r="L1499" s="180" t="str">
        <f>IF(G1499=30,1,M1498)</f>
      </c>
      <c r="M1499" s="181" t="str">
        <f>L1499*(1-K1499)</f>
      </c>
    </row>
    <row r="1500">
      <c r="A1500" t="s">
        <v>164</v>
      </c>
      <c r="B1500" t="s">
        <v>231</v>
      </c>
      <c r="C1500" s="32" t="s">
        <v>233</v>
      </c>
      <c r="D1500" t="s">
        <v>458</v>
      </c>
      <c r="E1500" t="s">
        <v>476</v>
      </c>
      <c r="F1500" s="174" t="n">
        <v>2036</v>
      </c>
      <c r="G1500" s="175" t="n">
        <v>48</v>
      </c>
      <c r="H1500" s="176" t="n">
        <v>8084.35893200822</v>
      </c>
      <c r="I1500" s="177" t="n">
        <v>4229426.87721829</v>
      </c>
      <c r="J1500" s="178" t="str">
        <f>IF(I1500&gt;0,H1500/I1500,0)</f>
      </c>
      <c r="K1500" s="179" t="str">
        <f>1-EXP(-J1500)</f>
      </c>
      <c r="L1500" s="180" t="str">
        <f>IF(G1500=30,1,M1499)</f>
      </c>
      <c r="M1500" s="181" t="str">
        <f>L1500*(1-K1500)</f>
      </c>
    </row>
    <row r="1501">
      <c r="A1501" t="s">
        <v>164</v>
      </c>
      <c r="B1501" t="s">
        <v>231</v>
      </c>
      <c r="C1501" s="32" t="s">
        <v>233</v>
      </c>
      <c r="D1501" t="s">
        <v>458</v>
      </c>
      <c r="E1501" t="s">
        <v>476</v>
      </c>
      <c r="F1501" s="174" t="n">
        <v>2036</v>
      </c>
      <c r="G1501" s="175" t="n">
        <v>49</v>
      </c>
      <c r="H1501" s="176" t="n">
        <v>8573.12969311545</v>
      </c>
      <c r="I1501" s="177" t="n">
        <v>4091859.24756824</v>
      </c>
      <c r="J1501" s="178" t="str">
        <f>IF(I1501&gt;0,H1501/I1501,0)</f>
      </c>
      <c r="K1501" s="179" t="str">
        <f>1-EXP(-J1501)</f>
      </c>
      <c r="L1501" s="180" t="str">
        <f>IF(G1501=30,1,M1500)</f>
      </c>
      <c r="M1501" s="181" t="str">
        <f>L1501*(1-K1501)</f>
      </c>
    </row>
    <row r="1502">
      <c r="A1502" t="s">
        <v>164</v>
      </c>
      <c r="B1502" t="s">
        <v>231</v>
      </c>
      <c r="C1502" s="32" t="s">
        <v>233</v>
      </c>
      <c r="D1502" t="s">
        <v>458</v>
      </c>
      <c r="E1502" t="s">
        <v>476</v>
      </c>
      <c r="F1502" s="174" t="n">
        <v>2036</v>
      </c>
      <c r="G1502" s="175" t="n">
        <v>50</v>
      </c>
      <c r="H1502" s="176" t="n">
        <v>9798.57283830315</v>
      </c>
      <c r="I1502" s="177" t="n">
        <v>4049219.11558436</v>
      </c>
      <c r="J1502" s="178" t="str">
        <f>IF(I1502&gt;0,H1502/I1502,0)</f>
      </c>
      <c r="K1502" s="179" t="str">
        <f>1-EXP(-J1502)</f>
      </c>
      <c r="L1502" s="180" t="str">
        <f>IF(G1502=30,1,M1501)</f>
      </c>
      <c r="M1502" s="181" t="str">
        <f>L1502*(1-K1502)</f>
      </c>
    </row>
    <row r="1503">
      <c r="A1503" t="s">
        <v>164</v>
      </c>
      <c r="B1503" t="s">
        <v>231</v>
      </c>
      <c r="C1503" s="32" t="s">
        <v>233</v>
      </c>
      <c r="D1503" t="s">
        <v>458</v>
      </c>
      <c r="E1503" t="s">
        <v>476</v>
      </c>
      <c r="F1503" s="174" t="n">
        <v>2036</v>
      </c>
      <c r="G1503" s="175" t="n">
        <v>51</v>
      </c>
      <c r="H1503" s="176" t="n">
        <v>10837.4407299655</v>
      </c>
      <c r="I1503" s="177" t="n">
        <v>4096039.86205514</v>
      </c>
      <c r="J1503" s="178" t="str">
        <f>IF(I1503&gt;0,H1503/I1503,0)</f>
      </c>
      <c r="K1503" s="179" t="str">
        <f>1-EXP(-J1503)</f>
      </c>
      <c r="L1503" s="180" t="str">
        <f>IF(G1503=30,1,M1502)</f>
      </c>
      <c r="M1503" s="181" t="str">
        <f>L1503*(1-K1503)</f>
      </c>
    </row>
    <row r="1504">
      <c r="A1504" t="s">
        <v>164</v>
      </c>
      <c r="B1504" t="s">
        <v>231</v>
      </c>
      <c r="C1504" s="32" t="s">
        <v>233</v>
      </c>
      <c r="D1504" t="s">
        <v>458</v>
      </c>
      <c r="E1504" t="s">
        <v>476</v>
      </c>
      <c r="F1504" s="174" t="n">
        <v>2036</v>
      </c>
      <c r="G1504" s="175" t="n">
        <v>52</v>
      </c>
      <c r="H1504" s="176" t="n">
        <v>12047.0205232772</v>
      </c>
      <c r="I1504" s="177" t="n">
        <v>4166629.52187484</v>
      </c>
      <c r="J1504" s="178" t="str">
        <f>IF(I1504&gt;0,H1504/I1504,0)</f>
      </c>
      <c r="K1504" s="179" t="str">
        <f>1-EXP(-J1504)</f>
      </c>
      <c r="L1504" s="180" t="str">
        <f>IF(G1504=30,1,M1503)</f>
      </c>
      <c r="M1504" s="181" t="str">
        <f>L1504*(1-K1504)</f>
      </c>
    </row>
    <row r="1505">
      <c r="A1505" t="s">
        <v>164</v>
      </c>
      <c r="B1505" t="s">
        <v>231</v>
      </c>
      <c r="C1505" s="32" t="s">
        <v>233</v>
      </c>
      <c r="D1505" t="s">
        <v>458</v>
      </c>
      <c r="E1505" t="s">
        <v>476</v>
      </c>
      <c r="F1505" s="174" t="n">
        <v>2036</v>
      </c>
      <c r="G1505" s="175" t="n">
        <v>53</v>
      </c>
      <c r="H1505" s="176" t="n">
        <v>13039.2469530974</v>
      </c>
      <c r="I1505" s="177" t="n">
        <v>4130435.57677733</v>
      </c>
      <c r="J1505" s="178" t="str">
        <f>IF(I1505&gt;0,H1505/I1505,0)</f>
      </c>
      <c r="K1505" s="179" t="str">
        <f>1-EXP(-J1505)</f>
      </c>
      <c r="L1505" s="180" t="str">
        <f>IF(G1505=30,1,M1504)</f>
      </c>
      <c r="M1505" s="181" t="str">
        <f>L1505*(1-K1505)</f>
      </c>
    </row>
    <row r="1506">
      <c r="A1506" t="s">
        <v>164</v>
      </c>
      <c r="B1506" t="s">
        <v>231</v>
      </c>
      <c r="C1506" s="32" t="s">
        <v>233</v>
      </c>
      <c r="D1506" t="s">
        <v>458</v>
      </c>
      <c r="E1506" t="s">
        <v>476</v>
      </c>
      <c r="F1506" s="174" t="n">
        <v>2036</v>
      </c>
      <c r="G1506" s="175" t="n">
        <v>54</v>
      </c>
      <c r="H1506" s="176" t="n">
        <v>13740.7292728841</v>
      </c>
      <c r="I1506" s="177" t="n">
        <v>3984938.32373173</v>
      </c>
      <c r="J1506" s="178" t="str">
        <f>IF(I1506&gt;0,H1506/I1506,0)</f>
      </c>
      <c r="K1506" s="179" t="str">
        <f>1-EXP(-J1506)</f>
      </c>
      <c r="L1506" s="180" t="str">
        <f>IF(G1506=30,1,M1505)</f>
      </c>
      <c r="M1506" s="181" t="str">
        <f>L1506*(1-K1506)</f>
      </c>
    </row>
    <row r="1507">
      <c r="A1507" t="s">
        <v>164</v>
      </c>
      <c r="B1507" t="s">
        <v>231</v>
      </c>
      <c r="C1507" s="32" t="s">
        <v>233</v>
      </c>
      <c r="D1507" t="s">
        <v>458</v>
      </c>
      <c r="E1507" t="s">
        <v>476</v>
      </c>
      <c r="F1507" s="174" t="n">
        <v>2036</v>
      </c>
      <c r="G1507" s="175" t="n">
        <v>55</v>
      </c>
      <c r="H1507" s="176" t="n">
        <v>14654.5348028954</v>
      </c>
      <c r="I1507" s="177" t="n">
        <v>3899127.56466634</v>
      </c>
      <c r="J1507" s="178" t="str">
        <f>IF(I1507&gt;0,H1507/I1507,0)</f>
      </c>
      <c r="K1507" s="179" t="str">
        <f>1-EXP(-J1507)</f>
      </c>
      <c r="L1507" s="180" t="str">
        <f>IF(G1507=30,1,M1506)</f>
      </c>
      <c r="M1507" s="181" t="str">
        <f>L1507*(1-K1507)</f>
      </c>
    </row>
    <row r="1508">
      <c r="A1508" t="s">
        <v>164</v>
      </c>
      <c r="B1508" t="s">
        <v>231</v>
      </c>
      <c r="C1508" s="32" t="s">
        <v>233</v>
      </c>
      <c r="D1508" t="s">
        <v>458</v>
      </c>
      <c r="E1508" t="s">
        <v>476</v>
      </c>
      <c r="F1508" s="174" t="n">
        <v>2036</v>
      </c>
      <c r="G1508" s="175" t="n">
        <v>56</v>
      </c>
      <c r="H1508" s="176" t="n">
        <v>15692.4581462993</v>
      </c>
      <c r="I1508" s="177" t="n">
        <v>3827453.83673344</v>
      </c>
      <c r="J1508" s="178" t="str">
        <f>IF(I1508&gt;0,H1508/I1508,0)</f>
      </c>
      <c r="K1508" s="179" t="str">
        <f>1-EXP(-J1508)</f>
      </c>
      <c r="L1508" s="180" t="str">
        <f>IF(G1508=30,1,M1507)</f>
      </c>
      <c r="M1508" s="181" t="str">
        <f>L1508*(1-K1508)</f>
      </c>
    </row>
    <row r="1509">
      <c r="A1509" t="s">
        <v>164</v>
      </c>
      <c r="B1509" t="s">
        <v>231</v>
      </c>
      <c r="C1509" s="32" t="s">
        <v>233</v>
      </c>
      <c r="D1509" t="s">
        <v>458</v>
      </c>
      <c r="E1509" t="s">
        <v>476</v>
      </c>
      <c r="F1509" s="174" t="n">
        <v>2036</v>
      </c>
      <c r="G1509" s="175" t="n">
        <v>57</v>
      </c>
      <c r="H1509" s="176" t="n">
        <v>16788.3481024532</v>
      </c>
      <c r="I1509" s="177" t="n">
        <v>3750004.65363343</v>
      </c>
      <c r="J1509" s="178" t="str">
        <f>IF(I1509&gt;0,H1509/I1509,0)</f>
      </c>
      <c r="K1509" s="179" t="str">
        <f>1-EXP(-J1509)</f>
      </c>
      <c r="L1509" s="180" t="str">
        <f>IF(G1509=30,1,M1508)</f>
      </c>
      <c r="M1509" s="181" t="str">
        <f>L1509*(1-K1509)</f>
      </c>
    </row>
    <row r="1510">
      <c r="A1510" t="s">
        <v>164</v>
      </c>
      <c r="B1510" t="s">
        <v>231</v>
      </c>
      <c r="C1510" s="32" t="s">
        <v>233</v>
      </c>
      <c r="D1510" t="s">
        <v>458</v>
      </c>
      <c r="E1510" t="s">
        <v>476</v>
      </c>
      <c r="F1510" s="174" t="n">
        <v>2036</v>
      </c>
      <c r="G1510" s="175" t="n">
        <v>58</v>
      </c>
      <c r="H1510" s="176" t="n">
        <v>17875.0450387971</v>
      </c>
      <c r="I1510" s="177" t="n">
        <v>3653273.33001373</v>
      </c>
      <c r="J1510" s="178" t="str">
        <f>IF(I1510&gt;0,H1510/I1510,0)</f>
      </c>
      <c r="K1510" s="179" t="str">
        <f>1-EXP(-J1510)</f>
      </c>
      <c r="L1510" s="180" t="str">
        <f>IF(G1510=30,1,M1509)</f>
      </c>
      <c r="M1510" s="181" t="str">
        <f>L1510*(1-K1510)</f>
      </c>
    </row>
    <row r="1511">
      <c r="A1511" t="s">
        <v>164</v>
      </c>
      <c r="B1511" t="s">
        <v>231</v>
      </c>
      <c r="C1511" s="32" t="s">
        <v>233</v>
      </c>
      <c r="D1511" t="s">
        <v>458</v>
      </c>
      <c r="E1511" t="s">
        <v>476</v>
      </c>
      <c r="F1511" s="174" t="n">
        <v>2036</v>
      </c>
      <c r="G1511" s="175" t="n">
        <v>59</v>
      </c>
      <c r="H1511" s="176" t="n">
        <v>19138.6310847417</v>
      </c>
      <c r="I1511" s="177" t="n">
        <v>3571615.65510027</v>
      </c>
      <c r="J1511" s="178" t="str">
        <f>IF(I1511&gt;0,H1511/I1511,0)</f>
      </c>
      <c r="K1511" s="179" t="str">
        <f>1-EXP(-J1511)</f>
      </c>
      <c r="L1511" s="180" t="str">
        <f>IF(G1511=30,1,M1510)</f>
      </c>
      <c r="M1511" s="181" t="str">
        <f>L1511*(1-K1511)</f>
      </c>
    </row>
    <row r="1512">
      <c r="A1512" t="s">
        <v>164</v>
      </c>
      <c r="B1512" t="s">
        <v>231</v>
      </c>
      <c r="C1512" s="32" t="s">
        <v>233</v>
      </c>
      <c r="D1512" t="s">
        <v>458</v>
      </c>
      <c r="E1512" t="s">
        <v>476</v>
      </c>
      <c r="F1512" s="174" t="n">
        <v>2036</v>
      </c>
      <c r="G1512" s="175" t="n">
        <v>60</v>
      </c>
      <c r="H1512" s="176" t="n">
        <v>20499.3327205992</v>
      </c>
      <c r="I1512" s="177" t="n">
        <v>3478050.55034773</v>
      </c>
      <c r="J1512" s="178" t="str">
        <f>IF(I1512&gt;0,H1512/I1512,0)</f>
      </c>
      <c r="K1512" s="179" t="str">
        <f>1-EXP(-J1512)</f>
      </c>
      <c r="L1512" s="180" t="str">
        <f>IF(G1512=30,1,M1511)</f>
      </c>
      <c r="M1512" s="181" t="str">
        <f>L1512*(1-K1512)</f>
      </c>
    </row>
    <row r="1513">
      <c r="A1513" t="s">
        <v>164</v>
      </c>
      <c r="B1513" t="s">
        <v>231</v>
      </c>
      <c r="C1513" s="32" t="s">
        <v>233</v>
      </c>
      <c r="D1513" t="s">
        <v>458</v>
      </c>
      <c r="E1513" t="s">
        <v>476</v>
      </c>
      <c r="F1513" s="174" t="n">
        <v>2036</v>
      </c>
      <c r="G1513" s="175" t="n">
        <v>61</v>
      </c>
      <c r="H1513" s="176" t="n">
        <v>21801.0968911353</v>
      </c>
      <c r="I1513" s="177" t="n">
        <v>3382414.07020799</v>
      </c>
      <c r="J1513" s="178" t="str">
        <f>IF(I1513&gt;0,H1513/I1513,0)</f>
      </c>
      <c r="K1513" s="179" t="str">
        <f>1-EXP(-J1513)</f>
      </c>
      <c r="L1513" s="180" t="str">
        <f>IF(G1513=30,1,M1512)</f>
      </c>
      <c r="M1513" s="181" t="str">
        <f>L1513*(1-K1513)</f>
      </c>
    </row>
    <row r="1514">
      <c r="A1514" t="s">
        <v>164</v>
      </c>
      <c r="B1514" t="s">
        <v>231</v>
      </c>
      <c r="C1514" s="32" t="s">
        <v>233</v>
      </c>
      <c r="D1514" t="s">
        <v>458</v>
      </c>
      <c r="E1514" t="s">
        <v>476</v>
      </c>
      <c r="F1514" s="174" t="n">
        <v>2036</v>
      </c>
      <c r="G1514" s="175" t="n">
        <v>62</v>
      </c>
      <c r="H1514" s="176" t="n">
        <v>23023.6355449021</v>
      </c>
      <c r="I1514" s="177" t="n">
        <v>3260766.58333281</v>
      </c>
      <c r="J1514" s="178" t="str">
        <f>IF(I1514&gt;0,H1514/I1514,0)</f>
      </c>
      <c r="K1514" s="179" t="str">
        <f>1-EXP(-J1514)</f>
      </c>
      <c r="L1514" s="180" t="str">
        <f>IF(G1514=30,1,M1513)</f>
      </c>
      <c r="M1514" s="181" t="str">
        <f>L1514*(1-K1514)</f>
      </c>
    </row>
    <row r="1515">
      <c r="A1515" t="s">
        <v>164</v>
      </c>
      <c r="B1515" t="s">
        <v>231</v>
      </c>
      <c r="C1515" s="32" t="s">
        <v>233</v>
      </c>
      <c r="D1515" t="s">
        <v>458</v>
      </c>
      <c r="E1515" t="s">
        <v>476</v>
      </c>
      <c r="F1515" s="174" t="n">
        <v>2036</v>
      </c>
      <c r="G1515" s="175" t="n">
        <v>63</v>
      </c>
      <c r="H1515" s="176" t="n">
        <v>24705.3121201363</v>
      </c>
      <c r="I1515" s="177" t="n">
        <v>3193296.44009558</v>
      </c>
      <c r="J1515" s="178" t="str">
        <f>IF(I1515&gt;0,H1515/I1515,0)</f>
      </c>
      <c r="K1515" s="179" t="str">
        <f>1-EXP(-J1515)</f>
      </c>
      <c r="L1515" s="180" t="str">
        <f>IF(G1515=30,1,M1514)</f>
      </c>
      <c r="M1515" s="181" t="str">
        <f>L1515*(1-K1515)</f>
      </c>
    </row>
    <row r="1516">
      <c r="A1516" t="s">
        <v>164</v>
      </c>
      <c r="B1516" t="s">
        <v>231</v>
      </c>
      <c r="C1516" s="32" t="s">
        <v>233</v>
      </c>
      <c r="D1516" t="s">
        <v>458</v>
      </c>
      <c r="E1516" t="s">
        <v>476</v>
      </c>
      <c r="F1516" s="174" t="n">
        <v>2036</v>
      </c>
      <c r="G1516" s="175" t="n">
        <v>64</v>
      </c>
      <c r="H1516" s="176" t="n">
        <v>25262.7317818674</v>
      </c>
      <c r="I1516" s="177" t="n">
        <v>2975812.15121258</v>
      </c>
      <c r="J1516" s="178" t="str">
        <f>IF(I1516&gt;0,H1516/I1516,0)</f>
      </c>
      <c r="K1516" s="179" t="str">
        <f>1-EXP(-J1516)</f>
      </c>
      <c r="L1516" s="180" t="str">
        <f>IF(G1516=30,1,M1515)</f>
      </c>
      <c r="M1516" s="181" t="str">
        <f>L1516*(1-K1516)</f>
      </c>
    </row>
    <row r="1517">
      <c r="A1517" t="s">
        <v>164</v>
      </c>
      <c r="B1517" t="s">
        <v>231</v>
      </c>
      <c r="C1517" s="32" t="s">
        <v>233</v>
      </c>
      <c r="D1517" t="s">
        <v>458</v>
      </c>
      <c r="E1517" t="s">
        <v>476</v>
      </c>
      <c r="F1517" s="174" t="n">
        <v>2036</v>
      </c>
      <c r="G1517" s="175" t="n">
        <v>65</v>
      </c>
      <c r="H1517" s="176" t="n">
        <v>25716.6895652255</v>
      </c>
      <c r="I1517" s="177" t="n">
        <v>2868495.18359707</v>
      </c>
      <c r="J1517" s="178" t="str">
        <f>IF(I1517&gt;0,H1517/I1517,0)</f>
      </c>
      <c r="K1517" s="179" t="str">
        <f>1-EXP(-J1517)</f>
      </c>
      <c r="L1517" s="180" t="str">
        <f>IF(G1517=30,1,M1516)</f>
      </c>
      <c r="M1517" s="181" t="str">
        <f>L1517*(1-K1517)</f>
      </c>
    </row>
    <row r="1518">
      <c r="A1518" t="s">
        <v>164</v>
      </c>
      <c r="B1518" t="s">
        <v>231</v>
      </c>
      <c r="C1518" s="32" t="s">
        <v>233</v>
      </c>
      <c r="D1518" t="s">
        <v>458</v>
      </c>
      <c r="E1518" t="s">
        <v>476</v>
      </c>
      <c r="F1518" s="174" t="n">
        <v>2036</v>
      </c>
      <c r="G1518" s="175" t="n">
        <v>66</v>
      </c>
      <c r="H1518" s="176" t="n">
        <v>27152.072314917</v>
      </c>
      <c r="I1518" s="177" t="n">
        <v>2764567.37261743</v>
      </c>
      <c r="J1518" s="178" t="str">
        <f>IF(I1518&gt;0,H1518/I1518,0)</f>
      </c>
      <c r="K1518" s="179" t="str">
        <f>1-EXP(-J1518)</f>
      </c>
      <c r="L1518" s="180" t="str">
        <f>IF(G1518=30,1,M1517)</f>
      </c>
      <c r="M1518" s="181" t="str">
        <f>L1518*(1-K1518)</f>
      </c>
    </row>
    <row r="1519">
      <c r="A1519" t="s">
        <v>164</v>
      </c>
      <c r="B1519" t="s">
        <v>231</v>
      </c>
      <c r="C1519" s="32" t="s">
        <v>233</v>
      </c>
      <c r="D1519" t="s">
        <v>458</v>
      </c>
      <c r="E1519" t="s">
        <v>476</v>
      </c>
      <c r="F1519" s="174" t="n">
        <v>2036</v>
      </c>
      <c r="G1519" s="175" t="n">
        <v>67</v>
      </c>
      <c r="H1519" s="176" t="n">
        <v>28574.242634914</v>
      </c>
      <c r="I1519" s="177" t="n">
        <v>2651208.88099514</v>
      </c>
      <c r="J1519" s="178" t="str">
        <f>IF(I1519&gt;0,H1519/I1519,0)</f>
      </c>
      <c r="K1519" s="179" t="str">
        <f>1-EXP(-J1519)</f>
      </c>
      <c r="L1519" s="180" t="str">
        <f>IF(G1519=30,1,M1518)</f>
      </c>
      <c r="M1519" s="181" t="str">
        <f>L1519*(1-K1519)</f>
      </c>
    </row>
    <row r="1520">
      <c r="A1520" t="s">
        <v>164</v>
      </c>
      <c r="B1520" t="s">
        <v>231</v>
      </c>
      <c r="C1520" s="32" t="s">
        <v>233</v>
      </c>
      <c r="D1520" t="s">
        <v>458</v>
      </c>
      <c r="E1520" t="s">
        <v>476</v>
      </c>
      <c r="F1520" s="174" t="n">
        <v>2036</v>
      </c>
      <c r="G1520" s="175" t="n">
        <v>68</v>
      </c>
      <c r="H1520" s="176" t="n">
        <v>29825.3399746996</v>
      </c>
      <c r="I1520" s="177" t="n">
        <v>2520051.94253306</v>
      </c>
      <c r="J1520" s="178" t="str">
        <f>IF(I1520&gt;0,H1520/I1520,0)</f>
      </c>
      <c r="K1520" s="179" t="str">
        <f>1-EXP(-J1520)</f>
      </c>
      <c r="L1520" s="180" t="str">
        <f>IF(G1520=30,1,M1519)</f>
      </c>
      <c r="M1520" s="181" t="str">
        <f>L1520*(1-K1520)</f>
      </c>
    </row>
    <row r="1521">
      <c r="A1521" t="s">
        <v>164</v>
      </c>
      <c r="B1521" t="s">
        <v>231</v>
      </c>
      <c r="C1521" s="32" t="s">
        <v>233</v>
      </c>
      <c r="D1521" t="s">
        <v>458</v>
      </c>
      <c r="E1521" t="s">
        <v>476</v>
      </c>
      <c r="F1521" s="174" t="n">
        <v>2036</v>
      </c>
      <c r="G1521" s="175" t="n">
        <v>69</v>
      </c>
      <c r="H1521" s="176" t="n">
        <v>30746.207560002</v>
      </c>
      <c r="I1521" s="177" t="n">
        <v>2361845.64936968</v>
      </c>
      <c r="J1521" s="178" t="str">
        <f>IF(I1521&gt;0,H1521/I1521,0)</f>
      </c>
      <c r="K1521" s="179" t="str">
        <f>1-EXP(-J1521)</f>
      </c>
      <c r="L1521" s="180" t="str">
        <f>IF(G1521=30,1,M1520)</f>
      </c>
      <c r="M1521" s="181" t="str">
        <f>L1521*(1-K1521)</f>
      </c>
    </row>
    <row r="1522">
      <c r="A1522" t="s">
        <v>164</v>
      </c>
      <c r="B1522" t="s">
        <v>231</v>
      </c>
      <c r="C1522" s="32" t="s">
        <v>233</v>
      </c>
      <c r="D1522" t="s">
        <v>458</v>
      </c>
      <c r="E1522" t="s">
        <v>476</v>
      </c>
      <c r="F1522" s="174" t="n">
        <v>2037</v>
      </c>
      <c r="G1522" s="175" t="n">
        <v>30</v>
      </c>
      <c r="H1522" s="176" t="n">
        <v>840.820435338457</v>
      </c>
      <c r="I1522" s="177" t="n">
        <v>4685527.89729263</v>
      </c>
      <c r="J1522" s="178" t="str">
        <f>IF(I1522&gt;0,H1522/I1522,0)</f>
      </c>
      <c r="K1522" s="179" t="str">
        <f>1-EXP(-J1522)</f>
      </c>
      <c r="L1522" s="180" t="str">
        <f>IF(G1522=30,1,M1521)</f>
      </c>
      <c r="M1522" s="181" t="str">
        <f>L1522*(1-K1522)</f>
      </c>
    </row>
    <row r="1523">
      <c r="A1523" t="s">
        <v>164</v>
      </c>
      <c r="B1523" t="s">
        <v>231</v>
      </c>
      <c r="C1523" s="32" t="s">
        <v>233</v>
      </c>
      <c r="D1523" t="s">
        <v>458</v>
      </c>
      <c r="E1523" t="s">
        <v>476</v>
      </c>
      <c r="F1523" s="174" t="n">
        <v>2037</v>
      </c>
      <c r="G1523" s="175" t="n">
        <v>31</v>
      </c>
      <c r="H1523" s="176" t="n">
        <v>1029.75234891215</v>
      </c>
      <c r="I1523" s="177" t="n">
        <v>4602471.49850647</v>
      </c>
      <c r="J1523" s="178" t="str">
        <f>IF(I1523&gt;0,H1523/I1523,0)</f>
      </c>
      <c r="K1523" s="179" t="str">
        <f>1-EXP(-J1523)</f>
      </c>
      <c r="L1523" s="180" t="str">
        <f>IF(G1523=30,1,M1522)</f>
      </c>
      <c r="M1523" s="181" t="str">
        <f>L1523*(1-K1523)</f>
      </c>
    </row>
    <row r="1524">
      <c r="A1524" t="s">
        <v>164</v>
      </c>
      <c r="B1524" t="s">
        <v>231</v>
      </c>
      <c r="C1524" s="32" t="s">
        <v>233</v>
      </c>
      <c r="D1524" t="s">
        <v>458</v>
      </c>
      <c r="E1524" t="s">
        <v>476</v>
      </c>
      <c r="F1524" s="174" t="n">
        <v>2037</v>
      </c>
      <c r="G1524" s="175" t="n">
        <v>32</v>
      </c>
      <c r="H1524" s="176" t="n">
        <v>1069.83709477029</v>
      </c>
      <c r="I1524" s="177" t="n">
        <v>4541655.46581126</v>
      </c>
      <c r="J1524" s="178" t="str">
        <f>IF(I1524&gt;0,H1524/I1524,0)</f>
      </c>
      <c r="K1524" s="179" t="str">
        <f>1-EXP(-J1524)</f>
      </c>
      <c r="L1524" s="180" t="str">
        <f>IF(G1524=30,1,M1523)</f>
      </c>
      <c r="M1524" s="181" t="str">
        <f>L1524*(1-K1524)</f>
      </c>
    </row>
    <row r="1525">
      <c r="A1525" t="s">
        <v>164</v>
      </c>
      <c r="B1525" t="s">
        <v>231</v>
      </c>
      <c r="C1525" s="32" t="s">
        <v>233</v>
      </c>
      <c r="D1525" t="s">
        <v>458</v>
      </c>
      <c r="E1525" t="s">
        <v>476</v>
      </c>
      <c r="F1525" s="174" t="n">
        <v>2037</v>
      </c>
      <c r="G1525" s="175" t="n">
        <v>33</v>
      </c>
      <c r="H1525" s="176" t="n">
        <v>1101.32338737421</v>
      </c>
      <c r="I1525" s="177" t="n">
        <v>4413084.7912106</v>
      </c>
      <c r="J1525" s="178" t="str">
        <f>IF(I1525&gt;0,H1525/I1525,0)</f>
      </c>
      <c r="K1525" s="179" t="str">
        <f>1-EXP(-J1525)</f>
      </c>
      <c r="L1525" s="180" t="str">
        <f>IF(G1525=30,1,M1524)</f>
      </c>
      <c r="M1525" s="181" t="str">
        <f>L1525*(1-K1525)</f>
      </c>
    </row>
    <row r="1526">
      <c r="A1526" t="s">
        <v>164</v>
      </c>
      <c r="B1526" t="s">
        <v>231</v>
      </c>
      <c r="C1526" s="32" t="s">
        <v>233</v>
      </c>
      <c r="D1526" t="s">
        <v>458</v>
      </c>
      <c r="E1526" t="s">
        <v>476</v>
      </c>
      <c r="F1526" s="174" t="n">
        <v>2037</v>
      </c>
      <c r="G1526" s="175" t="n">
        <v>34</v>
      </c>
      <c r="H1526" s="176" t="n">
        <v>1156.71170293652</v>
      </c>
      <c r="I1526" s="177" t="n">
        <v>4347530.71902405</v>
      </c>
      <c r="J1526" s="178" t="str">
        <f>IF(I1526&gt;0,H1526/I1526,0)</f>
      </c>
      <c r="K1526" s="179" t="str">
        <f>1-EXP(-J1526)</f>
      </c>
      <c r="L1526" s="180" t="str">
        <f>IF(G1526=30,1,M1525)</f>
      </c>
      <c r="M1526" s="181" t="str">
        <f>L1526*(1-K1526)</f>
      </c>
    </row>
    <row r="1527">
      <c r="A1527" t="s">
        <v>164</v>
      </c>
      <c r="B1527" t="s">
        <v>231</v>
      </c>
      <c r="C1527" s="32" t="s">
        <v>233</v>
      </c>
      <c r="D1527" t="s">
        <v>458</v>
      </c>
      <c r="E1527" t="s">
        <v>476</v>
      </c>
      <c r="F1527" s="174" t="n">
        <v>2037</v>
      </c>
      <c r="G1527" s="175" t="n">
        <v>35</v>
      </c>
      <c r="H1527" s="176" t="n">
        <v>1738.95815018537</v>
      </c>
      <c r="I1527" s="177" t="n">
        <v>4325518.13440094</v>
      </c>
      <c r="J1527" s="178" t="str">
        <f>IF(I1527&gt;0,H1527/I1527,0)</f>
      </c>
      <c r="K1527" s="179" t="str">
        <f>1-EXP(-J1527)</f>
      </c>
      <c r="L1527" s="180" t="str">
        <f>IF(G1527=30,1,M1526)</f>
      </c>
      <c r="M1527" s="181" t="str">
        <f>L1527*(1-K1527)</f>
      </c>
    </row>
    <row r="1528">
      <c r="A1528" t="s">
        <v>164</v>
      </c>
      <c r="B1528" t="s">
        <v>231</v>
      </c>
      <c r="C1528" s="32" t="s">
        <v>233</v>
      </c>
      <c r="D1528" t="s">
        <v>458</v>
      </c>
      <c r="E1528" t="s">
        <v>476</v>
      </c>
      <c r="F1528" s="174" t="n">
        <v>2037</v>
      </c>
      <c r="G1528" s="175" t="n">
        <v>36</v>
      </c>
      <c r="H1528" s="176" t="n">
        <v>1933.38221202465</v>
      </c>
      <c r="I1528" s="177" t="n">
        <v>4304488.82311505</v>
      </c>
      <c r="J1528" s="178" t="str">
        <f>IF(I1528&gt;0,H1528/I1528,0)</f>
      </c>
      <c r="K1528" s="179" t="str">
        <f>1-EXP(-J1528)</f>
      </c>
      <c r="L1528" s="180" t="str">
        <f>IF(G1528=30,1,M1527)</f>
      </c>
      <c r="M1528" s="181" t="str">
        <f>L1528*(1-K1528)</f>
      </c>
    </row>
    <row r="1529">
      <c r="A1529" t="s">
        <v>164</v>
      </c>
      <c r="B1529" t="s">
        <v>231</v>
      </c>
      <c r="C1529" s="32" t="s">
        <v>233</v>
      </c>
      <c r="D1529" t="s">
        <v>458</v>
      </c>
      <c r="E1529" t="s">
        <v>476</v>
      </c>
      <c r="F1529" s="174" t="n">
        <v>2037</v>
      </c>
      <c r="G1529" s="175" t="n">
        <v>37</v>
      </c>
      <c r="H1529" s="176" t="n">
        <v>2068.02669310363</v>
      </c>
      <c r="I1529" s="177" t="n">
        <v>4283354.76709807</v>
      </c>
      <c r="J1529" s="178" t="str">
        <f>IF(I1529&gt;0,H1529/I1529,0)</f>
      </c>
      <c r="K1529" s="179" t="str">
        <f>1-EXP(-J1529)</f>
      </c>
      <c r="L1529" s="180" t="str">
        <f>IF(G1529=30,1,M1528)</f>
      </c>
      <c r="M1529" s="181" t="str">
        <f>L1529*(1-K1529)</f>
      </c>
    </row>
    <row r="1530">
      <c r="A1530" t="s">
        <v>164</v>
      </c>
      <c r="B1530" t="s">
        <v>231</v>
      </c>
      <c r="C1530" s="32" t="s">
        <v>233</v>
      </c>
      <c r="D1530" t="s">
        <v>458</v>
      </c>
      <c r="E1530" t="s">
        <v>476</v>
      </c>
      <c r="F1530" s="174" t="n">
        <v>2037</v>
      </c>
      <c r="G1530" s="175" t="n">
        <v>38</v>
      </c>
      <c r="H1530" s="176" t="n">
        <v>2237.67128318136</v>
      </c>
      <c r="I1530" s="177" t="n">
        <v>4301488.3176163</v>
      </c>
      <c r="J1530" s="178" t="str">
        <f>IF(I1530&gt;0,H1530/I1530,0)</f>
      </c>
      <c r="K1530" s="179" t="str">
        <f>1-EXP(-J1530)</f>
      </c>
      <c r="L1530" s="180" t="str">
        <f>IF(G1530=30,1,M1529)</f>
      </c>
      <c r="M1530" s="181" t="str">
        <f>L1530*(1-K1530)</f>
      </c>
    </row>
    <row r="1531">
      <c r="A1531" t="s">
        <v>164</v>
      </c>
      <c r="B1531" t="s">
        <v>231</v>
      </c>
      <c r="C1531" s="32" t="s">
        <v>233</v>
      </c>
      <c r="D1531" t="s">
        <v>458</v>
      </c>
      <c r="E1531" t="s">
        <v>476</v>
      </c>
      <c r="F1531" s="174" t="n">
        <v>2037</v>
      </c>
      <c r="G1531" s="175" t="n">
        <v>39</v>
      </c>
      <c r="H1531" s="176" t="n">
        <v>2448.61421351936</v>
      </c>
      <c r="I1531" s="177" t="n">
        <v>4358261.94669444</v>
      </c>
      <c r="J1531" s="178" t="str">
        <f>IF(I1531&gt;0,H1531/I1531,0)</f>
      </c>
      <c r="K1531" s="179" t="str">
        <f>1-EXP(-J1531)</f>
      </c>
      <c r="L1531" s="180" t="str">
        <f>IF(G1531=30,1,M1530)</f>
      </c>
      <c r="M1531" s="181" t="str">
        <f>L1531*(1-K1531)</f>
      </c>
    </row>
    <row r="1532">
      <c r="A1532" t="s">
        <v>164</v>
      </c>
      <c r="B1532" t="s">
        <v>231</v>
      </c>
      <c r="C1532" s="32" t="s">
        <v>233</v>
      </c>
      <c r="D1532" t="s">
        <v>458</v>
      </c>
      <c r="E1532" t="s">
        <v>476</v>
      </c>
      <c r="F1532" s="174" t="n">
        <v>2037</v>
      </c>
      <c r="G1532" s="175" t="n">
        <v>40</v>
      </c>
      <c r="H1532" s="176" t="n">
        <v>3663.02560905651</v>
      </c>
      <c r="I1532" s="177" t="n">
        <v>4492613.04252823</v>
      </c>
      <c r="J1532" s="178" t="str">
        <f>IF(I1532&gt;0,H1532/I1532,0)</f>
      </c>
      <c r="K1532" s="179" t="str">
        <f>1-EXP(-J1532)</f>
      </c>
      <c r="L1532" s="180" t="str">
        <f>IF(G1532=30,1,M1531)</f>
      </c>
      <c r="M1532" s="181" t="str">
        <f>L1532*(1-K1532)</f>
      </c>
    </row>
    <row r="1533">
      <c r="A1533" t="s">
        <v>164</v>
      </c>
      <c r="B1533" t="s">
        <v>231</v>
      </c>
      <c r="C1533" s="32" t="s">
        <v>233</v>
      </c>
      <c r="D1533" t="s">
        <v>458</v>
      </c>
      <c r="E1533" t="s">
        <v>476</v>
      </c>
      <c r="F1533" s="174" t="n">
        <v>2037</v>
      </c>
      <c r="G1533" s="175" t="n">
        <v>41</v>
      </c>
      <c r="H1533" s="176" t="n">
        <v>3914.89668677877</v>
      </c>
      <c r="I1533" s="177" t="n">
        <v>4445722.59062004</v>
      </c>
      <c r="J1533" s="178" t="str">
        <f>IF(I1533&gt;0,H1533/I1533,0)</f>
      </c>
      <c r="K1533" s="179" t="str">
        <f>1-EXP(-J1533)</f>
      </c>
      <c r="L1533" s="180" t="str">
        <f>IF(G1533=30,1,M1532)</f>
      </c>
      <c r="M1533" s="181" t="str">
        <f>L1533*(1-K1533)</f>
      </c>
    </row>
    <row r="1534">
      <c r="A1534" t="s">
        <v>164</v>
      </c>
      <c r="B1534" t="s">
        <v>231</v>
      </c>
      <c r="C1534" s="32" t="s">
        <v>233</v>
      </c>
      <c r="D1534" t="s">
        <v>458</v>
      </c>
      <c r="E1534" t="s">
        <v>476</v>
      </c>
      <c r="F1534" s="174" t="n">
        <v>2037</v>
      </c>
      <c r="G1534" s="175" t="n">
        <v>42</v>
      </c>
      <c r="H1534" s="176" t="n">
        <v>4168.46443559143</v>
      </c>
      <c r="I1534" s="177" t="n">
        <v>4369426.90701608</v>
      </c>
      <c r="J1534" s="178" t="str">
        <f>IF(I1534&gt;0,H1534/I1534,0)</f>
      </c>
      <c r="K1534" s="179" t="str">
        <f>1-EXP(-J1534)</f>
      </c>
      <c r="L1534" s="180" t="str">
        <f>IF(G1534=30,1,M1533)</f>
      </c>
      <c r="M1534" s="181" t="str">
        <f>L1534*(1-K1534)</f>
      </c>
    </row>
    <row r="1535">
      <c r="A1535" t="s">
        <v>164</v>
      </c>
      <c r="B1535" t="s">
        <v>231</v>
      </c>
      <c r="C1535" s="32" t="s">
        <v>233</v>
      </c>
      <c r="D1535" t="s">
        <v>458</v>
      </c>
      <c r="E1535" t="s">
        <v>476</v>
      </c>
      <c r="F1535" s="174" t="n">
        <v>2037</v>
      </c>
      <c r="G1535" s="175" t="n">
        <v>43</v>
      </c>
      <c r="H1535" s="176" t="n">
        <v>4465.35147847369</v>
      </c>
      <c r="I1535" s="177" t="n">
        <v>4308307.88870073</v>
      </c>
      <c r="J1535" s="178" t="str">
        <f>IF(I1535&gt;0,H1535/I1535,0)</f>
      </c>
      <c r="K1535" s="179" t="str">
        <f>1-EXP(-J1535)</f>
      </c>
      <c r="L1535" s="180" t="str">
        <f>IF(G1535=30,1,M1534)</f>
      </c>
      <c r="M1535" s="181" t="str">
        <f>L1535*(1-K1535)</f>
      </c>
    </row>
    <row r="1536">
      <c r="A1536" t="s">
        <v>164</v>
      </c>
      <c r="B1536" t="s">
        <v>231</v>
      </c>
      <c r="C1536" s="32" t="s">
        <v>233</v>
      </c>
      <c r="D1536" t="s">
        <v>458</v>
      </c>
      <c r="E1536" t="s">
        <v>476</v>
      </c>
      <c r="F1536" s="174" t="n">
        <v>2037</v>
      </c>
      <c r="G1536" s="175" t="n">
        <v>44</v>
      </c>
      <c r="H1536" s="176" t="n">
        <v>4799.1771294594</v>
      </c>
      <c r="I1536" s="177" t="n">
        <v>4250323.13665982</v>
      </c>
      <c r="J1536" s="178" t="str">
        <f>IF(I1536&gt;0,H1536/I1536,0)</f>
      </c>
      <c r="K1536" s="179" t="str">
        <f>1-EXP(-J1536)</f>
      </c>
      <c r="L1536" s="180" t="str">
        <f>IF(G1536=30,1,M1535)</f>
      </c>
      <c r="M1536" s="181" t="str">
        <f>L1536*(1-K1536)</f>
      </c>
    </row>
    <row r="1537">
      <c r="A1537" t="s">
        <v>164</v>
      </c>
      <c r="B1537" t="s">
        <v>231</v>
      </c>
      <c r="C1537" s="32" t="s">
        <v>233</v>
      </c>
      <c r="D1537" t="s">
        <v>458</v>
      </c>
      <c r="E1537" t="s">
        <v>476</v>
      </c>
      <c r="F1537" s="174" t="n">
        <v>2037</v>
      </c>
      <c r="G1537" s="175" t="n">
        <v>45</v>
      </c>
      <c r="H1537" s="176" t="n">
        <v>6208.55494351895</v>
      </c>
      <c r="I1537" s="177" t="n">
        <v>4281697.58313851</v>
      </c>
      <c r="J1537" s="178" t="str">
        <f>IF(I1537&gt;0,H1537/I1537,0)</f>
      </c>
      <c r="K1537" s="179" t="str">
        <f>1-EXP(-J1537)</f>
      </c>
      <c r="L1537" s="180" t="str">
        <f>IF(G1537=30,1,M1536)</f>
      </c>
      <c r="M1537" s="181" t="str">
        <f>L1537*(1-K1537)</f>
      </c>
    </row>
    <row r="1538">
      <c r="A1538" t="s">
        <v>164</v>
      </c>
      <c r="B1538" t="s">
        <v>231</v>
      </c>
      <c r="C1538" s="32" t="s">
        <v>233</v>
      </c>
      <c r="D1538" t="s">
        <v>458</v>
      </c>
      <c r="E1538" t="s">
        <v>476</v>
      </c>
      <c r="F1538" s="174" t="n">
        <v>2037</v>
      </c>
      <c r="G1538" s="175" t="n">
        <v>46</v>
      </c>
      <c r="H1538" s="176" t="n">
        <v>6803.39276198553</v>
      </c>
      <c r="I1538" s="177" t="n">
        <v>4291915.73456972</v>
      </c>
      <c r="J1538" s="178" t="str">
        <f>IF(I1538&gt;0,H1538/I1538,0)</f>
      </c>
      <c r="K1538" s="179" t="str">
        <f>1-EXP(-J1538)</f>
      </c>
      <c r="L1538" s="180" t="str">
        <f>IF(G1538=30,1,M1537)</f>
      </c>
      <c r="M1538" s="181" t="str">
        <f>L1538*(1-K1538)</f>
      </c>
    </row>
    <row r="1539">
      <c r="A1539" t="s">
        <v>164</v>
      </c>
      <c r="B1539" t="s">
        <v>231</v>
      </c>
      <c r="C1539" s="32" t="s">
        <v>233</v>
      </c>
      <c r="D1539" t="s">
        <v>458</v>
      </c>
      <c r="E1539" t="s">
        <v>476</v>
      </c>
      <c r="F1539" s="174" t="n">
        <v>2037</v>
      </c>
      <c r="G1539" s="175" t="n">
        <v>47</v>
      </c>
      <c r="H1539" s="176" t="n">
        <v>10127.6226482099</v>
      </c>
      <c r="I1539" s="177" t="n">
        <v>6315467.65530783</v>
      </c>
      <c r="J1539" s="178" t="str">
        <f>IF(I1539&gt;0,H1539/I1539,0)</f>
      </c>
      <c r="K1539" s="179" t="str">
        <f>1-EXP(-J1539)</f>
      </c>
      <c r="L1539" s="180" t="str">
        <f>IF(G1539=30,1,M1538)</f>
      </c>
      <c r="M1539" s="181" t="str">
        <f>L1539*(1-K1539)</f>
      </c>
    </row>
    <row r="1540">
      <c r="A1540" t="s">
        <v>164</v>
      </c>
      <c r="B1540" t="s">
        <v>231</v>
      </c>
      <c r="C1540" s="32" t="s">
        <v>233</v>
      </c>
      <c r="D1540" t="s">
        <v>458</v>
      </c>
      <c r="E1540" t="s">
        <v>476</v>
      </c>
      <c r="F1540" s="174" t="n">
        <v>2037</v>
      </c>
      <c r="G1540" s="175" t="n">
        <v>48</v>
      </c>
      <c r="H1540" s="176" t="n">
        <v>8057.49917116017</v>
      </c>
      <c r="I1540" s="177" t="n">
        <v>4235929.20924459</v>
      </c>
      <c r="J1540" s="178" t="str">
        <f>IF(I1540&gt;0,H1540/I1540,0)</f>
      </c>
      <c r="K1540" s="179" t="str">
        <f>1-EXP(-J1540)</f>
      </c>
      <c r="L1540" s="180" t="str">
        <f>IF(G1540=30,1,M1539)</f>
      </c>
      <c r="M1540" s="181" t="str">
        <f>L1540*(1-K1540)</f>
      </c>
    </row>
    <row r="1541">
      <c r="A1541" t="s">
        <v>164</v>
      </c>
      <c r="B1541" t="s">
        <v>231</v>
      </c>
      <c r="C1541" s="32" t="s">
        <v>233</v>
      </c>
      <c r="D1541" t="s">
        <v>458</v>
      </c>
      <c r="E1541" t="s">
        <v>476</v>
      </c>
      <c r="F1541" s="174" t="n">
        <v>2037</v>
      </c>
      <c r="G1541" s="175" t="n">
        <v>49</v>
      </c>
      <c r="H1541" s="176" t="n">
        <v>8776.64834931609</v>
      </c>
      <c r="I1541" s="177" t="n">
        <v>4210587.24796756</v>
      </c>
      <c r="J1541" s="178" t="str">
        <f>IF(I1541&gt;0,H1541/I1541,0)</f>
      </c>
      <c r="K1541" s="179" t="str">
        <f>1-EXP(-J1541)</f>
      </c>
      <c r="L1541" s="180" t="str">
        <f>IF(G1541=30,1,M1540)</f>
      </c>
      <c r="M1541" s="181" t="str">
        <f>L1541*(1-K1541)</f>
      </c>
    </row>
    <row r="1542">
      <c r="A1542" t="s">
        <v>164</v>
      </c>
      <c r="B1542" t="s">
        <v>231</v>
      </c>
      <c r="C1542" s="32" t="s">
        <v>233</v>
      </c>
      <c r="D1542" t="s">
        <v>458</v>
      </c>
      <c r="E1542" t="s">
        <v>476</v>
      </c>
      <c r="F1542" s="174" t="n">
        <v>2037</v>
      </c>
      <c r="G1542" s="175" t="n">
        <v>50</v>
      </c>
      <c r="H1542" s="176" t="n">
        <v>9794.50271537962</v>
      </c>
      <c r="I1542" s="177" t="n">
        <v>4071891.2335536</v>
      </c>
      <c r="J1542" s="178" t="str">
        <f>IF(I1542&gt;0,H1542/I1542,0)</f>
      </c>
      <c r="K1542" s="179" t="str">
        <f>1-EXP(-J1542)</f>
      </c>
      <c r="L1542" s="180" t="str">
        <f>IF(G1542=30,1,M1541)</f>
      </c>
      <c r="M1542" s="181" t="str">
        <f>L1542*(1-K1542)</f>
      </c>
    </row>
    <row r="1543">
      <c r="A1543" t="s">
        <v>164</v>
      </c>
      <c r="B1543" t="s">
        <v>231</v>
      </c>
      <c r="C1543" s="32" t="s">
        <v>233</v>
      </c>
      <c r="D1543" t="s">
        <v>458</v>
      </c>
      <c r="E1543" t="s">
        <v>476</v>
      </c>
      <c r="F1543" s="174" t="n">
        <v>2037</v>
      </c>
      <c r="G1543" s="175" t="n">
        <v>51</v>
      </c>
      <c r="H1543" s="176" t="n">
        <v>10589.0597221353</v>
      </c>
      <c r="I1543" s="177" t="n">
        <v>4026821.70442159</v>
      </c>
      <c r="J1543" s="178" t="str">
        <f>IF(I1543&gt;0,H1543/I1543,0)</f>
      </c>
      <c r="K1543" s="179" t="str">
        <f>1-EXP(-J1543)</f>
      </c>
      <c r="L1543" s="180" t="str">
        <f>IF(G1543=30,1,M1542)</f>
      </c>
      <c r="M1543" s="181" t="str">
        <f>L1543*(1-K1543)</f>
      </c>
    </row>
    <row r="1544">
      <c r="A1544" t="s">
        <v>164</v>
      </c>
      <c r="B1544" t="s">
        <v>231</v>
      </c>
      <c r="C1544" s="32" t="s">
        <v>233</v>
      </c>
      <c r="D1544" t="s">
        <v>458</v>
      </c>
      <c r="E1544" t="s">
        <v>476</v>
      </c>
      <c r="F1544" s="174" t="n">
        <v>2037</v>
      </c>
      <c r="G1544" s="175" t="n">
        <v>52</v>
      </c>
      <c r="H1544" s="176" t="n">
        <v>11702.5574248411</v>
      </c>
      <c r="I1544" s="177" t="n">
        <v>4072033.43835938</v>
      </c>
      <c r="J1544" s="178" t="str">
        <f>IF(I1544&gt;0,H1544/I1544,0)</f>
      </c>
      <c r="K1544" s="179" t="str">
        <f>1-EXP(-J1544)</f>
      </c>
      <c r="L1544" s="180" t="str">
        <f>IF(G1544=30,1,M1543)</f>
      </c>
      <c r="M1544" s="181" t="str">
        <f>L1544*(1-K1544)</f>
      </c>
    </row>
    <row r="1545">
      <c r="A1545" t="s">
        <v>164</v>
      </c>
      <c r="B1545" t="s">
        <v>231</v>
      </c>
      <c r="C1545" s="32" t="s">
        <v>233</v>
      </c>
      <c r="D1545" t="s">
        <v>458</v>
      </c>
      <c r="E1545" t="s">
        <v>476</v>
      </c>
      <c r="F1545" s="174" t="n">
        <v>2037</v>
      </c>
      <c r="G1545" s="175" t="n">
        <v>53</v>
      </c>
      <c r="H1545" s="176" t="n">
        <v>12989.6789807443</v>
      </c>
      <c r="I1545" s="177" t="n">
        <v>4139944.54747932</v>
      </c>
      <c r="J1545" s="178" t="str">
        <f>IF(I1545&gt;0,H1545/I1545,0)</f>
      </c>
      <c r="K1545" s="179" t="str">
        <f>1-EXP(-J1545)</f>
      </c>
      <c r="L1545" s="180" t="str">
        <f>IF(G1545=30,1,M1544)</f>
      </c>
      <c r="M1545" s="181" t="str">
        <f>L1545*(1-K1545)</f>
      </c>
    </row>
    <row r="1546">
      <c r="A1546" t="s">
        <v>164</v>
      </c>
      <c r="B1546" t="s">
        <v>231</v>
      </c>
      <c r="C1546" s="32" t="s">
        <v>233</v>
      </c>
      <c r="D1546" t="s">
        <v>458</v>
      </c>
      <c r="E1546" t="s">
        <v>476</v>
      </c>
      <c r="F1546" s="174" t="n">
        <v>2037</v>
      </c>
      <c r="G1546" s="175" t="n">
        <v>54</v>
      </c>
      <c r="H1546" s="176" t="n">
        <v>14040.4666976602</v>
      </c>
      <c r="I1546" s="177" t="n">
        <v>4101553.29042814</v>
      </c>
      <c r="J1546" s="178" t="str">
        <f>IF(I1546&gt;0,H1546/I1546,0)</f>
      </c>
      <c r="K1546" s="179" t="str">
        <f>1-EXP(-J1546)</f>
      </c>
      <c r="L1546" s="180" t="str">
        <f>IF(G1546=30,1,M1545)</f>
      </c>
      <c r="M1546" s="181" t="str">
        <f>L1546*(1-K1546)</f>
      </c>
    </row>
    <row r="1547">
      <c r="A1547" t="s">
        <v>164</v>
      </c>
      <c r="B1547" t="s">
        <v>231</v>
      </c>
      <c r="C1547" s="32" t="s">
        <v>233</v>
      </c>
      <c r="D1547" t="s">
        <v>458</v>
      </c>
      <c r="E1547" t="s">
        <v>476</v>
      </c>
      <c r="F1547" s="174" t="n">
        <v>2037</v>
      </c>
      <c r="G1547" s="175" t="n">
        <v>55</v>
      </c>
      <c r="H1547" s="176" t="n">
        <v>14739.6852645936</v>
      </c>
      <c r="I1547" s="177" t="n">
        <v>3954510.22144253</v>
      </c>
      <c r="J1547" s="178" t="str">
        <f>IF(I1547&gt;0,H1547/I1547,0)</f>
      </c>
      <c r="K1547" s="179" t="str">
        <f>1-EXP(-J1547)</f>
      </c>
      <c r="L1547" s="180" t="str">
        <f>IF(G1547=30,1,M1546)</f>
      </c>
      <c r="M1547" s="181" t="str">
        <f>L1547*(1-K1547)</f>
      </c>
    </row>
    <row r="1548">
      <c r="A1548" t="s">
        <v>164</v>
      </c>
      <c r="B1548" t="s">
        <v>231</v>
      </c>
      <c r="C1548" s="32" t="s">
        <v>233</v>
      </c>
      <c r="D1548" t="s">
        <v>458</v>
      </c>
      <c r="E1548" t="s">
        <v>476</v>
      </c>
      <c r="F1548" s="174" t="n">
        <v>2037</v>
      </c>
      <c r="G1548" s="175" t="n">
        <v>56</v>
      </c>
      <c r="H1548" s="176" t="n">
        <v>15716.3615001645</v>
      </c>
      <c r="I1548" s="177" t="n">
        <v>3866359.06284319</v>
      </c>
      <c r="J1548" s="178" t="str">
        <f>IF(I1548&gt;0,H1548/I1548,0)</f>
      </c>
      <c r="K1548" s="179" t="str">
        <f>1-EXP(-J1548)</f>
      </c>
      <c r="L1548" s="180" t="str">
        <f>IF(G1548=30,1,M1547)</f>
      </c>
      <c r="M1548" s="181" t="str">
        <f>L1548*(1-K1548)</f>
      </c>
    </row>
    <row r="1549">
      <c r="A1549" t="s">
        <v>164</v>
      </c>
      <c r="B1549" t="s">
        <v>231</v>
      </c>
      <c r="C1549" s="32" t="s">
        <v>233</v>
      </c>
      <c r="D1549" t="s">
        <v>458</v>
      </c>
      <c r="E1549" t="s">
        <v>476</v>
      </c>
      <c r="F1549" s="174" t="n">
        <v>2037</v>
      </c>
      <c r="G1549" s="175" t="n">
        <v>57</v>
      </c>
      <c r="H1549" s="176" t="n">
        <v>16831.0057454273</v>
      </c>
      <c r="I1549" s="177" t="n">
        <v>3792653.51161769</v>
      </c>
      <c r="J1549" s="178" t="str">
        <f>IF(I1549&gt;0,H1549/I1549,0)</f>
      </c>
      <c r="K1549" s="179" t="str">
        <f>1-EXP(-J1549)</f>
      </c>
      <c r="L1549" s="180" t="str">
        <f>IF(G1549=30,1,M1548)</f>
      </c>
      <c r="M1549" s="181" t="str">
        <f>L1549*(1-K1549)</f>
      </c>
    </row>
    <row r="1550">
      <c r="A1550" t="s">
        <v>164</v>
      </c>
      <c r="B1550" t="s">
        <v>231</v>
      </c>
      <c r="C1550" s="32" t="s">
        <v>233</v>
      </c>
      <c r="D1550" t="s">
        <v>458</v>
      </c>
      <c r="E1550" t="s">
        <v>476</v>
      </c>
      <c r="F1550" s="174" t="n">
        <v>2037</v>
      </c>
      <c r="G1550" s="175" t="n">
        <v>58</v>
      </c>
      <c r="H1550" s="176" t="n">
        <v>18005.7473893458</v>
      </c>
      <c r="I1550" s="177" t="n">
        <v>3712794.4567351</v>
      </c>
      <c r="J1550" s="178" t="str">
        <f>IF(I1550&gt;0,H1550/I1550,0)</f>
      </c>
      <c r="K1550" s="179" t="str">
        <f>1-EXP(-J1550)</f>
      </c>
      <c r="L1550" s="180" t="str">
        <f>IF(G1550=30,1,M1549)</f>
      </c>
      <c r="M1550" s="181" t="str">
        <f>L1550*(1-K1550)</f>
      </c>
    </row>
    <row r="1551">
      <c r="A1551" t="s">
        <v>164</v>
      </c>
      <c r="B1551" t="s">
        <v>231</v>
      </c>
      <c r="C1551" s="32" t="s">
        <v>233</v>
      </c>
      <c r="D1551" t="s">
        <v>458</v>
      </c>
      <c r="E1551" t="s">
        <v>476</v>
      </c>
      <c r="F1551" s="174" t="n">
        <v>2037</v>
      </c>
      <c r="G1551" s="175" t="n">
        <v>59</v>
      </c>
      <c r="H1551" s="176" t="n">
        <v>19170.2242620432</v>
      </c>
      <c r="I1551" s="177" t="n">
        <v>3613678.89520162</v>
      </c>
      <c r="J1551" s="178" t="str">
        <f>IF(I1551&gt;0,H1551/I1551,0)</f>
      </c>
      <c r="K1551" s="179" t="str">
        <f>1-EXP(-J1551)</f>
      </c>
      <c r="L1551" s="180" t="str">
        <f>IF(G1551=30,1,M1550)</f>
      </c>
      <c r="M1551" s="181" t="str">
        <f>L1551*(1-K1551)</f>
      </c>
    </row>
    <row r="1552">
      <c r="A1552" t="s">
        <v>164</v>
      </c>
      <c r="B1552" t="s">
        <v>231</v>
      </c>
      <c r="C1552" s="32" t="s">
        <v>233</v>
      </c>
      <c r="D1552" t="s">
        <v>458</v>
      </c>
      <c r="E1552" t="s">
        <v>476</v>
      </c>
      <c r="F1552" s="174" t="n">
        <v>2037</v>
      </c>
      <c r="G1552" s="175" t="n">
        <v>60</v>
      </c>
      <c r="H1552" s="176" t="n">
        <v>20581.1545631184</v>
      </c>
      <c r="I1552" s="177" t="n">
        <v>3529251.98488992</v>
      </c>
      <c r="J1552" s="178" t="str">
        <f>IF(I1552&gt;0,H1552/I1552,0)</f>
      </c>
      <c r="K1552" s="179" t="str">
        <f>1-EXP(-J1552)</f>
      </c>
      <c r="L1552" s="180" t="str">
        <f>IF(G1552=30,1,M1551)</f>
      </c>
      <c r="M1552" s="181" t="str">
        <f>L1552*(1-K1552)</f>
      </c>
    </row>
    <row r="1553">
      <c r="A1553" t="s">
        <v>164</v>
      </c>
      <c r="B1553" t="s">
        <v>231</v>
      </c>
      <c r="C1553" s="32" t="s">
        <v>233</v>
      </c>
      <c r="D1553" t="s">
        <v>458</v>
      </c>
      <c r="E1553" t="s">
        <v>476</v>
      </c>
      <c r="F1553" s="174" t="n">
        <v>2037</v>
      </c>
      <c r="G1553" s="175" t="n">
        <v>61</v>
      </c>
      <c r="H1553" s="176" t="n">
        <v>21892.1318347513</v>
      </c>
      <c r="I1553" s="177" t="n">
        <v>3432546.62723558</v>
      </c>
      <c r="J1553" s="178" t="str">
        <f>IF(I1553&gt;0,H1553/I1553,0)</f>
      </c>
      <c r="K1553" s="179" t="str">
        <f>1-EXP(-J1553)</f>
      </c>
      <c r="L1553" s="180" t="str">
        <f>IF(G1553=30,1,M1552)</f>
      </c>
      <c r="M1553" s="181" t="str">
        <f>L1553*(1-K1553)</f>
      </c>
    </row>
    <row r="1554">
      <c r="A1554" t="s">
        <v>164</v>
      </c>
      <c r="B1554" t="s">
        <v>231</v>
      </c>
      <c r="C1554" s="32" t="s">
        <v>233</v>
      </c>
      <c r="D1554" t="s">
        <v>458</v>
      </c>
      <c r="E1554" t="s">
        <v>476</v>
      </c>
      <c r="F1554" s="174" t="n">
        <v>2037</v>
      </c>
      <c r="G1554" s="175" t="n">
        <v>62</v>
      </c>
      <c r="H1554" s="176" t="n">
        <v>23299.8136738598</v>
      </c>
      <c r="I1554" s="177" t="n">
        <v>3334372.21691303</v>
      </c>
      <c r="J1554" s="178" t="str">
        <f>IF(I1554&gt;0,H1554/I1554,0)</f>
      </c>
      <c r="K1554" s="179" t="str">
        <f>1-EXP(-J1554)</f>
      </c>
      <c r="L1554" s="180" t="str">
        <f>IF(G1554=30,1,M1553)</f>
      </c>
      <c r="M1554" s="181" t="str">
        <f>L1554*(1-K1554)</f>
      </c>
    </row>
    <row r="1555">
      <c r="A1555" t="s">
        <v>164</v>
      </c>
      <c r="B1555" t="s">
        <v>231</v>
      </c>
      <c r="C1555" s="32" t="s">
        <v>233</v>
      </c>
      <c r="D1555" t="s">
        <v>458</v>
      </c>
      <c r="E1555" t="s">
        <v>476</v>
      </c>
      <c r="F1555" s="174" t="n">
        <v>2037</v>
      </c>
      <c r="G1555" s="175" t="n">
        <v>63</v>
      </c>
      <c r="H1555" s="176" t="n">
        <v>24582.5163904138</v>
      </c>
      <c r="I1555" s="177" t="n">
        <v>3210051.1790485</v>
      </c>
      <c r="J1555" s="178" t="str">
        <f>IF(I1555&gt;0,H1555/I1555,0)</f>
      </c>
      <c r="K1555" s="179" t="str">
        <f>1-EXP(-J1555)</f>
      </c>
      <c r="L1555" s="180" t="str">
        <f>IF(G1555=30,1,M1554)</f>
      </c>
      <c r="M1555" s="181" t="str">
        <f>L1555*(1-K1555)</f>
      </c>
    </row>
    <row r="1556">
      <c r="A1556" t="s">
        <v>164</v>
      </c>
      <c r="B1556" t="s">
        <v>231</v>
      </c>
      <c r="C1556" s="32" t="s">
        <v>233</v>
      </c>
      <c r="D1556" t="s">
        <v>458</v>
      </c>
      <c r="E1556" t="s">
        <v>476</v>
      </c>
      <c r="F1556" s="174" t="n">
        <v>2037</v>
      </c>
      <c r="G1556" s="175" t="n">
        <v>64</v>
      </c>
      <c r="H1556" s="176" t="n">
        <v>26344.6435981516</v>
      </c>
      <c r="I1556" s="177" t="n">
        <v>3138894.45579956</v>
      </c>
      <c r="J1556" s="178" t="str">
        <f>IF(I1556&gt;0,H1556/I1556,0)</f>
      </c>
      <c r="K1556" s="179" t="str">
        <f>1-EXP(-J1556)</f>
      </c>
      <c r="L1556" s="180" t="str">
        <f>IF(G1556=30,1,M1555)</f>
      </c>
      <c r="M1556" s="181" t="str">
        <f>L1556*(1-K1556)</f>
      </c>
    </row>
    <row r="1557">
      <c r="A1557" t="s">
        <v>164</v>
      </c>
      <c r="B1557" t="s">
        <v>231</v>
      </c>
      <c r="C1557" s="32" t="s">
        <v>233</v>
      </c>
      <c r="D1557" t="s">
        <v>458</v>
      </c>
      <c r="E1557" t="s">
        <v>476</v>
      </c>
      <c r="F1557" s="174" t="n">
        <v>2037</v>
      </c>
      <c r="G1557" s="175" t="n">
        <v>65</v>
      </c>
      <c r="H1557" s="176" t="n">
        <v>25883.1777263933</v>
      </c>
      <c r="I1557" s="177" t="n">
        <v>2920196.20455921</v>
      </c>
      <c r="J1557" s="178" t="str">
        <f>IF(I1557&gt;0,H1557/I1557,0)</f>
      </c>
      <c r="K1557" s="179" t="str">
        <f>1-EXP(-J1557)</f>
      </c>
      <c r="L1557" s="180" t="str">
        <f>IF(G1557=30,1,M1556)</f>
      </c>
      <c r="M1557" s="181" t="str">
        <f>L1557*(1-K1557)</f>
      </c>
    </row>
    <row r="1558">
      <c r="A1558" t="s">
        <v>164</v>
      </c>
      <c r="B1558" t="s">
        <v>231</v>
      </c>
      <c r="C1558" s="32" t="s">
        <v>233</v>
      </c>
      <c r="D1558" t="s">
        <v>458</v>
      </c>
      <c r="E1558" t="s">
        <v>476</v>
      </c>
      <c r="F1558" s="174" t="n">
        <v>2037</v>
      </c>
      <c r="G1558" s="175" t="n">
        <v>66</v>
      </c>
      <c r="H1558" s="176" t="n">
        <v>27284.2388776218</v>
      </c>
      <c r="I1558" s="177" t="n">
        <v>2810186.49235373</v>
      </c>
      <c r="J1558" s="178" t="str">
        <f>IF(I1558&gt;0,H1558/I1558,0)</f>
      </c>
      <c r="K1558" s="179" t="str">
        <f>1-EXP(-J1558)</f>
      </c>
      <c r="L1558" s="180" t="str">
        <f>IF(G1558=30,1,M1557)</f>
      </c>
      <c r="M1558" s="181" t="str">
        <f>L1558*(1-K1558)</f>
      </c>
    </row>
    <row r="1559">
      <c r="A1559" t="s">
        <v>164</v>
      </c>
      <c r="B1559" t="s">
        <v>231</v>
      </c>
      <c r="C1559" s="32" t="s">
        <v>233</v>
      </c>
      <c r="D1559" t="s">
        <v>458</v>
      </c>
      <c r="E1559" t="s">
        <v>476</v>
      </c>
      <c r="F1559" s="174" t="n">
        <v>2037</v>
      </c>
      <c r="G1559" s="175" t="n">
        <v>67</v>
      </c>
      <c r="H1559" s="176" t="n">
        <v>28797.7901115415</v>
      </c>
      <c r="I1559" s="177" t="n">
        <v>2702572.76333706</v>
      </c>
      <c r="J1559" s="178" t="str">
        <f>IF(I1559&gt;0,H1559/I1559,0)</f>
      </c>
      <c r="K1559" s="179" t="str">
        <f>1-EXP(-J1559)</f>
      </c>
      <c r="L1559" s="180" t="str">
        <f>IF(G1559=30,1,M1558)</f>
      </c>
      <c r="M1559" s="181" t="str">
        <f>L1559*(1-K1559)</f>
      </c>
    </row>
    <row r="1560">
      <c r="A1560" t="s">
        <v>164</v>
      </c>
      <c r="B1560" t="s">
        <v>231</v>
      </c>
      <c r="C1560" s="32" t="s">
        <v>233</v>
      </c>
      <c r="D1560" t="s">
        <v>458</v>
      </c>
      <c r="E1560" t="s">
        <v>476</v>
      </c>
      <c r="F1560" s="174" t="n">
        <v>2037</v>
      </c>
      <c r="G1560" s="175" t="n">
        <v>68</v>
      </c>
      <c r="H1560" s="176" t="n">
        <v>30261.345714595</v>
      </c>
      <c r="I1560" s="177" t="n">
        <v>2586022.05906862</v>
      </c>
      <c r="J1560" s="178" t="str">
        <f>IF(I1560&gt;0,H1560/I1560,0)</f>
      </c>
      <c r="K1560" s="179" t="str">
        <f>1-EXP(-J1560)</f>
      </c>
      <c r="L1560" s="180" t="str">
        <f>IF(G1560=30,1,M1559)</f>
      </c>
      <c r="M1560" s="181" t="str">
        <f>L1560*(1-K1560)</f>
      </c>
    </row>
    <row r="1561">
      <c r="A1561" t="s">
        <v>164</v>
      </c>
      <c r="B1561" t="s">
        <v>231</v>
      </c>
      <c r="C1561" s="32" t="s">
        <v>233</v>
      </c>
      <c r="D1561" t="s">
        <v>458</v>
      </c>
      <c r="E1561" t="s">
        <v>476</v>
      </c>
      <c r="F1561" s="174" t="n">
        <v>2037</v>
      </c>
      <c r="G1561" s="175" t="n">
        <v>69</v>
      </c>
      <c r="H1561" s="176" t="n">
        <v>31538.3819355417</v>
      </c>
      <c r="I1561" s="177" t="n">
        <v>2452078.2836149</v>
      </c>
      <c r="J1561" s="178" t="str">
        <f>IF(I1561&gt;0,H1561/I1561,0)</f>
      </c>
      <c r="K1561" s="179" t="str">
        <f>1-EXP(-J1561)</f>
      </c>
      <c r="L1561" s="180" t="str">
        <f>IF(G1561=30,1,M1560)</f>
      </c>
      <c r="M1561" s="181" t="str">
        <f>L1561*(1-K1561)</f>
      </c>
    </row>
    <row r="1562">
      <c r="A1562" t="s">
        <v>164</v>
      </c>
      <c r="B1562" t="s">
        <v>231</v>
      </c>
      <c r="C1562" s="32" t="s">
        <v>233</v>
      </c>
      <c r="D1562" t="s">
        <v>458</v>
      </c>
      <c r="E1562" t="s">
        <v>476</v>
      </c>
      <c r="F1562" s="174" t="n">
        <v>2038</v>
      </c>
      <c r="G1562" s="175" t="n">
        <v>30</v>
      </c>
      <c r="H1562" s="176" t="n">
        <v>777.316312717667</v>
      </c>
      <c r="I1562" s="177" t="n">
        <v>4653435.833222</v>
      </c>
      <c r="J1562" s="178" t="str">
        <f>IF(I1562&gt;0,H1562/I1562,0)</f>
      </c>
      <c r="K1562" s="179" t="str">
        <f>1-EXP(-J1562)</f>
      </c>
      <c r="L1562" s="180" t="str">
        <f>IF(G1562=30,1,M1561)</f>
      </c>
      <c r="M1562" s="181" t="str">
        <f>L1562*(1-K1562)</f>
      </c>
    </row>
    <row r="1563">
      <c r="A1563" t="s">
        <v>164</v>
      </c>
      <c r="B1563" t="s">
        <v>231</v>
      </c>
      <c r="C1563" s="32" t="s">
        <v>233</v>
      </c>
      <c r="D1563" t="s">
        <v>458</v>
      </c>
      <c r="E1563" t="s">
        <v>476</v>
      </c>
      <c r="F1563" s="174" t="n">
        <v>2038</v>
      </c>
      <c r="G1563" s="175" t="n">
        <v>31</v>
      </c>
      <c r="H1563" s="176" t="n">
        <v>1051.22419311418</v>
      </c>
      <c r="I1563" s="177" t="n">
        <v>4679780.66359376</v>
      </c>
      <c r="J1563" s="178" t="str">
        <f>IF(I1563&gt;0,H1563/I1563,0)</f>
      </c>
      <c r="K1563" s="179" t="str">
        <f>1-EXP(-J1563)</f>
      </c>
      <c r="L1563" s="180" t="str">
        <f>IF(G1563=30,1,M1562)</f>
      </c>
      <c r="M1563" s="181" t="str">
        <f>L1563*(1-K1563)</f>
      </c>
    </row>
    <row r="1564">
      <c r="A1564" t="s">
        <v>164</v>
      </c>
      <c r="B1564" t="s">
        <v>231</v>
      </c>
      <c r="C1564" s="32" t="s">
        <v>233</v>
      </c>
      <c r="D1564" t="s">
        <v>458</v>
      </c>
      <c r="E1564" t="s">
        <v>476</v>
      </c>
      <c r="F1564" s="174" t="n">
        <v>2038</v>
      </c>
      <c r="G1564" s="175" t="n">
        <v>32</v>
      </c>
      <c r="H1564" s="176" t="n">
        <v>1086.92602474303</v>
      </c>
      <c r="I1564" s="177" t="n">
        <v>4596917.7631911</v>
      </c>
      <c r="J1564" s="178" t="str">
        <f>IF(I1564&gt;0,H1564/I1564,0)</f>
      </c>
      <c r="K1564" s="179" t="str">
        <f>1-EXP(-J1564)</f>
      </c>
      <c r="L1564" s="180" t="str">
        <f>IF(G1564=30,1,M1563)</f>
      </c>
      <c r="M1564" s="181" t="str">
        <f>L1564*(1-K1564)</f>
      </c>
    </row>
    <row r="1565">
      <c r="A1565" t="s">
        <v>164</v>
      </c>
      <c r="B1565" t="s">
        <v>231</v>
      </c>
      <c r="C1565" s="32" t="s">
        <v>233</v>
      </c>
      <c r="D1565" t="s">
        <v>458</v>
      </c>
      <c r="E1565" t="s">
        <v>476</v>
      </c>
      <c r="F1565" s="174" t="n">
        <v>2038</v>
      </c>
      <c r="G1565" s="175" t="n">
        <v>33</v>
      </c>
      <c r="H1565" s="176" t="n">
        <v>1135.84454617473</v>
      </c>
      <c r="I1565" s="177" t="n">
        <v>4535945.01725495</v>
      </c>
      <c r="J1565" s="178" t="str">
        <f>IF(I1565&gt;0,H1565/I1565,0)</f>
      </c>
      <c r="K1565" s="179" t="str">
        <f>1-EXP(-J1565)</f>
      </c>
      <c r="L1565" s="180" t="str">
        <f>IF(G1565=30,1,M1564)</f>
      </c>
      <c r="M1565" s="181" t="str">
        <f>L1565*(1-K1565)</f>
      </c>
    </row>
    <row r="1566">
      <c r="A1566" t="s">
        <v>164</v>
      </c>
      <c r="B1566" t="s">
        <v>231</v>
      </c>
      <c r="C1566" s="32" t="s">
        <v>233</v>
      </c>
      <c r="D1566" t="s">
        <v>458</v>
      </c>
      <c r="E1566" t="s">
        <v>476</v>
      </c>
      <c r="F1566" s="174" t="n">
        <v>2038</v>
      </c>
      <c r="G1566" s="175" t="n">
        <v>34</v>
      </c>
      <c r="H1566" s="176" t="n">
        <v>1176.22237168485</v>
      </c>
      <c r="I1566" s="177" t="n">
        <v>4407271.71798183</v>
      </c>
      <c r="J1566" s="178" t="str">
        <f>IF(I1566&gt;0,H1566/I1566,0)</f>
      </c>
      <c r="K1566" s="179" t="str">
        <f>1-EXP(-J1566)</f>
      </c>
      <c r="L1566" s="180" t="str">
        <f>IF(G1566=30,1,M1565)</f>
      </c>
      <c r="M1566" s="181" t="str">
        <f>L1566*(1-K1566)</f>
      </c>
    </row>
    <row r="1567">
      <c r="A1567" t="s">
        <v>164</v>
      </c>
      <c r="B1567" t="s">
        <v>231</v>
      </c>
      <c r="C1567" s="32" t="s">
        <v>233</v>
      </c>
      <c r="D1567" t="s">
        <v>458</v>
      </c>
      <c r="E1567" t="s">
        <v>476</v>
      </c>
      <c r="F1567" s="174" t="n">
        <v>2038</v>
      </c>
      <c r="G1567" s="175" t="n">
        <v>35</v>
      </c>
      <c r="H1567" s="176" t="n">
        <v>1554.33235758947</v>
      </c>
      <c r="I1567" s="177" t="n">
        <v>4341495.11225271</v>
      </c>
      <c r="J1567" s="178" t="str">
        <f>IF(I1567&gt;0,H1567/I1567,0)</f>
      </c>
      <c r="K1567" s="179" t="str">
        <f>1-EXP(-J1567)</f>
      </c>
      <c r="L1567" s="180" t="str">
        <f>IF(G1567=30,1,M1566)</f>
      </c>
      <c r="M1567" s="181" t="str">
        <f>L1567*(1-K1567)</f>
      </c>
    </row>
    <row r="1568">
      <c r="A1568" t="s">
        <v>164</v>
      </c>
      <c r="B1568" t="s">
        <v>231</v>
      </c>
      <c r="C1568" s="32" t="s">
        <v>233</v>
      </c>
      <c r="D1568" t="s">
        <v>458</v>
      </c>
      <c r="E1568" t="s">
        <v>476</v>
      </c>
      <c r="F1568" s="174" t="n">
        <v>2038</v>
      </c>
      <c r="G1568" s="175" t="n">
        <v>36</v>
      </c>
      <c r="H1568" s="176" t="n">
        <v>1936.50840441275</v>
      </c>
      <c r="I1568" s="177" t="n">
        <v>4318585.34094728</v>
      </c>
      <c r="J1568" s="178" t="str">
        <f>IF(I1568&gt;0,H1568/I1568,0)</f>
      </c>
      <c r="K1568" s="179" t="str">
        <f>1-EXP(-J1568)</f>
      </c>
      <c r="L1568" s="180" t="str">
        <f>IF(G1568=30,1,M1567)</f>
      </c>
      <c r="M1568" s="181" t="str">
        <f>L1568*(1-K1568)</f>
      </c>
    </row>
    <row r="1569">
      <c r="A1569" t="s">
        <v>164</v>
      </c>
      <c r="B1569" t="s">
        <v>231</v>
      </c>
      <c r="C1569" s="32" t="s">
        <v>233</v>
      </c>
      <c r="D1569" t="s">
        <v>458</v>
      </c>
      <c r="E1569" t="s">
        <v>476</v>
      </c>
      <c r="F1569" s="174" t="n">
        <v>2038</v>
      </c>
      <c r="G1569" s="175" t="n">
        <v>37</v>
      </c>
      <c r="H1569" s="176" t="n">
        <v>2070.04791938706</v>
      </c>
      <c r="I1569" s="177" t="n">
        <v>4297490.99120491</v>
      </c>
      <c r="J1569" s="178" t="str">
        <f>IF(I1569&gt;0,H1569/I1569,0)</f>
      </c>
      <c r="K1569" s="179" t="str">
        <f>1-EXP(-J1569)</f>
      </c>
      <c r="L1569" s="180" t="str">
        <f>IF(G1569=30,1,M1568)</f>
      </c>
      <c r="M1569" s="181" t="str">
        <f>L1569*(1-K1569)</f>
      </c>
    </row>
    <row r="1570">
      <c r="A1570" t="s">
        <v>164</v>
      </c>
      <c r="B1570" t="s">
        <v>231</v>
      </c>
      <c r="C1570" s="32" t="s">
        <v>233</v>
      </c>
      <c r="D1570" t="s">
        <v>458</v>
      </c>
      <c r="E1570" t="s">
        <v>476</v>
      </c>
      <c r="F1570" s="174" t="n">
        <v>2038</v>
      </c>
      <c r="G1570" s="175" t="n">
        <v>38</v>
      </c>
      <c r="H1570" s="176" t="n">
        <v>2219.48832164842</v>
      </c>
      <c r="I1570" s="177" t="n">
        <v>4275906.08112866</v>
      </c>
      <c r="J1570" s="178" t="str">
        <f>IF(I1570&gt;0,H1570/I1570,0)</f>
      </c>
      <c r="K1570" s="179" t="str">
        <f>1-EXP(-J1570)</f>
      </c>
      <c r="L1570" s="180" t="str">
        <f>IF(G1570=30,1,M1569)</f>
      </c>
      <c r="M1570" s="181" t="str">
        <f>L1570*(1-K1570)</f>
      </c>
    </row>
    <row r="1571">
      <c r="A1571" t="s">
        <v>164</v>
      </c>
      <c r="B1571" t="s">
        <v>231</v>
      </c>
      <c r="C1571" s="32" t="s">
        <v>233</v>
      </c>
      <c r="D1571" t="s">
        <v>458</v>
      </c>
      <c r="E1571" t="s">
        <v>476</v>
      </c>
      <c r="F1571" s="174" t="n">
        <v>2038</v>
      </c>
      <c r="G1571" s="175" t="n">
        <v>39</v>
      </c>
      <c r="H1571" s="176" t="n">
        <v>2406.22938560152</v>
      </c>
      <c r="I1571" s="177" t="n">
        <v>4293462.15966747</v>
      </c>
      <c r="J1571" s="178" t="str">
        <f>IF(I1571&gt;0,H1571/I1571,0)</f>
      </c>
      <c r="K1571" s="179" t="str">
        <f>1-EXP(-J1571)</f>
      </c>
      <c r="L1571" s="180" t="str">
        <f>IF(G1571=30,1,M1570)</f>
      </c>
      <c r="M1571" s="181" t="str">
        <f>L1571*(1-K1571)</f>
      </c>
    </row>
    <row r="1572">
      <c r="A1572" t="s">
        <v>164</v>
      </c>
      <c r="B1572" t="s">
        <v>231</v>
      </c>
      <c r="C1572" s="32" t="s">
        <v>233</v>
      </c>
      <c r="D1572" t="s">
        <v>458</v>
      </c>
      <c r="E1572" t="s">
        <v>476</v>
      </c>
      <c r="F1572" s="174" t="n">
        <v>2038</v>
      </c>
      <c r="G1572" s="175" t="n">
        <v>40</v>
      </c>
      <c r="H1572" s="176" t="n">
        <v>3277.88410634059</v>
      </c>
      <c r="I1572" s="177" t="n">
        <v>4349514.4740966</v>
      </c>
      <c r="J1572" s="178" t="str">
        <f>IF(I1572&gt;0,H1572/I1572,0)</f>
      </c>
      <c r="K1572" s="179" t="str">
        <f>1-EXP(-J1572)</f>
      </c>
      <c r="L1572" s="180" t="str">
        <f>IF(G1572=30,1,M1571)</f>
      </c>
      <c r="M1572" s="181" t="str">
        <f>L1572*(1-K1572)</f>
      </c>
    </row>
    <row r="1573">
      <c r="A1573" t="s">
        <v>164</v>
      </c>
      <c r="B1573" t="s">
        <v>231</v>
      </c>
      <c r="C1573" s="32" t="s">
        <v>233</v>
      </c>
      <c r="D1573" t="s">
        <v>458</v>
      </c>
      <c r="E1573" t="s">
        <v>476</v>
      </c>
      <c r="F1573" s="174" t="n">
        <v>2038</v>
      </c>
      <c r="G1573" s="175" t="n">
        <v>41</v>
      </c>
      <c r="H1573" s="176" t="n">
        <v>3935.66252967827</v>
      </c>
      <c r="I1573" s="177" t="n">
        <v>4481831.71528904</v>
      </c>
      <c r="J1573" s="178" t="str">
        <f>IF(I1573&gt;0,H1573/I1573,0)</f>
      </c>
      <c r="K1573" s="179" t="str">
        <f>1-EXP(-J1573)</f>
      </c>
      <c r="L1573" s="180" t="str">
        <f>IF(G1573=30,1,M1572)</f>
      </c>
      <c r="M1573" s="181" t="str">
        <f>L1573*(1-K1573)</f>
      </c>
    </row>
    <row r="1574">
      <c r="A1574" t="s">
        <v>164</v>
      </c>
      <c r="B1574" t="s">
        <v>231</v>
      </c>
      <c r="C1574" s="32" t="s">
        <v>233</v>
      </c>
      <c r="D1574" t="s">
        <v>458</v>
      </c>
      <c r="E1574" t="s">
        <v>476</v>
      </c>
      <c r="F1574" s="174" t="n">
        <v>2038</v>
      </c>
      <c r="G1574" s="175" t="n">
        <v>42</v>
      </c>
      <c r="H1574" s="176" t="n">
        <v>4218.111858483</v>
      </c>
      <c r="I1574" s="177" t="n">
        <v>4435013.75213778</v>
      </c>
      <c r="J1574" s="178" t="str">
        <f>IF(I1574&gt;0,H1574/I1574,0)</f>
      </c>
      <c r="K1574" s="179" t="str">
        <f>1-EXP(-J1574)</f>
      </c>
      <c r="L1574" s="180" t="str">
        <f>IF(G1574=30,1,M1573)</f>
      </c>
      <c r="M1574" s="181" t="str">
        <f>L1574*(1-K1574)</f>
      </c>
    </row>
    <row r="1575">
      <c r="A1575" t="s">
        <v>164</v>
      </c>
      <c r="B1575" t="s">
        <v>231</v>
      </c>
      <c r="C1575" s="32" t="s">
        <v>233</v>
      </c>
      <c r="D1575" t="s">
        <v>458</v>
      </c>
      <c r="E1575" t="s">
        <v>476</v>
      </c>
      <c r="F1575" s="174" t="n">
        <v>2038</v>
      </c>
      <c r="G1575" s="175" t="n">
        <v>43</v>
      </c>
      <c r="H1575" s="176" t="n">
        <v>4501.70004289512</v>
      </c>
      <c r="I1575" s="177" t="n">
        <v>4358043.82395412</v>
      </c>
      <c r="J1575" s="178" t="str">
        <f>IF(I1575&gt;0,H1575/I1575,0)</f>
      </c>
      <c r="K1575" s="179" t="str">
        <f>1-EXP(-J1575)</f>
      </c>
      <c r="L1575" s="180" t="str">
        <f>IF(G1575=30,1,M1574)</f>
      </c>
      <c r="M1575" s="181" t="str">
        <f>L1575*(1-K1575)</f>
      </c>
    </row>
    <row r="1576">
      <c r="A1576" t="s">
        <v>164</v>
      </c>
      <c r="B1576" t="s">
        <v>231</v>
      </c>
      <c r="C1576" s="32" t="s">
        <v>233</v>
      </c>
      <c r="D1576" t="s">
        <v>458</v>
      </c>
      <c r="E1576" t="s">
        <v>476</v>
      </c>
      <c r="F1576" s="174" t="n">
        <v>2038</v>
      </c>
      <c r="G1576" s="175" t="n">
        <v>44</v>
      </c>
      <c r="H1576" s="176" t="n">
        <v>4832.79731516727</v>
      </c>
      <c r="I1576" s="177" t="n">
        <v>4296136.81184168</v>
      </c>
      <c r="J1576" s="178" t="str">
        <f>IF(I1576&gt;0,H1576/I1576,0)</f>
      </c>
      <c r="K1576" s="179" t="str">
        <f>1-EXP(-J1576)</f>
      </c>
      <c r="L1576" s="180" t="str">
        <f>IF(G1576=30,1,M1575)</f>
      </c>
      <c r="M1576" s="181" t="str">
        <f>L1576*(1-K1576)</f>
      </c>
    </row>
    <row r="1577">
      <c r="A1577" t="s">
        <v>164</v>
      </c>
      <c r="B1577" t="s">
        <v>231</v>
      </c>
      <c r="C1577" s="32" t="s">
        <v>233</v>
      </c>
      <c r="D1577" t="s">
        <v>458</v>
      </c>
      <c r="E1577" t="s">
        <v>476</v>
      </c>
      <c r="F1577" s="174" t="n">
        <v>2038</v>
      </c>
      <c r="G1577" s="175" t="n">
        <v>45</v>
      </c>
      <c r="H1577" s="176" t="n">
        <v>6123.03842183604</v>
      </c>
      <c r="I1577" s="177" t="n">
        <v>4237266.14024854</v>
      </c>
      <c r="J1577" s="178" t="str">
        <f>IF(I1577&gt;0,H1577/I1577,0)</f>
      </c>
      <c r="K1577" s="179" t="str">
        <f>1-EXP(-J1577)</f>
      </c>
      <c r="L1577" s="180" t="str">
        <f>IF(G1577=30,1,M1576)</f>
      </c>
      <c r="M1577" s="181" t="str">
        <f>L1577*(1-K1577)</f>
      </c>
    </row>
    <row r="1578">
      <c r="A1578" t="s">
        <v>164</v>
      </c>
      <c r="B1578" t="s">
        <v>231</v>
      </c>
      <c r="C1578" s="32" t="s">
        <v>233</v>
      </c>
      <c r="D1578" t="s">
        <v>458</v>
      </c>
      <c r="E1578" t="s">
        <v>476</v>
      </c>
      <c r="F1578" s="174" t="n">
        <v>2038</v>
      </c>
      <c r="G1578" s="175" t="n">
        <v>46</v>
      </c>
      <c r="H1578" s="176" t="n">
        <v>6729.53667048006</v>
      </c>
      <c r="I1578" s="177" t="n">
        <v>4266382.9967233</v>
      </c>
      <c r="J1578" s="178" t="str">
        <f>IF(I1578&gt;0,H1578/I1578,0)</f>
      </c>
      <c r="K1578" s="179" t="str">
        <f>1-EXP(-J1578)</f>
      </c>
      <c r="L1578" s="180" t="str">
        <f>IF(G1578=30,1,M1577)</f>
      </c>
      <c r="M1578" s="181" t="str">
        <f>L1578*(1-K1578)</f>
      </c>
    </row>
    <row r="1579">
      <c r="A1579" t="s">
        <v>164</v>
      </c>
      <c r="B1579" t="s">
        <v>231</v>
      </c>
      <c r="C1579" s="32" t="s">
        <v>233</v>
      </c>
      <c r="D1579" t="s">
        <v>458</v>
      </c>
      <c r="E1579" t="s">
        <v>476</v>
      </c>
      <c r="F1579" s="174" t="n">
        <v>2038</v>
      </c>
      <c r="G1579" s="175" t="n">
        <v>47</v>
      </c>
      <c r="H1579" s="176" t="n">
        <v>7385.54192394888</v>
      </c>
      <c r="I1579" s="177" t="n">
        <v>4276138.45071565</v>
      </c>
      <c r="J1579" s="178" t="str">
        <f>IF(I1579&gt;0,H1579/I1579,0)</f>
      </c>
      <c r="K1579" s="179" t="str">
        <f>1-EXP(-J1579)</f>
      </c>
      <c r="L1579" s="180" t="str">
        <f>IF(G1579=30,1,M1578)</f>
      </c>
      <c r="M1579" s="181" t="str">
        <f>L1579*(1-K1579)</f>
      </c>
    </row>
    <row r="1580">
      <c r="A1580" t="s">
        <v>164</v>
      </c>
      <c r="B1580" t="s">
        <v>231</v>
      </c>
      <c r="C1580" s="32" t="s">
        <v>233</v>
      </c>
      <c r="D1580" t="s">
        <v>458</v>
      </c>
      <c r="E1580" t="s">
        <v>476</v>
      </c>
      <c r="F1580" s="174" t="n">
        <v>2038</v>
      </c>
      <c r="G1580" s="175" t="n">
        <v>48</v>
      </c>
      <c r="H1580" s="176" t="n">
        <v>10953.0164769709</v>
      </c>
      <c r="I1580" s="177" t="n">
        <v>6291462.68929102</v>
      </c>
      <c r="J1580" s="178" t="str">
        <f>IF(I1580&gt;0,H1580/I1580,0)</f>
      </c>
      <c r="K1580" s="179" t="str">
        <f>1-EXP(-J1580)</f>
      </c>
      <c r="L1580" s="180" t="str">
        <f>IF(G1580=30,1,M1579)</f>
      </c>
      <c r="M1580" s="181" t="str">
        <f>L1580*(1-K1580)</f>
      </c>
    </row>
    <row r="1581">
      <c r="A1581" t="s">
        <v>164</v>
      </c>
      <c r="B1581" t="s">
        <v>231</v>
      </c>
      <c r="C1581" s="32" t="s">
        <v>233</v>
      </c>
      <c r="D1581" t="s">
        <v>458</v>
      </c>
      <c r="E1581" t="s">
        <v>476</v>
      </c>
      <c r="F1581" s="174" t="n">
        <v>2038</v>
      </c>
      <c r="G1581" s="175" t="n">
        <v>49</v>
      </c>
      <c r="H1581" s="176" t="n">
        <v>8745.076062145</v>
      </c>
      <c r="I1581" s="177" t="n">
        <v>4217277.28647967</v>
      </c>
      <c r="J1581" s="178" t="str">
        <f>IF(I1581&gt;0,H1581/I1581,0)</f>
      </c>
      <c r="K1581" s="179" t="str">
        <f>1-EXP(-J1581)</f>
      </c>
      <c r="L1581" s="180" t="str">
        <f>IF(G1581=30,1,M1580)</f>
      </c>
      <c r="M1581" s="181" t="str">
        <f>L1581*(1-K1581)</f>
      </c>
    </row>
    <row r="1582">
      <c r="A1582" t="s">
        <v>164</v>
      </c>
      <c r="B1582" t="s">
        <v>231</v>
      </c>
      <c r="C1582" s="32" t="s">
        <v>233</v>
      </c>
      <c r="D1582" t="s">
        <v>458</v>
      </c>
      <c r="E1582" t="s">
        <v>476</v>
      </c>
      <c r="F1582" s="174" t="n">
        <v>2038</v>
      </c>
      <c r="G1582" s="175" t="n">
        <v>50</v>
      </c>
      <c r="H1582" s="176" t="n">
        <v>10010.9091391651</v>
      </c>
      <c r="I1582" s="177" t="n">
        <v>4190281.35784291</v>
      </c>
      <c r="J1582" s="178" t="str">
        <f>IF(I1582&gt;0,H1582/I1582,0)</f>
      </c>
      <c r="K1582" s="179" t="str">
        <f>1-EXP(-J1582)</f>
      </c>
      <c r="L1582" s="180" t="str">
        <f>IF(G1582=30,1,M1581)</f>
      </c>
      <c r="M1582" s="181" t="str">
        <f>L1582*(1-K1582)</f>
      </c>
    </row>
    <row r="1583">
      <c r="A1583" t="s">
        <v>164</v>
      </c>
      <c r="B1583" t="s">
        <v>231</v>
      </c>
      <c r="C1583" s="32" t="s">
        <v>233</v>
      </c>
      <c r="D1583" t="s">
        <v>458</v>
      </c>
      <c r="E1583" t="s">
        <v>476</v>
      </c>
      <c r="F1583" s="174" t="n">
        <v>2038</v>
      </c>
      <c r="G1583" s="175" t="n">
        <v>51</v>
      </c>
      <c r="H1583" s="176" t="n">
        <v>10582.4493257872</v>
      </c>
      <c r="I1583" s="177" t="n">
        <v>4049633.69942363</v>
      </c>
      <c r="J1583" s="178" t="str">
        <f>IF(I1583&gt;0,H1583/I1583,0)</f>
      </c>
      <c r="K1583" s="179" t="str">
        <f>1-EXP(-J1583)</f>
      </c>
      <c r="L1583" s="180" t="str">
        <f>IF(G1583=30,1,M1582)</f>
      </c>
      <c r="M1583" s="181" t="str">
        <f>L1583*(1-K1583)</f>
      </c>
    </row>
    <row r="1584">
      <c r="A1584" t="s">
        <v>164</v>
      </c>
      <c r="B1584" t="s">
        <v>231</v>
      </c>
      <c r="C1584" s="32" t="s">
        <v>233</v>
      </c>
      <c r="D1584" t="s">
        <v>458</v>
      </c>
      <c r="E1584" t="s">
        <v>476</v>
      </c>
      <c r="F1584" s="174" t="n">
        <v>2038</v>
      </c>
      <c r="G1584" s="175" t="n">
        <v>52</v>
      </c>
      <c r="H1584" s="176" t="n">
        <v>11431.4637331792</v>
      </c>
      <c r="I1584" s="177" t="n">
        <v>4003492.6483729</v>
      </c>
      <c r="J1584" s="178" t="str">
        <f>IF(I1584&gt;0,H1584/I1584,0)</f>
      </c>
      <c r="K1584" s="179" t="str">
        <f>1-EXP(-J1584)</f>
      </c>
      <c r="L1584" s="180" t="str">
        <f>IF(G1584=30,1,M1583)</f>
      </c>
      <c r="M1584" s="181" t="str">
        <f>L1584*(1-K1584)</f>
      </c>
    </row>
    <row r="1585">
      <c r="A1585" t="s">
        <v>164</v>
      </c>
      <c r="B1585" t="s">
        <v>231</v>
      </c>
      <c r="C1585" s="32" t="s">
        <v>233</v>
      </c>
      <c r="D1585" t="s">
        <v>458</v>
      </c>
      <c r="E1585" t="s">
        <v>476</v>
      </c>
      <c r="F1585" s="174" t="n">
        <v>2038</v>
      </c>
      <c r="G1585" s="175" t="n">
        <v>53</v>
      </c>
      <c r="H1585" s="176" t="n">
        <v>12613.7270592863</v>
      </c>
      <c r="I1585" s="177" t="n">
        <v>4046252.00397596</v>
      </c>
      <c r="J1585" s="178" t="str">
        <f>IF(I1585&gt;0,H1585/I1585,0)</f>
      </c>
      <c r="K1585" s="179" t="str">
        <f>1-EXP(-J1585)</f>
      </c>
      <c r="L1585" s="180" t="str">
        <f>IF(G1585=30,1,M1584)</f>
      </c>
      <c r="M1585" s="181" t="str">
        <f>L1585*(1-K1585)</f>
      </c>
    </row>
    <row r="1586">
      <c r="A1586" t="s">
        <v>164</v>
      </c>
      <c r="B1586" t="s">
        <v>231</v>
      </c>
      <c r="C1586" s="32" t="s">
        <v>233</v>
      </c>
      <c r="D1586" t="s">
        <v>458</v>
      </c>
      <c r="E1586" t="s">
        <v>476</v>
      </c>
      <c r="F1586" s="174" t="n">
        <v>2038</v>
      </c>
      <c r="G1586" s="175" t="n">
        <v>54</v>
      </c>
      <c r="H1586" s="176" t="n">
        <v>13980.7120459885</v>
      </c>
      <c r="I1586" s="177" t="n">
        <v>4111327.24895781</v>
      </c>
      <c r="J1586" s="178" t="str">
        <f>IF(I1586&gt;0,H1586/I1586,0)</f>
      </c>
      <c r="K1586" s="179" t="str">
        <f>1-EXP(-J1586)</f>
      </c>
      <c r="L1586" s="180" t="str">
        <f>IF(G1586=30,1,M1585)</f>
      </c>
      <c r="M1586" s="181" t="str">
        <f>L1586*(1-K1586)</f>
      </c>
    </row>
    <row r="1587">
      <c r="A1587" t="s">
        <v>164</v>
      </c>
      <c r="B1587" t="s">
        <v>231</v>
      </c>
      <c r="C1587" s="32" t="s">
        <v>233</v>
      </c>
      <c r="D1587" t="s">
        <v>458</v>
      </c>
      <c r="E1587" t="s">
        <v>476</v>
      </c>
      <c r="F1587" s="174" t="n">
        <v>2038</v>
      </c>
      <c r="G1587" s="175" t="n">
        <v>55</v>
      </c>
      <c r="H1587" s="176" t="n">
        <v>15029.1461612164</v>
      </c>
      <c r="I1587" s="177" t="n">
        <v>4070622.9306462</v>
      </c>
      <c r="J1587" s="178" t="str">
        <f>IF(I1587&gt;0,H1587/I1587,0)</f>
      </c>
      <c r="K1587" s="179" t="str">
        <f>1-EXP(-J1587)</f>
      </c>
      <c r="L1587" s="180" t="str">
        <f>IF(G1587=30,1,M1586)</f>
      </c>
      <c r="M1587" s="181" t="str">
        <f>L1587*(1-K1587)</f>
      </c>
    </row>
    <row r="1588">
      <c r="A1588" t="s">
        <v>164</v>
      </c>
      <c r="B1588" t="s">
        <v>231</v>
      </c>
      <c r="C1588" s="32" t="s">
        <v>233</v>
      </c>
      <c r="D1588" t="s">
        <v>458</v>
      </c>
      <c r="E1588" t="s">
        <v>476</v>
      </c>
      <c r="F1588" s="174" t="n">
        <v>2038</v>
      </c>
      <c r="G1588" s="175" t="n">
        <v>56</v>
      </c>
      <c r="H1588" s="176" t="n">
        <v>15801.0157805053</v>
      </c>
      <c r="I1588" s="177" t="n">
        <v>3921694.73590861</v>
      </c>
      <c r="J1588" s="178" t="str">
        <f>IF(I1588&gt;0,H1588/I1588,0)</f>
      </c>
      <c r="K1588" s="179" t="str">
        <f>1-EXP(-J1588)</f>
      </c>
      <c r="L1588" s="180" t="str">
        <f>IF(G1588=30,1,M1587)</f>
      </c>
      <c r="M1588" s="181" t="str">
        <f>L1588*(1-K1588)</f>
      </c>
    </row>
    <row r="1589">
      <c r="A1589" t="s">
        <v>164</v>
      </c>
      <c r="B1589" t="s">
        <v>231</v>
      </c>
      <c r="C1589" s="32" t="s">
        <v>233</v>
      </c>
      <c r="D1589" t="s">
        <v>458</v>
      </c>
      <c r="E1589" t="s">
        <v>476</v>
      </c>
      <c r="F1589" s="174" t="n">
        <v>2038</v>
      </c>
      <c r="G1589" s="175" t="n">
        <v>57</v>
      </c>
      <c r="H1589" s="176" t="n">
        <v>16851.1022324358</v>
      </c>
      <c r="I1589" s="177" t="n">
        <v>3831635.09845127</v>
      </c>
      <c r="J1589" s="178" t="str">
        <f>IF(I1589&gt;0,H1589/I1589,0)</f>
      </c>
      <c r="K1589" s="179" t="str">
        <f>1-EXP(-J1589)</f>
      </c>
      <c r="L1589" s="180" t="str">
        <f>IF(G1589=30,1,M1588)</f>
      </c>
      <c r="M1589" s="181" t="str">
        <f>L1589*(1-K1589)</f>
      </c>
    </row>
    <row r="1590">
      <c r="A1590" t="s">
        <v>164</v>
      </c>
      <c r="B1590" t="s">
        <v>231</v>
      </c>
      <c r="C1590" s="32" t="s">
        <v>233</v>
      </c>
      <c r="D1590" t="s">
        <v>458</v>
      </c>
      <c r="E1590" t="s">
        <v>476</v>
      </c>
      <c r="F1590" s="174" t="n">
        <v>2038</v>
      </c>
      <c r="G1590" s="175" t="n">
        <v>58</v>
      </c>
      <c r="H1590" s="176" t="n">
        <v>18047.3898501187</v>
      </c>
      <c r="I1590" s="177" t="n">
        <v>3755488.58150242</v>
      </c>
      <c r="J1590" s="178" t="str">
        <f>IF(I1590&gt;0,H1590/I1590,0)</f>
      </c>
      <c r="K1590" s="179" t="str">
        <f>1-EXP(-J1590)</f>
      </c>
      <c r="L1590" s="180" t="str">
        <f>IF(G1590=30,1,M1589)</f>
      </c>
      <c r="M1590" s="181" t="str">
        <f>L1590*(1-K1590)</f>
      </c>
    </row>
    <row r="1591">
      <c r="A1591" t="s">
        <v>164</v>
      </c>
      <c r="B1591" t="s">
        <v>231</v>
      </c>
      <c r="C1591" s="32" t="s">
        <v>233</v>
      </c>
      <c r="D1591" t="s">
        <v>458</v>
      </c>
      <c r="E1591" t="s">
        <v>476</v>
      </c>
      <c r="F1591" s="174" t="n">
        <v>2038</v>
      </c>
      <c r="G1591" s="175" t="n">
        <v>59</v>
      </c>
      <c r="H1591" s="176" t="n">
        <v>19308.0225720726</v>
      </c>
      <c r="I1591" s="177" t="n">
        <v>3673061.88084015</v>
      </c>
      <c r="J1591" s="178" t="str">
        <f>IF(I1591&gt;0,H1591/I1591,0)</f>
      </c>
      <c r="K1591" s="179" t="str">
        <f>1-EXP(-J1591)</f>
      </c>
      <c r="L1591" s="180" t="str">
        <f>IF(G1591=30,1,M1590)</f>
      </c>
      <c r="M1591" s="181" t="str">
        <f>L1591*(1-K1591)</f>
      </c>
    </row>
    <row r="1592">
      <c r="A1592" t="s">
        <v>164</v>
      </c>
      <c r="B1592" t="s">
        <v>231</v>
      </c>
      <c r="C1592" s="32" t="s">
        <v>233</v>
      </c>
      <c r="D1592" t="s">
        <v>458</v>
      </c>
      <c r="E1592" t="s">
        <v>476</v>
      </c>
      <c r="F1592" s="174" t="n">
        <v>2038</v>
      </c>
      <c r="G1592" s="175" t="n">
        <v>60</v>
      </c>
      <c r="H1592" s="176" t="n">
        <v>20575.2174255513</v>
      </c>
      <c r="I1592" s="177" t="n">
        <v>3571404.01883067</v>
      </c>
      <c r="J1592" s="178" t="str">
        <f>IF(I1592&gt;0,H1592/I1592,0)</f>
      </c>
      <c r="K1592" s="179" t="str">
        <f>1-EXP(-J1592)</f>
      </c>
      <c r="L1592" s="180" t="str">
        <f>IF(G1592=30,1,M1591)</f>
      </c>
      <c r="M1592" s="181" t="str">
        <f>L1592*(1-K1592)</f>
      </c>
    </row>
    <row r="1593">
      <c r="A1593" t="s">
        <v>164</v>
      </c>
      <c r="B1593" t="s">
        <v>231</v>
      </c>
      <c r="C1593" s="32" t="s">
        <v>233</v>
      </c>
      <c r="D1593" t="s">
        <v>458</v>
      </c>
      <c r="E1593" t="s">
        <v>476</v>
      </c>
      <c r="F1593" s="174" t="n">
        <v>2038</v>
      </c>
      <c r="G1593" s="175" t="n">
        <v>61</v>
      </c>
      <c r="H1593" s="176" t="n">
        <v>21979.5269253455</v>
      </c>
      <c r="I1593" s="177" t="n">
        <v>3483685.29105008</v>
      </c>
      <c r="J1593" s="178" t="str">
        <f>IF(I1593&gt;0,H1593/I1593,0)</f>
      </c>
      <c r="K1593" s="179" t="str">
        <f>1-EXP(-J1593)</f>
      </c>
      <c r="L1593" s="180" t="str">
        <f>IF(G1593=30,1,M1592)</f>
      </c>
      <c r="M1593" s="181" t="str">
        <f>L1593*(1-K1593)</f>
      </c>
    </row>
    <row r="1594">
      <c r="A1594" t="s">
        <v>164</v>
      </c>
      <c r="B1594" t="s">
        <v>231</v>
      </c>
      <c r="C1594" s="32" t="s">
        <v>233</v>
      </c>
      <c r="D1594" t="s">
        <v>458</v>
      </c>
      <c r="E1594" t="s">
        <v>476</v>
      </c>
      <c r="F1594" s="174" t="n">
        <v>2038</v>
      </c>
      <c r="G1594" s="175" t="n">
        <v>62</v>
      </c>
      <c r="H1594" s="176" t="n">
        <v>23400.4200024129</v>
      </c>
      <c r="I1594" s="177" t="n">
        <v>3384395.04843512</v>
      </c>
      <c r="J1594" s="178" t="str">
        <f>IF(I1594&gt;0,H1594/I1594,0)</f>
      </c>
      <c r="K1594" s="179" t="str">
        <f>1-EXP(-J1594)</f>
      </c>
      <c r="L1594" s="180" t="str">
        <f>IF(G1594=30,1,M1593)</f>
      </c>
      <c r="M1594" s="181" t="str">
        <f>L1594*(1-K1594)</f>
      </c>
    </row>
    <row r="1595">
      <c r="A1595" t="s">
        <v>164</v>
      </c>
      <c r="B1595" t="s">
        <v>231</v>
      </c>
      <c r="C1595" s="32" t="s">
        <v>233</v>
      </c>
      <c r="D1595" t="s">
        <v>458</v>
      </c>
      <c r="E1595" t="s">
        <v>476</v>
      </c>
      <c r="F1595" s="174" t="n">
        <v>2038</v>
      </c>
      <c r="G1595" s="175" t="n">
        <v>63</v>
      </c>
      <c r="H1595" s="176" t="n">
        <v>24880.5748789297</v>
      </c>
      <c r="I1595" s="177" t="n">
        <v>3283145.83266238</v>
      </c>
      <c r="J1595" s="178" t="str">
        <f>IF(I1595&gt;0,H1595/I1595,0)</f>
      </c>
      <c r="K1595" s="179" t="str">
        <f>1-EXP(-J1595)</f>
      </c>
      <c r="L1595" s="180" t="str">
        <f>IF(G1595=30,1,M1594)</f>
      </c>
      <c r="M1595" s="181" t="str">
        <f>L1595*(1-K1595)</f>
      </c>
    </row>
    <row r="1596">
      <c r="A1596" t="s">
        <v>164</v>
      </c>
      <c r="B1596" t="s">
        <v>231</v>
      </c>
      <c r="C1596" s="32" t="s">
        <v>233</v>
      </c>
      <c r="D1596" t="s">
        <v>458</v>
      </c>
      <c r="E1596" t="s">
        <v>476</v>
      </c>
      <c r="F1596" s="174" t="n">
        <v>2038</v>
      </c>
      <c r="G1596" s="175" t="n">
        <v>64</v>
      </c>
      <c r="H1596" s="176" t="n">
        <v>26216.2868230914</v>
      </c>
      <c r="I1596" s="177" t="n">
        <v>3156022.29702665</v>
      </c>
      <c r="J1596" s="178" t="str">
        <f>IF(I1596&gt;0,H1596/I1596,0)</f>
      </c>
      <c r="K1596" s="179" t="str">
        <f>1-EXP(-J1596)</f>
      </c>
      <c r="L1596" s="180" t="str">
        <f>IF(G1596=30,1,M1595)</f>
      </c>
      <c r="M1596" s="181" t="str">
        <f>L1596*(1-K1596)</f>
      </c>
    </row>
    <row r="1597">
      <c r="A1597" t="s">
        <v>164</v>
      </c>
      <c r="B1597" t="s">
        <v>231</v>
      </c>
      <c r="C1597" s="32" t="s">
        <v>233</v>
      </c>
      <c r="D1597" t="s">
        <v>458</v>
      </c>
      <c r="E1597" t="s">
        <v>476</v>
      </c>
      <c r="F1597" s="174" t="n">
        <v>2038</v>
      </c>
      <c r="G1597" s="175" t="n">
        <v>65</v>
      </c>
      <c r="H1597" s="176" t="n">
        <v>26965.8827114265</v>
      </c>
      <c r="I1597" s="177" t="n">
        <v>3081008.0585694</v>
      </c>
      <c r="J1597" s="178" t="str">
        <f>IF(I1597&gt;0,H1597/I1597,0)</f>
      </c>
      <c r="K1597" s="179" t="str">
        <f>1-EXP(-J1597)</f>
      </c>
      <c r="L1597" s="180" t="str">
        <f>IF(G1597=30,1,M1596)</f>
      </c>
      <c r="M1597" s="181" t="str">
        <f>L1597*(1-K1597)</f>
      </c>
    </row>
    <row r="1598">
      <c r="A1598" t="s">
        <v>164</v>
      </c>
      <c r="B1598" t="s">
        <v>231</v>
      </c>
      <c r="C1598" s="32" t="s">
        <v>233</v>
      </c>
      <c r="D1598" t="s">
        <v>458</v>
      </c>
      <c r="E1598" t="s">
        <v>476</v>
      </c>
      <c r="F1598" s="174" t="n">
        <v>2038</v>
      </c>
      <c r="G1598" s="175" t="n">
        <v>66</v>
      </c>
      <c r="H1598" s="176" t="n">
        <v>27461.7977873074</v>
      </c>
      <c r="I1598" s="177" t="n">
        <v>2861573.29798764</v>
      </c>
      <c r="J1598" s="178" t="str">
        <f>IF(I1598&gt;0,H1598/I1598,0)</f>
      </c>
      <c r="K1598" s="179" t="str">
        <f>1-EXP(-J1598)</f>
      </c>
      <c r="L1598" s="180" t="str">
        <f>IF(G1598=30,1,M1597)</f>
      </c>
      <c r="M1598" s="181" t="str">
        <f>L1598*(1-K1598)</f>
      </c>
    </row>
    <row r="1599">
      <c r="A1599" t="s">
        <v>164</v>
      </c>
      <c r="B1599" t="s">
        <v>231</v>
      </c>
      <c r="C1599" s="32" t="s">
        <v>233</v>
      </c>
      <c r="D1599" t="s">
        <v>458</v>
      </c>
      <c r="E1599" t="s">
        <v>476</v>
      </c>
      <c r="F1599" s="174" t="n">
        <v>2038</v>
      </c>
      <c r="G1599" s="175" t="n">
        <v>67</v>
      </c>
      <c r="H1599" s="176" t="n">
        <v>28943.1051945384</v>
      </c>
      <c r="I1599" s="177" t="n">
        <v>2747929.14283827</v>
      </c>
      <c r="J1599" s="178" t="str">
        <f>IF(I1599&gt;0,H1599/I1599,0)</f>
      </c>
      <c r="K1599" s="179" t="str">
        <f>1-EXP(-J1599)</f>
      </c>
      <c r="L1599" s="180" t="str">
        <f>IF(G1599=30,1,M1598)</f>
      </c>
      <c r="M1599" s="181" t="str">
        <f>L1599*(1-K1599)</f>
      </c>
    </row>
    <row r="1600">
      <c r="A1600" t="s">
        <v>164</v>
      </c>
      <c r="B1600" t="s">
        <v>231</v>
      </c>
      <c r="C1600" s="32" t="s">
        <v>233</v>
      </c>
      <c r="D1600" t="s">
        <v>458</v>
      </c>
      <c r="E1600" t="s">
        <v>476</v>
      </c>
      <c r="F1600" s="174" t="n">
        <v>2038</v>
      </c>
      <c r="G1600" s="175" t="n">
        <v>68</v>
      </c>
      <c r="H1600" s="176" t="n">
        <v>30504.2669908765</v>
      </c>
      <c r="I1600" s="177" t="n">
        <v>2636917.93316766</v>
      </c>
      <c r="J1600" s="178" t="str">
        <f>IF(I1600&gt;0,H1600/I1600,0)</f>
      </c>
      <c r="K1600" s="179" t="str">
        <f>1-EXP(-J1600)</f>
      </c>
      <c r="L1600" s="180" t="str">
        <f>IF(G1600=30,1,M1599)</f>
      </c>
      <c r="M1600" s="181" t="str">
        <f>L1600*(1-K1600)</f>
      </c>
    </row>
    <row r="1601">
      <c r="A1601" t="s">
        <v>164</v>
      </c>
      <c r="B1601" t="s">
        <v>231</v>
      </c>
      <c r="C1601" s="32" t="s">
        <v>233</v>
      </c>
      <c r="D1601" t="s">
        <v>458</v>
      </c>
      <c r="E1601" t="s">
        <v>476</v>
      </c>
      <c r="F1601" s="174" t="n">
        <v>2038</v>
      </c>
      <c r="G1601" s="175" t="n">
        <v>69</v>
      </c>
      <c r="H1601" s="176" t="n">
        <v>32007.0862349244</v>
      </c>
      <c r="I1601" s="177" t="n">
        <v>2517101.08397739</v>
      </c>
      <c r="J1601" s="178" t="str">
        <f>IF(I1601&gt;0,H1601/I1601,0)</f>
      </c>
      <c r="K1601" s="179" t="str">
        <f>1-EXP(-J1601)</f>
      </c>
      <c r="L1601" s="180" t="str">
        <f>IF(G1601=30,1,M1600)</f>
      </c>
      <c r="M1601" s="181" t="str">
        <f>L1601*(1-K1601)</f>
      </c>
    </row>
    <row r="1602">
      <c r="A1602" t="s">
        <v>164</v>
      </c>
      <c r="B1602" t="s">
        <v>231</v>
      </c>
      <c r="C1602" s="32" t="s">
        <v>233</v>
      </c>
      <c r="D1602" t="s">
        <v>458</v>
      </c>
      <c r="E1602" t="s">
        <v>476</v>
      </c>
      <c r="F1602" s="174" t="n">
        <v>2039</v>
      </c>
      <c r="G1602" s="175" t="n">
        <v>30</v>
      </c>
      <c r="H1602" s="176" t="n">
        <v>787.120460165612</v>
      </c>
      <c r="I1602" s="177" t="n">
        <v>4690492.19261041</v>
      </c>
      <c r="J1602" s="178" t="str">
        <f>IF(I1602&gt;0,H1602/I1602,0)</f>
      </c>
      <c r="K1602" s="179" t="str">
        <f>1-EXP(-J1602)</f>
      </c>
      <c r="L1602" s="180" t="str">
        <f>IF(G1602=30,1,M1601)</f>
      </c>
      <c r="M1602" s="181" t="str">
        <f>L1602*(1-K1602)</f>
      </c>
    </row>
    <row r="1603">
      <c r="A1603" t="s">
        <v>164</v>
      </c>
      <c r="B1603" t="s">
        <v>231</v>
      </c>
      <c r="C1603" s="32" t="s">
        <v>233</v>
      </c>
      <c r="D1603" t="s">
        <v>458</v>
      </c>
      <c r="E1603" t="s">
        <v>476</v>
      </c>
      <c r="F1603" s="174" t="n">
        <v>2039</v>
      </c>
      <c r="G1603" s="175" t="n">
        <v>31</v>
      </c>
      <c r="H1603" s="176" t="n">
        <v>999.279119318141</v>
      </c>
      <c r="I1603" s="177" t="n">
        <v>4647833.72776423</v>
      </c>
      <c r="J1603" s="178" t="str">
        <f>IF(I1603&gt;0,H1603/I1603,0)</f>
      </c>
      <c r="K1603" s="179" t="str">
        <f>1-EXP(-J1603)</f>
      </c>
      <c r="L1603" s="180" t="str">
        <f>IF(G1603=30,1,M1602)</f>
      </c>
      <c r="M1603" s="181" t="str">
        <f>L1603*(1-K1603)</f>
      </c>
    </row>
    <row r="1604">
      <c r="A1604" t="s">
        <v>164</v>
      </c>
      <c r="B1604" t="s">
        <v>231</v>
      </c>
      <c r="C1604" s="32" t="s">
        <v>233</v>
      </c>
      <c r="D1604" t="s">
        <v>458</v>
      </c>
      <c r="E1604" t="s">
        <v>476</v>
      </c>
      <c r="F1604" s="174" t="n">
        <v>2039</v>
      </c>
      <c r="G1604" s="175" t="n">
        <v>32</v>
      </c>
      <c r="H1604" s="176" t="n">
        <v>1109.2044732301</v>
      </c>
      <c r="I1604" s="177" t="n">
        <v>4674179.52267364</v>
      </c>
      <c r="J1604" s="178" t="str">
        <f>IF(I1604&gt;0,H1604/I1604,0)</f>
      </c>
      <c r="K1604" s="179" t="str">
        <f>1-EXP(-J1604)</f>
      </c>
      <c r="L1604" s="180" t="str">
        <f>IF(G1604=30,1,M1603)</f>
      </c>
      <c r="M1604" s="181" t="str">
        <f>L1604*(1-K1604)</f>
      </c>
    </row>
    <row r="1605">
      <c r="A1605" t="s">
        <v>164</v>
      </c>
      <c r="B1605" t="s">
        <v>231</v>
      </c>
      <c r="C1605" s="32" t="s">
        <v>233</v>
      </c>
      <c r="D1605" t="s">
        <v>458</v>
      </c>
      <c r="E1605" t="s">
        <v>476</v>
      </c>
      <c r="F1605" s="174" t="n">
        <v>2039</v>
      </c>
      <c r="G1605" s="175" t="n">
        <v>33</v>
      </c>
      <c r="H1605" s="176" t="n">
        <v>1153.518094523</v>
      </c>
      <c r="I1605" s="177" t="n">
        <v>4591185.6083663</v>
      </c>
      <c r="J1605" s="178" t="str">
        <f>IF(I1605&gt;0,H1605/I1605,0)</f>
      </c>
      <c r="K1605" s="179" t="str">
        <f>1-EXP(-J1605)</f>
      </c>
      <c r="L1605" s="180" t="str">
        <f>IF(G1605=30,1,M1604)</f>
      </c>
      <c r="M1605" s="181" t="str">
        <f>L1605*(1-K1605)</f>
      </c>
    </row>
    <row r="1606">
      <c r="A1606" t="s">
        <v>164</v>
      </c>
      <c r="B1606" t="s">
        <v>231</v>
      </c>
      <c r="C1606" s="32" t="s">
        <v>233</v>
      </c>
      <c r="D1606" t="s">
        <v>458</v>
      </c>
      <c r="E1606" t="s">
        <v>476</v>
      </c>
      <c r="F1606" s="174" t="n">
        <v>2039</v>
      </c>
      <c r="G1606" s="175" t="n">
        <v>34</v>
      </c>
      <c r="H1606" s="176" t="n">
        <v>1212.56847175231</v>
      </c>
      <c r="I1606" s="177" t="n">
        <v>4530020.95335883</v>
      </c>
      <c r="J1606" s="178" t="str">
        <f>IF(I1606&gt;0,H1606/I1606,0)</f>
      </c>
      <c r="K1606" s="179" t="str">
        <f>1-EXP(-J1606)</f>
      </c>
      <c r="L1606" s="180" t="str">
        <f>IF(G1606=30,1,M1605)</f>
      </c>
      <c r="M1606" s="181" t="str">
        <f>L1606*(1-K1606)</f>
      </c>
    </row>
    <row r="1607">
      <c r="A1607" t="s">
        <v>164</v>
      </c>
      <c r="B1607" t="s">
        <v>231</v>
      </c>
      <c r="C1607" s="32" t="s">
        <v>233</v>
      </c>
      <c r="D1607" t="s">
        <v>458</v>
      </c>
      <c r="E1607" t="s">
        <v>476</v>
      </c>
      <c r="F1607" s="174" t="n">
        <v>2039</v>
      </c>
      <c r="G1607" s="175" t="n">
        <v>35</v>
      </c>
      <c r="H1607" s="176" t="n">
        <v>1575.20892761801</v>
      </c>
      <c r="I1607" s="177" t="n">
        <v>4401206.80300801</v>
      </c>
      <c r="J1607" s="178" t="str">
        <f>IF(I1607&gt;0,H1607/I1607,0)</f>
      </c>
      <c r="K1607" s="179" t="str">
        <f>1-EXP(-J1607)</f>
      </c>
      <c r="L1607" s="180" t="str">
        <f>IF(G1607=30,1,M1606)</f>
      </c>
      <c r="M1607" s="181" t="str">
        <f>L1607*(1-K1607)</f>
      </c>
    </row>
    <row r="1608">
      <c r="A1608" t="s">
        <v>164</v>
      </c>
      <c r="B1608" t="s">
        <v>231</v>
      </c>
      <c r="C1608" s="32" t="s">
        <v>233</v>
      </c>
      <c r="D1608" t="s">
        <v>458</v>
      </c>
      <c r="E1608" t="s">
        <v>476</v>
      </c>
      <c r="F1608" s="174" t="n">
        <v>2039</v>
      </c>
      <c r="G1608" s="175" t="n">
        <v>36</v>
      </c>
      <c r="H1608" s="176" t="n">
        <v>1800.22889034846</v>
      </c>
      <c r="I1608" s="177" t="n">
        <v>4334817.65494803</v>
      </c>
      <c r="J1608" s="178" t="str">
        <f>IF(I1608&gt;0,H1608/I1608,0)</f>
      </c>
      <c r="K1608" s="179" t="str">
        <f>1-EXP(-J1608)</f>
      </c>
      <c r="L1608" s="180" t="str">
        <f>IF(G1608=30,1,M1607)</f>
      </c>
      <c r="M1608" s="181" t="str">
        <f>L1608*(1-K1608)</f>
      </c>
    </row>
    <row r="1609">
      <c r="A1609" t="s">
        <v>164</v>
      </c>
      <c r="B1609" t="s">
        <v>231</v>
      </c>
      <c r="C1609" s="32" t="s">
        <v>233</v>
      </c>
      <c r="D1609" t="s">
        <v>458</v>
      </c>
      <c r="E1609" t="s">
        <v>476</v>
      </c>
      <c r="F1609" s="174" t="n">
        <v>2039</v>
      </c>
      <c r="G1609" s="175" t="n">
        <v>37</v>
      </c>
      <c r="H1609" s="176" t="n">
        <v>2072.95073762975</v>
      </c>
      <c r="I1609" s="177" t="n">
        <v>4311629.00056268</v>
      </c>
      <c r="J1609" s="178" t="str">
        <f>IF(I1609&gt;0,H1609/I1609,0)</f>
      </c>
      <c r="K1609" s="179" t="str">
        <f>1-EXP(-J1609)</f>
      </c>
      <c r="L1609" s="180" t="str">
        <f>IF(G1609=30,1,M1608)</f>
      </c>
      <c r="M1609" s="181" t="str">
        <f>L1609*(1-K1609)</f>
      </c>
    </row>
    <row r="1610">
      <c r="A1610" t="s">
        <v>164</v>
      </c>
      <c r="B1610" t="s">
        <v>231</v>
      </c>
      <c r="C1610" s="32" t="s">
        <v>233</v>
      </c>
      <c r="D1610" t="s">
        <v>458</v>
      </c>
      <c r="E1610" t="s">
        <v>476</v>
      </c>
      <c r="F1610" s="174" t="n">
        <v>2039</v>
      </c>
      <c r="G1610" s="175" t="n">
        <v>38</v>
      </c>
      <c r="H1610" s="176" t="n">
        <v>2221.43620266824</v>
      </c>
      <c r="I1610" s="177" t="n">
        <v>4290089.50320586</v>
      </c>
      <c r="J1610" s="178" t="str">
        <f>IF(I1610&gt;0,H1610/I1610,0)</f>
      </c>
      <c r="K1610" s="179" t="str">
        <f>1-EXP(-J1610)</f>
      </c>
      <c r="L1610" s="180" t="str">
        <f>IF(G1610=30,1,M1609)</f>
      </c>
      <c r="M1610" s="181" t="str">
        <f>L1610*(1-K1610)</f>
      </c>
    </row>
    <row r="1611">
      <c r="A1611" t="s">
        <v>164</v>
      </c>
      <c r="B1611" t="s">
        <v>231</v>
      </c>
      <c r="C1611" s="32" t="s">
        <v>233</v>
      </c>
      <c r="D1611" t="s">
        <v>458</v>
      </c>
      <c r="E1611" t="s">
        <v>476</v>
      </c>
      <c r="F1611" s="174" t="n">
        <v>2039</v>
      </c>
      <c r="G1611" s="175" t="n">
        <v>39</v>
      </c>
      <c r="H1611" s="176" t="n">
        <v>2386.56999459736</v>
      </c>
      <c r="I1611" s="177" t="n">
        <v>4268005.85905271</v>
      </c>
      <c r="J1611" s="178" t="str">
        <f>IF(I1611&gt;0,H1611/I1611,0)</f>
      </c>
      <c r="K1611" s="179" t="str">
        <f>1-EXP(-J1611)</f>
      </c>
      <c r="L1611" s="180" t="str">
        <f>IF(G1611=30,1,M1610)</f>
      </c>
      <c r="M1611" s="181" t="str">
        <f>L1611*(1-K1611)</f>
      </c>
    </row>
    <row r="1612">
      <c r="A1612" t="s">
        <v>164</v>
      </c>
      <c r="B1612" t="s">
        <v>231</v>
      </c>
      <c r="C1612" s="32" t="s">
        <v>233</v>
      </c>
      <c r="D1612" t="s">
        <v>458</v>
      </c>
      <c r="E1612" t="s">
        <v>476</v>
      </c>
      <c r="F1612" s="174" t="n">
        <v>2039</v>
      </c>
      <c r="G1612" s="175" t="n">
        <v>40</v>
      </c>
      <c r="H1612" s="176" t="n">
        <v>3218.94097736285</v>
      </c>
      <c r="I1612" s="177" t="n">
        <v>4284931.04618787</v>
      </c>
      <c r="J1612" s="178" t="str">
        <f>IF(I1612&gt;0,H1612/I1612,0)</f>
      </c>
      <c r="K1612" s="179" t="str">
        <f>1-EXP(-J1612)</f>
      </c>
      <c r="L1612" s="180" t="str">
        <f>IF(G1612=30,1,M1611)</f>
      </c>
      <c r="M1612" s="181" t="str">
        <f>L1612*(1-K1612)</f>
      </c>
    </row>
    <row r="1613">
      <c r="A1613" t="s">
        <v>164</v>
      </c>
      <c r="B1613" t="s">
        <v>231</v>
      </c>
      <c r="C1613" s="32" t="s">
        <v>233</v>
      </c>
      <c r="D1613" t="s">
        <v>458</v>
      </c>
      <c r="E1613" t="s">
        <v>476</v>
      </c>
      <c r="F1613" s="174" t="n">
        <v>2039</v>
      </c>
      <c r="G1613" s="175" t="n">
        <v>41</v>
      </c>
      <c r="H1613" s="176" t="n">
        <v>3607.36210258158</v>
      </c>
      <c r="I1613" s="177" t="n">
        <v>4339477.84732122</v>
      </c>
      <c r="J1613" s="178" t="str">
        <f>IF(I1613&gt;0,H1613/I1613,0)</f>
      </c>
      <c r="K1613" s="179" t="str">
        <f>1-EXP(-J1613)</f>
      </c>
      <c r="L1613" s="180" t="str">
        <f>IF(G1613=30,1,M1612)</f>
      </c>
      <c r="M1613" s="181" t="str">
        <f>L1613*(1-K1613)</f>
      </c>
    </row>
    <row r="1614">
      <c r="A1614" t="s">
        <v>164</v>
      </c>
      <c r="B1614" t="s">
        <v>231</v>
      </c>
      <c r="C1614" s="32" t="s">
        <v>233</v>
      </c>
      <c r="D1614" t="s">
        <v>458</v>
      </c>
      <c r="E1614" t="s">
        <v>476</v>
      </c>
      <c r="F1614" s="174" t="n">
        <v>2039</v>
      </c>
      <c r="G1614" s="175" t="n">
        <v>42</v>
      </c>
      <c r="H1614" s="176" t="n">
        <v>4240.07621326611</v>
      </c>
      <c r="I1614" s="177" t="n">
        <v>4471141.62402527</v>
      </c>
      <c r="J1614" s="178" t="str">
        <f>IF(I1614&gt;0,H1614/I1614,0)</f>
      </c>
      <c r="K1614" s="179" t="str">
        <f>1-EXP(-J1614)</f>
      </c>
      <c r="L1614" s="180" t="str">
        <f>IF(G1614=30,1,M1613)</f>
      </c>
      <c r="M1614" s="181" t="str">
        <f>L1614*(1-K1614)</f>
      </c>
    </row>
    <row r="1615">
      <c r="A1615" t="s">
        <v>164</v>
      </c>
      <c r="B1615" t="s">
        <v>231</v>
      </c>
      <c r="C1615" s="32" t="s">
        <v>233</v>
      </c>
      <c r="D1615" t="s">
        <v>458</v>
      </c>
      <c r="E1615" t="s">
        <v>476</v>
      </c>
      <c r="F1615" s="174" t="n">
        <v>2039</v>
      </c>
      <c r="G1615" s="175" t="n">
        <v>43</v>
      </c>
      <c r="H1615" s="176" t="n">
        <v>4554.57050294937</v>
      </c>
      <c r="I1615" s="177" t="n">
        <v>4423575.44670838</v>
      </c>
      <c r="J1615" s="178" t="str">
        <f>IF(I1615&gt;0,H1615/I1615,0)</f>
      </c>
      <c r="K1615" s="179" t="str">
        <f>1-EXP(-J1615)</f>
      </c>
      <c r="L1615" s="180" t="str">
        <f>IF(G1615=30,1,M1614)</f>
      </c>
      <c r="M1615" s="181" t="str">
        <f>L1615*(1-K1615)</f>
      </c>
    </row>
    <row r="1616">
      <c r="A1616" t="s">
        <v>164</v>
      </c>
      <c r="B1616" t="s">
        <v>231</v>
      </c>
      <c r="C1616" s="32" t="s">
        <v>233</v>
      </c>
      <c r="D1616" t="s">
        <v>458</v>
      </c>
      <c r="E1616" t="s">
        <v>476</v>
      </c>
      <c r="F1616" s="174" t="n">
        <v>2039</v>
      </c>
      <c r="G1616" s="175" t="n">
        <v>44</v>
      </c>
      <c r="H1616" s="176" t="n">
        <v>4871.1728733941</v>
      </c>
      <c r="I1616" s="177" t="n">
        <v>4345858.73224598</v>
      </c>
      <c r="J1616" s="178" t="str">
        <f>IF(I1616&gt;0,H1616/I1616,0)</f>
      </c>
      <c r="K1616" s="179" t="str">
        <f>1-EXP(-J1616)</f>
      </c>
      <c r="L1616" s="180" t="str">
        <f>IF(G1616=30,1,M1615)</f>
      </c>
      <c r="M1616" s="181" t="str">
        <f>L1616*(1-K1616)</f>
      </c>
    </row>
    <row r="1617">
      <c r="A1617" t="s">
        <v>164</v>
      </c>
      <c r="B1617" t="s">
        <v>231</v>
      </c>
      <c r="C1617" s="32" t="s">
        <v>233</v>
      </c>
      <c r="D1617" t="s">
        <v>458</v>
      </c>
      <c r="E1617" t="s">
        <v>476</v>
      </c>
      <c r="F1617" s="174" t="n">
        <v>2039</v>
      </c>
      <c r="G1617" s="175" t="n">
        <v>45</v>
      </c>
      <c r="H1617" s="176" t="n">
        <v>6161.35363939706</v>
      </c>
      <c r="I1617" s="177" t="n">
        <v>4283079.13151262</v>
      </c>
      <c r="J1617" s="178" t="str">
        <f>IF(I1617&gt;0,H1617/I1617,0)</f>
      </c>
      <c r="K1617" s="179" t="str">
        <f>1-EXP(-J1617)</f>
      </c>
      <c r="L1617" s="180" t="str">
        <f>IF(G1617=30,1,M1616)</f>
      </c>
      <c r="M1617" s="181" t="str">
        <f>L1617*(1-K1617)</f>
      </c>
    </row>
    <row r="1618">
      <c r="A1618" t="s">
        <v>164</v>
      </c>
      <c r="B1618" t="s">
        <v>231</v>
      </c>
      <c r="C1618" s="32" t="s">
        <v>233</v>
      </c>
      <c r="D1618" t="s">
        <v>458</v>
      </c>
      <c r="E1618" t="s">
        <v>476</v>
      </c>
      <c r="F1618" s="174" t="n">
        <v>2039</v>
      </c>
      <c r="G1618" s="175" t="n">
        <v>46</v>
      </c>
      <c r="H1618" s="176" t="n">
        <v>6636.32614589357</v>
      </c>
      <c r="I1618" s="177" t="n">
        <v>4222261.1054117</v>
      </c>
      <c r="J1618" s="178" t="str">
        <f>IF(I1618&gt;0,H1618/I1618,0)</f>
      </c>
      <c r="K1618" s="179" t="str">
        <f>1-EXP(-J1618)</f>
      </c>
      <c r="L1618" s="180" t="str">
        <f>IF(G1618=30,1,M1617)</f>
      </c>
      <c r="M1618" s="181" t="str">
        <f>L1618*(1-K1618)</f>
      </c>
    </row>
    <row r="1619">
      <c r="A1619" t="s">
        <v>164</v>
      </c>
      <c r="B1619" t="s">
        <v>231</v>
      </c>
      <c r="C1619" s="32" t="s">
        <v>233</v>
      </c>
      <c r="D1619" t="s">
        <v>458</v>
      </c>
      <c r="E1619" t="s">
        <v>476</v>
      </c>
      <c r="F1619" s="174" t="n">
        <v>2039</v>
      </c>
      <c r="G1619" s="175" t="n">
        <v>47</v>
      </c>
      <c r="H1619" s="176" t="n">
        <v>7305.78252695538</v>
      </c>
      <c r="I1619" s="177" t="n">
        <v>4250876.79539968</v>
      </c>
      <c r="J1619" s="178" t="str">
        <f>IF(I1619&gt;0,H1619/I1619,0)</f>
      </c>
      <c r="K1619" s="179" t="str">
        <f>1-EXP(-J1619)</f>
      </c>
      <c r="L1619" s="180" t="str">
        <f>IF(G1619=30,1,M1618)</f>
      </c>
      <c r="M1619" s="181" t="str">
        <f>L1619*(1-K1619)</f>
      </c>
    </row>
    <row r="1620">
      <c r="A1620" t="s">
        <v>164</v>
      </c>
      <c r="B1620" t="s">
        <v>231</v>
      </c>
      <c r="C1620" s="32" t="s">
        <v>233</v>
      </c>
      <c r="D1620" t="s">
        <v>458</v>
      </c>
      <c r="E1620" t="s">
        <v>476</v>
      </c>
      <c r="F1620" s="174" t="n">
        <v>2039</v>
      </c>
      <c r="G1620" s="175" t="n">
        <v>48</v>
      </c>
      <c r="H1620" s="176" t="n">
        <v>8020.3030694089</v>
      </c>
      <c r="I1620" s="177" t="n">
        <v>4259139.8227064</v>
      </c>
      <c r="J1620" s="178" t="str">
        <f>IF(I1620&gt;0,H1620/I1620,0)</f>
      </c>
      <c r="K1620" s="179" t="str">
        <f>1-EXP(-J1620)</f>
      </c>
      <c r="L1620" s="180" t="str">
        <f>IF(G1620=30,1,M1619)</f>
      </c>
      <c r="M1620" s="181" t="str">
        <f>L1620*(1-K1620)</f>
      </c>
    </row>
    <row r="1621">
      <c r="A1621" t="s">
        <v>164</v>
      </c>
      <c r="B1621" t="s">
        <v>231</v>
      </c>
      <c r="C1621" s="32" t="s">
        <v>233</v>
      </c>
      <c r="D1621" t="s">
        <v>458</v>
      </c>
      <c r="E1621" t="s">
        <v>476</v>
      </c>
      <c r="F1621" s="174" t="n">
        <v>2039</v>
      </c>
      <c r="G1621" s="175" t="n">
        <v>49</v>
      </c>
      <c r="H1621" s="176" t="n">
        <v>11841.7232365029</v>
      </c>
      <c r="I1621" s="177" t="n">
        <v>6265666.95577061</v>
      </c>
      <c r="J1621" s="178" t="str">
        <f>IF(I1621&gt;0,H1621/I1621,0)</f>
      </c>
      <c r="K1621" s="179" t="str">
        <f>1-EXP(-J1621)</f>
      </c>
      <c r="L1621" s="180" t="str">
        <f>IF(G1621=30,1,M1620)</f>
      </c>
      <c r="M1621" s="181" t="str">
        <f>L1621*(1-K1621)</f>
      </c>
    </row>
    <row r="1622">
      <c r="A1622" t="s">
        <v>164</v>
      </c>
      <c r="B1622" t="s">
        <v>231</v>
      </c>
      <c r="C1622" s="32" t="s">
        <v>233</v>
      </c>
      <c r="D1622" t="s">
        <v>458</v>
      </c>
      <c r="E1622" t="s">
        <v>476</v>
      </c>
      <c r="F1622" s="174" t="n">
        <v>2039</v>
      </c>
      <c r="G1622" s="175" t="n">
        <v>50</v>
      </c>
      <c r="H1622" s="176" t="n">
        <v>9964.87848831669</v>
      </c>
      <c r="I1622" s="177" t="n">
        <v>4197178.32357189</v>
      </c>
      <c r="J1622" s="178" t="str">
        <f>IF(I1622&gt;0,H1622/I1622,0)</f>
      </c>
      <c r="K1622" s="179" t="str">
        <f>1-EXP(-J1622)</f>
      </c>
      <c r="L1622" s="180" t="str">
        <f>IF(G1622=30,1,M1621)</f>
      </c>
      <c r="M1622" s="181" t="str">
        <f>L1622*(1-K1622)</f>
      </c>
    </row>
    <row r="1623">
      <c r="A1623" t="s">
        <v>164</v>
      </c>
      <c r="B1623" t="s">
        <v>231</v>
      </c>
      <c r="C1623" s="32" t="s">
        <v>233</v>
      </c>
      <c r="D1623" t="s">
        <v>458</v>
      </c>
      <c r="E1623" t="s">
        <v>476</v>
      </c>
      <c r="F1623" s="174" t="n">
        <v>2039</v>
      </c>
      <c r="G1623" s="175" t="n">
        <v>51</v>
      </c>
      <c r="H1623" s="176" t="n">
        <v>10820.0048040015</v>
      </c>
      <c r="I1623" s="177" t="n">
        <v>4167659.96269201</v>
      </c>
      <c r="J1623" s="178" t="str">
        <f>IF(I1623&gt;0,H1623/I1623,0)</f>
      </c>
      <c r="K1623" s="179" t="str">
        <f>1-EXP(-J1623)</f>
      </c>
      <c r="L1623" s="180" t="str">
        <f>IF(G1623=30,1,M1622)</f>
      </c>
      <c r="M1623" s="181" t="str">
        <f>L1623*(1-K1623)</f>
      </c>
    </row>
    <row r="1624">
      <c r="A1624" t="s">
        <v>164</v>
      </c>
      <c r="B1624" t="s">
        <v>231</v>
      </c>
      <c r="C1624" s="32" t="s">
        <v>233</v>
      </c>
      <c r="D1624" t="s">
        <v>458</v>
      </c>
      <c r="E1624" t="s">
        <v>476</v>
      </c>
      <c r="F1624" s="174" t="n">
        <v>2039</v>
      </c>
      <c r="G1624" s="175" t="n">
        <v>52</v>
      </c>
      <c r="H1624" s="176" t="n">
        <v>11428.1718725433</v>
      </c>
      <c r="I1624" s="177" t="n">
        <v>4026444.25663166</v>
      </c>
      <c r="J1624" s="178" t="str">
        <f>IF(I1624&gt;0,H1624/I1624,0)</f>
      </c>
      <c r="K1624" s="179" t="str">
        <f>1-EXP(-J1624)</f>
      </c>
      <c r="L1624" s="180" t="str">
        <f>IF(G1624=30,1,M1623)</f>
      </c>
      <c r="M1624" s="181" t="str">
        <f>L1624*(1-K1624)</f>
      </c>
    </row>
    <row r="1625">
      <c r="A1625" t="s">
        <v>164</v>
      </c>
      <c r="B1625" t="s">
        <v>231</v>
      </c>
      <c r="C1625" s="32" t="s">
        <v>233</v>
      </c>
      <c r="D1625" t="s">
        <v>458</v>
      </c>
      <c r="E1625" t="s">
        <v>476</v>
      </c>
      <c r="F1625" s="174" t="n">
        <v>2039</v>
      </c>
      <c r="G1625" s="175" t="n">
        <v>53</v>
      </c>
      <c r="H1625" s="176" t="n">
        <v>12324.2676668322</v>
      </c>
      <c r="I1625" s="177" t="n">
        <v>3978442.06815766</v>
      </c>
      <c r="J1625" s="178" t="str">
        <f>IF(I1625&gt;0,H1625/I1625,0)</f>
      </c>
      <c r="K1625" s="179" t="str">
        <f>1-EXP(-J1625)</f>
      </c>
      <c r="L1625" s="180" t="str">
        <f>IF(G1625=30,1,M1624)</f>
      </c>
      <c r="M1625" s="181" t="str">
        <f>L1625*(1-K1625)</f>
      </c>
    </row>
    <row r="1626">
      <c r="A1626" t="s">
        <v>164</v>
      </c>
      <c r="B1626" t="s">
        <v>231</v>
      </c>
      <c r="C1626" s="32" t="s">
        <v>233</v>
      </c>
      <c r="D1626" t="s">
        <v>458</v>
      </c>
      <c r="E1626" t="s">
        <v>476</v>
      </c>
      <c r="F1626" s="174" t="n">
        <v>2039</v>
      </c>
      <c r="G1626" s="175" t="n">
        <v>54</v>
      </c>
      <c r="H1626" s="176" t="n">
        <v>13577.881951082</v>
      </c>
      <c r="I1626" s="177" t="n">
        <v>4018609.8784444</v>
      </c>
      <c r="J1626" s="178" t="str">
        <f>IF(I1626&gt;0,H1626/I1626,0)</f>
      </c>
      <c r="K1626" s="179" t="str">
        <f>1-EXP(-J1626)</f>
      </c>
      <c r="L1626" s="180" t="str">
        <f>IF(G1626=30,1,M1625)</f>
      </c>
      <c r="M1626" s="181" t="str">
        <f>L1626*(1-K1626)</f>
      </c>
    </row>
    <row r="1627">
      <c r="A1627" t="s">
        <v>164</v>
      </c>
      <c r="B1627" t="s">
        <v>231</v>
      </c>
      <c r="C1627" s="32" t="s">
        <v>233</v>
      </c>
      <c r="D1627" t="s">
        <v>458</v>
      </c>
      <c r="E1627" t="s">
        <v>476</v>
      </c>
      <c r="F1627" s="174" t="n">
        <v>2039</v>
      </c>
      <c r="G1627" s="175" t="n">
        <v>55</v>
      </c>
      <c r="H1627" s="176" t="n">
        <v>14941.7825753179</v>
      </c>
      <c r="I1627" s="177" t="n">
        <v>4080690.61134081</v>
      </c>
      <c r="J1627" s="178" t="str">
        <f>IF(I1627&gt;0,H1627/I1627,0)</f>
      </c>
      <c r="K1627" s="179" t="str">
        <f>1-EXP(-J1627)</f>
      </c>
      <c r="L1627" s="180" t="str">
        <f>IF(G1627=30,1,M1626)</f>
      </c>
      <c r="M1627" s="181" t="str">
        <f>L1627*(1-K1627)</f>
      </c>
    </row>
    <row r="1628">
      <c r="A1628" t="s">
        <v>164</v>
      </c>
      <c r="B1628" t="s">
        <v>231</v>
      </c>
      <c r="C1628" s="32" t="s">
        <v>233</v>
      </c>
      <c r="D1628" t="s">
        <v>458</v>
      </c>
      <c r="E1628" t="s">
        <v>476</v>
      </c>
      <c r="F1628" s="174" t="n">
        <v>2039</v>
      </c>
      <c r="G1628" s="175" t="n">
        <v>56</v>
      </c>
      <c r="H1628" s="176" t="n">
        <v>16113.6594270148</v>
      </c>
      <c r="I1628" s="177" t="n">
        <v>4037301.91218065</v>
      </c>
      <c r="J1628" s="178" t="str">
        <f>IF(I1628&gt;0,H1628/I1628,0)</f>
      </c>
      <c r="K1628" s="179" t="str">
        <f>1-EXP(-J1628)</f>
      </c>
      <c r="L1628" s="180" t="str">
        <f>IF(G1628=30,1,M1627)</f>
      </c>
      <c r="M1628" s="181" t="str">
        <f>L1628*(1-K1628)</f>
      </c>
    </row>
    <row r="1629">
      <c r="A1629" t="s">
        <v>164</v>
      </c>
      <c r="B1629" t="s">
        <v>231</v>
      </c>
      <c r="C1629" s="32" t="s">
        <v>233</v>
      </c>
      <c r="D1629" t="s">
        <v>458</v>
      </c>
      <c r="E1629" t="s">
        <v>476</v>
      </c>
      <c r="F1629" s="174" t="n">
        <v>2039</v>
      </c>
      <c r="G1629" s="175" t="n">
        <v>57</v>
      </c>
      <c r="H1629" s="176" t="n">
        <v>16946.411829531</v>
      </c>
      <c r="I1629" s="177" t="n">
        <v>3886911.22150096</v>
      </c>
      <c r="J1629" s="178" t="str">
        <f>IF(I1629&gt;0,H1629/I1629,0)</f>
      </c>
      <c r="K1629" s="179" t="str">
        <f>1-EXP(-J1629)</f>
      </c>
      <c r="L1629" s="180" t="str">
        <f>IF(G1629=30,1,M1628)</f>
      </c>
      <c r="M1629" s="181" t="str">
        <f>L1629*(1-K1629)</f>
      </c>
    </row>
    <row r="1630">
      <c r="A1630" t="s">
        <v>164</v>
      </c>
      <c r="B1630" t="s">
        <v>231</v>
      </c>
      <c r="C1630" s="32" t="s">
        <v>233</v>
      </c>
      <c r="D1630" t="s">
        <v>458</v>
      </c>
      <c r="E1630" t="s">
        <v>476</v>
      </c>
      <c r="F1630" s="174" t="n">
        <v>2039</v>
      </c>
      <c r="G1630" s="175" t="n">
        <v>58</v>
      </c>
      <c r="H1630" s="176" t="n">
        <v>18075.6881104236</v>
      </c>
      <c r="I1630" s="177" t="n">
        <v>3794562.9815291</v>
      </c>
      <c r="J1630" s="178" t="str">
        <f>IF(I1630&gt;0,H1630/I1630,0)</f>
      </c>
      <c r="K1630" s="179" t="str">
        <f>1-EXP(-J1630)</f>
      </c>
      <c r="L1630" s="180" t="str">
        <f>IF(G1630=30,1,M1629)</f>
      </c>
      <c r="M1630" s="181" t="str">
        <f>L1630*(1-K1630)</f>
      </c>
    </row>
    <row r="1631">
      <c r="A1631" t="s">
        <v>164</v>
      </c>
      <c r="B1631" t="s">
        <v>231</v>
      </c>
      <c r="C1631" s="32" t="s">
        <v>233</v>
      </c>
      <c r="D1631" t="s">
        <v>458</v>
      </c>
      <c r="E1631" t="s">
        <v>476</v>
      </c>
      <c r="F1631" s="174" t="n">
        <v>2039</v>
      </c>
      <c r="G1631" s="175" t="n">
        <v>59</v>
      </c>
      <c r="H1631" s="176" t="n">
        <v>19361.996430003</v>
      </c>
      <c r="I1631" s="177" t="n">
        <v>3715812.89490214</v>
      </c>
      <c r="J1631" s="178" t="str">
        <f>IF(I1631&gt;0,H1631/I1631,0)</f>
      </c>
      <c r="K1631" s="179" t="str">
        <f>1-EXP(-J1631)</f>
      </c>
      <c r="L1631" s="180" t="str">
        <f>IF(G1631=30,1,M1630)</f>
      </c>
      <c r="M1631" s="181" t="str">
        <f>L1631*(1-K1631)</f>
      </c>
    </row>
    <row r="1632">
      <c r="A1632" t="s">
        <v>164</v>
      </c>
      <c r="B1632" t="s">
        <v>231</v>
      </c>
      <c r="C1632" s="32" t="s">
        <v>233</v>
      </c>
      <c r="D1632" t="s">
        <v>458</v>
      </c>
      <c r="E1632" t="s">
        <v>476</v>
      </c>
      <c r="F1632" s="174" t="n">
        <v>2039</v>
      </c>
      <c r="G1632" s="175" t="n">
        <v>60</v>
      </c>
      <c r="H1632" s="176" t="n">
        <v>20693.9644975245</v>
      </c>
      <c r="I1632" s="177" t="n">
        <v>3630644.21602777</v>
      </c>
      <c r="J1632" s="178" t="str">
        <f>IF(I1632&gt;0,H1632/I1632,0)</f>
      </c>
      <c r="K1632" s="179" t="str">
        <f>1-EXP(-J1632)</f>
      </c>
      <c r="L1632" s="180" t="str">
        <f>IF(G1632=30,1,M1631)</f>
      </c>
      <c r="M1632" s="181" t="str">
        <f>L1632*(1-K1632)</f>
      </c>
    </row>
    <row r="1633">
      <c r="A1633" t="s">
        <v>164</v>
      </c>
      <c r="B1633" t="s">
        <v>231</v>
      </c>
      <c r="C1633" s="32" t="s">
        <v>233</v>
      </c>
      <c r="D1633" t="s">
        <v>458</v>
      </c>
      <c r="E1633" t="s">
        <v>476</v>
      </c>
      <c r="F1633" s="174" t="n">
        <v>2039</v>
      </c>
      <c r="G1633" s="175" t="n">
        <v>61</v>
      </c>
      <c r="H1633" s="176" t="n">
        <v>21986.229400231</v>
      </c>
      <c r="I1633" s="177" t="n">
        <v>3525965.26025559</v>
      </c>
      <c r="J1633" s="178" t="str">
        <f>IF(I1633&gt;0,H1633/I1633,0)</f>
      </c>
      <c r="K1633" s="179" t="str">
        <f>1-EXP(-J1633)</f>
      </c>
      <c r="L1633" s="180" t="str">
        <f>IF(G1633=30,1,M1632)</f>
      </c>
      <c r="M1633" s="181" t="str">
        <f>L1633*(1-K1633)</f>
      </c>
    </row>
    <row r="1634">
      <c r="A1634" t="s">
        <v>164</v>
      </c>
      <c r="B1634" t="s">
        <v>231</v>
      </c>
      <c r="C1634" s="32" t="s">
        <v>233</v>
      </c>
      <c r="D1634" t="s">
        <v>458</v>
      </c>
      <c r="E1634" t="s">
        <v>476</v>
      </c>
      <c r="F1634" s="174" t="n">
        <v>2039</v>
      </c>
      <c r="G1634" s="175" t="n">
        <v>62</v>
      </c>
      <c r="H1634" s="176" t="n">
        <v>23511.4470358676</v>
      </c>
      <c r="I1634" s="177" t="n">
        <v>3435431.32309087</v>
      </c>
      <c r="J1634" s="178" t="str">
        <f>IF(I1634&gt;0,H1634/I1634,0)</f>
      </c>
      <c r="K1634" s="179" t="str">
        <f>1-EXP(-J1634)</f>
      </c>
      <c r="L1634" s="180" t="str">
        <f>IF(G1634=30,1,M1633)</f>
      </c>
      <c r="M1634" s="181" t="str">
        <f>L1634*(1-K1634)</f>
      </c>
    </row>
    <row r="1635">
      <c r="A1635" t="s">
        <v>164</v>
      </c>
      <c r="B1635" t="s">
        <v>231</v>
      </c>
      <c r="C1635" s="32" t="s">
        <v>233</v>
      </c>
      <c r="D1635" t="s">
        <v>458</v>
      </c>
      <c r="E1635" t="s">
        <v>476</v>
      </c>
      <c r="F1635" s="174" t="n">
        <v>2039</v>
      </c>
      <c r="G1635" s="175" t="n">
        <v>63</v>
      </c>
      <c r="H1635" s="176" t="n">
        <v>25006.5523361687</v>
      </c>
      <c r="I1635" s="177" t="n">
        <v>3333043.67879604</v>
      </c>
      <c r="J1635" s="178" t="str">
        <f>IF(I1635&gt;0,H1635/I1635,0)</f>
      </c>
      <c r="K1635" s="179" t="str">
        <f>1-EXP(-J1635)</f>
      </c>
      <c r="L1635" s="180" t="str">
        <f>IF(G1635=30,1,M1634)</f>
      </c>
      <c r="M1635" s="181" t="str">
        <f>L1635*(1-K1635)</f>
      </c>
    </row>
    <row r="1636">
      <c r="A1636" t="s">
        <v>164</v>
      </c>
      <c r="B1636" t="s">
        <v>231</v>
      </c>
      <c r="C1636" s="32" t="s">
        <v>233</v>
      </c>
      <c r="D1636" t="s">
        <v>458</v>
      </c>
      <c r="E1636" t="s">
        <v>476</v>
      </c>
      <c r="F1636" s="174" t="n">
        <v>2039</v>
      </c>
      <c r="G1636" s="175" t="n">
        <v>64</v>
      </c>
      <c r="H1636" s="176" t="n">
        <v>26553.2396335733</v>
      </c>
      <c r="I1636" s="177" t="n">
        <v>3228564.19155728</v>
      </c>
      <c r="J1636" s="178" t="str">
        <f>IF(I1636&gt;0,H1636/I1636,0)</f>
      </c>
      <c r="K1636" s="179" t="str">
        <f>1-EXP(-J1636)</f>
      </c>
      <c r="L1636" s="180" t="str">
        <f>IF(G1636=30,1,M1635)</f>
      </c>
      <c r="M1636" s="181" t="str">
        <f>L1636*(1-K1636)</f>
      </c>
    </row>
    <row r="1637">
      <c r="A1637" t="s">
        <v>164</v>
      </c>
      <c r="B1637" t="s">
        <v>231</v>
      </c>
      <c r="C1637" s="32" t="s">
        <v>233</v>
      </c>
      <c r="D1637" t="s">
        <v>458</v>
      </c>
      <c r="E1637" t="s">
        <v>476</v>
      </c>
      <c r="F1637" s="174" t="n">
        <v>2039</v>
      </c>
      <c r="G1637" s="175" t="n">
        <v>65</v>
      </c>
      <c r="H1637" s="176" t="n">
        <v>26819.9078606776</v>
      </c>
      <c r="I1637" s="177" t="n">
        <v>3098525.35228732</v>
      </c>
      <c r="J1637" s="178" t="str">
        <f>IF(I1637&gt;0,H1637/I1637,0)</f>
      </c>
      <c r="K1637" s="179" t="str">
        <f>1-EXP(-J1637)</f>
      </c>
      <c r="L1637" s="180" t="str">
        <f>IF(G1637=30,1,M1636)</f>
      </c>
      <c r="M1637" s="181" t="str">
        <f>L1637*(1-K1637)</f>
      </c>
    </row>
    <row r="1638">
      <c r="A1638" t="s">
        <v>164</v>
      </c>
      <c r="B1638" t="s">
        <v>231</v>
      </c>
      <c r="C1638" s="32" t="s">
        <v>233</v>
      </c>
      <c r="D1638" t="s">
        <v>458</v>
      </c>
      <c r="E1638" t="s">
        <v>476</v>
      </c>
      <c r="F1638" s="174" t="n">
        <v>2039</v>
      </c>
      <c r="G1638" s="175" t="n">
        <v>66</v>
      </c>
      <c r="H1638" s="176" t="n">
        <v>28630.2278001511</v>
      </c>
      <c r="I1638" s="177" t="n">
        <v>3020007.46317285</v>
      </c>
      <c r="J1638" s="178" t="str">
        <f>IF(I1638&gt;0,H1638/I1638,0)</f>
      </c>
      <c r="K1638" s="179" t="str">
        <f>1-EXP(-J1638)</f>
      </c>
      <c r="L1638" s="180" t="str">
        <f>IF(G1638=30,1,M1637)</f>
      </c>
      <c r="M1638" s="181" t="str">
        <f>L1638*(1-K1638)</f>
      </c>
    </row>
    <row r="1639">
      <c r="A1639" t="s">
        <v>164</v>
      </c>
      <c r="B1639" t="s">
        <v>231</v>
      </c>
      <c r="C1639" s="32" t="s">
        <v>233</v>
      </c>
      <c r="D1639" t="s">
        <v>458</v>
      </c>
      <c r="E1639" t="s">
        <v>476</v>
      </c>
      <c r="F1639" s="174" t="n">
        <v>2039</v>
      </c>
      <c r="G1639" s="175" t="n">
        <v>67</v>
      </c>
      <c r="H1639" s="176" t="n">
        <v>29154.6268555637</v>
      </c>
      <c r="I1639" s="177" t="n">
        <v>2798949.10032655</v>
      </c>
      <c r="J1639" s="178" t="str">
        <f>IF(I1639&gt;0,H1639/I1639,0)</f>
      </c>
      <c r="K1639" s="179" t="str">
        <f>1-EXP(-J1639)</f>
      </c>
      <c r="L1639" s="180" t="str">
        <f>IF(G1639=30,1,M1638)</f>
      </c>
      <c r="M1639" s="181" t="str">
        <f>L1639*(1-K1639)</f>
      </c>
    </row>
    <row r="1640">
      <c r="A1640" t="s">
        <v>164</v>
      </c>
      <c r="B1640" t="s">
        <v>231</v>
      </c>
      <c r="C1640" s="32" t="s">
        <v>233</v>
      </c>
      <c r="D1640" t="s">
        <v>458</v>
      </c>
      <c r="E1640" t="s">
        <v>476</v>
      </c>
      <c r="F1640" s="174" t="n">
        <v>2039</v>
      </c>
      <c r="G1640" s="175" t="n">
        <v>68</v>
      </c>
      <c r="H1640" s="176" t="n">
        <v>30683.6356397639</v>
      </c>
      <c r="I1640" s="177" t="n">
        <v>2681985.40300586</v>
      </c>
      <c r="J1640" s="178" t="str">
        <f>IF(I1640&gt;0,H1640/I1640,0)</f>
      </c>
      <c r="K1640" s="179" t="str">
        <f>1-EXP(-J1640)</f>
      </c>
      <c r="L1640" s="180" t="str">
        <f>IF(G1640=30,1,M1639)</f>
      </c>
      <c r="M1640" s="181" t="str">
        <f>L1640*(1-K1640)</f>
      </c>
    </row>
    <row r="1641">
      <c r="A1641" t="s">
        <v>164</v>
      </c>
      <c r="B1641" t="s">
        <v>231</v>
      </c>
      <c r="C1641" s="32" t="s">
        <v>233</v>
      </c>
      <c r="D1641" t="s">
        <v>458</v>
      </c>
      <c r="E1641" t="s">
        <v>476</v>
      </c>
      <c r="F1641" s="174" t="n">
        <v>2039</v>
      </c>
      <c r="G1641" s="175" t="n">
        <v>69</v>
      </c>
      <c r="H1641" s="176" t="n">
        <v>32292.0262027606</v>
      </c>
      <c r="I1641" s="177" t="n">
        <v>2567489.78298684</v>
      </c>
      <c r="J1641" s="178" t="str">
        <f>IF(I1641&gt;0,H1641/I1641,0)</f>
      </c>
      <c r="K1641" s="179" t="str">
        <f>1-EXP(-J1641)</f>
      </c>
      <c r="L1641" s="180" t="str">
        <f>IF(G1641=30,1,M1640)</f>
      </c>
      <c r="M1641" s="181" t="str">
        <f>L1641*(1-K1641)</f>
      </c>
    </row>
    <row r="1642">
      <c r="A1642" t="s">
        <v>164</v>
      </c>
      <c r="B1642" t="s">
        <v>231</v>
      </c>
      <c r="C1642" s="32" t="s">
        <v>233</v>
      </c>
      <c r="D1642" t="s">
        <v>458</v>
      </c>
      <c r="E1642" t="s">
        <v>476</v>
      </c>
      <c r="F1642" s="174" t="n">
        <v>2040</v>
      </c>
      <c r="G1642" s="175" t="n">
        <v>30</v>
      </c>
      <c r="H1642" s="176" t="n">
        <v>801.292198015372</v>
      </c>
      <c r="I1642" s="177" t="n">
        <v>4755770.9886484</v>
      </c>
      <c r="J1642" s="178" t="str">
        <f>IF(I1642&gt;0,H1642/I1642,0)</f>
      </c>
      <c r="K1642" s="179" t="str">
        <f>1-EXP(-J1642)</f>
      </c>
      <c r="L1642" s="180" t="str">
        <f>IF(G1642=30,1,M1641)</f>
      </c>
      <c r="M1642" s="181" t="str">
        <f>L1642*(1-K1642)</f>
      </c>
    </row>
    <row r="1643">
      <c r="A1643" t="s">
        <v>164</v>
      </c>
      <c r="B1643" t="s">
        <v>231</v>
      </c>
      <c r="C1643" s="32" t="s">
        <v>233</v>
      </c>
      <c r="D1643" t="s">
        <v>458</v>
      </c>
      <c r="E1643" t="s">
        <v>476</v>
      </c>
      <c r="F1643" s="174" t="n">
        <v>2040</v>
      </c>
      <c r="G1643" s="175" t="n">
        <v>31</v>
      </c>
      <c r="H1643" s="176" t="n">
        <v>1010.56631214775</v>
      </c>
      <c r="I1643" s="177" t="n">
        <v>4684888.69235014</v>
      </c>
      <c r="J1643" s="178" t="str">
        <f>IF(I1643&gt;0,H1643/I1643,0)</f>
      </c>
      <c r="K1643" s="179" t="str">
        <f>1-EXP(-J1643)</f>
      </c>
      <c r="L1643" s="180" t="str">
        <f>IF(G1643=30,1,M1642)</f>
      </c>
      <c r="M1643" s="181" t="str">
        <f>L1643*(1-K1643)</f>
      </c>
    </row>
    <row r="1644">
      <c r="A1644" t="s">
        <v>164</v>
      </c>
      <c r="B1644" t="s">
        <v>231</v>
      </c>
      <c r="C1644" s="32" t="s">
        <v>233</v>
      </c>
      <c r="D1644" t="s">
        <v>458</v>
      </c>
      <c r="E1644" t="s">
        <v>476</v>
      </c>
      <c r="F1644" s="174" t="n">
        <v>2040</v>
      </c>
      <c r="G1644" s="175" t="n">
        <v>32</v>
      </c>
      <c r="H1644" s="176" t="n">
        <v>1055.07337142737</v>
      </c>
      <c r="I1644" s="177" t="n">
        <v>4642364.98611084</v>
      </c>
      <c r="J1644" s="178" t="str">
        <f>IF(I1644&gt;0,H1644/I1644,0)</f>
      </c>
      <c r="K1644" s="179" t="str">
        <f>1-EXP(-J1644)</f>
      </c>
      <c r="L1644" s="180" t="str">
        <f>IF(G1644=30,1,M1643)</f>
      </c>
      <c r="M1644" s="181" t="str">
        <f>L1644*(1-K1644)</f>
      </c>
    </row>
    <row r="1645">
      <c r="A1645" t="s">
        <v>164</v>
      </c>
      <c r="B1645" t="s">
        <v>231</v>
      </c>
      <c r="C1645" s="32" t="s">
        <v>233</v>
      </c>
      <c r="D1645" t="s">
        <v>458</v>
      </c>
      <c r="E1645" t="s">
        <v>476</v>
      </c>
      <c r="F1645" s="174" t="n">
        <v>2040</v>
      </c>
      <c r="G1645" s="175" t="n">
        <v>33</v>
      </c>
      <c r="H1645" s="176" t="n">
        <v>1176.00112786822</v>
      </c>
      <c r="I1645" s="177" t="n">
        <v>4668398.82144894</v>
      </c>
      <c r="J1645" s="178" t="str">
        <f>IF(I1645&gt;0,H1645/I1645,0)</f>
      </c>
      <c r="K1645" s="179" t="str">
        <f>1-EXP(-J1645)</f>
      </c>
      <c r="L1645" s="180" t="str">
        <f>IF(G1645=30,1,M1644)</f>
      </c>
      <c r="M1645" s="181" t="str">
        <f>L1645*(1-K1645)</f>
      </c>
    </row>
    <row r="1646">
      <c r="A1646" t="s">
        <v>164</v>
      </c>
      <c r="B1646" t="s">
        <v>231</v>
      </c>
      <c r="C1646" s="32" t="s">
        <v>233</v>
      </c>
      <c r="D1646" t="s">
        <v>458</v>
      </c>
      <c r="E1646" t="s">
        <v>476</v>
      </c>
      <c r="F1646" s="174" t="n">
        <v>2040</v>
      </c>
      <c r="G1646" s="175" t="n">
        <v>34</v>
      </c>
      <c r="H1646" s="176" t="n">
        <v>1230.17669076288</v>
      </c>
      <c r="I1646" s="177" t="n">
        <v>4585239.70104186</v>
      </c>
      <c r="J1646" s="178" t="str">
        <f>IF(I1646&gt;0,H1646/I1646,0)</f>
      </c>
      <c r="K1646" s="179" t="str">
        <f>1-EXP(-J1646)</f>
      </c>
      <c r="L1646" s="180" t="str">
        <f>IF(G1646=30,1,M1645)</f>
      </c>
      <c r="M1646" s="181" t="str">
        <f>L1646*(1-K1646)</f>
      </c>
    </row>
    <row r="1647">
      <c r="A1647" t="s">
        <v>164</v>
      </c>
      <c r="B1647" t="s">
        <v>231</v>
      </c>
      <c r="C1647" s="32" t="s">
        <v>233</v>
      </c>
      <c r="D1647" t="s">
        <v>458</v>
      </c>
      <c r="E1647" t="s">
        <v>476</v>
      </c>
      <c r="F1647" s="174" t="n">
        <v>2040</v>
      </c>
      <c r="G1647" s="175" t="n">
        <v>35</v>
      </c>
      <c r="H1647" s="176" t="n">
        <v>1617.5250841682</v>
      </c>
      <c r="I1647" s="177" t="n">
        <v>4523841.21162588</v>
      </c>
      <c r="J1647" s="178" t="str">
        <f>IF(I1647&gt;0,H1647/I1647,0)</f>
      </c>
      <c r="K1647" s="179" t="str">
        <f>1-EXP(-J1647)</f>
      </c>
      <c r="L1647" s="180" t="str">
        <f>IF(G1647=30,1,M1646)</f>
      </c>
      <c r="M1647" s="181" t="str">
        <f>L1647*(1-K1647)</f>
      </c>
    </row>
    <row r="1648">
      <c r="A1648" t="s">
        <v>164</v>
      </c>
      <c r="B1648" t="s">
        <v>231</v>
      </c>
      <c r="C1648" s="32" t="s">
        <v>233</v>
      </c>
      <c r="D1648" t="s">
        <v>458</v>
      </c>
      <c r="E1648" t="s">
        <v>476</v>
      </c>
      <c r="F1648" s="174" t="n">
        <v>2040</v>
      </c>
      <c r="G1648" s="175" t="n">
        <v>36</v>
      </c>
      <c r="H1648" s="176" t="n">
        <v>1822.43137071091</v>
      </c>
      <c r="I1648" s="177" t="n">
        <v>4394498.81244303</v>
      </c>
      <c r="J1648" s="178" t="str">
        <f>IF(I1648&gt;0,H1648/I1648,0)</f>
      </c>
      <c r="K1648" s="179" t="str">
        <f>1-EXP(-J1648)</f>
      </c>
      <c r="L1648" s="180" t="str">
        <f>IF(G1648=30,1,M1647)</f>
      </c>
      <c r="M1648" s="181" t="str">
        <f>L1648*(1-K1648)</f>
      </c>
    </row>
    <row r="1649">
      <c r="A1649" t="s">
        <v>164</v>
      </c>
      <c r="B1649" t="s">
        <v>231</v>
      </c>
      <c r="C1649" s="32" t="s">
        <v>233</v>
      </c>
      <c r="D1649" t="s">
        <v>458</v>
      </c>
      <c r="E1649" t="s">
        <v>476</v>
      </c>
      <c r="F1649" s="174" t="n">
        <v>2040</v>
      </c>
      <c r="G1649" s="175" t="n">
        <v>37</v>
      </c>
      <c r="H1649" s="176" t="n">
        <v>1930.42305584844</v>
      </c>
      <c r="I1649" s="177" t="n">
        <v>4328059.99409225</v>
      </c>
      <c r="J1649" s="178" t="str">
        <f>IF(I1649&gt;0,H1649/I1649,0)</f>
      </c>
      <c r="K1649" s="179" t="str">
        <f>1-EXP(-J1649)</f>
      </c>
      <c r="L1649" s="180" t="str">
        <f>IF(G1649=30,1,M1648)</f>
      </c>
      <c r="M1649" s="181" t="str">
        <f>L1649*(1-K1649)</f>
      </c>
    </row>
    <row r="1650">
      <c r="A1650" t="s">
        <v>164</v>
      </c>
      <c r="B1650" t="s">
        <v>231</v>
      </c>
      <c r="C1650" s="32" t="s">
        <v>233</v>
      </c>
      <c r="D1650" t="s">
        <v>458</v>
      </c>
      <c r="E1650" t="s">
        <v>476</v>
      </c>
      <c r="F1650" s="174" t="n">
        <v>2040</v>
      </c>
      <c r="G1650" s="175" t="n">
        <v>38</v>
      </c>
      <c r="H1650" s="176" t="n">
        <v>2222.76983897976</v>
      </c>
      <c r="I1650" s="177" t="n">
        <v>4304272.39084912</v>
      </c>
      <c r="J1650" s="178" t="str">
        <f>IF(I1650&gt;0,H1650/I1650,0)</f>
      </c>
      <c r="K1650" s="179" t="str">
        <f>1-EXP(-J1650)</f>
      </c>
      <c r="L1650" s="180" t="str">
        <f>IF(G1650=30,1,M1649)</f>
      </c>
      <c r="M1650" s="181" t="str">
        <f>L1650*(1-K1650)</f>
      </c>
    </row>
    <row r="1651">
      <c r="A1651" t="s">
        <v>164</v>
      </c>
      <c r="B1651" t="s">
        <v>231</v>
      </c>
      <c r="C1651" s="32" t="s">
        <v>233</v>
      </c>
      <c r="D1651" t="s">
        <v>458</v>
      </c>
      <c r="E1651" t="s">
        <v>476</v>
      </c>
      <c r="F1651" s="174" t="n">
        <v>2040</v>
      </c>
      <c r="G1651" s="175" t="n">
        <v>39</v>
      </c>
      <c r="H1651" s="176" t="n">
        <v>2386.92712936771</v>
      </c>
      <c r="I1651" s="177" t="n">
        <v>4282239.59763766</v>
      </c>
      <c r="J1651" s="178" t="str">
        <f>IF(I1651&gt;0,H1651/I1651,0)</f>
      </c>
      <c r="K1651" s="179" t="str">
        <f>1-EXP(-J1651)</f>
      </c>
      <c r="L1651" s="180" t="str">
        <f>IF(G1651=30,1,M1650)</f>
      </c>
      <c r="M1651" s="181" t="str">
        <f>L1651*(1-K1651)</f>
      </c>
    </row>
    <row r="1652">
      <c r="A1652" t="s">
        <v>164</v>
      </c>
      <c r="B1652" t="s">
        <v>231</v>
      </c>
      <c r="C1652" s="32" t="s">
        <v>233</v>
      </c>
      <c r="D1652" t="s">
        <v>458</v>
      </c>
      <c r="E1652" t="s">
        <v>476</v>
      </c>
      <c r="F1652" s="174" t="n">
        <v>2040</v>
      </c>
      <c r="G1652" s="175" t="n">
        <v>40</v>
      </c>
      <c r="H1652" s="176" t="n">
        <v>3188.20127991373</v>
      </c>
      <c r="I1652" s="177" t="n">
        <v>4259608.13977947</v>
      </c>
      <c r="J1652" s="178" t="str">
        <f>IF(I1652&gt;0,H1652/I1652,0)</f>
      </c>
      <c r="K1652" s="179" t="str">
        <f>1-EXP(-J1652)</f>
      </c>
      <c r="L1652" s="180" t="str">
        <f>IF(G1652=30,1,M1651)</f>
      </c>
      <c r="M1652" s="181" t="str">
        <f>L1652*(1-K1652)</f>
      </c>
    </row>
    <row r="1653">
      <c r="A1653" t="s">
        <v>164</v>
      </c>
      <c r="B1653" t="s">
        <v>231</v>
      </c>
      <c r="C1653" s="32" t="s">
        <v>233</v>
      </c>
      <c r="D1653" t="s">
        <v>458</v>
      </c>
      <c r="E1653" t="s">
        <v>476</v>
      </c>
      <c r="F1653" s="174" t="n">
        <v>2040</v>
      </c>
      <c r="G1653" s="175" t="n">
        <v>41</v>
      </c>
      <c r="H1653" s="176" t="n">
        <v>3540.5901532362</v>
      </c>
      <c r="I1653" s="177" t="n">
        <v>4275139.20095109</v>
      </c>
      <c r="J1653" s="178" t="str">
        <f>IF(I1653&gt;0,H1653/I1653,0)</f>
      </c>
      <c r="K1653" s="179" t="str">
        <f>1-EXP(-J1653)</f>
      </c>
      <c r="L1653" s="180" t="str">
        <f>IF(G1653=30,1,M1652)</f>
      </c>
      <c r="M1653" s="181" t="str">
        <f>L1653*(1-K1653)</f>
      </c>
    </row>
    <row r="1654">
      <c r="A1654" t="s">
        <v>164</v>
      </c>
      <c r="B1654" t="s">
        <v>231</v>
      </c>
      <c r="C1654" s="32" t="s">
        <v>233</v>
      </c>
      <c r="D1654" t="s">
        <v>458</v>
      </c>
      <c r="E1654" t="s">
        <v>476</v>
      </c>
      <c r="F1654" s="174" t="n">
        <v>2040</v>
      </c>
      <c r="G1654" s="175" t="n">
        <v>42</v>
      </c>
      <c r="H1654" s="176" t="n">
        <v>3891.31181449785</v>
      </c>
      <c r="I1654" s="177" t="n">
        <v>4329453.88179621</v>
      </c>
      <c r="J1654" s="178" t="str">
        <f>IF(I1654&gt;0,H1654/I1654,0)</f>
      </c>
      <c r="K1654" s="179" t="str">
        <f>1-EXP(-J1654)</f>
      </c>
      <c r="L1654" s="180" t="str">
        <f>IF(G1654=30,1,M1653)</f>
      </c>
      <c r="M1654" s="181" t="str">
        <f>L1654*(1-K1654)</f>
      </c>
    </row>
    <row r="1655">
      <c r="A1655" t="s">
        <v>164</v>
      </c>
      <c r="B1655" t="s">
        <v>231</v>
      </c>
      <c r="C1655" s="32" t="s">
        <v>233</v>
      </c>
      <c r="D1655" t="s">
        <v>458</v>
      </c>
      <c r="E1655" t="s">
        <v>476</v>
      </c>
      <c r="F1655" s="174" t="n">
        <v>2040</v>
      </c>
      <c r="G1655" s="175" t="n">
        <v>43</v>
      </c>
      <c r="H1655" s="176" t="n">
        <v>4573.98090007935</v>
      </c>
      <c r="I1655" s="177" t="n">
        <v>4459722.68173862</v>
      </c>
      <c r="J1655" s="178" t="str">
        <f>IF(I1655&gt;0,H1655/I1655,0)</f>
      </c>
      <c r="K1655" s="179" t="str">
        <f>1-EXP(-J1655)</f>
      </c>
      <c r="L1655" s="180" t="str">
        <f>IF(G1655=30,1,M1654)</f>
      </c>
      <c r="M1655" s="181" t="str">
        <f>L1655*(1-K1655)</f>
      </c>
    </row>
    <row r="1656">
      <c r="A1656" t="s">
        <v>164</v>
      </c>
      <c r="B1656" t="s">
        <v>231</v>
      </c>
      <c r="C1656" s="32" t="s">
        <v>233</v>
      </c>
      <c r="D1656" t="s">
        <v>458</v>
      </c>
      <c r="E1656" t="s">
        <v>476</v>
      </c>
      <c r="F1656" s="174" t="n">
        <v>2040</v>
      </c>
      <c r="G1656" s="175" t="n">
        <v>44</v>
      </c>
      <c r="H1656" s="176" t="n">
        <v>4923.46108862618</v>
      </c>
      <c r="I1656" s="177" t="n">
        <v>4411331.26229181</v>
      </c>
      <c r="J1656" s="178" t="str">
        <f>IF(I1656&gt;0,H1656/I1656,0)</f>
      </c>
      <c r="K1656" s="179" t="str">
        <f>1-EXP(-J1656)</f>
      </c>
      <c r="L1656" s="180" t="str">
        <f>IF(G1656=30,1,M1655)</f>
      </c>
      <c r="M1656" s="181" t="str">
        <f>L1656*(1-K1656)</f>
      </c>
    </row>
    <row r="1657">
      <c r="A1657" t="s">
        <v>164</v>
      </c>
      <c r="B1657" t="s">
        <v>231</v>
      </c>
      <c r="C1657" s="32" t="s">
        <v>233</v>
      </c>
      <c r="D1657" t="s">
        <v>458</v>
      </c>
      <c r="E1657" t="s">
        <v>476</v>
      </c>
      <c r="F1657" s="174" t="n">
        <v>2040</v>
      </c>
      <c r="G1657" s="175" t="n">
        <v>45</v>
      </c>
      <c r="H1657" s="176" t="n">
        <v>6200.57296856691</v>
      </c>
      <c r="I1657" s="177" t="n">
        <v>4332786.75843471</v>
      </c>
      <c r="J1657" s="178" t="str">
        <f>IF(I1657&gt;0,H1657/I1657,0)</f>
      </c>
      <c r="K1657" s="179" t="str">
        <f>1-EXP(-J1657)</f>
      </c>
      <c r="L1657" s="180" t="str">
        <f>IF(G1657=30,1,M1656)</f>
      </c>
      <c r="M1657" s="181" t="str">
        <f>L1657*(1-K1657)</f>
      </c>
    </row>
    <row r="1658">
      <c r="A1658" t="s">
        <v>164</v>
      </c>
      <c r="B1658" t="s">
        <v>231</v>
      </c>
      <c r="C1658" s="32" t="s">
        <v>233</v>
      </c>
      <c r="D1658" t="s">
        <v>458</v>
      </c>
      <c r="E1658" t="s">
        <v>476</v>
      </c>
      <c r="F1658" s="174" t="n">
        <v>2040</v>
      </c>
      <c r="G1658" s="175" t="n">
        <v>46</v>
      </c>
      <c r="H1658" s="176" t="n">
        <v>6671.2244257624</v>
      </c>
      <c r="I1658" s="177" t="n">
        <v>4268072.610963</v>
      </c>
      <c r="J1658" s="178" t="str">
        <f>IF(I1658&gt;0,H1658/I1658,0)</f>
      </c>
      <c r="K1658" s="179" t="str">
        <f>1-EXP(-J1658)</f>
      </c>
      <c r="L1658" s="180" t="str">
        <f>IF(G1658=30,1,M1657)</f>
      </c>
      <c r="M1658" s="181" t="str">
        <f>L1658*(1-K1658)</f>
      </c>
    </row>
    <row r="1659">
      <c r="A1659" t="s">
        <v>164</v>
      </c>
      <c r="B1659" t="s">
        <v>231</v>
      </c>
      <c r="C1659" s="32" t="s">
        <v>233</v>
      </c>
      <c r="D1659" t="s">
        <v>458</v>
      </c>
      <c r="E1659" t="s">
        <v>476</v>
      </c>
      <c r="F1659" s="174" t="n">
        <v>2040</v>
      </c>
      <c r="G1659" s="175" t="n">
        <v>47</v>
      </c>
      <c r="H1659" s="176" t="n">
        <v>7198.98249530639</v>
      </c>
      <c r="I1659" s="177" t="n">
        <v>4207071.39493065</v>
      </c>
      <c r="J1659" s="178" t="str">
        <f>IF(I1659&gt;0,H1659/I1659,0)</f>
      </c>
      <c r="K1659" s="179" t="str">
        <f>1-EXP(-J1659)</f>
      </c>
      <c r="L1659" s="180" t="str">
        <f>IF(G1659=30,1,M1658)</f>
      </c>
      <c r="M1659" s="181" t="str">
        <f>L1659*(1-K1659)</f>
      </c>
    </row>
    <row r="1660">
      <c r="A1660" t="s">
        <v>164</v>
      </c>
      <c r="B1660" t="s">
        <v>231</v>
      </c>
      <c r="C1660" s="32" t="s">
        <v>233</v>
      </c>
      <c r="D1660" t="s">
        <v>458</v>
      </c>
      <c r="E1660" t="s">
        <v>476</v>
      </c>
      <c r="F1660" s="174" t="n">
        <v>2040</v>
      </c>
      <c r="G1660" s="175" t="n">
        <v>48</v>
      </c>
      <c r="H1660" s="176" t="n">
        <v>7928.00367150957</v>
      </c>
      <c r="I1660" s="177" t="n">
        <v>4234168.76534359</v>
      </c>
      <c r="J1660" s="178" t="str">
        <f>IF(I1660&gt;0,H1660/I1660,0)</f>
      </c>
      <c r="K1660" s="179" t="str">
        <f>1-EXP(-J1660)</f>
      </c>
      <c r="L1660" s="180" t="str">
        <f>IF(G1660=30,1,M1659)</f>
      </c>
      <c r="M1660" s="181" t="str">
        <f>L1660*(1-K1660)</f>
      </c>
    </row>
    <row r="1661">
      <c r="A1661" t="s">
        <v>164</v>
      </c>
      <c r="B1661" t="s">
        <v>231</v>
      </c>
      <c r="C1661" s="32" t="s">
        <v>233</v>
      </c>
      <c r="D1661" t="s">
        <v>458</v>
      </c>
      <c r="E1661" t="s">
        <v>476</v>
      </c>
      <c r="F1661" s="174" t="n">
        <v>2040</v>
      </c>
      <c r="G1661" s="175" t="n">
        <v>49</v>
      </c>
      <c r="H1661" s="176" t="n">
        <v>8701.92975745968</v>
      </c>
      <c r="I1661" s="177" t="n">
        <v>4240814.93791278</v>
      </c>
      <c r="J1661" s="178" t="str">
        <f>IF(I1661&gt;0,H1661/I1661,0)</f>
      </c>
      <c r="K1661" s="179" t="str">
        <f>1-EXP(-J1661)</f>
      </c>
      <c r="L1661" s="180" t="str">
        <f>IF(G1661=30,1,M1660)</f>
      </c>
      <c r="M1661" s="181" t="str">
        <f>L1661*(1-K1661)</f>
      </c>
    </row>
    <row r="1662">
      <c r="A1662" t="s">
        <v>164</v>
      </c>
      <c r="B1662" t="s">
        <v>231</v>
      </c>
      <c r="C1662" s="32" t="s">
        <v>233</v>
      </c>
      <c r="D1662" t="s">
        <v>458</v>
      </c>
      <c r="E1662" t="s">
        <v>476</v>
      </c>
      <c r="F1662" s="174" t="n">
        <v>2040</v>
      </c>
      <c r="G1662" s="175" t="n">
        <v>50</v>
      </c>
      <c r="H1662" s="176" t="n">
        <v>13494.2270631927</v>
      </c>
      <c r="I1662" s="177" t="n">
        <v>6237951.79732145</v>
      </c>
      <c r="J1662" s="178" t="str">
        <f>IF(I1662&gt;0,H1662/I1662,0)</f>
      </c>
      <c r="K1662" s="179" t="str">
        <f>1-EXP(-J1662)</f>
      </c>
      <c r="L1662" s="180" t="str">
        <f>IF(G1662=30,1,M1661)</f>
      </c>
      <c r="M1662" s="181" t="str">
        <f>L1662*(1-K1662)</f>
      </c>
    </row>
    <row r="1663">
      <c r="A1663" t="s">
        <v>164</v>
      </c>
      <c r="B1663" t="s">
        <v>231</v>
      </c>
      <c r="C1663" s="32" t="s">
        <v>233</v>
      </c>
      <c r="D1663" t="s">
        <v>458</v>
      </c>
      <c r="E1663" t="s">
        <v>476</v>
      </c>
      <c r="F1663" s="174" t="n">
        <v>2040</v>
      </c>
      <c r="G1663" s="175" t="n">
        <v>51</v>
      </c>
      <c r="H1663" s="176" t="n">
        <v>10763.8879626702</v>
      </c>
      <c r="I1663" s="177" t="n">
        <v>4174787.26189311</v>
      </c>
      <c r="J1663" s="178" t="str">
        <f>IF(I1663&gt;0,H1663/I1663,0)</f>
      </c>
      <c r="K1663" s="179" t="str">
        <f>1-EXP(-J1663)</f>
      </c>
      <c r="L1663" s="180" t="str">
        <f>IF(G1663=30,1,M1662)</f>
      </c>
      <c r="M1663" s="181" t="str">
        <f>L1663*(1-K1663)</f>
      </c>
    </row>
    <row r="1664">
      <c r="A1664" t="s">
        <v>164</v>
      </c>
      <c r="B1664" t="s">
        <v>231</v>
      </c>
      <c r="C1664" s="32" t="s">
        <v>233</v>
      </c>
      <c r="D1664" t="s">
        <v>458</v>
      </c>
      <c r="E1664" t="s">
        <v>476</v>
      </c>
      <c r="F1664" s="174" t="n">
        <v>2040</v>
      </c>
      <c r="G1664" s="175" t="n">
        <v>52</v>
      </c>
      <c r="H1664" s="176" t="n">
        <v>11677.119144616</v>
      </c>
      <c r="I1664" s="177" t="n">
        <v>4144072.71728666</v>
      </c>
      <c r="J1664" s="178" t="str">
        <f>IF(I1664&gt;0,H1664/I1664,0)</f>
      </c>
      <c r="K1664" s="179" t="str">
        <f>1-EXP(-J1664)</f>
      </c>
      <c r="L1664" s="180" t="str">
        <f>IF(G1664=30,1,M1663)</f>
      </c>
      <c r="M1664" s="181" t="str">
        <f>L1664*(1-K1664)</f>
      </c>
    </row>
    <row r="1665">
      <c r="A1665" t="s">
        <v>164</v>
      </c>
      <c r="B1665" t="s">
        <v>231</v>
      </c>
      <c r="C1665" s="32" t="s">
        <v>233</v>
      </c>
      <c r="D1665" t="s">
        <v>458</v>
      </c>
      <c r="E1665" t="s">
        <v>476</v>
      </c>
      <c r="F1665" s="174" t="n">
        <v>2040</v>
      </c>
      <c r="G1665" s="175" t="n">
        <v>53</v>
      </c>
      <c r="H1665" s="176" t="n">
        <v>12311.4489246444</v>
      </c>
      <c r="I1665" s="177" t="n">
        <v>4001532.67759441</v>
      </c>
      <c r="J1665" s="178" t="str">
        <f>IF(I1665&gt;0,H1665/I1665,0)</f>
      </c>
      <c r="K1665" s="179" t="str">
        <f>1-EXP(-J1665)</f>
      </c>
      <c r="L1665" s="180" t="str">
        <f>IF(G1665=30,1,M1664)</f>
      </c>
      <c r="M1665" s="181" t="str">
        <f>L1665*(1-K1665)</f>
      </c>
    </row>
    <row r="1666">
      <c r="A1666" t="s">
        <v>164</v>
      </c>
      <c r="B1666" t="s">
        <v>231</v>
      </c>
      <c r="C1666" s="32" t="s">
        <v>233</v>
      </c>
      <c r="D1666" t="s">
        <v>458</v>
      </c>
      <c r="E1666" t="s">
        <v>476</v>
      </c>
      <c r="F1666" s="174" t="n">
        <v>2040</v>
      </c>
      <c r="G1666" s="175" t="n">
        <v>54</v>
      </c>
      <c r="H1666" s="176" t="n">
        <v>13254.728439576</v>
      </c>
      <c r="I1666" s="177" t="n">
        <v>3951574.3301827</v>
      </c>
      <c r="J1666" s="178" t="str">
        <f>IF(I1666&gt;0,H1666/I1666,0)</f>
      </c>
      <c r="K1666" s="179" t="str">
        <f>1-EXP(-J1666)</f>
      </c>
      <c r="L1666" s="180" t="str">
        <f>IF(G1666=30,1,M1665)</f>
      </c>
      <c r="M1666" s="181" t="str">
        <f>L1666*(1-K1666)</f>
      </c>
    </row>
    <row r="1667">
      <c r="A1667" t="s">
        <v>164</v>
      </c>
      <c r="B1667" t="s">
        <v>231</v>
      </c>
      <c r="C1667" s="32" t="s">
        <v>233</v>
      </c>
      <c r="D1667" t="s">
        <v>458</v>
      </c>
      <c r="E1667" t="s">
        <v>476</v>
      </c>
      <c r="F1667" s="174" t="n">
        <v>2040</v>
      </c>
      <c r="G1667" s="175" t="n">
        <v>55</v>
      </c>
      <c r="H1667" s="176" t="n">
        <v>14474.3554690661</v>
      </c>
      <c r="I1667" s="177" t="n">
        <v>3989009.85100183</v>
      </c>
      <c r="J1667" s="178" t="str">
        <f>IF(I1667&gt;0,H1667/I1667,0)</f>
      </c>
      <c r="K1667" s="179" t="str">
        <f>1-EXP(-J1667)</f>
      </c>
      <c r="L1667" s="180" t="str">
        <f>IF(G1667=30,1,M1666)</f>
      </c>
      <c r="M1667" s="181" t="str">
        <f>L1667*(1-K1667)</f>
      </c>
    </row>
    <row r="1668">
      <c r="A1668" t="s">
        <v>164</v>
      </c>
      <c r="B1668" t="s">
        <v>231</v>
      </c>
      <c r="C1668" s="32" t="s">
        <v>233</v>
      </c>
      <c r="D1668" t="s">
        <v>458</v>
      </c>
      <c r="E1668" t="s">
        <v>476</v>
      </c>
      <c r="F1668" s="174" t="n">
        <v>2040</v>
      </c>
      <c r="G1668" s="175" t="n">
        <v>56</v>
      </c>
      <c r="H1668" s="176" t="n">
        <v>16006.1364322808</v>
      </c>
      <c r="I1668" s="177" t="n">
        <v>4047703.10059986</v>
      </c>
      <c r="J1668" s="178" t="str">
        <f>IF(I1668&gt;0,H1668/I1668,0)</f>
      </c>
      <c r="K1668" s="179" t="str">
        <f>1-EXP(-J1668)</f>
      </c>
      <c r="L1668" s="180" t="str">
        <f>IF(G1668=30,1,M1667)</f>
      </c>
      <c r="M1668" s="181" t="str">
        <f>L1668*(1-K1668)</f>
      </c>
    </row>
    <row r="1669">
      <c r="A1669" t="s">
        <v>164</v>
      </c>
      <c r="B1669" t="s">
        <v>231</v>
      </c>
      <c r="C1669" s="32" t="s">
        <v>233</v>
      </c>
      <c r="D1669" t="s">
        <v>458</v>
      </c>
      <c r="E1669" t="s">
        <v>476</v>
      </c>
      <c r="F1669" s="174" t="n">
        <v>2040</v>
      </c>
      <c r="G1669" s="175" t="n">
        <v>57</v>
      </c>
      <c r="H1669" s="176" t="n">
        <v>17267.9739865717</v>
      </c>
      <c r="I1669" s="177" t="n">
        <v>4001954.67186962</v>
      </c>
      <c r="J1669" s="178" t="str">
        <f>IF(I1669&gt;0,H1669/I1669,0)</f>
      </c>
      <c r="K1669" s="179" t="str">
        <f>1-EXP(-J1669)</f>
      </c>
      <c r="L1669" s="180" t="str">
        <f>IF(G1669=30,1,M1668)</f>
      </c>
      <c r="M1669" s="181" t="str">
        <f>L1669*(1-K1669)</f>
      </c>
    </row>
    <row r="1670">
      <c r="A1670" t="s">
        <v>164</v>
      </c>
      <c r="B1670" t="s">
        <v>231</v>
      </c>
      <c r="C1670" s="32" t="s">
        <v>233</v>
      </c>
      <c r="D1670" t="s">
        <v>458</v>
      </c>
      <c r="E1670" t="s">
        <v>476</v>
      </c>
      <c r="F1670" s="174" t="n">
        <v>2040</v>
      </c>
      <c r="G1670" s="175" t="n">
        <v>58</v>
      </c>
      <c r="H1670" s="176" t="n">
        <v>18165.5431418542</v>
      </c>
      <c r="I1670" s="177" t="n">
        <v>3849765.01440433</v>
      </c>
      <c r="J1670" s="178" t="str">
        <f>IF(I1670&gt;0,H1670/I1670,0)</f>
      </c>
      <c r="K1670" s="179" t="str">
        <f>1-EXP(-J1670)</f>
      </c>
      <c r="L1670" s="180" t="str">
        <f>IF(G1670=30,1,M1669)</f>
      </c>
      <c r="M1670" s="181" t="str">
        <f>L1670*(1-K1670)</f>
      </c>
    </row>
    <row r="1671">
      <c r="A1671" t="s">
        <v>164</v>
      </c>
      <c r="B1671" t="s">
        <v>231</v>
      </c>
      <c r="C1671" s="32" t="s">
        <v>233</v>
      </c>
      <c r="D1671" t="s">
        <v>458</v>
      </c>
      <c r="E1671" t="s">
        <v>476</v>
      </c>
      <c r="F1671" s="174" t="n">
        <v>2040</v>
      </c>
      <c r="G1671" s="175" t="n">
        <v>59</v>
      </c>
      <c r="H1671" s="176" t="n">
        <v>19381.0988603953</v>
      </c>
      <c r="I1671" s="177" t="n">
        <v>3754971.45828356</v>
      </c>
      <c r="J1671" s="178" t="str">
        <f>IF(I1671&gt;0,H1671/I1671,0)</f>
      </c>
      <c r="K1671" s="179" t="str">
        <f>1-EXP(-J1671)</f>
      </c>
      <c r="L1671" s="180" t="str">
        <f>IF(G1671=30,1,M1670)</f>
      </c>
      <c r="M1671" s="181" t="str">
        <f>L1671*(1-K1671)</f>
      </c>
    </row>
    <row r="1672">
      <c r="A1672" t="s">
        <v>164</v>
      </c>
      <c r="B1672" t="s">
        <v>231</v>
      </c>
      <c r="C1672" s="32" t="s">
        <v>233</v>
      </c>
      <c r="D1672" t="s">
        <v>458</v>
      </c>
      <c r="E1672" t="s">
        <v>476</v>
      </c>
      <c r="F1672" s="174" t="n">
        <v>2040</v>
      </c>
      <c r="G1672" s="175" t="n">
        <v>60</v>
      </c>
      <c r="H1672" s="176" t="n">
        <v>20701.2720866133</v>
      </c>
      <c r="I1672" s="177" t="n">
        <v>3673435.39706068</v>
      </c>
      <c r="J1672" s="178" t="str">
        <f>IF(I1672&gt;0,H1672/I1672,0)</f>
      </c>
      <c r="K1672" s="179" t="str">
        <f>1-EXP(-J1672)</f>
      </c>
      <c r="L1672" s="180" t="str">
        <f>IF(G1672=30,1,M1671)</f>
      </c>
      <c r="M1672" s="181" t="str">
        <f>L1672*(1-K1672)</f>
      </c>
    </row>
    <row r="1673">
      <c r="A1673" t="s">
        <v>164</v>
      </c>
      <c r="B1673" t="s">
        <v>231</v>
      </c>
      <c r="C1673" s="32" t="s">
        <v>233</v>
      </c>
      <c r="D1673" t="s">
        <v>458</v>
      </c>
      <c r="E1673" t="s">
        <v>476</v>
      </c>
      <c r="F1673" s="174" t="n">
        <v>2040</v>
      </c>
      <c r="G1673" s="175" t="n">
        <v>61</v>
      </c>
      <c r="H1673" s="176" t="n">
        <v>22102.9949781608</v>
      </c>
      <c r="I1673" s="177" t="n">
        <v>3585058.9477725</v>
      </c>
      <c r="J1673" s="178" t="str">
        <f>IF(I1673&gt;0,H1673/I1673,0)</f>
      </c>
      <c r="K1673" s="179" t="str">
        <f>1-EXP(-J1673)</f>
      </c>
      <c r="L1673" s="180" t="str">
        <f>IF(G1673=30,1,M1672)</f>
      </c>
      <c r="M1673" s="181" t="str">
        <f>L1673*(1-K1673)</f>
      </c>
    </row>
    <row r="1674">
      <c r="A1674" t="s">
        <v>164</v>
      </c>
      <c r="B1674" t="s">
        <v>231</v>
      </c>
      <c r="C1674" s="32" t="s">
        <v>233</v>
      </c>
      <c r="D1674" t="s">
        <v>458</v>
      </c>
      <c r="E1674" t="s">
        <v>476</v>
      </c>
      <c r="F1674" s="174" t="n">
        <v>2040</v>
      </c>
      <c r="G1674" s="175" t="n">
        <v>62</v>
      </c>
      <c r="H1674" s="176" t="n">
        <v>23511.3565208178</v>
      </c>
      <c r="I1674" s="177" t="n">
        <v>3477786.45905181</v>
      </c>
      <c r="J1674" s="178" t="str">
        <f>IF(I1674&gt;0,H1674/I1674,0)</f>
      </c>
      <c r="K1674" s="179" t="str">
        <f>1-EXP(-J1674)</f>
      </c>
      <c r="L1674" s="180" t="str">
        <f>IF(G1674=30,1,M1673)</f>
      </c>
      <c r="M1674" s="181" t="str">
        <f>L1674*(1-K1674)</f>
      </c>
    </row>
    <row r="1675">
      <c r="A1675" t="s">
        <v>164</v>
      </c>
      <c r="B1675" t="s">
        <v>231</v>
      </c>
      <c r="C1675" s="32" t="s">
        <v>233</v>
      </c>
      <c r="D1675" t="s">
        <v>458</v>
      </c>
      <c r="E1675" t="s">
        <v>476</v>
      </c>
      <c r="F1675" s="174" t="n">
        <v>2040</v>
      </c>
      <c r="G1675" s="175" t="n">
        <v>63</v>
      </c>
      <c r="H1675" s="176" t="n">
        <v>25117.2650044422</v>
      </c>
      <c r="I1675" s="177" t="n">
        <v>3383931.53118435</v>
      </c>
      <c r="J1675" s="178" t="str">
        <f>IF(I1675&gt;0,H1675/I1675,0)</f>
      </c>
      <c r="K1675" s="179" t="str">
        <f>1-EXP(-J1675)</f>
      </c>
      <c r="L1675" s="180" t="str">
        <f>IF(G1675=30,1,M1674)</f>
      </c>
      <c r="M1675" s="181" t="str">
        <f>L1675*(1-K1675)</f>
      </c>
    </row>
    <row r="1676">
      <c r="A1676" t="s">
        <v>164</v>
      </c>
      <c r="B1676" t="s">
        <v>231</v>
      </c>
      <c r="C1676" s="32" t="s">
        <v>233</v>
      </c>
      <c r="D1676" t="s">
        <v>458</v>
      </c>
      <c r="E1676" t="s">
        <v>476</v>
      </c>
      <c r="F1676" s="174" t="n">
        <v>2040</v>
      </c>
      <c r="G1676" s="175" t="n">
        <v>64</v>
      </c>
      <c r="H1676" s="176" t="n">
        <v>26678.6465770065</v>
      </c>
      <c r="I1676" s="177" t="n">
        <v>3278286.88140787</v>
      </c>
      <c r="J1676" s="178" t="str">
        <f>IF(I1676&gt;0,H1676/I1676,0)</f>
      </c>
      <c r="K1676" s="179" t="str">
        <f>1-EXP(-J1676)</f>
      </c>
      <c r="L1676" s="180" t="str">
        <f>IF(G1676=30,1,M1675)</f>
      </c>
      <c r="M1676" s="181" t="str">
        <f>L1676*(1-K1676)</f>
      </c>
    </row>
    <row r="1677">
      <c r="A1677" t="s">
        <v>164</v>
      </c>
      <c r="B1677" t="s">
        <v>231</v>
      </c>
      <c r="C1677" s="32" t="s">
        <v>233</v>
      </c>
      <c r="D1677" t="s">
        <v>458</v>
      </c>
      <c r="E1677" t="s">
        <v>476</v>
      </c>
      <c r="F1677" s="174" t="n">
        <v>2040</v>
      </c>
      <c r="G1677" s="175" t="n">
        <v>65</v>
      </c>
      <c r="H1677" s="176" t="n">
        <v>27121.995762421</v>
      </c>
      <c r="I1677" s="177" t="n">
        <v>3170435.38014797</v>
      </c>
      <c r="J1677" s="178" t="str">
        <f>IF(I1677&gt;0,H1677/I1677,0)</f>
      </c>
      <c r="K1677" s="179" t="str">
        <f>1-EXP(-J1677)</f>
      </c>
      <c r="L1677" s="180" t="str">
        <f>IF(G1677=30,1,M1676)</f>
      </c>
      <c r="M1677" s="181" t="str">
        <f>L1677*(1-K1677)</f>
      </c>
    </row>
    <row r="1678">
      <c r="A1678" t="s">
        <v>164</v>
      </c>
      <c r="B1678" t="s">
        <v>231</v>
      </c>
      <c r="C1678" s="32" t="s">
        <v>233</v>
      </c>
      <c r="D1678" t="s">
        <v>458</v>
      </c>
      <c r="E1678" t="s">
        <v>476</v>
      </c>
      <c r="F1678" s="174" t="n">
        <v>2040</v>
      </c>
      <c r="G1678" s="175" t="n">
        <v>66</v>
      </c>
      <c r="H1678" s="176" t="n">
        <v>28463.9846790495</v>
      </c>
      <c r="I1678" s="177" t="n">
        <v>3037918.53827246</v>
      </c>
      <c r="J1678" s="178" t="str">
        <f>IF(I1678&gt;0,H1678/I1678,0)</f>
      </c>
      <c r="K1678" s="179" t="str">
        <f>1-EXP(-J1678)</f>
      </c>
      <c r="L1678" s="180" t="str">
        <f>IF(G1678=30,1,M1677)</f>
      </c>
      <c r="M1678" s="181" t="str">
        <f>L1678*(1-K1678)</f>
      </c>
    </row>
    <row r="1679">
      <c r="A1679" t="s">
        <v>164</v>
      </c>
      <c r="B1679" t="s">
        <v>231</v>
      </c>
      <c r="C1679" s="32" t="s">
        <v>233</v>
      </c>
      <c r="D1679" t="s">
        <v>458</v>
      </c>
      <c r="E1679" t="s">
        <v>476</v>
      </c>
      <c r="F1679" s="174" t="n">
        <v>2040</v>
      </c>
      <c r="G1679" s="175" t="n">
        <v>67</v>
      </c>
      <c r="H1679" s="176" t="n">
        <v>30389.2936303223</v>
      </c>
      <c r="I1679" s="177" t="n">
        <v>2954772.44453388</v>
      </c>
      <c r="J1679" s="178" t="str">
        <f>IF(I1679&gt;0,H1679/I1679,0)</f>
      </c>
      <c r="K1679" s="179" t="str">
        <f>1-EXP(-J1679)</f>
      </c>
      <c r="L1679" s="180" t="str">
        <f>IF(G1679=30,1,M1678)</f>
      </c>
      <c r="M1679" s="181" t="str">
        <f>L1679*(1-K1679)</f>
      </c>
    </row>
    <row r="1680">
      <c r="A1680" t="s">
        <v>164</v>
      </c>
      <c r="B1680" t="s">
        <v>231</v>
      </c>
      <c r="C1680" s="32" t="s">
        <v>233</v>
      </c>
      <c r="D1680" t="s">
        <v>458</v>
      </c>
      <c r="E1680" t="s">
        <v>476</v>
      </c>
      <c r="F1680" s="174" t="n">
        <v>2040</v>
      </c>
      <c r="G1680" s="175" t="n">
        <v>68</v>
      </c>
      <c r="H1680" s="176" t="n">
        <v>30901.659787666</v>
      </c>
      <c r="I1680" s="177" t="n">
        <v>2732564.21926063</v>
      </c>
      <c r="J1680" s="178" t="str">
        <f>IF(I1680&gt;0,H1680/I1680,0)</f>
      </c>
      <c r="K1680" s="179" t="str">
        <f>1-EXP(-J1680)</f>
      </c>
      <c r="L1680" s="180" t="str">
        <f>IF(G1680=30,1,M1679)</f>
      </c>
      <c r="M1680" s="181" t="str">
        <f>L1680*(1-K1680)</f>
      </c>
    </row>
    <row r="1681">
      <c r="A1681" t="s">
        <v>164</v>
      </c>
      <c r="B1681" t="s">
        <v>231</v>
      </c>
      <c r="C1681" s="32" t="s">
        <v>233</v>
      </c>
      <c r="D1681" t="s">
        <v>458</v>
      </c>
      <c r="E1681" t="s">
        <v>476</v>
      </c>
      <c r="F1681" s="174" t="n">
        <v>2040</v>
      </c>
      <c r="G1681" s="175" t="n">
        <v>69</v>
      </c>
      <c r="H1681" s="176" t="n">
        <v>32477.0781564308</v>
      </c>
      <c r="I1681" s="177" t="n">
        <v>2612194.62063645</v>
      </c>
      <c r="J1681" s="178" t="str">
        <f>IF(I1681&gt;0,H1681/I1681,0)</f>
      </c>
      <c r="K1681" s="179" t="str">
        <f>1-EXP(-J1681)</f>
      </c>
      <c r="L1681" s="180" t="str">
        <f>IF(G1681=30,1,M1680)</f>
      </c>
      <c r="M1681" s="181" t="str">
        <f>L1681*(1-K1681)</f>
      </c>
    </row>
    <row r="1682">
      <c r="A1682" t="s">
        <v>164</v>
      </c>
      <c r="B1682" t="s">
        <v>231</v>
      </c>
      <c r="C1682" s="32" t="s">
        <v>233</v>
      </c>
      <c r="D1682" t="s">
        <v>458</v>
      </c>
      <c r="E1682" t="s">
        <v>476</v>
      </c>
      <c r="F1682" s="174" t="n">
        <v>2041</v>
      </c>
      <c r="G1682" s="175" t="n">
        <v>30</v>
      </c>
      <c r="H1682" s="176" t="n">
        <v>826.196707390987</v>
      </c>
      <c r="I1682" s="177" t="n">
        <v>4884124.75171723</v>
      </c>
      <c r="J1682" s="178" t="str">
        <f>IF(I1682&gt;0,H1682/I1682,0)</f>
      </c>
      <c r="K1682" s="179" t="str">
        <f>1-EXP(-J1682)</f>
      </c>
      <c r="L1682" s="180" t="str">
        <f>IF(G1682=30,1,M1681)</f>
      </c>
      <c r="M1682" s="181" t="str">
        <f>L1682*(1-K1682)</f>
      </c>
    </row>
    <row r="1683">
      <c r="A1683" t="s">
        <v>164</v>
      </c>
      <c r="B1683" t="s">
        <v>231</v>
      </c>
      <c r="C1683" s="32" t="s">
        <v>233</v>
      </c>
      <c r="D1683" t="s">
        <v>458</v>
      </c>
      <c r="E1683" t="s">
        <v>476</v>
      </c>
      <c r="F1683" s="174" t="n">
        <v>2041</v>
      </c>
      <c r="G1683" s="175" t="n">
        <v>31</v>
      </c>
      <c r="H1683" s="176" t="n">
        <v>1028.01286694008</v>
      </c>
      <c r="I1683" s="177" t="n">
        <v>4750135.46961717</v>
      </c>
      <c r="J1683" s="178" t="str">
        <f>IF(I1683&gt;0,H1683/I1683,0)</f>
      </c>
      <c r="K1683" s="179" t="str">
        <f>1-EXP(-J1683)</f>
      </c>
      <c r="L1683" s="180" t="str">
        <f>IF(G1683=30,1,M1682)</f>
      </c>
      <c r="M1683" s="181" t="str">
        <f>L1683*(1-K1683)</f>
      </c>
    </row>
    <row r="1684">
      <c r="A1684" t="s">
        <v>164</v>
      </c>
      <c r="B1684" t="s">
        <v>231</v>
      </c>
      <c r="C1684" s="32" t="s">
        <v>233</v>
      </c>
      <c r="D1684" t="s">
        <v>458</v>
      </c>
      <c r="E1684" t="s">
        <v>476</v>
      </c>
      <c r="F1684" s="174" t="n">
        <v>2041</v>
      </c>
      <c r="G1684" s="175" t="n">
        <v>32</v>
      </c>
      <c r="H1684" s="176" t="n">
        <v>1066.67587477629</v>
      </c>
      <c r="I1684" s="177" t="n">
        <v>4679423.82413669</v>
      </c>
      <c r="J1684" s="178" t="str">
        <f>IF(I1684&gt;0,H1684/I1684,0)</f>
      </c>
      <c r="K1684" s="179" t="str">
        <f>1-EXP(-J1684)</f>
      </c>
      <c r="L1684" s="180" t="str">
        <f>IF(G1684=30,1,M1683)</f>
      </c>
      <c r="M1684" s="181" t="str">
        <f>L1684*(1-K1684)</f>
      </c>
    </row>
    <row r="1685">
      <c r="A1685" t="s">
        <v>164</v>
      </c>
      <c r="B1685" t="s">
        <v>231</v>
      </c>
      <c r="C1685" s="32" t="s">
        <v>233</v>
      </c>
      <c r="D1685" t="s">
        <v>458</v>
      </c>
      <c r="E1685" t="s">
        <v>476</v>
      </c>
      <c r="F1685" s="174" t="n">
        <v>2041</v>
      </c>
      <c r="G1685" s="175" t="n">
        <v>33</v>
      </c>
      <c r="H1685" s="176" t="n">
        <v>1119.92710263462</v>
      </c>
      <c r="I1685" s="177" t="n">
        <v>4636723.866342</v>
      </c>
      <c r="J1685" s="178" t="str">
        <f>IF(I1685&gt;0,H1685/I1685,0)</f>
      </c>
      <c r="K1685" s="179" t="str">
        <f>1-EXP(-J1685)</f>
      </c>
      <c r="L1685" s="180" t="str">
        <f>IF(G1685=30,1,M1684)</f>
      </c>
      <c r="M1685" s="181" t="str">
        <f>L1685*(1-K1685)</f>
      </c>
    </row>
    <row r="1686">
      <c r="A1686" t="s">
        <v>164</v>
      </c>
      <c r="B1686" t="s">
        <v>231</v>
      </c>
      <c r="C1686" s="32" t="s">
        <v>233</v>
      </c>
      <c r="D1686" t="s">
        <v>458</v>
      </c>
      <c r="E1686" t="s">
        <v>476</v>
      </c>
      <c r="F1686" s="174" t="n">
        <v>2041</v>
      </c>
      <c r="G1686" s="175" t="n">
        <v>34</v>
      </c>
      <c r="H1686" s="176" t="n">
        <v>1253.61087060856</v>
      </c>
      <c r="I1686" s="177" t="n">
        <v>4662406.64762092</v>
      </c>
      <c r="J1686" s="178" t="str">
        <f>IF(I1686&gt;0,H1686/I1686,0)</f>
      </c>
      <c r="K1686" s="179" t="str">
        <f>1-EXP(-J1686)</f>
      </c>
      <c r="L1686" s="180" t="str">
        <f>IF(G1686=30,1,M1685)</f>
      </c>
      <c r="M1686" s="181" t="str">
        <f>L1686*(1-K1686)</f>
      </c>
    </row>
    <row r="1687">
      <c r="A1687" t="s">
        <v>164</v>
      </c>
      <c r="B1687" t="s">
        <v>231</v>
      </c>
      <c r="C1687" s="32" t="s">
        <v>233</v>
      </c>
      <c r="D1687" t="s">
        <v>458</v>
      </c>
      <c r="E1687" t="s">
        <v>476</v>
      </c>
      <c r="F1687" s="174" t="n">
        <v>2041</v>
      </c>
      <c r="G1687" s="175" t="n">
        <v>35</v>
      </c>
      <c r="H1687" s="176" t="n">
        <v>1635.68543050413</v>
      </c>
      <c r="I1687" s="177" t="n">
        <v>4579041.7681774</v>
      </c>
      <c r="J1687" s="178" t="str">
        <f>IF(I1687&gt;0,H1687/I1687,0)</f>
      </c>
      <c r="K1687" s="179" t="str">
        <f>1-EXP(-J1687)</f>
      </c>
      <c r="L1687" s="180" t="str">
        <f>IF(G1687=30,1,M1686)</f>
      </c>
      <c r="M1687" s="181" t="str">
        <f>L1687*(1-K1687)</f>
      </c>
    </row>
    <row r="1688">
      <c r="A1688" t="s">
        <v>164</v>
      </c>
      <c r="B1688" t="s">
        <v>231</v>
      </c>
      <c r="C1688" s="32" t="s">
        <v>233</v>
      </c>
      <c r="D1688" t="s">
        <v>458</v>
      </c>
      <c r="E1688" t="s">
        <v>476</v>
      </c>
      <c r="F1688" s="174" t="n">
        <v>2041</v>
      </c>
      <c r="G1688" s="175" t="n">
        <v>36</v>
      </c>
      <c r="H1688" s="176" t="n">
        <v>1870.43818253907</v>
      </c>
      <c r="I1688" s="177" t="n">
        <v>4517012.23629282</v>
      </c>
      <c r="J1688" s="178" t="str">
        <f>IF(I1688&gt;0,H1688/I1688,0)</f>
      </c>
      <c r="K1688" s="179" t="str">
        <f>1-EXP(-J1688)</f>
      </c>
      <c r="L1688" s="180" t="str">
        <f>IF(G1688=30,1,M1687)</f>
      </c>
      <c r="M1688" s="181" t="str">
        <f>L1688*(1-K1688)</f>
      </c>
    </row>
    <row r="1689">
      <c r="A1689" t="s">
        <v>164</v>
      </c>
      <c r="B1689" t="s">
        <v>231</v>
      </c>
      <c r="C1689" s="32" t="s">
        <v>233</v>
      </c>
      <c r="D1689" t="s">
        <v>458</v>
      </c>
      <c r="E1689" t="s">
        <v>476</v>
      </c>
      <c r="F1689" s="174" t="n">
        <v>2041</v>
      </c>
      <c r="G1689" s="175" t="n">
        <v>37</v>
      </c>
      <c r="H1689" s="176" t="n">
        <v>1953.59573479916</v>
      </c>
      <c r="I1689" s="177" t="n">
        <v>4387713.01511833</v>
      </c>
      <c r="J1689" s="178" t="str">
        <f>IF(I1689&gt;0,H1689/I1689,0)</f>
      </c>
      <c r="K1689" s="179" t="str">
        <f>1-EXP(-J1689)</f>
      </c>
      <c r="L1689" s="180" t="str">
        <f>IF(G1689=30,1,M1688)</f>
      </c>
      <c r="M1689" s="181" t="str">
        <f>L1689*(1-K1689)</f>
      </c>
    </row>
    <row r="1690">
      <c r="A1690" t="s">
        <v>164</v>
      </c>
      <c r="B1690" t="s">
        <v>231</v>
      </c>
      <c r="C1690" s="32" t="s">
        <v>233</v>
      </c>
      <c r="D1690" t="s">
        <v>458</v>
      </c>
      <c r="E1690" t="s">
        <v>476</v>
      </c>
      <c r="F1690" s="174" t="n">
        <v>2041</v>
      </c>
      <c r="G1690" s="175" t="n">
        <v>38</v>
      </c>
      <c r="H1690" s="176" t="n">
        <v>2075.06816063109</v>
      </c>
      <c r="I1690" s="177" t="n">
        <v>4320915.64514219</v>
      </c>
      <c r="J1690" s="178" t="str">
        <f>IF(I1690&gt;0,H1690/I1690,0)</f>
      </c>
      <c r="K1690" s="179" t="str">
        <f>1-EXP(-J1690)</f>
      </c>
      <c r="L1690" s="180" t="str">
        <f>IF(G1690=30,1,M1689)</f>
      </c>
      <c r="M1690" s="181" t="str">
        <f>L1690*(1-K1690)</f>
      </c>
    </row>
    <row r="1691">
      <c r="A1691" t="s">
        <v>164</v>
      </c>
      <c r="B1691" t="s">
        <v>231</v>
      </c>
      <c r="C1691" s="32" t="s">
        <v>233</v>
      </c>
      <c r="D1691" t="s">
        <v>458</v>
      </c>
      <c r="E1691" t="s">
        <v>476</v>
      </c>
      <c r="F1691" s="174" t="n">
        <v>2041</v>
      </c>
      <c r="G1691" s="175" t="n">
        <v>39</v>
      </c>
      <c r="H1691" s="176" t="n">
        <v>2387.97029168697</v>
      </c>
      <c r="I1691" s="177" t="n">
        <v>4296475.55784219</v>
      </c>
      <c r="J1691" s="178" t="str">
        <f>IF(I1691&gt;0,H1691/I1691,0)</f>
      </c>
      <c r="K1691" s="179" t="str">
        <f>1-EXP(-J1691)</f>
      </c>
      <c r="L1691" s="180" t="str">
        <f>IF(G1691=30,1,M1690)</f>
      </c>
      <c r="M1691" s="181" t="str">
        <f>L1691*(1-K1691)</f>
      </c>
    </row>
    <row r="1692">
      <c r="A1692" t="s">
        <v>164</v>
      </c>
      <c r="B1692" t="s">
        <v>231</v>
      </c>
      <c r="C1692" s="32" t="s">
        <v>233</v>
      </c>
      <c r="D1692" t="s">
        <v>458</v>
      </c>
      <c r="E1692" t="s">
        <v>476</v>
      </c>
      <c r="F1692" s="174" t="n">
        <v>2041</v>
      </c>
      <c r="G1692" s="175" t="n">
        <v>40</v>
      </c>
      <c r="H1692" s="176" t="n">
        <v>3186.29887767569</v>
      </c>
      <c r="I1692" s="177" t="n">
        <v>4273900.62395569</v>
      </c>
      <c r="J1692" s="178" t="str">
        <f>IF(I1692&gt;0,H1692/I1692,0)</f>
      </c>
      <c r="K1692" s="179" t="str">
        <f>1-EXP(-J1692)</f>
      </c>
      <c r="L1692" s="180" t="str">
        <f>IF(G1692=30,1,M1691)</f>
      </c>
      <c r="M1692" s="181" t="str">
        <f>L1692*(1-K1692)</f>
      </c>
    </row>
    <row r="1693">
      <c r="A1693" t="s">
        <v>164</v>
      </c>
      <c r="B1693" t="s">
        <v>231</v>
      </c>
      <c r="C1693" s="32" t="s">
        <v>233</v>
      </c>
      <c r="D1693" t="s">
        <v>458</v>
      </c>
      <c r="E1693" t="s">
        <v>476</v>
      </c>
      <c r="F1693" s="174" t="n">
        <v>2041</v>
      </c>
      <c r="G1693" s="175" t="n">
        <v>41</v>
      </c>
      <c r="H1693" s="176" t="n">
        <v>3506.55602551506</v>
      </c>
      <c r="I1693" s="177" t="n">
        <v>4249972.66901115</v>
      </c>
      <c r="J1693" s="178" t="str">
        <f>IF(I1693&gt;0,H1693/I1693,0)</f>
      </c>
      <c r="K1693" s="179" t="str">
        <f>1-EXP(-J1693)</f>
      </c>
      <c r="L1693" s="180" t="str">
        <f>IF(G1693=30,1,M1692)</f>
      </c>
      <c r="M1693" s="181" t="str">
        <f>L1693*(1-K1693)</f>
      </c>
    </row>
    <row r="1694">
      <c r="A1694" t="s">
        <v>164</v>
      </c>
      <c r="B1694" t="s">
        <v>231</v>
      </c>
      <c r="C1694" s="32" t="s">
        <v>233</v>
      </c>
      <c r="D1694" t="s">
        <v>458</v>
      </c>
      <c r="E1694" t="s">
        <v>476</v>
      </c>
      <c r="F1694" s="174" t="n">
        <v>2041</v>
      </c>
      <c r="G1694" s="175" t="n">
        <v>42</v>
      </c>
      <c r="H1694" s="176" t="n">
        <v>3818.22088894632</v>
      </c>
      <c r="I1694" s="177" t="n">
        <v>4265367.10852574</v>
      </c>
      <c r="J1694" s="178" t="str">
        <f>IF(I1694&gt;0,H1694/I1694,0)</f>
      </c>
      <c r="K1694" s="179" t="str">
        <f>1-EXP(-J1694)</f>
      </c>
      <c r="L1694" s="180" t="str">
        <f>IF(G1694=30,1,M1693)</f>
      </c>
      <c r="M1694" s="181" t="str">
        <f>L1694*(1-K1694)</f>
      </c>
    </row>
    <row r="1695">
      <c r="A1695" t="s">
        <v>164</v>
      </c>
      <c r="B1695" t="s">
        <v>231</v>
      </c>
      <c r="C1695" s="32" t="s">
        <v>233</v>
      </c>
      <c r="D1695" t="s">
        <v>458</v>
      </c>
      <c r="E1695" t="s">
        <v>476</v>
      </c>
      <c r="F1695" s="174" t="n">
        <v>2041</v>
      </c>
      <c r="G1695" s="175" t="n">
        <v>43</v>
      </c>
      <c r="H1695" s="176" t="n">
        <v>4205.47569482063</v>
      </c>
      <c r="I1695" s="177" t="n">
        <v>4318746.79721367</v>
      </c>
      <c r="J1695" s="178" t="str">
        <f>IF(I1695&gt;0,H1695/I1695,0)</f>
      </c>
      <c r="K1695" s="179" t="str">
        <f>1-EXP(-J1695)</f>
      </c>
      <c r="L1695" s="180" t="str">
        <f>IF(G1695=30,1,M1694)</f>
      </c>
      <c r="M1695" s="181" t="str">
        <f>L1695*(1-K1695)</f>
      </c>
    </row>
    <row r="1696">
      <c r="A1696" t="s">
        <v>164</v>
      </c>
      <c r="B1696" t="s">
        <v>231</v>
      </c>
      <c r="C1696" s="32" t="s">
        <v>233</v>
      </c>
      <c r="D1696" t="s">
        <v>458</v>
      </c>
      <c r="E1696" t="s">
        <v>476</v>
      </c>
      <c r="F1696" s="174" t="n">
        <v>2041</v>
      </c>
      <c r="G1696" s="175" t="n">
        <v>44</v>
      </c>
      <c r="H1696" s="176" t="n">
        <v>4942.4091130805</v>
      </c>
      <c r="I1696" s="177" t="n">
        <v>4447508.55907305</v>
      </c>
      <c r="J1696" s="178" t="str">
        <f>IF(I1696&gt;0,H1696/I1696,0)</f>
      </c>
      <c r="K1696" s="179" t="str">
        <f>1-EXP(-J1696)</f>
      </c>
      <c r="L1696" s="180" t="str">
        <f>IF(G1696=30,1,M1695)</f>
      </c>
      <c r="M1696" s="181" t="str">
        <f>L1696*(1-K1696)</f>
      </c>
    </row>
    <row r="1697">
      <c r="A1697" t="s">
        <v>164</v>
      </c>
      <c r="B1697" t="s">
        <v>231</v>
      </c>
      <c r="C1697" s="32" t="s">
        <v>233</v>
      </c>
      <c r="D1697" t="s">
        <v>458</v>
      </c>
      <c r="E1697" t="s">
        <v>476</v>
      </c>
      <c r="F1697" s="174" t="n">
        <v>2041</v>
      </c>
      <c r="G1697" s="175" t="n">
        <v>45</v>
      </c>
      <c r="H1697" s="176" t="n">
        <v>6261.13800046925</v>
      </c>
      <c r="I1697" s="177" t="n">
        <v>4398206.91627571</v>
      </c>
      <c r="J1697" s="178" t="str">
        <f>IF(I1697&gt;0,H1697/I1697,0)</f>
      </c>
      <c r="K1697" s="179" t="str">
        <f>1-EXP(-J1697)</f>
      </c>
      <c r="L1697" s="180" t="str">
        <f>IF(G1697=30,1,M1696)</f>
      </c>
      <c r="M1697" s="181" t="str">
        <f>L1697*(1-K1697)</f>
      </c>
    </row>
    <row r="1698">
      <c r="A1698" t="s">
        <v>164</v>
      </c>
      <c r="B1698" t="s">
        <v>231</v>
      </c>
      <c r="C1698" s="32" t="s">
        <v>233</v>
      </c>
      <c r="D1698" t="s">
        <v>458</v>
      </c>
      <c r="E1698" t="s">
        <v>476</v>
      </c>
      <c r="F1698" s="174" t="n">
        <v>2041</v>
      </c>
      <c r="G1698" s="175" t="n">
        <v>46</v>
      </c>
      <c r="H1698" s="176" t="n">
        <v>6711.11947628817</v>
      </c>
      <c r="I1698" s="177" t="n">
        <v>4317775.28963249</v>
      </c>
      <c r="J1698" s="178" t="str">
        <f>IF(I1698&gt;0,H1698/I1698,0)</f>
      </c>
      <c r="K1698" s="179" t="str">
        <f>1-EXP(-J1698)</f>
      </c>
      <c r="L1698" s="180" t="str">
        <f>IF(G1698=30,1,M1697)</f>
      </c>
      <c r="M1698" s="181" t="str">
        <f>L1698*(1-K1698)</f>
      </c>
    </row>
    <row r="1699">
      <c r="A1699" t="s">
        <v>164</v>
      </c>
      <c r="B1699" t="s">
        <v>231</v>
      </c>
      <c r="C1699" s="32" t="s">
        <v>233</v>
      </c>
      <c r="D1699" t="s">
        <v>458</v>
      </c>
      <c r="E1699" t="s">
        <v>476</v>
      </c>
      <c r="F1699" s="174" t="n">
        <v>2041</v>
      </c>
      <c r="G1699" s="175" t="n">
        <v>47</v>
      </c>
      <c r="H1699" s="176" t="n">
        <v>7235.2680811578</v>
      </c>
      <c r="I1699" s="177" t="n">
        <v>4252896.88322777</v>
      </c>
      <c r="J1699" s="178" t="str">
        <f>IF(I1699&gt;0,H1699/I1699,0)</f>
      </c>
      <c r="K1699" s="179" t="str">
        <f>1-EXP(-J1699)</f>
      </c>
      <c r="L1699" s="180" t="str">
        <f>IF(G1699=30,1,M1698)</f>
      </c>
      <c r="M1699" s="181" t="str">
        <f>L1699*(1-K1699)</f>
      </c>
    </row>
    <row r="1700">
      <c r="A1700" t="s">
        <v>164</v>
      </c>
      <c r="B1700" t="s">
        <v>231</v>
      </c>
      <c r="C1700" s="32" t="s">
        <v>233</v>
      </c>
      <c r="D1700" t="s">
        <v>458</v>
      </c>
      <c r="E1700" t="s">
        <v>476</v>
      </c>
      <c r="F1700" s="174" t="n">
        <v>2041</v>
      </c>
      <c r="G1700" s="175" t="n">
        <v>48</v>
      </c>
      <c r="H1700" s="176" t="n">
        <v>7811.79676076741</v>
      </c>
      <c r="I1700" s="177" t="n">
        <v>4190716.42275811</v>
      </c>
      <c r="J1700" s="178" t="str">
        <f>IF(I1700&gt;0,H1700/I1700,0)</f>
      </c>
      <c r="K1700" s="179" t="str">
        <f>1-EXP(-J1700)</f>
      </c>
      <c r="L1700" s="180" t="str">
        <f>IF(G1700=30,1,M1699)</f>
      </c>
      <c r="M1700" s="181" t="str">
        <f>L1700*(1-K1700)</f>
      </c>
    </row>
    <row r="1701">
      <c r="A1701" t="s">
        <v>164</v>
      </c>
      <c r="B1701" t="s">
        <v>231</v>
      </c>
      <c r="C1701" s="32" t="s">
        <v>233</v>
      </c>
      <c r="D1701" t="s">
        <v>458</v>
      </c>
      <c r="E1701" t="s">
        <v>476</v>
      </c>
      <c r="F1701" s="174" t="n">
        <v>2041</v>
      </c>
      <c r="G1701" s="175" t="n">
        <v>49</v>
      </c>
      <c r="H1701" s="176" t="n">
        <v>8601.85087274307</v>
      </c>
      <c r="I1701" s="177" t="n">
        <v>4216169.23770489</v>
      </c>
      <c r="J1701" s="178" t="str">
        <f>IF(I1701&gt;0,H1701/I1701,0)</f>
      </c>
      <c r="K1701" s="179" t="str">
        <f>1-EXP(-J1701)</f>
      </c>
      <c r="L1701" s="180" t="str">
        <f>IF(G1701=30,1,M1700)</f>
      </c>
      <c r="M1701" s="181" t="str">
        <f>L1701*(1-K1701)</f>
      </c>
    </row>
    <row r="1702">
      <c r="A1702" t="s">
        <v>164</v>
      </c>
      <c r="B1702" t="s">
        <v>231</v>
      </c>
      <c r="C1702" s="32" t="s">
        <v>233</v>
      </c>
      <c r="D1702" t="s">
        <v>458</v>
      </c>
      <c r="E1702" t="s">
        <v>476</v>
      </c>
      <c r="F1702" s="174" t="n">
        <v>2041</v>
      </c>
      <c r="G1702" s="175" t="n">
        <v>50</v>
      </c>
      <c r="H1702" s="176" t="n">
        <v>9884.3427513204</v>
      </c>
      <c r="I1702" s="177" t="n">
        <v>4221073.04382919</v>
      </c>
      <c r="J1702" s="178" t="str">
        <f>IF(I1702&gt;0,H1702/I1702,0)</f>
      </c>
      <c r="K1702" s="179" t="str">
        <f>1-EXP(-J1702)</f>
      </c>
      <c r="L1702" s="180" t="str">
        <f>IF(G1702=30,1,M1701)</f>
      </c>
      <c r="M1702" s="181" t="str">
        <f>L1702*(1-K1702)</f>
      </c>
    </row>
    <row r="1703">
      <c r="A1703" t="s">
        <v>164</v>
      </c>
      <c r="B1703" t="s">
        <v>231</v>
      </c>
      <c r="C1703" s="32" t="s">
        <v>233</v>
      </c>
      <c r="D1703" t="s">
        <v>458</v>
      </c>
      <c r="E1703" t="s">
        <v>476</v>
      </c>
      <c r="F1703" s="174" t="n">
        <v>2041</v>
      </c>
      <c r="G1703" s="175" t="n">
        <v>51</v>
      </c>
      <c r="H1703" s="176" t="n">
        <v>14521.6980023561</v>
      </c>
      <c r="I1703" s="177" t="n">
        <v>6207143.07166842</v>
      </c>
      <c r="J1703" s="178" t="str">
        <f>IF(I1703&gt;0,H1703/I1703,0)</f>
      </c>
      <c r="K1703" s="179" t="str">
        <f>1-EXP(-J1703)</f>
      </c>
      <c r="L1703" s="180" t="str">
        <f>IF(G1703=30,1,M1702)</f>
      </c>
      <c r="M1703" s="181" t="str">
        <f>L1703*(1-K1703)</f>
      </c>
    </row>
    <row r="1704">
      <c r="A1704" t="s">
        <v>164</v>
      </c>
      <c r="B1704" t="s">
        <v>231</v>
      </c>
      <c r="C1704" s="32" t="s">
        <v>233</v>
      </c>
      <c r="D1704" t="s">
        <v>458</v>
      </c>
      <c r="E1704" t="s">
        <v>476</v>
      </c>
      <c r="F1704" s="174" t="n">
        <v>2041</v>
      </c>
      <c r="G1704" s="175" t="n">
        <v>52</v>
      </c>
      <c r="H1704" s="176" t="n">
        <v>11616.603891342</v>
      </c>
      <c r="I1704" s="177" t="n">
        <v>4151443.07676235</v>
      </c>
      <c r="J1704" s="178" t="str">
        <f>IF(I1704&gt;0,H1704/I1704,0)</f>
      </c>
      <c r="K1704" s="179" t="str">
        <f>1-EXP(-J1704)</f>
      </c>
      <c r="L1704" s="180" t="str">
        <f>IF(G1704=30,1,M1703)</f>
      </c>
      <c r="M1704" s="181" t="str">
        <f>L1704*(1-K1704)</f>
      </c>
    </row>
    <row r="1705">
      <c r="A1705" t="s">
        <v>164</v>
      </c>
      <c r="B1705" t="s">
        <v>231</v>
      </c>
      <c r="C1705" s="32" t="s">
        <v>233</v>
      </c>
      <c r="D1705" t="s">
        <v>458</v>
      </c>
      <c r="E1705" t="s">
        <v>476</v>
      </c>
      <c r="F1705" s="174" t="n">
        <v>2041</v>
      </c>
      <c r="G1705" s="175" t="n">
        <v>53</v>
      </c>
      <c r="H1705" s="176" t="n">
        <v>12578.0422845984</v>
      </c>
      <c r="I1705" s="177" t="n">
        <v>4118747.19500706</v>
      </c>
      <c r="J1705" s="178" t="str">
        <f>IF(I1705&gt;0,H1705/I1705,0)</f>
      </c>
      <c r="K1705" s="179" t="str">
        <f>1-EXP(-J1705)</f>
      </c>
      <c r="L1705" s="180" t="str">
        <f>IF(G1705=30,1,M1704)</f>
      </c>
      <c r="M1705" s="181" t="str">
        <f>L1705*(1-K1705)</f>
      </c>
    </row>
    <row r="1706">
      <c r="A1706" t="s">
        <v>164</v>
      </c>
      <c r="B1706" t="s">
        <v>231</v>
      </c>
      <c r="C1706" s="32" t="s">
        <v>233</v>
      </c>
      <c r="D1706" t="s">
        <v>458</v>
      </c>
      <c r="E1706" t="s">
        <v>476</v>
      </c>
      <c r="F1706" s="174" t="n">
        <v>2041</v>
      </c>
      <c r="G1706" s="175" t="n">
        <v>54</v>
      </c>
      <c r="H1706" s="176" t="n">
        <v>13238.0305217449</v>
      </c>
      <c r="I1706" s="177" t="n">
        <v>3974830.44521849</v>
      </c>
      <c r="J1706" s="178" t="str">
        <f>IF(I1706&gt;0,H1706/I1706,0)</f>
      </c>
      <c r="K1706" s="179" t="str">
        <f>1-EXP(-J1706)</f>
      </c>
      <c r="L1706" s="180" t="str">
        <f>IF(G1706=30,1,M1705)</f>
      </c>
      <c r="M1706" s="181" t="str">
        <f>L1706*(1-K1706)</f>
      </c>
    </row>
    <row r="1707">
      <c r="A1707" t="s">
        <v>164</v>
      </c>
      <c r="B1707" t="s">
        <v>231</v>
      </c>
      <c r="C1707" s="32" t="s">
        <v>233</v>
      </c>
      <c r="D1707" t="s">
        <v>458</v>
      </c>
      <c r="E1707" t="s">
        <v>476</v>
      </c>
      <c r="F1707" s="174" t="n">
        <v>2041</v>
      </c>
      <c r="G1707" s="175" t="n">
        <v>55</v>
      </c>
      <c r="H1707" s="176" t="n">
        <v>14103.7628552995</v>
      </c>
      <c r="I1707" s="177" t="n">
        <v>3922824.6905517</v>
      </c>
      <c r="J1707" s="178" t="str">
        <f>IF(I1707&gt;0,H1707/I1707,0)</f>
      </c>
      <c r="K1707" s="179" t="str">
        <f>1-EXP(-J1707)</f>
      </c>
      <c r="L1707" s="180" t="str">
        <f>IF(G1707=30,1,M1706)</f>
      </c>
      <c r="M1707" s="181" t="str">
        <f>L1707*(1-K1707)</f>
      </c>
    </row>
    <row r="1708">
      <c r="A1708" t="s">
        <v>164</v>
      </c>
      <c r="B1708" t="s">
        <v>231</v>
      </c>
      <c r="C1708" s="32" t="s">
        <v>233</v>
      </c>
      <c r="D1708" t="s">
        <v>458</v>
      </c>
      <c r="E1708" t="s">
        <v>476</v>
      </c>
      <c r="F1708" s="174" t="n">
        <v>2041</v>
      </c>
      <c r="G1708" s="175" t="n">
        <v>56</v>
      </c>
      <c r="H1708" s="176" t="n">
        <v>15502.1689953442</v>
      </c>
      <c r="I1708" s="177" t="n">
        <v>3957186.50610276</v>
      </c>
      <c r="J1708" s="178" t="str">
        <f>IF(I1708&gt;0,H1708/I1708,0)</f>
      </c>
      <c r="K1708" s="179" t="str">
        <f>1-EXP(-J1708)</f>
      </c>
      <c r="L1708" s="180" t="str">
        <f>IF(G1708=30,1,M1707)</f>
      </c>
      <c r="M1708" s="181" t="str">
        <f>L1708*(1-K1708)</f>
      </c>
    </row>
    <row r="1709">
      <c r="A1709" t="s">
        <v>164</v>
      </c>
      <c r="B1709" t="s">
        <v>231</v>
      </c>
      <c r="C1709" s="32" t="s">
        <v>233</v>
      </c>
      <c r="D1709" t="s">
        <v>458</v>
      </c>
      <c r="E1709" t="s">
        <v>476</v>
      </c>
      <c r="F1709" s="174" t="n">
        <v>2041</v>
      </c>
      <c r="G1709" s="175" t="n">
        <v>57</v>
      </c>
      <c r="H1709" s="176" t="n">
        <v>17150.7747246992</v>
      </c>
      <c r="I1709" s="177" t="n">
        <v>4012715.72404641</v>
      </c>
      <c r="J1709" s="178" t="str">
        <f>IF(I1709&gt;0,H1709/I1709,0)</f>
      </c>
      <c r="K1709" s="179" t="str">
        <f>1-EXP(-J1709)</f>
      </c>
      <c r="L1709" s="180" t="str">
        <f>IF(G1709=30,1,M1708)</f>
      </c>
      <c r="M1709" s="181" t="str">
        <f>L1709*(1-K1709)</f>
      </c>
    </row>
    <row r="1710">
      <c r="A1710" t="s">
        <v>164</v>
      </c>
      <c r="B1710" t="s">
        <v>231</v>
      </c>
      <c r="C1710" s="32" t="s">
        <v>233</v>
      </c>
      <c r="D1710" t="s">
        <v>458</v>
      </c>
      <c r="E1710" t="s">
        <v>476</v>
      </c>
      <c r="F1710" s="174" t="n">
        <v>2041</v>
      </c>
      <c r="G1710" s="175" t="n">
        <v>58</v>
      </c>
      <c r="H1710" s="176" t="n">
        <v>18509.6564007824</v>
      </c>
      <c r="I1710" s="177" t="n">
        <v>3964235.4259619</v>
      </c>
      <c r="J1710" s="178" t="str">
        <f>IF(I1710&gt;0,H1710/I1710,0)</f>
      </c>
      <c r="K1710" s="179" t="str">
        <f>1-EXP(-J1710)</f>
      </c>
      <c r="L1710" s="180" t="str">
        <f>IF(G1710=30,1,M1709)</f>
      </c>
      <c r="M1710" s="181" t="str">
        <f>L1710*(1-K1710)</f>
      </c>
    </row>
    <row r="1711">
      <c r="A1711" t="s">
        <v>164</v>
      </c>
      <c r="B1711" t="s">
        <v>231</v>
      </c>
      <c r="C1711" s="32" t="s">
        <v>233</v>
      </c>
      <c r="D1711" t="s">
        <v>458</v>
      </c>
      <c r="E1711" t="s">
        <v>476</v>
      </c>
      <c r="F1711" s="174" t="n">
        <v>2041</v>
      </c>
      <c r="G1711" s="175" t="n">
        <v>59</v>
      </c>
      <c r="H1711" s="176" t="n">
        <v>19479.216660503</v>
      </c>
      <c r="I1711" s="177" t="n">
        <v>3810120.80358844</v>
      </c>
      <c r="J1711" s="178" t="str">
        <f>IF(I1711&gt;0,H1711/I1711,0)</f>
      </c>
      <c r="K1711" s="179" t="str">
        <f>1-EXP(-J1711)</f>
      </c>
      <c r="L1711" s="180" t="str">
        <f>IF(G1711=30,1,M1710)</f>
      </c>
      <c r="M1711" s="181" t="str">
        <f>L1711*(1-K1711)</f>
      </c>
    </row>
    <row r="1712">
      <c r="A1712" t="s">
        <v>164</v>
      </c>
      <c r="B1712" t="s">
        <v>231</v>
      </c>
      <c r="C1712" s="32" t="s">
        <v>233</v>
      </c>
      <c r="D1712" t="s">
        <v>458</v>
      </c>
      <c r="E1712" t="s">
        <v>476</v>
      </c>
      <c r="F1712" s="174" t="n">
        <v>2041</v>
      </c>
      <c r="G1712" s="175" t="n">
        <v>60</v>
      </c>
      <c r="H1712" s="176" t="n">
        <v>20685.8904682225</v>
      </c>
      <c r="I1712" s="177" t="n">
        <v>3712707.82493979</v>
      </c>
      <c r="J1712" s="178" t="str">
        <f>IF(I1712&gt;0,H1712/I1712,0)</f>
      </c>
      <c r="K1712" s="179" t="str">
        <f>1-EXP(-J1712)</f>
      </c>
      <c r="L1712" s="180" t="str">
        <f>IF(G1712=30,1,M1711)</f>
      </c>
      <c r="M1712" s="181" t="str">
        <f>L1712*(1-K1712)</f>
      </c>
    </row>
    <row r="1713">
      <c r="A1713" t="s">
        <v>164</v>
      </c>
      <c r="B1713" t="s">
        <v>231</v>
      </c>
      <c r="C1713" s="32" t="s">
        <v>233</v>
      </c>
      <c r="D1713" t="s">
        <v>458</v>
      </c>
      <c r="E1713" t="s">
        <v>476</v>
      </c>
      <c r="F1713" s="174" t="n">
        <v>2041</v>
      </c>
      <c r="G1713" s="175" t="n">
        <v>61</v>
      </c>
      <c r="H1713" s="176" t="n">
        <v>22115.5252647058</v>
      </c>
      <c r="I1713" s="177" t="n">
        <v>3627947.9813952</v>
      </c>
      <c r="J1713" s="178" t="str">
        <f>IF(I1713&gt;0,H1713/I1713,0)</f>
      </c>
      <c r="K1713" s="179" t="str">
        <f>1-EXP(-J1713)</f>
      </c>
      <c r="L1713" s="180" t="str">
        <f>IF(G1713=30,1,M1712)</f>
      </c>
      <c r="M1713" s="181" t="str">
        <f>L1713*(1-K1713)</f>
      </c>
    </row>
    <row r="1714">
      <c r="A1714" t="s">
        <v>164</v>
      </c>
      <c r="B1714" t="s">
        <v>231</v>
      </c>
      <c r="C1714" s="32" t="s">
        <v>233</v>
      </c>
      <c r="D1714" t="s">
        <v>458</v>
      </c>
      <c r="E1714" t="s">
        <v>476</v>
      </c>
      <c r="F1714" s="174" t="n">
        <v>2041</v>
      </c>
      <c r="G1714" s="175" t="n">
        <v>62</v>
      </c>
      <c r="H1714" s="176" t="n">
        <v>23644.6256482659</v>
      </c>
      <c r="I1714" s="177" t="n">
        <v>3536712.3933718</v>
      </c>
      <c r="J1714" s="178" t="str">
        <f>IF(I1714&gt;0,H1714/I1714,0)</f>
      </c>
      <c r="K1714" s="179" t="str">
        <f>1-EXP(-J1714)</f>
      </c>
      <c r="L1714" s="180" t="str">
        <f>IF(G1714=30,1,M1713)</f>
      </c>
      <c r="M1714" s="181" t="str">
        <f>L1714*(1-K1714)</f>
      </c>
    </row>
    <row r="1715">
      <c r="A1715" t="s">
        <v>164</v>
      </c>
      <c r="B1715" t="s">
        <v>231</v>
      </c>
      <c r="C1715" s="32" t="s">
        <v>233</v>
      </c>
      <c r="D1715" t="s">
        <v>458</v>
      </c>
      <c r="E1715" t="s">
        <v>476</v>
      </c>
      <c r="F1715" s="174" t="n">
        <v>2041</v>
      </c>
      <c r="G1715" s="175" t="n">
        <v>63</v>
      </c>
      <c r="H1715" s="176" t="n">
        <v>25126.0569491024</v>
      </c>
      <c r="I1715" s="177" t="n">
        <v>3426382.5423447</v>
      </c>
      <c r="J1715" s="178" t="str">
        <f>IF(I1715&gt;0,H1715/I1715,0)</f>
      </c>
      <c r="K1715" s="179" t="str">
        <f>1-EXP(-J1715)</f>
      </c>
      <c r="L1715" s="180" t="str">
        <f>IF(G1715=30,1,M1714)</f>
      </c>
      <c r="M1715" s="181" t="str">
        <f>L1715*(1-K1715)</f>
      </c>
    </row>
    <row r="1716">
      <c r="A1716" t="s">
        <v>164</v>
      </c>
      <c r="B1716" t="s">
        <v>231</v>
      </c>
      <c r="C1716" s="32" t="s">
        <v>233</v>
      </c>
      <c r="D1716" t="s">
        <v>458</v>
      </c>
      <c r="E1716" t="s">
        <v>476</v>
      </c>
      <c r="F1716" s="174" t="n">
        <v>2041</v>
      </c>
      <c r="G1716" s="175" t="n">
        <v>64</v>
      </c>
      <c r="H1716" s="176" t="n">
        <v>26805.1308232464</v>
      </c>
      <c r="I1716" s="177" t="n">
        <v>3329032.52835169</v>
      </c>
      <c r="J1716" s="178" t="str">
        <f>IF(I1716&gt;0,H1716/I1716,0)</f>
      </c>
      <c r="K1716" s="179" t="str">
        <f>1-EXP(-J1716)</f>
      </c>
      <c r="L1716" s="180" t="str">
        <f>IF(G1716=30,1,M1715)</f>
      </c>
      <c r="M1716" s="181" t="str">
        <f>L1716*(1-K1716)</f>
      </c>
    </row>
    <row r="1717">
      <c r="A1717" t="s">
        <v>164</v>
      </c>
      <c r="B1717" t="s">
        <v>231</v>
      </c>
      <c r="C1717" s="32" t="s">
        <v>233</v>
      </c>
      <c r="D1717" t="s">
        <v>458</v>
      </c>
      <c r="E1717" t="s">
        <v>476</v>
      </c>
      <c r="F1717" s="174" t="n">
        <v>2041</v>
      </c>
      <c r="G1717" s="175" t="n">
        <v>65</v>
      </c>
      <c r="H1717" s="176" t="n">
        <v>27225.3058885483</v>
      </c>
      <c r="I1717" s="177" t="n">
        <v>3219989.50320159</v>
      </c>
      <c r="J1717" s="178" t="str">
        <f>IF(I1717&gt;0,H1717/I1717,0)</f>
      </c>
      <c r="K1717" s="179" t="str">
        <f>1-EXP(-J1717)</f>
      </c>
      <c r="L1717" s="180" t="str">
        <f>IF(G1717=30,1,M1716)</f>
      </c>
      <c r="M1717" s="181" t="str">
        <f>L1717*(1-K1717)</f>
      </c>
    </row>
    <row r="1718">
      <c r="A1718" t="s">
        <v>164</v>
      </c>
      <c r="B1718" t="s">
        <v>231</v>
      </c>
      <c r="C1718" s="32" t="s">
        <v>233</v>
      </c>
      <c r="D1718" t="s">
        <v>458</v>
      </c>
      <c r="E1718" t="s">
        <v>476</v>
      </c>
      <c r="F1718" s="174" t="n">
        <v>2041</v>
      </c>
      <c r="G1718" s="175" t="n">
        <v>66</v>
      </c>
      <c r="H1718" s="176" t="n">
        <v>28791.4680497572</v>
      </c>
      <c r="I1718" s="177" t="n">
        <v>3109209.86976364</v>
      </c>
      <c r="J1718" s="178" t="str">
        <f>IF(I1718&gt;0,H1718/I1718,0)</f>
      </c>
      <c r="K1718" s="179" t="str">
        <f>1-EXP(-J1718)</f>
      </c>
      <c r="L1718" s="180" t="str">
        <f>IF(G1718=30,1,M1717)</f>
      </c>
      <c r="M1718" s="181" t="str">
        <f>L1718*(1-K1718)</f>
      </c>
    </row>
    <row r="1719">
      <c r="A1719" t="s">
        <v>164</v>
      </c>
      <c r="B1719" t="s">
        <v>231</v>
      </c>
      <c r="C1719" s="32" t="s">
        <v>233</v>
      </c>
      <c r="D1719" t="s">
        <v>458</v>
      </c>
      <c r="E1719" t="s">
        <v>476</v>
      </c>
      <c r="F1719" s="174" t="n">
        <v>2041</v>
      </c>
      <c r="G1719" s="175" t="n">
        <v>67</v>
      </c>
      <c r="H1719" s="176" t="n">
        <v>30224.1658985107</v>
      </c>
      <c r="I1719" s="177" t="n">
        <v>2973100.49192791</v>
      </c>
      <c r="J1719" s="178" t="str">
        <f>IF(I1719&gt;0,H1719/I1719,0)</f>
      </c>
      <c r="K1719" s="179" t="str">
        <f>1-EXP(-J1719)</f>
      </c>
      <c r="L1719" s="180" t="str">
        <f>IF(G1719=30,1,M1718)</f>
      </c>
      <c r="M1719" s="181" t="str">
        <f>L1719*(1-K1719)</f>
      </c>
    </row>
    <row r="1720">
      <c r="A1720" t="s">
        <v>164</v>
      </c>
      <c r="B1720" t="s">
        <v>231</v>
      </c>
      <c r="C1720" s="32" t="s">
        <v>233</v>
      </c>
      <c r="D1720" t="s">
        <v>458</v>
      </c>
      <c r="E1720" t="s">
        <v>476</v>
      </c>
      <c r="F1720" s="174" t="n">
        <v>2041</v>
      </c>
      <c r="G1720" s="175" t="n">
        <v>68</v>
      </c>
      <c r="H1720" s="176" t="n">
        <v>32225.2096974786</v>
      </c>
      <c r="I1720" s="177" t="n">
        <v>2885634.8764433</v>
      </c>
      <c r="J1720" s="178" t="str">
        <f>IF(I1720&gt;0,H1720/I1720,0)</f>
      </c>
      <c r="K1720" s="179" t="str">
        <f>1-EXP(-J1720)</f>
      </c>
      <c r="L1720" s="180" t="str">
        <f>IF(G1720=30,1,M1719)</f>
      </c>
      <c r="M1720" s="181" t="str">
        <f>L1720*(1-K1720)</f>
      </c>
    </row>
    <row r="1721">
      <c r="A1721" t="s">
        <v>164</v>
      </c>
      <c r="B1721" t="s">
        <v>231</v>
      </c>
      <c r="C1721" s="32" t="s">
        <v>233</v>
      </c>
      <c r="D1721" t="s">
        <v>458</v>
      </c>
      <c r="E1721" t="s">
        <v>476</v>
      </c>
      <c r="F1721" s="174" t="n">
        <v>2041</v>
      </c>
      <c r="G1721" s="175" t="n">
        <v>69</v>
      </c>
      <c r="H1721" s="176" t="n">
        <v>32722.2556525474</v>
      </c>
      <c r="I1721" s="177" t="n">
        <v>2662322.48066694</v>
      </c>
      <c r="J1721" s="178" t="str">
        <f>IF(I1721&gt;0,H1721/I1721,0)</f>
      </c>
      <c r="K1721" s="179" t="str">
        <f>1-EXP(-J1721)</f>
      </c>
      <c r="L1721" s="180" t="str">
        <f>IF(G1721=30,1,M1720)</f>
      </c>
      <c r="M1721" s="181" t="str">
        <f>L1721*(1-K1721)</f>
      </c>
    </row>
    <row r="1722">
      <c r="A1722" t="s">
        <v>164</v>
      </c>
      <c r="B1722" t="s">
        <v>231</v>
      </c>
      <c r="C1722" s="32" t="s">
        <v>233</v>
      </c>
      <c r="D1722" t="s">
        <v>458</v>
      </c>
      <c r="E1722" t="s">
        <v>476</v>
      </c>
      <c r="F1722" s="174" t="n">
        <v>2042</v>
      </c>
      <c r="G1722" s="175" t="n">
        <v>30</v>
      </c>
      <c r="H1722" s="176" t="n">
        <v>832.580379922916</v>
      </c>
      <c r="I1722" s="177" t="n">
        <v>4906538.32754179</v>
      </c>
      <c r="J1722" s="178" t="str">
        <f>IF(I1722&gt;0,H1722/I1722,0)</f>
      </c>
      <c r="K1722" s="179" t="str">
        <f>1-EXP(-J1722)</f>
      </c>
      <c r="L1722" s="180" t="str">
        <f>IF(G1722=30,1,M1721)</f>
      </c>
      <c r="M1722" s="181" t="str">
        <f>L1722*(1-K1722)</f>
      </c>
    </row>
    <row r="1723">
      <c r="A1723" t="s">
        <v>164</v>
      </c>
      <c r="B1723" t="s">
        <v>231</v>
      </c>
      <c r="C1723" s="32" t="s">
        <v>233</v>
      </c>
      <c r="D1723" t="s">
        <v>458</v>
      </c>
      <c r="E1723" t="s">
        <v>476</v>
      </c>
      <c r="F1723" s="174" t="n">
        <v>2042</v>
      </c>
      <c r="G1723" s="175" t="n">
        <v>31</v>
      </c>
      <c r="H1723" s="176" t="n">
        <v>1058.42266268165</v>
      </c>
      <c r="I1723" s="177" t="n">
        <v>4878382.80705915</v>
      </c>
      <c r="J1723" s="178" t="str">
        <f>IF(I1723&gt;0,H1723/I1723,0)</f>
      </c>
      <c r="K1723" s="179" t="str">
        <f>1-EXP(-J1723)</f>
      </c>
      <c r="L1723" s="180" t="str">
        <f>IF(G1723=30,1,M1722)</f>
      </c>
      <c r="M1723" s="181" t="str">
        <f>L1723*(1-K1723)</f>
      </c>
    </row>
    <row r="1724">
      <c r="A1724" t="s">
        <v>164</v>
      </c>
      <c r="B1724" t="s">
        <v>231</v>
      </c>
      <c r="C1724" s="32" t="s">
        <v>233</v>
      </c>
      <c r="D1724" t="s">
        <v>458</v>
      </c>
      <c r="E1724" t="s">
        <v>476</v>
      </c>
      <c r="F1724" s="174" t="n">
        <v>2042</v>
      </c>
      <c r="G1724" s="175" t="n">
        <v>32</v>
      </c>
      <c r="H1724" s="176" t="n">
        <v>1084.01944648534</v>
      </c>
      <c r="I1724" s="177" t="n">
        <v>4744641.08823986</v>
      </c>
      <c r="J1724" s="178" t="str">
        <f>IF(I1724&gt;0,H1724/I1724,0)</f>
      </c>
      <c r="K1724" s="179" t="str">
        <f>1-EXP(-J1724)</f>
      </c>
      <c r="L1724" s="180" t="str">
        <f>IF(G1724=30,1,M1723)</f>
      </c>
      <c r="M1724" s="181" t="str">
        <f>L1724*(1-K1724)</f>
      </c>
    </row>
    <row r="1725">
      <c r="A1725" t="s">
        <v>164</v>
      </c>
      <c r="B1725" t="s">
        <v>231</v>
      </c>
      <c r="C1725" s="32" t="s">
        <v>233</v>
      </c>
      <c r="D1725" t="s">
        <v>458</v>
      </c>
      <c r="E1725" t="s">
        <v>476</v>
      </c>
      <c r="F1725" s="174" t="n">
        <v>2042</v>
      </c>
      <c r="G1725" s="175" t="n">
        <v>33</v>
      </c>
      <c r="H1725" s="176" t="n">
        <v>1131.06588023357</v>
      </c>
      <c r="I1725" s="177" t="n">
        <v>4673786.60419542</v>
      </c>
      <c r="J1725" s="178" t="str">
        <f>IF(I1725&gt;0,H1725/I1725,0)</f>
      </c>
      <c r="K1725" s="179" t="str">
        <f>1-EXP(-J1725)</f>
      </c>
      <c r="L1725" s="180" t="str">
        <f>IF(G1725=30,1,M1724)</f>
      </c>
      <c r="M1725" s="181" t="str">
        <f>L1725*(1-K1725)</f>
      </c>
    </row>
    <row r="1726">
      <c r="A1726" t="s">
        <v>164</v>
      </c>
      <c r="B1726" t="s">
        <v>231</v>
      </c>
      <c r="C1726" s="32" t="s">
        <v>233</v>
      </c>
      <c r="D1726" t="s">
        <v>458</v>
      </c>
      <c r="E1726" t="s">
        <v>476</v>
      </c>
      <c r="F1726" s="174" t="n">
        <v>2042</v>
      </c>
      <c r="G1726" s="175" t="n">
        <v>34</v>
      </c>
      <c r="H1726" s="176" t="n">
        <v>1194.40765419846</v>
      </c>
      <c r="I1726" s="177" t="n">
        <v>4630876.10920205</v>
      </c>
      <c r="J1726" s="178" t="str">
        <f>IF(I1726&gt;0,H1726/I1726,0)</f>
      </c>
      <c r="K1726" s="179" t="str">
        <f>1-EXP(-J1726)</f>
      </c>
      <c r="L1726" s="180" t="str">
        <f>IF(G1726=30,1,M1725)</f>
      </c>
      <c r="M1726" s="181" t="str">
        <f>L1726*(1-K1726)</f>
      </c>
    </row>
    <row r="1727">
      <c r="A1727" t="s">
        <v>164</v>
      </c>
      <c r="B1727" t="s">
        <v>231</v>
      </c>
      <c r="C1727" s="32" t="s">
        <v>233</v>
      </c>
      <c r="D1727" t="s">
        <v>458</v>
      </c>
      <c r="E1727" t="s">
        <v>476</v>
      </c>
      <c r="F1727" s="174" t="n">
        <v>2042</v>
      </c>
      <c r="G1727" s="175" t="n">
        <v>35</v>
      </c>
      <c r="H1727" s="176" t="n">
        <v>1660.5396445733</v>
      </c>
      <c r="I1727" s="177" t="n">
        <v>4656161.29273667</v>
      </c>
      <c r="J1727" s="178" t="str">
        <f>IF(I1727&gt;0,H1727/I1727,0)</f>
      </c>
      <c r="K1727" s="179" t="str">
        <f>1-EXP(-J1727)</f>
      </c>
      <c r="L1727" s="180" t="str">
        <f>IF(G1727=30,1,M1726)</f>
      </c>
      <c r="M1727" s="181" t="str">
        <f>L1727*(1-K1727)</f>
      </c>
    </row>
    <row r="1728">
      <c r="A1728" t="s">
        <v>164</v>
      </c>
      <c r="B1728" t="s">
        <v>231</v>
      </c>
      <c r="C1728" s="32" t="s">
        <v>233</v>
      </c>
      <c r="D1728" t="s">
        <v>458</v>
      </c>
      <c r="E1728" t="s">
        <v>476</v>
      </c>
      <c r="F1728" s="174" t="n">
        <v>2042</v>
      </c>
      <c r="G1728" s="175" t="n">
        <v>36</v>
      </c>
      <c r="H1728" s="176" t="n">
        <v>1889.32950491809</v>
      </c>
      <c r="I1728" s="177" t="n">
        <v>4572194.61569972</v>
      </c>
      <c r="J1728" s="178" t="str">
        <f>IF(I1728&gt;0,H1728/I1728,0)</f>
      </c>
      <c r="K1728" s="179" t="str">
        <f>1-EXP(-J1728)</f>
      </c>
      <c r="L1728" s="180" t="str">
        <f>IF(G1728=30,1,M1727)</f>
      </c>
      <c r="M1728" s="181" t="str">
        <f>L1728*(1-K1728)</f>
      </c>
    </row>
    <row r="1729">
      <c r="A1729" t="s">
        <v>164</v>
      </c>
      <c r="B1729" t="s">
        <v>231</v>
      </c>
      <c r="C1729" s="32" t="s">
        <v>233</v>
      </c>
      <c r="D1729" t="s">
        <v>458</v>
      </c>
      <c r="E1729" t="s">
        <v>476</v>
      </c>
      <c r="F1729" s="174" t="n">
        <v>2042</v>
      </c>
      <c r="G1729" s="175" t="n">
        <v>37</v>
      </c>
      <c r="H1729" s="176" t="n">
        <v>2003.28619491559</v>
      </c>
      <c r="I1729" s="177" t="n">
        <v>4510102.85331678</v>
      </c>
      <c r="J1729" s="178" t="str">
        <f>IF(I1729&gt;0,H1729/I1729,0)</f>
      </c>
      <c r="K1729" s="179" t="str">
        <f>1-EXP(-J1729)</f>
      </c>
      <c r="L1729" s="180" t="str">
        <f>IF(G1729=30,1,M1728)</f>
      </c>
      <c r="M1729" s="181" t="str">
        <f>L1729*(1-K1729)</f>
      </c>
    </row>
    <row r="1730">
      <c r="A1730" t="s">
        <v>164</v>
      </c>
      <c r="B1730" t="s">
        <v>231</v>
      </c>
      <c r="C1730" s="32" t="s">
        <v>233</v>
      </c>
      <c r="D1730" t="s">
        <v>458</v>
      </c>
      <c r="E1730" t="s">
        <v>476</v>
      </c>
      <c r="F1730" s="174" t="n">
        <v>2042</v>
      </c>
      <c r="G1730" s="175" t="n">
        <v>38</v>
      </c>
      <c r="H1730" s="176" t="n">
        <v>2098.32477154588</v>
      </c>
      <c r="I1730" s="177" t="n">
        <v>4380540.39953873</v>
      </c>
      <c r="J1730" s="178" t="str">
        <f>IF(I1730&gt;0,H1730/I1730,0)</f>
      </c>
      <c r="K1730" s="179" t="str">
        <f>1-EXP(-J1730)</f>
      </c>
      <c r="L1730" s="180" t="str">
        <f>IF(G1730=30,1,M1729)</f>
      </c>
      <c r="M1730" s="181" t="str">
        <f>L1730*(1-K1730)</f>
      </c>
    </row>
    <row r="1731">
      <c r="A1731" t="s">
        <v>164</v>
      </c>
      <c r="B1731" t="s">
        <v>231</v>
      </c>
      <c r="C1731" s="32" t="s">
        <v>233</v>
      </c>
      <c r="D1731" t="s">
        <v>458</v>
      </c>
      <c r="E1731" t="s">
        <v>476</v>
      </c>
      <c r="F1731" s="174" t="n">
        <v>2042</v>
      </c>
      <c r="G1731" s="175" t="n">
        <v>39</v>
      </c>
      <c r="H1731" s="176" t="n">
        <v>2233.95368815416</v>
      </c>
      <c r="I1731" s="177" t="n">
        <v>4313340.81915796</v>
      </c>
      <c r="J1731" s="178" t="str">
        <f>IF(I1731&gt;0,H1731/I1731,0)</f>
      </c>
      <c r="K1731" s="179" t="str">
        <f>1-EXP(-J1731)</f>
      </c>
      <c r="L1731" s="180" t="str">
        <f>IF(G1731=30,1,M1730)</f>
      </c>
      <c r="M1731" s="181" t="str">
        <f>L1731*(1-K1731)</f>
      </c>
    </row>
    <row r="1732">
      <c r="A1732" t="s">
        <v>164</v>
      </c>
      <c r="B1732" t="s">
        <v>231</v>
      </c>
      <c r="C1732" s="32" t="s">
        <v>233</v>
      </c>
      <c r="D1732" t="s">
        <v>458</v>
      </c>
      <c r="E1732" t="s">
        <v>476</v>
      </c>
      <c r="F1732" s="174" t="n">
        <v>2042</v>
      </c>
      <c r="G1732" s="175" t="n">
        <v>40</v>
      </c>
      <c r="H1732" s="176" t="n">
        <v>3183.72934905249</v>
      </c>
      <c r="I1732" s="177" t="n">
        <v>4288193.50518256</v>
      </c>
      <c r="J1732" s="178" t="str">
        <f>IF(I1732&gt;0,H1732/I1732,0)</f>
      </c>
      <c r="K1732" s="179" t="str">
        <f>1-EXP(-J1732)</f>
      </c>
      <c r="L1732" s="180" t="str">
        <f>IF(G1732=30,1,M1731)</f>
      </c>
      <c r="M1732" s="181" t="str">
        <f>L1732*(1-K1732)</f>
      </c>
    </row>
    <row r="1733">
      <c r="A1733" t="s">
        <v>164</v>
      </c>
      <c r="B1733" t="s">
        <v>231</v>
      </c>
      <c r="C1733" s="32" t="s">
        <v>233</v>
      </c>
      <c r="D1733" t="s">
        <v>458</v>
      </c>
      <c r="E1733" t="s">
        <v>476</v>
      </c>
      <c r="F1733" s="174" t="n">
        <v>2042</v>
      </c>
      <c r="G1733" s="175" t="n">
        <v>41</v>
      </c>
      <c r="H1733" s="176" t="n">
        <v>3502.62718415373</v>
      </c>
      <c r="I1733" s="177" t="n">
        <v>4264330.25601367</v>
      </c>
      <c r="J1733" s="178" t="str">
        <f>IF(I1733&gt;0,H1733/I1733,0)</f>
      </c>
      <c r="K1733" s="179" t="str">
        <f>1-EXP(-J1733)</f>
      </c>
      <c r="L1733" s="180" t="str">
        <f>IF(G1733=30,1,M1732)</f>
      </c>
      <c r="M1733" s="181" t="str">
        <f>L1733*(1-K1733)</f>
      </c>
    </row>
    <row r="1734">
      <c r="A1734" t="s">
        <v>164</v>
      </c>
      <c r="B1734" t="s">
        <v>231</v>
      </c>
      <c r="C1734" s="32" t="s">
        <v>233</v>
      </c>
      <c r="D1734" t="s">
        <v>458</v>
      </c>
      <c r="E1734" t="s">
        <v>476</v>
      </c>
      <c r="F1734" s="174" t="n">
        <v>2042</v>
      </c>
      <c r="G1734" s="175" t="n">
        <v>42</v>
      </c>
      <c r="H1734" s="176" t="n">
        <v>3778.69231527399</v>
      </c>
      <c r="I1734" s="177" t="n">
        <v>4240358.80661067</v>
      </c>
      <c r="J1734" s="178" t="str">
        <f>IF(I1734&gt;0,H1734/I1734,0)</f>
      </c>
      <c r="K1734" s="179" t="str">
        <f>1-EXP(-J1734)</f>
      </c>
      <c r="L1734" s="180" t="str">
        <f>IF(G1734=30,1,M1733)</f>
      </c>
      <c r="M1734" s="181" t="str">
        <f>L1734*(1-K1734)</f>
      </c>
    </row>
    <row r="1735">
      <c r="A1735" t="s">
        <v>164</v>
      </c>
      <c r="B1735" t="s">
        <v>231</v>
      </c>
      <c r="C1735" s="32" t="s">
        <v>233</v>
      </c>
      <c r="D1735" t="s">
        <v>458</v>
      </c>
      <c r="E1735" t="s">
        <v>476</v>
      </c>
      <c r="F1735" s="174" t="n">
        <v>2042</v>
      </c>
      <c r="G1735" s="175" t="n">
        <v>43</v>
      </c>
      <c r="H1735" s="176" t="n">
        <v>4123.12186387745</v>
      </c>
      <c r="I1735" s="177" t="n">
        <v>4254930.1988312</v>
      </c>
      <c r="J1735" s="178" t="str">
        <f>IF(I1735&gt;0,H1735/I1735,0)</f>
      </c>
      <c r="K1735" s="179" t="str">
        <f>1-EXP(-J1735)</f>
      </c>
      <c r="L1735" s="180" t="str">
        <f>IF(G1735=30,1,M1734)</f>
      </c>
      <c r="M1735" s="181" t="str">
        <f>L1735*(1-K1735)</f>
      </c>
    </row>
    <row r="1736">
      <c r="A1736" t="s">
        <v>164</v>
      </c>
      <c r="B1736" t="s">
        <v>231</v>
      </c>
      <c r="C1736" s="32" t="s">
        <v>233</v>
      </c>
      <c r="D1736" t="s">
        <v>458</v>
      </c>
      <c r="E1736" t="s">
        <v>476</v>
      </c>
      <c r="F1736" s="174" t="n">
        <v>2042</v>
      </c>
      <c r="G1736" s="175" t="n">
        <v>44</v>
      </c>
      <c r="H1736" s="176" t="n">
        <v>4550.64492407868</v>
      </c>
      <c r="I1736" s="177" t="n">
        <v>4307288.30575188</v>
      </c>
      <c r="J1736" s="178" t="str">
        <f>IF(I1736&gt;0,H1736/I1736,0)</f>
      </c>
      <c r="K1736" s="179" t="str">
        <f>1-EXP(-J1736)</f>
      </c>
      <c r="L1736" s="180" t="str">
        <f>IF(G1736=30,1,M1735)</f>
      </c>
      <c r="M1736" s="181" t="str">
        <f>L1736*(1-K1736)</f>
      </c>
    </row>
    <row r="1737">
      <c r="A1737" t="s">
        <v>164</v>
      </c>
      <c r="B1737" t="s">
        <v>231</v>
      </c>
      <c r="C1737" s="32" t="s">
        <v>233</v>
      </c>
      <c r="D1737" t="s">
        <v>458</v>
      </c>
      <c r="E1737" t="s">
        <v>476</v>
      </c>
      <c r="F1737" s="174" t="n">
        <v>2042</v>
      </c>
      <c r="G1737" s="175" t="n">
        <v>45</v>
      </c>
      <c r="H1737" s="176" t="n">
        <v>6276.72590566369</v>
      </c>
      <c r="I1737" s="177" t="n">
        <v>4434419.88751537</v>
      </c>
      <c r="J1737" s="178" t="str">
        <f>IF(I1737&gt;0,H1737/I1737,0)</f>
      </c>
      <c r="K1737" s="179" t="str">
        <f>1-EXP(-J1737)</f>
      </c>
      <c r="L1737" s="180" t="str">
        <f>IF(G1737=30,1,M1736)</f>
      </c>
      <c r="M1737" s="181" t="str">
        <f>L1737*(1-K1737)</f>
      </c>
    </row>
    <row r="1738">
      <c r="A1738" t="s">
        <v>164</v>
      </c>
      <c r="B1738" t="s">
        <v>231</v>
      </c>
      <c r="C1738" s="32" t="s">
        <v>233</v>
      </c>
      <c r="D1738" t="s">
        <v>458</v>
      </c>
      <c r="E1738" t="s">
        <v>476</v>
      </c>
      <c r="F1738" s="174" t="n">
        <v>2042</v>
      </c>
      <c r="G1738" s="175" t="n">
        <v>46</v>
      </c>
      <c r="H1738" s="176" t="n">
        <v>6771.35882767629</v>
      </c>
      <c r="I1738" s="177" t="n">
        <v>4383138.09471988</v>
      </c>
      <c r="J1738" s="178" t="str">
        <f>IF(I1738&gt;0,H1738/I1738,0)</f>
      </c>
      <c r="K1738" s="179" t="str">
        <f>1-EXP(-J1738)</f>
      </c>
      <c r="L1738" s="180" t="str">
        <f>IF(G1738=30,1,M1737)</f>
      </c>
      <c r="M1738" s="181" t="str">
        <f>L1738*(1-K1738)</f>
      </c>
    </row>
    <row r="1739">
      <c r="A1739" t="s">
        <v>164</v>
      </c>
      <c r="B1739" t="s">
        <v>231</v>
      </c>
      <c r="C1739" s="32" t="s">
        <v>233</v>
      </c>
      <c r="D1739" t="s">
        <v>458</v>
      </c>
      <c r="E1739" t="s">
        <v>476</v>
      </c>
      <c r="F1739" s="174" t="n">
        <v>2042</v>
      </c>
      <c r="G1739" s="175" t="n">
        <v>47</v>
      </c>
      <c r="H1739" s="176" t="n">
        <v>7274.12889185067</v>
      </c>
      <c r="I1739" s="177" t="n">
        <v>4302601.0400191</v>
      </c>
      <c r="J1739" s="178" t="str">
        <f>IF(I1739&gt;0,H1739/I1739,0)</f>
      </c>
      <c r="K1739" s="179" t="str">
        <f>1-EXP(-J1739)</f>
      </c>
      <c r="L1739" s="180" t="str">
        <f>IF(G1739=30,1,M1738)</f>
      </c>
      <c r="M1739" s="181" t="str">
        <f>L1739*(1-K1739)</f>
      </c>
    </row>
    <row r="1740">
      <c r="A1740" t="s">
        <v>164</v>
      </c>
      <c r="B1740" t="s">
        <v>231</v>
      </c>
      <c r="C1740" s="32" t="s">
        <v>233</v>
      </c>
      <c r="D1740" t="s">
        <v>458</v>
      </c>
      <c r="E1740" t="s">
        <v>476</v>
      </c>
      <c r="F1740" s="174" t="n">
        <v>2042</v>
      </c>
      <c r="G1740" s="175" t="n">
        <v>48</v>
      </c>
      <c r="H1740" s="176" t="n">
        <v>7847.44729197381</v>
      </c>
      <c r="I1740" s="177" t="n">
        <v>4236559.88116527</v>
      </c>
      <c r="J1740" s="178" t="str">
        <f>IF(I1740&gt;0,H1740/I1740,0)</f>
      </c>
      <c r="K1740" s="179" t="str">
        <f>1-EXP(-J1740)</f>
      </c>
      <c r="L1740" s="180" t="str">
        <f>IF(G1740=30,1,M1739)</f>
      </c>
      <c r="M1740" s="181" t="str">
        <f>L1740*(1-K1740)</f>
      </c>
    </row>
    <row r="1741">
      <c r="A1741" t="s">
        <v>164</v>
      </c>
      <c r="B1741" t="s">
        <v>231</v>
      </c>
      <c r="C1741" s="32" t="s">
        <v>233</v>
      </c>
      <c r="D1741" t="s">
        <v>458</v>
      </c>
      <c r="E1741" t="s">
        <v>476</v>
      </c>
      <c r="F1741" s="174" t="n">
        <v>2042</v>
      </c>
      <c r="G1741" s="175" t="n">
        <v>49</v>
      </c>
      <c r="H1741" s="176" t="n">
        <v>8473.22636375934</v>
      </c>
      <c r="I1741" s="177" t="n">
        <v>4173097.60567425</v>
      </c>
      <c r="J1741" s="178" t="str">
        <f>IF(I1741&gt;0,H1741/I1741,0)</f>
      </c>
      <c r="K1741" s="179" t="str">
        <f>1-EXP(-J1741)</f>
      </c>
      <c r="L1741" s="180" t="str">
        <f>IF(G1741=30,1,M1740)</f>
      </c>
      <c r="M1741" s="181" t="str">
        <f>L1741*(1-K1741)</f>
      </c>
    </row>
    <row r="1742">
      <c r="A1742" t="s">
        <v>164</v>
      </c>
      <c r="B1742" t="s">
        <v>231</v>
      </c>
      <c r="C1742" s="32" t="s">
        <v>233</v>
      </c>
      <c r="D1742" t="s">
        <v>458</v>
      </c>
      <c r="E1742" t="s">
        <v>476</v>
      </c>
      <c r="F1742" s="174" t="n">
        <v>2042</v>
      </c>
      <c r="G1742" s="175" t="n">
        <v>50</v>
      </c>
      <c r="H1742" s="176" t="n">
        <v>9755.24198525466</v>
      </c>
      <c r="I1742" s="177" t="n">
        <v>4196776.98617102</v>
      </c>
      <c r="J1742" s="178" t="str">
        <f>IF(I1742&gt;0,H1742/I1742,0)</f>
      </c>
      <c r="K1742" s="179" t="str">
        <f>1-EXP(-J1742)</f>
      </c>
      <c r="L1742" s="180" t="str">
        <f>IF(G1742=30,1,M1741)</f>
      </c>
      <c r="M1742" s="181" t="str">
        <f>L1742*(1-K1742)</f>
      </c>
    </row>
    <row r="1743">
      <c r="A1743" t="s">
        <v>164</v>
      </c>
      <c r="B1743" t="s">
        <v>231</v>
      </c>
      <c r="C1743" s="32" t="s">
        <v>233</v>
      </c>
      <c r="D1743" t="s">
        <v>458</v>
      </c>
      <c r="E1743" t="s">
        <v>476</v>
      </c>
      <c r="F1743" s="174" t="n">
        <v>2042</v>
      </c>
      <c r="G1743" s="175" t="n">
        <v>51</v>
      </c>
      <c r="H1743" s="176" t="n">
        <v>10674.2722005795</v>
      </c>
      <c r="I1743" s="177" t="n">
        <v>4199105.81802725</v>
      </c>
      <c r="J1743" s="178" t="str">
        <f>IF(I1743&gt;0,H1743/I1743,0)</f>
      </c>
      <c r="K1743" s="179" t="str">
        <f>1-EXP(-J1743)</f>
      </c>
      <c r="L1743" s="180" t="str">
        <f>IF(G1743=30,1,M1742)</f>
      </c>
      <c r="M1743" s="181" t="str">
        <f>L1743*(1-K1743)</f>
      </c>
    </row>
    <row r="1744">
      <c r="A1744" t="s">
        <v>164</v>
      </c>
      <c r="B1744" t="s">
        <v>231</v>
      </c>
      <c r="C1744" s="32" t="s">
        <v>233</v>
      </c>
      <c r="D1744" t="s">
        <v>458</v>
      </c>
      <c r="E1744" t="s">
        <v>476</v>
      </c>
      <c r="F1744" s="174" t="n">
        <v>2042</v>
      </c>
      <c r="G1744" s="175" t="n">
        <v>52</v>
      </c>
      <c r="H1744" s="176" t="n">
        <v>15611.5133206121</v>
      </c>
      <c r="I1744" s="177" t="n">
        <v>6175181.53818647</v>
      </c>
      <c r="J1744" s="178" t="str">
        <f>IF(I1744&gt;0,H1744/I1744,0)</f>
      </c>
      <c r="K1744" s="179" t="str">
        <f>1-EXP(-J1744)</f>
      </c>
      <c r="L1744" s="180" t="str">
        <f>IF(G1744=30,1,M1743)</f>
      </c>
      <c r="M1744" s="181" t="str">
        <f>L1744*(1-K1744)</f>
      </c>
    </row>
    <row r="1745">
      <c r="A1745" t="s">
        <v>164</v>
      </c>
      <c r="B1745" t="s">
        <v>231</v>
      </c>
      <c r="C1745" s="32" t="s">
        <v>233</v>
      </c>
      <c r="D1745" t="s">
        <v>458</v>
      </c>
      <c r="E1745" t="s">
        <v>476</v>
      </c>
      <c r="F1745" s="174" t="n">
        <v>2042</v>
      </c>
      <c r="G1745" s="175" t="n">
        <v>53</v>
      </c>
      <c r="H1745" s="176" t="n">
        <v>12507.2804045221</v>
      </c>
      <c r="I1745" s="177" t="n">
        <v>4126375.63595656</v>
      </c>
      <c r="J1745" s="178" t="str">
        <f>IF(I1745&gt;0,H1745/I1745,0)</f>
      </c>
      <c r="K1745" s="179" t="str">
        <f>1-EXP(-J1745)</f>
      </c>
      <c r="L1745" s="180" t="str">
        <f>IF(G1745=30,1,M1744)</f>
      </c>
      <c r="M1745" s="181" t="str">
        <f>L1745*(1-K1745)</f>
      </c>
    </row>
    <row r="1746">
      <c r="A1746" t="s">
        <v>164</v>
      </c>
      <c r="B1746" t="s">
        <v>231</v>
      </c>
      <c r="C1746" s="32" t="s">
        <v>233</v>
      </c>
      <c r="D1746" t="s">
        <v>458</v>
      </c>
      <c r="E1746" t="s">
        <v>476</v>
      </c>
      <c r="F1746" s="174" t="n">
        <v>2042</v>
      </c>
      <c r="G1746" s="175" t="n">
        <v>54</v>
      </c>
      <c r="H1746" s="176" t="n">
        <v>13517.1726066753</v>
      </c>
      <c r="I1746" s="177" t="n">
        <v>4091601.15196367</v>
      </c>
      <c r="J1746" s="178" t="str">
        <f>IF(I1746&gt;0,H1746/I1746,0)</f>
      </c>
      <c r="K1746" s="179" t="str">
        <f>1-EXP(-J1746)</f>
      </c>
      <c r="L1746" s="180" t="str">
        <f>IF(G1746=30,1,M1745)</f>
      </c>
      <c r="M1746" s="181" t="str">
        <f>L1746*(1-K1746)</f>
      </c>
    </row>
    <row r="1747">
      <c r="A1747" t="s">
        <v>164</v>
      </c>
      <c r="B1747" t="s">
        <v>231</v>
      </c>
      <c r="C1747" s="32" t="s">
        <v>233</v>
      </c>
      <c r="D1747" t="s">
        <v>458</v>
      </c>
      <c r="E1747" t="s">
        <v>476</v>
      </c>
      <c r="F1747" s="174" t="n">
        <v>2042</v>
      </c>
      <c r="G1747" s="175" t="n">
        <v>55</v>
      </c>
      <c r="H1747" s="176" t="n">
        <v>14055.7446916237</v>
      </c>
      <c r="I1747" s="177" t="n">
        <v>3946260.51091386</v>
      </c>
      <c r="J1747" s="178" t="str">
        <f>IF(I1747&gt;0,H1747/I1747,0)</f>
      </c>
      <c r="K1747" s="179" t="str">
        <f>1-EXP(-J1747)</f>
      </c>
      <c r="L1747" s="180" t="str">
        <f>IF(G1747=30,1,M1746)</f>
      </c>
      <c r="M1747" s="181" t="str">
        <f>L1747*(1-K1747)</f>
      </c>
    </row>
    <row r="1748">
      <c r="A1748" t="s">
        <v>164</v>
      </c>
      <c r="B1748" t="s">
        <v>231</v>
      </c>
      <c r="C1748" s="32" t="s">
        <v>233</v>
      </c>
      <c r="D1748" t="s">
        <v>458</v>
      </c>
      <c r="E1748" t="s">
        <v>476</v>
      </c>
      <c r="F1748" s="174" t="n">
        <v>2042</v>
      </c>
      <c r="G1748" s="175" t="n">
        <v>56</v>
      </c>
      <c r="H1748" s="176" t="n">
        <v>15097.3702723889</v>
      </c>
      <c r="I1748" s="177" t="n">
        <v>3891941.87697099</v>
      </c>
      <c r="J1748" s="178" t="str">
        <f>IF(I1748&gt;0,H1748/I1748,0)</f>
      </c>
      <c r="K1748" s="179" t="str">
        <f>1-EXP(-J1748)</f>
      </c>
      <c r="L1748" s="180" t="str">
        <f>IF(G1748=30,1,M1747)</f>
      </c>
      <c r="M1748" s="181" t="str">
        <f>L1748*(1-K1748)</f>
      </c>
    </row>
    <row r="1749">
      <c r="A1749" t="s">
        <v>164</v>
      </c>
      <c r="B1749" t="s">
        <v>231</v>
      </c>
      <c r="C1749" s="32" t="s">
        <v>233</v>
      </c>
      <c r="D1749" t="s">
        <v>458</v>
      </c>
      <c r="E1749" t="s">
        <v>476</v>
      </c>
      <c r="F1749" s="174" t="n">
        <v>2042</v>
      </c>
      <c r="G1749" s="175" t="n">
        <v>57</v>
      </c>
      <c r="H1749" s="176" t="n">
        <v>16603.8560908775</v>
      </c>
      <c r="I1749" s="177" t="n">
        <v>3923418.1292715</v>
      </c>
      <c r="J1749" s="178" t="str">
        <f>IF(I1749&gt;0,H1749/I1749,0)</f>
      </c>
      <c r="K1749" s="179" t="str">
        <f>1-EXP(-J1749)</f>
      </c>
      <c r="L1749" s="180" t="str">
        <f>IF(G1749=30,1,M1748)</f>
      </c>
      <c r="M1749" s="181" t="str">
        <f>L1749*(1-K1749)</f>
      </c>
    </row>
    <row r="1750">
      <c r="A1750" t="s">
        <v>164</v>
      </c>
      <c r="B1750" t="s">
        <v>231</v>
      </c>
      <c r="C1750" s="32" t="s">
        <v>233</v>
      </c>
      <c r="D1750" t="s">
        <v>458</v>
      </c>
      <c r="E1750" t="s">
        <v>476</v>
      </c>
      <c r="F1750" s="174" t="n">
        <v>2042</v>
      </c>
      <c r="G1750" s="175" t="n">
        <v>58</v>
      </c>
      <c r="H1750" s="176" t="n">
        <v>18378.3893324839</v>
      </c>
      <c r="I1750" s="177" t="n">
        <v>3975383.8883031</v>
      </c>
      <c r="J1750" s="178" t="str">
        <f>IF(I1750&gt;0,H1750/I1750,0)</f>
      </c>
      <c r="K1750" s="179" t="str">
        <f>1-EXP(-J1750)</f>
      </c>
      <c r="L1750" s="180" t="str">
        <f>IF(G1750=30,1,M1749)</f>
      </c>
      <c r="M1750" s="181" t="str">
        <f>L1750*(1-K1750)</f>
      </c>
    </row>
    <row r="1751">
      <c r="A1751" t="s">
        <v>164</v>
      </c>
      <c r="B1751" t="s">
        <v>231</v>
      </c>
      <c r="C1751" s="32" t="s">
        <v>233</v>
      </c>
      <c r="D1751" t="s">
        <v>458</v>
      </c>
      <c r="E1751" t="s">
        <v>476</v>
      </c>
      <c r="F1751" s="174" t="n">
        <v>2042</v>
      </c>
      <c r="G1751" s="175" t="n">
        <v>59</v>
      </c>
      <c r="H1751" s="176" t="n">
        <v>19844.0690900509</v>
      </c>
      <c r="I1751" s="177" t="n">
        <v>3923980.45906266</v>
      </c>
      <c r="J1751" s="178" t="str">
        <f>IF(I1751&gt;0,H1751/I1751,0)</f>
      </c>
      <c r="K1751" s="179" t="str">
        <f>1-EXP(-J1751)</f>
      </c>
      <c r="L1751" s="180" t="str">
        <f>IF(G1751=30,1,M1750)</f>
      </c>
      <c r="M1751" s="181" t="str">
        <f>L1751*(1-K1751)</f>
      </c>
    </row>
    <row r="1752">
      <c r="A1752" t="s">
        <v>164</v>
      </c>
      <c r="B1752" t="s">
        <v>231</v>
      </c>
      <c r="C1752" s="32" t="s">
        <v>233</v>
      </c>
      <c r="D1752" t="s">
        <v>458</v>
      </c>
      <c r="E1752" t="s">
        <v>476</v>
      </c>
      <c r="F1752" s="174" t="n">
        <v>2042</v>
      </c>
      <c r="G1752" s="175" t="n">
        <v>60</v>
      </c>
      <c r="H1752" s="176" t="n">
        <v>20749.4624361735</v>
      </c>
      <c r="I1752" s="177" t="n">
        <v>3767796.62146009</v>
      </c>
      <c r="J1752" s="178" t="str">
        <f>IF(I1752&gt;0,H1752/I1752,0)</f>
      </c>
      <c r="K1752" s="179" t="str">
        <f>1-EXP(-J1752)</f>
      </c>
      <c r="L1752" s="180" t="str">
        <f>IF(G1752=30,1,M1751)</f>
      </c>
      <c r="M1752" s="181" t="str">
        <f>L1752*(1-K1752)</f>
      </c>
    </row>
    <row r="1753">
      <c r="A1753" t="s">
        <v>164</v>
      </c>
      <c r="B1753" t="s">
        <v>231</v>
      </c>
      <c r="C1753" s="32" t="s">
        <v>233</v>
      </c>
      <c r="D1753" t="s">
        <v>458</v>
      </c>
      <c r="E1753" t="s">
        <v>476</v>
      </c>
      <c r="F1753" s="174" t="n">
        <v>2042</v>
      </c>
      <c r="G1753" s="175" t="n">
        <v>61</v>
      </c>
      <c r="H1753" s="176" t="n">
        <v>22097.702137297</v>
      </c>
      <c r="I1753" s="177" t="n">
        <v>3667366.24078572</v>
      </c>
      <c r="J1753" s="178" t="str">
        <f>IF(I1753&gt;0,H1753/I1753,0)</f>
      </c>
      <c r="K1753" s="179" t="str">
        <f>1-EXP(-J1753)</f>
      </c>
      <c r="L1753" s="180" t="str">
        <f>IF(G1753=30,1,M1752)</f>
      </c>
      <c r="M1753" s="181" t="str">
        <f>L1753*(1-K1753)</f>
      </c>
    </row>
    <row r="1754">
      <c r="A1754" t="s">
        <v>164</v>
      </c>
      <c r="B1754" t="s">
        <v>231</v>
      </c>
      <c r="C1754" s="32" t="s">
        <v>233</v>
      </c>
      <c r="D1754" t="s">
        <v>458</v>
      </c>
      <c r="E1754" t="s">
        <v>476</v>
      </c>
      <c r="F1754" s="174" t="n">
        <v>2042</v>
      </c>
      <c r="G1754" s="175" t="n">
        <v>62</v>
      </c>
      <c r="H1754" s="176" t="n">
        <v>23660.0549662343</v>
      </c>
      <c r="I1754" s="177" t="n">
        <v>3579660.73667715</v>
      </c>
      <c r="J1754" s="178" t="str">
        <f>IF(I1754&gt;0,H1754/I1754,0)</f>
      </c>
      <c r="K1754" s="179" t="str">
        <f>1-EXP(-J1754)</f>
      </c>
      <c r="L1754" s="180" t="str">
        <f>IF(G1754=30,1,M1753)</f>
      </c>
      <c r="M1754" s="181" t="str">
        <f>L1754*(1-K1754)</f>
      </c>
    </row>
    <row r="1755">
      <c r="A1755" t="s">
        <v>164</v>
      </c>
      <c r="B1755" t="s">
        <v>231</v>
      </c>
      <c r="C1755" s="32" t="s">
        <v>233</v>
      </c>
      <c r="D1755" t="s">
        <v>458</v>
      </c>
      <c r="E1755" t="s">
        <v>476</v>
      </c>
      <c r="F1755" s="174" t="n">
        <v>2042</v>
      </c>
      <c r="G1755" s="175" t="n">
        <v>63</v>
      </c>
      <c r="H1755" s="176" t="n">
        <v>25270.5602553285</v>
      </c>
      <c r="I1755" s="177" t="n">
        <v>3485110.41504176</v>
      </c>
      <c r="J1755" s="178" t="str">
        <f>IF(I1755&gt;0,H1755/I1755,0)</f>
      </c>
      <c r="K1755" s="179" t="str">
        <f>1-EXP(-J1755)</f>
      </c>
      <c r="L1755" s="180" t="str">
        <f>IF(G1755=30,1,M1754)</f>
      </c>
      <c r="M1755" s="181" t="str">
        <f>L1755*(1-K1755)</f>
      </c>
    </row>
    <row r="1756">
      <c r="A1756" t="s">
        <v>164</v>
      </c>
      <c r="B1756" t="s">
        <v>231</v>
      </c>
      <c r="C1756" s="32" t="s">
        <v>233</v>
      </c>
      <c r="D1756" t="s">
        <v>458</v>
      </c>
      <c r="E1756" t="s">
        <v>476</v>
      </c>
      <c r="F1756" s="174" t="n">
        <v>2042</v>
      </c>
      <c r="G1756" s="175" t="n">
        <v>64</v>
      </c>
      <c r="H1756" s="176" t="n">
        <v>26816.7258316423</v>
      </c>
      <c r="I1756" s="177" t="n">
        <v>3371565.1982238</v>
      </c>
      <c r="J1756" s="178" t="str">
        <f>IF(I1756&gt;0,H1756/I1756,0)</f>
      </c>
      <c r="K1756" s="179" t="str">
        <f>1-EXP(-J1756)</f>
      </c>
      <c r="L1756" s="180" t="str">
        <f>IF(G1756=30,1,M1755)</f>
      </c>
      <c r="M1756" s="181" t="str">
        <f>L1756*(1-K1756)</f>
      </c>
    </row>
    <row r="1757">
      <c r="A1757" t="s">
        <v>164</v>
      </c>
      <c r="B1757" t="s">
        <v>231</v>
      </c>
      <c r="C1757" s="32" t="s">
        <v>233</v>
      </c>
      <c r="D1757" t="s">
        <v>458</v>
      </c>
      <c r="E1757" t="s">
        <v>476</v>
      </c>
      <c r="F1757" s="174" t="n">
        <v>2042</v>
      </c>
      <c r="G1757" s="175" t="n">
        <v>65</v>
      </c>
      <c r="H1757" s="176" t="n">
        <v>27323.3216664777</v>
      </c>
      <c r="I1757" s="177" t="n">
        <v>3270563.44874341</v>
      </c>
      <c r="J1757" s="178" t="str">
        <f>IF(I1757&gt;0,H1757/I1757,0)</f>
      </c>
      <c r="K1757" s="179" t="str">
        <f>1-EXP(-J1757)</f>
      </c>
      <c r="L1757" s="180" t="str">
        <f>IF(G1757=30,1,M1756)</f>
      </c>
      <c r="M1757" s="181" t="str">
        <f>L1757*(1-K1757)</f>
      </c>
    </row>
    <row r="1758">
      <c r="A1758" t="s">
        <v>164</v>
      </c>
      <c r="B1758" t="s">
        <v>231</v>
      </c>
      <c r="C1758" s="32" t="s">
        <v>233</v>
      </c>
      <c r="D1758" t="s">
        <v>458</v>
      </c>
      <c r="E1758" t="s">
        <v>476</v>
      </c>
      <c r="F1758" s="174" t="n">
        <v>2042</v>
      </c>
      <c r="G1758" s="175" t="n">
        <v>66</v>
      </c>
      <c r="H1758" s="176" t="n">
        <v>28900.8085968255</v>
      </c>
      <c r="I1758" s="177" t="n">
        <v>3158593.79624279</v>
      </c>
      <c r="J1758" s="178" t="str">
        <f>IF(I1758&gt;0,H1758/I1758,0)</f>
      </c>
      <c r="K1758" s="179" t="str">
        <f>1-EXP(-J1758)</f>
      </c>
      <c r="L1758" s="180" t="str">
        <f>IF(G1758=30,1,M1757)</f>
      </c>
      <c r="M1758" s="181" t="str">
        <f>L1758*(1-K1758)</f>
      </c>
    </row>
    <row r="1759">
      <c r="A1759" t="s">
        <v>164</v>
      </c>
      <c r="B1759" t="s">
        <v>231</v>
      </c>
      <c r="C1759" s="32" t="s">
        <v>233</v>
      </c>
      <c r="D1759" t="s">
        <v>458</v>
      </c>
      <c r="E1759" t="s">
        <v>476</v>
      </c>
      <c r="F1759" s="174" t="n">
        <v>2042</v>
      </c>
      <c r="G1759" s="175" t="n">
        <v>67</v>
      </c>
      <c r="H1759" s="176" t="n">
        <v>30575.9604871433</v>
      </c>
      <c r="I1759" s="177" t="n">
        <v>3043684.48703072</v>
      </c>
      <c r="J1759" s="178" t="str">
        <f>IF(I1759&gt;0,H1759/I1759,0)</f>
      </c>
      <c r="K1759" s="179" t="str">
        <f>1-EXP(-J1759)</f>
      </c>
      <c r="L1759" s="180" t="str">
        <f>IF(G1759=30,1,M1758)</f>
      </c>
      <c r="M1759" s="181" t="str">
        <f>L1759*(1-K1759)</f>
      </c>
    </row>
    <row r="1760">
      <c r="A1760" t="s">
        <v>164</v>
      </c>
      <c r="B1760" t="s">
        <v>231</v>
      </c>
      <c r="C1760" s="32" t="s">
        <v>233</v>
      </c>
      <c r="D1760" t="s">
        <v>458</v>
      </c>
      <c r="E1760" t="s">
        <v>476</v>
      </c>
      <c r="F1760" s="174" t="n">
        <v>2042</v>
      </c>
      <c r="G1760" s="175" t="n">
        <v>68</v>
      </c>
      <c r="H1760" s="176" t="n">
        <v>32055.3502647615</v>
      </c>
      <c r="I1760" s="177" t="n">
        <v>2904379.40532697</v>
      </c>
      <c r="J1760" s="178" t="str">
        <f>IF(I1760&gt;0,H1760/I1760,0)</f>
      </c>
      <c r="K1760" s="179" t="str">
        <f>1-EXP(-J1760)</f>
      </c>
      <c r="L1760" s="180" t="str">
        <f>IF(G1760=30,1,M1759)</f>
      </c>
      <c r="M1760" s="181" t="str">
        <f>L1760*(1-K1760)</f>
      </c>
    </row>
    <row r="1761">
      <c r="A1761" t="s">
        <v>164</v>
      </c>
      <c r="B1761" t="s">
        <v>231</v>
      </c>
      <c r="C1761" s="32" t="s">
        <v>233</v>
      </c>
      <c r="D1761" t="s">
        <v>458</v>
      </c>
      <c r="E1761" t="s">
        <v>476</v>
      </c>
      <c r="F1761" s="174" t="n">
        <v>2042</v>
      </c>
      <c r="G1761" s="175" t="n">
        <v>69</v>
      </c>
      <c r="H1761" s="176" t="n">
        <v>34133.087139544</v>
      </c>
      <c r="I1761" s="177" t="n">
        <v>2812448.23056878</v>
      </c>
      <c r="J1761" s="178" t="str">
        <f>IF(I1761&gt;0,H1761/I1761,0)</f>
      </c>
      <c r="K1761" s="179" t="str">
        <f>1-EXP(-J1761)</f>
      </c>
      <c r="L1761" s="180" t="str">
        <f>IF(G1761=30,1,M1760)</f>
      </c>
      <c r="M1761" s="181" t="str">
        <f>L1761*(1-K1761)</f>
      </c>
    </row>
    <row r="1762">
      <c r="A1762" t="s">
        <v>164</v>
      </c>
      <c r="B1762" t="s">
        <v>231</v>
      </c>
      <c r="C1762" s="32" t="s">
        <v>233</v>
      </c>
      <c r="D1762" t="s">
        <v>458</v>
      </c>
      <c r="E1762" t="s">
        <v>476</v>
      </c>
      <c r="F1762" s="174" t="n">
        <v>2043</v>
      </c>
      <c r="G1762" s="175" t="n">
        <v>30</v>
      </c>
      <c r="H1762" s="176" t="n">
        <v>760.863879941437</v>
      </c>
      <c r="I1762" s="177" t="n">
        <v>4787827.15360766</v>
      </c>
      <c r="J1762" s="178" t="str">
        <f>IF(I1762&gt;0,H1762/I1762,0)</f>
      </c>
      <c r="K1762" s="179" t="str">
        <f>1-EXP(-J1762)</f>
      </c>
      <c r="L1762" s="180" t="str">
        <f>IF(G1762=30,1,M1761)</f>
      </c>
      <c r="M1762" s="181" t="str">
        <f>L1762*(1-K1762)</f>
      </c>
    </row>
    <row r="1763">
      <c r="A1763" t="s">
        <v>164</v>
      </c>
      <c r="B1763" t="s">
        <v>231</v>
      </c>
      <c r="C1763" s="32" t="s">
        <v>233</v>
      </c>
      <c r="D1763" t="s">
        <v>458</v>
      </c>
      <c r="E1763" t="s">
        <v>476</v>
      </c>
      <c r="F1763" s="174" t="n">
        <v>2043</v>
      </c>
      <c r="G1763" s="175" t="n">
        <v>31</v>
      </c>
      <c r="H1763" s="176" t="n">
        <v>1065.23129455287</v>
      </c>
      <c r="I1763" s="177" t="n">
        <v>4900819.38168784</v>
      </c>
      <c r="J1763" s="178" t="str">
        <f>IF(I1763&gt;0,H1763/I1763,0)</f>
      </c>
      <c r="K1763" s="179" t="str">
        <f>1-EXP(-J1763)</f>
      </c>
      <c r="L1763" s="180" t="str">
        <f>IF(G1763=30,1,M1762)</f>
      </c>
      <c r="M1763" s="181" t="str">
        <f>L1763*(1-K1763)</f>
      </c>
    </row>
    <row r="1764">
      <c r="A1764" t="s">
        <v>164</v>
      </c>
      <c r="B1764" t="s">
        <v>231</v>
      </c>
      <c r="C1764" s="32" t="s">
        <v>233</v>
      </c>
      <c r="D1764" t="s">
        <v>458</v>
      </c>
      <c r="E1764" t="s">
        <v>476</v>
      </c>
      <c r="F1764" s="174" t="n">
        <v>2043</v>
      </c>
      <c r="G1764" s="175" t="n">
        <v>32</v>
      </c>
      <c r="H1764" s="176" t="n">
        <v>1115.17861980036</v>
      </c>
      <c r="I1764" s="177" t="n">
        <v>4872790.62750854</v>
      </c>
      <c r="J1764" s="178" t="str">
        <f>IF(I1764&gt;0,H1764/I1764,0)</f>
      </c>
      <c r="K1764" s="179" t="str">
        <f>1-EXP(-J1764)</f>
      </c>
      <c r="L1764" s="180" t="str">
        <f>IF(G1764=30,1,M1763)</f>
      </c>
      <c r="M1764" s="181" t="str">
        <f>L1764*(1-K1764)</f>
      </c>
    </row>
    <row r="1765">
      <c r="A1765" t="s">
        <v>164</v>
      </c>
      <c r="B1765" t="s">
        <v>231</v>
      </c>
      <c r="C1765" s="32" t="s">
        <v>233</v>
      </c>
      <c r="D1765" t="s">
        <v>458</v>
      </c>
      <c r="E1765" t="s">
        <v>476</v>
      </c>
      <c r="F1765" s="174" t="n">
        <v>2043</v>
      </c>
      <c r="G1765" s="175" t="n">
        <v>33</v>
      </c>
      <c r="H1765" s="176" t="n">
        <v>1148.44009776708</v>
      </c>
      <c r="I1765" s="177" t="n">
        <v>4738977.39470282</v>
      </c>
      <c r="J1765" s="178" t="str">
        <f>IF(I1765&gt;0,H1765/I1765,0)</f>
      </c>
      <c r="K1765" s="179" t="str">
        <f>1-EXP(-J1765)</f>
      </c>
      <c r="L1765" s="180" t="str">
        <f>IF(G1765=30,1,M1764)</f>
      </c>
      <c r="M1765" s="181" t="str">
        <f>L1765*(1-K1765)</f>
      </c>
    </row>
    <row r="1766">
      <c r="A1766" t="s">
        <v>164</v>
      </c>
      <c r="B1766" t="s">
        <v>231</v>
      </c>
      <c r="C1766" s="32" t="s">
        <v>233</v>
      </c>
      <c r="D1766" t="s">
        <v>458</v>
      </c>
      <c r="E1766" t="s">
        <v>476</v>
      </c>
      <c r="F1766" s="174" t="n">
        <v>2043</v>
      </c>
      <c r="G1766" s="175" t="n">
        <v>34</v>
      </c>
      <c r="H1766" s="176" t="n">
        <v>1205.17008047683</v>
      </c>
      <c r="I1766" s="177" t="n">
        <v>4667947.24081426</v>
      </c>
      <c r="J1766" s="178" t="str">
        <f>IF(I1766&gt;0,H1766/I1766,0)</f>
      </c>
      <c r="K1766" s="179" t="str">
        <f>1-EXP(-J1766)</f>
      </c>
      <c r="L1766" s="180" t="str">
        <f>IF(G1766=30,1,M1765)</f>
      </c>
      <c r="M1766" s="181" t="str">
        <f>L1766*(1-K1766)</f>
      </c>
    </row>
    <row r="1767">
      <c r="A1767" t="s">
        <v>164</v>
      </c>
      <c r="B1767" t="s">
        <v>231</v>
      </c>
      <c r="C1767" s="32" t="s">
        <v>233</v>
      </c>
      <c r="D1767" t="s">
        <v>458</v>
      </c>
      <c r="E1767" t="s">
        <v>476</v>
      </c>
      <c r="F1767" s="174" t="n">
        <v>2043</v>
      </c>
      <c r="G1767" s="175" t="n">
        <v>35</v>
      </c>
      <c r="H1767" s="176" t="n">
        <v>1574.35395217655</v>
      </c>
      <c r="I1767" s="177" t="n">
        <v>4624785.3699378</v>
      </c>
      <c r="J1767" s="178" t="str">
        <f>IF(I1767&gt;0,H1767/I1767,0)</f>
      </c>
      <c r="K1767" s="179" t="str">
        <f>1-EXP(-J1767)</f>
      </c>
      <c r="L1767" s="180" t="str">
        <f>IF(G1767=30,1,M1766)</f>
      </c>
      <c r="M1767" s="181" t="str">
        <f>L1767*(1-K1767)</f>
      </c>
    </row>
    <row r="1768">
      <c r="A1768" t="s">
        <v>164</v>
      </c>
      <c r="B1768" t="s">
        <v>231</v>
      </c>
      <c r="C1768" s="32" t="s">
        <v>233</v>
      </c>
      <c r="D1768" t="s">
        <v>458</v>
      </c>
      <c r="E1768" t="s">
        <v>476</v>
      </c>
      <c r="F1768" s="174" t="n">
        <v>2043</v>
      </c>
      <c r="G1768" s="175" t="n">
        <v>36</v>
      </c>
      <c r="H1768" s="176" t="n">
        <v>1916.11255397125</v>
      </c>
      <c r="I1768" s="177" t="n">
        <v>4649268.0505147</v>
      </c>
      <c r="J1768" s="178" t="str">
        <f>IF(I1768&gt;0,H1768/I1768,0)</f>
      </c>
      <c r="K1768" s="179" t="str">
        <f>1-EXP(-J1768)</f>
      </c>
      <c r="L1768" s="180" t="str">
        <f>IF(G1768=30,1,M1767)</f>
      </c>
      <c r="M1768" s="181" t="str">
        <f>L1768*(1-K1768)</f>
      </c>
    </row>
    <row r="1769">
      <c r="A1769" t="s">
        <v>164</v>
      </c>
      <c r="B1769" t="s">
        <v>231</v>
      </c>
      <c r="C1769" s="32" t="s">
        <v>233</v>
      </c>
      <c r="D1769" t="s">
        <v>458</v>
      </c>
      <c r="E1769" t="s">
        <v>476</v>
      </c>
      <c r="F1769" s="174" t="n">
        <v>2043</v>
      </c>
      <c r="G1769" s="175" t="n">
        <v>37</v>
      </c>
      <c r="H1769" s="176" t="n">
        <v>2021.9335285223</v>
      </c>
      <c r="I1769" s="177" t="n">
        <v>4565269.84354257</v>
      </c>
      <c r="J1769" s="178" t="str">
        <f>IF(I1769&gt;0,H1769/I1769,0)</f>
      </c>
      <c r="K1769" s="179" t="str">
        <f>1-EXP(-J1769)</f>
      </c>
      <c r="L1769" s="180" t="str">
        <f>IF(G1769=30,1,M1768)</f>
      </c>
      <c r="M1769" s="181" t="str">
        <f>L1769*(1-K1769)</f>
      </c>
    </row>
    <row r="1770">
      <c r="A1770" t="s">
        <v>164</v>
      </c>
      <c r="B1770" t="s">
        <v>231</v>
      </c>
      <c r="C1770" s="32" t="s">
        <v>233</v>
      </c>
      <c r="D1770" t="s">
        <v>458</v>
      </c>
      <c r="E1770" t="s">
        <v>476</v>
      </c>
      <c r="F1770" s="174" t="n">
        <v>2043</v>
      </c>
      <c r="G1770" s="175" t="n">
        <v>38</v>
      </c>
      <c r="H1770" s="176" t="n">
        <v>2150.17157464023</v>
      </c>
      <c r="I1770" s="177" t="n">
        <v>4502805.21764946</v>
      </c>
      <c r="J1770" s="178" t="str">
        <f>IF(I1770&gt;0,H1770/I1770,0)</f>
      </c>
      <c r="K1770" s="179" t="str">
        <f>1-EXP(-J1770)</f>
      </c>
      <c r="L1770" s="180" t="str">
        <f>IF(G1770=30,1,M1769)</f>
      </c>
      <c r="M1770" s="181" t="str">
        <f>L1770*(1-K1770)</f>
      </c>
    </row>
    <row r="1771">
      <c r="A1771" t="s">
        <v>164</v>
      </c>
      <c r="B1771" t="s">
        <v>231</v>
      </c>
      <c r="C1771" s="32" t="s">
        <v>233</v>
      </c>
      <c r="D1771" t="s">
        <v>458</v>
      </c>
      <c r="E1771" t="s">
        <v>476</v>
      </c>
      <c r="F1771" s="174" t="n">
        <v>2043</v>
      </c>
      <c r="G1771" s="175" t="n">
        <v>39</v>
      </c>
      <c r="H1771" s="176" t="n">
        <v>2257.52664677401</v>
      </c>
      <c r="I1771" s="177" t="n">
        <v>4372940.72445098</v>
      </c>
      <c r="J1771" s="178" t="str">
        <f>IF(I1771&gt;0,H1771/I1771,0)</f>
      </c>
      <c r="K1771" s="179" t="str">
        <f>1-EXP(-J1771)</f>
      </c>
      <c r="L1771" s="180" t="str">
        <f>IF(G1771=30,1,M1770)</f>
      </c>
      <c r="M1771" s="181" t="str">
        <f>L1771*(1-K1771)</f>
      </c>
    </row>
    <row r="1772">
      <c r="A1772" t="s">
        <v>164</v>
      </c>
      <c r="B1772" t="s">
        <v>231</v>
      </c>
      <c r="C1772" s="32" t="s">
        <v>233</v>
      </c>
      <c r="D1772" t="s">
        <v>458</v>
      </c>
      <c r="E1772" t="s">
        <v>476</v>
      </c>
      <c r="F1772" s="174" t="n">
        <v>2043</v>
      </c>
      <c r="G1772" s="175" t="n">
        <v>40</v>
      </c>
      <c r="H1772" s="176" t="n">
        <v>2990.22296922069</v>
      </c>
      <c r="I1772" s="177" t="n">
        <v>4305294.66231969</v>
      </c>
      <c r="J1772" s="178" t="str">
        <f>IF(I1772&gt;0,H1772/I1772,0)</f>
      </c>
      <c r="K1772" s="179" t="str">
        <f>1-EXP(-J1772)</f>
      </c>
      <c r="L1772" s="180" t="str">
        <f>IF(G1772=30,1,M1771)</f>
      </c>
      <c r="M1772" s="181" t="str">
        <f>L1772*(1-K1772)</f>
      </c>
    </row>
    <row r="1773">
      <c r="A1773" t="s">
        <v>164</v>
      </c>
      <c r="B1773" t="s">
        <v>231</v>
      </c>
      <c r="C1773" s="32" t="s">
        <v>233</v>
      </c>
      <c r="D1773" t="s">
        <v>458</v>
      </c>
      <c r="E1773" t="s">
        <v>476</v>
      </c>
      <c r="F1773" s="174" t="n">
        <v>2043</v>
      </c>
      <c r="G1773" s="175" t="n">
        <v>41</v>
      </c>
      <c r="H1773" s="176" t="n">
        <v>3497.72054359943</v>
      </c>
      <c r="I1773" s="177" t="n">
        <v>4278690.86116933</v>
      </c>
      <c r="J1773" s="178" t="str">
        <f>IF(I1773&gt;0,H1773/I1773,0)</f>
      </c>
      <c r="K1773" s="179" t="str">
        <f>1-EXP(-J1773)</f>
      </c>
      <c r="L1773" s="180" t="str">
        <f>IF(G1773=30,1,M1772)</f>
      </c>
      <c r="M1773" s="181" t="str">
        <f>L1773*(1-K1773)</f>
      </c>
    </row>
    <row r="1774">
      <c r="A1774" t="s">
        <v>164</v>
      </c>
      <c r="B1774" t="s">
        <v>231</v>
      </c>
      <c r="C1774" s="32" t="s">
        <v>233</v>
      </c>
      <c r="D1774" t="s">
        <v>458</v>
      </c>
      <c r="E1774" t="s">
        <v>476</v>
      </c>
      <c r="F1774" s="174" t="n">
        <v>2043</v>
      </c>
      <c r="G1774" s="175" t="n">
        <v>42</v>
      </c>
      <c r="H1774" s="176" t="n">
        <v>3771.85345465218</v>
      </c>
      <c r="I1774" s="177" t="n">
        <v>4254788.24214452</v>
      </c>
      <c r="J1774" s="178" t="str">
        <f>IF(I1774&gt;0,H1774/I1774,0)</f>
      </c>
      <c r="K1774" s="179" t="str">
        <f>1-EXP(-J1774)</f>
      </c>
      <c r="L1774" s="180" t="str">
        <f>IF(G1774=30,1,M1773)</f>
      </c>
      <c r="M1774" s="181" t="str">
        <f>L1774*(1-K1774)</f>
      </c>
    </row>
    <row r="1775">
      <c r="A1775" t="s">
        <v>164</v>
      </c>
      <c r="B1775" t="s">
        <v>231</v>
      </c>
      <c r="C1775" s="32" t="s">
        <v>233</v>
      </c>
      <c r="D1775" t="s">
        <v>458</v>
      </c>
      <c r="E1775" t="s">
        <v>476</v>
      </c>
      <c r="F1775" s="174" t="n">
        <v>2043</v>
      </c>
      <c r="G1775" s="175" t="n">
        <v>43</v>
      </c>
      <c r="H1775" s="176" t="n">
        <v>4077.2513946326</v>
      </c>
      <c r="I1775" s="177" t="n">
        <v>4230096.86919544</v>
      </c>
      <c r="J1775" s="178" t="str">
        <f>IF(I1775&gt;0,H1775/I1775,0)</f>
      </c>
      <c r="K1775" s="179" t="str">
        <f>1-EXP(-J1775)</f>
      </c>
      <c r="L1775" s="180" t="str">
        <f>IF(G1775=30,1,M1774)</f>
      </c>
      <c r="M1775" s="181" t="str">
        <f>L1775*(1-K1775)</f>
      </c>
    </row>
    <row r="1776">
      <c r="A1776" t="s">
        <v>164</v>
      </c>
      <c r="B1776" t="s">
        <v>231</v>
      </c>
      <c r="C1776" s="32" t="s">
        <v>233</v>
      </c>
      <c r="D1776" t="s">
        <v>458</v>
      </c>
      <c r="E1776" t="s">
        <v>476</v>
      </c>
      <c r="F1776" s="174" t="n">
        <v>2043</v>
      </c>
      <c r="G1776" s="175" t="n">
        <v>44</v>
      </c>
      <c r="H1776" s="176" t="n">
        <v>4457.83602506071</v>
      </c>
      <c r="I1776" s="177" t="n">
        <v>4243768.01068301</v>
      </c>
      <c r="J1776" s="178" t="str">
        <f>IF(I1776&gt;0,H1776/I1776,0)</f>
      </c>
      <c r="K1776" s="179" t="str">
        <f>1-EXP(-J1776)</f>
      </c>
      <c r="L1776" s="180" t="str">
        <f>IF(G1776=30,1,M1775)</f>
      </c>
      <c r="M1776" s="181" t="str">
        <f>L1776*(1-K1776)</f>
      </c>
    </row>
    <row r="1777">
      <c r="A1777" t="s">
        <v>164</v>
      </c>
      <c r="B1777" t="s">
        <v>231</v>
      </c>
      <c r="C1777" s="32" t="s">
        <v>233</v>
      </c>
      <c r="D1777" t="s">
        <v>458</v>
      </c>
      <c r="E1777" t="s">
        <v>476</v>
      </c>
      <c r="F1777" s="174" t="n">
        <v>2043</v>
      </c>
      <c r="G1777" s="175" t="n">
        <v>45</v>
      </c>
      <c r="H1777" s="176" t="n">
        <v>5795.77715265187</v>
      </c>
      <c r="I1777" s="177" t="n">
        <v>4295008.91390208</v>
      </c>
      <c r="J1777" s="178" t="str">
        <f>IF(I1777&gt;0,H1777/I1777,0)</f>
      </c>
      <c r="K1777" s="179" t="str">
        <f>1-EXP(-J1777)</f>
      </c>
      <c r="L1777" s="180" t="str">
        <f>IF(G1777=30,1,M1776)</f>
      </c>
      <c r="M1777" s="181" t="str">
        <f>L1777*(1-K1777)</f>
      </c>
    </row>
    <row r="1778">
      <c r="A1778" t="s">
        <v>164</v>
      </c>
      <c r="B1778" t="s">
        <v>231</v>
      </c>
      <c r="C1778" s="32" t="s">
        <v>233</v>
      </c>
      <c r="D1778" t="s">
        <v>458</v>
      </c>
      <c r="E1778" t="s">
        <v>476</v>
      </c>
      <c r="F1778" s="174" t="n">
        <v>2043</v>
      </c>
      <c r="G1778" s="175" t="n">
        <v>46</v>
      </c>
      <c r="H1778" s="176" t="n">
        <v>6782.90116280212</v>
      </c>
      <c r="I1778" s="177" t="n">
        <v>4419401.09958065</v>
      </c>
      <c r="J1778" s="178" t="str">
        <f>IF(I1778&gt;0,H1778/I1778,0)</f>
      </c>
      <c r="K1778" s="179" t="str">
        <f>1-EXP(-J1778)</f>
      </c>
      <c r="L1778" s="180" t="str">
        <f>IF(G1778=30,1,M1777)</f>
      </c>
      <c r="M1778" s="181" t="str">
        <f>L1778*(1-K1778)</f>
      </c>
    </row>
    <row r="1779">
      <c r="A1779" t="s">
        <v>164</v>
      </c>
      <c r="B1779" t="s">
        <v>231</v>
      </c>
      <c r="C1779" s="32" t="s">
        <v>233</v>
      </c>
      <c r="D1779" t="s">
        <v>458</v>
      </c>
      <c r="E1779" t="s">
        <v>476</v>
      </c>
      <c r="F1779" s="174" t="n">
        <v>2043</v>
      </c>
      <c r="G1779" s="175" t="n">
        <v>47</v>
      </c>
      <c r="H1779" s="176" t="n">
        <v>7334.89285234806</v>
      </c>
      <c r="I1779" s="177" t="n">
        <v>4367918.51172365</v>
      </c>
      <c r="J1779" s="178" t="str">
        <f>IF(I1779&gt;0,H1779/I1779,0)</f>
      </c>
      <c r="K1779" s="179" t="str">
        <f>1-EXP(-J1779)</f>
      </c>
      <c r="L1779" s="180" t="str">
        <f>IF(G1779=30,1,M1778)</f>
      </c>
      <c r="M1779" s="181" t="str">
        <f>L1779*(1-K1779)</f>
      </c>
    </row>
    <row r="1780">
      <c r="A1780" t="s">
        <v>164</v>
      </c>
      <c r="B1780" t="s">
        <v>231</v>
      </c>
      <c r="C1780" s="32" t="s">
        <v>233</v>
      </c>
      <c r="D1780" t="s">
        <v>458</v>
      </c>
      <c r="E1780" t="s">
        <v>476</v>
      </c>
      <c r="F1780" s="174" t="n">
        <v>2043</v>
      </c>
      <c r="G1780" s="175" t="n">
        <v>48</v>
      </c>
      <c r="H1780" s="176" t="n">
        <v>7885.68216262425</v>
      </c>
      <c r="I1780" s="177" t="n">
        <v>4286274.91495753</v>
      </c>
      <c r="J1780" s="178" t="str">
        <f>IF(I1780&gt;0,H1780/I1780,0)</f>
      </c>
      <c r="K1780" s="179" t="str">
        <f>1-EXP(-J1780)</f>
      </c>
      <c r="L1780" s="180" t="str">
        <f>IF(G1780=30,1,M1779)</f>
      </c>
      <c r="M1780" s="181" t="str">
        <f>L1780*(1-K1780)</f>
      </c>
    </row>
    <row r="1781">
      <c r="A1781" t="s">
        <v>164</v>
      </c>
      <c r="B1781" t="s">
        <v>231</v>
      </c>
      <c r="C1781" s="32" t="s">
        <v>233</v>
      </c>
      <c r="D1781" t="s">
        <v>458</v>
      </c>
      <c r="E1781" t="s">
        <v>476</v>
      </c>
      <c r="F1781" s="174" t="n">
        <v>2043</v>
      </c>
      <c r="G1781" s="175" t="n">
        <v>49</v>
      </c>
      <c r="H1781" s="176" t="n">
        <v>8508.57623175303</v>
      </c>
      <c r="I1781" s="177" t="n">
        <v>4218968.27349387</v>
      </c>
      <c r="J1781" s="178" t="str">
        <f>IF(I1781&gt;0,H1781/I1781,0)</f>
      </c>
      <c r="K1781" s="179" t="str">
        <f>1-EXP(-J1781)</f>
      </c>
      <c r="L1781" s="180" t="str">
        <f>IF(G1781=30,1,M1780)</f>
      </c>
      <c r="M1781" s="181" t="str">
        <f>L1781*(1-K1781)</f>
      </c>
    </row>
    <row r="1782">
      <c r="A1782" t="s">
        <v>164</v>
      </c>
      <c r="B1782" t="s">
        <v>231</v>
      </c>
      <c r="C1782" s="32" t="s">
        <v>233</v>
      </c>
      <c r="D1782" t="s">
        <v>458</v>
      </c>
      <c r="E1782" t="s">
        <v>476</v>
      </c>
      <c r="F1782" s="174" t="n">
        <v>2043</v>
      </c>
      <c r="G1782" s="175" t="n">
        <v>50</v>
      </c>
      <c r="H1782" s="176" t="n">
        <v>9593.70478347543</v>
      </c>
      <c r="I1782" s="177" t="n">
        <v>4154120.75579032</v>
      </c>
      <c r="J1782" s="178" t="str">
        <f>IF(I1782&gt;0,H1782/I1782,0)</f>
      </c>
      <c r="K1782" s="179" t="str">
        <f>1-EXP(-J1782)</f>
      </c>
      <c r="L1782" s="180" t="str">
        <f>IF(G1782=30,1,M1781)</f>
      </c>
      <c r="M1782" s="181" t="str">
        <f>L1782*(1-K1782)</f>
      </c>
    </row>
    <row r="1783">
      <c r="A1783" t="s">
        <v>164</v>
      </c>
      <c r="B1783" t="s">
        <v>231</v>
      </c>
      <c r="C1783" s="32" t="s">
        <v>233</v>
      </c>
      <c r="D1783" t="s">
        <v>458</v>
      </c>
      <c r="E1783" t="s">
        <v>476</v>
      </c>
      <c r="F1783" s="174" t="n">
        <v>2043</v>
      </c>
      <c r="G1783" s="175" t="n">
        <v>51</v>
      </c>
      <c r="H1783" s="176" t="n">
        <v>10531.2319757984</v>
      </c>
      <c r="I1783" s="177" t="n">
        <v>4175212.55597933</v>
      </c>
      <c r="J1783" s="178" t="str">
        <f>IF(I1783&gt;0,H1783/I1783,0)</f>
      </c>
      <c r="K1783" s="179" t="str">
        <f>1-EXP(-J1783)</f>
      </c>
      <c r="L1783" s="180" t="str">
        <f>IF(G1783=30,1,M1782)</f>
      </c>
      <c r="M1783" s="181" t="str">
        <f>L1783*(1-K1783)</f>
      </c>
    </row>
    <row r="1784">
      <c r="A1784" t="s">
        <v>164</v>
      </c>
      <c r="B1784" t="s">
        <v>231</v>
      </c>
      <c r="C1784" s="32" t="s">
        <v>233</v>
      </c>
      <c r="D1784" t="s">
        <v>458</v>
      </c>
      <c r="E1784" t="s">
        <v>476</v>
      </c>
      <c r="F1784" s="174" t="n">
        <v>2043</v>
      </c>
      <c r="G1784" s="175" t="n">
        <v>52</v>
      </c>
      <c r="H1784" s="176" t="n">
        <v>11511.6771008502</v>
      </c>
      <c r="I1784" s="177" t="n">
        <v>4176188.44001461</v>
      </c>
      <c r="J1784" s="178" t="str">
        <f>IF(I1784&gt;0,H1784/I1784,0)</f>
      </c>
      <c r="K1784" s="179" t="str">
        <f>1-EXP(-J1784)</f>
      </c>
      <c r="L1784" s="180" t="str">
        <f>IF(G1784=30,1,M1783)</f>
      </c>
      <c r="M1784" s="181" t="str">
        <f>L1784*(1-K1784)</f>
      </c>
    </row>
    <row r="1785">
      <c r="A1785" t="s">
        <v>164</v>
      </c>
      <c r="B1785" t="s">
        <v>231</v>
      </c>
      <c r="C1785" s="32" t="s">
        <v>233</v>
      </c>
      <c r="D1785" t="s">
        <v>458</v>
      </c>
      <c r="E1785" t="s">
        <v>476</v>
      </c>
      <c r="F1785" s="174" t="n">
        <v>2043</v>
      </c>
      <c r="G1785" s="175" t="n">
        <v>53</v>
      </c>
      <c r="H1785" s="176" t="n">
        <v>16746.2632011317</v>
      </c>
      <c r="I1785" s="177" t="n">
        <v>6140978.8580423</v>
      </c>
      <c r="J1785" s="178" t="str">
        <f>IF(I1785&gt;0,H1785/I1785,0)</f>
      </c>
      <c r="K1785" s="179" t="str">
        <f>1-EXP(-J1785)</f>
      </c>
      <c r="L1785" s="180" t="str">
        <f>IF(G1785=30,1,M1784)</f>
      </c>
      <c r="M1785" s="181" t="str">
        <f>L1785*(1-K1785)</f>
      </c>
    </row>
    <row r="1786">
      <c r="A1786" t="s">
        <v>164</v>
      </c>
      <c r="B1786" t="s">
        <v>231</v>
      </c>
      <c r="C1786" s="32" t="s">
        <v>233</v>
      </c>
      <c r="D1786" t="s">
        <v>458</v>
      </c>
      <c r="E1786" t="s">
        <v>476</v>
      </c>
      <c r="F1786" s="174" t="n">
        <v>2043</v>
      </c>
      <c r="G1786" s="175" t="n">
        <v>54</v>
      </c>
      <c r="H1786" s="176" t="n">
        <v>13432.869920384</v>
      </c>
      <c r="I1786" s="177" t="n">
        <v>4099514.90195188</v>
      </c>
      <c r="J1786" s="178" t="str">
        <f>IF(I1786&gt;0,H1786/I1786,0)</f>
      </c>
      <c r="K1786" s="179" t="str">
        <f>1-EXP(-J1786)</f>
      </c>
      <c r="L1786" s="180" t="str">
        <f>IF(G1786=30,1,M1785)</f>
      </c>
      <c r="M1786" s="181" t="str">
        <f>L1786*(1-K1786)</f>
      </c>
    </row>
    <row r="1787">
      <c r="A1787" t="s">
        <v>164</v>
      </c>
      <c r="B1787" t="s">
        <v>231</v>
      </c>
      <c r="C1787" s="32" t="s">
        <v>233</v>
      </c>
      <c r="D1787" t="s">
        <v>458</v>
      </c>
      <c r="E1787" t="s">
        <v>476</v>
      </c>
      <c r="F1787" s="174" t="n">
        <v>2043</v>
      </c>
      <c r="G1787" s="175" t="n">
        <v>55</v>
      </c>
      <c r="H1787" s="176" t="n">
        <v>14321.2425108119</v>
      </c>
      <c r="I1787" s="177" t="n">
        <v>4062569.00494301</v>
      </c>
      <c r="J1787" s="178" t="str">
        <f>IF(I1787&gt;0,H1787/I1787,0)</f>
      </c>
      <c r="K1787" s="179" t="str">
        <f>1-EXP(-J1787)</f>
      </c>
      <c r="L1787" s="180" t="str">
        <f>IF(G1787=30,1,M1786)</f>
      </c>
      <c r="M1787" s="181" t="str">
        <f>L1787*(1-K1787)</f>
      </c>
    </row>
    <row r="1788">
      <c r="A1788" t="s">
        <v>164</v>
      </c>
      <c r="B1788" t="s">
        <v>231</v>
      </c>
      <c r="C1788" s="32" t="s">
        <v>233</v>
      </c>
      <c r="D1788" t="s">
        <v>458</v>
      </c>
      <c r="E1788" t="s">
        <v>476</v>
      </c>
      <c r="F1788" s="174" t="n">
        <v>2043</v>
      </c>
      <c r="G1788" s="175" t="n">
        <v>56</v>
      </c>
      <c r="H1788" s="176" t="n">
        <v>15036.8978735682</v>
      </c>
      <c r="I1788" s="177" t="n">
        <v>3915606.67955966</v>
      </c>
      <c r="J1788" s="178" t="str">
        <f>IF(I1788&gt;0,H1788/I1788,0)</f>
      </c>
      <c r="K1788" s="179" t="str">
        <f>1-EXP(-J1788)</f>
      </c>
      <c r="L1788" s="180" t="str">
        <f>IF(G1788=30,1,M1787)</f>
      </c>
      <c r="M1788" s="181" t="str">
        <f>L1788*(1-K1788)</f>
      </c>
    </row>
    <row r="1789">
      <c r="A1789" t="s">
        <v>164</v>
      </c>
      <c r="B1789" t="s">
        <v>231</v>
      </c>
      <c r="C1789" s="32" t="s">
        <v>233</v>
      </c>
      <c r="D1789" t="s">
        <v>458</v>
      </c>
      <c r="E1789" t="s">
        <v>476</v>
      </c>
      <c r="F1789" s="174" t="n">
        <v>2043</v>
      </c>
      <c r="G1789" s="175" t="n">
        <v>57</v>
      </c>
      <c r="H1789" s="176" t="n">
        <v>16162.0386349476</v>
      </c>
      <c r="I1789" s="177" t="n">
        <v>3859167.11014088</v>
      </c>
      <c r="J1789" s="178" t="str">
        <f>IF(I1789&gt;0,H1789/I1789,0)</f>
      </c>
      <c r="K1789" s="179" t="str">
        <f>1-EXP(-J1789)</f>
      </c>
      <c r="L1789" s="180" t="str">
        <f>IF(G1789=30,1,M1788)</f>
      </c>
      <c r="M1789" s="181" t="str">
        <f>L1789*(1-K1789)</f>
      </c>
    </row>
    <row r="1790">
      <c r="A1790" t="s">
        <v>164</v>
      </c>
      <c r="B1790" t="s">
        <v>231</v>
      </c>
      <c r="C1790" s="32" t="s">
        <v>233</v>
      </c>
      <c r="D1790" t="s">
        <v>458</v>
      </c>
      <c r="E1790" t="s">
        <v>476</v>
      </c>
      <c r="F1790" s="174" t="n">
        <v>2043</v>
      </c>
      <c r="G1790" s="175" t="n">
        <v>58</v>
      </c>
      <c r="H1790" s="176" t="n">
        <v>17785.1358048749</v>
      </c>
      <c r="I1790" s="177" t="n">
        <v>3887401.39294915</v>
      </c>
      <c r="J1790" s="178" t="str">
        <f>IF(I1790&gt;0,H1790/I1790,0)</f>
      </c>
      <c r="K1790" s="179" t="str">
        <f>1-EXP(-J1790)</f>
      </c>
      <c r="L1790" s="180" t="str">
        <f>IF(G1790=30,1,M1789)</f>
      </c>
      <c r="M1790" s="181" t="str">
        <f>L1790*(1-K1790)</f>
      </c>
    </row>
    <row r="1791">
      <c r="A1791" t="s">
        <v>164</v>
      </c>
      <c r="B1791" t="s">
        <v>231</v>
      </c>
      <c r="C1791" s="32" t="s">
        <v>233</v>
      </c>
      <c r="D1791" t="s">
        <v>458</v>
      </c>
      <c r="E1791" t="s">
        <v>476</v>
      </c>
      <c r="F1791" s="174" t="n">
        <v>2043</v>
      </c>
      <c r="G1791" s="175" t="n">
        <v>59</v>
      </c>
      <c r="H1791" s="176" t="n">
        <v>19697.5754702296</v>
      </c>
      <c r="I1791" s="177" t="n">
        <v>3935554.43726622</v>
      </c>
      <c r="J1791" s="178" t="str">
        <f>IF(I1791&gt;0,H1791/I1791,0)</f>
      </c>
      <c r="K1791" s="179" t="str">
        <f>1-EXP(-J1791)</f>
      </c>
      <c r="L1791" s="180" t="str">
        <f>IF(G1791=30,1,M1790)</f>
      </c>
      <c r="M1791" s="181" t="str">
        <f>L1791*(1-K1791)</f>
      </c>
    </row>
    <row r="1792">
      <c r="A1792" t="s">
        <v>164</v>
      </c>
      <c r="B1792" t="s">
        <v>231</v>
      </c>
      <c r="C1792" s="32" t="s">
        <v>233</v>
      </c>
      <c r="D1792" t="s">
        <v>458</v>
      </c>
      <c r="E1792" t="s">
        <v>476</v>
      </c>
      <c r="F1792" s="174" t="n">
        <v>2043</v>
      </c>
      <c r="G1792" s="175" t="n">
        <v>60</v>
      </c>
      <c r="H1792" s="176" t="n">
        <v>21096.9955353848</v>
      </c>
      <c r="I1792" s="177" t="n">
        <v>3881013.06312323</v>
      </c>
      <c r="J1792" s="178" t="str">
        <f>IF(I1792&gt;0,H1792/I1792,0)</f>
      </c>
      <c r="K1792" s="179" t="str">
        <f>1-EXP(-J1792)</f>
      </c>
      <c r="L1792" s="180" t="str">
        <f>IF(G1792=30,1,M1791)</f>
      </c>
      <c r="M1792" s="181" t="str">
        <f>L1792*(1-K1792)</f>
      </c>
    </row>
    <row r="1793">
      <c r="A1793" t="s">
        <v>164</v>
      </c>
      <c r="B1793" t="s">
        <v>231</v>
      </c>
      <c r="C1793" s="32" t="s">
        <v>233</v>
      </c>
      <c r="D1793" t="s">
        <v>458</v>
      </c>
      <c r="E1793" t="s">
        <v>476</v>
      </c>
      <c r="F1793" s="174" t="n">
        <v>2043</v>
      </c>
      <c r="G1793" s="175" t="n">
        <v>61</v>
      </c>
      <c r="H1793" s="176" t="n">
        <v>22161.9538288147</v>
      </c>
      <c r="I1793" s="177" t="n">
        <v>3722426.40801862</v>
      </c>
      <c r="J1793" s="178" t="str">
        <f>IF(I1793&gt;0,H1793/I1793,0)</f>
      </c>
      <c r="K1793" s="179" t="str">
        <f>1-EXP(-J1793)</f>
      </c>
      <c r="L1793" s="180" t="str">
        <f>IF(G1793=30,1,M1792)</f>
      </c>
      <c r="M1793" s="181" t="str">
        <f>L1793*(1-K1793)</f>
      </c>
    </row>
    <row r="1794">
      <c r="A1794" t="s">
        <v>164</v>
      </c>
      <c r="B1794" t="s">
        <v>231</v>
      </c>
      <c r="C1794" s="32" t="s">
        <v>233</v>
      </c>
      <c r="D1794" t="s">
        <v>458</v>
      </c>
      <c r="E1794" t="s">
        <v>476</v>
      </c>
      <c r="F1794" s="174" t="n">
        <v>2043</v>
      </c>
      <c r="G1794" s="175" t="n">
        <v>62</v>
      </c>
      <c r="H1794" s="176" t="n">
        <v>23640.490807236</v>
      </c>
      <c r="I1794" s="177" t="n">
        <v>3619203.24457717</v>
      </c>
      <c r="J1794" s="178" t="str">
        <f>IF(I1794&gt;0,H1794/I1794,0)</f>
      </c>
      <c r="K1794" s="179" t="str">
        <f>1-EXP(-J1794)</f>
      </c>
      <c r="L1794" s="180" t="str">
        <f>IF(G1794=30,1,M1793)</f>
      </c>
      <c r="M1794" s="181" t="str">
        <f>L1794*(1-K1794)</f>
      </c>
    </row>
    <row r="1795">
      <c r="A1795" t="s">
        <v>164</v>
      </c>
      <c r="B1795" t="s">
        <v>231</v>
      </c>
      <c r="C1795" s="32" t="s">
        <v>233</v>
      </c>
      <c r="D1795" t="s">
        <v>458</v>
      </c>
      <c r="E1795" t="s">
        <v>476</v>
      </c>
      <c r="F1795" s="174" t="n">
        <v>2043</v>
      </c>
      <c r="G1795" s="175" t="n">
        <v>63</v>
      </c>
      <c r="H1795" s="176" t="n">
        <v>25286.3621415619</v>
      </c>
      <c r="I1795" s="177" t="n">
        <v>3528117.00284182</v>
      </c>
      <c r="J1795" s="178" t="str">
        <f>IF(I1795&gt;0,H1795/I1795,0)</f>
      </c>
      <c r="K1795" s="179" t="str">
        <f>1-EXP(-J1795)</f>
      </c>
      <c r="L1795" s="180" t="str">
        <f>IF(G1795=30,1,M1794)</f>
      </c>
      <c r="M1795" s="181" t="str">
        <f>L1795*(1-K1795)</f>
      </c>
    </row>
    <row r="1796">
      <c r="A1796" t="s">
        <v>164</v>
      </c>
      <c r="B1796" t="s">
        <v>231</v>
      </c>
      <c r="C1796" s="32" t="s">
        <v>233</v>
      </c>
      <c r="D1796" t="s">
        <v>458</v>
      </c>
      <c r="E1796" t="s">
        <v>476</v>
      </c>
      <c r="F1796" s="174" t="n">
        <v>2043</v>
      </c>
      <c r="G1796" s="175" t="n">
        <v>64</v>
      </c>
      <c r="H1796" s="176" t="n">
        <v>26969.5660836467</v>
      </c>
      <c r="I1796" s="177" t="n">
        <v>3430075.92936948</v>
      </c>
      <c r="J1796" s="178" t="str">
        <f>IF(I1796&gt;0,H1796/I1796,0)</f>
      </c>
      <c r="K1796" s="179" t="str">
        <f>1-EXP(-J1796)</f>
      </c>
      <c r="L1796" s="180" t="str">
        <f>IF(G1796=30,1,M1795)</f>
      </c>
      <c r="M1796" s="181" t="str">
        <f>L1796*(1-K1796)</f>
      </c>
    </row>
    <row r="1797">
      <c r="A1797" t="s">
        <v>164</v>
      </c>
      <c r="B1797" t="s">
        <v>231</v>
      </c>
      <c r="C1797" s="32" t="s">
        <v>233</v>
      </c>
      <c r="D1797" t="s">
        <v>458</v>
      </c>
      <c r="E1797" t="s">
        <v>476</v>
      </c>
      <c r="F1797" s="174" t="n">
        <v>2043</v>
      </c>
      <c r="G1797" s="175" t="n">
        <v>65</v>
      </c>
      <c r="H1797" s="176" t="n">
        <v>27307.7983471673</v>
      </c>
      <c r="I1797" s="177" t="n">
        <v>3313176.77464244</v>
      </c>
      <c r="J1797" s="178" t="str">
        <f>IF(I1797&gt;0,H1797/I1797,0)</f>
      </c>
      <c r="K1797" s="179" t="str">
        <f>1-EXP(-J1797)</f>
      </c>
      <c r="L1797" s="180" t="str">
        <f>IF(G1797=30,1,M1796)</f>
      </c>
      <c r="M1797" s="181" t="str">
        <f>L1797*(1-K1797)</f>
      </c>
    </row>
    <row r="1798">
      <c r="A1798" t="s">
        <v>164</v>
      </c>
      <c r="B1798" t="s">
        <v>231</v>
      </c>
      <c r="C1798" s="32" t="s">
        <v>233</v>
      </c>
      <c r="D1798" t="s">
        <v>458</v>
      </c>
      <c r="E1798" t="s">
        <v>476</v>
      </c>
      <c r="F1798" s="174" t="n">
        <v>2043</v>
      </c>
      <c r="G1798" s="175" t="n">
        <v>66</v>
      </c>
      <c r="H1798" s="176" t="n">
        <v>29000.9993519027</v>
      </c>
      <c r="I1798" s="177" t="n">
        <v>3209009.1053423</v>
      </c>
      <c r="J1798" s="178" t="str">
        <f>IF(I1798&gt;0,H1798/I1798,0)</f>
      </c>
      <c r="K1798" s="179" t="str">
        <f>1-EXP(-J1798)</f>
      </c>
      <c r="L1798" s="180" t="str">
        <f>IF(G1798=30,1,M1797)</f>
      </c>
      <c r="M1798" s="181" t="str">
        <f>L1798*(1-K1798)</f>
      </c>
    </row>
    <row r="1799">
      <c r="A1799" t="s">
        <v>164</v>
      </c>
      <c r="B1799" t="s">
        <v>231</v>
      </c>
      <c r="C1799" s="32" t="s">
        <v>233</v>
      </c>
      <c r="D1799" t="s">
        <v>458</v>
      </c>
      <c r="E1799" t="s">
        <v>476</v>
      </c>
      <c r="F1799" s="174" t="n">
        <v>2043</v>
      </c>
      <c r="G1799" s="175" t="n">
        <v>67</v>
      </c>
      <c r="H1799" s="176" t="n">
        <v>30692.1429144183</v>
      </c>
      <c r="I1799" s="177" t="n">
        <v>3092856.77306996</v>
      </c>
      <c r="J1799" s="178" t="str">
        <f>IF(I1799&gt;0,H1799/I1799,0)</f>
      </c>
      <c r="K1799" s="179" t="str">
        <f>1-EXP(-J1799)</f>
      </c>
      <c r="L1799" s="180" t="str">
        <f>IF(G1799=30,1,M1798)</f>
      </c>
      <c r="M1799" s="181" t="str">
        <f>L1799*(1-K1799)</f>
      </c>
    </row>
    <row r="1800">
      <c r="A1800" t="s">
        <v>164</v>
      </c>
      <c r="B1800" t="s">
        <v>231</v>
      </c>
      <c r="C1800" s="32" t="s">
        <v>233</v>
      </c>
      <c r="D1800" t="s">
        <v>458</v>
      </c>
      <c r="E1800" t="s">
        <v>476</v>
      </c>
      <c r="F1800" s="174" t="n">
        <v>2043</v>
      </c>
      <c r="G1800" s="175" t="n">
        <v>68</v>
      </c>
      <c r="H1800" s="176" t="n">
        <v>32429.52728267</v>
      </c>
      <c r="I1800" s="177" t="n">
        <v>2974204.13239502</v>
      </c>
      <c r="J1800" s="178" t="str">
        <f>IF(I1800&gt;0,H1800/I1800,0)</f>
      </c>
      <c r="K1800" s="179" t="str">
        <f>1-EXP(-J1800)</f>
      </c>
      <c r="L1800" s="180" t="str">
        <f>IF(G1800=30,1,M1799)</f>
      </c>
      <c r="M1800" s="181" t="str">
        <f>L1800*(1-K1800)</f>
      </c>
    </row>
    <row r="1801">
      <c r="A1801" t="s">
        <v>164</v>
      </c>
      <c r="B1801" t="s">
        <v>231</v>
      </c>
      <c r="C1801" s="32" t="s">
        <v>233</v>
      </c>
      <c r="D1801" t="s">
        <v>458</v>
      </c>
      <c r="E1801" t="s">
        <v>476</v>
      </c>
      <c r="F1801" s="174" t="n">
        <v>2043</v>
      </c>
      <c r="G1801" s="175" t="n">
        <v>69</v>
      </c>
      <c r="H1801" s="176" t="n">
        <v>33955.529020559</v>
      </c>
      <c r="I1801" s="177" t="n">
        <v>2831622.16151603</v>
      </c>
      <c r="J1801" s="178" t="str">
        <f>IF(I1801&gt;0,H1801/I1801,0)</f>
      </c>
      <c r="K1801" s="179" t="str">
        <f>1-EXP(-J1801)</f>
      </c>
      <c r="L1801" s="180" t="str">
        <f>IF(G1801=30,1,M1800)</f>
      </c>
      <c r="M1801" s="181" t="str">
        <f>L1801*(1-K1801)</f>
      </c>
    </row>
    <row r="1802">
      <c r="A1802" t="s">
        <v>164</v>
      </c>
      <c r="B1802" t="s">
        <v>231</v>
      </c>
      <c r="C1802" s="32" t="s">
        <v>233</v>
      </c>
      <c r="D1802" t="s">
        <v>458</v>
      </c>
      <c r="E1802" t="s">
        <v>476</v>
      </c>
      <c r="F1802" s="174" t="n">
        <v>2044</v>
      </c>
      <c r="G1802" s="175" t="n">
        <v>30</v>
      </c>
      <c r="H1802" s="176" t="n">
        <v>750.998591162932</v>
      </c>
      <c r="I1802" s="177" t="n">
        <v>4714189.17608482</v>
      </c>
      <c r="J1802" s="178" t="str">
        <f>IF(I1802&gt;0,H1802/I1802,0)</f>
      </c>
      <c r="K1802" s="179" t="str">
        <f>1-EXP(-J1802)</f>
      </c>
      <c r="L1802" s="180" t="str">
        <f>IF(G1802=30,1,M1801)</f>
      </c>
      <c r="M1802" s="181" t="str">
        <f>L1802*(1-K1802)</f>
      </c>
    </row>
    <row r="1803">
      <c r="A1803" t="s">
        <v>164</v>
      </c>
      <c r="B1803" t="s">
        <v>231</v>
      </c>
      <c r="C1803" s="32" t="s">
        <v>233</v>
      </c>
      <c r="D1803" t="s">
        <v>458</v>
      </c>
      <c r="E1803" t="s">
        <v>476</v>
      </c>
      <c r="F1803" s="174" t="n">
        <v>2044</v>
      </c>
      <c r="G1803" s="175" t="n">
        <v>31</v>
      </c>
      <c r="H1803" s="176" t="n">
        <v>999.988042941232</v>
      </c>
      <c r="I1803" s="177" t="n">
        <v>4782350.73814761</v>
      </c>
      <c r="J1803" s="178" t="str">
        <f>IF(I1803&gt;0,H1803/I1803,0)</f>
      </c>
      <c r="K1803" s="179" t="str">
        <f>1-EXP(-J1803)</f>
      </c>
      <c r="L1803" s="180" t="str">
        <f>IF(G1803=30,1,M1802)</f>
      </c>
      <c r="M1803" s="181" t="str">
        <f>L1803*(1-K1803)</f>
      </c>
    </row>
    <row r="1804">
      <c r="A1804" t="s">
        <v>164</v>
      </c>
      <c r="B1804" t="s">
        <v>231</v>
      </c>
      <c r="C1804" s="32" t="s">
        <v>233</v>
      </c>
      <c r="D1804" t="s">
        <v>458</v>
      </c>
      <c r="E1804" t="s">
        <v>476</v>
      </c>
      <c r="F1804" s="174" t="n">
        <v>2044</v>
      </c>
      <c r="G1804" s="175" t="n">
        <v>32</v>
      </c>
      <c r="H1804" s="176" t="n">
        <v>1122.06888471052</v>
      </c>
      <c r="I1804" s="177" t="n">
        <v>4895254.33481864</v>
      </c>
      <c r="J1804" s="178" t="str">
        <f>IF(I1804&gt;0,H1804/I1804,0)</f>
      </c>
      <c r="K1804" s="179" t="str">
        <f>1-EXP(-J1804)</f>
      </c>
      <c r="L1804" s="180" t="str">
        <f>IF(G1804=30,1,M1803)</f>
      </c>
      <c r="M1804" s="181" t="str">
        <f>L1804*(1-K1804)</f>
      </c>
    </row>
    <row r="1805">
      <c r="A1805" t="s">
        <v>164</v>
      </c>
      <c r="B1805" t="s">
        <v>231</v>
      </c>
      <c r="C1805" s="32" t="s">
        <v>233</v>
      </c>
      <c r="D1805" t="s">
        <v>458</v>
      </c>
      <c r="E1805" t="s">
        <v>476</v>
      </c>
      <c r="F1805" s="174" t="n">
        <v>2044</v>
      </c>
      <c r="G1805" s="175" t="n">
        <v>33</v>
      </c>
      <c r="H1805" s="176" t="n">
        <v>1181.03455118406</v>
      </c>
      <c r="I1805" s="177" t="n">
        <v>4867029.07230096</v>
      </c>
      <c r="J1805" s="178" t="str">
        <f>IF(I1805&gt;0,H1805/I1805,0)</f>
      </c>
      <c r="K1805" s="179" t="str">
        <f>1-EXP(-J1805)</f>
      </c>
      <c r="L1805" s="180" t="str">
        <f>IF(G1805=30,1,M1804)</f>
      </c>
      <c r="M1805" s="181" t="str">
        <f>L1805*(1-K1805)</f>
      </c>
    </row>
    <row r="1806">
      <c r="A1806" t="s">
        <v>164</v>
      </c>
      <c r="B1806" t="s">
        <v>231</v>
      </c>
      <c r="C1806" s="32" t="s">
        <v>233</v>
      </c>
      <c r="D1806" t="s">
        <v>458</v>
      </c>
      <c r="E1806" t="s">
        <v>476</v>
      </c>
      <c r="F1806" s="174" t="n">
        <v>2044</v>
      </c>
      <c r="G1806" s="175" t="n">
        <v>34</v>
      </c>
      <c r="H1806" s="176" t="n">
        <v>1223.18127643764</v>
      </c>
      <c r="I1806" s="177" t="n">
        <v>4733113.94351892</v>
      </c>
      <c r="J1806" s="178" t="str">
        <f>IF(I1806&gt;0,H1806/I1806,0)</f>
      </c>
      <c r="K1806" s="179" t="str">
        <f>1-EXP(-J1806)</f>
      </c>
      <c r="L1806" s="180" t="str">
        <f>IF(G1806=30,1,M1805)</f>
      </c>
      <c r="M1806" s="181" t="str">
        <f>L1806*(1-K1806)</f>
      </c>
    </row>
    <row r="1807">
      <c r="A1807" t="s">
        <v>164</v>
      </c>
      <c r="B1807" t="s">
        <v>231</v>
      </c>
      <c r="C1807" s="32" t="s">
        <v>233</v>
      </c>
      <c r="D1807" t="s">
        <v>458</v>
      </c>
      <c r="E1807" t="s">
        <v>476</v>
      </c>
      <c r="F1807" s="174" t="n">
        <v>2044</v>
      </c>
      <c r="G1807" s="175" t="n">
        <v>35</v>
      </c>
      <c r="H1807" s="176" t="n">
        <v>1583.81042793386</v>
      </c>
      <c r="I1807" s="177" t="n">
        <v>4661869.03796761</v>
      </c>
      <c r="J1807" s="178" t="str">
        <f>IF(I1807&gt;0,H1807/I1807,0)</f>
      </c>
      <c r="K1807" s="179" t="str">
        <f>1-EXP(-J1807)</f>
      </c>
      <c r="L1807" s="180" t="str">
        <f>IF(G1807=30,1,M1806)</f>
      </c>
      <c r="M1807" s="181" t="str">
        <f>L1807*(1-K1807)</f>
      </c>
    </row>
    <row r="1808">
      <c r="A1808" t="s">
        <v>164</v>
      </c>
      <c r="B1808" t="s">
        <v>231</v>
      </c>
      <c r="C1808" s="32" t="s">
        <v>233</v>
      </c>
      <c r="D1808" t="s">
        <v>458</v>
      </c>
      <c r="E1808" t="s">
        <v>476</v>
      </c>
      <c r="F1808" s="174" t="n">
        <v>2044</v>
      </c>
      <c r="G1808" s="175" t="n">
        <v>36</v>
      </c>
      <c r="H1808" s="176" t="n">
        <v>1842.52490866183</v>
      </c>
      <c r="I1808" s="177" t="n">
        <v>4618081.54224939</v>
      </c>
      <c r="J1808" s="178" t="str">
        <f>IF(I1808&gt;0,H1808/I1808,0)</f>
      </c>
      <c r="K1808" s="179" t="str">
        <f>1-EXP(-J1808)</f>
      </c>
      <c r="L1808" s="180" t="str">
        <f>IF(G1808=30,1,M1807)</f>
      </c>
      <c r="M1808" s="181" t="str">
        <f>L1808*(1-K1808)</f>
      </c>
    </row>
    <row r="1809">
      <c r="A1809" t="s">
        <v>164</v>
      </c>
      <c r="B1809" t="s">
        <v>231</v>
      </c>
      <c r="C1809" s="32" t="s">
        <v>233</v>
      </c>
      <c r="D1809" t="s">
        <v>458</v>
      </c>
      <c r="E1809" t="s">
        <v>476</v>
      </c>
      <c r="F1809" s="174" t="n">
        <v>2044</v>
      </c>
      <c r="G1809" s="175" t="n">
        <v>37</v>
      </c>
      <c r="H1809" s="176" t="n">
        <v>2049.97225925435</v>
      </c>
      <c r="I1809" s="177" t="n">
        <v>4642298.81820083</v>
      </c>
      <c r="J1809" s="178" t="str">
        <f>IF(I1809&gt;0,H1809/I1809,0)</f>
      </c>
      <c r="K1809" s="179" t="str">
        <f>1-EXP(-J1809)</f>
      </c>
      <c r="L1809" s="180" t="str">
        <f>IF(G1809=30,1,M1808)</f>
      </c>
      <c r="M1809" s="181" t="str">
        <f>L1809*(1-K1809)</f>
      </c>
    </row>
    <row r="1810">
      <c r="A1810" t="s">
        <v>164</v>
      </c>
      <c r="B1810" t="s">
        <v>231</v>
      </c>
      <c r="C1810" s="32" t="s">
        <v>233</v>
      </c>
      <c r="D1810" t="s">
        <v>458</v>
      </c>
      <c r="E1810" t="s">
        <v>476</v>
      </c>
      <c r="F1810" s="174" t="n">
        <v>2044</v>
      </c>
      <c r="G1810" s="175" t="n">
        <v>38</v>
      </c>
      <c r="H1810" s="176" t="n">
        <v>2169.66243694991</v>
      </c>
      <c r="I1810" s="177" t="n">
        <v>4557960.80870957</v>
      </c>
      <c r="J1810" s="178" t="str">
        <f>IF(I1810&gt;0,H1810/I1810,0)</f>
      </c>
      <c r="K1810" s="179" t="str">
        <f>1-EXP(-J1810)</f>
      </c>
      <c r="L1810" s="180" t="str">
        <f>IF(G1810=30,1,M1809)</f>
      </c>
      <c r="M1810" s="181" t="str">
        <f>L1810*(1-K1810)</f>
      </c>
    </row>
    <row r="1811">
      <c r="A1811" t="s">
        <v>164</v>
      </c>
      <c r="B1811" t="s">
        <v>231</v>
      </c>
      <c r="C1811" s="32" t="s">
        <v>233</v>
      </c>
      <c r="D1811" t="s">
        <v>458</v>
      </c>
      <c r="E1811" t="s">
        <v>476</v>
      </c>
      <c r="F1811" s="174" t="n">
        <v>2044</v>
      </c>
      <c r="G1811" s="175" t="n">
        <v>39</v>
      </c>
      <c r="H1811" s="176" t="n">
        <v>2312.85413003301</v>
      </c>
      <c r="I1811" s="177" t="n">
        <v>4495077.63080672</v>
      </c>
      <c r="J1811" s="178" t="str">
        <f>IF(I1811&gt;0,H1811/I1811,0)</f>
      </c>
      <c r="K1811" s="179" t="str">
        <f>1-EXP(-J1811)</f>
      </c>
      <c r="L1811" s="180" t="str">
        <f>IF(G1811=30,1,M1810)</f>
      </c>
      <c r="M1811" s="181" t="str">
        <f>L1811*(1-K1811)</f>
      </c>
    </row>
    <row r="1812">
      <c r="A1812" t="s">
        <v>164</v>
      </c>
      <c r="B1812" t="s">
        <v>231</v>
      </c>
      <c r="C1812" s="32" t="s">
        <v>233</v>
      </c>
      <c r="D1812" t="s">
        <v>458</v>
      </c>
      <c r="E1812" t="s">
        <v>476</v>
      </c>
      <c r="F1812" s="174" t="n">
        <v>2044</v>
      </c>
      <c r="G1812" s="175" t="n">
        <v>40</v>
      </c>
      <c r="H1812" s="176" t="n">
        <v>3019.50174829441</v>
      </c>
      <c r="I1812" s="177" t="n">
        <v>4364872.34244758</v>
      </c>
      <c r="J1812" s="178" t="str">
        <f>IF(I1812&gt;0,H1812/I1812,0)</f>
      </c>
      <c r="K1812" s="179" t="str">
        <f>1-EXP(-J1812)</f>
      </c>
      <c r="L1812" s="180" t="str">
        <f>IF(G1812=30,1,M1811)</f>
      </c>
      <c r="M1812" s="181" t="str">
        <f>L1812*(1-K1812)</f>
      </c>
    </row>
    <row r="1813">
      <c r="A1813" t="s">
        <v>164</v>
      </c>
      <c r="B1813" t="s">
        <v>231</v>
      </c>
      <c r="C1813" s="32" t="s">
        <v>233</v>
      </c>
      <c r="D1813" t="s">
        <v>458</v>
      </c>
      <c r="E1813" t="s">
        <v>476</v>
      </c>
      <c r="F1813" s="174" t="n">
        <v>2044</v>
      </c>
      <c r="G1813" s="175" t="n">
        <v>41</v>
      </c>
      <c r="H1813" s="176" t="n">
        <v>3350.86770218463</v>
      </c>
      <c r="I1813" s="177" t="n">
        <v>4296083.71429798</v>
      </c>
      <c r="J1813" s="178" t="str">
        <f>IF(I1813&gt;0,H1813/I1813,0)</f>
      </c>
      <c r="K1813" s="179" t="str">
        <f>1-EXP(-J1813)</f>
      </c>
      <c r="L1813" s="180" t="str">
        <f>IF(G1813=30,1,M1812)</f>
      </c>
      <c r="M1813" s="181" t="str">
        <f>L1813*(1-K1813)</f>
      </c>
    </row>
    <row r="1814">
      <c r="A1814" t="s">
        <v>164</v>
      </c>
      <c r="B1814" t="s">
        <v>231</v>
      </c>
      <c r="C1814" s="32" t="s">
        <v>233</v>
      </c>
      <c r="D1814" t="s">
        <v>458</v>
      </c>
      <c r="E1814" t="s">
        <v>476</v>
      </c>
      <c r="F1814" s="174" t="n">
        <v>2044</v>
      </c>
      <c r="G1814" s="175" t="n">
        <v>42</v>
      </c>
      <c r="H1814" s="176" t="n">
        <v>3765.52934721724</v>
      </c>
      <c r="I1814" s="177" t="n">
        <v>4269223.07152206</v>
      </c>
      <c r="J1814" s="178" t="str">
        <f>IF(I1814&gt;0,H1814/I1814,0)</f>
      </c>
      <c r="K1814" s="179" t="str">
        <f>1-EXP(-J1814)</f>
      </c>
      <c r="L1814" s="180" t="str">
        <f>IF(G1814=30,1,M1813)</f>
      </c>
      <c r="M1814" s="181" t="str">
        <f>L1814*(1-K1814)</f>
      </c>
    </row>
    <row r="1815">
      <c r="A1815" t="s">
        <v>164</v>
      </c>
      <c r="B1815" t="s">
        <v>231</v>
      </c>
      <c r="C1815" s="32" t="s">
        <v>233</v>
      </c>
      <c r="D1815" t="s">
        <v>458</v>
      </c>
      <c r="E1815" t="s">
        <v>476</v>
      </c>
      <c r="F1815" s="174" t="n">
        <v>2044</v>
      </c>
      <c r="G1815" s="175" t="n">
        <v>43</v>
      </c>
      <c r="H1815" s="176" t="n">
        <v>4068.43568904246</v>
      </c>
      <c r="I1815" s="177" t="n">
        <v>4244608.48396027</v>
      </c>
      <c r="J1815" s="178" t="str">
        <f>IF(I1815&gt;0,H1815/I1815,0)</f>
      </c>
      <c r="K1815" s="179" t="str">
        <f>1-EXP(-J1815)</f>
      </c>
      <c r="L1815" s="180" t="str">
        <f>IF(G1815=30,1,M1814)</f>
      </c>
      <c r="M1815" s="181" t="str">
        <f>L1815*(1-K1815)</f>
      </c>
    </row>
    <row r="1816">
      <c r="A1816" t="s">
        <v>164</v>
      </c>
      <c r="B1816" t="s">
        <v>231</v>
      </c>
      <c r="C1816" s="32" t="s">
        <v>233</v>
      </c>
      <c r="D1816" t="s">
        <v>458</v>
      </c>
      <c r="E1816" t="s">
        <v>476</v>
      </c>
      <c r="F1816" s="174" t="n">
        <v>2044</v>
      </c>
      <c r="G1816" s="175" t="n">
        <v>44</v>
      </c>
      <c r="H1816" s="176" t="n">
        <v>4406.35180920492</v>
      </c>
      <c r="I1816" s="177" t="n">
        <v>4219128.56883198</v>
      </c>
      <c r="J1816" s="178" t="str">
        <f>IF(I1816&gt;0,H1816/I1816,0)</f>
      </c>
      <c r="K1816" s="179" t="str">
        <f>1-EXP(-J1816)</f>
      </c>
      <c r="L1816" s="180" t="str">
        <f>IF(G1816=30,1,M1815)</f>
      </c>
      <c r="M1816" s="181" t="str">
        <f>L1816*(1-K1816)</f>
      </c>
    </row>
    <row r="1817">
      <c r="A1817" t="s">
        <v>164</v>
      </c>
      <c r="B1817" t="s">
        <v>231</v>
      </c>
      <c r="C1817" s="32" t="s">
        <v>233</v>
      </c>
      <c r="D1817" t="s">
        <v>458</v>
      </c>
      <c r="E1817" t="s">
        <v>476</v>
      </c>
      <c r="F1817" s="174" t="n">
        <v>2044</v>
      </c>
      <c r="G1817" s="175" t="n">
        <v>45</v>
      </c>
      <c r="H1817" s="176" t="n">
        <v>5672.49946196577</v>
      </c>
      <c r="I1817" s="177" t="n">
        <v>4231814.29215776</v>
      </c>
      <c r="J1817" s="178" t="str">
        <f>IF(I1817&gt;0,H1817/I1817,0)</f>
      </c>
      <c r="K1817" s="179" t="str">
        <f>1-EXP(-J1817)</f>
      </c>
      <c r="L1817" s="180" t="str">
        <f>IF(G1817=30,1,M1816)</f>
      </c>
      <c r="M1817" s="181" t="str">
        <f>L1817*(1-K1817)</f>
      </c>
    </row>
    <row r="1818">
      <c r="A1818" t="s">
        <v>164</v>
      </c>
      <c r="B1818" t="s">
        <v>231</v>
      </c>
      <c r="C1818" s="32" t="s">
        <v>233</v>
      </c>
      <c r="D1818" t="s">
        <v>458</v>
      </c>
      <c r="E1818" t="s">
        <v>476</v>
      </c>
      <c r="F1818" s="174" t="n">
        <v>2044</v>
      </c>
      <c r="G1818" s="175" t="n">
        <v>46</v>
      </c>
      <c r="H1818" s="176" t="n">
        <v>6349.08742549851</v>
      </c>
      <c r="I1818" s="177" t="n">
        <v>4280929.33402844</v>
      </c>
      <c r="J1818" s="178" t="str">
        <f>IF(I1818&gt;0,H1818/I1818,0)</f>
      </c>
      <c r="K1818" s="179" t="str">
        <f>1-EXP(-J1818)</f>
      </c>
      <c r="L1818" s="180" t="str">
        <f>IF(G1818=30,1,M1817)</f>
      </c>
      <c r="M1818" s="181" t="str">
        <f>L1818*(1-K1818)</f>
      </c>
    </row>
    <row r="1819">
      <c r="A1819" t="s">
        <v>164</v>
      </c>
      <c r="B1819" t="s">
        <v>231</v>
      </c>
      <c r="C1819" s="32" t="s">
        <v>233</v>
      </c>
      <c r="D1819" t="s">
        <v>458</v>
      </c>
      <c r="E1819" t="s">
        <v>476</v>
      </c>
      <c r="F1819" s="174" t="n">
        <v>2044</v>
      </c>
      <c r="G1819" s="175" t="n">
        <v>47</v>
      </c>
      <c r="H1819" s="176" t="n">
        <v>7345.50627648893</v>
      </c>
      <c r="I1819" s="177" t="n">
        <v>4404244.76059008</v>
      </c>
      <c r="J1819" s="178" t="str">
        <f>IF(I1819&gt;0,H1819/I1819,0)</f>
      </c>
      <c r="K1819" s="179" t="str">
        <f>1-EXP(-J1819)</f>
      </c>
      <c r="L1819" s="180" t="str">
        <f>IF(G1819=30,1,M1818)</f>
      </c>
      <c r="M1819" s="181" t="str">
        <f>L1819*(1-K1819)</f>
      </c>
    </row>
    <row r="1820">
      <c r="A1820" t="s">
        <v>164</v>
      </c>
      <c r="B1820" t="s">
        <v>231</v>
      </c>
      <c r="C1820" s="32" t="s">
        <v>233</v>
      </c>
      <c r="D1820" t="s">
        <v>458</v>
      </c>
      <c r="E1820" t="s">
        <v>476</v>
      </c>
      <c r="F1820" s="174" t="n">
        <v>2044</v>
      </c>
      <c r="G1820" s="175" t="n">
        <v>48</v>
      </c>
      <c r="H1820" s="176" t="n">
        <v>7950.40600348045</v>
      </c>
      <c r="I1820" s="177" t="n">
        <v>4351553.23768149</v>
      </c>
      <c r="J1820" s="178" t="str">
        <f>IF(I1820&gt;0,H1820/I1820,0)</f>
      </c>
      <c r="K1820" s="179" t="str">
        <f>1-EXP(-J1820)</f>
      </c>
      <c r="L1820" s="180" t="str">
        <f>IF(G1820=30,1,M1819)</f>
      </c>
      <c r="M1820" s="181" t="str">
        <f>L1820*(1-K1820)</f>
      </c>
    </row>
    <row r="1821">
      <c r="A1821" t="s">
        <v>164</v>
      </c>
      <c r="B1821" t="s">
        <v>231</v>
      </c>
      <c r="C1821" s="32" t="s">
        <v>233</v>
      </c>
      <c r="D1821" t="s">
        <v>458</v>
      </c>
      <c r="E1821" t="s">
        <v>476</v>
      </c>
      <c r="F1821" s="174" t="n">
        <v>2044</v>
      </c>
      <c r="G1821" s="175" t="n">
        <v>49</v>
      </c>
      <c r="H1821" s="176" t="n">
        <v>8549.62668659378</v>
      </c>
      <c r="I1821" s="177" t="n">
        <v>4268703.37114721</v>
      </c>
      <c r="J1821" s="178" t="str">
        <f>IF(I1821&gt;0,H1821/I1821,0)</f>
      </c>
      <c r="K1821" s="179" t="str">
        <f>1-EXP(-J1821)</f>
      </c>
      <c r="L1821" s="180" t="str">
        <f>IF(G1821=30,1,M1820)</f>
      </c>
      <c r="M1821" s="181" t="str">
        <f>L1821*(1-K1821)</f>
      </c>
    </row>
    <row r="1822">
      <c r="A1822" t="s">
        <v>164</v>
      </c>
      <c r="B1822" t="s">
        <v>231</v>
      </c>
      <c r="C1822" s="32" t="s">
        <v>233</v>
      </c>
      <c r="D1822" t="s">
        <v>458</v>
      </c>
      <c r="E1822" t="s">
        <v>476</v>
      </c>
      <c r="F1822" s="174" t="n">
        <v>2044</v>
      </c>
      <c r="G1822" s="175" t="n">
        <v>50</v>
      </c>
      <c r="H1822" s="176" t="n">
        <v>9621.92445358693</v>
      </c>
      <c r="I1822" s="177" t="n">
        <v>4200027.62000717</v>
      </c>
      <c r="J1822" s="178" t="str">
        <f>IF(I1822&gt;0,H1822/I1822,0)</f>
      </c>
      <c r="K1822" s="179" t="str">
        <f>1-EXP(-J1822)</f>
      </c>
      <c r="L1822" s="180" t="str">
        <f>IF(G1822=30,1,M1821)</f>
      </c>
      <c r="M1822" s="181" t="str">
        <f>L1822*(1-K1822)</f>
      </c>
    </row>
    <row r="1823">
      <c r="A1823" t="s">
        <v>164</v>
      </c>
      <c r="B1823" t="s">
        <v>231</v>
      </c>
      <c r="C1823" s="32" t="s">
        <v>233</v>
      </c>
      <c r="D1823" t="s">
        <v>458</v>
      </c>
      <c r="E1823" t="s">
        <v>476</v>
      </c>
      <c r="F1823" s="174" t="n">
        <v>2044</v>
      </c>
      <c r="G1823" s="175" t="n">
        <v>51</v>
      </c>
      <c r="H1823" s="176" t="n">
        <v>10357.3445619862</v>
      </c>
      <c r="I1823" s="177" t="n">
        <v>4133032.22338984</v>
      </c>
      <c r="J1823" s="178" t="str">
        <f>IF(I1823&gt;0,H1823/I1823,0)</f>
      </c>
      <c r="K1823" s="179" t="str">
        <f>1-EXP(-J1823)</f>
      </c>
      <c r="L1823" s="180" t="str">
        <f>IF(G1823=30,1,M1822)</f>
      </c>
      <c r="M1823" s="181" t="str">
        <f>L1823*(1-K1823)</f>
      </c>
    </row>
    <row r="1824">
      <c r="A1824" t="s">
        <v>164</v>
      </c>
      <c r="B1824" t="s">
        <v>231</v>
      </c>
      <c r="C1824" s="32" t="s">
        <v>233</v>
      </c>
      <c r="D1824" t="s">
        <v>458</v>
      </c>
      <c r="E1824" t="s">
        <v>476</v>
      </c>
      <c r="F1824" s="174" t="n">
        <v>2044</v>
      </c>
      <c r="G1824" s="175" t="n">
        <v>52</v>
      </c>
      <c r="H1824" s="176" t="n">
        <v>11356.7604657332</v>
      </c>
      <c r="I1824" s="177" t="n">
        <v>4152713.23861162</v>
      </c>
      <c r="J1824" s="178" t="str">
        <f>IF(I1824&gt;0,H1824/I1824,0)</f>
      </c>
      <c r="K1824" s="179" t="str">
        <f>1-EXP(-J1824)</f>
      </c>
      <c r="L1824" s="180" t="str">
        <f>IF(G1824=30,1,M1823)</f>
      </c>
      <c r="M1824" s="181" t="str">
        <f>L1824*(1-K1824)</f>
      </c>
    </row>
    <row r="1825">
      <c r="A1825" t="s">
        <v>164</v>
      </c>
      <c r="B1825" t="s">
        <v>231</v>
      </c>
      <c r="C1825" s="32" t="s">
        <v>233</v>
      </c>
      <c r="D1825" t="s">
        <v>458</v>
      </c>
      <c r="E1825" t="s">
        <v>476</v>
      </c>
      <c r="F1825" s="174" t="n">
        <v>2044</v>
      </c>
      <c r="G1825" s="175" t="n">
        <v>53</v>
      </c>
      <c r="H1825" s="176" t="n">
        <v>12385.7123046826</v>
      </c>
      <c r="I1825" s="177" t="n">
        <v>4151591.85791976</v>
      </c>
      <c r="J1825" s="178" t="str">
        <f>IF(I1825&gt;0,H1825/I1825,0)</f>
      </c>
      <c r="K1825" s="179" t="str">
        <f>1-EXP(-J1825)</f>
      </c>
      <c r="L1825" s="180" t="str">
        <f>IF(G1825=30,1,M1824)</f>
      </c>
      <c r="M1825" s="181" t="str">
        <f>L1825*(1-K1825)</f>
      </c>
    </row>
    <row r="1826">
      <c r="A1826" t="s">
        <v>164</v>
      </c>
      <c r="B1826" t="s">
        <v>231</v>
      </c>
      <c r="C1826" s="32" t="s">
        <v>233</v>
      </c>
      <c r="D1826" t="s">
        <v>458</v>
      </c>
      <c r="E1826" t="s">
        <v>476</v>
      </c>
      <c r="F1826" s="174" t="n">
        <v>2044</v>
      </c>
      <c r="G1826" s="175" t="n">
        <v>54</v>
      </c>
      <c r="H1826" s="176" t="n">
        <v>17930.800481908</v>
      </c>
      <c r="I1826" s="177" t="n">
        <v>6104451.45434151</v>
      </c>
      <c r="J1826" s="178" t="str">
        <f>IF(I1826&gt;0,H1826/I1826,0)</f>
      </c>
      <c r="K1826" s="179" t="str">
        <f>1-EXP(-J1826)</f>
      </c>
      <c r="L1826" s="180" t="str">
        <f>IF(G1826=30,1,M1825)</f>
      </c>
      <c r="M1826" s="181" t="str">
        <f>L1826*(1-K1826)</f>
      </c>
    </row>
    <row r="1827">
      <c r="A1827" t="s">
        <v>164</v>
      </c>
      <c r="B1827" t="s">
        <v>231</v>
      </c>
      <c r="C1827" s="32" t="s">
        <v>233</v>
      </c>
      <c r="D1827" t="s">
        <v>458</v>
      </c>
      <c r="E1827" t="s">
        <v>476</v>
      </c>
      <c r="F1827" s="174" t="n">
        <v>2044</v>
      </c>
      <c r="G1827" s="175" t="n">
        <v>55</v>
      </c>
      <c r="H1827" s="176" t="n">
        <v>14205.6375957259</v>
      </c>
      <c r="I1827" s="177" t="n">
        <v>4070802.19941054</v>
      </c>
      <c r="J1827" s="178" t="str">
        <f>IF(I1827&gt;0,H1827/I1827,0)</f>
      </c>
      <c r="K1827" s="179" t="str">
        <f>1-EXP(-J1827)</f>
      </c>
      <c r="L1827" s="180" t="str">
        <f>IF(G1827=30,1,M1826)</f>
      </c>
      <c r="M1827" s="181" t="str">
        <f>L1827*(1-K1827)</f>
      </c>
    </row>
    <row r="1828">
      <c r="A1828" t="s">
        <v>164</v>
      </c>
      <c r="B1828" t="s">
        <v>231</v>
      </c>
      <c r="C1828" s="32" t="s">
        <v>233</v>
      </c>
      <c r="D1828" t="s">
        <v>458</v>
      </c>
      <c r="E1828" t="s">
        <v>476</v>
      </c>
      <c r="F1828" s="174" t="n">
        <v>2044</v>
      </c>
      <c r="G1828" s="175" t="n">
        <v>56</v>
      </c>
      <c r="H1828" s="176" t="n">
        <v>15316.0848279105</v>
      </c>
      <c r="I1828" s="177" t="n">
        <v>4031457.49407256</v>
      </c>
      <c r="J1828" s="178" t="str">
        <f>IF(I1828&gt;0,H1828/I1828,0)</f>
      </c>
      <c r="K1828" s="179" t="str">
        <f>1-EXP(-J1828)</f>
      </c>
      <c r="L1828" s="180" t="str">
        <f>IF(G1828=30,1,M1827)</f>
      </c>
      <c r="M1828" s="181" t="str">
        <f>L1828*(1-K1828)</f>
      </c>
    </row>
    <row r="1829">
      <c r="A1829" t="s">
        <v>164</v>
      </c>
      <c r="B1829" t="s">
        <v>231</v>
      </c>
      <c r="C1829" s="32" t="s">
        <v>233</v>
      </c>
      <c r="D1829" t="s">
        <v>458</v>
      </c>
      <c r="E1829" t="s">
        <v>476</v>
      </c>
      <c r="F1829" s="174" t="n">
        <v>2044</v>
      </c>
      <c r="G1829" s="175" t="n">
        <v>57</v>
      </c>
      <c r="H1829" s="176" t="n">
        <v>16093.8559538282</v>
      </c>
      <c r="I1829" s="177" t="n">
        <v>3883073.06270215</v>
      </c>
      <c r="J1829" s="178" t="str">
        <f>IF(I1829&gt;0,H1829/I1829,0)</f>
      </c>
      <c r="K1829" s="179" t="str">
        <f>1-EXP(-J1829)</f>
      </c>
      <c r="L1829" s="180" t="str">
        <f>IF(G1829=30,1,M1828)</f>
      </c>
      <c r="M1829" s="181" t="str">
        <f>L1829*(1-K1829)</f>
      </c>
    </row>
    <row r="1830">
      <c r="A1830" t="s">
        <v>164</v>
      </c>
      <c r="B1830" t="s">
        <v>231</v>
      </c>
      <c r="C1830" s="32" t="s">
        <v>233</v>
      </c>
      <c r="D1830" t="s">
        <v>458</v>
      </c>
      <c r="E1830" t="s">
        <v>476</v>
      </c>
      <c r="F1830" s="174" t="n">
        <v>2044</v>
      </c>
      <c r="G1830" s="175" t="n">
        <v>58</v>
      </c>
      <c r="H1830" s="176" t="n">
        <v>17309.8568981104</v>
      </c>
      <c r="I1830" s="177" t="n">
        <v>3824227.36958128</v>
      </c>
      <c r="J1830" s="178" t="str">
        <f>IF(I1830&gt;0,H1830/I1830,0)</f>
      </c>
      <c r="K1830" s="179" t="str">
        <f>1-EXP(-J1830)</f>
      </c>
      <c r="L1830" s="180" t="str">
        <f>IF(G1830=30,1,M1829)</f>
      </c>
      <c r="M1830" s="181" t="str">
        <f>L1830*(1-K1830)</f>
      </c>
    </row>
    <row r="1831">
      <c r="A1831" t="s">
        <v>164</v>
      </c>
      <c r="B1831" t="s">
        <v>231</v>
      </c>
      <c r="C1831" s="32" t="s">
        <v>233</v>
      </c>
      <c r="D1831" t="s">
        <v>458</v>
      </c>
      <c r="E1831" t="s">
        <v>476</v>
      </c>
      <c r="F1831" s="174" t="n">
        <v>2044</v>
      </c>
      <c r="G1831" s="175" t="n">
        <v>59</v>
      </c>
      <c r="H1831" s="176" t="n">
        <v>19061.5825084396</v>
      </c>
      <c r="I1831" s="177" t="n">
        <v>3848990.39490066</v>
      </c>
      <c r="J1831" s="178" t="str">
        <f>IF(I1831&gt;0,H1831/I1831,0)</f>
      </c>
      <c r="K1831" s="179" t="str">
        <f>1-EXP(-J1831)</f>
      </c>
      <c r="L1831" s="180" t="str">
        <f>IF(G1831=30,1,M1830)</f>
      </c>
      <c r="M1831" s="181" t="str">
        <f>L1831*(1-K1831)</f>
      </c>
    </row>
    <row r="1832">
      <c r="A1832" t="s">
        <v>164</v>
      </c>
      <c r="B1832" t="s">
        <v>231</v>
      </c>
      <c r="C1832" s="32" t="s">
        <v>233</v>
      </c>
      <c r="D1832" t="s">
        <v>458</v>
      </c>
      <c r="E1832" t="s">
        <v>476</v>
      </c>
      <c r="F1832" s="174" t="n">
        <v>2044</v>
      </c>
      <c r="G1832" s="175" t="n">
        <v>60</v>
      </c>
      <c r="H1832" s="176" t="n">
        <v>20905.2253318541</v>
      </c>
      <c r="I1832" s="177" t="n">
        <v>3893053.54538631</v>
      </c>
      <c r="J1832" s="178" t="str">
        <f>IF(I1832&gt;0,H1832/I1832,0)</f>
      </c>
      <c r="K1832" s="179" t="str">
        <f>1-EXP(-J1832)</f>
      </c>
      <c r="L1832" s="180" t="str">
        <f>IF(G1832=30,1,M1831)</f>
      </c>
      <c r="M1832" s="181" t="str">
        <f>L1832*(1-K1832)</f>
      </c>
    </row>
    <row r="1833">
      <c r="A1833" t="s">
        <v>164</v>
      </c>
      <c r="B1833" t="s">
        <v>231</v>
      </c>
      <c r="C1833" s="32" t="s">
        <v>233</v>
      </c>
      <c r="D1833" t="s">
        <v>458</v>
      </c>
      <c r="E1833" t="s">
        <v>476</v>
      </c>
      <c r="F1833" s="174" t="n">
        <v>2044</v>
      </c>
      <c r="G1833" s="175" t="n">
        <v>61</v>
      </c>
      <c r="H1833" s="176" t="n">
        <v>22535.9847142394</v>
      </c>
      <c r="I1833" s="177" t="n">
        <v>3834992.46975814</v>
      </c>
      <c r="J1833" s="178" t="str">
        <f>IF(I1833&gt;0,H1833/I1833,0)</f>
      </c>
      <c r="K1833" s="179" t="str">
        <f>1-EXP(-J1833)</f>
      </c>
      <c r="L1833" s="180" t="str">
        <f>IF(G1833=30,1,M1832)</f>
      </c>
      <c r="M1833" s="181" t="str">
        <f>L1833*(1-K1833)</f>
      </c>
    </row>
    <row r="1834">
      <c r="A1834" t="s">
        <v>164</v>
      </c>
      <c r="B1834" t="s">
        <v>231</v>
      </c>
      <c r="C1834" s="32" t="s">
        <v>233</v>
      </c>
      <c r="D1834" t="s">
        <v>458</v>
      </c>
      <c r="E1834" t="s">
        <v>476</v>
      </c>
      <c r="F1834" s="174" t="n">
        <v>2044</v>
      </c>
      <c r="G1834" s="175" t="n">
        <v>62</v>
      </c>
      <c r="H1834" s="176" t="n">
        <v>23715.6026295193</v>
      </c>
      <c r="I1834" s="177" t="n">
        <v>3674207.48457935</v>
      </c>
      <c r="J1834" s="178" t="str">
        <f>IF(I1834&gt;0,H1834/I1834,0)</f>
      </c>
      <c r="K1834" s="179" t="str">
        <f>1-EXP(-J1834)</f>
      </c>
      <c r="L1834" s="180" t="str">
        <f>IF(G1834=30,1,M1833)</f>
      </c>
      <c r="M1834" s="181" t="str">
        <f>L1834*(1-K1834)</f>
      </c>
    </row>
    <row r="1835">
      <c r="A1835" t="s">
        <v>164</v>
      </c>
      <c r="B1835" t="s">
        <v>231</v>
      </c>
      <c r="C1835" s="32" t="s">
        <v>233</v>
      </c>
      <c r="D1835" t="s">
        <v>458</v>
      </c>
      <c r="E1835" t="s">
        <v>476</v>
      </c>
      <c r="F1835" s="174" t="n">
        <v>2044</v>
      </c>
      <c r="G1835" s="175" t="n">
        <v>63</v>
      </c>
      <c r="H1835" s="176" t="n">
        <v>25271.9621664997</v>
      </c>
      <c r="I1835" s="177" t="n">
        <v>3567792.41581823</v>
      </c>
      <c r="J1835" s="178" t="str">
        <f>IF(I1835&gt;0,H1835/I1835,0)</f>
      </c>
      <c r="K1835" s="179" t="str">
        <f>1-EXP(-J1835)</f>
      </c>
      <c r="L1835" s="180" t="str">
        <f>IF(G1835=30,1,M1834)</f>
      </c>
      <c r="M1835" s="181" t="str">
        <f>L1835*(1-K1835)</f>
      </c>
    </row>
    <row r="1836">
      <c r="A1836" t="s">
        <v>164</v>
      </c>
      <c r="B1836" t="s">
        <v>231</v>
      </c>
      <c r="C1836" s="32" t="s">
        <v>233</v>
      </c>
      <c r="D1836" t="s">
        <v>458</v>
      </c>
      <c r="E1836" t="s">
        <v>476</v>
      </c>
      <c r="F1836" s="174" t="n">
        <v>2044</v>
      </c>
      <c r="G1836" s="175" t="n">
        <v>64</v>
      </c>
      <c r="H1836" s="176" t="n">
        <v>26992.6370563406</v>
      </c>
      <c r="I1836" s="177" t="n">
        <v>3473144.56426925</v>
      </c>
      <c r="J1836" s="178" t="str">
        <f>IF(I1836&gt;0,H1836/I1836,0)</f>
      </c>
      <c r="K1836" s="179" t="str">
        <f>1-EXP(-J1836)</f>
      </c>
      <c r="L1836" s="180" t="str">
        <f>IF(G1836=30,1,M1835)</f>
      </c>
      <c r="M1836" s="181" t="str">
        <f>L1836*(1-K1836)</f>
      </c>
    </row>
    <row r="1837">
      <c r="A1837" t="s">
        <v>164</v>
      </c>
      <c r="B1837" t="s">
        <v>231</v>
      </c>
      <c r="C1837" s="32" t="s">
        <v>233</v>
      </c>
      <c r="D1837" t="s">
        <v>458</v>
      </c>
      <c r="E1837" t="s">
        <v>476</v>
      </c>
      <c r="F1837" s="174" t="n">
        <v>2044</v>
      </c>
      <c r="G1837" s="175" t="n">
        <v>65</v>
      </c>
      <c r="H1837" s="176" t="n">
        <v>27439.0602761949</v>
      </c>
      <c r="I1837" s="177" t="n">
        <v>3371457.1280198</v>
      </c>
      <c r="J1837" s="178" t="str">
        <f>IF(I1837&gt;0,H1837/I1837,0)</f>
      </c>
      <c r="K1837" s="179" t="str">
        <f>1-EXP(-J1837)</f>
      </c>
      <c r="L1837" s="180" t="str">
        <f>IF(G1837=30,1,M1836)</f>
      </c>
      <c r="M1837" s="181" t="str">
        <f>L1837*(1-K1837)</f>
      </c>
    </row>
    <row r="1838">
      <c r="A1838" t="s">
        <v>164</v>
      </c>
      <c r="B1838" t="s">
        <v>231</v>
      </c>
      <c r="C1838" s="32" t="s">
        <v>233</v>
      </c>
      <c r="D1838" t="s">
        <v>458</v>
      </c>
      <c r="E1838" t="s">
        <v>476</v>
      </c>
      <c r="F1838" s="174" t="n">
        <v>2044</v>
      </c>
      <c r="G1838" s="175" t="n">
        <v>66</v>
      </c>
      <c r="H1838" s="176" t="n">
        <v>28990.6836136305</v>
      </c>
      <c r="I1838" s="177" t="n">
        <v>3251729.80747065</v>
      </c>
      <c r="J1838" s="178" t="str">
        <f>IF(I1838&gt;0,H1838/I1838,0)</f>
      </c>
      <c r="K1838" s="179" t="str">
        <f>1-EXP(-J1838)</f>
      </c>
      <c r="L1838" s="180" t="str">
        <f>IF(G1838=30,1,M1837)</f>
      </c>
      <c r="M1838" s="181" t="str">
        <f>L1838*(1-K1838)</f>
      </c>
    </row>
    <row r="1839">
      <c r="A1839" t="s">
        <v>164</v>
      </c>
      <c r="B1839" t="s">
        <v>231</v>
      </c>
      <c r="C1839" s="32" t="s">
        <v>233</v>
      </c>
      <c r="D1839" t="s">
        <v>458</v>
      </c>
      <c r="E1839" t="s">
        <v>476</v>
      </c>
      <c r="F1839" s="174" t="n">
        <v>2044</v>
      </c>
      <c r="G1839" s="175" t="n">
        <v>67</v>
      </c>
      <c r="H1839" s="176" t="n">
        <v>30807.8517481691</v>
      </c>
      <c r="I1839" s="177" t="n">
        <v>3143080.72784956</v>
      </c>
      <c r="J1839" s="178" t="str">
        <f>IF(I1839&gt;0,H1839/I1839,0)</f>
      </c>
      <c r="K1839" s="179" t="str">
        <f>1-EXP(-J1839)</f>
      </c>
      <c r="L1839" s="180" t="str">
        <f>IF(G1839=30,1,M1838)</f>
      </c>
      <c r="M1839" s="181" t="str">
        <f>L1839*(1-K1839)</f>
      </c>
    </row>
    <row r="1840">
      <c r="A1840" t="s">
        <v>164</v>
      </c>
      <c r="B1840" t="s">
        <v>231</v>
      </c>
      <c r="C1840" s="32" t="s">
        <v>233</v>
      </c>
      <c r="D1840" t="s">
        <v>458</v>
      </c>
      <c r="E1840" t="s">
        <v>476</v>
      </c>
      <c r="F1840" s="174" t="n">
        <v>2044</v>
      </c>
      <c r="G1840" s="175" t="n">
        <v>68</v>
      </c>
      <c r="H1840" s="176" t="n">
        <v>32563.4896967399</v>
      </c>
      <c r="I1840" s="177" t="n">
        <v>3023151.23443599</v>
      </c>
      <c r="J1840" s="178" t="str">
        <f>IF(I1840&gt;0,H1840/I1840,0)</f>
      </c>
      <c r="K1840" s="179" t="str">
        <f>1-EXP(-J1840)</f>
      </c>
      <c r="L1840" s="180" t="str">
        <f>IF(G1840=30,1,M1839)</f>
      </c>
      <c r="M1840" s="181" t="str">
        <f>L1840*(1-K1840)</f>
      </c>
    </row>
    <row r="1841">
      <c r="A1841" t="s">
        <v>164</v>
      </c>
      <c r="B1841" t="s">
        <v>231</v>
      </c>
      <c r="C1841" s="32" t="s">
        <v>233</v>
      </c>
      <c r="D1841" t="s">
        <v>458</v>
      </c>
      <c r="E1841" t="s">
        <v>476</v>
      </c>
      <c r="F1841" s="174" t="n">
        <v>2044</v>
      </c>
      <c r="G1841" s="175" t="n">
        <v>69</v>
      </c>
      <c r="H1841" s="176" t="n">
        <v>34364.6218359963</v>
      </c>
      <c r="I1841" s="177" t="n">
        <v>2900640.59380097</v>
      </c>
      <c r="J1841" s="178" t="str">
        <f>IF(I1841&gt;0,H1841/I1841,0)</f>
      </c>
      <c r="K1841" s="179" t="str">
        <f>1-EXP(-J1841)</f>
      </c>
      <c r="L1841" s="180" t="str">
        <f>IF(G1841=30,1,M1840)</f>
      </c>
      <c r="M1841" s="181" t="str">
        <f>L1841*(1-K1841)</f>
      </c>
    </row>
    <row r="1842">
      <c r="A1842" t="s">
        <v>164</v>
      </c>
      <c r="B1842" t="s">
        <v>231</v>
      </c>
      <c r="C1842" s="32" t="s">
        <v>233</v>
      </c>
      <c r="D1842" t="s">
        <v>458</v>
      </c>
      <c r="E1842" t="s">
        <v>476</v>
      </c>
      <c r="F1842" s="174" t="n">
        <v>2045</v>
      </c>
      <c r="G1842" s="175" t="n">
        <v>30</v>
      </c>
      <c r="H1842" s="176" t="n">
        <v>740.974012990067</v>
      </c>
      <c r="I1842" s="177" t="n">
        <v>4642333.58395385</v>
      </c>
      <c r="J1842" s="178" t="str">
        <f>IF(I1842&gt;0,H1842/I1842,0)</f>
      </c>
      <c r="K1842" s="179" t="str">
        <f>1-EXP(-J1842)</f>
      </c>
      <c r="L1842" s="180" t="str">
        <f>IF(G1842=30,1,M1841)</f>
      </c>
      <c r="M1842" s="181" t="str">
        <f>L1842*(1-K1842)</f>
      </c>
    </row>
    <row r="1843">
      <c r="A1843" t="s">
        <v>164</v>
      </c>
      <c r="B1843" t="s">
        <v>231</v>
      </c>
      <c r="C1843" s="32" t="s">
        <v>233</v>
      </c>
      <c r="D1843" t="s">
        <v>458</v>
      </c>
      <c r="E1843" t="s">
        <v>476</v>
      </c>
      <c r="F1843" s="174" t="n">
        <v>2045</v>
      </c>
      <c r="G1843" s="175" t="n">
        <v>31</v>
      </c>
      <c r="H1843" s="176" t="n">
        <v>985.8974682615</v>
      </c>
      <c r="I1843" s="177" t="n">
        <v>4708844.90647585</v>
      </c>
      <c r="J1843" s="178" t="str">
        <f>IF(I1843&gt;0,H1843/I1843,0)</f>
      </c>
      <c r="K1843" s="179" t="str">
        <f>1-EXP(-J1843)</f>
      </c>
      <c r="L1843" s="180" t="str">
        <f>IF(G1843=30,1,M1842)</f>
      </c>
      <c r="M1843" s="181" t="str">
        <f>L1843*(1-K1843)</f>
      </c>
    </row>
    <row r="1844">
      <c r="A1844" t="s">
        <v>164</v>
      </c>
      <c r="B1844" t="s">
        <v>231</v>
      </c>
      <c r="C1844" s="32" t="s">
        <v>233</v>
      </c>
      <c r="D1844" t="s">
        <v>458</v>
      </c>
      <c r="E1844" t="s">
        <v>476</v>
      </c>
      <c r="F1844" s="174" t="n">
        <v>2045</v>
      </c>
      <c r="G1844" s="175" t="n">
        <v>32</v>
      </c>
      <c r="H1844" s="176" t="n">
        <v>1054.3508989717</v>
      </c>
      <c r="I1844" s="177" t="n">
        <v>4777012.10124198</v>
      </c>
      <c r="J1844" s="178" t="str">
        <f>IF(I1844&gt;0,H1844/I1844,0)</f>
      </c>
      <c r="K1844" s="179" t="str">
        <f>1-EXP(-J1844)</f>
      </c>
      <c r="L1844" s="180" t="str">
        <f>IF(G1844=30,1,M1843)</f>
      </c>
      <c r="M1844" s="181" t="str">
        <f>L1844*(1-K1844)</f>
      </c>
    </row>
    <row r="1845">
      <c r="A1845" t="s">
        <v>164</v>
      </c>
      <c r="B1845" t="s">
        <v>231</v>
      </c>
      <c r="C1845" s="32" t="s">
        <v>233</v>
      </c>
      <c r="D1845" t="s">
        <v>458</v>
      </c>
      <c r="E1845" t="s">
        <v>476</v>
      </c>
      <c r="F1845" s="174" t="n">
        <v>2045</v>
      </c>
      <c r="G1845" s="175" t="n">
        <v>33</v>
      </c>
      <c r="H1845" s="176" t="n">
        <v>1187.57267423547</v>
      </c>
      <c r="I1845" s="177" t="n">
        <v>4889520.33985299</v>
      </c>
      <c r="J1845" s="178" t="str">
        <f>IF(I1845&gt;0,H1845/I1845,0)</f>
      </c>
      <c r="K1845" s="179" t="str">
        <f>1-EXP(-J1845)</f>
      </c>
      <c r="L1845" s="180" t="str">
        <f>IF(G1845=30,1,M1844)</f>
      </c>
      <c r="M1845" s="181" t="str">
        <f>L1845*(1-K1845)</f>
      </c>
    </row>
    <row r="1846">
      <c r="A1846" t="s">
        <v>164</v>
      </c>
      <c r="B1846" t="s">
        <v>231</v>
      </c>
      <c r="C1846" s="32" t="s">
        <v>233</v>
      </c>
      <c r="D1846" t="s">
        <v>458</v>
      </c>
      <c r="E1846" t="s">
        <v>476</v>
      </c>
      <c r="F1846" s="174" t="n">
        <v>2045</v>
      </c>
      <c r="G1846" s="175" t="n">
        <v>34</v>
      </c>
      <c r="H1846" s="176" t="n">
        <v>1257.11554133365</v>
      </c>
      <c r="I1846" s="177" t="n">
        <v>4861064.37892773</v>
      </c>
      <c r="J1846" s="178" t="str">
        <f>IF(I1846&gt;0,H1846/I1846,0)</f>
      </c>
      <c r="K1846" s="179" t="str">
        <f>1-EXP(-J1846)</f>
      </c>
      <c r="L1846" s="180" t="str">
        <f>IF(G1846=30,1,M1845)</f>
      </c>
      <c r="M1846" s="181" t="str">
        <f>L1846*(1-K1846)</f>
      </c>
    </row>
    <row r="1847">
      <c r="A1847" t="s">
        <v>164</v>
      </c>
      <c r="B1847" t="s">
        <v>231</v>
      </c>
      <c r="C1847" s="32" t="s">
        <v>233</v>
      </c>
      <c r="D1847" t="s">
        <v>458</v>
      </c>
      <c r="E1847" t="s">
        <v>476</v>
      </c>
      <c r="F1847" s="174" t="n">
        <v>2045</v>
      </c>
      <c r="G1847" s="175" t="n">
        <v>35</v>
      </c>
      <c r="H1847" s="176" t="n">
        <v>1602.47251039281</v>
      </c>
      <c r="I1847" s="177" t="n">
        <v>4727011.17736588</v>
      </c>
      <c r="J1847" s="178" t="str">
        <f>IF(I1847&gt;0,H1847/I1847,0)</f>
      </c>
      <c r="K1847" s="179" t="str">
        <f>1-EXP(-J1847)</f>
      </c>
      <c r="L1847" s="180" t="str">
        <f>IF(G1847=30,1,M1846)</f>
      </c>
      <c r="M1847" s="181" t="str">
        <f>L1847*(1-K1847)</f>
      </c>
    </row>
    <row r="1848">
      <c r="A1848" t="s">
        <v>164</v>
      </c>
      <c r="B1848" t="s">
        <v>231</v>
      </c>
      <c r="C1848" s="32" t="s">
        <v>233</v>
      </c>
      <c r="D1848" t="s">
        <v>458</v>
      </c>
      <c r="E1848" t="s">
        <v>476</v>
      </c>
      <c r="F1848" s="174" t="n">
        <v>2045</v>
      </c>
      <c r="G1848" s="175" t="n">
        <v>36</v>
      </c>
      <c r="H1848" s="176" t="n">
        <v>1852.19742454223</v>
      </c>
      <c r="I1848" s="177" t="n">
        <v>4655180.51636054</v>
      </c>
      <c r="J1848" s="178" t="str">
        <f>IF(I1848&gt;0,H1848/I1848,0)</f>
      </c>
      <c r="K1848" s="179" t="str">
        <f>1-EXP(-J1848)</f>
      </c>
      <c r="L1848" s="180" t="str">
        <f>IF(G1848=30,1,M1847)</f>
      </c>
      <c r="M1848" s="181" t="str">
        <f>L1848*(1-K1848)</f>
      </c>
    </row>
    <row r="1849">
      <c r="A1849" t="s">
        <v>164</v>
      </c>
      <c r="B1849" t="s">
        <v>231</v>
      </c>
      <c r="C1849" s="32" t="s">
        <v>233</v>
      </c>
      <c r="D1849" t="s">
        <v>458</v>
      </c>
      <c r="E1849" t="s">
        <v>476</v>
      </c>
      <c r="F1849" s="174" t="n">
        <v>2045</v>
      </c>
      <c r="G1849" s="175" t="n">
        <v>37</v>
      </c>
      <c r="H1849" s="176" t="n">
        <v>1972.78591721517</v>
      </c>
      <c r="I1849" s="177" t="n">
        <v>4611285.59414317</v>
      </c>
      <c r="J1849" s="178" t="str">
        <f>IF(I1849&gt;0,H1849/I1849,0)</f>
      </c>
      <c r="K1849" s="179" t="str">
        <f>1-EXP(-J1849)</f>
      </c>
      <c r="L1849" s="180" t="str">
        <f>IF(G1849=30,1,M1848)</f>
      </c>
      <c r="M1849" s="181" t="str">
        <f>L1849*(1-K1849)</f>
      </c>
    </row>
    <row r="1850">
      <c r="A1850" t="s">
        <v>164</v>
      </c>
      <c r="B1850" t="s">
        <v>231</v>
      </c>
      <c r="C1850" s="32" t="s">
        <v>233</v>
      </c>
      <c r="D1850" t="s">
        <v>458</v>
      </c>
      <c r="E1850" t="s">
        <v>476</v>
      </c>
      <c r="F1850" s="174" t="n">
        <v>2045</v>
      </c>
      <c r="G1850" s="175" t="n">
        <v>38</v>
      </c>
      <c r="H1850" s="176" t="n">
        <v>2199.01118466845</v>
      </c>
      <c r="I1850" s="177" t="n">
        <v>4634944.16905565</v>
      </c>
      <c r="J1850" s="178" t="str">
        <f>IF(I1850&gt;0,H1850/I1850,0)</f>
      </c>
      <c r="K1850" s="179" t="str">
        <f>1-EXP(-J1850)</f>
      </c>
      <c r="L1850" s="180" t="str">
        <f>IF(G1850=30,1,M1849)</f>
      </c>
      <c r="M1850" s="181" t="str">
        <f>L1850*(1-K1850)</f>
      </c>
    </row>
    <row r="1851">
      <c r="A1851" t="s">
        <v>164</v>
      </c>
      <c r="B1851" t="s">
        <v>231</v>
      </c>
      <c r="C1851" s="32" t="s">
        <v>233</v>
      </c>
      <c r="D1851" t="s">
        <v>458</v>
      </c>
      <c r="E1851" t="s">
        <v>476</v>
      </c>
      <c r="F1851" s="174" t="n">
        <v>2045</v>
      </c>
      <c r="G1851" s="175" t="n">
        <v>39</v>
      </c>
      <c r="H1851" s="176" t="n">
        <v>2333.22675764063</v>
      </c>
      <c r="I1851" s="177" t="n">
        <v>4550222.01949308</v>
      </c>
      <c r="J1851" s="178" t="str">
        <f>IF(I1851&gt;0,H1851/I1851,0)</f>
      </c>
      <c r="K1851" s="179" t="str">
        <f>1-EXP(-J1851)</f>
      </c>
      <c r="L1851" s="180" t="str">
        <f>IF(G1851=30,1,M1850)</f>
      </c>
      <c r="M1851" s="181" t="str">
        <f>L1851*(1-K1851)</f>
      </c>
    </row>
    <row r="1852">
      <c r="A1852" t="s">
        <v>164</v>
      </c>
      <c r="B1852" t="s">
        <v>231</v>
      </c>
      <c r="C1852" s="32" t="s">
        <v>233</v>
      </c>
      <c r="D1852" t="s">
        <v>458</v>
      </c>
      <c r="E1852" t="s">
        <v>476</v>
      </c>
      <c r="F1852" s="174" t="n">
        <v>2045</v>
      </c>
      <c r="G1852" s="175" t="n">
        <v>40</v>
      </c>
      <c r="H1852" s="176" t="n">
        <v>3091.10807430636</v>
      </c>
      <c r="I1852" s="177" t="n">
        <v>4486873.8684708</v>
      </c>
      <c r="J1852" s="178" t="str">
        <f>IF(I1852&gt;0,H1852/I1852,0)</f>
      </c>
      <c r="K1852" s="179" t="str">
        <f>1-EXP(-J1852)</f>
      </c>
      <c r="L1852" s="180" t="str">
        <f>IF(G1852=30,1,M1851)</f>
      </c>
      <c r="M1852" s="181" t="str">
        <f>L1852*(1-K1852)</f>
      </c>
    </row>
    <row r="1853">
      <c r="A1853" t="s">
        <v>164</v>
      </c>
      <c r="B1853" t="s">
        <v>231</v>
      </c>
      <c r="C1853" s="32" t="s">
        <v>233</v>
      </c>
      <c r="D1853" t="s">
        <v>458</v>
      </c>
      <c r="E1853" t="s">
        <v>476</v>
      </c>
      <c r="F1853" s="174" t="n">
        <v>2045</v>
      </c>
      <c r="G1853" s="175" t="n">
        <v>41</v>
      </c>
      <c r="H1853" s="176" t="n">
        <v>3382.48211697979</v>
      </c>
      <c r="I1853" s="177" t="n">
        <v>4355633.33410071</v>
      </c>
      <c r="J1853" s="178" t="str">
        <f>IF(I1853&gt;0,H1853/I1853,0)</f>
      </c>
      <c r="K1853" s="179" t="str">
        <f>1-EXP(-J1853)</f>
      </c>
      <c r="L1853" s="180" t="str">
        <f>IF(G1853=30,1,M1852)</f>
      </c>
      <c r="M1853" s="181" t="str">
        <f>L1853*(1-K1853)</f>
      </c>
    </row>
    <row r="1854">
      <c r="A1854" t="s">
        <v>164</v>
      </c>
      <c r="B1854" t="s">
        <v>231</v>
      </c>
      <c r="C1854" s="32" t="s">
        <v>233</v>
      </c>
      <c r="D1854" t="s">
        <v>458</v>
      </c>
      <c r="E1854" t="s">
        <v>476</v>
      </c>
      <c r="F1854" s="174" t="n">
        <v>2045</v>
      </c>
      <c r="G1854" s="175" t="n">
        <v>42</v>
      </c>
      <c r="H1854" s="176" t="n">
        <v>3613.03841351592</v>
      </c>
      <c r="I1854" s="177" t="n">
        <v>4286854.3765368</v>
      </c>
      <c r="J1854" s="178" t="str">
        <f>IF(I1854&gt;0,H1854/I1854,0)</f>
      </c>
      <c r="K1854" s="179" t="str">
        <f>1-EXP(-J1854)</f>
      </c>
      <c r="L1854" s="180" t="str">
        <f>IF(G1854=30,1,M1853)</f>
      </c>
      <c r="M1854" s="181" t="str">
        <f>L1854*(1-K1854)</f>
      </c>
    </row>
    <row r="1855">
      <c r="A1855" t="s">
        <v>164</v>
      </c>
      <c r="B1855" t="s">
        <v>231</v>
      </c>
      <c r="C1855" s="32" t="s">
        <v>233</v>
      </c>
      <c r="D1855" t="s">
        <v>458</v>
      </c>
      <c r="E1855" t="s">
        <v>476</v>
      </c>
      <c r="F1855" s="174" t="n">
        <v>2045</v>
      </c>
      <c r="G1855" s="175" t="n">
        <v>43</v>
      </c>
      <c r="H1855" s="176" t="n">
        <v>4060.45387861042</v>
      </c>
      <c r="I1855" s="177" t="n">
        <v>4259123.60019104</v>
      </c>
      <c r="J1855" s="178" t="str">
        <f>IF(I1855&gt;0,H1855/I1855,0)</f>
      </c>
      <c r="K1855" s="179" t="str">
        <f>1-EXP(-J1855)</f>
      </c>
      <c r="L1855" s="180" t="str">
        <f>IF(G1855=30,1,M1854)</f>
      </c>
      <c r="M1855" s="181" t="str">
        <f>L1855*(1-K1855)</f>
      </c>
    </row>
    <row r="1856">
      <c r="A1856" t="s">
        <v>164</v>
      </c>
      <c r="B1856" t="s">
        <v>231</v>
      </c>
      <c r="C1856" s="32" t="s">
        <v>233</v>
      </c>
      <c r="D1856" t="s">
        <v>458</v>
      </c>
      <c r="E1856" t="s">
        <v>476</v>
      </c>
      <c r="F1856" s="174" t="n">
        <v>2045</v>
      </c>
      <c r="G1856" s="175" t="n">
        <v>44</v>
      </c>
      <c r="H1856" s="176" t="n">
        <v>4395.55005556869</v>
      </c>
      <c r="I1856" s="177" t="n">
        <v>4233730.04631606</v>
      </c>
      <c r="J1856" s="178" t="str">
        <f>IF(I1856&gt;0,H1856/I1856,0)</f>
      </c>
      <c r="K1856" s="179" t="str">
        <f>1-EXP(-J1856)</f>
      </c>
      <c r="L1856" s="180" t="str">
        <f>IF(G1856=30,1,M1855)</f>
      </c>
      <c r="M1856" s="181" t="str">
        <f>L1856*(1-K1856)</f>
      </c>
    </row>
    <row r="1857">
      <c r="A1857" t="s">
        <v>164</v>
      </c>
      <c r="B1857" t="s">
        <v>231</v>
      </c>
      <c r="C1857" s="32" t="s">
        <v>233</v>
      </c>
      <c r="D1857" t="s">
        <v>458</v>
      </c>
      <c r="E1857" t="s">
        <v>476</v>
      </c>
      <c r="F1857" s="174" t="n">
        <v>2045</v>
      </c>
      <c r="G1857" s="175" t="n">
        <v>45</v>
      </c>
      <c r="H1857" s="176" t="n">
        <v>5602.70178467891</v>
      </c>
      <c r="I1857" s="177" t="n">
        <v>4207385.63322608</v>
      </c>
      <c r="J1857" s="178" t="str">
        <f>IF(I1857&gt;0,H1857/I1857,0)</f>
      </c>
      <c r="K1857" s="179" t="str">
        <f>1-EXP(-J1857)</f>
      </c>
      <c r="L1857" s="180" t="str">
        <f>IF(G1857=30,1,M1856)</f>
      </c>
      <c r="M1857" s="181" t="str">
        <f>L1857*(1-K1857)</f>
      </c>
    </row>
    <row r="1858">
      <c r="A1858" t="s">
        <v>164</v>
      </c>
      <c r="B1858" t="s">
        <v>231</v>
      </c>
      <c r="C1858" s="32" t="s">
        <v>233</v>
      </c>
      <c r="D1858" t="s">
        <v>458</v>
      </c>
      <c r="E1858" t="s">
        <v>476</v>
      </c>
      <c r="F1858" s="174" t="n">
        <v>2045</v>
      </c>
      <c r="G1858" s="175" t="n">
        <v>46</v>
      </c>
      <c r="H1858" s="176" t="n">
        <v>6213.8350503732</v>
      </c>
      <c r="I1858" s="177" t="n">
        <v>4218110.63389916</v>
      </c>
      <c r="J1858" s="178" t="str">
        <f>IF(I1858&gt;0,H1858/I1858,0)</f>
      </c>
      <c r="K1858" s="179" t="str">
        <f>1-EXP(-J1858)</f>
      </c>
      <c r="L1858" s="180" t="str">
        <f>IF(G1858=30,1,M1857)</f>
      </c>
      <c r="M1858" s="181" t="str">
        <f>L1858*(1-K1858)</f>
      </c>
    </row>
    <row r="1859">
      <c r="A1859" t="s">
        <v>164</v>
      </c>
      <c r="B1859" t="s">
        <v>231</v>
      </c>
      <c r="C1859" s="32" t="s">
        <v>233</v>
      </c>
      <c r="D1859" t="s">
        <v>458</v>
      </c>
      <c r="E1859" t="s">
        <v>476</v>
      </c>
      <c r="F1859" s="174" t="n">
        <v>2045</v>
      </c>
      <c r="G1859" s="175" t="n">
        <v>47</v>
      </c>
      <c r="H1859" s="176" t="n">
        <v>6885.9955596864</v>
      </c>
      <c r="I1859" s="177" t="n">
        <v>4266645.926863</v>
      </c>
      <c r="J1859" s="178" t="str">
        <f>IF(I1859&gt;0,H1859/I1859,0)</f>
      </c>
      <c r="K1859" s="179" t="str">
        <f>1-EXP(-J1859)</f>
      </c>
      <c r="L1859" s="180" t="str">
        <f>IF(G1859=30,1,M1858)</f>
      </c>
      <c r="M1859" s="181" t="str">
        <f>L1859*(1-K1859)</f>
      </c>
    </row>
    <row r="1860">
      <c r="A1860" t="s">
        <v>164</v>
      </c>
      <c r="B1860" t="s">
        <v>231</v>
      </c>
      <c r="C1860" s="32" t="s">
        <v>233</v>
      </c>
      <c r="D1860" t="s">
        <v>458</v>
      </c>
      <c r="E1860" t="s">
        <v>476</v>
      </c>
      <c r="F1860" s="174" t="n">
        <v>2045</v>
      </c>
      <c r="G1860" s="175" t="n">
        <v>48</v>
      </c>
      <c r="H1860" s="176" t="n">
        <v>7962.92812008795</v>
      </c>
      <c r="I1860" s="177" t="n">
        <v>4387950.77330541</v>
      </c>
      <c r="J1860" s="178" t="str">
        <f>IF(I1860&gt;0,H1860/I1860,0)</f>
      </c>
      <c r="K1860" s="179" t="str">
        <f>1-EXP(-J1860)</f>
      </c>
      <c r="L1860" s="180" t="str">
        <f>IF(G1860=30,1,M1859)</f>
      </c>
      <c r="M1860" s="181" t="str">
        <f>L1860*(1-K1860)</f>
      </c>
    </row>
    <row r="1861">
      <c r="A1861" t="s">
        <v>164</v>
      </c>
      <c r="B1861" t="s">
        <v>231</v>
      </c>
      <c r="C1861" s="32" t="s">
        <v>233</v>
      </c>
      <c r="D1861" t="s">
        <v>458</v>
      </c>
      <c r="E1861" t="s">
        <v>476</v>
      </c>
      <c r="F1861" s="174" t="n">
        <v>2045</v>
      </c>
      <c r="G1861" s="175" t="n">
        <v>49</v>
      </c>
      <c r="H1861" s="176" t="n">
        <v>8621.92885052351</v>
      </c>
      <c r="I1861" s="177" t="n">
        <v>4333941.25134169</v>
      </c>
      <c r="J1861" s="178" t="str">
        <f>IF(I1861&gt;0,H1861/I1861,0)</f>
      </c>
      <c r="K1861" s="179" t="str">
        <f>1-EXP(-J1861)</f>
      </c>
      <c r="L1861" s="180" t="str">
        <f>IF(G1861=30,1,M1860)</f>
      </c>
      <c r="M1861" s="181" t="str">
        <f>L1861*(1-K1861)</f>
      </c>
    </row>
    <row r="1862">
      <c r="A1862" t="s">
        <v>164</v>
      </c>
      <c r="B1862" t="s">
        <v>231</v>
      </c>
      <c r="C1862" s="32" t="s">
        <v>233</v>
      </c>
      <c r="D1862" t="s">
        <v>458</v>
      </c>
      <c r="E1862" t="s">
        <v>476</v>
      </c>
      <c r="F1862" s="174" t="n">
        <v>2045</v>
      </c>
      <c r="G1862" s="175" t="n">
        <v>50</v>
      </c>
      <c r="H1862" s="176" t="n">
        <v>9659.86377255221</v>
      </c>
      <c r="I1862" s="177" t="n">
        <v>4249784.1389254</v>
      </c>
      <c r="J1862" s="178" t="str">
        <f>IF(I1862&gt;0,H1862/I1862,0)</f>
      </c>
      <c r="K1862" s="179" t="str">
        <f>1-EXP(-J1862)</f>
      </c>
      <c r="L1862" s="180" t="str">
        <f>IF(G1862=30,1,M1861)</f>
      </c>
      <c r="M1862" s="181" t="str">
        <f>L1862*(1-K1862)</f>
      </c>
    </row>
    <row r="1863">
      <c r="A1863" t="s">
        <v>164</v>
      </c>
      <c r="B1863" t="s">
        <v>231</v>
      </c>
      <c r="C1863" s="32" t="s">
        <v>233</v>
      </c>
      <c r="D1863" t="s">
        <v>458</v>
      </c>
      <c r="E1863" t="s">
        <v>476</v>
      </c>
      <c r="F1863" s="174" t="n">
        <v>2045</v>
      </c>
      <c r="G1863" s="175" t="n">
        <v>51</v>
      </c>
      <c r="H1863" s="176" t="n">
        <v>10391.1548222472</v>
      </c>
      <c r="I1863" s="177" t="n">
        <v>4178985.79784164</v>
      </c>
      <c r="J1863" s="178" t="str">
        <f>IF(I1863&gt;0,H1863/I1863,0)</f>
      </c>
      <c r="K1863" s="179" t="str">
        <f>1-EXP(-J1863)</f>
      </c>
      <c r="L1863" s="180" t="str">
        <f>IF(G1863=30,1,M1862)</f>
      </c>
      <c r="M1863" s="181" t="str">
        <f>L1863*(1-K1863)</f>
      </c>
    </row>
    <row r="1864">
      <c r="A1864" t="s">
        <v>164</v>
      </c>
      <c r="B1864" t="s">
        <v>231</v>
      </c>
      <c r="C1864" s="32" t="s">
        <v>233</v>
      </c>
      <c r="D1864" t="s">
        <v>458</v>
      </c>
      <c r="E1864" t="s">
        <v>476</v>
      </c>
      <c r="F1864" s="174" t="n">
        <v>2045</v>
      </c>
      <c r="G1864" s="175" t="n">
        <v>52</v>
      </c>
      <c r="H1864" s="176" t="n">
        <v>11173.0888973032</v>
      </c>
      <c r="I1864" s="177" t="n">
        <v>4111017.53330862</v>
      </c>
      <c r="J1864" s="178" t="str">
        <f>IF(I1864&gt;0,H1864/I1864,0)</f>
      </c>
      <c r="K1864" s="179" t="str">
        <f>1-EXP(-J1864)</f>
      </c>
      <c r="L1864" s="180" t="str">
        <f>IF(G1864=30,1,M1863)</f>
      </c>
      <c r="M1864" s="181" t="str">
        <f>L1864*(1-K1864)</f>
      </c>
    </row>
    <row r="1865">
      <c r="A1865" t="s">
        <v>164</v>
      </c>
      <c r="B1865" t="s">
        <v>231</v>
      </c>
      <c r="C1865" s="32" t="s">
        <v>233</v>
      </c>
      <c r="D1865" t="s">
        <v>458</v>
      </c>
      <c r="E1865" t="s">
        <v>476</v>
      </c>
      <c r="F1865" s="174" t="n">
        <v>2045</v>
      </c>
      <c r="G1865" s="175" t="n">
        <v>53</v>
      </c>
      <c r="H1865" s="176" t="n">
        <v>12221.3385530743</v>
      </c>
      <c r="I1865" s="177" t="n">
        <v>4128563.67758811</v>
      </c>
      <c r="J1865" s="178" t="str">
        <f>IF(I1865&gt;0,H1865/I1865,0)</f>
      </c>
      <c r="K1865" s="179" t="str">
        <f>1-EXP(-J1865)</f>
      </c>
      <c r="L1865" s="180" t="str">
        <f>IF(G1865=30,1,M1864)</f>
      </c>
      <c r="M1865" s="181" t="str">
        <f>L1865*(1-K1865)</f>
      </c>
    </row>
    <row r="1866">
      <c r="A1866" t="s">
        <v>164</v>
      </c>
      <c r="B1866" t="s">
        <v>231</v>
      </c>
      <c r="C1866" s="32" t="s">
        <v>233</v>
      </c>
      <c r="D1866" t="s">
        <v>458</v>
      </c>
      <c r="E1866" t="s">
        <v>476</v>
      </c>
      <c r="F1866" s="174" t="n">
        <v>2045</v>
      </c>
      <c r="G1866" s="175" t="n">
        <v>54</v>
      </c>
      <c r="H1866" s="176" t="n">
        <v>13299.4455164043</v>
      </c>
      <c r="I1866" s="177" t="n">
        <v>4125246.91390137</v>
      </c>
      <c r="J1866" s="178" t="str">
        <f>IF(I1866&gt;0,H1866/I1866,0)</f>
      </c>
      <c r="K1866" s="179" t="str">
        <f>1-EXP(-J1866)</f>
      </c>
      <c r="L1866" s="180" t="str">
        <f>IF(G1866=30,1,M1865)</f>
      </c>
      <c r="M1866" s="181" t="str">
        <f>L1866*(1-K1866)</f>
      </c>
    </row>
    <row r="1867">
      <c r="A1867" t="s">
        <v>164</v>
      </c>
      <c r="B1867" t="s">
        <v>231</v>
      </c>
      <c r="C1867" s="32" t="s">
        <v>233</v>
      </c>
      <c r="D1867" t="s">
        <v>458</v>
      </c>
      <c r="E1867" t="s">
        <v>476</v>
      </c>
      <c r="F1867" s="174" t="n">
        <v>2045</v>
      </c>
      <c r="G1867" s="175" t="n">
        <v>55</v>
      </c>
      <c r="H1867" s="176" t="n">
        <v>19116.5908601933</v>
      </c>
      <c r="I1867" s="177" t="n">
        <v>6065508.70390088</v>
      </c>
      <c r="J1867" s="178" t="str">
        <f>IF(I1867&gt;0,H1867/I1867,0)</f>
      </c>
      <c r="K1867" s="179" t="str">
        <f>1-EXP(-J1867)</f>
      </c>
      <c r="L1867" s="180" t="str">
        <f>IF(G1867=30,1,M1866)</f>
      </c>
      <c r="M1867" s="181" t="str">
        <f>L1867*(1-K1867)</f>
      </c>
    </row>
    <row r="1868">
      <c r="A1868" t="s">
        <v>164</v>
      </c>
      <c r="B1868" t="s">
        <v>231</v>
      </c>
      <c r="C1868" s="32" t="s">
        <v>233</v>
      </c>
      <c r="D1868" t="s">
        <v>458</v>
      </c>
      <c r="E1868" t="s">
        <v>476</v>
      </c>
      <c r="F1868" s="174" t="n">
        <v>2045</v>
      </c>
      <c r="G1868" s="175" t="n">
        <v>56</v>
      </c>
      <c r="H1868" s="176" t="n">
        <v>15194.6119264545</v>
      </c>
      <c r="I1868" s="177" t="n">
        <v>4040060.77429887</v>
      </c>
      <c r="J1868" s="178" t="str">
        <f>IF(I1868&gt;0,H1868/I1868,0)</f>
      </c>
      <c r="K1868" s="179" t="str">
        <f>1-EXP(-J1868)</f>
      </c>
      <c r="L1868" s="180" t="str">
        <f>IF(G1868=30,1,M1867)</f>
      </c>
      <c r="M1868" s="181" t="str">
        <f>L1868*(1-K1868)</f>
      </c>
    </row>
    <row r="1869">
      <c r="A1869" t="s">
        <v>164</v>
      </c>
      <c r="B1869" t="s">
        <v>231</v>
      </c>
      <c r="C1869" s="32" t="s">
        <v>233</v>
      </c>
      <c r="D1869" t="s">
        <v>458</v>
      </c>
      <c r="E1869" t="s">
        <v>476</v>
      </c>
      <c r="F1869" s="174" t="n">
        <v>2045</v>
      </c>
      <c r="G1869" s="175" t="n">
        <v>57</v>
      </c>
      <c r="H1869" s="176" t="n">
        <v>16396.7709645847</v>
      </c>
      <c r="I1869" s="177" t="n">
        <v>3998427.26987782</v>
      </c>
      <c r="J1869" s="178" t="str">
        <f>IF(I1869&gt;0,H1869/I1869,0)</f>
      </c>
      <c r="K1869" s="179" t="str">
        <f>1-EXP(-J1869)</f>
      </c>
      <c r="L1869" s="180" t="str">
        <f>IF(G1869=30,1,M1868)</f>
      </c>
      <c r="M1869" s="181" t="str">
        <f>L1869*(1-K1869)</f>
      </c>
    </row>
    <row r="1870">
      <c r="A1870" t="s">
        <v>164</v>
      </c>
      <c r="B1870" t="s">
        <v>231</v>
      </c>
      <c r="C1870" s="32" t="s">
        <v>233</v>
      </c>
      <c r="D1870" t="s">
        <v>458</v>
      </c>
      <c r="E1870" t="s">
        <v>476</v>
      </c>
      <c r="F1870" s="174" t="n">
        <v>2045</v>
      </c>
      <c r="G1870" s="175" t="n">
        <v>58</v>
      </c>
      <c r="H1870" s="176" t="n">
        <v>17243.3459924433</v>
      </c>
      <c r="I1870" s="177" t="n">
        <v>3848396.65506524</v>
      </c>
      <c r="J1870" s="178" t="str">
        <f>IF(I1870&gt;0,H1870/I1870,0)</f>
      </c>
      <c r="K1870" s="179" t="str">
        <f>1-EXP(-J1870)</f>
      </c>
      <c r="L1870" s="180" t="str">
        <f>IF(G1870=30,1,M1869)</f>
      </c>
      <c r="M1870" s="181" t="str">
        <f>L1870*(1-K1870)</f>
      </c>
    </row>
    <row r="1871">
      <c r="A1871" t="s">
        <v>164</v>
      </c>
      <c r="B1871" t="s">
        <v>231</v>
      </c>
      <c r="C1871" s="32" t="s">
        <v>233</v>
      </c>
      <c r="D1871" t="s">
        <v>458</v>
      </c>
      <c r="E1871" t="s">
        <v>476</v>
      </c>
      <c r="F1871" s="174" t="n">
        <v>2045</v>
      </c>
      <c r="G1871" s="175" t="n">
        <v>59</v>
      </c>
      <c r="H1871" s="176" t="n">
        <v>18561.4011810406</v>
      </c>
      <c r="I1871" s="177" t="n">
        <v>3786968.58222097</v>
      </c>
      <c r="J1871" s="178" t="str">
        <f>IF(I1871&gt;0,H1871/I1871,0)</f>
      </c>
      <c r="K1871" s="179" t="str">
        <f>1-EXP(-J1871)</f>
      </c>
      <c r="L1871" s="180" t="str">
        <f>IF(G1871=30,1,M1870)</f>
      </c>
      <c r="M1871" s="181" t="str">
        <f>L1871*(1-K1871)</f>
      </c>
    </row>
    <row r="1872">
      <c r="A1872" t="s">
        <v>164</v>
      </c>
      <c r="B1872" t="s">
        <v>231</v>
      </c>
      <c r="C1872" s="32" t="s">
        <v>233</v>
      </c>
      <c r="D1872" t="s">
        <v>458</v>
      </c>
      <c r="E1872" t="s">
        <v>476</v>
      </c>
      <c r="F1872" s="174" t="n">
        <v>2045</v>
      </c>
      <c r="G1872" s="175" t="n">
        <v>60</v>
      </c>
      <c r="H1872" s="176" t="n">
        <v>20206.8216597484</v>
      </c>
      <c r="I1872" s="177" t="n">
        <v>3808002.64386622</v>
      </c>
      <c r="J1872" s="178" t="str">
        <f>IF(I1872&gt;0,H1872/I1872,0)</f>
      </c>
      <c r="K1872" s="179" t="str">
        <f>1-EXP(-J1872)</f>
      </c>
      <c r="L1872" s="180" t="str">
        <f>IF(G1872=30,1,M1871)</f>
      </c>
      <c r="M1872" s="181" t="str">
        <f>L1872*(1-K1872)</f>
      </c>
    </row>
    <row r="1873">
      <c r="A1873" t="s">
        <v>164</v>
      </c>
      <c r="B1873" t="s">
        <v>231</v>
      </c>
      <c r="C1873" s="32" t="s">
        <v>233</v>
      </c>
      <c r="D1873" t="s">
        <v>458</v>
      </c>
      <c r="E1873" t="s">
        <v>476</v>
      </c>
      <c r="F1873" s="174" t="n">
        <v>2045</v>
      </c>
      <c r="G1873" s="175" t="n">
        <v>61</v>
      </c>
      <c r="H1873" s="176" t="n">
        <v>22345.676810698</v>
      </c>
      <c r="I1873" s="177" t="n">
        <v>3847559.02930752</v>
      </c>
      <c r="J1873" s="178" t="str">
        <f>IF(I1873&gt;0,H1873/I1873,0)</f>
      </c>
      <c r="K1873" s="179" t="str">
        <f>1-EXP(-J1873)</f>
      </c>
      <c r="L1873" s="180" t="str">
        <f>IF(G1873=30,1,M1872)</f>
      </c>
      <c r="M1873" s="181" t="str">
        <f>L1873*(1-K1873)</f>
      </c>
    </row>
    <row r="1874">
      <c r="A1874" t="s">
        <v>164</v>
      </c>
      <c r="B1874" t="s">
        <v>231</v>
      </c>
      <c r="C1874" s="32" t="s">
        <v>233</v>
      </c>
      <c r="D1874" t="s">
        <v>458</v>
      </c>
      <c r="E1874" t="s">
        <v>476</v>
      </c>
      <c r="F1874" s="174" t="n">
        <v>2045</v>
      </c>
      <c r="G1874" s="175" t="n">
        <v>62</v>
      </c>
      <c r="H1874" s="176" t="n">
        <v>24135.0170781926</v>
      </c>
      <c r="I1874" s="177" t="n">
        <v>3786045.45154781</v>
      </c>
      <c r="J1874" s="178" t="str">
        <f>IF(I1874&gt;0,H1874/I1874,0)</f>
      </c>
      <c r="K1874" s="179" t="str">
        <f>1-EXP(-J1874)</f>
      </c>
      <c r="L1874" s="180" t="str">
        <f>IF(G1874=30,1,M1873)</f>
      </c>
      <c r="M1874" s="181" t="str">
        <f>L1874*(1-K1874)</f>
      </c>
    </row>
    <row r="1875">
      <c r="A1875" t="s">
        <v>164</v>
      </c>
      <c r="B1875" t="s">
        <v>231</v>
      </c>
      <c r="C1875" s="32" t="s">
        <v>233</v>
      </c>
      <c r="D1875" t="s">
        <v>458</v>
      </c>
      <c r="E1875" t="s">
        <v>476</v>
      </c>
      <c r="F1875" s="174" t="n">
        <v>2045</v>
      </c>
      <c r="G1875" s="175" t="n">
        <v>63</v>
      </c>
      <c r="H1875" s="176" t="n">
        <v>25372.2448893078</v>
      </c>
      <c r="I1875" s="177" t="n">
        <v>3622722.38751392</v>
      </c>
      <c r="J1875" s="178" t="str">
        <f>IF(I1875&gt;0,H1875/I1875,0)</f>
      </c>
      <c r="K1875" s="179" t="str">
        <f>1-EXP(-J1875)</f>
      </c>
      <c r="L1875" s="180" t="str">
        <f>IF(G1875=30,1,M1874)</f>
      </c>
      <c r="M1875" s="181" t="str">
        <f>L1875*(1-K1875)</f>
      </c>
    </row>
    <row r="1876">
      <c r="A1876" t="s">
        <v>164</v>
      </c>
      <c r="B1876" t="s">
        <v>231</v>
      </c>
      <c r="C1876" s="32" t="s">
        <v>233</v>
      </c>
      <c r="D1876" t="s">
        <v>458</v>
      </c>
      <c r="E1876" t="s">
        <v>476</v>
      </c>
      <c r="F1876" s="174" t="n">
        <v>2045</v>
      </c>
      <c r="G1876" s="175" t="n">
        <v>64</v>
      </c>
      <c r="H1876" s="176" t="n">
        <v>26997.9769129349</v>
      </c>
      <c r="I1876" s="177" t="n">
        <v>3512946.10142735</v>
      </c>
      <c r="J1876" s="178" t="str">
        <f>IF(I1876&gt;0,H1876/I1876,0)</f>
      </c>
      <c r="K1876" s="179" t="str">
        <f>1-EXP(-J1876)</f>
      </c>
      <c r="L1876" s="180" t="str">
        <f>IF(G1876=30,1,M1875)</f>
      </c>
      <c r="M1876" s="181" t="str">
        <f>L1876*(1-K1876)</f>
      </c>
    </row>
    <row r="1877">
      <c r="A1877" t="s">
        <v>164</v>
      </c>
      <c r="B1877" t="s">
        <v>231</v>
      </c>
      <c r="C1877" s="32" t="s">
        <v>233</v>
      </c>
      <c r="D1877" t="s">
        <v>458</v>
      </c>
      <c r="E1877" t="s">
        <v>476</v>
      </c>
      <c r="F1877" s="174" t="n">
        <v>2045</v>
      </c>
      <c r="G1877" s="175" t="n">
        <v>65</v>
      </c>
      <c r="H1877" s="176" t="n">
        <v>27453.6440715232</v>
      </c>
      <c r="I1877" s="177" t="n">
        <v>3414576.39629582</v>
      </c>
      <c r="J1877" s="178" t="str">
        <f>IF(I1877&gt;0,H1877/I1877,0)</f>
      </c>
      <c r="K1877" s="179" t="str">
        <f>1-EXP(-J1877)</f>
      </c>
      <c r="L1877" s="180" t="str">
        <f>IF(G1877=30,1,M1876)</f>
      </c>
      <c r="M1877" s="181" t="str">
        <f>L1877*(1-K1877)</f>
      </c>
    </row>
    <row r="1878">
      <c r="A1878" t="s">
        <v>164</v>
      </c>
      <c r="B1878" t="s">
        <v>231</v>
      </c>
      <c r="C1878" s="32" t="s">
        <v>233</v>
      </c>
      <c r="D1878" t="s">
        <v>458</v>
      </c>
      <c r="E1878" t="s">
        <v>476</v>
      </c>
      <c r="F1878" s="174" t="n">
        <v>2045</v>
      </c>
      <c r="G1878" s="175" t="n">
        <v>66</v>
      </c>
      <c r="H1878" s="176" t="n">
        <v>29150.7363452019</v>
      </c>
      <c r="I1878" s="177" t="n">
        <v>3309777.88265282</v>
      </c>
      <c r="J1878" s="178" t="str">
        <f>IF(I1878&gt;0,H1878/I1878,0)</f>
      </c>
      <c r="K1878" s="179" t="str">
        <f>1-EXP(-J1878)</f>
      </c>
      <c r="L1878" s="180" t="str">
        <f>IF(G1878=30,1,M1877)</f>
      </c>
      <c r="M1878" s="181" t="str">
        <f>L1878*(1-K1878)</f>
      </c>
    </row>
    <row r="1879">
      <c r="A1879" t="s">
        <v>164</v>
      </c>
      <c r="B1879" t="s">
        <v>231</v>
      </c>
      <c r="C1879" s="32" t="s">
        <v>233</v>
      </c>
      <c r="D1879" t="s">
        <v>458</v>
      </c>
      <c r="E1879" t="s">
        <v>476</v>
      </c>
      <c r="F1879" s="174" t="n">
        <v>2045</v>
      </c>
      <c r="G1879" s="175" t="n">
        <v>67</v>
      </c>
      <c r="H1879" s="176" t="n">
        <v>30824.3465640611</v>
      </c>
      <c r="I1879" s="177" t="n">
        <v>3185879.57918942</v>
      </c>
      <c r="J1879" s="178" t="str">
        <f>IF(I1879&gt;0,H1879/I1879,0)</f>
      </c>
      <c r="K1879" s="179" t="str">
        <f>1-EXP(-J1879)</f>
      </c>
      <c r="L1879" s="180" t="str">
        <f>IF(G1879=30,1,M1878)</f>
      </c>
      <c r="M1879" s="181" t="str">
        <f>L1879*(1-K1879)</f>
      </c>
    </row>
    <row r="1880">
      <c r="A1880" t="s">
        <v>164</v>
      </c>
      <c r="B1880" t="s">
        <v>231</v>
      </c>
      <c r="C1880" s="32" t="s">
        <v>233</v>
      </c>
      <c r="D1880" t="s">
        <v>458</v>
      </c>
      <c r="E1880" t="s">
        <v>476</v>
      </c>
      <c r="F1880" s="174" t="n">
        <v>2045</v>
      </c>
      <c r="G1880" s="175" t="n">
        <v>68</v>
      </c>
      <c r="H1880" s="176" t="n">
        <v>32714.4675457676</v>
      </c>
      <c r="I1880" s="177" t="n">
        <v>3073152.27676051</v>
      </c>
      <c r="J1880" s="178" t="str">
        <f>IF(I1880&gt;0,H1880/I1880,0)</f>
      </c>
      <c r="K1880" s="179" t="str">
        <f>1-EXP(-J1880)</f>
      </c>
      <c r="L1880" s="180" t="str">
        <f>IF(G1880=30,1,M1879)</f>
      </c>
      <c r="M1880" s="181" t="str">
        <f>L1880*(1-K1880)</f>
      </c>
    </row>
    <row r="1881">
      <c r="A1881" t="s">
        <v>164</v>
      </c>
      <c r="B1881" t="s">
        <v>231</v>
      </c>
      <c r="C1881" s="32" t="s">
        <v>233</v>
      </c>
      <c r="D1881" t="s">
        <v>458</v>
      </c>
      <c r="E1881" t="s">
        <v>476</v>
      </c>
      <c r="F1881" s="174" t="n">
        <v>2045</v>
      </c>
      <c r="G1881" s="175" t="n">
        <v>69</v>
      </c>
      <c r="H1881" s="176" t="n">
        <v>34537.5653625272</v>
      </c>
      <c r="I1881" s="177" t="n">
        <v>2949326.69637471</v>
      </c>
      <c r="J1881" s="178" t="str">
        <f>IF(I1881&gt;0,H1881/I1881,0)</f>
      </c>
      <c r="K1881" s="179" t="str">
        <f>1-EXP(-J1881)</f>
      </c>
      <c r="L1881" s="180" t="str">
        <f>IF(G1881=30,1,M1880)</f>
      </c>
      <c r="M1881" s="181" t="str">
        <f>L1881*(1-K1881)</f>
      </c>
    </row>
    <row r="1882">
      <c r="A1882" t="s">
        <v>164</v>
      </c>
      <c r="B1882" t="s">
        <v>231</v>
      </c>
      <c r="C1882" s="32" t="s">
        <v>233</v>
      </c>
      <c r="D1882" t="s">
        <v>458</v>
      </c>
      <c r="E1882" t="s">
        <v>476</v>
      </c>
      <c r="F1882" s="174" t="n">
        <v>2046</v>
      </c>
      <c r="G1882" s="175" t="n">
        <v>30</v>
      </c>
      <c r="H1882" s="176" t="n">
        <v>694.516488547025</v>
      </c>
      <c r="I1882" s="177" t="n">
        <v>4588321.92170056</v>
      </c>
      <c r="J1882" s="178" t="str">
        <f>IF(I1882&gt;0,H1882/I1882,0)</f>
      </c>
      <c r="K1882" s="179" t="str">
        <f>1-EXP(-J1882)</f>
      </c>
      <c r="L1882" s="180" t="str">
        <f>IF(G1882=30,1,M1881)</f>
      </c>
      <c r="M1882" s="181" t="str">
        <f>L1882*(1-K1882)</f>
      </c>
    </row>
    <row r="1883">
      <c r="A1883" t="s">
        <v>164</v>
      </c>
      <c r="B1883" t="s">
        <v>231</v>
      </c>
      <c r="C1883" s="32" t="s">
        <v>233</v>
      </c>
      <c r="D1883" t="s">
        <v>458</v>
      </c>
      <c r="E1883" t="s">
        <v>476</v>
      </c>
      <c r="F1883" s="174" t="n">
        <v>2046</v>
      </c>
      <c r="G1883" s="175" t="n">
        <v>31</v>
      </c>
      <c r="H1883" s="176" t="n">
        <v>972.248584173398</v>
      </c>
      <c r="I1883" s="177" t="n">
        <v>4637118.8879299</v>
      </c>
      <c r="J1883" s="178" t="str">
        <f>IF(I1883&gt;0,H1883/I1883,0)</f>
      </c>
      <c r="K1883" s="179" t="str">
        <f>1-EXP(-J1883)</f>
      </c>
      <c r="L1883" s="180" t="str">
        <f>IF(G1883=30,1,M1882)</f>
      </c>
      <c r="M1883" s="181" t="str">
        <f>L1883*(1-K1883)</f>
      </c>
    </row>
    <row r="1884">
      <c r="A1884" t="s">
        <v>164</v>
      </c>
      <c r="B1884" t="s">
        <v>231</v>
      </c>
      <c r="C1884" s="32" t="s">
        <v>233</v>
      </c>
      <c r="D1884" t="s">
        <v>458</v>
      </c>
      <c r="E1884" t="s">
        <v>476</v>
      </c>
      <c r="F1884" s="174" t="n">
        <v>2046</v>
      </c>
      <c r="G1884" s="175" t="n">
        <v>32</v>
      </c>
      <c r="H1884" s="176" t="n">
        <v>1039.48669093052</v>
      </c>
      <c r="I1884" s="177" t="n">
        <v>4703638.43149651</v>
      </c>
      <c r="J1884" s="178" t="str">
        <f>IF(I1884&gt;0,H1884/I1884,0)</f>
      </c>
      <c r="K1884" s="179" t="str">
        <f>1-EXP(-J1884)</f>
      </c>
      <c r="L1884" s="180" t="str">
        <f>IF(G1884=30,1,M1883)</f>
      </c>
      <c r="M1884" s="181" t="str">
        <f>L1884*(1-K1884)</f>
      </c>
    </row>
    <row r="1885">
      <c r="A1885" t="s">
        <v>164</v>
      </c>
      <c r="B1885" t="s">
        <v>231</v>
      </c>
      <c r="C1885" s="32" t="s">
        <v>233</v>
      </c>
      <c r="D1885" t="s">
        <v>458</v>
      </c>
      <c r="E1885" t="s">
        <v>476</v>
      </c>
      <c r="F1885" s="174" t="n">
        <v>2046</v>
      </c>
      <c r="G1885" s="175" t="n">
        <v>33</v>
      </c>
      <c r="H1885" s="176" t="n">
        <v>1117.48000356289</v>
      </c>
      <c r="I1885" s="177" t="n">
        <v>4771512.29063646</v>
      </c>
      <c r="J1885" s="178" t="str">
        <f>IF(I1885&gt;0,H1885/I1885,0)</f>
      </c>
      <c r="K1885" s="179" t="str">
        <f>1-EXP(-J1885)</f>
      </c>
      <c r="L1885" s="180" t="str">
        <f>IF(G1885=30,1,M1884)</f>
      </c>
      <c r="M1885" s="181" t="str">
        <f>L1885*(1-K1885)</f>
      </c>
    </row>
    <row r="1886">
      <c r="A1886" t="s">
        <v>164</v>
      </c>
      <c r="B1886" t="s">
        <v>231</v>
      </c>
      <c r="C1886" s="32" t="s">
        <v>233</v>
      </c>
      <c r="D1886" t="s">
        <v>458</v>
      </c>
      <c r="E1886" t="s">
        <v>476</v>
      </c>
      <c r="F1886" s="174" t="n">
        <v>2046</v>
      </c>
      <c r="G1886" s="175" t="n">
        <v>34</v>
      </c>
      <c r="H1886" s="176" t="n">
        <v>1263.9091915546</v>
      </c>
      <c r="I1886" s="177" t="n">
        <v>4883586.16674924</v>
      </c>
      <c r="J1886" s="178" t="str">
        <f>IF(I1886&gt;0,H1886/I1886,0)</f>
      </c>
      <c r="K1886" s="179" t="str">
        <f>1-EXP(-J1886)</f>
      </c>
      <c r="L1886" s="180" t="str">
        <f>IF(G1886=30,1,M1885)</f>
      </c>
      <c r="M1886" s="181" t="str">
        <f>L1886*(1-K1886)</f>
      </c>
    </row>
    <row r="1887">
      <c r="A1887" t="s">
        <v>164</v>
      </c>
      <c r="B1887" t="s">
        <v>231</v>
      </c>
      <c r="C1887" s="32" t="s">
        <v>233</v>
      </c>
      <c r="D1887" t="s">
        <v>458</v>
      </c>
      <c r="E1887" t="s">
        <v>476</v>
      </c>
      <c r="F1887" s="174" t="n">
        <v>2046</v>
      </c>
      <c r="G1887" s="175" t="n">
        <v>35</v>
      </c>
      <c r="H1887" s="176" t="n">
        <v>1642.59836418742</v>
      </c>
      <c r="I1887" s="177" t="n">
        <v>4854858.46468257</v>
      </c>
      <c r="J1887" s="178" t="str">
        <f>IF(I1887&gt;0,H1887/I1887,0)</f>
      </c>
      <c r="K1887" s="179" t="str">
        <f>1-EXP(-J1887)</f>
      </c>
      <c r="L1887" s="180" t="str">
        <f>IF(G1887=30,1,M1886)</f>
      </c>
      <c r="M1887" s="181" t="str">
        <f>L1887*(1-K1887)</f>
      </c>
    </row>
    <row r="1888">
      <c r="A1888" t="s">
        <v>164</v>
      </c>
      <c r="B1888" t="s">
        <v>231</v>
      </c>
      <c r="C1888" s="32" t="s">
        <v>233</v>
      </c>
      <c r="D1888" t="s">
        <v>458</v>
      </c>
      <c r="E1888" t="s">
        <v>476</v>
      </c>
      <c r="F1888" s="174" t="n">
        <v>2046</v>
      </c>
      <c r="G1888" s="175" t="n">
        <v>36</v>
      </c>
      <c r="H1888" s="176" t="n">
        <v>1873.36368419845</v>
      </c>
      <c r="I1888" s="177" t="n">
        <v>4720298.75587557</v>
      </c>
      <c r="J1888" s="178" t="str">
        <f>IF(I1888&gt;0,H1888/I1888,0)</f>
      </c>
      <c r="K1888" s="179" t="str">
        <f>1-EXP(-J1888)</f>
      </c>
      <c r="L1888" s="180" t="str">
        <f>IF(G1888=30,1,M1887)</f>
      </c>
      <c r="M1888" s="181" t="str">
        <f>L1888*(1-K1888)</f>
      </c>
    </row>
    <row r="1889">
      <c r="A1889" t="s">
        <v>164</v>
      </c>
      <c r="B1889" t="s">
        <v>231</v>
      </c>
      <c r="C1889" s="32" t="s">
        <v>233</v>
      </c>
      <c r="D1889" t="s">
        <v>458</v>
      </c>
      <c r="E1889" t="s">
        <v>476</v>
      </c>
      <c r="F1889" s="174" t="n">
        <v>2046</v>
      </c>
      <c r="G1889" s="175" t="n">
        <v>37</v>
      </c>
      <c r="H1889" s="176" t="n">
        <v>1982.98349764362</v>
      </c>
      <c r="I1889" s="177" t="n">
        <v>4648400.00418214</v>
      </c>
      <c r="J1889" s="178" t="str">
        <f>IF(I1889&gt;0,H1889/I1889,0)</f>
      </c>
      <c r="K1889" s="179" t="str">
        <f>1-EXP(-J1889)</f>
      </c>
      <c r="L1889" s="180" t="str">
        <f>IF(G1889=30,1,M1888)</f>
      </c>
      <c r="M1889" s="181" t="str">
        <f>L1889*(1-K1889)</f>
      </c>
    </row>
    <row r="1890">
      <c r="A1890" t="s">
        <v>164</v>
      </c>
      <c r="B1890" t="s">
        <v>231</v>
      </c>
      <c r="C1890" s="32" t="s">
        <v>233</v>
      </c>
      <c r="D1890" t="s">
        <v>458</v>
      </c>
      <c r="E1890" t="s">
        <v>476</v>
      </c>
      <c r="F1890" s="174" t="n">
        <v>2046</v>
      </c>
      <c r="G1890" s="175" t="n">
        <v>38</v>
      </c>
      <c r="H1890" s="176" t="n">
        <v>2118.83808197955</v>
      </c>
      <c r="I1890" s="177" t="n">
        <v>4604114.37873705</v>
      </c>
      <c r="J1890" s="178" t="str">
        <f>IF(I1890&gt;0,H1890/I1890,0)</f>
      </c>
      <c r="K1890" s="179" t="str">
        <f>1-EXP(-J1890)</f>
      </c>
      <c r="L1890" s="180" t="str">
        <f>IF(G1890=30,1,M1889)</f>
      </c>
      <c r="M1890" s="181" t="str">
        <f>L1890*(1-K1890)</f>
      </c>
    </row>
    <row r="1891">
      <c r="A1891" t="s">
        <v>164</v>
      </c>
      <c r="B1891" t="s">
        <v>231</v>
      </c>
      <c r="C1891" s="32" t="s">
        <v>233</v>
      </c>
      <c r="D1891" t="s">
        <v>458</v>
      </c>
      <c r="E1891" t="s">
        <v>476</v>
      </c>
      <c r="F1891" s="174" t="n">
        <v>2046</v>
      </c>
      <c r="G1891" s="175" t="n">
        <v>39</v>
      </c>
      <c r="H1891" s="176" t="n">
        <v>2364.9097604278</v>
      </c>
      <c r="I1891" s="177" t="n">
        <v>4627158.69186664</v>
      </c>
      <c r="J1891" s="178" t="str">
        <f>IF(I1891&gt;0,H1891/I1891,0)</f>
      </c>
      <c r="K1891" s="179" t="str">
        <f>1-EXP(-J1891)</f>
      </c>
      <c r="L1891" s="180" t="str">
        <f>IF(G1891=30,1,M1890)</f>
      </c>
      <c r="M1891" s="181" t="str">
        <f>L1891*(1-K1891)</f>
      </c>
    </row>
    <row r="1892">
      <c r="A1892" t="s">
        <v>164</v>
      </c>
      <c r="B1892" t="s">
        <v>231</v>
      </c>
      <c r="C1892" s="32" t="s">
        <v>233</v>
      </c>
      <c r="D1892" t="s">
        <v>458</v>
      </c>
      <c r="E1892" t="s">
        <v>476</v>
      </c>
      <c r="F1892" s="174" t="n">
        <v>2046</v>
      </c>
      <c r="G1892" s="175" t="n">
        <v>40</v>
      </c>
      <c r="H1892" s="176" t="n">
        <v>3116.85291150078</v>
      </c>
      <c r="I1892" s="177" t="n">
        <v>4542007.29608939</v>
      </c>
      <c r="J1892" s="178" t="str">
        <f>IF(I1892&gt;0,H1892/I1892,0)</f>
      </c>
      <c r="K1892" s="179" t="str">
        <f>1-EXP(-J1892)</f>
      </c>
      <c r="L1892" s="180" t="str">
        <f>IF(G1892=30,1,M1891)</f>
      </c>
      <c r="M1892" s="181" t="str">
        <f>L1892*(1-K1892)</f>
      </c>
    </row>
    <row r="1893">
      <c r="A1893" t="s">
        <v>164</v>
      </c>
      <c r="B1893" t="s">
        <v>231</v>
      </c>
      <c r="C1893" s="32" t="s">
        <v>233</v>
      </c>
      <c r="D1893" t="s">
        <v>458</v>
      </c>
      <c r="E1893" t="s">
        <v>476</v>
      </c>
      <c r="F1893" s="174" t="n">
        <v>2046</v>
      </c>
      <c r="G1893" s="175" t="n">
        <v>41</v>
      </c>
      <c r="H1893" s="176" t="n">
        <v>3462.40585162633</v>
      </c>
      <c r="I1893" s="177" t="n">
        <v>4477477.54100114</v>
      </c>
      <c r="J1893" s="178" t="str">
        <f>IF(I1893&gt;0,H1893/I1893,0)</f>
      </c>
      <c r="K1893" s="179" t="str">
        <f>1-EXP(-J1893)</f>
      </c>
      <c r="L1893" s="180" t="str">
        <f>IF(G1893=30,1,M1892)</f>
      </c>
      <c r="M1893" s="181" t="str">
        <f>L1893*(1-K1893)</f>
      </c>
    </row>
    <row r="1894">
      <c r="A1894" t="s">
        <v>164</v>
      </c>
      <c r="B1894" t="s">
        <v>231</v>
      </c>
      <c r="C1894" s="32" t="s">
        <v>233</v>
      </c>
      <c r="D1894" t="s">
        <v>458</v>
      </c>
      <c r="E1894" t="s">
        <v>476</v>
      </c>
      <c r="F1894" s="174" t="n">
        <v>2046</v>
      </c>
      <c r="G1894" s="175" t="n">
        <v>42</v>
      </c>
      <c r="H1894" s="176" t="n">
        <v>3646.94780227183</v>
      </c>
      <c r="I1894" s="177" t="n">
        <v>4346378.30431633</v>
      </c>
      <c r="J1894" s="178" t="str">
        <f>IF(I1894&gt;0,H1894/I1894,0)</f>
      </c>
      <c r="K1894" s="179" t="str">
        <f>1-EXP(-J1894)</f>
      </c>
      <c r="L1894" s="180" t="str">
        <f>IF(G1894=30,1,M1893)</f>
      </c>
      <c r="M1894" s="181" t="str">
        <f>L1894*(1-K1894)</f>
      </c>
    </row>
    <row r="1895">
      <c r="A1895" t="s">
        <v>164</v>
      </c>
      <c r="B1895" t="s">
        <v>231</v>
      </c>
      <c r="C1895" s="32" t="s">
        <v>233</v>
      </c>
      <c r="D1895" t="s">
        <v>458</v>
      </c>
      <c r="E1895" t="s">
        <v>476</v>
      </c>
      <c r="F1895" s="174" t="n">
        <v>2046</v>
      </c>
      <c r="G1895" s="175" t="n">
        <v>43</v>
      </c>
      <c r="H1895" s="176" t="n">
        <v>3902.79467169049</v>
      </c>
      <c r="I1895" s="177" t="n">
        <v>4277004.59007379</v>
      </c>
      <c r="J1895" s="178" t="str">
        <f>IF(I1895&gt;0,H1895/I1895,0)</f>
      </c>
      <c r="K1895" s="179" t="str">
        <f>1-EXP(-J1895)</f>
      </c>
      <c r="L1895" s="180" t="str">
        <f>IF(G1895=30,1,M1894)</f>
      </c>
      <c r="M1895" s="181" t="str">
        <f>L1895*(1-K1895)</f>
      </c>
    </row>
    <row r="1896">
      <c r="A1896" t="s">
        <v>164</v>
      </c>
      <c r="B1896" t="s">
        <v>231</v>
      </c>
      <c r="C1896" s="32" t="s">
        <v>233</v>
      </c>
      <c r="D1896" t="s">
        <v>458</v>
      </c>
      <c r="E1896" t="s">
        <v>476</v>
      </c>
      <c r="F1896" s="174" t="n">
        <v>2046</v>
      </c>
      <c r="G1896" s="175" t="n">
        <v>44</v>
      </c>
      <c r="H1896" s="176" t="n">
        <v>4386.15116173753</v>
      </c>
      <c r="I1896" s="177" t="n">
        <v>4248332.21226384</v>
      </c>
      <c r="J1896" s="178" t="str">
        <f>IF(I1896&gt;0,H1896/I1896,0)</f>
      </c>
      <c r="K1896" s="179" t="str">
        <f>1-EXP(-J1896)</f>
      </c>
      <c r="L1896" s="180" t="str">
        <f>IF(G1896=30,1,M1895)</f>
      </c>
      <c r="M1896" s="181" t="str">
        <f>L1896*(1-K1896)</f>
      </c>
    </row>
    <row r="1897">
      <c r="A1897" t="s">
        <v>164</v>
      </c>
      <c r="B1897" t="s">
        <v>231</v>
      </c>
      <c r="C1897" s="32" t="s">
        <v>233</v>
      </c>
      <c r="D1897" t="s">
        <v>458</v>
      </c>
      <c r="E1897" t="s">
        <v>476</v>
      </c>
      <c r="F1897" s="174" t="n">
        <v>2046</v>
      </c>
      <c r="G1897" s="175" t="n">
        <v>45</v>
      </c>
      <c r="H1897" s="176" t="n">
        <v>5585.21322591141</v>
      </c>
      <c r="I1897" s="177" t="n">
        <v>4222085.04840721</v>
      </c>
      <c r="J1897" s="178" t="str">
        <f>IF(I1897&gt;0,H1897/I1897,0)</f>
      </c>
      <c r="K1897" s="179" t="str">
        <f>1-EXP(-J1897)</f>
      </c>
      <c r="L1897" s="180" t="str">
        <f>IF(G1897=30,1,M1896)</f>
      </c>
      <c r="M1897" s="181" t="str">
        <f>L1897*(1-K1897)</f>
      </c>
    </row>
    <row r="1898">
      <c r="A1898" t="s">
        <v>164</v>
      </c>
      <c r="B1898" t="s">
        <v>231</v>
      </c>
      <c r="C1898" s="32" t="s">
        <v>233</v>
      </c>
      <c r="D1898" t="s">
        <v>458</v>
      </c>
      <c r="E1898" t="s">
        <v>476</v>
      </c>
      <c r="F1898" s="174" t="n">
        <v>2046</v>
      </c>
      <c r="G1898" s="175" t="n">
        <v>46</v>
      </c>
      <c r="H1898" s="176" t="n">
        <v>6136.95629289992</v>
      </c>
      <c r="I1898" s="177" t="n">
        <v>4193924.18215708</v>
      </c>
      <c r="J1898" s="178" t="str">
        <f>IF(I1898&gt;0,H1898/I1898,0)</f>
      </c>
      <c r="K1898" s="179" t="str">
        <f>1-EXP(-J1898)</f>
      </c>
      <c r="L1898" s="180" t="str">
        <f>IF(G1898=30,1,M1897)</f>
      </c>
      <c r="M1898" s="181" t="str">
        <f>L1898*(1-K1898)</f>
      </c>
    </row>
    <row r="1899">
      <c r="A1899" t="s">
        <v>164</v>
      </c>
      <c r="B1899" t="s">
        <v>231</v>
      </c>
      <c r="C1899" s="32" t="s">
        <v>233</v>
      </c>
      <c r="D1899" t="s">
        <v>458</v>
      </c>
      <c r="E1899" t="s">
        <v>476</v>
      </c>
      <c r="F1899" s="174" t="n">
        <v>2046</v>
      </c>
      <c r="G1899" s="175" t="n">
        <v>47</v>
      </c>
      <c r="H1899" s="176" t="n">
        <v>6739.00428478027</v>
      </c>
      <c r="I1899" s="177" t="n">
        <v>4204210.44601128</v>
      </c>
      <c r="J1899" s="178" t="str">
        <f>IF(I1899&gt;0,H1899/I1899,0)</f>
      </c>
      <c r="K1899" s="179" t="str">
        <f>1-EXP(-J1899)</f>
      </c>
      <c r="L1899" s="180" t="str">
        <f>IF(G1899=30,1,M1898)</f>
      </c>
      <c r="M1899" s="181" t="str">
        <f>L1899*(1-K1899)</f>
      </c>
    </row>
    <row r="1900">
      <c r="A1900" t="s">
        <v>164</v>
      </c>
      <c r="B1900" t="s">
        <v>231</v>
      </c>
      <c r="C1900" s="32" t="s">
        <v>233</v>
      </c>
      <c r="D1900" t="s">
        <v>458</v>
      </c>
      <c r="E1900" t="s">
        <v>476</v>
      </c>
      <c r="F1900" s="174" t="n">
        <v>2046</v>
      </c>
      <c r="G1900" s="175" t="n">
        <v>48</v>
      </c>
      <c r="H1900" s="176" t="n">
        <v>7476.94921856046</v>
      </c>
      <c r="I1900" s="177" t="n">
        <v>4251280.05885044</v>
      </c>
      <c r="J1900" s="178" t="str">
        <f>IF(I1900&gt;0,H1900/I1900,0)</f>
      </c>
      <c r="K1900" s="179" t="str">
        <f>1-EXP(-J1900)</f>
      </c>
      <c r="L1900" s="180" t="str">
        <f>IF(G1900=30,1,M1899)</f>
      </c>
      <c r="M1900" s="181" t="str">
        <f>L1900*(1-K1900)</f>
      </c>
    </row>
    <row r="1901">
      <c r="A1901" t="s">
        <v>164</v>
      </c>
      <c r="B1901" t="s">
        <v>231</v>
      </c>
      <c r="C1901" s="32" t="s">
        <v>233</v>
      </c>
      <c r="D1901" t="s">
        <v>458</v>
      </c>
      <c r="E1901" t="s">
        <v>476</v>
      </c>
      <c r="F1901" s="174" t="n">
        <v>2046</v>
      </c>
      <c r="G1901" s="175" t="n">
        <v>49</v>
      </c>
      <c r="H1901" s="176" t="n">
        <v>8636.96931829967</v>
      </c>
      <c r="I1901" s="177" t="n">
        <v>4370412.51153371</v>
      </c>
      <c r="J1901" s="178" t="str">
        <f>IF(I1901&gt;0,H1901/I1901,0)</f>
      </c>
      <c r="K1901" s="179" t="str">
        <f>1-EXP(-J1901)</f>
      </c>
      <c r="L1901" s="180" t="str">
        <f>IF(G1901=30,1,M1900)</f>
      </c>
      <c r="M1901" s="181" t="str">
        <f>L1901*(1-K1901)</f>
      </c>
    </row>
    <row r="1902">
      <c r="A1902" t="s">
        <v>164</v>
      </c>
      <c r="B1902" t="s">
        <v>231</v>
      </c>
      <c r="C1902" s="32" t="s">
        <v>233</v>
      </c>
      <c r="D1902" t="s">
        <v>458</v>
      </c>
      <c r="E1902" t="s">
        <v>476</v>
      </c>
      <c r="F1902" s="174" t="n">
        <v>2046</v>
      </c>
      <c r="G1902" s="175" t="n">
        <v>50</v>
      </c>
      <c r="H1902" s="176" t="n">
        <v>9732.31250882712</v>
      </c>
      <c r="I1902" s="177" t="n">
        <v>4314972.78616168</v>
      </c>
      <c r="J1902" s="178" t="str">
        <f>IF(I1902&gt;0,H1902/I1902,0)</f>
      </c>
      <c r="K1902" s="179" t="str">
        <f>1-EXP(-J1902)</f>
      </c>
      <c r="L1902" s="180" t="str">
        <f>IF(G1902=30,1,M1901)</f>
      </c>
      <c r="M1902" s="181" t="str">
        <f>L1902*(1-K1902)</f>
      </c>
    </row>
    <row r="1903">
      <c r="A1903" t="s">
        <v>164</v>
      </c>
      <c r="B1903" t="s">
        <v>231</v>
      </c>
      <c r="C1903" s="32" t="s">
        <v>233</v>
      </c>
      <c r="D1903" t="s">
        <v>458</v>
      </c>
      <c r="E1903" t="s">
        <v>476</v>
      </c>
      <c r="F1903" s="174" t="n">
        <v>2046</v>
      </c>
      <c r="G1903" s="175" t="n">
        <v>51</v>
      </c>
      <c r="H1903" s="176" t="n">
        <v>10434.283946327</v>
      </c>
      <c r="I1903" s="177" t="n">
        <v>4228765.93076109</v>
      </c>
      <c r="J1903" s="178" t="str">
        <f>IF(I1903&gt;0,H1903/I1903,0)</f>
      </c>
      <c r="K1903" s="179" t="str">
        <f>1-EXP(-J1903)</f>
      </c>
      <c r="L1903" s="180" t="str">
        <f>IF(G1903=30,1,M1902)</f>
      </c>
      <c r="M1903" s="181" t="str">
        <f>L1903*(1-K1903)</f>
      </c>
    </row>
    <row r="1904">
      <c r="A1904" t="s">
        <v>164</v>
      </c>
      <c r="B1904" t="s">
        <v>231</v>
      </c>
      <c r="C1904" s="32" t="s">
        <v>233</v>
      </c>
      <c r="D1904" t="s">
        <v>458</v>
      </c>
      <c r="E1904" t="s">
        <v>476</v>
      </c>
      <c r="F1904" s="174" t="n">
        <v>2046</v>
      </c>
      <c r="G1904" s="175" t="n">
        <v>52</v>
      </c>
      <c r="H1904" s="176" t="n">
        <v>11211.3250984639</v>
      </c>
      <c r="I1904" s="177" t="n">
        <v>4157002.89463067</v>
      </c>
      <c r="J1904" s="178" t="str">
        <f>IF(I1904&gt;0,H1904/I1904,0)</f>
      </c>
      <c r="K1904" s="179" t="str">
        <f>1-EXP(-J1904)</f>
      </c>
      <c r="L1904" s="180" t="str">
        <f>IF(G1904=30,1,M1903)</f>
      </c>
      <c r="M1904" s="181" t="str">
        <f>L1904*(1-K1904)</f>
      </c>
    </row>
    <row r="1905">
      <c r="A1905" t="s">
        <v>164</v>
      </c>
      <c r="B1905" t="s">
        <v>231</v>
      </c>
      <c r="C1905" s="32" t="s">
        <v>233</v>
      </c>
      <c r="D1905" t="s">
        <v>458</v>
      </c>
      <c r="E1905" t="s">
        <v>476</v>
      </c>
      <c r="F1905" s="174" t="n">
        <v>2046</v>
      </c>
      <c r="G1905" s="175" t="n">
        <v>53</v>
      </c>
      <c r="H1905" s="176" t="n">
        <v>12024.5251990026</v>
      </c>
      <c r="I1905" s="177" t="n">
        <v>4087377.30518216</v>
      </c>
      <c r="J1905" s="178" t="str">
        <f>IF(I1905&gt;0,H1905/I1905,0)</f>
      </c>
      <c r="K1905" s="179" t="str">
        <f>1-EXP(-J1905)</f>
      </c>
      <c r="L1905" s="180" t="str">
        <f>IF(G1905=30,1,M1904)</f>
      </c>
      <c r="M1905" s="181" t="str">
        <f>L1905*(1-K1905)</f>
      </c>
    </row>
    <row r="1906">
      <c r="A1906" t="s">
        <v>164</v>
      </c>
      <c r="B1906" t="s">
        <v>231</v>
      </c>
      <c r="C1906" s="32" t="s">
        <v>233</v>
      </c>
      <c r="D1906" t="s">
        <v>458</v>
      </c>
      <c r="E1906" t="s">
        <v>476</v>
      </c>
      <c r="F1906" s="174" t="n">
        <v>2046</v>
      </c>
      <c r="G1906" s="175" t="n">
        <v>54</v>
      </c>
      <c r="H1906" s="176" t="n">
        <v>13121.6109321413</v>
      </c>
      <c r="I1906" s="177" t="n">
        <v>4102689.17724957</v>
      </c>
      <c r="J1906" s="178" t="str">
        <f>IF(I1906&gt;0,H1906/I1906,0)</f>
      </c>
      <c r="K1906" s="179" t="str">
        <f>1-EXP(-J1906)</f>
      </c>
      <c r="L1906" s="180" t="str">
        <f>IF(G1906=30,1,M1905)</f>
      </c>
      <c r="M1906" s="181" t="str">
        <f>L1906*(1-K1906)</f>
      </c>
    </row>
    <row r="1907">
      <c r="A1907" t="s">
        <v>164</v>
      </c>
      <c r="B1907" t="s">
        <v>231</v>
      </c>
      <c r="C1907" s="32" t="s">
        <v>233</v>
      </c>
      <c r="D1907" t="s">
        <v>458</v>
      </c>
      <c r="E1907" t="s">
        <v>476</v>
      </c>
      <c r="F1907" s="174" t="n">
        <v>2046</v>
      </c>
      <c r="G1907" s="175" t="n">
        <v>55</v>
      </c>
      <c r="H1907" s="176" t="n">
        <v>14022.6589045291</v>
      </c>
      <c r="I1907" s="177" t="n">
        <v>4097083.82716514</v>
      </c>
      <c r="J1907" s="178" t="str">
        <f>IF(I1907&gt;0,H1907/I1907,0)</f>
      </c>
      <c r="K1907" s="179" t="str">
        <f>1-EXP(-J1907)</f>
      </c>
      <c r="L1907" s="180" t="str">
        <f>IF(G1907=30,1,M1906)</f>
      </c>
      <c r="M1907" s="181" t="str">
        <f>L1907*(1-K1907)</f>
      </c>
    </row>
    <row r="1908">
      <c r="A1908" t="s">
        <v>164</v>
      </c>
      <c r="B1908" t="s">
        <v>231</v>
      </c>
      <c r="C1908" s="32" t="s">
        <v>233</v>
      </c>
      <c r="D1908" t="s">
        <v>458</v>
      </c>
      <c r="E1908" t="s">
        <v>476</v>
      </c>
      <c r="F1908" s="174" t="n">
        <v>2046</v>
      </c>
      <c r="G1908" s="175" t="n">
        <v>56</v>
      </c>
      <c r="H1908" s="176" t="n">
        <v>20405.3099064766</v>
      </c>
      <c r="I1908" s="177" t="n">
        <v>6023679.622111</v>
      </c>
      <c r="J1908" s="178" t="str">
        <f>IF(I1908&gt;0,H1908/I1908,0)</f>
      </c>
      <c r="K1908" s="179" t="str">
        <f>1-EXP(-J1908)</f>
      </c>
      <c r="L1908" s="180" t="str">
        <f>IF(G1908=30,1,M1907)</f>
      </c>
      <c r="M1908" s="181" t="str">
        <f>L1908*(1-K1908)</f>
      </c>
    </row>
    <row r="1909">
      <c r="A1909" t="s">
        <v>164</v>
      </c>
      <c r="B1909" t="s">
        <v>231</v>
      </c>
      <c r="C1909" s="32" t="s">
        <v>233</v>
      </c>
      <c r="D1909" t="s">
        <v>458</v>
      </c>
      <c r="E1909" t="s">
        <v>476</v>
      </c>
      <c r="F1909" s="174" t="n">
        <v>2046</v>
      </c>
      <c r="G1909" s="175" t="n">
        <v>57</v>
      </c>
      <c r="H1909" s="176" t="n">
        <v>16265.9899323402</v>
      </c>
      <c r="I1909" s="177" t="n">
        <v>4007397.97040784</v>
      </c>
      <c r="J1909" s="178" t="str">
        <f>IF(I1909&gt;0,H1909/I1909,0)</f>
      </c>
      <c r="K1909" s="179" t="str">
        <f>1-EXP(-J1909)</f>
      </c>
      <c r="L1909" s="180" t="str">
        <f>IF(G1909=30,1,M1908)</f>
      </c>
      <c r="M1909" s="181" t="str">
        <f>L1909*(1-K1909)</f>
      </c>
    </row>
    <row r="1910">
      <c r="A1910" t="s">
        <v>164</v>
      </c>
      <c r="B1910" t="s">
        <v>231</v>
      </c>
      <c r="C1910" s="32" t="s">
        <v>233</v>
      </c>
      <c r="D1910" t="s">
        <v>458</v>
      </c>
      <c r="E1910" t="s">
        <v>476</v>
      </c>
      <c r="F1910" s="174" t="n">
        <v>2046</v>
      </c>
      <c r="G1910" s="175" t="n">
        <v>58</v>
      </c>
      <c r="H1910" s="176" t="n">
        <v>17568.7590233028</v>
      </c>
      <c r="I1910" s="177" t="n">
        <v>3963212.03347509</v>
      </c>
      <c r="J1910" s="178" t="str">
        <f>IF(I1910&gt;0,H1910/I1910,0)</f>
      </c>
      <c r="K1910" s="179" t="str">
        <f>1-EXP(-J1910)</f>
      </c>
      <c r="L1910" s="180" t="str">
        <f>IF(G1910=30,1,M1909)</f>
      </c>
      <c r="M1910" s="181" t="str">
        <f>L1910*(1-K1910)</f>
      </c>
    </row>
    <row r="1911">
      <c r="A1911" t="s">
        <v>164</v>
      </c>
      <c r="B1911" t="s">
        <v>231</v>
      </c>
      <c r="C1911" s="32" t="s">
        <v>233</v>
      </c>
      <c r="D1911" t="s">
        <v>458</v>
      </c>
      <c r="E1911" t="s">
        <v>476</v>
      </c>
      <c r="F1911" s="174" t="n">
        <v>2046</v>
      </c>
      <c r="G1911" s="175" t="n">
        <v>59</v>
      </c>
      <c r="H1911" s="176" t="n">
        <v>18493.2337761884</v>
      </c>
      <c r="I1911" s="177" t="n">
        <v>3811404.40623573</v>
      </c>
      <c r="J1911" s="178" t="str">
        <f>IF(I1911&gt;0,H1911/I1911,0)</f>
      </c>
      <c r="K1911" s="179" t="str">
        <f>1-EXP(-J1911)</f>
      </c>
      <c r="L1911" s="180" t="str">
        <f>IF(G1911=30,1,M1910)</f>
      </c>
      <c r="M1911" s="181" t="str">
        <f>L1911*(1-K1911)</f>
      </c>
    </row>
    <row r="1912">
      <c r="A1912" t="s">
        <v>164</v>
      </c>
      <c r="B1912" t="s">
        <v>231</v>
      </c>
      <c r="C1912" s="32" t="s">
        <v>233</v>
      </c>
      <c r="D1912" t="s">
        <v>458</v>
      </c>
      <c r="E1912" t="s">
        <v>476</v>
      </c>
      <c r="F1912" s="174" t="n">
        <v>2046</v>
      </c>
      <c r="G1912" s="175" t="n">
        <v>60</v>
      </c>
      <c r="H1912" s="176" t="n">
        <v>19648.0382395806</v>
      </c>
      <c r="I1912" s="177" t="n">
        <v>3747190.28570952</v>
      </c>
      <c r="J1912" s="178" t="str">
        <f>IF(I1912&gt;0,H1912/I1912,0)</f>
      </c>
      <c r="K1912" s="179" t="str">
        <f>1-EXP(-J1912)</f>
      </c>
      <c r="L1912" s="180" t="str">
        <f>IF(G1912=30,1,M1911)</f>
      </c>
      <c r="M1912" s="181" t="str">
        <f>L1912*(1-K1912)</f>
      </c>
    </row>
    <row r="1913">
      <c r="A1913" t="s">
        <v>164</v>
      </c>
      <c r="B1913" t="s">
        <v>231</v>
      </c>
      <c r="C1913" s="32" t="s">
        <v>233</v>
      </c>
      <c r="D1913" t="s">
        <v>458</v>
      </c>
      <c r="E1913" t="s">
        <v>476</v>
      </c>
      <c r="F1913" s="174" t="n">
        <v>2046</v>
      </c>
      <c r="G1913" s="175" t="n">
        <v>61</v>
      </c>
      <c r="H1913" s="176" t="n">
        <v>21605.8817728173</v>
      </c>
      <c r="I1913" s="177" t="n">
        <v>3764130.41568497</v>
      </c>
      <c r="J1913" s="178" t="str">
        <f>IF(I1913&gt;0,H1913/I1913,0)</f>
      </c>
      <c r="K1913" s="179" t="str">
        <f>1-EXP(-J1913)</f>
      </c>
      <c r="L1913" s="180" t="str">
        <f>IF(G1913=30,1,M1912)</f>
      </c>
      <c r="M1913" s="181" t="str">
        <f>L1913*(1-K1913)</f>
      </c>
    </row>
    <row r="1914">
      <c r="A1914" t="s">
        <v>164</v>
      </c>
      <c r="B1914" t="s">
        <v>231</v>
      </c>
      <c r="C1914" s="32" t="s">
        <v>233</v>
      </c>
      <c r="D1914" t="s">
        <v>458</v>
      </c>
      <c r="E1914" t="s">
        <v>476</v>
      </c>
      <c r="F1914" s="174" t="n">
        <v>2046</v>
      </c>
      <c r="G1914" s="175" t="n">
        <v>62</v>
      </c>
      <c r="H1914" s="176" t="n">
        <v>23942.2388589882</v>
      </c>
      <c r="I1914" s="177" t="n">
        <v>3799107.64052051</v>
      </c>
      <c r="J1914" s="178" t="str">
        <f>IF(I1914&gt;0,H1914/I1914,0)</f>
      </c>
      <c r="K1914" s="179" t="str">
        <f>1-EXP(-J1914)</f>
      </c>
      <c r="L1914" s="180" t="str">
        <f>IF(G1914=30,1,M1913)</f>
      </c>
      <c r="M1914" s="181" t="str">
        <f>L1914*(1-K1914)</f>
      </c>
    </row>
    <row r="1915">
      <c r="A1915" t="s">
        <v>164</v>
      </c>
      <c r="B1915" t="s">
        <v>231</v>
      </c>
      <c r="C1915" s="32" t="s">
        <v>233</v>
      </c>
      <c r="D1915" t="s">
        <v>458</v>
      </c>
      <c r="E1915" t="s">
        <v>476</v>
      </c>
      <c r="F1915" s="174" t="n">
        <v>2046</v>
      </c>
      <c r="G1915" s="175" t="n">
        <v>63</v>
      </c>
      <c r="H1915" s="176" t="n">
        <v>25833.1070792087</v>
      </c>
      <c r="I1915" s="177" t="n">
        <v>3733740.91789985</v>
      </c>
      <c r="J1915" s="178" t="str">
        <f>IF(I1915&gt;0,H1915/I1915,0)</f>
      </c>
      <c r="K1915" s="179" t="str">
        <f>1-EXP(-J1915)</f>
      </c>
      <c r="L1915" s="180" t="str">
        <f>IF(G1915=30,1,M1914)</f>
      </c>
      <c r="M1915" s="181" t="str">
        <f>L1915*(1-K1915)</f>
      </c>
    </row>
    <row r="1916">
      <c r="A1916" t="s">
        <v>164</v>
      </c>
      <c r="B1916" t="s">
        <v>231</v>
      </c>
      <c r="C1916" s="32" t="s">
        <v>233</v>
      </c>
      <c r="D1916" t="s">
        <v>458</v>
      </c>
      <c r="E1916" t="s">
        <v>476</v>
      </c>
      <c r="F1916" s="174" t="n">
        <v>2046</v>
      </c>
      <c r="G1916" s="175" t="n">
        <v>64</v>
      </c>
      <c r="H1916" s="176" t="n">
        <v>27117.0718279467</v>
      </c>
      <c r="I1916" s="177" t="n">
        <v>3567752.07901421</v>
      </c>
      <c r="J1916" s="178" t="str">
        <f>IF(I1916&gt;0,H1916/I1916,0)</f>
      </c>
      <c r="K1916" s="179" t="str">
        <f>1-EXP(-J1916)</f>
      </c>
      <c r="L1916" s="180" t="str">
        <f>IF(G1916=30,1,M1915)</f>
      </c>
      <c r="M1916" s="181" t="str">
        <f>L1916*(1-K1916)</f>
      </c>
    </row>
    <row r="1917">
      <c r="A1917" t="s">
        <v>164</v>
      </c>
      <c r="B1917" t="s">
        <v>231</v>
      </c>
      <c r="C1917" s="32" t="s">
        <v>233</v>
      </c>
      <c r="D1917" t="s">
        <v>458</v>
      </c>
      <c r="E1917" t="s">
        <v>476</v>
      </c>
      <c r="F1917" s="174" t="n">
        <v>2046</v>
      </c>
      <c r="G1917" s="175" t="n">
        <v>65</v>
      </c>
      <c r="H1917" s="176" t="n">
        <v>27441.4734839446</v>
      </c>
      <c r="I1917" s="177" t="n">
        <v>3454465.5123839</v>
      </c>
      <c r="J1917" s="178" t="str">
        <f>IF(I1917&gt;0,H1917/I1917,0)</f>
      </c>
      <c r="K1917" s="179" t="str">
        <f>1-EXP(-J1917)</f>
      </c>
      <c r="L1917" s="180" t="str">
        <f>IF(G1917=30,1,M1916)</f>
      </c>
      <c r="M1917" s="181" t="str">
        <f>L1917*(1-K1917)</f>
      </c>
    </row>
    <row r="1918">
      <c r="A1918" t="s">
        <v>164</v>
      </c>
      <c r="B1918" t="s">
        <v>231</v>
      </c>
      <c r="C1918" s="32" t="s">
        <v>233</v>
      </c>
      <c r="D1918" t="s">
        <v>458</v>
      </c>
      <c r="E1918" t="s">
        <v>476</v>
      </c>
      <c r="F1918" s="174" t="n">
        <v>2046</v>
      </c>
      <c r="G1918" s="175" t="n">
        <v>66</v>
      </c>
      <c r="H1918" s="176" t="n">
        <v>29177.115198775</v>
      </c>
      <c r="I1918" s="177" t="n">
        <v>3352926.70439467</v>
      </c>
      <c r="J1918" s="178" t="str">
        <f>IF(I1918&gt;0,H1918/I1918,0)</f>
      </c>
      <c r="K1918" s="179" t="str">
        <f>1-EXP(-J1918)</f>
      </c>
      <c r="L1918" s="180" t="str">
        <f>IF(G1918=30,1,M1917)</f>
      </c>
      <c r="M1918" s="181" t="str">
        <f>L1918*(1-K1918)</f>
      </c>
    </row>
    <row r="1919">
      <c r="A1919" t="s">
        <v>164</v>
      </c>
      <c r="B1919" t="s">
        <v>231</v>
      </c>
      <c r="C1919" s="32" t="s">
        <v>233</v>
      </c>
      <c r="D1919" t="s">
        <v>458</v>
      </c>
      <c r="E1919" t="s">
        <v>476</v>
      </c>
      <c r="F1919" s="174" t="n">
        <v>2046</v>
      </c>
      <c r="G1919" s="175" t="n">
        <v>67</v>
      </c>
      <c r="H1919" s="176" t="n">
        <v>31010.3903621653</v>
      </c>
      <c r="I1919" s="177" t="n">
        <v>3243604.17816029</v>
      </c>
      <c r="J1919" s="178" t="str">
        <f>IF(I1919&gt;0,H1919/I1919,0)</f>
      </c>
      <c r="K1919" s="179" t="str">
        <f>1-EXP(-J1919)</f>
      </c>
      <c r="L1919" s="180" t="str">
        <f>IF(G1919=30,1,M1918)</f>
      </c>
      <c r="M1919" s="181" t="str">
        <f>L1919*(1-K1919)</f>
      </c>
    </row>
    <row r="1920">
      <c r="A1920" t="s">
        <v>164</v>
      </c>
      <c r="B1920" t="s">
        <v>231</v>
      </c>
      <c r="C1920" s="32" t="s">
        <v>233</v>
      </c>
      <c r="D1920" t="s">
        <v>458</v>
      </c>
      <c r="E1920" t="s">
        <v>476</v>
      </c>
      <c r="F1920" s="174" t="n">
        <v>2046</v>
      </c>
      <c r="G1920" s="175" t="n">
        <v>68</v>
      </c>
      <c r="H1920" s="176" t="n">
        <v>32751.6603147408</v>
      </c>
      <c r="I1920" s="177" t="n">
        <v>3115972.62131414</v>
      </c>
      <c r="J1920" s="178" t="str">
        <f>IF(I1920&gt;0,H1920/I1920,0)</f>
      </c>
      <c r="K1920" s="179" t="str">
        <f>1-EXP(-J1920)</f>
      </c>
      <c r="L1920" s="180" t="str">
        <f>IF(G1920=30,1,M1919)</f>
      </c>
      <c r="M1920" s="181" t="str">
        <f>L1920*(1-K1920)</f>
      </c>
    </row>
    <row r="1921">
      <c r="A1921" t="s">
        <v>164</v>
      </c>
      <c r="B1921" t="s">
        <v>231</v>
      </c>
      <c r="C1921" s="32" t="s">
        <v>233</v>
      </c>
      <c r="D1921" t="s">
        <v>458</v>
      </c>
      <c r="E1921" t="s">
        <v>476</v>
      </c>
      <c r="F1921" s="174" t="n">
        <v>2046</v>
      </c>
      <c r="G1921" s="175" t="n">
        <v>69</v>
      </c>
      <c r="H1921" s="176" t="n">
        <v>34717.9061843619</v>
      </c>
      <c r="I1921" s="177" t="n">
        <v>2999028.59396977</v>
      </c>
      <c r="J1921" s="178" t="str">
        <f>IF(I1921&gt;0,H1921/I1921,0)</f>
      </c>
      <c r="K1921" s="179" t="str">
        <f>1-EXP(-J1921)</f>
      </c>
      <c r="L1921" s="180" t="str">
        <f>IF(G1921=30,1,M1920)</f>
      </c>
      <c r="M1921" s="181" t="str">
        <f>L1921*(1-K1921)</f>
      </c>
    </row>
    <row r="1922">
      <c r="A1922" t="s">
        <v>164</v>
      </c>
      <c r="B1922" t="s">
        <v>231</v>
      </c>
      <c r="C1922" s="32" t="s">
        <v>233</v>
      </c>
      <c r="D1922" t="s">
        <v>458</v>
      </c>
      <c r="E1922" t="s">
        <v>476</v>
      </c>
      <c r="F1922" s="174" t="n">
        <v>2047</v>
      </c>
      <c r="G1922" s="175" t="n">
        <v>30</v>
      </c>
      <c r="H1922" s="176" t="n">
        <v>620.226687259566</v>
      </c>
      <c r="I1922" s="177" t="n">
        <v>4320502.14035755</v>
      </c>
      <c r="J1922" s="178" t="str">
        <f>IF(I1922&gt;0,H1922/I1922,0)</f>
      </c>
      <c r="K1922" s="179" t="str">
        <f>1-EXP(-J1922)</f>
      </c>
      <c r="L1922" s="180" t="str">
        <f>IF(G1922=30,1,M1921)</f>
      </c>
      <c r="M1922" s="181" t="str">
        <f>L1922*(1-K1922)</f>
      </c>
    </row>
    <row r="1923">
      <c r="A1923" t="s">
        <v>164</v>
      </c>
      <c r="B1923" t="s">
        <v>231</v>
      </c>
      <c r="C1923" s="32" t="s">
        <v>233</v>
      </c>
      <c r="D1923" t="s">
        <v>458</v>
      </c>
      <c r="E1923" t="s">
        <v>476</v>
      </c>
      <c r="F1923" s="174" t="n">
        <v>2047</v>
      </c>
      <c r="G1923" s="175" t="n">
        <v>31</v>
      </c>
      <c r="H1923" s="176" t="n">
        <v>930.139798819637</v>
      </c>
      <c r="I1923" s="177" t="n">
        <v>4583251.99254384</v>
      </c>
      <c r="J1923" s="178" t="str">
        <f>IF(I1923&gt;0,H1923/I1923,0)</f>
      </c>
      <c r="K1923" s="179" t="str">
        <f>1-EXP(-J1923)</f>
      </c>
      <c r="L1923" s="180" t="str">
        <f>IF(G1923=30,1,M1922)</f>
      </c>
      <c r="M1923" s="181" t="str">
        <f>L1923*(1-K1923)</f>
      </c>
    </row>
    <row r="1924">
      <c r="A1924" t="s">
        <v>164</v>
      </c>
      <c r="B1924" t="s">
        <v>231</v>
      </c>
      <c r="C1924" s="32" t="s">
        <v>233</v>
      </c>
      <c r="D1924" t="s">
        <v>458</v>
      </c>
      <c r="E1924" t="s">
        <v>476</v>
      </c>
      <c r="F1924" s="174" t="n">
        <v>2047</v>
      </c>
      <c r="G1924" s="175" t="n">
        <v>32</v>
      </c>
      <c r="H1924" s="176" t="n">
        <v>1024.22742252047</v>
      </c>
      <c r="I1924" s="177" t="n">
        <v>4632038.68079999</v>
      </c>
      <c r="J1924" s="178" t="str">
        <f>IF(I1924&gt;0,H1924/I1924,0)</f>
      </c>
      <c r="K1924" s="179" t="str">
        <f>1-EXP(-J1924)</f>
      </c>
      <c r="L1924" s="180" t="str">
        <f>IF(G1924=30,1,M1923)</f>
      </c>
      <c r="M1924" s="181" t="str">
        <f>L1924*(1-K1924)</f>
      </c>
    </row>
    <row r="1925">
      <c r="A1925" t="s">
        <v>164</v>
      </c>
      <c r="B1925" t="s">
        <v>231</v>
      </c>
      <c r="C1925" s="32" t="s">
        <v>233</v>
      </c>
      <c r="D1925" t="s">
        <v>458</v>
      </c>
      <c r="E1925" t="s">
        <v>476</v>
      </c>
      <c r="F1925" s="174" t="n">
        <v>2047</v>
      </c>
      <c r="G1925" s="175" t="n">
        <v>33</v>
      </c>
      <c r="H1925" s="176" t="n">
        <v>1100.73962035216</v>
      </c>
      <c r="I1925" s="177" t="n">
        <v>4698273.14039679</v>
      </c>
      <c r="J1925" s="178" t="str">
        <f>IF(I1925&gt;0,H1925/I1925,0)</f>
      </c>
      <c r="K1925" s="179" t="str">
        <f>1-EXP(-J1925)</f>
      </c>
      <c r="L1925" s="180" t="str">
        <f>IF(G1925=30,1,M1924)</f>
      </c>
      <c r="M1925" s="181" t="str">
        <f>L1925*(1-K1925)</f>
      </c>
    </row>
    <row r="1926">
      <c r="A1926" t="s">
        <v>164</v>
      </c>
      <c r="B1926" t="s">
        <v>231</v>
      </c>
      <c r="C1926" s="32" t="s">
        <v>233</v>
      </c>
      <c r="D1926" t="s">
        <v>458</v>
      </c>
      <c r="E1926" t="s">
        <v>476</v>
      </c>
      <c r="F1926" s="174" t="n">
        <v>2047</v>
      </c>
      <c r="G1926" s="175" t="n">
        <v>34</v>
      </c>
      <c r="H1926" s="176" t="n">
        <v>1189.73010116744</v>
      </c>
      <c r="I1926" s="177" t="n">
        <v>4765818.42209706</v>
      </c>
      <c r="J1926" s="178" t="str">
        <f>IF(I1926&gt;0,H1926/I1926,0)</f>
      </c>
      <c r="K1926" s="179" t="str">
        <f>1-EXP(-J1926)</f>
      </c>
      <c r="L1926" s="180" t="str">
        <f>IF(G1926=30,1,M1925)</f>
      </c>
      <c r="M1926" s="181" t="str">
        <f>L1926*(1-K1926)</f>
      </c>
    </row>
    <row r="1927">
      <c r="A1927" t="s">
        <v>164</v>
      </c>
      <c r="B1927" t="s">
        <v>231</v>
      </c>
      <c r="C1927" s="32" t="s">
        <v>233</v>
      </c>
      <c r="D1927" t="s">
        <v>458</v>
      </c>
      <c r="E1927" t="s">
        <v>476</v>
      </c>
      <c r="F1927" s="174" t="n">
        <v>2047</v>
      </c>
      <c r="G1927" s="175" t="n">
        <v>35</v>
      </c>
      <c r="H1927" s="176" t="n">
        <v>1646.01306937381</v>
      </c>
      <c r="I1927" s="177" t="n">
        <v>4877411.0329094</v>
      </c>
      <c r="J1927" s="178" t="str">
        <f>IF(I1927&gt;0,H1927/I1927,0)</f>
      </c>
      <c r="K1927" s="179" t="str">
        <f>1-EXP(-J1927)</f>
      </c>
      <c r="L1927" s="180" t="str">
        <f>IF(G1927=30,1,M1926)</f>
      </c>
      <c r="M1927" s="181" t="str">
        <f>L1927*(1-K1927)</f>
      </c>
    </row>
    <row r="1928">
      <c r="A1928" t="s">
        <v>164</v>
      </c>
      <c r="B1928" t="s">
        <v>231</v>
      </c>
      <c r="C1928" s="32" t="s">
        <v>233</v>
      </c>
      <c r="D1928" t="s">
        <v>458</v>
      </c>
      <c r="E1928" t="s">
        <v>476</v>
      </c>
      <c r="F1928" s="174" t="n">
        <v>2047</v>
      </c>
      <c r="G1928" s="175" t="n">
        <v>36</v>
      </c>
      <c r="H1928" s="176" t="n">
        <v>1918.2973814521</v>
      </c>
      <c r="I1928" s="177" t="n">
        <v>4848032.55294545</v>
      </c>
      <c r="J1928" s="178" t="str">
        <f>IF(I1928&gt;0,H1928/I1928,0)</f>
      </c>
      <c r="K1928" s="179" t="str">
        <f>1-EXP(-J1928)</f>
      </c>
      <c r="L1928" s="180" t="str">
        <f>IF(G1928=30,1,M1927)</f>
      </c>
      <c r="M1928" s="181" t="str">
        <f>L1928*(1-K1928)</f>
      </c>
    </row>
    <row r="1929">
      <c r="A1929" t="s">
        <v>164</v>
      </c>
      <c r="B1929" t="s">
        <v>231</v>
      </c>
      <c r="C1929" s="32" t="s">
        <v>233</v>
      </c>
      <c r="D1929" t="s">
        <v>458</v>
      </c>
      <c r="E1929" t="s">
        <v>476</v>
      </c>
      <c r="F1929" s="174" t="n">
        <v>2047</v>
      </c>
      <c r="G1929" s="175" t="n">
        <v>37</v>
      </c>
      <c r="H1929" s="176" t="n">
        <v>2004.18790480795</v>
      </c>
      <c r="I1929" s="177" t="n">
        <v>4713491.05737537</v>
      </c>
      <c r="J1929" s="178" t="str">
        <f>IF(I1929&gt;0,H1929/I1929,0)</f>
      </c>
      <c r="K1929" s="179" t="str">
        <f>1-EXP(-J1929)</f>
      </c>
      <c r="L1929" s="180" t="str">
        <f>IF(G1929=30,1,M1928)</f>
      </c>
      <c r="M1929" s="181" t="str">
        <f>L1929*(1-K1929)</f>
      </c>
    </row>
    <row r="1930">
      <c r="A1930" t="s">
        <v>164</v>
      </c>
      <c r="B1930" t="s">
        <v>231</v>
      </c>
      <c r="C1930" s="32" t="s">
        <v>233</v>
      </c>
      <c r="D1930" t="s">
        <v>458</v>
      </c>
      <c r="E1930" t="s">
        <v>476</v>
      </c>
      <c r="F1930" s="174" t="n">
        <v>2047</v>
      </c>
      <c r="G1930" s="175" t="n">
        <v>38</v>
      </c>
      <c r="H1930" s="176" t="n">
        <v>2128.43715152833</v>
      </c>
      <c r="I1930" s="177" t="n">
        <v>4641244.6380948</v>
      </c>
      <c r="J1930" s="178" t="str">
        <f>IF(I1930&gt;0,H1930/I1930,0)</f>
      </c>
      <c r="K1930" s="179" t="str">
        <f>1-EXP(-J1930)</f>
      </c>
      <c r="L1930" s="180" t="str">
        <f>IF(G1930=30,1,M1929)</f>
      </c>
      <c r="M1930" s="181" t="str">
        <f>L1930*(1-K1930)</f>
      </c>
    </row>
    <row r="1931">
      <c r="A1931" t="s">
        <v>164</v>
      </c>
      <c r="B1931" t="s">
        <v>231</v>
      </c>
      <c r="C1931" s="32" t="s">
        <v>233</v>
      </c>
      <c r="D1931" t="s">
        <v>458</v>
      </c>
      <c r="E1931" t="s">
        <v>476</v>
      </c>
      <c r="F1931" s="174" t="n">
        <v>2047</v>
      </c>
      <c r="G1931" s="175" t="n">
        <v>39</v>
      </c>
      <c r="H1931" s="176" t="n">
        <v>2280.29348168801</v>
      </c>
      <c r="I1931" s="177" t="n">
        <v>4596520.2476919</v>
      </c>
      <c r="J1931" s="178" t="str">
        <f>IF(I1931&gt;0,H1931/I1931,0)</f>
      </c>
      <c r="K1931" s="179" t="str">
        <f>1-EXP(-J1931)</f>
      </c>
      <c r="L1931" s="180" t="str">
        <f>IF(G1931=30,1,M1930)</f>
      </c>
      <c r="M1931" s="181" t="str">
        <f>L1931*(1-K1931)</f>
      </c>
    </row>
    <row r="1932">
      <c r="A1932" t="s">
        <v>164</v>
      </c>
      <c r="B1932" t="s">
        <v>231</v>
      </c>
      <c r="C1932" s="32" t="s">
        <v>233</v>
      </c>
      <c r="D1932" t="s">
        <v>458</v>
      </c>
      <c r="E1932" t="s">
        <v>476</v>
      </c>
      <c r="F1932" s="174" t="n">
        <v>2047</v>
      </c>
      <c r="G1932" s="175" t="n">
        <v>40</v>
      </c>
      <c r="H1932" s="176" t="n">
        <v>3155.80248929673</v>
      </c>
      <c r="I1932" s="177" t="n">
        <v>4618892.83424369</v>
      </c>
      <c r="J1932" s="178" t="str">
        <f>IF(I1932&gt;0,H1932/I1932,0)</f>
      </c>
      <c r="K1932" s="179" t="str">
        <f>1-EXP(-J1932)</f>
      </c>
      <c r="L1932" s="180" t="str">
        <f>IF(G1932=30,1,M1931)</f>
      </c>
      <c r="M1932" s="181" t="str">
        <f>L1932*(1-K1932)</f>
      </c>
    </row>
    <row r="1933">
      <c r="A1933" t="s">
        <v>164</v>
      </c>
      <c r="B1933" t="s">
        <v>231</v>
      </c>
      <c r="C1933" s="32" t="s">
        <v>233</v>
      </c>
      <c r="D1933" t="s">
        <v>458</v>
      </c>
      <c r="E1933" t="s">
        <v>476</v>
      </c>
      <c r="F1933" s="174" t="n">
        <v>2047</v>
      </c>
      <c r="G1933" s="175" t="n">
        <v>41</v>
      </c>
      <c r="H1933" s="176" t="n">
        <v>3488.87184585273</v>
      </c>
      <c r="I1933" s="177" t="n">
        <v>4532593.51295279</v>
      </c>
      <c r="J1933" s="178" t="str">
        <f>IF(I1933&gt;0,H1933/I1933,0)</f>
      </c>
      <c r="K1933" s="179" t="str">
        <f>1-EXP(-J1933)</f>
      </c>
      <c r="L1933" s="180" t="str">
        <f>IF(G1933=30,1,M1932)</f>
      </c>
      <c r="M1933" s="181" t="str">
        <f>L1933*(1-K1933)</f>
      </c>
    </row>
    <row r="1934">
      <c r="A1934" t="s">
        <v>164</v>
      </c>
      <c r="B1934" t="s">
        <v>231</v>
      </c>
      <c r="C1934" s="32" t="s">
        <v>233</v>
      </c>
      <c r="D1934" t="s">
        <v>458</v>
      </c>
      <c r="E1934" t="s">
        <v>476</v>
      </c>
      <c r="F1934" s="174" t="n">
        <v>2047</v>
      </c>
      <c r="G1934" s="175" t="n">
        <v>42</v>
      </c>
      <c r="H1934" s="176" t="n">
        <v>3730.82353792478</v>
      </c>
      <c r="I1934" s="177" t="n">
        <v>4468064.92805999</v>
      </c>
      <c r="J1934" s="178" t="str">
        <f>IF(I1934&gt;0,H1934/I1934,0)</f>
      </c>
      <c r="K1934" s="179" t="str">
        <f>1-EXP(-J1934)</f>
      </c>
      <c r="L1934" s="180" t="str">
        <f>IF(G1934=30,1,M1933)</f>
      </c>
      <c r="M1934" s="181" t="str">
        <f>L1934*(1-K1934)</f>
      </c>
    </row>
    <row r="1935">
      <c r="A1935" t="s">
        <v>164</v>
      </c>
      <c r="B1935" t="s">
        <v>231</v>
      </c>
      <c r="C1935" s="32" t="s">
        <v>233</v>
      </c>
      <c r="D1935" t="s">
        <v>458</v>
      </c>
      <c r="E1935" t="s">
        <v>476</v>
      </c>
      <c r="F1935" s="174" t="n">
        <v>2047</v>
      </c>
      <c r="G1935" s="175" t="n">
        <v>43</v>
      </c>
      <c r="H1935" s="176" t="n">
        <v>3936.7974685607</v>
      </c>
      <c r="I1935" s="177" t="n">
        <v>4336499.64757206</v>
      </c>
      <c r="J1935" s="178" t="str">
        <f>IF(I1935&gt;0,H1935/I1935,0)</f>
      </c>
      <c r="K1935" s="179" t="str">
        <f>1-EXP(-J1935)</f>
      </c>
      <c r="L1935" s="180" t="str">
        <f>IF(G1935=30,1,M1934)</f>
      </c>
      <c r="M1935" s="181" t="str">
        <f>L1935*(1-K1935)</f>
      </c>
    </row>
    <row r="1936">
      <c r="A1936" t="s">
        <v>164</v>
      </c>
      <c r="B1936" t="s">
        <v>231</v>
      </c>
      <c r="C1936" s="32" t="s">
        <v>233</v>
      </c>
      <c r="D1936" t="s">
        <v>458</v>
      </c>
      <c r="E1936" t="s">
        <v>476</v>
      </c>
      <c r="F1936" s="174" t="n">
        <v>2047</v>
      </c>
      <c r="G1936" s="175" t="n">
        <v>44</v>
      </c>
      <c r="H1936" s="176" t="n">
        <v>4221.07009455216</v>
      </c>
      <c r="I1936" s="177" t="n">
        <v>4266473.17984636</v>
      </c>
      <c r="J1936" s="178" t="str">
        <f>IF(I1936&gt;0,H1936/I1936,0)</f>
      </c>
      <c r="K1936" s="179" t="str">
        <f>1-EXP(-J1936)</f>
      </c>
      <c r="L1936" s="180" t="str">
        <f>IF(G1936=30,1,M1935)</f>
      </c>
      <c r="M1936" s="181" t="str">
        <f>L1936*(1-K1936)</f>
      </c>
    </row>
    <row r="1937">
      <c r="A1937" t="s">
        <v>164</v>
      </c>
      <c r="B1937" t="s">
        <v>231</v>
      </c>
      <c r="C1937" s="32" t="s">
        <v>233</v>
      </c>
      <c r="D1937" t="s">
        <v>458</v>
      </c>
      <c r="E1937" t="s">
        <v>476</v>
      </c>
      <c r="F1937" s="174" t="n">
        <v>2047</v>
      </c>
      <c r="G1937" s="175" t="n">
        <v>45</v>
      </c>
      <c r="H1937" s="176" t="n">
        <v>5567.22563100944</v>
      </c>
      <c r="I1937" s="177" t="n">
        <v>4236780.58707076</v>
      </c>
      <c r="J1937" s="178" t="str">
        <f>IF(I1937&gt;0,H1937/I1937,0)</f>
      </c>
      <c r="K1937" s="179" t="str">
        <f>1-EXP(-J1937)</f>
      </c>
      <c r="L1937" s="180" t="str">
        <f>IF(G1937=30,1,M1936)</f>
      </c>
      <c r="M1937" s="181" t="str">
        <f>L1937*(1-K1937)</f>
      </c>
    </row>
    <row r="1938">
      <c r="A1938" t="s">
        <v>164</v>
      </c>
      <c r="B1938" t="s">
        <v>231</v>
      </c>
      <c r="C1938" s="32" t="s">
        <v>233</v>
      </c>
      <c r="D1938" t="s">
        <v>458</v>
      </c>
      <c r="E1938" t="s">
        <v>476</v>
      </c>
      <c r="F1938" s="174" t="n">
        <v>2047</v>
      </c>
      <c r="G1938" s="175" t="n">
        <v>46</v>
      </c>
      <c r="H1938" s="176" t="n">
        <v>6115.39142832748</v>
      </c>
      <c r="I1938" s="177" t="n">
        <v>4208735.44181752</v>
      </c>
      <c r="J1938" s="178" t="str">
        <f>IF(I1938&gt;0,H1938/I1938,0)</f>
      </c>
      <c r="K1938" s="179" t="str">
        <f>1-EXP(-J1938)</f>
      </c>
      <c r="L1938" s="180" t="str">
        <f>IF(G1938=30,1,M1937)</f>
      </c>
      <c r="M1938" s="181" t="str">
        <f>L1938*(1-K1938)</f>
      </c>
    </row>
    <row r="1939">
      <c r="A1939" t="s">
        <v>164</v>
      </c>
      <c r="B1939" t="s">
        <v>231</v>
      </c>
      <c r="C1939" s="32" t="s">
        <v>233</v>
      </c>
      <c r="D1939" t="s">
        <v>458</v>
      </c>
      <c r="E1939" t="s">
        <v>476</v>
      </c>
      <c r="F1939" s="174" t="n">
        <v>2047</v>
      </c>
      <c r="G1939" s="175" t="n">
        <v>47</v>
      </c>
      <c r="H1939" s="176" t="n">
        <v>6653.32150863818</v>
      </c>
      <c r="I1939" s="177" t="n">
        <v>4180271.53153037</v>
      </c>
      <c r="J1939" s="178" t="str">
        <f>IF(I1939&gt;0,H1939/I1939,0)</f>
      </c>
      <c r="K1939" s="179" t="str">
        <f>1-EXP(-J1939)</f>
      </c>
      <c r="L1939" s="180" t="str">
        <f>IF(G1939=30,1,M1938)</f>
      </c>
      <c r="M1939" s="181" t="str">
        <f>L1939*(1-K1939)</f>
      </c>
    </row>
    <row r="1940">
      <c r="A1940" t="s">
        <v>164</v>
      </c>
      <c r="B1940" t="s">
        <v>231</v>
      </c>
      <c r="C1940" s="32" t="s">
        <v>233</v>
      </c>
      <c r="D1940" t="s">
        <v>458</v>
      </c>
      <c r="E1940" t="s">
        <v>476</v>
      </c>
      <c r="F1940" s="174" t="n">
        <v>2047</v>
      </c>
      <c r="G1940" s="175" t="n">
        <v>48</v>
      </c>
      <c r="H1940" s="176" t="n">
        <v>7315.85044565651</v>
      </c>
      <c r="I1940" s="177" t="n">
        <v>4189256.77609891</v>
      </c>
      <c r="J1940" s="178" t="str">
        <f>IF(I1940&gt;0,H1940/I1940,0)</f>
      </c>
      <c r="K1940" s="179" t="str">
        <f>1-EXP(-J1940)</f>
      </c>
      <c r="L1940" s="180" t="str">
        <f>IF(G1940=30,1,M1939)</f>
      </c>
      <c r="M1940" s="181" t="str">
        <f>L1940*(1-K1940)</f>
      </c>
    </row>
    <row r="1941">
      <c r="A1941" t="s">
        <v>164</v>
      </c>
      <c r="B1941" t="s">
        <v>231</v>
      </c>
      <c r="C1941" s="32" t="s">
        <v>233</v>
      </c>
      <c r="D1941" t="s">
        <v>458</v>
      </c>
      <c r="E1941" t="s">
        <v>476</v>
      </c>
      <c r="F1941" s="174" t="n">
        <v>2047</v>
      </c>
      <c r="G1941" s="175" t="n">
        <v>49</v>
      </c>
      <c r="H1941" s="176" t="n">
        <v>8122.07924226458</v>
      </c>
      <c r="I1941" s="177" t="n">
        <v>4234727.92540212</v>
      </c>
      <c r="J1941" s="178" t="str">
        <f>IF(I1941&gt;0,H1941/I1941,0)</f>
      </c>
      <c r="K1941" s="179" t="str">
        <f>1-EXP(-J1941)</f>
      </c>
      <c r="L1941" s="180" t="str">
        <f>IF(G1941=30,1,M1940)</f>
      </c>
      <c r="M1941" s="181" t="str">
        <f>L1941*(1-K1941)</f>
      </c>
    </row>
    <row r="1942">
      <c r="A1942" t="s">
        <v>164</v>
      </c>
      <c r="B1942" t="s">
        <v>231</v>
      </c>
      <c r="C1942" s="32" t="s">
        <v>233</v>
      </c>
      <c r="D1942" t="s">
        <v>458</v>
      </c>
      <c r="E1942" t="s">
        <v>476</v>
      </c>
      <c r="F1942" s="174" t="n">
        <v>2047</v>
      </c>
      <c r="G1942" s="175" t="n">
        <v>50</v>
      </c>
      <c r="H1942" s="176" t="n">
        <v>9738.01845509057</v>
      </c>
      <c r="I1942" s="177" t="n">
        <v>4351519.61180338</v>
      </c>
      <c r="J1942" s="178" t="str">
        <f>IF(I1942&gt;0,H1942/I1942,0)</f>
      </c>
      <c r="K1942" s="179" t="str">
        <f>1-EXP(-J1942)</f>
      </c>
      <c r="L1942" s="180" t="str">
        <f>IF(G1942=30,1,M1941)</f>
      </c>
      <c r="M1942" s="181" t="str">
        <f>L1942*(1-K1942)</f>
      </c>
    </row>
    <row r="1943">
      <c r="A1943" t="s">
        <v>164</v>
      </c>
      <c r="B1943" t="s">
        <v>231</v>
      </c>
      <c r="C1943" s="32" t="s">
        <v>233</v>
      </c>
      <c r="D1943" t="s">
        <v>458</v>
      </c>
      <c r="E1943" t="s">
        <v>476</v>
      </c>
      <c r="F1943" s="174" t="n">
        <v>2047</v>
      </c>
      <c r="G1943" s="175" t="n">
        <v>51</v>
      </c>
      <c r="H1943" s="176" t="n">
        <v>10512.3828279513</v>
      </c>
      <c r="I1943" s="177" t="n">
        <v>4293902.10119254</v>
      </c>
      <c r="J1943" s="178" t="str">
        <f>IF(I1943&gt;0,H1943/I1943,0)</f>
      </c>
      <c r="K1943" s="179" t="str">
        <f>1-EXP(-J1943)</f>
      </c>
      <c r="L1943" s="180" t="str">
        <f>IF(G1943=30,1,M1942)</f>
      </c>
      <c r="M1943" s="181" t="str">
        <f>L1943*(1-K1943)</f>
      </c>
    </row>
    <row r="1944">
      <c r="A1944" t="s">
        <v>164</v>
      </c>
      <c r="B1944" t="s">
        <v>231</v>
      </c>
      <c r="C1944" s="32" t="s">
        <v>233</v>
      </c>
      <c r="D1944" t="s">
        <v>458</v>
      </c>
      <c r="E1944" t="s">
        <v>476</v>
      </c>
      <c r="F1944" s="174" t="n">
        <v>2047</v>
      </c>
      <c r="G1944" s="175" t="n">
        <v>52</v>
      </c>
      <c r="H1944" s="176" t="n">
        <v>11257.230161185</v>
      </c>
      <c r="I1944" s="177" t="n">
        <v>4206793.70129596</v>
      </c>
      <c r="J1944" s="178" t="str">
        <f>IF(I1944&gt;0,H1944/I1944,0)</f>
      </c>
      <c r="K1944" s="179" t="str">
        <f>1-EXP(-J1944)</f>
      </c>
      <c r="L1944" s="180" t="str">
        <f>IF(G1944=30,1,M1943)</f>
      </c>
      <c r="M1944" s="181" t="str">
        <f>L1944*(1-K1944)</f>
      </c>
    </row>
    <row r="1945">
      <c r="A1945" t="s">
        <v>164</v>
      </c>
      <c r="B1945" t="s">
        <v>231</v>
      </c>
      <c r="C1945" s="32" t="s">
        <v>233</v>
      </c>
      <c r="D1945" t="s">
        <v>458</v>
      </c>
      <c r="E1945" t="s">
        <v>476</v>
      </c>
      <c r="F1945" s="174" t="n">
        <v>2047</v>
      </c>
      <c r="G1945" s="175" t="n">
        <v>53</v>
      </c>
      <c r="H1945" s="176" t="n">
        <v>12063.5777143949</v>
      </c>
      <c r="I1945" s="177" t="n">
        <v>4133390.60919733</v>
      </c>
      <c r="J1945" s="178" t="str">
        <f>IF(I1945&gt;0,H1945/I1945,0)</f>
      </c>
      <c r="K1945" s="179" t="str">
        <f>1-EXP(-J1945)</f>
      </c>
      <c r="L1945" s="180" t="str">
        <f>IF(G1945=30,1,M1944)</f>
      </c>
      <c r="M1945" s="181" t="str">
        <f>L1945*(1-K1945)</f>
      </c>
    </row>
    <row r="1946">
      <c r="A1946" t="s">
        <v>164</v>
      </c>
      <c r="B1946" t="s">
        <v>231</v>
      </c>
      <c r="C1946" s="32" t="s">
        <v>233</v>
      </c>
      <c r="D1946" t="s">
        <v>458</v>
      </c>
      <c r="E1946" t="s">
        <v>476</v>
      </c>
      <c r="F1946" s="174" t="n">
        <v>2047</v>
      </c>
      <c r="G1946" s="175" t="n">
        <v>54</v>
      </c>
      <c r="H1946" s="176" t="n">
        <v>12907.3163112203</v>
      </c>
      <c r="I1946" s="177" t="n">
        <v>4062043.59827797</v>
      </c>
      <c r="J1946" s="178" t="str">
        <f>IF(I1946&gt;0,H1946/I1946,0)</f>
      </c>
      <c r="K1946" s="179" t="str">
        <f>1-EXP(-J1946)</f>
      </c>
      <c r="L1946" s="180" t="str">
        <f>IF(G1946=30,1,M1945)</f>
      </c>
      <c r="M1946" s="181" t="str">
        <f>L1946*(1-K1946)</f>
      </c>
    </row>
    <row r="1947">
      <c r="A1947" t="s">
        <v>164</v>
      </c>
      <c r="B1947" t="s">
        <v>231</v>
      </c>
      <c r="C1947" s="32" t="s">
        <v>233</v>
      </c>
      <c r="D1947" t="s">
        <v>458</v>
      </c>
      <c r="E1947" t="s">
        <v>476</v>
      </c>
      <c r="F1947" s="174" t="n">
        <v>2047</v>
      </c>
      <c r="G1947" s="175" t="n">
        <v>55</v>
      </c>
      <c r="H1947" s="176" t="n">
        <v>13811.8122958191</v>
      </c>
      <c r="I1947" s="177" t="n">
        <v>4075028.30173419</v>
      </c>
      <c r="J1947" s="178" t="str">
        <f>IF(I1947&gt;0,H1947/I1947,0)</f>
      </c>
      <c r="K1947" s="179" t="str">
        <f>1-EXP(-J1947)</f>
      </c>
      <c r="L1947" s="180" t="str">
        <f>IF(G1947=30,1,M1946)</f>
      </c>
      <c r="M1947" s="181" t="str">
        <f>L1947*(1-K1947)</f>
      </c>
    </row>
    <row r="1948">
      <c r="A1948" t="s">
        <v>164</v>
      </c>
      <c r="B1948" t="s">
        <v>231</v>
      </c>
      <c r="C1948" s="32" t="s">
        <v>233</v>
      </c>
      <c r="D1948" t="s">
        <v>458</v>
      </c>
      <c r="E1948" t="s">
        <v>476</v>
      </c>
      <c r="F1948" s="174" t="n">
        <v>2047</v>
      </c>
      <c r="G1948" s="175" t="n">
        <v>56</v>
      </c>
      <c r="H1948" s="176" t="n">
        <v>14993.6016485646</v>
      </c>
      <c r="I1948" s="177" t="n">
        <v>4066966.61758921</v>
      </c>
      <c r="J1948" s="178" t="str">
        <f>IF(I1948&gt;0,H1948/I1948,0)</f>
      </c>
      <c r="K1948" s="179" t="str">
        <f>1-EXP(-J1948)</f>
      </c>
      <c r="L1948" s="180" t="str">
        <f>IF(G1948=30,1,M1947)</f>
      </c>
      <c r="M1948" s="181" t="str">
        <f>L1948*(1-K1948)</f>
      </c>
    </row>
    <row r="1949">
      <c r="A1949" t="s">
        <v>164</v>
      </c>
      <c r="B1949" t="s">
        <v>231</v>
      </c>
      <c r="C1949" s="32" t="s">
        <v>233</v>
      </c>
      <c r="D1949" t="s">
        <v>458</v>
      </c>
      <c r="E1949" t="s">
        <v>476</v>
      </c>
      <c r="F1949" s="174" t="n">
        <v>2047</v>
      </c>
      <c r="G1949" s="175" t="n">
        <v>57</v>
      </c>
      <c r="H1949" s="176" t="n">
        <v>21803.1376086598</v>
      </c>
      <c r="I1949" s="177" t="n">
        <v>5979537.79372873</v>
      </c>
      <c r="J1949" s="178" t="str">
        <f>IF(I1949&gt;0,H1949/I1949,0)</f>
      </c>
      <c r="K1949" s="179" t="str">
        <f>1-EXP(-J1949)</f>
      </c>
      <c r="L1949" s="180" t="str">
        <f>IF(G1949=30,1,M1948)</f>
      </c>
      <c r="M1949" s="181" t="str">
        <f>L1949*(1-K1949)</f>
      </c>
    </row>
    <row r="1950">
      <c r="A1950" t="s">
        <v>164</v>
      </c>
      <c r="B1950" t="s">
        <v>231</v>
      </c>
      <c r="C1950" s="32" t="s">
        <v>233</v>
      </c>
      <c r="D1950" t="s">
        <v>458</v>
      </c>
      <c r="E1950" t="s">
        <v>476</v>
      </c>
      <c r="F1950" s="174" t="n">
        <v>2047</v>
      </c>
      <c r="G1950" s="175" t="n">
        <v>58</v>
      </c>
      <c r="H1950" s="176" t="n">
        <v>17428.8904370389</v>
      </c>
      <c r="I1950" s="177" t="n">
        <v>3972575.21629343</v>
      </c>
      <c r="J1950" s="178" t="str">
        <f>IF(I1950&gt;0,H1950/I1950,0)</f>
      </c>
      <c r="K1950" s="179" t="str">
        <f>1-EXP(-J1950)</f>
      </c>
      <c r="L1950" s="180" t="str">
        <f>IF(G1950=30,1,M1949)</f>
      </c>
      <c r="M1950" s="181" t="str">
        <f>L1950*(1-K1950)</f>
      </c>
    </row>
    <row r="1951">
      <c r="A1951" t="s">
        <v>164</v>
      </c>
      <c r="B1951" t="s">
        <v>231</v>
      </c>
      <c r="C1951" s="32" t="s">
        <v>233</v>
      </c>
      <c r="D1951" t="s">
        <v>458</v>
      </c>
      <c r="E1951" t="s">
        <v>476</v>
      </c>
      <c r="F1951" s="174" t="n">
        <v>2047</v>
      </c>
      <c r="G1951" s="175" t="n">
        <v>59</v>
      </c>
      <c r="H1951" s="176" t="n">
        <v>18844.7359261352</v>
      </c>
      <c r="I1951" s="177" t="n">
        <v>3925642.8122301</v>
      </c>
      <c r="J1951" s="178" t="str">
        <f>IF(I1951&gt;0,H1951/I1951,0)</f>
      </c>
      <c r="K1951" s="179" t="str">
        <f>1-EXP(-J1951)</f>
      </c>
      <c r="L1951" s="180" t="str">
        <f>IF(G1951=30,1,M1950)</f>
      </c>
      <c r="M1951" s="181" t="str">
        <f>L1951*(1-K1951)</f>
      </c>
    </row>
    <row r="1952">
      <c r="A1952" t="s">
        <v>164</v>
      </c>
      <c r="B1952" t="s">
        <v>231</v>
      </c>
      <c r="C1952" s="32" t="s">
        <v>233</v>
      </c>
      <c r="D1952" t="s">
        <v>458</v>
      </c>
      <c r="E1952" t="s">
        <v>476</v>
      </c>
      <c r="F1952" s="174" t="n">
        <v>2047</v>
      </c>
      <c r="G1952" s="175" t="n">
        <v>60</v>
      </c>
      <c r="H1952" s="176" t="n">
        <v>19547.1594676443</v>
      </c>
      <c r="I1952" s="177" t="n">
        <v>3771903.76517955</v>
      </c>
      <c r="J1952" s="178" t="str">
        <f>IF(I1952&gt;0,H1952/I1952,0)</f>
      </c>
      <c r="K1952" s="179" t="str">
        <f>1-EXP(-J1952)</f>
      </c>
      <c r="L1952" s="180" t="str">
        <f>IF(G1952=30,1,M1951)</f>
      </c>
      <c r="M1952" s="181" t="str">
        <f>L1952*(1-K1952)</f>
      </c>
    </row>
    <row r="1953">
      <c r="A1953" t="s">
        <v>164</v>
      </c>
      <c r="B1953" t="s">
        <v>231</v>
      </c>
      <c r="C1953" s="32" t="s">
        <v>233</v>
      </c>
      <c r="D1953" t="s">
        <v>458</v>
      </c>
      <c r="E1953" t="s">
        <v>476</v>
      </c>
      <c r="F1953" s="174" t="n">
        <v>2047</v>
      </c>
      <c r="G1953" s="175" t="n">
        <v>61</v>
      </c>
      <c r="H1953" s="176" t="n">
        <v>21014.3372412838</v>
      </c>
      <c r="I1953" s="177" t="n">
        <v>3704629.06645213</v>
      </c>
      <c r="J1953" s="178" t="str">
        <f>IF(I1953&gt;0,H1953/I1953,0)</f>
      </c>
      <c r="K1953" s="179" t="str">
        <f>1-EXP(-J1953)</f>
      </c>
      <c r="L1953" s="180" t="str">
        <f>IF(G1953=30,1,M1952)</f>
      </c>
      <c r="M1953" s="181" t="str">
        <f>L1953*(1-K1953)</f>
      </c>
    </row>
    <row r="1954">
      <c r="A1954" t="s">
        <v>164</v>
      </c>
      <c r="B1954" t="s">
        <v>231</v>
      </c>
      <c r="C1954" s="32" t="s">
        <v>233</v>
      </c>
      <c r="D1954" t="s">
        <v>458</v>
      </c>
      <c r="E1954" t="s">
        <v>476</v>
      </c>
      <c r="F1954" s="174" t="n">
        <v>2047</v>
      </c>
      <c r="G1954" s="175" t="n">
        <v>62</v>
      </c>
      <c r="H1954" s="176" t="n">
        <v>23159.0623643765</v>
      </c>
      <c r="I1954" s="177" t="n">
        <v>3717361.58150149</v>
      </c>
      <c r="J1954" s="178" t="str">
        <f>IF(I1954&gt;0,H1954/I1954,0)</f>
      </c>
      <c r="K1954" s="179" t="str">
        <f>1-EXP(-J1954)</f>
      </c>
      <c r="L1954" s="180" t="str">
        <f>IF(G1954=30,1,M1953)</f>
      </c>
      <c r="M1954" s="181" t="str">
        <f>L1954*(1-K1954)</f>
      </c>
    </row>
    <row r="1955">
      <c r="A1955" t="s">
        <v>164</v>
      </c>
      <c r="B1955" t="s">
        <v>231</v>
      </c>
      <c r="C1955" s="32" t="s">
        <v>233</v>
      </c>
      <c r="D1955" t="s">
        <v>458</v>
      </c>
      <c r="E1955" t="s">
        <v>476</v>
      </c>
      <c r="F1955" s="174" t="n">
        <v>2047</v>
      </c>
      <c r="G1955" s="175" t="n">
        <v>63</v>
      </c>
      <c r="H1955" s="176" t="n">
        <v>25636.8254914242</v>
      </c>
      <c r="I1955" s="177" t="n">
        <v>3747308.20237894</v>
      </c>
      <c r="J1955" s="178" t="str">
        <f>IF(I1955&gt;0,H1955/I1955,0)</f>
      </c>
      <c r="K1955" s="179" t="str">
        <f>1-EXP(-J1955)</f>
      </c>
      <c r="L1955" s="180" t="str">
        <f>IF(G1955=30,1,M1954)</f>
      </c>
      <c r="M1955" s="181" t="str">
        <f>L1955*(1-K1955)</f>
      </c>
    </row>
    <row r="1956">
      <c r="A1956" t="s">
        <v>164</v>
      </c>
      <c r="B1956" t="s">
        <v>231</v>
      </c>
      <c r="C1956" s="32" t="s">
        <v>233</v>
      </c>
      <c r="D1956" t="s">
        <v>458</v>
      </c>
      <c r="E1956" t="s">
        <v>476</v>
      </c>
      <c r="F1956" s="174" t="n">
        <v>2047</v>
      </c>
      <c r="G1956" s="175" t="n">
        <v>64</v>
      </c>
      <c r="H1956" s="176" t="n">
        <v>27619.9813661987</v>
      </c>
      <c r="I1956" s="177" t="n">
        <v>3677868.18849175</v>
      </c>
      <c r="J1956" s="178" t="str">
        <f>IF(I1956&gt;0,H1956/I1956,0)</f>
      </c>
      <c r="K1956" s="179" t="str">
        <f>1-EXP(-J1956)</f>
      </c>
      <c r="L1956" s="180" t="str">
        <f>IF(G1956=30,1,M1955)</f>
      </c>
      <c r="M1956" s="181" t="str">
        <f>L1956*(1-K1956)</f>
      </c>
    </row>
    <row r="1957">
      <c r="A1957" t="s">
        <v>164</v>
      </c>
      <c r="B1957" t="s">
        <v>231</v>
      </c>
      <c r="C1957" s="32" t="s">
        <v>233</v>
      </c>
      <c r="D1957" t="s">
        <v>458</v>
      </c>
      <c r="E1957" t="s">
        <v>476</v>
      </c>
      <c r="F1957" s="174" t="n">
        <v>2047</v>
      </c>
      <c r="G1957" s="175" t="n">
        <v>65</v>
      </c>
      <c r="H1957" s="176" t="n">
        <v>27542.8938374253</v>
      </c>
      <c r="I1957" s="177" t="n">
        <v>3509111.32093536</v>
      </c>
      <c r="J1957" s="178" t="str">
        <f>IF(I1957&gt;0,H1957/I1957,0)</f>
      </c>
      <c r="K1957" s="179" t="str">
        <f>1-EXP(-J1957)</f>
      </c>
      <c r="L1957" s="180" t="str">
        <f>IF(G1957=30,1,M1956)</f>
      </c>
      <c r="M1957" s="181" t="str">
        <f>L1957*(1-K1957)</f>
      </c>
    </row>
    <row r="1958">
      <c r="A1958" t="s">
        <v>164</v>
      </c>
      <c r="B1958" t="s">
        <v>231</v>
      </c>
      <c r="C1958" s="32" t="s">
        <v>233</v>
      </c>
      <c r="D1958" t="s">
        <v>458</v>
      </c>
      <c r="E1958" t="s">
        <v>476</v>
      </c>
      <c r="F1958" s="174" t="n">
        <v>2047</v>
      </c>
      <c r="G1958" s="175" t="n">
        <v>66</v>
      </c>
      <c r="H1958" s="176" t="n">
        <v>29172.3942990284</v>
      </c>
      <c r="I1958" s="177" t="n">
        <v>3392904.12259979</v>
      </c>
      <c r="J1958" s="178" t="str">
        <f>IF(I1958&gt;0,H1958/I1958,0)</f>
      </c>
      <c r="K1958" s="179" t="str">
        <f>1-EXP(-J1958)</f>
      </c>
      <c r="L1958" s="180" t="str">
        <f>IF(G1958=30,1,M1957)</f>
      </c>
      <c r="M1958" s="181" t="str">
        <f>L1958*(1-K1958)</f>
      </c>
    </row>
    <row r="1959">
      <c r="A1959" t="s">
        <v>164</v>
      </c>
      <c r="B1959" t="s">
        <v>231</v>
      </c>
      <c r="C1959" s="32" t="s">
        <v>233</v>
      </c>
      <c r="D1959" t="s">
        <v>458</v>
      </c>
      <c r="E1959" t="s">
        <v>476</v>
      </c>
      <c r="F1959" s="174" t="n">
        <v>2047</v>
      </c>
      <c r="G1959" s="175" t="n">
        <v>67</v>
      </c>
      <c r="H1959" s="176" t="n">
        <v>31050.8669835251</v>
      </c>
      <c r="I1959" s="177" t="n">
        <v>3286732.11260903</v>
      </c>
      <c r="J1959" s="178" t="str">
        <f>IF(I1959&gt;0,H1959/I1959,0)</f>
      </c>
      <c r="K1959" s="179" t="str">
        <f>1-EXP(-J1959)</f>
      </c>
      <c r="L1959" s="180" t="str">
        <f>IF(G1959=30,1,M1958)</f>
      </c>
      <c r="M1959" s="181" t="str">
        <f>L1959*(1-K1959)</f>
      </c>
    </row>
    <row r="1960">
      <c r="A1960" t="s">
        <v>164</v>
      </c>
      <c r="B1960" t="s">
        <v>231</v>
      </c>
      <c r="C1960" s="32" t="s">
        <v>233</v>
      </c>
      <c r="D1960" t="s">
        <v>458</v>
      </c>
      <c r="E1960" t="s">
        <v>476</v>
      </c>
      <c r="F1960" s="174" t="n">
        <v>2047</v>
      </c>
      <c r="G1960" s="175" t="n">
        <v>68</v>
      </c>
      <c r="H1960" s="176" t="n">
        <v>32963.1311836897</v>
      </c>
      <c r="I1960" s="177" t="n">
        <v>3173317.4594921</v>
      </c>
      <c r="J1960" s="178" t="str">
        <f>IF(I1960&gt;0,H1960/I1960,0)</f>
      </c>
      <c r="K1960" s="179" t="str">
        <f>1-EXP(-J1960)</f>
      </c>
      <c r="L1960" s="180" t="str">
        <f>IF(G1960=30,1,M1959)</f>
      </c>
      <c r="M1960" s="181" t="str">
        <f>L1960*(1-K1960)</f>
      </c>
    </row>
    <row r="1961">
      <c r="A1961" t="s">
        <v>164</v>
      </c>
      <c r="B1961" t="s">
        <v>231</v>
      </c>
      <c r="C1961" s="32" t="s">
        <v>233</v>
      </c>
      <c r="D1961" t="s">
        <v>458</v>
      </c>
      <c r="E1961" t="s">
        <v>476</v>
      </c>
      <c r="F1961" s="174" t="n">
        <v>2047</v>
      </c>
      <c r="G1961" s="175" t="n">
        <v>69</v>
      </c>
      <c r="H1961" s="176" t="n">
        <v>34774.8713997273</v>
      </c>
      <c r="I1961" s="177" t="n">
        <v>3041827.87446787</v>
      </c>
      <c r="J1961" s="178" t="str">
        <f>IF(I1961&gt;0,H1961/I1961,0)</f>
      </c>
      <c r="K1961" s="179" t="str">
        <f>1-EXP(-J1961)</f>
      </c>
      <c r="L1961" s="180" t="str">
        <f>IF(G1961=30,1,M1960)</f>
      </c>
      <c r="M1961" s="181" t="str">
        <f>L1961*(1-K1961)</f>
      </c>
    </row>
    <row r="1962">
      <c r="A1962" t="s">
        <v>164</v>
      </c>
      <c r="B1962" t="s">
        <v>231</v>
      </c>
      <c r="C1962" s="32" t="s">
        <v>233</v>
      </c>
      <c r="D1962" t="s">
        <v>458</v>
      </c>
      <c r="E1962" t="s">
        <v>476</v>
      </c>
      <c r="F1962" s="174" t="n">
        <v>2048</v>
      </c>
      <c r="G1962" s="175" t="n">
        <v>30</v>
      </c>
      <c r="H1962" s="176" t="n">
        <v>614.666398973392</v>
      </c>
      <c r="I1962" s="177" t="n">
        <v>4275283.87393158</v>
      </c>
      <c r="J1962" s="178" t="str">
        <f>IF(I1962&gt;0,H1962/I1962,0)</f>
      </c>
      <c r="K1962" s="179" t="str">
        <f>1-EXP(-J1962)</f>
      </c>
      <c r="L1962" s="180" t="str">
        <f>IF(G1962=30,1,M1961)</f>
      </c>
      <c r="M1962" s="181" t="str">
        <f>L1962*(1-K1962)</f>
      </c>
    </row>
    <row r="1963">
      <c r="A1963" t="s">
        <v>164</v>
      </c>
      <c r="B1963" t="s">
        <v>231</v>
      </c>
      <c r="C1963" s="32" t="s">
        <v>233</v>
      </c>
      <c r="D1963" t="s">
        <v>458</v>
      </c>
      <c r="E1963" t="s">
        <v>476</v>
      </c>
      <c r="F1963" s="174" t="n">
        <v>2048</v>
      </c>
      <c r="G1963" s="175" t="n">
        <v>31</v>
      </c>
      <c r="H1963" s="176" t="n">
        <v>846.640861217003</v>
      </c>
      <c r="I1963" s="177" t="n">
        <v>4315810.83305652</v>
      </c>
      <c r="J1963" s="178" t="str">
        <f>IF(I1963&gt;0,H1963/I1963,0)</f>
      </c>
      <c r="K1963" s="179" t="str">
        <f>1-EXP(-J1963)</f>
      </c>
      <c r="L1963" s="180" t="str">
        <f>IF(G1963=30,1,M1962)</f>
      </c>
      <c r="M1963" s="181" t="str">
        <f>L1963*(1-K1963)</f>
      </c>
    </row>
    <row r="1964">
      <c r="A1964" t="s">
        <v>164</v>
      </c>
      <c r="B1964" t="s">
        <v>231</v>
      </c>
      <c r="C1964" s="32" t="s">
        <v>233</v>
      </c>
      <c r="D1964" t="s">
        <v>458</v>
      </c>
      <c r="E1964" t="s">
        <v>476</v>
      </c>
      <c r="F1964" s="174" t="n">
        <v>2048</v>
      </c>
      <c r="G1964" s="175" t="n">
        <v>32</v>
      </c>
      <c r="H1964" s="176" t="n">
        <v>980.767391200665</v>
      </c>
      <c r="I1964" s="177" t="n">
        <v>4578310.39892277</v>
      </c>
      <c r="J1964" s="178" t="str">
        <f>IF(I1964&gt;0,H1964/I1964,0)</f>
      </c>
      <c r="K1964" s="179" t="str">
        <f>1-EXP(-J1964)</f>
      </c>
      <c r="L1964" s="180" t="str">
        <f>IF(G1964=30,1,M1963)</f>
      </c>
      <c r="M1964" s="181" t="str">
        <f>L1964*(1-K1964)</f>
      </c>
    </row>
    <row r="1965">
      <c r="A1965" t="s">
        <v>164</v>
      </c>
      <c r="B1965" t="s">
        <v>231</v>
      </c>
      <c r="C1965" s="32" t="s">
        <v>233</v>
      </c>
      <c r="D1965" t="s">
        <v>458</v>
      </c>
      <c r="E1965" t="s">
        <v>476</v>
      </c>
      <c r="F1965" s="174" t="n">
        <v>2048</v>
      </c>
      <c r="G1965" s="175" t="n">
        <v>33</v>
      </c>
      <c r="H1965" s="176" t="n">
        <v>1084.25707440948</v>
      </c>
      <c r="I1965" s="177" t="n">
        <v>4626806.46502973</v>
      </c>
      <c r="J1965" s="178" t="str">
        <f>IF(I1965&gt;0,H1965/I1965,0)</f>
      </c>
      <c r="K1965" s="179" t="str">
        <f>1-EXP(-J1965)</f>
      </c>
      <c r="L1965" s="180" t="str">
        <f>IF(G1965=30,1,M1964)</f>
      </c>
      <c r="M1965" s="181" t="str">
        <f>L1965*(1-K1965)</f>
      </c>
    </row>
    <row r="1966">
      <c r="A1966" t="s">
        <v>164</v>
      </c>
      <c r="B1966" t="s">
        <v>231</v>
      </c>
      <c r="C1966" s="32" t="s">
        <v>233</v>
      </c>
      <c r="D1966" t="s">
        <v>458</v>
      </c>
      <c r="E1966" t="s">
        <v>476</v>
      </c>
      <c r="F1966" s="174" t="n">
        <v>2048</v>
      </c>
      <c r="G1966" s="175" t="n">
        <v>34</v>
      </c>
      <c r="H1966" s="176" t="n">
        <v>1171.48527568083</v>
      </c>
      <c r="I1966" s="177" t="n">
        <v>4692721.9111643</v>
      </c>
      <c r="J1966" s="178" t="str">
        <f>IF(I1966&gt;0,H1966/I1966,0)</f>
      </c>
      <c r="K1966" s="179" t="str">
        <f>1-EXP(-J1966)</f>
      </c>
      <c r="L1966" s="180" t="str">
        <f>IF(G1966=30,1,M1965)</f>
      </c>
      <c r="M1966" s="181" t="str">
        <f>L1966*(1-K1966)</f>
      </c>
    </row>
    <row r="1967">
      <c r="A1967" t="s">
        <v>164</v>
      </c>
      <c r="B1967" t="s">
        <v>231</v>
      </c>
      <c r="C1967" s="32" t="s">
        <v>233</v>
      </c>
      <c r="D1967" t="s">
        <v>458</v>
      </c>
      <c r="E1967" t="s">
        <v>476</v>
      </c>
      <c r="F1967" s="174" t="n">
        <v>2048</v>
      </c>
      <c r="G1967" s="175" t="n">
        <v>35</v>
      </c>
      <c r="H1967" s="176" t="n">
        <v>1539.51407305899</v>
      </c>
      <c r="I1967" s="177" t="n">
        <v>4759896.61570339</v>
      </c>
      <c r="J1967" s="178" t="str">
        <f>IF(I1967&gt;0,H1967/I1967,0)</f>
      </c>
      <c r="K1967" s="179" t="str">
        <f>1-EXP(-J1967)</f>
      </c>
      <c r="L1967" s="180" t="str">
        <f>IF(G1967=30,1,M1966)</f>
      </c>
      <c r="M1967" s="181" t="str">
        <f>L1967*(1-K1967)</f>
      </c>
    </row>
    <row r="1968">
      <c r="A1968" t="s">
        <v>164</v>
      </c>
      <c r="B1968" t="s">
        <v>231</v>
      </c>
      <c r="C1968" s="32" t="s">
        <v>233</v>
      </c>
      <c r="D1968" t="s">
        <v>458</v>
      </c>
      <c r="E1968" t="s">
        <v>476</v>
      </c>
      <c r="F1968" s="174" t="n">
        <v>2048</v>
      </c>
      <c r="G1968" s="175" t="n">
        <v>36</v>
      </c>
      <c r="H1968" s="176" t="n">
        <v>1921.14892223654</v>
      </c>
      <c r="I1968" s="177" t="n">
        <v>4870624.12047546</v>
      </c>
      <c r="J1968" s="178" t="str">
        <f>IF(I1968&gt;0,H1968/I1968,0)</f>
      </c>
      <c r="K1968" s="179" t="str">
        <f>1-EXP(-J1968)</f>
      </c>
      <c r="L1968" s="180" t="str">
        <f>IF(G1968=30,1,M1967)</f>
      </c>
      <c r="M1968" s="181" t="str">
        <f>L1968*(1-K1968)</f>
      </c>
    </row>
    <row r="1969">
      <c r="A1969" t="s">
        <v>164</v>
      </c>
      <c r="B1969" t="s">
        <v>231</v>
      </c>
      <c r="C1969" s="32" t="s">
        <v>233</v>
      </c>
      <c r="D1969" t="s">
        <v>458</v>
      </c>
      <c r="E1969" t="s">
        <v>476</v>
      </c>
      <c r="F1969" s="174" t="n">
        <v>2048</v>
      </c>
      <c r="G1969" s="175" t="n">
        <v>37</v>
      </c>
      <c r="H1969" s="176" t="n">
        <v>2051.53588044786</v>
      </c>
      <c r="I1969" s="177" t="n">
        <v>4841111.77158559</v>
      </c>
      <c r="J1969" s="178" t="str">
        <f>IF(I1969&gt;0,H1969/I1969,0)</f>
      </c>
      <c r="K1969" s="179" t="str">
        <f>1-EXP(-J1969)</f>
      </c>
      <c r="L1969" s="180" t="str">
        <f>IF(G1969=30,1,M1968)</f>
      </c>
      <c r="M1969" s="181" t="str">
        <f>L1969*(1-K1969)</f>
      </c>
    </row>
    <row r="1970">
      <c r="A1970" t="s">
        <v>164</v>
      </c>
      <c r="B1970" t="s">
        <v>231</v>
      </c>
      <c r="C1970" s="32" t="s">
        <v>233</v>
      </c>
      <c r="D1970" t="s">
        <v>458</v>
      </c>
      <c r="E1970" t="s">
        <v>476</v>
      </c>
      <c r="F1970" s="174" t="n">
        <v>2048</v>
      </c>
      <c r="G1970" s="175" t="n">
        <v>38</v>
      </c>
      <c r="H1970" s="176" t="n">
        <v>2150.53288541822</v>
      </c>
      <c r="I1970" s="177" t="n">
        <v>4706311.40371268</v>
      </c>
      <c r="J1970" s="178" t="str">
        <f>IF(I1970&gt;0,H1970/I1970,0)</f>
      </c>
      <c r="K1970" s="179" t="str">
        <f>1-EXP(-J1970)</f>
      </c>
      <c r="L1970" s="180" t="str">
        <f>IF(G1970=30,1,M1969)</f>
      </c>
      <c r="M1970" s="181" t="str">
        <f>L1970*(1-K1970)</f>
      </c>
    </row>
    <row r="1971">
      <c r="A1971" t="s">
        <v>164</v>
      </c>
      <c r="B1971" t="s">
        <v>231</v>
      </c>
      <c r="C1971" s="32" t="s">
        <v>233</v>
      </c>
      <c r="D1971" t="s">
        <v>458</v>
      </c>
      <c r="E1971" t="s">
        <v>476</v>
      </c>
      <c r="F1971" s="174" t="n">
        <v>2048</v>
      </c>
      <c r="G1971" s="175" t="n">
        <v>39</v>
      </c>
      <c r="H1971" s="176" t="n">
        <v>2289.98912632672</v>
      </c>
      <c r="I1971" s="177" t="n">
        <v>4633671.19468629</v>
      </c>
      <c r="J1971" s="178" t="str">
        <f>IF(I1971&gt;0,H1971/I1971,0)</f>
      </c>
      <c r="K1971" s="179" t="str">
        <f>1-EXP(-J1971)</f>
      </c>
      <c r="L1971" s="180" t="str">
        <f>IF(G1971=30,1,M1970)</f>
      </c>
      <c r="M1971" s="181" t="str">
        <f>L1971*(1-K1971)</f>
      </c>
    </row>
    <row r="1972">
      <c r="A1972" t="s">
        <v>164</v>
      </c>
      <c r="B1972" t="s">
        <v>231</v>
      </c>
      <c r="C1972" s="32" t="s">
        <v>233</v>
      </c>
      <c r="D1972" t="s">
        <v>458</v>
      </c>
      <c r="E1972" t="s">
        <v>476</v>
      </c>
      <c r="F1972" s="174" t="n">
        <v>2048</v>
      </c>
      <c r="G1972" s="175" t="n">
        <v>40</v>
      </c>
      <c r="H1972" s="176" t="n">
        <v>3044.84652078144</v>
      </c>
      <c r="I1972" s="177" t="n">
        <v>4588458.86048761</v>
      </c>
      <c r="J1972" s="178" t="str">
        <f>IF(I1972&gt;0,H1972/I1972,0)</f>
      </c>
      <c r="K1972" s="179" t="str">
        <f>1-EXP(-J1972)</f>
      </c>
      <c r="L1972" s="180" t="str">
        <f>IF(G1972=30,1,M1971)</f>
      </c>
      <c r="M1972" s="181" t="str">
        <f>L1972*(1-K1972)</f>
      </c>
    </row>
    <row r="1973">
      <c r="A1973" t="s">
        <v>164</v>
      </c>
      <c r="B1973" t="s">
        <v>231</v>
      </c>
      <c r="C1973" s="32" t="s">
        <v>233</v>
      </c>
      <c r="D1973" t="s">
        <v>458</v>
      </c>
      <c r="E1973" t="s">
        <v>476</v>
      </c>
      <c r="F1973" s="174" t="n">
        <v>2048</v>
      </c>
      <c r="G1973" s="175" t="n">
        <v>41</v>
      </c>
      <c r="H1973" s="176" t="n">
        <v>3530.8900514152</v>
      </c>
      <c r="I1973" s="177" t="n">
        <v>4609421.35907043</v>
      </c>
      <c r="J1973" s="178" t="str">
        <f>IF(I1973&gt;0,H1973/I1973,0)</f>
      </c>
      <c r="K1973" s="179" t="str">
        <f>1-EXP(-J1973)</f>
      </c>
      <c r="L1973" s="180" t="str">
        <f>IF(G1973=30,1,M1972)</f>
      </c>
      <c r="M1973" s="181" t="str">
        <f>L1973*(1-K1973)</f>
      </c>
    </row>
    <row r="1974">
      <c r="A1974" t="s">
        <v>164</v>
      </c>
      <c r="B1974" t="s">
        <v>231</v>
      </c>
      <c r="C1974" s="32" t="s">
        <v>233</v>
      </c>
      <c r="D1974" t="s">
        <v>458</v>
      </c>
      <c r="E1974" t="s">
        <v>476</v>
      </c>
      <c r="F1974" s="174" t="n">
        <v>2048</v>
      </c>
      <c r="G1974" s="175" t="n">
        <v>42</v>
      </c>
      <c r="H1974" s="176" t="n">
        <v>3757.74133759861</v>
      </c>
      <c r="I1974" s="177" t="n">
        <v>4523169.0964841</v>
      </c>
      <c r="J1974" s="178" t="str">
        <f>IF(I1974&gt;0,H1974/I1974,0)</f>
      </c>
      <c r="K1974" s="179" t="str">
        <f>1-EXP(-J1974)</f>
      </c>
      <c r="L1974" s="180" t="str">
        <f>IF(G1974=30,1,M1973)</f>
      </c>
      <c r="M1974" s="181" t="str">
        <f>L1974*(1-K1974)</f>
      </c>
    </row>
    <row r="1975">
      <c r="A1975" t="s">
        <v>164</v>
      </c>
      <c r="B1975" t="s">
        <v>231</v>
      </c>
      <c r="C1975" s="32" t="s">
        <v>233</v>
      </c>
      <c r="D1975" t="s">
        <v>458</v>
      </c>
      <c r="E1975" t="s">
        <v>476</v>
      </c>
      <c r="F1975" s="174" t="n">
        <v>2048</v>
      </c>
      <c r="G1975" s="175" t="n">
        <v>43</v>
      </c>
      <c r="H1975" s="176" t="n">
        <v>4025.20139798132</v>
      </c>
      <c r="I1975" s="177" t="n">
        <v>4458022.43750008</v>
      </c>
      <c r="J1975" s="178" t="str">
        <f>IF(I1975&gt;0,H1975/I1975,0)</f>
      </c>
      <c r="K1975" s="179" t="str">
        <f>1-EXP(-J1975)</f>
      </c>
      <c r="L1975" s="180" t="str">
        <f>IF(G1975=30,1,M1974)</f>
      </c>
      <c r="M1975" s="181" t="str">
        <f>L1975*(1-K1975)</f>
      </c>
    </row>
    <row r="1976">
      <c r="A1976" t="s">
        <v>164</v>
      </c>
      <c r="B1976" t="s">
        <v>231</v>
      </c>
      <c r="C1976" s="32" t="s">
        <v>233</v>
      </c>
      <c r="D1976" t="s">
        <v>458</v>
      </c>
      <c r="E1976" t="s">
        <v>476</v>
      </c>
      <c r="F1976" s="174" t="n">
        <v>2048</v>
      </c>
      <c r="G1976" s="175" t="n">
        <v>44</v>
      </c>
      <c r="H1976" s="176" t="n">
        <v>4255.25856641248</v>
      </c>
      <c r="I1976" s="177" t="n">
        <v>4325942.50194885</v>
      </c>
      <c r="J1976" s="178" t="str">
        <f>IF(I1976&gt;0,H1976/I1976,0)</f>
      </c>
      <c r="K1976" s="179" t="str">
        <f>1-EXP(-J1976)</f>
      </c>
      <c r="L1976" s="180" t="str">
        <f>IF(G1976=30,1,M1975)</f>
      </c>
      <c r="M1976" s="181" t="str">
        <f>L1976*(1-K1976)</f>
      </c>
    </row>
    <row r="1977">
      <c r="A1977" t="s">
        <v>164</v>
      </c>
      <c r="B1977" t="s">
        <v>231</v>
      </c>
      <c r="C1977" s="32" t="s">
        <v>233</v>
      </c>
      <c r="D1977" t="s">
        <v>458</v>
      </c>
      <c r="E1977" t="s">
        <v>476</v>
      </c>
      <c r="F1977" s="174" t="n">
        <v>2048</v>
      </c>
      <c r="G1977" s="175" t="n">
        <v>45</v>
      </c>
      <c r="H1977" s="176" t="n">
        <v>5368.31938826294</v>
      </c>
      <c r="I1977" s="177" t="n">
        <v>4255198.85739225</v>
      </c>
      <c r="J1977" s="178" t="str">
        <f>IF(I1977&gt;0,H1977/I1977,0)</f>
      </c>
      <c r="K1977" s="179" t="str">
        <f>1-EXP(-J1977)</f>
      </c>
      <c r="L1977" s="180" t="str">
        <f>IF(G1977=30,1,M1976)</f>
      </c>
      <c r="M1977" s="181" t="str">
        <f>L1977*(1-K1977)</f>
      </c>
    </row>
    <row r="1978">
      <c r="A1978" t="s">
        <v>164</v>
      </c>
      <c r="B1978" t="s">
        <v>231</v>
      </c>
      <c r="C1978" s="32" t="s">
        <v>233</v>
      </c>
      <c r="D1978" t="s">
        <v>458</v>
      </c>
      <c r="E1978" t="s">
        <v>476</v>
      </c>
      <c r="F1978" s="174" t="n">
        <v>2048</v>
      </c>
      <c r="G1978" s="175" t="n">
        <v>46</v>
      </c>
      <c r="H1978" s="176" t="n">
        <v>6092.49223510493</v>
      </c>
      <c r="I1978" s="177" t="n">
        <v>4223543.40342458</v>
      </c>
      <c r="J1978" s="178" t="str">
        <f>IF(I1978&gt;0,H1978/I1978,0)</f>
      </c>
      <c r="K1978" s="179" t="str">
        <f>1-EXP(-J1978)</f>
      </c>
      <c r="L1978" s="180" t="str">
        <f>IF(G1978=30,1,M1977)</f>
      </c>
      <c r="M1978" s="181" t="str">
        <f>L1978*(1-K1978)</f>
      </c>
    </row>
    <row r="1979">
      <c r="A1979" t="s">
        <v>164</v>
      </c>
      <c r="B1979" t="s">
        <v>231</v>
      </c>
      <c r="C1979" s="32" t="s">
        <v>233</v>
      </c>
      <c r="D1979" t="s">
        <v>458</v>
      </c>
      <c r="E1979" t="s">
        <v>476</v>
      </c>
      <c r="F1979" s="174" t="n">
        <v>2048</v>
      </c>
      <c r="G1979" s="175" t="n">
        <v>47</v>
      </c>
      <c r="H1979" s="176" t="n">
        <v>6626.92432350264</v>
      </c>
      <c r="I1979" s="177" t="n">
        <v>4195203.13702326</v>
      </c>
      <c r="J1979" s="178" t="str">
        <f>IF(I1979&gt;0,H1979/I1979,0)</f>
      </c>
      <c r="K1979" s="179" t="str">
        <f>1-EXP(-J1979)</f>
      </c>
      <c r="L1979" s="180" t="str">
        <f>IF(G1979=30,1,M1978)</f>
      </c>
      <c r="M1979" s="181" t="str">
        <f>L1979*(1-K1979)</f>
      </c>
    </row>
    <row r="1980">
      <c r="A1980" t="s">
        <v>164</v>
      </c>
      <c r="B1980" t="s">
        <v>231</v>
      </c>
      <c r="C1980" s="32" t="s">
        <v>233</v>
      </c>
      <c r="D1980" t="s">
        <v>458</v>
      </c>
      <c r="E1980" t="s">
        <v>476</v>
      </c>
      <c r="F1980" s="174" t="n">
        <v>2048</v>
      </c>
      <c r="G1980" s="175" t="n">
        <v>48</v>
      </c>
      <c r="H1980" s="176" t="n">
        <v>7220.16736758504</v>
      </c>
      <c r="I1980" s="177" t="n">
        <v>4165588.758103</v>
      </c>
      <c r="J1980" s="178" t="str">
        <f>IF(I1980&gt;0,H1980/I1980,0)</f>
      </c>
      <c r="K1980" s="179" t="str">
        <f>1-EXP(-J1980)</f>
      </c>
      <c r="L1980" s="180" t="str">
        <f>IF(G1980=30,1,M1979)</f>
      </c>
      <c r="M1980" s="181" t="str">
        <f>L1980*(1-K1980)</f>
      </c>
    </row>
    <row r="1981">
      <c r="A1981" t="s">
        <v>164</v>
      </c>
      <c r="B1981" t="s">
        <v>231</v>
      </c>
      <c r="C1981" s="32" t="s">
        <v>233</v>
      </c>
      <c r="D1981" t="s">
        <v>458</v>
      </c>
      <c r="E1981" t="s">
        <v>476</v>
      </c>
      <c r="F1981" s="174" t="n">
        <v>2048</v>
      </c>
      <c r="G1981" s="175" t="n">
        <v>49</v>
      </c>
      <c r="H1981" s="176" t="n">
        <v>7944.82684901583</v>
      </c>
      <c r="I1981" s="177" t="n">
        <v>4173151.40449554</v>
      </c>
      <c r="J1981" s="178" t="str">
        <f>IF(I1981&gt;0,H1981/I1981,0)</f>
      </c>
      <c r="K1981" s="179" t="str">
        <f>1-EXP(-J1981)</f>
      </c>
      <c r="L1981" s="180" t="str">
        <f>IF(G1981=30,1,M1980)</f>
      </c>
      <c r="M1981" s="181" t="str">
        <f>L1981*(1-K1981)</f>
      </c>
    </row>
    <row r="1982">
      <c r="A1982" t="s">
        <v>164</v>
      </c>
      <c r="B1982" t="s">
        <v>231</v>
      </c>
      <c r="C1982" s="32" t="s">
        <v>233</v>
      </c>
      <c r="D1982" t="s">
        <v>458</v>
      </c>
      <c r="E1982" t="s">
        <v>476</v>
      </c>
      <c r="F1982" s="174" t="n">
        <v>2048</v>
      </c>
      <c r="G1982" s="175" t="n">
        <v>50</v>
      </c>
      <c r="H1982" s="176" t="n">
        <v>9158.87245510814</v>
      </c>
      <c r="I1982" s="177" t="n">
        <v>4216885.42500778</v>
      </c>
      <c r="J1982" s="178" t="str">
        <f>IF(I1982&gt;0,H1982/I1982,0)</f>
      </c>
      <c r="K1982" s="179" t="str">
        <f>1-EXP(-J1982)</f>
      </c>
      <c r="L1982" s="180" t="str">
        <f>IF(G1982=30,1,M1981)</f>
      </c>
      <c r="M1982" s="181" t="str">
        <f>L1982*(1-K1982)</f>
      </c>
    </row>
    <row r="1983">
      <c r="A1983" t="s">
        <v>164</v>
      </c>
      <c r="B1983" t="s">
        <v>231</v>
      </c>
      <c r="C1983" s="32" t="s">
        <v>233</v>
      </c>
      <c r="D1983" t="s">
        <v>458</v>
      </c>
      <c r="E1983" t="s">
        <v>476</v>
      </c>
      <c r="F1983" s="174" t="n">
        <v>2048</v>
      </c>
      <c r="G1983" s="175" t="n">
        <v>51</v>
      </c>
      <c r="H1983" s="176" t="n">
        <v>10515.677438277</v>
      </c>
      <c r="I1983" s="177" t="n">
        <v>4330539.61537847</v>
      </c>
      <c r="J1983" s="178" t="str">
        <f>IF(I1983&gt;0,H1983/I1983,0)</f>
      </c>
      <c r="K1983" s="179" t="str">
        <f>1-EXP(-J1983)</f>
      </c>
      <c r="L1983" s="180" t="str">
        <f>IF(G1983=30,1,M1982)</f>
      </c>
      <c r="M1983" s="181" t="str">
        <f>L1983*(1-K1983)</f>
      </c>
    </row>
    <row r="1984">
      <c r="A1984" t="s">
        <v>164</v>
      </c>
      <c r="B1984" t="s">
        <v>231</v>
      </c>
      <c r="C1984" s="32" t="s">
        <v>233</v>
      </c>
      <c r="D1984" t="s">
        <v>458</v>
      </c>
      <c r="E1984" t="s">
        <v>476</v>
      </c>
      <c r="F1984" s="174" t="n">
        <v>2048</v>
      </c>
      <c r="G1984" s="175" t="n">
        <v>52</v>
      </c>
      <c r="H1984" s="176" t="n">
        <v>11337.6125495704</v>
      </c>
      <c r="I1984" s="177" t="n">
        <v>4271865.73307166</v>
      </c>
      <c r="J1984" s="178" t="str">
        <f>IF(I1984&gt;0,H1984/I1984,0)</f>
      </c>
      <c r="K1984" s="179" t="str">
        <f>1-EXP(-J1984)</f>
      </c>
      <c r="L1984" s="180" t="str">
        <f>IF(G1984=30,1,M1983)</f>
      </c>
      <c r="M1984" s="181" t="str">
        <f>L1984*(1-K1984)</f>
      </c>
    </row>
    <row r="1985">
      <c r="A1985" t="s">
        <v>164</v>
      </c>
      <c r="B1985" t="s">
        <v>231</v>
      </c>
      <c r="C1985" s="32" t="s">
        <v>233</v>
      </c>
      <c r="D1985" t="s">
        <v>458</v>
      </c>
      <c r="E1985" t="s">
        <v>476</v>
      </c>
      <c r="F1985" s="174" t="n">
        <v>2048</v>
      </c>
      <c r="G1985" s="175" t="n">
        <v>53</v>
      </c>
      <c r="H1985" s="176" t="n">
        <v>12106.986297012</v>
      </c>
      <c r="I1985" s="177" t="n">
        <v>4183191.56723463</v>
      </c>
      <c r="J1985" s="178" t="str">
        <f>IF(I1985&gt;0,H1985/I1985,0)</f>
      </c>
      <c r="K1985" s="179" t="str">
        <f>1-EXP(-J1985)</f>
      </c>
      <c r="L1985" s="180" t="str">
        <f>IF(G1985=30,1,M1984)</f>
      </c>
      <c r="M1985" s="181" t="str">
        <f>L1985*(1-K1985)</f>
      </c>
    </row>
    <row r="1986">
      <c r="A1986" t="s">
        <v>164</v>
      </c>
      <c r="B1986" t="s">
        <v>231</v>
      </c>
      <c r="C1986" s="32" t="s">
        <v>233</v>
      </c>
      <c r="D1986" t="s">
        <v>458</v>
      </c>
      <c r="E1986" t="s">
        <v>476</v>
      </c>
      <c r="F1986" s="174" t="n">
        <v>2048</v>
      </c>
      <c r="G1986" s="175" t="n">
        <v>54</v>
      </c>
      <c r="H1986" s="176" t="n">
        <v>12941.0156431424</v>
      </c>
      <c r="I1986" s="177" t="n">
        <v>4108087.96351597</v>
      </c>
      <c r="J1986" s="178" t="str">
        <f>IF(I1986&gt;0,H1986/I1986,0)</f>
      </c>
      <c r="K1986" s="179" t="str">
        <f>1-EXP(-J1986)</f>
      </c>
      <c r="L1986" s="180" t="str">
        <f>IF(G1986=30,1,M1985)</f>
      </c>
      <c r="M1986" s="181" t="str">
        <f>L1986*(1-K1986)</f>
      </c>
    </row>
    <row r="1987">
      <c r="A1987" t="s">
        <v>164</v>
      </c>
      <c r="B1987" t="s">
        <v>231</v>
      </c>
      <c r="C1987" s="32" t="s">
        <v>233</v>
      </c>
      <c r="D1987" t="s">
        <v>458</v>
      </c>
      <c r="E1987" t="s">
        <v>476</v>
      </c>
      <c r="F1987" s="174" t="n">
        <v>2048</v>
      </c>
      <c r="G1987" s="175" t="n">
        <v>55</v>
      </c>
      <c r="H1987" s="176" t="n">
        <v>13556.1196271889</v>
      </c>
      <c r="I1987" s="177" t="n">
        <v>4034963.82098534</v>
      </c>
      <c r="J1987" s="178" t="str">
        <f>IF(I1987&gt;0,H1987/I1987,0)</f>
      </c>
      <c r="K1987" s="179" t="str">
        <f>1-EXP(-J1987)</f>
      </c>
      <c r="L1987" s="180" t="str">
        <f>IF(G1987=30,1,M1986)</f>
      </c>
      <c r="M1987" s="181" t="str">
        <f>L1987*(1-K1987)</f>
      </c>
    </row>
    <row r="1988">
      <c r="A1988" t="s">
        <v>164</v>
      </c>
      <c r="B1988" t="s">
        <v>231</v>
      </c>
      <c r="C1988" s="32" t="s">
        <v>233</v>
      </c>
      <c r="D1988" t="s">
        <v>458</v>
      </c>
      <c r="E1988" t="s">
        <v>476</v>
      </c>
      <c r="F1988" s="174" t="n">
        <v>2048</v>
      </c>
      <c r="G1988" s="175" t="n">
        <v>56</v>
      </c>
      <c r="H1988" s="176" t="n">
        <v>14758.1495849906</v>
      </c>
      <c r="I1988" s="177" t="n">
        <v>4045472.75658783</v>
      </c>
      <c r="J1988" s="178" t="str">
        <f>IF(I1988&gt;0,H1988/I1988,0)</f>
      </c>
      <c r="K1988" s="179" t="str">
        <f>1-EXP(-J1988)</f>
      </c>
      <c r="L1988" s="180" t="str">
        <f>IF(G1988=30,1,M1987)</f>
      </c>
      <c r="M1988" s="181" t="str">
        <f>L1988*(1-K1988)</f>
      </c>
    </row>
    <row r="1989">
      <c r="A1989" t="s">
        <v>164</v>
      </c>
      <c r="B1989" t="s">
        <v>231</v>
      </c>
      <c r="C1989" s="32" t="s">
        <v>233</v>
      </c>
      <c r="D1989" t="s">
        <v>458</v>
      </c>
      <c r="E1989" t="s">
        <v>476</v>
      </c>
      <c r="F1989" s="174" t="n">
        <v>2048</v>
      </c>
      <c r="G1989" s="175" t="n">
        <v>57</v>
      </c>
      <c r="H1989" s="176" t="n">
        <v>16039.5974799615</v>
      </c>
      <c r="I1989" s="177" t="n">
        <v>4034937.88425144</v>
      </c>
      <c r="J1989" s="178" t="str">
        <f>IF(I1989&gt;0,H1989/I1989,0)</f>
      </c>
      <c r="K1989" s="179" t="str">
        <f>1-EXP(-J1989)</f>
      </c>
      <c r="L1989" s="180" t="str">
        <f>IF(G1989=30,1,M1988)</f>
      </c>
      <c r="M1989" s="181" t="str">
        <f>L1989*(1-K1989)</f>
      </c>
    </row>
    <row r="1990">
      <c r="A1990" t="s">
        <v>164</v>
      </c>
      <c r="B1990" t="s">
        <v>231</v>
      </c>
      <c r="C1990" s="32" t="s">
        <v>233</v>
      </c>
      <c r="D1990" t="s">
        <v>458</v>
      </c>
      <c r="E1990" t="s">
        <v>476</v>
      </c>
      <c r="F1990" s="174" t="n">
        <v>2048</v>
      </c>
      <c r="G1990" s="175" t="n">
        <v>58</v>
      </c>
      <c r="H1990" s="176" t="n">
        <v>23312.2384157625</v>
      </c>
      <c r="I1990" s="177" t="n">
        <v>5932562.70188409</v>
      </c>
      <c r="J1990" s="178" t="str">
        <f>IF(I1990&gt;0,H1990/I1990,0)</f>
      </c>
      <c r="K1990" s="179" t="str">
        <f>1-EXP(-J1990)</f>
      </c>
      <c r="L1990" s="180" t="str">
        <f>IF(G1990=30,1,M1989)</f>
      </c>
      <c r="M1990" s="181" t="str">
        <f>L1990*(1-K1990)</f>
      </c>
    </row>
    <row r="1991">
      <c r="A1991" t="s">
        <v>164</v>
      </c>
      <c r="B1991" t="s">
        <v>231</v>
      </c>
      <c r="C1991" s="32" t="s">
        <v>233</v>
      </c>
      <c r="D1991" t="s">
        <v>458</v>
      </c>
      <c r="E1991" t="s">
        <v>476</v>
      </c>
      <c r="F1991" s="174" t="n">
        <v>2048</v>
      </c>
      <c r="G1991" s="175" t="n">
        <v>59</v>
      </c>
      <c r="H1991" s="176" t="n">
        <v>18687.3046812588</v>
      </c>
      <c r="I1991" s="177" t="n">
        <v>3935423.94553584</v>
      </c>
      <c r="J1991" s="178" t="str">
        <f>IF(I1991&gt;0,H1991/I1991,0)</f>
      </c>
      <c r="K1991" s="179" t="str">
        <f>1-EXP(-J1991)</f>
      </c>
      <c r="L1991" s="180" t="str">
        <f>IF(G1991=30,1,M1990)</f>
      </c>
      <c r="M1991" s="181" t="str">
        <f>L1991*(1-K1991)</f>
      </c>
    </row>
    <row r="1992">
      <c r="A1992" t="s">
        <v>164</v>
      </c>
      <c r="B1992" t="s">
        <v>231</v>
      </c>
      <c r="C1992" s="32" t="s">
        <v>233</v>
      </c>
      <c r="D1992" t="s">
        <v>458</v>
      </c>
      <c r="E1992" t="s">
        <v>476</v>
      </c>
      <c r="F1992" s="174" t="n">
        <v>2048</v>
      </c>
      <c r="G1992" s="175" t="n">
        <v>60</v>
      </c>
      <c r="H1992" s="176" t="n">
        <v>19880.7608893482</v>
      </c>
      <c r="I1992" s="177" t="n">
        <v>3885520.47823614</v>
      </c>
      <c r="J1992" s="178" t="str">
        <f>IF(I1992&gt;0,H1992/I1992,0)</f>
      </c>
      <c r="K1992" s="179" t="str">
        <f>1-EXP(-J1992)</f>
      </c>
      <c r="L1992" s="180" t="str">
        <f>IF(G1992=30,1,M1991)</f>
      </c>
      <c r="M1992" s="181" t="str">
        <f>L1992*(1-K1992)</f>
      </c>
    </row>
    <row r="1993">
      <c r="A1993" t="s">
        <v>164</v>
      </c>
      <c r="B1993" t="s">
        <v>231</v>
      </c>
      <c r="C1993" s="32" t="s">
        <v>233</v>
      </c>
      <c r="D1993" t="s">
        <v>458</v>
      </c>
      <c r="E1993" t="s">
        <v>476</v>
      </c>
      <c r="F1993" s="174" t="n">
        <v>2048</v>
      </c>
      <c r="G1993" s="175" t="n">
        <v>61</v>
      </c>
      <c r="H1993" s="176" t="n">
        <v>20901.0541647152</v>
      </c>
      <c r="I1993" s="177" t="n">
        <v>3729656.83276009</v>
      </c>
      <c r="J1993" s="178" t="str">
        <f>IF(I1993&gt;0,H1993/I1993,0)</f>
      </c>
      <c r="K1993" s="179" t="str">
        <f>1-EXP(-J1993)</f>
      </c>
      <c r="L1993" s="180" t="str">
        <f>IF(G1993=30,1,M1992)</f>
      </c>
      <c r="M1993" s="181" t="str">
        <f>L1993*(1-K1993)</f>
      </c>
    </row>
    <row r="1994">
      <c r="A1994" t="s">
        <v>164</v>
      </c>
      <c r="B1994" t="s">
        <v>231</v>
      </c>
      <c r="C1994" s="32" t="s">
        <v>233</v>
      </c>
      <c r="D1994" t="s">
        <v>458</v>
      </c>
      <c r="E1994" t="s">
        <v>476</v>
      </c>
      <c r="F1994" s="174" t="n">
        <v>2048</v>
      </c>
      <c r="G1994" s="175" t="n">
        <v>62</v>
      </c>
      <c r="H1994" s="176" t="n">
        <v>22522.2571748489</v>
      </c>
      <c r="I1994" s="177" t="n">
        <v>3659215.7183297</v>
      </c>
      <c r="J1994" s="178" t="str">
        <f>IF(I1994&gt;0,H1994/I1994,0)</f>
      </c>
      <c r="K1994" s="179" t="str">
        <f>1-EXP(-J1994)</f>
      </c>
      <c r="L1994" s="180" t="str">
        <f>IF(G1994=30,1,M1993)</f>
      </c>
      <c r="M1994" s="181" t="str">
        <f>L1994*(1-K1994)</f>
      </c>
    </row>
    <row r="1995">
      <c r="A1995" t="s">
        <v>164</v>
      </c>
      <c r="B1995" t="s">
        <v>231</v>
      </c>
      <c r="C1995" s="32" t="s">
        <v>233</v>
      </c>
      <c r="D1995" t="s">
        <v>458</v>
      </c>
      <c r="E1995" t="s">
        <v>476</v>
      </c>
      <c r="F1995" s="174" t="n">
        <v>2048</v>
      </c>
      <c r="G1995" s="175" t="n">
        <v>63</v>
      </c>
      <c r="H1995" s="176" t="n">
        <v>24795.00695671</v>
      </c>
      <c r="I1995" s="177" t="n">
        <v>3667339.48141097</v>
      </c>
      <c r="J1995" s="178" t="str">
        <f>IF(I1995&gt;0,H1995/I1995,0)</f>
      </c>
      <c r="K1995" s="179" t="str">
        <f>1-EXP(-J1995)</f>
      </c>
      <c r="L1995" s="180" t="str">
        <f>IF(G1995=30,1,M1994)</f>
      </c>
      <c r="M1995" s="181" t="str">
        <f>L1995*(1-K1995)</f>
      </c>
    </row>
    <row r="1996">
      <c r="A1996" t="s">
        <v>164</v>
      </c>
      <c r="B1996" t="s">
        <v>231</v>
      </c>
      <c r="C1996" s="32" t="s">
        <v>233</v>
      </c>
      <c r="D1996" t="s">
        <v>458</v>
      </c>
      <c r="E1996" t="s">
        <v>476</v>
      </c>
      <c r="F1996" s="174" t="n">
        <v>2048</v>
      </c>
      <c r="G1996" s="175" t="n">
        <v>64</v>
      </c>
      <c r="H1996" s="176" t="n">
        <v>27405.8031990384</v>
      </c>
      <c r="I1996" s="177" t="n">
        <v>3691951.4666057</v>
      </c>
      <c r="J1996" s="178" t="str">
        <f>IF(I1996&gt;0,H1996/I1996,0)</f>
      </c>
      <c r="K1996" s="179" t="str">
        <f>1-EXP(-J1996)</f>
      </c>
      <c r="L1996" s="180" t="str">
        <f>IF(G1996=30,1,M1995)</f>
      </c>
      <c r="M1996" s="181" t="str">
        <f>L1996*(1-K1996)</f>
      </c>
    </row>
    <row r="1997">
      <c r="A1997" t="s">
        <v>164</v>
      </c>
      <c r="B1997" t="s">
        <v>231</v>
      </c>
      <c r="C1997" s="32" t="s">
        <v>233</v>
      </c>
      <c r="D1997" t="s">
        <v>458</v>
      </c>
      <c r="E1997" t="s">
        <v>476</v>
      </c>
      <c r="F1997" s="174" t="n">
        <v>2048</v>
      </c>
      <c r="G1997" s="175" t="n">
        <v>65</v>
      </c>
      <c r="H1997" s="176" t="n">
        <v>28024.8604069198</v>
      </c>
      <c r="I1997" s="177" t="n">
        <v>3618240.33522458</v>
      </c>
      <c r="J1997" s="178" t="str">
        <f>IF(I1997&gt;0,H1997/I1997,0)</f>
      </c>
      <c r="K1997" s="179" t="str">
        <f>1-EXP(-J1997)</f>
      </c>
      <c r="L1997" s="180" t="str">
        <f>IF(G1997=30,1,M1996)</f>
      </c>
      <c r="M1997" s="181" t="str">
        <f>L1997*(1-K1997)</f>
      </c>
    </row>
    <row r="1998">
      <c r="A1998" t="s">
        <v>164</v>
      </c>
      <c r="B1998" t="s">
        <v>231</v>
      </c>
      <c r="C1998" s="32" t="s">
        <v>233</v>
      </c>
      <c r="D1998" t="s">
        <v>458</v>
      </c>
      <c r="E1998" t="s">
        <v>476</v>
      </c>
      <c r="F1998" s="174" t="n">
        <v>2048</v>
      </c>
      <c r="G1998" s="175" t="n">
        <v>66</v>
      </c>
      <c r="H1998" s="176" t="n">
        <v>29273.6380429921</v>
      </c>
      <c r="I1998" s="177" t="n">
        <v>3447382.49585929</v>
      </c>
      <c r="J1998" s="178" t="str">
        <f>IF(I1998&gt;0,H1998/I1998,0)</f>
      </c>
      <c r="K1998" s="179" t="str">
        <f>1-EXP(-J1998)</f>
      </c>
      <c r="L1998" s="180" t="str">
        <f>IF(G1998=30,1,M1997)</f>
      </c>
      <c r="M1998" s="181" t="str">
        <f>L1998*(1-K1998)</f>
      </c>
    </row>
    <row r="1999">
      <c r="A1999" t="s">
        <v>164</v>
      </c>
      <c r="B1999" t="s">
        <v>231</v>
      </c>
      <c r="C1999" s="32" t="s">
        <v>233</v>
      </c>
      <c r="D1999" t="s">
        <v>458</v>
      </c>
      <c r="E1999" t="s">
        <v>476</v>
      </c>
      <c r="F1999" s="174" t="n">
        <v>2048</v>
      </c>
      <c r="G1999" s="175" t="n">
        <v>67</v>
      </c>
      <c r="H1999" s="176" t="n">
        <v>31042.959824824</v>
      </c>
      <c r="I1999" s="177" t="n">
        <v>3326758.40578064</v>
      </c>
      <c r="J1999" s="178" t="str">
        <f>IF(I1999&gt;0,H1999/I1999,0)</f>
      </c>
      <c r="K1999" s="179" t="str">
        <f>1-EXP(-J1999)</f>
      </c>
      <c r="L1999" s="180" t="str">
        <f>IF(G1999=30,1,M1998)</f>
      </c>
      <c r="M1999" s="181" t="str">
        <f>L1999*(1-K1999)</f>
      </c>
    </row>
    <row r="2000">
      <c r="A2000" t="s">
        <v>164</v>
      </c>
      <c r="B2000" t="s">
        <v>231</v>
      </c>
      <c r="C2000" s="32" t="s">
        <v>233</v>
      </c>
      <c r="D2000" t="s">
        <v>458</v>
      </c>
      <c r="E2000" t="s">
        <v>476</v>
      </c>
      <c r="F2000" s="174" t="n">
        <v>2048</v>
      </c>
      <c r="G2000" s="175" t="n">
        <v>68</v>
      </c>
      <c r="H2000" s="176" t="n">
        <v>33004.2250597778</v>
      </c>
      <c r="I2000" s="177" t="n">
        <v>3216394.7987992</v>
      </c>
      <c r="J2000" s="178" t="str">
        <f>IF(I2000&gt;0,H2000/I2000,0)</f>
      </c>
      <c r="K2000" s="179" t="str">
        <f>1-EXP(-J2000)</f>
      </c>
      <c r="L2000" s="180" t="str">
        <f>IF(G2000=30,1,M1999)</f>
      </c>
      <c r="M2000" s="181" t="str">
        <f>L2000*(1-K2000)</f>
      </c>
    </row>
    <row r="2001">
      <c r="A2001" t="s">
        <v>164</v>
      </c>
      <c r="B2001" t="s">
        <v>231</v>
      </c>
      <c r="C2001" s="32" t="s">
        <v>233</v>
      </c>
      <c r="D2001" t="s">
        <v>458</v>
      </c>
      <c r="E2001" t="s">
        <v>476</v>
      </c>
      <c r="F2001" s="174" t="n">
        <v>2048</v>
      </c>
      <c r="G2001" s="175" t="n">
        <v>69</v>
      </c>
      <c r="H2001" s="176" t="n">
        <v>34998.964636402</v>
      </c>
      <c r="I2001" s="177" t="n">
        <v>3098739.02424294</v>
      </c>
      <c r="J2001" s="178" t="str">
        <f>IF(I2001&gt;0,H2001/I2001,0)</f>
      </c>
      <c r="K2001" s="179" t="str">
        <f>1-EXP(-J2001)</f>
      </c>
      <c r="L2001" s="180" t="str">
        <f>IF(G2001=30,1,M2000)</f>
      </c>
      <c r="M2001" s="181" t="str">
        <f>L2001*(1-K2001)</f>
      </c>
    </row>
    <row r="2002">
      <c r="A2002" t="s">
        <v>164</v>
      </c>
      <c r="B2002" t="s">
        <v>231</v>
      </c>
      <c r="C2002" s="32" t="s">
        <v>233</v>
      </c>
      <c r="D2002" t="s">
        <v>458</v>
      </c>
      <c r="E2002" t="s">
        <v>476</v>
      </c>
      <c r="F2002" s="174" t="n">
        <v>2049</v>
      </c>
      <c r="G2002" s="175" t="n">
        <v>30</v>
      </c>
      <c r="H2002" s="176" t="n">
        <v>613.95011455684</v>
      </c>
      <c r="I2002" s="177" t="n">
        <v>4266580.07827733</v>
      </c>
      <c r="J2002" s="178" t="str">
        <f>IF(I2002&gt;0,H2002/I2002,0)</f>
      </c>
      <c r="K2002" s="179" t="str">
        <f>1-EXP(-J2002)</f>
      </c>
      <c r="L2002" s="180" t="str">
        <f>IF(G2002=30,1,M2001)</f>
      </c>
      <c r="M2002" s="181" t="str">
        <f>L2002*(1-K2002)</f>
      </c>
    </row>
    <row r="2003">
      <c r="A2003" t="s">
        <v>164</v>
      </c>
      <c r="B2003" t="s">
        <v>231</v>
      </c>
      <c r="C2003" s="32" t="s">
        <v>233</v>
      </c>
      <c r="D2003" t="s">
        <v>458</v>
      </c>
      <c r="E2003" t="s">
        <v>476</v>
      </c>
      <c r="F2003" s="174" t="n">
        <v>2049</v>
      </c>
      <c r="G2003" s="175" t="n">
        <v>31</v>
      </c>
      <c r="H2003" s="176" t="n">
        <v>838.077579529709</v>
      </c>
      <c r="I2003" s="177" t="n">
        <v>4270683.54125705</v>
      </c>
      <c r="J2003" s="178" t="str">
        <f>IF(I2003&gt;0,H2003/I2003,0)</f>
      </c>
      <c r="K2003" s="179" t="str">
        <f>1-EXP(-J2003)</f>
      </c>
      <c r="L2003" s="180" t="str">
        <f>IF(G2003=30,1,M2002)</f>
      </c>
      <c r="M2003" s="181" t="str">
        <f>L2003*(1-K2003)</f>
      </c>
    </row>
    <row r="2004">
      <c r="A2004" t="s">
        <v>164</v>
      </c>
      <c r="B2004" t="s">
        <v>231</v>
      </c>
      <c r="C2004" s="32" t="s">
        <v>233</v>
      </c>
      <c r="D2004" t="s">
        <v>458</v>
      </c>
      <c r="E2004" t="s">
        <v>476</v>
      </c>
      <c r="F2004" s="174" t="n">
        <v>2049</v>
      </c>
      <c r="G2004" s="175" t="n">
        <v>32</v>
      </c>
      <c r="H2004" s="176" t="n">
        <v>892.914894005017</v>
      </c>
      <c r="I2004" s="177" t="n">
        <v>4311234.5261952</v>
      </c>
      <c r="J2004" s="178" t="str">
        <f>IF(I2004&gt;0,H2004/I2004,0)</f>
      </c>
      <c r="K2004" s="179" t="str">
        <f>1-EXP(-J2004)</f>
      </c>
      <c r="L2004" s="180" t="str">
        <f>IF(G2004=30,1,M2003)</f>
      </c>
      <c r="M2004" s="181" t="str">
        <f>L2004*(1-K2004)</f>
      </c>
    </row>
    <row r="2005">
      <c r="A2005" t="s">
        <v>164</v>
      </c>
      <c r="B2005" t="s">
        <v>231</v>
      </c>
      <c r="C2005" s="32" t="s">
        <v>233</v>
      </c>
      <c r="D2005" t="s">
        <v>458</v>
      </c>
      <c r="E2005" t="s">
        <v>476</v>
      </c>
      <c r="F2005" s="174" t="n">
        <v>2049</v>
      </c>
      <c r="G2005" s="175" t="n">
        <v>33</v>
      </c>
      <c r="H2005" s="176" t="n">
        <v>1038.66079758986</v>
      </c>
      <c r="I2005" s="177" t="n">
        <v>4573220.0056546</v>
      </c>
      <c r="J2005" s="178" t="str">
        <f>IF(I2005&gt;0,H2005/I2005,0)</f>
      </c>
      <c r="K2005" s="179" t="str">
        <f>1-EXP(-J2005)</f>
      </c>
      <c r="L2005" s="180" t="str">
        <f>IF(G2005=30,1,M2004)</f>
      </c>
      <c r="M2005" s="181" t="str">
        <f>L2005*(1-K2005)</f>
      </c>
    </row>
    <row r="2006">
      <c r="A2006" t="s">
        <v>164</v>
      </c>
      <c r="B2006" t="s">
        <v>231</v>
      </c>
      <c r="C2006" s="32" t="s">
        <v>233</v>
      </c>
      <c r="D2006" t="s">
        <v>458</v>
      </c>
      <c r="E2006" t="s">
        <v>476</v>
      </c>
      <c r="F2006" s="174" t="n">
        <v>2049</v>
      </c>
      <c r="G2006" s="175" t="n">
        <v>34</v>
      </c>
      <c r="H2006" s="176" t="n">
        <v>1153.1260814441</v>
      </c>
      <c r="I2006" s="177" t="n">
        <v>4621392.75398594</v>
      </c>
      <c r="J2006" s="178" t="str">
        <f>IF(I2006&gt;0,H2006/I2006,0)</f>
      </c>
      <c r="K2006" s="179" t="str">
        <f>1-EXP(-J2006)</f>
      </c>
      <c r="L2006" s="180" t="str">
        <f>IF(G2006=30,1,M2005)</f>
      </c>
      <c r="M2006" s="181" t="str">
        <f>L2006*(1-K2006)</f>
      </c>
    </row>
    <row r="2007">
      <c r="A2007" t="s">
        <v>164</v>
      </c>
      <c r="B2007" t="s">
        <v>231</v>
      </c>
      <c r="C2007" s="32" t="s">
        <v>233</v>
      </c>
      <c r="D2007" t="s">
        <v>458</v>
      </c>
      <c r="E2007" t="s">
        <v>476</v>
      </c>
      <c r="F2007" s="174" t="n">
        <v>2049</v>
      </c>
      <c r="G2007" s="175" t="n">
        <v>35</v>
      </c>
      <c r="H2007" s="176" t="n">
        <v>1511.43656304779</v>
      </c>
      <c r="I2007" s="177" t="n">
        <v>4686948.74420424</v>
      </c>
      <c r="J2007" s="178" t="str">
        <f>IF(I2007&gt;0,H2007/I2007,0)</f>
      </c>
      <c r="K2007" s="179" t="str">
        <f>1-EXP(-J2007)</f>
      </c>
      <c r="L2007" s="180" t="str">
        <f>IF(G2007=30,1,M2006)</f>
      </c>
      <c r="M2007" s="181" t="str">
        <f>L2007*(1-K2007)</f>
      </c>
    </row>
    <row r="2008">
      <c r="A2008" t="s">
        <v>164</v>
      </c>
      <c r="B2008" t="s">
        <v>231</v>
      </c>
      <c r="C2008" s="32" t="s">
        <v>233</v>
      </c>
      <c r="D2008" t="s">
        <v>458</v>
      </c>
      <c r="E2008" t="s">
        <v>476</v>
      </c>
      <c r="F2008" s="174" t="n">
        <v>2049</v>
      </c>
      <c r="G2008" s="175" t="n">
        <v>36</v>
      </c>
      <c r="H2008" s="176" t="n">
        <v>1820.80683231175</v>
      </c>
      <c r="I2008" s="177" t="n">
        <v>4753404.06439857</v>
      </c>
      <c r="J2008" s="178" t="str">
        <f>IF(I2008&gt;0,H2008/I2008,0)</f>
      </c>
      <c r="K2008" s="179" t="str">
        <f>1-EXP(-J2008)</f>
      </c>
      <c r="L2008" s="180" t="str">
        <f>IF(G2008=30,1,M2007)</f>
      </c>
      <c r="M2008" s="181" t="str">
        <f>L2008*(1-K2008)</f>
      </c>
    </row>
    <row r="2009">
      <c r="A2009" t="s">
        <v>164</v>
      </c>
      <c r="B2009" t="s">
        <v>231</v>
      </c>
      <c r="C2009" s="32" t="s">
        <v>233</v>
      </c>
      <c r="D2009" t="s">
        <v>458</v>
      </c>
      <c r="E2009" t="s">
        <v>476</v>
      </c>
      <c r="F2009" s="174" t="n">
        <v>2049</v>
      </c>
      <c r="G2009" s="175" t="n">
        <v>37</v>
      </c>
      <c r="H2009" s="176" t="n">
        <v>2053.54225746945</v>
      </c>
      <c r="I2009" s="177" t="n">
        <v>4863741.7296952</v>
      </c>
      <c r="J2009" s="178" t="str">
        <f>IF(I2009&gt;0,H2009/I2009,0)</f>
      </c>
      <c r="K2009" s="179" t="str">
        <f>1-EXP(-J2009)</f>
      </c>
      <c r="L2009" s="180" t="str">
        <f>IF(G2009=30,1,M2008)</f>
      </c>
      <c r="M2009" s="181" t="str">
        <f>L2009*(1-K2009)</f>
      </c>
    </row>
    <row r="2010">
      <c r="A2010" t="s">
        <v>164</v>
      </c>
      <c r="B2010" t="s">
        <v>231</v>
      </c>
      <c r="C2010" s="32" t="s">
        <v>233</v>
      </c>
      <c r="D2010" t="s">
        <v>458</v>
      </c>
      <c r="E2010" t="s">
        <v>476</v>
      </c>
      <c r="F2010" s="174" t="n">
        <v>2049</v>
      </c>
      <c r="G2010" s="175" t="n">
        <v>38</v>
      </c>
      <c r="H2010" s="176" t="n">
        <v>2200.44443480936</v>
      </c>
      <c r="I2010" s="177" t="n">
        <v>4833814.40676728</v>
      </c>
      <c r="J2010" s="178" t="str">
        <f>IF(I2010&gt;0,H2010/I2010,0)</f>
      </c>
      <c r="K2010" s="179" t="str">
        <f>1-EXP(-J2010)</f>
      </c>
      <c r="L2010" s="180" t="str">
        <f>IF(G2010=30,1,M2009)</f>
      </c>
      <c r="M2010" s="181" t="str">
        <f>L2010*(1-K2010)</f>
      </c>
    </row>
    <row r="2011">
      <c r="A2011" t="s">
        <v>164</v>
      </c>
      <c r="B2011" t="s">
        <v>231</v>
      </c>
      <c r="C2011" s="32" t="s">
        <v>233</v>
      </c>
      <c r="D2011" t="s">
        <v>458</v>
      </c>
      <c r="E2011" t="s">
        <v>476</v>
      </c>
      <c r="F2011" s="174" t="n">
        <v>2049</v>
      </c>
      <c r="G2011" s="175" t="n">
        <v>39</v>
      </c>
      <c r="H2011" s="176" t="n">
        <v>2313.03048099101</v>
      </c>
      <c r="I2011" s="177" t="n">
        <v>4698713.54375421</v>
      </c>
      <c r="J2011" s="178" t="str">
        <f>IF(I2011&gt;0,H2011/I2011,0)</f>
      </c>
      <c r="K2011" s="179" t="str">
        <f>1-EXP(-J2011)</f>
      </c>
      <c r="L2011" s="180" t="str">
        <f>IF(G2011=30,1,M2010)</f>
      </c>
      <c r="M2011" s="181" t="str">
        <f>L2011*(1-K2011)</f>
      </c>
    </row>
    <row r="2012">
      <c r="A2012" t="s">
        <v>164</v>
      </c>
      <c r="B2012" t="s">
        <v>231</v>
      </c>
      <c r="C2012" s="32" t="s">
        <v>233</v>
      </c>
      <c r="D2012" t="s">
        <v>458</v>
      </c>
      <c r="E2012" t="s">
        <v>476</v>
      </c>
      <c r="F2012" s="174" t="n">
        <v>2049</v>
      </c>
      <c r="G2012" s="175" t="n">
        <v>40</v>
      </c>
      <c r="H2012" s="176" t="n">
        <v>3055.45105607648</v>
      </c>
      <c r="I2012" s="177" t="n">
        <v>4625632.78312394</v>
      </c>
      <c r="J2012" s="178" t="str">
        <f>IF(I2012&gt;0,H2012/I2012,0)</f>
      </c>
      <c r="K2012" s="179" t="str">
        <f>1-EXP(-J2012)</f>
      </c>
      <c r="L2012" s="180" t="str">
        <f>IF(G2012=30,1,M2011)</f>
      </c>
      <c r="M2012" s="181" t="str">
        <f>L2012*(1-K2012)</f>
      </c>
    </row>
    <row r="2013">
      <c r="A2013" t="s">
        <v>164</v>
      </c>
      <c r="B2013" t="s">
        <v>231</v>
      </c>
      <c r="C2013" s="32" t="s">
        <v>233</v>
      </c>
      <c r="D2013" t="s">
        <v>458</v>
      </c>
      <c r="E2013" t="s">
        <v>476</v>
      </c>
      <c r="F2013" s="174" t="n">
        <v>2049</v>
      </c>
      <c r="G2013" s="175" t="n">
        <v>41</v>
      </c>
      <c r="H2013" s="176" t="n">
        <v>3432.03755238125</v>
      </c>
      <c r="I2013" s="177" t="n">
        <v>4579227.09828528</v>
      </c>
      <c r="J2013" s="178" t="str">
        <f>IF(I2013&gt;0,H2013/I2013,0)</f>
      </c>
      <c r="K2013" s="179" t="str">
        <f>1-EXP(-J2013)</f>
      </c>
      <c r="L2013" s="180" t="str">
        <f>IF(G2013=30,1,M2012)</f>
      </c>
      <c r="M2013" s="181" t="str">
        <f>L2013*(1-K2013)</f>
      </c>
    </row>
    <row r="2014">
      <c r="A2014" t="s">
        <v>164</v>
      </c>
      <c r="B2014" t="s">
        <v>231</v>
      </c>
      <c r="C2014" s="32" t="s">
        <v>233</v>
      </c>
      <c r="D2014" t="s">
        <v>458</v>
      </c>
      <c r="E2014" t="s">
        <v>476</v>
      </c>
      <c r="F2014" s="174" t="n">
        <v>2049</v>
      </c>
      <c r="G2014" s="175" t="n">
        <v>42</v>
      </c>
      <c r="H2014" s="176" t="n">
        <v>3801.83952260529</v>
      </c>
      <c r="I2014" s="177" t="n">
        <v>4599942.64017226</v>
      </c>
      <c r="J2014" s="178" t="str">
        <f>IF(I2014&gt;0,H2014/I2014,0)</f>
      </c>
      <c r="K2014" s="179" t="str">
        <f>1-EXP(-J2014)</f>
      </c>
      <c r="L2014" s="180" t="str">
        <f>IF(G2014=30,1,M2013)</f>
      </c>
      <c r="M2014" s="181" t="str">
        <f>L2014*(1-K2014)</f>
      </c>
    </row>
    <row r="2015">
      <c r="A2015" t="s">
        <v>164</v>
      </c>
      <c r="B2015" t="s">
        <v>231</v>
      </c>
      <c r="C2015" s="32" t="s">
        <v>233</v>
      </c>
      <c r="D2015" t="s">
        <v>458</v>
      </c>
      <c r="E2015" t="s">
        <v>476</v>
      </c>
      <c r="F2015" s="174" t="n">
        <v>2049</v>
      </c>
      <c r="G2015" s="175" t="n">
        <v>43</v>
      </c>
      <c r="H2015" s="176" t="n">
        <v>4052.87918244369</v>
      </c>
      <c r="I2015" s="177" t="n">
        <v>4513116.37340098</v>
      </c>
      <c r="J2015" s="178" t="str">
        <f>IF(I2015&gt;0,H2015/I2015,0)</f>
      </c>
      <c r="K2015" s="179" t="str">
        <f>1-EXP(-J2015)</f>
      </c>
      <c r="L2015" s="180" t="str">
        <f>IF(G2015=30,1,M2014)</f>
      </c>
      <c r="M2015" s="181" t="str">
        <f>L2015*(1-K2015)</f>
      </c>
    </row>
    <row r="2016">
      <c r="A2016" t="s">
        <v>164</v>
      </c>
      <c r="B2016" t="s">
        <v>231</v>
      </c>
      <c r="C2016" s="32" t="s">
        <v>233</v>
      </c>
      <c r="D2016" t="s">
        <v>458</v>
      </c>
      <c r="E2016" t="s">
        <v>476</v>
      </c>
      <c r="F2016" s="174" t="n">
        <v>2049</v>
      </c>
      <c r="G2016" s="175" t="n">
        <v>44</v>
      </c>
      <c r="H2016" s="176" t="n">
        <v>4349.35821741776</v>
      </c>
      <c r="I2016" s="177" t="n">
        <v>4447293.77093323</v>
      </c>
      <c r="J2016" s="178" t="str">
        <f>IF(I2016&gt;0,H2016/I2016,0)</f>
      </c>
      <c r="K2016" s="179" t="str">
        <f>1-EXP(-J2016)</f>
      </c>
      <c r="L2016" s="180" t="str">
        <f>IF(G2016=30,1,M2015)</f>
      </c>
      <c r="M2016" s="181" t="str">
        <f>L2016*(1-K2016)</f>
      </c>
    </row>
    <row r="2017">
      <c r="A2017" t="s">
        <v>164</v>
      </c>
      <c r="B2017" t="s">
        <v>231</v>
      </c>
      <c r="C2017" s="32" t="s">
        <v>233</v>
      </c>
      <c r="D2017" t="s">
        <v>458</v>
      </c>
      <c r="E2017" t="s">
        <v>476</v>
      </c>
      <c r="F2017" s="174" t="n">
        <v>2049</v>
      </c>
      <c r="G2017" s="175" t="n">
        <v>45</v>
      </c>
      <c r="H2017" s="176" t="n">
        <v>5407.65853989657</v>
      </c>
      <c r="I2017" s="177" t="n">
        <v>4314645.44122162</v>
      </c>
      <c r="J2017" s="178" t="str">
        <f>IF(I2017&gt;0,H2017/I2017,0)</f>
      </c>
      <c r="K2017" s="179" t="str">
        <f>1-EXP(-J2017)</f>
      </c>
      <c r="L2017" s="180" t="str">
        <f>IF(G2017=30,1,M2016)</f>
      </c>
      <c r="M2017" s="181" t="str">
        <f>L2017*(1-K2017)</f>
      </c>
    </row>
    <row r="2018">
      <c r="A2018" t="s">
        <v>164</v>
      </c>
      <c r="B2018" t="s">
        <v>231</v>
      </c>
      <c r="C2018" s="32" t="s">
        <v>233</v>
      </c>
      <c r="D2018" t="s">
        <v>458</v>
      </c>
      <c r="E2018" t="s">
        <v>476</v>
      </c>
      <c r="F2018" s="174" t="n">
        <v>2049</v>
      </c>
      <c r="G2018" s="175" t="n">
        <v>46</v>
      </c>
      <c r="H2018" s="176" t="n">
        <v>5939.29928786696</v>
      </c>
      <c r="I2018" s="177" t="n">
        <v>4242287.43892998</v>
      </c>
      <c r="J2018" s="178" t="str">
        <f>IF(I2018&gt;0,H2018/I2018,0)</f>
      </c>
      <c r="K2018" s="179" t="str">
        <f>1-EXP(-J2018)</f>
      </c>
      <c r="L2018" s="180" t="str">
        <f>IF(G2018=30,1,M2017)</f>
      </c>
      <c r="M2018" s="181" t="str">
        <f>L2018*(1-K2018)</f>
      </c>
    </row>
    <row r="2019">
      <c r="A2019" t="s">
        <v>164</v>
      </c>
      <c r="B2019" t="s">
        <v>231</v>
      </c>
      <c r="C2019" s="32" t="s">
        <v>233</v>
      </c>
      <c r="D2019" t="s">
        <v>458</v>
      </c>
      <c r="E2019" t="s">
        <v>476</v>
      </c>
      <c r="F2019" s="174" t="n">
        <v>2049</v>
      </c>
      <c r="G2019" s="175" t="n">
        <v>47</v>
      </c>
      <c r="H2019" s="176" t="n">
        <v>6602.34769805277</v>
      </c>
      <c r="I2019" s="177" t="n">
        <v>4210132.79302387</v>
      </c>
      <c r="J2019" s="178" t="str">
        <f>IF(I2019&gt;0,H2019/I2019,0)</f>
      </c>
      <c r="K2019" s="179" t="str">
        <f>1-EXP(-J2019)</f>
      </c>
      <c r="L2019" s="180" t="str">
        <f>IF(G2019=30,1,M2018)</f>
      </c>
      <c r="M2019" s="181" t="str">
        <f>L2019*(1-K2019)</f>
      </c>
    </row>
    <row r="2020">
      <c r="A2020" t="s">
        <v>164</v>
      </c>
      <c r="B2020" t="s">
        <v>231</v>
      </c>
      <c r="C2020" s="32" t="s">
        <v>233</v>
      </c>
      <c r="D2020" t="s">
        <v>458</v>
      </c>
      <c r="E2020" t="s">
        <v>476</v>
      </c>
      <c r="F2020" s="174" t="n">
        <v>2049</v>
      </c>
      <c r="G2020" s="175" t="n">
        <v>48</v>
      </c>
      <c r="H2020" s="176" t="n">
        <v>7192.9684802522</v>
      </c>
      <c r="I2020" s="177" t="n">
        <v>4180655.77842597</v>
      </c>
      <c r="J2020" s="178" t="str">
        <f>IF(I2020&gt;0,H2020/I2020,0)</f>
      </c>
      <c r="K2020" s="179" t="str">
        <f>1-EXP(-J2020)</f>
      </c>
      <c r="L2020" s="180" t="str">
        <f>IF(G2020=30,1,M2019)</f>
      </c>
      <c r="M2020" s="181" t="str">
        <f>L2020*(1-K2020)</f>
      </c>
    </row>
    <row r="2021">
      <c r="A2021" t="s">
        <v>164</v>
      </c>
      <c r="B2021" t="s">
        <v>231</v>
      </c>
      <c r="C2021" s="32" t="s">
        <v>233</v>
      </c>
      <c r="D2021" t="s">
        <v>458</v>
      </c>
      <c r="E2021" t="s">
        <v>476</v>
      </c>
      <c r="F2021" s="174" t="n">
        <v>2049</v>
      </c>
      <c r="G2021" s="175" t="n">
        <v>49</v>
      </c>
      <c r="H2021" s="176" t="n">
        <v>7843.41242241019</v>
      </c>
      <c r="I2021" s="177" t="n">
        <v>4149780.31699271</v>
      </c>
      <c r="J2021" s="178" t="str">
        <f>IF(I2021&gt;0,H2021/I2021,0)</f>
      </c>
      <c r="K2021" s="179" t="str">
        <f>1-EXP(-J2021)</f>
      </c>
      <c r="L2021" s="180" t="str">
        <f>IF(G2021=30,1,M2020)</f>
      </c>
      <c r="M2021" s="181" t="str">
        <f>L2021*(1-K2021)</f>
      </c>
    </row>
    <row r="2022">
      <c r="A2022" t="s">
        <v>164</v>
      </c>
      <c r="B2022" t="s">
        <v>231</v>
      </c>
      <c r="C2022" s="32" t="s">
        <v>233</v>
      </c>
      <c r="D2022" t="s">
        <v>458</v>
      </c>
      <c r="E2022" t="s">
        <v>476</v>
      </c>
      <c r="F2022" s="174" t="n">
        <v>2049</v>
      </c>
      <c r="G2022" s="175" t="n">
        <v>50</v>
      </c>
      <c r="H2022" s="176" t="n">
        <v>8952.61090366932</v>
      </c>
      <c r="I2022" s="177" t="n">
        <v>4155794.52964639</v>
      </c>
      <c r="J2022" s="178" t="str">
        <f>IF(I2022&gt;0,H2022/I2022,0)</f>
      </c>
      <c r="K2022" s="179" t="str">
        <f>1-EXP(-J2022)</f>
      </c>
      <c r="L2022" s="180" t="str">
        <f>IF(G2022=30,1,M2021)</f>
      </c>
      <c r="M2022" s="181" t="str">
        <f>L2022*(1-K2022)</f>
      </c>
    </row>
    <row r="2023">
      <c r="A2023" t="s">
        <v>164</v>
      </c>
      <c r="B2023" t="s">
        <v>231</v>
      </c>
      <c r="C2023" s="32" t="s">
        <v>233</v>
      </c>
      <c r="D2023" t="s">
        <v>458</v>
      </c>
      <c r="E2023" t="s">
        <v>476</v>
      </c>
      <c r="F2023" s="174" t="n">
        <v>2049</v>
      </c>
      <c r="G2023" s="175" t="n">
        <v>51</v>
      </c>
      <c r="H2023" s="176" t="n">
        <v>9966.88502430243</v>
      </c>
      <c r="I2023" s="177" t="n">
        <v>4197085.10216691</v>
      </c>
      <c r="J2023" s="178" t="str">
        <f>IF(I2023&gt;0,H2023/I2023,0)</f>
      </c>
      <c r="K2023" s="179" t="str">
        <f>1-EXP(-J2023)</f>
      </c>
      <c r="L2023" s="180" t="str">
        <f>IF(G2023=30,1,M2022)</f>
      </c>
      <c r="M2023" s="181" t="str">
        <f>L2023*(1-K2023)</f>
      </c>
    </row>
    <row r="2024">
      <c r="A2024" t="s">
        <v>164</v>
      </c>
      <c r="B2024" t="s">
        <v>231</v>
      </c>
      <c r="C2024" s="32" t="s">
        <v>233</v>
      </c>
      <c r="D2024" t="s">
        <v>458</v>
      </c>
      <c r="E2024" t="s">
        <v>476</v>
      </c>
      <c r="F2024" s="174" t="n">
        <v>2049</v>
      </c>
      <c r="G2024" s="175" t="n">
        <v>52</v>
      </c>
      <c r="H2024" s="176" t="n">
        <v>11345.4622001609</v>
      </c>
      <c r="I2024" s="177" t="n">
        <v>4308594.48511645</v>
      </c>
      <c r="J2024" s="178" t="str">
        <f>IF(I2024&gt;0,H2024/I2024,0)</f>
      </c>
      <c r="K2024" s="179" t="str">
        <f>1-EXP(-J2024)</f>
      </c>
      <c r="L2024" s="180" t="str">
        <f>IF(G2024=30,1,M2023)</f>
      </c>
      <c r="M2024" s="181" t="str">
        <f>L2024*(1-K2024)</f>
      </c>
    </row>
    <row r="2025">
      <c r="A2025" t="s">
        <v>164</v>
      </c>
      <c r="B2025" t="s">
        <v>231</v>
      </c>
      <c r="C2025" s="32" t="s">
        <v>233</v>
      </c>
      <c r="D2025" t="s">
        <v>458</v>
      </c>
      <c r="E2025" t="s">
        <v>476</v>
      </c>
      <c r="F2025" s="174" t="n">
        <v>2049</v>
      </c>
      <c r="G2025" s="175" t="n">
        <v>53</v>
      </c>
      <c r="H2025" s="176" t="n">
        <v>12196.7254535893</v>
      </c>
      <c r="I2025" s="177" t="n">
        <v>4248199.99222287</v>
      </c>
      <c r="J2025" s="178" t="str">
        <f>IF(I2025&gt;0,H2025/I2025,0)</f>
      </c>
      <c r="K2025" s="179" t="str">
        <f>1-EXP(-J2025)</f>
      </c>
      <c r="L2025" s="180" t="str">
        <f>IF(G2025=30,1,M2024)</f>
      </c>
      <c r="M2025" s="181" t="str">
        <f>L2025*(1-K2025)</f>
      </c>
    </row>
    <row r="2026">
      <c r="A2026" t="s">
        <v>164</v>
      </c>
      <c r="B2026" t="s">
        <v>231</v>
      </c>
      <c r="C2026" s="32" t="s">
        <v>233</v>
      </c>
      <c r="D2026" t="s">
        <v>458</v>
      </c>
      <c r="E2026" t="s">
        <v>476</v>
      </c>
      <c r="F2026" s="174" t="n">
        <v>2049</v>
      </c>
      <c r="G2026" s="175" t="n">
        <v>54</v>
      </c>
      <c r="H2026" s="176" t="n">
        <v>12989.8994652112</v>
      </c>
      <c r="I2026" s="177" t="n">
        <v>4157908.72264308</v>
      </c>
      <c r="J2026" s="178" t="str">
        <f>IF(I2026&gt;0,H2026/I2026,0)</f>
      </c>
      <c r="K2026" s="179" t="str">
        <f>1-EXP(-J2026)</f>
      </c>
      <c r="L2026" s="180" t="str">
        <f>IF(G2026=30,1,M2025)</f>
      </c>
      <c r="M2026" s="181" t="str">
        <f>L2026*(1-K2026)</f>
      </c>
    </row>
    <row r="2027">
      <c r="A2027" t="s">
        <v>164</v>
      </c>
      <c r="B2027" t="s">
        <v>231</v>
      </c>
      <c r="C2027" s="32" t="s">
        <v>233</v>
      </c>
      <c r="D2027" t="s">
        <v>458</v>
      </c>
      <c r="E2027" t="s">
        <v>476</v>
      </c>
      <c r="F2027" s="174" t="n">
        <v>2049</v>
      </c>
      <c r="G2027" s="175" t="n">
        <v>55</v>
      </c>
      <c r="H2027" s="176" t="n">
        <v>13575.7727355079</v>
      </c>
      <c r="I2027" s="177" t="n">
        <v>4081054.75344549</v>
      </c>
      <c r="J2027" s="178" t="str">
        <f>IF(I2027&gt;0,H2027/I2027,0)</f>
      </c>
      <c r="K2027" s="179" t="str">
        <f>1-EXP(-J2027)</f>
      </c>
      <c r="L2027" s="180" t="str">
        <f>IF(G2027=30,1,M2026)</f>
      </c>
      <c r="M2027" s="181" t="str">
        <f>L2027*(1-K2027)</f>
      </c>
    </row>
    <row r="2028">
      <c r="A2028" t="s">
        <v>164</v>
      </c>
      <c r="B2028" t="s">
        <v>231</v>
      </c>
      <c r="C2028" s="32" t="s">
        <v>233</v>
      </c>
      <c r="D2028" t="s">
        <v>458</v>
      </c>
      <c r="E2028" t="s">
        <v>476</v>
      </c>
      <c r="F2028" s="174" t="n">
        <v>2049</v>
      </c>
      <c r="G2028" s="175" t="n">
        <v>56</v>
      </c>
      <c r="H2028" s="176" t="n">
        <v>14488.8412311246</v>
      </c>
      <c r="I2028" s="177" t="n">
        <v>4006066.02049743</v>
      </c>
      <c r="J2028" s="178" t="str">
        <f>IF(I2028&gt;0,H2028/I2028,0)</f>
      </c>
      <c r="K2028" s="179" t="str">
        <f>1-EXP(-J2028)</f>
      </c>
      <c r="L2028" s="180" t="str">
        <f>IF(G2028=30,1,M2027)</f>
      </c>
      <c r="M2028" s="181" t="str">
        <f>L2028*(1-K2028)</f>
      </c>
    </row>
    <row r="2029">
      <c r="A2029" t="s">
        <v>164</v>
      </c>
      <c r="B2029" t="s">
        <v>231</v>
      </c>
      <c r="C2029" s="32" t="s">
        <v>233</v>
      </c>
      <c r="D2029" t="s">
        <v>458</v>
      </c>
      <c r="E2029" t="s">
        <v>476</v>
      </c>
      <c r="F2029" s="174" t="n">
        <v>2049</v>
      </c>
      <c r="G2029" s="175" t="n">
        <v>57</v>
      </c>
      <c r="H2029" s="176" t="n">
        <v>15793.5163034404</v>
      </c>
      <c r="I2029" s="177" t="n">
        <v>4014042.73042211</v>
      </c>
      <c r="J2029" s="178" t="str">
        <f>IF(I2029&gt;0,H2029/I2029,0)</f>
      </c>
      <c r="K2029" s="179" t="str">
        <f>1-EXP(-J2029)</f>
      </c>
      <c r="L2029" s="180" t="str">
        <f>IF(G2029=30,1,M2028)</f>
      </c>
      <c r="M2029" s="181" t="str">
        <f>L2029*(1-K2029)</f>
      </c>
    </row>
    <row r="2030">
      <c r="A2030" t="s">
        <v>164</v>
      </c>
      <c r="B2030" t="s">
        <v>231</v>
      </c>
      <c r="C2030" s="32" t="s">
        <v>233</v>
      </c>
      <c r="D2030" t="s">
        <v>458</v>
      </c>
      <c r="E2030" t="s">
        <v>476</v>
      </c>
      <c r="F2030" s="174" t="n">
        <v>2049</v>
      </c>
      <c r="G2030" s="175" t="n">
        <v>58</v>
      </c>
      <c r="H2030" s="176" t="n">
        <v>17186.2493554066</v>
      </c>
      <c r="I2030" s="177" t="n">
        <v>4000813.25067675</v>
      </c>
      <c r="J2030" s="178" t="str">
        <f>IF(I2030&gt;0,H2030/I2030,0)</f>
      </c>
      <c r="K2030" s="179" t="str">
        <f>1-EXP(-J2030)</f>
      </c>
      <c r="L2030" s="180" t="str">
        <f>IF(G2030=30,1,M2029)</f>
      </c>
      <c r="M2030" s="181" t="str">
        <f>L2030*(1-K2030)</f>
      </c>
    </row>
    <row r="2031">
      <c r="A2031" t="s">
        <v>164</v>
      </c>
      <c r="B2031" t="s">
        <v>231</v>
      </c>
      <c r="C2031" s="32" t="s">
        <v>233</v>
      </c>
      <c r="D2031" t="s">
        <v>458</v>
      </c>
      <c r="E2031" t="s">
        <v>476</v>
      </c>
      <c r="F2031" s="174" t="n">
        <v>2049</v>
      </c>
      <c r="G2031" s="175" t="n">
        <v>59</v>
      </c>
      <c r="H2031" s="176" t="n">
        <v>24974.3399231452</v>
      </c>
      <c r="I2031" s="177" t="n">
        <v>5882551.10109771</v>
      </c>
      <c r="J2031" s="178" t="str">
        <f>IF(I2031&gt;0,H2031/I2031,0)</f>
      </c>
      <c r="K2031" s="179" t="str">
        <f>1-EXP(-J2031)</f>
      </c>
      <c r="L2031" s="180" t="str">
        <f>IF(G2031=30,1,M2030)</f>
      </c>
      <c r="M2031" s="181" t="str">
        <f>L2031*(1-K2031)</f>
      </c>
    </row>
    <row r="2032">
      <c r="A2032" t="s">
        <v>164</v>
      </c>
      <c r="B2032" t="s">
        <v>231</v>
      </c>
      <c r="C2032" s="32" t="s">
        <v>233</v>
      </c>
      <c r="D2032" t="s">
        <v>458</v>
      </c>
      <c r="E2032" t="s">
        <v>476</v>
      </c>
      <c r="F2032" s="174" t="n">
        <v>2049</v>
      </c>
      <c r="G2032" s="175" t="n">
        <v>60</v>
      </c>
      <c r="H2032" s="176" t="n">
        <v>19697.5024893772</v>
      </c>
      <c r="I2032" s="177" t="n">
        <v>3895763.05762574</v>
      </c>
      <c r="J2032" s="178" t="str">
        <f>IF(I2032&gt;0,H2032/I2032,0)</f>
      </c>
      <c r="K2032" s="179" t="str">
        <f>1-EXP(-J2032)</f>
      </c>
      <c r="L2032" s="180" t="str">
        <f>IF(G2032=30,1,M2031)</f>
      </c>
      <c r="M2032" s="181" t="str">
        <f>L2032*(1-K2032)</f>
      </c>
    </row>
    <row r="2033">
      <c r="A2033" t="s">
        <v>164</v>
      </c>
      <c r="B2033" t="s">
        <v>231</v>
      </c>
      <c r="C2033" s="32" t="s">
        <v>233</v>
      </c>
      <c r="D2033" t="s">
        <v>458</v>
      </c>
      <c r="E2033" t="s">
        <v>476</v>
      </c>
      <c r="F2033" s="174" t="n">
        <v>2049</v>
      </c>
      <c r="G2033" s="175" t="n">
        <v>61</v>
      </c>
      <c r="H2033" s="176" t="n">
        <v>21274.5349132122</v>
      </c>
      <c r="I2033" s="177" t="n">
        <v>3842647.42536382</v>
      </c>
      <c r="J2033" s="178" t="str">
        <f>IF(I2033&gt;0,H2033/I2033,0)</f>
      </c>
      <c r="K2033" s="179" t="str">
        <f>1-EXP(-J2033)</f>
      </c>
      <c r="L2033" s="180" t="str">
        <f>IF(G2033=30,1,M2032)</f>
      </c>
      <c r="M2033" s="181" t="str">
        <f>L2033*(1-K2033)</f>
      </c>
    </row>
    <row r="2034">
      <c r="A2034" t="s">
        <v>164</v>
      </c>
      <c r="B2034" t="s">
        <v>231</v>
      </c>
      <c r="C2034" s="32" t="s">
        <v>233</v>
      </c>
      <c r="D2034" t="s">
        <v>458</v>
      </c>
      <c r="E2034" t="s">
        <v>476</v>
      </c>
      <c r="F2034" s="174" t="n">
        <v>2049</v>
      </c>
      <c r="G2034" s="175" t="n">
        <v>62</v>
      </c>
      <c r="H2034" s="176" t="n">
        <v>22421.5951221568</v>
      </c>
      <c r="I2034" s="177" t="n">
        <v>3684561.30186995</v>
      </c>
      <c r="J2034" s="178" t="str">
        <f>IF(I2034&gt;0,H2034/I2034,0)</f>
      </c>
      <c r="K2034" s="179" t="str">
        <f>1-EXP(-J2034)</f>
      </c>
      <c r="L2034" s="180" t="str">
        <f>IF(G2034=30,1,M2033)</f>
      </c>
      <c r="M2034" s="181" t="str">
        <f>L2034*(1-K2034)</f>
      </c>
    </row>
    <row r="2035">
      <c r="A2035" t="s">
        <v>164</v>
      </c>
      <c r="B2035" t="s">
        <v>231</v>
      </c>
      <c r="C2035" s="32" t="s">
        <v>233</v>
      </c>
      <c r="D2035" t="s">
        <v>458</v>
      </c>
      <c r="E2035" t="s">
        <v>476</v>
      </c>
      <c r="F2035" s="174" t="n">
        <v>2049</v>
      </c>
      <c r="G2035" s="175" t="n">
        <v>63</v>
      </c>
      <c r="H2035" s="176" t="n">
        <v>24135.4247443214</v>
      </c>
      <c r="I2035" s="177" t="n">
        <v>3610648.58590234</v>
      </c>
      <c r="J2035" s="178" t="str">
        <f>IF(I2035&gt;0,H2035/I2035,0)</f>
      </c>
      <c r="K2035" s="179" t="str">
        <f>1-EXP(-J2035)</f>
      </c>
      <c r="L2035" s="180" t="str">
        <f>IF(G2035=30,1,M2034)</f>
      </c>
      <c r="M2035" s="181" t="str">
        <f>L2035*(1-K2035)</f>
      </c>
    </row>
    <row r="2036">
      <c r="A2036" t="s">
        <v>164</v>
      </c>
      <c r="B2036" t="s">
        <v>231</v>
      </c>
      <c r="C2036" s="32" t="s">
        <v>233</v>
      </c>
      <c r="D2036" t="s">
        <v>458</v>
      </c>
      <c r="E2036" t="s">
        <v>476</v>
      </c>
      <c r="F2036" s="174" t="n">
        <v>2049</v>
      </c>
      <c r="G2036" s="175" t="n">
        <v>64</v>
      </c>
      <c r="H2036" s="176" t="n">
        <v>26529.6468337498</v>
      </c>
      <c r="I2036" s="177" t="n">
        <v>3613887.50439563</v>
      </c>
      <c r="J2036" s="178" t="str">
        <f>IF(I2036&gt;0,H2036/I2036,0)</f>
      </c>
      <c r="K2036" s="179" t="str">
        <f>1-EXP(-J2036)</f>
      </c>
      <c r="L2036" s="180" t="str">
        <f>IF(G2036=30,1,M2035)</f>
      </c>
      <c r="M2036" s="181" t="str">
        <f>L2036*(1-K2036)</f>
      </c>
    </row>
    <row r="2037">
      <c r="A2037" t="s">
        <v>164</v>
      </c>
      <c r="B2037" t="s">
        <v>231</v>
      </c>
      <c r="C2037" s="32" t="s">
        <v>233</v>
      </c>
      <c r="D2037" t="s">
        <v>458</v>
      </c>
      <c r="E2037" t="s">
        <v>476</v>
      </c>
      <c r="F2037" s="174" t="n">
        <v>2049</v>
      </c>
      <c r="G2037" s="175" t="n">
        <v>65</v>
      </c>
      <c r="H2037" s="176" t="n">
        <v>27804.2228071708</v>
      </c>
      <c r="I2037" s="177" t="n">
        <v>3632881.4076548</v>
      </c>
      <c r="J2037" s="178" t="str">
        <f>IF(I2037&gt;0,H2037/I2037,0)</f>
      </c>
      <c r="K2037" s="179" t="str">
        <f>1-EXP(-J2037)</f>
      </c>
      <c r="L2037" s="180" t="str">
        <f>IF(G2037=30,1,M2036)</f>
      </c>
      <c r="M2037" s="181" t="str">
        <f>L2037*(1-K2037)</f>
      </c>
    </row>
    <row r="2038">
      <c r="A2038" t="s">
        <v>164</v>
      </c>
      <c r="B2038" t="s">
        <v>231</v>
      </c>
      <c r="C2038" s="32" t="s">
        <v>233</v>
      </c>
      <c r="D2038" t="s">
        <v>458</v>
      </c>
      <c r="E2038" t="s">
        <v>476</v>
      </c>
      <c r="F2038" s="174" t="n">
        <v>2049</v>
      </c>
      <c r="G2038" s="175" t="n">
        <v>66</v>
      </c>
      <c r="H2038" s="176" t="n">
        <v>29811.386991008</v>
      </c>
      <c r="I2038" s="177" t="n">
        <v>3555500.65844025</v>
      </c>
      <c r="J2038" s="178" t="str">
        <f>IF(I2038&gt;0,H2038/I2038,0)</f>
      </c>
      <c r="K2038" s="179" t="str">
        <f>1-EXP(-J2038)</f>
      </c>
      <c r="L2038" s="180" t="str">
        <f>IF(G2038=30,1,M2037)</f>
      </c>
      <c r="M2038" s="181" t="str">
        <f>L2038*(1-K2038)</f>
      </c>
    </row>
    <row r="2039">
      <c r="A2039" t="s">
        <v>164</v>
      </c>
      <c r="B2039" t="s">
        <v>231</v>
      </c>
      <c r="C2039" s="32" t="s">
        <v>233</v>
      </c>
      <c r="D2039" t="s">
        <v>458</v>
      </c>
      <c r="E2039" t="s">
        <v>476</v>
      </c>
      <c r="F2039" s="174" t="n">
        <v>2049</v>
      </c>
      <c r="G2039" s="175" t="n">
        <v>67</v>
      </c>
      <c r="H2039" s="176" t="n">
        <v>31180.1033951852</v>
      </c>
      <c r="I2039" s="177" t="n">
        <v>3381045.10230276</v>
      </c>
      <c r="J2039" s="178" t="str">
        <f>IF(I2039&gt;0,H2039/I2039,0)</f>
      </c>
      <c r="K2039" s="179" t="str">
        <f>1-EXP(-J2039)</f>
      </c>
      <c r="L2039" s="180" t="str">
        <f>IF(G2039=30,1,M2038)</f>
      </c>
      <c r="M2039" s="181" t="str">
        <f>L2039*(1-K2039)</f>
      </c>
    </row>
    <row r="2040">
      <c r="A2040" t="s">
        <v>164</v>
      </c>
      <c r="B2040" t="s">
        <v>231</v>
      </c>
      <c r="C2040" s="32" t="s">
        <v>233</v>
      </c>
      <c r="D2040" t="s">
        <v>458</v>
      </c>
      <c r="E2040" t="s">
        <v>476</v>
      </c>
      <c r="F2040" s="174" t="n">
        <v>2049</v>
      </c>
      <c r="G2040" s="175" t="n">
        <v>68</v>
      </c>
      <c r="H2040" s="176" t="n">
        <v>33027.6973207156</v>
      </c>
      <c r="I2040" s="177" t="n">
        <v>3256479.85951503</v>
      </c>
      <c r="J2040" s="178" t="str">
        <f>IF(I2040&gt;0,H2040/I2040,0)</f>
      </c>
      <c r="K2040" s="179" t="str">
        <f>1-EXP(-J2040)</f>
      </c>
      <c r="L2040" s="180" t="str">
        <f>IF(G2040=30,1,M2039)</f>
      </c>
      <c r="M2040" s="181" t="str">
        <f>L2040*(1-K2040)</f>
      </c>
    </row>
    <row r="2041">
      <c r="A2041" t="s">
        <v>164</v>
      </c>
      <c r="B2041" t="s">
        <v>231</v>
      </c>
      <c r="C2041" s="32" t="s">
        <v>233</v>
      </c>
      <c r="D2041" t="s">
        <v>458</v>
      </c>
      <c r="E2041" t="s">
        <v>476</v>
      </c>
      <c r="F2041" s="174" t="n">
        <v>2049</v>
      </c>
      <c r="G2041" s="175" t="n">
        <v>69</v>
      </c>
      <c r="H2041" s="176" t="n">
        <v>35077.4946421277</v>
      </c>
      <c r="I2041" s="177" t="n">
        <v>3141768.01486972</v>
      </c>
      <c r="J2041" s="178" t="str">
        <f>IF(I2041&gt;0,H2041/I2041,0)</f>
      </c>
      <c r="K2041" s="179" t="str">
        <f>1-EXP(-J2041)</f>
      </c>
      <c r="L2041" s="180" t="str">
        <f>IF(G2041=30,1,M2040)</f>
      </c>
      <c r="M2041" s="181" t="str">
        <f>L2041*(1-K2041)</f>
      </c>
    </row>
    <row r="2042">
      <c r="A2042" t="s">
        <v>164</v>
      </c>
      <c r="B2042" t="s">
        <v>231</v>
      </c>
      <c r="C2042" s="32" t="s">
        <v>233</v>
      </c>
      <c r="D2042" t="s">
        <v>458</v>
      </c>
      <c r="E2042" t="s">
        <v>476</v>
      </c>
      <c r="F2042" s="174" t="n">
        <v>2050</v>
      </c>
      <c r="G2042" s="175" t="n">
        <v>30</v>
      </c>
      <c r="H2042" s="176" t="n">
        <v>612.445799566593</v>
      </c>
      <c r="I2042" s="177" t="n">
        <v>4253315.10160259</v>
      </c>
      <c r="J2042" s="178" t="str">
        <f>IF(I2042&gt;0,H2042/I2042,0)</f>
      </c>
      <c r="K2042" s="179" t="str">
        <f>1-EXP(-J2042)</f>
      </c>
      <c r="L2042" s="180" t="str">
        <f>IF(G2042=30,1,M2041)</f>
      </c>
      <c r="M2042" s="181" t="str">
        <f>L2042*(1-K2042)</f>
      </c>
    </row>
    <row r="2043">
      <c r="A2043" t="s">
        <v>164</v>
      </c>
      <c r="B2043" t="s">
        <v>231</v>
      </c>
      <c r="C2043" s="32" t="s">
        <v>233</v>
      </c>
      <c r="D2043" t="s">
        <v>458</v>
      </c>
      <c r="E2043" t="s">
        <v>476</v>
      </c>
      <c r="F2043" s="174" t="n">
        <v>2050</v>
      </c>
      <c r="G2043" s="175" t="n">
        <v>31</v>
      </c>
      <c r="H2043" s="176" t="n">
        <v>836.568140180695</v>
      </c>
      <c r="I2043" s="177" t="n">
        <v>4262032.09169324</v>
      </c>
      <c r="J2043" s="178" t="str">
        <f>IF(I2043&gt;0,H2043/I2043,0)</f>
      </c>
      <c r="K2043" s="179" t="str">
        <f>1-EXP(-J2043)</f>
      </c>
      <c r="L2043" s="180" t="str">
        <f>IF(G2043=30,1,M2042)</f>
      </c>
      <c r="M2043" s="181" t="str">
        <f>L2043*(1-K2043)</f>
      </c>
    </row>
    <row r="2044">
      <c r="A2044" t="s">
        <v>164</v>
      </c>
      <c r="B2044" t="s">
        <v>231</v>
      </c>
      <c r="C2044" s="32" t="s">
        <v>233</v>
      </c>
      <c r="D2044" t="s">
        <v>458</v>
      </c>
      <c r="E2044" t="s">
        <v>476</v>
      </c>
      <c r="F2044" s="174" t="n">
        <v>2050</v>
      </c>
      <c r="G2044" s="175" t="n">
        <v>32</v>
      </c>
      <c r="H2044" s="176" t="n">
        <v>883.671946921543</v>
      </c>
      <c r="I2044" s="177" t="n">
        <v>4266199.20237385</v>
      </c>
      <c r="J2044" s="178" t="str">
        <f>IF(I2044&gt;0,H2044/I2044,0)</f>
      </c>
      <c r="K2044" s="179" t="str">
        <f>1-EXP(-J2044)</f>
      </c>
      <c r="L2044" s="180" t="str">
        <f>IF(G2044=30,1,M2043)</f>
      </c>
      <c r="M2044" s="181" t="str">
        <f>L2044*(1-K2044)</f>
      </c>
    </row>
    <row r="2045">
      <c r="A2045" t="s">
        <v>164</v>
      </c>
      <c r="B2045" t="s">
        <v>231</v>
      </c>
      <c r="C2045" s="32" t="s">
        <v>233</v>
      </c>
      <c r="D2045" t="s">
        <v>458</v>
      </c>
      <c r="E2045" t="s">
        <v>476</v>
      </c>
      <c r="F2045" s="174" t="n">
        <v>2050</v>
      </c>
      <c r="G2045" s="175" t="n">
        <v>33</v>
      </c>
      <c r="H2045" s="176" t="n">
        <v>946.149967505874</v>
      </c>
      <c r="I2045" s="177" t="n">
        <v>4306522.1157513</v>
      </c>
      <c r="J2045" s="178" t="str">
        <f>IF(I2045&gt;0,H2045/I2045,0)</f>
      </c>
      <c r="K2045" s="179" t="str">
        <f>1-EXP(-J2045)</f>
      </c>
      <c r="L2045" s="180" t="str">
        <f>IF(G2045=30,1,M2044)</f>
      </c>
      <c r="M2045" s="181" t="str">
        <f>L2045*(1-K2045)</f>
      </c>
    </row>
    <row r="2046">
      <c r="A2046" t="s">
        <v>164</v>
      </c>
      <c r="B2046" t="s">
        <v>231</v>
      </c>
      <c r="C2046" s="32" t="s">
        <v>233</v>
      </c>
      <c r="D2046" t="s">
        <v>458</v>
      </c>
      <c r="E2046" t="s">
        <v>476</v>
      </c>
      <c r="F2046" s="174" t="n">
        <v>2050</v>
      </c>
      <c r="G2046" s="175" t="n">
        <v>34</v>
      </c>
      <c r="H2046" s="176" t="n">
        <v>1105.55193120924</v>
      </c>
      <c r="I2046" s="177" t="n">
        <v>4567954.89910186</v>
      </c>
      <c r="J2046" s="178" t="str">
        <f>IF(I2046&gt;0,H2046/I2046,0)</f>
      </c>
      <c r="K2046" s="179" t="str">
        <f>1-EXP(-J2046)</f>
      </c>
      <c r="L2046" s="180" t="str">
        <f>IF(G2046=30,1,M2045)</f>
      </c>
      <c r="M2046" s="181" t="str">
        <f>L2046*(1-K2046)</f>
      </c>
    </row>
    <row r="2047">
      <c r="A2047" t="s">
        <v>164</v>
      </c>
      <c r="B2047" t="s">
        <v>231</v>
      </c>
      <c r="C2047" s="32" t="s">
        <v>233</v>
      </c>
      <c r="D2047" t="s">
        <v>458</v>
      </c>
      <c r="E2047" t="s">
        <v>476</v>
      </c>
      <c r="F2047" s="174" t="n">
        <v>2050</v>
      </c>
      <c r="G2047" s="175" t="n">
        <v>35</v>
      </c>
      <c r="H2047" s="176" t="n">
        <v>1483.91474724654</v>
      </c>
      <c r="I2047" s="177" t="n">
        <v>4615765.17834559</v>
      </c>
      <c r="J2047" s="178" t="str">
        <f>IF(I2047&gt;0,H2047/I2047,0)</f>
      </c>
      <c r="K2047" s="179" t="str">
        <f>1-EXP(-J2047)</f>
      </c>
      <c r="L2047" s="180" t="str">
        <f>IF(G2047=30,1,M2046)</f>
      </c>
      <c r="M2047" s="181" t="str">
        <f>L2047*(1-K2047)</f>
      </c>
    </row>
    <row r="2048">
      <c r="A2048" t="s">
        <v>164</v>
      </c>
      <c r="B2048" t="s">
        <v>231</v>
      </c>
      <c r="C2048" s="32" t="s">
        <v>233</v>
      </c>
      <c r="D2048" t="s">
        <v>458</v>
      </c>
      <c r="E2048" t="s">
        <v>476</v>
      </c>
      <c r="F2048" s="174" t="n">
        <v>2050</v>
      </c>
      <c r="G2048" s="175" t="n">
        <v>36</v>
      </c>
      <c r="H2048" s="176" t="n">
        <v>1786.63698490688</v>
      </c>
      <c r="I2048" s="177" t="n">
        <v>4680622.70981028</v>
      </c>
      <c r="J2048" s="178" t="str">
        <f>IF(I2048&gt;0,H2048/I2048,0)</f>
      </c>
      <c r="K2048" s="179" t="str">
        <f>1-EXP(-J2048)</f>
      </c>
      <c r="L2048" s="180" t="str">
        <f>IF(G2048=30,1,M2047)</f>
      </c>
      <c r="M2048" s="181" t="str">
        <f>L2048*(1-K2048)</f>
      </c>
    </row>
    <row r="2049">
      <c r="A2049" t="s">
        <v>164</v>
      </c>
      <c r="B2049" t="s">
        <v>231</v>
      </c>
      <c r="C2049" s="32" t="s">
        <v>233</v>
      </c>
      <c r="D2049" t="s">
        <v>458</v>
      </c>
      <c r="E2049" t="s">
        <v>476</v>
      </c>
      <c r="F2049" s="174" t="n">
        <v>2050</v>
      </c>
      <c r="G2049" s="175" t="n">
        <v>37</v>
      </c>
      <c r="H2049" s="176" t="n">
        <v>1947.73355648927</v>
      </c>
      <c r="I2049" s="177" t="n">
        <v>4746804.62794818</v>
      </c>
      <c r="J2049" s="178" t="str">
        <f>IF(I2049&gt;0,H2049/I2049,0)</f>
      </c>
      <c r="K2049" s="179" t="str">
        <f>1-EXP(-J2049)</f>
      </c>
      <c r="L2049" s="180" t="str">
        <f>IF(G2049=30,1,M2048)</f>
      </c>
      <c r="M2049" s="181" t="str">
        <f>L2049*(1-K2049)</f>
      </c>
    </row>
    <row r="2050">
      <c r="A2050" t="s">
        <v>164</v>
      </c>
      <c r="B2050" t="s">
        <v>231</v>
      </c>
      <c r="C2050" s="32" t="s">
        <v>233</v>
      </c>
      <c r="D2050" t="s">
        <v>458</v>
      </c>
      <c r="E2050" t="s">
        <v>476</v>
      </c>
      <c r="F2050" s="174" t="n">
        <v>2050</v>
      </c>
      <c r="G2050" s="175" t="n">
        <v>38</v>
      </c>
      <c r="H2050" s="176" t="n">
        <v>2202.1414794509</v>
      </c>
      <c r="I2050" s="177" t="n">
        <v>4856487.5991366</v>
      </c>
      <c r="J2050" s="178" t="str">
        <f>IF(I2050&gt;0,H2050/I2050,0)</f>
      </c>
      <c r="K2050" s="179" t="str">
        <f>1-EXP(-J2050)</f>
      </c>
      <c r="L2050" s="180" t="str">
        <f>IF(G2050=30,1,M2049)</f>
      </c>
      <c r="M2050" s="181" t="str">
        <f>L2050*(1-K2050)</f>
      </c>
    </row>
    <row r="2051">
      <c r="A2051" t="s">
        <v>164</v>
      </c>
      <c r="B2051" t="s">
        <v>231</v>
      </c>
      <c r="C2051" s="32" t="s">
        <v>233</v>
      </c>
      <c r="D2051" t="s">
        <v>458</v>
      </c>
      <c r="E2051" t="s">
        <v>476</v>
      </c>
      <c r="F2051" s="174" t="n">
        <v>2050</v>
      </c>
      <c r="G2051" s="175" t="n">
        <v>39</v>
      </c>
      <c r="H2051" s="176" t="n">
        <v>2366.34893938745</v>
      </c>
      <c r="I2051" s="177" t="n">
        <v>4826094.06458542</v>
      </c>
      <c r="J2051" s="178" t="str">
        <f>IF(I2051&gt;0,H2051/I2051,0)</f>
      </c>
      <c r="K2051" s="179" t="str">
        <f>1-EXP(-J2051)</f>
      </c>
      <c r="L2051" s="180" t="str">
        <f>IF(G2051=30,1,M2050)</f>
      </c>
      <c r="M2051" s="181" t="str">
        <f>L2051*(1-K2051)</f>
      </c>
    </row>
    <row r="2052">
      <c r="A2052" t="s">
        <v>164</v>
      </c>
      <c r="B2052" t="s">
        <v>231</v>
      </c>
      <c r="C2052" s="32" t="s">
        <v>233</v>
      </c>
      <c r="D2052" t="s">
        <v>458</v>
      </c>
      <c r="E2052" t="s">
        <v>476</v>
      </c>
      <c r="F2052" s="174" t="n">
        <v>2050</v>
      </c>
      <c r="G2052" s="175" t="n">
        <v>40</v>
      </c>
      <c r="H2052" s="176" t="n">
        <v>3084.29963303904</v>
      </c>
      <c r="I2052" s="177" t="n">
        <v>4690650.58646003</v>
      </c>
      <c r="J2052" s="178" t="str">
        <f>IF(I2052&gt;0,H2052/I2052,0)</f>
      </c>
      <c r="K2052" s="179" t="str">
        <f>1-EXP(-J2052)</f>
      </c>
      <c r="L2052" s="180" t="str">
        <f>IF(G2052=30,1,M2051)</f>
      </c>
      <c r="M2052" s="181" t="str">
        <f>L2052*(1-K2052)</f>
      </c>
    </row>
    <row r="2053">
      <c r="A2053" t="s">
        <v>164</v>
      </c>
      <c r="B2053" t="s">
        <v>231</v>
      </c>
      <c r="C2053" s="32" t="s">
        <v>233</v>
      </c>
      <c r="D2053" t="s">
        <v>458</v>
      </c>
      <c r="E2053" t="s">
        <v>476</v>
      </c>
      <c r="F2053" s="174" t="n">
        <v>2050</v>
      </c>
      <c r="G2053" s="175" t="n">
        <v>41</v>
      </c>
      <c r="H2053" s="176" t="n">
        <v>3442.93423924777</v>
      </c>
      <c r="I2053" s="177" t="n">
        <v>4616425.63445539</v>
      </c>
      <c r="J2053" s="178" t="str">
        <f>IF(I2053&gt;0,H2053/I2053,0)</f>
      </c>
      <c r="K2053" s="179" t="str">
        <f>1-EXP(-J2053)</f>
      </c>
      <c r="L2053" s="180" t="str">
        <f>IF(G2053=30,1,M2052)</f>
      </c>
      <c r="M2053" s="181" t="str">
        <f>L2053*(1-K2053)</f>
      </c>
    </row>
    <row r="2054">
      <c r="A2054" t="s">
        <v>164</v>
      </c>
      <c r="B2054" t="s">
        <v>231</v>
      </c>
      <c r="C2054" s="32" t="s">
        <v>233</v>
      </c>
      <c r="D2054" t="s">
        <v>458</v>
      </c>
      <c r="E2054" t="s">
        <v>476</v>
      </c>
      <c r="F2054" s="174" t="n">
        <v>2050</v>
      </c>
      <c r="G2054" s="175" t="n">
        <v>42</v>
      </c>
      <c r="H2054" s="176" t="n">
        <v>3697.89330242746</v>
      </c>
      <c r="I2054" s="177" t="n">
        <v>4569973.05092986</v>
      </c>
      <c r="J2054" s="178" t="str">
        <f>IF(I2054&gt;0,H2054/I2054,0)</f>
      </c>
      <c r="K2054" s="179" t="str">
        <f>1-EXP(-J2054)</f>
      </c>
      <c r="L2054" s="180" t="str">
        <f>IF(G2054=30,1,M2053)</f>
      </c>
      <c r="M2054" s="181" t="str">
        <f>L2054*(1-K2054)</f>
      </c>
    </row>
    <row r="2055">
      <c r="A2055" t="s">
        <v>164</v>
      </c>
      <c r="B2055" t="s">
        <v>231</v>
      </c>
      <c r="C2055" s="32" t="s">
        <v>233</v>
      </c>
      <c r="D2055" t="s">
        <v>458</v>
      </c>
      <c r="E2055" t="s">
        <v>476</v>
      </c>
      <c r="F2055" s="174" t="n">
        <v>2050</v>
      </c>
      <c r="G2055" s="175" t="n">
        <v>43</v>
      </c>
      <c r="H2055" s="176" t="n">
        <v>4099.17896833612</v>
      </c>
      <c r="I2055" s="177" t="n">
        <v>4589833.0871179</v>
      </c>
      <c r="J2055" s="178" t="str">
        <f>IF(I2055&gt;0,H2055/I2055,0)</f>
      </c>
      <c r="K2055" s="179" t="str">
        <f>1-EXP(-J2055)</f>
      </c>
      <c r="L2055" s="180" t="str">
        <f>IF(G2055=30,1,M2054)</f>
      </c>
      <c r="M2055" s="181" t="str">
        <f>L2055*(1-K2055)</f>
      </c>
    </row>
    <row r="2056">
      <c r="A2056" t="s">
        <v>164</v>
      </c>
      <c r="B2056" t="s">
        <v>231</v>
      </c>
      <c r="C2056" s="32" t="s">
        <v>233</v>
      </c>
      <c r="D2056" t="s">
        <v>458</v>
      </c>
      <c r="E2056" t="s">
        <v>476</v>
      </c>
      <c r="F2056" s="174" t="n">
        <v>2050</v>
      </c>
      <c r="G2056" s="175" t="n">
        <v>44</v>
      </c>
      <c r="H2056" s="176" t="n">
        <v>4377.7115588261</v>
      </c>
      <c r="I2056" s="177" t="n">
        <v>4502378.27633478</v>
      </c>
      <c r="J2056" s="178" t="str">
        <f>IF(I2056&gt;0,H2056/I2056,0)</f>
      </c>
      <c r="K2056" s="179" t="str">
        <f>1-EXP(-J2056)</f>
      </c>
      <c r="L2056" s="180" t="str">
        <f>IF(G2056=30,1,M2055)</f>
      </c>
      <c r="M2056" s="181" t="str">
        <f>L2056*(1-K2056)</f>
      </c>
    </row>
    <row r="2057">
      <c r="A2057" t="s">
        <v>164</v>
      </c>
      <c r="B2057" t="s">
        <v>231</v>
      </c>
      <c r="C2057" s="32" t="s">
        <v>233</v>
      </c>
      <c r="D2057" t="s">
        <v>458</v>
      </c>
      <c r="E2057" t="s">
        <v>476</v>
      </c>
      <c r="F2057" s="174" t="n">
        <v>2050</v>
      </c>
      <c r="G2057" s="175" t="n">
        <v>45</v>
      </c>
      <c r="H2057" s="176" t="n">
        <v>5522.69570312628</v>
      </c>
      <c r="I2057" s="177" t="n">
        <v>4435815.03232348</v>
      </c>
      <c r="J2057" s="178" t="str">
        <f>IF(I2057&gt;0,H2057/I2057,0)</f>
      </c>
      <c r="K2057" s="179" t="str">
        <f>1-EXP(-J2057)</f>
      </c>
      <c r="L2057" s="180" t="str">
        <f>IF(G2057=30,1,M2056)</f>
      </c>
      <c r="M2057" s="181" t="str">
        <f>L2057*(1-K2057)</f>
      </c>
    </row>
    <row r="2058">
      <c r="A2058" t="s">
        <v>164</v>
      </c>
      <c r="B2058" t="s">
        <v>231</v>
      </c>
      <c r="C2058" s="32" t="s">
        <v>233</v>
      </c>
      <c r="D2058" t="s">
        <v>458</v>
      </c>
      <c r="E2058" t="s">
        <v>476</v>
      </c>
      <c r="F2058" s="174" t="n">
        <v>2050</v>
      </c>
      <c r="G2058" s="175" t="n">
        <v>46</v>
      </c>
      <c r="H2058" s="176" t="n">
        <v>5980.89797218968</v>
      </c>
      <c r="I2058" s="177" t="n">
        <v>4301708.3847668</v>
      </c>
      <c r="J2058" s="178" t="str">
        <f>IF(I2058&gt;0,H2058/I2058,0)</f>
      </c>
      <c r="K2058" s="179" t="str">
        <f>1-EXP(-J2058)</f>
      </c>
      <c r="L2058" s="180" t="str">
        <f>IF(G2058=30,1,M2057)</f>
      </c>
      <c r="M2058" s="181" t="str">
        <f>L2058*(1-K2058)</f>
      </c>
    </row>
    <row r="2059">
      <c r="A2059" t="s">
        <v>164</v>
      </c>
      <c r="B2059" t="s">
        <v>231</v>
      </c>
      <c r="C2059" s="32" t="s">
        <v>233</v>
      </c>
      <c r="D2059" t="s">
        <v>458</v>
      </c>
      <c r="E2059" t="s">
        <v>476</v>
      </c>
      <c r="F2059" s="174" t="n">
        <v>2050</v>
      </c>
      <c r="G2059" s="175" t="n">
        <v>47</v>
      </c>
      <c r="H2059" s="176" t="n">
        <v>6443.39365497267</v>
      </c>
      <c r="I2059" s="177" t="n">
        <v>4229150.13503258</v>
      </c>
      <c r="J2059" s="178" t="str">
        <f>IF(I2059&gt;0,H2059/I2059,0)</f>
      </c>
      <c r="K2059" s="179" t="str">
        <f>1-EXP(-J2059)</f>
      </c>
      <c r="L2059" s="180" t="str">
        <f>IF(G2059=30,1,M2058)</f>
      </c>
      <c r="M2059" s="181" t="str">
        <f>L2059*(1-K2059)</f>
      </c>
    </row>
    <row r="2060">
      <c r="A2060" t="s">
        <v>164</v>
      </c>
      <c r="B2060" t="s">
        <v>231</v>
      </c>
      <c r="C2060" s="32" t="s">
        <v>233</v>
      </c>
      <c r="D2060" t="s">
        <v>458</v>
      </c>
      <c r="E2060" t="s">
        <v>476</v>
      </c>
      <c r="F2060" s="174" t="n">
        <v>2050</v>
      </c>
      <c r="G2060" s="175" t="n">
        <v>48</v>
      </c>
      <c r="H2060" s="176" t="n">
        <v>7166.26205462937</v>
      </c>
      <c r="I2060" s="177" t="n">
        <v>4195715.06429903</v>
      </c>
      <c r="J2060" s="178" t="str">
        <f>IF(I2060&gt;0,H2060/I2060,0)</f>
      </c>
      <c r="K2060" s="179" t="str">
        <f>1-EXP(-J2060)</f>
      </c>
      <c r="L2060" s="180" t="str">
        <f>IF(G2060=30,1,M2059)</f>
      </c>
      <c r="M2060" s="181" t="str">
        <f>L2060*(1-K2060)</f>
      </c>
    </row>
    <row r="2061">
      <c r="A2061" t="s">
        <v>164</v>
      </c>
      <c r="B2061" t="s">
        <v>231</v>
      </c>
      <c r="C2061" s="32" t="s">
        <v>233</v>
      </c>
      <c r="D2061" t="s">
        <v>458</v>
      </c>
      <c r="E2061" t="s">
        <v>476</v>
      </c>
      <c r="F2061" s="174" t="n">
        <v>2050</v>
      </c>
      <c r="G2061" s="175" t="n">
        <v>49</v>
      </c>
      <c r="H2061" s="176" t="n">
        <v>7814.64522434042</v>
      </c>
      <c r="I2061" s="177" t="n">
        <v>4164989.44011357</v>
      </c>
      <c r="J2061" s="178" t="str">
        <f>IF(I2061&gt;0,H2061/I2061,0)</f>
      </c>
      <c r="K2061" s="179" t="str">
        <f>1-EXP(-J2061)</f>
      </c>
      <c r="L2061" s="180" t="str">
        <f>IF(G2061=30,1,M2060)</f>
      </c>
      <c r="M2061" s="181" t="str">
        <f>L2061*(1-K2061)</f>
      </c>
    </row>
    <row r="2062">
      <c r="A2062" t="s">
        <v>164</v>
      </c>
      <c r="B2062" t="s">
        <v>231</v>
      </c>
      <c r="C2062" s="32" t="s">
        <v>233</v>
      </c>
      <c r="D2062" t="s">
        <v>458</v>
      </c>
      <c r="E2062" t="s">
        <v>476</v>
      </c>
      <c r="F2062" s="174" t="n">
        <v>2050</v>
      </c>
      <c r="G2062" s="175" t="n">
        <v>50</v>
      </c>
      <c r="H2062" s="176" t="n">
        <v>8829.89877418877</v>
      </c>
      <c r="I2062" s="177" t="n">
        <v>4132737.13615757</v>
      </c>
      <c r="J2062" s="178" t="str">
        <f>IF(I2062&gt;0,H2062/I2062,0)</f>
      </c>
      <c r="K2062" s="179" t="str">
        <f>1-EXP(-J2062)</f>
      </c>
      <c r="L2062" s="180" t="str">
        <f>IF(G2062=30,1,M2061)</f>
      </c>
      <c r="M2062" s="181" t="str">
        <f>L2062*(1-K2062)</f>
      </c>
    </row>
    <row r="2063">
      <c r="A2063" t="s">
        <v>164</v>
      </c>
      <c r="B2063" t="s">
        <v>231</v>
      </c>
      <c r="C2063" s="32" t="s">
        <v>233</v>
      </c>
      <c r="D2063" t="s">
        <v>458</v>
      </c>
      <c r="E2063" t="s">
        <v>476</v>
      </c>
      <c r="F2063" s="174" t="n">
        <v>2050</v>
      </c>
      <c r="G2063" s="175" t="n">
        <v>51</v>
      </c>
      <c r="H2063" s="176" t="n">
        <v>9744.63201058253</v>
      </c>
      <c r="I2063" s="177" t="n">
        <v>4136531.53067074</v>
      </c>
      <c r="J2063" s="178" t="str">
        <f>IF(I2063&gt;0,H2063/I2063,0)</f>
      </c>
      <c r="K2063" s="179" t="str">
        <f>1-EXP(-J2063)</f>
      </c>
      <c r="L2063" s="180" t="str">
        <f>IF(G2063=30,1,M2062)</f>
      </c>
      <c r="M2063" s="181" t="str">
        <f>L2063*(1-K2063)</f>
      </c>
    </row>
    <row r="2064">
      <c r="A2064" t="s">
        <v>164</v>
      </c>
      <c r="B2064" t="s">
        <v>231</v>
      </c>
      <c r="C2064" s="32" t="s">
        <v>233</v>
      </c>
      <c r="D2064" t="s">
        <v>458</v>
      </c>
      <c r="E2064" t="s">
        <v>476</v>
      </c>
      <c r="F2064" s="174" t="n">
        <v>2050</v>
      </c>
      <c r="G2064" s="175" t="n">
        <v>52</v>
      </c>
      <c r="H2064" s="176" t="n">
        <v>10764.6459798179</v>
      </c>
      <c r="I2064" s="177" t="n">
        <v>4176272.60005004</v>
      </c>
      <c r="J2064" s="178" t="str">
        <f>IF(I2064&gt;0,H2064/I2064,0)</f>
      </c>
      <c r="K2064" s="179" t="str">
        <f>1-EXP(-J2064)</f>
      </c>
      <c r="L2064" s="180" t="str">
        <f>IF(G2064=30,1,M2063)</f>
      </c>
      <c r="M2064" s="181" t="str">
        <f>L2064*(1-K2064)</f>
      </c>
    </row>
    <row r="2065">
      <c r="A2065" t="s">
        <v>164</v>
      </c>
      <c r="B2065" t="s">
        <v>231</v>
      </c>
      <c r="C2065" s="32" t="s">
        <v>233</v>
      </c>
      <c r="D2065" t="s">
        <v>458</v>
      </c>
      <c r="E2065" t="s">
        <v>476</v>
      </c>
      <c r="F2065" s="174" t="n">
        <v>2050</v>
      </c>
      <c r="G2065" s="175" t="n">
        <v>53</v>
      </c>
      <c r="H2065" s="176" t="n">
        <v>12204.2071098828</v>
      </c>
      <c r="I2065" s="177" t="n">
        <v>4285015.1294895</v>
      </c>
      <c r="J2065" s="178" t="str">
        <f>IF(I2065&gt;0,H2065/I2065,0)</f>
      </c>
      <c r="K2065" s="179" t="str">
        <f>1-EXP(-J2065)</f>
      </c>
      <c r="L2065" s="180" t="str">
        <f>IF(G2065=30,1,M2064)</f>
      </c>
      <c r="M2065" s="181" t="str">
        <f>L2065*(1-K2065)</f>
      </c>
    </row>
    <row r="2066">
      <c r="A2066" t="s">
        <v>164</v>
      </c>
      <c r="B2066" t="s">
        <v>231</v>
      </c>
      <c r="C2066" s="32" t="s">
        <v>233</v>
      </c>
      <c r="D2066" t="s">
        <v>458</v>
      </c>
      <c r="E2066" t="s">
        <v>476</v>
      </c>
      <c r="F2066" s="174" t="n">
        <v>2050</v>
      </c>
      <c r="G2066" s="175" t="n">
        <v>54</v>
      </c>
      <c r="H2066" s="176" t="n">
        <v>13083.5664935949</v>
      </c>
      <c r="I2066" s="177" t="n">
        <v>4222838.87777304</v>
      </c>
      <c r="J2066" s="178" t="str">
        <f>IF(I2066&gt;0,H2066/I2066,0)</f>
      </c>
      <c r="K2066" s="179" t="str">
        <f>1-EXP(-J2066)</f>
      </c>
      <c r="L2066" s="180" t="str">
        <f>IF(G2066=30,1,M2065)</f>
      </c>
      <c r="M2066" s="181" t="str">
        <f>L2066*(1-K2066)</f>
      </c>
    </row>
    <row r="2067">
      <c r="A2067" t="s">
        <v>164</v>
      </c>
      <c r="B2067" t="s">
        <v>231</v>
      </c>
      <c r="C2067" s="32" t="s">
        <v>233</v>
      </c>
      <c r="D2067" t="s">
        <v>458</v>
      </c>
      <c r="E2067" t="s">
        <v>476</v>
      </c>
      <c r="F2067" s="174" t="n">
        <v>2050</v>
      </c>
      <c r="G2067" s="175" t="n">
        <v>55</v>
      </c>
      <c r="H2067" s="176" t="n">
        <v>13606.0909134147</v>
      </c>
      <c r="I2067" s="177" t="n">
        <v>4130888.46366949</v>
      </c>
      <c r="J2067" s="178" t="str">
        <f>IF(I2067&gt;0,H2067/I2067,0)</f>
      </c>
      <c r="K2067" s="179" t="str">
        <f>1-EXP(-J2067)</f>
      </c>
      <c r="L2067" s="180" t="str">
        <f>IF(G2067=30,1,M2066)</f>
      </c>
      <c r="M2067" s="181" t="str">
        <f>L2067*(1-K2067)</f>
      </c>
    </row>
    <row r="2068">
      <c r="A2068" t="s">
        <v>164</v>
      </c>
      <c r="B2068" t="s">
        <v>231</v>
      </c>
      <c r="C2068" s="32" t="s">
        <v>233</v>
      </c>
      <c r="D2068" t="s">
        <v>458</v>
      </c>
      <c r="E2068" t="s">
        <v>476</v>
      </c>
      <c r="F2068" s="174" t="n">
        <v>2050</v>
      </c>
      <c r="G2068" s="175" t="n">
        <v>56</v>
      </c>
      <c r="H2068" s="176" t="n">
        <v>14506.9229535607</v>
      </c>
      <c r="I2068" s="177" t="n">
        <v>4052216.77924027</v>
      </c>
      <c r="J2068" s="178" t="str">
        <f>IF(I2068&gt;0,H2068/I2068,0)</f>
      </c>
      <c r="K2068" s="179" t="str">
        <f>1-EXP(-J2068)</f>
      </c>
      <c r="L2068" s="180" t="str">
        <f>IF(G2068=30,1,M2067)</f>
      </c>
      <c r="M2068" s="181" t="str">
        <f>L2068*(1-K2068)</f>
      </c>
    </row>
    <row r="2069">
      <c r="A2069" t="s">
        <v>164</v>
      </c>
      <c r="B2069" t="s">
        <v>231</v>
      </c>
      <c r="C2069" s="32" t="s">
        <v>233</v>
      </c>
      <c r="D2069" t="s">
        <v>458</v>
      </c>
      <c r="E2069" t="s">
        <v>476</v>
      </c>
      <c r="F2069" s="174" t="n">
        <v>2050</v>
      </c>
      <c r="G2069" s="175" t="n">
        <v>57</v>
      </c>
      <c r="H2069" s="176" t="n">
        <v>15504.1834839685</v>
      </c>
      <c r="I2069" s="177" t="n">
        <v>3975305.97234614</v>
      </c>
      <c r="J2069" s="178" t="str">
        <f>IF(I2069&gt;0,H2069/I2069,0)</f>
      </c>
      <c r="K2069" s="179" t="str">
        <f>1-EXP(-J2069)</f>
      </c>
      <c r="L2069" s="180" t="str">
        <f>IF(G2069=30,1,M2068)</f>
      </c>
      <c r="M2069" s="181" t="str">
        <f>L2069*(1-K2069)</f>
      </c>
    </row>
    <row r="2070">
      <c r="A2070" t="s">
        <v>164</v>
      </c>
      <c r="B2070" t="s">
        <v>231</v>
      </c>
      <c r="C2070" s="32" t="s">
        <v>233</v>
      </c>
      <c r="D2070" t="s">
        <v>458</v>
      </c>
      <c r="E2070" t="s">
        <v>476</v>
      </c>
      <c r="F2070" s="174" t="n">
        <v>2050</v>
      </c>
      <c r="G2070" s="175" t="n">
        <v>58</v>
      </c>
      <c r="H2070" s="176" t="n">
        <v>16922.7494066355</v>
      </c>
      <c r="I2070" s="177" t="n">
        <v>3980543.18042882</v>
      </c>
      <c r="J2070" s="178" t="str">
        <f>IF(I2070&gt;0,H2070/I2070,0)</f>
      </c>
      <c r="K2070" s="179" t="str">
        <f>1-EXP(-J2070)</f>
      </c>
      <c r="L2070" s="180" t="str">
        <f>IF(G2070=30,1,M2069)</f>
      </c>
      <c r="M2070" s="181" t="str">
        <f>L2070*(1-K2070)</f>
      </c>
    </row>
    <row r="2071">
      <c r="A2071" t="s">
        <v>164</v>
      </c>
      <c r="B2071" t="s">
        <v>231</v>
      </c>
      <c r="C2071" s="32" t="s">
        <v>233</v>
      </c>
      <c r="D2071" t="s">
        <v>458</v>
      </c>
      <c r="E2071" t="s">
        <v>476</v>
      </c>
      <c r="F2071" s="174" t="n">
        <v>2050</v>
      </c>
      <c r="G2071" s="175" t="n">
        <v>59</v>
      </c>
      <c r="H2071" s="176" t="n">
        <v>18441.0513906666</v>
      </c>
      <c r="I2071" s="177" t="n">
        <v>3964406.1389721</v>
      </c>
      <c r="J2071" s="178" t="str">
        <f>IF(I2071&gt;0,H2071/I2071,0)</f>
      </c>
      <c r="K2071" s="179" t="str">
        <f>1-EXP(-J2071)</f>
      </c>
      <c r="L2071" s="180" t="str">
        <f>IF(G2071=30,1,M2070)</f>
      </c>
      <c r="M2071" s="181" t="str">
        <f>L2071*(1-K2071)</f>
      </c>
    </row>
    <row r="2072">
      <c r="A2072" t="s">
        <v>164</v>
      </c>
      <c r="B2072" t="s">
        <v>231</v>
      </c>
      <c r="C2072" s="32" t="s">
        <v>233</v>
      </c>
      <c r="D2072" t="s">
        <v>458</v>
      </c>
      <c r="E2072" t="s">
        <v>476</v>
      </c>
      <c r="F2072" s="174" t="n">
        <v>2050</v>
      </c>
      <c r="G2072" s="175" t="n">
        <v>60</v>
      </c>
      <c r="H2072" s="176" t="n">
        <v>26634.6299168178</v>
      </c>
      <c r="I2072" s="177" t="n">
        <v>5829205.85874842</v>
      </c>
      <c r="J2072" s="178" t="str">
        <f>IF(I2072&gt;0,H2072/I2072,0)</f>
      </c>
      <c r="K2072" s="179" t="str">
        <f>1-EXP(-J2072)</f>
      </c>
      <c r="L2072" s="180" t="str">
        <f>IF(G2072=30,1,M2071)</f>
      </c>
      <c r="M2072" s="181" t="str">
        <f>L2072*(1-K2072)</f>
      </c>
    </row>
    <row r="2073">
      <c r="A2073" t="s">
        <v>164</v>
      </c>
      <c r="B2073" t="s">
        <v>231</v>
      </c>
      <c r="C2073" s="32" t="s">
        <v>233</v>
      </c>
      <c r="D2073" t="s">
        <v>458</v>
      </c>
      <c r="E2073" t="s">
        <v>476</v>
      </c>
      <c r="F2073" s="174" t="n">
        <v>2050</v>
      </c>
      <c r="G2073" s="175" t="n">
        <v>61</v>
      </c>
      <c r="H2073" s="176" t="n">
        <v>21083.8360838771</v>
      </c>
      <c r="I2073" s="177" t="n">
        <v>3853378.00918883</v>
      </c>
      <c r="J2073" s="178" t="str">
        <f>IF(I2073&gt;0,H2073/I2073,0)</f>
      </c>
      <c r="K2073" s="179" t="str">
        <f>1-EXP(-J2073)</f>
      </c>
      <c r="L2073" s="180" t="str">
        <f>IF(G2073=30,1,M2072)</f>
      </c>
      <c r="M2073" s="181" t="str">
        <f>L2073*(1-K2073)</f>
      </c>
    </row>
    <row r="2074">
      <c r="A2074" t="s">
        <v>164</v>
      </c>
      <c r="B2074" t="s">
        <v>231</v>
      </c>
      <c r="C2074" s="32" t="s">
        <v>233</v>
      </c>
      <c r="D2074" t="s">
        <v>458</v>
      </c>
      <c r="E2074" t="s">
        <v>476</v>
      </c>
      <c r="F2074" s="174" t="n">
        <v>2050</v>
      </c>
      <c r="G2074" s="175" t="n">
        <v>62</v>
      </c>
      <c r="H2074" s="176" t="n">
        <v>22831.0488900989</v>
      </c>
      <c r="I2074" s="177" t="n">
        <v>3796820.087495</v>
      </c>
      <c r="J2074" s="178" t="str">
        <f>IF(I2074&gt;0,H2074/I2074,0)</f>
      </c>
      <c r="K2074" s="179" t="str">
        <f>1-EXP(-J2074)</f>
      </c>
      <c r="L2074" s="180" t="str">
        <f>IF(G2074=30,1,M2073)</f>
      </c>
      <c r="M2074" s="181" t="str">
        <f>L2074*(1-K2074)</f>
      </c>
    </row>
    <row r="2075">
      <c r="A2075" t="s">
        <v>164</v>
      </c>
      <c r="B2075" t="s">
        <v>231</v>
      </c>
      <c r="C2075" s="32" t="s">
        <v>233</v>
      </c>
      <c r="D2075" t="s">
        <v>458</v>
      </c>
      <c r="E2075" t="s">
        <v>476</v>
      </c>
      <c r="F2075" s="174" t="n">
        <v>2050</v>
      </c>
      <c r="G2075" s="175" t="n">
        <v>63</v>
      </c>
      <c r="H2075" s="176" t="n">
        <v>24036.4961013529</v>
      </c>
      <c r="I2075" s="177" t="n">
        <v>3636288.53975691</v>
      </c>
      <c r="J2075" s="178" t="str">
        <f>IF(I2075&gt;0,H2075/I2075,0)</f>
      </c>
      <c r="K2075" s="179" t="str">
        <f>1-EXP(-J2075)</f>
      </c>
      <c r="L2075" s="180" t="str">
        <f>IF(G2075=30,1,M2074)</f>
      </c>
      <c r="M2075" s="181" t="str">
        <f>L2075*(1-K2075)</f>
      </c>
    </row>
    <row r="2076">
      <c r="A2076" t="s">
        <v>164</v>
      </c>
      <c r="B2076" t="s">
        <v>231</v>
      </c>
      <c r="C2076" s="32" t="s">
        <v>233</v>
      </c>
      <c r="D2076" t="s">
        <v>458</v>
      </c>
      <c r="E2076" t="s">
        <v>476</v>
      </c>
      <c r="F2076" s="174" t="n">
        <v>2050</v>
      </c>
      <c r="G2076" s="175" t="n">
        <v>64</v>
      </c>
      <c r="H2076" s="176" t="n">
        <v>25832.8148715358</v>
      </c>
      <c r="I2076" s="177" t="n">
        <v>3558701.99259893</v>
      </c>
      <c r="J2076" s="178" t="str">
        <f>IF(I2076&gt;0,H2076/I2076,0)</f>
      </c>
      <c r="K2076" s="179" t="str">
        <f>1-EXP(-J2076)</f>
      </c>
      <c r="L2076" s="180" t="str">
        <f>IF(G2076=30,1,M2075)</f>
      </c>
      <c r="M2076" s="181" t="str">
        <f>L2076*(1-K2076)</f>
      </c>
    </row>
    <row r="2077">
      <c r="A2077" t="s">
        <v>164</v>
      </c>
      <c r="B2077" t="s">
        <v>231</v>
      </c>
      <c r="C2077" s="32" t="s">
        <v>233</v>
      </c>
      <c r="D2077" t="s">
        <v>458</v>
      </c>
      <c r="E2077" t="s">
        <v>476</v>
      </c>
      <c r="F2077" s="174" t="n">
        <v>2050</v>
      </c>
      <c r="G2077" s="175" t="n">
        <v>65</v>
      </c>
      <c r="H2077" s="176" t="n">
        <v>26897.8301776969</v>
      </c>
      <c r="I2077" s="177" t="n">
        <v>3556796.74874386</v>
      </c>
      <c r="J2077" s="178" t="str">
        <f>IF(I2077&gt;0,H2077/I2077,0)</f>
      </c>
      <c r="K2077" s="179" t="str">
        <f>1-EXP(-J2077)</f>
      </c>
      <c r="L2077" s="180" t="str">
        <f>IF(G2077=30,1,M2076)</f>
      </c>
      <c r="M2077" s="181" t="str">
        <f>L2077*(1-K2077)</f>
      </c>
    </row>
    <row r="2078">
      <c r="A2078" t="s">
        <v>164</v>
      </c>
      <c r="B2078" t="s">
        <v>231</v>
      </c>
      <c r="C2078" s="32" t="s">
        <v>233</v>
      </c>
      <c r="D2078" t="s">
        <v>458</v>
      </c>
      <c r="E2078" t="s">
        <v>476</v>
      </c>
      <c r="F2078" s="174" t="n">
        <v>2050</v>
      </c>
      <c r="G2078" s="175" t="n">
        <v>66</v>
      </c>
      <c r="H2078" s="176" t="n">
        <v>29584.3612149154</v>
      </c>
      <c r="I2078" s="177" t="n">
        <v>3570695.06996415</v>
      </c>
      <c r="J2078" s="178" t="str">
        <f>IF(I2078&gt;0,H2078/I2078,0)</f>
      </c>
      <c r="K2078" s="179" t="str">
        <f>1-EXP(-J2078)</f>
      </c>
      <c r="L2078" s="180" t="str">
        <f>IF(G2078=30,1,M2077)</f>
      </c>
      <c r="M2078" s="181" t="str">
        <f>L2078*(1-K2078)</f>
      </c>
    </row>
    <row r="2079">
      <c r="A2079" t="s">
        <v>164</v>
      </c>
      <c r="B2079" t="s">
        <v>231</v>
      </c>
      <c r="C2079" s="32" t="s">
        <v>233</v>
      </c>
      <c r="D2079" t="s">
        <v>458</v>
      </c>
      <c r="E2079" t="s">
        <v>476</v>
      </c>
      <c r="F2079" s="174" t="n">
        <v>2050</v>
      </c>
      <c r="G2079" s="175" t="n">
        <v>67</v>
      </c>
      <c r="H2079" s="176" t="n">
        <v>31766.0729744252</v>
      </c>
      <c r="I2079" s="177" t="n">
        <v>3487996.11410597</v>
      </c>
      <c r="J2079" s="178" t="str">
        <f>IF(I2079&gt;0,H2079/I2079,0)</f>
      </c>
      <c r="K2079" s="179" t="str">
        <f>1-EXP(-J2079)</f>
      </c>
      <c r="L2079" s="180" t="str">
        <f>IF(G2079=30,1,M2078)</f>
      </c>
      <c r="M2079" s="181" t="str">
        <f>L2079*(1-K2079)</f>
      </c>
    </row>
    <row r="2080">
      <c r="A2080" t="s">
        <v>164</v>
      </c>
      <c r="B2080" t="s">
        <v>231</v>
      </c>
      <c r="C2080" s="32" t="s">
        <v>233</v>
      </c>
      <c r="D2080" t="s">
        <v>458</v>
      </c>
      <c r="E2080" t="s">
        <v>476</v>
      </c>
      <c r="F2080" s="174" t="n">
        <v>2050</v>
      </c>
      <c r="G2080" s="175" t="n">
        <v>68</v>
      </c>
      <c r="H2080" s="176" t="n">
        <v>33186.9239862607</v>
      </c>
      <c r="I2080" s="177" t="n">
        <v>3310495.89000741</v>
      </c>
      <c r="J2080" s="178" t="str">
        <f>IF(I2080&gt;0,H2080/I2080,0)</f>
      </c>
      <c r="K2080" s="179" t="str">
        <f>1-EXP(-J2080)</f>
      </c>
      <c r="L2080" s="180" t="str">
        <f>IF(G2080=30,1,M2079)</f>
      </c>
      <c r="M2080" s="181" t="str">
        <f>L2080*(1-K2080)</f>
      </c>
    </row>
    <row r="2081">
      <c r="A2081" t="s">
        <v>164</v>
      </c>
      <c r="B2081" t="s">
        <v>231</v>
      </c>
      <c r="C2081" s="32" t="s">
        <v>233</v>
      </c>
      <c r="D2081" t="s">
        <v>458</v>
      </c>
      <c r="E2081" t="s">
        <v>476</v>
      </c>
      <c r="F2081" s="174" t="n">
        <v>2050</v>
      </c>
      <c r="G2081" s="175" t="n">
        <v>69</v>
      </c>
      <c r="H2081" s="176" t="n">
        <v>35117.7358376061</v>
      </c>
      <c r="I2081" s="177" t="n">
        <v>3181843.49243326</v>
      </c>
      <c r="J2081" s="178" t="str">
        <f>IF(I2081&gt;0,H2081/I2081,0)</f>
      </c>
      <c r="K2081" s="179" t="str">
        <f>1-EXP(-J2081)</f>
      </c>
      <c r="L2081" s="180" t="str">
        <f>IF(G2081=30,1,M2080)</f>
      </c>
      <c r="M2081" s="181" t="str">
        <f>L2081*(1-K2081)</f>
      </c>
    </row>
    <row r="2082">
      <c r="A2082" t="s">
        <v>164</v>
      </c>
      <c r="B2082" t="s">
        <v>245</v>
      </c>
      <c r="C2082" s="32" t="s">
        <v>247</v>
      </c>
      <c r="D2082" t="s">
        <v>458</v>
      </c>
      <c r="E2082" t="s">
        <v>476</v>
      </c>
      <c r="F2082" s="174" t="n">
        <v>2025</v>
      </c>
      <c r="G2082" s="175" t="n">
        <v>30</v>
      </c>
      <c r="H2082" s="176" t="n">
        <v>1282.1480800753</v>
      </c>
      <c r="I2082" s="177" t="n">
        <v>4467259.00744984</v>
      </c>
      <c r="J2082" s="178" t="str">
        <f>IF(I2082&gt;0,H2082/I2082,0)</f>
      </c>
      <c r="K2082" s="179" t="str">
        <f>1-EXP(-J2082)</f>
      </c>
      <c r="L2082" s="180" t="str">
        <f>IF(G2082=30,1,M2081)</f>
      </c>
      <c r="M2082" s="181" t="str">
        <f>L2082*(1-K2082)</f>
      </c>
    </row>
    <row r="2083">
      <c r="A2083" t="s">
        <v>164</v>
      </c>
      <c r="B2083" t="s">
        <v>245</v>
      </c>
      <c r="C2083" s="32" t="s">
        <v>247</v>
      </c>
      <c r="D2083" t="s">
        <v>458</v>
      </c>
      <c r="E2083" t="s">
        <v>476</v>
      </c>
      <c r="F2083" s="174" t="n">
        <v>2025</v>
      </c>
      <c r="G2083" s="175" t="n">
        <v>31</v>
      </c>
      <c r="H2083" s="176" t="n">
        <v>1314.31058244854</v>
      </c>
      <c r="I2083" s="177" t="n">
        <v>4410712.39044934</v>
      </c>
      <c r="J2083" s="178" t="str">
        <f>IF(I2083&gt;0,H2083/I2083,0)</f>
      </c>
      <c r="K2083" s="179" t="str">
        <f>1-EXP(-J2083)</f>
      </c>
      <c r="L2083" s="180" t="str">
        <f>IF(G2083=30,1,M2082)</f>
      </c>
      <c r="M2083" s="181" t="str">
        <f>L2083*(1-K2083)</f>
      </c>
    </row>
    <row r="2084">
      <c r="A2084" t="s">
        <v>164</v>
      </c>
      <c r="B2084" t="s">
        <v>245</v>
      </c>
      <c r="C2084" s="32" t="s">
        <v>247</v>
      </c>
      <c r="D2084" t="s">
        <v>458</v>
      </c>
      <c r="E2084" t="s">
        <v>476</v>
      </c>
      <c r="F2084" s="174" t="n">
        <v>2025</v>
      </c>
      <c r="G2084" s="175" t="n">
        <v>32</v>
      </c>
      <c r="H2084" s="176" t="n">
        <v>1357.40988020152</v>
      </c>
      <c r="I2084" s="177" t="n">
        <v>4358505.80076359</v>
      </c>
      <c r="J2084" s="178" t="str">
        <f>IF(I2084&gt;0,H2084/I2084,0)</f>
      </c>
      <c r="K2084" s="179" t="str">
        <f>1-EXP(-J2084)</f>
      </c>
      <c r="L2084" s="180" t="str">
        <f>IF(G2084=30,1,M2083)</f>
      </c>
      <c r="M2084" s="181" t="str">
        <f>L2084*(1-K2084)</f>
      </c>
    </row>
    <row r="2085">
      <c r="A2085" t="s">
        <v>164</v>
      </c>
      <c r="B2085" t="s">
        <v>245</v>
      </c>
      <c r="C2085" s="32" t="s">
        <v>247</v>
      </c>
      <c r="D2085" t="s">
        <v>458</v>
      </c>
      <c r="E2085" t="s">
        <v>476</v>
      </c>
      <c r="F2085" s="174" t="n">
        <v>2025</v>
      </c>
      <c r="G2085" s="175" t="n">
        <v>33</v>
      </c>
      <c r="H2085" s="176" t="n">
        <v>1440.82427257987</v>
      </c>
      <c r="I2085" s="177" t="n">
        <v>4398745.92791286</v>
      </c>
      <c r="J2085" s="178" t="str">
        <f>IF(I2085&gt;0,H2085/I2085,0)</f>
      </c>
      <c r="K2085" s="179" t="str">
        <f>1-EXP(-J2085)</f>
      </c>
      <c r="L2085" s="180" t="str">
        <f>IF(G2085=30,1,M2084)</f>
      </c>
      <c r="M2085" s="181" t="str">
        <f>L2085*(1-K2085)</f>
      </c>
    </row>
    <row r="2086">
      <c r="A2086" t="s">
        <v>164</v>
      </c>
      <c r="B2086" t="s">
        <v>245</v>
      </c>
      <c r="C2086" s="32" t="s">
        <v>247</v>
      </c>
      <c r="D2086" t="s">
        <v>458</v>
      </c>
      <c r="E2086" t="s">
        <v>476</v>
      </c>
      <c r="F2086" s="174" t="n">
        <v>2025</v>
      </c>
      <c r="G2086" s="175" t="n">
        <v>34</v>
      </c>
      <c r="H2086" s="176" t="n">
        <v>1532.70475659079</v>
      </c>
      <c r="I2086" s="177" t="n">
        <v>4419468.58899599</v>
      </c>
      <c r="J2086" s="178" t="str">
        <f>IF(I2086&gt;0,H2086/I2086,0)</f>
      </c>
      <c r="K2086" s="179" t="str">
        <f>1-EXP(-J2086)</f>
      </c>
      <c r="L2086" s="180" t="str">
        <f>IF(G2086=30,1,M2085)</f>
      </c>
      <c r="M2086" s="181" t="str">
        <f>L2086*(1-K2086)</f>
      </c>
    </row>
    <row r="2087">
      <c r="A2087" t="s">
        <v>164</v>
      </c>
      <c r="B2087" t="s">
        <v>245</v>
      </c>
      <c r="C2087" s="32" t="s">
        <v>247</v>
      </c>
      <c r="D2087" t="s">
        <v>458</v>
      </c>
      <c r="E2087" t="s">
        <v>476</v>
      </c>
      <c r="F2087" s="174" t="n">
        <v>2025</v>
      </c>
      <c r="G2087" s="175" t="n">
        <v>35</v>
      </c>
      <c r="H2087" s="176" t="n">
        <v>3014.2264534777</v>
      </c>
      <c r="I2087" s="177" t="n">
        <v>6509663.36688188</v>
      </c>
      <c r="J2087" s="178" t="str">
        <f>IF(I2087&gt;0,H2087/I2087,0)</f>
      </c>
      <c r="K2087" s="179" t="str">
        <f>1-EXP(-J2087)</f>
      </c>
      <c r="L2087" s="180" t="str">
        <f>IF(G2087=30,1,M2086)</f>
      </c>
      <c r="M2087" s="181" t="str">
        <f>L2087*(1-K2087)</f>
      </c>
    </row>
    <row r="2088">
      <c r="A2088" t="s">
        <v>164</v>
      </c>
      <c r="B2088" t="s">
        <v>245</v>
      </c>
      <c r="C2088" s="32" t="s">
        <v>247</v>
      </c>
      <c r="D2088" t="s">
        <v>458</v>
      </c>
      <c r="E2088" t="s">
        <v>476</v>
      </c>
      <c r="F2088" s="174" t="n">
        <v>2025</v>
      </c>
      <c r="G2088" s="175" t="n">
        <v>36</v>
      </c>
      <c r="H2088" s="176" t="n">
        <v>2253.27091715465</v>
      </c>
      <c r="I2088" s="177" t="n">
        <v>4383096.00549538</v>
      </c>
      <c r="J2088" s="178" t="str">
        <f>IF(I2088&gt;0,H2088/I2088,0)</f>
      </c>
      <c r="K2088" s="179" t="str">
        <f>1-EXP(-J2088)</f>
      </c>
      <c r="L2088" s="180" t="str">
        <f>IF(G2088=30,1,M2087)</f>
      </c>
      <c r="M2088" s="181" t="str">
        <f>L2088*(1-K2088)</f>
      </c>
    </row>
    <row r="2089">
      <c r="A2089" t="s">
        <v>164</v>
      </c>
      <c r="B2089" t="s">
        <v>245</v>
      </c>
      <c r="C2089" s="32" t="s">
        <v>247</v>
      </c>
      <c r="D2089" t="s">
        <v>458</v>
      </c>
      <c r="E2089" t="s">
        <v>476</v>
      </c>
      <c r="F2089" s="174" t="n">
        <v>2025</v>
      </c>
      <c r="G2089" s="175" t="n">
        <v>37</v>
      </c>
      <c r="H2089" s="176" t="n">
        <v>2405.19319591282</v>
      </c>
      <c r="I2089" s="177" t="n">
        <v>4369642.29305489</v>
      </c>
      <c r="J2089" s="178" t="str">
        <f>IF(I2089&gt;0,H2089/I2089,0)</f>
      </c>
      <c r="K2089" s="179" t="str">
        <f>1-EXP(-J2089)</f>
      </c>
      <c r="L2089" s="180" t="str">
        <f>IF(G2089=30,1,M2088)</f>
      </c>
      <c r="M2089" s="181" t="str">
        <f>L2089*(1-K2089)</f>
      </c>
    </row>
    <row r="2090">
      <c r="A2090" t="s">
        <v>164</v>
      </c>
      <c r="B2090" t="s">
        <v>245</v>
      </c>
      <c r="C2090" s="32" t="s">
        <v>247</v>
      </c>
      <c r="D2090" t="s">
        <v>458</v>
      </c>
      <c r="E2090" t="s">
        <v>476</v>
      </c>
      <c r="F2090" s="174" t="n">
        <v>2025</v>
      </c>
      <c r="G2090" s="175" t="n">
        <v>38</v>
      </c>
      <c r="H2090" s="176" t="n">
        <v>2502.66718848027</v>
      </c>
      <c r="I2090" s="177" t="n">
        <v>4239505.8530855</v>
      </c>
      <c r="J2090" s="178" t="str">
        <f>IF(I2090&gt;0,H2090/I2090,0)</f>
      </c>
      <c r="K2090" s="179" t="str">
        <f>1-EXP(-J2090)</f>
      </c>
      <c r="L2090" s="180" t="str">
        <f>IF(G2090=30,1,M2089)</f>
      </c>
      <c r="M2090" s="181" t="str">
        <f>L2090*(1-K2090)</f>
      </c>
    </row>
    <row r="2091">
      <c r="A2091" t="s">
        <v>164</v>
      </c>
      <c r="B2091" t="s">
        <v>245</v>
      </c>
      <c r="C2091" s="32" t="s">
        <v>247</v>
      </c>
      <c r="D2091" t="s">
        <v>458</v>
      </c>
      <c r="E2091" t="s">
        <v>476</v>
      </c>
      <c r="F2091" s="174" t="n">
        <v>2025</v>
      </c>
      <c r="G2091" s="175" t="n">
        <v>39</v>
      </c>
      <c r="H2091" s="176" t="n">
        <v>2667.14748052175</v>
      </c>
      <c r="I2091" s="177" t="n">
        <v>4208510.72085438</v>
      </c>
      <c r="J2091" s="178" t="str">
        <f>IF(I2091&gt;0,H2091/I2091,0)</f>
      </c>
      <c r="K2091" s="179" t="str">
        <f>1-EXP(-J2091)</f>
      </c>
      <c r="L2091" s="180" t="str">
        <f>IF(G2091=30,1,M2090)</f>
      </c>
      <c r="M2091" s="181" t="str">
        <f>L2091*(1-K2091)</f>
      </c>
    </row>
    <row r="2092">
      <c r="A2092" t="s">
        <v>164</v>
      </c>
      <c r="B2092" t="s">
        <v>245</v>
      </c>
      <c r="C2092" s="32" t="s">
        <v>247</v>
      </c>
      <c r="D2092" t="s">
        <v>458</v>
      </c>
      <c r="E2092" t="s">
        <v>476</v>
      </c>
      <c r="F2092" s="174" t="n">
        <v>2025</v>
      </c>
      <c r="G2092" s="175" t="n">
        <v>40</v>
      </c>
      <c r="H2092" s="176" t="n">
        <v>3655.20164263871</v>
      </c>
      <c r="I2092" s="177" t="n">
        <v>4272859.94162918</v>
      </c>
      <c r="J2092" s="178" t="str">
        <f>IF(I2092&gt;0,H2092/I2092,0)</f>
      </c>
      <c r="K2092" s="179" t="str">
        <f>1-EXP(-J2092)</f>
      </c>
      <c r="L2092" s="180" t="str">
        <f>IF(G2092=30,1,M2091)</f>
      </c>
      <c r="M2092" s="181" t="str">
        <f>L2092*(1-K2092)</f>
      </c>
    </row>
    <row r="2093">
      <c r="A2093" t="s">
        <v>164</v>
      </c>
      <c r="B2093" t="s">
        <v>245</v>
      </c>
      <c r="C2093" s="32" t="s">
        <v>247</v>
      </c>
      <c r="D2093" t="s">
        <v>458</v>
      </c>
      <c r="E2093" t="s">
        <v>476</v>
      </c>
      <c r="F2093" s="174" t="n">
        <v>2025</v>
      </c>
      <c r="G2093" s="175" t="n">
        <v>41</v>
      </c>
      <c r="H2093" s="176" t="n">
        <v>4024.77654221902</v>
      </c>
      <c r="I2093" s="177" t="n">
        <v>4362484.66303299</v>
      </c>
      <c r="J2093" s="178" t="str">
        <f>IF(I2093&gt;0,H2093/I2093,0)</f>
      </c>
      <c r="K2093" s="179" t="str">
        <f>1-EXP(-J2093)</f>
      </c>
      <c r="L2093" s="180" t="str">
        <f>IF(G2093=30,1,M2092)</f>
      </c>
      <c r="M2093" s="181" t="str">
        <f>L2093*(1-K2093)</f>
      </c>
    </row>
    <row r="2094">
      <c r="A2094" t="s">
        <v>164</v>
      </c>
      <c r="B2094" t="s">
        <v>245</v>
      </c>
      <c r="C2094" s="32" t="s">
        <v>247</v>
      </c>
      <c r="D2094" t="s">
        <v>458</v>
      </c>
      <c r="E2094" t="s">
        <v>476</v>
      </c>
      <c r="F2094" s="174" t="n">
        <v>2025</v>
      </c>
      <c r="G2094" s="175" t="n">
        <v>42</v>
      </c>
      <c r="H2094" s="176" t="n">
        <v>4335.95669660638</v>
      </c>
      <c r="I2094" s="177" t="n">
        <v>4343004.76876643</v>
      </c>
      <c r="J2094" s="178" t="str">
        <f>IF(I2094&gt;0,H2094/I2094,0)</f>
      </c>
      <c r="K2094" s="179" t="str">
        <f>1-EXP(-J2094)</f>
      </c>
      <c r="L2094" s="180" t="str">
        <f>IF(G2094=30,1,M2093)</f>
      </c>
      <c r="M2094" s="181" t="str">
        <f>L2094*(1-K2094)</f>
      </c>
    </row>
    <row r="2095">
      <c r="A2095" t="s">
        <v>164</v>
      </c>
      <c r="B2095" t="s">
        <v>245</v>
      </c>
      <c r="C2095" s="32" t="s">
        <v>247</v>
      </c>
      <c r="D2095" t="s">
        <v>458</v>
      </c>
      <c r="E2095" t="s">
        <v>476</v>
      </c>
      <c r="F2095" s="174" t="n">
        <v>2025</v>
      </c>
      <c r="G2095" s="175" t="n">
        <v>43</v>
      </c>
      <c r="H2095" s="176" t="n">
        <v>4567.55397563919</v>
      </c>
      <c r="I2095" s="177" t="n">
        <v>4209764.82229798</v>
      </c>
      <c r="J2095" s="178" t="str">
        <f>IF(I2095&gt;0,H2095/I2095,0)</f>
      </c>
      <c r="K2095" s="179" t="str">
        <f>1-EXP(-J2095)</f>
      </c>
      <c r="L2095" s="180" t="str">
        <f>IF(G2095=30,1,M2094)</f>
      </c>
      <c r="M2095" s="181" t="str">
        <f>L2095*(1-K2095)</f>
      </c>
    </row>
    <row r="2096">
      <c r="A2096" t="s">
        <v>164</v>
      </c>
      <c r="B2096" t="s">
        <v>245</v>
      </c>
      <c r="C2096" s="32" t="s">
        <v>247</v>
      </c>
      <c r="D2096" t="s">
        <v>458</v>
      </c>
      <c r="E2096" t="s">
        <v>476</v>
      </c>
      <c r="F2096" s="174" t="n">
        <v>2025</v>
      </c>
      <c r="G2096" s="175" t="n">
        <v>44</v>
      </c>
      <c r="H2096" s="176" t="n">
        <v>4896.24443153852</v>
      </c>
      <c r="I2096" s="177" t="n">
        <v>4140245.42433907</v>
      </c>
      <c r="J2096" s="178" t="str">
        <f>IF(I2096&gt;0,H2096/I2096,0)</f>
      </c>
      <c r="K2096" s="179" t="str">
        <f>1-EXP(-J2096)</f>
      </c>
      <c r="L2096" s="180" t="str">
        <f>IF(G2096=30,1,M2095)</f>
      </c>
      <c r="M2096" s="181" t="str">
        <f>L2096*(1-K2096)</f>
      </c>
    </row>
    <row r="2097">
      <c r="A2097" t="s">
        <v>164</v>
      </c>
      <c r="B2097" t="s">
        <v>245</v>
      </c>
      <c r="C2097" s="32" t="s">
        <v>247</v>
      </c>
      <c r="D2097" t="s">
        <v>458</v>
      </c>
      <c r="E2097" t="s">
        <v>476</v>
      </c>
      <c r="F2097" s="174" t="n">
        <v>2025</v>
      </c>
      <c r="G2097" s="175" t="n">
        <v>45</v>
      </c>
      <c r="H2097" s="176" t="n">
        <v>6265.96126189638</v>
      </c>
      <c r="I2097" s="177" t="n">
        <v>4087263.42645959</v>
      </c>
      <c r="J2097" s="178" t="str">
        <f>IF(I2097&gt;0,H2097/I2097,0)</f>
      </c>
      <c r="K2097" s="179" t="str">
        <f>1-EXP(-J2097)</f>
      </c>
      <c r="L2097" s="180" t="str">
        <f>IF(G2097=30,1,M2096)</f>
      </c>
      <c r="M2097" s="181" t="str">
        <f>L2097*(1-K2097)</f>
      </c>
    </row>
    <row r="2098">
      <c r="A2098" t="s">
        <v>164</v>
      </c>
      <c r="B2098" t="s">
        <v>245</v>
      </c>
      <c r="C2098" s="32" t="s">
        <v>247</v>
      </c>
      <c r="D2098" t="s">
        <v>458</v>
      </c>
      <c r="E2098" t="s">
        <v>476</v>
      </c>
      <c r="F2098" s="174" t="n">
        <v>2025</v>
      </c>
      <c r="G2098" s="175" t="n">
        <v>46</v>
      </c>
      <c r="H2098" s="176" t="n">
        <v>6755.69738808141</v>
      </c>
      <c r="I2098" s="177" t="n">
        <v>4028051.8565677</v>
      </c>
      <c r="J2098" s="178" t="str">
        <f>IF(I2098&gt;0,H2098/I2098,0)</f>
      </c>
      <c r="K2098" s="179" t="str">
        <f>1-EXP(-J2098)</f>
      </c>
      <c r="L2098" s="180" t="str">
        <f>IF(G2098=30,1,M2097)</f>
      </c>
      <c r="M2098" s="181" t="str">
        <f>L2098*(1-K2098)</f>
      </c>
    </row>
    <row r="2099">
      <c r="A2099" t="s">
        <v>164</v>
      </c>
      <c r="B2099" t="s">
        <v>245</v>
      </c>
      <c r="C2099" s="32" t="s">
        <v>247</v>
      </c>
      <c r="D2099" t="s">
        <v>458</v>
      </c>
      <c r="E2099" t="s">
        <v>476</v>
      </c>
      <c r="F2099" s="174" t="n">
        <v>2025</v>
      </c>
      <c r="G2099" s="175" t="n">
        <v>47</v>
      </c>
      <c r="H2099" s="176" t="n">
        <v>7247.98457802218</v>
      </c>
      <c r="I2099" s="177" t="n">
        <v>3950277.12889061</v>
      </c>
      <c r="J2099" s="178" t="str">
        <f>IF(I2099&gt;0,H2099/I2099,0)</f>
      </c>
      <c r="K2099" s="179" t="str">
        <f>1-EXP(-J2099)</f>
      </c>
      <c r="L2099" s="180" t="str">
        <f>IF(G2099=30,1,M2098)</f>
      </c>
      <c r="M2099" s="181" t="str">
        <f>L2099*(1-K2099)</f>
      </c>
    </row>
    <row r="2100">
      <c r="A2100" t="s">
        <v>164</v>
      </c>
      <c r="B2100" t="s">
        <v>245</v>
      </c>
      <c r="C2100" s="32" t="s">
        <v>247</v>
      </c>
      <c r="D2100" t="s">
        <v>458</v>
      </c>
      <c r="E2100" t="s">
        <v>476</v>
      </c>
      <c r="F2100" s="174" t="n">
        <v>2025</v>
      </c>
      <c r="G2100" s="175" t="n">
        <v>48</v>
      </c>
      <c r="H2100" s="176" t="n">
        <v>7808.8790591668</v>
      </c>
      <c r="I2100" s="177" t="n">
        <v>3890339.92856643</v>
      </c>
      <c r="J2100" s="178" t="str">
        <f>IF(I2100&gt;0,H2100/I2100,0)</f>
      </c>
      <c r="K2100" s="179" t="str">
        <f>1-EXP(-J2100)</f>
      </c>
      <c r="L2100" s="180" t="str">
        <f>IF(G2100=30,1,M2099)</f>
      </c>
      <c r="M2100" s="181" t="str">
        <f>L2100*(1-K2100)</f>
      </c>
    </row>
    <row r="2101">
      <c r="A2101" t="s">
        <v>164</v>
      </c>
      <c r="B2101" t="s">
        <v>245</v>
      </c>
      <c r="C2101" s="32" t="s">
        <v>247</v>
      </c>
      <c r="D2101" t="s">
        <v>458</v>
      </c>
      <c r="E2101" t="s">
        <v>476</v>
      </c>
      <c r="F2101" s="174" t="n">
        <v>2025</v>
      </c>
      <c r="G2101" s="175" t="n">
        <v>49</v>
      </c>
      <c r="H2101" s="176" t="n">
        <v>8367.931226504</v>
      </c>
      <c r="I2101" s="177" t="n">
        <v>3818493.26996543</v>
      </c>
      <c r="J2101" s="178" t="str">
        <f>IF(I2101&gt;0,H2101/I2101,0)</f>
      </c>
      <c r="K2101" s="179" t="str">
        <f>1-EXP(-J2101)</f>
      </c>
      <c r="L2101" s="180" t="str">
        <f>IF(G2101=30,1,M2100)</f>
      </c>
      <c r="M2101" s="181" t="str">
        <f>L2101*(1-K2101)</f>
      </c>
    </row>
    <row r="2102">
      <c r="A2102" t="s">
        <v>164</v>
      </c>
      <c r="B2102" t="s">
        <v>245</v>
      </c>
      <c r="C2102" s="32" t="s">
        <v>247</v>
      </c>
      <c r="D2102" t="s">
        <v>458</v>
      </c>
      <c r="E2102" t="s">
        <v>476</v>
      </c>
      <c r="F2102" s="174" t="n">
        <v>2025</v>
      </c>
      <c r="G2102" s="175" t="n">
        <v>50</v>
      </c>
      <c r="H2102" s="176" t="n">
        <v>9610.18490239722</v>
      </c>
      <c r="I2102" s="177" t="n">
        <v>3746208.3894556</v>
      </c>
      <c r="J2102" s="178" t="str">
        <f>IF(I2102&gt;0,H2102/I2102,0)</f>
      </c>
      <c r="K2102" s="179" t="str">
        <f>1-EXP(-J2102)</f>
      </c>
      <c r="L2102" s="180" t="str">
        <f>IF(G2102=30,1,M2101)</f>
      </c>
      <c r="M2102" s="181" t="str">
        <f>L2102*(1-K2102)</f>
      </c>
    </row>
    <row r="2103">
      <c r="A2103" t="s">
        <v>164</v>
      </c>
      <c r="B2103" t="s">
        <v>245</v>
      </c>
      <c r="C2103" s="32" t="s">
        <v>247</v>
      </c>
      <c r="D2103" t="s">
        <v>458</v>
      </c>
      <c r="E2103" t="s">
        <v>476</v>
      </c>
      <c r="F2103" s="174" t="n">
        <v>2025</v>
      </c>
      <c r="G2103" s="175" t="n">
        <v>51</v>
      </c>
      <c r="H2103" s="176" t="n">
        <v>10192.0721469503</v>
      </c>
      <c r="I2103" s="177" t="n">
        <v>3645044.21523223</v>
      </c>
      <c r="J2103" s="178" t="str">
        <f>IF(I2103&gt;0,H2103/I2103,0)</f>
      </c>
      <c r="K2103" s="179" t="str">
        <f>1-EXP(-J2103)</f>
      </c>
      <c r="L2103" s="180" t="str">
        <f>IF(G2103=30,1,M2102)</f>
      </c>
      <c r="M2103" s="181" t="str">
        <f>L2103*(1-K2103)</f>
      </c>
    </row>
    <row r="2104">
      <c r="A2104" t="s">
        <v>164</v>
      </c>
      <c r="B2104" t="s">
        <v>245</v>
      </c>
      <c r="C2104" s="32" t="s">
        <v>247</v>
      </c>
      <c r="D2104" t="s">
        <v>458</v>
      </c>
      <c r="E2104" t="s">
        <v>476</v>
      </c>
      <c r="F2104" s="174" t="n">
        <v>2025</v>
      </c>
      <c r="G2104" s="175" t="n">
        <v>52</v>
      </c>
      <c r="H2104" s="176" t="n">
        <v>10993.0327197916</v>
      </c>
      <c r="I2104" s="177" t="n">
        <v>3606935.96429087</v>
      </c>
      <c r="J2104" s="178" t="str">
        <f>IF(I2104&gt;0,H2104/I2104,0)</f>
      </c>
      <c r="K2104" s="179" t="str">
        <f>1-EXP(-J2104)</f>
      </c>
      <c r="L2104" s="180" t="str">
        <f>IF(G2104=30,1,M2103)</f>
      </c>
      <c r="M2104" s="181" t="str">
        <f>L2104*(1-K2104)</f>
      </c>
    </row>
    <row r="2105">
      <c r="A2105" t="s">
        <v>164</v>
      </c>
      <c r="B2105" t="s">
        <v>245</v>
      </c>
      <c r="C2105" s="32" t="s">
        <v>247</v>
      </c>
      <c r="D2105" t="s">
        <v>458</v>
      </c>
      <c r="E2105" t="s">
        <v>476</v>
      </c>
      <c r="F2105" s="174" t="n">
        <v>2025</v>
      </c>
      <c r="G2105" s="175" t="n">
        <v>53</v>
      </c>
      <c r="H2105" s="176" t="n">
        <v>11313.8746980717</v>
      </c>
      <c r="I2105" s="177" t="n">
        <v>3400438.09374049</v>
      </c>
      <c r="J2105" s="178" t="str">
        <f>IF(I2105&gt;0,H2105/I2105,0)</f>
      </c>
      <c r="K2105" s="179" t="str">
        <f>1-EXP(-J2105)</f>
      </c>
      <c r="L2105" s="180" t="str">
        <f>IF(G2105=30,1,M2104)</f>
      </c>
      <c r="M2105" s="181" t="str">
        <f>L2105*(1-K2105)</f>
      </c>
    </row>
    <row r="2106">
      <c r="A2106" t="s">
        <v>164</v>
      </c>
      <c r="B2106" t="s">
        <v>245</v>
      </c>
      <c r="C2106" s="32" t="s">
        <v>247</v>
      </c>
      <c r="D2106" t="s">
        <v>458</v>
      </c>
      <c r="E2106" t="s">
        <v>476</v>
      </c>
      <c r="F2106" s="174" t="n">
        <v>2025</v>
      </c>
      <c r="G2106" s="175" t="n">
        <v>54</v>
      </c>
      <c r="H2106" s="176" t="n">
        <v>12051.2608716031</v>
      </c>
      <c r="I2106" s="177" t="n">
        <v>3319306.02358973</v>
      </c>
      <c r="J2106" s="178" t="str">
        <f>IF(I2106&gt;0,H2106/I2106,0)</f>
      </c>
      <c r="K2106" s="179" t="str">
        <f>1-EXP(-J2106)</f>
      </c>
      <c r="L2106" s="180" t="str">
        <f>IF(G2106=30,1,M2105)</f>
      </c>
      <c r="M2106" s="181" t="str">
        <f>L2106*(1-K2106)</f>
      </c>
    </row>
    <row r="2107">
      <c r="A2107" t="s">
        <v>164</v>
      </c>
      <c r="B2107" t="s">
        <v>245</v>
      </c>
      <c r="C2107" s="32" t="s">
        <v>247</v>
      </c>
      <c r="D2107" t="s">
        <v>458</v>
      </c>
      <c r="E2107" t="s">
        <v>476</v>
      </c>
      <c r="F2107" s="174" t="n">
        <v>2025</v>
      </c>
      <c r="G2107" s="175" t="n">
        <v>55</v>
      </c>
      <c r="H2107" s="176" t="n">
        <v>13114.4083140134</v>
      </c>
      <c r="I2107" s="177" t="n">
        <v>3243129.61757841</v>
      </c>
      <c r="J2107" s="178" t="str">
        <f>IF(I2107&gt;0,H2107/I2107,0)</f>
      </c>
      <c r="K2107" s="179" t="str">
        <f>1-EXP(-J2107)</f>
      </c>
      <c r="L2107" s="180" t="str">
        <f>IF(G2107=30,1,M2106)</f>
      </c>
      <c r="M2107" s="181" t="str">
        <f>L2107*(1-K2107)</f>
      </c>
    </row>
    <row r="2108">
      <c r="A2108" t="s">
        <v>164</v>
      </c>
      <c r="B2108" t="s">
        <v>245</v>
      </c>
      <c r="C2108" s="32" t="s">
        <v>247</v>
      </c>
      <c r="D2108" t="s">
        <v>458</v>
      </c>
      <c r="E2108" t="s">
        <v>476</v>
      </c>
      <c r="F2108" s="174" t="n">
        <v>2025</v>
      </c>
      <c r="G2108" s="175" t="n">
        <v>56</v>
      </c>
      <c r="H2108" s="176" t="n">
        <v>13941.4749782777</v>
      </c>
      <c r="I2108" s="177" t="n">
        <v>3157182.63240391</v>
      </c>
      <c r="J2108" s="178" t="str">
        <f>IF(I2108&gt;0,H2108/I2108,0)</f>
      </c>
      <c r="K2108" s="179" t="str">
        <f>1-EXP(-J2108)</f>
      </c>
      <c r="L2108" s="180" t="str">
        <f>IF(G2108=30,1,M2107)</f>
      </c>
      <c r="M2108" s="181" t="str">
        <f>L2108*(1-K2108)</f>
      </c>
    </row>
    <row r="2109">
      <c r="A2109" t="s">
        <v>164</v>
      </c>
      <c r="B2109" t="s">
        <v>245</v>
      </c>
      <c r="C2109" s="32" t="s">
        <v>247</v>
      </c>
      <c r="D2109" t="s">
        <v>458</v>
      </c>
      <c r="E2109" t="s">
        <v>476</v>
      </c>
      <c r="F2109" s="174" t="n">
        <v>2025</v>
      </c>
      <c r="G2109" s="175" t="n">
        <v>57</v>
      </c>
      <c r="H2109" s="176" t="n">
        <v>14716.5669949054</v>
      </c>
      <c r="I2109" s="177" t="n">
        <v>3051443.9184786</v>
      </c>
      <c r="J2109" s="178" t="str">
        <f>IF(I2109&gt;0,H2109/I2109,0)</f>
      </c>
      <c r="K2109" s="179" t="str">
        <f>1-EXP(-J2109)</f>
      </c>
      <c r="L2109" s="180" t="str">
        <f>IF(G2109=30,1,M2108)</f>
      </c>
      <c r="M2109" s="181" t="str">
        <f>L2109*(1-K2109)</f>
      </c>
    </row>
    <row r="2110">
      <c r="A2110" t="s">
        <v>164</v>
      </c>
      <c r="B2110" t="s">
        <v>245</v>
      </c>
      <c r="C2110" s="32" t="s">
        <v>247</v>
      </c>
      <c r="D2110" t="s">
        <v>458</v>
      </c>
      <c r="E2110" t="s">
        <v>476</v>
      </c>
      <c r="F2110" s="174" t="n">
        <v>2025</v>
      </c>
      <c r="G2110" s="175" t="n">
        <v>58</v>
      </c>
      <c r="H2110" s="176" t="n">
        <v>15362.4699915306</v>
      </c>
      <c r="I2110" s="177" t="n">
        <v>2913456.20780408</v>
      </c>
      <c r="J2110" s="178" t="str">
        <f>IF(I2110&gt;0,H2110/I2110,0)</f>
      </c>
      <c r="K2110" s="179" t="str">
        <f>1-EXP(-J2110)</f>
      </c>
      <c r="L2110" s="180" t="str">
        <f>IF(G2110=30,1,M2109)</f>
      </c>
      <c r="M2110" s="181" t="str">
        <f>L2110*(1-K2110)</f>
      </c>
    </row>
    <row r="2111">
      <c r="A2111" t="s">
        <v>164</v>
      </c>
      <c r="B2111" t="s">
        <v>245</v>
      </c>
      <c r="C2111" s="32" t="s">
        <v>247</v>
      </c>
      <c r="D2111" t="s">
        <v>458</v>
      </c>
      <c r="E2111" t="s">
        <v>476</v>
      </c>
      <c r="F2111" s="174" t="n">
        <v>2025</v>
      </c>
      <c r="G2111" s="175" t="n">
        <v>59</v>
      </c>
      <c r="H2111" s="176" t="n">
        <v>16204.5934929683</v>
      </c>
      <c r="I2111" s="177" t="n">
        <v>2813535.58615437</v>
      </c>
      <c r="J2111" s="178" t="str">
        <f>IF(I2111&gt;0,H2111/I2111,0)</f>
      </c>
      <c r="K2111" s="179" t="str">
        <f>1-EXP(-J2111)</f>
      </c>
      <c r="L2111" s="180" t="str">
        <f>IF(G2111=30,1,M2110)</f>
      </c>
      <c r="M2111" s="181" t="str">
        <f>L2111*(1-K2111)</f>
      </c>
    </row>
    <row r="2112">
      <c r="A2112" t="s">
        <v>164</v>
      </c>
      <c r="B2112" t="s">
        <v>245</v>
      </c>
      <c r="C2112" s="32" t="s">
        <v>247</v>
      </c>
      <c r="D2112" t="s">
        <v>458</v>
      </c>
      <c r="E2112" t="s">
        <v>476</v>
      </c>
      <c r="F2112" s="174" t="n">
        <v>2025</v>
      </c>
      <c r="G2112" s="175" t="n">
        <v>60</v>
      </c>
      <c r="H2112" s="176" t="n">
        <v>17432.4324550275</v>
      </c>
      <c r="I2112" s="177" t="n">
        <v>2691047.17153736</v>
      </c>
      <c r="J2112" s="178" t="str">
        <f>IF(I2112&gt;0,H2112/I2112,0)</f>
      </c>
      <c r="K2112" s="179" t="str">
        <f>1-EXP(-J2112)</f>
      </c>
      <c r="L2112" s="180" t="str">
        <f>IF(G2112=30,1,M2111)</f>
      </c>
      <c r="M2112" s="181" t="str">
        <f>L2112*(1-K2112)</f>
      </c>
    </row>
    <row r="2113">
      <c r="A2113" t="s">
        <v>164</v>
      </c>
      <c r="B2113" t="s">
        <v>245</v>
      </c>
      <c r="C2113" s="32" t="s">
        <v>247</v>
      </c>
      <c r="D2113" t="s">
        <v>458</v>
      </c>
      <c r="E2113" t="s">
        <v>476</v>
      </c>
      <c r="F2113" s="174" t="n">
        <v>2025</v>
      </c>
      <c r="G2113" s="175" t="n">
        <v>61</v>
      </c>
      <c r="H2113" s="176" t="n">
        <v>18175.1347007144</v>
      </c>
      <c r="I2113" s="177" t="n">
        <v>2568096.94973173</v>
      </c>
      <c r="J2113" s="178" t="str">
        <f>IF(I2113&gt;0,H2113/I2113,0)</f>
      </c>
      <c r="K2113" s="179" t="str">
        <f>1-EXP(-J2113)</f>
      </c>
      <c r="L2113" s="180" t="str">
        <f>IF(G2113=30,1,M2112)</f>
      </c>
      <c r="M2113" s="181" t="str">
        <f>L2113*(1-K2113)</f>
      </c>
    </row>
    <row r="2114">
      <c r="A2114" t="s">
        <v>164</v>
      </c>
      <c r="B2114" t="s">
        <v>245</v>
      </c>
      <c r="C2114" s="32" t="s">
        <v>247</v>
      </c>
      <c r="D2114" t="s">
        <v>458</v>
      </c>
      <c r="E2114" t="s">
        <v>476</v>
      </c>
      <c r="F2114" s="174" t="n">
        <v>2025</v>
      </c>
      <c r="G2114" s="175" t="n">
        <v>62</v>
      </c>
      <c r="H2114" s="176" t="n">
        <v>18959.2250499612</v>
      </c>
      <c r="I2114" s="177" t="n">
        <v>2450910.06582199</v>
      </c>
      <c r="J2114" s="178" t="str">
        <f>IF(I2114&gt;0,H2114/I2114,0)</f>
      </c>
      <c r="K2114" s="179" t="str">
        <f>1-EXP(-J2114)</f>
      </c>
      <c r="L2114" s="180" t="str">
        <f>IF(G2114=30,1,M2113)</f>
      </c>
      <c r="M2114" s="181" t="str">
        <f>L2114*(1-K2114)</f>
      </c>
    </row>
    <row r="2115">
      <c r="A2115" t="s">
        <v>164</v>
      </c>
      <c r="B2115" t="s">
        <v>245</v>
      </c>
      <c r="C2115" s="32" t="s">
        <v>247</v>
      </c>
      <c r="D2115" t="s">
        <v>458</v>
      </c>
      <c r="E2115" t="s">
        <v>476</v>
      </c>
      <c r="F2115" s="174" t="n">
        <v>2025</v>
      </c>
      <c r="G2115" s="175" t="n">
        <v>63</v>
      </c>
      <c r="H2115" s="176" t="n">
        <v>19605.6028627841</v>
      </c>
      <c r="I2115" s="177" t="n">
        <v>2307352.6622382</v>
      </c>
      <c r="J2115" s="178" t="str">
        <f>IF(I2115&gt;0,H2115/I2115,0)</f>
      </c>
      <c r="K2115" s="179" t="str">
        <f>1-EXP(-J2115)</f>
      </c>
      <c r="L2115" s="180" t="str">
        <f>IF(G2115=30,1,M2114)</f>
      </c>
      <c r="M2115" s="181" t="str">
        <f>L2115*(1-K2115)</f>
      </c>
    </row>
    <row r="2116">
      <c r="A2116" t="s">
        <v>164</v>
      </c>
      <c r="B2116" t="s">
        <v>245</v>
      </c>
      <c r="C2116" s="32" t="s">
        <v>247</v>
      </c>
      <c r="D2116" t="s">
        <v>458</v>
      </c>
      <c r="E2116" t="s">
        <v>476</v>
      </c>
      <c r="F2116" s="174" t="n">
        <v>2025</v>
      </c>
      <c r="G2116" s="175" t="n">
        <v>64</v>
      </c>
      <c r="H2116" s="176" t="n">
        <v>20354.8072095303</v>
      </c>
      <c r="I2116" s="177" t="n">
        <v>2189442.45160812</v>
      </c>
      <c r="J2116" s="178" t="str">
        <f>IF(I2116&gt;0,H2116/I2116,0)</f>
      </c>
      <c r="K2116" s="179" t="str">
        <f>1-EXP(-J2116)</f>
      </c>
      <c r="L2116" s="180" t="str">
        <f>IF(G2116=30,1,M2115)</f>
      </c>
      <c r="M2116" s="181" t="str">
        <f>L2116*(1-K2116)</f>
      </c>
    </row>
    <row r="2117">
      <c r="A2117" t="s">
        <v>164</v>
      </c>
      <c r="B2117" t="s">
        <v>245</v>
      </c>
      <c r="C2117" s="32" t="s">
        <v>247</v>
      </c>
      <c r="D2117" t="s">
        <v>458</v>
      </c>
      <c r="E2117" t="s">
        <v>476</v>
      </c>
      <c r="F2117" s="174" t="n">
        <v>2025</v>
      </c>
      <c r="G2117" s="175" t="n">
        <v>65</v>
      </c>
      <c r="H2117" s="176" t="n">
        <v>20553.2379557047</v>
      </c>
      <c r="I2117" s="177" t="n">
        <v>2067379.29561573</v>
      </c>
      <c r="J2117" s="178" t="str">
        <f>IF(I2117&gt;0,H2117/I2117,0)</f>
      </c>
      <c r="K2117" s="179" t="str">
        <f>1-EXP(-J2117)</f>
      </c>
      <c r="L2117" s="180" t="str">
        <f>IF(G2117=30,1,M2116)</f>
      </c>
      <c r="M2117" s="181" t="str">
        <f>L2117*(1-K2117)</f>
      </c>
    </row>
    <row r="2118">
      <c r="A2118" t="s">
        <v>164</v>
      </c>
      <c r="B2118" t="s">
        <v>245</v>
      </c>
      <c r="C2118" s="32" t="s">
        <v>247</v>
      </c>
      <c r="D2118" t="s">
        <v>458</v>
      </c>
      <c r="E2118" t="s">
        <v>476</v>
      </c>
      <c r="F2118" s="174" t="n">
        <v>2025</v>
      </c>
      <c r="G2118" s="175" t="n">
        <v>66</v>
      </c>
      <c r="H2118" s="176" t="n">
        <v>21116.5895015943</v>
      </c>
      <c r="I2118" s="177" t="n">
        <v>1938977.04767675</v>
      </c>
      <c r="J2118" s="178" t="str">
        <f>IF(I2118&gt;0,H2118/I2118,0)</f>
      </c>
      <c r="K2118" s="179" t="str">
        <f>1-EXP(-J2118)</f>
      </c>
      <c r="L2118" s="180" t="str">
        <f>IF(G2118=30,1,M2117)</f>
      </c>
      <c r="M2118" s="181" t="str">
        <f>L2118*(1-K2118)</f>
      </c>
    </row>
    <row r="2119">
      <c r="A2119" t="s">
        <v>164</v>
      </c>
      <c r="B2119" t="s">
        <v>245</v>
      </c>
      <c r="C2119" s="32" t="s">
        <v>247</v>
      </c>
      <c r="D2119" t="s">
        <v>458</v>
      </c>
      <c r="E2119" t="s">
        <v>476</v>
      </c>
      <c r="F2119" s="174" t="n">
        <v>2025</v>
      </c>
      <c r="G2119" s="175" t="n">
        <v>67</v>
      </c>
      <c r="H2119" s="176" t="n">
        <v>21637.9683179739</v>
      </c>
      <c r="I2119" s="177" t="n">
        <v>1812804.58670767</v>
      </c>
      <c r="J2119" s="178" t="str">
        <f>IF(I2119&gt;0,H2119/I2119,0)</f>
      </c>
      <c r="K2119" s="179" t="str">
        <f>1-EXP(-J2119)</f>
      </c>
      <c r="L2119" s="180" t="str">
        <f>IF(G2119=30,1,M2118)</f>
      </c>
      <c r="M2119" s="181" t="str">
        <f>L2119*(1-K2119)</f>
      </c>
    </row>
    <row r="2120">
      <c r="A2120" t="s">
        <v>164</v>
      </c>
      <c r="B2120" t="s">
        <v>245</v>
      </c>
      <c r="C2120" s="32" t="s">
        <v>247</v>
      </c>
      <c r="D2120" t="s">
        <v>458</v>
      </c>
      <c r="E2120" t="s">
        <v>476</v>
      </c>
      <c r="F2120" s="174" t="n">
        <v>2025</v>
      </c>
      <c r="G2120" s="175" t="n">
        <v>68</v>
      </c>
      <c r="H2120" s="176" t="n">
        <v>22430.9595361025</v>
      </c>
      <c r="I2120" s="177" t="n">
        <v>1708817.0374287</v>
      </c>
      <c r="J2120" s="178" t="str">
        <f>IF(I2120&gt;0,H2120/I2120,0)</f>
      </c>
      <c r="K2120" s="179" t="str">
        <f>1-EXP(-J2120)</f>
      </c>
      <c r="L2120" s="180" t="str">
        <f>IF(G2120=30,1,M2119)</f>
      </c>
      <c r="M2120" s="181" t="str">
        <f>L2120*(1-K2120)</f>
      </c>
    </row>
    <row r="2121">
      <c r="A2121" t="s">
        <v>164</v>
      </c>
      <c r="B2121" t="s">
        <v>245</v>
      </c>
      <c r="C2121" s="32" t="s">
        <v>247</v>
      </c>
      <c r="D2121" t="s">
        <v>458</v>
      </c>
      <c r="E2121" t="s">
        <v>476</v>
      </c>
      <c r="F2121" s="174" t="n">
        <v>2025</v>
      </c>
      <c r="G2121" s="175" t="n">
        <v>69</v>
      </c>
      <c r="H2121" s="176" t="n">
        <v>22874.6371375735</v>
      </c>
      <c r="I2121" s="177" t="n">
        <v>1588246.5017458</v>
      </c>
      <c r="J2121" s="178" t="str">
        <f>IF(I2121&gt;0,H2121/I2121,0)</f>
      </c>
      <c r="K2121" s="179" t="str">
        <f>1-EXP(-J2121)</f>
      </c>
      <c r="L2121" s="180" t="str">
        <f>IF(G2121=30,1,M2120)</f>
      </c>
      <c r="M2121" s="181" t="str">
        <f>L2121*(1-K2121)</f>
      </c>
    </row>
    <row r="2122">
      <c r="A2122" t="s">
        <v>164</v>
      </c>
      <c r="B2122" t="s">
        <v>245</v>
      </c>
      <c r="C2122" s="32" t="s">
        <v>247</v>
      </c>
      <c r="D2122" t="s">
        <v>458</v>
      </c>
      <c r="E2122" t="s">
        <v>476</v>
      </c>
      <c r="F2122" s="174" t="n">
        <v>2026</v>
      </c>
      <c r="G2122" s="175" t="n">
        <v>30</v>
      </c>
      <c r="H2122" s="176" t="n">
        <v>1298.25984518349</v>
      </c>
      <c r="I2122" s="177" t="n">
        <v>4533066.05431128</v>
      </c>
      <c r="J2122" s="178" t="str">
        <f>IF(I2122&gt;0,H2122/I2122,0)</f>
      </c>
      <c r="K2122" s="179" t="str">
        <f>1-EXP(-J2122)</f>
      </c>
      <c r="L2122" s="180" t="str">
        <f>IF(G2122=30,1,M2121)</f>
      </c>
      <c r="M2122" s="181" t="str">
        <f>L2122*(1-K2122)</f>
      </c>
    </row>
    <row r="2123">
      <c r="A2123" t="s">
        <v>164</v>
      </c>
      <c r="B2123" t="s">
        <v>245</v>
      </c>
      <c r="C2123" s="32" t="s">
        <v>247</v>
      </c>
      <c r="D2123" t="s">
        <v>458</v>
      </c>
      <c r="E2123" t="s">
        <v>476</v>
      </c>
      <c r="F2123" s="174" t="n">
        <v>2026</v>
      </c>
      <c r="G2123" s="175" t="n">
        <v>31</v>
      </c>
      <c r="H2123" s="176" t="n">
        <v>1325.68166489398</v>
      </c>
      <c r="I2123" s="177" t="n">
        <v>4460323.13013529</v>
      </c>
      <c r="J2123" s="178" t="str">
        <f>IF(I2123&gt;0,H2123/I2123,0)</f>
      </c>
      <c r="K2123" s="179" t="str">
        <f>1-EXP(-J2123)</f>
      </c>
      <c r="L2123" s="180" t="str">
        <f>IF(G2123=30,1,M2122)</f>
      </c>
      <c r="M2123" s="181" t="str">
        <f>L2123*(1-K2123)</f>
      </c>
    </row>
    <row r="2124">
      <c r="A2124" t="s">
        <v>164</v>
      </c>
      <c r="B2124" t="s">
        <v>245</v>
      </c>
      <c r="C2124" s="32" t="s">
        <v>247</v>
      </c>
      <c r="D2124" t="s">
        <v>458</v>
      </c>
      <c r="E2124" t="s">
        <v>476</v>
      </c>
      <c r="F2124" s="174" t="n">
        <v>2026</v>
      </c>
      <c r="G2124" s="175" t="n">
        <v>32</v>
      </c>
      <c r="H2124" s="176" t="n">
        <v>1368.42764808849</v>
      </c>
      <c r="I2124" s="177" t="n">
        <v>4404106.52400571</v>
      </c>
      <c r="J2124" s="178" t="str">
        <f>IF(I2124&gt;0,H2124/I2124,0)</f>
      </c>
      <c r="K2124" s="179" t="str">
        <f>1-EXP(-J2124)</f>
      </c>
      <c r="L2124" s="180" t="str">
        <f>IF(G2124=30,1,M2123)</f>
      </c>
      <c r="M2124" s="181" t="str">
        <f>L2124*(1-K2124)</f>
      </c>
    </row>
    <row r="2125">
      <c r="A2125" t="s">
        <v>164</v>
      </c>
      <c r="B2125" t="s">
        <v>245</v>
      </c>
      <c r="C2125" s="32" t="s">
        <v>247</v>
      </c>
      <c r="D2125" t="s">
        <v>458</v>
      </c>
      <c r="E2125" t="s">
        <v>476</v>
      </c>
      <c r="F2125" s="174" t="n">
        <v>2026</v>
      </c>
      <c r="G2125" s="175" t="n">
        <v>33</v>
      </c>
      <c r="H2125" s="176" t="n">
        <v>1422.90921031332</v>
      </c>
      <c r="I2125" s="177" t="n">
        <v>4351715.88239319</v>
      </c>
      <c r="J2125" s="178" t="str">
        <f>IF(I2125&gt;0,H2125/I2125,0)</f>
      </c>
      <c r="K2125" s="179" t="str">
        <f>1-EXP(-J2125)</f>
      </c>
      <c r="L2125" s="180" t="str">
        <f>IF(G2125=30,1,M2124)</f>
      </c>
      <c r="M2125" s="181" t="str">
        <f>L2125*(1-K2125)</f>
      </c>
    </row>
    <row r="2126">
      <c r="A2126" t="s">
        <v>164</v>
      </c>
      <c r="B2126" t="s">
        <v>245</v>
      </c>
      <c r="C2126" s="32" t="s">
        <v>247</v>
      </c>
      <c r="D2126" t="s">
        <v>458</v>
      </c>
      <c r="E2126" t="s">
        <v>476</v>
      </c>
      <c r="F2126" s="174" t="n">
        <v>2026</v>
      </c>
      <c r="G2126" s="175" t="n">
        <v>34</v>
      </c>
      <c r="H2126" s="176" t="n">
        <v>1519.91955333838</v>
      </c>
      <c r="I2126" s="177" t="n">
        <v>4391578.82293042</v>
      </c>
      <c r="J2126" s="178" t="str">
        <f>IF(I2126&gt;0,H2126/I2126,0)</f>
      </c>
      <c r="K2126" s="179" t="str">
        <f>1-EXP(-J2126)</f>
      </c>
      <c r="L2126" s="180" t="str">
        <f>IF(G2126=30,1,M2125)</f>
      </c>
      <c r="M2126" s="181" t="str">
        <f>L2126*(1-K2126)</f>
      </c>
    </row>
    <row r="2127">
      <c r="A2127" t="s">
        <v>164</v>
      </c>
      <c r="B2127" t="s">
        <v>245</v>
      </c>
      <c r="C2127" s="32" t="s">
        <v>247</v>
      </c>
      <c r="D2127" t="s">
        <v>458</v>
      </c>
      <c r="E2127" t="s">
        <v>476</v>
      </c>
      <c r="F2127" s="174" t="n">
        <v>2026</v>
      </c>
      <c r="G2127" s="175" t="n">
        <v>35</v>
      </c>
      <c r="H2127" s="176" t="n">
        <v>2109.65724901848</v>
      </c>
      <c r="I2127" s="177" t="n">
        <v>4411882.71980358</v>
      </c>
      <c r="J2127" s="178" t="str">
        <f>IF(I2127&gt;0,H2127/I2127,0)</f>
      </c>
      <c r="K2127" s="179" t="str">
        <f>1-EXP(-J2127)</f>
      </c>
      <c r="L2127" s="180" t="str">
        <f>IF(G2127=30,1,M2126)</f>
      </c>
      <c r="M2127" s="181" t="str">
        <f>L2127*(1-K2127)</f>
      </c>
    </row>
    <row r="2128">
      <c r="A2128" t="s">
        <v>164</v>
      </c>
      <c r="B2128" t="s">
        <v>245</v>
      </c>
      <c r="C2128" s="32" t="s">
        <v>247</v>
      </c>
      <c r="D2128" t="s">
        <v>458</v>
      </c>
      <c r="E2128" t="s">
        <v>476</v>
      </c>
      <c r="F2128" s="174" t="n">
        <v>2026</v>
      </c>
      <c r="G2128" s="175" t="n">
        <v>36</v>
      </c>
      <c r="H2128" s="176" t="n">
        <v>3192.88569750543</v>
      </c>
      <c r="I2128" s="177" t="n">
        <v>6497475.96360395</v>
      </c>
      <c r="J2128" s="178" t="str">
        <f>IF(I2128&gt;0,H2128/I2128,0)</f>
      </c>
      <c r="K2128" s="179" t="str">
        <f>1-EXP(-J2128)</f>
      </c>
      <c r="L2128" s="180" t="str">
        <f>IF(G2128=30,1,M2127)</f>
      </c>
      <c r="M2128" s="181" t="str">
        <f>L2128*(1-K2128)</f>
      </c>
    </row>
    <row r="2129">
      <c r="A2129" t="s">
        <v>164</v>
      </c>
      <c r="B2129" t="s">
        <v>245</v>
      </c>
      <c r="C2129" s="32" t="s">
        <v>247</v>
      </c>
      <c r="D2129" t="s">
        <v>458</v>
      </c>
      <c r="E2129" t="s">
        <v>476</v>
      </c>
      <c r="F2129" s="174" t="n">
        <v>2026</v>
      </c>
      <c r="G2129" s="175" t="n">
        <v>37</v>
      </c>
      <c r="H2129" s="176" t="n">
        <v>2393.76966472446</v>
      </c>
      <c r="I2129" s="177" t="n">
        <v>4374566.39073196</v>
      </c>
      <c r="J2129" s="178" t="str">
        <f>IF(I2129&gt;0,H2129/I2129,0)</f>
      </c>
      <c r="K2129" s="179" t="str">
        <f>1-EXP(-J2129)</f>
      </c>
      <c r="L2129" s="180" t="str">
        <f>IF(G2129=30,1,M2128)</f>
      </c>
      <c r="M2129" s="181" t="str">
        <f>L2129*(1-K2129)</f>
      </c>
    </row>
    <row r="2130">
      <c r="A2130" t="s">
        <v>164</v>
      </c>
      <c r="B2130" t="s">
        <v>245</v>
      </c>
      <c r="C2130" s="32" t="s">
        <v>247</v>
      </c>
      <c r="D2130" t="s">
        <v>458</v>
      </c>
      <c r="E2130" t="s">
        <v>476</v>
      </c>
      <c r="F2130" s="174" t="n">
        <v>2026</v>
      </c>
      <c r="G2130" s="175" t="n">
        <v>38</v>
      </c>
      <c r="H2130" s="176" t="n">
        <v>2559.68545310541</v>
      </c>
      <c r="I2130" s="177" t="n">
        <v>4360551.57243935</v>
      </c>
      <c r="J2130" s="178" t="str">
        <f>IF(I2130&gt;0,H2130/I2130,0)</f>
      </c>
      <c r="K2130" s="179" t="str">
        <f>1-EXP(-J2130)</f>
      </c>
      <c r="L2130" s="180" t="str">
        <f>IF(G2130=30,1,M2129)</f>
      </c>
      <c r="M2130" s="181" t="str">
        <f>L2130*(1-K2130)</f>
      </c>
    </row>
    <row r="2131">
      <c r="A2131" t="s">
        <v>164</v>
      </c>
      <c r="B2131" t="s">
        <v>245</v>
      </c>
      <c r="C2131" s="32" t="s">
        <v>247</v>
      </c>
      <c r="D2131" t="s">
        <v>458</v>
      </c>
      <c r="E2131" t="s">
        <v>476</v>
      </c>
      <c r="F2131" s="174" t="n">
        <v>2026</v>
      </c>
      <c r="G2131" s="175" t="n">
        <v>39</v>
      </c>
      <c r="H2131" s="176" t="n">
        <v>2667.6537020503</v>
      </c>
      <c r="I2131" s="177" t="n">
        <v>4230056.74427737</v>
      </c>
      <c r="J2131" s="178" t="str">
        <f>IF(I2131&gt;0,H2131/I2131,0)</f>
      </c>
      <c r="K2131" s="179" t="str">
        <f>1-EXP(-J2131)</f>
      </c>
      <c r="L2131" s="180" t="str">
        <f>IF(G2131=30,1,M2130)</f>
      </c>
      <c r="M2131" s="181" t="str">
        <f>L2131*(1-K2131)</f>
      </c>
    </row>
    <row r="2132">
      <c r="A2132" t="s">
        <v>164</v>
      </c>
      <c r="B2132" t="s">
        <v>245</v>
      </c>
      <c r="C2132" s="32" t="s">
        <v>247</v>
      </c>
      <c r="D2132" t="s">
        <v>458</v>
      </c>
      <c r="E2132" t="s">
        <v>476</v>
      </c>
      <c r="F2132" s="174" t="n">
        <v>2026</v>
      </c>
      <c r="G2132" s="175" t="n">
        <v>40</v>
      </c>
      <c r="H2132" s="176" t="n">
        <v>3571.3468561527</v>
      </c>
      <c r="I2132" s="177" t="n">
        <v>4198449.50654004</v>
      </c>
      <c r="J2132" s="178" t="str">
        <f>IF(I2132&gt;0,H2132/I2132,0)</f>
      </c>
      <c r="K2132" s="179" t="str">
        <f>1-EXP(-J2132)</f>
      </c>
      <c r="L2132" s="180" t="str">
        <f>IF(G2132=30,1,M2131)</f>
      </c>
      <c r="M2132" s="181" t="str">
        <f>L2132*(1-K2132)</f>
      </c>
    </row>
    <row r="2133">
      <c r="A2133" t="s">
        <v>164</v>
      </c>
      <c r="B2133" t="s">
        <v>245</v>
      </c>
      <c r="C2133" s="32" t="s">
        <v>247</v>
      </c>
      <c r="D2133" t="s">
        <v>458</v>
      </c>
      <c r="E2133" t="s">
        <v>476</v>
      </c>
      <c r="F2133" s="174" t="n">
        <v>2026</v>
      </c>
      <c r="G2133" s="175" t="n">
        <v>41</v>
      </c>
      <c r="H2133" s="176" t="n">
        <v>3910.9858160011</v>
      </c>
      <c r="I2133" s="177" t="n">
        <v>4261039.36932425</v>
      </c>
      <c r="J2133" s="178" t="str">
        <f>IF(I2133&gt;0,H2133/I2133,0)</f>
      </c>
      <c r="K2133" s="179" t="str">
        <f>1-EXP(-J2133)</f>
      </c>
      <c r="L2133" s="180" t="str">
        <f>IF(G2133=30,1,M2132)</f>
      </c>
      <c r="M2133" s="181" t="str">
        <f>L2133*(1-K2133)</f>
      </c>
    </row>
    <row r="2134">
      <c r="A2134" t="s">
        <v>164</v>
      </c>
      <c r="B2134" t="s">
        <v>245</v>
      </c>
      <c r="C2134" s="32" t="s">
        <v>247</v>
      </c>
      <c r="D2134" t="s">
        <v>458</v>
      </c>
      <c r="E2134" t="s">
        <v>476</v>
      </c>
      <c r="F2134" s="174" t="n">
        <v>2026</v>
      </c>
      <c r="G2134" s="175" t="n">
        <v>42</v>
      </c>
      <c r="H2134" s="176" t="n">
        <v>4322.73816233034</v>
      </c>
      <c r="I2134" s="177" t="n">
        <v>4350358.2938483</v>
      </c>
      <c r="J2134" s="178" t="str">
        <f>IF(I2134&gt;0,H2134/I2134,0)</f>
      </c>
      <c r="K2134" s="179" t="str">
        <f>1-EXP(-J2134)</f>
      </c>
      <c r="L2134" s="180" t="str">
        <f>IF(G2134=30,1,M2133)</f>
      </c>
      <c r="M2134" s="181" t="str">
        <f>L2134*(1-K2134)</f>
      </c>
    </row>
    <row r="2135">
      <c r="A2135" t="s">
        <v>164</v>
      </c>
      <c r="B2135" t="s">
        <v>245</v>
      </c>
      <c r="C2135" s="32" t="s">
        <v>247</v>
      </c>
      <c r="D2135" t="s">
        <v>458</v>
      </c>
      <c r="E2135" t="s">
        <v>476</v>
      </c>
      <c r="F2135" s="174" t="n">
        <v>2026</v>
      </c>
      <c r="G2135" s="175" t="n">
        <v>43</v>
      </c>
      <c r="H2135" s="176" t="n">
        <v>4675.06868036476</v>
      </c>
      <c r="I2135" s="177" t="n">
        <v>4329969.50270404</v>
      </c>
      <c r="J2135" s="178" t="str">
        <f>IF(I2135&gt;0,H2135/I2135,0)</f>
      </c>
      <c r="K2135" s="179" t="str">
        <f>1-EXP(-J2135)</f>
      </c>
      <c r="L2135" s="180" t="str">
        <f>IF(G2135=30,1,M2134)</f>
      </c>
      <c r="M2135" s="181" t="str">
        <f>L2135*(1-K2135)</f>
      </c>
    </row>
    <row r="2136">
      <c r="A2136" t="s">
        <v>164</v>
      </c>
      <c r="B2136" t="s">
        <v>245</v>
      </c>
      <c r="C2136" s="32" t="s">
        <v>247</v>
      </c>
      <c r="D2136" t="s">
        <v>458</v>
      </c>
      <c r="E2136" t="s">
        <v>476</v>
      </c>
      <c r="F2136" s="174" t="n">
        <v>2026</v>
      </c>
      <c r="G2136" s="175" t="n">
        <v>44</v>
      </c>
      <c r="H2136" s="176" t="n">
        <v>4941.54869459803</v>
      </c>
      <c r="I2136" s="177" t="n">
        <v>4196067.50613857</v>
      </c>
      <c r="J2136" s="178" t="str">
        <f>IF(I2136&gt;0,H2136/I2136,0)</f>
      </c>
      <c r="K2136" s="179" t="str">
        <f>1-EXP(-J2136)</f>
      </c>
      <c r="L2136" s="180" t="str">
        <f>IF(G2136=30,1,M2135)</f>
      </c>
      <c r="M2136" s="181" t="str">
        <f>L2136*(1-K2136)</f>
      </c>
    </row>
    <row r="2137">
      <c r="A2137" t="s">
        <v>164</v>
      </c>
      <c r="B2137" t="s">
        <v>245</v>
      </c>
      <c r="C2137" s="32" t="s">
        <v>247</v>
      </c>
      <c r="D2137" t="s">
        <v>458</v>
      </c>
      <c r="E2137" t="s">
        <v>476</v>
      </c>
      <c r="F2137" s="174" t="n">
        <v>2026</v>
      </c>
      <c r="G2137" s="175" t="n">
        <v>45</v>
      </c>
      <c r="H2137" s="176" t="n">
        <v>6295.29390872193</v>
      </c>
      <c r="I2137" s="177" t="n">
        <v>4125594.32083622</v>
      </c>
      <c r="J2137" s="178" t="str">
        <f>IF(I2137&gt;0,H2137/I2137,0)</f>
      </c>
      <c r="K2137" s="179" t="str">
        <f>1-EXP(-J2137)</f>
      </c>
      <c r="L2137" s="180" t="str">
        <f>IF(G2137=30,1,M2136)</f>
      </c>
      <c r="M2137" s="181" t="str">
        <f>L2137*(1-K2137)</f>
      </c>
    </row>
    <row r="2138">
      <c r="A2138" t="s">
        <v>164</v>
      </c>
      <c r="B2138" t="s">
        <v>245</v>
      </c>
      <c r="C2138" s="32" t="s">
        <v>247</v>
      </c>
      <c r="D2138" t="s">
        <v>458</v>
      </c>
      <c r="E2138" t="s">
        <v>476</v>
      </c>
      <c r="F2138" s="174" t="n">
        <v>2026</v>
      </c>
      <c r="G2138" s="175" t="n">
        <v>46</v>
      </c>
      <c r="H2138" s="176" t="n">
        <v>6796.46318918199</v>
      </c>
      <c r="I2138" s="177" t="n">
        <v>4070427.42529726</v>
      </c>
      <c r="J2138" s="178" t="str">
        <f>IF(I2138&gt;0,H2138/I2138,0)</f>
      </c>
      <c r="K2138" s="179" t="str">
        <f>1-EXP(-J2138)</f>
      </c>
      <c r="L2138" s="180" t="str">
        <f>IF(G2138=30,1,M2137)</f>
      </c>
      <c r="M2138" s="181" t="str">
        <f>L2138*(1-K2138)</f>
      </c>
    </row>
    <row r="2139">
      <c r="A2139" t="s">
        <v>164</v>
      </c>
      <c r="B2139" t="s">
        <v>245</v>
      </c>
      <c r="C2139" s="32" t="s">
        <v>247</v>
      </c>
      <c r="D2139" t="s">
        <v>458</v>
      </c>
      <c r="E2139" t="s">
        <v>476</v>
      </c>
      <c r="F2139" s="174" t="n">
        <v>2026</v>
      </c>
      <c r="G2139" s="175" t="n">
        <v>47</v>
      </c>
      <c r="H2139" s="176" t="n">
        <v>7329.0126201036</v>
      </c>
      <c r="I2139" s="177" t="n">
        <v>4010956.54516892</v>
      </c>
      <c r="J2139" s="178" t="str">
        <f>IF(I2139&gt;0,H2139/I2139,0)</f>
      </c>
      <c r="K2139" s="179" t="str">
        <f>1-EXP(-J2139)</f>
      </c>
      <c r="L2139" s="180" t="str">
        <f>IF(G2139=30,1,M2138)</f>
      </c>
      <c r="M2139" s="181" t="str">
        <f>L2139*(1-K2139)</f>
      </c>
    </row>
    <row r="2140">
      <c r="A2140" t="s">
        <v>164</v>
      </c>
      <c r="B2140" t="s">
        <v>245</v>
      </c>
      <c r="C2140" s="32" t="s">
        <v>247</v>
      </c>
      <c r="D2140" t="s">
        <v>458</v>
      </c>
      <c r="E2140" t="s">
        <v>476</v>
      </c>
      <c r="F2140" s="174" t="n">
        <v>2026</v>
      </c>
      <c r="G2140" s="175" t="n">
        <v>48</v>
      </c>
      <c r="H2140" s="176" t="n">
        <v>7857.25600803329</v>
      </c>
      <c r="I2140" s="177" t="n">
        <v>3931938.5340863</v>
      </c>
      <c r="J2140" s="178" t="str">
        <f>IF(I2140&gt;0,H2140/I2140,0)</f>
      </c>
      <c r="K2140" s="179" t="str">
        <f>1-EXP(-J2140)</f>
      </c>
      <c r="L2140" s="180" t="str">
        <f>IF(G2140=30,1,M2139)</f>
      </c>
      <c r="M2140" s="181" t="str">
        <f>L2140*(1-K2140)</f>
      </c>
    </row>
    <row r="2141">
      <c r="A2141" t="s">
        <v>164</v>
      </c>
      <c r="B2141" t="s">
        <v>245</v>
      </c>
      <c r="C2141" s="32" t="s">
        <v>247</v>
      </c>
      <c r="D2141" t="s">
        <v>458</v>
      </c>
      <c r="E2141" t="s">
        <v>476</v>
      </c>
      <c r="F2141" s="174" t="n">
        <v>2026</v>
      </c>
      <c r="G2141" s="175" t="n">
        <v>49</v>
      </c>
      <c r="H2141" s="176" t="n">
        <v>8456.99521376912</v>
      </c>
      <c r="I2141" s="177" t="n">
        <v>3870580.07440857</v>
      </c>
      <c r="J2141" s="178" t="str">
        <f>IF(I2141&gt;0,H2141/I2141,0)</f>
      </c>
      <c r="K2141" s="179" t="str">
        <f>1-EXP(-J2141)</f>
      </c>
      <c r="L2141" s="180" t="str">
        <f>IF(G2141=30,1,M2140)</f>
      </c>
      <c r="M2141" s="181" t="str">
        <f>L2141*(1-K2141)</f>
      </c>
    </row>
    <row r="2142">
      <c r="A2142" t="s">
        <v>164</v>
      </c>
      <c r="B2142" t="s">
        <v>245</v>
      </c>
      <c r="C2142" s="32" t="s">
        <v>247</v>
      </c>
      <c r="D2142" t="s">
        <v>458</v>
      </c>
      <c r="E2142" t="s">
        <v>476</v>
      </c>
      <c r="F2142" s="174" t="n">
        <v>2026</v>
      </c>
      <c r="G2142" s="175" t="n">
        <v>50</v>
      </c>
      <c r="H2142" s="176" t="n">
        <v>9701.78360037497</v>
      </c>
      <c r="I2142" s="177" t="n">
        <v>3797309.22824037</v>
      </c>
      <c r="J2142" s="178" t="str">
        <f>IF(I2142&gt;0,H2142/I2142,0)</f>
      </c>
      <c r="K2142" s="179" t="str">
        <f>1-EXP(-J2142)</f>
      </c>
      <c r="L2142" s="180" t="str">
        <f>IF(G2142=30,1,M2141)</f>
      </c>
      <c r="M2142" s="181" t="str">
        <f>L2142*(1-K2142)</f>
      </c>
    </row>
    <row r="2143">
      <c r="A2143" t="s">
        <v>164</v>
      </c>
      <c r="B2143" t="s">
        <v>245</v>
      </c>
      <c r="C2143" s="32" t="s">
        <v>247</v>
      </c>
      <c r="D2143" t="s">
        <v>458</v>
      </c>
      <c r="E2143" t="s">
        <v>476</v>
      </c>
      <c r="F2143" s="174" t="n">
        <v>2026</v>
      </c>
      <c r="G2143" s="175" t="n">
        <v>51</v>
      </c>
      <c r="H2143" s="176" t="n">
        <v>10371.2272696427</v>
      </c>
      <c r="I2143" s="177" t="n">
        <v>3722624.53847144</v>
      </c>
      <c r="J2143" s="178" t="str">
        <f>IF(I2143&gt;0,H2143/I2143,0)</f>
      </c>
      <c r="K2143" s="179" t="str">
        <f>1-EXP(-J2143)</f>
      </c>
      <c r="L2143" s="180" t="str">
        <f>IF(G2143=30,1,M2142)</f>
      </c>
      <c r="M2143" s="181" t="str">
        <f>L2143*(1-K2143)</f>
      </c>
    </row>
    <row r="2144">
      <c r="A2144" t="s">
        <v>164</v>
      </c>
      <c r="B2144" t="s">
        <v>245</v>
      </c>
      <c r="C2144" s="32" t="s">
        <v>247</v>
      </c>
      <c r="D2144" t="s">
        <v>458</v>
      </c>
      <c r="E2144" t="s">
        <v>476</v>
      </c>
      <c r="F2144" s="174" t="n">
        <v>2026</v>
      </c>
      <c r="G2144" s="175" t="n">
        <v>52</v>
      </c>
      <c r="H2144" s="176" t="n">
        <v>11000.1440935704</v>
      </c>
      <c r="I2144" s="177" t="n">
        <v>3620914.60633227</v>
      </c>
      <c r="J2144" s="178" t="str">
        <f>IF(I2144&gt;0,H2144/I2144,0)</f>
      </c>
      <c r="K2144" s="179" t="str">
        <f>1-EXP(-J2144)</f>
      </c>
      <c r="L2144" s="180" t="str">
        <f>IF(G2144=30,1,M2143)</f>
      </c>
      <c r="M2144" s="181" t="str">
        <f>L2144*(1-K2144)</f>
      </c>
    </row>
    <row r="2145">
      <c r="A2145" t="s">
        <v>164</v>
      </c>
      <c r="B2145" t="s">
        <v>245</v>
      </c>
      <c r="C2145" s="32" t="s">
        <v>247</v>
      </c>
      <c r="D2145" t="s">
        <v>458</v>
      </c>
      <c r="E2145" t="s">
        <v>476</v>
      </c>
      <c r="F2145" s="174" t="n">
        <v>2026</v>
      </c>
      <c r="G2145" s="175" t="n">
        <v>53</v>
      </c>
      <c r="H2145" s="176" t="n">
        <v>11865.9569387525</v>
      </c>
      <c r="I2145" s="177" t="n">
        <v>3580916.21843452</v>
      </c>
      <c r="J2145" s="178" t="str">
        <f>IF(I2145&gt;0,H2145/I2145,0)</f>
      </c>
      <c r="K2145" s="179" t="str">
        <f>1-EXP(-J2145)</f>
      </c>
      <c r="L2145" s="180" t="str">
        <f>IF(G2145=30,1,M2144)</f>
      </c>
      <c r="M2145" s="181" t="str">
        <f>L2145*(1-K2145)</f>
      </c>
    </row>
    <row r="2146">
      <c r="A2146" t="s">
        <v>164</v>
      </c>
      <c r="B2146" t="s">
        <v>245</v>
      </c>
      <c r="C2146" s="32" t="s">
        <v>247</v>
      </c>
      <c r="D2146" t="s">
        <v>458</v>
      </c>
      <c r="E2146" t="s">
        <v>476</v>
      </c>
      <c r="F2146" s="174" t="n">
        <v>2026</v>
      </c>
      <c r="G2146" s="175" t="n">
        <v>54</v>
      </c>
      <c r="H2146" s="176" t="n">
        <v>12214.121168205</v>
      </c>
      <c r="I2146" s="177" t="n">
        <v>3373674.97207834</v>
      </c>
      <c r="J2146" s="178" t="str">
        <f>IF(I2146&gt;0,H2146/I2146,0)</f>
      </c>
      <c r="K2146" s="179" t="str">
        <f>1-EXP(-J2146)</f>
      </c>
      <c r="L2146" s="180" t="str">
        <f>IF(G2146=30,1,M2145)</f>
      </c>
      <c r="M2146" s="181" t="str">
        <f>L2146*(1-K2146)</f>
      </c>
    </row>
    <row r="2147">
      <c r="A2147" t="s">
        <v>164</v>
      </c>
      <c r="B2147" t="s">
        <v>245</v>
      </c>
      <c r="C2147" s="32" t="s">
        <v>247</v>
      </c>
      <c r="D2147" t="s">
        <v>458</v>
      </c>
      <c r="E2147" t="s">
        <v>476</v>
      </c>
      <c r="F2147" s="174" t="n">
        <v>2026</v>
      </c>
      <c r="G2147" s="175" t="n">
        <v>55</v>
      </c>
      <c r="H2147" s="176" t="n">
        <v>13242.9413615528</v>
      </c>
      <c r="I2147" s="177" t="n">
        <v>3290812.71629162</v>
      </c>
      <c r="J2147" s="178" t="str">
        <f>IF(I2147&gt;0,H2147/I2147,0)</f>
      </c>
      <c r="K2147" s="179" t="str">
        <f>1-EXP(-J2147)</f>
      </c>
      <c r="L2147" s="180" t="str">
        <f>IF(G2147=30,1,M2146)</f>
      </c>
      <c r="M2147" s="181" t="str">
        <f>L2147*(1-K2147)</f>
      </c>
    </row>
    <row r="2148">
      <c r="A2148" t="s">
        <v>164</v>
      </c>
      <c r="B2148" t="s">
        <v>245</v>
      </c>
      <c r="C2148" s="32" t="s">
        <v>247</v>
      </c>
      <c r="D2148" t="s">
        <v>458</v>
      </c>
      <c r="E2148" t="s">
        <v>476</v>
      </c>
      <c r="F2148" s="174" t="n">
        <v>2026</v>
      </c>
      <c r="G2148" s="175" t="n">
        <v>56</v>
      </c>
      <c r="H2148" s="176" t="n">
        <v>14116.8250598708</v>
      </c>
      <c r="I2148" s="177" t="n">
        <v>3212221.73585333</v>
      </c>
      <c r="J2148" s="178" t="str">
        <f>IF(I2148&gt;0,H2148/I2148,0)</f>
      </c>
      <c r="K2148" s="179" t="str">
        <f>1-EXP(-J2148)</f>
      </c>
      <c r="L2148" s="180" t="str">
        <f>IF(G2148=30,1,M2147)</f>
      </c>
      <c r="M2148" s="181" t="str">
        <f>L2148*(1-K2148)</f>
      </c>
    </row>
    <row r="2149">
      <c r="A2149" t="s">
        <v>164</v>
      </c>
      <c r="B2149" t="s">
        <v>245</v>
      </c>
      <c r="C2149" s="32" t="s">
        <v>247</v>
      </c>
      <c r="D2149" t="s">
        <v>458</v>
      </c>
      <c r="E2149" t="s">
        <v>476</v>
      </c>
      <c r="F2149" s="174" t="n">
        <v>2026</v>
      </c>
      <c r="G2149" s="175" t="n">
        <v>57</v>
      </c>
      <c r="H2149" s="176" t="n">
        <v>14999.4758619456</v>
      </c>
      <c r="I2149" s="177" t="n">
        <v>3124844.62878257</v>
      </c>
      <c r="J2149" s="178" t="str">
        <f>IF(I2149&gt;0,H2149/I2149,0)</f>
      </c>
      <c r="K2149" s="179" t="str">
        <f>1-EXP(-J2149)</f>
      </c>
      <c r="L2149" s="180" t="str">
        <f>IF(G2149=30,1,M2148)</f>
      </c>
      <c r="M2149" s="181" t="str">
        <f>L2149*(1-K2149)</f>
      </c>
    </row>
    <row r="2150">
      <c r="A2150" t="s">
        <v>164</v>
      </c>
      <c r="B2150" t="s">
        <v>245</v>
      </c>
      <c r="C2150" s="32" t="s">
        <v>247</v>
      </c>
      <c r="D2150" t="s">
        <v>458</v>
      </c>
      <c r="E2150" t="s">
        <v>476</v>
      </c>
      <c r="F2150" s="174" t="n">
        <v>2026</v>
      </c>
      <c r="G2150" s="175" t="n">
        <v>58</v>
      </c>
      <c r="H2150" s="176" t="n">
        <v>15821.0596785979</v>
      </c>
      <c r="I2150" s="177" t="n">
        <v>3017313.65447414</v>
      </c>
      <c r="J2150" s="178" t="str">
        <f>IF(I2150&gt;0,H2150/I2150,0)</f>
      </c>
      <c r="K2150" s="179" t="str">
        <f>1-EXP(-J2150)</f>
      </c>
      <c r="L2150" s="180" t="str">
        <f>IF(G2150=30,1,M2149)</f>
      </c>
      <c r="M2150" s="181" t="str">
        <f>L2150*(1-K2150)</f>
      </c>
    </row>
    <row r="2151">
      <c r="A2151" t="s">
        <v>164</v>
      </c>
      <c r="B2151" t="s">
        <v>245</v>
      </c>
      <c r="C2151" s="32" t="s">
        <v>247</v>
      </c>
      <c r="D2151" t="s">
        <v>458</v>
      </c>
      <c r="E2151" t="s">
        <v>476</v>
      </c>
      <c r="F2151" s="174" t="n">
        <v>2026</v>
      </c>
      <c r="G2151" s="175" t="n">
        <v>59</v>
      </c>
      <c r="H2151" s="176" t="n">
        <v>16502.3900470552</v>
      </c>
      <c r="I2151" s="177" t="n">
        <v>2877834.72703352</v>
      </c>
      <c r="J2151" s="178" t="str">
        <f>IF(I2151&gt;0,H2151/I2151,0)</f>
      </c>
      <c r="K2151" s="179" t="str">
        <f>1-EXP(-J2151)</f>
      </c>
      <c r="L2151" s="180" t="str">
        <f>IF(G2151=30,1,M2150)</f>
      </c>
      <c r="M2151" s="181" t="str">
        <f>L2151*(1-K2151)</f>
      </c>
    </row>
    <row r="2152">
      <c r="A2152" t="s">
        <v>164</v>
      </c>
      <c r="B2152" t="s">
        <v>245</v>
      </c>
      <c r="C2152" s="32" t="s">
        <v>247</v>
      </c>
      <c r="D2152" t="s">
        <v>458</v>
      </c>
      <c r="E2152" t="s">
        <v>476</v>
      </c>
      <c r="F2152" s="174" t="n">
        <v>2026</v>
      </c>
      <c r="G2152" s="175" t="n">
        <v>60</v>
      </c>
      <c r="H2152" s="176" t="n">
        <v>17869.1732013125</v>
      </c>
      <c r="I2152" s="177" t="n">
        <v>2775964.94980622</v>
      </c>
      <c r="J2152" s="178" t="str">
        <f>IF(I2152&gt;0,H2152/I2152,0)</f>
      </c>
      <c r="K2152" s="179" t="str">
        <f>1-EXP(-J2152)</f>
      </c>
      <c r="L2152" s="180" t="str">
        <f>IF(G2152=30,1,M2151)</f>
      </c>
      <c r="M2152" s="181" t="str">
        <f>L2152*(1-K2152)</f>
      </c>
    </row>
    <row r="2153">
      <c r="A2153" t="s">
        <v>164</v>
      </c>
      <c r="B2153" t="s">
        <v>245</v>
      </c>
      <c r="C2153" s="32" t="s">
        <v>247</v>
      </c>
      <c r="D2153" t="s">
        <v>458</v>
      </c>
      <c r="E2153" t="s">
        <v>476</v>
      </c>
      <c r="F2153" s="174" t="n">
        <v>2026</v>
      </c>
      <c r="G2153" s="175" t="n">
        <v>61</v>
      </c>
      <c r="H2153" s="176" t="n">
        <v>18645.5178071352</v>
      </c>
      <c r="I2153" s="177" t="n">
        <v>2651135.85893407</v>
      </c>
      <c r="J2153" s="178" t="str">
        <f>IF(I2153&gt;0,H2153/I2153,0)</f>
      </c>
      <c r="K2153" s="179" t="str">
        <f>1-EXP(-J2153)</f>
      </c>
      <c r="L2153" s="180" t="str">
        <f>IF(G2153=30,1,M2152)</f>
      </c>
      <c r="M2153" s="181" t="str">
        <f>L2153*(1-K2153)</f>
      </c>
    </row>
    <row r="2154">
      <c r="A2154" t="s">
        <v>164</v>
      </c>
      <c r="B2154" t="s">
        <v>245</v>
      </c>
      <c r="C2154" s="32" t="s">
        <v>247</v>
      </c>
      <c r="D2154" t="s">
        <v>458</v>
      </c>
      <c r="E2154" t="s">
        <v>476</v>
      </c>
      <c r="F2154" s="174" t="n">
        <v>2026</v>
      </c>
      <c r="G2154" s="175" t="n">
        <v>62</v>
      </c>
      <c r="H2154" s="176" t="n">
        <v>19430.8048401382</v>
      </c>
      <c r="I2154" s="177" t="n">
        <v>2527128.80930872</v>
      </c>
      <c r="J2154" s="178" t="str">
        <f>IF(I2154&gt;0,H2154/I2154,0)</f>
      </c>
      <c r="K2154" s="179" t="str">
        <f>1-EXP(-J2154)</f>
      </c>
      <c r="L2154" s="180" t="str">
        <f>IF(G2154=30,1,M2153)</f>
      </c>
      <c r="M2154" s="181" t="str">
        <f>L2154*(1-K2154)</f>
      </c>
    </row>
    <row r="2155">
      <c r="A2155" t="s">
        <v>164</v>
      </c>
      <c r="B2155" t="s">
        <v>245</v>
      </c>
      <c r="C2155" s="32" t="s">
        <v>247</v>
      </c>
      <c r="D2155" t="s">
        <v>458</v>
      </c>
      <c r="E2155" t="s">
        <v>476</v>
      </c>
      <c r="F2155" s="174" t="n">
        <v>2026</v>
      </c>
      <c r="G2155" s="175" t="n">
        <v>63</v>
      </c>
      <c r="H2155" s="176" t="n">
        <v>20254.3675624334</v>
      </c>
      <c r="I2155" s="177" t="n">
        <v>2408185.74252641</v>
      </c>
      <c r="J2155" s="178" t="str">
        <f>IF(I2155&gt;0,H2155/I2155,0)</f>
      </c>
      <c r="K2155" s="179" t="str">
        <f>1-EXP(-J2155)</f>
      </c>
      <c r="L2155" s="180" t="str">
        <f>IF(G2155=30,1,M2154)</f>
      </c>
      <c r="M2155" s="181" t="str">
        <f>L2155*(1-K2155)</f>
      </c>
    </row>
    <row r="2156">
      <c r="A2156" t="s">
        <v>164</v>
      </c>
      <c r="B2156" t="s">
        <v>245</v>
      </c>
      <c r="C2156" s="32" t="s">
        <v>247</v>
      </c>
      <c r="D2156" t="s">
        <v>458</v>
      </c>
      <c r="E2156" t="s">
        <v>476</v>
      </c>
      <c r="F2156" s="174" t="n">
        <v>2026</v>
      </c>
      <c r="G2156" s="175" t="n">
        <v>64</v>
      </c>
      <c r="H2156" s="176" t="n">
        <v>20924.7721208135</v>
      </c>
      <c r="I2156" s="177" t="n">
        <v>2263188.4350389</v>
      </c>
      <c r="J2156" s="178" t="str">
        <f>IF(I2156&gt;0,H2156/I2156,0)</f>
      </c>
      <c r="K2156" s="179" t="str">
        <f>1-EXP(-J2156)</f>
      </c>
      <c r="L2156" s="180" t="str">
        <f>IF(G2156=30,1,M2155)</f>
      </c>
      <c r="M2156" s="181" t="str">
        <f>L2156*(1-K2156)</f>
      </c>
    </row>
    <row r="2157">
      <c r="A2157" t="s">
        <v>164</v>
      </c>
      <c r="B2157" t="s">
        <v>245</v>
      </c>
      <c r="C2157" s="32" t="s">
        <v>247</v>
      </c>
      <c r="D2157" t="s">
        <v>458</v>
      </c>
      <c r="E2157" t="s">
        <v>476</v>
      </c>
      <c r="F2157" s="174" t="n">
        <v>2026</v>
      </c>
      <c r="G2157" s="175" t="n">
        <v>65</v>
      </c>
      <c r="H2157" s="176" t="n">
        <v>21169.1889980651</v>
      </c>
      <c r="I2157" s="177" t="n">
        <v>2143604.60445117</v>
      </c>
      <c r="J2157" s="178" t="str">
        <f>IF(I2157&gt;0,H2157/I2157,0)</f>
      </c>
      <c r="K2157" s="179" t="str">
        <f>1-EXP(-J2157)</f>
      </c>
      <c r="L2157" s="180" t="str">
        <f>IF(G2157=30,1,M2156)</f>
      </c>
      <c r="M2157" s="181" t="str">
        <f>L2157*(1-K2157)</f>
      </c>
    </row>
    <row r="2158">
      <c r="A2158" t="s">
        <v>164</v>
      </c>
      <c r="B2158" t="s">
        <v>245</v>
      </c>
      <c r="C2158" s="32" t="s">
        <v>247</v>
      </c>
      <c r="D2158" t="s">
        <v>458</v>
      </c>
      <c r="E2158" t="s">
        <v>476</v>
      </c>
      <c r="F2158" s="174" t="n">
        <v>2026</v>
      </c>
      <c r="G2158" s="175" t="n">
        <v>66</v>
      </c>
      <c r="H2158" s="176" t="n">
        <v>21855.4835810122</v>
      </c>
      <c r="I2158" s="177" t="n">
        <v>2020135.23657364</v>
      </c>
      <c r="J2158" s="178" t="str">
        <f>IF(I2158&gt;0,H2158/I2158,0)</f>
      </c>
      <c r="K2158" s="179" t="str">
        <f>1-EXP(-J2158)</f>
      </c>
      <c r="L2158" s="180" t="str">
        <f>IF(G2158=30,1,M2157)</f>
      </c>
      <c r="M2158" s="181" t="str">
        <f>L2158*(1-K2158)</f>
      </c>
    </row>
    <row r="2159">
      <c r="A2159" t="s">
        <v>164</v>
      </c>
      <c r="B2159" t="s">
        <v>245</v>
      </c>
      <c r="C2159" s="32" t="s">
        <v>247</v>
      </c>
      <c r="D2159" t="s">
        <v>458</v>
      </c>
      <c r="E2159" t="s">
        <v>476</v>
      </c>
      <c r="F2159" s="174" t="n">
        <v>2026</v>
      </c>
      <c r="G2159" s="175" t="n">
        <v>67</v>
      </c>
      <c r="H2159" s="176" t="n">
        <v>22415.237328411</v>
      </c>
      <c r="I2159" s="177" t="n">
        <v>1890349.16382013</v>
      </c>
      <c r="J2159" s="178" t="str">
        <f>IF(I2159&gt;0,H2159/I2159,0)</f>
      </c>
      <c r="K2159" s="179" t="str">
        <f>1-EXP(-J2159)</f>
      </c>
      <c r="L2159" s="180" t="str">
        <f>IF(G2159=30,1,M2158)</f>
      </c>
      <c r="M2159" s="181" t="str">
        <f>L2159*(1-K2159)</f>
      </c>
    </row>
    <row r="2160">
      <c r="A2160" t="s">
        <v>164</v>
      </c>
      <c r="B2160" t="s">
        <v>245</v>
      </c>
      <c r="C2160" s="32" t="s">
        <v>247</v>
      </c>
      <c r="D2160" t="s">
        <v>458</v>
      </c>
      <c r="E2160" t="s">
        <v>476</v>
      </c>
      <c r="F2160" s="174" t="n">
        <v>2026</v>
      </c>
      <c r="G2160" s="175" t="n">
        <v>68</v>
      </c>
      <c r="H2160" s="176" t="n">
        <v>22927.127800397</v>
      </c>
      <c r="I2160" s="177" t="n">
        <v>1763005.6617788</v>
      </c>
      <c r="J2160" s="178" t="str">
        <f>IF(I2160&gt;0,H2160/I2160,0)</f>
      </c>
      <c r="K2160" s="179" t="str">
        <f>1-EXP(-J2160)</f>
      </c>
      <c r="L2160" s="180" t="str">
        <f>IF(G2160=30,1,M2159)</f>
      </c>
      <c r="M2160" s="181" t="str">
        <f>L2160*(1-K2160)</f>
      </c>
    </row>
    <row r="2161">
      <c r="A2161" t="s">
        <v>164</v>
      </c>
      <c r="B2161" t="s">
        <v>245</v>
      </c>
      <c r="C2161" s="32" t="s">
        <v>247</v>
      </c>
      <c r="D2161" t="s">
        <v>458</v>
      </c>
      <c r="E2161" t="s">
        <v>476</v>
      </c>
      <c r="F2161" s="174" t="n">
        <v>2026</v>
      </c>
      <c r="G2161" s="175" t="n">
        <v>69</v>
      </c>
      <c r="H2161" s="176" t="n">
        <v>23717.1483770825</v>
      </c>
      <c r="I2161" s="177" t="n">
        <v>1657203.02393802</v>
      </c>
      <c r="J2161" s="178" t="str">
        <f>IF(I2161&gt;0,H2161/I2161,0)</f>
      </c>
      <c r="K2161" s="179" t="str">
        <f>1-EXP(-J2161)</f>
      </c>
      <c r="L2161" s="180" t="str">
        <f>IF(G2161=30,1,M2160)</f>
      </c>
      <c r="M2161" s="181" t="str">
        <f>L2161*(1-K2161)</f>
      </c>
    </row>
    <row r="2162">
      <c r="A2162" t="s">
        <v>164</v>
      </c>
      <c r="B2162" t="s">
        <v>245</v>
      </c>
      <c r="C2162" s="32" t="s">
        <v>247</v>
      </c>
      <c r="D2162" t="s">
        <v>458</v>
      </c>
      <c r="E2162" t="s">
        <v>476</v>
      </c>
      <c r="F2162" s="174" t="n">
        <v>2027</v>
      </c>
      <c r="G2162" s="175" t="n">
        <v>30</v>
      </c>
      <c r="H2162" s="176" t="n">
        <v>1304.64237016457</v>
      </c>
      <c r="I2162" s="177" t="n">
        <v>4568808.45043002</v>
      </c>
      <c r="J2162" s="178" t="str">
        <f>IF(I2162&gt;0,H2162/I2162,0)</f>
      </c>
      <c r="K2162" s="179" t="str">
        <f>1-EXP(-J2162)</f>
      </c>
      <c r="L2162" s="180" t="str">
        <f>IF(G2162=30,1,M2161)</f>
      </c>
      <c r="M2162" s="181" t="str">
        <f>L2162*(1-K2162)</f>
      </c>
    </row>
    <row r="2163">
      <c r="A2163" t="s">
        <v>164</v>
      </c>
      <c r="B2163" t="s">
        <v>245</v>
      </c>
      <c r="C2163" s="32" t="s">
        <v>247</v>
      </c>
      <c r="D2163" t="s">
        <v>458</v>
      </c>
      <c r="E2163" t="s">
        <v>476</v>
      </c>
      <c r="F2163" s="174" t="n">
        <v>2027</v>
      </c>
      <c r="G2163" s="175" t="n">
        <v>31</v>
      </c>
      <c r="H2163" s="176" t="n">
        <v>1340.65731901284</v>
      </c>
      <c r="I2163" s="177" t="n">
        <v>4526141.25825779</v>
      </c>
      <c r="J2163" s="178" t="str">
        <f>IF(I2163&gt;0,H2163/I2163,0)</f>
      </c>
      <c r="K2163" s="179" t="str">
        <f>1-EXP(-J2163)</f>
      </c>
      <c r="L2163" s="180" t="str">
        <f>IF(G2163=30,1,M2162)</f>
      </c>
      <c r="M2163" s="181" t="str">
        <f>L2163*(1-K2163)</f>
      </c>
    </row>
    <row r="2164">
      <c r="A2164" t="s">
        <v>164</v>
      </c>
      <c r="B2164" t="s">
        <v>245</v>
      </c>
      <c r="C2164" s="32" t="s">
        <v>247</v>
      </c>
      <c r="D2164" t="s">
        <v>458</v>
      </c>
      <c r="E2164" t="s">
        <v>476</v>
      </c>
      <c r="F2164" s="174" t="n">
        <v>2027</v>
      </c>
      <c r="G2164" s="175" t="n">
        <v>32</v>
      </c>
      <c r="H2164" s="176" t="n">
        <v>1379.45623940066</v>
      </c>
      <c r="I2164" s="177" t="n">
        <v>4453754.52220666</v>
      </c>
      <c r="J2164" s="178" t="str">
        <f>IF(I2164&gt;0,H2164/I2164,0)</f>
      </c>
      <c r="K2164" s="179" t="str">
        <f>1-EXP(-J2164)</f>
      </c>
      <c r="L2164" s="180" t="str">
        <f>IF(G2164=30,1,M2163)</f>
      </c>
      <c r="M2164" s="181" t="str">
        <f>L2164*(1-K2164)</f>
      </c>
    </row>
    <row r="2165">
      <c r="A2165" t="s">
        <v>164</v>
      </c>
      <c r="B2165" t="s">
        <v>245</v>
      </c>
      <c r="C2165" s="32" t="s">
        <v>247</v>
      </c>
      <c r="D2165" t="s">
        <v>458</v>
      </c>
      <c r="E2165" t="s">
        <v>476</v>
      </c>
      <c r="F2165" s="174" t="n">
        <v>2027</v>
      </c>
      <c r="G2165" s="175" t="n">
        <v>33</v>
      </c>
      <c r="H2165" s="176" t="n">
        <v>1433.50672280057</v>
      </c>
      <c r="I2165" s="177" t="n">
        <v>4397358.28081958</v>
      </c>
      <c r="J2165" s="178" t="str">
        <f>IF(I2165&gt;0,H2165/I2165,0)</f>
      </c>
      <c r="K2165" s="179" t="str">
        <f>1-EXP(-J2165)</f>
      </c>
      <c r="L2165" s="180" t="str">
        <f>IF(G2165=30,1,M2164)</f>
      </c>
      <c r="M2165" s="181" t="str">
        <f>L2165*(1-K2165)</f>
      </c>
    </row>
    <row r="2166">
      <c r="A2166" t="s">
        <v>164</v>
      </c>
      <c r="B2166" t="s">
        <v>245</v>
      </c>
      <c r="C2166" s="32" t="s">
        <v>247</v>
      </c>
      <c r="D2166" t="s">
        <v>458</v>
      </c>
      <c r="E2166" t="s">
        <v>476</v>
      </c>
      <c r="F2166" s="174" t="n">
        <v>2027</v>
      </c>
      <c r="G2166" s="175" t="n">
        <v>34</v>
      </c>
      <c r="H2166" s="176" t="n">
        <v>1499.95332734345</v>
      </c>
      <c r="I2166" s="177" t="n">
        <v>4344736.149698</v>
      </c>
      <c r="J2166" s="178" t="str">
        <f>IF(I2166&gt;0,H2166/I2166,0)</f>
      </c>
      <c r="K2166" s="179" t="str">
        <f>1-EXP(-J2166)</f>
      </c>
      <c r="L2166" s="180" t="str">
        <f>IF(G2166=30,1,M2165)</f>
      </c>
      <c r="M2166" s="181" t="str">
        <f>L2166*(1-K2166)</f>
      </c>
    </row>
    <row r="2167">
      <c r="A2167" t="s">
        <v>164</v>
      </c>
      <c r="B2167" t="s">
        <v>245</v>
      </c>
      <c r="C2167" s="32" t="s">
        <v>247</v>
      </c>
      <c r="D2167" t="s">
        <v>458</v>
      </c>
      <c r="E2167" t="s">
        <v>476</v>
      </c>
      <c r="F2167" s="174" t="n">
        <v>2027</v>
      </c>
      <c r="G2167" s="175" t="n">
        <v>35</v>
      </c>
      <c r="H2167" s="176" t="n">
        <v>2081.55761770004</v>
      </c>
      <c r="I2167" s="177" t="n">
        <v>4384161.85055667</v>
      </c>
      <c r="J2167" s="178" t="str">
        <f>IF(I2167&gt;0,H2167/I2167,0)</f>
      </c>
      <c r="K2167" s="179" t="str">
        <f>1-EXP(-J2167)</f>
      </c>
      <c r="L2167" s="180" t="str">
        <f>IF(G2167=30,1,M2166)</f>
      </c>
      <c r="M2167" s="181" t="str">
        <f>L2167*(1-K2167)</f>
      </c>
    </row>
    <row r="2168">
      <c r="A2168" t="s">
        <v>164</v>
      </c>
      <c r="B2168" t="s">
        <v>245</v>
      </c>
      <c r="C2168" s="32" t="s">
        <v>247</v>
      </c>
      <c r="D2168" t="s">
        <v>458</v>
      </c>
      <c r="E2168" t="s">
        <v>476</v>
      </c>
      <c r="F2168" s="174" t="n">
        <v>2027</v>
      </c>
      <c r="G2168" s="175" t="n">
        <v>36</v>
      </c>
      <c r="H2168" s="176" t="n">
        <v>2234.36602536743</v>
      </c>
      <c r="I2168" s="177" t="n">
        <v>4403447.51141919</v>
      </c>
      <c r="J2168" s="178" t="str">
        <f>IF(I2168&gt;0,H2168/I2168,0)</f>
      </c>
      <c r="K2168" s="179" t="str">
        <f>1-EXP(-J2168)</f>
      </c>
      <c r="L2168" s="180" t="str">
        <f>IF(G2168=30,1,M2167)</f>
      </c>
      <c r="M2168" s="181" t="str">
        <f>L2168*(1-K2168)</f>
      </c>
    </row>
    <row r="2169">
      <c r="A2169" t="s">
        <v>164</v>
      </c>
      <c r="B2169" t="s">
        <v>245</v>
      </c>
      <c r="C2169" s="32" t="s">
        <v>247</v>
      </c>
      <c r="D2169" t="s">
        <v>458</v>
      </c>
      <c r="E2169" t="s">
        <v>476</v>
      </c>
      <c r="F2169" s="174" t="n">
        <v>2027</v>
      </c>
      <c r="G2169" s="175" t="n">
        <v>37</v>
      </c>
      <c r="H2169" s="176" t="n">
        <v>3387.60074094359</v>
      </c>
      <c r="I2169" s="177" t="n">
        <v>6485442.64229717</v>
      </c>
      <c r="J2169" s="178" t="str">
        <f>IF(I2169&gt;0,H2169/I2169,0)</f>
      </c>
      <c r="K2169" s="179" t="str">
        <f>1-EXP(-J2169)</f>
      </c>
      <c r="L2169" s="180" t="str">
        <f>IF(G2169=30,1,M2168)</f>
      </c>
      <c r="M2169" s="181" t="str">
        <f>L2169*(1-K2169)</f>
      </c>
    </row>
    <row r="2170">
      <c r="A2170" t="s">
        <v>164</v>
      </c>
      <c r="B2170" t="s">
        <v>245</v>
      </c>
      <c r="C2170" s="32" t="s">
        <v>247</v>
      </c>
      <c r="D2170" t="s">
        <v>458</v>
      </c>
      <c r="E2170" t="s">
        <v>476</v>
      </c>
      <c r="F2170" s="174" t="n">
        <v>2027</v>
      </c>
      <c r="G2170" s="175" t="n">
        <v>38</v>
      </c>
      <c r="H2170" s="176" t="n">
        <v>2546.74770234995</v>
      </c>
      <c r="I2170" s="177" t="n">
        <v>4365607.16739616</v>
      </c>
      <c r="J2170" s="178" t="str">
        <f>IF(I2170&gt;0,H2170/I2170,0)</f>
      </c>
      <c r="K2170" s="179" t="str">
        <f>1-EXP(-J2170)</f>
      </c>
      <c r="L2170" s="180" t="str">
        <f>IF(G2170=30,1,M2169)</f>
      </c>
      <c r="M2170" s="181" t="str">
        <f>L2170*(1-K2170)</f>
      </c>
    </row>
    <row r="2171">
      <c r="A2171" t="s">
        <v>164</v>
      </c>
      <c r="B2171" t="s">
        <v>245</v>
      </c>
      <c r="C2171" s="32" t="s">
        <v>247</v>
      </c>
      <c r="D2171" t="s">
        <v>458</v>
      </c>
      <c r="E2171" t="s">
        <v>476</v>
      </c>
      <c r="F2171" s="174" t="n">
        <v>2027</v>
      </c>
      <c r="G2171" s="175" t="n">
        <v>39</v>
      </c>
      <c r="H2171" s="176" t="n">
        <v>2727.75261269078</v>
      </c>
      <c r="I2171" s="177" t="n">
        <v>4350981.86150645</v>
      </c>
      <c r="J2171" s="178" t="str">
        <f>IF(I2171&gt;0,H2171/I2171,0)</f>
      </c>
      <c r="K2171" s="179" t="str">
        <f>1-EXP(-J2171)</f>
      </c>
      <c r="L2171" s="180" t="str">
        <f>IF(G2171=30,1,M2170)</f>
      </c>
      <c r="M2171" s="181" t="str">
        <f>L2171*(1-K2171)</f>
      </c>
    </row>
    <row r="2172">
      <c r="A2172" t="s">
        <v>164</v>
      </c>
      <c r="B2172" t="s">
        <v>245</v>
      </c>
      <c r="C2172" s="32" t="s">
        <v>247</v>
      </c>
      <c r="D2172" t="s">
        <v>458</v>
      </c>
      <c r="E2172" t="s">
        <v>476</v>
      </c>
      <c r="F2172" s="174" t="n">
        <v>2027</v>
      </c>
      <c r="G2172" s="175" t="n">
        <v>40</v>
      </c>
      <c r="H2172" s="176" t="n">
        <v>3567.3512274685</v>
      </c>
      <c r="I2172" s="177" t="n">
        <v>4220093.0340363</v>
      </c>
      <c r="J2172" s="178" t="str">
        <f>IF(I2172&gt;0,H2172/I2172,0)</f>
      </c>
      <c r="K2172" s="179" t="str">
        <f>1-EXP(-J2172)</f>
      </c>
      <c r="L2172" s="180" t="str">
        <f>IF(G2172=30,1,M2171)</f>
      </c>
      <c r="M2172" s="181" t="str">
        <f>L2172*(1-K2172)</f>
      </c>
    </row>
    <row r="2173">
      <c r="A2173" t="s">
        <v>164</v>
      </c>
      <c r="B2173" t="s">
        <v>245</v>
      </c>
      <c r="C2173" s="32" t="s">
        <v>247</v>
      </c>
      <c r="D2173" t="s">
        <v>458</v>
      </c>
      <c r="E2173" t="s">
        <v>476</v>
      </c>
      <c r="F2173" s="174" t="n">
        <v>2027</v>
      </c>
      <c r="G2173" s="175" t="n">
        <v>41</v>
      </c>
      <c r="H2173" s="176" t="n">
        <v>3820.31404987414</v>
      </c>
      <c r="I2173" s="177" t="n">
        <v>4186997.82046197</v>
      </c>
      <c r="J2173" s="178" t="str">
        <f>IF(I2173&gt;0,H2173/I2173,0)</f>
      </c>
      <c r="K2173" s="179" t="str">
        <f>1-EXP(-J2173)</f>
      </c>
      <c r="L2173" s="180" t="str">
        <f>IF(G2173=30,1,M2172)</f>
      </c>
      <c r="M2173" s="181" t="str">
        <f>L2173*(1-K2173)</f>
      </c>
    </row>
    <row r="2174">
      <c r="A2174" t="s">
        <v>164</v>
      </c>
      <c r="B2174" t="s">
        <v>245</v>
      </c>
      <c r="C2174" s="32" t="s">
        <v>247</v>
      </c>
      <c r="D2174" t="s">
        <v>458</v>
      </c>
      <c r="E2174" t="s">
        <v>476</v>
      </c>
      <c r="F2174" s="174" t="n">
        <v>2027</v>
      </c>
      <c r="G2174" s="175" t="n">
        <v>42</v>
      </c>
      <c r="H2174" s="176" t="n">
        <v>4199.24069343003</v>
      </c>
      <c r="I2174" s="177" t="n">
        <v>4249358.05105781</v>
      </c>
      <c r="J2174" s="178" t="str">
        <f>IF(I2174&gt;0,H2174/I2174,0)</f>
      </c>
      <c r="K2174" s="179" t="str">
        <f>1-EXP(-J2174)</f>
      </c>
      <c r="L2174" s="180" t="str">
        <f>IF(G2174=30,1,M2173)</f>
      </c>
      <c r="M2174" s="181" t="str">
        <f>L2174*(1-K2174)</f>
      </c>
    </row>
    <row r="2175">
      <c r="A2175" t="s">
        <v>164</v>
      </c>
      <c r="B2175" t="s">
        <v>245</v>
      </c>
      <c r="C2175" s="32" t="s">
        <v>247</v>
      </c>
      <c r="D2175" t="s">
        <v>458</v>
      </c>
      <c r="E2175" t="s">
        <v>476</v>
      </c>
      <c r="F2175" s="174" t="n">
        <v>2027</v>
      </c>
      <c r="G2175" s="175" t="n">
        <v>43</v>
      </c>
      <c r="H2175" s="176" t="n">
        <v>4658.98512057034</v>
      </c>
      <c r="I2175" s="177" t="n">
        <v>4337474.89095822</v>
      </c>
      <c r="J2175" s="178" t="str">
        <f>IF(I2175&gt;0,H2175/I2175,0)</f>
      </c>
      <c r="K2175" s="179" t="str">
        <f>1-EXP(-J2175)</f>
      </c>
      <c r="L2175" s="180" t="str">
        <f>IF(G2175=30,1,M2174)</f>
      </c>
      <c r="M2175" s="181" t="str">
        <f>L2175*(1-K2175)</f>
      </c>
    </row>
    <row r="2176">
      <c r="A2176" t="s">
        <v>164</v>
      </c>
      <c r="B2176" t="s">
        <v>245</v>
      </c>
      <c r="C2176" s="32" t="s">
        <v>247</v>
      </c>
      <c r="D2176" t="s">
        <v>458</v>
      </c>
      <c r="E2176" t="s">
        <v>476</v>
      </c>
      <c r="F2176" s="174" t="n">
        <v>2027</v>
      </c>
      <c r="G2176" s="175" t="n">
        <v>44</v>
      </c>
      <c r="H2176" s="176" t="n">
        <v>5055.41614967558</v>
      </c>
      <c r="I2176" s="177" t="n">
        <v>4316069.34346737</v>
      </c>
      <c r="J2176" s="178" t="str">
        <f>IF(I2176&gt;0,H2176/I2176,0)</f>
      </c>
      <c r="K2176" s="179" t="str">
        <f>1-EXP(-J2176)</f>
      </c>
      <c r="L2176" s="180" t="str">
        <f>IF(G2176=30,1,M2175)</f>
      </c>
      <c r="M2176" s="181" t="str">
        <f>L2176*(1-K2176)</f>
      </c>
    </row>
    <row r="2177">
      <c r="A2177" t="s">
        <v>164</v>
      </c>
      <c r="B2177" t="s">
        <v>245</v>
      </c>
      <c r="C2177" s="32" t="s">
        <v>247</v>
      </c>
      <c r="D2177" t="s">
        <v>458</v>
      </c>
      <c r="E2177" t="s">
        <v>476</v>
      </c>
      <c r="F2177" s="174" t="n">
        <v>2027</v>
      </c>
      <c r="G2177" s="175" t="n">
        <v>45</v>
      </c>
      <c r="H2177" s="176" t="n">
        <v>6346.36784038721</v>
      </c>
      <c r="I2177" s="177" t="n">
        <v>4181407.14687195</v>
      </c>
      <c r="J2177" s="178" t="str">
        <f>IF(I2177&gt;0,H2177/I2177,0)</f>
      </c>
      <c r="K2177" s="179" t="str">
        <f>1-EXP(-J2177)</f>
      </c>
      <c r="L2177" s="180" t="str">
        <f>IF(G2177=30,1,M2176)</f>
      </c>
      <c r="M2177" s="181" t="str">
        <f>L2177*(1-K2177)</f>
      </c>
    </row>
    <row r="2178">
      <c r="A2178" t="s">
        <v>164</v>
      </c>
      <c r="B2178" t="s">
        <v>245</v>
      </c>
      <c r="C2178" s="32" t="s">
        <v>247</v>
      </c>
      <c r="D2178" t="s">
        <v>458</v>
      </c>
      <c r="E2178" t="s">
        <v>476</v>
      </c>
      <c r="F2178" s="174" t="n">
        <v>2027</v>
      </c>
      <c r="G2178" s="175" t="n">
        <v>46</v>
      </c>
      <c r="H2178" s="176" t="n">
        <v>6825.18232526184</v>
      </c>
      <c r="I2178" s="177" t="n">
        <v>4108809.56055337</v>
      </c>
      <c r="J2178" s="178" t="str">
        <f>IF(I2178&gt;0,H2178/I2178,0)</f>
      </c>
      <c r="K2178" s="179" t="str">
        <f>1-EXP(-J2178)</f>
      </c>
      <c r="L2178" s="180" t="str">
        <f>IF(G2178=30,1,M2177)</f>
      </c>
      <c r="M2178" s="181" t="str">
        <f>L2178*(1-K2178)</f>
      </c>
    </row>
    <row r="2179">
      <c r="A2179" t="s">
        <v>164</v>
      </c>
      <c r="B2179" t="s">
        <v>245</v>
      </c>
      <c r="C2179" s="32" t="s">
        <v>247</v>
      </c>
      <c r="D2179" t="s">
        <v>458</v>
      </c>
      <c r="E2179" t="s">
        <v>476</v>
      </c>
      <c r="F2179" s="174" t="n">
        <v>2027</v>
      </c>
      <c r="G2179" s="175" t="n">
        <v>47</v>
      </c>
      <c r="H2179" s="176" t="n">
        <v>7370.80531357267</v>
      </c>
      <c r="I2179" s="177" t="n">
        <v>4053363.68321124</v>
      </c>
      <c r="J2179" s="178" t="str">
        <f>IF(I2179&gt;0,H2179/I2179,0)</f>
      </c>
      <c r="K2179" s="179" t="str">
        <f>1-EXP(-J2179)</f>
      </c>
      <c r="L2179" s="180" t="str">
        <f>IF(G2179=30,1,M2178)</f>
      </c>
      <c r="M2179" s="181" t="str">
        <f>L2179*(1-K2179)</f>
      </c>
    </row>
    <row r="2180">
      <c r="A2180" t="s">
        <v>164</v>
      </c>
      <c r="B2180" t="s">
        <v>245</v>
      </c>
      <c r="C2180" s="32" t="s">
        <v>247</v>
      </c>
      <c r="D2180" t="s">
        <v>458</v>
      </c>
      <c r="E2180" t="s">
        <v>476</v>
      </c>
      <c r="F2180" s="174" t="n">
        <v>2027</v>
      </c>
      <c r="G2180" s="175" t="n">
        <v>48</v>
      </c>
      <c r="H2180" s="176" t="n">
        <v>7943.38330528832</v>
      </c>
      <c r="I2180" s="177" t="n">
        <v>3992559.48107209</v>
      </c>
      <c r="J2180" s="178" t="str">
        <f>IF(I2180&gt;0,H2180/I2180,0)</f>
      </c>
      <c r="K2180" s="179" t="str">
        <f>1-EXP(-J2180)</f>
      </c>
      <c r="L2180" s="180" t="str">
        <f>IF(G2180=30,1,M2179)</f>
      </c>
      <c r="M2180" s="181" t="str">
        <f>L2180*(1-K2180)</f>
      </c>
    </row>
    <row r="2181">
      <c r="A2181" t="s">
        <v>164</v>
      </c>
      <c r="B2181" t="s">
        <v>245</v>
      </c>
      <c r="C2181" s="32" t="s">
        <v>247</v>
      </c>
      <c r="D2181" t="s">
        <v>458</v>
      </c>
      <c r="E2181" t="s">
        <v>476</v>
      </c>
      <c r="F2181" s="174" t="n">
        <v>2027</v>
      </c>
      <c r="G2181" s="175" t="n">
        <v>49</v>
      </c>
      <c r="H2181" s="176" t="n">
        <v>8507.88074221423</v>
      </c>
      <c r="I2181" s="177" t="n">
        <v>3912211.99712576</v>
      </c>
      <c r="J2181" s="178" t="str">
        <f>IF(I2181&gt;0,H2181/I2181,0)</f>
      </c>
      <c r="K2181" s="179" t="str">
        <f>1-EXP(-J2181)</f>
      </c>
      <c r="L2181" s="180" t="str">
        <f>IF(G2181=30,1,M2180)</f>
      </c>
      <c r="M2181" s="181" t="str">
        <f>L2181*(1-K2181)</f>
      </c>
    </row>
    <row r="2182">
      <c r="A2182" t="s">
        <v>164</v>
      </c>
      <c r="B2182" t="s">
        <v>245</v>
      </c>
      <c r="C2182" s="32" t="s">
        <v>247</v>
      </c>
      <c r="D2182" t="s">
        <v>458</v>
      </c>
      <c r="E2182" t="s">
        <v>476</v>
      </c>
      <c r="F2182" s="174" t="n">
        <v>2027</v>
      </c>
      <c r="G2182" s="175" t="n">
        <v>50</v>
      </c>
      <c r="H2182" s="176" t="n">
        <v>9787.92726876896</v>
      </c>
      <c r="I2182" s="177" t="n">
        <v>3849343.99061413</v>
      </c>
      <c r="J2182" s="178" t="str">
        <f>IF(I2182&gt;0,H2182/I2182,0)</f>
      </c>
      <c r="K2182" s="179" t="str">
        <f>1-EXP(-J2182)</f>
      </c>
      <c r="L2182" s="180" t="str">
        <f>IF(G2182=30,1,M2181)</f>
      </c>
      <c r="M2182" s="181" t="str">
        <f>L2182*(1-K2182)</f>
      </c>
    </row>
    <row r="2183">
      <c r="A2183" t="s">
        <v>164</v>
      </c>
      <c r="B2183" t="s">
        <v>245</v>
      </c>
      <c r="C2183" s="32" t="s">
        <v>247</v>
      </c>
      <c r="D2183" t="s">
        <v>458</v>
      </c>
      <c r="E2183" t="s">
        <v>476</v>
      </c>
      <c r="F2183" s="174" t="n">
        <v>2027</v>
      </c>
      <c r="G2183" s="175" t="n">
        <v>51</v>
      </c>
      <c r="H2183" s="176" t="n">
        <v>10468.3962667161</v>
      </c>
      <c r="I2183" s="177" t="n">
        <v>3773663.91813898</v>
      </c>
      <c r="J2183" s="178" t="str">
        <f>IF(I2183&gt;0,H2183/I2183,0)</f>
      </c>
      <c r="K2183" s="179" t="str">
        <f>1-EXP(-J2183)</f>
      </c>
      <c r="L2183" s="180" t="str">
        <f>IF(G2183=30,1,M2182)</f>
      </c>
      <c r="M2183" s="181" t="str">
        <f>L2183*(1-K2183)</f>
      </c>
    </row>
    <row r="2184">
      <c r="A2184" t="s">
        <v>164</v>
      </c>
      <c r="B2184" t="s">
        <v>245</v>
      </c>
      <c r="C2184" s="32" t="s">
        <v>247</v>
      </c>
      <c r="D2184" t="s">
        <v>458</v>
      </c>
      <c r="E2184" t="s">
        <v>476</v>
      </c>
      <c r="F2184" s="174" t="n">
        <v>2027</v>
      </c>
      <c r="G2184" s="175" t="n">
        <v>52</v>
      </c>
      <c r="H2184" s="176" t="n">
        <v>11190.993215367</v>
      </c>
      <c r="I2184" s="177" t="n">
        <v>3698228.36621206</v>
      </c>
      <c r="J2184" s="178" t="str">
        <f>IF(I2184&gt;0,H2184/I2184,0)</f>
      </c>
      <c r="K2184" s="179" t="str">
        <f>1-EXP(-J2184)</f>
      </c>
      <c r="L2184" s="180" t="str">
        <f>IF(G2184=30,1,M2183)</f>
      </c>
      <c r="M2184" s="181" t="str">
        <f>L2184*(1-K2184)</f>
      </c>
    </row>
    <row r="2185">
      <c r="A2185" t="s">
        <v>164</v>
      </c>
      <c r="B2185" t="s">
        <v>245</v>
      </c>
      <c r="C2185" s="32" t="s">
        <v>247</v>
      </c>
      <c r="D2185" t="s">
        <v>458</v>
      </c>
      <c r="E2185" t="s">
        <v>476</v>
      </c>
      <c r="F2185" s="174" t="n">
        <v>2027</v>
      </c>
      <c r="G2185" s="175" t="n">
        <v>53</v>
      </c>
      <c r="H2185" s="176" t="n">
        <v>11869.7518729696</v>
      </c>
      <c r="I2185" s="177" t="n">
        <v>3595044.51964489</v>
      </c>
      <c r="J2185" s="178" t="str">
        <f>IF(I2185&gt;0,H2185/I2185,0)</f>
      </c>
      <c r="K2185" s="179" t="str">
        <f>1-EXP(-J2185)</f>
      </c>
      <c r="L2185" s="180" t="str">
        <f>IF(G2185=30,1,M2184)</f>
      </c>
      <c r="M2185" s="181" t="str">
        <f>L2185*(1-K2185)</f>
      </c>
    </row>
    <row r="2186">
      <c r="A2186" t="s">
        <v>164</v>
      </c>
      <c r="B2186" t="s">
        <v>245</v>
      </c>
      <c r="C2186" s="32" t="s">
        <v>247</v>
      </c>
      <c r="D2186" t="s">
        <v>458</v>
      </c>
      <c r="E2186" t="s">
        <v>476</v>
      </c>
      <c r="F2186" s="174" t="n">
        <v>2027</v>
      </c>
      <c r="G2186" s="175" t="n">
        <v>54</v>
      </c>
      <c r="H2186" s="176" t="n">
        <v>12804.1340640204</v>
      </c>
      <c r="I2186" s="177" t="n">
        <v>3553020.82610419</v>
      </c>
      <c r="J2186" s="178" t="str">
        <f>IF(I2186&gt;0,H2186/I2186,0)</f>
      </c>
      <c r="K2186" s="179" t="str">
        <f>1-EXP(-J2186)</f>
      </c>
      <c r="L2186" s="180" t="str">
        <f>IF(G2186=30,1,M2185)</f>
      </c>
      <c r="M2186" s="181" t="str">
        <f>L2186*(1-K2186)</f>
      </c>
    </row>
    <row r="2187">
      <c r="A2187" t="s">
        <v>164</v>
      </c>
      <c r="B2187" t="s">
        <v>245</v>
      </c>
      <c r="C2187" s="32" t="s">
        <v>247</v>
      </c>
      <c r="D2187" t="s">
        <v>458</v>
      </c>
      <c r="E2187" t="s">
        <v>476</v>
      </c>
      <c r="F2187" s="174" t="n">
        <v>2027</v>
      </c>
      <c r="G2187" s="175" t="n">
        <v>55</v>
      </c>
      <c r="H2187" s="176" t="n">
        <v>13388.1581732857</v>
      </c>
      <c r="I2187" s="177" t="n">
        <v>3344978.57925888</v>
      </c>
      <c r="J2187" s="178" t="str">
        <f>IF(I2187&gt;0,H2187/I2187,0)</f>
      </c>
      <c r="K2187" s="179" t="str">
        <f>1-EXP(-J2187)</f>
      </c>
      <c r="L2187" s="180" t="str">
        <f>IF(G2187=30,1,M2186)</f>
      </c>
      <c r="M2187" s="181" t="str">
        <f>L2187*(1-K2187)</f>
      </c>
    </row>
    <row r="2188">
      <c r="A2188" t="s">
        <v>164</v>
      </c>
      <c r="B2188" t="s">
        <v>245</v>
      </c>
      <c r="C2188" s="32" t="s">
        <v>247</v>
      </c>
      <c r="D2188" t="s">
        <v>458</v>
      </c>
      <c r="E2188" t="s">
        <v>476</v>
      </c>
      <c r="F2188" s="174" t="n">
        <v>2027</v>
      </c>
      <c r="G2188" s="175" t="n">
        <v>56</v>
      </c>
      <c r="H2188" s="176" t="n">
        <v>14247.7232525824</v>
      </c>
      <c r="I2188" s="177" t="n">
        <v>3259757.31729291</v>
      </c>
      <c r="J2188" s="178" t="str">
        <f>IF(I2188&gt;0,H2188/I2188,0)</f>
      </c>
      <c r="K2188" s="179" t="str">
        <f>1-EXP(-J2188)</f>
      </c>
      <c r="L2188" s="180" t="str">
        <f>IF(G2188=30,1,M2187)</f>
      </c>
      <c r="M2188" s="181" t="str">
        <f>L2188*(1-K2188)</f>
      </c>
    </row>
    <row r="2189">
      <c r="A2189" t="s">
        <v>164</v>
      </c>
      <c r="B2189" t="s">
        <v>245</v>
      </c>
      <c r="C2189" s="32" t="s">
        <v>247</v>
      </c>
      <c r="D2189" t="s">
        <v>458</v>
      </c>
      <c r="E2189" t="s">
        <v>476</v>
      </c>
      <c r="F2189" s="174" t="n">
        <v>2027</v>
      </c>
      <c r="G2189" s="175" t="n">
        <v>57</v>
      </c>
      <c r="H2189" s="176" t="n">
        <v>15181.1294576217</v>
      </c>
      <c r="I2189" s="177" t="n">
        <v>3179615.77806638</v>
      </c>
      <c r="J2189" s="178" t="str">
        <f>IF(I2189&gt;0,H2189/I2189,0)</f>
      </c>
      <c r="K2189" s="179" t="str">
        <f>1-EXP(-J2189)</f>
      </c>
      <c r="L2189" s="180" t="str">
        <f>IF(G2189=30,1,M2188)</f>
      </c>
      <c r="M2189" s="181" t="str">
        <f>L2189*(1-K2189)</f>
      </c>
    </row>
    <row r="2190">
      <c r="A2190" t="s">
        <v>164</v>
      </c>
      <c r="B2190" t="s">
        <v>245</v>
      </c>
      <c r="C2190" s="32" t="s">
        <v>247</v>
      </c>
      <c r="D2190" t="s">
        <v>458</v>
      </c>
      <c r="E2190" t="s">
        <v>476</v>
      </c>
      <c r="F2190" s="174" t="n">
        <v>2027</v>
      </c>
      <c r="G2190" s="175" t="n">
        <v>58</v>
      </c>
      <c r="H2190" s="176" t="n">
        <v>16119.1767233314</v>
      </c>
      <c r="I2190" s="177" t="n">
        <v>3090206.62208444</v>
      </c>
      <c r="J2190" s="178" t="str">
        <f>IF(I2190&gt;0,H2190/I2190,0)</f>
      </c>
      <c r="K2190" s="179" t="str">
        <f>1-EXP(-J2190)</f>
      </c>
      <c r="L2190" s="180" t="str">
        <f>IF(G2190=30,1,M2189)</f>
      </c>
      <c r="M2190" s="181" t="str">
        <f>L2190*(1-K2190)</f>
      </c>
    </row>
    <row r="2191">
      <c r="A2191" t="s">
        <v>164</v>
      </c>
      <c r="B2191" t="s">
        <v>245</v>
      </c>
      <c r="C2191" s="32" t="s">
        <v>247</v>
      </c>
      <c r="D2191" t="s">
        <v>458</v>
      </c>
      <c r="E2191" t="s">
        <v>476</v>
      </c>
      <c r="F2191" s="174" t="n">
        <v>2027</v>
      </c>
      <c r="G2191" s="175" t="n">
        <v>59</v>
      </c>
      <c r="H2191" s="176" t="n">
        <v>16989.8204516393</v>
      </c>
      <c r="I2191" s="177" t="n">
        <v>2980783.55753151</v>
      </c>
      <c r="J2191" s="178" t="str">
        <f>IF(I2191&gt;0,H2191/I2191,0)</f>
      </c>
      <c r="K2191" s="179" t="str">
        <f>1-EXP(-J2191)</f>
      </c>
      <c r="L2191" s="180" t="str">
        <f>IF(G2191=30,1,M2190)</f>
      </c>
      <c r="M2191" s="181" t="str">
        <f>L2191*(1-K2191)</f>
      </c>
    </row>
    <row r="2192">
      <c r="A2192" t="s">
        <v>164</v>
      </c>
      <c r="B2192" t="s">
        <v>245</v>
      </c>
      <c r="C2192" s="32" t="s">
        <v>247</v>
      </c>
      <c r="D2192" t="s">
        <v>458</v>
      </c>
      <c r="E2192" t="s">
        <v>476</v>
      </c>
      <c r="F2192" s="174" t="n">
        <v>2027</v>
      </c>
      <c r="G2192" s="175" t="n">
        <v>60</v>
      </c>
      <c r="H2192" s="176" t="n">
        <v>18151.2572563367</v>
      </c>
      <c r="I2192" s="177" t="n">
        <v>2839739.9038427</v>
      </c>
      <c r="J2192" s="178" t="str">
        <f>IF(I2192&gt;0,H2192/I2192,0)</f>
      </c>
      <c r="K2192" s="179" t="str">
        <f>1-EXP(-J2192)</f>
      </c>
      <c r="L2192" s="180" t="str">
        <f>IF(G2192=30,1,M2191)</f>
      </c>
      <c r="M2192" s="181" t="str">
        <f>L2192*(1-K2192)</f>
      </c>
    </row>
    <row r="2193">
      <c r="A2193" t="s">
        <v>164</v>
      </c>
      <c r="B2193" t="s">
        <v>245</v>
      </c>
      <c r="C2193" s="32" t="s">
        <v>247</v>
      </c>
      <c r="D2193" t="s">
        <v>458</v>
      </c>
      <c r="E2193" t="s">
        <v>476</v>
      </c>
      <c r="F2193" s="174" t="n">
        <v>2027</v>
      </c>
      <c r="G2193" s="175" t="n">
        <v>61</v>
      </c>
      <c r="H2193" s="176" t="n">
        <v>19106.9332308613</v>
      </c>
      <c r="I2193" s="177" t="n">
        <v>2735169.46827915</v>
      </c>
      <c r="J2193" s="178" t="str">
        <f>IF(I2193&gt;0,H2193/I2193,0)</f>
      </c>
      <c r="K2193" s="179" t="str">
        <f>1-EXP(-J2193)</f>
      </c>
      <c r="L2193" s="180" t="str">
        <f>IF(G2193=30,1,M2192)</f>
      </c>
      <c r="M2193" s="181" t="str">
        <f>L2193*(1-K2193)</f>
      </c>
    </row>
    <row r="2194">
      <c r="A2194" t="s">
        <v>164</v>
      </c>
      <c r="B2194" t="s">
        <v>245</v>
      </c>
      <c r="C2194" s="32" t="s">
        <v>247</v>
      </c>
      <c r="D2194" t="s">
        <v>458</v>
      </c>
      <c r="E2194" t="s">
        <v>476</v>
      </c>
      <c r="F2194" s="174" t="n">
        <v>2027</v>
      </c>
      <c r="G2194" s="175" t="n">
        <v>62</v>
      </c>
      <c r="H2194" s="176" t="n">
        <v>19929.0927730672</v>
      </c>
      <c r="I2194" s="177" t="n">
        <v>2609193.29085673</v>
      </c>
      <c r="J2194" s="178" t="str">
        <f>IF(I2194&gt;0,H2194/I2194,0)</f>
      </c>
      <c r="K2194" s="179" t="str">
        <f>1-EXP(-J2194)</f>
      </c>
      <c r="L2194" s="180" t="str">
        <f>IF(G2194=30,1,M2193)</f>
      </c>
      <c r="M2194" s="181" t="str">
        <f>L2194*(1-K2194)</f>
      </c>
    </row>
    <row r="2195">
      <c r="A2195" t="s">
        <v>164</v>
      </c>
      <c r="B2195" t="s">
        <v>245</v>
      </c>
      <c r="C2195" s="32" t="s">
        <v>247</v>
      </c>
      <c r="D2195" t="s">
        <v>458</v>
      </c>
      <c r="E2195" t="s">
        <v>476</v>
      </c>
      <c r="F2195" s="174" t="n">
        <v>2027</v>
      </c>
      <c r="G2195" s="175" t="n">
        <v>63</v>
      </c>
      <c r="H2195" s="176" t="n">
        <v>20753.2123682214</v>
      </c>
      <c r="I2195" s="177" t="n">
        <v>2483431.38581781</v>
      </c>
      <c r="J2195" s="178" t="str">
        <f>IF(I2195&gt;0,H2195/I2195,0)</f>
      </c>
      <c r="K2195" s="179" t="str">
        <f>1-EXP(-J2195)</f>
      </c>
      <c r="L2195" s="180" t="str">
        <f>IF(G2195=30,1,M2194)</f>
      </c>
      <c r="M2195" s="181" t="str">
        <f>L2195*(1-K2195)</f>
      </c>
    </row>
    <row r="2196">
      <c r="A2196" t="s">
        <v>164</v>
      </c>
      <c r="B2196" t="s">
        <v>245</v>
      </c>
      <c r="C2196" s="32" t="s">
        <v>247</v>
      </c>
      <c r="D2196" t="s">
        <v>458</v>
      </c>
      <c r="E2196" t="s">
        <v>476</v>
      </c>
      <c r="F2196" s="174" t="n">
        <v>2027</v>
      </c>
      <c r="G2196" s="175" t="n">
        <v>64</v>
      </c>
      <c r="H2196" s="176" t="n">
        <v>21613.3802907873</v>
      </c>
      <c r="I2196" s="177" t="n">
        <v>2362650.23337047</v>
      </c>
      <c r="J2196" s="178" t="str">
        <f>IF(I2196&gt;0,H2196/I2196,0)</f>
      </c>
      <c r="K2196" s="179" t="str">
        <f>1-EXP(-J2196)</f>
      </c>
      <c r="L2196" s="180" t="str">
        <f>IF(G2196=30,1,M2195)</f>
      </c>
      <c r="M2196" s="181" t="str">
        <f>L2196*(1-K2196)</f>
      </c>
    </row>
    <row r="2197">
      <c r="A2197" t="s">
        <v>164</v>
      </c>
      <c r="B2197" t="s">
        <v>245</v>
      </c>
      <c r="C2197" s="32" t="s">
        <v>247</v>
      </c>
      <c r="D2197" t="s">
        <v>458</v>
      </c>
      <c r="E2197" t="s">
        <v>476</v>
      </c>
      <c r="F2197" s="174" t="n">
        <v>2027</v>
      </c>
      <c r="G2197" s="175" t="n">
        <v>65</v>
      </c>
      <c r="H2197" s="176" t="n">
        <v>21725.7963510888</v>
      </c>
      <c r="I2197" s="177" t="n">
        <v>2216162.10227559</v>
      </c>
      <c r="J2197" s="178" t="str">
        <f>IF(I2197&gt;0,H2197/I2197,0)</f>
      </c>
      <c r="K2197" s="179" t="str">
        <f>1-EXP(-J2197)</f>
      </c>
      <c r="L2197" s="180" t="str">
        <f>IF(G2197=30,1,M2196)</f>
      </c>
      <c r="M2197" s="181" t="str">
        <f>L2197*(1-K2197)</f>
      </c>
    </row>
    <row r="2198">
      <c r="A2198" t="s">
        <v>164</v>
      </c>
      <c r="B2198" t="s">
        <v>245</v>
      </c>
      <c r="C2198" s="32" t="s">
        <v>247</v>
      </c>
      <c r="D2198" t="s">
        <v>458</v>
      </c>
      <c r="E2198" t="s">
        <v>476</v>
      </c>
      <c r="F2198" s="174" t="n">
        <v>2027</v>
      </c>
      <c r="G2198" s="175" t="n">
        <v>66</v>
      </c>
      <c r="H2198" s="176" t="n">
        <v>22501.0433103854</v>
      </c>
      <c r="I2198" s="177" t="n">
        <v>2094998.31625866</v>
      </c>
      <c r="J2198" s="178" t="str">
        <f>IF(I2198&gt;0,H2198/I2198,0)</f>
      </c>
      <c r="K2198" s="179" t="str">
        <f>1-EXP(-J2198)</f>
      </c>
      <c r="L2198" s="180" t="str">
        <f>IF(G2198=30,1,M2197)</f>
      </c>
      <c r="M2198" s="181" t="str">
        <f>L2198*(1-K2198)</f>
      </c>
    </row>
    <row r="2199">
      <c r="A2199" t="s">
        <v>164</v>
      </c>
      <c r="B2199" t="s">
        <v>245</v>
      </c>
      <c r="C2199" s="32" t="s">
        <v>247</v>
      </c>
      <c r="D2199" t="s">
        <v>458</v>
      </c>
      <c r="E2199" t="s">
        <v>476</v>
      </c>
      <c r="F2199" s="174" t="n">
        <v>2027</v>
      </c>
      <c r="G2199" s="175" t="n">
        <v>67</v>
      </c>
      <c r="H2199" s="176" t="n">
        <v>23191.4408418213</v>
      </c>
      <c r="I2199" s="177" t="n">
        <v>1969835.18548931</v>
      </c>
      <c r="J2199" s="178" t="str">
        <f>IF(I2199&gt;0,H2199/I2199,0)</f>
      </c>
      <c r="K2199" s="179" t="str">
        <f>1-EXP(-J2199)</f>
      </c>
      <c r="L2199" s="180" t="str">
        <f>IF(G2199=30,1,M2198)</f>
      </c>
      <c r="M2199" s="181" t="str">
        <f>L2199*(1-K2199)</f>
      </c>
    </row>
    <row r="2200">
      <c r="A2200" t="s">
        <v>164</v>
      </c>
      <c r="B2200" t="s">
        <v>245</v>
      </c>
      <c r="C2200" s="32" t="s">
        <v>247</v>
      </c>
      <c r="D2200" t="s">
        <v>458</v>
      </c>
      <c r="E2200" t="s">
        <v>476</v>
      </c>
      <c r="F2200" s="174" t="n">
        <v>2027</v>
      </c>
      <c r="G2200" s="175" t="n">
        <v>68</v>
      </c>
      <c r="H2200" s="176" t="n">
        <v>23743.120443636</v>
      </c>
      <c r="I2200" s="177" t="n">
        <v>1838793.05603549</v>
      </c>
      <c r="J2200" s="178" t="str">
        <f>IF(I2200&gt;0,H2200/I2200,0)</f>
      </c>
      <c r="K2200" s="179" t="str">
        <f>1-EXP(-J2200)</f>
      </c>
      <c r="L2200" s="180" t="str">
        <f>IF(G2200=30,1,M2199)</f>
      </c>
      <c r="M2200" s="181" t="str">
        <f>L2200*(1-K2200)</f>
      </c>
    </row>
    <row r="2201">
      <c r="A2201" t="s">
        <v>164</v>
      </c>
      <c r="B2201" t="s">
        <v>245</v>
      </c>
      <c r="C2201" s="32" t="s">
        <v>247</v>
      </c>
      <c r="D2201" t="s">
        <v>458</v>
      </c>
      <c r="E2201" t="s">
        <v>476</v>
      </c>
      <c r="F2201" s="174" t="n">
        <v>2027</v>
      </c>
      <c r="G2201" s="175" t="n">
        <v>69</v>
      </c>
      <c r="H2201" s="176" t="n">
        <v>24239.6214387632</v>
      </c>
      <c r="I2201" s="177" t="n">
        <v>1710308.42460175</v>
      </c>
      <c r="J2201" s="178" t="str">
        <f>IF(I2201&gt;0,H2201/I2201,0)</f>
      </c>
      <c r="K2201" s="179" t="str">
        <f>1-EXP(-J2201)</f>
      </c>
      <c r="L2201" s="180" t="str">
        <f>IF(G2201=30,1,M2200)</f>
      </c>
      <c r="M2201" s="181" t="str">
        <f>L2201*(1-K2201)</f>
      </c>
    </row>
    <row r="2202">
      <c r="A2202" t="s">
        <v>164</v>
      </c>
      <c r="B2202" t="s">
        <v>245</v>
      </c>
      <c r="C2202" s="32" t="s">
        <v>247</v>
      </c>
      <c r="D2202" t="s">
        <v>458</v>
      </c>
      <c r="E2202" t="s">
        <v>476</v>
      </c>
      <c r="F2202" s="174" t="n">
        <v>2028</v>
      </c>
      <c r="G2202" s="175" t="n">
        <v>30</v>
      </c>
      <c r="H2202" s="176" t="n">
        <v>986.004927108551</v>
      </c>
      <c r="I2202" s="177" t="n">
        <v>4420053.28578776</v>
      </c>
      <c r="J2202" s="178" t="str">
        <f>IF(I2202&gt;0,H2202/I2202,0)</f>
      </c>
      <c r="K2202" s="179" t="str">
        <f>1-EXP(-J2202)</f>
      </c>
      <c r="L2202" s="180" t="str">
        <f>IF(G2202=30,1,M2201)</f>
      </c>
      <c r="M2202" s="181" t="str">
        <f>L2202*(1-K2202)</f>
      </c>
    </row>
    <row r="2203">
      <c r="A2203" t="s">
        <v>164</v>
      </c>
      <c r="B2203" t="s">
        <v>245</v>
      </c>
      <c r="C2203" s="32" t="s">
        <v>247</v>
      </c>
      <c r="D2203" t="s">
        <v>458</v>
      </c>
      <c r="E2203" t="s">
        <v>476</v>
      </c>
      <c r="F2203" s="174" t="n">
        <v>2028</v>
      </c>
      <c r="G2203" s="175" t="n">
        <v>31</v>
      </c>
      <c r="H2203" s="176" t="n">
        <v>1344.93000715</v>
      </c>
      <c r="I2203" s="177" t="n">
        <v>4561944.67980585</v>
      </c>
      <c r="J2203" s="178" t="str">
        <f>IF(I2203&gt;0,H2203/I2203,0)</f>
      </c>
      <c r="K2203" s="179" t="str">
        <f>1-EXP(-J2203)</f>
      </c>
      <c r="L2203" s="180" t="str">
        <f>IF(G2203=30,1,M2202)</f>
      </c>
      <c r="M2203" s="181" t="str">
        <f>L2203*(1-K2203)</f>
      </c>
    </row>
    <row r="2204">
      <c r="A2204" t="s">
        <v>164</v>
      </c>
      <c r="B2204" t="s">
        <v>245</v>
      </c>
      <c r="C2204" s="32" t="s">
        <v>247</v>
      </c>
      <c r="D2204" t="s">
        <v>458</v>
      </c>
      <c r="E2204" t="s">
        <v>476</v>
      </c>
      <c r="F2204" s="174" t="n">
        <v>2028</v>
      </c>
      <c r="G2204" s="175" t="n">
        <v>32</v>
      </c>
      <c r="H2204" s="176" t="n">
        <v>1393.63805799891</v>
      </c>
      <c r="I2204" s="177" t="n">
        <v>4519590.46846795</v>
      </c>
      <c r="J2204" s="178" t="str">
        <f>IF(I2204&gt;0,H2204/I2204,0)</f>
      </c>
      <c r="K2204" s="179" t="str">
        <f>1-EXP(-J2204)</f>
      </c>
      <c r="L2204" s="180" t="str">
        <f>IF(G2204=30,1,M2203)</f>
      </c>
      <c r="M2204" s="181" t="str">
        <f>L2204*(1-K2204)</f>
      </c>
    </row>
    <row r="2205">
      <c r="A2205" t="s">
        <v>164</v>
      </c>
      <c r="B2205" t="s">
        <v>245</v>
      </c>
      <c r="C2205" s="32" t="s">
        <v>247</v>
      </c>
      <c r="D2205" t="s">
        <v>458</v>
      </c>
      <c r="E2205" t="s">
        <v>476</v>
      </c>
      <c r="F2205" s="174" t="n">
        <v>2028</v>
      </c>
      <c r="G2205" s="175" t="n">
        <v>33</v>
      </c>
      <c r="H2205" s="176" t="n">
        <v>1443.57739641994</v>
      </c>
      <c r="I2205" s="177" t="n">
        <v>4447045.93022516</v>
      </c>
      <c r="J2205" s="178" t="str">
        <f>IF(I2205&gt;0,H2205/I2205,0)</f>
      </c>
      <c r="K2205" s="179" t="str">
        <f>1-EXP(-J2205)</f>
      </c>
      <c r="L2205" s="180" t="str">
        <f>IF(G2205=30,1,M2204)</f>
      </c>
      <c r="M2205" s="181" t="str">
        <f>L2205*(1-K2205)</f>
      </c>
    </row>
    <row r="2206">
      <c r="A2206" t="s">
        <v>164</v>
      </c>
      <c r="B2206" t="s">
        <v>245</v>
      </c>
      <c r="C2206" s="32" t="s">
        <v>247</v>
      </c>
      <c r="D2206" t="s">
        <v>458</v>
      </c>
      <c r="E2206" t="s">
        <v>476</v>
      </c>
      <c r="F2206" s="174" t="n">
        <v>2028</v>
      </c>
      <c r="G2206" s="175" t="n">
        <v>34</v>
      </c>
      <c r="H2206" s="176" t="n">
        <v>1509.59199490559</v>
      </c>
      <c r="I2206" s="177" t="n">
        <v>4390423.55173663</v>
      </c>
      <c r="J2206" s="178" t="str">
        <f>IF(I2206&gt;0,H2206/I2206,0)</f>
      </c>
      <c r="K2206" s="179" t="str">
        <f>1-EXP(-J2206)</f>
      </c>
      <c r="L2206" s="180" t="str">
        <f>IF(G2206=30,1,M2205)</f>
      </c>
      <c r="M2206" s="181" t="str">
        <f>L2206*(1-K2206)</f>
      </c>
    </row>
    <row r="2207">
      <c r="A2207" t="s">
        <v>164</v>
      </c>
      <c r="B2207" t="s">
        <v>245</v>
      </c>
      <c r="C2207" s="32" t="s">
        <v>247</v>
      </c>
      <c r="D2207" t="s">
        <v>458</v>
      </c>
      <c r="E2207" t="s">
        <v>476</v>
      </c>
      <c r="F2207" s="174" t="n">
        <v>2028</v>
      </c>
      <c r="G2207" s="175" t="n">
        <v>35</v>
      </c>
      <c r="H2207" s="176" t="n">
        <v>2044.21368691582</v>
      </c>
      <c r="I2207" s="177" t="n">
        <v>4337515.85362983</v>
      </c>
      <c r="J2207" s="178" t="str">
        <f>IF(I2207&gt;0,H2207/I2207,0)</f>
      </c>
      <c r="K2207" s="179" t="str">
        <f>1-EXP(-J2207)</f>
      </c>
      <c r="L2207" s="180" t="str">
        <f>IF(G2207=30,1,M2206)</f>
      </c>
      <c r="M2207" s="181" t="str">
        <f>L2207*(1-K2207)</f>
      </c>
    </row>
    <row r="2208">
      <c r="A2208" t="s">
        <v>164</v>
      </c>
      <c r="B2208" t="s">
        <v>245</v>
      </c>
      <c r="C2208" s="32" t="s">
        <v>247</v>
      </c>
      <c r="D2208" t="s">
        <v>458</v>
      </c>
      <c r="E2208" t="s">
        <v>476</v>
      </c>
      <c r="F2208" s="174" t="n">
        <v>2028</v>
      </c>
      <c r="G2208" s="175" t="n">
        <v>36</v>
      </c>
      <c r="H2208" s="176" t="n">
        <v>2203.0585950707</v>
      </c>
      <c r="I2208" s="177" t="n">
        <v>4375919.803088</v>
      </c>
      <c r="J2208" s="178" t="str">
        <f>IF(I2208&gt;0,H2208/I2208,0)</f>
      </c>
      <c r="K2208" s="179" t="str">
        <f>1-EXP(-J2208)</f>
      </c>
      <c r="L2208" s="180" t="str">
        <f>IF(G2208=30,1,M2207)</f>
      </c>
      <c r="M2208" s="181" t="str">
        <f>L2208*(1-K2208)</f>
      </c>
    </row>
    <row r="2209">
      <c r="A2209" t="s">
        <v>164</v>
      </c>
      <c r="B2209" t="s">
        <v>245</v>
      </c>
      <c r="C2209" s="32" t="s">
        <v>247</v>
      </c>
      <c r="D2209" t="s">
        <v>458</v>
      </c>
      <c r="E2209" t="s">
        <v>476</v>
      </c>
      <c r="F2209" s="174" t="n">
        <v>2028</v>
      </c>
      <c r="G2209" s="175" t="n">
        <v>37</v>
      </c>
      <c r="H2209" s="176" t="n">
        <v>2371.47547419436</v>
      </c>
      <c r="I2209" s="177" t="n">
        <v>4395151.61401784</v>
      </c>
      <c r="J2209" s="178" t="str">
        <f>IF(I2209&gt;0,H2209/I2209,0)</f>
      </c>
      <c r="K2209" s="179" t="str">
        <f>1-EXP(-J2209)</f>
      </c>
      <c r="L2209" s="180" t="str">
        <f>IF(G2209=30,1,M2208)</f>
      </c>
      <c r="M2209" s="181" t="str">
        <f>L2209*(1-K2209)</f>
      </c>
    </row>
    <row r="2210">
      <c r="A2210" t="s">
        <v>164</v>
      </c>
      <c r="B2210" t="s">
        <v>245</v>
      </c>
      <c r="C2210" s="32" t="s">
        <v>247</v>
      </c>
      <c r="D2210" t="s">
        <v>458</v>
      </c>
      <c r="E2210" t="s">
        <v>476</v>
      </c>
      <c r="F2210" s="174" t="n">
        <v>2028</v>
      </c>
      <c r="G2210" s="175" t="n">
        <v>38</v>
      </c>
      <c r="H2210" s="176" t="n">
        <v>3597.5623247444</v>
      </c>
      <c r="I2210" s="177" t="n">
        <v>6472814.95438824</v>
      </c>
      <c r="J2210" s="178" t="str">
        <f>IF(I2210&gt;0,H2210/I2210,0)</f>
      </c>
      <c r="K2210" s="179" t="str">
        <f>1-EXP(-J2210)</f>
      </c>
      <c r="L2210" s="180" t="str">
        <f>IF(G2210=30,1,M2209)</f>
      </c>
      <c r="M2210" s="181" t="str">
        <f>L2210*(1-K2210)</f>
      </c>
    </row>
    <row r="2211">
      <c r="A2211" t="s">
        <v>164</v>
      </c>
      <c r="B2211" t="s">
        <v>245</v>
      </c>
      <c r="C2211" s="32" t="s">
        <v>247</v>
      </c>
      <c r="D2211" t="s">
        <v>458</v>
      </c>
      <c r="E2211" t="s">
        <v>476</v>
      </c>
      <c r="F2211" s="174" t="n">
        <v>2028</v>
      </c>
      <c r="G2211" s="175" t="n">
        <v>39</v>
      </c>
      <c r="H2211" s="176" t="n">
        <v>2713.23611882867</v>
      </c>
      <c r="I2211" s="177" t="n">
        <v>4356177.96813988</v>
      </c>
      <c r="J2211" s="178" t="str">
        <f>IF(I2211&gt;0,H2211/I2211,0)</f>
      </c>
      <c r="K2211" s="179" t="str">
        <f>1-EXP(-J2211)</f>
      </c>
      <c r="L2211" s="180" t="str">
        <f>IF(G2211=30,1,M2210)</f>
      </c>
      <c r="M2211" s="181" t="str">
        <f>L2211*(1-K2211)</f>
      </c>
    </row>
    <row r="2212">
      <c r="A2212" t="s">
        <v>164</v>
      </c>
      <c r="B2212" t="s">
        <v>245</v>
      </c>
      <c r="C2212" s="32" t="s">
        <v>247</v>
      </c>
      <c r="D2212" t="s">
        <v>458</v>
      </c>
      <c r="E2212" t="s">
        <v>476</v>
      </c>
      <c r="F2212" s="174" t="n">
        <v>2028</v>
      </c>
      <c r="G2212" s="175" t="n">
        <v>40</v>
      </c>
      <c r="H2212" s="176" t="n">
        <v>3643.19818377383</v>
      </c>
      <c r="I2212" s="177" t="n">
        <v>4340892.47305996</v>
      </c>
      <c r="J2212" s="178" t="str">
        <f>IF(I2212&gt;0,H2212/I2212,0)</f>
      </c>
      <c r="K2212" s="179" t="str">
        <f>1-EXP(-J2212)</f>
      </c>
      <c r="L2212" s="180" t="str">
        <f>IF(G2212=30,1,M2211)</f>
      </c>
      <c r="M2212" s="181" t="str">
        <f>L2212*(1-K2212)</f>
      </c>
    </row>
    <row r="2213">
      <c r="A2213" t="s">
        <v>164</v>
      </c>
      <c r="B2213" t="s">
        <v>245</v>
      </c>
      <c r="C2213" s="32" t="s">
        <v>247</v>
      </c>
      <c r="D2213" t="s">
        <v>458</v>
      </c>
      <c r="E2213" t="s">
        <v>476</v>
      </c>
      <c r="F2213" s="174" t="n">
        <v>2028</v>
      </c>
      <c r="G2213" s="175" t="n">
        <v>41</v>
      </c>
      <c r="H2213" s="176" t="n">
        <v>3815.40934796682</v>
      </c>
      <c r="I2213" s="177" t="n">
        <v>4208749.89102198</v>
      </c>
      <c r="J2213" s="178" t="str">
        <f>IF(I2213&gt;0,H2213/I2213,0)</f>
      </c>
      <c r="K2213" s="179" t="str">
        <f>1-EXP(-J2213)</f>
      </c>
      <c r="L2213" s="180" t="str">
        <f>IF(G2213=30,1,M2212)</f>
      </c>
      <c r="M2213" s="181" t="str">
        <f>L2213*(1-K2213)</f>
      </c>
    </row>
    <row r="2214">
      <c r="A2214" t="s">
        <v>164</v>
      </c>
      <c r="B2214" t="s">
        <v>245</v>
      </c>
      <c r="C2214" s="32" t="s">
        <v>247</v>
      </c>
      <c r="D2214" t="s">
        <v>458</v>
      </c>
      <c r="E2214" t="s">
        <v>476</v>
      </c>
      <c r="F2214" s="174" t="n">
        <v>2028</v>
      </c>
      <c r="G2214" s="175" t="n">
        <v>42</v>
      </c>
      <c r="H2214" s="176" t="n">
        <v>4101.20386773985</v>
      </c>
      <c r="I2214" s="177" t="n">
        <v>4175685.04526087</v>
      </c>
      <c r="J2214" s="178" t="str">
        <f>IF(I2214&gt;0,H2214/I2214,0)</f>
      </c>
      <c r="K2214" s="179" t="str">
        <f>1-EXP(-J2214)</f>
      </c>
      <c r="L2214" s="180" t="str">
        <f>IF(G2214=30,1,M2213)</f>
      </c>
      <c r="M2214" s="181" t="str">
        <f>L2214*(1-K2214)</f>
      </c>
    </row>
    <row r="2215">
      <c r="A2215" t="s">
        <v>164</v>
      </c>
      <c r="B2215" t="s">
        <v>245</v>
      </c>
      <c r="C2215" s="32" t="s">
        <v>247</v>
      </c>
      <c r="D2215" t="s">
        <v>458</v>
      </c>
      <c r="E2215" t="s">
        <v>476</v>
      </c>
      <c r="F2215" s="174" t="n">
        <v>2028</v>
      </c>
      <c r="G2215" s="175" t="n">
        <v>43</v>
      </c>
      <c r="H2215" s="176" t="n">
        <v>4524.98533879557</v>
      </c>
      <c r="I2215" s="177" t="n">
        <v>4236949.45188216</v>
      </c>
      <c r="J2215" s="178" t="str">
        <f>IF(I2215&gt;0,H2215/I2215,0)</f>
      </c>
      <c r="K2215" s="179" t="str">
        <f>1-EXP(-J2215)</f>
      </c>
      <c r="L2215" s="180" t="str">
        <f>IF(G2215=30,1,M2214)</f>
      </c>
      <c r="M2215" s="181" t="str">
        <f>L2215*(1-K2215)</f>
      </c>
    </row>
    <row r="2216">
      <c r="A2216" t="s">
        <v>164</v>
      </c>
      <c r="B2216" t="s">
        <v>245</v>
      </c>
      <c r="C2216" s="32" t="s">
        <v>247</v>
      </c>
      <c r="D2216" t="s">
        <v>458</v>
      </c>
      <c r="E2216" t="s">
        <v>476</v>
      </c>
      <c r="F2216" s="174" t="n">
        <v>2028</v>
      </c>
      <c r="G2216" s="175" t="n">
        <v>44</v>
      </c>
      <c r="H2216" s="176" t="n">
        <v>5037.02529056905</v>
      </c>
      <c r="I2216" s="177" t="n">
        <v>4323739.9431988</v>
      </c>
      <c r="J2216" s="178" t="str">
        <f>IF(I2216&gt;0,H2216/I2216,0)</f>
      </c>
      <c r="K2216" s="179" t="str">
        <f>1-EXP(-J2216)</f>
      </c>
      <c r="L2216" s="180" t="str">
        <f>IF(G2216=30,1,M2215)</f>
      </c>
      <c r="M2216" s="181" t="str">
        <f>L2216*(1-K2216)</f>
      </c>
    </row>
    <row r="2217">
      <c r="A2217" t="s">
        <v>164</v>
      </c>
      <c r="B2217" t="s">
        <v>245</v>
      </c>
      <c r="C2217" s="32" t="s">
        <v>247</v>
      </c>
      <c r="D2217" t="s">
        <v>458</v>
      </c>
      <c r="E2217" t="s">
        <v>476</v>
      </c>
      <c r="F2217" s="174" t="n">
        <v>2028</v>
      </c>
      <c r="G2217" s="175" t="n">
        <v>45</v>
      </c>
      <c r="H2217" s="176" t="n">
        <v>6486.58673273643</v>
      </c>
      <c r="I2217" s="177" t="n">
        <v>4301197.01846576</v>
      </c>
      <c r="J2217" s="178" t="str">
        <f>IF(I2217&gt;0,H2217/I2217,0)</f>
      </c>
      <c r="K2217" s="179" t="str">
        <f>1-EXP(-J2217)</f>
      </c>
      <c r="L2217" s="180" t="str">
        <f>IF(G2217=30,1,M2216)</f>
      </c>
      <c r="M2217" s="181" t="str">
        <f>L2217*(1-K2217)</f>
      </c>
    </row>
    <row r="2218">
      <c r="A2218" t="s">
        <v>164</v>
      </c>
      <c r="B2218" t="s">
        <v>245</v>
      </c>
      <c r="C2218" s="32" t="s">
        <v>247</v>
      </c>
      <c r="D2218" t="s">
        <v>458</v>
      </c>
      <c r="E2218" t="s">
        <v>476</v>
      </c>
      <c r="F2218" s="174" t="n">
        <v>2028</v>
      </c>
      <c r="G2218" s="175" t="n">
        <v>46</v>
      </c>
      <c r="H2218" s="176" t="n">
        <v>6879.77275320275</v>
      </c>
      <c r="I2218" s="177" t="n">
        <v>4164615.13873601</v>
      </c>
      <c r="J2218" s="178" t="str">
        <f>IF(I2218&gt;0,H2218/I2218,0)</f>
      </c>
      <c r="K2218" s="179" t="str">
        <f>1-EXP(-J2218)</f>
      </c>
      <c r="L2218" s="180" t="str">
        <f>IF(G2218=30,1,M2217)</f>
      </c>
      <c r="M2218" s="181" t="str">
        <f>L2218*(1-K2218)</f>
      </c>
    </row>
    <row r="2219">
      <c r="A2219" t="s">
        <v>164</v>
      </c>
      <c r="B2219" t="s">
        <v>245</v>
      </c>
      <c r="C2219" s="32" t="s">
        <v>247</v>
      </c>
      <c r="D2219" t="s">
        <v>458</v>
      </c>
      <c r="E2219" t="s">
        <v>476</v>
      </c>
      <c r="F2219" s="174" t="n">
        <v>2028</v>
      </c>
      <c r="G2219" s="175" t="n">
        <v>47</v>
      </c>
      <c r="H2219" s="176" t="n">
        <v>7402.4894781143</v>
      </c>
      <c r="I2219" s="177" t="n">
        <v>4091806.62071725</v>
      </c>
      <c r="J2219" s="178" t="str">
        <f>IF(I2219&gt;0,H2219/I2219,0)</f>
      </c>
      <c r="K2219" s="179" t="str">
        <f>1-EXP(-J2219)</f>
      </c>
      <c r="L2219" s="180" t="str">
        <f>IF(G2219=30,1,M2218)</f>
      </c>
      <c r="M2219" s="181" t="str">
        <f>L2219*(1-K2219)</f>
      </c>
    </row>
    <row r="2220">
      <c r="A2220" t="s">
        <v>164</v>
      </c>
      <c r="B2220" t="s">
        <v>245</v>
      </c>
      <c r="C2220" s="32" t="s">
        <v>247</v>
      </c>
      <c r="D2220" t="s">
        <v>458</v>
      </c>
      <c r="E2220" t="s">
        <v>476</v>
      </c>
      <c r="F2220" s="174" t="n">
        <v>2028</v>
      </c>
      <c r="G2220" s="175" t="n">
        <v>48</v>
      </c>
      <c r="H2220" s="176" t="n">
        <v>7990.56191275872</v>
      </c>
      <c r="I2220" s="177" t="n">
        <v>4035006.61859623</v>
      </c>
      <c r="J2220" s="178" t="str">
        <f>IF(I2220&gt;0,H2220/I2220,0)</f>
      </c>
      <c r="K2220" s="179" t="str">
        <f>1-EXP(-J2220)</f>
      </c>
      <c r="L2220" s="180" t="str">
        <f>IF(G2220=30,1,M2219)</f>
      </c>
      <c r="M2220" s="181" t="str">
        <f>L2220*(1-K2220)</f>
      </c>
    </row>
    <row r="2221">
      <c r="A2221" t="s">
        <v>164</v>
      </c>
      <c r="B2221" t="s">
        <v>245</v>
      </c>
      <c r="C2221" s="32" t="s">
        <v>247</v>
      </c>
      <c r="D2221" t="s">
        <v>458</v>
      </c>
      <c r="E2221" t="s">
        <v>476</v>
      </c>
      <c r="F2221" s="174" t="n">
        <v>2028</v>
      </c>
      <c r="G2221" s="175" t="n">
        <v>49</v>
      </c>
      <c r="H2221" s="176" t="n">
        <v>8604.39355402744</v>
      </c>
      <c r="I2221" s="177" t="n">
        <v>3972774.4887866</v>
      </c>
      <c r="J2221" s="178" t="str">
        <f>IF(I2221&gt;0,H2221/I2221,0)</f>
      </c>
      <c r="K2221" s="179" t="str">
        <f>1-EXP(-J2221)</f>
      </c>
      <c r="L2221" s="180" t="str">
        <f>IF(G2221=30,1,M2220)</f>
      </c>
      <c r="M2221" s="181" t="str">
        <f>L2221*(1-K2221)</f>
      </c>
    </row>
    <row r="2222">
      <c r="A2222" t="s">
        <v>164</v>
      </c>
      <c r="B2222" t="s">
        <v>245</v>
      </c>
      <c r="C2222" s="32" t="s">
        <v>247</v>
      </c>
      <c r="D2222" t="s">
        <v>458</v>
      </c>
      <c r="E2222" t="s">
        <v>476</v>
      </c>
      <c r="F2222" s="174" t="n">
        <v>2028</v>
      </c>
      <c r="G2222" s="175" t="n">
        <v>50</v>
      </c>
      <c r="H2222" s="176" t="n">
        <v>9834.7897557613</v>
      </c>
      <c r="I2222" s="177" t="n">
        <v>3891015.24387716</v>
      </c>
      <c r="J2222" s="178" t="str">
        <f>IF(I2222&gt;0,H2222/I2222,0)</f>
      </c>
      <c r="K2222" s="179" t="str">
        <f>1-EXP(-J2222)</f>
      </c>
      <c r="L2222" s="180" t="str">
        <f>IF(G2222=30,1,M2221)</f>
      </c>
      <c r="M2222" s="181" t="str">
        <f>L2222*(1-K2222)</f>
      </c>
    </row>
    <row r="2223">
      <c r="A2223" t="s">
        <v>164</v>
      </c>
      <c r="B2223" t="s">
        <v>245</v>
      </c>
      <c r="C2223" s="32" t="s">
        <v>247</v>
      </c>
      <c r="D2223" t="s">
        <v>458</v>
      </c>
      <c r="E2223" t="s">
        <v>476</v>
      </c>
      <c r="F2223" s="174" t="n">
        <v>2028</v>
      </c>
      <c r="G2223" s="175" t="n">
        <v>51</v>
      </c>
      <c r="H2223" s="176" t="n">
        <v>10565.5927090031</v>
      </c>
      <c r="I2223" s="177" t="n">
        <v>3825651.28077112</v>
      </c>
      <c r="J2223" s="178" t="str">
        <f>IF(I2223&gt;0,H2223/I2223,0)</f>
      </c>
      <c r="K2223" s="179" t="str">
        <f>1-EXP(-J2223)</f>
      </c>
      <c r="L2223" s="180" t="str">
        <f>IF(G2223=30,1,M2222)</f>
      </c>
      <c r="M2223" s="181" t="str">
        <f>L2223*(1-K2223)</f>
      </c>
    </row>
    <row r="2224">
      <c r="A2224" t="s">
        <v>164</v>
      </c>
      <c r="B2224" t="s">
        <v>245</v>
      </c>
      <c r="C2224" s="32" t="s">
        <v>247</v>
      </c>
      <c r="D2224" t="s">
        <v>458</v>
      </c>
      <c r="E2224" t="s">
        <v>476</v>
      </c>
      <c r="F2224" s="174" t="n">
        <v>2028</v>
      </c>
      <c r="G2224" s="175" t="n">
        <v>52</v>
      </c>
      <c r="H2224" s="176" t="n">
        <v>11300.2091585021</v>
      </c>
      <c r="I2224" s="177" t="n">
        <v>3749196.15789044</v>
      </c>
      <c r="J2224" s="178" t="str">
        <f>IF(I2224&gt;0,H2224/I2224,0)</f>
      </c>
      <c r="K2224" s="179" t="str">
        <f>1-EXP(-J2224)</f>
      </c>
      <c r="L2224" s="180" t="str">
        <f>IF(G2224=30,1,M2223)</f>
      </c>
      <c r="M2224" s="181" t="str">
        <f>L2224*(1-K2224)</f>
      </c>
    </row>
    <row r="2225">
      <c r="A2225" t="s">
        <v>164</v>
      </c>
      <c r="B2225" t="s">
        <v>245</v>
      </c>
      <c r="C2225" s="32" t="s">
        <v>247</v>
      </c>
      <c r="D2225" t="s">
        <v>458</v>
      </c>
      <c r="E2225" t="s">
        <v>476</v>
      </c>
      <c r="F2225" s="174" t="n">
        <v>2028</v>
      </c>
      <c r="G2225" s="175" t="n">
        <v>53</v>
      </c>
      <c r="H2225" s="176" t="n">
        <v>12079.4696775184</v>
      </c>
      <c r="I2225" s="177" t="n">
        <v>3672076.45147588</v>
      </c>
      <c r="J2225" s="178" t="str">
        <f>IF(I2225&gt;0,H2225/I2225,0)</f>
      </c>
      <c r="K2225" s="179" t="str">
        <f>1-EXP(-J2225)</f>
      </c>
      <c r="L2225" s="180" t="str">
        <f>IF(G2225=30,1,M2224)</f>
      </c>
      <c r="M2225" s="181" t="str">
        <f>L2225*(1-K2225)</f>
      </c>
    </row>
    <row r="2226">
      <c r="A2226" t="s">
        <v>164</v>
      </c>
      <c r="B2226" t="s">
        <v>245</v>
      </c>
      <c r="C2226" s="32" t="s">
        <v>247</v>
      </c>
      <c r="D2226" t="s">
        <v>458</v>
      </c>
      <c r="E2226" t="s">
        <v>476</v>
      </c>
      <c r="F2226" s="174" t="n">
        <v>2028</v>
      </c>
      <c r="G2226" s="175" t="n">
        <v>54</v>
      </c>
      <c r="H2226" s="176" t="n">
        <v>12811.4731918934</v>
      </c>
      <c r="I2226" s="177" t="n">
        <v>3567316.14759063</v>
      </c>
      <c r="J2226" s="178" t="str">
        <f>IF(I2226&gt;0,H2226/I2226,0)</f>
      </c>
      <c r="K2226" s="179" t="str">
        <f>1-EXP(-J2226)</f>
      </c>
      <c r="L2226" s="180" t="str">
        <f>IF(G2226=30,1,M2225)</f>
      </c>
      <c r="M2226" s="181" t="str">
        <f>L2226*(1-K2226)</f>
      </c>
    </row>
    <row r="2227">
      <c r="A2227" t="s">
        <v>164</v>
      </c>
      <c r="B2227" t="s">
        <v>245</v>
      </c>
      <c r="C2227" s="32" t="s">
        <v>247</v>
      </c>
      <c r="D2227" t="s">
        <v>458</v>
      </c>
      <c r="E2227" t="s">
        <v>476</v>
      </c>
      <c r="F2227" s="174" t="n">
        <v>2028</v>
      </c>
      <c r="G2227" s="175" t="n">
        <v>55</v>
      </c>
      <c r="H2227" s="176" t="n">
        <v>14010.2975784239</v>
      </c>
      <c r="I2227" s="177" t="n">
        <v>3523121.68401719</v>
      </c>
      <c r="J2227" s="178" t="str">
        <f>IF(I2227&gt;0,H2227/I2227,0)</f>
      </c>
      <c r="K2227" s="179" t="str">
        <f>1-EXP(-J2227)</f>
      </c>
      <c r="L2227" s="180" t="str">
        <f>IF(G2227=30,1,M2226)</f>
      </c>
      <c r="M2227" s="181" t="str">
        <f>L2227*(1-K2227)</f>
      </c>
    </row>
    <row r="2228">
      <c r="A2228" t="s">
        <v>164</v>
      </c>
      <c r="B2228" t="s">
        <v>245</v>
      </c>
      <c r="C2228" s="32" t="s">
        <v>247</v>
      </c>
      <c r="D2228" t="s">
        <v>458</v>
      </c>
      <c r="E2228" t="s">
        <v>476</v>
      </c>
      <c r="F2228" s="174" t="n">
        <v>2028</v>
      </c>
      <c r="G2228" s="175" t="n">
        <v>56</v>
      </c>
      <c r="H2228" s="176" t="n">
        <v>14406.9485325365</v>
      </c>
      <c r="I2228" s="177" t="n">
        <v>3313738.81943942</v>
      </c>
      <c r="J2228" s="178" t="str">
        <f>IF(I2228&gt;0,H2228/I2228,0)</f>
      </c>
      <c r="K2228" s="179" t="str">
        <f>1-EXP(-J2228)</f>
      </c>
      <c r="L2228" s="180" t="str">
        <f>IF(G2228=30,1,M2227)</f>
      </c>
      <c r="M2228" s="181" t="str">
        <f>L2228*(1-K2228)</f>
      </c>
    </row>
    <row r="2229">
      <c r="A2229" t="s">
        <v>164</v>
      </c>
      <c r="B2229" t="s">
        <v>245</v>
      </c>
      <c r="C2229" s="32" t="s">
        <v>247</v>
      </c>
      <c r="D2229" t="s">
        <v>458</v>
      </c>
      <c r="E2229" t="s">
        <v>476</v>
      </c>
      <c r="F2229" s="174" t="n">
        <v>2028</v>
      </c>
      <c r="G2229" s="175" t="n">
        <v>57</v>
      </c>
      <c r="H2229" s="176" t="n">
        <v>15326.4573441506</v>
      </c>
      <c r="I2229" s="177" t="n">
        <v>3226987.99305826</v>
      </c>
      <c r="J2229" s="178" t="str">
        <f>IF(I2229&gt;0,H2229/I2229,0)</f>
      </c>
      <c r="K2229" s="179" t="str">
        <f>1-EXP(-J2229)</f>
      </c>
      <c r="L2229" s="180" t="str">
        <f>IF(G2229=30,1,M2228)</f>
      </c>
      <c r="M2229" s="181" t="str">
        <f>L2229*(1-K2229)</f>
      </c>
    </row>
    <row r="2230">
      <c r="A2230" t="s">
        <v>164</v>
      </c>
      <c r="B2230" t="s">
        <v>245</v>
      </c>
      <c r="C2230" s="32" t="s">
        <v>247</v>
      </c>
      <c r="D2230" t="s">
        <v>458</v>
      </c>
      <c r="E2230" t="s">
        <v>476</v>
      </c>
      <c r="F2230" s="174" t="n">
        <v>2028</v>
      </c>
      <c r="G2230" s="175" t="n">
        <v>58</v>
      </c>
      <c r="H2230" s="176" t="n">
        <v>16321.0874129433</v>
      </c>
      <c r="I2230" s="177" t="n">
        <v>3144707.61609805</v>
      </c>
      <c r="J2230" s="178" t="str">
        <f>IF(I2230&gt;0,H2230/I2230,0)</f>
      </c>
      <c r="K2230" s="179" t="str">
        <f>1-EXP(-J2230)</f>
      </c>
      <c r="L2230" s="180" t="str">
        <f>IF(G2230=30,1,M2229)</f>
      </c>
      <c r="M2230" s="181" t="str">
        <f>L2230*(1-K2230)</f>
      </c>
    </row>
    <row r="2231">
      <c r="A2231" t="s">
        <v>164</v>
      </c>
      <c r="B2231" t="s">
        <v>245</v>
      </c>
      <c r="C2231" s="32" t="s">
        <v>247</v>
      </c>
      <c r="D2231" t="s">
        <v>458</v>
      </c>
      <c r="E2231" t="s">
        <v>476</v>
      </c>
      <c r="F2231" s="174" t="n">
        <v>2028</v>
      </c>
      <c r="G2231" s="175" t="n">
        <v>59</v>
      </c>
      <c r="H2231" s="176" t="n">
        <v>17319.0196838576</v>
      </c>
      <c r="I2231" s="177" t="n">
        <v>3053148.27422336</v>
      </c>
      <c r="J2231" s="178" t="str">
        <f>IF(I2231&gt;0,H2231/I2231,0)</f>
      </c>
      <c r="K2231" s="179" t="str">
        <f>1-EXP(-J2231)</f>
      </c>
      <c r="L2231" s="180" t="str">
        <f>IF(G2231=30,1,M2230)</f>
      </c>
      <c r="M2231" s="181" t="str">
        <f>L2231*(1-K2231)</f>
      </c>
    </row>
    <row r="2232">
      <c r="A2232" t="s">
        <v>164</v>
      </c>
      <c r="B2232" t="s">
        <v>245</v>
      </c>
      <c r="C2232" s="32" t="s">
        <v>247</v>
      </c>
      <c r="D2232" t="s">
        <v>458</v>
      </c>
      <c r="E2232" t="s">
        <v>476</v>
      </c>
      <c r="F2232" s="174" t="n">
        <v>2028</v>
      </c>
      <c r="G2232" s="175" t="n">
        <v>60</v>
      </c>
      <c r="H2232" s="176" t="n">
        <v>18657.1239816326</v>
      </c>
      <c r="I2232" s="177" t="n">
        <v>2941730.4509029</v>
      </c>
      <c r="J2232" s="178" t="str">
        <f>IF(I2232&gt;0,H2232/I2232,0)</f>
      </c>
      <c r="K2232" s="179" t="str">
        <f>1-EXP(-J2232)</f>
      </c>
      <c r="L2232" s="180" t="str">
        <f>IF(G2232=30,1,M2231)</f>
      </c>
      <c r="M2232" s="181" t="str">
        <f>L2232*(1-K2232)</f>
      </c>
    </row>
    <row r="2233">
      <c r="A2233" t="s">
        <v>164</v>
      </c>
      <c r="B2233" t="s">
        <v>245</v>
      </c>
      <c r="C2233" s="32" t="s">
        <v>247</v>
      </c>
      <c r="D2233" t="s">
        <v>458</v>
      </c>
      <c r="E2233" t="s">
        <v>476</v>
      </c>
      <c r="F2233" s="174" t="n">
        <v>2028</v>
      </c>
      <c r="G2233" s="175" t="n">
        <v>61</v>
      </c>
      <c r="H2233" s="176" t="n">
        <v>19418.8044266495</v>
      </c>
      <c r="I2233" s="177" t="n">
        <v>2798418.32728234</v>
      </c>
      <c r="J2233" s="178" t="str">
        <f>IF(I2233&gt;0,H2233/I2233,0)</f>
      </c>
      <c r="K2233" s="179" t="str">
        <f>1-EXP(-J2233)</f>
      </c>
      <c r="L2233" s="180" t="str">
        <f>IF(G2233=30,1,M2232)</f>
      </c>
      <c r="M2233" s="181" t="str">
        <f>L2233*(1-K2233)</f>
      </c>
    </row>
    <row r="2234">
      <c r="A2234" t="s">
        <v>164</v>
      </c>
      <c r="B2234" t="s">
        <v>245</v>
      </c>
      <c r="C2234" s="32" t="s">
        <v>247</v>
      </c>
      <c r="D2234" t="s">
        <v>458</v>
      </c>
      <c r="E2234" t="s">
        <v>476</v>
      </c>
      <c r="F2234" s="174" t="n">
        <v>2028</v>
      </c>
      <c r="G2234" s="175" t="n">
        <v>62</v>
      </c>
      <c r="H2234" s="176" t="n">
        <v>20435.7107782871</v>
      </c>
      <c r="I2234" s="177" t="n">
        <v>2692277.11641766</v>
      </c>
      <c r="J2234" s="178" t="str">
        <f>IF(I2234&gt;0,H2234/I2234,0)</f>
      </c>
      <c r="K2234" s="179" t="str">
        <f>1-EXP(-J2234)</f>
      </c>
      <c r="L2234" s="180" t="str">
        <f>IF(G2234=30,1,M2233)</f>
      </c>
      <c r="M2234" s="181" t="str">
        <f>L2234*(1-K2234)</f>
      </c>
    </row>
    <row r="2235">
      <c r="A2235" t="s">
        <v>164</v>
      </c>
      <c r="B2235" t="s">
        <v>245</v>
      </c>
      <c r="C2235" s="32" t="s">
        <v>247</v>
      </c>
      <c r="D2235" t="s">
        <v>458</v>
      </c>
      <c r="E2235" t="s">
        <v>476</v>
      </c>
      <c r="F2235" s="174" t="n">
        <v>2028</v>
      </c>
      <c r="G2235" s="175" t="n">
        <v>63</v>
      </c>
      <c r="H2235" s="176" t="n">
        <v>21299.5646187072</v>
      </c>
      <c r="I2235" s="177" t="n">
        <v>2564467.68253111</v>
      </c>
      <c r="J2235" s="178" t="str">
        <f>IF(I2235&gt;0,H2235/I2235,0)</f>
      </c>
      <c r="K2235" s="179" t="str">
        <f>1-EXP(-J2235)</f>
      </c>
      <c r="L2235" s="180" t="str">
        <f>IF(G2235=30,1,M2234)</f>
      </c>
      <c r="M2235" s="181" t="str">
        <f>L2235*(1-K2235)</f>
      </c>
    </row>
    <row r="2236">
      <c r="A2236" t="s">
        <v>164</v>
      </c>
      <c r="B2236" t="s">
        <v>245</v>
      </c>
      <c r="C2236" s="32" t="s">
        <v>247</v>
      </c>
      <c r="D2236" t="s">
        <v>458</v>
      </c>
      <c r="E2236" t="s">
        <v>476</v>
      </c>
      <c r="F2236" s="174" t="n">
        <v>2028</v>
      </c>
      <c r="G2236" s="175" t="n">
        <v>64</v>
      </c>
      <c r="H2236" s="176" t="n">
        <v>22160.3619010393</v>
      </c>
      <c r="I2236" s="177" t="n">
        <v>2436870.40050719</v>
      </c>
      <c r="J2236" s="178" t="str">
        <f>IF(I2236&gt;0,H2236/I2236,0)</f>
      </c>
      <c r="K2236" s="179" t="str">
        <f>1-EXP(-J2236)</f>
      </c>
      <c r="L2236" s="180" t="str">
        <f>IF(G2236=30,1,M2235)</f>
      </c>
      <c r="M2236" s="181" t="str">
        <f>L2236*(1-K2236)</f>
      </c>
    </row>
    <row r="2237">
      <c r="A2237" t="s">
        <v>164</v>
      </c>
      <c r="B2237" t="s">
        <v>245</v>
      </c>
      <c r="C2237" s="32" t="s">
        <v>247</v>
      </c>
      <c r="D2237" t="s">
        <v>458</v>
      </c>
      <c r="E2237" t="s">
        <v>476</v>
      </c>
      <c r="F2237" s="174" t="n">
        <v>2028</v>
      </c>
      <c r="G2237" s="175" t="n">
        <v>65</v>
      </c>
      <c r="H2237" s="176" t="n">
        <v>22442.0688563402</v>
      </c>
      <c r="I2237" s="177" t="n">
        <v>2314174.19344821</v>
      </c>
      <c r="J2237" s="178" t="str">
        <f>IF(I2237&gt;0,H2237/I2237,0)</f>
      </c>
      <c r="K2237" s="179" t="str">
        <f>1-EXP(-J2237)</f>
      </c>
      <c r="L2237" s="180" t="str">
        <f>IF(G2237=30,1,M2236)</f>
      </c>
      <c r="M2237" s="181" t="str">
        <f>L2237*(1-K2237)</f>
      </c>
    </row>
    <row r="2238">
      <c r="A2238" t="s">
        <v>164</v>
      </c>
      <c r="B2238" t="s">
        <v>245</v>
      </c>
      <c r="C2238" s="32" t="s">
        <v>247</v>
      </c>
      <c r="D2238" t="s">
        <v>458</v>
      </c>
      <c r="E2238" t="s">
        <v>476</v>
      </c>
      <c r="F2238" s="174" t="n">
        <v>2028</v>
      </c>
      <c r="G2238" s="175" t="n">
        <v>66</v>
      </c>
      <c r="H2238" s="176" t="n">
        <v>23104.6401215805</v>
      </c>
      <c r="I2238" s="177" t="n">
        <v>2166334.48340767</v>
      </c>
      <c r="J2238" s="178" t="str">
        <f>IF(I2238&gt;0,H2238/I2238,0)</f>
      </c>
      <c r="K2238" s="179" t="str">
        <f>1-EXP(-J2238)</f>
      </c>
      <c r="L2238" s="180" t="str">
        <f>IF(G2238=30,1,M2237)</f>
      </c>
      <c r="M2238" s="181" t="str">
        <f>L2238*(1-K2238)</f>
      </c>
    </row>
    <row r="2239">
      <c r="A2239" t="s">
        <v>164</v>
      </c>
      <c r="B2239" t="s">
        <v>245</v>
      </c>
      <c r="C2239" s="32" t="s">
        <v>247</v>
      </c>
      <c r="D2239" t="s">
        <v>458</v>
      </c>
      <c r="E2239" t="s">
        <v>476</v>
      </c>
      <c r="F2239" s="174" t="n">
        <v>2028</v>
      </c>
      <c r="G2239" s="175" t="n">
        <v>67</v>
      </c>
      <c r="H2239" s="176" t="n">
        <v>23891.9309044123</v>
      </c>
      <c r="I2239" s="177" t="n">
        <v>2043243.42547848</v>
      </c>
      <c r="J2239" s="178" t="str">
        <f>IF(I2239&gt;0,H2239/I2239,0)</f>
      </c>
      <c r="K2239" s="179" t="str">
        <f>1-EXP(-J2239)</f>
      </c>
      <c r="L2239" s="180" t="str">
        <f>IF(G2239=30,1,M2238)</f>
      </c>
      <c r="M2239" s="181" t="str">
        <f>L2239*(1-K2239)</f>
      </c>
    </row>
    <row r="2240">
      <c r="A2240" t="s">
        <v>164</v>
      </c>
      <c r="B2240" t="s">
        <v>245</v>
      </c>
      <c r="C2240" s="32" t="s">
        <v>247</v>
      </c>
      <c r="D2240" t="s">
        <v>458</v>
      </c>
      <c r="E2240" t="s">
        <v>476</v>
      </c>
      <c r="F2240" s="174" t="n">
        <v>2028</v>
      </c>
      <c r="G2240" s="175" t="n">
        <v>68</v>
      </c>
      <c r="H2240" s="176" t="n">
        <v>24582.2548488019</v>
      </c>
      <c r="I2240" s="177" t="n">
        <v>1916526.40411176</v>
      </c>
      <c r="J2240" s="178" t="str">
        <f>IF(I2240&gt;0,H2240/I2240,0)</f>
      </c>
      <c r="K2240" s="179" t="str">
        <f>1-EXP(-J2240)</f>
      </c>
      <c r="L2240" s="180" t="str">
        <f>IF(G2240=30,1,M2239)</f>
      </c>
      <c r="M2240" s="181" t="str">
        <f>L2240*(1-K2240)</f>
      </c>
    </row>
    <row r="2241">
      <c r="A2241" t="s">
        <v>164</v>
      </c>
      <c r="B2241" t="s">
        <v>245</v>
      </c>
      <c r="C2241" s="32" t="s">
        <v>247</v>
      </c>
      <c r="D2241" t="s">
        <v>458</v>
      </c>
      <c r="E2241" t="s">
        <v>476</v>
      </c>
      <c r="F2241" s="174" t="n">
        <v>2028</v>
      </c>
      <c r="G2241" s="175" t="n">
        <v>69</v>
      </c>
      <c r="H2241" s="176" t="n">
        <v>25121.0442251197</v>
      </c>
      <c r="I2241" s="177" t="n">
        <v>1784255.89479775</v>
      </c>
      <c r="J2241" s="178" t="str">
        <f>IF(I2241&gt;0,H2241/I2241,0)</f>
      </c>
      <c r="K2241" s="179" t="str">
        <f>1-EXP(-J2241)</f>
      </c>
      <c r="L2241" s="180" t="str">
        <f>IF(G2241=30,1,M2240)</f>
      </c>
      <c r="M2241" s="181" t="str">
        <f>L2241*(1-K2241)</f>
      </c>
    </row>
    <row r="2242">
      <c r="A2242" t="s">
        <v>164</v>
      </c>
      <c r="B2242" t="s">
        <v>245</v>
      </c>
      <c r="C2242" s="32" t="s">
        <v>247</v>
      </c>
      <c r="D2242" t="s">
        <v>458</v>
      </c>
      <c r="E2242" t="s">
        <v>476</v>
      </c>
      <c r="F2242" s="174" t="n">
        <v>2029</v>
      </c>
      <c r="G2242" s="175" t="n">
        <v>30</v>
      </c>
      <c r="H2242" s="176" t="n">
        <v>966.089666279396</v>
      </c>
      <c r="I2242" s="177" t="n">
        <v>4353617.72664716</v>
      </c>
      <c r="J2242" s="178" t="str">
        <f>IF(I2242&gt;0,H2242/I2242,0)</f>
      </c>
      <c r="K2242" s="179" t="str">
        <f>1-EXP(-J2242)</f>
      </c>
      <c r="L2242" s="180" t="str">
        <f>IF(G2242=30,1,M2241)</f>
      </c>
      <c r="M2242" s="181" t="str">
        <f>L2242*(1-K2242)</f>
      </c>
    </row>
    <row r="2243">
      <c r="A2243" t="s">
        <v>164</v>
      </c>
      <c r="B2243" t="s">
        <v>245</v>
      </c>
      <c r="C2243" s="32" t="s">
        <v>247</v>
      </c>
      <c r="D2243" t="s">
        <v>458</v>
      </c>
      <c r="E2243" t="s">
        <v>476</v>
      </c>
      <c r="F2243" s="174" t="n">
        <v>2029</v>
      </c>
      <c r="G2243" s="175" t="n">
        <v>31</v>
      </c>
      <c r="H2243" s="176" t="n">
        <v>1114.04687211366</v>
      </c>
      <c r="I2243" s="177" t="n">
        <v>4413831.85508253</v>
      </c>
      <c r="J2243" s="178" t="str">
        <f>IF(I2243&gt;0,H2243/I2243,0)</f>
      </c>
      <c r="K2243" s="179" t="str">
        <f>1-EXP(-J2243)</f>
      </c>
      <c r="L2243" s="180" t="str">
        <f>IF(G2243=30,1,M2242)</f>
      </c>
      <c r="M2243" s="181" t="str">
        <f>L2243*(1-K2243)</f>
      </c>
    </row>
    <row r="2244">
      <c r="A2244" t="s">
        <v>164</v>
      </c>
      <c r="B2244" t="s">
        <v>245</v>
      </c>
      <c r="C2244" s="32" t="s">
        <v>247</v>
      </c>
      <c r="D2244" t="s">
        <v>458</v>
      </c>
      <c r="E2244" t="s">
        <v>476</v>
      </c>
      <c r="F2244" s="174" t="n">
        <v>2029</v>
      </c>
      <c r="G2244" s="175" t="n">
        <v>32</v>
      </c>
      <c r="H2244" s="176" t="n">
        <v>1402.28642704528</v>
      </c>
      <c r="I2244" s="177" t="n">
        <v>4555462.27934482</v>
      </c>
      <c r="J2244" s="178" t="str">
        <f>IF(I2244&gt;0,H2244/I2244,0)</f>
      </c>
      <c r="K2244" s="179" t="str">
        <f>1-EXP(-J2244)</f>
      </c>
      <c r="L2244" s="180" t="str">
        <f>IF(G2244=30,1,M2243)</f>
      </c>
      <c r="M2244" s="181" t="str">
        <f>L2244*(1-K2244)</f>
      </c>
    </row>
    <row r="2245">
      <c r="A2245" t="s">
        <v>164</v>
      </c>
      <c r="B2245" t="s">
        <v>245</v>
      </c>
      <c r="C2245" s="32" t="s">
        <v>247</v>
      </c>
      <c r="D2245" t="s">
        <v>458</v>
      </c>
      <c r="E2245" t="s">
        <v>476</v>
      </c>
      <c r="F2245" s="174" t="n">
        <v>2029</v>
      </c>
      <c r="G2245" s="175" t="n">
        <v>33</v>
      </c>
      <c r="H2245" s="176" t="n">
        <v>1462.55791183158</v>
      </c>
      <c r="I2245" s="177" t="n">
        <v>4512904.75265557</v>
      </c>
      <c r="J2245" s="178" t="str">
        <f>IF(I2245&gt;0,H2245/I2245,0)</f>
      </c>
      <c r="K2245" s="179" t="str">
        <f>1-EXP(-J2245)</f>
      </c>
      <c r="L2245" s="180" t="str">
        <f>IF(G2245=30,1,M2244)</f>
      </c>
      <c r="M2245" s="181" t="str">
        <f>L2245*(1-K2245)</f>
      </c>
    </row>
    <row r="2246">
      <c r="A2246" t="s">
        <v>164</v>
      </c>
      <c r="B2246" t="s">
        <v>245</v>
      </c>
      <c r="C2246" s="32" t="s">
        <v>247</v>
      </c>
      <c r="D2246" t="s">
        <v>458</v>
      </c>
      <c r="E2246" t="s">
        <v>476</v>
      </c>
      <c r="F2246" s="174" t="n">
        <v>2029</v>
      </c>
      <c r="G2246" s="175" t="n">
        <v>34</v>
      </c>
      <c r="H2246" s="176" t="n">
        <v>1524.3008372005</v>
      </c>
      <c r="I2246" s="177" t="n">
        <v>4440156.92074467</v>
      </c>
      <c r="J2246" s="178" t="str">
        <f>IF(I2246&gt;0,H2246/I2246,0)</f>
      </c>
      <c r="K2246" s="179" t="str">
        <f>1-EXP(-J2246)</f>
      </c>
      <c r="L2246" s="180" t="str">
        <f>IF(G2246=30,1,M2245)</f>
      </c>
      <c r="M2246" s="181" t="str">
        <f>L2246*(1-K2246)</f>
      </c>
    </row>
    <row r="2247">
      <c r="A2247" t="s">
        <v>164</v>
      </c>
      <c r="B2247" t="s">
        <v>245</v>
      </c>
      <c r="C2247" s="32" t="s">
        <v>247</v>
      </c>
      <c r="D2247" t="s">
        <v>458</v>
      </c>
      <c r="E2247" t="s">
        <v>476</v>
      </c>
      <c r="F2247" s="174" t="n">
        <v>2029</v>
      </c>
      <c r="G2247" s="175" t="n">
        <v>35</v>
      </c>
      <c r="H2247" s="176" t="n">
        <v>2054.27327717191</v>
      </c>
      <c r="I2247" s="177" t="n">
        <v>4383255.10896845</v>
      </c>
      <c r="J2247" s="178" t="str">
        <f>IF(I2247&gt;0,H2247/I2247,0)</f>
      </c>
      <c r="K2247" s="179" t="str">
        <f>1-EXP(-J2247)</f>
      </c>
      <c r="L2247" s="180" t="str">
        <f>IF(G2247=30,1,M2246)</f>
      </c>
      <c r="M2247" s="181" t="str">
        <f>L2247*(1-K2247)</f>
      </c>
    </row>
    <row r="2248">
      <c r="A2248" t="s">
        <v>164</v>
      </c>
      <c r="B2248" t="s">
        <v>245</v>
      </c>
      <c r="C2248" s="32" t="s">
        <v>247</v>
      </c>
      <c r="D2248" t="s">
        <v>458</v>
      </c>
      <c r="E2248" t="s">
        <v>476</v>
      </c>
      <c r="F2248" s="174" t="n">
        <v>2029</v>
      </c>
      <c r="G2248" s="175" t="n">
        <v>36</v>
      </c>
      <c r="H2248" s="176" t="n">
        <v>2169.31901967547</v>
      </c>
      <c r="I2248" s="177" t="n">
        <v>4329499.40632677</v>
      </c>
      <c r="J2248" s="178" t="str">
        <f>IF(I2248&gt;0,H2248/I2248,0)</f>
      </c>
      <c r="K2248" s="179" t="str">
        <f>1-EXP(-J2248)</f>
      </c>
      <c r="L2248" s="180" t="str">
        <f>IF(G2248=30,1,M2247)</f>
      </c>
      <c r="M2248" s="181" t="str">
        <f>L2248*(1-K2248)</f>
      </c>
    </row>
    <row r="2249">
      <c r="A2249" t="s">
        <v>164</v>
      </c>
      <c r="B2249" t="s">
        <v>245</v>
      </c>
      <c r="C2249" s="32" t="s">
        <v>247</v>
      </c>
      <c r="D2249" t="s">
        <v>458</v>
      </c>
      <c r="E2249" t="s">
        <v>476</v>
      </c>
      <c r="F2249" s="174" t="n">
        <v>2029</v>
      </c>
      <c r="G2249" s="175" t="n">
        <v>37</v>
      </c>
      <c r="H2249" s="176" t="n">
        <v>2344.51833159881</v>
      </c>
      <c r="I2249" s="177" t="n">
        <v>4367817.3708273</v>
      </c>
      <c r="J2249" s="178" t="str">
        <f>IF(I2249&gt;0,H2249/I2249,0)</f>
      </c>
      <c r="K2249" s="179" t="str">
        <f>1-EXP(-J2249)</f>
      </c>
      <c r="L2249" s="180" t="str">
        <f>IF(G2249=30,1,M2248)</f>
      </c>
      <c r="M2249" s="181" t="str">
        <f>L2249*(1-K2249)</f>
      </c>
    </row>
    <row r="2250">
      <c r="A2250" t="s">
        <v>164</v>
      </c>
      <c r="B2250" t="s">
        <v>245</v>
      </c>
      <c r="C2250" s="32" t="s">
        <v>247</v>
      </c>
      <c r="D2250" t="s">
        <v>458</v>
      </c>
      <c r="E2250" t="s">
        <v>476</v>
      </c>
      <c r="F2250" s="174" t="n">
        <v>2029</v>
      </c>
      <c r="G2250" s="175" t="n">
        <v>38</v>
      </c>
      <c r="H2250" s="176" t="n">
        <v>2528.76064944002</v>
      </c>
      <c r="I2250" s="177" t="n">
        <v>4386444.79549175</v>
      </c>
      <c r="J2250" s="178" t="str">
        <f>IF(I2250&gt;0,H2250/I2250,0)</f>
      </c>
      <c r="K2250" s="179" t="str">
        <f>1-EXP(-J2250)</f>
      </c>
      <c r="L2250" s="180" t="str">
        <f>IF(G2250=30,1,M2249)</f>
      </c>
      <c r="M2250" s="181" t="str">
        <f>L2250*(1-K2250)</f>
      </c>
    </row>
    <row r="2251">
      <c r="A2251" t="s">
        <v>164</v>
      </c>
      <c r="B2251" t="s">
        <v>245</v>
      </c>
      <c r="C2251" s="32" t="s">
        <v>247</v>
      </c>
      <c r="D2251" t="s">
        <v>458</v>
      </c>
      <c r="E2251" t="s">
        <v>476</v>
      </c>
      <c r="F2251" s="174" t="n">
        <v>2029</v>
      </c>
      <c r="G2251" s="175" t="n">
        <v>39</v>
      </c>
      <c r="H2251" s="176" t="n">
        <v>3835.63506873585</v>
      </c>
      <c r="I2251" s="177" t="n">
        <v>6459544.24360055</v>
      </c>
      <c r="J2251" s="178" t="str">
        <f>IF(I2251&gt;0,H2251/I2251,0)</f>
      </c>
      <c r="K2251" s="179" t="str">
        <f>1-EXP(-J2251)</f>
      </c>
      <c r="L2251" s="180" t="str">
        <f>IF(G2251=30,1,M2250)</f>
      </c>
      <c r="M2251" s="181" t="str">
        <f>L2251*(1-K2251)</f>
      </c>
    </row>
    <row r="2252">
      <c r="A2252" t="s">
        <v>164</v>
      </c>
      <c r="B2252" t="s">
        <v>245</v>
      </c>
      <c r="C2252" s="32" t="s">
        <v>247</v>
      </c>
      <c r="D2252" t="s">
        <v>458</v>
      </c>
      <c r="E2252" t="s">
        <v>476</v>
      </c>
      <c r="F2252" s="174" t="n">
        <v>2029</v>
      </c>
      <c r="G2252" s="175" t="n">
        <v>40</v>
      </c>
      <c r="H2252" s="176" t="n">
        <v>3629.32272442422</v>
      </c>
      <c r="I2252" s="177" t="n">
        <v>4346238.75892178</v>
      </c>
      <c r="J2252" s="178" t="str">
        <f>IF(I2252&gt;0,H2252/I2252,0)</f>
      </c>
      <c r="K2252" s="179" t="str">
        <f>1-EXP(-J2252)</f>
      </c>
      <c r="L2252" s="180" t="str">
        <f>IF(G2252=30,1,M2251)</f>
      </c>
      <c r="M2252" s="181" t="str">
        <f>L2252*(1-K2252)</f>
      </c>
    </row>
    <row r="2253">
      <c r="A2253" t="s">
        <v>164</v>
      </c>
      <c r="B2253" t="s">
        <v>245</v>
      </c>
      <c r="C2253" s="32" t="s">
        <v>247</v>
      </c>
      <c r="D2253" t="s">
        <v>458</v>
      </c>
      <c r="E2253" t="s">
        <v>476</v>
      </c>
      <c r="F2253" s="174" t="n">
        <v>2029</v>
      </c>
      <c r="G2253" s="175" t="n">
        <v>41</v>
      </c>
      <c r="H2253" s="176" t="n">
        <v>3905.70397164967</v>
      </c>
      <c r="I2253" s="177" t="n">
        <v>4329404.01410326</v>
      </c>
      <c r="J2253" s="178" t="str">
        <f>IF(I2253&gt;0,H2253/I2253,0)</f>
      </c>
      <c r="K2253" s="179" t="str">
        <f>1-EXP(-J2253)</f>
      </c>
      <c r="L2253" s="180" t="str">
        <f>IF(G2253=30,1,M2252)</f>
      </c>
      <c r="M2253" s="181" t="str">
        <f>L2253*(1-K2253)</f>
      </c>
    </row>
    <row r="2254">
      <c r="A2254" t="s">
        <v>164</v>
      </c>
      <c r="B2254" t="s">
        <v>245</v>
      </c>
      <c r="C2254" s="32" t="s">
        <v>247</v>
      </c>
      <c r="D2254" t="s">
        <v>458</v>
      </c>
      <c r="E2254" t="s">
        <v>476</v>
      </c>
      <c r="F2254" s="174" t="n">
        <v>2029</v>
      </c>
      <c r="G2254" s="175" t="n">
        <v>42</v>
      </c>
      <c r="H2254" s="176" t="n">
        <v>4105.0618235983</v>
      </c>
      <c r="I2254" s="177" t="n">
        <v>4197547.70611317</v>
      </c>
      <c r="J2254" s="178" t="str">
        <f>IF(I2254&gt;0,H2254/I2254,0)</f>
      </c>
      <c r="K2254" s="179" t="str">
        <f>1-EXP(-J2254)</f>
      </c>
      <c r="L2254" s="180" t="str">
        <f>IF(G2254=30,1,M2253)</f>
      </c>
      <c r="M2254" s="181" t="str">
        <f>L2254*(1-K2254)</f>
      </c>
    </row>
    <row r="2255">
      <c r="A2255" t="s">
        <v>164</v>
      </c>
      <c r="B2255" t="s">
        <v>245</v>
      </c>
      <c r="C2255" s="32" t="s">
        <v>247</v>
      </c>
      <c r="D2255" t="s">
        <v>458</v>
      </c>
      <c r="E2255" t="s">
        <v>476</v>
      </c>
      <c r="F2255" s="174" t="n">
        <v>2029</v>
      </c>
      <c r="G2255" s="175" t="n">
        <v>43</v>
      </c>
      <c r="H2255" s="176" t="n">
        <v>4428.29097638402</v>
      </c>
      <c r="I2255" s="177" t="n">
        <v>4163668.50478689</v>
      </c>
      <c r="J2255" s="178" t="str">
        <f>IF(I2255&gt;0,H2255/I2255,0)</f>
      </c>
      <c r="K2255" s="179" t="str">
        <f>1-EXP(-J2255)</f>
      </c>
      <c r="L2255" s="180" t="str">
        <f>IF(G2255=30,1,M2254)</f>
      </c>
      <c r="M2255" s="181" t="str">
        <f>L2255*(1-K2255)</f>
      </c>
    </row>
    <row r="2256">
      <c r="A2256" t="s">
        <v>164</v>
      </c>
      <c r="B2256" t="s">
        <v>245</v>
      </c>
      <c r="C2256" s="32" t="s">
        <v>247</v>
      </c>
      <c r="D2256" t="s">
        <v>458</v>
      </c>
      <c r="E2256" t="s">
        <v>476</v>
      </c>
      <c r="F2256" s="174" t="n">
        <v>2029</v>
      </c>
      <c r="G2256" s="175" t="n">
        <v>44</v>
      </c>
      <c r="H2256" s="176" t="n">
        <v>4901.28817394843</v>
      </c>
      <c r="I2256" s="177" t="n">
        <v>4223721.63508883</v>
      </c>
      <c r="J2256" s="178" t="str">
        <f>IF(I2256&gt;0,H2256/I2256,0)</f>
      </c>
      <c r="K2256" s="179" t="str">
        <f>1-EXP(-J2256)</f>
      </c>
      <c r="L2256" s="180" t="str">
        <f>IF(G2256=30,1,M2255)</f>
      </c>
      <c r="M2256" s="181" t="str">
        <f>L2256*(1-K2256)</f>
      </c>
    </row>
    <row r="2257">
      <c r="A2257" t="s">
        <v>164</v>
      </c>
      <c r="B2257" t="s">
        <v>245</v>
      </c>
      <c r="C2257" s="32" t="s">
        <v>247</v>
      </c>
      <c r="D2257" t="s">
        <v>458</v>
      </c>
      <c r="E2257" t="s">
        <v>476</v>
      </c>
      <c r="F2257" s="174" t="n">
        <v>2029</v>
      </c>
      <c r="G2257" s="175" t="n">
        <v>45</v>
      </c>
      <c r="H2257" s="176" t="n">
        <v>6470.22125495245</v>
      </c>
      <c r="I2257" s="177" t="n">
        <v>4309045.7750883</v>
      </c>
      <c r="J2257" s="178" t="str">
        <f>IF(I2257&gt;0,H2257/I2257,0)</f>
      </c>
      <c r="K2257" s="179" t="str">
        <f>1-EXP(-J2257)</f>
      </c>
      <c r="L2257" s="180" t="str">
        <f>IF(G2257=30,1,M2256)</f>
      </c>
      <c r="M2257" s="181" t="str">
        <f>L2257*(1-K2257)</f>
      </c>
    </row>
    <row r="2258">
      <c r="A2258" t="s">
        <v>164</v>
      </c>
      <c r="B2258" t="s">
        <v>245</v>
      </c>
      <c r="C2258" s="32" t="s">
        <v>247</v>
      </c>
      <c r="D2258" t="s">
        <v>458</v>
      </c>
      <c r="E2258" t="s">
        <v>476</v>
      </c>
      <c r="F2258" s="174" t="n">
        <v>2029</v>
      </c>
      <c r="G2258" s="175" t="n">
        <v>46</v>
      </c>
      <c r="H2258" s="176" t="n">
        <v>7043.09020504284</v>
      </c>
      <c r="I2258" s="177" t="n">
        <v>4284161.66367444</v>
      </c>
      <c r="J2258" s="178" t="str">
        <f>IF(I2258&gt;0,H2258/I2258,0)</f>
      </c>
      <c r="K2258" s="179" t="str">
        <f>1-EXP(-J2258)</f>
      </c>
      <c r="L2258" s="180" t="str">
        <f>IF(G2258=30,1,M2257)</f>
      </c>
      <c r="M2258" s="181" t="str">
        <f>L2258*(1-K2258)</f>
      </c>
    </row>
    <row r="2259">
      <c r="A2259" t="s">
        <v>164</v>
      </c>
      <c r="B2259" t="s">
        <v>245</v>
      </c>
      <c r="C2259" s="32" t="s">
        <v>247</v>
      </c>
      <c r="D2259" t="s">
        <v>458</v>
      </c>
      <c r="E2259" t="s">
        <v>476</v>
      </c>
      <c r="F2259" s="174" t="n">
        <v>2029</v>
      </c>
      <c r="G2259" s="175" t="n">
        <v>47</v>
      </c>
      <c r="H2259" s="176" t="n">
        <v>7474.4400280864</v>
      </c>
      <c r="I2259" s="177" t="n">
        <v>4147608.09288817</v>
      </c>
      <c r="J2259" s="178" t="str">
        <f>IF(I2259&gt;0,H2259/I2259,0)</f>
      </c>
      <c r="K2259" s="179" t="str">
        <f>1-EXP(-J2259)</f>
      </c>
      <c r="L2259" s="180" t="str">
        <f>IF(G2259=30,1,M2258)</f>
      </c>
      <c r="M2259" s="181" t="str">
        <f>L2259*(1-K2259)</f>
      </c>
    </row>
    <row r="2260">
      <c r="A2260" t="s">
        <v>164</v>
      </c>
      <c r="B2260" t="s">
        <v>245</v>
      </c>
      <c r="C2260" s="32" t="s">
        <v>247</v>
      </c>
      <c r="D2260" t="s">
        <v>458</v>
      </c>
      <c r="E2260" t="s">
        <v>476</v>
      </c>
      <c r="F2260" s="174" t="n">
        <v>2029</v>
      </c>
      <c r="G2260" s="175" t="n">
        <v>48</v>
      </c>
      <c r="H2260" s="176" t="n">
        <v>8038.81845329952</v>
      </c>
      <c r="I2260" s="177" t="n">
        <v>4073513.8471901</v>
      </c>
      <c r="J2260" s="178" t="str">
        <f>IF(I2260&gt;0,H2260/I2260,0)</f>
      </c>
      <c r="K2260" s="179" t="str">
        <f>1-EXP(-J2260)</f>
      </c>
      <c r="L2260" s="180" t="str">
        <f>IF(G2260=30,1,M2259)</f>
      </c>
      <c r="M2260" s="181" t="str">
        <f>L2260*(1-K2260)</f>
      </c>
    </row>
    <row r="2261">
      <c r="A2261" t="s">
        <v>164</v>
      </c>
      <c r="B2261" t="s">
        <v>245</v>
      </c>
      <c r="C2261" s="32" t="s">
        <v>247</v>
      </c>
      <c r="D2261" t="s">
        <v>458</v>
      </c>
      <c r="E2261" t="s">
        <v>476</v>
      </c>
      <c r="F2261" s="174" t="n">
        <v>2029</v>
      </c>
      <c r="G2261" s="175" t="n">
        <v>49</v>
      </c>
      <c r="H2261" s="176" t="n">
        <v>8670.53278091783</v>
      </c>
      <c r="I2261" s="177" t="n">
        <v>4015260.41449029</v>
      </c>
      <c r="J2261" s="178" t="str">
        <f>IF(I2261&gt;0,H2261/I2261,0)</f>
      </c>
      <c r="K2261" s="179" t="str">
        <f>1-EXP(-J2261)</f>
      </c>
      <c r="L2261" s="180" t="str">
        <f>IF(G2261=30,1,M2260)</f>
      </c>
      <c r="M2261" s="181" t="str">
        <f>L2261*(1-K2261)</f>
      </c>
    </row>
    <row r="2262">
      <c r="A2262" t="s">
        <v>164</v>
      </c>
      <c r="B2262" t="s">
        <v>245</v>
      </c>
      <c r="C2262" s="32" t="s">
        <v>247</v>
      </c>
      <c r="D2262" t="s">
        <v>458</v>
      </c>
      <c r="E2262" t="s">
        <v>476</v>
      </c>
      <c r="F2262" s="174" t="n">
        <v>2029</v>
      </c>
      <c r="G2262" s="175" t="n">
        <v>50</v>
      </c>
      <c r="H2262" s="176" t="n">
        <v>9946.95683969739</v>
      </c>
      <c r="I2262" s="177" t="n">
        <v>3951507.16729771</v>
      </c>
      <c r="J2262" s="178" t="str">
        <f>IF(I2262&gt;0,H2262/I2262,0)</f>
      </c>
      <c r="K2262" s="179" t="str">
        <f>1-EXP(-J2262)</f>
      </c>
      <c r="L2262" s="180" t="str">
        <f>IF(G2262=30,1,M2261)</f>
      </c>
      <c r="M2262" s="181" t="str">
        <f>L2262*(1-K2262)</f>
      </c>
    </row>
    <row r="2263">
      <c r="A2263" t="s">
        <v>164</v>
      </c>
      <c r="B2263" t="s">
        <v>245</v>
      </c>
      <c r="C2263" s="32" t="s">
        <v>247</v>
      </c>
      <c r="D2263" t="s">
        <v>458</v>
      </c>
      <c r="E2263" t="s">
        <v>476</v>
      </c>
      <c r="F2263" s="174" t="n">
        <v>2029</v>
      </c>
      <c r="G2263" s="175" t="n">
        <v>51</v>
      </c>
      <c r="H2263" s="176" t="n">
        <v>10631.4512961011</v>
      </c>
      <c r="I2263" s="177" t="n">
        <v>3867365.55173228</v>
      </c>
      <c r="J2263" s="178" t="str">
        <f>IF(I2263&gt;0,H2263/I2263,0)</f>
      </c>
      <c r="K2263" s="179" t="str">
        <f>1-EXP(-J2263)</f>
      </c>
      <c r="L2263" s="180" t="str">
        <f>IF(G2263=30,1,M2262)</f>
      </c>
      <c r="M2263" s="181" t="str">
        <f>L2263*(1-K2263)</f>
      </c>
    </row>
    <row r="2264">
      <c r="A2264" t="s">
        <v>164</v>
      </c>
      <c r="B2264" t="s">
        <v>245</v>
      </c>
      <c r="C2264" s="32" t="s">
        <v>247</v>
      </c>
      <c r="D2264" t="s">
        <v>458</v>
      </c>
      <c r="E2264" t="s">
        <v>476</v>
      </c>
      <c r="F2264" s="174" t="n">
        <v>2029</v>
      </c>
      <c r="G2264" s="175" t="n">
        <v>52</v>
      </c>
      <c r="H2264" s="176" t="n">
        <v>11420.9455954527</v>
      </c>
      <c r="I2264" s="177" t="n">
        <v>3801112.52395983</v>
      </c>
      <c r="J2264" s="178" t="str">
        <f>IF(I2264&gt;0,H2264/I2264,0)</f>
      </c>
      <c r="K2264" s="179" t="str">
        <f>1-EXP(-J2264)</f>
      </c>
      <c r="L2264" s="180" t="str">
        <f>IF(G2264=30,1,M2263)</f>
      </c>
      <c r="M2264" s="181" t="str">
        <f>L2264*(1-K2264)</f>
      </c>
    </row>
    <row r="2265">
      <c r="A2265" t="s">
        <v>164</v>
      </c>
      <c r="B2265" t="s">
        <v>245</v>
      </c>
      <c r="C2265" s="32" t="s">
        <v>247</v>
      </c>
      <c r="D2265" t="s">
        <v>458</v>
      </c>
      <c r="E2265" t="s">
        <v>476</v>
      </c>
      <c r="F2265" s="174" t="n">
        <v>2029</v>
      </c>
      <c r="G2265" s="175" t="n">
        <v>53</v>
      </c>
      <c r="H2265" s="176" t="n">
        <v>12212.1371335378</v>
      </c>
      <c r="I2265" s="177" t="n">
        <v>3722955.5155297</v>
      </c>
      <c r="J2265" s="178" t="str">
        <f>IF(I2265&gt;0,H2265/I2265,0)</f>
      </c>
      <c r="K2265" s="179" t="str">
        <f>1-EXP(-J2265)</f>
      </c>
      <c r="L2265" s="180" t="str">
        <f>IF(G2265=30,1,M2264)</f>
      </c>
      <c r="M2265" s="181" t="str">
        <f>L2265*(1-K2265)</f>
      </c>
    </row>
    <row r="2266">
      <c r="A2266" t="s">
        <v>164</v>
      </c>
      <c r="B2266" t="s">
        <v>245</v>
      </c>
      <c r="C2266" s="32" t="s">
        <v>247</v>
      </c>
      <c r="D2266" t="s">
        <v>458</v>
      </c>
      <c r="E2266" t="s">
        <v>476</v>
      </c>
      <c r="F2266" s="174" t="n">
        <v>2029</v>
      </c>
      <c r="G2266" s="175" t="n">
        <v>54</v>
      </c>
      <c r="H2266" s="176" t="n">
        <v>13051.4688062001</v>
      </c>
      <c r="I2266" s="177" t="n">
        <v>3644034.73675177</v>
      </c>
      <c r="J2266" s="178" t="str">
        <f>IF(I2266&gt;0,H2266/I2266,0)</f>
      </c>
      <c r="K2266" s="179" t="str">
        <f>1-EXP(-J2266)</f>
      </c>
      <c r="L2266" s="180" t="str">
        <f>IF(G2266=30,1,M2265)</f>
      </c>
      <c r="M2266" s="181" t="str">
        <f>L2266*(1-K2266)</f>
      </c>
    </row>
    <row r="2267">
      <c r="A2267" t="s">
        <v>164</v>
      </c>
      <c r="B2267" t="s">
        <v>245</v>
      </c>
      <c r="C2267" s="32" t="s">
        <v>247</v>
      </c>
      <c r="D2267" t="s">
        <v>458</v>
      </c>
      <c r="E2267" t="s">
        <v>476</v>
      </c>
      <c r="F2267" s="174" t="n">
        <v>2029</v>
      </c>
      <c r="G2267" s="175" t="n">
        <v>55</v>
      </c>
      <c r="H2267" s="176" t="n">
        <v>14003.4804267944</v>
      </c>
      <c r="I2267" s="177" t="n">
        <v>3537585.9785093</v>
      </c>
      <c r="J2267" s="178" t="str">
        <f>IF(I2267&gt;0,H2267/I2267,0)</f>
      </c>
      <c r="K2267" s="179" t="str">
        <f>1-EXP(-J2267)</f>
      </c>
      <c r="L2267" s="180" t="str">
        <f>IF(G2267=30,1,M2266)</f>
      </c>
      <c r="M2267" s="181" t="str">
        <f>L2267*(1-K2267)</f>
      </c>
    </row>
    <row r="2268">
      <c r="A2268" t="s">
        <v>164</v>
      </c>
      <c r="B2268" t="s">
        <v>245</v>
      </c>
      <c r="C2268" s="32" t="s">
        <v>247</v>
      </c>
      <c r="D2268" t="s">
        <v>458</v>
      </c>
      <c r="E2268" t="s">
        <v>476</v>
      </c>
      <c r="F2268" s="174" t="n">
        <v>2029</v>
      </c>
      <c r="G2268" s="175" t="n">
        <v>56</v>
      </c>
      <c r="H2268" s="176" t="n">
        <v>15088.1068881591</v>
      </c>
      <c r="I2268" s="177" t="n">
        <v>3490587.71480378</v>
      </c>
      <c r="J2268" s="178" t="str">
        <f>IF(I2268&gt;0,H2268/I2268,0)</f>
      </c>
      <c r="K2268" s="179" t="str">
        <f>1-EXP(-J2268)</f>
      </c>
      <c r="L2268" s="180" t="str">
        <f>IF(G2268=30,1,M2267)</f>
      </c>
      <c r="M2268" s="181" t="str">
        <f>L2268*(1-K2268)</f>
      </c>
    </row>
    <row r="2269">
      <c r="A2269" t="s">
        <v>164</v>
      </c>
      <c r="B2269" t="s">
        <v>245</v>
      </c>
      <c r="C2269" s="32" t="s">
        <v>247</v>
      </c>
      <c r="D2269" t="s">
        <v>458</v>
      </c>
      <c r="E2269" t="s">
        <v>476</v>
      </c>
      <c r="F2269" s="174" t="n">
        <v>2029</v>
      </c>
      <c r="G2269" s="175" t="n">
        <v>57</v>
      </c>
      <c r="H2269" s="176" t="n">
        <v>15510.5731216745</v>
      </c>
      <c r="I2269" s="177" t="n">
        <v>3280742.83909847</v>
      </c>
      <c r="J2269" s="178" t="str">
        <f>IF(I2269&gt;0,H2269/I2269,0)</f>
      </c>
      <c r="K2269" s="179" t="str">
        <f>1-EXP(-J2269)</f>
      </c>
      <c r="L2269" s="180" t="str">
        <f>IF(G2269=30,1,M2268)</f>
      </c>
      <c r="M2269" s="181" t="str">
        <f>L2269*(1-K2269)</f>
      </c>
    </row>
    <row r="2270">
      <c r="A2270" t="s">
        <v>164</v>
      </c>
      <c r="B2270" t="s">
        <v>245</v>
      </c>
      <c r="C2270" s="32" t="s">
        <v>247</v>
      </c>
      <c r="D2270" t="s">
        <v>458</v>
      </c>
      <c r="E2270" t="s">
        <v>476</v>
      </c>
      <c r="F2270" s="174" t="n">
        <v>2029</v>
      </c>
      <c r="G2270" s="175" t="n">
        <v>58</v>
      </c>
      <c r="H2270" s="176" t="n">
        <v>16491.578303097</v>
      </c>
      <c r="I2270" s="177" t="n">
        <v>3191895.10757155</v>
      </c>
      <c r="J2270" s="178" t="str">
        <f>IF(I2270&gt;0,H2270/I2270,0)</f>
      </c>
      <c r="K2270" s="179" t="str">
        <f>1-EXP(-J2270)</f>
      </c>
      <c r="L2270" s="180" t="str">
        <f>IF(G2270=30,1,M2269)</f>
      </c>
      <c r="M2270" s="181" t="str">
        <f>L2270*(1-K2270)</f>
      </c>
    </row>
    <row r="2271">
      <c r="A2271" t="s">
        <v>164</v>
      </c>
      <c r="B2271" t="s">
        <v>245</v>
      </c>
      <c r="C2271" s="32" t="s">
        <v>247</v>
      </c>
      <c r="D2271" t="s">
        <v>458</v>
      </c>
      <c r="E2271" t="s">
        <v>476</v>
      </c>
      <c r="F2271" s="174" t="n">
        <v>2029</v>
      </c>
      <c r="G2271" s="175" t="n">
        <v>59</v>
      </c>
      <c r="H2271" s="176" t="n">
        <v>17551.7836534293</v>
      </c>
      <c r="I2271" s="177" t="n">
        <v>3107346.05792208</v>
      </c>
      <c r="J2271" s="178" t="str">
        <f>IF(I2271&gt;0,H2271/I2271,0)</f>
      </c>
      <c r="K2271" s="179" t="str">
        <f>1-EXP(-J2271)</f>
      </c>
      <c r="L2271" s="180" t="str">
        <f>IF(G2271=30,1,M2270)</f>
      </c>
      <c r="M2271" s="181" t="str">
        <f>L2271*(1-K2271)</f>
      </c>
    </row>
    <row r="2272">
      <c r="A2272" t="s">
        <v>164</v>
      </c>
      <c r="B2272" t="s">
        <v>245</v>
      </c>
      <c r="C2272" s="32" t="s">
        <v>247</v>
      </c>
      <c r="D2272" t="s">
        <v>458</v>
      </c>
      <c r="E2272" t="s">
        <v>476</v>
      </c>
      <c r="F2272" s="174" t="n">
        <v>2029</v>
      </c>
      <c r="G2272" s="175" t="n">
        <v>60</v>
      </c>
      <c r="H2272" s="176" t="n">
        <v>18992.8080988946</v>
      </c>
      <c r="I2272" s="177" t="n">
        <v>3013510.97096298</v>
      </c>
      <c r="J2272" s="178" t="str">
        <f>IF(I2272&gt;0,H2272/I2272,0)</f>
      </c>
      <c r="K2272" s="179" t="str">
        <f>1-EXP(-J2272)</f>
      </c>
      <c r="L2272" s="180" t="str">
        <f>IF(G2272=30,1,M2271)</f>
      </c>
      <c r="M2272" s="181" t="str">
        <f>L2272*(1-K2272)</f>
      </c>
    </row>
    <row r="2273">
      <c r="A2273" t="s">
        <v>164</v>
      </c>
      <c r="B2273" t="s">
        <v>245</v>
      </c>
      <c r="C2273" s="32" t="s">
        <v>247</v>
      </c>
      <c r="D2273" t="s">
        <v>458</v>
      </c>
      <c r="E2273" t="s">
        <v>476</v>
      </c>
      <c r="F2273" s="174" t="n">
        <v>2029</v>
      </c>
      <c r="G2273" s="175" t="n">
        <v>61</v>
      </c>
      <c r="H2273" s="176" t="n">
        <v>19974.644729836</v>
      </c>
      <c r="I2273" s="177" t="n">
        <v>2899376.63908975</v>
      </c>
      <c r="J2273" s="178" t="str">
        <f>IF(I2273&gt;0,H2273/I2273,0)</f>
      </c>
      <c r="K2273" s="179" t="str">
        <f>1-EXP(-J2273)</f>
      </c>
      <c r="L2273" s="180" t="str">
        <f>IF(G2273=30,1,M2272)</f>
      </c>
      <c r="M2273" s="181" t="str">
        <f>L2273*(1-K2273)</f>
      </c>
    </row>
    <row r="2274">
      <c r="A2274" t="s">
        <v>164</v>
      </c>
      <c r="B2274" t="s">
        <v>245</v>
      </c>
      <c r="C2274" s="32" t="s">
        <v>247</v>
      </c>
      <c r="D2274" t="s">
        <v>458</v>
      </c>
      <c r="E2274" t="s">
        <v>476</v>
      </c>
      <c r="F2274" s="174" t="n">
        <v>2029</v>
      </c>
      <c r="G2274" s="175" t="n">
        <v>62</v>
      </c>
      <c r="H2274" s="176" t="n">
        <v>20786.8212110339</v>
      </c>
      <c r="I2274" s="177" t="n">
        <v>2754915.35238608</v>
      </c>
      <c r="J2274" s="178" t="str">
        <f>IF(I2274&gt;0,H2274/I2274,0)</f>
      </c>
      <c r="K2274" s="179" t="str">
        <f>1-EXP(-J2274)</f>
      </c>
      <c r="L2274" s="180" t="str">
        <f>IF(G2274=30,1,M2273)</f>
      </c>
      <c r="M2274" s="181" t="str">
        <f>L2274*(1-K2274)</f>
      </c>
    </row>
    <row r="2275">
      <c r="A2275" t="s">
        <v>164</v>
      </c>
      <c r="B2275" t="s">
        <v>245</v>
      </c>
      <c r="C2275" s="32" t="s">
        <v>247</v>
      </c>
      <c r="D2275" t="s">
        <v>458</v>
      </c>
      <c r="E2275" t="s">
        <v>476</v>
      </c>
      <c r="F2275" s="174" t="n">
        <v>2029</v>
      </c>
      <c r="G2275" s="175" t="n">
        <v>63</v>
      </c>
      <c r="H2275" s="176" t="n">
        <v>21858.3588900006</v>
      </c>
      <c r="I2275" s="177" t="n">
        <v>2646509.4981338</v>
      </c>
      <c r="J2275" s="178" t="str">
        <f>IF(I2275&gt;0,H2275/I2275,0)</f>
      </c>
      <c r="K2275" s="179" t="str">
        <f>1-EXP(-J2275)</f>
      </c>
      <c r="L2275" s="180" t="str">
        <f>IF(G2275=30,1,M2274)</f>
      </c>
      <c r="M2275" s="181" t="str">
        <f>L2275*(1-K2275)</f>
      </c>
    </row>
    <row r="2276">
      <c r="A2276" t="s">
        <v>164</v>
      </c>
      <c r="B2276" t="s">
        <v>245</v>
      </c>
      <c r="C2276" s="32" t="s">
        <v>247</v>
      </c>
      <c r="D2276" t="s">
        <v>458</v>
      </c>
      <c r="E2276" t="s">
        <v>476</v>
      </c>
      <c r="F2276" s="174" t="n">
        <v>2029</v>
      </c>
      <c r="G2276" s="175" t="n">
        <v>64</v>
      </c>
      <c r="H2276" s="176" t="n">
        <v>22760.4203291468</v>
      </c>
      <c r="I2276" s="177" t="n">
        <v>2516779.97003328</v>
      </c>
      <c r="J2276" s="178" t="str">
        <f>IF(I2276&gt;0,H2276/I2276,0)</f>
      </c>
      <c r="K2276" s="179" t="str">
        <f>1-EXP(-J2276)</f>
      </c>
      <c r="L2276" s="180" t="str">
        <f>IF(G2276=30,1,M2275)</f>
      </c>
      <c r="M2276" s="181" t="str">
        <f>L2276*(1-K2276)</f>
      </c>
    </row>
    <row r="2277">
      <c r="A2277" t="s">
        <v>164</v>
      </c>
      <c r="B2277" t="s">
        <v>245</v>
      </c>
      <c r="C2277" s="32" t="s">
        <v>247</v>
      </c>
      <c r="D2277" t="s">
        <v>458</v>
      </c>
      <c r="E2277" t="s">
        <v>476</v>
      </c>
      <c r="F2277" s="174" t="n">
        <v>2029</v>
      </c>
      <c r="G2277" s="175" t="n">
        <v>65</v>
      </c>
      <c r="H2277" s="176" t="n">
        <v>22994.6003797246</v>
      </c>
      <c r="I2277" s="177" t="n">
        <v>2387270.25754157</v>
      </c>
      <c r="J2277" s="178" t="str">
        <f>IF(I2277&gt;0,H2277/I2277,0)</f>
      </c>
      <c r="K2277" s="179" t="str">
        <f>1-EXP(-J2277)</f>
      </c>
      <c r="L2277" s="180" t="str">
        <f>IF(G2277=30,1,M2276)</f>
      </c>
      <c r="M2277" s="181" t="str">
        <f>L2277*(1-K2277)</f>
      </c>
    </row>
    <row r="2278">
      <c r="A2278" t="s">
        <v>164</v>
      </c>
      <c r="B2278" t="s">
        <v>245</v>
      </c>
      <c r="C2278" s="32" t="s">
        <v>247</v>
      </c>
      <c r="D2278" t="s">
        <v>458</v>
      </c>
      <c r="E2278" t="s">
        <v>476</v>
      </c>
      <c r="F2278" s="174" t="n">
        <v>2029</v>
      </c>
      <c r="G2278" s="175" t="n">
        <v>66</v>
      </c>
      <c r="H2278" s="176" t="n">
        <v>23880.6746358456</v>
      </c>
      <c r="I2278" s="177" t="n">
        <v>2262784.38077297</v>
      </c>
      <c r="J2278" s="178" t="str">
        <f>IF(I2278&gt;0,H2278/I2278,0)</f>
      </c>
      <c r="K2278" s="179" t="str">
        <f>1-EXP(-J2278)</f>
      </c>
      <c r="L2278" s="180" t="str">
        <f>IF(G2278=30,1,M2277)</f>
      </c>
      <c r="M2278" s="181" t="str">
        <f>L2278*(1-K2278)</f>
      </c>
    </row>
    <row r="2279">
      <c r="A2279" t="s">
        <v>164</v>
      </c>
      <c r="B2279" t="s">
        <v>245</v>
      </c>
      <c r="C2279" s="32" t="s">
        <v>247</v>
      </c>
      <c r="D2279" t="s">
        <v>458</v>
      </c>
      <c r="E2279" t="s">
        <v>476</v>
      </c>
      <c r="F2279" s="174" t="n">
        <v>2029</v>
      </c>
      <c r="G2279" s="175" t="n">
        <v>67</v>
      </c>
      <c r="H2279" s="176" t="n">
        <v>24546.6084661575</v>
      </c>
      <c r="I2279" s="177" t="n">
        <v>2113224.71292163</v>
      </c>
      <c r="J2279" s="178" t="str">
        <f>IF(I2279&gt;0,H2279/I2279,0)</f>
      </c>
      <c r="K2279" s="179" t="str">
        <f>1-EXP(-J2279)</f>
      </c>
      <c r="L2279" s="180" t="str">
        <f>IF(G2279=30,1,M2278)</f>
      </c>
      <c r="M2279" s="181" t="str">
        <f>L2279*(1-K2279)</f>
      </c>
    </row>
    <row r="2280">
      <c r="A2280" t="s">
        <v>164</v>
      </c>
      <c r="B2280" t="s">
        <v>245</v>
      </c>
      <c r="C2280" s="32" t="s">
        <v>247</v>
      </c>
      <c r="D2280" t="s">
        <v>458</v>
      </c>
      <c r="E2280" t="s">
        <v>476</v>
      </c>
      <c r="F2280" s="174" t="n">
        <v>2029</v>
      </c>
      <c r="G2280" s="175" t="n">
        <v>68</v>
      </c>
      <c r="H2280" s="176" t="n">
        <v>25338.7846615932</v>
      </c>
      <c r="I2280" s="177" t="n">
        <v>1988359.77045801</v>
      </c>
      <c r="J2280" s="178" t="str">
        <f>IF(I2280&gt;0,H2280/I2280,0)</f>
      </c>
      <c r="K2280" s="179" t="str">
        <f>1-EXP(-J2280)</f>
      </c>
      <c r="L2280" s="180" t="str">
        <f>IF(G2280=30,1,M2279)</f>
      </c>
      <c r="M2280" s="181" t="str">
        <f>L2280*(1-K2280)</f>
      </c>
    </row>
    <row r="2281">
      <c r="A2281" t="s">
        <v>164</v>
      </c>
      <c r="B2281" t="s">
        <v>245</v>
      </c>
      <c r="C2281" s="32" t="s">
        <v>247</v>
      </c>
      <c r="D2281" t="s">
        <v>458</v>
      </c>
      <c r="E2281" t="s">
        <v>476</v>
      </c>
      <c r="F2281" s="174" t="n">
        <v>2029</v>
      </c>
      <c r="G2281" s="175" t="n">
        <v>69</v>
      </c>
      <c r="H2281" s="176" t="n">
        <v>26023.2569697674</v>
      </c>
      <c r="I2281" s="177" t="n">
        <v>1860099.44384513</v>
      </c>
      <c r="J2281" s="178" t="str">
        <f>IF(I2281&gt;0,H2281/I2281,0)</f>
      </c>
      <c r="K2281" s="179" t="str">
        <f>1-EXP(-J2281)</f>
      </c>
      <c r="L2281" s="180" t="str">
        <f>IF(G2281=30,1,M2280)</f>
      </c>
      <c r="M2281" s="181" t="str">
        <f>L2281*(1-K2281)</f>
      </c>
    </row>
    <row r="2282">
      <c r="A2282" t="s">
        <v>164</v>
      </c>
      <c r="B2282" t="s">
        <v>245</v>
      </c>
      <c r="C2282" s="32" t="s">
        <v>247</v>
      </c>
      <c r="D2282" t="s">
        <v>458</v>
      </c>
      <c r="E2282" t="s">
        <v>476</v>
      </c>
      <c r="F2282" s="174" t="n">
        <v>2030</v>
      </c>
      <c r="G2282" s="175" t="n">
        <v>30</v>
      </c>
      <c r="H2282" s="176" t="n">
        <v>954.561909011068</v>
      </c>
      <c r="I2282" s="177" t="n">
        <v>4327148.80938421</v>
      </c>
      <c r="J2282" s="178" t="str">
        <f>IF(I2282&gt;0,H2282/I2282,0)</f>
      </c>
      <c r="K2282" s="179" t="str">
        <f>1-EXP(-J2282)</f>
      </c>
      <c r="L2282" s="180" t="str">
        <f>IF(G2282=30,1,M2281)</f>
      </c>
      <c r="M2282" s="181" t="str">
        <f>L2282*(1-K2282)</f>
      </c>
    </row>
    <row r="2283">
      <c r="A2283" t="s">
        <v>164</v>
      </c>
      <c r="B2283" t="s">
        <v>245</v>
      </c>
      <c r="C2283" s="32" t="s">
        <v>247</v>
      </c>
      <c r="D2283" t="s">
        <v>458</v>
      </c>
      <c r="E2283" t="s">
        <v>476</v>
      </c>
      <c r="F2283" s="174" t="n">
        <v>2030</v>
      </c>
      <c r="G2283" s="175" t="n">
        <v>31</v>
      </c>
      <c r="H2283" s="176" t="n">
        <v>1090.78264706221</v>
      </c>
      <c r="I2283" s="177" t="n">
        <v>4347585.95869366</v>
      </c>
      <c r="J2283" s="178" t="str">
        <f>IF(I2283&gt;0,H2283/I2283,0)</f>
      </c>
      <c r="K2283" s="179" t="str">
        <f>1-EXP(-J2283)</f>
      </c>
      <c r="L2283" s="180" t="str">
        <f>IF(G2283=30,1,M2282)</f>
      </c>
      <c r="M2283" s="181" t="str">
        <f>L2283*(1-K2283)</f>
      </c>
    </row>
    <row r="2284">
      <c r="A2284" t="s">
        <v>164</v>
      </c>
      <c r="B2284" t="s">
        <v>245</v>
      </c>
      <c r="C2284" s="32" t="s">
        <v>247</v>
      </c>
      <c r="D2284" t="s">
        <v>458</v>
      </c>
      <c r="E2284" t="s">
        <v>476</v>
      </c>
      <c r="F2284" s="174" t="n">
        <v>2030</v>
      </c>
      <c r="G2284" s="175" t="n">
        <v>32</v>
      </c>
      <c r="H2284" s="176" t="n">
        <v>1163.88013740551</v>
      </c>
      <c r="I2284" s="177" t="n">
        <v>4407859.94980836</v>
      </c>
      <c r="J2284" s="178" t="str">
        <f>IF(I2284&gt;0,H2284/I2284,0)</f>
      </c>
      <c r="K2284" s="179" t="str">
        <f>1-EXP(-J2284)</f>
      </c>
      <c r="L2284" s="180" t="str">
        <f>IF(G2284=30,1,M2283)</f>
      </c>
      <c r="M2284" s="181" t="str">
        <f>L2284*(1-K2284)</f>
      </c>
    </row>
    <row r="2285">
      <c r="A2285" t="s">
        <v>164</v>
      </c>
      <c r="B2285" t="s">
        <v>245</v>
      </c>
      <c r="C2285" s="32" t="s">
        <v>247</v>
      </c>
      <c r="D2285" t="s">
        <v>458</v>
      </c>
      <c r="E2285" t="s">
        <v>476</v>
      </c>
      <c r="F2285" s="174" t="n">
        <v>2030</v>
      </c>
      <c r="G2285" s="175" t="n">
        <v>33</v>
      </c>
      <c r="H2285" s="176" t="n">
        <v>1468.6954863686</v>
      </c>
      <c r="I2285" s="177" t="n">
        <v>4548823.80630574</v>
      </c>
      <c r="J2285" s="178" t="str">
        <f>IF(I2285&gt;0,H2285/I2285,0)</f>
      </c>
      <c r="K2285" s="179" t="str">
        <f>1-EXP(-J2285)</f>
      </c>
      <c r="L2285" s="180" t="str">
        <f>IF(G2285=30,1,M2284)</f>
      </c>
      <c r="M2285" s="181" t="str">
        <f>L2285*(1-K2285)</f>
      </c>
    </row>
    <row r="2286">
      <c r="A2286" t="s">
        <v>164</v>
      </c>
      <c r="B2286" t="s">
        <v>245</v>
      </c>
      <c r="C2286" s="32" t="s">
        <v>247</v>
      </c>
      <c r="D2286" t="s">
        <v>458</v>
      </c>
      <c r="E2286" t="s">
        <v>476</v>
      </c>
      <c r="F2286" s="174" t="n">
        <v>2030</v>
      </c>
      <c r="G2286" s="175" t="n">
        <v>34</v>
      </c>
      <c r="H2286" s="176" t="n">
        <v>1541.30469609406</v>
      </c>
      <c r="I2286" s="177" t="n">
        <v>4506016.98852718</v>
      </c>
      <c r="J2286" s="178" t="str">
        <f>IF(I2286&gt;0,H2286/I2286,0)</f>
      </c>
      <c r="K2286" s="179" t="str">
        <f>1-EXP(-J2286)</f>
      </c>
      <c r="L2286" s="180" t="str">
        <f>IF(G2286=30,1,M2285)</f>
      </c>
      <c r="M2286" s="181" t="str">
        <f>L2286*(1-K2286)</f>
      </c>
    </row>
    <row r="2287">
      <c r="A2287" t="s">
        <v>164</v>
      </c>
      <c r="B2287" t="s">
        <v>245</v>
      </c>
      <c r="C2287" s="32" t="s">
        <v>247</v>
      </c>
      <c r="D2287" t="s">
        <v>458</v>
      </c>
      <c r="E2287" t="s">
        <v>476</v>
      </c>
      <c r="F2287" s="174" t="n">
        <v>2030</v>
      </c>
      <c r="G2287" s="175" t="n">
        <v>35</v>
      </c>
      <c r="H2287" s="176" t="n">
        <v>2062.21554816087</v>
      </c>
      <c r="I2287" s="177" t="n">
        <v>4433013.85296207</v>
      </c>
      <c r="J2287" s="178" t="str">
        <f>IF(I2287&gt;0,H2287/I2287,0)</f>
      </c>
      <c r="K2287" s="179" t="str">
        <f>1-EXP(-J2287)</f>
      </c>
      <c r="L2287" s="180" t="str">
        <f>IF(G2287=30,1,M2286)</f>
      </c>
      <c r="M2287" s="181" t="str">
        <f>L2287*(1-K2287)</f>
      </c>
    </row>
    <row r="2288">
      <c r="A2288" t="s">
        <v>164</v>
      </c>
      <c r="B2288" t="s">
        <v>245</v>
      </c>
      <c r="C2288" s="32" t="s">
        <v>247</v>
      </c>
      <c r="D2288" t="s">
        <v>458</v>
      </c>
      <c r="E2288" t="s">
        <v>476</v>
      </c>
      <c r="F2288" s="174" t="n">
        <v>2030</v>
      </c>
      <c r="G2288" s="175" t="n">
        <v>36</v>
      </c>
      <c r="H2288" s="176" t="n">
        <v>2176.4203608274</v>
      </c>
      <c r="I2288" s="177" t="n">
        <v>4375274.69603341</v>
      </c>
      <c r="J2288" s="178" t="str">
        <f>IF(I2288&gt;0,H2288/I2288,0)</f>
      </c>
      <c r="K2288" s="179" t="str">
        <f>1-EXP(-J2288)</f>
      </c>
      <c r="L2288" s="180" t="str">
        <f>IF(G2288=30,1,M2287)</f>
      </c>
      <c r="M2288" s="181" t="str">
        <f>L2288*(1-K2288)</f>
      </c>
    </row>
    <row r="2289">
      <c r="A2289" t="s">
        <v>164</v>
      </c>
      <c r="B2289" t="s">
        <v>245</v>
      </c>
      <c r="C2289" s="32" t="s">
        <v>247</v>
      </c>
      <c r="D2289" t="s">
        <v>458</v>
      </c>
      <c r="E2289" t="s">
        <v>476</v>
      </c>
      <c r="F2289" s="174" t="n">
        <v>2030</v>
      </c>
      <c r="G2289" s="175" t="n">
        <v>37</v>
      </c>
      <c r="H2289" s="176" t="n">
        <v>2305.29204561241</v>
      </c>
      <c r="I2289" s="177" t="n">
        <v>4321595.12151761</v>
      </c>
      <c r="J2289" s="178" t="str">
        <f>IF(I2289&gt;0,H2289/I2289,0)</f>
      </c>
      <c r="K2289" s="179" t="str">
        <f>1-EXP(-J2289)</f>
      </c>
      <c r="L2289" s="180" t="str">
        <f>IF(G2289=30,1,M2288)</f>
      </c>
      <c r="M2289" s="181" t="str">
        <f>L2289*(1-K2289)</f>
      </c>
    </row>
    <row r="2290">
      <c r="A2290" t="s">
        <v>164</v>
      </c>
      <c r="B2290" t="s">
        <v>245</v>
      </c>
      <c r="C2290" s="32" t="s">
        <v>247</v>
      </c>
      <c r="D2290" t="s">
        <v>458</v>
      </c>
      <c r="E2290" t="s">
        <v>476</v>
      </c>
      <c r="F2290" s="174" t="n">
        <v>2030</v>
      </c>
      <c r="G2290" s="175" t="n">
        <v>38</v>
      </c>
      <c r="H2290" s="176" t="n">
        <v>2496.79100491166</v>
      </c>
      <c r="I2290" s="177" t="n">
        <v>4359289.34690375</v>
      </c>
      <c r="J2290" s="178" t="str">
        <f>IF(I2290&gt;0,H2290/I2290,0)</f>
      </c>
      <c r="K2290" s="179" t="str">
        <f>1-EXP(-J2290)</f>
      </c>
      <c r="L2290" s="180" t="str">
        <f>IF(G2290=30,1,M2289)</f>
      </c>
      <c r="M2290" s="181" t="str">
        <f>L2290*(1-K2290)</f>
      </c>
    </row>
    <row r="2291">
      <c r="A2291" t="s">
        <v>164</v>
      </c>
      <c r="B2291" t="s">
        <v>245</v>
      </c>
      <c r="C2291" s="32" t="s">
        <v>247</v>
      </c>
      <c r="D2291" t="s">
        <v>458</v>
      </c>
      <c r="E2291" t="s">
        <v>476</v>
      </c>
      <c r="F2291" s="174" t="n">
        <v>2030</v>
      </c>
      <c r="G2291" s="175" t="n">
        <v>39</v>
      </c>
      <c r="H2291" s="176" t="n">
        <v>2698.01805543405</v>
      </c>
      <c r="I2291" s="177" t="n">
        <v>4377258.45640974</v>
      </c>
      <c r="J2291" s="178" t="str">
        <f>IF(I2291&gt;0,H2291/I2291,0)</f>
      </c>
      <c r="K2291" s="179" t="str">
        <f>1-EXP(-J2291)</f>
      </c>
      <c r="L2291" s="180" t="str">
        <f>IF(G2291=30,1,M2290)</f>
      </c>
      <c r="M2291" s="181" t="str">
        <f>L2291*(1-K2291)</f>
      </c>
    </row>
    <row r="2292">
      <c r="A2292" t="s">
        <v>164</v>
      </c>
      <c r="B2292" t="s">
        <v>245</v>
      </c>
      <c r="C2292" s="32" t="s">
        <v>247</v>
      </c>
      <c r="D2292" t="s">
        <v>458</v>
      </c>
      <c r="E2292" t="s">
        <v>476</v>
      </c>
      <c r="F2292" s="174" t="n">
        <v>2030</v>
      </c>
      <c r="G2292" s="175" t="n">
        <v>40</v>
      </c>
      <c r="H2292" s="176" t="n">
        <v>5102.72845472187</v>
      </c>
      <c r="I2292" s="177" t="n">
        <v>6445538.45478608</v>
      </c>
      <c r="J2292" s="178" t="str">
        <f>IF(I2292&gt;0,H2292/I2292,0)</f>
      </c>
      <c r="K2292" s="179" t="str">
        <f>1-EXP(-J2292)</f>
      </c>
      <c r="L2292" s="180" t="str">
        <f>IF(G2292=30,1,M2291)</f>
      </c>
      <c r="M2292" s="181" t="str">
        <f>L2292*(1-K2292)</f>
      </c>
    </row>
    <row r="2293">
      <c r="A2293" t="s">
        <v>164</v>
      </c>
      <c r="B2293" t="s">
        <v>245</v>
      </c>
      <c r="C2293" s="32" t="s">
        <v>247</v>
      </c>
      <c r="D2293" t="s">
        <v>458</v>
      </c>
      <c r="E2293" t="s">
        <v>476</v>
      </c>
      <c r="F2293" s="174" t="n">
        <v>2030</v>
      </c>
      <c r="G2293" s="175" t="n">
        <v>41</v>
      </c>
      <c r="H2293" s="176" t="n">
        <v>3886.73544337109</v>
      </c>
      <c r="I2293" s="177" t="n">
        <v>4334886.84235096</v>
      </c>
      <c r="J2293" s="178" t="str">
        <f>IF(I2293&gt;0,H2293/I2293,0)</f>
      </c>
      <c r="K2293" s="179" t="str">
        <f>1-EXP(-J2293)</f>
      </c>
      <c r="L2293" s="180" t="str">
        <f>IF(G2293=30,1,M2292)</f>
      </c>
      <c r="M2293" s="181" t="str">
        <f>L2293*(1-K2293)</f>
      </c>
    </row>
    <row r="2294">
      <c r="A2294" t="s">
        <v>164</v>
      </c>
      <c r="B2294" t="s">
        <v>245</v>
      </c>
      <c r="C2294" s="32" t="s">
        <v>247</v>
      </c>
      <c r="D2294" t="s">
        <v>458</v>
      </c>
      <c r="E2294" t="s">
        <v>476</v>
      </c>
      <c r="F2294" s="174" t="n">
        <v>2030</v>
      </c>
      <c r="G2294" s="175" t="n">
        <v>42</v>
      </c>
      <c r="H2294" s="176" t="n">
        <v>4197.90652320868</v>
      </c>
      <c r="I2294" s="177" t="n">
        <v>4318031.74029612</v>
      </c>
      <c r="J2294" s="178" t="str">
        <f>IF(I2294&gt;0,H2294/I2294,0)</f>
      </c>
      <c r="K2294" s="179" t="str">
        <f>1-EXP(-J2294)</f>
      </c>
      <c r="L2294" s="180" t="str">
        <f>IF(G2294=30,1,M2293)</f>
      </c>
      <c r="M2294" s="181" t="str">
        <f>L2294*(1-K2294)</f>
      </c>
    </row>
    <row r="2295">
      <c r="A2295" t="s">
        <v>164</v>
      </c>
      <c r="B2295" t="s">
        <v>245</v>
      </c>
      <c r="C2295" s="32" t="s">
        <v>247</v>
      </c>
      <c r="D2295" t="s">
        <v>458</v>
      </c>
      <c r="E2295" t="s">
        <v>476</v>
      </c>
      <c r="F2295" s="174" t="n">
        <v>2030</v>
      </c>
      <c r="G2295" s="175" t="n">
        <v>43</v>
      </c>
      <c r="H2295" s="176" t="n">
        <v>4427.92883577913</v>
      </c>
      <c r="I2295" s="177" t="n">
        <v>4185619.48890174</v>
      </c>
      <c r="J2295" s="178" t="str">
        <f>IF(I2295&gt;0,H2295/I2295,0)</f>
      </c>
      <c r="K2295" s="179" t="str">
        <f>1-EXP(-J2295)</f>
      </c>
      <c r="L2295" s="180" t="str">
        <f>IF(G2295=30,1,M2294)</f>
      </c>
      <c r="M2295" s="181" t="str">
        <f>L2295*(1-K2295)</f>
      </c>
    </row>
    <row r="2296">
      <c r="A2296" t="s">
        <v>164</v>
      </c>
      <c r="B2296" t="s">
        <v>245</v>
      </c>
      <c r="C2296" s="32" t="s">
        <v>247</v>
      </c>
      <c r="D2296" t="s">
        <v>458</v>
      </c>
      <c r="E2296" t="s">
        <v>476</v>
      </c>
      <c r="F2296" s="174" t="n">
        <v>2030</v>
      </c>
      <c r="G2296" s="175" t="n">
        <v>44</v>
      </c>
      <c r="H2296" s="176" t="n">
        <v>4791.67817765375</v>
      </c>
      <c r="I2296" s="177" t="n">
        <v>4150829.76241926</v>
      </c>
      <c r="J2296" s="178" t="str">
        <f>IF(I2296&gt;0,H2296/I2296,0)</f>
      </c>
      <c r="K2296" s="179" t="str">
        <f>1-EXP(-J2296)</f>
      </c>
      <c r="L2296" s="180" t="str">
        <f>IF(G2296=30,1,M2295)</f>
      </c>
      <c r="M2296" s="181" t="str">
        <f>L2296*(1-K2296)</f>
      </c>
    </row>
    <row r="2297">
      <c r="A2297" t="s">
        <v>164</v>
      </c>
      <c r="B2297" t="s">
        <v>245</v>
      </c>
      <c r="C2297" s="32" t="s">
        <v>247</v>
      </c>
      <c r="D2297" t="s">
        <v>458</v>
      </c>
      <c r="E2297" t="s">
        <v>476</v>
      </c>
      <c r="F2297" s="174" t="n">
        <v>2030</v>
      </c>
      <c r="G2297" s="175" t="n">
        <v>45</v>
      </c>
      <c r="H2297" s="176" t="n">
        <v>6285.89372605574</v>
      </c>
      <c r="I2297" s="177" t="n">
        <v>4209540.70083167</v>
      </c>
      <c r="J2297" s="178" t="str">
        <f>IF(I2297&gt;0,H2297/I2297,0)</f>
      </c>
      <c r="K2297" s="179" t="str">
        <f>1-EXP(-J2297)</f>
      </c>
      <c r="L2297" s="180" t="str">
        <f>IF(G2297=30,1,M2296)</f>
      </c>
      <c r="M2297" s="181" t="str">
        <f>L2297*(1-K2297)</f>
      </c>
    </row>
    <row r="2298">
      <c r="A2298" t="s">
        <v>164</v>
      </c>
      <c r="B2298" t="s">
        <v>245</v>
      </c>
      <c r="C2298" s="32" t="s">
        <v>247</v>
      </c>
      <c r="D2298" t="s">
        <v>458</v>
      </c>
      <c r="E2298" t="s">
        <v>476</v>
      </c>
      <c r="F2298" s="174" t="n">
        <v>2030</v>
      </c>
      <c r="G2298" s="175" t="n">
        <v>46</v>
      </c>
      <c r="H2298" s="176" t="n">
        <v>7018.84527866943</v>
      </c>
      <c r="I2298" s="177" t="n">
        <v>4292179.32585417</v>
      </c>
      <c r="J2298" s="178" t="str">
        <f>IF(I2298&gt;0,H2298/I2298,0)</f>
      </c>
      <c r="K2298" s="179" t="str">
        <f>1-EXP(-J2298)</f>
      </c>
      <c r="L2298" s="180" t="str">
        <f>IF(G2298=30,1,M2297)</f>
      </c>
      <c r="M2298" s="181" t="str">
        <f>L2298*(1-K2298)</f>
      </c>
    </row>
    <row r="2299">
      <c r="A2299" t="s">
        <v>164</v>
      </c>
      <c r="B2299" t="s">
        <v>245</v>
      </c>
      <c r="C2299" s="32" t="s">
        <v>247</v>
      </c>
      <c r="D2299" t="s">
        <v>458</v>
      </c>
      <c r="E2299" t="s">
        <v>476</v>
      </c>
      <c r="F2299" s="174" t="n">
        <v>2030</v>
      </c>
      <c r="G2299" s="175" t="n">
        <v>47</v>
      </c>
      <c r="H2299" s="176" t="n">
        <v>7646.1832207365</v>
      </c>
      <c r="I2299" s="177" t="n">
        <v>4266879.72597184</v>
      </c>
      <c r="J2299" s="178" t="str">
        <f>IF(I2299&gt;0,H2299/I2299,0)</f>
      </c>
      <c r="K2299" s="179" t="str">
        <f>1-EXP(-J2299)</f>
      </c>
      <c r="L2299" s="180" t="str">
        <f>IF(G2299=30,1,M2298)</f>
      </c>
      <c r="M2299" s="181" t="str">
        <f>L2299*(1-K2299)</f>
      </c>
    </row>
    <row r="2300">
      <c r="A2300" t="s">
        <v>164</v>
      </c>
      <c r="B2300" t="s">
        <v>245</v>
      </c>
      <c r="C2300" s="32" t="s">
        <v>247</v>
      </c>
      <c r="D2300" t="s">
        <v>458</v>
      </c>
      <c r="E2300" t="s">
        <v>476</v>
      </c>
      <c r="F2300" s="174" t="n">
        <v>2030</v>
      </c>
      <c r="G2300" s="175" t="n">
        <v>48</v>
      </c>
      <c r="H2300" s="176" t="n">
        <v>8112.61559621856</v>
      </c>
      <c r="I2300" s="177" t="n">
        <v>4129278.56588522</v>
      </c>
      <c r="J2300" s="178" t="str">
        <f>IF(I2300&gt;0,H2300/I2300,0)</f>
      </c>
      <c r="K2300" s="179" t="str">
        <f>1-EXP(-J2300)</f>
      </c>
      <c r="L2300" s="180" t="str">
        <f>IF(G2300=30,1,M2299)</f>
      </c>
      <c r="M2300" s="181" t="str">
        <f>L2300*(1-K2300)</f>
      </c>
    </row>
    <row r="2301">
      <c r="A2301" t="s">
        <v>164</v>
      </c>
      <c r="B2301" t="s">
        <v>245</v>
      </c>
      <c r="C2301" s="32" t="s">
        <v>247</v>
      </c>
      <c r="D2301" t="s">
        <v>458</v>
      </c>
      <c r="E2301" t="s">
        <v>476</v>
      </c>
      <c r="F2301" s="174" t="n">
        <v>2030</v>
      </c>
      <c r="G2301" s="175" t="n">
        <v>49</v>
      </c>
      <c r="H2301" s="176" t="n">
        <v>8719.49793105722</v>
      </c>
      <c r="I2301" s="177" t="n">
        <v>4053801.76474425</v>
      </c>
      <c r="J2301" s="178" t="str">
        <f>IF(I2301&gt;0,H2301/I2301,0)</f>
      </c>
      <c r="K2301" s="179" t="str">
        <f>1-EXP(-J2301)</f>
      </c>
      <c r="L2301" s="180" t="str">
        <f>IF(G2301=30,1,M2300)</f>
      </c>
      <c r="M2301" s="181" t="str">
        <f>L2301*(1-K2301)</f>
      </c>
    </row>
    <row r="2302">
      <c r="A2302" t="s">
        <v>164</v>
      </c>
      <c r="B2302" t="s">
        <v>245</v>
      </c>
      <c r="C2302" s="32" t="s">
        <v>247</v>
      </c>
      <c r="D2302" t="s">
        <v>458</v>
      </c>
      <c r="E2302" t="s">
        <v>476</v>
      </c>
      <c r="F2302" s="174" t="n">
        <v>2030</v>
      </c>
      <c r="G2302" s="175" t="n">
        <v>50</v>
      </c>
      <c r="H2302" s="176" t="n">
        <v>10004.3968578453</v>
      </c>
      <c r="I2302" s="177" t="n">
        <v>3993996.74852406</v>
      </c>
      <c r="J2302" s="178" t="str">
        <f>IF(I2302&gt;0,H2302/I2302,0)</f>
      </c>
      <c r="K2302" s="179" t="str">
        <f>1-EXP(-J2302)</f>
      </c>
      <c r="L2302" s="180" t="str">
        <f>IF(G2302=30,1,M2301)</f>
      </c>
      <c r="M2302" s="181" t="str">
        <f>L2302*(1-K2302)</f>
      </c>
    </row>
    <row r="2303">
      <c r="A2303" t="s">
        <v>164</v>
      </c>
      <c r="B2303" t="s">
        <v>245</v>
      </c>
      <c r="C2303" s="32" t="s">
        <v>247</v>
      </c>
      <c r="D2303" t="s">
        <v>458</v>
      </c>
      <c r="E2303" t="s">
        <v>476</v>
      </c>
      <c r="F2303" s="174" t="n">
        <v>2030</v>
      </c>
      <c r="G2303" s="175" t="n">
        <v>51</v>
      </c>
      <c r="H2303" s="176" t="n">
        <v>10748.6942049569</v>
      </c>
      <c r="I2303" s="177" t="n">
        <v>3927746.46142174</v>
      </c>
      <c r="J2303" s="178" t="str">
        <f>IF(I2303&gt;0,H2303/I2303,0)</f>
      </c>
      <c r="K2303" s="179" t="str">
        <f>1-EXP(-J2303)</f>
      </c>
      <c r="L2303" s="180" t="str">
        <f>IF(G2303=30,1,M2302)</f>
      </c>
      <c r="M2303" s="181" t="str">
        <f>L2303*(1-K2303)</f>
      </c>
    </row>
    <row r="2304">
      <c r="A2304" t="s">
        <v>164</v>
      </c>
      <c r="B2304" t="s">
        <v>245</v>
      </c>
      <c r="C2304" s="32" t="s">
        <v>247</v>
      </c>
      <c r="D2304" t="s">
        <v>458</v>
      </c>
      <c r="E2304" t="s">
        <v>476</v>
      </c>
      <c r="F2304" s="174" t="n">
        <v>2030</v>
      </c>
      <c r="G2304" s="175" t="n">
        <v>52</v>
      </c>
      <c r="H2304" s="176" t="n">
        <v>11487.2821657786</v>
      </c>
      <c r="I2304" s="177" t="n">
        <v>3842822.77758882</v>
      </c>
      <c r="J2304" s="178" t="str">
        <f>IF(I2304&gt;0,H2304/I2304,0)</f>
      </c>
      <c r="K2304" s="179" t="str">
        <f>1-EXP(-J2304)</f>
      </c>
      <c r="L2304" s="180" t="str">
        <f>IF(G2304=30,1,M2303)</f>
      </c>
      <c r="M2304" s="181" t="str">
        <f>L2304*(1-K2304)</f>
      </c>
    </row>
    <row r="2305">
      <c r="A2305" t="s">
        <v>164</v>
      </c>
      <c r="B2305" t="s">
        <v>245</v>
      </c>
      <c r="C2305" s="32" t="s">
        <v>247</v>
      </c>
      <c r="D2305" t="s">
        <v>458</v>
      </c>
      <c r="E2305" t="s">
        <v>476</v>
      </c>
      <c r="F2305" s="174" t="n">
        <v>2030</v>
      </c>
      <c r="G2305" s="175" t="n">
        <v>53</v>
      </c>
      <c r="H2305" s="176" t="n">
        <v>12337.2255156409</v>
      </c>
      <c r="I2305" s="177" t="n">
        <v>3774756.23445379</v>
      </c>
      <c r="J2305" s="178" t="str">
        <f>IF(I2305&gt;0,H2305/I2305,0)</f>
      </c>
      <c r="K2305" s="179" t="str">
        <f>1-EXP(-J2305)</f>
      </c>
      <c r="L2305" s="180" t="str">
        <f>IF(G2305=30,1,M2304)</f>
      </c>
      <c r="M2305" s="181" t="str">
        <f>L2305*(1-K2305)</f>
      </c>
    </row>
    <row r="2306">
      <c r="A2306" t="s">
        <v>164</v>
      </c>
      <c r="B2306" t="s">
        <v>245</v>
      </c>
      <c r="C2306" s="32" t="s">
        <v>247</v>
      </c>
      <c r="D2306" t="s">
        <v>458</v>
      </c>
      <c r="E2306" t="s">
        <v>476</v>
      </c>
      <c r="F2306" s="174" t="n">
        <v>2030</v>
      </c>
      <c r="G2306" s="175" t="n">
        <v>54</v>
      </c>
      <c r="H2306" s="176" t="n">
        <v>13188.2380840606</v>
      </c>
      <c r="I2306" s="177" t="n">
        <v>3694780.91311376</v>
      </c>
      <c r="J2306" s="178" t="str">
        <f>IF(I2306&gt;0,H2306/I2306,0)</f>
      </c>
      <c r="K2306" s="179" t="str">
        <f>1-EXP(-J2306)</f>
      </c>
      <c r="L2306" s="180" t="str">
        <f>IF(G2306=30,1,M2305)</f>
      </c>
      <c r="M2306" s="181" t="str">
        <f>L2306*(1-K2306)</f>
      </c>
    </row>
    <row r="2307">
      <c r="A2307" t="s">
        <v>164</v>
      </c>
      <c r="B2307" t="s">
        <v>245</v>
      </c>
      <c r="C2307" s="32" t="s">
        <v>247</v>
      </c>
      <c r="D2307" t="s">
        <v>458</v>
      </c>
      <c r="E2307" t="s">
        <v>476</v>
      </c>
      <c r="F2307" s="174" t="n">
        <v>2030</v>
      </c>
      <c r="G2307" s="175" t="n">
        <v>55</v>
      </c>
      <c r="H2307" s="176" t="n">
        <v>14230.7649642057</v>
      </c>
      <c r="I2307" s="177" t="n">
        <v>3613933.41478404</v>
      </c>
      <c r="J2307" s="178" t="str">
        <f>IF(I2307&gt;0,H2307/I2307,0)</f>
      </c>
      <c r="K2307" s="179" t="str">
        <f>1-EXP(-J2307)</f>
      </c>
      <c r="L2307" s="180" t="str">
        <f>IF(G2307=30,1,M2306)</f>
      </c>
      <c r="M2307" s="181" t="str">
        <f>L2307*(1-K2307)</f>
      </c>
    </row>
    <row r="2308">
      <c r="A2308" t="s">
        <v>164</v>
      </c>
      <c r="B2308" t="s">
        <v>245</v>
      </c>
      <c r="C2308" s="32" t="s">
        <v>247</v>
      </c>
      <c r="D2308" t="s">
        <v>458</v>
      </c>
      <c r="E2308" t="s">
        <v>476</v>
      </c>
      <c r="F2308" s="174" t="n">
        <v>2030</v>
      </c>
      <c r="G2308" s="175" t="n">
        <v>56</v>
      </c>
      <c r="H2308" s="176" t="n">
        <v>15072.8077812586</v>
      </c>
      <c r="I2308" s="177" t="n">
        <v>3505227.46288949</v>
      </c>
      <c r="J2308" s="178" t="str">
        <f>IF(I2308&gt;0,H2308/I2308,0)</f>
      </c>
      <c r="K2308" s="179" t="str">
        <f>1-EXP(-J2308)</f>
      </c>
      <c r="L2308" s="180" t="str">
        <f>IF(G2308=30,1,M2307)</f>
      </c>
      <c r="M2308" s="181" t="str">
        <f>L2308*(1-K2308)</f>
      </c>
    </row>
    <row r="2309">
      <c r="A2309" t="s">
        <v>164</v>
      </c>
      <c r="B2309" t="s">
        <v>245</v>
      </c>
      <c r="C2309" s="32" t="s">
        <v>247</v>
      </c>
      <c r="D2309" t="s">
        <v>458</v>
      </c>
      <c r="E2309" t="s">
        <v>476</v>
      </c>
      <c r="F2309" s="174" t="n">
        <v>2030</v>
      </c>
      <c r="G2309" s="175" t="n">
        <v>57</v>
      </c>
      <c r="H2309" s="176" t="n">
        <v>16236.4876960026</v>
      </c>
      <c r="I2309" s="177" t="n">
        <v>3456171.92517231</v>
      </c>
      <c r="J2309" s="178" t="str">
        <f>IF(I2309&gt;0,H2309/I2309,0)</f>
      </c>
      <c r="K2309" s="179" t="str">
        <f>1-EXP(-J2309)</f>
      </c>
      <c r="L2309" s="180" t="str">
        <f>IF(G2309=30,1,M2308)</f>
      </c>
      <c r="M2309" s="181" t="str">
        <f>L2309*(1-K2309)</f>
      </c>
    </row>
    <row r="2310">
      <c r="A2310" t="s">
        <v>164</v>
      </c>
      <c r="B2310" t="s">
        <v>245</v>
      </c>
      <c r="C2310" s="32" t="s">
        <v>247</v>
      </c>
      <c r="D2310" t="s">
        <v>458</v>
      </c>
      <c r="E2310" t="s">
        <v>476</v>
      </c>
      <c r="F2310" s="174" t="n">
        <v>2030</v>
      </c>
      <c r="G2310" s="175" t="n">
        <v>58</v>
      </c>
      <c r="H2310" s="176" t="n">
        <v>16684.3732652511</v>
      </c>
      <c r="I2310" s="177" t="n">
        <v>3245377.53380094</v>
      </c>
      <c r="J2310" s="178" t="str">
        <f>IF(I2310&gt;0,H2310/I2310,0)</f>
      </c>
      <c r="K2310" s="179" t="str">
        <f>1-EXP(-J2310)</f>
      </c>
      <c r="L2310" s="180" t="str">
        <f>IF(G2310=30,1,M2309)</f>
      </c>
      <c r="M2310" s="181" t="str">
        <f>L2310*(1-K2310)</f>
      </c>
    </row>
    <row r="2311">
      <c r="A2311" t="s">
        <v>164</v>
      </c>
      <c r="B2311" t="s">
        <v>245</v>
      </c>
      <c r="C2311" s="32" t="s">
        <v>247</v>
      </c>
      <c r="D2311" t="s">
        <v>458</v>
      </c>
      <c r="E2311" t="s">
        <v>476</v>
      </c>
      <c r="F2311" s="174" t="n">
        <v>2030</v>
      </c>
      <c r="G2311" s="175" t="n">
        <v>59</v>
      </c>
      <c r="H2311" s="176" t="n">
        <v>17731.4543101449</v>
      </c>
      <c r="I2311" s="177" t="n">
        <v>3154303.39527424</v>
      </c>
      <c r="J2311" s="178" t="str">
        <f>IF(I2311&gt;0,H2311/I2311,0)</f>
      </c>
      <c r="K2311" s="179" t="str">
        <f>1-EXP(-J2311)</f>
      </c>
      <c r="L2311" s="180" t="str">
        <f>IF(G2311=30,1,M2310)</f>
      </c>
      <c r="M2311" s="181" t="str">
        <f>L2311*(1-K2311)</f>
      </c>
    </row>
    <row r="2312">
      <c r="A2312" t="s">
        <v>164</v>
      </c>
      <c r="B2312" t="s">
        <v>245</v>
      </c>
      <c r="C2312" s="32" t="s">
        <v>247</v>
      </c>
      <c r="D2312" t="s">
        <v>458</v>
      </c>
      <c r="E2312" t="s">
        <v>476</v>
      </c>
      <c r="F2312" s="174" t="n">
        <v>2030</v>
      </c>
      <c r="G2312" s="175" t="n">
        <v>60</v>
      </c>
      <c r="H2312" s="176" t="n">
        <v>19202.9381535668</v>
      </c>
      <c r="I2312" s="177" t="n">
        <v>3067348.41229954</v>
      </c>
      <c r="J2312" s="178" t="str">
        <f>IF(I2312&gt;0,H2312/I2312,0)</f>
      </c>
      <c r="K2312" s="179" t="str">
        <f>1-EXP(-J2312)</f>
      </c>
      <c r="L2312" s="180" t="str">
        <f>IF(G2312=30,1,M2311)</f>
      </c>
      <c r="M2312" s="181" t="str">
        <f>L2312*(1-K2312)</f>
      </c>
    </row>
    <row r="2313">
      <c r="A2313" t="s">
        <v>164</v>
      </c>
      <c r="B2313" t="s">
        <v>245</v>
      </c>
      <c r="C2313" s="32" t="s">
        <v>247</v>
      </c>
      <c r="D2313" t="s">
        <v>458</v>
      </c>
      <c r="E2313" t="s">
        <v>476</v>
      </c>
      <c r="F2313" s="174" t="n">
        <v>2030</v>
      </c>
      <c r="G2313" s="175" t="n">
        <v>61</v>
      </c>
      <c r="H2313" s="176" t="n">
        <v>20329.7837829591</v>
      </c>
      <c r="I2313" s="177" t="n">
        <v>2970517.66624968</v>
      </c>
      <c r="J2313" s="178" t="str">
        <f>IF(I2313&gt;0,H2313/I2313,0)</f>
      </c>
      <c r="K2313" s="179" t="str">
        <f>1-EXP(-J2313)</f>
      </c>
      <c r="L2313" s="180" t="str">
        <f>IF(G2313=30,1,M2312)</f>
      </c>
      <c r="M2313" s="181" t="str">
        <f>L2313*(1-K2313)</f>
      </c>
    </row>
    <row r="2314">
      <c r="A2314" t="s">
        <v>164</v>
      </c>
      <c r="B2314" t="s">
        <v>245</v>
      </c>
      <c r="C2314" s="32" t="s">
        <v>247</v>
      </c>
      <c r="D2314" t="s">
        <v>458</v>
      </c>
      <c r="E2314" t="s">
        <v>476</v>
      </c>
      <c r="F2314" s="174" t="n">
        <v>2030</v>
      </c>
      <c r="G2314" s="175" t="n">
        <v>62</v>
      </c>
      <c r="H2314" s="176" t="n">
        <v>21381.1599047025</v>
      </c>
      <c r="I2314" s="177" t="n">
        <v>2854718.85472764</v>
      </c>
      <c r="J2314" s="178" t="str">
        <f>IF(I2314&gt;0,H2314/I2314,0)</f>
      </c>
      <c r="K2314" s="179" t="str">
        <f>1-EXP(-J2314)</f>
      </c>
      <c r="L2314" s="180" t="str">
        <f>IF(G2314=30,1,M2313)</f>
      </c>
      <c r="M2314" s="181" t="str">
        <f>L2314*(1-K2314)</f>
      </c>
    </row>
    <row r="2315">
      <c r="A2315" t="s">
        <v>164</v>
      </c>
      <c r="B2315" t="s">
        <v>245</v>
      </c>
      <c r="C2315" s="32" t="s">
        <v>247</v>
      </c>
      <c r="D2315" t="s">
        <v>458</v>
      </c>
      <c r="E2315" t="s">
        <v>476</v>
      </c>
      <c r="F2315" s="174" t="n">
        <v>2030</v>
      </c>
      <c r="G2315" s="175" t="n">
        <v>63</v>
      </c>
      <c r="H2315" s="176" t="n">
        <v>22233.3034422618</v>
      </c>
      <c r="I2315" s="177" t="n">
        <v>2708456.61522092</v>
      </c>
      <c r="J2315" s="178" t="str">
        <f>IF(I2315&gt;0,H2315/I2315,0)</f>
      </c>
      <c r="K2315" s="179" t="str">
        <f>1-EXP(-J2315)</f>
      </c>
      <c r="L2315" s="180" t="str">
        <f>IF(G2315=30,1,M2314)</f>
      </c>
      <c r="M2315" s="181" t="str">
        <f>L2315*(1-K2315)</f>
      </c>
    </row>
    <row r="2316">
      <c r="A2316" t="s">
        <v>164</v>
      </c>
      <c r="B2316" t="s">
        <v>245</v>
      </c>
      <c r="C2316" s="32" t="s">
        <v>247</v>
      </c>
      <c r="D2316" t="s">
        <v>458</v>
      </c>
      <c r="E2316" t="s">
        <v>476</v>
      </c>
      <c r="F2316" s="174" t="n">
        <v>2030</v>
      </c>
      <c r="G2316" s="175" t="n">
        <v>64</v>
      </c>
      <c r="H2316" s="176" t="n">
        <v>23356.7483481094</v>
      </c>
      <c r="I2316" s="177" t="n">
        <v>2597671.10766306</v>
      </c>
      <c r="J2316" s="178" t="str">
        <f>IF(I2316&gt;0,H2316/I2316,0)</f>
      </c>
      <c r="K2316" s="179" t="str">
        <f>1-EXP(-J2316)</f>
      </c>
      <c r="L2316" s="180" t="str">
        <f>IF(G2316=30,1,M2315)</f>
      </c>
      <c r="M2316" s="181" t="str">
        <f>L2316*(1-K2316)</f>
      </c>
    </row>
    <row r="2317">
      <c r="A2317" t="s">
        <v>164</v>
      </c>
      <c r="B2317" t="s">
        <v>245</v>
      </c>
      <c r="C2317" s="32" t="s">
        <v>247</v>
      </c>
      <c r="D2317" t="s">
        <v>458</v>
      </c>
      <c r="E2317" t="s">
        <v>476</v>
      </c>
      <c r="F2317" s="174" t="n">
        <v>2030</v>
      </c>
      <c r="G2317" s="175" t="n">
        <v>65</v>
      </c>
      <c r="H2317" s="176" t="n">
        <v>23585.8431272118</v>
      </c>
      <c r="I2317" s="177" t="n">
        <v>2465941.18536812</v>
      </c>
      <c r="J2317" s="178" t="str">
        <f>IF(I2317&gt;0,H2317/I2317,0)</f>
      </c>
      <c r="K2317" s="179" t="str">
        <f>1-EXP(-J2317)</f>
      </c>
      <c r="L2317" s="180" t="str">
        <f>IF(G2317=30,1,M2316)</f>
      </c>
      <c r="M2317" s="181" t="str">
        <f>L2317*(1-K2317)</f>
      </c>
    </row>
    <row r="2318">
      <c r="A2318" t="s">
        <v>164</v>
      </c>
      <c r="B2318" t="s">
        <v>245</v>
      </c>
      <c r="C2318" s="32" t="s">
        <v>247</v>
      </c>
      <c r="D2318" t="s">
        <v>458</v>
      </c>
      <c r="E2318" t="s">
        <v>476</v>
      </c>
      <c r="F2318" s="174" t="n">
        <v>2030</v>
      </c>
      <c r="G2318" s="175" t="n">
        <v>66</v>
      </c>
      <c r="H2318" s="176" t="n">
        <v>24464.611577001</v>
      </c>
      <c r="I2318" s="177" t="n">
        <v>2334677.36976283</v>
      </c>
      <c r="J2318" s="178" t="str">
        <f>IF(I2318&gt;0,H2318/I2318,0)</f>
      </c>
      <c r="K2318" s="179" t="str">
        <f>1-EXP(-J2318)</f>
      </c>
      <c r="L2318" s="180" t="str">
        <f>IF(G2318=30,1,M2317)</f>
      </c>
      <c r="M2318" s="181" t="str">
        <f>L2318*(1-K2318)</f>
      </c>
    </row>
    <row r="2319">
      <c r="A2319" t="s">
        <v>164</v>
      </c>
      <c r="B2319" t="s">
        <v>245</v>
      </c>
      <c r="C2319" s="32" t="s">
        <v>247</v>
      </c>
      <c r="D2319" t="s">
        <v>458</v>
      </c>
      <c r="E2319" t="s">
        <v>476</v>
      </c>
      <c r="F2319" s="174" t="n">
        <v>2030</v>
      </c>
      <c r="G2319" s="175" t="n">
        <v>67</v>
      </c>
      <c r="H2319" s="176" t="n">
        <v>25376.5284587697</v>
      </c>
      <c r="I2319" s="177" t="n">
        <v>2207959.91524666</v>
      </c>
      <c r="J2319" s="178" t="str">
        <f>IF(I2319&gt;0,H2319/I2319,0)</f>
      </c>
      <c r="K2319" s="179" t="str">
        <f>1-EXP(-J2319)</f>
      </c>
      <c r="L2319" s="180" t="str">
        <f>IF(G2319=30,1,M2318)</f>
      </c>
      <c r="M2319" s="181" t="str">
        <f>L2319*(1-K2319)</f>
      </c>
    </row>
    <row r="2320">
      <c r="A2320" t="s">
        <v>164</v>
      </c>
      <c r="B2320" t="s">
        <v>245</v>
      </c>
      <c r="C2320" s="32" t="s">
        <v>247</v>
      </c>
      <c r="D2320" t="s">
        <v>458</v>
      </c>
      <c r="E2320" t="s">
        <v>476</v>
      </c>
      <c r="F2320" s="174" t="n">
        <v>2030</v>
      </c>
      <c r="G2320" s="175" t="n">
        <v>68</v>
      </c>
      <c r="H2320" s="176" t="n">
        <v>26034.6124385958</v>
      </c>
      <c r="I2320" s="177" t="n">
        <v>2056872.45079073</v>
      </c>
      <c r="J2320" s="178" t="str">
        <f>IF(I2320&gt;0,H2320/I2320,0)</f>
      </c>
      <c r="K2320" s="179" t="str">
        <f>1-EXP(-J2320)</f>
      </c>
      <c r="L2320" s="180" t="str">
        <f>IF(G2320=30,1,M2319)</f>
      </c>
      <c r="M2320" s="181" t="str">
        <f>L2320*(1-K2320)</f>
      </c>
    </row>
    <row r="2321">
      <c r="A2321" t="s">
        <v>164</v>
      </c>
      <c r="B2321" t="s">
        <v>245</v>
      </c>
      <c r="C2321" s="32" t="s">
        <v>247</v>
      </c>
      <c r="D2321" t="s">
        <v>458</v>
      </c>
      <c r="E2321" t="s">
        <v>476</v>
      </c>
      <c r="F2321" s="174" t="n">
        <v>2030</v>
      </c>
      <c r="G2321" s="175" t="n">
        <v>69</v>
      </c>
      <c r="H2321" s="176" t="n">
        <v>26827.1783480488</v>
      </c>
      <c r="I2321" s="177" t="n">
        <v>1930233.85019008</v>
      </c>
      <c r="J2321" s="178" t="str">
        <f>IF(I2321&gt;0,H2321/I2321,0)</f>
      </c>
      <c r="K2321" s="179" t="str">
        <f>1-EXP(-J2321)</f>
      </c>
      <c r="L2321" s="180" t="str">
        <f>IF(G2321=30,1,M2320)</f>
      </c>
      <c r="M2321" s="181" t="str">
        <f>L2321*(1-K2321)</f>
      </c>
    </row>
    <row r="2322">
      <c r="A2322" t="s">
        <v>164</v>
      </c>
      <c r="B2322" t="s">
        <v>245</v>
      </c>
      <c r="C2322" s="32" t="s">
        <v>247</v>
      </c>
      <c r="D2322" t="s">
        <v>458</v>
      </c>
      <c r="E2322" t="s">
        <v>476</v>
      </c>
      <c r="F2322" s="174" t="n">
        <v>2031</v>
      </c>
      <c r="G2322" s="175" t="n">
        <v>30</v>
      </c>
      <c r="H2322" s="176" t="n">
        <v>957.922641781584</v>
      </c>
      <c r="I2322" s="177" t="n">
        <v>4340985.19831892</v>
      </c>
      <c r="J2322" s="178" t="str">
        <f>IF(I2322&gt;0,H2322/I2322,0)</f>
      </c>
      <c r="K2322" s="179" t="str">
        <f>1-EXP(-J2322)</f>
      </c>
      <c r="L2322" s="180" t="str">
        <f>IF(G2322=30,1,M2321)</f>
      </c>
      <c r="M2322" s="181" t="str">
        <f>L2322*(1-K2322)</f>
      </c>
    </row>
    <row r="2323">
      <c r="A2323" t="s">
        <v>164</v>
      </c>
      <c r="B2323" t="s">
        <v>245</v>
      </c>
      <c r="C2323" s="32" t="s">
        <v>247</v>
      </c>
      <c r="D2323" t="s">
        <v>458</v>
      </c>
      <c r="E2323" t="s">
        <v>476</v>
      </c>
      <c r="F2323" s="174" t="n">
        <v>2031</v>
      </c>
      <c r="G2323" s="175" t="n">
        <v>31</v>
      </c>
      <c r="H2323" s="176" t="n">
        <v>1084.79558856284</v>
      </c>
      <c r="I2323" s="177" t="n">
        <v>4321257.80390265</v>
      </c>
      <c r="J2323" s="178" t="str">
        <f>IF(I2323&gt;0,H2323/I2323,0)</f>
      </c>
      <c r="K2323" s="179" t="str">
        <f>1-EXP(-J2323)</f>
      </c>
      <c r="L2323" s="180" t="str">
        <f>IF(G2323=30,1,M2322)</f>
      </c>
      <c r="M2323" s="181" t="str">
        <f>L2323*(1-K2323)</f>
      </c>
    </row>
    <row r="2324">
      <c r="A2324" t="s">
        <v>164</v>
      </c>
      <c r="B2324" t="s">
        <v>245</v>
      </c>
      <c r="C2324" s="32" t="s">
        <v>247</v>
      </c>
      <c r="D2324" t="s">
        <v>458</v>
      </c>
      <c r="E2324" t="s">
        <v>476</v>
      </c>
      <c r="F2324" s="174" t="n">
        <v>2031</v>
      </c>
      <c r="G2324" s="175" t="n">
        <v>32</v>
      </c>
      <c r="H2324" s="176" t="n">
        <v>1146.33543913442</v>
      </c>
      <c r="I2324" s="177" t="n">
        <v>4341808.44018044</v>
      </c>
      <c r="J2324" s="178" t="str">
        <f>IF(I2324&gt;0,H2324/I2324,0)</f>
      </c>
      <c r="K2324" s="179" t="str">
        <f>1-EXP(-J2324)</f>
      </c>
      <c r="L2324" s="180" t="str">
        <f>IF(G2324=30,1,M2323)</f>
      </c>
      <c r="M2324" s="181" t="str">
        <f>L2324*(1-K2324)</f>
      </c>
    </row>
    <row r="2325">
      <c r="A2325" t="s">
        <v>164</v>
      </c>
      <c r="B2325" t="s">
        <v>245</v>
      </c>
      <c r="C2325" s="32" t="s">
        <v>247</v>
      </c>
      <c r="D2325" t="s">
        <v>458</v>
      </c>
      <c r="E2325" t="s">
        <v>476</v>
      </c>
      <c r="F2325" s="174" t="n">
        <v>2031</v>
      </c>
      <c r="G2325" s="175" t="n">
        <v>33</v>
      </c>
      <c r="H2325" s="176" t="n">
        <v>1230.72460741188</v>
      </c>
      <c r="I2325" s="177" t="n">
        <v>4401753.20596695</v>
      </c>
      <c r="J2325" s="178" t="str">
        <f>IF(I2325&gt;0,H2325/I2325,0)</f>
      </c>
      <c r="K2325" s="179" t="str">
        <f>1-EXP(-J2325)</f>
      </c>
      <c r="L2325" s="180" t="str">
        <f>IF(G2325=30,1,M2324)</f>
      </c>
      <c r="M2325" s="181" t="str">
        <f>L2325*(1-K2325)</f>
      </c>
    </row>
    <row r="2326">
      <c r="A2326" t="s">
        <v>164</v>
      </c>
      <c r="B2326" t="s">
        <v>245</v>
      </c>
      <c r="C2326" s="32" t="s">
        <v>247</v>
      </c>
      <c r="D2326" t="s">
        <v>458</v>
      </c>
      <c r="E2326" t="s">
        <v>476</v>
      </c>
      <c r="F2326" s="174" t="n">
        <v>2031</v>
      </c>
      <c r="G2326" s="175" t="n">
        <v>34</v>
      </c>
      <c r="H2326" s="176" t="n">
        <v>1556.1254012306</v>
      </c>
      <c r="I2326" s="177" t="n">
        <v>4541996.28914781</v>
      </c>
      <c r="J2326" s="178" t="str">
        <f>IF(I2326&gt;0,H2326/I2326,0)</f>
      </c>
      <c r="K2326" s="179" t="str">
        <f>1-EXP(-J2326)</f>
      </c>
      <c r="L2326" s="180" t="str">
        <f>IF(G2326=30,1,M2325)</f>
      </c>
      <c r="M2326" s="181" t="str">
        <f>L2326*(1-K2326)</f>
      </c>
    </row>
    <row r="2327">
      <c r="A2327" t="s">
        <v>164</v>
      </c>
      <c r="B2327" t="s">
        <v>245</v>
      </c>
      <c r="C2327" s="32" t="s">
        <v>247</v>
      </c>
      <c r="D2327" t="s">
        <v>458</v>
      </c>
      <c r="E2327" t="s">
        <v>476</v>
      </c>
      <c r="F2327" s="174" t="n">
        <v>2031</v>
      </c>
      <c r="G2327" s="175" t="n">
        <v>35</v>
      </c>
      <c r="H2327" s="176" t="n">
        <v>2087.84544803102</v>
      </c>
      <c r="I2327" s="177" t="n">
        <v>4498887.32004155</v>
      </c>
      <c r="J2327" s="178" t="str">
        <f>IF(I2327&gt;0,H2327/I2327,0)</f>
      </c>
      <c r="K2327" s="179" t="str">
        <f>1-EXP(-J2327)</f>
      </c>
      <c r="L2327" s="180" t="str">
        <f>IF(G2327=30,1,M2326)</f>
      </c>
      <c r="M2327" s="181" t="str">
        <f>L2327*(1-K2327)</f>
      </c>
    </row>
    <row r="2328">
      <c r="A2328" t="s">
        <v>164</v>
      </c>
      <c r="B2328" t="s">
        <v>245</v>
      </c>
      <c r="C2328" s="32" t="s">
        <v>247</v>
      </c>
      <c r="D2328" t="s">
        <v>458</v>
      </c>
      <c r="E2328" t="s">
        <v>476</v>
      </c>
      <c r="F2328" s="174" t="n">
        <v>2031</v>
      </c>
      <c r="G2328" s="175" t="n">
        <v>36</v>
      </c>
      <c r="H2328" s="176" t="n">
        <v>2195.57785414753</v>
      </c>
      <c r="I2328" s="177" t="n">
        <v>4425076.66415965</v>
      </c>
      <c r="J2328" s="178" t="str">
        <f>IF(I2328&gt;0,H2328/I2328,0)</f>
      </c>
      <c r="K2328" s="179" t="str">
        <f>1-EXP(-J2328)</f>
      </c>
      <c r="L2328" s="180" t="str">
        <f>IF(G2328=30,1,M2327)</f>
      </c>
      <c r="M2328" s="181" t="str">
        <f>L2328*(1-K2328)</f>
      </c>
    </row>
    <row r="2329">
      <c r="A2329" t="s">
        <v>164</v>
      </c>
      <c r="B2329" t="s">
        <v>245</v>
      </c>
      <c r="C2329" s="32" t="s">
        <v>247</v>
      </c>
      <c r="D2329" t="s">
        <v>458</v>
      </c>
      <c r="E2329" t="s">
        <v>476</v>
      </c>
      <c r="F2329" s="174" t="n">
        <v>2031</v>
      </c>
      <c r="G2329" s="175" t="n">
        <v>37</v>
      </c>
      <c r="H2329" s="176" t="n">
        <v>2323.73007281745</v>
      </c>
      <c r="I2329" s="177" t="n">
        <v>4367416.70963992</v>
      </c>
      <c r="J2329" s="178" t="str">
        <f>IF(I2329&gt;0,H2329/I2329,0)</f>
      </c>
      <c r="K2329" s="179" t="str">
        <f>1-EXP(-J2329)</f>
      </c>
      <c r="L2329" s="180" t="str">
        <f>IF(G2329=30,1,M2328)</f>
      </c>
      <c r="M2329" s="181" t="str">
        <f>L2329*(1-K2329)</f>
      </c>
    </row>
    <row r="2330">
      <c r="A2330" t="s">
        <v>164</v>
      </c>
      <c r="B2330" t="s">
        <v>245</v>
      </c>
      <c r="C2330" s="32" t="s">
        <v>247</v>
      </c>
      <c r="D2330" t="s">
        <v>458</v>
      </c>
      <c r="E2330" t="s">
        <v>476</v>
      </c>
      <c r="F2330" s="174" t="n">
        <v>2031</v>
      </c>
      <c r="G2330" s="175" t="n">
        <v>38</v>
      </c>
      <c r="H2330" s="176" t="n">
        <v>2466.01672059525</v>
      </c>
      <c r="I2330" s="177" t="n">
        <v>4313287.34014904</v>
      </c>
      <c r="J2330" s="178" t="str">
        <f>IF(I2330&gt;0,H2330/I2330,0)</f>
      </c>
      <c r="K2330" s="179" t="str">
        <f>1-EXP(-J2330)</f>
      </c>
      <c r="L2330" s="180" t="str">
        <f>IF(G2330=30,1,M2329)</f>
      </c>
      <c r="M2330" s="181" t="str">
        <f>L2330*(1-K2330)</f>
      </c>
    </row>
    <row r="2331">
      <c r="A2331" t="s">
        <v>164</v>
      </c>
      <c r="B2331" t="s">
        <v>245</v>
      </c>
      <c r="C2331" s="32" t="s">
        <v>247</v>
      </c>
      <c r="D2331" t="s">
        <v>458</v>
      </c>
      <c r="E2331" t="s">
        <v>476</v>
      </c>
      <c r="F2331" s="174" t="n">
        <v>2031</v>
      </c>
      <c r="G2331" s="175" t="n">
        <v>39</v>
      </c>
      <c r="H2331" s="176" t="n">
        <v>2675.0553179054</v>
      </c>
      <c r="I2331" s="177" t="n">
        <v>4350302.97013211</v>
      </c>
      <c r="J2331" s="178" t="str">
        <f>IF(I2331&gt;0,H2331/I2331,0)</f>
      </c>
      <c r="K2331" s="179" t="str">
        <f>1-EXP(-J2331)</f>
      </c>
      <c r="L2331" s="180" t="str">
        <f>IF(G2331=30,1,M2330)</f>
      </c>
      <c r="M2331" s="181" t="str">
        <f>L2331*(1-K2331)</f>
      </c>
    </row>
    <row r="2332">
      <c r="A2332" t="s">
        <v>164</v>
      </c>
      <c r="B2332" t="s">
        <v>245</v>
      </c>
      <c r="C2332" s="32" t="s">
        <v>247</v>
      </c>
      <c r="D2332" t="s">
        <v>458</v>
      </c>
      <c r="E2332" t="s">
        <v>476</v>
      </c>
      <c r="F2332" s="174" t="n">
        <v>2031</v>
      </c>
      <c r="G2332" s="175" t="n">
        <v>40</v>
      </c>
      <c r="H2332" s="176" t="n">
        <v>3612.25261326901</v>
      </c>
      <c r="I2332" s="177" t="n">
        <v>4367558.80563251</v>
      </c>
      <c r="J2332" s="178" t="str">
        <f>IF(I2332&gt;0,H2332/I2332,0)</f>
      </c>
      <c r="K2332" s="179" t="str">
        <f>1-EXP(-J2332)</f>
      </c>
      <c r="L2332" s="180" t="str">
        <f>IF(G2332=30,1,M2331)</f>
      </c>
      <c r="M2332" s="181" t="str">
        <f>L2332*(1-K2332)</f>
      </c>
    </row>
    <row r="2333">
      <c r="A2333" t="s">
        <v>164</v>
      </c>
      <c r="B2333" t="s">
        <v>245</v>
      </c>
      <c r="C2333" s="32" t="s">
        <v>247</v>
      </c>
      <c r="D2333" t="s">
        <v>458</v>
      </c>
      <c r="E2333" t="s">
        <v>476</v>
      </c>
      <c r="F2333" s="174" t="n">
        <v>2031</v>
      </c>
      <c r="G2333" s="175" t="n">
        <v>41</v>
      </c>
      <c r="H2333" s="176" t="n">
        <v>5467.87377524119</v>
      </c>
      <c r="I2333" s="177" t="n">
        <v>6429620.57742348</v>
      </c>
      <c r="J2333" s="178" t="str">
        <f>IF(I2333&gt;0,H2333/I2333,0)</f>
      </c>
      <c r="K2333" s="179" t="str">
        <f>1-EXP(-J2333)</f>
      </c>
      <c r="L2333" s="180" t="str">
        <f>IF(G2333=30,1,M2332)</f>
      </c>
      <c r="M2333" s="181" t="str">
        <f>L2333*(1-K2333)</f>
      </c>
    </row>
    <row r="2334">
      <c r="A2334" t="s">
        <v>164</v>
      </c>
      <c r="B2334" t="s">
        <v>245</v>
      </c>
      <c r="C2334" s="32" t="s">
        <v>247</v>
      </c>
      <c r="D2334" t="s">
        <v>458</v>
      </c>
      <c r="E2334" t="s">
        <v>476</v>
      </c>
      <c r="F2334" s="174" t="n">
        <v>2031</v>
      </c>
      <c r="G2334" s="175" t="n">
        <v>42</v>
      </c>
      <c r="H2334" s="176" t="n">
        <v>4190.1281361015</v>
      </c>
      <c r="I2334" s="177" t="n">
        <v>4323663.06937711</v>
      </c>
      <c r="J2334" s="178" t="str">
        <f>IF(I2334&gt;0,H2334/I2334,0)</f>
      </c>
      <c r="K2334" s="179" t="str">
        <f>1-EXP(-J2334)</f>
      </c>
      <c r="L2334" s="180" t="str">
        <f>IF(G2334=30,1,M2333)</f>
      </c>
      <c r="M2334" s="181" t="str">
        <f>L2334*(1-K2334)</f>
      </c>
    </row>
    <row r="2335">
      <c r="A2335" t="s">
        <v>164</v>
      </c>
      <c r="B2335" t="s">
        <v>245</v>
      </c>
      <c r="C2335" s="32" t="s">
        <v>247</v>
      </c>
      <c r="D2335" t="s">
        <v>458</v>
      </c>
      <c r="E2335" t="s">
        <v>476</v>
      </c>
      <c r="F2335" s="174" t="n">
        <v>2031</v>
      </c>
      <c r="G2335" s="175" t="n">
        <v>43</v>
      </c>
      <c r="H2335" s="176" t="n">
        <v>4539.60341762736</v>
      </c>
      <c r="I2335" s="177" t="n">
        <v>4305933.43641732</v>
      </c>
      <c r="J2335" s="178" t="str">
        <f>IF(I2335&gt;0,H2335/I2335,0)</f>
      </c>
      <c r="K2335" s="179" t="str">
        <f>1-EXP(-J2335)</f>
      </c>
      <c r="L2335" s="180" t="str">
        <f>IF(G2335=30,1,M2334)</f>
      </c>
      <c r="M2335" s="181" t="str">
        <f>L2335*(1-K2335)</f>
      </c>
    </row>
    <row r="2336">
      <c r="A2336" t="s">
        <v>164</v>
      </c>
      <c r="B2336" t="s">
        <v>245</v>
      </c>
      <c r="C2336" s="32" t="s">
        <v>247</v>
      </c>
      <c r="D2336" t="s">
        <v>458</v>
      </c>
      <c r="E2336" t="s">
        <v>476</v>
      </c>
      <c r="F2336" s="174" t="n">
        <v>2031</v>
      </c>
      <c r="G2336" s="175" t="n">
        <v>44</v>
      </c>
      <c r="H2336" s="176" t="n">
        <v>4801.50666891821</v>
      </c>
      <c r="I2336" s="177" t="n">
        <v>4172886.66281716</v>
      </c>
      <c r="J2336" s="178" t="str">
        <f>IF(I2336&gt;0,H2336/I2336,0)</f>
      </c>
      <c r="K2336" s="179" t="str">
        <f>1-EXP(-J2336)</f>
      </c>
      <c r="L2336" s="180" t="str">
        <f>IF(G2336=30,1,M2335)</f>
      </c>
      <c r="M2336" s="181" t="str">
        <f>L2336*(1-K2336)</f>
      </c>
    </row>
    <row r="2337">
      <c r="A2337" t="s">
        <v>164</v>
      </c>
      <c r="B2337" t="s">
        <v>245</v>
      </c>
      <c r="C2337" s="32" t="s">
        <v>247</v>
      </c>
      <c r="D2337" t="s">
        <v>458</v>
      </c>
      <c r="E2337" t="s">
        <v>476</v>
      </c>
      <c r="F2337" s="174" t="n">
        <v>2031</v>
      </c>
      <c r="G2337" s="175" t="n">
        <v>45</v>
      </c>
      <c r="H2337" s="176" t="n">
        <v>6152.17850488589</v>
      </c>
      <c r="I2337" s="177" t="n">
        <v>4137078.56529186</v>
      </c>
      <c r="J2337" s="178" t="str">
        <f>IF(I2337&gt;0,H2337/I2337,0)</f>
      </c>
      <c r="K2337" s="179" t="str">
        <f>1-EXP(-J2337)</f>
      </c>
      <c r="L2337" s="180" t="str">
        <f>IF(G2337=30,1,M2336)</f>
      </c>
      <c r="M2337" s="181" t="str">
        <f>L2337*(1-K2337)</f>
      </c>
    </row>
    <row r="2338">
      <c r="A2338" t="s">
        <v>164</v>
      </c>
      <c r="B2338" t="s">
        <v>245</v>
      </c>
      <c r="C2338" s="32" t="s">
        <v>247</v>
      </c>
      <c r="D2338" t="s">
        <v>458</v>
      </c>
      <c r="E2338" t="s">
        <v>476</v>
      </c>
      <c r="F2338" s="174" t="n">
        <v>2031</v>
      </c>
      <c r="G2338" s="175" t="n">
        <v>46</v>
      </c>
      <c r="H2338" s="176" t="n">
        <v>6828.18186410605</v>
      </c>
      <c r="I2338" s="177" t="n">
        <v>4193275.14666954</v>
      </c>
      <c r="J2338" s="178" t="str">
        <f>IF(I2338&gt;0,H2338/I2338,0)</f>
      </c>
      <c r="K2338" s="179" t="str">
        <f>1-EXP(-J2338)</f>
      </c>
      <c r="L2338" s="180" t="str">
        <f>IF(G2338=30,1,M2337)</f>
      </c>
      <c r="M2338" s="181" t="str">
        <f>L2338*(1-K2338)</f>
      </c>
    </row>
    <row r="2339">
      <c r="A2339" t="s">
        <v>164</v>
      </c>
      <c r="B2339" t="s">
        <v>245</v>
      </c>
      <c r="C2339" s="32" t="s">
        <v>247</v>
      </c>
      <c r="D2339" t="s">
        <v>458</v>
      </c>
      <c r="E2339" t="s">
        <v>476</v>
      </c>
      <c r="F2339" s="174" t="n">
        <v>2031</v>
      </c>
      <c r="G2339" s="175" t="n">
        <v>47</v>
      </c>
      <c r="H2339" s="176" t="n">
        <v>7628.96645142983</v>
      </c>
      <c r="I2339" s="177" t="n">
        <v>4275085.63742169</v>
      </c>
      <c r="J2339" s="178" t="str">
        <f>IF(I2339&gt;0,H2339/I2339,0)</f>
      </c>
      <c r="K2339" s="179" t="str">
        <f>1-EXP(-J2339)</f>
      </c>
      <c r="L2339" s="180" t="str">
        <f>IF(G2339=30,1,M2338)</f>
      </c>
      <c r="M2339" s="181" t="str">
        <f>L2339*(1-K2339)</f>
      </c>
    </row>
    <row r="2340">
      <c r="A2340" t="s">
        <v>164</v>
      </c>
      <c r="B2340" t="s">
        <v>245</v>
      </c>
      <c r="C2340" s="32" t="s">
        <v>247</v>
      </c>
      <c r="D2340" t="s">
        <v>458</v>
      </c>
      <c r="E2340" t="s">
        <v>476</v>
      </c>
      <c r="F2340" s="174" t="n">
        <v>2031</v>
      </c>
      <c r="G2340" s="175" t="n">
        <v>48</v>
      </c>
      <c r="H2340" s="176" t="n">
        <v>8306.70454611668</v>
      </c>
      <c r="I2340" s="177" t="n">
        <v>4248267.69554373</v>
      </c>
      <c r="J2340" s="178" t="str">
        <f>IF(I2340&gt;0,H2340/I2340,0)</f>
      </c>
      <c r="K2340" s="179" t="str">
        <f>1-EXP(-J2340)</f>
      </c>
      <c r="L2340" s="180" t="str">
        <f>IF(G2340=30,1,M2339)</f>
      </c>
      <c r="M2340" s="181" t="str">
        <f>L2340*(1-K2340)</f>
      </c>
    </row>
    <row r="2341">
      <c r="A2341" t="s">
        <v>164</v>
      </c>
      <c r="B2341" t="s">
        <v>245</v>
      </c>
      <c r="C2341" s="32" t="s">
        <v>247</v>
      </c>
      <c r="D2341" t="s">
        <v>458</v>
      </c>
      <c r="E2341" t="s">
        <v>476</v>
      </c>
      <c r="F2341" s="174" t="n">
        <v>2031</v>
      </c>
      <c r="G2341" s="175" t="n">
        <v>49</v>
      </c>
      <c r="H2341" s="176" t="n">
        <v>8805.90561651299</v>
      </c>
      <c r="I2341" s="177" t="n">
        <v>4109537.68706405</v>
      </c>
      <c r="J2341" s="178" t="str">
        <f>IF(I2341&gt;0,H2341/I2341,0)</f>
      </c>
      <c r="K2341" s="179" t="str">
        <f>1-EXP(-J2341)</f>
      </c>
      <c r="L2341" s="180" t="str">
        <f>IF(G2341=30,1,M2340)</f>
      </c>
      <c r="M2341" s="181" t="str">
        <f>L2341*(1-K2341)</f>
      </c>
    </row>
    <row r="2342">
      <c r="A2342" t="s">
        <v>164</v>
      </c>
      <c r="B2342" t="s">
        <v>245</v>
      </c>
      <c r="C2342" s="32" t="s">
        <v>247</v>
      </c>
      <c r="D2342" t="s">
        <v>458</v>
      </c>
      <c r="E2342" t="s">
        <v>476</v>
      </c>
      <c r="F2342" s="174" t="n">
        <v>2031</v>
      </c>
      <c r="G2342" s="175" t="n">
        <v>50</v>
      </c>
      <c r="H2342" s="176" t="n">
        <v>10049.3059837192</v>
      </c>
      <c r="I2342" s="177" t="n">
        <v>4032583.11534527</v>
      </c>
      <c r="J2342" s="178" t="str">
        <f>IF(I2342&gt;0,H2342/I2342,0)</f>
      </c>
      <c r="K2342" s="179" t="str">
        <f>1-EXP(-J2342)</f>
      </c>
      <c r="L2342" s="180" t="str">
        <f>IF(G2342=30,1,M2341)</f>
      </c>
      <c r="M2342" s="181" t="str">
        <f>L2342*(1-K2342)</f>
      </c>
    </row>
    <row r="2343">
      <c r="A2343" t="s">
        <v>164</v>
      </c>
      <c r="B2343" t="s">
        <v>245</v>
      </c>
      <c r="C2343" s="32" t="s">
        <v>247</v>
      </c>
      <c r="D2343" t="s">
        <v>458</v>
      </c>
      <c r="E2343" t="s">
        <v>476</v>
      </c>
      <c r="F2343" s="174" t="n">
        <v>2031</v>
      </c>
      <c r="G2343" s="175" t="n">
        <v>51</v>
      </c>
      <c r="H2343" s="176" t="n">
        <v>10811.0588925453</v>
      </c>
      <c r="I2343" s="177" t="n">
        <v>3970256.15855448</v>
      </c>
      <c r="J2343" s="178" t="str">
        <f>IF(I2343&gt;0,H2343/I2343,0)</f>
      </c>
      <c r="K2343" s="179" t="str">
        <f>1-EXP(-J2343)</f>
      </c>
      <c r="L2343" s="180" t="str">
        <f>IF(G2343=30,1,M2342)</f>
      </c>
      <c r="M2343" s="181" t="str">
        <f>L2343*(1-K2343)</f>
      </c>
    </row>
    <row r="2344">
      <c r="A2344" t="s">
        <v>164</v>
      </c>
      <c r="B2344" t="s">
        <v>245</v>
      </c>
      <c r="C2344" s="32" t="s">
        <v>247</v>
      </c>
      <c r="D2344" t="s">
        <v>458</v>
      </c>
      <c r="E2344" t="s">
        <v>476</v>
      </c>
      <c r="F2344" s="174" t="n">
        <v>2031</v>
      </c>
      <c r="G2344" s="175" t="n">
        <v>52</v>
      </c>
      <c r="H2344" s="176" t="n">
        <v>11610.8028123564</v>
      </c>
      <c r="I2344" s="177" t="n">
        <v>3903085.10303832</v>
      </c>
      <c r="J2344" s="178" t="str">
        <f>IF(I2344&gt;0,H2344/I2344,0)</f>
      </c>
      <c r="K2344" s="179" t="str">
        <f>1-EXP(-J2344)</f>
      </c>
      <c r="L2344" s="180" t="str">
        <f>IF(G2344=30,1,M2343)</f>
      </c>
      <c r="M2344" s="181" t="str">
        <f>L2344*(1-K2344)</f>
      </c>
    </row>
    <row r="2345">
      <c r="A2345" t="s">
        <v>164</v>
      </c>
      <c r="B2345" t="s">
        <v>245</v>
      </c>
      <c r="C2345" s="32" t="s">
        <v>247</v>
      </c>
      <c r="D2345" t="s">
        <v>458</v>
      </c>
      <c r="E2345" t="s">
        <v>476</v>
      </c>
      <c r="F2345" s="174" t="n">
        <v>2031</v>
      </c>
      <c r="G2345" s="175" t="n">
        <v>53</v>
      </c>
      <c r="H2345" s="176" t="n">
        <v>12400.3089404471</v>
      </c>
      <c r="I2345" s="177" t="n">
        <v>3816470.85843393</v>
      </c>
      <c r="J2345" s="178" t="str">
        <f>IF(I2345&gt;0,H2345/I2345,0)</f>
      </c>
      <c r="K2345" s="179" t="str">
        <f>1-EXP(-J2345)</f>
      </c>
      <c r="L2345" s="180" t="str">
        <f>IF(G2345=30,1,M2344)</f>
      </c>
      <c r="M2345" s="181" t="str">
        <f>L2345*(1-K2345)</f>
      </c>
    </row>
    <row r="2346">
      <c r="A2346" t="s">
        <v>164</v>
      </c>
      <c r="B2346" t="s">
        <v>245</v>
      </c>
      <c r="C2346" s="32" t="s">
        <v>247</v>
      </c>
      <c r="D2346" t="s">
        <v>458</v>
      </c>
      <c r="E2346" t="s">
        <v>476</v>
      </c>
      <c r="F2346" s="174" t="n">
        <v>2031</v>
      </c>
      <c r="G2346" s="175" t="n">
        <v>54</v>
      </c>
      <c r="H2346" s="176" t="n">
        <v>13309.9805910684</v>
      </c>
      <c r="I2346" s="177" t="n">
        <v>3746466.79413251</v>
      </c>
      <c r="J2346" s="178" t="str">
        <f>IF(I2346&gt;0,H2346/I2346,0)</f>
      </c>
      <c r="K2346" s="179" t="str">
        <f>1-EXP(-J2346)</f>
      </c>
      <c r="L2346" s="180" t="str">
        <f>IF(G2346=30,1,M2345)</f>
      </c>
      <c r="M2346" s="181" t="str">
        <f>L2346*(1-K2346)</f>
      </c>
    </row>
    <row r="2347">
      <c r="A2347" t="s">
        <v>164</v>
      </c>
      <c r="B2347" t="s">
        <v>245</v>
      </c>
      <c r="C2347" s="32" t="s">
        <v>247</v>
      </c>
      <c r="D2347" t="s">
        <v>458</v>
      </c>
      <c r="E2347" t="s">
        <v>476</v>
      </c>
      <c r="F2347" s="174" t="n">
        <v>2031</v>
      </c>
      <c r="G2347" s="175" t="n">
        <v>55</v>
      </c>
      <c r="H2347" s="176" t="n">
        <v>14333.2538567128</v>
      </c>
      <c r="I2347" s="177" t="n">
        <v>3664548.80007968</v>
      </c>
      <c r="J2347" s="178" t="str">
        <f>IF(I2347&gt;0,H2347/I2347,0)</f>
      </c>
      <c r="K2347" s="179" t="str">
        <f>1-EXP(-J2347)</f>
      </c>
      <c r="L2347" s="180" t="str">
        <f>IF(G2347=30,1,M2346)</f>
      </c>
      <c r="M2347" s="181" t="str">
        <f>L2347*(1-K2347)</f>
      </c>
    </row>
    <row r="2348">
      <c r="A2348" t="s">
        <v>164</v>
      </c>
      <c r="B2348" t="s">
        <v>245</v>
      </c>
      <c r="C2348" s="32" t="s">
        <v>247</v>
      </c>
      <c r="D2348" t="s">
        <v>458</v>
      </c>
      <c r="E2348" t="s">
        <v>476</v>
      </c>
      <c r="F2348" s="174" t="n">
        <v>2031</v>
      </c>
      <c r="G2348" s="175" t="n">
        <v>56</v>
      </c>
      <c r="H2348" s="176" t="n">
        <v>15293.4134425766</v>
      </c>
      <c r="I2348" s="177" t="n">
        <v>3581209.79045955</v>
      </c>
      <c r="J2348" s="178" t="str">
        <f>IF(I2348&gt;0,H2348/I2348,0)</f>
      </c>
      <c r="K2348" s="179" t="str">
        <f>1-EXP(-J2348)</f>
      </c>
      <c r="L2348" s="180" t="str">
        <f>IF(G2348=30,1,M2347)</f>
      </c>
      <c r="M2348" s="181" t="str">
        <f>L2348*(1-K2348)</f>
      </c>
    </row>
    <row r="2349">
      <c r="A2349" t="s">
        <v>164</v>
      </c>
      <c r="B2349" t="s">
        <v>245</v>
      </c>
      <c r="C2349" s="32" t="s">
        <v>247</v>
      </c>
      <c r="D2349" t="s">
        <v>458</v>
      </c>
      <c r="E2349" t="s">
        <v>476</v>
      </c>
      <c r="F2349" s="174" t="n">
        <v>2031</v>
      </c>
      <c r="G2349" s="175" t="n">
        <v>57</v>
      </c>
      <c r="H2349" s="176" t="n">
        <v>16193.0870422882</v>
      </c>
      <c r="I2349" s="177" t="n">
        <v>3470988.6520876</v>
      </c>
      <c r="J2349" s="178" t="str">
        <f>IF(I2349&gt;0,H2349/I2349,0)</f>
      </c>
      <c r="K2349" s="179" t="str">
        <f>1-EXP(-J2349)</f>
      </c>
      <c r="L2349" s="180" t="str">
        <f>IF(G2349=30,1,M2348)</f>
      </c>
      <c r="M2349" s="181" t="str">
        <f>L2349*(1-K2349)</f>
      </c>
    </row>
    <row r="2350">
      <c r="A2350" t="s">
        <v>164</v>
      </c>
      <c r="B2350" t="s">
        <v>245</v>
      </c>
      <c r="C2350" s="32" t="s">
        <v>247</v>
      </c>
      <c r="D2350" t="s">
        <v>458</v>
      </c>
      <c r="E2350" t="s">
        <v>476</v>
      </c>
      <c r="F2350" s="174" t="n">
        <v>2031</v>
      </c>
      <c r="G2350" s="175" t="n">
        <v>58</v>
      </c>
      <c r="H2350" s="176" t="n">
        <v>17434.3020113997</v>
      </c>
      <c r="I2350" s="177" t="n">
        <v>3419301.5988221</v>
      </c>
      <c r="J2350" s="178" t="str">
        <f>IF(I2350&gt;0,H2350/I2350,0)</f>
      </c>
      <c r="K2350" s="179" t="str">
        <f>1-EXP(-J2350)</f>
      </c>
      <c r="L2350" s="180" t="str">
        <f>IF(G2350=30,1,M2349)</f>
      </c>
      <c r="M2350" s="181" t="str">
        <f>L2350*(1-K2350)</f>
      </c>
    </row>
    <row r="2351">
      <c r="A2351" t="s">
        <v>164</v>
      </c>
      <c r="B2351" t="s">
        <v>245</v>
      </c>
      <c r="C2351" s="32" t="s">
        <v>247</v>
      </c>
      <c r="D2351" t="s">
        <v>458</v>
      </c>
      <c r="E2351" t="s">
        <v>476</v>
      </c>
      <c r="F2351" s="174" t="n">
        <v>2031</v>
      </c>
      <c r="G2351" s="175" t="n">
        <v>59</v>
      </c>
      <c r="H2351" s="176" t="n">
        <v>17905.9735776943</v>
      </c>
      <c r="I2351" s="177" t="n">
        <v>3207506.42502676</v>
      </c>
      <c r="J2351" s="178" t="str">
        <f>IF(I2351&gt;0,H2351/I2351,0)</f>
      </c>
      <c r="K2351" s="179" t="str">
        <f>1-EXP(-J2351)</f>
      </c>
      <c r="L2351" s="180" t="str">
        <f>IF(G2351=30,1,M2350)</f>
      </c>
      <c r="M2351" s="181" t="str">
        <f>L2351*(1-K2351)</f>
      </c>
    </row>
    <row r="2352">
      <c r="A2352" t="s">
        <v>164</v>
      </c>
      <c r="B2352" t="s">
        <v>245</v>
      </c>
      <c r="C2352" s="32" t="s">
        <v>247</v>
      </c>
      <c r="D2352" t="s">
        <v>458</v>
      </c>
      <c r="E2352" t="s">
        <v>476</v>
      </c>
      <c r="F2352" s="174" t="n">
        <v>2031</v>
      </c>
      <c r="G2352" s="175" t="n">
        <v>60</v>
      </c>
      <c r="H2352" s="176" t="n">
        <v>19318.9929893395</v>
      </c>
      <c r="I2352" s="177" t="n">
        <v>3114068.0182224</v>
      </c>
      <c r="J2352" s="178" t="str">
        <f>IF(I2352&gt;0,H2352/I2352,0)</f>
      </c>
      <c r="K2352" s="179" t="str">
        <f>1-EXP(-J2352)</f>
      </c>
      <c r="L2352" s="180" t="str">
        <f>IF(G2352=30,1,M2351)</f>
      </c>
      <c r="M2352" s="181" t="str">
        <f>L2352*(1-K2352)</f>
      </c>
    </row>
    <row r="2353">
      <c r="A2353" t="s">
        <v>164</v>
      </c>
      <c r="B2353" t="s">
        <v>245</v>
      </c>
      <c r="C2353" s="32" t="s">
        <v>247</v>
      </c>
      <c r="D2353" t="s">
        <v>458</v>
      </c>
      <c r="E2353" t="s">
        <v>476</v>
      </c>
      <c r="F2353" s="174" t="n">
        <v>2031</v>
      </c>
      <c r="G2353" s="175" t="n">
        <v>61</v>
      </c>
      <c r="H2353" s="176" t="n">
        <v>20510.0623752607</v>
      </c>
      <c r="I2353" s="177" t="n">
        <v>3024002.77336529</v>
      </c>
      <c r="J2353" s="178" t="str">
        <f>IF(I2353&gt;0,H2353/I2353,0)</f>
      </c>
      <c r="K2353" s="179" t="str">
        <f>1-EXP(-J2353)</f>
      </c>
      <c r="L2353" s="180" t="str">
        <f>IF(G2353=30,1,M2352)</f>
      </c>
      <c r="M2353" s="181" t="str">
        <f>L2353*(1-K2353)</f>
      </c>
    </row>
    <row r="2354">
      <c r="A2354" t="s">
        <v>164</v>
      </c>
      <c r="B2354" t="s">
        <v>245</v>
      </c>
      <c r="C2354" s="32" t="s">
        <v>247</v>
      </c>
      <c r="D2354" t="s">
        <v>458</v>
      </c>
      <c r="E2354" t="s">
        <v>476</v>
      </c>
      <c r="F2354" s="174" t="n">
        <v>2031</v>
      </c>
      <c r="G2354" s="175" t="n">
        <v>62</v>
      </c>
      <c r="H2354" s="176" t="n">
        <v>21716.1206565228</v>
      </c>
      <c r="I2354" s="177" t="n">
        <v>2925157.99402374</v>
      </c>
      <c r="J2354" s="178" t="str">
        <f>IF(I2354&gt;0,H2354/I2354,0)</f>
      </c>
      <c r="K2354" s="179" t="str">
        <f>1-EXP(-J2354)</f>
      </c>
      <c r="L2354" s="180" t="str">
        <f>IF(G2354=30,1,M2353)</f>
      </c>
      <c r="M2354" s="181" t="str">
        <f>L2354*(1-K2354)</f>
      </c>
    </row>
    <row r="2355">
      <c r="A2355" t="s">
        <v>164</v>
      </c>
      <c r="B2355" t="s">
        <v>245</v>
      </c>
      <c r="C2355" s="32" t="s">
        <v>247</v>
      </c>
      <c r="D2355" t="s">
        <v>458</v>
      </c>
      <c r="E2355" t="s">
        <v>476</v>
      </c>
      <c r="F2355" s="174" t="n">
        <v>2031</v>
      </c>
      <c r="G2355" s="175" t="n">
        <v>63</v>
      </c>
      <c r="H2355" s="176" t="n">
        <v>22819.7090403014</v>
      </c>
      <c r="I2355" s="177" t="n">
        <v>2807029.28345561</v>
      </c>
      <c r="J2355" s="178" t="str">
        <f>IF(I2355&gt;0,H2355/I2355,0)</f>
      </c>
      <c r="K2355" s="179" t="str">
        <f>1-EXP(-J2355)</f>
      </c>
      <c r="L2355" s="180" t="str">
        <f>IF(G2355=30,1,M2354)</f>
      </c>
      <c r="M2355" s="181" t="str">
        <f>L2355*(1-K2355)</f>
      </c>
    </row>
    <row r="2356">
      <c r="A2356" t="s">
        <v>164</v>
      </c>
      <c r="B2356" t="s">
        <v>245</v>
      </c>
      <c r="C2356" s="32" t="s">
        <v>247</v>
      </c>
      <c r="D2356" t="s">
        <v>458</v>
      </c>
      <c r="E2356" t="s">
        <v>476</v>
      </c>
      <c r="F2356" s="174" t="n">
        <v>2031</v>
      </c>
      <c r="G2356" s="175" t="n">
        <v>64</v>
      </c>
      <c r="H2356" s="176" t="n">
        <v>23703.4690249508</v>
      </c>
      <c r="I2356" s="177" t="n">
        <v>2658882.28555091</v>
      </c>
      <c r="J2356" s="178" t="str">
        <f>IF(I2356&gt;0,H2356/I2356,0)</f>
      </c>
      <c r="K2356" s="179" t="str">
        <f>1-EXP(-J2356)</f>
      </c>
      <c r="L2356" s="180" t="str">
        <f>IF(G2356=30,1,M2355)</f>
      </c>
      <c r="M2356" s="181" t="str">
        <f>L2356*(1-K2356)</f>
      </c>
    </row>
    <row r="2357">
      <c r="A2357" t="s">
        <v>164</v>
      </c>
      <c r="B2357" t="s">
        <v>245</v>
      </c>
      <c r="C2357" s="32" t="s">
        <v>247</v>
      </c>
      <c r="D2357" t="s">
        <v>458</v>
      </c>
      <c r="E2357" t="s">
        <v>476</v>
      </c>
      <c r="F2357" s="174" t="n">
        <v>2031</v>
      </c>
      <c r="G2357" s="175" t="n">
        <v>65</v>
      </c>
      <c r="H2357" s="176" t="n">
        <v>24113.5147131027</v>
      </c>
      <c r="I2357" s="177" t="n">
        <v>2545607.28615491</v>
      </c>
      <c r="J2357" s="178" t="str">
        <f>IF(I2357&gt;0,H2357/I2357,0)</f>
      </c>
      <c r="K2357" s="179" t="str">
        <f>1-EXP(-J2357)</f>
      </c>
      <c r="L2357" s="180" t="str">
        <f>IF(G2357=30,1,M2356)</f>
      </c>
      <c r="M2357" s="181" t="str">
        <f>L2357*(1-K2357)</f>
      </c>
    </row>
    <row r="2358">
      <c r="A2358" t="s">
        <v>164</v>
      </c>
      <c r="B2358" t="s">
        <v>245</v>
      </c>
      <c r="C2358" s="32" t="s">
        <v>247</v>
      </c>
      <c r="D2358" t="s">
        <v>458</v>
      </c>
      <c r="E2358" t="s">
        <v>476</v>
      </c>
      <c r="F2358" s="174" t="n">
        <v>2031</v>
      </c>
      <c r="G2358" s="175" t="n">
        <v>66</v>
      </c>
      <c r="H2358" s="176" t="n">
        <v>25027.661962825</v>
      </c>
      <c r="I2358" s="177" t="n">
        <v>2412061.51592219</v>
      </c>
      <c r="J2358" s="178" t="str">
        <f>IF(I2358&gt;0,H2358/I2358,0)</f>
      </c>
      <c r="K2358" s="179" t="str">
        <f>1-EXP(-J2358)</f>
      </c>
      <c r="L2358" s="180" t="str">
        <f>IF(G2358=30,1,M2357)</f>
      </c>
      <c r="M2358" s="181" t="str">
        <f>L2358*(1-K2358)</f>
      </c>
    </row>
    <row r="2359">
      <c r="A2359" t="s">
        <v>164</v>
      </c>
      <c r="B2359" t="s">
        <v>245</v>
      </c>
      <c r="C2359" s="32" t="s">
        <v>247</v>
      </c>
      <c r="D2359" t="s">
        <v>458</v>
      </c>
      <c r="E2359" t="s">
        <v>476</v>
      </c>
      <c r="F2359" s="174" t="n">
        <v>2031</v>
      </c>
      <c r="G2359" s="175" t="n">
        <v>67</v>
      </c>
      <c r="H2359" s="176" t="n">
        <v>25933.4708120792</v>
      </c>
      <c r="I2359" s="177" t="n">
        <v>2278550.62605747</v>
      </c>
      <c r="J2359" s="178" t="str">
        <f>IF(I2359&gt;0,H2359/I2359,0)</f>
      </c>
      <c r="K2359" s="179" t="str">
        <f>1-EXP(-J2359)</f>
      </c>
      <c r="L2359" s="180" t="str">
        <f>IF(G2359=30,1,M2358)</f>
      </c>
      <c r="M2359" s="181" t="str">
        <f>L2359*(1-K2359)</f>
      </c>
    </row>
    <row r="2360">
      <c r="A2360" t="s">
        <v>164</v>
      </c>
      <c r="B2360" t="s">
        <v>245</v>
      </c>
      <c r="C2360" s="32" t="s">
        <v>247</v>
      </c>
      <c r="D2360" t="s">
        <v>458</v>
      </c>
      <c r="E2360" t="s">
        <v>476</v>
      </c>
      <c r="F2360" s="174" t="n">
        <v>2031</v>
      </c>
      <c r="G2360" s="175" t="n">
        <v>68</v>
      </c>
      <c r="H2360" s="176" t="n">
        <v>26855.8746863126</v>
      </c>
      <c r="I2360" s="177" t="n">
        <v>2149781.68575477</v>
      </c>
      <c r="J2360" s="178" t="str">
        <f>IF(I2360&gt;0,H2360/I2360,0)</f>
      </c>
      <c r="K2360" s="179" t="str">
        <f>1-EXP(-J2360)</f>
      </c>
      <c r="L2360" s="180" t="str">
        <f>IF(G2360=30,1,M2359)</f>
      </c>
      <c r="M2360" s="181" t="str">
        <f>L2360*(1-K2360)</f>
      </c>
    </row>
    <row r="2361">
      <c r="A2361" t="s">
        <v>164</v>
      </c>
      <c r="B2361" t="s">
        <v>245</v>
      </c>
      <c r="C2361" s="32" t="s">
        <v>247</v>
      </c>
      <c r="D2361" t="s">
        <v>458</v>
      </c>
      <c r="E2361" t="s">
        <v>476</v>
      </c>
      <c r="F2361" s="174" t="n">
        <v>2031</v>
      </c>
      <c r="G2361" s="175" t="n">
        <v>69</v>
      </c>
      <c r="H2361" s="176" t="n">
        <v>27498.359084518</v>
      </c>
      <c r="I2361" s="177" t="n">
        <v>1997192.3889162</v>
      </c>
      <c r="J2361" s="178" t="str">
        <f>IF(I2361&gt;0,H2361/I2361,0)</f>
      </c>
      <c r="K2361" s="179" t="str">
        <f>1-EXP(-J2361)</f>
      </c>
      <c r="L2361" s="180" t="str">
        <f>IF(G2361=30,1,M2360)</f>
      </c>
      <c r="M2361" s="181" t="str">
        <f>L2361*(1-K2361)</f>
      </c>
    </row>
    <row r="2362">
      <c r="A2362" t="s">
        <v>164</v>
      </c>
      <c r="B2362" t="s">
        <v>245</v>
      </c>
      <c r="C2362" s="32" t="s">
        <v>247</v>
      </c>
      <c r="D2362" t="s">
        <v>458</v>
      </c>
      <c r="E2362" t="s">
        <v>476</v>
      </c>
      <c r="F2362" s="174" t="n">
        <v>2032</v>
      </c>
      <c r="G2362" s="175" t="n">
        <v>30</v>
      </c>
      <c r="H2362" s="176" t="n">
        <v>961.480511664882</v>
      </c>
      <c r="I2362" s="177" t="n">
        <v>4354849.46819927</v>
      </c>
      <c r="J2362" s="178" t="str">
        <f>IF(I2362&gt;0,H2362/I2362,0)</f>
      </c>
      <c r="K2362" s="179" t="str">
        <f>1-EXP(-J2362)</f>
      </c>
      <c r="L2362" s="180" t="str">
        <f>IF(G2362=30,1,M2361)</f>
      </c>
      <c r="M2362" s="181" t="str">
        <f>L2362*(1-K2362)</f>
      </c>
    </row>
    <row r="2363">
      <c r="A2363" t="s">
        <v>164</v>
      </c>
      <c r="B2363" t="s">
        <v>245</v>
      </c>
      <c r="C2363" s="32" t="s">
        <v>247</v>
      </c>
      <c r="D2363" t="s">
        <v>458</v>
      </c>
      <c r="E2363" t="s">
        <v>476</v>
      </c>
      <c r="F2363" s="174" t="n">
        <v>2032</v>
      </c>
      <c r="G2363" s="175" t="n">
        <v>31</v>
      </c>
      <c r="H2363" s="176" t="n">
        <v>1087.34279242928</v>
      </c>
      <c r="I2363" s="177" t="n">
        <v>4335139.846239</v>
      </c>
      <c r="J2363" s="178" t="str">
        <f>IF(I2363&gt;0,H2363/I2363,0)</f>
      </c>
      <c r="K2363" s="179" t="str">
        <f>1-EXP(-J2363)</f>
      </c>
      <c r="L2363" s="180" t="str">
        <f>IF(G2363=30,1,M2362)</f>
      </c>
      <c r="M2363" s="181" t="str">
        <f>L2363*(1-K2363)</f>
      </c>
    </row>
    <row r="2364">
      <c r="A2364" t="s">
        <v>164</v>
      </c>
      <c r="B2364" t="s">
        <v>245</v>
      </c>
      <c r="C2364" s="32" t="s">
        <v>247</v>
      </c>
      <c r="D2364" t="s">
        <v>458</v>
      </c>
      <c r="E2364" t="s">
        <v>476</v>
      </c>
      <c r="F2364" s="174" t="n">
        <v>2032</v>
      </c>
      <c r="G2364" s="175" t="n">
        <v>32</v>
      </c>
      <c r="H2364" s="176" t="n">
        <v>1138.71846752191</v>
      </c>
      <c r="I2364" s="177" t="n">
        <v>4315580.99668721</v>
      </c>
      <c r="J2364" s="178" t="str">
        <f>IF(I2364&gt;0,H2364/I2364,0)</f>
      </c>
      <c r="K2364" s="179" t="str">
        <f>1-EXP(-J2364)</f>
      </c>
      <c r="L2364" s="180" t="str">
        <f>IF(G2364=30,1,M2363)</f>
      </c>
      <c r="M2364" s="181" t="str">
        <f>L2364*(1-K2364)</f>
      </c>
    </row>
    <row r="2365">
      <c r="A2365" t="s">
        <v>164</v>
      </c>
      <c r="B2365" t="s">
        <v>245</v>
      </c>
      <c r="C2365" s="32" t="s">
        <v>247</v>
      </c>
      <c r="D2365" t="s">
        <v>458</v>
      </c>
      <c r="E2365" t="s">
        <v>476</v>
      </c>
      <c r="F2365" s="174" t="n">
        <v>2032</v>
      </c>
      <c r="G2365" s="175" t="n">
        <v>33</v>
      </c>
      <c r="H2365" s="176" t="n">
        <v>1210.79837643589</v>
      </c>
      <c r="I2365" s="177" t="n">
        <v>4335862.65347373</v>
      </c>
      <c r="J2365" s="178" t="str">
        <f>IF(I2365&gt;0,H2365/I2365,0)</f>
      </c>
      <c r="K2365" s="179" t="str">
        <f>1-EXP(-J2365)</f>
      </c>
      <c r="L2365" s="180" t="str">
        <f>IF(G2365=30,1,M2364)</f>
      </c>
      <c r="M2365" s="181" t="str">
        <f>L2365*(1-K2365)</f>
      </c>
    </row>
    <row r="2366">
      <c r="A2366" t="s">
        <v>164</v>
      </c>
      <c r="B2366" t="s">
        <v>245</v>
      </c>
      <c r="C2366" s="32" t="s">
        <v>247</v>
      </c>
      <c r="D2366" t="s">
        <v>458</v>
      </c>
      <c r="E2366" t="s">
        <v>476</v>
      </c>
      <c r="F2366" s="174" t="n">
        <v>2032</v>
      </c>
      <c r="G2366" s="175" t="n">
        <v>34</v>
      </c>
      <c r="H2366" s="176" t="n">
        <v>1307.56188760269</v>
      </c>
      <c r="I2366" s="177" t="n">
        <v>4395432.79433422</v>
      </c>
      <c r="J2366" s="178" t="str">
        <f>IF(I2366&gt;0,H2366/I2366,0)</f>
      </c>
      <c r="K2366" s="179" t="str">
        <f>1-EXP(-J2366)</f>
      </c>
      <c r="L2366" s="180" t="str">
        <f>IF(G2366=30,1,M2365)</f>
      </c>
      <c r="M2366" s="181" t="str">
        <f>L2366*(1-K2366)</f>
      </c>
    </row>
    <row r="2367">
      <c r="A2367" t="s">
        <v>164</v>
      </c>
      <c r="B2367" t="s">
        <v>245</v>
      </c>
      <c r="C2367" s="32" t="s">
        <v>247</v>
      </c>
      <c r="D2367" t="s">
        <v>458</v>
      </c>
      <c r="E2367" t="s">
        <v>476</v>
      </c>
      <c r="F2367" s="174" t="n">
        <v>2032</v>
      </c>
      <c r="G2367" s="175" t="n">
        <v>35</v>
      </c>
      <c r="H2367" s="176" t="n">
        <v>2097.48496796355</v>
      </c>
      <c r="I2367" s="177" t="n">
        <v>4534887.88489713</v>
      </c>
      <c r="J2367" s="178" t="str">
        <f>IF(I2367&gt;0,H2367/I2367,0)</f>
      </c>
      <c r="K2367" s="179" t="str">
        <f>1-EXP(-J2367)</f>
      </c>
      <c r="L2367" s="180" t="str">
        <f>IF(G2367=30,1,M2366)</f>
      </c>
      <c r="M2367" s="181" t="str">
        <f>L2367*(1-K2367)</f>
      </c>
    </row>
    <row r="2368">
      <c r="A2368" t="s">
        <v>164</v>
      </c>
      <c r="B2368" t="s">
        <v>245</v>
      </c>
      <c r="C2368" s="32" t="s">
        <v>247</v>
      </c>
      <c r="D2368" t="s">
        <v>458</v>
      </c>
      <c r="E2368" t="s">
        <v>476</v>
      </c>
      <c r="F2368" s="174" t="n">
        <v>2032</v>
      </c>
      <c r="G2368" s="175" t="n">
        <v>36</v>
      </c>
      <c r="H2368" s="176" t="n">
        <v>2220.40313883293</v>
      </c>
      <c r="I2368" s="177" t="n">
        <v>4490923.07675651</v>
      </c>
      <c r="J2368" s="178" t="str">
        <f>IF(I2368&gt;0,H2368/I2368,0)</f>
      </c>
      <c r="K2368" s="179" t="str">
        <f>1-EXP(-J2368)</f>
      </c>
      <c r="L2368" s="180" t="str">
        <f>IF(G2368=30,1,M2367)</f>
      </c>
      <c r="M2368" s="181" t="str">
        <f>L2368*(1-K2368)</f>
      </c>
    </row>
    <row r="2369">
      <c r="A2369" t="s">
        <v>164</v>
      </c>
      <c r="B2369" t="s">
        <v>245</v>
      </c>
      <c r="C2369" s="32" t="s">
        <v>247</v>
      </c>
      <c r="D2369" t="s">
        <v>458</v>
      </c>
      <c r="E2369" t="s">
        <v>476</v>
      </c>
      <c r="F2369" s="174" t="n">
        <v>2032</v>
      </c>
      <c r="G2369" s="175" t="n">
        <v>37</v>
      </c>
      <c r="H2369" s="176" t="n">
        <v>2341.92179153592</v>
      </c>
      <c r="I2369" s="177" t="n">
        <v>4417218.3598762</v>
      </c>
      <c r="J2369" s="178" t="str">
        <f>IF(I2369&gt;0,H2369/I2369,0)</f>
      </c>
      <c r="K2369" s="179" t="str">
        <f>1-EXP(-J2369)</f>
      </c>
      <c r="L2369" s="180" t="str">
        <f>IF(G2369=30,1,M2368)</f>
      </c>
      <c r="M2369" s="181" t="str">
        <f>L2369*(1-K2369)</f>
      </c>
    </row>
    <row r="2370">
      <c r="A2370" t="s">
        <v>164</v>
      </c>
      <c r="B2370" t="s">
        <v>245</v>
      </c>
      <c r="C2370" s="32" t="s">
        <v>247</v>
      </c>
      <c r="D2370" t="s">
        <v>458</v>
      </c>
      <c r="E2370" t="s">
        <v>476</v>
      </c>
      <c r="F2370" s="174" t="n">
        <v>2032</v>
      </c>
      <c r="G2370" s="175" t="n">
        <v>38</v>
      </c>
      <c r="H2370" s="176" t="n">
        <v>2483.59913684394</v>
      </c>
      <c r="I2370" s="177" t="n">
        <v>4359115.84161585</v>
      </c>
      <c r="J2370" s="178" t="str">
        <f>IF(I2370&gt;0,H2370/I2370,0)</f>
      </c>
      <c r="K2370" s="179" t="str">
        <f>1-EXP(-J2370)</f>
      </c>
      <c r="L2370" s="180" t="str">
        <f>IF(G2370=30,1,M2369)</f>
      </c>
      <c r="M2370" s="181" t="str">
        <f>L2370*(1-K2370)</f>
      </c>
    </row>
    <row r="2371">
      <c r="A2371" t="s">
        <v>164</v>
      </c>
      <c r="B2371" t="s">
        <v>245</v>
      </c>
      <c r="C2371" s="32" t="s">
        <v>247</v>
      </c>
      <c r="D2371" t="s">
        <v>458</v>
      </c>
      <c r="E2371" t="s">
        <v>476</v>
      </c>
      <c r="F2371" s="174" t="n">
        <v>2032</v>
      </c>
      <c r="G2371" s="175" t="n">
        <v>39</v>
      </c>
      <c r="H2371" s="176" t="n">
        <v>2640.1217982131</v>
      </c>
      <c r="I2371" s="177" t="n">
        <v>4304490.8207203</v>
      </c>
      <c r="J2371" s="178" t="str">
        <f>IF(I2371&gt;0,H2371/I2371,0)</f>
      </c>
      <c r="K2371" s="179" t="str">
        <f>1-EXP(-J2371)</f>
      </c>
      <c r="L2371" s="180" t="str">
        <f>IF(G2371=30,1,M2370)</f>
      </c>
      <c r="M2371" s="181" t="str">
        <f>L2371*(1-K2371)</f>
      </c>
    </row>
    <row r="2372">
      <c r="A2372" t="s">
        <v>164</v>
      </c>
      <c r="B2372" t="s">
        <v>245</v>
      </c>
      <c r="C2372" s="32" t="s">
        <v>247</v>
      </c>
      <c r="D2372" t="s">
        <v>458</v>
      </c>
      <c r="E2372" t="s">
        <v>476</v>
      </c>
      <c r="F2372" s="174" t="n">
        <v>2032</v>
      </c>
      <c r="G2372" s="175" t="n">
        <v>40</v>
      </c>
      <c r="H2372" s="176" t="n">
        <v>3575.76437507909</v>
      </c>
      <c r="I2372" s="177" t="n">
        <v>4340771.26513697</v>
      </c>
      <c r="J2372" s="178" t="str">
        <f>IF(I2372&gt;0,H2372/I2372,0)</f>
      </c>
      <c r="K2372" s="179" t="str">
        <f>1-EXP(-J2372)</f>
      </c>
      <c r="L2372" s="180" t="str">
        <f>IF(G2372=30,1,M2371)</f>
      </c>
      <c r="M2372" s="181" t="str">
        <f>L2372*(1-K2372)</f>
      </c>
    </row>
    <row r="2373">
      <c r="A2373" t="s">
        <v>164</v>
      </c>
      <c r="B2373" t="s">
        <v>245</v>
      </c>
      <c r="C2373" s="32" t="s">
        <v>247</v>
      </c>
      <c r="D2373" t="s">
        <v>458</v>
      </c>
      <c r="E2373" t="s">
        <v>476</v>
      </c>
      <c r="F2373" s="174" t="n">
        <v>2032</v>
      </c>
      <c r="G2373" s="175" t="n">
        <v>41</v>
      </c>
      <c r="H2373" s="176" t="n">
        <v>3878.53713163325</v>
      </c>
      <c r="I2373" s="177" t="n">
        <v>4356437.52449673</v>
      </c>
      <c r="J2373" s="178" t="str">
        <f>IF(I2373&gt;0,H2373/I2373,0)</f>
      </c>
      <c r="K2373" s="179" t="str">
        <f>1-EXP(-J2373)</f>
      </c>
      <c r="L2373" s="180" t="str">
        <f>IF(G2373=30,1,M2372)</f>
      </c>
      <c r="M2373" s="181" t="str">
        <f>L2373*(1-K2373)</f>
      </c>
    </row>
    <row r="2374">
      <c r="A2374" t="s">
        <v>164</v>
      </c>
      <c r="B2374" t="s">
        <v>245</v>
      </c>
      <c r="C2374" s="32" t="s">
        <v>247</v>
      </c>
      <c r="D2374" t="s">
        <v>458</v>
      </c>
      <c r="E2374" t="s">
        <v>476</v>
      </c>
      <c r="F2374" s="174" t="n">
        <v>2032</v>
      </c>
      <c r="G2374" s="175" t="n">
        <v>42</v>
      </c>
      <c r="H2374" s="176" t="n">
        <v>5872.69693788537</v>
      </c>
      <c r="I2374" s="177" t="n">
        <v>6413827.72247046</v>
      </c>
      <c r="J2374" s="178" t="str">
        <f>IF(I2374&gt;0,H2374/I2374,0)</f>
      </c>
      <c r="K2374" s="179" t="str">
        <f>1-EXP(-J2374)</f>
      </c>
      <c r="L2374" s="180" t="str">
        <f>IF(G2374=30,1,M2373)</f>
      </c>
      <c r="M2374" s="181" t="str">
        <f>L2374*(1-K2374)</f>
      </c>
    </row>
    <row r="2375">
      <c r="A2375" t="s">
        <v>164</v>
      </c>
      <c r="B2375" t="s">
        <v>245</v>
      </c>
      <c r="C2375" s="32" t="s">
        <v>247</v>
      </c>
      <c r="D2375" t="s">
        <v>458</v>
      </c>
      <c r="E2375" t="s">
        <v>476</v>
      </c>
      <c r="F2375" s="174" t="n">
        <v>2032</v>
      </c>
      <c r="G2375" s="175" t="n">
        <v>43</v>
      </c>
      <c r="H2375" s="176" t="n">
        <v>4527.2095234099</v>
      </c>
      <c r="I2375" s="177" t="n">
        <v>4311681.87459117</v>
      </c>
      <c r="J2375" s="178" t="str">
        <f>IF(I2375&gt;0,H2375/I2375,0)</f>
      </c>
      <c r="K2375" s="179" t="str">
        <f>1-EXP(-J2375)</f>
      </c>
      <c r="L2375" s="180" t="str">
        <f>IF(G2375=30,1,M2374)</f>
      </c>
      <c r="M2375" s="181" t="str">
        <f>L2375*(1-K2375)</f>
      </c>
    </row>
    <row r="2376">
      <c r="A2376" t="s">
        <v>164</v>
      </c>
      <c r="B2376" t="s">
        <v>245</v>
      </c>
      <c r="C2376" s="32" t="s">
        <v>247</v>
      </c>
      <c r="D2376" t="s">
        <v>458</v>
      </c>
      <c r="E2376" t="s">
        <v>476</v>
      </c>
      <c r="F2376" s="174" t="n">
        <v>2032</v>
      </c>
      <c r="G2376" s="175" t="n">
        <v>44</v>
      </c>
      <c r="H2376" s="176" t="n">
        <v>4918.03193206451</v>
      </c>
      <c r="I2376" s="177" t="n">
        <v>4292980.87042096</v>
      </c>
      <c r="J2376" s="178" t="str">
        <f>IF(I2376&gt;0,H2376/I2376,0)</f>
      </c>
      <c r="K2376" s="179" t="str">
        <f>1-EXP(-J2376)</f>
      </c>
      <c r="L2376" s="180" t="str">
        <f>IF(G2376=30,1,M2375)</f>
      </c>
      <c r="M2376" s="181" t="str">
        <f>L2376*(1-K2376)</f>
      </c>
    </row>
    <row r="2377">
      <c r="A2377" t="s">
        <v>164</v>
      </c>
      <c r="B2377" t="s">
        <v>245</v>
      </c>
      <c r="C2377" s="32" t="s">
        <v>247</v>
      </c>
      <c r="D2377" t="s">
        <v>458</v>
      </c>
      <c r="E2377" t="s">
        <v>476</v>
      </c>
      <c r="F2377" s="174" t="n">
        <v>2032</v>
      </c>
      <c r="G2377" s="175" t="n">
        <v>45</v>
      </c>
      <c r="H2377" s="176" t="n">
        <v>6155.55958608246</v>
      </c>
      <c r="I2377" s="177" t="n">
        <v>4159214.5888737</v>
      </c>
      <c r="J2377" s="178" t="str">
        <f>IF(I2377&gt;0,H2377/I2377,0)</f>
      </c>
      <c r="K2377" s="179" t="str">
        <f>1-EXP(-J2377)</f>
      </c>
      <c r="L2377" s="180" t="str">
        <f>IF(G2377=30,1,M2376)</f>
      </c>
      <c r="M2377" s="181" t="str">
        <f>L2377*(1-K2377)</f>
      </c>
    </row>
    <row r="2378">
      <c r="A2378" t="s">
        <v>164</v>
      </c>
      <c r="B2378" t="s">
        <v>245</v>
      </c>
      <c r="C2378" s="32" t="s">
        <v>247</v>
      </c>
      <c r="D2378" t="s">
        <v>458</v>
      </c>
      <c r="E2378" t="s">
        <v>476</v>
      </c>
      <c r="F2378" s="174" t="n">
        <v>2032</v>
      </c>
      <c r="G2378" s="175" t="n">
        <v>46</v>
      </c>
      <c r="H2378" s="176" t="n">
        <v>6676.81958030939</v>
      </c>
      <c r="I2378" s="177" t="n">
        <v>4121270.6026473</v>
      </c>
      <c r="J2378" s="178" t="str">
        <f>IF(I2378&gt;0,H2378/I2378,0)</f>
      </c>
      <c r="K2378" s="179" t="str">
        <f>1-EXP(-J2378)</f>
      </c>
      <c r="L2378" s="180" t="str">
        <f>IF(G2378=30,1,M2377)</f>
      </c>
      <c r="M2378" s="181" t="str">
        <f>L2378*(1-K2378)</f>
      </c>
    </row>
    <row r="2379">
      <c r="A2379" t="s">
        <v>164</v>
      </c>
      <c r="B2379" t="s">
        <v>245</v>
      </c>
      <c r="C2379" s="32" t="s">
        <v>247</v>
      </c>
      <c r="D2379" t="s">
        <v>458</v>
      </c>
      <c r="E2379" t="s">
        <v>476</v>
      </c>
      <c r="F2379" s="174" t="n">
        <v>2032</v>
      </c>
      <c r="G2379" s="175" t="n">
        <v>47</v>
      </c>
      <c r="H2379" s="176" t="n">
        <v>7416.34340314219</v>
      </c>
      <c r="I2379" s="177" t="n">
        <v>4176765.06128265</v>
      </c>
      <c r="J2379" s="178" t="str">
        <f>IF(I2379&gt;0,H2379/I2379,0)</f>
      </c>
      <c r="K2379" s="179" t="str">
        <f>1-EXP(-J2379)</f>
      </c>
      <c r="L2379" s="180" t="str">
        <f>IF(G2379=30,1,M2378)</f>
      </c>
      <c r="M2379" s="181" t="str">
        <f>L2379*(1-K2379)</f>
      </c>
    </row>
    <row r="2380">
      <c r="A2380" t="s">
        <v>164</v>
      </c>
      <c r="B2380" t="s">
        <v>245</v>
      </c>
      <c r="C2380" s="32" t="s">
        <v>247</v>
      </c>
      <c r="D2380" t="s">
        <v>458</v>
      </c>
      <c r="E2380" t="s">
        <v>476</v>
      </c>
      <c r="F2380" s="174" t="n">
        <v>2032</v>
      </c>
      <c r="G2380" s="175" t="n">
        <v>48</v>
      </c>
      <c r="H2380" s="176" t="n">
        <v>8283.05318998968</v>
      </c>
      <c r="I2380" s="177" t="n">
        <v>4256650.3650839</v>
      </c>
      <c r="J2380" s="178" t="str">
        <f>IF(I2380&gt;0,H2380/I2380,0)</f>
      </c>
      <c r="K2380" s="179" t="str">
        <f>1-EXP(-J2380)</f>
      </c>
      <c r="L2380" s="180" t="str">
        <f>IF(G2380=30,1,M2379)</f>
      </c>
      <c r="M2380" s="181" t="str">
        <f>L2380*(1-K2380)</f>
      </c>
    </row>
    <row r="2381">
      <c r="A2381" t="s">
        <v>164</v>
      </c>
      <c r="B2381" t="s">
        <v>245</v>
      </c>
      <c r="C2381" s="32" t="s">
        <v>247</v>
      </c>
      <c r="D2381" t="s">
        <v>458</v>
      </c>
      <c r="E2381" t="s">
        <v>476</v>
      </c>
      <c r="F2381" s="174" t="n">
        <v>2032</v>
      </c>
      <c r="G2381" s="175" t="n">
        <v>49</v>
      </c>
      <c r="H2381" s="176" t="n">
        <v>9011.79702276738</v>
      </c>
      <c r="I2381" s="177" t="n">
        <v>4228199.72732867</v>
      </c>
      <c r="J2381" s="178" t="str">
        <f>IF(I2381&gt;0,H2381/I2381,0)</f>
      </c>
      <c r="K2381" s="179" t="str">
        <f>1-EXP(-J2381)</f>
      </c>
      <c r="L2381" s="180" t="str">
        <f>IF(G2381=30,1,M2380)</f>
      </c>
      <c r="M2381" s="181" t="str">
        <f>L2381*(1-K2381)</f>
      </c>
    </row>
    <row r="2382">
      <c r="A2382" t="s">
        <v>164</v>
      </c>
      <c r="B2382" t="s">
        <v>245</v>
      </c>
      <c r="C2382" s="32" t="s">
        <v>247</v>
      </c>
      <c r="D2382" t="s">
        <v>458</v>
      </c>
      <c r="E2382" t="s">
        <v>476</v>
      </c>
      <c r="F2382" s="174" t="n">
        <v>2032</v>
      </c>
      <c r="G2382" s="175" t="n">
        <v>50</v>
      </c>
      <c r="H2382" s="176" t="n">
        <v>10128.8078948124</v>
      </c>
      <c r="I2382" s="177" t="n">
        <v>4088268.3267977</v>
      </c>
      <c r="J2382" s="178" t="str">
        <f>IF(I2382&gt;0,H2382/I2382,0)</f>
      </c>
      <c r="K2382" s="179" t="str">
        <f>1-EXP(-J2382)</f>
      </c>
      <c r="L2382" s="180" t="str">
        <f>IF(G2382=30,1,M2381)</f>
      </c>
      <c r="M2382" s="181" t="str">
        <f>L2382*(1-K2382)</f>
      </c>
    </row>
    <row r="2383">
      <c r="A2383" t="s">
        <v>164</v>
      </c>
      <c r="B2383" t="s">
        <v>245</v>
      </c>
      <c r="C2383" s="32" t="s">
        <v>247</v>
      </c>
      <c r="D2383" t="s">
        <v>458</v>
      </c>
      <c r="E2383" t="s">
        <v>476</v>
      </c>
      <c r="F2383" s="174" t="n">
        <v>2032</v>
      </c>
      <c r="G2383" s="175" t="n">
        <v>51</v>
      </c>
      <c r="H2383" s="176" t="n">
        <v>10854.405315184</v>
      </c>
      <c r="I2383" s="177" t="n">
        <v>4008887.19094304</v>
      </c>
      <c r="J2383" s="178" t="str">
        <f>IF(I2383&gt;0,H2383/I2383,0)</f>
      </c>
      <c r="K2383" s="179" t="str">
        <f>1-EXP(-J2383)</f>
      </c>
      <c r="L2383" s="180" t="str">
        <f>IF(G2383=30,1,M2382)</f>
      </c>
      <c r="M2383" s="181" t="str">
        <f>L2383*(1-K2383)</f>
      </c>
    </row>
    <row r="2384">
      <c r="A2384" t="s">
        <v>164</v>
      </c>
      <c r="B2384" t="s">
        <v>245</v>
      </c>
      <c r="C2384" s="32" t="s">
        <v>247</v>
      </c>
      <c r="D2384" t="s">
        <v>458</v>
      </c>
      <c r="E2384" t="s">
        <v>476</v>
      </c>
      <c r="F2384" s="174" t="n">
        <v>2032</v>
      </c>
      <c r="G2384" s="175" t="n">
        <v>52</v>
      </c>
      <c r="H2384" s="176" t="n">
        <v>11672.3812084516</v>
      </c>
      <c r="I2384" s="177" t="n">
        <v>3945598.91123314</v>
      </c>
      <c r="J2384" s="178" t="str">
        <f>IF(I2384&gt;0,H2384/I2384,0)</f>
      </c>
      <c r="K2384" s="179" t="str">
        <f>1-EXP(-J2384)</f>
      </c>
      <c r="L2384" s="180" t="str">
        <f>IF(G2384=30,1,M2383)</f>
      </c>
      <c r="M2384" s="181" t="str">
        <f>L2384*(1-K2384)</f>
      </c>
    </row>
    <row r="2385">
      <c r="A2385" t="s">
        <v>164</v>
      </c>
      <c r="B2385" t="s">
        <v>245</v>
      </c>
      <c r="C2385" s="32" t="s">
        <v>247</v>
      </c>
      <c r="D2385" t="s">
        <v>458</v>
      </c>
      <c r="E2385" t="s">
        <v>476</v>
      </c>
      <c r="F2385" s="174" t="n">
        <v>2032</v>
      </c>
      <c r="G2385" s="175" t="n">
        <v>53</v>
      </c>
      <c r="H2385" s="176" t="n">
        <v>12526.1966793344</v>
      </c>
      <c r="I2385" s="177" t="n">
        <v>3876607.31209103</v>
      </c>
      <c r="J2385" s="178" t="str">
        <f>IF(I2385&gt;0,H2385/I2385,0)</f>
      </c>
      <c r="K2385" s="179" t="str">
        <f>1-EXP(-J2385)</f>
      </c>
      <c r="L2385" s="180" t="str">
        <f>IF(G2385=30,1,M2384)</f>
      </c>
      <c r="M2385" s="181" t="str">
        <f>L2385*(1-K2385)</f>
      </c>
    </row>
    <row r="2386">
      <c r="A2386" t="s">
        <v>164</v>
      </c>
      <c r="B2386" t="s">
        <v>245</v>
      </c>
      <c r="C2386" s="32" t="s">
        <v>247</v>
      </c>
      <c r="D2386" t="s">
        <v>458</v>
      </c>
      <c r="E2386" t="s">
        <v>476</v>
      </c>
      <c r="F2386" s="174" t="n">
        <v>2032</v>
      </c>
      <c r="G2386" s="175" t="n">
        <v>54</v>
      </c>
      <c r="H2386" s="176" t="n">
        <v>13368.3839406959</v>
      </c>
      <c r="I2386" s="177" t="n">
        <v>3788198.9738164</v>
      </c>
      <c r="J2386" s="178" t="str">
        <f>IF(I2386&gt;0,H2386/I2386,0)</f>
      </c>
      <c r="K2386" s="179" t="str">
        <f>1-EXP(-J2386)</f>
      </c>
      <c r="L2386" s="180" t="str">
        <f>IF(G2386=30,1,M2385)</f>
      </c>
      <c r="M2386" s="181" t="str">
        <f>L2386*(1-K2386)</f>
      </c>
    </row>
    <row r="2387">
      <c r="A2387" t="s">
        <v>164</v>
      </c>
      <c r="B2387" t="s">
        <v>245</v>
      </c>
      <c r="C2387" s="32" t="s">
        <v>247</v>
      </c>
      <c r="D2387" t="s">
        <v>458</v>
      </c>
      <c r="E2387" t="s">
        <v>476</v>
      </c>
      <c r="F2387" s="174" t="n">
        <v>2032</v>
      </c>
      <c r="G2387" s="175" t="n">
        <v>55</v>
      </c>
      <c r="H2387" s="176" t="n">
        <v>14427.7294115006</v>
      </c>
      <c r="I2387" s="177" t="n">
        <v>3716135.09074063</v>
      </c>
      <c r="J2387" s="178" t="str">
        <f>IF(I2387&gt;0,H2387/I2387,0)</f>
      </c>
      <c r="K2387" s="179" t="str">
        <f>1-EXP(-J2387)</f>
      </c>
      <c r="L2387" s="180" t="str">
        <f>IF(G2387=30,1,M2386)</f>
      </c>
      <c r="M2387" s="181" t="str">
        <f>L2387*(1-K2387)</f>
      </c>
    </row>
    <row r="2388">
      <c r="A2388" t="s">
        <v>164</v>
      </c>
      <c r="B2388" t="s">
        <v>245</v>
      </c>
      <c r="C2388" s="32" t="s">
        <v>247</v>
      </c>
      <c r="D2388" t="s">
        <v>458</v>
      </c>
      <c r="E2388" t="s">
        <v>476</v>
      </c>
      <c r="F2388" s="174" t="n">
        <v>2032</v>
      </c>
      <c r="G2388" s="175" t="n">
        <v>56</v>
      </c>
      <c r="H2388" s="176" t="n">
        <v>15393.0575855276</v>
      </c>
      <c r="I2388" s="177" t="n">
        <v>3631744.85180909</v>
      </c>
      <c r="J2388" s="178" t="str">
        <f>IF(I2388&gt;0,H2388/I2388,0)</f>
      </c>
      <c r="K2388" s="179" t="str">
        <f>1-EXP(-J2388)</f>
      </c>
      <c r="L2388" s="180" t="str">
        <f>IF(G2388=30,1,M2387)</f>
      </c>
      <c r="M2388" s="181" t="str">
        <f>L2388*(1-K2388)</f>
      </c>
    </row>
    <row r="2389">
      <c r="A2389" t="s">
        <v>164</v>
      </c>
      <c r="B2389" t="s">
        <v>245</v>
      </c>
      <c r="C2389" s="32" t="s">
        <v>247</v>
      </c>
      <c r="D2389" t="s">
        <v>458</v>
      </c>
      <c r="E2389" t="s">
        <v>476</v>
      </c>
      <c r="F2389" s="174" t="n">
        <v>2032</v>
      </c>
      <c r="G2389" s="175" t="n">
        <v>57</v>
      </c>
      <c r="H2389" s="176" t="n">
        <v>16420.432626952</v>
      </c>
      <c r="I2389" s="177" t="n">
        <v>3546609.48213067</v>
      </c>
      <c r="J2389" s="178" t="str">
        <f>IF(I2389&gt;0,H2389/I2389,0)</f>
      </c>
      <c r="K2389" s="179" t="str">
        <f>1-EXP(-J2389)</f>
      </c>
      <c r="L2389" s="180" t="str">
        <f>IF(G2389=30,1,M2388)</f>
      </c>
      <c r="M2389" s="181" t="str">
        <f>L2389*(1-K2389)</f>
      </c>
    </row>
    <row r="2390">
      <c r="A2390" t="s">
        <v>164</v>
      </c>
      <c r="B2390" t="s">
        <v>245</v>
      </c>
      <c r="C2390" s="32" t="s">
        <v>247</v>
      </c>
      <c r="D2390" t="s">
        <v>458</v>
      </c>
      <c r="E2390" t="s">
        <v>476</v>
      </c>
      <c r="F2390" s="174" t="n">
        <v>2032</v>
      </c>
      <c r="G2390" s="175" t="n">
        <v>58</v>
      </c>
      <c r="H2390" s="176" t="n">
        <v>17379.2271873614</v>
      </c>
      <c r="I2390" s="177" t="n">
        <v>3434366.14170008</v>
      </c>
      <c r="J2390" s="178" t="str">
        <f>IF(I2390&gt;0,H2390/I2390,0)</f>
      </c>
      <c r="K2390" s="179" t="str">
        <f>1-EXP(-J2390)</f>
      </c>
      <c r="L2390" s="180" t="str">
        <f>IF(G2390=30,1,M2389)</f>
      </c>
      <c r="M2390" s="181" t="str">
        <f>L2390*(1-K2390)</f>
      </c>
    </row>
    <row r="2391">
      <c r="A2391" t="s">
        <v>164</v>
      </c>
      <c r="B2391" t="s">
        <v>245</v>
      </c>
      <c r="C2391" s="32" t="s">
        <v>247</v>
      </c>
      <c r="D2391" t="s">
        <v>458</v>
      </c>
      <c r="E2391" t="s">
        <v>476</v>
      </c>
      <c r="F2391" s="174" t="n">
        <v>2032</v>
      </c>
      <c r="G2391" s="175" t="n">
        <v>59</v>
      </c>
      <c r="H2391" s="176" t="n">
        <v>18703.0960258124</v>
      </c>
      <c r="I2391" s="177" t="n">
        <v>3379886.33796995</v>
      </c>
      <c r="J2391" s="178" t="str">
        <f>IF(I2391&gt;0,H2391/I2391,0)</f>
      </c>
      <c r="K2391" s="179" t="str">
        <f>1-EXP(-J2391)</f>
      </c>
      <c r="L2391" s="180" t="str">
        <f>IF(G2391=30,1,M2390)</f>
      </c>
      <c r="M2391" s="181" t="str">
        <f>L2391*(1-K2391)</f>
      </c>
    </row>
    <row r="2392">
      <c r="A2392" t="s">
        <v>164</v>
      </c>
      <c r="B2392" t="s">
        <v>245</v>
      </c>
      <c r="C2392" s="32" t="s">
        <v>247</v>
      </c>
      <c r="D2392" t="s">
        <v>458</v>
      </c>
      <c r="E2392" t="s">
        <v>476</v>
      </c>
      <c r="F2392" s="174" t="n">
        <v>2032</v>
      </c>
      <c r="G2392" s="175" t="n">
        <v>60</v>
      </c>
      <c r="H2392" s="176" t="n">
        <v>19460.1714879957</v>
      </c>
      <c r="I2392" s="177" t="n">
        <v>3167043.69151634</v>
      </c>
      <c r="J2392" s="178" t="str">
        <f>IF(I2392&gt;0,H2392/I2392,0)</f>
      </c>
      <c r="K2392" s="179" t="str">
        <f>1-EXP(-J2392)</f>
      </c>
      <c r="L2392" s="180" t="str">
        <f>IF(G2392=30,1,M2391)</f>
      </c>
      <c r="M2392" s="181" t="str">
        <f>L2392*(1-K2392)</f>
      </c>
    </row>
    <row r="2393">
      <c r="A2393" t="s">
        <v>164</v>
      </c>
      <c r="B2393" t="s">
        <v>245</v>
      </c>
      <c r="C2393" s="32" t="s">
        <v>247</v>
      </c>
      <c r="D2393" t="s">
        <v>458</v>
      </c>
      <c r="E2393" t="s">
        <v>476</v>
      </c>
      <c r="F2393" s="174" t="n">
        <v>2032</v>
      </c>
      <c r="G2393" s="175" t="n">
        <v>61</v>
      </c>
      <c r="H2393" s="176" t="n">
        <v>20626.9045872623</v>
      </c>
      <c r="I2393" s="177" t="n">
        <v>3070580.18827574</v>
      </c>
      <c r="J2393" s="178" t="str">
        <f>IF(I2393&gt;0,H2393/I2393,0)</f>
      </c>
      <c r="K2393" s="179" t="str">
        <f>1-EXP(-J2393)</f>
      </c>
      <c r="L2393" s="180" t="str">
        <f>IF(G2393=30,1,M2392)</f>
      </c>
      <c r="M2393" s="181" t="str">
        <f>L2393*(1-K2393)</f>
      </c>
    </row>
    <row r="2394">
      <c r="A2394" t="s">
        <v>164</v>
      </c>
      <c r="B2394" t="s">
        <v>245</v>
      </c>
      <c r="C2394" s="32" t="s">
        <v>247</v>
      </c>
      <c r="D2394" t="s">
        <v>458</v>
      </c>
      <c r="E2394" t="s">
        <v>476</v>
      </c>
      <c r="F2394" s="174" t="n">
        <v>2032</v>
      </c>
      <c r="G2394" s="175" t="n">
        <v>62</v>
      </c>
      <c r="H2394" s="176" t="n">
        <v>21905.3373495815</v>
      </c>
      <c r="I2394" s="177" t="n">
        <v>2978331.32800102</v>
      </c>
      <c r="J2394" s="178" t="str">
        <f>IF(I2394&gt;0,H2394/I2394,0)</f>
      </c>
      <c r="K2394" s="179" t="str">
        <f>1-EXP(-J2394)</f>
      </c>
      <c r="L2394" s="180" t="str">
        <f>IF(G2394=30,1,M2393)</f>
      </c>
      <c r="M2394" s="181" t="str">
        <f>L2394*(1-K2394)</f>
      </c>
    </row>
    <row r="2395">
      <c r="A2395" t="s">
        <v>164</v>
      </c>
      <c r="B2395" t="s">
        <v>245</v>
      </c>
      <c r="C2395" s="32" t="s">
        <v>247</v>
      </c>
      <c r="D2395" t="s">
        <v>458</v>
      </c>
      <c r="E2395" t="s">
        <v>476</v>
      </c>
      <c r="F2395" s="174" t="n">
        <v>2032</v>
      </c>
      <c r="G2395" s="175" t="n">
        <v>63</v>
      </c>
      <c r="H2395" s="176" t="n">
        <v>23173.637293411</v>
      </c>
      <c r="I2395" s="177" t="n">
        <v>2876817.94716628</v>
      </c>
      <c r="J2395" s="178" t="str">
        <f>IF(I2395&gt;0,H2395/I2395,0)</f>
      </c>
      <c r="K2395" s="179" t="str">
        <f>1-EXP(-J2395)</f>
      </c>
      <c r="L2395" s="180" t="str">
        <f>IF(G2395=30,1,M2394)</f>
      </c>
      <c r="M2395" s="181" t="str">
        <f>L2395*(1-K2395)</f>
      </c>
    </row>
    <row r="2396">
      <c r="A2396" t="s">
        <v>164</v>
      </c>
      <c r="B2396" t="s">
        <v>245</v>
      </c>
      <c r="C2396" s="32" t="s">
        <v>247</v>
      </c>
      <c r="D2396" t="s">
        <v>458</v>
      </c>
      <c r="E2396" t="s">
        <v>476</v>
      </c>
      <c r="F2396" s="174" t="n">
        <v>2032</v>
      </c>
      <c r="G2396" s="175" t="n">
        <v>64</v>
      </c>
      <c r="H2396" s="176" t="n">
        <v>24324.9722496321</v>
      </c>
      <c r="I2396" s="177" t="n">
        <v>2756249.37516425</v>
      </c>
      <c r="J2396" s="178" t="str">
        <f>IF(I2396&gt;0,H2396/I2396,0)</f>
      </c>
      <c r="K2396" s="179" t="str">
        <f>1-EXP(-J2396)</f>
      </c>
      <c r="L2396" s="180" t="str">
        <f>IF(G2396=30,1,M2395)</f>
      </c>
      <c r="M2396" s="181" t="str">
        <f>L2396*(1-K2396)</f>
      </c>
    </row>
    <row r="2397">
      <c r="A2397" t="s">
        <v>164</v>
      </c>
      <c r="B2397" t="s">
        <v>245</v>
      </c>
      <c r="C2397" s="32" t="s">
        <v>247</v>
      </c>
      <c r="D2397" t="s">
        <v>458</v>
      </c>
      <c r="E2397" t="s">
        <v>476</v>
      </c>
      <c r="F2397" s="174" t="n">
        <v>2032</v>
      </c>
      <c r="G2397" s="175" t="n">
        <v>65</v>
      </c>
      <c r="H2397" s="176" t="n">
        <v>24434.7556815648</v>
      </c>
      <c r="I2397" s="177" t="n">
        <v>2606151.24476956</v>
      </c>
      <c r="J2397" s="178" t="str">
        <f>IF(I2397&gt;0,H2397/I2397,0)</f>
      </c>
      <c r="K2397" s="179" t="str">
        <f>1-EXP(-J2397)</f>
      </c>
      <c r="L2397" s="180" t="str">
        <f>IF(G2397=30,1,M2396)</f>
      </c>
      <c r="M2397" s="181" t="str">
        <f>L2397*(1-K2397)</f>
      </c>
    </row>
    <row r="2398">
      <c r="A2398" t="s">
        <v>164</v>
      </c>
      <c r="B2398" t="s">
        <v>245</v>
      </c>
      <c r="C2398" s="32" t="s">
        <v>247</v>
      </c>
      <c r="D2398" t="s">
        <v>458</v>
      </c>
      <c r="E2398" t="s">
        <v>476</v>
      </c>
      <c r="F2398" s="174" t="n">
        <v>2032</v>
      </c>
      <c r="G2398" s="175" t="n">
        <v>66</v>
      </c>
      <c r="H2398" s="176" t="n">
        <v>25580.0577632875</v>
      </c>
      <c r="I2398" s="177" t="n">
        <v>2490584.52951206</v>
      </c>
      <c r="J2398" s="178" t="str">
        <f>IF(I2398&gt;0,H2398/I2398,0)</f>
      </c>
      <c r="K2398" s="179" t="str">
        <f>1-EXP(-J2398)</f>
      </c>
      <c r="L2398" s="180" t="str">
        <f>IF(G2398=30,1,M2397)</f>
      </c>
      <c r="M2398" s="181" t="str">
        <f>L2398*(1-K2398)</f>
      </c>
    </row>
    <row r="2399">
      <c r="A2399" t="s">
        <v>164</v>
      </c>
      <c r="B2399" t="s">
        <v>245</v>
      </c>
      <c r="C2399" s="32" t="s">
        <v>247</v>
      </c>
      <c r="D2399" t="s">
        <v>458</v>
      </c>
      <c r="E2399" t="s">
        <v>476</v>
      </c>
      <c r="F2399" s="174" t="n">
        <v>2032</v>
      </c>
      <c r="G2399" s="175" t="n">
        <v>67</v>
      </c>
      <c r="H2399" s="176" t="n">
        <v>26528.2452931955</v>
      </c>
      <c r="I2399" s="177" t="n">
        <v>2354679.42057571</v>
      </c>
      <c r="J2399" s="178" t="str">
        <f>IF(I2399&gt;0,H2399/I2399,0)</f>
      </c>
      <c r="K2399" s="179" t="str">
        <f>1-EXP(-J2399)</f>
      </c>
      <c r="L2399" s="180" t="str">
        <f>IF(G2399=30,1,M2398)</f>
      </c>
      <c r="M2399" s="181" t="str">
        <f>L2399*(1-K2399)</f>
      </c>
    </row>
    <row r="2400">
      <c r="A2400" t="s">
        <v>164</v>
      </c>
      <c r="B2400" t="s">
        <v>245</v>
      </c>
      <c r="C2400" s="32" t="s">
        <v>247</v>
      </c>
      <c r="D2400" t="s">
        <v>458</v>
      </c>
      <c r="E2400" t="s">
        <v>476</v>
      </c>
      <c r="F2400" s="174" t="n">
        <v>2032</v>
      </c>
      <c r="G2400" s="175" t="n">
        <v>68</v>
      </c>
      <c r="H2400" s="176" t="n">
        <v>27444.4520033924</v>
      </c>
      <c r="I2400" s="177" t="n">
        <v>2219135.05473803</v>
      </c>
      <c r="J2400" s="178" t="str">
        <f>IF(I2400&gt;0,H2400/I2400,0)</f>
      </c>
      <c r="K2400" s="179" t="str">
        <f>1-EXP(-J2400)</f>
      </c>
      <c r="L2400" s="180" t="str">
        <f>IF(G2400=30,1,M2399)</f>
      </c>
      <c r="M2400" s="181" t="str">
        <f>L2400*(1-K2400)</f>
      </c>
    </row>
    <row r="2401">
      <c r="A2401" t="s">
        <v>164</v>
      </c>
      <c r="B2401" t="s">
        <v>245</v>
      </c>
      <c r="C2401" s="32" t="s">
        <v>247</v>
      </c>
      <c r="D2401" t="s">
        <v>458</v>
      </c>
      <c r="E2401" t="s">
        <v>476</v>
      </c>
      <c r="F2401" s="174" t="n">
        <v>2032</v>
      </c>
      <c r="G2401" s="175" t="n">
        <v>69</v>
      </c>
      <c r="H2401" s="176" t="n">
        <v>28373.030025019</v>
      </c>
      <c r="I2401" s="177" t="n">
        <v>2088304.06103651</v>
      </c>
      <c r="J2401" s="178" t="str">
        <f>IF(I2401&gt;0,H2401/I2401,0)</f>
      </c>
      <c r="K2401" s="179" t="str">
        <f>1-EXP(-J2401)</f>
      </c>
      <c r="L2401" s="180" t="str">
        <f>IF(G2401=30,1,M2400)</f>
      </c>
      <c r="M2401" s="181" t="str">
        <f>L2401*(1-K2401)</f>
      </c>
    </row>
    <row r="2402">
      <c r="A2402" t="s">
        <v>164</v>
      </c>
      <c r="B2402" t="s">
        <v>245</v>
      </c>
      <c r="C2402" s="32" t="s">
        <v>247</v>
      </c>
      <c r="D2402" t="s">
        <v>458</v>
      </c>
      <c r="E2402" t="s">
        <v>476</v>
      </c>
      <c r="F2402" s="174" t="n">
        <v>2033</v>
      </c>
      <c r="G2402" s="175" t="n">
        <v>30</v>
      </c>
      <c r="H2402" s="176" t="n">
        <v>767.900449832632</v>
      </c>
      <c r="I2402" s="177" t="n">
        <v>4369790.32007935</v>
      </c>
      <c r="J2402" s="178" t="str">
        <f>IF(I2402&gt;0,H2402/I2402,0)</f>
      </c>
      <c r="K2402" s="179" t="str">
        <f>1-EXP(-J2402)</f>
      </c>
      <c r="L2402" s="180" t="str">
        <f>IF(G2402=30,1,M2401)</f>
      </c>
      <c r="M2402" s="181" t="str">
        <f>L2402*(1-K2402)</f>
      </c>
    </row>
    <row r="2403">
      <c r="A2403" t="s">
        <v>164</v>
      </c>
      <c r="B2403" t="s">
        <v>245</v>
      </c>
      <c r="C2403" s="32" t="s">
        <v>247</v>
      </c>
      <c r="D2403" t="s">
        <v>458</v>
      </c>
      <c r="E2403" t="s">
        <v>476</v>
      </c>
      <c r="F2403" s="174" t="n">
        <v>2033</v>
      </c>
      <c r="G2403" s="175" t="n">
        <v>31</v>
      </c>
      <c r="H2403" s="176" t="n">
        <v>1089.07626525946</v>
      </c>
      <c r="I2403" s="177" t="n">
        <v>4349053.55168678</v>
      </c>
      <c r="J2403" s="178" t="str">
        <f>IF(I2403&gt;0,H2403/I2403,0)</f>
      </c>
      <c r="K2403" s="179" t="str">
        <f>1-EXP(-J2403)</f>
      </c>
      <c r="L2403" s="180" t="str">
        <f>IF(G2403=30,1,M2402)</f>
      </c>
      <c r="M2403" s="181" t="str">
        <f>L2403*(1-K2403)</f>
      </c>
    </row>
    <row r="2404">
      <c r="A2404" t="s">
        <v>164</v>
      </c>
      <c r="B2404" t="s">
        <v>245</v>
      </c>
      <c r="C2404" s="32" t="s">
        <v>247</v>
      </c>
      <c r="D2404" t="s">
        <v>458</v>
      </c>
      <c r="E2404" t="s">
        <v>476</v>
      </c>
      <c r="F2404" s="174" t="n">
        <v>2033</v>
      </c>
      <c r="G2404" s="175" t="n">
        <v>32</v>
      </c>
      <c r="H2404" s="176" t="n">
        <v>1139.68972162496</v>
      </c>
      <c r="I2404" s="177" t="n">
        <v>4329515.23528328</v>
      </c>
      <c r="J2404" s="178" t="str">
        <f>IF(I2404&gt;0,H2404/I2404,0)</f>
      </c>
      <c r="K2404" s="179" t="str">
        <f>1-EXP(-J2404)</f>
      </c>
      <c r="L2404" s="180" t="str">
        <f>IF(G2404=30,1,M2403)</f>
      </c>
      <c r="M2404" s="181" t="str">
        <f>L2404*(1-K2404)</f>
      </c>
    </row>
    <row r="2405">
      <c r="A2405" t="s">
        <v>164</v>
      </c>
      <c r="B2405" t="s">
        <v>245</v>
      </c>
      <c r="C2405" s="32" t="s">
        <v>247</v>
      </c>
      <c r="D2405" t="s">
        <v>458</v>
      </c>
      <c r="E2405" t="s">
        <v>476</v>
      </c>
      <c r="F2405" s="174" t="n">
        <v>2033</v>
      </c>
      <c r="G2405" s="175" t="n">
        <v>33</v>
      </c>
      <c r="H2405" s="176" t="n">
        <v>1200.95805599293</v>
      </c>
      <c r="I2405" s="177" t="n">
        <v>4309743.96242315</v>
      </c>
      <c r="J2405" s="178" t="str">
        <f>IF(I2405&gt;0,H2405/I2405,0)</f>
      </c>
      <c r="K2405" s="179" t="str">
        <f>1-EXP(-J2405)</f>
      </c>
      <c r="L2405" s="180" t="str">
        <f>IF(G2405=30,1,M2404)</f>
      </c>
      <c r="M2405" s="181" t="str">
        <f>L2405*(1-K2405)</f>
      </c>
    </row>
    <row r="2406">
      <c r="A2406" t="s">
        <v>164</v>
      </c>
      <c r="B2406" t="s">
        <v>245</v>
      </c>
      <c r="C2406" s="32" t="s">
        <v>247</v>
      </c>
      <c r="D2406" t="s">
        <v>458</v>
      </c>
      <c r="E2406" t="s">
        <v>476</v>
      </c>
      <c r="F2406" s="174" t="n">
        <v>2033</v>
      </c>
      <c r="G2406" s="175" t="n">
        <v>34</v>
      </c>
      <c r="H2406" s="176" t="n">
        <v>1284.4856503526</v>
      </c>
      <c r="I2406" s="177" t="n">
        <v>4329714.40295431</v>
      </c>
      <c r="J2406" s="178" t="str">
        <f>IF(I2406&gt;0,H2406/I2406,0)</f>
      </c>
      <c r="K2406" s="179" t="str">
        <f>1-EXP(-J2406)</f>
      </c>
      <c r="L2406" s="180" t="str">
        <f>IF(G2406=30,1,M2405)</f>
      </c>
      <c r="M2406" s="181" t="str">
        <f>L2406*(1-K2406)</f>
      </c>
    </row>
    <row r="2407">
      <c r="A2407" t="s">
        <v>164</v>
      </c>
      <c r="B2407" t="s">
        <v>245</v>
      </c>
      <c r="C2407" s="32" t="s">
        <v>247</v>
      </c>
      <c r="D2407" t="s">
        <v>458</v>
      </c>
      <c r="E2407" t="s">
        <v>476</v>
      </c>
      <c r="F2407" s="174" t="n">
        <v>2033</v>
      </c>
      <c r="G2407" s="175" t="n">
        <v>35</v>
      </c>
      <c r="H2407" s="176" t="n">
        <v>1767.73935855303</v>
      </c>
      <c r="I2407" s="177" t="n">
        <v>4388856.94771395</v>
      </c>
      <c r="J2407" s="178" t="str">
        <f>IF(I2407&gt;0,H2407/I2407,0)</f>
      </c>
      <c r="K2407" s="179" t="str">
        <f>1-EXP(-J2407)</f>
      </c>
      <c r="L2407" s="180" t="str">
        <f>IF(G2407=30,1,M2406)</f>
      </c>
      <c r="M2407" s="181" t="str">
        <f>L2407*(1-K2407)</f>
      </c>
    </row>
    <row r="2408">
      <c r="A2408" t="s">
        <v>164</v>
      </c>
      <c r="B2408" t="s">
        <v>245</v>
      </c>
      <c r="C2408" s="32" t="s">
        <v>247</v>
      </c>
      <c r="D2408" t="s">
        <v>458</v>
      </c>
      <c r="E2408" t="s">
        <v>476</v>
      </c>
      <c r="F2408" s="174" t="n">
        <v>2033</v>
      </c>
      <c r="G2408" s="175" t="n">
        <v>36</v>
      </c>
      <c r="H2408" s="176" t="n">
        <v>2227.50873603235</v>
      </c>
      <c r="I2408" s="177" t="n">
        <v>4526957.00420252</v>
      </c>
      <c r="J2408" s="178" t="str">
        <f>IF(I2408&gt;0,H2408/I2408,0)</f>
      </c>
      <c r="K2408" s="179" t="str">
        <f>1-EXP(-J2408)</f>
      </c>
      <c r="L2408" s="180" t="str">
        <f>IF(G2408=30,1,M2407)</f>
      </c>
      <c r="M2408" s="181" t="str">
        <f>L2408*(1-K2408)</f>
      </c>
    </row>
    <row r="2409">
      <c r="A2409" t="s">
        <v>164</v>
      </c>
      <c r="B2409" t="s">
        <v>245</v>
      </c>
      <c r="C2409" s="32" t="s">
        <v>247</v>
      </c>
      <c r="D2409" t="s">
        <v>458</v>
      </c>
      <c r="E2409" t="s">
        <v>476</v>
      </c>
      <c r="F2409" s="174" t="n">
        <v>2033</v>
      </c>
      <c r="G2409" s="175" t="n">
        <v>37</v>
      </c>
      <c r="H2409" s="176" t="n">
        <v>2365.42304916333</v>
      </c>
      <c r="I2409" s="177" t="n">
        <v>4483043.8196836</v>
      </c>
      <c r="J2409" s="178" t="str">
        <f>IF(I2409&gt;0,H2409/I2409,0)</f>
      </c>
      <c r="K2409" s="179" t="str">
        <f>1-EXP(-J2409)</f>
      </c>
      <c r="L2409" s="180" t="str">
        <f>IF(G2409=30,1,M2408)</f>
      </c>
      <c r="M2409" s="181" t="str">
        <f>L2409*(1-K2409)</f>
      </c>
    </row>
    <row r="2410">
      <c r="A2410" t="s">
        <v>164</v>
      </c>
      <c r="B2410" t="s">
        <v>245</v>
      </c>
      <c r="C2410" s="32" t="s">
        <v>247</v>
      </c>
      <c r="D2410" t="s">
        <v>458</v>
      </c>
      <c r="E2410" t="s">
        <v>476</v>
      </c>
      <c r="F2410" s="174" t="n">
        <v>2033</v>
      </c>
      <c r="G2410" s="175" t="n">
        <v>38</v>
      </c>
      <c r="H2410" s="176" t="n">
        <v>2500.17629361203</v>
      </c>
      <c r="I2410" s="177" t="n">
        <v>4408924.58770031</v>
      </c>
      <c r="J2410" s="178" t="str">
        <f>IF(I2410&gt;0,H2410/I2410,0)</f>
      </c>
      <c r="K2410" s="179" t="str">
        <f>1-EXP(-J2410)</f>
      </c>
      <c r="L2410" s="180" t="str">
        <f>IF(G2410=30,1,M2409)</f>
      </c>
      <c r="M2410" s="181" t="str">
        <f>L2410*(1-K2410)</f>
      </c>
    </row>
    <row r="2411">
      <c r="A2411" t="s">
        <v>164</v>
      </c>
      <c r="B2411" t="s">
        <v>245</v>
      </c>
      <c r="C2411" s="32" t="s">
        <v>247</v>
      </c>
      <c r="D2411" t="s">
        <v>458</v>
      </c>
      <c r="E2411" t="s">
        <v>476</v>
      </c>
      <c r="F2411" s="174" t="n">
        <v>2033</v>
      </c>
      <c r="G2411" s="175" t="n">
        <v>39</v>
      </c>
      <c r="H2411" s="176" t="n">
        <v>2656.14065654167</v>
      </c>
      <c r="I2411" s="177" t="n">
        <v>4350333.58738258</v>
      </c>
      <c r="J2411" s="178" t="str">
        <f>IF(I2411&gt;0,H2411/I2411,0)</f>
      </c>
      <c r="K2411" s="179" t="str">
        <f>1-EXP(-J2411)</f>
      </c>
      <c r="L2411" s="180" t="str">
        <f>IF(G2411=30,1,M2410)</f>
      </c>
      <c r="M2411" s="181" t="str">
        <f>L2411*(1-K2411)</f>
      </c>
    </row>
    <row r="2412">
      <c r="A2412" t="s">
        <v>164</v>
      </c>
      <c r="B2412" t="s">
        <v>245</v>
      </c>
      <c r="C2412" s="32" t="s">
        <v>247</v>
      </c>
      <c r="D2412" t="s">
        <v>458</v>
      </c>
      <c r="E2412" t="s">
        <v>476</v>
      </c>
      <c r="F2412" s="174" t="n">
        <v>2033</v>
      </c>
      <c r="G2412" s="175" t="n">
        <v>40</v>
      </c>
      <c r="H2412" s="176" t="n">
        <v>3522.75061566293</v>
      </c>
      <c r="I2412" s="177" t="n">
        <v>4295166.74375842</v>
      </c>
      <c r="J2412" s="178" t="str">
        <f>IF(I2412&gt;0,H2412/I2412,0)</f>
      </c>
      <c r="K2412" s="179" t="str">
        <f>1-EXP(-J2412)</f>
      </c>
      <c r="L2412" s="180" t="str">
        <f>IF(G2412=30,1,M2411)</f>
      </c>
      <c r="M2412" s="181" t="str">
        <f>L2412*(1-K2412)</f>
      </c>
    </row>
    <row r="2413">
      <c r="A2413" t="s">
        <v>164</v>
      </c>
      <c r="B2413" t="s">
        <v>245</v>
      </c>
      <c r="C2413" s="32" t="s">
        <v>247</v>
      </c>
      <c r="D2413" t="s">
        <v>458</v>
      </c>
      <c r="E2413" t="s">
        <v>476</v>
      </c>
      <c r="F2413" s="174" t="n">
        <v>2033</v>
      </c>
      <c r="G2413" s="175" t="n">
        <v>41</v>
      </c>
      <c r="H2413" s="176" t="n">
        <v>3835.07881000537</v>
      </c>
      <c r="I2413" s="177" t="n">
        <v>4329845.94902197</v>
      </c>
      <c r="J2413" s="178" t="str">
        <f>IF(I2413&gt;0,H2413/I2413,0)</f>
      </c>
      <c r="K2413" s="179" t="str">
        <f>1-EXP(-J2413)</f>
      </c>
      <c r="L2413" s="180" t="str">
        <f>IF(G2413=30,1,M2412)</f>
      </c>
      <c r="M2413" s="181" t="str">
        <f>L2413*(1-K2413)</f>
      </c>
    </row>
    <row r="2414">
      <c r="A2414" t="s">
        <v>164</v>
      </c>
      <c r="B2414" t="s">
        <v>245</v>
      </c>
      <c r="C2414" s="32" t="s">
        <v>247</v>
      </c>
      <c r="D2414" t="s">
        <v>458</v>
      </c>
      <c r="E2414" t="s">
        <v>476</v>
      </c>
      <c r="F2414" s="174" t="n">
        <v>2033</v>
      </c>
      <c r="G2414" s="175" t="n">
        <v>42</v>
      </c>
      <c r="H2414" s="176" t="n">
        <v>4173.31736512431</v>
      </c>
      <c r="I2414" s="177" t="n">
        <v>4345412.28291404</v>
      </c>
      <c r="J2414" s="178" t="str">
        <f>IF(I2414&gt;0,H2414/I2414,0)</f>
      </c>
      <c r="K2414" s="179" t="str">
        <f>1-EXP(-J2414)</f>
      </c>
      <c r="L2414" s="180" t="str">
        <f>IF(G2414=30,1,M2413)</f>
      </c>
      <c r="M2414" s="181" t="str">
        <f>L2414*(1-K2414)</f>
      </c>
    </row>
    <row r="2415">
      <c r="A2415" t="s">
        <v>164</v>
      </c>
      <c r="B2415" t="s">
        <v>245</v>
      </c>
      <c r="C2415" s="32" t="s">
        <v>247</v>
      </c>
      <c r="D2415" t="s">
        <v>458</v>
      </c>
      <c r="E2415" t="s">
        <v>476</v>
      </c>
      <c r="F2415" s="174" t="n">
        <v>2033</v>
      </c>
      <c r="G2415" s="175" t="n">
        <v>43</v>
      </c>
      <c r="H2415" s="176" t="n">
        <v>6320.59821897664</v>
      </c>
      <c r="I2415" s="177" t="n">
        <v>6397018.04105434</v>
      </c>
      <c r="J2415" s="178" t="str">
        <f>IF(I2415&gt;0,H2415/I2415,0)</f>
      </c>
      <c r="K2415" s="179" t="str">
        <f>1-EXP(-J2415)</f>
      </c>
      <c r="L2415" s="180" t="str">
        <f>IF(G2415=30,1,M2414)</f>
      </c>
      <c r="M2415" s="181" t="str">
        <f>L2415*(1-K2415)</f>
      </c>
    </row>
    <row r="2416">
      <c r="A2416" t="s">
        <v>164</v>
      </c>
      <c r="B2416" t="s">
        <v>245</v>
      </c>
      <c r="C2416" s="32" t="s">
        <v>247</v>
      </c>
      <c r="D2416" t="s">
        <v>458</v>
      </c>
      <c r="E2416" t="s">
        <v>476</v>
      </c>
      <c r="F2416" s="174" t="n">
        <v>2033</v>
      </c>
      <c r="G2416" s="175" t="n">
        <v>44</v>
      </c>
      <c r="H2416" s="176" t="n">
        <v>4898.70915933743</v>
      </c>
      <c r="I2416" s="177" t="n">
        <v>4298864.03630605</v>
      </c>
      <c r="J2416" s="178" t="str">
        <f>IF(I2416&gt;0,H2416/I2416,0)</f>
      </c>
      <c r="K2416" s="179" t="str">
        <f>1-EXP(-J2416)</f>
      </c>
      <c r="L2416" s="180" t="str">
        <f>IF(G2416=30,1,M2415)</f>
      </c>
      <c r="M2416" s="181" t="str">
        <f>L2416*(1-K2416)</f>
      </c>
    </row>
    <row r="2417">
      <c r="A2417" t="s">
        <v>164</v>
      </c>
      <c r="B2417" t="s">
        <v>245</v>
      </c>
      <c r="C2417" s="32" t="s">
        <v>247</v>
      </c>
      <c r="D2417" t="s">
        <v>458</v>
      </c>
      <c r="E2417" t="s">
        <v>476</v>
      </c>
      <c r="F2417" s="174" t="n">
        <v>2033</v>
      </c>
      <c r="G2417" s="175" t="n">
        <v>45</v>
      </c>
      <c r="H2417" s="176" t="n">
        <v>6293.33148344832</v>
      </c>
      <c r="I2417" s="177" t="n">
        <v>4279083.93997018</v>
      </c>
      <c r="J2417" s="178" t="str">
        <f>IF(I2417&gt;0,H2417/I2417,0)</f>
      </c>
      <c r="K2417" s="179" t="str">
        <f>1-EXP(-J2417)</f>
      </c>
      <c r="L2417" s="180" t="str">
        <f>IF(G2417=30,1,M2416)</f>
      </c>
      <c r="M2417" s="181" t="str">
        <f>L2417*(1-K2417)</f>
      </c>
    </row>
    <row r="2418">
      <c r="A2418" t="s">
        <v>164</v>
      </c>
      <c r="B2418" t="s">
        <v>245</v>
      </c>
      <c r="C2418" s="32" t="s">
        <v>247</v>
      </c>
      <c r="D2418" t="s">
        <v>458</v>
      </c>
      <c r="E2418" t="s">
        <v>476</v>
      </c>
      <c r="F2418" s="174" t="n">
        <v>2033</v>
      </c>
      <c r="G2418" s="175" t="n">
        <v>46</v>
      </c>
      <c r="H2418" s="176" t="n">
        <v>6672.52547129643</v>
      </c>
      <c r="I2418" s="177" t="n">
        <v>4143507.93731541</v>
      </c>
      <c r="J2418" s="178" t="str">
        <f>IF(I2418&gt;0,H2418/I2418,0)</f>
      </c>
      <c r="K2418" s="179" t="str">
        <f>1-EXP(-J2418)</f>
      </c>
      <c r="L2418" s="180" t="str">
        <f>IF(G2418=30,1,M2417)</f>
      </c>
      <c r="M2418" s="181" t="str">
        <f>L2418*(1-K2418)</f>
      </c>
    </row>
    <row r="2419">
      <c r="A2419" t="s">
        <v>164</v>
      </c>
      <c r="B2419" t="s">
        <v>245</v>
      </c>
      <c r="C2419" s="32" t="s">
        <v>247</v>
      </c>
      <c r="D2419" t="s">
        <v>458</v>
      </c>
      <c r="E2419" t="s">
        <v>476</v>
      </c>
      <c r="F2419" s="174" t="n">
        <v>2033</v>
      </c>
      <c r="G2419" s="175" t="n">
        <v>47</v>
      </c>
      <c r="H2419" s="176" t="n">
        <v>7244.65171550451</v>
      </c>
      <c r="I2419" s="177" t="n">
        <v>4105240.54106692</v>
      </c>
      <c r="J2419" s="178" t="str">
        <f>IF(I2419&gt;0,H2419/I2419,0)</f>
      </c>
      <c r="K2419" s="179" t="str">
        <f>1-EXP(-J2419)</f>
      </c>
      <c r="L2419" s="180" t="str">
        <f>IF(G2419=30,1,M2418)</f>
      </c>
      <c r="M2419" s="181" t="str">
        <f>L2419*(1-K2419)</f>
      </c>
    </row>
    <row r="2420">
      <c r="A2420" t="s">
        <v>164</v>
      </c>
      <c r="B2420" t="s">
        <v>245</v>
      </c>
      <c r="C2420" s="32" t="s">
        <v>247</v>
      </c>
      <c r="D2420" t="s">
        <v>458</v>
      </c>
      <c r="E2420" t="s">
        <v>476</v>
      </c>
      <c r="F2420" s="174" t="n">
        <v>2033</v>
      </c>
      <c r="G2420" s="175" t="n">
        <v>48</v>
      </c>
      <c r="H2420" s="176" t="n">
        <v>8045.20055076598</v>
      </c>
      <c r="I2420" s="177" t="n">
        <v>4158971.97211439</v>
      </c>
      <c r="J2420" s="178" t="str">
        <f>IF(I2420&gt;0,H2420/I2420,0)</f>
      </c>
      <c r="K2420" s="179" t="str">
        <f>1-EXP(-J2420)</f>
      </c>
      <c r="L2420" s="180" t="str">
        <f>IF(G2420=30,1,M2419)</f>
      </c>
      <c r="M2420" s="181" t="str">
        <f>L2420*(1-K2420)</f>
      </c>
    </row>
    <row r="2421">
      <c r="A2421" t="s">
        <v>164</v>
      </c>
      <c r="B2421" t="s">
        <v>245</v>
      </c>
      <c r="C2421" s="32" t="s">
        <v>247</v>
      </c>
      <c r="D2421" t="s">
        <v>458</v>
      </c>
      <c r="E2421" t="s">
        <v>476</v>
      </c>
      <c r="F2421" s="174" t="n">
        <v>2033</v>
      </c>
      <c r="G2421" s="175" t="n">
        <v>49</v>
      </c>
      <c r="H2421" s="176" t="n">
        <v>8979.33656472255</v>
      </c>
      <c r="I2421" s="177" t="n">
        <v>4236784.88801114</v>
      </c>
      <c r="J2421" s="178" t="str">
        <f>IF(I2421&gt;0,H2421/I2421,0)</f>
      </c>
      <c r="K2421" s="179" t="str">
        <f>1-EXP(-J2421)</f>
      </c>
      <c r="L2421" s="180" t="str">
        <f>IF(G2421=30,1,M2420)</f>
      </c>
      <c r="M2421" s="181" t="str">
        <f>L2421*(1-K2421)</f>
      </c>
    </row>
    <row r="2422">
      <c r="A2422" t="s">
        <v>164</v>
      </c>
      <c r="B2422" t="s">
        <v>245</v>
      </c>
      <c r="C2422" s="32" t="s">
        <v>247</v>
      </c>
      <c r="D2422" t="s">
        <v>458</v>
      </c>
      <c r="E2422" t="s">
        <v>476</v>
      </c>
      <c r="F2422" s="174" t="n">
        <v>2033</v>
      </c>
      <c r="G2422" s="175" t="n">
        <v>50</v>
      </c>
      <c r="H2422" s="176" t="n">
        <v>10342.5167636855</v>
      </c>
      <c r="I2422" s="177" t="n">
        <v>4206589.11832215</v>
      </c>
      <c r="J2422" s="178" t="str">
        <f>IF(I2422&gt;0,H2422/I2422,0)</f>
      </c>
      <c r="K2422" s="179" t="str">
        <f>1-EXP(-J2422)</f>
      </c>
      <c r="L2422" s="180" t="str">
        <f>IF(G2422=30,1,M2421)</f>
      </c>
      <c r="M2422" s="181" t="str">
        <f>L2422*(1-K2422)</f>
      </c>
    </row>
    <row r="2423">
      <c r="A2423" t="s">
        <v>164</v>
      </c>
      <c r="B2423" t="s">
        <v>245</v>
      </c>
      <c r="C2423" s="32" t="s">
        <v>247</v>
      </c>
      <c r="D2423" t="s">
        <v>458</v>
      </c>
      <c r="E2423" t="s">
        <v>476</v>
      </c>
      <c r="F2423" s="174" t="n">
        <v>2033</v>
      </c>
      <c r="G2423" s="175" t="n">
        <v>51</v>
      </c>
      <c r="H2423" s="176" t="n">
        <v>10932.0129236551</v>
      </c>
      <c r="I2423" s="177" t="n">
        <v>4064535.0224241</v>
      </c>
      <c r="J2423" s="178" t="str">
        <f>IF(I2423&gt;0,H2423/I2423,0)</f>
      </c>
      <c r="K2423" s="179" t="str">
        <f>1-EXP(-J2423)</f>
      </c>
      <c r="L2423" s="180" t="str">
        <f>IF(G2423=30,1,M2422)</f>
      </c>
      <c r="M2423" s="181" t="str">
        <f>L2423*(1-K2423)</f>
      </c>
    </row>
    <row r="2424">
      <c r="A2424" t="s">
        <v>164</v>
      </c>
      <c r="B2424" t="s">
        <v>245</v>
      </c>
      <c r="C2424" s="32" t="s">
        <v>247</v>
      </c>
      <c r="D2424" t="s">
        <v>458</v>
      </c>
      <c r="E2424" t="s">
        <v>476</v>
      </c>
      <c r="F2424" s="174" t="n">
        <v>2033</v>
      </c>
      <c r="G2424" s="175" t="n">
        <v>52</v>
      </c>
      <c r="H2424" s="176" t="n">
        <v>11710.0692622719</v>
      </c>
      <c r="I2424" s="177" t="n">
        <v>3984276.3981977</v>
      </c>
      <c r="J2424" s="178" t="str">
        <f>IF(I2424&gt;0,H2424/I2424,0)</f>
      </c>
      <c r="K2424" s="179" t="str">
        <f>1-EXP(-J2424)</f>
      </c>
      <c r="L2424" s="180" t="str">
        <f>IF(G2424=30,1,M2423)</f>
      </c>
      <c r="M2424" s="181" t="str">
        <f>L2424*(1-K2424)</f>
      </c>
    </row>
    <row r="2425">
      <c r="A2425" t="s">
        <v>164</v>
      </c>
      <c r="B2425" t="s">
        <v>245</v>
      </c>
      <c r="C2425" s="32" t="s">
        <v>247</v>
      </c>
      <c r="D2425" t="s">
        <v>458</v>
      </c>
      <c r="E2425" t="s">
        <v>476</v>
      </c>
      <c r="F2425" s="174" t="n">
        <v>2033</v>
      </c>
      <c r="G2425" s="175" t="n">
        <v>53</v>
      </c>
      <c r="H2425" s="176" t="n">
        <v>12581.5438111185</v>
      </c>
      <c r="I2425" s="177" t="n">
        <v>3919136.44603281</v>
      </c>
      <c r="J2425" s="178" t="str">
        <f>IF(I2425&gt;0,H2425/I2425,0)</f>
      </c>
      <c r="K2425" s="179" t="str">
        <f>1-EXP(-J2425)</f>
      </c>
      <c r="L2425" s="180" t="str">
        <f>IF(G2425=30,1,M2424)</f>
      </c>
      <c r="M2425" s="181" t="str">
        <f>L2425*(1-K2425)</f>
      </c>
    </row>
    <row r="2426">
      <c r="A2426" t="s">
        <v>164</v>
      </c>
      <c r="B2426" t="s">
        <v>245</v>
      </c>
      <c r="C2426" s="32" t="s">
        <v>247</v>
      </c>
      <c r="D2426" t="s">
        <v>458</v>
      </c>
      <c r="E2426" t="s">
        <v>476</v>
      </c>
      <c r="F2426" s="174" t="n">
        <v>2033</v>
      </c>
      <c r="G2426" s="175" t="n">
        <v>54</v>
      </c>
      <c r="H2426" s="176" t="n">
        <v>13490.9633287648</v>
      </c>
      <c r="I2426" s="177" t="n">
        <v>3848214.3815018</v>
      </c>
      <c r="J2426" s="178" t="str">
        <f>IF(I2426&gt;0,H2426/I2426,0)</f>
      </c>
      <c r="K2426" s="179" t="str">
        <f>1-EXP(-J2426)</f>
      </c>
      <c r="L2426" s="180" t="str">
        <f>IF(G2426=30,1,M2425)</f>
      </c>
      <c r="M2426" s="181" t="str">
        <f>L2426*(1-K2426)</f>
      </c>
    </row>
    <row r="2427">
      <c r="A2427" t="s">
        <v>164</v>
      </c>
      <c r="B2427" t="s">
        <v>245</v>
      </c>
      <c r="C2427" s="32" t="s">
        <v>247</v>
      </c>
      <c r="D2427" t="s">
        <v>458</v>
      </c>
      <c r="E2427" t="s">
        <v>476</v>
      </c>
      <c r="F2427" s="174" t="n">
        <v>2033</v>
      </c>
      <c r="G2427" s="175" t="n">
        <v>55</v>
      </c>
      <c r="H2427" s="176" t="n">
        <v>14450.3905604417</v>
      </c>
      <c r="I2427" s="177" t="n">
        <v>3757904.84420005</v>
      </c>
      <c r="J2427" s="178" t="str">
        <f>IF(I2427&gt;0,H2427/I2427,0)</f>
      </c>
      <c r="K2427" s="179" t="str">
        <f>1-EXP(-J2427)</f>
      </c>
      <c r="L2427" s="180" t="str">
        <f>IF(G2427=30,1,M2426)</f>
      </c>
      <c r="M2427" s="181" t="str">
        <f>L2427*(1-K2427)</f>
      </c>
    </row>
    <row r="2428">
      <c r="A2428" t="s">
        <v>164</v>
      </c>
      <c r="B2428" t="s">
        <v>245</v>
      </c>
      <c r="C2428" s="32" t="s">
        <v>247</v>
      </c>
      <c r="D2428" t="s">
        <v>458</v>
      </c>
      <c r="E2428" t="s">
        <v>476</v>
      </c>
      <c r="F2428" s="174" t="n">
        <v>2033</v>
      </c>
      <c r="G2428" s="175" t="n">
        <v>56</v>
      </c>
      <c r="H2428" s="176" t="n">
        <v>15479.592223673</v>
      </c>
      <c r="I2428" s="177" t="n">
        <v>3683269.10643191</v>
      </c>
      <c r="J2428" s="178" t="str">
        <f>IF(I2428&gt;0,H2428/I2428,0)</f>
      </c>
      <c r="K2428" s="179" t="str">
        <f>1-EXP(-J2428)</f>
      </c>
      <c r="L2428" s="180" t="str">
        <f>IF(G2428=30,1,M2427)</f>
      </c>
      <c r="M2428" s="181" t="str">
        <f>L2428*(1-K2428)</f>
      </c>
    </row>
    <row r="2429">
      <c r="A2429" t="s">
        <v>164</v>
      </c>
      <c r="B2429" t="s">
        <v>245</v>
      </c>
      <c r="C2429" s="32" t="s">
        <v>247</v>
      </c>
      <c r="D2429" t="s">
        <v>458</v>
      </c>
      <c r="E2429" t="s">
        <v>476</v>
      </c>
      <c r="F2429" s="174" t="n">
        <v>2033</v>
      </c>
      <c r="G2429" s="175" t="n">
        <v>57</v>
      </c>
      <c r="H2429" s="176" t="n">
        <v>16513.1261194203</v>
      </c>
      <c r="I2429" s="177" t="n">
        <v>3597057.81900425</v>
      </c>
      <c r="J2429" s="178" t="str">
        <f>IF(I2429&gt;0,H2429/I2429,0)</f>
      </c>
      <c r="K2429" s="179" t="str">
        <f>1-EXP(-J2429)</f>
      </c>
      <c r="L2429" s="180" t="str">
        <f>IF(G2429=30,1,M2428)</f>
      </c>
      <c r="M2429" s="181" t="str">
        <f>L2429*(1-K2429)</f>
      </c>
    </row>
    <row r="2430">
      <c r="A2430" t="s">
        <v>164</v>
      </c>
      <c r="B2430" t="s">
        <v>245</v>
      </c>
      <c r="C2430" s="32" t="s">
        <v>247</v>
      </c>
      <c r="D2430" t="s">
        <v>458</v>
      </c>
      <c r="E2430" t="s">
        <v>476</v>
      </c>
      <c r="F2430" s="174" t="n">
        <v>2033</v>
      </c>
      <c r="G2430" s="175" t="n">
        <v>58</v>
      </c>
      <c r="H2430" s="176" t="n">
        <v>17609.7212723254</v>
      </c>
      <c r="I2430" s="177" t="n">
        <v>3509622.04713658</v>
      </c>
      <c r="J2430" s="178" t="str">
        <f>IF(I2430&gt;0,H2430/I2430,0)</f>
      </c>
      <c r="K2430" s="179" t="str">
        <f>1-EXP(-J2430)</f>
      </c>
      <c r="L2430" s="180" t="str">
        <f>IF(G2430=30,1,M2429)</f>
      </c>
      <c r="M2430" s="181" t="str">
        <f>L2430*(1-K2430)</f>
      </c>
    </row>
    <row r="2431">
      <c r="A2431" t="s">
        <v>164</v>
      </c>
      <c r="B2431" t="s">
        <v>245</v>
      </c>
      <c r="C2431" s="32" t="s">
        <v>247</v>
      </c>
      <c r="D2431" t="s">
        <v>458</v>
      </c>
      <c r="E2431" t="s">
        <v>476</v>
      </c>
      <c r="F2431" s="174" t="n">
        <v>2033</v>
      </c>
      <c r="G2431" s="175" t="n">
        <v>59</v>
      </c>
      <c r="H2431" s="176" t="n">
        <v>18631.6163420449</v>
      </c>
      <c r="I2431" s="177" t="n">
        <v>3395235.34596487</v>
      </c>
      <c r="J2431" s="178" t="str">
        <f>IF(I2431&gt;0,H2431/I2431,0)</f>
      </c>
      <c r="K2431" s="179" t="str">
        <f>1-EXP(-J2431)</f>
      </c>
      <c r="L2431" s="180" t="str">
        <f>IF(G2431=30,1,M2430)</f>
      </c>
      <c r="M2431" s="181" t="str">
        <f>L2431*(1-K2431)</f>
      </c>
    </row>
    <row r="2432">
      <c r="A2432" t="s">
        <v>164</v>
      </c>
      <c r="B2432" t="s">
        <v>245</v>
      </c>
      <c r="C2432" s="32" t="s">
        <v>247</v>
      </c>
      <c r="D2432" t="s">
        <v>458</v>
      </c>
      <c r="E2432" t="s">
        <v>476</v>
      </c>
      <c r="F2432" s="174" t="n">
        <v>2033</v>
      </c>
      <c r="G2432" s="175" t="n">
        <v>60</v>
      </c>
      <c r="H2432" s="176" t="n">
        <v>20272.5825605538</v>
      </c>
      <c r="I2432" s="177" t="n">
        <v>3337791.59824203</v>
      </c>
      <c r="J2432" s="178" t="str">
        <f>IF(I2432&gt;0,H2432/I2432,0)</f>
      </c>
      <c r="K2432" s="179" t="str">
        <f>1-EXP(-J2432)</f>
      </c>
      <c r="L2432" s="180" t="str">
        <f>IF(G2432=30,1,M2431)</f>
      </c>
      <c r="M2432" s="181" t="str">
        <f>L2432*(1-K2432)</f>
      </c>
    </row>
    <row r="2433">
      <c r="A2433" t="s">
        <v>164</v>
      </c>
      <c r="B2433" t="s">
        <v>245</v>
      </c>
      <c r="C2433" s="32" t="s">
        <v>247</v>
      </c>
      <c r="D2433" t="s">
        <v>458</v>
      </c>
      <c r="E2433" t="s">
        <v>476</v>
      </c>
      <c r="F2433" s="174" t="n">
        <v>2033</v>
      </c>
      <c r="G2433" s="175" t="n">
        <v>61</v>
      </c>
      <c r="H2433" s="176" t="n">
        <v>20764.8879124787</v>
      </c>
      <c r="I2433" s="177" t="n">
        <v>3123357.88934823</v>
      </c>
      <c r="J2433" s="178" t="str">
        <f>IF(I2433&gt;0,H2433/I2433,0)</f>
      </c>
      <c r="K2433" s="179" t="str">
        <f>1-EXP(-J2433)</f>
      </c>
      <c r="L2433" s="180" t="str">
        <f>IF(G2433=30,1,M2432)</f>
      </c>
      <c r="M2433" s="181" t="str">
        <f>L2433*(1-K2433)</f>
      </c>
    </row>
    <row r="2434">
      <c r="A2434" t="s">
        <v>164</v>
      </c>
      <c r="B2434" t="s">
        <v>245</v>
      </c>
      <c r="C2434" s="32" t="s">
        <v>247</v>
      </c>
      <c r="D2434" t="s">
        <v>458</v>
      </c>
      <c r="E2434" t="s">
        <v>476</v>
      </c>
      <c r="F2434" s="174" t="n">
        <v>2033</v>
      </c>
      <c r="G2434" s="175" t="n">
        <v>62</v>
      </c>
      <c r="H2434" s="176" t="n">
        <v>22020.8800879955</v>
      </c>
      <c r="I2434" s="177" t="n">
        <v>3024738.72230342</v>
      </c>
      <c r="J2434" s="178" t="str">
        <f>IF(I2434&gt;0,H2434/I2434,0)</f>
      </c>
      <c r="K2434" s="179" t="str">
        <f>1-EXP(-J2434)</f>
      </c>
      <c r="L2434" s="180" t="str">
        <f>IF(G2434=30,1,M2433)</f>
      </c>
      <c r="M2434" s="181" t="str">
        <f>L2434*(1-K2434)</f>
      </c>
    </row>
    <row r="2435">
      <c r="A2435" t="s">
        <v>164</v>
      </c>
      <c r="B2435" t="s">
        <v>245</v>
      </c>
      <c r="C2435" s="32" t="s">
        <v>247</v>
      </c>
      <c r="D2435" t="s">
        <v>458</v>
      </c>
      <c r="E2435" t="s">
        <v>476</v>
      </c>
      <c r="F2435" s="174" t="n">
        <v>2033</v>
      </c>
      <c r="G2435" s="175" t="n">
        <v>63</v>
      </c>
      <c r="H2435" s="176" t="n">
        <v>23365.689559882</v>
      </c>
      <c r="I2435" s="177" t="n">
        <v>2929666.70841025</v>
      </c>
      <c r="J2435" s="178" t="str">
        <f>IF(I2435&gt;0,H2435/I2435,0)</f>
      </c>
      <c r="K2435" s="179" t="str">
        <f>1-EXP(-J2435)</f>
      </c>
      <c r="L2435" s="180" t="str">
        <f>IF(G2435=30,1,M2434)</f>
      </c>
      <c r="M2435" s="181" t="str">
        <f>L2435*(1-K2435)</f>
      </c>
    </row>
    <row r="2436">
      <c r="A2436" t="s">
        <v>164</v>
      </c>
      <c r="B2436" t="s">
        <v>245</v>
      </c>
      <c r="C2436" s="32" t="s">
        <v>247</v>
      </c>
      <c r="D2436" t="s">
        <v>458</v>
      </c>
      <c r="E2436" t="s">
        <v>476</v>
      </c>
      <c r="F2436" s="174" t="n">
        <v>2033</v>
      </c>
      <c r="G2436" s="175" t="n">
        <v>64</v>
      </c>
      <c r="H2436" s="176" t="n">
        <v>24691.4843819906</v>
      </c>
      <c r="I2436" s="177" t="n">
        <v>2825352.99740644</v>
      </c>
      <c r="J2436" s="178" t="str">
        <f>IF(I2436&gt;0,H2436/I2436,0)</f>
      </c>
      <c r="K2436" s="179" t="str">
        <f>1-EXP(-J2436)</f>
      </c>
      <c r="L2436" s="180" t="str">
        <f>IF(G2436=30,1,M2435)</f>
      </c>
      <c r="M2436" s="181" t="str">
        <f>L2436*(1-K2436)</f>
      </c>
    </row>
    <row r="2437">
      <c r="A2437" t="s">
        <v>164</v>
      </c>
      <c r="B2437" t="s">
        <v>245</v>
      </c>
      <c r="C2437" s="32" t="s">
        <v>247</v>
      </c>
      <c r="D2437" t="s">
        <v>458</v>
      </c>
      <c r="E2437" t="s">
        <v>476</v>
      </c>
      <c r="F2437" s="174" t="n">
        <v>2033</v>
      </c>
      <c r="G2437" s="175" t="n">
        <v>65</v>
      </c>
      <c r="H2437" s="176" t="n">
        <v>25036.5123648827</v>
      </c>
      <c r="I2437" s="177" t="n">
        <v>2702243.81655694</v>
      </c>
      <c r="J2437" s="178" t="str">
        <f>IF(I2437&gt;0,H2437/I2437,0)</f>
      </c>
      <c r="K2437" s="179" t="str">
        <f>1-EXP(-J2437)</f>
      </c>
      <c r="L2437" s="180" t="str">
        <f>IF(G2437=30,1,M2436)</f>
      </c>
      <c r="M2437" s="181" t="str">
        <f>L2437*(1-K2437)</f>
      </c>
    </row>
    <row r="2438">
      <c r="A2438" t="s">
        <v>164</v>
      </c>
      <c r="B2438" t="s">
        <v>245</v>
      </c>
      <c r="C2438" s="32" t="s">
        <v>247</v>
      </c>
      <c r="D2438" t="s">
        <v>458</v>
      </c>
      <c r="E2438" t="s">
        <v>476</v>
      </c>
      <c r="F2438" s="174" t="n">
        <v>2033</v>
      </c>
      <c r="G2438" s="175" t="n">
        <v>66</v>
      </c>
      <c r="H2438" s="176" t="n">
        <v>25907.1895877733</v>
      </c>
      <c r="I2438" s="177" t="n">
        <v>2550459.06930819</v>
      </c>
      <c r="J2438" s="178" t="str">
        <f>IF(I2438&gt;0,H2438/I2438,0)</f>
      </c>
      <c r="K2438" s="179" t="str">
        <f>1-EXP(-J2438)</f>
      </c>
      <c r="L2438" s="180" t="str">
        <f>IF(G2438=30,1,M2437)</f>
      </c>
      <c r="M2438" s="181" t="str">
        <f>L2438*(1-K2438)</f>
      </c>
    </row>
    <row r="2439">
      <c r="A2439" t="s">
        <v>164</v>
      </c>
      <c r="B2439" t="s">
        <v>245</v>
      </c>
      <c r="C2439" s="32" t="s">
        <v>247</v>
      </c>
      <c r="D2439" t="s">
        <v>458</v>
      </c>
      <c r="E2439" t="s">
        <v>476</v>
      </c>
      <c r="F2439" s="174" t="n">
        <v>2033</v>
      </c>
      <c r="G2439" s="175" t="n">
        <v>67</v>
      </c>
      <c r="H2439" s="176" t="n">
        <v>27105.233553281</v>
      </c>
      <c r="I2439" s="177" t="n">
        <v>2431971.71637868</v>
      </c>
      <c r="J2439" s="178" t="str">
        <f>IF(I2439&gt;0,H2439/I2439,0)</f>
      </c>
      <c r="K2439" s="179" t="str">
        <f>1-EXP(-J2439)</f>
      </c>
      <c r="L2439" s="180" t="str">
        <f>IF(G2439=30,1,M2438)</f>
      </c>
      <c r="M2439" s="181" t="str">
        <f>L2439*(1-K2439)</f>
      </c>
    </row>
    <row r="2440">
      <c r="A2440" t="s">
        <v>164</v>
      </c>
      <c r="B2440" t="s">
        <v>245</v>
      </c>
      <c r="C2440" s="32" t="s">
        <v>247</v>
      </c>
      <c r="D2440" t="s">
        <v>458</v>
      </c>
      <c r="E2440" t="s">
        <v>476</v>
      </c>
      <c r="F2440" s="174" t="n">
        <v>2033</v>
      </c>
      <c r="G2440" s="175" t="n">
        <v>68</v>
      </c>
      <c r="H2440" s="176" t="n">
        <v>28066.6455007049</v>
      </c>
      <c r="I2440" s="177" t="n">
        <v>2293941.2466204</v>
      </c>
      <c r="J2440" s="178" t="str">
        <f>IF(I2440&gt;0,H2440/I2440,0)</f>
      </c>
      <c r="K2440" s="179" t="str">
        <f>1-EXP(-J2440)</f>
      </c>
      <c r="L2440" s="180" t="str">
        <f>IF(G2440=30,1,M2439)</f>
      </c>
      <c r="M2440" s="181" t="str">
        <f>L2440*(1-K2440)</f>
      </c>
    </row>
    <row r="2441">
      <c r="A2441" t="s">
        <v>164</v>
      </c>
      <c r="B2441" t="s">
        <v>245</v>
      </c>
      <c r="C2441" s="32" t="s">
        <v>247</v>
      </c>
      <c r="D2441" t="s">
        <v>458</v>
      </c>
      <c r="E2441" t="s">
        <v>476</v>
      </c>
      <c r="F2441" s="174" t="n">
        <v>2033</v>
      </c>
      <c r="G2441" s="175" t="n">
        <v>69</v>
      </c>
      <c r="H2441" s="176" t="n">
        <v>28989.1261768077</v>
      </c>
      <c r="I2441" s="177" t="n">
        <v>2156353.96738997</v>
      </c>
      <c r="J2441" s="178" t="str">
        <f>IF(I2441&gt;0,H2441/I2441,0)</f>
      </c>
      <c r="K2441" s="179" t="str">
        <f>1-EXP(-J2441)</f>
      </c>
      <c r="L2441" s="180" t="str">
        <f>IF(G2441=30,1,M2440)</f>
      </c>
      <c r="M2441" s="181" t="str">
        <f>L2441*(1-K2441)</f>
      </c>
    </row>
    <row r="2442">
      <c r="A2442" t="s">
        <v>164</v>
      </c>
      <c r="B2442" t="s">
        <v>245</v>
      </c>
      <c r="C2442" s="32" t="s">
        <v>247</v>
      </c>
      <c r="D2442" t="s">
        <v>458</v>
      </c>
      <c r="E2442" t="s">
        <v>476</v>
      </c>
      <c r="F2442" s="174" t="n">
        <v>2034</v>
      </c>
      <c r="G2442" s="175" t="n">
        <v>30</v>
      </c>
      <c r="H2442" s="176" t="n">
        <v>782.693003770076</v>
      </c>
      <c r="I2442" s="177" t="n">
        <v>4429661.52582106</v>
      </c>
      <c r="J2442" s="178" t="str">
        <f>IF(I2442&gt;0,H2442/I2442,0)</f>
      </c>
      <c r="K2442" s="179" t="str">
        <f>1-EXP(-J2442)</f>
      </c>
      <c r="L2442" s="180" t="str">
        <f>IF(G2442=30,1,M2441)</f>
      </c>
      <c r="M2442" s="181" t="str">
        <f>L2442*(1-K2442)</f>
      </c>
    </row>
    <row r="2443">
      <c r="A2443" t="s">
        <v>164</v>
      </c>
      <c r="B2443" t="s">
        <v>245</v>
      </c>
      <c r="C2443" s="32" t="s">
        <v>247</v>
      </c>
      <c r="D2443" t="s">
        <v>458</v>
      </c>
      <c r="E2443" t="s">
        <v>476</v>
      </c>
      <c r="F2443" s="174" t="n">
        <v>2034</v>
      </c>
      <c r="G2443" s="175" t="n">
        <v>31</v>
      </c>
      <c r="H2443" s="176" t="n">
        <v>959.042012245121</v>
      </c>
      <c r="I2443" s="177" t="n">
        <v>4364271.69849571</v>
      </c>
      <c r="J2443" s="178" t="str">
        <f>IF(I2443&gt;0,H2443/I2443,0)</f>
      </c>
      <c r="K2443" s="179" t="str">
        <f>1-EXP(-J2443)</f>
      </c>
      <c r="L2443" s="180" t="str">
        <f>IF(G2443=30,1,M2442)</f>
      </c>
      <c r="M2443" s="181" t="str">
        <f>L2443*(1-K2443)</f>
      </c>
    </row>
    <row r="2444">
      <c r="A2444" t="s">
        <v>164</v>
      </c>
      <c r="B2444" t="s">
        <v>245</v>
      </c>
      <c r="C2444" s="32" t="s">
        <v>247</v>
      </c>
      <c r="D2444" t="s">
        <v>458</v>
      </c>
      <c r="E2444" t="s">
        <v>476</v>
      </c>
      <c r="F2444" s="174" t="n">
        <v>2034</v>
      </c>
      <c r="G2444" s="175" t="n">
        <v>32</v>
      </c>
      <c r="H2444" s="176" t="n">
        <v>1147.51486596551</v>
      </c>
      <c r="I2444" s="177" t="n">
        <v>4343487.00471133</v>
      </c>
      <c r="J2444" s="178" t="str">
        <f>IF(I2444&gt;0,H2444/I2444,0)</f>
      </c>
      <c r="K2444" s="179" t="str">
        <f>1-EXP(-J2444)</f>
      </c>
      <c r="L2444" s="180" t="str">
        <f>IF(G2444=30,1,M2443)</f>
      </c>
      <c r="M2444" s="181" t="str">
        <f>L2444*(1-K2444)</f>
      </c>
    </row>
    <row r="2445">
      <c r="A2445" t="s">
        <v>164</v>
      </c>
      <c r="B2445" t="s">
        <v>245</v>
      </c>
      <c r="C2445" s="32" t="s">
        <v>247</v>
      </c>
      <c r="D2445" t="s">
        <v>458</v>
      </c>
      <c r="E2445" t="s">
        <v>476</v>
      </c>
      <c r="F2445" s="174" t="n">
        <v>2034</v>
      </c>
      <c r="G2445" s="175" t="n">
        <v>33</v>
      </c>
      <c r="H2445" s="176" t="n">
        <v>1208.00259367481</v>
      </c>
      <c r="I2445" s="177" t="n">
        <v>4323738.87586863</v>
      </c>
      <c r="J2445" s="178" t="str">
        <f>IF(I2445&gt;0,H2445/I2445,0)</f>
      </c>
      <c r="K2445" s="179" t="str">
        <f>1-EXP(-J2445)</f>
      </c>
      <c r="L2445" s="180" t="str">
        <f>IF(G2445=30,1,M2444)</f>
      </c>
      <c r="M2445" s="181" t="str">
        <f>L2445*(1-K2445)</f>
      </c>
    </row>
    <row r="2446">
      <c r="A2446" t="s">
        <v>164</v>
      </c>
      <c r="B2446" t="s">
        <v>245</v>
      </c>
      <c r="C2446" s="32" t="s">
        <v>247</v>
      </c>
      <c r="D2446" t="s">
        <v>458</v>
      </c>
      <c r="E2446" t="s">
        <v>476</v>
      </c>
      <c r="F2446" s="174" t="n">
        <v>2034</v>
      </c>
      <c r="G2446" s="175" t="n">
        <v>34</v>
      </c>
      <c r="H2446" s="176" t="n">
        <v>1280.11019942794</v>
      </c>
      <c r="I2446" s="177" t="n">
        <v>4303715.66384698</v>
      </c>
      <c r="J2446" s="178" t="str">
        <f>IF(I2446&gt;0,H2446/I2446,0)</f>
      </c>
      <c r="K2446" s="179" t="str">
        <f>1-EXP(-J2446)</f>
      </c>
      <c r="L2446" s="180" t="str">
        <f>IF(G2446=30,1,M2445)</f>
      </c>
      <c r="M2446" s="181" t="str">
        <f>L2446*(1-K2446)</f>
      </c>
    </row>
    <row r="2447">
      <c r="A2447" t="s">
        <v>164</v>
      </c>
      <c r="B2447" t="s">
        <v>245</v>
      </c>
      <c r="C2447" s="32" t="s">
        <v>247</v>
      </c>
      <c r="D2447" t="s">
        <v>458</v>
      </c>
      <c r="E2447" t="s">
        <v>476</v>
      </c>
      <c r="F2447" s="174" t="n">
        <v>2034</v>
      </c>
      <c r="G2447" s="175" t="n">
        <v>35</v>
      </c>
      <c r="H2447" s="176" t="n">
        <v>1738.75267262037</v>
      </c>
      <c r="I2447" s="177" t="n">
        <v>4323325.82273539</v>
      </c>
      <c r="J2447" s="178" t="str">
        <f>IF(I2447&gt;0,H2447/I2447,0)</f>
      </c>
      <c r="K2447" s="179" t="str">
        <f>1-EXP(-J2447)</f>
      </c>
      <c r="L2447" s="180" t="str">
        <f>IF(G2447=30,1,M2446)</f>
      </c>
      <c r="M2447" s="181" t="str">
        <f>L2447*(1-K2447)</f>
      </c>
    </row>
    <row r="2448">
      <c r="A2448" t="s">
        <v>164</v>
      </c>
      <c r="B2448" t="s">
        <v>245</v>
      </c>
      <c r="C2448" s="32" t="s">
        <v>247</v>
      </c>
      <c r="D2448" t="s">
        <v>458</v>
      </c>
      <c r="E2448" t="s">
        <v>476</v>
      </c>
      <c r="F2448" s="174" t="n">
        <v>2034</v>
      </c>
      <c r="G2448" s="175" t="n">
        <v>36</v>
      </c>
      <c r="H2448" s="176" t="n">
        <v>1969.98123172016</v>
      </c>
      <c r="I2448" s="177" t="n">
        <v>4381569.9630113</v>
      </c>
      <c r="J2448" s="178" t="str">
        <f>IF(I2448&gt;0,H2448/I2448,0)</f>
      </c>
      <c r="K2448" s="179" t="str">
        <f>1-EXP(-J2448)</f>
      </c>
      <c r="L2448" s="180" t="str">
        <f>IF(G2448=30,1,M2447)</f>
      </c>
      <c r="M2448" s="181" t="str">
        <f>L2448*(1-K2448)</f>
      </c>
    </row>
    <row r="2449">
      <c r="A2449" t="s">
        <v>164</v>
      </c>
      <c r="B2449" t="s">
        <v>245</v>
      </c>
      <c r="C2449" s="32" t="s">
        <v>247</v>
      </c>
      <c r="D2449" t="s">
        <v>458</v>
      </c>
      <c r="E2449" t="s">
        <v>476</v>
      </c>
      <c r="F2449" s="174" t="n">
        <v>2034</v>
      </c>
      <c r="G2449" s="175" t="n">
        <v>37</v>
      </c>
      <c r="H2449" s="176" t="n">
        <v>2382.83831550476</v>
      </c>
      <c r="I2449" s="177" t="n">
        <v>4519118.9309679</v>
      </c>
      <c r="J2449" s="178" t="str">
        <f>IF(I2449&gt;0,H2449/I2449,0)</f>
      </c>
      <c r="K2449" s="179" t="str">
        <f>1-EXP(-J2449)</f>
      </c>
      <c r="L2449" s="180" t="str">
        <f>IF(G2449=30,1,M2448)</f>
      </c>
      <c r="M2449" s="181" t="str">
        <f>L2449*(1-K2449)</f>
      </c>
    </row>
    <row r="2450">
      <c r="A2450" t="s">
        <v>164</v>
      </c>
      <c r="B2450" t="s">
        <v>245</v>
      </c>
      <c r="C2450" s="32" t="s">
        <v>247</v>
      </c>
      <c r="D2450" t="s">
        <v>458</v>
      </c>
      <c r="E2450" t="s">
        <v>476</v>
      </c>
      <c r="F2450" s="174" t="n">
        <v>2034</v>
      </c>
      <c r="G2450" s="175" t="n">
        <v>38</v>
      </c>
      <c r="H2450" s="176" t="n">
        <v>2535.29605208646</v>
      </c>
      <c r="I2450" s="177" t="n">
        <v>4474737.78514531</v>
      </c>
      <c r="J2450" s="178" t="str">
        <f>IF(I2450&gt;0,H2450/I2450,0)</f>
      </c>
      <c r="K2450" s="179" t="str">
        <f>1-EXP(-J2450)</f>
      </c>
      <c r="L2450" s="180" t="str">
        <f>IF(G2450=30,1,M2449)</f>
      </c>
      <c r="M2450" s="181" t="str">
        <f>L2450*(1-K2450)</f>
      </c>
    </row>
    <row r="2451">
      <c r="A2451" t="s">
        <v>164</v>
      </c>
      <c r="B2451" t="s">
        <v>245</v>
      </c>
      <c r="C2451" s="32" t="s">
        <v>247</v>
      </c>
      <c r="D2451" t="s">
        <v>458</v>
      </c>
      <c r="E2451" t="s">
        <v>476</v>
      </c>
      <c r="F2451" s="174" t="n">
        <v>2034</v>
      </c>
      <c r="G2451" s="175" t="n">
        <v>39</v>
      </c>
      <c r="H2451" s="176" t="n">
        <v>2683.95984117161</v>
      </c>
      <c r="I2451" s="177" t="n">
        <v>4400159.22657493</v>
      </c>
      <c r="J2451" s="178" t="str">
        <f>IF(I2451&gt;0,H2451/I2451,0)</f>
      </c>
      <c r="K2451" s="179" t="str">
        <f>1-EXP(-J2451)</f>
      </c>
      <c r="L2451" s="180" t="str">
        <f>IF(G2451=30,1,M2450)</f>
      </c>
      <c r="M2451" s="181" t="str">
        <f>L2451*(1-K2451)</f>
      </c>
    </row>
    <row r="2452">
      <c r="A2452" t="s">
        <v>164</v>
      </c>
      <c r="B2452" t="s">
        <v>245</v>
      </c>
      <c r="C2452" s="32" t="s">
        <v>247</v>
      </c>
      <c r="D2452" t="s">
        <v>458</v>
      </c>
      <c r="E2452" t="s">
        <v>476</v>
      </c>
      <c r="F2452" s="174" t="n">
        <v>2034</v>
      </c>
      <c r="G2452" s="175" t="n">
        <v>40</v>
      </c>
      <c r="H2452" s="176" t="n">
        <v>3553.71891588013</v>
      </c>
      <c r="I2452" s="177" t="n">
        <v>4341033.59838626</v>
      </c>
      <c r="J2452" s="178" t="str">
        <f>IF(I2452&gt;0,H2452/I2452,0)</f>
      </c>
      <c r="K2452" s="179" t="str">
        <f>1-EXP(-J2452)</f>
      </c>
      <c r="L2452" s="180" t="str">
        <f>IF(G2452=30,1,M2451)</f>
      </c>
      <c r="M2452" s="181" t="str">
        <f>L2452*(1-K2452)</f>
      </c>
    </row>
    <row r="2453">
      <c r="A2453" t="s">
        <v>164</v>
      </c>
      <c r="B2453" t="s">
        <v>245</v>
      </c>
      <c r="C2453" s="32" t="s">
        <v>247</v>
      </c>
      <c r="D2453" t="s">
        <v>458</v>
      </c>
      <c r="E2453" t="s">
        <v>476</v>
      </c>
      <c r="F2453" s="174" t="n">
        <v>2034</v>
      </c>
      <c r="G2453" s="175" t="n">
        <v>41</v>
      </c>
      <c r="H2453" s="176" t="n">
        <v>3790.34119568995</v>
      </c>
      <c r="I2453" s="177" t="n">
        <v>4284485.00588556</v>
      </c>
      <c r="J2453" s="178" t="str">
        <f>IF(I2453&gt;0,H2453/I2453,0)</f>
      </c>
      <c r="K2453" s="179" t="str">
        <f>1-EXP(-J2453)</f>
      </c>
      <c r="L2453" s="180" t="str">
        <f>IF(G2453=30,1,M2452)</f>
      </c>
      <c r="M2453" s="181" t="str">
        <f>L2453*(1-K2453)</f>
      </c>
    </row>
    <row r="2454">
      <c r="A2454" t="s">
        <v>164</v>
      </c>
      <c r="B2454" t="s">
        <v>245</v>
      </c>
      <c r="C2454" s="32" t="s">
        <v>247</v>
      </c>
      <c r="D2454" t="s">
        <v>458</v>
      </c>
      <c r="E2454" t="s">
        <v>476</v>
      </c>
      <c r="F2454" s="174" t="n">
        <v>2034</v>
      </c>
      <c r="G2454" s="175" t="n">
        <v>42</v>
      </c>
      <c r="H2454" s="176" t="n">
        <v>4138.66724092447</v>
      </c>
      <c r="I2454" s="177" t="n">
        <v>4319027.78432251</v>
      </c>
      <c r="J2454" s="178" t="str">
        <f>IF(I2454&gt;0,H2454/I2454,0)</f>
      </c>
      <c r="K2454" s="179" t="str">
        <f>1-EXP(-J2454)</f>
      </c>
      <c r="L2454" s="180" t="str">
        <f>IF(G2454=30,1,M2453)</f>
      </c>
      <c r="M2454" s="181" t="str">
        <f>L2454*(1-K2454)</f>
      </c>
    </row>
    <row r="2455">
      <c r="A2455" t="s">
        <v>164</v>
      </c>
      <c r="B2455" t="s">
        <v>245</v>
      </c>
      <c r="C2455" s="32" t="s">
        <v>247</v>
      </c>
      <c r="D2455" t="s">
        <v>458</v>
      </c>
      <c r="E2455" t="s">
        <v>476</v>
      </c>
      <c r="F2455" s="174" t="n">
        <v>2034</v>
      </c>
      <c r="G2455" s="175" t="n">
        <v>43</v>
      </c>
      <c r="H2455" s="176" t="n">
        <v>4515.5791204253</v>
      </c>
      <c r="I2455" s="177" t="n">
        <v>4333661.94542839</v>
      </c>
      <c r="J2455" s="178" t="str">
        <f>IF(I2455&gt;0,H2455/I2455,0)</f>
      </c>
      <c r="K2455" s="179" t="str">
        <f>1-EXP(-J2455)</f>
      </c>
      <c r="L2455" s="180" t="str">
        <f>IF(G2455=30,1,M2454)</f>
      </c>
      <c r="M2455" s="181" t="str">
        <f>L2455*(1-K2455)</f>
      </c>
    </row>
    <row r="2456">
      <c r="A2456" t="s">
        <v>164</v>
      </c>
      <c r="B2456" t="s">
        <v>245</v>
      </c>
      <c r="C2456" s="32" t="s">
        <v>247</v>
      </c>
      <c r="D2456" t="s">
        <v>458</v>
      </c>
      <c r="E2456" t="s">
        <v>476</v>
      </c>
      <c r="F2456" s="174" t="n">
        <v>2034</v>
      </c>
      <c r="G2456" s="175" t="n">
        <v>44</v>
      </c>
      <c r="H2456" s="176" t="n">
        <v>6836.91662426847</v>
      </c>
      <c r="I2456" s="177" t="n">
        <v>6379090.18272937</v>
      </c>
      <c r="J2456" s="178" t="str">
        <f>IF(I2456&gt;0,H2456/I2456,0)</f>
      </c>
      <c r="K2456" s="179" t="str">
        <f>1-EXP(-J2456)</f>
      </c>
      <c r="L2456" s="180" t="str">
        <f>IF(G2456=30,1,M2455)</f>
      </c>
      <c r="M2456" s="181" t="str">
        <f>L2456*(1-K2456)</f>
      </c>
    </row>
    <row r="2457">
      <c r="A2457" t="s">
        <v>164</v>
      </c>
      <c r="B2457" t="s">
        <v>245</v>
      </c>
      <c r="C2457" s="32" t="s">
        <v>247</v>
      </c>
      <c r="D2457" t="s">
        <v>458</v>
      </c>
      <c r="E2457" t="s">
        <v>476</v>
      </c>
      <c r="F2457" s="174" t="n">
        <v>2034</v>
      </c>
      <c r="G2457" s="175" t="n">
        <v>45</v>
      </c>
      <c r="H2457" s="176" t="n">
        <v>6277.97790328431</v>
      </c>
      <c r="I2457" s="177" t="n">
        <v>4285126.23172462</v>
      </c>
      <c r="J2457" s="178" t="str">
        <f>IF(I2457&gt;0,H2457/I2457,0)</f>
      </c>
      <c r="K2457" s="179" t="str">
        <f>1-EXP(-J2457)</f>
      </c>
      <c r="L2457" s="180" t="str">
        <f>IF(G2457=30,1,M2456)</f>
      </c>
      <c r="M2457" s="181" t="str">
        <f>L2457*(1-K2457)</f>
      </c>
    </row>
    <row r="2458">
      <c r="A2458" t="s">
        <v>164</v>
      </c>
      <c r="B2458" t="s">
        <v>245</v>
      </c>
      <c r="C2458" s="32" t="s">
        <v>247</v>
      </c>
      <c r="D2458" t="s">
        <v>458</v>
      </c>
      <c r="E2458" t="s">
        <v>476</v>
      </c>
      <c r="F2458" s="174" t="n">
        <v>2034</v>
      </c>
      <c r="G2458" s="175" t="n">
        <v>46</v>
      </c>
      <c r="H2458" s="176" t="n">
        <v>6834.60513769911</v>
      </c>
      <c r="I2458" s="177" t="n">
        <v>4263134.22324902</v>
      </c>
      <c r="J2458" s="178" t="str">
        <f>IF(I2458&gt;0,H2458/I2458,0)</f>
      </c>
      <c r="K2458" s="179" t="str">
        <f>1-EXP(-J2458)</f>
      </c>
      <c r="L2458" s="180" t="str">
        <f>IF(G2458=30,1,M2457)</f>
      </c>
      <c r="M2458" s="181" t="str">
        <f>L2458*(1-K2458)</f>
      </c>
    </row>
    <row r="2459">
      <c r="A2459" t="s">
        <v>164</v>
      </c>
      <c r="B2459" t="s">
        <v>245</v>
      </c>
      <c r="C2459" s="32" t="s">
        <v>247</v>
      </c>
      <c r="D2459" t="s">
        <v>458</v>
      </c>
      <c r="E2459" t="s">
        <v>476</v>
      </c>
      <c r="F2459" s="174" t="n">
        <v>2034</v>
      </c>
      <c r="G2459" s="175" t="n">
        <v>47</v>
      </c>
      <c r="H2459" s="176" t="n">
        <v>7253.61253429191</v>
      </c>
      <c r="I2459" s="177" t="n">
        <v>4127600.06847085</v>
      </c>
      <c r="J2459" s="178" t="str">
        <f>IF(I2459&gt;0,H2459/I2459,0)</f>
      </c>
      <c r="K2459" s="179" t="str">
        <f>1-EXP(-J2459)</f>
      </c>
      <c r="L2459" s="180" t="str">
        <f>IF(G2459=30,1,M2458)</f>
      </c>
      <c r="M2459" s="181" t="str">
        <f>L2459*(1-K2459)</f>
      </c>
    </row>
    <row r="2460">
      <c r="A2460" t="s">
        <v>164</v>
      </c>
      <c r="B2460" t="s">
        <v>245</v>
      </c>
      <c r="C2460" s="32" t="s">
        <v>247</v>
      </c>
      <c r="D2460" t="s">
        <v>458</v>
      </c>
      <c r="E2460" t="s">
        <v>476</v>
      </c>
      <c r="F2460" s="174" t="n">
        <v>2034</v>
      </c>
      <c r="G2460" s="175" t="n">
        <v>48</v>
      </c>
      <c r="H2460" s="176" t="n">
        <v>7873.09972638465</v>
      </c>
      <c r="I2460" s="177" t="n">
        <v>4087981.41096822</v>
      </c>
      <c r="J2460" s="178" t="str">
        <f>IF(I2460&gt;0,H2460/I2460,0)</f>
      </c>
      <c r="K2460" s="179" t="str">
        <f>1-EXP(-J2460)</f>
      </c>
      <c r="L2460" s="180" t="str">
        <f>IF(G2460=30,1,M2459)</f>
      </c>
      <c r="M2460" s="181" t="str">
        <f>L2460*(1-K2460)</f>
      </c>
    </row>
    <row r="2461">
      <c r="A2461" t="s">
        <v>164</v>
      </c>
      <c r="B2461" t="s">
        <v>245</v>
      </c>
      <c r="C2461" s="32" t="s">
        <v>247</v>
      </c>
      <c r="D2461" t="s">
        <v>458</v>
      </c>
      <c r="E2461" t="s">
        <v>476</v>
      </c>
      <c r="F2461" s="174" t="n">
        <v>2034</v>
      </c>
      <c r="G2461" s="175" t="n">
        <v>49</v>
      </c>
      <c r="H2461" s="176" t="n">
        <v>8736.44155104041</v>
      </c>
      <c r="I2461" s="177" t="n">
        <v>4139814.54263248</v>
      </c>
      <c r="J2461" s="178" t="str">
        <f>IF(I2461&gt;0,H2461/I2461,0)</f>
      </c>
      <c r="K2461" s="179" t="str">
        <f>1-EXP(-J2461)</f>
      </c>
      <c r="L2461" s="180" t="str">
        <f>IF(G2461=30,1,M2460)</f>
      </c>
      <c r="M2461" s="181" t="str">
        <f>L2461*(1-K2461)</f>
      </c>
    </row>
    <row r="2462">
      <c r="A2462" t="s">
        <v>164</v>
      </c>
      <c r="B2462" t="s">
        <v>245</v>
      </c>
      <c r="C2462" s="32" t="s">
        <v>247</v>
      </c>
      <c r="D2462" t="s">
        <v>458</v>
      </c>
      <c r="E2462" t="s">
        <v>476</v>
      </c>
      <c r="F2462" s="174" t="n">
        <v>2034</v>
      </c>
      <c r="G2462" s="175" t="n">
        <v>50</v>
      </c>
      <c r="H2462" s="176" t="n">
        <v>10306.0711567787</v>
      </c>
      <c r="I2462" s="177" t="n">
        <v>4215407.63393269</v>
      </c>
      <c r="J2462" s="178" t="str">
        <f>IF(I2462&gt;0,H2462/I2462,0)</f>
      </c>
      <c r="K2462" s="179" t="str">
        <f>1-EXP(-J2462)</f>
      </c>
      <c r="L2462" s="180" t="str">
        <f>IF(G2462=30,1,M2461)</f>
      </c>
      <c r="M2462" s="181" t="str">
        <f>L2462*(1-K2462)</f>
      </c>
    </row>
    <row r="2463">
      <c r="A2463" t="s">
        <v>164</v>
      </c>
      <c r="B2463" t="s">
        <v>245</v>
      </c>
      <c r="C2463" s="32" t="s">
        <v>247</v>
      </c>
      <c r="D2463" t="s">
        <v>458</v>
      </c>
      <c r="E2463" t="s">
        <v>476</v>
      </c>
      <c r="F2463" s="174" t="n">
        <v>2034</v>
      </c>
      <c r="G2463" s="175" t="n">
        <v>51</v>
      </c>
      <c r="H2463" s="176" t="n">
        <v>11177.4994088474</v>
      </c>
      <c r="I2463" s="177" t="n">
        <v>4182500.77159443</v>
      </c>
      <c r="J2463" s="178" t="str">
        <f>IF(I2463&gt;0,H2463/I2463,0)</f>
      </c>
      <c r="K2463" s="179" t="str">
        <f>1-EXP(-J2463)</f>
      </c>
      <c r="L2463" s="180" t="str">
        <f>IF(G2463=30,1,M2462)</f>
      </c>
      <c r="M2463" s="181" t="str">
        <f>L2463*(1-K2463)</f>
      </c>
    </row>
    <row r="2464">
      <c r="A2464" t="s">
        <v>164</v>
      </c>
      <c r="B2464" t="s">
        <v>245</v>
      </c>
      <c r="C2464" s="32" t="s">
        <v>247</v>
      </c>
      <c r="D2464" t="s">
        <v>458</v>
      </c>
      <c r="E2464" t="s">
        <v>476</v>
      </c>
      <c r="F2464" s="174" t="n">
        <v>2034</v>
      </c>
      <c r="G2464" s="175" t="n">
        <v>52</v>
      </c>
      <c r="H2464" s="176" t="n">
        <v>11808.0124927815</v>
      </c>
      <c r="I2464" s="177" t="n">
        <v>4039891.47864273</v>
      </c>
      <c r="J2464" s="178" t="str">
        <f>IF(I2464&gt;0,H2464/I2464,0)</f>
      </c>
      <c r="K2464" s="179" t="str">
        <f>1-EXP(-J2464)</f>
      </c>
      <c r="L2464" s="180" t="str">
        <f>IF(G2464=30,1,M2463)</f>
      </c>
      <c r="M2464" s="181" t="str">
        <f>L2464*(1-K2464)</f>
      </c>
    </row>
    <row r="2465">
      <c r="A2465" t="s">
        <v>164</v>
      </c>
      <c r="B2465" t="s">
        <v>245</v>
      </c>
      <c r="C2465" s="32" t="s">
        <v>247</v>
      </c>
      <c r="D2465" t="s">
        <v>458</v>
      </c>
      <c r="E2465" t="s">
        <v>476</v>
      </c>
      <c r="F2465" s="174" t="n">
        <v>2034</v>
      </c>
      <c r="G2465" s="175" t="n">
        <v>53</v>
      </c>
      <c r="H2465" s="176" t="n">
        <v>12634.2426323133</v>
      </c>
      <c r="I2465" s="177" t="n">
        <v>3957881.28307115</v>
      </c>
      <c r="J2465" s="178" t="str">
        <f>IF(I2465&gt;0,H2465/I2465,0)</f>
      </c>
      <c r="K2465" s="179" t="str">
        <f>1-EXP(-J2465)</f>
      </c>
      <c r="L2465" s="180" t="str">
        <f>IF(G2465=30,1,M2464)</f>
      </c>
      <c r="M2465" s="181" t="str">
        <f>L2465*(1-K2465)</f>
      </c>
    </row>
    <row r="2466">
      <c r="A2466" t="s">
        <v>164</v>
      </c>
      <c r="B2466" t="s">
        <v>245</v>
      </c>
      <c r="C2466" s="32" t="s">
        <v>247</v>
      </c>
      <c r="D2466" t="s">
        <v>458</v>
      </c>
      <c r="E2466" t="s">
        <v>476</v>
      </c>
      <c r="F2466" s="174" t="n">
        <v>2034</v>
      </c>
      <c r="G2466" s="175" t="n">
        <v>54</v>
      </c>
      <c r="H2466" s="176" t="n">
        <v>13560.3244984032</v>
      </c>
      <c r="I2466" s="177" t="n">
        <v>3890781.16213171</v>
      </c>
      <c r="J2466" s="178" t="str">
        <f>IF(I2466&gt;0,H2466/I2466,0)</f>
      </c>
      <c r="K2466" s="179" t="str">
        <f>1-EXP(-J2466)</f>
      </c>
      <c r="L2466" s="180" t="str">
        <f>IF(G2466=30,1,M2465)</f>
      </c>
      <c r="M2466" s="181" t="str">
        <f>L2466*(1-K2466)</f>
      </c>
    </row>
    <row r="2467">
      <c r="A2467" t="s">
        <v>164</v>
      </c>
      <c r="B2467" t="s">
        <v>245</v>
      </c>
      <c r="C2467" s="32" t="s">
        <v>247</v>
      </c>
      <c r="D2467" t="s">
        <v>458</v>
      </c>
      <c r="E2467" t="s">
        <v>476</v>
      </c>
      <c r="F2467" s="174" t="n">
        <v>2034</v>
      </c>
      <c r="G2467" s="175" t="n">
        <v>55</v>
      </c>
      <c r="H2467" s="176" t="n">
        <v>14564.1478897579</v>
      </c>
      <c r="I2467" s="177" t="n">
        <v>3817816.18084839</v>
      </c>
      <c r="J2467" s="178" t="str">
        <f>IF(I2467&gt;0,H2467/I2467,0)</f>
      </c>
      <c r="K2467" s="179" t="str">
        <f>1-EXP(-J2467)</f>
      </c>
      <c r="L2467" s="180" t="str">
        <f>IF(G2467=30,1,M2466)</f>
      </c>
      <c r="M2467" s="181" t="str">
        <f>L2467*(1-K2467)</f>
      </c>
    </row>
    <row r="2468">
      <c r="A2468" t="s">
        <v>164</v>
      </c>
      <c r="B2468" t="s">
        <v>245</v>
      </c>
      <c r="C2468" s="32" t="s">
        <v>247</v>
      </c>
      <c r="D2468" t="s">
        <v>458</v>
      </c>
      <c r="E2468" t="s">
        <v>476</v>
      </c>
      <c r="F2468" s="174" t="n">
        <v>2034</v>
      </c>
      <c r="G2468" s="175" t="n">
        <v>56</v>
      </c>
      <c r="H2468" s="176" t="n">
        <v>15510.4337293414</v>
      </c>
      <c r="I2468" s="177" t="n">
        <v>3725133.08525505</v>
      </c>
      <c r="J2468" s="178" t="str">
        <f>IF(I2468&gt;0,H2468/I2468,0)</f>
      </c>
      <c r="K2468" s="179" t="str">
        <f>1-EXP(-J2468)</f>
      </c>
      <c r="L2468" s="180" t="str">
        <f>IF(G2468=30,1,M2467)</f>
      </c>
      <c r="M2468" s="181" t="str">
        <f>L2468*(1-K2468)</f>
      </c>
    </row>
    <row r="2469">
      <c r="A2469" t="s">
        <v>164</v>
      </c>
      <c r="B2469" t="s">
        <v>245</v>
      </c>
      <c r="C2469" s="32" t="s">
        <v>247</v>
      </c>
      <c r="D2469" t="s">
        <v>458</v>
      </c>
      <c r="E2469" t="s">
        <v>476</v>
      </c>
      <c r="F2469" s="174" t="n">
        <v>2034</v>
      </c>
      <c r="G2469" s="175" t="n">
        <v>57</v>
      </c>
      <c r="H2469" s="176" t="n">
        <v>16613.2922168412</v>
      </c>
      <c r="I2469" s="177" t="n">
        <v>3648523.947248</v>
      </c>
      <c r="J2469" s="178" t="str">
        <f>IF(I2469&gt;0,H2469/I2469,0)</f>
      </c>
      <c r="K2469" s="179" t="str">
        <f>1-EXP(-J2469)</f>
      </c>
      <c r="L2469" s="180" t="str">
        <f>IF(G2469=30,1,M2468)</f>
      </c>
      <c r="M2469" s="181" t="str">
        <f>L2469*(1-K2469)</f>
      </c>
    </row>
    <row r="2470">
      <c r="A2470" t="s">
        <v>164</v>
      </c>
      <c r="B2470" t="s">
        <v>245</v>
      </c>
      <c r="C2470" s="32" t="s">
        <v>247</v>
      </c>
      <c r="D2470" t="s">
        <v>458</v>
      </c>
      <c r="E2470" t="s">
        <v>476</v>
      </c>
      <c r="F2470" s="174" t="n">
        <v>2034</v>
      </c>
      <c r="G2470" s="175" t="n">
        <v>58</v>
      </c>
      <c r="H2470" s="176" t="n">
        <v>17716.7648035808</v>
      </c>
      <c r="I2470" s="177" t="n">
        <v>3560009.08113811</v>
      </c>
      <c r="J2470" s="178" t="str">
        <f>IF(I2470&gt;0,H2470/I2470,0)</f>
      </c>
      <c r="K2470" s="179" t="str">
        <f>1-EXP(-J2470)</f>
      </c>
      <c r="L2470" s="180" t="str">
        <f>IF(G2470=30,1,M2469)</f>
      </c>
      <c r="M2470" s="181" t="str">
        <f>L2470*(1-K2470)</f>
      </c>
    </row>
    <row r="2471">
      <c r="A2471" t="s">
        <v>164</v>
      </c>
      <c r="B2471" t="s">
        <v>245</v>
      </c>
      <c r="C2471" s="32" t="s">
        <v>247</v>
      </c>
      <c r="D2471" t="s">
        <v>458</v>
      </c>
      <c r="E2471" t="s">
        <v>476</v>
      </c>
      <c r="F2471" s="174" t="n">
        <v>2034</v>
      </c>
      <c r="G2471" s="175" t="n">
        <v>59</v>
      </c>
      <c r="H2471" s="176" t="n">
        <v>18886.6721793034</v>
      </c>
      <c r="I2471" s="177" t="n">
        <v>3470131.35314144</v>
      </c>
      <c r="J2471" s="178" t="str">
        <f>IF(I2471&gt;0,H2471/I2471,0)</f>
      </c>
      <c r="K2471" s="179" t="str">
        <f>1-EXP(-J2471)</f>
      </c>
      <c r="L2471" s="180" t="str">
        <f>IF(G2471=30,1,M2470)</f>
      </c>
      <c r="M2471" s="181" t="str">
        <f>L2471*(1-K2471)</f>
      </c>
    </row>
    <row r="2472">
      <c r="A2472" t="s">
        <v>164</v>
      </c>
      <c r="B2472" t="s">
        <v>245</v>
      </c>
      <c r="C2472" s="32" t="s">
        <v>247</v>
      </c>
      <c r="D2472" t="s">
        <v>458</v>
      </c>
      <c r="E2472" t="s">
        <v>476</v>
      </c>
      <c r="F2472" s="174" t="n">
        <v>2034</v>
      </c>
      <c r="G2472" s="175" t="n">
        <v>60</v>
      </c>
      <c r="H2472" s="176" t="n">
        <v>20159.5621266709</v>
      </c>
      <c r="I2472" s="177" t="n">
        <v>3353471.88203459</v>
      </c>
      <c r="J2472" s="178" t="str">
        <f>IF(I2472&gt;0,H2472/I2472,0)</f>
      </c>
      <c r="K2472" s="179" t="str">
        <f>1-EXP(-J2472)</f>
      </c>
      <c r="L2472" s="180" t="str">
        <f>IF(G2472=30,1,M2471)</f>
      </c>
      <c r="M2472" s="181" t="str">
        <f>L2472*(1-K2472)</f>
      </c>
    </row>
    <row r="2473">
      <c r="A2473" t="s">
        <v>164</v>
      </c>
      <c r="B2473" t="s">
        <v>245</v>
      </c>
      <c r="C2473" s="32" t="s">
        <v>247</v>
      </c>
      <c r="D2473" t="s">
        <v>458</v>
      </c>
      <c r="E2473" t="s">
        <v>476</v>
      </c>
      <c r="F2473" s="174" t="n">
        <v>2034</v>
      </c>
      <c r="G2473" s="175" t="n">
        <v>61</v>
      </c>
      <c r="H2473" s="176" t="n">
        <v>21637.071143614</v>
      </c>
      <c r="I2473" s="177" t="n">
        <v>3292402.96648234</v>
      </c>
      <c r="J2473" s="178" t="str">
        <f>IF(I2473&gt;0,H2473/I2473,0)</f>
      </c>
      <c r="K2473" s="179" t="str">
        <f>1-EXP(-J2473)</f>
      </c>
      <c r="L2473" s="180" t="str">
        <f>IF(G2473=30,1,M2472)</f>
      </c>
      <c r="M2473" s="181" t="str">
        <f>L2473*(1-K2473)</f>
      </c>
    </row>
    <row r="2474">
      <c r="A2474" t="s">
        <v>164</v>
      </c>
      <c r="B2474" t="s">
        <v>245</v>
      </c>
      <c r="C2474" s="32" t="s">
        <v>247</v>
      </c>
      <c r="D2474" t="s">
        <v>458</v>
      </c>
      <c r="E2474" t="s">
        <v>476</v>
      </c>
      <c r="F2474" s="174" t="n">
        <v>2034</v>
      </c>
      <c r="G2474" s="175" t="n">
        <v>62</v>
      </c>
      <c r="H2474" s="176" t="n">
        <v>22176.177343582</v>
      </c>
      <c r="I2474" s="177" t="n">
        <v>3077299.57489219</v>
      </c>
      <c r="J2474" s="178" t="str">
        <f>IF(I2474&gt;0,H2474/I2474,0)</f>
      </c>
      <c r="K2474" s="179" t="str">
        <f>1-EXP(-J2474)</f>
      </c>
      <c r="L2474" s="180" t="str">
        <f>IF(G2474=30,1,M2473)</f>
      </c>
      <c r="M2474" s="181" t="str">
        <f>L2474*(1-K2474)</f>
      </c>
    </row>
    <row r="2475">
      <c r="A2475" t="s">
        <v>164</v>
      </c>
      <c r="B2475" t="s">
        <v>245</v>
      </c>
      <c r="C2475" s="32" t="s">
        <v>247</v>
      </c>
      <c r="D2475" t="s">
        <v>458</v>
      </c>
      <c r="E2475" t="s">
        <v>476</v>
      </c>
      <c r="F2475" s="174" t="n">
        <v>2034</v>
      </c>
      <c r="G2475" s="175" t="n">
        <v>63</v>
      </c>
      <c r="H2475" s="176" t="n">
        <v>23495.1963132247</v>
      </c>
      <c r="I2475" s="177" t="n">
        <v>2975913.56688482</v>
      </c>
      <c r="J2475" s="178" t="str">
        <f>IF(I2475&gt;0,H2475/I2475,0)</f>
      </c>
      <c r="K2475" s="179" t="str">
        <f>1-EXP(-J2475)</f>
      </c>
      <c r="L2475" s="180" t="str">
        <f>IF(G2475=30,1,M2474)</f>
      </c>
      <c r="M2475" s="181" t="str">
        <f>L2475*(1-K2475)</f>
      </c>
    </row>
    <row r="2476">
      <c r="A2476" t="s">
        <v>164</v>
      </c>
      <c r="B2476" t="s">
        <v>245</v>
      </c>
      <c r="C2476" s="32" t="s">
        <v>247</v>
      </c>
      <c r="D2476" t="s">
        <v>458</v>
      </c>
      <c r="E2476" t="s">
        <v>476</v>
      </c>
      <c r="F2476" s="174" t="n">
        <v>2034</v>
      </c>
      <c r="G2476" s="175" t="n">
        <v>64</v>
      </c>
      <c r="H2476" s="176" t="n">
        <v>24900.0118840662</v>
      </c>
      <c r="I2476" s="177" t="n">
        <v>2877877.5885654</v>
      </c>
      <c r="J2476" s="178" t="str">
        <f>IF(I2476&gt;0,H2476/I2476,0)</f>
      </c>
      <c r="K2476" s="179" t="str">
        <f>1-EXP(-J2476)</f>
      </c>
      <c r="L2476" s="180" t="str">
        <f>IF(G2476=30,1,M2475)</f>
      </c>
      <c r="M2476" s="181" t="str">
        <f>L2476*(1-K2476)</f>
      </c>
    </row>
    <row r="2477">
      <c r="A2477" t="s">
        <v>164</v>
      </c>
      <c r="B2477" t="s">
        <v>245</v>
      </c>
      <c r="C2477" s="32" t="s">
        <v>247</v>
      </c>
      <c r="D2477" t="s">
        <v>458</v>
      </c>
      <c r="E2477" t="s">
        <v>476</v>
      </c>
      <c r="F2477" s="174" t="n">
        <v>2034</v>
      </c>
      <c r="G2477" s="175" t="n">
        <v>65</v>
      </c>
      <c r="H2477" s="176" t="n">
        <v>25381.9131225857</v>
      </c>
      <c r="I2477" s="177" t="n">
        <v>2770641.93063345</v>
      </c>
      <c r="J2477" s="178" t="str">
        <f>IF(I2477&gt;0,H2477/I2477,0)</f>
      </c>
      <c r="K2477" s="179" t="str">
        <f>1-EXP(-J2477)</f>
      </c>
      <c r="L2477" s="180" t="str">
        <f>IF(G2477=30,1,M2476)</f>
      </c>
      <c r="M2477" s="181" t="str">
        <f>L2477*(1-K2477)</f>
      </c>
    </row>
    <row r="2478">
      <c r="A2478" t="s">
        <v>164</v>
      </c>
      <c r="B2478" t="s">
        <v>245</v>
      </c>
      <c r="C2478" s="32" t="s">
        <v>247</v>
      </c>
      <c r="D2478" t="s">
        <v>458</v>
      </c>
      <c r="E2478" t="s">
        <v>476</v>
      </c>
      <c r="F2478" s="174" t="n">
        <v>2034</v>
      </c>
      <c r="G2478" s="175" t="n">
        <v>66</v>
      </c>
      <c r="H2478" s="176" t="n">
        <v>26541.7323157046</v>
      </c>
      <c r="I2478" s="177" t="n">
        <v>2645251.99541764</v>
      </c>
      <c r="J2478" s="178" t="str">
        <f>IF(I2478&gt;0,H2478/I2478,0)</f>
      </c>
      <c r="K2478" s="179" t="str">
        <f>1-EXP(-J2478)</f>
      </c>
      <c r="L2478" s="180" t="str">
        <f>IF(G2478=30,1,M2477)</f>
      </c>
      <c r="M2478" s="181" t="str">
        <f>L2478*(1-K2478)</f>
      </c>
    </row>
    <row r="2479">
      <c r="A2479" t="s">
        <v>164</v>
      </c>
      <c r="B2479" t="s">
        <v>245</v>
      </c>
      <c r="C2479" s="32" t="s">
        <v>247</v>
      </c>
      <c r="D2479" t="s">
        <v>458</v>
      </c>
      <c r="E2479" t="s">
        <v>476</v>
      </c>
      <c r="F2479" s="174" t="n">
        <v>2034</v>
      </c>
      <c r="G2479" s="175" t="n">
        <v>67</v>
      </c>
      <c r="H2479" s="176" t="n">
        <v>27450.8576136955</v>
      </c>
      <c r="I2479" s="177" t="n">
        <v>2491135.54968571</v>
      </c>
      <c r="J2479" s="178" t="str">
        <f>IF(I2479&gt;0,H2479/I2479,0)</f>
      </c>
      <c r="K2479" s="179" t="str">
        <f>1-EXP(-J2479)</f>
      </c>
      <c r="L2479" s="180" t="str">
        <f>IF(G2479=30,1,M2478)</f>
      </c>
      <c r="M2479" s="181" t="str">
        <f>L2479*(1-K2479)</f>
      </c>
    </row>
    <row r="2480">
      <c r="A2480" t="s">
        <v>164</v>
      </c>
      <c r="B2480" t="s">
        <v>245</v>
      </c>
      <c r="C2480" s="32" t="s">
        <v>247</v>
      </c>
      <c r="D2480" t="s">
        <v>458</v>
      </c>
      <c r="E2480" t="s">
        <v>476</v>
      </c>
      <c r="F2480" s="174" t="n">
        <v>2034</v>
      </c>
      <c r="G2480" s="175" t="n">
        <v>68</v>
      </c>
      <c r="H2480" s="176" t="n">
        <v>28674.5772345152</v>
      </c>
      <c r="I2480" s="177" t="n">
        <v>2369953.42580969</v>
      </c>
      <c r="J2480" s="178" t="str">
        <f>IF(I2480&gt;0,H2480/I2480,0)</f>
      </c>
      <c r="K2480" s="179" t="str">
        <f>1-EXP(-J2480)</f>
      </c>
      <c r="L2480" s="180" t="str">
        <f>IF(G2480=30,1,M2479)</f>
      </c>
      <c r="M2480" s="181" t="str">
        <f>L2480*(1-K2480)</f>
      </c>
    </row>
    <row r="2481">
      <c r="A2481" t="s">
        <v>164</v>
      </c>
      <c r="B2481" t="s">
        <v>245</v>
      </c>
      <c r="C2481" s="32" t="s">
        <v>247</v>
      </c>
      <c r="D2481" t="s">
        <v>458</v>
      </c>
      <c r="E2481" t="s">
        <v>476</v>
      </c>
      <c r="F2481" s="174" t="n">
        <v>2034</v>
      </c>
      <c r="G2481" s="175" t="n">
        <v>69</v>
      </c>
      <c r="H2481" s="176" t="n">
        <v>29642.8176825507</v>
      </c>
      <c r="I2481" s="177" t="n">
        <v>2229783.00649699</v>
      </c>
      <c r="J2481" s="178" t="str">
        <f>IF(I2481&gt;0,H2481/I2481,0)</f>
      </c>
      <c r="K2481" s="179" t="str">
        <f>1-EXP(-J2481)</f>
      </c>
      <c r="L2481" s="180" t="str">
        <f>IF(G2481=30,1,M2480)</f>
      </c>
      <c r="M2481" s="181" t="str">
        <f>L2481*(1-K2481)</f>
      </c>
    </row>
    <row r="2482">
      <c r="A2482" t="s">
        <v>164</v>
      </c>
      <c r="B2482" t="s">
        <v>245</v>
      </c>
      <c r="C2482" s="32" t="s">
        <v>247</v>
      </c>
      <c r="D2482" t="s">
        <v>458</v>
      </c>
      <c r="E2482" t="s">
        <v>476</v>
      </c>
      <c r="F2482" s="174" t="n">
        <v>2035</v>
      </c>
      <c r="G2482" s="175" t="n">
        <v>30</v>
      </c>
      <c r="H2482" s="176" t="n">
        <v>808.760449094376</v>
      </c>
      <c r="I2482" s="177" t="n">
        <v>4552852.62019601</v>
      </c>
      <c r="J2482" s="178" t="str">
        <f>IF(I2482&gt;0,H2482/I2482,0)</f>
      </c>
      <c r="K2482" s="179" t="str">
        <f>1-EXP(-J2482)</f>
      </c>
      <c r="L2482" s="180" t="str">
        <f>IF(G2482=30,1,M2481)</f>
      </c>
      <c r="M2482" s="181" t="str">
        <f>L2482*(1-K2482)</f>
      </c>
    </row>
    <row r="2483">
      <c r="A2483" t="s">
        <v>164</v>
      </c>
      <c r="B2483" t="s">
        <v>245</v>
      </c>
      <c r="C2483" s="32" t="s">
        <v>247</v>
      </c>
      <c r="D2483" t="s">
        <v>458</v>
      </c>
      <c r="E2483" t="s">
        <v>476</v>
      </c>
      <c r="F2483" s="174" t="n">
        <v>2035</v>
      </c>
      <c r="G2483" s="175" t="n">
        <v>31</v>
      </c>
      <c r="H2483" s="176" t="n">
        <v>976.772964490041</v>
      </c>
      <c r="I2483" s="177" t="n">
        <v>4424108.03798398</v>
      </c>
      <c r="J2483" s="178" t="str">
        <f>IF(I2483&gt;0,H2483/I2483,0)</f>
      </c>
      <c r="K2483" s="179" t="str">
        <f>1-EXP(-J2483)</f>
      </c>
      <c r="L2483" s="180" t="str">
        <f>IF(G2483=30,1,M2482)</f>
      </c>
      <c r="M2483" s="181" t="str">
        <f>L2483*(1-K2483)</f>
      </c>
    </row>
    <row r="2484">
      <c r="A2484" t="s">
        <v>164</v>
      </c>
      <c r="B2484" t="s">
        <v>245</v>
      </c>
      <c r="C2484" s="32" t="s">
        <v>247</v>
      </c>
      <c r="D2484" t="s">
        <v>458</v>
      </c>
      <c r="E2484" t="s">
        <v>476</v>
      </c>
      <c r="F2484" s="174" t="n">
        <v>2035</v>
      </c>
      <c r="G2484" s="175" t="n">
        <v>32</v>
      </c>
      <c r="H2484" s="176" t="n">
        <v>1013.86539426315</v>
      </c>
      <c r="I2484" s="177" t="n">
        <v>4358884.67471828</v>
      </c>
      <c r="J2484" s="178" t="str">
        <f>IF(I2484&gt;0,H2484/I2484,0)</f>
      </c>
      <c r="K2484" s="179" t="str">
        <f>1-EXP(-J2484)</f>
      </c>
      <c r="L2484" s="180" t="str">
        <f>IF(G2484=30,1,M2483)</f>
      </c>
      <c r="M2484" s="181" t="str">
        <f>L2484*(1-K2484)</f>
      </c>
    </row>
    <row r="2485">
      <c r="A2485" t="s">
        <v>164</v>
      </c>
      <c r="B2485" t="s">
        <v>245</v>
      </c>
      <c r="C2485" s="32" t="s">
        <v>247</v>
      </c>
      <c r="D2485" t="s">
        <v>458</v>
      </c>
      <c r="E2485" t="s">
        <v>476</v>
      </c>
      <c r="F2485" s="174" t="n">
        <v>2035</v>
      </c>
      <c r="G2485" s="175" t="n">
        <v>33</v>
      </c>
      <c r="H2485" s="176" t="n">
        <v>1215.72251226478</v>
      </c>
      <c r="I2485" s="177" t="n">
        <v>4337737.40177476</v>
      </c>
      <c r="J2485" s="178" t="str">
        <f>IF(I2485&gt;0,H2485/I2485,0)</f>
      </c>
      <c r="K2485" s="179" t="str">
        <f>1-EXP(-J2485)</f>
      </c>
      <c r="L2485" s="180" t="str">
        <f>IF(G2485=30,1,M2484)</f>
      </c>
      <c r="M2485" s="181" t="str">
        <f>L2485*(1-K2485)</f>
      </c>
    </row>
    <row r="2486">
      <c r="A2486" t="s">
        <v>164</v>
      </c>
      <c r="B2486" t="s">
        <v>245</v>
      </c>
      <c r="C2486" s="32" t="s">
        <v>247</v>
      </c>
      <c r="D2486" t="s">
        <v>458</v>
      </c>
      <c r="E2486" t="s">
        <v>476</v>
      </c>
      <c r="F2486" s="174" t="n">
        <v>2035</v>
      </c>
      <c r="G2486" s="175" t="n">
        <v>34</v>
      </c>
      <c r="H2486" s="176" t="n">
        <v>1287.00533543734</v>
      </c>
      <c r="I2486" s="177" t="n">
        <v>4317740.67048108</v>
      </c>
      <c r="J2486" s="178" t="str">
        <f>IF(I2486&gt;0,H2486/I2486,0)</f>
      </c>
      <c r="K2486" s="179" t="str">
        <f>1-EXP(-J2486)</f>
      </c>
      <c r="L2486" s="180" t="str">
        <f>IF(G2486=30,1,M2485)</f>
      </c>
      <c r="M2486" s="181" t="str">
        <f>L2486*(1-K2486)</f>
      </c>
    </row>
    <row r="2487">
      <c r="A2487" t="s">
        <v>164</v>
      </c>
      <c r="B2487" t="s">
        <v>245</v>
      </c>
      <c r="C2487" s="32" t="s">
        <v>247</v>
      </c>
      <c r="D2487" t="s">
        <v>458</v>
      </c>
      <c r="E2487" t="s">
        <v>476</v>
      </c>
      <c r="F2487" s="174" t="n">
        <v>2035</v>
      </c>
      <c r="G2487" s="175" t="n">
        <v>35</v>
      </c>
      <c r="H2487" s="176" t="n">
        <v>1726.28303520356</v>
      </c>
      <c r="I2487" s="177" t="n">
        <v>4297419.32351851</v>
      </c>
      <c r="J2487" s="178" t="str">
        <f>IF(I2487&gt;0,H2487/I2487,0)</f>
      </c>
      <c r="K2487" s="179" t="str">
        <f>1-EXP(-J2487)</f>
      </c>
      <c r="L2487" s="180" t="str">
        <f>IF(G2487=30,1,M2486)</f>
      </c>
      <c r="M2487" s="181" t="str">
        <f>L2487*(1-K2487)</f>
      </c>
    </row>
    <row r="2488">
      <c r="A2488" t="s">
        <v>164</v>
      </c>
      <c r="B2488" t="s">
        <v>245</v>
      </c>
      <c r="C2488" s="32" t="s">
        <v>247</v>
      </c>
      <c r="D2488" t="s">
        <v>458</v>
      </c>
      <c r="E2488" t="s">
        <v>476</v>
      </c>
      <c r="F2488" s="174" t="n">
        <v>2035</v>
      </c>
      <c r="G2488" s="175" t="n">
        <v>36</v>
      </c>
      <c r="H2488" s="176" t="n">
        <v>1937.96481346156</v>
      </c>
      <c r="I2488" s="177" t="n">
        <v>4316213.15196482</v>
      </c>
      <c r="J2488" s="178" t="str">
        <f>IF(I2488&gt;0,H2488/I2488,0)</f>
      </c>
      <c r="K2488" s="179" t="str">
        <f>1-EXP(-J2488)</f>
      </c>
      <c r="L2488" s="180" t="str">
        <f>IF(G2488=30,1,M2487)</f>
      </c>
      <c r="M2488" s="181" t="str">
        <f>L2488*(1-K2488)</f>
      </c>
    </row>
    <row r="2489">
      <c r="A2489" t="s">
        <v>164</v>
      </c>
      <c r="B2489" t="s">
        <v>245</v>
      </c>
      <c r="C2489" s="32" t="s">
        <v>247</v>
      </c>
      <c r="D2489" t="s">
        <v>458</v>
      </c>
      <c r="E2489" t="s">
        <v>476</v>
      </c>
      <c r="F2489" s="174" t="n">
        <v>2035</v>
      </c>
      <c r="G2489" s="175" t="n">
        <v>37</v>
      </c>
      <c r="H2489" s="176" t="n">
        <v>2112.12960662731</v>
      </c>
      <c r="I2489" s="177" t="n">
        <v>4374258.40146125</v>
      </c>
      <c r="J2489" s="178" t="str">
        <f>IF(I2489&gt;0,H2489/I2489,0)</f>
      </c>
      <c r="K2489" s="179" t="str">
        <f>1-EXP(-J2489)</f>
      </c>
      <c r="L2489" s="180" t="str">
        <f>IF(G2489=30,1,M2488)</f>
      </c>
      <c r="M2489" s="181" t="str">
        <f>L2489*(1-K2489)</f>
      </c>
    </row>
    <row r="2490">
      <c r="A2490" t="s">
        <v>164</v>
      </c>
      <c r="B2490" t="s">
        <v>245</v>
      </c>
      <c r="C2490" s="32" t="s">
        <v>247</v>
      </c>
      <c r="D2490" t="s">
        <v>458</v>
      </c>
      <c r="E2490" t="s">
        <v>476</v>
      </c>
      <c r="F2490" s="174" t="n">
        <v>2035</v>
      </c>
      <c r="G2490" s="175" t="n">
        <v>38</v>
      </c>
      <c r="H2490" s="176" t="n">
        <v>2553.04373305283</v>
      </c>
      <c r="I2490" s="177" t="n">
        <v>4510819.80204814</v>
      </c>
      <c r="J2490" s="178" t="str">
        <f>IF(I2490&gt;0,H2490/I2490,0)</f>
      </c>
      <c r="K2490" s="179" t="str">
        <f>1-EXP(-J2490)</f>
      </c>
      <c r="L2490" s="180" t="str">
        <f>IF(G2490=30,1,M2489)</f>
      </c>
      <c r="M2490" s="181" t="str">
        <f>L2490*(1-K2490)</f>
      </c>
    </row>
    <row r="2491">
      <c r="A2491" t="s">
        <v>164</v>
      </c>
      <c r="B2491" t="s">
        <v>245</v>
      </c>
      <c r="C2491" s="32" t="s">
        <v>247</v>
      </c>
      <c r="D2491" t="s">
        <v>458</v>
      </c>
      <c r="E2491" t="s">
        <v>476</v>
      </c>
      <c r="F2491" s="174" t="n">
        <v>2035</v>
      </c>
      <c r="G2491" s="175" t="n">
        <v>39</v>
      </c>
      <c r="H2491" s="176" t="n">
        <v>2720.81258344519</v>
      </c>
      <c r="I2491" s="177" t="n">
        <v>4465922.16890412</v>
      </c>
      <c r="J2491" s="178" t="str">
        <f>IF(I2491&gt;0,H2491/I2491,0)</f>
      </c>
      <c r="K2491" s="179" t="str">
        <f>1-EXP(-J2491)</f>
      </c>
      <c r="L2491" s="180" t="str">
        <f>IF(G2491=30,1,M2490)</f>
      </c>
      <c r="M2491" s="181" t="str">
        <f>L2491*(1-K2491)</f>
      </c>
    </row>
    <row r="2492">
      <c r="A2492" t="s">
        <v>164</v>
      </c>
      <c r="B2492" t="s">
        <v>245</v>
      </c>
      <c r="C2492" s="32" t="s">
        <v>247</v>
      </c>
      <c r="D2492" t="s">
        <v>458</v>
      </c>
      <c r="E2492" t="s">
        <v>476</v>
      </c>
      <c r="F2492" s="174" t="n">
        <v>2035</v>
      </c>
      <c r="G2492" s="175" t="n">
        <v>40</v>
      </c>
      <c r="H2492" s="176" t="n">
        <v>3586.99555539071</v>
      </c>
      <c r="I2492" s="177" t="n">
        <v>4390839.40482743</v>
      </c>
      <c r="J2492" s="178" t="str">
        <f>IF(I2492&gt;0,H2492/I2492,0)</f>
      </c>
      <c r="K2492" s="179" t="str">
        <f>1-EXP(-J2492)</f>
      </c>
      <c r="L2492" s="180" t="str">
        <f>IF(G2492=30,1,M2491)</f>
      </c>
      <c r="M2492" s="181" t="str">
        <f>L2492*(1-K2492)</f>
      </c>
    </row>
    <row r="2493">
      <c r="A2493" t="s">
        <v>164</v>
      </c>
      <c r="B2493" t="s">
        <v>245</v>
      </c>
      <c r="C2493" s="32" t="s">
        <v>247</v>
      </c>
      <c r="D2493" t="s">
        <v>458</v>
      </c>
      <c r="E2493" t="s">
        <v>476</v>
      </c>
      <c r="F2493" s="174" t="n">
        <v>2035</v>
      </c>
      <c r="G2493" s="175" t="n">
        <v>41</v>
      </c>
      <c r="H2493" s="176" t="n">
        <v>3822.01933589457</v>
      </c>
      <c r="I2493" s="177" t="n">
        <v>4330335.44939914</v>
      </c>
      <c r="J2493" s="178" t="str">
        <f>IF(I2493&gt;0,H2493/I2493,0)</f>
      </c>
      <c r="K2493" s="179" t="str">
        <f>1-EXP(-J2493)</f>
      </c>
      <c r="L2493" s="180" t="str">
        <f>IF(G2493=30,1,M2492)</f>
      </c>
      <c r="M2493" s="181" t="str">
        <f>L2493*(1-K2493)</f>
      </c>
    </row>
    <row r="2494">
      <c r="A2494" t="s">
        <v>164</v>
      </c>
      <c r="B2494" t="s">
        <v>245</v>
      </c>
      <c r="C2494" s="32" t="s">
        <v>247</v>
      </c>
      <c r="D2494" t="s">
        <v>458</v>
      </c>
      <c r="E2494" t="s">
        <v>476</v>
      </c>
      <c r="F2494" s="174" t="n">
        <v>2035</v>
      </c>
      <c r="G2494" s="175" t="n">
        <v>42</v>
      </c>
      <c r="H2494" s="176" t="n">
        <v>4088.71810014653</v>
      </c>
      <c r="I2494" s="177" t="n">
        <v>4273873.67741632</v>
      </c>
      <c r="J2494" s="178" t="str">
        <f>IF(I2494&gt;0,H2494/I2494,0)</f>
      </c>
      <c r="K2494" s="179" t="str">
        <f>1-EXP(-J2494)</f>
      </c>
      <c r="L2494" s="180" t="str">
        <f>IF(G2494=30,1,M2493)</f>
      </c>
      <c r="M2494" s="181" t="str">
        <f>L2494*(1-K2494)</f>
      </c>
    </row>
    <row r="2495">
      <c r="A2495" t="s">
        <v>164</v>
      </c>
      <c r="B2495" t="s">
        <v>245</v>
      </c>
      <c r="C2495" s="32" t="s">
        <v>247</v>
      </c>
      <c r="D2495" t="s">
        <v>458</v>
      </c>
      <c r="E2495" t="s">
        <v>476</v>
      </c>
      <c r="F2495" s="174" t="n">
        <v>2035</v>
      </c>
      <c r="G2495" s="175" t="n">
        <v>43</v>
      </c>
      <c r="H2495" s="176" t="n">
        <v>4475.61738590971</v>
      </c>
      <c r="I2495" s="177" t="n">
        <v>4307460.76544008</v>
      </c>
      <c r="J2495" s="178" t="str">
        <f>IF(I2495&gt;0,H2495/I2495,0)</f>
      </c>
      <c r="K2495" s="179" t="str">
        <f>1-EXP(-J2495)</f>
      </c>
      <c r="L2495" s="180" t="str">
        <f>IF(G2495=30,1,M2494)</f>
      </c>
      <c r="M2495" s="181" t="str">
        <f>L2495*(1-K2495)</f>
      </c>
    </row>
    <row r="2496">
      <c r="A2496" t="s">
        <v>164</v>
      </c>
      <c r="B2496" t="s">
        <v>245</v>
      </c>
      <c r="C2496" s="32" t="s">
        <v>247</v>
      </c>
      <c r="D2496" t="s">
        <v>458</v>
      </c>
      <c r="E2496" t="s">
        <v>476</v>
      </c>
      <c r="F2496" s="174" t="n">
        <v>2035</v>
      </c>
      <c r="G2496" s="175" t="n">
        <v>44</v>
      </c>
      <c r="H2496" s="176" t="n">
        <v>4894.47269067952</v>
      </c>
      <c r="I2496" s="177" t="n">
        <v>4321066.90091159</v>
      </c>
      <c r="J2496" s="178" t="str">
        <f>IF(I2496&gt;0,H2496/I2496,0)</f>
      </c>
      <c r="K2496" s="179" t="str">
        <f>1-EXP(-J2496)</f>
      </c>
      <c r="L2496" s="180" t="str">
        <f>IF(G2496=30,1,M2495)</f>
      </c>
      <c r="M2496" s="181" t="str">
        <f>L2496*(1-K2496)</f>
      </c>
    </row>
    <row r="2497">
      <c r="A2497" t="s">
        <v>164</v>
      </c>
      <c r="B2497" t="s">
        <v>245</v>
      </c>
      <c r="C2497" s="32" t="s">
        <v>247</v>
      </c>
      <c r="D2497" t="s">
        <v>458</v>
      </c>
      <c r="E2497" t="s">
        <v>476</v>
      </c>
      <c r="F2497" s="174" t="n">
        <v>2035</v>
      </c>
      <c r="G2497" s="175" t="n">
        <v>45</v>
      </c>
      <c r="H2497" s="176" t="n">
        <v>8634.80348038336</v>
      </c>
      <c r="I2497" s="177" t="n">
        <v>6359864.31775224</v>
      </c>
      <c r="J2497" s="178" t="str">
        <f>IF(I2497&gt;0,H2497/I2497,0)</f>
      </c>
      <c r="K2497" s="179" t="str">
        <f>1-EXP(-J2497)</f>
      </c>
      <c r="L2497" s="180" t="str">
        <f>IF(G2497=30,1,M2496)</f>
      </c>
      <c r="M2497" s="181" t="str">
        <f>L2497*(1-K2497)</f>
      </c>
    </row>
    <row r="2498">
      <c r="A2498" t="s">
        <v>164</v>
      </c>
      <c r="B2498" t="s">
        <v>245</v>
      </c>
      <c r="C2498" s="32" t="s">
        <v>247</v>
      </c>
      <c r="D2498" t="s">
        <v>458</v>
      </c>
      <c r="E2498" t="s">
        <v>476</v>
      </c>
      <c r="F2498" s="174" t="n">
        <v>2035</v>
      </c>
      <c r="G2498" s="175" t="n">
        <v>46</v>
      </c>
      <c r="H2498" s="176" t="n">
        <v>6813.41825531914</v>
      </c>
      <c r="I2498" s="177" t="n">
        <v>4269320.018223</v>
      </c>
      <c r="J2498" s="178" t="str">
        <f>IF(I2498&gt;0,H2498/I2498,0)</f>
      </c>
      <c r="K2498" s="179" t="str">
        <f>1-EXP(-J2498)</f>
      </c>
      <c r="L2498" s="180" t="str">
        <f>IF(G2498=30,1,M2497)</f>
      </c>
      <c r="M2498" s="181" t="str">
        <f>L2498*(1-K2498)</f>
      </c>
    </row>
    <row r="2499">
      <c r="A2499" t="s">
        <v>164</v>
      </c>
      <c r="B2499" t="s">
        <v>245</v>
      </c>
      <c r="C2499" s="32" t="s">
        <v>247</v>
      </c>
      <c r="D2499" t="s">
        <v>458</v>
      </c>
      <c r="E2499" t="s">
        <v>476</v>
      </c>
      <c r="F2499" s="174" t="n">
        <v>2035</v>
      </c>
      <c r="G2499" s="175" t="n">
        <v>47</v>
      </c>
      <c r="H2499" s="176" t="n">
        <v>7426.00541105128</v>
      </c>
      <c r="I2499" s="177" t="n">
        <v>4246948.55172407</v>
      </c>
      <c r="J2499" s="178" t="str">
        <f>IF(I2499&gt;0,H2499/I2499,0)</f>
      </c>
      <c r="K2499" s="179" t="str">
        <f>1-EXP(-J2499)</f>
      </c>
      <c r="L2499" s="180" t="str">
        <f>IF(G2499=30,1,M2498)</f>
      </c>
      <c r="M2499" s="181" t="str">
        <f>L2499*(1-K2499)</f>
      </c>
    </row>
    <row r="2500">
      <c r="A2500" t="s">
        <v>164</v>
      </c>
      <c r="B2500" t="s">
        <v>245</v>
      </c>
      <c r="C2500" s="32" t="s">
        <v>247</v>
      </c>
      <c r="D2500" t="s">
        <v>458</v>
      </c>
      <c r="E2500" t="s">
        <v>476</v>
      </c>
      <c r="F2500" s="174" t="n">
        <v>2035</v>
      </c>
      <c r="G2500" s="175" t="n">
        <v>48</v>
      </c>
      <c r="H2500" s="176" t="n">
        <v>7879.75481630254</v>
      </c>
      <c r="I2500" s="177" t="n">
        <v>4110438.13264468</v>
      </c>
      <c r="J2500" s="178" t="str">
        <f>IF(I2500&gt;0,H2500/I2500,0)</f>
      </c>
      <c r="K2500" s="179" t="str">
        <f>1-EXP(-J2500)</f>
      </c>
      <c r="L2500" s="180" t="str">
        <f>IF(G2500=30,1,M2499)</f>
      </c>
      <c r="M2500" s="181" t="str">
        <f>L2500*(1-K2500)</f>
      </c>
    </row>
    <row r="2501">
      <c r="A2501" t="s">
        <v>164</v>
      </c>
      <c r="B2501" t="s">
        <v>245</v>
      </c>
      <c r="C2501" s="32" t="s">
        <v>247</v>
      </c>
      <c r="D2501" t="s">
        <v>458</v>
      </c>
      <c r="E2501" t="s">
        <v>476</v>
      </c>
      <c r="F2501" s="174" t="n">
        <v>2035</v>
      </c>
      <c r="G2501" s="175" t="n">
        <v>49</v>
      </c>
      <c r="H2501" s="176" t="n">
        <v>8546.85493797988</v>
      </c>
      <c r="I2501" s="177" t="n">
        <v>4069363.2517348</v>
      </c>
      <c r="J2501" s="178" t="str">
        <f>IF(I2501&gt;0,H2501/I2501,0)</f>
      </c>
      <c r="K2501" s="179" t="str">
        <f>1-EXP(-J2501)</f>
      </c>
      <c r="L2501" s="180" t="str">
        <f>IF(G2501=30,1,M2500)</f>
      </c>
      <c r="M2501" s="181" t="str">
        <f>L2501*(1-K2501)</f>
      </c>
    </row>
    <row r="2502">
      <c r="A2502" t="s">
        <v>164</v>
      </c>
      <c r="B2502" t="s">
        <v>245</v>
      </c>
      <c r="C2502" s="32" t="s">
        <v>247</v>
      </c>
      <c r="D2502" t="s">
        <v>458</v>
      </c>
      <c r="E2502" t="s">
        <v>476</v>
      </c>
      <c r="F2502" s="174" t="n">
        <v>2035</v>
      </c>
      <c r="G2502" s="175" t="n">
        <v>50</v>
      </c>
      <c r="H2502" s="176" t="n">
        <v>10009.7974336255</v>
      </c>
      <c r="I2502" s="177" t="n">
        <v>4119161.39263759</v>
      </c>
      <c r="J2502" s="178" t="str">
        <f>IF(I2502&gt;0,H2502/I2502,0)</f>
      </c>
      <c r="K2502" s="179" t="str">
        <f>1-EXP(-J2502)</f>
      </c>
      <c r="L2502" s="180" t="str">
        <f>IF(G2502=30,1,M2501)</f>
      </c>
      <c r="M2502" s="181" t="str">
        <f>L2502*(1-K2502)</f>
      </c>
    </row>
    <row r="2503">
      <c r="A2503" t="s">
        <v>164</v>
      </c>
      <c r="B2503" t="s">
        <v>245</v>
      </c>
      <c r="C2503" s="32" t="s">
        <v>247</v>
      </c>
      <c r="D2503" t="s">
        <v>458</v>
      </c>
      <c r="E2503" t="s">
        <v>476</v>
      </c>
      <c r="F2503" s="174" t="n">
        <v>2035</v>
      </c>
      <c r="G2503" s="175" t="n">
        <v>51</v>
      </c>
      <c r="H2503" s="176" t="n">
        <v>11134.7037076196</v>
      </c>
      <c r="I2503" s="177" t="n">
        <v>4191548.33983484</v>
      </c>
      <c r="J2503" s="178" t="str">
        <f>IF(I2503&gt;0,H2503/I2503,0)</f>
      </c>
      <c r="K2503" s="179" t="str">
        <f>1-EXP(-J2503)</f>
      </c>
      <c r="L2503" s="180" t="str">
        <f>IF(G2503=30,1,M2502)</f>
      </c>
      <c r="M2503" s="181" t="str">
        <f>L2503*(1-K2503)</f>
      </c>
    </row>
    <row r="2504">
      <c r="A2504" t="s">
        <v>164</v>
      </c>
      <c r="B2504" t="s">
        <v>245</v>
      </c>
      <c r="C2504" s="32" t="s">
        <v>247</v>
      </c>
      <c r="D2504" t="s">
        <v>458</v>
      </c>
      <c r="E2504" t="s">
        <v>476</v>
      </c>
      <c r="F2504" s="174" t="n">
        <v>2035</v>
      </c>
      <c r="G2504" s="175" t="n">
        <v>52</v>
      </c>
      <c r="H2504" s="176" t="n">
        <v>12068.5732296502</v>
      </c>
      <c r="I2504" s="177" t="n">
        <v>4157441.71567</v>
      </c>
      <c r="J2504" s="178" t="str">
        <f>IF(I2504&gt;0,H2504/I2504,0)</f>
      </c>
      <c r="K2504" s="179" t="str">
        <f>1-EXP(-J2504)</f>
      </c>
      <c r="L2504" s="180" t="str">
        <f>IF(G2504=30,1,M2503)</f>
      </c>
      <c r="M2504" s="181" t="str">
        <f>L2504*(1-K2504)</f>
      </c>
    </row>
    <row r="2505">
      <c r="A2505" t="s">
        <v>164</v>
      </c>
      <c r="B2505" t="s">
        <v>245</v>
      </c>
      <c r="C2505" s="32" t="s">
        <v>247</v>
      </c>
      <c r="D2505" t="s">
        <v>458</v>
      </c>
      <c r="E2505" t="s">
        <v>476</v>
      </c>
      <c r="F2505" s="174" t="n">
        <v>2035</v>
      </c>
      <c r="G2505" s="175" t="n">
        <v>53</v>
      </c>
      <c r="H2505" s="176" t="n">
        <v>12733.937159721</v>
      </c>
      <c r="I2505" s="177" t="n">
        <v>4013425.21465357</v>
      </c>
      <c r="J2505" s="178" t="str">
        <f>IF(I2505&gt;0,H2505/I2505,0)</f>
      </c>
      <c r="K2505" s="179" t="str">
        <f>1-EXP(-J2505)</f>
      </c>
      <c r="L2505" s="180" t="str">
        <f>IF(G2505=30,1,M2504)</f>
      </c>
      <c r="M2505" s="181" t="str">
        <f>L2505*(1-K2505)</f>
      </c>
    </row>
    <row r="2506">
      <c r="A2506" t="s">
        <v>164</v>
      </c>
      <c r="B2506" t="s">
        <v>245</v>
      </c>
      <c r="C2506" s="32" t="s">
        <v>247</v>
      </c>
      <c r="D2506" t="s">
        <v>458</v>
      </c>
      <c r="E2506" t="s">
        <v>476</v>
      </c>
      <c r="F2506" s="174" t="n">
        <v>2035</v>
      </c>
      <c r="G2506" s="175" t="n">
        <v>54</v>
      </c>
      <c r="H2506" s="176" t="n">
        <v>13609.1589106787</v>
      </c>
      <c r="I2506" s="177" t="n">
        <v>3929566.19351617</v>
      </c>
      <c r="J2506" s="178" t="str">
        <f>IF(I2506&gt;0,H2506/I2506,0)</f>
      </c>
      <c r="K2506" s="179" t="str">
        <f>1-EXP(-J2506)</f>
      </c>
      <c r="L2506" s="180" t="str">
        <f>IF(G2506=30,1,M2505)</f>
      </c>
      <c r="M2506" s="181" t="str">
        <f>L2506*(1-K2506)</f>
      </c>
    </row>
    <row r="2507">
      <c r="A2507" t="s">
        <v>164</v>
      </c>
      <c r="B2507" t="s">
        <v>245</v>
      </c>
      <c r="C2507" s="32" t="s">
        <v>247</v>
      </c>
      <c r="D2507" t="s">
        <v>458</v>
      </c>
      <c r="E2507" t="s">
        <v>476</v>
      </c>
      <c r="F2507" s="174" t="n">
        <v>2035</v>
      </c>
      <c r="G2507" s="175" t="n">
        <v>55</v>
      </c>
      <c r="H2507" s="176" t="n">
        <v>14603.3956309675</v>
      </c>
      <c r="I2507" s="177" t="n">
        <v>3860396.2758406</v>
      </c>
      <c r="J2507" s="178" t="str">
        <f>IF(I2507&gt;0,H2507/I2507,0)</f>
      </c>
      <c r="K2507" s="179" t="str">
        <f>1-EXP(-J2507)</f>
      </c>
      <c r="L2507" s="180" t="str">
        <f>IF(G2507=30,1,M2506)</f>
      </c>
      <c r="M2507" s="181" t="str">
        <f>L2507*(1-K2507)</f>
      </c>
    </row>
    <row r="2508">
      <c r="A2508" t="s">
        <v>164</v>
      </c>
      <c r="B2508" t="s">
        <v>245</v>
      </c>
      <c r="C2508" s="32" t="s">
        <v>247</v>
      </c>
      <c r="D2508" t="s">
        <v>458</v>
      </c>
      <c r="E2508" t="s">
        <v>476</v>
      </c>
      <c r="F2508" s="174" t="n">
        <v>2035</v>
      </c>
      <c r="G2508" s="175" t="n">
        <v>56</v>
      </c>
      <c r="H2508" s="176" t="n">
        <v>15623.1950401454</v>
      </c>
      <c r="I2508" s="177" t="n">
        <v>3784933.82482593</v>
      </c>
      <c r="J2508" s="178" t="str">
        <f>IF(I2508&gt;0,H2508/I2508,0)</f>
      </c>
      <c r="K2508" s="179" t="str">
        <f>1-EXP(-J2508)</f>
      </c>
      <c r="L2508" s="180" t="str">
        <f>IF(G2508=30,1,M2507)</f>
      </c>
      <c r="M2508" s="181" t="str">
        <f>L2508*(1-K2508)</f>
      </c>
    </row>
    <row r="2509">
      <c r="A2509" t="s">
        <v>164</v>
      </c>
      <c r="B2509" t="s">
        <v>245</v>
      </c>
      <c r="C2509" s="32" t="s">
        <v>247</v>
      </c>
      <c r="D2509" t="s">
        <v>458</v>
      </c>
      <c r="E2509" t="s">
        <v>476</v>
      </c>
      <c r="F2509" s="174" t="n">
        <v>2035</v>
      </c>
      <c r="G2509" s="175" t="n">
        <v>57</v>
      </c>
      <c r="H2509" s="176" t="n">
        <v>16637.4469526108</v>
      </c>
      <c r="I2509" s="177" t="n">
        <v>3690447.79917525</v>
      </c>
      <c r="J2509" s="178" t="str">
        <f>IF(I2509&gt;0,H2509/I2509,0)</f>
      </c>
      <c r="K2509" s="179" t="str">
        <f>1-EXP(-J2509)</f>
      </c>
      <c r="L2509" s="180" t="str">
        <f>IF(G2509=30,1,M2508)</f>
      </c>
      <c r="M2509" s="181" t="str">
        <f>L2509*(1-K2509)</f>
      </c>
    </row>
    <row r="2510">
      <c r="A2510" t="s">
        <v>164</v>
      </c>
      <c r="B2510" t="s">
        <v>245</v>
      </c>
      <c r="C2510" s="32" t="s">
        <v>247</v>
      </c>
      <c r="D2510" t="s">
        <v>458</v>
      </c>
      <c r="E2510" t="s">
        <v>476</v>
      </c>
      <c r="F2510" s="174" t="n">
        <v>2035</v>
      </c>
      <c r="G2510" s="175" t="n">
        <v>58</v>
      </c>
      <c r="H2510" s="176" t="n">
        <v>17816.7191248868</v>
      </c>
      <c r="I2510" s="177" t="n">
        <v>3611394.75931898</v>
      </c>
      <c r="J2510" s="178" t="str">
        <f>IF(I2510&gt;0,H2510/I2510,0)</f>
      </c>
      <c r="K2510" s="179" t="str">
        <f>1-EXP(-J2510)</f>
      </c>
      <c r="L2510" s="180" t="str">
        <f>IF(G2510=30,1,M2509)</f>
      </c>
      <c r="M2510" s="181" t="str">
        <f>L2510*(1-K2510)</f>
      </c>
    </row>
    <row r="2511">
      <c r="A2511" t="s">
        <v>164</v>
      </c>
      <c r="B2511" t="s">
        <v>245</v>
      </c>
      <c r="C2511" s="32" t="s">
        <v>247</v>
      </c>
      <c r="D2511" t="s">
        <v>458</v>
      </c>
      <c r="E2511" t="s">
        <v>476</v>
      </c>
      <c r="F2511" s="174" t="n">
        <v>2035</v>
      </c>
      <c r="G2511" s="175" t="n">
        <v>59</v>
      </c>
      <c r="H2511" s="176" t="n">
        <v>18995.2210257261</v>
      </c>
      <c r="I2511" s="177" t="n">
        <v>3520434.2663409</v>
      </c>
      <c r="J2511" s="178" t="str">
        <f>IF(I2511&gt;0,H2511/I2511,0)</f>
      </c>
      <c r="K2511" s="179" t="str">
        <f>1-EXP(-J2511)</f>
      </c>
      <c r="L2511" s="180" t="str">
        <f>IF(G2511=30,1,M2510)</f>
      </c>
      <c r="M2511" s="181" t="str">
        <f>L2511*(1-K2511)</f>
      </c>
    </row>
    <row r="2512">
      <c r="A2512" t="s">
        <v>164</v>
      </c>
      <c r="B2512" t="s">
        <v>245</v>
      </c>
      <c r="C2512" s="32" t="s">
        <v>247</v>
      </c>
      <c r="D2512" t="s">
        <v>458</v>
      </c>
      <c r="E2512" t="s">
        <v>476</v>
      </c>
      <c r="F2512" s="174" t="n">
        <v>2035</v>
      </c>
      <c r="G2512" s="175" t="n">
        <v>60</v>
      </c>
      <c r="H2512" s="176" t="n">
        <v>20387.023034463</v>
      </c>
      <c r="I2512" s="177" t="n">
        <v>3427964.30866863</v>
      </c>
      <c r="J2512" s="178" t="str">
        <f>IF(I2512&gt;0,H2512/I2512,0)</f>
      </c>
      <c r="K2512" s="179" t="str">
        <f>1-EXP(-J2512)</f>
      </c>
      <c r="L2512" s="180" t="str">
        <f>IF(G2512=30,1,M2511)</f>
      </c>
      <c r="M2512" s="181" t="str">
        <f>L2512*(1-K2512)</f>
      </c>
    </row>
    <row r="2513">
      <c r="A2513" t="s">
        <v>164</v>
      </c>
      <c r="B2513" t="s">
        <v>245</v>
      </c>
      <c r="C2513" s="32" t="s">
        <v>247</v>
      </c>
      <c r="D2513" t="s">
        <v>458</v>
      </c>
      <c r="E2513" t="s">
        <v>476</v>
      </c>
      <c r="F2513" s="174" t="n">
        <v>2035</v>
      </c>
      <c r="G2513" s="175" t="n">
        <v>61</v>
      </c>
      <c r="H2513" s="176" t="n">
        <v>21510.5625220252</v>
      </c>
      <c r="I2513" s="177" t="n">
        <v>3308455.58194337</v>
      </c>
      <c r="J2513" s="178" t="str">
        <f>IF(I2513&gt;0,H2513/I2513,0)</f>
      </c>
      <c r="K2513" s="179" t="str">
        <f>1-EXP(-J2513)</f>
      </c>
      <c r="L2513" s="180" t="str">
        <f>IF(G2513=30,1,M2512)</f>
      </c>
      <c r="M2513" s="181" t="str">
        <f>L2513*(1-K2513)</f>
      </c>
    </row>
    <row r="2514">
      <c r="A2514" t="s">
        <v>164</v>
      </c>
      <c r="B2514" t="s">
        <v>245</v>
      </c>
      <c r="C2514" s="32" t="s">
        <v>247</v>
      </c>
      <c r="D2514" t="s">
        <v>458</v>
      </c>
      <c r="E2514" t="s">
        <v>476</v>
      </c>
      <c r="F2514" s="174" t="n">
        <v>2035</v>
      </c>
      <c r="G2514" s="175" t="n">
        <v>62</v>
      </c>
      <c r="H2514" s="176" t="n">
        <v>23105.7449235292</v>
      </c>
      <c r="I2514" s="177" t="n">
        <v>3244500.95350557</v>
      </c>
      <c r="J2514" s="178" t="str">
        <f>IF(I2514&gt;0,H2514/I2514,0)</f>
      </c>
      <c r="K2514" s="179" t="str">
        <f>1-EXP(-J2514)</f>
      </c>
      <c r="L2514" s="180" t="str">
        <f>IF(G2514=30,1,M2513)</f>
      </c>
      <c r="M2514" s="181" t="str">
        <f>L2514*(1-K2514)</f>
      </c>
    </row>
    <row r="2515">
      <c r="A2515" t="s">
        <v>164</v>
      </c>
      <c r="B2515" t="s">
        <v>245</v>
      </c>
      <c r="C2515" s="32" t="s">
        <v>247</v>
      </c>
      <c r="D2515" t="s">
        <v>458</v>
      </c>
      <c r="E2515" t="s">
        <v>476</v>
      </c>
      <c r="F2515" s="174" t="n">
        <v>2035</v>
      </c>
      <c r="G2515" s="175" t="n">
        <v>63</v>
      </c>
      <c r="H2515" s="176" t="n">
        <v>23658.7459115556</v>
      </c>
      <c r="I2515" s="177" t="n">
        <v>3028223.61569515</v>
      </c>
      <c r="J2515" s="178" t="str">
        <f>IF(I2515&gt;0,H2515/I2515,0)</f>
      </c>
      <c r="K2515" s="179" t="str">
        <f>1-EXP(-J2515)</f>
      </c>
      <c r="L2515" s="180" t="str">
        <f>IF(G2515=30,1,M2514)</f>
      </c>
      <c r="M2515" s="181" t="str">
        <f>L2515*(1-K2515)</f>
      </c>
    </row>
    <row r="2516">
      <c r="A2516" t="s">
        <v>164</v>
      </c>
      <c r="B2516" t="s">
        <v>245</v>
      </c>
      <c r="C2516" s="32" t="s">
        <v>247</v>
      </c>
      <c r="D2516" t="s">
        <v>458</v>
      </c>
      <c r="E2516" t="s">
        <v>476</v>
      </c>
      <c r="F2516" s="174" t="n">
        <v>2035</v>
      </c>
      <c r="G2516" s="175" t="n">
        <v>64</v>
      </c>
      <c r="H2516" s="176" t="n">
        <v>25035.1893693392</v>
      </c>
      <c r="I2516" s="177" t="n">
        <v>2923936.85046883</v>
      </c>
      <c r="J2516" s="178" t="str">
        <f>IF(I2516&gt;0,H2516/I2516,0)</f>
      </c>
      <c r="K2516" s="179" t="str">
        <f>1-EXP(-J2516)</f>
      </c>
      <c r="L2516" s="180" t="str">
        <f>IF(G2516=30,1,M2515)</f>
      </c>
      <c r="M2516" s="181" t="str">
        <f>L2516*(1-K2516)</f>
      </c>
    </row>
    <row r="2517">
      <c r="A2517" t="s">
        <v>164</v>
      </c>
      <c r="B2517" t="s">
        <v>245</v>
      </c>
      <c r="C2517" s="32" t="s">
        <v>247</v>
      </c>
      <c r="D2517" t="s">
        <v>458</v>
      </c>
      <c r="E2517" t="s">
        <v>476</v>
      </c>
      <c r="F2517" s="174" t="n">
        <v>2035</v>
      </c>
      <c r="G2517" s="175" t="n">
        <v>65</v>
      </c>
      <c r="H2517" s="176" t="n">
        <v>25559.9825625221</v>
      </c>
      <c r="I2517" s="177" t="n">
        <v>2822809.81680008</v>
      </c>
      <c r="J2517" s="178" t="str">
        <f>IF(I2517&gt;0,H2517/I2517,0)</f>
      </c>
      <c r="K2517" s="179" t="str">
        <f>1-EXP(-J2517)</f>
      </c>
      <c r="L2517" s="180" t="str">
        <f>IF(G2517=30,1,M2516)</f>
      </c>
      <c r="M2517" s="181" t="str">
        <f>L2517*(1-K2517)</f>
      </c>
    </row>
    <row r="2518">
      <c r="A2518" t="s">
        <v>164</v>
      </c>
      <c r="B2518" t="s">
        <v>245</v>
      </c>
      <c r="C2518" s="32" t="s">
        <v>247</v>
      </c>
      <c r="D2518" t="s">
        <v>458</v>
      </c>
      <c r="E2518" t="s">
        <v>476</v>
      </c>
      <c r="F2518" s="174" t="n">
        <v>2035</v>
      </c>
      <c r="G2518" s="175" t="n">
        <v>66</v>
      </c>
      <c r="H2518" s="176" t="n">
        <v>26901.9648499107</v>
      </c>
      <c r="I2518" s="177" t="n">
        <v>2712926.22914078</v>
      </c>
      <c r="J2518" s="178" t="str">
        <f>IF(I2518&gt;0,H2518/I2518,0)</f>
      </c>
      <c r="K2518" s="179" t="str">
        <f>1-EXP(-J2518)</f>
      </c>
      <c r="L2518" s="180" t="str">
        <f>IF(G2518=30,1,M2517)</f>
      </c>
      <c r="M2518" s="181" t="str">
        <f>L2518*(1-K2518)</f>
      </c>
    </row>
    <row r="2519">
      <c r="A2519" t="s">
        <v>164</v>
      </c>
      <c r="B2519" t="s">
        <v>245</v>
      </c>
      <c r="C2519" s="32" t="s">
        <v>247</v>
      </c>
      <c r="D2519" t="s">
        <v>458</v>
      </c>
      <c r="E2519" t="s">
        <v>476</v>
      </c>
      <c r="F2519" s="174" t="n">
        <v>2035</v>
      </c>
      <c r="G2519" s="175" t="n">
        <v>67</v>
      </c>
      <c r="H2519" s="176" t="n">
        <v>28124.187875972</v>
      </c>
      <c r="I2519" s="177" t="n">
        <v>2584521.39778028</v>
      </c>
      <c r="J2519" s="178" t="str">
        <f>IF(I2519&gt;0,H2519/I2519,0)</f>
      </c>
      <c r="K2519" s="179" t="str">
        <f>1-EXP(-J2519)</f>
      </c>
      <c r="L2519" s="180" t="str">
        <f>IF(G2519=30,1,M2518)</f>
      </c>
      <c r="M2519" s="181" t="str">
        <f>L2519*(1-K2519)</f>
      </c>
    </row>
    <row r="2520">
      <c r="A2520" t="s">
        <v>164</v>
      </c>
      <c r="B2520" t="s">
        <v>245</v>
      </c>
      <c r="C2520" s="32" t="s">
        <v>247</v>
      </c>
      <c r="D2520" t="s">
        <v>458</v>
      </c>
      <c r="E2520" t="s">
        <v>476</v>
      </c>
      <c r="F2520" s="174" t="n">
        <v>2035</v>
      </c>
      <c r="G2520" s="175" t="n">
        <v>68</v>
      </c>
      <c r="H2520" s="176" t="n">
        <v>29041.2666605949</v>
      </c>
      <c r="I2520" s="177" t="n">
        <v>2428364.85551411</v>
      </c>
      <c r="J2520" s="178" t="str">
        <f>IF(I2520&gt;0,H2520/I2520,0)</f>
      </c>
      <c r="K2520" s="179" t="str">
        <f>1-EXP(-J2520)</f>
      </c>
      <c r="L2520" s="180" t="str">
        <f>IF(G2520=30,1,M2519)</f>
      </c>
      <c r="M2520" s="181" t="str">
        <f>L2520*(1-K2520)</f>
      </c>
    </row>
    <row r="2521">
      <c r="A2521" t="s">
        <v>164</v>
      </c>
      <c r="B2521" t="s">
        <v>245</v>
      </c>
      <c r="C2521" s="32" t="s">
        <v>247</v>
      </c>
      <c r="D2521" t="s">
        <v>458</v>
      </c>
      <c r="E2521" t="s">
        <v>476</v>
      </c>
      <c r="F2521" s="174" t="n">
        <v>2035</v>
      </c>
      <c r="G2521" s="175" t="n">
        <v>69</v>
      </c>
      <c r="H2521" s="176" t="n">
        <v>30287.3361881876</v>
      </c>
      <c r="I2521" s="177" t="n">
        <v>2304446.27538826</v>
      </c>
      <c r="J2521" s="178" t="str">
        <f>IF(I2521&gt;0,H2521/I2521,0)</f>
      </c>
      <c r="K2521" s="179" t="str">
        <f>1-EXP(-J2521)</f>
      </c>
      <c r="L2521" s="180" t="str">
        <f>IF(G2521=30,1,M2520)</f>
      </c>
      <c r="M2521" s="181" t="str">
        <f>L2521*(1-K2521)</f>
      </c>
    </row>
    <row r="2522">
      <c r="A2522" t="s">
        <v>164</v>
      </c>
      <c r="B2522" t="s">
        <v>245</v>
      </c>
      <c r="C2522" s="32" t="s">
        <v>247</v>
      </c>
      <c r="D2522" t="s">
        <v>458</v>
      </c>
      <c r="E2522" t="s">
        <v>476</v>
      </c>
      <c r="F2522" s="174" t="n">
        <v>2036</v>
      </c>
      <c r="G2522" s="175" t="n">
        <v>30</v>
      </c>
      <c r="H2522" s="176" t="n">
        <v>822.912078373967</v>
      </c>
      <c r="I2522" s="177" t="n">
        <v>4608165.95180422</v>
      </c>
      <c r="J2522" s="178" t="str">
        <f>IF(I2522&gt;0,H2522/I2522,0)</f>
      </c>
      <c r="K2522" s="179" t="str">
        <f>1-EXP(-J2522)</f>
      </c>
      <c r="L2522" s="180" t="str">
        <f>IF(G2522=30,1,M2521)</f>
      </c>
      <c r="M2522" s="181" t="str">
        <f>L2522*(1-K2522)</f>
      </c>
    </row>
    <row r="2523">
      <c r="A2523" t="s">
        <v>164</v>
      </c>
      <c r="B2523" t="s">
        <v>245</v>
      </c>
      <c r="C2523" s="32" t="s">
        <v>247</v>
      </c>
      <c r="D2523" t="s">
        <v>458</v>
      </c>
      <c r="E2523" t="s">
        <v>476</v>
      </c>
      <c r="F2523" s="174" t="n">
        <v>2036</v>
      </c>
      <c r="G2523" s="175" t="n">
        <v>31</v>
      </c>
      <c r="H2523" s="176" t="n">
        <v>1008.47595257932</v>
      </c>
      <c r="I2523" s="177" t="n">
        <v>4547185.95109915</v>
      </c>
      <c r="J2523" s="178" t="str">
        <f>IF(I2523&gt;0,H2523/I2523,0)</f>
      </c>
      <c r="K2523" s="179" t="str">
        <f>1-EXP(-J2523)</f>
      </c>
      <c r="L2523" s="180" t="str">
        <f>IF(G2523=30,1,M2522)</f>
      </c>
      <c r="M2523" s="181" t="str">
        <f>L2523*(1-K2523)</f>
      </c>
    </row>
    <row r="2524">
      <c r="A2524" t="s">
        <v>164</v>
      </c>
      <c r="B2524" t="s">
        <v>245</v>
      </c>
      <c r="C2524" s="32" t="s">
        <v>247</v>
      </c>
      <c r="D2524" t="s">
        <v>458</v>
      </c>
      <c r="E2524" t="s">
        <v>476</v>
      </c>
      <c r="F2524" s="174" t="n">
        <v>2036</v>
      </c>
      <c r="G2524" s="175" t="n">
        <v>32</v>
      </c>
      <c r="H2524" s="176" t="n">
        <v>1032.20132029474</v>
      </c>
      <c r="I2524" s="177" t="n">
        <v>4418689.53291266</v>
      </c>
      <c r="J2524" s="178" t="str">
        <f>IF(I2524&gt;0,H2524/I2524,0)</f>
      </c>
      <c r="K2524" s="179" t="str">
        <f>1-EXP(-J2524)</f>
      </c>
      <c r="L2524" s="180" t="str">
        <f>IF(G2524=30,1,M2523)</f>
      </c>
      <c r="M2524" s="181" t="str">
        <f>L2524*(1-K2524)</f>
      </c>
    </row>
    <row r="2525">
      <c r="A2525" t="s">
        <v>164</v>
      </c>
      <c r="B2525" t="s">
        <v>245</v>
      </c>
      <c r="C2525" s="32" t="s">
        <v>247</v>
      </c>
      <c r="D2525" t="s">
        <v>458</v>
      </c>
      <c r="E2525" t="s">
        <v>476</v>
      </c>
      <c r="F2525" s="174" t="n">
        <v>2036</v>
      </c>
      <c r="G2525" s="175" t="n">
        <v>33</v>
      </c>
      <c r="H2525" s="176" t="n">
        <v>1077.8029606069</v>
      </c>
      <c r="I2525" s="177" t="n">
        <v>4353320.04807568</v>
      </c>
      <c r="J2525" s="178" t="str">
        <f>IF(I2525&gt;0,H2525/I2525,0)</f>
      </c>
      <c r="K2525" s="179" t="str">
        <f>1-EXP(-J2525)</f>
      </c>
      <c r="L2525" s="180" t="str">
        <f>IF(G2525=30,1,M2524)</f>
      </c>
      <c r="M2525" s="181" t="str">
        <f>L2525*(1-K2525)</f>
      </c>
    </row>
    <row r="2526">
      <c r="A2526" t="s">
        <v>164</v>
      </c>
      <c r="B2526" t="s">
        <v>245</v>
      </c>
      <c r="C2526" s="32" t="s">
        <v>247</v>
      </c>
      <c r="D2526" t="s">
        <v>458</v>
      </c>
      <c r="E2526" t="s">
        <v>476</v>
      </c>
      <c r="F2526" s="174" t="n">
        <v>2036</v>
      </c>
      <c r="G2526" s="175" t="n">
        <v>34</v>
      </c>
      <c r="H2526" s="176" t="n">
        <v>1294.6152553237</v>
      </c>
      <c r="I2526" s="177" t="n">
        <v>4331767.97439751</v>
      </c>
      <c r="J2526" s="178" t="str">
        <f>IF(I2526&gt;0,H2526/I2526,0)</f>
      </c>
      <c r="K2526" s="179" t="str">
        <f>1-EXP(-J2526)</f>
      </c>
      <c r="L2526" s="180" t="str">
        <f>IF(G2526=30,1,M2525)</f>
      </c>
      <c r="M2526" s="181" t="str">
        <f>L2526*(1-K2526)</f>
      </c>
    </row>
    <row r="2527">
      <c r="A2527" t="s">
        <v>164</v>
      </c>
      <c r="B2527" t="s">
        <v>245</v>
      </c>
      <c r="C2527" s="32" t="s">
        <v>247</v>
      </c>
      <c r="D2527" t="s">
        <v>458</v>
      </c>
      <c r="E2527" t="s">
        <v>476</v>
      </c>
      <c r="F2527" s="174" t="n">
        <v>2036</v>
      </c>
      <c r="G2527" s="175" t="n">
        <v>35</v>
      </c>
      <c r="H2527" s="176" t="n">
        <v>1729.22936380663</v>
      </c>
      <c r="I2527" s="177" t="n">
        <v>4311477.21864973</v>
      </c>
      <c r="J2527" s="178" t="str">
        <f>IF(I2527&gt;0,H2527/I2527,0)</f>
      </c>
      <c r="K2527" s="179" t="str">
        <f>1-EXP(-J2527)</f>
      </c>
      <c r="L2527" s="180" t="str">
        <f>IF(G2527=30,1,M2526)</f>
      </c>
      <c r="M2527" s="181" t="str">
        <f>L2527*(1-K2527)</f>
      </c>
    </row>
    <row r="2528">
      <c r="A2528" t="s">
        <v>164</v>
      </c>
      <c r="B2528" t="s">
        <v>245</v>
      </c>
      <c r="C2528" s="32" t="s">
        <v>247</v>
      </c>
      <c r="D2528" t="s">
        <v>458</v>
      </c>
      <c r="E2528" t="s">
        <v>476</v>
      </c>
      <c r="F2528" s="174" t="n">
        <v>2036</v>
      </c>
      <c r="G2528" s="175" t="n">
        <v>36</v>
      </c>
      <c r="H2528" s="176" t="n">
        <v>1923.93407179172</v>
      </c>
      <c r="I2528" s="177" t="n">
        <v>4290412.84146491</v>
      </c>
      <c r="J2528" s="178" t="str">
        <f>IF(I2528&gt;0,H2528/I2528,0)</f>
      </c>
      <c r="K2528" s="179" t="str">
        <f>1-EXP(-J2528)</f>
      </c>
      <c r="L2528" s="180" t="str">
        <f>IF(G2528=30,1,M2527)</f>
      </c>
      <c r="M2528" s="181" t="str">
        <f>L2528*(1-K2528)</f>
      </c>
    </row>
    <row r="2529">
      <c r="A2529" t="s">
        <v>164</v>
      </c>
      <c r="B2529" t="s">
        <v>245</v>
      </c>
      <c r="C2529" s="32" t="s">
        <v>247</v>
      </c>
      <c r="D2529" t="s">
        <v>458</v>
      </c>
      <c r="E2529" t="s">
        <v>476</v>
      </c>
      <c r="F2529" s="174" t="n">
        <v>2036</v>
      </c>
      <c r="G2529" s="175" t="n">
        <v>37</v>
      </c>
      <c r="H2529" s="176" t="n">
        <v>2077.14061266756</v>
      </c>
      <c r="I2529" s="177" t="n">
        <v>4309075.41026014</v>
      </c>
      <c r="J2529" s="178" t="str">
        <f>IF(I2529&gt;0,H2529/I2529,0)</f>
      </c>
      <c r="K2529" s="179" t="str">
        <f>1-EXP(-J2529)</f>
      </c>
      <c r="L2529" s="180" t="str">
        <f>IF(G2529=30,1,M2528)</f>
      </c>
      <c r="M2529" s="181" t="str">
        <f>L2529*(1-K2529)</f>
      </c>
    </row>
    <row r="2530">
      <c r="A2530" t="s">
        <v>164</v>
      </c>
      <c r="B2530" t="s">
        <v>245</v>
      </c>
      <c r="C2530" s="32" t="s">
        <v>247</v>
      </c>
      <c r="D2530" t="s">
        <v>458</v>
      </c>
      <c r="E2530" t="s">
        <v>476</v>
      </c>
      <c r="F2530" s="174" t="n">
        <v>2036</v>
      </c>
      <c r="G2530" s="175" t="n">
        <v>38</v>
      </c>
      <c r="H2530" s="176" t="n">
        <v>2268.87723404759</v>
      </c>
      <c r="I2530" s="177" t="n">
        <v>4366515.45560925</v>
      </c>
      <c r="J2530" s="178" t="str">
        <f>IF(I2530&gt;0,H2530/I2530,0)</f>
      </c>
      <c r="K2530" s="179" t="str">
        <f>1-EXP(-J2530)</f>
      </c>
      <c r="L2530" s="180" t="str">
        <f>IF(G2530=30,1,M2529)</f>
      </c>
      <c r="M2530" s="181" t="str">
        <f>L2530*(1-K2530)</f>
      </c>
    </row>
    <row r="2531">
      <c r="A2531" t="s">
        <v>164</v>
      </c>
      <c r="B2531" t="s">
        <v>245</v>
      </c>
      <c r="C2531" s="32" t="s">
        <v>247</v>
      </c>
      <c r="D2531" t="s">
        <v>458</v>
      </c>
      <c r="E2531" t="s">
        <v>476</v>
      </c>
      <c r="F2531" s="174" t="n">
        <v>2036</v>
      </c>
      <c r="G2531" s="175" t="n">
        <v>39</v>
      </c>
      <c r="H2531" s="176" t="n">
        <v>2739.46622847771</v>
      </c>
      <c r="I2531" s="177" t="n">
        <v>4502013.83220474</v>
      </c>
      <c r="J2531" s="178" t="str">
        <f>IF(I2531&gt;0,H2531/I2531,0)</f>
      </c>
      <c r="K2531" s="179" t="str">
        <f>1-EXP(-J2531)</f>
      </c>
      <c r="L2531" s="180" t="str">
        <f>IF(G2531=30,1,M2530)</f>
      </c>
      <c r="M2531" s="181" t="str">
        <f>L2531*(1-K2531)</f>
      </c>
    </row>
    <row r="2532">
      <c r="A2532" t="s">
        <v>164</v>
      </c>
      <c r="B2532" t="s">
        <v>245</v>
      </c>
      <c r="C2532" s="32" t="s">
        <v>247</v>
      </c>
      <c r="D2532" t="s">
        <v>458</v>
      </c>
      <c r="E2532" t="s">
        <v>476</v>
      </c>
      <c r="F2532" s="174" t="n">
        <v>2036</v>
      </c>
      <c r="G2532" s="175" t="n">
        <v>40</v>
      </c>
      <c r="H2532" s="176" t="n">
        <v>3633.08101664521</v>
      </c>
      <c r="I2532" s="177" t="n">
        <v>4456550.81384178</v>
      </c>
      <c r="J2532" s="178" t="str">
        <f>IF(I2532&gt;0,H2532/I2532,0)</f>
      </c>
      <c r="K2532" s="179" t="str">
        <f>1-EXP(-J2532)</f>
      </c>
      <c r="L2532" s="180" t="str">
        <f>IF(G2532=30,1,M2531)</f>
      </c>
      <c r="M2532" s="181" t="str">
        <f>L2532*(1-K2532)</f>
      </c>
    </row>
    <row r="2533">
      <c r="A2533" t="s">
        <v>164</v>
      </c>
      <c r="B2533" t="s">
        <v>245</v>
      </c>
      <c r="C2533" s="32" t="s">
        <v>247</v>
      </c>
      <c r="D2533" t="s">
        <v>458</v>
      </c>
      <c r="E2533" t="s">
        <v>476</v>
      </c>
      <c r="F2533" s="174" t="n">
        <v>2036</v>
      </c>
      <c r="G2533" s="175" t="n">
        <v>41</v>
      </c>
      <c r="H2533" s="176" t="n">
        <v>3857.04066370106</v>
      </c>
      <c r="I2533" s="177" t="n">
        <v>4380117.26446478</v>
      </c>
      <c r="J2533" s="178" t="str">
        <f>IF(I2533&gt;0,H2533/I2533,0)</f>
      </c>
      <c r="K2533" s="179" t="str">
        <f>1-EXP(-J2533)</f>
      </c>
      <c r="L2533" s="180" t="str">
        <f>IF(G2533=30,1,M2532)</f>
      </c>
      <c r="M2533" s="181" t="str">
        <f>L2533*(1-K2533)</f>
      </c>
    </row>
    <row r="2534">
      <c r="A2534" t="s">
        <v>164</v>
      </c>
      <c r="B2534" t="s">
        <v>245</v>
      </c>
      <c r="C2534" s="32" t="s">
        <v>247</v>
      </c>
      <c r="D2534" t="s">
        <v>458</v>
      </c>
      <c r="E2534" t="s">
        <v>476</v>
      </c>
      <c r="F2534" s="174" t="n">
        <v>2036</v>
      </c>
      <c r="G2534" s="175" t="n">
        <v>42</v>
      </c>
      <c r="H2534" s="176" t="n">
        <v>4122.12630660978</v>
      </c>
      <c r="I2534" s="177" t="n">
        <v>4319713.14926731</v>
      </c>
      <c r="J2534" s="178" t="str">
        <f>IF(I2534&gt;0,H2534/I2534,0)</f>
      </c>
      <c r="K2534" s="179" t="str">
        <f>1-EXP(-J2534)</f>
      </c>
      <c r="L2534" s="180" t="str">
        <f>IF(G2534=30,1,M2533)</f>
      </c>
      <c r="M2534" s="181" t="str">
        <f>L2534*(1-K2534)</f>
      </c>
    </row>
    <row r="2535">
      <c r="A2535" t="s">
        <v>164</v>
      </c>
      <c r="B2535" t="s">
        <v>245</v>
      </c>
      <c r="C2535" s="32" t="s">
        <v>247</v>
      </c>
      <c r="D2535" t="s">
        <v>458</v>
      </c>
      <c r="E2535" t="s">
        <v>476</v>
      </c>
      <c r="F2535" s="174" t="n">
        <v>2036</v>
      </c>
      <c r="G2535" s="175" t="n">
        <v>43</v>
      </c>
      <c r="H2535" s="176" t="n">
        <v>4420.68897643206</v>
      </c>
      <c r="I2535" s="177" t="n">
        <v>4262530.65493859</v>
      </c>
      <c r="J2535" s="178" t="str">
        <f>IF(I2535&gt;0,H2535/I2535,0)</f>
      </c>
      <c r="K2535" s="179" t="str">
        <f>1-EXP(-J2535)</f>
      </c>
      <c r="L2535" s="180" t="str">
        <f>IF(G2535=30,1,M2534)</f>
      </c>
      <c r="M2535" s="181" t="str">
        <f>L2535*(1-K2535)</f>
      </c>
    </row>
    <row r="2536">
      <c r="A2536" t="s">
        <v>164</v>
      </c>
      <c r="B2536" t="s">
        <v>245</v>
      </c>
      <c r="C2536" s="32" t="s">
        <v>247</v>
      </c>
      <c r="D2536" t="s">
        <v>458</v>
      </c>
      <c r="E2536" t="s">
        <v>476</v>
      </c>
      <c r="F2536" s="174" t="n">
        <v>2036</v>
      </c>
      <c r="G2536" s="175" t="n">
        <v>44</v>
      </c>
      <c r="H2536" s="176" t="n">
        <v>4849.83306404432</v>
      </c>
      <c r="I2536" s="177" t="n">
        <v>4295066.86513067</v>
      </c>
      <c r="J2536" s="178" t="str">
        <f>IF(I2536&gt;0,H2536/I2536,0)</f>
      </c>
      <c r="K2536" s="179" t="str">
        <f>1-EXP(-J2536)</f>
      </c>
      <c r="L2536" s="180" t="str">
        <f>IF(G2536=30,1,M2535)</f>
      </c>
      <c r="M2536" s="181" t="str">
        <f>L2536*(1-K2536)</f>
      </c>
    </row>
    <row r="2537">
      <c r="A2537" t="s">
        <v>164</v>
      </c>
      <c r="B2537" t="s">
        <v>245</v>
      </c>
      <c r="C2537" s="32" t="s">
        <v>247</v>
      </c>
      <c r="D2537" t="s">
        <v>458</v>
      </c>
      <c r="E2537" t="s">
        <v>476</v>
      </c>
      <c r="F2537" s="174" t="n">
        <v>2036</v>
      </c>
      <c r="G2537" s="175" t="n">
        <v>45</v>
      </c>
      <c r="H2537" s="176" t="n">
        <v>6259.66180125078</v>
      </c>
      <c r="I2537" s="177" t="n">
        <v>4307538.81429275</v>
      </c>
      <c r="J2537" s="178" t="str">
        <f>IF(I2537&gt;0,H2537/I2537,0)</f>
      </c>
      <c r="K2537" s="179" t="str">
        <f>1-EXP(-J2537)</f>
      </c>
      <c r="L2537" s="180" t="str">
        <f>IF(G2537=30,1,M2536)</f>
      </c>
      <c r="M2537" s="181" t="str">
        <f>L2537*(1-K2537)</f>
      </c>
    </row>
    <row r="2538">
      <c r="A2538" t="s">
        <v>164</v>
      </c>
      <c r="B2538" t="s">
        <v>245</v>
      </c>
      <c r="C2538" s="32" t="s">
        <v>247</v>
      </c>
      <c r="D2538" t="s">
        <v>458</v>
      </c>
      <c r="E2538" t="s">
        <v>476</v>
      </c>
      <c r="F2538" s="174" t="n">
        <v>2036</v>
      </c>
      <c r="G2538" s="175" t="n">
        <v>46</v>
      </c>
      <c r="H2538" s="176" t="n">
        <v>9339.2850813191</v>
      </c>
      <c r="I2538" s="177" t="n">
        <v>6337875.17341484</v>
      </c>
      <c r="J2538" s="178" t="str">
        <f>IF(I2538&gt;0,H2538/I2538,0)</f>
      </c>
      <c r="K2538" s="179" t="str">
        <f>1-EXP(-J2538)</f>
      </c>
      <c r="L2538" s="180" t="str">
        <f>IF(G2538=30,1,M2537)</f>
      </c>
      <c r="M2538" s="181" t="str">
        <f>L2538*(1-K2538)</f>
      </c>
    </row>
    <row r="2539">
      <c r="A2539" t="s">
        <v>164</v>
      </c>
      <c r="B2539" t="s">
        <v>245</v>
      </c>
      <c r="C2539" s="32" t="s">
        <v>247</v>
      </c>
      <c r="D2539" t="s">
        <v>458</v>
      </c>
      <c r="E2539" t="s">
        <v>476</v>
      </c>
      <c r="F2539" s="174" t="n">
        <v>2036</v>
      </c>
      <c r="G2539" s="175" t="n">
        <v>47</v>
      </c>
      <c r="H2539" s="176" t="n">
        <v>7402.83378262938</v>
      </c>
      <c r="I2539" s="177" t="n">
        <v>4253291.28393275</v>
      </c>
      <c r="J2539" s="178" t="str">
        <f>IF(I2539&gt;0,H2539/I2539,0)</f>
      </c>
      <c r="K2539" s="179" t="str">
        <f>1-EXP(-J2539)</f>
      </c>
      <c r="L2539" s="180" t="str">
        <f>IF(G2539=30,1,M2538)</f>
      </c>
      <c r="M2539" s="181" t="str">
        <f>L2539*(1-K2539)</f>
      </c>
    </row>
    <row r="2540">
      <c r="A2540" t="s">
        <v>164</v>
      </c>
      <c r="B2540" t="s">
        <v>245</v>
      </c>
      <c r="C2540" s="32" t="s">
        <v>247</v>
      </c>
      <c r="D2540" t="s">
        <v>458</v>
      </c>
      <c r="E2540" t="s">
        <v>476</v>
      </c>
      <c r="F2540" s="174" t="n">
        <v>2036</v>
      </c>
      <c r="G2540" s="175" t="n">
        <v>48</v>
      </c>
      <c r="H2540" s="176" t="n">
        <v>8067.85172551949</v>
      </c>
      <c r="I2540" s="177" t="n">
        <v>4229495.07637595</v>
      </c>
      <c r="J2540" s="178" t="str">
        <f>IF(I2540&gt;0,H2540/I2540,0)</f>
      </c>
      <c r="K2540" s="179" t="str">
        <f>1-EXP(-J2540)</f>
      </c>
      <c r="L2540" s="180" t="str">
        <f>IF(G2540=30,1,M2539)</f>
      </c>
      <c r="M2540" s="181" t="str">
        <f>L2540*(1-K2540)</f>
      </c>
    </row>
    <row r="2541">
      <c r="A2541" t="s">
        <v>164</v>
      </c>
      <c r="B2541" t="s">
        <v>245</v>
      </c>
      <c r="C2541" s="32" t="s">
        <v>247</v>
      </c>
      <c r="D2541" t="s">
        <v>458</v>
      </c>
      <c r="E2541" t="s">
        <v>476</v>
      </c>
      <c r="F2541" s="174" t="n">
        <v>2036</v>
      </c>
      <c r="G2541" s="175" t="n">
        <v>49</v>
      </c>
      <c r="H2541" s="176" t="n">
        <v>8556.12327661051</v>
      </c>
      <c r="I2541" s="177" t="n">
        <v>4091931.53075048</v>
      </c>
      <c r="J2541" s="178" t="str">
        <f>IF(I2541&gt;0,H2541/I2541,0)</f>
      </c>
      <c r="K2541" s="179" t="str">
        <f>1-EXP(-J2541)</f>
      </c>
      <c r="L2541" s="180" t="str">
        <f>IF(G2541=30,1,M2540)</f>
      </c>
      <c r="M2541" s="181" t="str">
        <f>L2541*(1-K2541)</f>
      </c>
    </row>
    <row r="2542">
      <c r="A2542" t="s">
        <v>164</v>
      </c>
      <c r="B2542" t="s">
        <v>245</v>
      </c>
      <c r="C2542" s="32" t="s">
        <v>247</v>
      </c>
      <c r="D2542" t="s">
        <v>458</v>
      </c>
      <c r="E2542" t="s">
        <v>476</v>
      </c>
      <c r="F2542" s="174" t="n">
        <v>2036</v>
      </c>
      <c r="G2542" s="175" t="n">
        <v>50</v>
      </c>
      <c r="H2542" s="176" t="n">
        <v>9781.44908640103</v>
      </c>
      <c r="I2542" s="177" t="n">
        <v>4049297.06601104</v>
      </c>
      <c r="J2542" s="178" t="str">
        <f>IF(I2542&gt;0,H2542/I2542,0)</f>
      </c>
      <c r="K2542" s="179" t="str">
        <f>1-EXP(-J2542)</f>
      </c>
      <c r="L2542" s="180" t="str">
        <f>IF(G2542=30,1,M2541)</f>
      </c>
      <c r="M2542" s="181" t="str">
        <f>L2542*(1-K2542)</f>
      </c>
    </row>
    <row r="2543">
      <c r="A2543" t="s">
        <v>164</v>
      </c>
      <c r="B2543" t="s">
        <v>245</v>
      </c>
      <c r="C2543" s="32" t="s">
        <v>247</v>
      </c>
      <c r="D2543" t="s">
        <v>458</v>
      </c>
      <c r="E2543" t="s">
        <v>476</v>
      </c>
      <c r="F2543" s="174" t="n">
        <v>2036</v>
      </c>
      <c r="G2543" s="175" t="n">
        <v>51</v>
      </c>
      <c r="H2543" s="176" t="n">
        <v>10817.7905429941</v>
      </c>
      <c r="I2543" s="177" t="n">
        <v>4096124.76572466</v>
      </c>
      <c r="J2543" s="178" t="str">
        <f>IF(I2543&gt;0,H2543/I2543,0)</f>
      </c>
      <c r="K2543" s="179" t="str">
        <f>1-EXP(-J2543)</f>
      </c>
      <c r="L2543" s="180" t="str">
        <f>IF(G2543=30,1,M2542)</f>
      </c>
      <c r="M2543" s="181" t="str">
        <f>L2543*(1-K2543)</f>
      </c>
    </row>
    <row r="2544">
      <c r="A2544" t="s">
        <v>164</v>
      </c>
      <c r="B2544" t="s">
        <v>245</v>
      </c>
      <c r="C2544" s="32" t="s">
        <v>247</v>
      </c>
      <c r="D2544" t="s">
        <v>458</v>
      </c>
      <c r="E2544" t="s">
        <v>476</v>
      </c>
      <c r="F2544" s="174" t="n">
        <v>2036</v>
      </c>
      <c r="G2544" s="175" t="n">
        <v>52</v>
      </c>
      <c r="H2544" s="176" t="n">
        <v>12025.7907132072</v>
      </c>
      <c r="I2544" s="177" t="n">
        <v>4166723.4419432</v>
      </c>
      <c r="J2544" s="178" t="str">
        <f>IF(I2544&gt;0,H2544/I2544,0)</f>
      </c>
      <c r="K2544" s="179" t="str">
        <f>1-EXP(-J2544)</f>
      </c>
      <c r="L2544" s="180" t="str">
        <f>IF(G2544=30,1,M2543)</f>
      </c>
      <c r="M2544" s="181" t="str">
        <f>L2544*(1-K2544)</f>
      </c>
    </row>
    <row r="2545">
      <c r="A2545" t="s">
        <v>164</v>
      </c>
      <c r="B2545" t="s">
        <v>245</v>
      </c>
      <c r="C2545" s="32" t="s">
        <v>247</v>
      </c>
      <c r="D2545" t="s">
        <v>458</v>
      </c>
      <c r="E2545" t="s">
        <v>476</v>
      </c>
      <c r="F2545" s="174" t="n">
        <v>2036</v>
      </c>
      <c r="G2545" s="175" t="n">
        <v>53</v>
      </c>
      <c r="H2545" s="176" t="n">
        <v>13016.9386392565</v>
      </c>
      <c r="I2545" s="177" t="n">
        <v>4130536.43619143</v>
      </c>
      <c r="J2545" s="178" t="str">
        <f>IF(I2545&gt;0,H2545/I2545,0)</f>
      </c>
      <c r="K2545" s="179" t="str">
        <f>1-EXP(-J2545)</f>
      </c>
      <c r="L2545" s="180" t="str">
        <f>IF(G2545=30,1,M2544)</f>
      </c>
      <c r="M2545" s="181" t="str">
        <f>L2545*(1-K2545)</f>
      </c>
    </row>
    <row r="2546">
      <c r="A2546" t="s">
        <v>164</v>
      </c>
      <c r="B2546" t="s">
        <v>245</v>
      </c>
      <c r="C2546" s="32" t="s">
        <v>247</v>
      </c>
      <c r="D2546" t="s">
        <v>458</v>
      </c>
      <c r="E2546" t="s">
        <v>476</v>
      </c>
      <c r="F2546" s="174" t="n">
        <v>2036</v>
      </c>
      <c r="G2546" s="175" t="n">
        <v>54</v>
      </c>
      <c r="H2546" s="176" t="n">
        <v>13717.9427783017</v>
      </c>
      <c r="I2546" s="177" t="n">
        <v>3985043.48261392</v>
      </c>
      <c r="J2546" s="178" t="str">
        <f>IF(I2546&gt;0,H2546/I2546,0)</f>
      </c>
      <c r="K2546" s="179" t="str">
        <f>1-EXP(-J2546)</f>
      </c>
      <c r="L2546" s="180" t="str">
        <f>IF(G2546=30,1,M2545)</f>
      </c>
      <c r="M2546" s="181" t="str">
        <f>L2546*(1-K2546)</f>
      </c>
    </row>
    <row r="2547">
      <c r="A2547" t="s">
        <v>164</v>
      </c>
      <c r="B2547" t="s">
        <v>245</v>
      </c>
      <c r="C2547" s="32" t="s">
        <v>247</v>
      </c>
      <c r="D2547" t="s">
        <v>458</v>
      </c>
      <c r="E2547" t="s">
        <v>476</v>
      </c>
      <c r="F2547" s="174" t="n">
        <v>2036</v>
      </c>
      <c r="G2547" s="175" t="n">
        <v>55</v>
      </c>
      <c r="H2547" s="176" t="n">
        <v>14631.2938034327</v>
      </c>
      <c r="I2547" s="177" t="n">
        <v>3899238.30824447</v>
      </c>
      <c r="J2547" s="178" t="str">
        <f>IF(I2547&gt;0,H2547/I2547,0)</f>
      </c>
      <c r="K2547" s="179" t="str">
        <f>1-EXP(-J2547)</f>
      </c>
      <c r="L2547" s="180" t="str">
        <f>IF(G2547=30,1,M2546)</f>
      </c>
      <c r="M2547" s="181" t="str">
        <f>L2547*(1-K2547)</f>
      </c>
    </row>
    <row r="2548">
      <c r="A2548" t="s">
        <v>164</v>
      </c>
      <c r="B2548" t="s">
        <v>245</v>
      </c>
      <c r="C2548" s="32" t="s">
        <v>247</v>
      </c>
      <c r="D2548" t="s">
        <v>458</v>
      </c>
      <c r="E2548" t="s">
        <v>476</v>
      </c>
      <c r="F2548" s="174" t="n">
        <v>2036</v>
      </c>
      <c r="G2548" s="175" t="n">
        <v>56</v>
      </c>
      <c r="H2548" s="176" t="n">
        <v>15667.528550727</v>
      </c>
      <c r="I2548" s="177" t="n">
        <v>3827570.29441386</v>
      </c>
      <c r="J2548" s="178" t="str">
        <f>IF(I2548&gt;0,H2548/I2548,0)</f>
      </c>
      <c r="K2548" s="179" t="str">
        <f>1-EXP(-J2548)</f>
      </c>
      <c r="L2548" s="180" t="str">
        <f>IF(G2548=30,1,M2547)</f>
      </c>
      <c r="M2548" s="181" t="str">
        <f>L2548*(1-K2548)</f>
      </c>
    </row>
    <row r="2549">
      <c r="A2549" t="s">
        <v>164</v>
      </c>
      <c r="B2549" t="s">
        <v>245</v>
      </c>
      <c r="C2549" s="32" t="s">
        <v>247</v>
      </c>
      <c r="D2549" t="s">
        <v>458</v>
      </c>
      <c r="E2549" t="s">
        <v>476</v>
      </c>
      <c r="F2549" s="174" t="n">
        <v>2036</v>
      </c>
      <c r="G2549" s="175" t="n">
        <v>57</v>
      </c>
      <c r="H2549" s="176" t="n">
        <v>16762.5820724788</v>
      </c>
      <c r="I2549" s="177" t="n">
        <v>3750127.41588345</v>
      </c>
      <c r="J2549" s="178" t="str">
        <f>IF(I2549&gt;0,H2549/I2549,0)</f>
      </c>
      <c r="K2549" s="179" t="str">
        <f>1-EXP(-J2549)</f>
      </c>
      <c r="L2549" s="180" t="str">
        <f>IF(G2549=30,1,M2548)</f>
      </c>
      <c r="M2549" s="181" t="str">
        <f>L2549*(1-K2549)</f>
      </c>
    </row>
    <row r="2550">
      <c r="A2550" t="s">
        <v>164</v>
      </c>
      <c r="B2550" t="s">
        <v>245</v>
      </c>
      <c r="C2550" s="32" t="s">
        <v>247</v>
      </c>
      <c r="D2550" t="s">
        <v>458</v>
      </c>
      <c r="E2550" t="s">
        <v>476</v>
      </c>
      <c r="F2550" s="174" t="n">
        <v>2036</v>
      </c>
      <c r="G2550" s="175" t="n">
        <v>58</v>
      </c>
      <c r="H2550" s="176" t="n">
        <v>17848.5342631663</v>
      </c>
      <c r="I2550" s="177" t="n">
        <v>3653401.73895257</v>
      </c>
      <c r="J2550" s="178" t="str">
        <f>IF(I2550&gt;0,H2550/I2550,0)</f>
      </c>
      <c r="K2550" s="179" t="str">
        <f>1-EXP(-J2550)</f>
      </c>
      <c r="L2550" s="180" t="str">
        <f>IF(G2550=30,1,M2549)</f>
      </c>
      <c r="M2550" s="181" t="str">
        <f>L2550*(1-K2550)</f>
      </c>
    </row>
    <row r="2551">
      <c r="A2551" t="s">
        <v>164</v>
      </c>
      <c r="B2551" t="s">
        <v>245</v>
      </c>
      <c r="C2551" s="32" t="s">
        <v>247</v>
      </c>
      <c r="D2551" t="s">
        <v>458</v>
      </c>
      <c r="E2551" t="s">
        <v>476</v>
      </c>
      <c r="F2551" s="174" t="n">
        <v>2036</v>
      </c>
      <c r="G2551" s="175" t="n">
        <v>59</v>
      </c>
      <c r="H2551" s="176" t="n">
        <v>19111.2807899697</v>
      </c>
      <c r="I2551" s="177" t="n">
        <v>3571750.40995422</v>
      </c>
      <c r="J2551" s="178" t="str">
        <f>IF(I2551&gt;0,H2551/I2551,0)</f>
      </c>
      <c r="K2551" s="179" t="str">
        <f>1-EXP(-J2551)</f>
      </c>
      <c r="L2551" s="180" t="str">
        <f>IF(G2551=30,1,M2550)</f>
      </c>
      <c r="M2551" s="181" t="str">
        <f>L2551*(1-K2551)</f>
      </c>
    </row>
    <row r="2552">
      <c r="A2552" t="s">
        <v>164</v>
      </c>
      <c r="B2552" t="s">
        <v>245</v>
      </c>
      <c r="C2552" s="32" t="s">
        <v>247</v>
      </c>
      <c r="D2552" t="s">
        <v>458</v>
      </c>
      <c r="E2552" t="s">
        <v>476</v>
      </c>
      <c r="F2552" s="174" t="n">
        <v>2036</v>
      </c>
      <c r="G2552" s="175" t="n">
        <v>60</v>
      </c>
      <c r="H2552" s="176" t="n">
        <v>20472.6069233429</v>
      </c>
      <c r="I2552" s="177" t="n">
        <v>3478190.99505302</v>
      </c>
      <c r="J2552" s="178" t="str">
        <f>IF(I2552&gt;0,H2552/I2552,0)</f>
      </c>
      <c r="K2552" s="179" t="str">
        <f>1-EXP(-J2552)</f>
      </c>
      <c r="L2552" s="180" t="str">
        <f>IF(G2552=30,1,M2551)</f>
      </c>
      <c r="M2552" s="181" t="str">
        <f>L2552*(1-K2552)</f>
      </c>
    </row>
    <row r="2553">
      <c r="A2553" t="s">
        <v>164</v>
      </c>
      <c r="B2553" t="s">
        <v>245</v>
      </c>
      <c r="C2553" s="32" t="s">
        <v>247</v>
      </c>
      <c r="D2553" t="s">
        <v>458</v>
      </c>
      <c r="E2553" t="s">
        <v>476</v>
      </c>
      <c r="F2553" s="174" t="n">
        <v>2036</v>
      </c>
      <c r="G2553" s="175" t="n">
        <v>61</v>
      </c>
      <c r="H2553" s="176" t="n">
        <v>21764.9315153388</v>
      </c>
      <c r="I2553" s="177" t="n">
        <v>3382558.90372523</v>
      </c>
      <c r="J2553" s="178" t="str">
        <f>IF(I2553&gt;0,H2553/I2553,0)</f>
      </c>
      <c r="K2553" s="179" t="str">
        <f>1-EXP(-J2553)</f>
      </c>
      <c r="L2553" s="180" t="str">
        <f>IF(G2553=30,1,M2552)</f>
      </c>
      <c r="M2553" s="181" t="str">
        <f>L2553*(1-K2553)</f>
      </c>
    </row>
    <row r="2554">
      <c r="A2554" t="s">
        <v>164</v>
      </c>
      <c r="B2554" t="s">
        <v>245</v>
      </c>
      <c r="C2554" s="32" t="s">
        <v>247</v>
      </c>
      <c r="D2554" t="s">
        <v>458</v>
      </c>
      <c r="E2554" t="s">
        <v>476</v>
      </c>
      <c r="F2554" s="174" t="n">
        <v>2036</v>
      </c>
      <c r="G2554" s="175" t="n">
        <v>62</v>
      </c>
      <c r="H2554" s="176" t="n">
        <v>22987.3452086381</v>
      </c>
      <c r="I2554" s="177" t="n">
        <v>3260922.43451974</v>
      </c>
      <c r="J2554" s="178" t="str">
        <f>IF(I2554&gt;0,H2554/I2554,0)</f>
      </c>
      <c r="K2554" s="179" t="str">
        <f>1-EXP(-J2554)</f>
      </c>
      <c r="L2554" s="180" t="str">
        <f>IF(G2554=30,1,M2553)</f>
      </c>
      <c r="M2554" s="181" t="str">
        <f>L2554*(1-K2554)</f>
      </c>
    </row>
    <row r="2555">
      <c r="A2555" t="s">
        <v>164</v>
      </c>
      <c r="B2555" t="s">
        <v>245</v>
      </c>
      <c r="C2555" s="32" t="s">
        <v>247</v>
      </c>
      <c r="D2555" t="s">
        <v>458</v>
      </c>
      <c r="E2555" t="s">
        <v>476</v>
      </c>
      <c r="F2555" s="174" t="n">
        <v>2036</v>
      </c>
      <c r="G2555" s="175" t="n">
        <v>63</v>
      </c>
      <c r="H2555" s="176" t="n">
        <v>24668.323205804</v>
      </c>
      <c r="I2555" s="177" t="n">
        <v>3193464.78337346</v>
      </c>
      <c r="J2555" s="178" t="str">
        <f>IF(I2555&gt;0,H2555/I2555,0)</f>
      </c>
      <c r="K2555" s="179" t="str">
        <f>1-EXP(-J2555)</f>
      </c>
      <c r="L2555" s="180" t="str">
        <f>IF(G2555=30,1,M2554)</f>
      </c>
      <c r="M2555" s="181" t="str">
        <f>L2555*(1-K2555)</f>
      </c>
    </row>
    <row r="2556">
      <c r="A2556" t="s">
        <v>164</v>
      </c>
      <c r="B2556" t="s">
        <v>245</v>
      </c>
      <c r="C2556" s="32" t="s">
        <v>247</v>
      </c>
      <c r="D2556" t="s">
        <v>458</v>
      </c>
      <c r="E2556" t="s">
        <v>476</v>
      </c>
      <c r="F2556" s="174" t="n">
        <v>2036</v>
      </c>
      <c r="G2556" s="175" t="n">
        <v>64</v>
      </c>
      <c r="H2556" s="176" t="n">
        <v>25226.8154702577</v>
      </c>
      <c r="I2556" s="177" t="n">
        <v>2975983.78434095</v>
      </c>
      <c r="J2556" s="178" t="str">
        <f>IF(I2556&gt;0,H2556/I2556,0)</f>
      </c>
      <c r="K2556" s="179" t="str">
        <f>1-EXP(-J2556)</f>
      </c>
      <c r="L2556" s="180" t="str">
        <f>IF(G2556=30,1,M2555)</f>
      </c>
      <c r="M2556" s="181" t="str">
        <f>L2556*(1-K2556)</f>
      </c>
    </row>
    <row r="2557">
      <c r="A2557" t="s">
        <v>164</v>
      </c>
      <c r="B2557" t="s">
        <v>245</v>
      </c>
      <c r="C2557" s="32" t="s">
        <v>247</v>
      </c>
      <c r="D2557" t="s">
        <v>458</v>
      </c>
      <c r="E2557" t="s">
        <v>476</v>
      </c>
      <c r="F2557" s="174" t="n">
        <v>2036</v>
      </c>
      <c r="G2557" s="175" t="n">
        <v>65</v>
      </c>
      <c r="H2557" s="176" t="n">
        <v>25683.4178955294</v>
      </c>
      <c r="I2557" s="177" t="n">
        <v>2868674.59497292</v>
      </c>
      <c r="J2557" s="178" t="str">
        <f>IF(I2557&gt;0,H2557/I2557,0)</f>
      </c>
      <c r="K2557" s="179" t="str">
        <f>1-EXP(-J2557)</f>
      </c>
      <c r="L2557" s="180" t="str">
        <f>IF(G2557=30,1,M2556)</f>
      </c>
      <c r="M2557" s="181" t="str">
        <f>L2557*(1-K2557)</f>
      </c>
    </row>
    <row r="2558">
      <c r="A2558" t="s">
        <v>164</v>
      </c>
      <c r="B2558" t="s">
        <v>245</v>
      </c>
      <c r="C2558" s="32" t="s">
        <v>247</v>
      </c>
      <c r="D2558" t="s">
        <v>458</v>
      </c>
      <c r="E2558" t="s">
        <v>476</v>
      </c>
      <c r="F2558" s="174" t="n">
        <v>2036</v>
      </c>
      <c r="G2558" s="175" t="n">
        <v>66</v>
      </c>
      <c r="H2558" s="176" t="n">
        <v>27105.9434205044</v>
      </c>
      <c r="I2558" s="177" t="n">
        <v>2764751.23449897</v>
      </c>
      <c r="J2558" s="178" t="str">
        <f>IF(I2558&gt;0,H2558/I2558,0)</f>
      </c>
      <c r="K2558" s="179" t="str">
        <f>1-EXP(-J2558)</f>
      </c>
      <c r="L2558" s="180" t="str">
        <f>IF(G2558=30,1,M2557)</f>
      </c>
      <c r="M2558" s="181" t="str">
        <f>L2558*(1-K2558)</f>
      </c>
    </row>
    <row r="2559">
      <c r="A2559" t="s">
        <v>164</v>
      </c>
      <c r="B2559" t="s">
        <v>245</v>
      </c>
      <c r="C2559" s="32" t="s">
        <v>247</v>
      </c>
      <c r="D2559" t="s">
        <v>458</v>
      </c>
      <c r="E2559" t="s">
        <v>476</v>
      </c>
      <c r="F2559" s="174" t="n">
        <v>2036</v>
      </c>
      <c r="G2559" s="175" t="n">
        <v>67</v>
      </c>
      <c r="H2559" s="176" t="n">
        <v>28527.4727910475</v>
      </c>
      <c r="I2559" s="177" t="n">
        <v>2651407.16974788</v>
      </c>
      <c r="J2559" s="178" t="str">
        <f>IF(I2559&gt;0,H2559/I2559,0)</f>
      </c>
      <c r="K2559" s="179" t="str">
        <f>1-EXP(-J2559)</f>
      </c>
      <c r="L2559" s="180" t="str">
        <f>IF(G2559=30,1,M2558)</f>
      </c>
      <c r="M2559" s="181" t="str">
        <f>L2559*(1-K2559)</f>
      </c>
    </row>
    <row r="2560">
      <c r="A2560" t="s">
        <v>164</v>
      </c>
      <c r="B2560" t="s">
        <v>245</v>
      </c>
      <c r="C2560" s="32" t="s">
        <v>247</v>
      </c>
      <c r="D2560" t="s">
        <v>458</v>
      </c>
      <c r="E2560" t="s">
        <v>476</v>
      </c>
      <c r="F2560" s="174" t="n">
        <v>2036</v>
      </c>
      <c r="G2560" s="175" t="n">
        <v>68</v>
      </c>
      <c r="H2560" s="176" t="n">
        <v>29778.3976164936</v>
      </c>
      <c r="I2560" s="177" t="n">
        <v>2520261.68548003</v>
      </c>
      <c r="J2560" s="178" t="str">
        <f>IF(I2560&gt;0,H2560/I2560,0)</f>
      </c>
      <c r="K2560" s="179" t="str">
        <f>1-EXP(-J2560)</f>
      </c>
      <c r="L2560" s="180" t="str">
        <f>IF(G2560=30,1,M2559)</f>
      </c>
      <c r="M2560" s="181" t="str">
        <f>L2560*(1-K2560)</f>
      </c>
    </row>
    <row r="2561">
      <c r="A2561" t="s">
        <v>164</v>
      </c>
      <c r="B2561" t="s">
        <v>245</v>
      </c>
      <c r="C2561" s="32" t="s">
        <v>247</v>
      </c>
      <c r="D2561" t="s">
        <v>458</v>
      </c>
      <c r="E2561" t="s">
        <v>476</v>
      </c>
      <c r="F2561" s="174" t="n">
        <v>2036</v>
      </c>
      <c r="G2561" s="175" t="n">
        <v>69</v>
      </c>
      <c r="H2561" s="176" t="n">
        <v>30699.7663446502</v>
      </c>
      <c r="I2561" s="177" t="n">
        <v>2362062.76926347</v>
      </c>
      <c r="J2561" s="178" t="str">
        <f>IF(I2561&gt;0,H2561/I2561,0)</f>
      </c>
      <c r="K2561" s="179" t="str">
        <f>1-EXP(-J2561)</f>
      </c>
      <c r="L2561" s="180" t="str">
        <f>IF(G2561=30,1,M2560)</f>
      </c>
      <c r="M2561" s="181" t="str">
        <f>L2561*(1-K2561)</f>
      </c>
    </row>
    <row r="2562">
      <c r="A2562" t="s">
        <v>164</v>
      </c>
      <c r="B2562" t="s">
        <v>245</v>
      </c>
      <c r="C2562" s="32" t="s">
        <v>247</v>
      </c>
      <c r="D2562" t="s">
        <v>458</v>
      </c>
      <c r="E2562" t="s">
        <v>476</v>
      </c>
      <c r="F2562" s="174" t="n">
        <v>2037</v>
      </c>
      <c r="G2562" s="175" t="n">
        <v>30</v>
      </c>
      <c r="H2562" s="176" t="n">
        <v>840.820435338457</v>
      </c>
      <c r="I2562" s="177" t="n">
        <v>4685527.89729263</v>
      </c>
      <c r="J2562" s="178" t="str">
        <f>IF(I2562&gt;0,H2562/I2562,0)</f>
      </c>
      <c r="K2562" s="179" t="str">
        <f>1-EXP(-J2562)</f>
      </c>
      <c r="L2562" s="180" t="str">
        <f>IF(G2562=30,1,M2561)</f>
      </c>
      <c r="M2562" s="181" t="str">
        <f>L2562*(1-K2562)</f>
      </c>
    </row>
    <row r="2563">
      <c r="A2563" t="s">
        <v>164</v>
      </c>
      <c r="B2563" t="s">
        <v>245</v>
      </c>
      <c r="C2563" s="32" t="s">
        <v>247</v>
      </c>
      <c r="D2563" t="s">
        <v>458</v>
      </c>
      <c r="E2563" t="s">
        <v>476</v>
      </c>
      <c r="F2563" s="174" t="n">
        <v>2037</v>
      </c>
      <c r="G2563" s="175" t="n">
        <v>31</v>
      </c>
      <c r="H2563" s="176" t="n">
        <v>1024.95923441535</v>
      </c>
      <c r="I2563" s="177" t="n">
        <v>4602471.49850647</v>
      </c>
      <c r="J2563" s="178" t="str">
        <f>IF(I2563&gt;0,H2563/I2563,0)</f>
      </c>
      <c r="K2563" s="179" t="str">
        <f>1-EXP(-J2563)</f>
      </c>
      <c r="L2563" s="180" t="str">
        <f>IF(G2563=30,1,M2562)</f>
      </c>
      <c r="M2563" s="181" t="str">
        <f>L2563*(1-K2563)</f>
      </c>
    </row>
    <row r="2564">
      <c r="A2564" t="s">
        <v>164</v>
      </c>
      <c r="B2564" t="s">
        <v>245</v>
      </c>
      <c r="C2564" s="32" t="s">
        <v>247</v>
      </c>
      <c r="D2564" t="s">
        <v>458</v>
      </c>
      <c r="E2564" t="s">
        <v>476</v>
      </c>
      <c r="F2564" s="174" t="n">
        <v>2037</v>
      </c>
      <c r="G2564" s="175" t="n">
        <v>32</v>
      </c>
      <c r="H2564" s="176" t="n">
        <v>1065.03301192083</v>
      </c>
      <c r="I2564" s="177" t="n">
        <v>4541659.84246854</v>
      </c>
      <c r="J2564" s="178" t="str">
        <f>IF(I2564&gt;0,H2564/I2564,0)</f>
      </c>
      <c r="K2564" s="179" t="str">
        <f>1-EXP(-J2564)</f>
      </c>
      <c r="L2564" s="180" t="str">
        <f>IF(G2564=30,1,M2563)</f>
      </c>
      <c r="M2564" s="181" t="str">
        <f>L2564*(1-K2564)</f>
      </c>
    </row>
    <row r="2565">
      <c r="A2565" t="s">
        <v>164</v>
      </c>
      <c r="B2565" t="s">
        <v>245</v>
      </c>
      <c r="C2565" s="32" t="s">
        <v>247</v>
      </c>
      <c r="D2565" t="s">
        <v>458</v>
      </c>
      <c r="E2565" t="s">
        <v>476</v>
      </c>
      <c r="F2565" s="174" t="n">
        <v>2037</v>
      </c>
      <c r="G2565" s="175" t="n">
        <v>33</v>
      </c>
      <c r="H2565" s="176" t="n">
        <v>1096.54033302702</v>
      </c>
      <c r="I2565" s="177" t="n">
        <v>4413093.01448264</v>
      </c>
      <c r="J2565" s="178" t="str">
        <f>IF(I2565&gt;0,H2565/I2565,0)</f>
      </c>
      <c r="K2565" s="179" t="str">
        <f>1-EXP(-J2565)</f>
      </c>
      <c r="L2565" s="180" t="str">
        <f>IF(G2565=30,1,M2564)</f>
      </c>
      <c r="M2565" s="181" t="str">
        <f>L2565*(1-K2565)</f>
      </c>
    </row>
    <row r="2566">
      <c r="A2566" t="s">
        <v>164</v>
      </c>
      <c r="B2566" t="s">
        <v>245</v>
      </c>
      <c r="C2566" s="32" t="s">
        <v>247</v>
      </c>
      <c r="D2566" t="s">
        <v>458</v>
      </c>
      <c r="E2566" t="s">
        <v>476</v>
      </c>
      <c r="F2566" s="174" t="n">
        <v>2037</v>
      </c>
      <c r="G2566" s="175" t="n">
        <v>34</v>
      </c>
      <c r="H2566" s="176" t="n">
        <v>1151.80918350236</v>
      </c>
      <c r="I2566" s="177" t="n">
        <v>4347542.48674611</v>
      </c>
      <c r="J2566" s="178" t="str">
        <f>IF(I2566&gt;0,H2566/I2566,0)</f>
      </c>
      <c r="K2566" s="179" t="str">
        <f>1-EXP(-J2566)</f>
      </c>
      <c r="L2566" s="180" t="str">
        <f>IF(G2566=30,1,M2565)</f>
      </c>
      <c r="M2566" s="181" t="str">
        <f>L2566*(1-K2566)</f>
      </c>
    </row>
    <row r="2567">
      <c r="A2567" t="s">
        <v>164</v>
      </c>
      <c r="B2567" t="s">
        <v>245</v>
      </c>
      <c r="C2567" s="32" t="s">
        <v>247</v>
      </c>
      <c r="D2567" t="s">
        <v>458</v>
      </c>
      <c r="E2567" t="s">
        <v>476</v>
      </c>
      <c r="F2567" s="174" t="n">
        <v>2037</v>
      </c>
      <c r="G2567" s="175" t="n">
        <v>35</v>
      </c>
      <c r="H2567" s="176" t="n">
        <v>1732.78895538179</v>
      </c>
      <c r="I2567" s="177" t="n">
        <v>4325536.09033798</v>
      </c>
      <c r="J2567" s="178" t="str">
        <f>IF(I2567&gt;0,H2567/I2567,0)</f>
      </c>
      <c r="K2567" s="179" t="str">
        <f>1-EXP(-J2567)</f>
      </c>
      <c r="L2567" s="180" t="str">
        <f>IF(G2567=30,1,M2566)</f>
      </c>
      <c r="M2567" s="181" t="str">
        <f>L2567*(1-K2567)</f>
      </c>
    </row>
    <row r="2568">
      <c r="A2568" t="s">
        <v>164</v>
      </c>
      <c r="B2568" t="s">
        <v>245</v>
      </c>
      <c r="C2568" s="32" t="s">
        <v>247</v>
      </c>
      <c r="D2568" t="s">
        <v>458</v>
      </c>
      <c r="E2568" t="s">
        <v>476</v>
      </c>
      <c r="F2568" s="174" t="n">
        <v>2037</v>
      </c>
      <c r="G2568" s="175" t="n">
        <v>36</v>
      </c>
      <c r="H2568" s="176" t="n">
        <v>1926.58666825482</v>
      </c>
      <c r="I2568" s="177" t="n">
        <v>4304510.7191982</v>
      </c>
      <c r="J2568" s="178" t="str">
        <f>IF(I2568&gt;0,H2568/I2568,0)</f>
      </c>
      <c r="K2568" s="179" t="str">
        <f>1-EXP(-J2568)</f>
      </c>
      <c r="L2568" s="180" t="str">
        <f>IF(G2568=30,1,M2567)</f>
      </c>
      <c r="M2568" s="181" t="str">
        <f>L2568*(1-K2568)</f>
      </c>
    </row>
    <row r="2569">
      <c r="A2569" t="s">
        <v>164</v>
      </c>
      <c r="B2569" t="s">
        <v>245</v>
      </c>
      <c r="C2569" s="32" t="s">
        <v>247</v>
      </c>
      <c r="D2569" t="s">
        <v>458</v>
      </c>
      <c r="E2569" t="s">
        <v>476</v>
      </c>
      <c r="F2569" s="174" t="n">
        <v>2037</v>
      </c>
      <c r="G2569" s="175" t="n">
        <v>37</v>
      </c>
      <c r="H2569" s="176" t="n">
        <v>2060.95541096634</v>
      </c>
      <c r="I2569" s="177" t="n">
        <v>4283380.73846726</v>
      </c>
      <c r="J2569" s="178" t="str">
        <f>IF(I2569&gt;0,H2569/I2569,0)</f>
      </c>
      <c r="K2569" s="179" t="str">
        <f>1-EXP(-J2569)</f>
      </c>
      <c r="L2569" s="180" t="str">
        <f>IF(G2569=30,1,M2568)</f>
      </c>
      <c r="M2569" s="181" t="str">
        <f>L2569*(1-K2569)</f>
      </c>
    </row>
    <row r="2570">
      <c r="A2570" t="s">
        <v>164</v>
      </c>
      <c r="B2570" t="s">
        <v>245</v>
      </c>
      <c r="C2570" s="32" t="s">
        <v>247</v>
      </c>
      <c r="D2570" t="s">
        <v>458</v>
      </c>
      <c r="E2570" t="s">
        <v>476</v>
      </c>
      <c r="F2570" s="174" t="n">
        <v>2037</v>
      </c>
      <c r="G2570" s="175" t="n">
        <v>38</v>
      </c>
      <c r="H2570" s="176" t="n">
        <v>2230.2308580016</v>
      </c>
      <c r="I2570" s="177" t="n">
        <v>4301518.3403644</v>
      </c>
      <c r="J2570" s="178" t="str">
        <f>IF(I2570&gt;0,H2570/I2570,0)</f>
      </c>
      <c r="K2570" s="179" t="str">
        <f>1-EXP(-J2570)</f>
      </c>
      <c r="L2570" s="180" t="str">
        <f>IF(G2570=30,1,M2569)</f>
      </c>
      <c r="M2570" s="181" t="str">
        <f>L2570*(1-K2570)</f>
      </c>
    </row>
    <row r="2571">
      <c r="A2571" t="s">
        <v>164</v>
      </c>
      <c r="B2571" t="s">
        <v>245</v>
      </c>
      <c r="C2571" s="32" t="s">
        <v>247</v>
      </c>
      <c r="D2571" t="s">
        <v>458</v>
      </c>
      <c r="E2571" t="s">
        <v>476</v>
      </c>
      <c r="F2571" s="174" t="n">
        <v>2037</v>
      </c>
      <c r="G2571" s="175" t="n">
        <v>39</v>
      </c>
      <c r="H2571" s="176" t="n">
        <v>2440.69333352031</v>
      </c>
      <c r="I2571" s="177" t="n">
        <v>4358296.17840142</v>
      </c>
      <c r="J2571" s="178" t="str">
        <f>IF(I2571&gt;0,H2571/I2571,0)</f>
      </c>
      <c r="K2571" s="179" t="str">
        <f>1-EXP(-J2571)</f>
      </c>
      <c r="L2571" s="180" t="str">
        <f>IF(G2571=30,1,M2570)</f>
      </c>
      <c r="M2571" s="181" t="str">
        <f>L2571*(1-K2571)</f>
      </c>
    </row>
    <row r="2572">
      <c r="A2572" t="s">
        <v>164</v>
      </c>
      <c r="B2572" t="s">
        <v>245</v>
      </c>
      <c r="C2572" s="32" t="s">
        <v>247</v>
      </c>
      <c r="D2572" t="s">
        <v>458</v>
      </c>
      <c r="E2572" t="s">
        <v>476</v>
      </c>
      <c r="F2572" s="174" t="n">
        <v>2037</v>
      </c>
      <c r="G2572" s="175" t="n">
        <v>40</v>
      </c>
      <c r="H2572" s="176" t="n">
        <v>3653.83793736612</v>
      </c>
      <c r="I2572" s="177" t="n">
        <v>4492653.2129383</v>
      </c>
      <c r="J2572" s="178" t="str">
        <f>IF(I2572&gt;0,H2572/I2572,0)</f>
      </c>
      <c r="K2572" s="179" t="str">
        <f>1-EXP(-J2572)</f>
      </c>
      <c r="L2572" s="180" t="str">
        <f>IF(G2572=30,1,M2571)</f>
      </c>
      <c r="M2572" s="181" t="str">
        <f>L2572*(1-K2572)</f>
      </c>
    </row>
    <row r="2573">
      <c r="A2573" t="s">
        <v>164</v>
      </c>
      <c r="B2573" t="s">
        <v>245</v>
      </c>
      <c r="C2573" s="32" t="s">
        <v>247</v>
      </c>
      <c r="D2573" t="s">
        <v>458</v>
      </c>
      <c r="E2573" t="s">
        <v>476</v>
      </c>
      <c r="F2573" s="174" t="n">
        <v>2037</v>
      </c>
      <c r="G2573" s="175" t="n">
        <v>41</v>
      </c>
      <c r="H2573" s="176" t="n">
        <v>3904.59256544302</v>
      </c>
      <c r="I2573" s="177" t="n">
        <v>4445766.25511828</v>
      </c>
      <c r="J2573" s="178" t="str">
        <f>IF(I2573&gt;0,H2573/I2573,0)</f>
      </c>
      <c r="K2573" s="179" t="str">
        <f>1-EXP(-J2573)</f>
      </c>
      <c r="L2573" s="180" t="str">
        <f>IF(G2573=30,1,M2572)</f>
      </c>
      <c r="M2573" s="181" t="str">
        <f>L2573*(1-K2573)</f>
      </c>
    </row>
    <row r="2574">
      <c r="A2574" t="s">
        <v>164</v>
      </c>
      <c r="B2574" t="s">
        <v>245</v>
      </c>
      <c r="C2574" s="32" t="s">
        <v>247</v>
      </c>
      <c r="D2574" t="s">
        <v>458</v>
      </c>
      <c r="E2574" t="s">
        <v>476</v>
      </c>
      <c r="F2574" s="174" t="n">
        <v>2037</v>
      </c>
      <c r="G2574" s="175" t="n">
        <v>42</v>
      </c>
      <c r="H2574" s="176" t="n">
        <v>4157.72501755774</v>
      </c>
      <c r="I2574" s="177" t="n">
        <v>4369474.19349393</v>
      </c>
      <c r="J2574" s="178" t="str">
        <f>IF(I2574&gt;0,H2574/I2574,0)</f>
      </c>
      <c r="K2574" s="179" t="str">
        <f>1-EXP(-J2574)</f>
      </c>
      <c r="L2574" s="180" t="str">
        <f>IF(G2574=30,1,M2573)</f>
      </c>
      <c r="M2574" s="181" t="str">
        <f>L2574*(1-K2574)</f>
      </c>
    </row>
    <row r="2575">
      <c r="A2575" t="s">
        <v>164</v>
      </c>
      <c r="B2575" t="s">
        <v>245</v>
      </c>
      <c r="C2575" s="32" t="s">
        <v>247</v>
      </c>
      <c r="D2575" t="s">
        <v>458</v>
      </c>
      <c r="E2575" t="s">
        <v>476</v>
      </c>
      <c r="F2575" s="174" t="n">
        <v>2037</v>
      </c>
      <c r="G2575" s="175" t="n">
        <v>43</v>
      </c>
      <c r="H2575" s="176" t="n">
        <v>4454.08904345727</v>
      </c>
      <c r="I2575" s="177" t="n">
        <v>4308358.74872488</v>
      </c>
      <c r="J2575" s="178" t="str">
        <f>IF(I2575&gt;0,H2575/I2575,0)</f>
      </c>
      <c r="K2575" s="179" t="str">
        <f>1-EXP(-J2575)</f>
      </c>
      <c r="L2575" s="180" t="str">
        <f>IF(G2575=30,1,M2574)</f>
      </c>
      <c r="M2575" s="181" t="str">
        <f>L2575*(1-K2575)</f>
      </c>
    </row>
    <row r="2576">
      <c r="A2576" t="s">
        <v>164</v>
      </c>
      <c r="B2576" t="s">
        <v>245</v>
      </c>
      <c r="C2576" s="32" t="s">
        <v>247</v>
      </c>
      <c r="D2576" t="s">
        <v>458</v>
      </c>
      <c r="E2576" t="s">
        <v>476</v>
      </c>
      <c r="F2576" s="174" t="n">
        <v>2037</v>
      </c>
      <c r="G2576" s="175" t="n">
        <v>44</v>
      </c>
      <c r="H2576" s="176" t="n">
        <v>4787.32912549965</v>
      </c>
      <c r="I2576" s="177" t="n">
        <v>4250377.46540668</v>
      </c>
      <c r="J2576" s="178" t="str">
        <f>IF(I2576&gt;0,H2576/I2576,0)</f>
      </c>
      <c r="K2576" s="179" t="str">
        <f>1-EXP(-J2576)</f>
      </c>
      <c r="L2576" s="180" t="str">
        <f>IF(G2576=30,1,M2575)</f>
      </c>
      <c r="M2576" s="181" t="str">
        <f>L2576*(1-K2576)</f>
      </c>
    </row>
    <row r="2577">
      <c r="A2577" t="s">
        <v>164</v>
      </c>
      <c r="B2577" t="s">
        <v>245</v>
      </c>
      <c r="C2577" s="32" t="s">
        <v>247</v>
      </c>
      <c r="D2577" t="s">
        <v>458</v>
      </c>
      <c r="E2577" t="s">
        <v>476</v>
      </c>
      <c r="F2577" s="174" t="n">
        <v>2037</v>
      </c>
      <c r="G2577" s="175" t="n">
        <v>45</v>
      </c>
      <c r="H2577" s="176" t="n">
        <v>6194.99247821361</v>
      </c>
      <c r="I2577" s="177" t="n">
        <v>4281756.65598792</v>
      </c>
      <c r="J2577" s="178" t="str">
        <f>IF(I2577&gt;0,H2577/I2577,0)</f>
      </c>
      <c r="K2577" s="179" t="str">
        <f>1-EXP(-J2577)</f>
      </c>
      <c r="L2577" s="180" t="str">
        <f>IF(G2577=30,1,M2576)</f>
      </c>
      <c r="M2577" s="181" t="str">
        <f>L2577*(1-K2577)</f>
      </c>
    </row>
    <row r="2578">
      <c r="A2578" t="s">
        <v>164</v>
      </c>
      <c r="B2578" t="s">
        <v>245</v>
      </c>
      <c r="C2578" s="32" t="s">
        <v>247</v>
      </c>
      <c r="D2578" t="s">
        <v>458</v>
      </c>
      <c r="E2578" t="s">
        <v>476</v>
      </c>
      <c r="F2578" s="174" t="n">
        <v>2037</v>
      </c>
      <c r="G2578" s="175" t="n">
        <v>46</v>
      </c>
      <c r="H2578" s="176" t="n">
        <v>6787.62717019479</v>
      </c>
      <c r="I2578" s="177" t="n">
        <v>4291980.43734719</v>
      </c>
      <c r="J2578" s="178" t="str">
        <f>IF(I2578&gt;0,H2578/I2578,0)</f>
      </c>
      <c r="K2578" s="179" t="str">
        <f>1-EXP(-J2578)</f>
      </c>
      <c r="L2578" s="180" t="str">
        <f>IF(G2578=30,1,M2577)</f>
      </c>
      <c r="M2578" s="181" t="str">
        <f>L2578*(1-K2578)</f>
      </c>
    </row>
    <row r="2579">
      <c r="A2579" t="s">
        <v>164</v>
      </c>
      <c r="B2579" t="s">
        <v>245</v>
      </c>
      <c r="C2579" s="32" t="s">
        <v>247</v>
      </c>
      <c r="D2579" t="s">
        <v>458</v>
      </c>
      <c r="E2579" t="s">
        <v>476</v>
      </c>
      <c r="F2579" s="174" t="n">
        <v>2037</v>
      </c>
      <c r="G2579" s="175" t="n">
        <v>47</v>
      </c>
      <c r="H2579" s="176" t="n">
        <v>10105.2835491258</v>
      </c>
      <c r="I2579" s="177" t="n">
        <v>6315564.47350412</v>
      </c>
      <c r="J2579" s="178" t="str">
        <f>IF(I2579&gt;0,H2579/I2579,0)</f>
      </c>
      <c r="K2579" s="179" t="str">
        <f>1-EXP(-J2579)</f>
      </c>
      <c r="L2579" s="180" t="str">
        <f>IF(G2579=30,1,M2578)</f>
      </c>
      <c r="M2579" s="181" t="str">
        <f>L2579*(1-K2579)</f>
      </c>
    </row>
    <row r="2580">
      <c r="A2580" t="s">
        <v>164</v>
      </c>
      <c r="B2580" t="s">
        <v>245</v>
      </c>
      <c r="C2580" s="32" t="s">
        <v>247</v>
      </c>
      <c r="D2580" t="s">
        <v>458</v>
      </c>
      <c r="E2580" t="s">
        <v>476</v>
      </c>
      <c r="F2580" s="174" t="n">
        <v>2037</v>
      </c>
      <c r="G2580" s="175" t="n">
        <v>48</v>
      </c>
      <c r="H2580" s="176" t="n">
        <v>8039.83798668327</v>
      </c>
      <c r="I2580" s="177" t="n">
        <v>4236006.927807</v>
      </c>
      <c r="J2580" s="178" t="str">
        <f>IF(I2580&gt;0,H2580/I2580,0)</f>
      </c>
      <c r="K2580" s="179" t="str">
        <f>1-EXP(-J2580)</f>
      </c>
      <c r="L2580" s="180" t="str">
        <f>IF(G2580=30,1,M2579)</f>
      </c>
      <c r="M2580" s="181" t="str">
        <f>L2580*(1-K2580)</f>
      </c>
    </row>
    <row r="2581">
      <c r="A2581" t="s">
        <v>164</v>
      </c>
      <c r="B2581" t="s">
        <v>245</v>
      </c>
      <c r="C2581" s="32" t="s">
        <v>247</v>
      </c>
      <c r="D2581" t="s">
        <v>458</v>
      </c>
      <c r="E2581" t="s">
        <v>476</v>
      </c>
      <c r="F2581" s="174" t="n">
        <v>2037</v>
      </c>
      <c r="G2581" s="175" t="n">
        <v>49</v>
      </c>
      <c r="H2581" s="176" t="n">
        <v>8757.98236323016</v>
      </c>
      <c r="I2581" s="177" t="n">
        <v>4210671.78758567</v>
      </c>
      <c r="J2581" s="178" t="str">
        <f>IF(I2581&gt;0,H2581/I2581,0)</f>
      </c>
      <c r="K2581" s="179" t="str">
        <f>1-EXP(-J2581)</f>
      </c>
      <c r="L2581" s="180" t="str">
        <f>IF(G2581=30,1,M2580)</f>
      </c>
      <c r="M2581" s="181" t="str">
        <f>L2581*(1-K2581)</f>
      </c>
    </row>
    <row r="2582">
      <c r="A2582" t="s">
        <v>164</v>
      </c>
      <c r="B2582" t="s">
        <v>245</v>
      </c>
      <c r="C2582" s="32" t="s">
        <v>247</v>
      </c>
      <c r="D2582" t="s">
        <v>458</v>
      </c>
      <c r="E2582" t="s">
        <v>476</v>
      </c>
      <c r="F2582" s="174" t="n">
        <v>2037</v>
      </c>
      <c r="G2582" s="175" t="n">
        <v>50</v>
      </c>
      <c r="H2582" s="176" t="n">
        <v>9776.17001457167</v>
      </c>
      <c r="I2582" s="177" t="n">
        <v>4071980.32959672</v>
      </c>
      <c r="J2582" s="178" t="str">
        <f>IF(I2582&gt;0,H2582/I2582,0)</f>
      </c>
      <c r="K2582" s="179" t="str">
        <f>1-EXP(-J2582)</f>
      </c>
      <c r="L2582" s="180" t="str">
        <f>IF(G2582=30,1,M2581)</f>
      </c>
      <c r="M2582" s="181" t="str">
        <f>L2582*(1-K2582)</f>
      </c>
    </row>
    <row r="2583">
      <c r="A2583" t="s">
        <v>164</v>
      </c>
      <c r="B2583" t="s">
        <v>245</v>
      </c>
      <c r="C2583" s="32" t="s">
        <v>247</v>
      </c>
      <c r="D2583" t="s">
        <v>458</v>
      </c>
      <c r="E2583" t="s">
        <v>476</v>
      </c>
      <c r="F2583" s="174" t="n">
        <v>2037</v>
      </c>
      <c r="G2583" s="175" t="n">
        <v>51</v>
      </c>
      <c r="H2583" s="176" t="n">
        <v>10568.4623160757</v>
      </c>
      <c r="I2583" s="177" t="n">
        <v>4026916.54945433</v>
      </c>
      <c r="J2583" s="178" t="str">
        <f>IF(I2583&gt;0,H2583/I2583,0)</f>
      </c>
      <c r="K2583" s="179" t="str">
        <f>1-EXP(-J2583)</f>
      </c>
      <c r="L2583" s="180" t="str">
        <f>IF(G2583=30,1,M2582)</f>
      </c>
      <c r="M2583" s="181" t="str">
        <f>L2583*(1-K2583)</f>
      </c>
    </row>
    <row r="2584">
      <c r="A2584" t="s">
        <v>164</v>
      </c>
      <c r="B2584" t="s">
        <v>245</v>
      </c>
      <c r="C2584" s="32" t="s">
        <v>247</v>
      </c>
      <c r="D2584" t="s">
        <v>458</v>
      </c>
      <c r="E2584" t="s">
        <v>476</v>
      </c>
      <c r="F2584" s="174" t="n">
        <v>2037</v>
      </c>
      <c r="G2584" s="175" t="n">
        <v>52</v>
      </c>
      <c r="H2584" s="176" t="n">
        <v>11680.463161607</v>
      </c>
      <c r="I2584" s="177" t="n">
        <v>4072137.73048025</v>
      </c>
      <c r="J2584" s="178" t="str">
        <f>IF(I2584&gt;0,H2584/I2584,0)</f>
      </c>
      <c r="K2584" s="179" t="str">
        <f>1-EXP(-J2584)</f>
      </c>
      <c r="L2584" s="180" t="str">
        <f>IF(G2584=30,1,M2583)</f>
      </c>
      <c r="M2584" s="181" t="str">
        <f>L2584*(1-K2584)</f>
      </c>
    </row>
    <row r="2585">
      <c r="A2585" t="s">
        <v>164</v>
      </c>
      <c r="B2585" t="s">
        <v>245</v>
      </c>
      <c r="C2585" s="32" t="s">
        <v>247</v>
      </c>
      <c r="D2585" t="s">
        <v>458</v>
      </c>
      <c r="E2585" t="s">
        <v>476</v>
      </c>
      <c r="F2585" s="174" t="n">
        <v>2037</v>
      </c>
      <c r="G2585" s="175" t="n">
        <v>53</v>
      </c>
      <c r="H2585" s="176" t="n">
        <v>12965.9021025131</v>
      </c>
      <c r="I2585" s="177" t="n">
        <v>4140059.38166427</v>
      </c>
      <c r="J2585" s="178" t="str">
        <f>IF(I2585&gt;0,H2585/I2585,0)</f>
      </c>
      <c r="K2585" s="179" t="str">
        <f>1-EXP(-J2585)</f>
      </c>
      <c r="L2585" s="180" t="str">
        <f>IF(G2585=30,1,M2584)</f>
      </c>
      <c r="M2585" s="181" t="str">
        <f>L2585*(1-K2585)</f>
      </c>
    </row>
    <row r="2586">
      <c r="A2586" t="s">
        <v>164</v>
      </c>
      <c r="B2586" t="s">
        <v>245</v>
      </c>
      <c r="C2586" s="32" t="s">
        <v>247</v>
      </c>
      <c r="D2586" t="s">
        <v>458</v>
      </c>
      <c r="E2586" t="s">
        <v>476</v>
      </c>
      <c r="F2586" s="174" t="n">
        <v>2037</v>
      </c>
      <c r="G2586" s="175" t="n">
        <v>54</v>
      </c>
      <c r="H2586" s="176" t="n">
        <v>14015.594920982</v>
      </c>
      <c r="I2586" s="177" t="n">
        <v>4101676.08842187</v>
      </c>
      <c r="J2586" s="178" t="str">
        <f>IF(I2586&gt;0,H2586/I2586,0)</f>
      </c>
      <c r="K2586" s="179" t="str">
        <f>1-EXP(-J2586)</f>
      </c>
      <c r="L2586" s="180" t="str">
        <f>IF(G2586=30,1,M2585)</f>
      </c>
      <c r="M2586" s="181" t="str">
        <f>L2586*(1-K2586)</f>
      </c>
    </row>
    <row r="2587">
      <c r="A2587" t="s">
        <v>164</v>
      </c>
      <c r="B2587" t="s">
        <v>245</v>
      </c>
      <c r="C2587" s="32" t="s">
        <v>247</v>
      </c>
      <c r="D2587" t="s">
        <v>458</v>
      </c>
      <c r="E2587" t="s">
        <v>476</v>
      </c>
      <c r="F2587" s="174" t="n">
        <v>2037</v>
      </c>
      <c r="G2587" s="175" t="n">
        <v>55</v>
      </c>
      <c r="H2587" s="176" t="n">
        <v>14714.7483762723</v>
      </c>
      <c r="I2587" s="177" t="n">
        <v>3954637.74617883</v>
      </c>
      <c r="J2587" s="178" t="str">
        <f>IF(I2587&gt;0,H2587/I2587,0)</f>
      </c>
      <c r="K2587" s="179" t="str">
        <f>1-EXP(-J2587)</f>
      </c>
      <c r="L2587" s="180" t="str">
        <f>IF(G2587=30,1,M2586)</f>
      </c>
      <c r="M2587" s="181" t="str">
        <f>L2587*(1-K2587)</f>
      </c>
    </row>
    <row r="2588">
      <c r="A2588" t="s">
        <v>164</v>
      </c>
      <c r="B2588" t="s">
        <v>245</v>
      </c>
      <c r="C2588" s="32" t="s">
        <v>247</v>
      </c>
      <c r="D2588" t="s">
        <v>458</v>
      </c>
      <c r="E2588" t="s">
        <v>476</v>
      </c>
      <c r="F2588" s="174" t="n">
        <v>2037</v>
      </c>
      <c r="G2588" s="175" t="n">
        <v>56</v>
      </c>
      <c r="H2588" s="176" t="n">
        <v>15689.6904137618</v>
      </c>
      <c r="I2588" s="177" t="n">
        <v>3866492.56345072</v>
      </c>
      <c r="J2588" s="178" t="str">
        <f>IF(I2588&gt;0,H2588/I2588,0)</f>
      </c>
      <c r="K2588" s="179" t="str">
        <f>1-EXP(-J2588)</f>
      </c>
      <c r="L2588" s="180" t="str">
        <f>IF(G2588=30,1,M2587)</f>
      </c>
      <c r="M2588" s="181" t="str">
        <f>L2588*(1-K2588)</f>
      </c>
    </row>
    <row r="2589">
      <c r="A2589" t="s">
        <v>164</v>
      </c>
      <c r="B2589" t="s">
        <v>245</v>
      </c>
      <c r="C2589" s="32" t="s">
        <v>247</v>
      </c>
      <c r="D2589" t="s">
        <v>458</v>
      </c>
      <c r="E2589" t="s">
        <v>476</v>
      </c>
      <c r="F2589" s="174" t="n">
        <v>2037</v>
      </c>
      <c r="G2589" s="175" t="n">
        <v>57</v>
      </c>
      <c r="H2589" s="176" t="n">
        <v>16803.4631879581</v>
      </c>
      <c r="I2589" s="177" t="n">
        <v>3792794.34044499</v>
      </c>
      <c r="J2589" s="178" t="str">
        <f>IF(I2589&gt;0,H2589/I2589,0)</f>
      </c>
      <c r="K2589" s="179" t="str">
        <f>1-EXP(-J2589)</f>
      </c>
      <c r="L2589" s="180" t="str">
        <f>IF(G2589=30,1,M2588)</f>
      </c>
      <c r="M2589" s="181" t="str">
        <f>L2589*(1-K2589)</f>
      </c>
    </row>
    <row r="2590">
      <c r="A2590" t="s">
        <v>164</v>
      </c>
      <c r="B2590" t="s">
        <v>245</v>
      </c>
      <c r="C2590" s="32" t="s">
        <v>247</v>
      </c>
      <c r="D2590" t="s">
        <v>458</v>
      </c>
      <c r="E2590" t="s">
        <v>476</v>
      </c>
      <c r="F2590" s="174" t="n">
        <v>2037</v>
      </c>
      <c r="G2590" s="175" t="n">
        <v>58</v>
      </c>
      <c r="H2590" s="176" t="n">
        <v>17977.303344371</v>
      </c>
      <c r="I2590" s="177" t="n">
        <v>3712942.34570803</v>
      </c>
      <c r="J2590" s="178" t="str">
        <f>IF(I2590&gt;0,H2590/I2590,0)</f>
      </c>
      <c r="K2590" s="179" t="str">
        <f>1-EXP(-J2590)</f>
      </c>
      <c r="L2590" s="180" t="str">
        <f>IF(G2590=30,1,M2589)</f>
      </c>
      <c r="M2590" s="181" t="str">
        <f>L2590*(1-K2590)</f>
      </c>
    </row>
    <row r="2591">
      <c r="A2591" t="s">
        <v>164</v>
      </c>
      <c r="B2591" t="s">
        <v>245</v>
      </c>
      <c r="C2591" s="32" t="s">
        <v>247</v>
      </c>
      <c r="D2591" t="s">
        <v>458</v>
      </c>
      <c r="E2591" t="s">
        <v>476</v>
      </c>
      <c r="F2591" s="174" t="n">
        <v>2037</v>
      </c>
      <c r="G2591" s="175" t="n">
        <v>59</v>
      </c>
      <c r="H2591" s="176" t="n">
        <v>19141.0747470073</v>
      </c>
      <c r="I2591" s="177" t="n">
        <v>3613833.08720236</v>
      </c>
      <c r="J2591" s="178" t="str">
        <f>IF(I2591&gt;0,H2591/I2591,0)</f>
      </c>
      <c r="K2591" s="179" t="str">
        <f>1-EXP(-J2591)</f>
      </c>
      <c r="L2591" s="180" t="str">
        <f>IF(G2591=30,1,M2590)</f>
      </c>
      <c r="M2591" s="181" t="str">
        <f>L2591*(1-K2591)</f>
      </c>
    </row>
    <row r="2592">
      <c r="A2592" t="s">
        <v>164</v>
      </c>
      <c r="B2592" t="s">
        <v>245</v>
      </c>
      <c r="C2592" s="32" t="s">
        <v>247</v>
      </c>
      <c r="D2592" t="s">
        <v>458</v>
      </c>
      <c r="E2592" t="s">
        <v>476</v>
      </c>
      <c r="F2592" s="174" t="n">
        <v>2037</v>
      </c>
      <c r="G2592" s="175" t="n">
        <v>60</v>
      </c>
      <c r="H2592" s="176" t="n">
        <v>20552.6494943337</v>
      </c>
      <c r="I2592" s="177" t="n">
        <v>3529413.25655878</v>
      </c>
      <c r="J2592" s="178" t="str">
        <f>IF(I2592&gt;0,H2592/I2592,0)</f>
      </c>
      <c r="K2592" s="179" t="str">
        <f>1-EXP(-J2592)</f>
      </c>
      <c r="L2592" s="180" t="str">
        <f>IF(G2592=30,1,M2591)</f>
      </c>
      <c r="M2592" s="181" t="str">
        <f>L2592*(1-K2592)</f>
      </c>
    </row>
    <row r="2593">
      <c r="A2593" t="s">
        <v>164</v>
      </c>
      <c r="B2593" t="s">
        <v>245</v>
      </c>
      <c r="C2593" s="32" t="s">
        <v>247</v>
      </c>
      <c r="D2593" t="s">
        <v>458</v>
      </c>
      <c r="E2593" t="s">
        <v>476</v>
      </c>
      <c r="F2593" s="174" t="n">
        <v>2037</v>
      </c>
      <c r="G2593" s="175" t="n">
        <v>61</v>
      </c>
      <c r="H2593" s="176" t="n">
        <v>21853.1842679208</v>
      </c>
      <c r="I2593" s="177" t="n">
        <v>3432712.84780129</v>
      </c>
      <c r="J2593" s="178" t="str">
        <f>IF(I2593&gt;0,H2593/I2593,0)</f>
      </c>
      <c r="K2593" s="179" t="str">
        <f>1-EXP(-J2593)</f>
      </c>
      <c r="L2593" s="180" t="str">
        <f>IF(G2593=30,1,M2592)</f>
      </c>
      <c r="M2593" s="181" t="str">
        <f>L2593*(1-K2593)</f>
      </c>
    </row>
    <row r="2594">
      <c r="A2594" t="s">
        <v>164</v>
      </c>
      <c r="B2594" t="s">
        <v>245</v>
      </c>
      <c r="C2594" s="32" t="s">
        <v>247</v>
      </c>
      <c r="D2594" t="s">
        <v>458</v>
      </c>
      <c r="E2594" t="s">
        <v>476</v>
      </c>
      <c r="F2594" s="174" t="n">
        <v>2037</v>
      </c>
      <c r="G2594" s="175" t="n">
        <v>62</v>
      </c>
      <c r="H2594" s="176" t="n">
        <v>23260.4638830276</v>
      </c>
      <c r="I2594" s="177" t="n">
        <v>3334552.13786552</v>
      </c>
      <c r="J2594" s="178" t="str">
        <f>IF(I2594&gt;0,H2594/I2594,0)</f>
      </c>
      <c r="K2594" s="179" t="str">
        <f>1-EXP(-J2594)</f>
      </c>
      <c r="L2594" s="180" t="str">
        <f>IF(G2594=30,1,M2593)</f>
      </c>
      <c r="M2594" s="181" t="str">
        <f>L2594*(1-K2594)</f>
      </c>
    </row>
    <row r="2595">
      <c r="A2595" t="s">
        <v>164</v>
      </c>
      <c r="B2595" t="s">
        <v>245</v>
      </c>
      <c r="C2595" s="32" t="s">
        <v>247</v>
      </c>
      <c r="D2595" t="s">
        <v>458</v>
      </c>
      <c r="E2595" t="s">
        <v>476</v>
      </c>
      <c r="F2595" s="174" t="n">
        <v>2037</v>
      </c>
      <c r="G2595" s="175" t="n">
        <v>63</v>
      </c>
      <c r="H2595" s="176" t="n">
        <v>24543.1379905268</v>
      </c>
      <c r="I2595" s="177" t="n">
        <v>3210242.05656183</v>
      </c>
      <c r="J2595" s="178" t="str">
        <f>IF(I2595&gt;0,H2595/I2595,0)</f>
      </c>
      <c r="K2595" s="179" t="str">
        <f>1-EXP(-J2595)</f>
      </c>
      <c r="L2595" s="180" t="str">
        <f>IF(G2595=30,1,M2594)</f>
      </c>
      <c r="M2595" s="181" t="str">
        <f>L2595*(1-K2595)</f>
      </c>
    </row>
    <row r="2596">
      <c r="A2596" t="s">
        <v>164</v>
      </c>
      <c r="B2596" t="s">
        <v>245</v>
      </c>
      <c r="C2596" s="32" t="s">
        <v>247</v>
      </c>
      <c r="D2596" t="s">
        <v>458</v>
      </c>
      <c r="E2596" t="s">
        <v>476</v>
      </c>
      <c r="F2596" s="174" t="n">
        <v>2037</v>
      </c>
      <c r="G2596" s="175" t="n">
        <v>64</v>
      </c>
      <c r="H2596" s="176" t="n">
        <v>26304.6428379348</v>
      </c>
      <c r="I2596" s="177" t="n">
        <v>3139098.29773371</v>
      </c>
      <c r="J2596" s="178" t="str">
        <f>IF(I2596&gt;0,H2596/I2596,0)</f>
      </c>
      <c r="K2596" s="179" t="str">
        <f>1-EXP(-J2596)</f>
      </c>
      <c r="L2596" s="180" t="str">
        <f>IF(G2596=30,1,M2595)</f>
      </c>
      <c r="M2596" s="181" t="str">
        <f>L2596*(1-K2596)</f>
      </c>
    </row>
    <row r="2597">
      <c r="A2597" t="s">
        <v>164</v>
      </c>
      <c r="B2597" t="s">
        <v>245</v>
      </c>
      <c r="C2597" s="32" t="s">
        <v>247</v>
      </c>
      <c r="D2597" t="s">
        <v>458</v>
      </c>
      <c r="E2597" t="s">
        <v>476</v>
      </c>
      <c r="F2597" s="174" t="n">
        <v>2037</v>
      </c>
      <c r="G2597" s="175" t="n">
        <v>65</v>
      </c>
      <c r="H2597" s="176" t="n">
        <v>25847.4975977393</v>
      </c>
      <c r="I2597" s="177" t="n">
        <v>2920402.09205395</v>
      </c>
      <c r="J2597" s="178" t="str">
        <f>IF(I2597&gt;0,H2597/I2597,0)</f>
      </c>
      <c r="K2597" s="179" t="str">
        <f>1-EXP(-J2597)</f>
      </c>
      <c r="L2597" s="180" t="str">
        <f>IF(G2597=30,1,M2596)</f>
      </c>
      <c r="M2597" s="181" t="str">
        <f>L2597*(1-K2597)</f>
      </c>
    </row>
    <row r="2598">
      <c r="A2598" t="s">
        <v>164</v>
      </c>
      <c r="B2598" t="s">
        <v>245</v>
      </c>
      <c r="C2598" s="32" t="s">
        <v>247</v>
      </c>
      <c r="D2598" t="s">
        <v>458</v>
      </c>
      <c r="E2598" t="s">
        <v>476</v>
      </c>
      <c r="F2598" s="174" t="n">
        <v>2037</v>
      </c>
      <c r="G2598" s="175" t="n">
        <v>66</v>
      </c>
      <c r="H2598" s="176" t="n">
        <v>27234.4308031959</v>
      </c>
      <c r="I2598" s="177" t="n">
        <v>2810397.2727841</v>
      </c>
      <c r="J2598" s="178" t="str">
        <f>IF(I2598&gt;0,H2598/I2598,0)</f>
      </c>
      <c r="K2598" s="179" t="str">
        <f>1-EXP(-J2598)</f>
      </c>
      <c r="L2598" s="180" t="str">
        <f>IF(G2598=30,1,M2597)</f>
      </c>
      <c r="M2598" s="181" t="str">
        <f>L2598*(1-K2598)</f>
      </c>
    </row>
    <row r="2599">
      <c r="A2599" t="s">
        <v>164</v>
      </c>
      <c r="B2599" t="s">
        <v>245</v>
      </c>
      <c r="C2599" s="32" t="s">
        <v>247</v>
      </c>
      <c r="D2599" t="s">
        <v>458</v>
      </c>
      <c r="E2599" t="s">
        <v>476</v>
      </c>
      <c r="F2599" s="174" t="n">
        <v>2037</v>
      </c>
      <c r="G2599" s="175" t="n">
        <v>67</v>
      </c>
      <c r="H2599" s="176" t="n">
        <v>28747.2013270926</v>
      </c>
      <c r="I2599" s="177" t="n">
        <v>2702800.55349424</v>
      </c>
      <c r="J2599" s="178" t="str">
        <f>IF(I2599&gt;0,H2599/I2599,0)</f>
      </c>
      <c r="K2599" s="179" t="str">
        <f>1-EXP(-J2599)</f>
      </c>
      <c r="L2599" s="180" t="str">
        <f>IF(G2599=30,1,M2598)</f>
      </c>
      <c r="M2599" s="181" t="str">
        <f>L2599*(1-K2599)</f>
      </c>
    </row>
    <row r="2600">
      <c r="A2600" t="s">
        <v>164</v>
      </c>
      <c r="B2600" t="s">
        <v>245</v>
      </c>
      <c r="C2600" s="32" t="s">
        <v>247</v>
      </c>
      <c r="D2600" t="s">
        <v>458</v>
      </c>
      <c r="E2600" t="s">
        <v>476</v>
      </c>
      <c r="F2600" s="174" t="n">
        <v>2037</v>
      </c>
      <c r="G2600" s="175" t="n">
        <v>68</v>
      </c>
      <c r="H2600" s="176" t="n">
        <v>30210.3061061581</v>
      </c>
      <c r="I2600" s="177" t="n">
        <v>2586264.53474832</v>
      </c>
      <c r="J2600" s="178" t="str">
        <f>IF(I2600&gt;0,H2600/I2600,0)</f>
      </c>
      <c r="K2600" s="179" t="str">
        <f>1-EXP(-J2600)</f>
      </c>
      <c r="L2600" s="180" t="str">
        <f>IF(G2600=30,1,M2599)</f>
      </c>
      <c r="M2600" s="181" t="str">
        <f>L2600*(1-K2600)</f>
      </c>
    </row>
    <row r="2601">
      <c r="A2601" t="s">
        <v>164</v>
      </c>
      <c r="B2601" t="s">
        <v>245</v>
      </c>
      <c r="C2601" s="32" t="s">
        <v>247</v>
      </c>
      <c r="D2601" t="s">
        <v>458</v>
      </c>
      <c r="E2601" t="s">
        <v>476</v>
      </c>
      <c r="F2601" s="174" t="n">
        <v>2037</v>
      </c>
      <c r="G2601" s="175" t="n">
        <v>69</v>
      </c>
      <c r="H2601" s="176" t="n">
        <v>31487.4269753594</v>
      </c>
      <c r="I2601" s="177" t="n">
        <v>2452331.99085562</v>
      </c>
      <c r="J2601" s="178" t="str">
        <f>IF(I2601&gt;0,H2601/I2601,0)</f>
      </c>
      <c r="K2601" s="179" t="str">
        <f>1-EXP(-J2601)</f>
      </c>
      <c r="L2601" s="180" t="str">
        <f>IF(G2601=30,1,M2600)</f>
      </c>
      <c r="M2601" s="181" t="str">
        <f>L2601*(1-K2601)</f>
      </c>
    </row>
    <row r="2602">
      <c r="A2602" t="s">
        <v>164</v>
      </c>
      <c r="B2602" t="s">
        <v>245</v>
      </c>
      <c r="C2602" s="32" t="s">
        <v>247</v>
      </c>
      <c r="D2602" t="s">
        <v>458</v>
      </c>
      <c r="E2602" t="s">
        <v>476</v>
      </c>
      <c r="F2602" s="174" t="n">
        <v>2038</v>
      </c>
      <c r="G2602" s="175" t="n">
        <v>30</v>
      </c>
      <c r="H2602" s="176" t="n">
        <v>777.316312717667</v>
      </c>
      <c r="I2602" s="177" t="n">
        <v>4653435.833222</v>
      </c>
      <c r="J2602" s="178" t="str">
        <f>IF(I2602&gt;0,H2602/I2602,0)</f>
      </c>
      <c r="K2602" s="179" t="str">
        <f>1-EXP(-J2602)</f>
      </c>
      <c r="L2602" s="180" t="str">
        <f>IF(G2602=30,1,M2601)</f>
      </c>
      <c r="M2602" s="181" t="str">
        <f>L2602*(1-K2602)</f>
      </c>
    </row>
    <row r="2603">
      <c r="A2603" t="s">
        <v>164</v>
      </c>
      <c r="B2603" t="s">
        <v>245</v>
      </c>
      <c r="C2603" s="32" t="s">
        <v>247</v>
      </c>
      <c r="D2603" t="s">
        <v>458</v>
      </c>
      <c r="E2603" t="s">
        <v>476</v>
      </c>
      <c r="F2603" s="174" t="n">
        <v>2038</v>
      </c>
      <c r="G2603" s="175" t="n">
        <v>31</v>
      </c>
      <c r="H2603" s="176" t="n">
        <v>1045.98419521424</v>
      </c>
      <c r="I2603" s="177" t="n">
        <v>4679780.66359376</v>
      </c>
      <c r="J2603" s="178" t="str">
        <f>IF(I2603&gt;0,H2603/I2603,0)</f>
      </c>
      <c r="K2603" s="179" t="str">
        <f>1-EXP(-J2603)</f>
      </c>
      <c r="L2603" s="180" t="str">
        <f>IF(G2603=30,1,M2602)</f>
      </c>
      <c r="M2603" s="181" t="str">
        <f>L2603*(1-K2603)</f>
      </c>
    </row>
    <row r="2604">
      <c r="A2604" t="s">
        <v>164</v>
      </c>
      <c r="B2604" t="s">
        <v>245</v>
      </c>
      <c r="C2604" s="32" t="s">
        <v>247</v>
      </c>
      <c r="D2604" t="s">
        <v>458</v>
      </c>
      <c r="E2604" t="s">
        <v>476</v>
      </c>
      <c r="F2604" s="174" t="n">
        <v>2038</v>
      </c>
      <c r="G2604" s="175" t="n">
        <v>32</v>
      </c>
      <c r="H2604" s="176" t="n">
        <v>1081.69780050774</v>
      </c>
      <c r="I2604" s="177" t="n">
        <v>4596922.5563056</v>
      </c>
      <c r="J2604" s="178" t="str">
        <f>IF(I2604&gt;0,H2604/I2604,0)</f>
      </c>
      <c r="K2604" s="179" t="str">
        <f>1-EXP(-J2604)</f>
      </c>
      <c r="L2604" s="180" t="str">
        <f>IF(G2604=30,1,M2603)</f>
      </c>
      <c r="M2604" s="181" t="str">
        <f>L2604*(1-K2604)</f>
      </c>
    </row>
    <row r="2605">
      <c r="A2605" t="s">
        <v>164</v>
      </c>
      <c r="B2605" t="s">
        <v>245</v>
      </c>
      <c r="C2605" s="32" t="s">
        <v>247</v>
      </c>
      <c r="D2605" t="s">
        <v>458</v>
      </c>
      <c r="E2605" t="s">
        <v>476</v>
      </c>
      <c r="F2605" s="174" t="n">
        <v>2038</v>
      </c>
      <c r="G2605" s="175" t="n">
        <v>33</v>
      </c>
      <c r="H2605" s="176" t="n">
        <v>1130.56127060799</v>
      </c>
      <c r="I2605" s="177" t="n">
        <v>4535954.19351842</v>
      </c>
      <c r="J2605" s="178" t="str">
        <f>IF(I2605&gt;0,H2605/I2605,0)</f>
      </c>
      <c r="K2605" s="179" t="str">
        <f>1-EXP(-J2605)</f>
      </c>
      <c r="L2605" s="180" t="str">
        <f>IF(G2605=30,1,M2604)</f>
      </c>
      <c r="M2605" s="181" t="str">
        <f>L2605*(1-K2605)</f>
      </c>
    </row>
    <row r="2606">
      <c r="A2606" t="s">
        <v>164</v>
      </c>
      <c r="B2606" t="s">
        <v>245</v>
      </c>
      <c r="C2606" s="32" t="s">
        <v>247</v>
      </c>
      <c r="D2606" t="s">
        <v>458</v>
      </c>
      <c r="E2606" t="s">
        <v>476</v>
      </c>
      <c r="F2606" s="174" t="n">
        <v>2038</v>
      </c>
      <c r="G2606" s="175" t="n">
        <v>34</v>
      </c>
      <c r="H2606" s="176" t="n">
        <v>1170.88684364955</v>
      </c>
      <c r="I2606" s="177" t="n">
        <v>4407284.71552941</v>
      </c>
      <c r="J2606" s="178" t="str">
        <f>IF(I2606&gt;0,H2606/I2606,0)</f>
      </c>
      <c r="K2606" s="179" t="str">
        <f>1-EXP(-J2606)</f>
      </c>
      <c r="L2606" s="180" t="str">
        <f>IF(G2606=30,1,M2605)</f>
      </c>
      <c r="M2606" s="181" t="str">
        <f>L2606*(1-K2606)</f>
      </c>
    </row>
    <row r="2607">
      <c r="A2607" t="s">
        <v>164</v>
      </c>
      <c r="B2607" t="s">
        <v>245</v>
      </c>
      <c r="C2607" s="32" t="s">
        <v>247</v>
      </c>
      <c r="D2607" t="s">
        <v>458</v>
      </c>
      <c r="E2607" t="s">
        <v>476</v>
      </c>
      <c r="F2607" s="174" t="n">
        <v>2038</v>
      </c>
      <c r="G2607" s="175" t="n">
        <v>35</v>
      </c>
      <c r="H2607" s="176" t="n">
        <v>1548.56349774428</v>
      </c>
      <c r="I2607" s="177" t="n">
        <v>4341511.76930733</v>
      </c>
      <c r="J2607" s="178" t="str">
        <f>IF(I2607&gt;0,H2607/I2607,0)</f>
      </c>
      <c r="K2607" s="179" t="str">
        <f>1-EXP(-J2607)</f>
      </c>
      <c r="L2607" s="180" t="str">
        <f>IF(G2607=30,1,M2606)</f>
      </c>
      <c r="M2607" s="181" t="str">
        <f>L2607*(1-K2607)</f>
      </c>
    </row>
    <row r="2608">
      <c r="A2608" t="s">
        <v>164</v>
      </c>
      <c r="B2608" t="s">
        <v>245</v>
      </c>
      <c r="C2608" s="32" t="s">
        <v>247</v>
      </c>
      <c r="D2608" t="s">
        <v>458</v>
      </c>
      <c r="E2608" t="s">
        <v>476</v>
      </c>
      <c r="F2608" s="174" t="n">
        <v>2038</v>
      </c>
      <c r="G2608" s="175" t="n">
        <v>36</v>
      </c>
      <c r="H2608" s="176" t="n">
        <v>1929.19519705779</v>
      </c>
      <c r="I2608" s="177" t="n">
        <v>4318609.44480142</v>
      </c>
      <c r="J2608" s="178" t="str">
        <f>IF(I2608&gt;0,H2608/I2608,0)</f>
      </c>
      <c r="K2608" s="179" t="str">
        <f>1-EXP(-J2608)</f>
      </c>
      <c r="L2608" s="180" t="str">
        <f>IF(G2608=30,1,M2607)</f>
      </c>
      <c r="M2608" s="181" t="str">
        <f>L2608*(1-K2608)</f>
      </c>
    </row>
    <row r="2609">
      <c r="A2609" t="s">
        <v>164</v>
      </c>
      <c r="B2609" t="s">
        <v>245</v>
      </c>
      <c r="C2609" s="32" t="s">
        <v>247</v>
      </c>
      <c r="D2609" t="s">
        <v>458</v>
      </c>
      <c r="E2609" t="s">
        <v>476</v>
      </c>
      <c r="F2609" s="174" t="n">
        <v>2038</v>
      </c>
      <c r="G2609" s="175" t="n">
        <v>37</v>
      </c>
      <c r="H2609" s="176" t="n">
        <v>2062.44494523542</v>
      </c>
      <c r="I2609" s="177" t="n">
        <v>4297519.65728878</v>
      </c>
      <c r="J2609" s="178" t="str">
        <f>IF(I2609&gt;0,H2609/I2609,0)</f>
      </c>
      <c r="K2609" s="179" t="str">
        <f>1-EXP(-J2609)</f>
      </c>
      <c r="L2609" s="180" t="str">
        <f>IF(G2609=30,1,M2608)</f>
      </c>
      <c r="M2609" s="181" t="str">
        <f>L2609*(1-K2609)</f>
      </c>
    </row>
    <row r="2610">
      <c r="A2610" t="s">
        <v>164</v>
      </c>
      <c r="B2610" t="s">
        <v>245</v>
      </c>
      <c r="C2610" s="32" t="s">
        <v>247</v>
      </c>
      <c r="D2610" t="s">
        <v>458</v>
      </c>
      <c r="E2610" t="s">
        <v>476</v>
      </c>
      <c r="F2610" s="174" t="n">
        <v>2038</v>
      </c>
      <c r="G2610" s="175" t="n">
        <v>38</v>
      </c>
      <c r="H2610" s="176" t="n">
        <v>2211.55981272087</v>
      </c>
      <c r="I2610" s="177" t="n">
        <v>4275939.09145358</v>
      </c>
      <c r="J2610" s="178" t="str">
        <f>IF(I2610&gt;0,H2610/I2610,0)</f>
      </c>
      <c r="K2610" s="179" t="str">
        <f>1-EXP(-J2610)</f>
      </c>
      <c r="L2610" s="180" t="str">
        <f>IF(G2610=30,1,M2609)</f>
      </c>
      <c r="M2610" s="181" t="str">
        <f>L2610*(1-K2610)</f>
      </c>
    </row>
    <row r="2611">
      <c r="A2611" t="s">
        <v>164</v>
      </c>
      <c r="B2611" t="s">
        <v>245</v>
      </c>
      <c r="C2611" s="32" t="s">
        <v>247</v>
      </c>
      <c r="D2611" t="s">
        <v>458</v>
      </c>
      <c r="E2611" t="s">
        <v>476</v>
      </c>
      <c r="F2611" s="174" t="n">
        <v>2038</v>
      </c>
      <c r="G2611" s="175" t="n">
        <v>39</v>
      </c>
      <c r="H2611" s="176" t="n">
        <v>2397.87488611516</v>
      </c>
      <c r="I2611" s="177" t="n">
        <v>4293499.58283906</v>
      </c>
      <c r="J2611" s="178" t="str">
        <f>IF(I2611&gt;0,H2611/I2611,0)</f>
      </c>
      <c r="K2611" s="179" t="str">
        <f>1-EXP(-J2611)</f>
      </c>
      <c r="L2611" s="180" t="str">
        <f>IF(G2611=30,1,M2610)</f>
      </c>
      <c r="M2611" s="181" t="str">
        <f>L2611*(1-K2611)</f>
      </c>
    </row>
    <row r="2612">
      <c r="A2612" t="s">
        <v>164</v>
      </c>
      <c r="B2612" t="s">
        <v>245</v>
      </c>
      <c r="C2612" s="32" t="s">
        <v>247</v>
      </c>
      <c r="D2612" t="s">
        <v>458</v>
      </c>
      <c r="E2612" t="s">
        <v>476</v>
      </c>
      <c r="F2612" s="174" t="n">
        <v>2038</v>
      </c>
      <c r="G2612" s="175" t="n">
        <v>40</v>
      </c>
      <c r="H2612" s="176" t="n">
        <v>3268.6638091883</v>
      </c>
      <c r="I2612" s="177" t="n">
        <v>4349556.57772883</v>
      </c>
      <c r="J2612" s="178" t="str">
        <f>IF(I2612&gt;0,H2612/I2612,0)</f>
      </c>
      <c r="K2612" s="179" t="str">
        <f>1-EXP(-J2612)</f>
      </c>
      <c r="L2612" s="180" t="str">
        <f>IF(G2612=30,1,M2611)</f>
      </c>
      <c r="M2612" s="181" t="str">
        <f>L2612*(1-K2612)</f>
      </c>
    </row>
    <row r="2613">
      <c r="A2613" t="s">
        <v>164</v>
      </c>
      <c r="B2613" t="s">
        <v>245</v>
      </c>
      <c r="C2613" s="32" t="s">
        <v>247</v>
      </c>
      <c r="D2613" t="s">
        <v>458</v>
      </c>
      <c r="E2613" t="s">
        <v>476</v>
      </c>
      <c r="F2613" s="174" t="n">
        <v>2038</v>
      </c>
      <c r="G2613" s="175" t="n">
        <v>41</v>
      </c>
      <c r="H2613" s="176" t="n">
        <v>3924.5414135022</v>
      </c>
      <c r="I2613" s="177" t="n">
        <v>4481881.0115833</v>
      </c>
      <c r="J2613" s="178" t="str">
        <f>IF(I2613&gt;0,H2613/I2613,0)</f>
      </c>
      <c r="K2613" s="179" t="str">
        <f>1-EXP(-J2613)</f>
      </c>
      <c r="L2613" s="180" t="str">
        <f>IF(G2613=30,1,M2612)</f>
      </c>
      <c r="M2613" s="181" t="str">
        <f>L2613*(1-K2613)</f>
      </c>
    </row>
    <row r="2614">
      <c r="A2614" t="s">
        <v>164</v>
      </c>
      <c r="B2614" t="s">
        <v>245</v>
      </c>
      <c r="C2614" s="32" t="s">
        <v>247</v>
      </c>
      <c r="D2614" t="s">
        <v>458</v>
      </c>
      <c r="E2614" t="s">
        <v>476</v>
      </c>
      <c r="F2614" s="174" t="n">
        <v>2038</v>
      </c>
      <c r="G2614" s="175" t="n">
        <v>42</v>
      </c>
      <c r="H2614" s="176" t="n">
        <v>4206.46164008326</v>
      </c>
      <c r="I2614" s="177" t="n">
        <v>4435067.65578421</v>
      </c>
      <c r="J2614" s="178" t="str">
        <f>IF(I2614&gt;0,H2614/I2614,0)</f>
      </c>
      <c r="K2614" s="179" t="str">
        <f>1-EXP(-J2614)</f>
      </c>
      <c r="L2614" s="180" t="str">
        <f>IF(G2614=30,1,M2613)</f>
      </c>
      <c r="M2614" s="181" t="str">
        <f>L2614*(1-K2614)</f>
      </c>
    </row>
    <row r="2615">
      <c r="A2615" t="s">
        <v>164</v>
      </c>
      <c r="B2615" t="s">
        <v>245</v>
      </c>
      <c r="C2615" s="32" t="s">
        <v>247</v>
      </c>
      <c r="D2615" t="s">
        <v>458</v>
      </c>
      <c r="E2615" t="s">
        <v>476</v>
      </c>
      <c r="F2615" s="174" t="n">
        <v>2038</v>
      </c>
      <c r="G2615" s="175" t="n">
        <v>43</v>
      </c>
      <c r="H2615" s="176" t="n">
        <v>4489.54771455788</v>
      </c>
      <c r="I2615" s="177" t="n">
        <v>4358101.77401908</v>
      </c>
      <c r="J2615" s="178" t="str">
        <f>IF(I2615&gt;0,H2615/I2615,0)</f>
      </c>
      <c r="K2615" s="179" t="str">
        <f>1-EXP(-J2615)</f>
      </c>
      <c r="L2615" s="180" t="str">
        <f>IF(G2615=30,1,M2614)</f>
      </c>
      <c r="M2615" s="181" t="str">
        <f>L2615*(1-K2615)</f>
      </c>
    </row>
    <row r="2616">
      <c r="A2616" t="s">
        <v>164</v>
      </c>
      <c r="B2616" t="s">
        <v>245</v>
      </c>
      <c r="C2616" s="32" t="s">
        <v>247</v>
      </c>
      <c r="D2616" t="s">
        <v>458</v>
      </c>
      <c r="E2616" t="s">
        <v>476</v>
      </c>
      <c r="F2616" s="174" t="n">
        <v>2038</v>
      </c>
      <c r="G2616" s="175" t="n">
        <v>44</v>
      </c>
      <c r="H2616" s="176" t="n">
        <v>4820.05034964727</v>
      </c>
      <c r="I2616" s="177" t="n">
        <v>4296198.84611442</v>
      </c>
      <c r="J2616" s="178" t="str">
        <f>IF(I2616&gt;0,H2616/I2616,0)</f>
      </c>
      <c r="K2616" s="179" t="str">
        <f>1-EXP(-J2616)</f>
      </c>
      <c r="L2616" s="180" t="str">
        <f>IF(G2616=30,1,M2615)</f>
      </c>
      <c r="M2616" s="181" t="str">
        <f>L2616*(1-K2616)</f>
      </c>
    </row>
    <row r="2617">
      <c r="A2617" t="s">
        <v>164</v>
      </c>
      <c r="B2617" t="s">
        <v>245</v>
      </c>
      <c r="C2617" s="32" t="s">
        <v>247</v>
      </c>
      <c r="D2617" t="s">
        <v>458</v>
      </c>
      <c r="E2617" t="s">
        <v>476</v>
      </c>
      <c r="F2617" s="174" t="n">
        <v>2038</v>
      </c>
      <c r="G2617" s="175" t="n">
        <v>45</v>
      </c>
      <c r="H2617" s="176" t="n">
        <v>6108.75319153394</v>
      </c>
      <c r="I2617" s="177" t="n">
        <v>4237332.21480871</v>
      </c>
      <c r="J2617" s="178" t="str">
        <f>IF(I2617&gt;0,H2617/I2617,0)</f>
      </c>
      <c r="K2617" s="179" t="str">
        <f>1-EXP(-J2617)</f>
      </c>
      <c r="L2617" s="180" t="str">
        <f>IF(G2617=30,1,M2616)</f>
      </c>
      <c r="M2617" s="181" t="str">
        <f>L2617*(1-K2617)</f>
      </c>
    </row>
    <row r="2618">
      <c r="A2618" t="s">
        <v>164</v>
      </c>
      <c r="B2618" t="s">
        <v>245</v>
      </c>
      <c r="C2618" s="32" t="s">
        <v>247</v>
      </c>
      <c r="D2618" t="s">
        <v>458</v>
      </c>
      <c r="E2618" t="s">
        <v>476</v>
      </c>
      <c r="F2618" s="174" t="n">
        <v>2038</v>
      </c>
      <c r="G2618" s="175" t="n">
        <v>46</v>
      </c>
      <c r="H2618" s="176" t="n">
        <v>6712.84739426493</v>
      </c>
      <c r="I2618" s="177" t="n">
        <v>4266455.51112217</v>
      </c>
      <c r="J2618" s="178" t="str">
        <f>IF(I2618&gt;0,H2618/I2618,0)</f>
      </c>
      <c r="K2618" s="179" t="str">
        <f>1-EXP(-J2618)</f>
      </c>
      <c r="L2618" s="180" t="str">
        <f>IF(G2618=30,1,M2617)</f>
      </c>
      <c r="M2618" s="181" t="str">
        <f>L2618*(1-K2618)</f>
      </c>
    </row>
    <row r="2619">
      <c r="A2619" t="s">
        <v>164</v>
      </c>
      <c r="B2619" t="s">
        <v>245</v>
      </c>
      <c r="C2619" s="32" t="s">
        <v>247</v>
      </c>
      <c r="D2619" t="s">
        <v>458</v>
      </c>
      <c r="E2619" t="s">
        <v>476</v>
      </c>
      <c r="F2619" s="174" t="n">
        <v>2038</v>
      </c>
      <c r="G2619" s="175" t="n">
        <v>47</v>
      </c>
      <c r="H2619" s="176" t="n">
        <v>7367.73054168283</v>
      </c>
      <c r="I2619" s="177" t="n">
        <v>4276218.78855455</v>
      </c>
      <c r="J2619" s="178" t="str">
        <f>IF(I2619&gt;0,H2619/I2619,0)</f>
      </c>
      <c r="K2619" s="179" t="str">
        <f>1-EXP(-J2619)</f>
      </c>
      <c r="L2619" s="180" t="str">
        <f>IF(G2619=30,1,M2618)</f>
      </c>
      <c r="M2619" s="181" t="str">
        <f>L2619*(1-K2619)</f>
      </c>
    </row>
    <row r="2620">
      <c r="A2620" t="s">
        <v>164</v>
      </c>
      <c r="B2620" t="s">
        <v>245</v>
      </c>
      <c r="C2620" s="32" t="s">
        <v>247</v>
      </c>
      <c r="D2620" t="s">
        <v>458</v>
      </c>
      <c r="E2620" t="s">
        <v>476</v>
      </c>
      <c r="F2620" s="174" t="n">
        <v>2038</v>
      </c>
      <c r="G2620" s="175" t="n">
        <v>48</v>
      </c>
      <c r="H2620" s="176" t="n">
        <v>10927.8697211159</v>
      </c>
      <c r="I2620" s="177" t="n">
        <v>6291581.64094389</v>
      </c>
      <c r="J2620" s="178" t="str">
        <f>IF(I2620&gt;0,H2620/I2620,0)</f>
      </c>
      <c r="K2620" s="179" t="str">
        <f>1-EXP(-J2620)</f>
      </c>
      <c r="L2620" s="180" t="str">
        <f>IF(G2620=30,1,M2619)</f>
      </c>
      <c r="M2620" s="181" t="str">
        <f>L2620*(1-K2620)</f>
      </c>
    </row>
    <row r="2621">
      <c r="A2621" t="s">
        <v>164</v>
      </c>
      <c r="B2621" t="s">
        <v>245</v>
      </c>
      <c r="C2621" s="32" t="s">
        <v>247</v>
      </c>
      <c r="D2621" t="s">
        <v>458</v>
      </c>
      <c r="E2621" t="s">
        <v>476</v>
      </c>
      <c r="F2621" s="174" t="n">
        <v>2038</v>
      </c>
      <c r="G2621" s="175" t="n">
        <v>49</v>
      </c>
      <c r="H2621" s="176" t="n">
        <v>8725.22736230456</v>
      </c>
      <c r="I2621" s="177" t="n">
        <v>4217372.47928222</v>
      </c>
      <c r="J2621" s="178" t="str">
        <f>IF(I2621&gt;0,H2621/I2621,0)</f>
      </c>
      <c r="K2621" s="179" t="str">
        <f>1-EXP(-J2621)</f>
      </c>
      <c r="L2621" s="180" t="str">
        <f>IF(G2621=30,1,M2620)</f>
      </c>
      <c r="M2621" s="181" t="str">
        <f>L2621*(1-K2621)</f>
      </c>
    </row>
    <row r="2622">
      <c r="A2622" t="s">
        <v>164</v>
      </c>
      <c r="B2622" t="s">
        <v>245</v>
      </c>
      <c r="C2622" s="32" t="s">
        <v>247</v>
      </c>
      <c r="D2622" t="s">
        <v>458</v>
      </c>
      <c r="E2622" t="s">
        <v>476</v>
      </c>
      <c r="F2622" s="174" t="n">
        <v>2038</v>
      </c>
      <c r="G2622" s="175" t="n">
        <v>50</v>
      </c>
      <c r="H2622" s="176" t="n">
        <v>9990.93220319251</v>
      </c>
      <c r="I2622" s="177" t="n">
        <v>4190384.3408069</v>
      </c>
      <c r="J2622" s="178" t="str">
        <f>IF(I2622&gt;0,H2622/I2622,0)</f>
      </c>
      <c r="K2622" s="179" t="str">
        <f>1-EXP(-J2622)</f>
      </c>
      <c r="L2622" s="180" t="str">
        <f>IF(G2622=30,1,M2621)</f>
      </c>
      <c r="M2622" s="181" t="str">
        <f>L2622*(1-K2622)</f>
      </c>
    </row>
    <row r="2623">
      <c r="A2623" t="s">
        <v>164</v>
      </c>
      <c r="B2623" t="s">
        <v>245</v>
      </c>
      <c r="C2623" s="32" t="s">
        <v>247</v>
      </c>
      <c r="D2623" t="s">
        <v>458</v>
      </c>
      <c r="E2623" t="s">
        <v>476</v>
      </c>
      <c r="F2623" s="174" t="n">
        <v>2038</v>
      </c>
      <c r="G2623" s="175" t="n">
        <v>51</v>
      </c>
      <c r="H2623" s="176" t="n">
        <v>10560.4685546956</v>
      </c>
      <c r="I2623" s="177" t="n">
        <v>4049740.87048529</v>
      </c>
      <c r="J2623" s="178" t="str">
        <f>IF(I2623&gt;0,H2623/I2623,0)</f>
      </c>
      <c r="K2623" s="179" t="str">
        <f>1-EXP(-J2623)</f>
      </c>
      <c r="L2623" s="180" t="str">
        <f>IF(G2623=30,1,M2622)</f>
      </c>
      <c r="M2623" s="181" t="str">
        <f>L2623*(1-K2623)</f>
      </c>
    </row>
    <row r="2624">
      <c r="A2624" t="s">
        <v>164</v>
      </c>
      <c r="B2624" t="s">
        <v>245</v>
      </c>
      <c r="C2624" s="32" t="s">
        <v>247</v>
      </c>
      <c r="D2624" t="s">
        <v>458</v>
      </c>
      <c r="E2624" t="s">
        <v>476</v>
      </c>
      <c r="F2624" s="174" t="n">
        <v>2038</v>
      </c>
      <c r="G2624" s="175" t="n">
        <v>52</v>
      </c>
      <c r="H2624" s="176" t="n">
        <v>11408.4457687346</v>
      </c>
      <c r="I2624" s="177" t="n">
        <v>4003607.8029704</v>
      </c>
      <c r="J2624" s="178" t="str">
        <f>IF(I2624&gt;0,H2624/I2624,0)</f>
      </c>
      <c r="K2624" s="179" t="str">
        <f>1-EXP(-J2624)</f>
      </c>
      <c r="L2624" s="180" t="str">
        <f>IF(G2624=30,1,M2623)</f>
      </c>
      <c r="M2624" s="181" t="str">
        <f>L2624*(1-K2624)</f>
      </c>
    </row>
    <row r="2625">
      <c r="A2625" t="s">
        <v>164</v>
      </c>
      <c r="B2625" t="s">
        <v>245</v>
      </c>
      <c r="C2625" s="32" t="s">
        <v>247</v>
      </c>
      <c r="D2625" t="s">
        <v>458</v>
      </c>
      <c r="E2625" t="s">
        <v>476</v>
      </c>
      <c r="F2625" s="174" t="n">
        <v>2038</v>
      </c>
      <c r="G2625" s="175" t="n">
        <v>53</v>
      </c>
      <c r="H2625" s="176" t="n">
        <v>12589.132328923</v>
      </c>
      <c r="I2625" s="177" t="n">
        <v>4046378.04523051</v>
      </c>
      <c r="J2625" s="178" t="str">
        <f>IF(I2625&gt;0,H2625/I2625,0)</f>
      </c>
      <c r="K2625" s="179" t="str">
        <f>1-EXP(-J2625)</f>
      </c>
      <c r="L2625" s="180" t="str">
        <f>IF(G2625=30,1,M2624)</f>
      </c>
      <c r="M2625" s="181" t="str">
        <f>L2625*(1-K2625)</f>
      </c>
    </row>
    <row r="2626">
      <c r="A2626" t="s">
        <v>164</v>
      </c>
      <c r="B2626" t="s">
        <v>245</v>
      </c>
      <c r="C2626" s="32" t="s">
        <v>247</v>
      </c>
      <c r="D2626" t="s">
        <v>458</v>
      </c>
      <c r="E2626" t="s">
        <v>476</v>
      </c>
      <c r="F2626" s="174" t="n">
        <v>2038</v>
      </c>
      <c r="G2626" s="175" t="n">
        <v>54</v>
      </c>
      <c r="H2626" s="176" t="n">
        <v>13954.3646943756</v>
      </c>
      <c r="I2626" s="177" t="n">
        <v>4111465.44557972</v>
      </c>
      <c r="J2626" s="178" t="str">
        <f>IF(I2626&gt;0,H2626/I2626,0)</f>
      </c>
      <c r="K2626" s="179" t="str">
        <f>1-EXP(-J2626)</f>
      </c>
      <c r="L2626" s="180" t="str">
        <f>IF(G2626=30,1,M2625)</f>
      </c>
      <c r="M2626" s="181" t="str">
        <f>L2626*(1-K2626)</f>
      </c>
    </row>
    <row r="2627">
      <c r="A2627" t="s">
        <v>164</v>
      </c>
      <c r="B2627" t="s">
        <v>245</v>
      </c>
      <c r="C2627" s="32" t="s">
        <v>247</v>
      </c>
      <c r="D2627" t="s">
        <v>458</v>
      </c>
      <c r="E2627" t="s">
        <v>476</v>
      </c>
      <c r="F2627" s="174" t="n">
        <v>2038</v>
      </c>
      <c r="G2627" s="175" t="n">
        <v>55</v>
      </c>
      <c r="H2627" s="176" t="n">
        <v>15002.1294903852</v>
      </c>
      <c r="I2627" s="177" t="n">
        <v>4070770.11717808</v>
      </c>
      <c r="J2627" s="178" t="str">
        <f>IF(I2627&gt;0,H2627/I2627,0)</f>
      </c>
      <c r="K2627" s="179" t="str">
        <f>1-EXP(-J2627)</f>
      </c>
      <c r="L2627" s="180" t="str">
        <f>IF(G2627=30,1,M2626)</f>
      </c>
      <c r="M2627" s="181" t="str">
        <f>L2627*(1-K2627)</f>
      </c>
    </row>
    <row r="2628">
      <c r="A2628" t="s">
        <v>164</v>
      </c>
      <c r="B2628" t="s">
        <v>245</v>
      </c>
      <c r="C2628" s="32" t="s">
        <v>247</v>
      </c>
      <c r="D2628" t="s">
        <v>458</v>
      </c>
      <c r="E2628" t="s">
        <v>476</v>
      </c>
      <c r="F2628" s="174" t="n">
        <v>2038</v>
      </c>
      <c r="G2628" s="175" t="n">
        <v>56</v>
      </c>
      <c r="H2628" s="176" t="n">
        <v>15772.4852501886</v>
      </c>
      <c r="I2628" s="177" t="n">
        <v>3921846.64904034</v>
      </c>
      <c r="J2628" s="178" t="str">
        <f>IF(I2628&gt;0,H2628/I2628,0)</f>
      </c>
      <c r="K2628" s="179" t="str">
        <f>1-EXP(-J2628)</f>
      </c>
      <c r="L2628" s="180" t="str">
        <f>IF(G2628=30,1,M2627)</f>
      </c>
      <c r="M2628" s="181" t="str">
        <f>L2628*(1-K2628)</f>
      </c>
    </row>
    <row r="2629">
      <c r="A2629" t="s">
        <v>164</v>
      </c>
      <c r="B2629" t="s">
        <v>245</v>
      </c>
      <c r="C2629" s="32" t="s">
        <v>247</v>
      </c>
      <c r="D2629" t="s">
        <v>458</v>
      </c>
      <c r="E2629" t="s">
        <v>476</v>
      </c>
      <c r="F2629" s="174" t="n">
        <v>2038</v>
      </c>
      <c r="G2629" s="175" t="n">
        <v>57</v>
      </c>
      <c r="H2629" s="176" t="n">
        <v>16821.8147469389</v>
      </c>
      <c r="I2629" s="177" t="n">
        <v>3831794.6392359</v>
      </c>
      <c r="J2629" s="178" t="str">
        <f>IF(I2629&gt;0,H2629/I2629,0)</f>
      </c>
      <c r="K2629" s="179" t="str">
        <f>1-EXP(-J2629)</f>
      </c>
      <c r="L2629" s="180" t="str">
        <f>IF(G2629=30,1,M2628)</f>
      </c>
      <c r="M2629" s="181" t="str">
        <f>L2629*(1-K2629)</f>
      </c>
    </row>
    <row r="2630">
      <c r="A2630" t="s">
        <v>164</v>
      </c>
      <c r="B2630" t="s">
        <v>245</v>
      </c>
      <c r="C2630" s="32" t="s">
        <v>247</v>
      </c>
      <c r="D2630" t="s">
        <v>458</v>
      </c>
      <c r="E2630" t="s">
        <v>476</v>
      </c>
      <c r="F2630" s="174" t="n">
        <v>2038</v>
      </c>
      <c r="G2630" s="175" t="n">
        <v>58</v>
      </c>
      <c r="H2630" s="176" t="n">
        <v>18017.1405236565</v>
      </c>
      <c r="I2630" s="177" t="n">
        <v>3755656.23026143</v>
      </c>
      <c r="J2630" s="178" t="str">
        <f>IF(I2630&gt;0,H2630/I2630,0)</f>
      </c>
      <c r="K2630" s="179" t="str">
        <f>1-EXP(-J2630)</f>
      </c>
      <c r="L2630" s="180" t="str">
        <f>IF(G2630=30,1,M2629)</f>
      </c>
      <c r="M2630" s="181" t="str">
        <f>L2630*(1-K2630)</f>
      </c>
    </row>
    <row r="2631">
      <c r="A2631" t="s">
        <v>164</v>
      </c>
      <c r="B2631" t="s">
        <v>245</v>
      </c>
      <c r="C2631" s="32" t="s">
        <v>247</v>
      </c>
      <c r="D2631" t="s">
        <v>458</v>
      </c>
      <c r="E2631" t="s">
        <v>476</v>
      </c>
      <c r="F2631" s="174" t="n">
        <v>2038</v>
      </c>
      <c r="G2631" s="175" t="n">
        <v>59</v>
      </c>
      <c r="H2631" s="176" t="n">
        <v>19276.9022337181</v>
      </c>
      <c r="I2631" s="177" t="n">
        <v>3673237.38819341</v>
      </c>
      <c r="J2631" s="178" t="str">
        <f>IF(I2631&gt;0,H2631/I2631,0)</f>
      </c>
      <c r="K2631" s="179" t="str">
        <f>1-EXP(-J2631)</f>
      </c>
      <c r="L2631" s="180" t="str">
        <f>IF(G2631=30,1,M2630)</f>
      </c>
      <c r="M2631" s="181" t="str">
        <f>L2631*(1-K2631)</f>
      </c>
    </row>
    <row r="2632">
      <c r="A2632" t="s">
        <v>164</v>
      </c>
      <c r="B2632" t="s">
        <v>245</v>
      </c>
      <c r="C2632" s="32" t="s">
        <v>247</v>
      </c>
      <c r="D2632" t="s">
        <v>458</v>
      </c>
      <c r="E2632" t="s">
        <v>476</v>
      </c>
      <c r="F2632" s="174" t="n">
        <v>2038</v>
      </c>
      <c r="G2632" s="175" t="n">
        <v>60</v>
      </c>
      <c r="H2632" s="176" t="n">
        <v>20545.0476919259</v>
      </c>
      <c r="I2632" s="177" t="n">
        <v>3571586.42174353</v>
      </c>
      <c r="J2632" s="178" t="str">
        <f>IF(I2632&gt;0,H2632/I2632,0)</f>
      </c>
      <c r="K2632" s="179" t="str">
        <f>1-EXP(-J2632)</f>
      </c>
      <c r="L2632" s="180" t="str">
        <f>IF(G2632=30,1,M2631)</f>
      </c>
      <c r="M2632" s="181" t="str">
        <f>L2632*(1-K2632)</f>
      </c>
    </row>
    <row r="2633">
      <c r="A2633" t="s">
        <v>164</v>
      </c>
      <c r="B2633" t="s">
        <v>245</v>
      </c>
      <c r="C2633" s="32" t="s">
        <v>247</v>
      </c>
      <c r="D2633" t="s">
        <v>458</v>
      </c>
      <c r="E2633" t="s">
        <v>476</v>
      </c>
      <c r="F2633" s="174" t="n">
        <v>2038</v>
      </c>
      <c r="G2633" s="175" t="n">
        <v>61</v>
      </c>
      <c r="H2633" s="176" t="n">
        <v>21937.7899137217</v>
      </c>
      <c r="I2633" s="177" t="n">
        <v>3483873.99312326</v>
      </c>
      <c r="J2633" s="178" t="str">
        <f>IF(I2633&gt;0,H2633/I2633,0)</f>
      </c>
      <c r="K2633" s="179" t="str">
        <f>1-EXP(-J2633)</f>
      </c>
      <c r="L2633" s="180" t="str">
        <f>IF(G2633=30,1,M2632)</f>
      </c>
      <c r="M2633" s="181" t="str">
        <f>L2633*(1-K2633)</f>
      </c>
    </row>
    <row r="2634">
      <c r="A2634" t="s">
        <v>164</v>
      </c>
      <c r="B2634" t="s">
        <v>245</v>
      </c>
      <c r="C2634" s="32" t="s">
        <v>247</v>
      </c>
      <c r="D2634" t="s">
        <v>458</v>
      </c>
      <c r="E2634" t="s">
        <v>476</v>
      </c>
      <c r="F2634" s="174" t="n">
        <v>2038</v>
      </c>
      <c r="G2634" s="175" t="n">
        <v>62</v>
      </c>
      <c r="H2634" s="176" t="n">
        <v>23358.2671004754</v>
      </c>
      <c r="I2634" s="177" t="n">
        <v>3384598.99552929</v>
      </c>
      <c r="J2634" s="178" t="str">
        <f>IF(I2634&gt;0,H2634/I2634,0)</f>
      </c>
      <c r="K2634" s="179" t="str">
        <f>1-EXP(-J2634)</f>
      </c>
      <c r="L2634" s="180" t="str">
        <f>IF(G2634=30,1,M2633)</f>
      </c>
      <c r="M2634" s="181" t="str">
        <f>L2634*(1-K2634)</f>
      </c>
    </row>
    <row r="2635">
      <c r="A2635" t="s">
        <v>164</v>
      </c>
      <c r="B2635" t="s">
        <v>245</v>
      </c>
      <c r="C2635" s="32" t="s">
        <v>247</v>
      </c>
      <c r="D2635" t="s">
        <v>458</v>
      </c>
      <c r="E2635" t="s">
        <v>476</v>
      </c>
      <c r="F2635" s="174" t="n">
        <v>2038</v>
      </c>
      <c r="G2635" s="175" t="n">
        <v>63</v>
      </c>
      <c r="H2635" s="176" t="n">
        <v>24838.1111604183</v>
      </c>
      <c r="I2635" s="177" t="n">
        <v>3283363.66323376</v>
      </c>
      <c r="J2635" s="178" t="str">
        <f>IF(I2635&gt;0,H2635/I2635,0)</f>
      </c>
      <c r="K2635" s="179" t="str">
        <f>1-EXP(-J2635)</f>
      </c>
      <c r="L2635" s="180" t="str">
        <f>IF(G2635=30,1,M2634)</f>
      </c>
      <c r="M2635" s="181" t="str">
        <f>L2635*(1-K2635)</f>
      </c>
    </row>
    <row r="2636">
      <c r="A2636" t="s">
        <v>164</v>
      </c>
      <c r="B2636" t="s">
        <v>245</v>
      </c>
      <c r="C2636" s="32" t="s">
        <v>247</v>
      </c>
      <c r="D2636" t="s">
        <v>458</v>
      </c>
      <c r="E2636" t="s">
        <v>476</v>
      </c>
      <c r="F2636" s="174" t="n">
        <v>2038</v>
      </c>
      <c r="G2636" s="175" t="n">
        <v>64</v>
      </c>
      <c r="H2636" s="176" t="n">
        <v>26173.9419634584</v>
      </c>
      <c r="I2636" s="177" t="n">
        <v>3156250.88508289</v>
      </c>
      <c r="J2636" s="178" t="str">
        <f>IF(I2636&gt;0,H2636/I2636,0)</f>
      </c>
      <c r="K2636" s="179" t="str">
        <f>1-EXP(-J2636)</f>
      </c>
      <c r="L2636" s="180" t="str">
        <f>IF(G2636=30,1,M2635)</f>
      </c>
      <c r="M2636" s="181" t="str">
        <f>L2636*(1-K2636)</f>
      </c>
    </row>
    <row r="2637">
      <c r="A2637" t="s">
        <v>164</v>
      </c>
      <c r="B2637" t="s">
        <v>245</v>
      </c>
      <c r="C2637" s="32" t="s">
        <v>247</v>
      </c>
      <c r="D2637" t="s">
        <v>458</v>
      </c>
      <c r="E2637" t="s">
        <v>476</v>
      </c>
      <c r="F2637" s="174" t="n">
        <v>2038</v>
      </c>
      <c r="G2637" s="175" t="n">
        <v>65</v>
      </c>
      <c r="H2637" s="176" t="n">
        <v>26926.4109132565</v>
      </c>
      <c r="I2637" s="177" t="n">
        <v>3081249.95528452</v>
      </c>
      <c r="J2637" s="178" t="str">
        <f>IF(I2637&gt;0,H2637/I2637,0)</f>
      </c>
      <c r="K2637" s="179" t="str">
        <f>1-EXP(-J2637)</f>
      </c>
      <c r="L2637" s="180" t="str">
        <f>IF(G2637=30,1,M2636)</f>
      </c>
      <c r="M2637" s="181" t="str">
        <f>L2637*(1-K2637)</f>
      </c>
    </row>
    <row r="2638">
      <c r="A2638" t="s">
        <v>164</v>
      </c>
      <c r="B2638" t="s">
        <v>245</v>
      </c>
      <c r="C2638" s="32" t="s">
        <v>247</v>
      </c>
      <c r="D2638" t="s">
        <v>458</v>
      </c>
      <c r="E2638" t="s">
        <v>476</v>
      </c>
      <c r="F2638" s="174" t="n">
        <v>2038</v>
      </c>
      <c r="G2638" s="175" t="n">
        <v>66</v>
      </c>
      <c r="H2638" s="176" t="n">
        <v>27408.1913233228</v>
      </c>
      <c r="I2638" s="177" t="n">
        <v>2861812.71024859</v>
      </c>
      <c r="J2638" s="178" t="str">
        <f>IF(I2638&gt;0,H2638/I2638,0)</f>
      </c>
      <c r="K2638" s="179" t="str">
        <f>1-EXP(-J2638)</f>
      </c>
      <c r="L2638" s="180" t="str">
        <f>IF(G2638=30,1,M2637)</f>
      </c>
      <c r="M2638" s="181" t="str">
        <f>L2638*(1-K2638)</f>
      </c>
    </row>
    <row r="2639">
      <c r="A2639" t="s">
        <v>164</v>
      </c>
      <c r="B2639" t="s">
        <v>245</v>
      </c>
      <c r="C2639" s="32" t="s">
        <v>247</v>
      </c>
      <c r="D2639" t="s">
        <v>458</v>
      </c>
      <c r="E2639" t="s">
        <v>476</v>
      </c>
      <c r="F2639" s="174" t="n">
        <v>2038</v>
      </c>
      <c r="G2639" s="175" t="n">
        <v>67</v>
      </c>
      <c r="H2639" s="176" t="n">
        <v>28888.7886089764</v>
      </c>
      <c r="I2639" s="177" t="n">
        <v>2748187.23847746</v>
      </c>
      <c r="J2639" s="178" t="str">
        <f>IF(I2639&gt;0,H2639/I2639,0)</f>
      </c>
      <c r="K2639" s="179" t="str">
        <f>1-EXP(-J2639)</f>
      </c>
      <c r="L2639" s="180" t="str">
        <f>IF(G2639=30,1,M2638)</f>
      </c>
      <c r="M2639" s="181" t="str">
        <f>L2639*(1-K2639)</f>
      </c>
    </row>
    <row r="2640">
      <c r="A2640" t="s">
        <v>164</v>
      </c>
      <c r="B2640" t="s">
        <v>245</v>
      </c>
      <c r="C2640" s="32" t="s">
        <v>247</v>
      </c>
      <c r="D2640" t="s">
        <v>458</v>
      </c>
      <c r="E2640" t="s">
        <v>476</v>
      </c>
      <c r="F2640" s="174" t="n">
        <v>2038</v>
      </c>
      <c r="G2640" s="175" t="n">
        <v>68</v>
      </c>
      <c r="H2640" s="176" t="n">
        <v>30449.373396064</v>
      </c>
      <c r="I2640" s="177" t="n">
        <v>2637193.38030207</v>
      </c>
      <c r="J2640" s="178" t="str">
        <f>IF(I2640&gt;0,H2640/I2640,0)</f>
      </c>
      <c r="K2640" s="179" t="str">
        <f>1-EXP(-J2640)</f>
      </c>
      <c r="L2640" s="180" t="str">
        <f>IF(G2640=30,1,M2639)</f>
      </c>
      <c r="M2640" s="181" t="str">
        <f>L2640*(1-K2640)</f>
      </c>
    </row>
    <row r="2641">
      <c r="A2641" t="s">
        <v>164</v>
      </c>
      <c r="B2641" t="s">
        <v>245</v>
      </c>
      <c r="C2641" s="32" t="s">
        <v>247</v>
      </c>
      <c r="D2641" t="s">
        <v>458</v>
      </c>
      <c r="E2641" t="s">
        <v>476</v>
      </c>
      <c r="F2641" s="174" t="n">
        <v>2038</v>
      </c>
      <c r="G2641" s="175" t="n">
        <v>69</v>
      </c>
      <c r="H2641" s="176" t="n">
        <v>31951.9994842802</v>
      </c>
      <c r="I2641" s="177" t="n">
        <v>2517391.19754701</v>
      </c>
      <c r="J2641" s="178" t="str">
        <f>IF(I2641&gt;0,H2641/I2641,0)</f>
      </c>
      <c r="K2641" s="179" t="str">
        <f>1-EXP(-J2641)</f>
      </c>
      <c r="L2641" s="180" t="str">
        <f>IF(G2641=30,1,M2640)</f>
      </c>
      <c r="M2641" s="181" t="str">
        <f>L2641*(1-K2641)</f>
      </c>
    </row>
    <row r="2642">
      <c r="A2642" t="s">
        <v>164</v>
      </c>
      <c r="B2642" t="s">
        <v>245</v>
      </c>
      <c r="C2642" s="32" t="s">
        <v>247</v>
      </c>
      <c r="D2642" t="s">
        <v>458</v>
      </c>
      <c r="E2642" t="s">
        <v>476</v>
      </c>
      <c r="F2642" s="174" t="n">
        <v>2039</v>
      </c>
      <c r="G2642" s="175" t="n">
        <v>30</v>
      </c>
      <c r="H2642" s="176" t="n">
        <v>787.120460165612</v>
      </c>
      <c r="I2642" s="177" t="n">
        <v>4690492.19261041</v>
      </c>
      <c r="J2642" s="178" t="str">
        <f>IF(I2642&gt;0,H2642/I2642,0)</f>
      </c>
      <c r="K2642" s="179" t="str">
        <f>1-EXP(-J2642)</f>
      </c>
      <c r="L2642" s="180" t="str">
        <f>IF(G2642=30,1,M2641)</f>
      </c>
      <c r="M2642" s="181" t="str">
        <f>L2642*(1-K2642)</f>
      </c>
    </row>
    <row r="2643">
      <c r="A2643" t="s">
        <v>164</v>
      </c>
      <c r="B2643" t="s">
        <v>245</v>
      </c>
      <c r="C2643" s="32" t="s">
        <v>247</v>
      </c>
      <c r="D2643" t="s">
        <v>458</v>
      </c>
      <c r="E2643" t="s">
        <v>476</v>
      </c>
      <c r="F2643" s="174" t="n">
        <v>2039</v>
      </c>
      <c r="G2643" s="175" t="n">
        <v>31</v>
      </c>
      <c r="H2643" s="176" t="n">
        <v>993.671967809458</v>
      </c>
      <c r="I2643" s="177" t="n">
        <v>4647833.72776423</v>
      </c>
      <c r="J2643" s="178" t="str">
        <f>IF(I2643&gt;0,H2643/I2643,0)</f>
      </c>
      <c r="K2643" s="179" t="str">
        <f>1-EXP(-J2643)</f>
      </c>
      <c r="L2643" s="180" t="str">
        <f>IF(G2643=30,1,M2642)</f>
      </c>
      <c r="M2643" s="181" t="str">
        <f>L2643*(1-K2643)</f>
      </c>
    </row>
    <row r="2644">
      <c r="A2644" t="s">
        <v>164</v>
      </c>
      <c r="B2644" t="s">
        <v>245</v>
      </c>
      <c r="C2644" s="32" t="s">
        <v>247</v>
      </c>
      <c r="D2644" t="s">
        <v>458</v>
      </c>
      <c r="E2644" t="s">
        <v>476</v>
      </c>
      <c r="F2644" s="174" t="n">
        <v>2039</v>
      </c>
      <c r="G2644" s="175" t="n">
        <v>32</v>
      </c>
      <c r="H2644" s="176" t="n">
        <v>1103.51768293402</v>
      </c>
      <c r="I2644" s="177" t="n">
        <v>4674184.76267154</v>
      </c>
      <c r="J2644" s="178" t="str">
        <f>IF(I2644&gt;0,H2644/I2644,0)</f>
      </c>
      <c r="K2644" s="179" t="str">
        <f>1-EXP(-J2644)</f>
      </c>
      <c r="L2644" s="180" t="str">
        <f>IF(G2644=30,1,M2643)</f>
      </c>
      <c r="M2644" s="181" t="str">
        <f>L2644*(1-K2644)</f>
      </c>
    </row>
    <row r="2645">
      <c r="A2645" t="s">
        <v>164</v>
      </c>
      <c r="B2645" t="s">
        <v>245</v>
      </c>
      <c r="C2645" s="32" t="s">
        <v>247</v>
      </c>
      <c r="D2645" t="s">
        <v>458</v>
      </c>
      <c r="E2645" t="s">
        <v>476</v>
      </c>
      <c r="F2645" s="174" t="n">
        <v>2039</v>
      </c>
      <c r="G2645" s="175" t="n">
        <v>33</v>
      </c>
      <c r="H2645" s="176" t="n">
        <v>1147.79961957666</v>
      </c>
      <c r="I2645" s="177" t="n">
        <v>4591195.62485466</v>
      </c>
      <c r="J2645" s="178" t="str">
        <f>IF(I2645&gt;0,H2645/I2645,0)</f>
      </c>
      <c r="K2645" s="179" t="str">
        <f>1-EXP(-J2645)</f>
      </c>
      <c r="L2645" s="180" t="str">
        <f>IF(G2645=30,1,M2644)</f>
      </c>
      <c r="M2645" s="181" t="str">
        <f>L2645*(1-K2645)</f>
      </c>
    </row>
    <row r="2646">
      <c r="A2646" t="s">
        <v>164</v>
      </c>
      <c r="B2646" t="s">
        <v>245</v>
      </c>
      <c r="C2646" s="32" t="s">
        <v>247</v>
      </c>
      <c r="D2646" t="s">
        <v>458</v>
      </c>
      <c r="E2646" t="s">
        <v>476</v>
      </c>
      <c r="F2646" s="174" t="n">
        <v>2039</v>
      </c>
      <c r="G2646" s="175" t="n">
        <v>34</v>
      </c>
      <c r="H2646" s="176" t="n">
        <v>1206.71034283768</v>
      </c>
      <c r="I2646" s="177" t="n">
        <v>4530035.40320872</v>
      </c>
      <c r="J2646" s="178" t="str">
        <f>IF(I2646&gt;0,H2646/I2646,0)</f>
      </c>
      <c r="K2646" s="179" t="str">
        <f>1-EXP(-J2646)</f>
      </c>
      <c r="L2646" s="180" t="str">
        <f>IF(G2646=30,1,M2645)</f>
      </c>
      <c r="M2646" s="181" t="str">
        <f>L2646*(1-K2646)</f>
      </c>
    </row>
    <row r="2647">
      <c r="A2647" t="s">
        <v>164</v>
      </c>
      <c r="B2647" t="s">
        <v>245</v>
      </c>
      <c r="C2647" s="32" t="s">
        <v>247</v>
      </c>
      <c r="D2647" t="s">
        <v>458</v>
      </c>
      <c r="E2647" t="s">
        <v>476</v>
      </c>
      <c r="F2647" s="174" t="n">
        <v>2039</v>
      </c>
      <c r="G2647" s="175" t="n">
        <v>35</v>
      </c>
      <c r="H2647" s="176" t="n">
        <v>1568.97302693271</v>
      </c>
      <c r="I2647" s="177" t="n">
        <v>4401225.12168181</v>
      </c>
      <c r="J2647" s="178" t="str">
        <f>IF(I2647&gt;0,H2647/I2647,0)</f>
      </c>
      <c r="K2647" s="179" t="str">
        <f>1-EXP(-J2647)</f>
      </c>
      <c r="L2647" s="180" t="str">
        <f>IF(G2647=30,1,M2646)</f>
      </c>
      <c r="M2647" s="181" t="str">
        <f>L2647*(1-K2647)</f>
      </c>
    </row>
    <row r="2648">
      <c r="A2648" t="s">
        <v>164</v>
      </c>
      <c r="B2648" t="s">
        <v>245</v>
      </c>
      <c r="C2648" s="32" t="s">
        <v>247</v>
      </c>
      <c r="D2648" t="s">
        <v>458</v>
      </c>
      <c r="E2648" t="s">
        <v>476</v>
      </c>
      <c r="F2648" s="174" t="n">
        <v>2039</v>
      </c>
      <c r="G2648" s="175" t="n">
        <v>36</v>
      </c>
      <c r="H2648" s="176" t="n">
        <v>1793.12480816925</v>
      </c>
      <c r="I2648" s="177" t="n">
        <v>4334840.06137887</v>
      </c>
      <c r="J2648" s="178" t="str">
        <f>IF(I2648&gt;0,H2648/I2648,0)</f>
      </c>
      <c r="K2648" s="179" t="str">
        <f>1-EXP(-J2648)</f>
      </c>
      <c r="L2648" s="180" t="str">
        <f>IF(G2648=30,1,M2647)</f>
      </c>
      <c r="M2648" s="181" t="str">
        <f>L2648*(1-K2648)</f>
      </c>
    </row>
    <row r="2649">
      <c r="A2649" t="s">
        <v>164</v>
      </c>
      <c r="B2649" t="s">
        <v>245</v>
      </c>
      <c r="C2649" s="32" t="s">
        <v>247</v>
      </c>
      <c r="D2649" t="s">
        <v>458</v>
      </c>
      <c r="E2649" t="s">
        <v>476</v>
      </c>
      <c r="F2649" s="174" t="n">
        <v>2039</v>
      </c>
      <c r="G2649" s="175" t="n">
        <v>37</v>
      </c>
      <c r="H2649" s="176" t="n">
        <v>2064.81184942644</v>
      </c>
      <c r="I2649" s="177" t="n">
        <v>4311660.38984199</v>
      </c>
      <c r="J2649" s="178" t="str">
        <f>IF(I2649&gt;0,H2649/I2649,0)</f>
      </c>
      <c r="K2649" s="179" t="str">
        <f>1-EXP(-J2649)</f>
      </c>
      <c r="L2649" s="180" t="str">
        <f>IF(G2649=30,1,M2648)</f>
      </c>
      <c r="M2649" s="181" t="str">
        <f>L2649*(1-K2649)</f>
      </c>
    </row>
    <row r="2650">
      <c r="A2650" t="s">
        <v>164</v>
      </c>
      <c r="B2650" t="s">
        <v>245</v>
      </c>
      <c r="C2650" s="32" t="s">
        <v>247</v>
      </c>
      <c r="D2650" t="s">
        <v>458</v>
      </c>
      <c r="E2650" t="s">
        <v>476</v>
      </c>
      <c r="F2650" s="174" t="n">
        <v>2039</v>
      </c>
      <c r="G2650" s="175" t="n">
        <v>38</v>
      </c>
      <c r="H2650" s="176" t="n">
        <v>2212.9560614724</v>
      </c>
      <c r="I2650" s="177" t="n">
        <v>4290125.73702112</v>
      </c>
      <c r="J2650" s="178" t="str">
        <f>IF(I2650&gt;0,H2650/I2650,0)</f>
      </c>
      <c r="K2650" s="179" t="str">
        <f>1-EXP(-J2650)</f>
      </c>
      <c r="L2650" s="180" t="str">
        <f>IF(G2650=30,1,M2649)</f>
      </c>
      <c r="M2650" s="181" t="str">
        <f>L2650*(1-K2650)</f>
      </c>
    </row>
    <row r="2651">
      <c r="A2651" t="s">
        <v>164</v>
      </c>
      <c r="B2651" t="s">
        <v>245</v>
      </c>
      <c r="C2651" s="32" t="s">
        <v>247</v>
      </c>
      <c r="D2651" t="s">
        <v>458</v>
      </c>
      <c r="E2651" t="s">
        <v>476</v>
      </c>
      <c r="F2651" s="174" t="n">
        <v>2039</v>
      </c>
      <c r="G2651" s="175" t="n">
        <v>39</v>
      </c>
      <c r="H2651" s="176" t="n">
        <v>2377.71465812364</v>
      </c>
      <c r="I2651" s="177" t="n">
        <v>4268046.75445435</v>
      </c>
      <c r="J2651" s="178" t="str">
        <f>IF(I2651&gt;0,H2651/I2651,0)</f>
      </c>
      <c r="K2651" s="179" t="str">
        <f>1-EXP(-J2651)</f>
      </c>
      <c r="L2651" s="180" t="str">
        <f>IF(G2651=30,1,M2650)</f>
      </c>
      <c r="M2651" s="181" t="str">
        <f>L2651*(1-K2651)</f>
      </c>
    </row>
    <row r="2652">
      <c r="A2652" t="s">
        <v>164</v>
      </c>
      <c r="B2652" t="s">
        <v>245</v>
      </c>
      <c r="C2652" s="32" t="s">
        <v>247</v>
      </c>
      <c r="D2652" t="s">
        <v>458</v>
      </c>
      <c r="E2652" t="s">
        <v>476</v>
      </c>
      <c r="F2652" s="174" t="n">
        <v>2039</v>
      </c>
      <c r="G2652" s="175" t="n">
        <v>40</v>
      </c>
      <c r="H2652" s="176" t="n">
        <v>3209.27091714235</v>
      </c>
      <c r="I2652" s="177" t="n">
        <v>4284976.77101725</v>
      </c>
      <c r="J2652" s="178" t="str">
        <f>IF(I2652&gt;0,H2652/I2652,0)</f>
      </c>
      <c r="K2652" s="179" t="str">
        <f>1-EXP(-J2652)</f>
      </c>
      <c r="L2652" s="180" t="str">
        <f>IF(G2652=30,1,M2651)</f>
      </c>
      <c r="M2652" s="181" t="str">
        <f>L2652*(1-K2652)</f>
      </c>
    </row>
    <row r="2653">
      <c r="A2653" t="s">
        <v>164</v>
      </c>
      <c r="B2653" t="s">
        <v>245</v>
      </c>
      <c r="C2653" s="32" t="s">
        <v>247</v>
      </c>
      <c r="D2653" t="s">
        <v>458</v>
      </c>
      <c r="E2653" t="s">
        <v>476</v>
      </c>
      <c r="F2653" s="174" t="n">
        <v>2039</v>
      </c>
      <c r="G2653" s="175" t="n">
        <v>41</v>
      </c>
      <c r="H2653" s="176" t="n">
        <v>3596.07625019</v>
      </c>
      <c r="I2653" s="177" t="n">
        <v>4339529.10720434</v>
      </c>
      <c r="J2653" s="178" t="str">
        <f>IF(I2653&gt;0,H2653/I2653,0)</f>
      </c>
      <c r="K2653" s="179" t="str">
        <f>1-EXP(-J2653)</f>
      </c>
      <c r="L2653" s="180" t="str">
        <f>IF(G2653=30,1,M2652)</f>
      </c>
      <c r="M2653" s="181" t="str">
        <f>L2653*(1-K2653)</f>
      </c>
    </row>
    <row r="2654">
      <c r="A2654" t="s">
        <v>164</v>
      </c>
      <c r="B2654" t="s">
        <v>245</v>
      </c>
      <c r="C2654" s="32" t="s">
        <v>247</v>
      </c>
      <c r="D2654" t="s">
        <v>458</v>
      </c>
      <c r="E2654" t="s">
        <v>476</v>
      </c>
      <c r="F2654" s="174" t="n">
        <v>2039</v>
      </c>
      <c r="G2654" s="175" t="n">
        <v>42</v>
      </c>
      <c r="H2654" s="176" t="n">
        <v>4227.5699548679</v>
      </c>
      <c r="I2654" s="177" t="n">
        <v>4471201.96909613</v>
      </c>
      <c r="J2654" s="178" t="str">
        <f>IF(I2654&gt;0,H2654/I2654,0)</f>
      </c>
      <c r="K2654" s="179" t="str">
        <f>1-EXP(-J2654)</f>
      </c>
      <c r="L2654" s="180" t="str">
        <f>IF(G2654=30,1,M2653)</f>
      </c>
      <c r="M2654" s="181" t="str">
        <f>L2654*(1-K2654)</f>
      </c>
    </row>
    <row r="2655">
      <c r="A2655" t="s">
        <v>164</v>
      </c>
      <c r="B2655" t="s">
        <v>245</v>
      </c>
      <c r="C2655" s="32" t="s">
        <v>247</v>
      </c>
      <c r="D2655" t="s">
        <v>458</v>
      </c>
      <c r="E2655" t="s">
        <v>476</v>
      </c>
      <c r="F2655" s="174" t="n">
        <v>2039</v>
      </c>
      <c r="G2655" s="175" t="n">
        <v>43</v>
      </c>
      <c r="H2655" s="176" t="n">
        <v>4541.45835975387</v>
      </c>
      <c r="I2655" s="177" t="n">
        <v>4423640.91533455</v>
      </c>
      <c r="J2655" s="178" t="str">
        <f>IF(I2655&gt;0,H2655/I2655,0)</f>
      </c>
      <c r="K2655" s="179" t="str">
        <f>1-EXP(-J2655)</f>
      </c>
      <c r="L2655" s="180" t="str">
        <f>IF(G2655=30,1,M2654)</f>
      </c>
      <c r="M2655" s="181" t="str">
        <f>L2655*(1-K2655)</f>
      </c>
    </row>
    <row r="2656">
      <c r="A2656" t="s">
        <v>164</v>
      </c>
      <c r="B2656" t="s">
        <v>245</v>
      </c>
      <c r="C2656" s="32" t="s">
        <v>247</v>
      </c>
      <c r="D2656" t="s">
        <v>458</v>
      </c>
      <c r="E2656" t="s">
        <v>476</v>
      </c>
      <c r="F2656" s="174" t="n">
        <v>2039</v>
      </c>
      <c r="G2656" s="175" t="n">
        <v>44</v>
      </c>
      <c r="H2656" s="176" t="n">
        <v>4857.4915369885</v>
      </c>
      <c r="I2656" s="177" t="n">
        <v>4345928.73557516</v>
      </c>
      <c r="J2656" s="178" t="str">
        <f>IF(I2656&gt;0,H2656/I2656,0)</f>
      </c>
      <c r="K2656" s="179" t="str">
        <f>1-EXP(-J2656)</f>
      </c>
      <c r="L2656" s="180" t="str">
        <f>IF(G2656=30,1,M2655)</f>
      </c>
      <c r="M2656" s="181" t="str">
        <f>L2656*(1-K2656)</f>
      </c>
    </row>
    <row r="2657">
      <c r="A2657" t="s">
        <v>164</v>
      </c>
      <c r="B2657" t="s">
        <v>245</v>
      </c>
      <c r="C2657" s="32" t="s">
        <v>247</v>
      </c>
      <c r="D2657" t="s">
        <v>458</v>
      </c>
      <c r="E2657" t="s">
        <v>476</v>
      </c>
      <c r="F2657" s="174" t="n">
        <v>2039</v>
      </c>
      <c r="G2657" s="175" t="n">
        <v>45</v>
      </c>
      <c r="H2657" s="176" t="n">
        <v>6146.06973285821</v>
      </c>
      <c r="I2657" s="177" t="n">
        <v>4283153.79773893</v>
      </c>
      <c r="J2657" s="178" t="str">
        <f>IF(I2657&gt;0,H2657/I2657,0)</f>
      </c>
      <c r="K2657" s="179" t="str">
        <f>1-EXP(-J2657)</f>
      </c>
      <c r="L2657" s="180" t="str">
        <f>IF(G2657=30,1,M2656)</f>
      </c>
      <c r="M2657" s="181" t="str">
        <f>L2657*(1-K2657)</f>
      </c>
    </row>
    <row r="2658">
      <c r="A2658" t="s">
        <v>164</v>
      </c>
      <c r="B2658" t="s">
        <v>245</v>
      </c>
      <c r="C2658" s="32" t="s">
        <v>247</v>
      </c>
      <c r="D2658" t="s">
        <v>458</v>
      </c>
      <c r="E2658" t="s">
        <v>476</v>
      </c>
      <c r="F2658" s="174" t="n">
        <v>2039</v>
      </c>
      <c r="G2658" s="175" t="n">
        <v>46</v>
      </c>
      <c r="H2658" s="176" t="n">
        <v>6618.78267190755</v>
      </c>
      <c r="I2658" s="177" t="n">
        <v>4222341.33185923</v>
      </c>
      <c r="J2658" s="178" t="str">
        <f>IF(I2658&gt;0,H2658/I2658,0)</f>
      </c>
      <c r="K2658" s="179" t="str">
        <f>1-EXP(-J2658)</f>
      </c>
      <c r="L2658" s="180" t="str">
        <f>IF(G2658=30,1,M2657)</f>
      </c>
      <c r="M2658" s="181" t="str">
        <f>L2658*(1-K2658)</f>
      </c>
    </row>
    <row r="2659">
      <c r="A2659" t="s">
        <v>164</v>
      </c>
      <c r="B2659" t="s">
        <v>245</v>
      </c>
      <c r="C2659" s="32" t="s">
        <v>247</v>
      </c>
      <c r="D2659" t="s">
        <v>458</v>
      </c>
      <c r="E2659" t="s">
        <v>476</v>
      </c>
      <c r="F2659" s="174" t="n">
        <v>2039</v>
      </c>
      <c r="G2659" s="175" t="n">
        <v>47</v>
      </c>
      <c r="H2659" s="176" t="n">
        <v>7287.0203534351</v>
      </c>
      <c r="I2659" s="177" t="n">
        <v>4250965.85511264</v>
      </c>
      <c r="J2659" s="178" t="str">
        <f>IF(I2659&gt;0,H2659/I2659,0)</f>
      </c>
      <c r="K2659" s="179" t="str">
        <f>1-EXP(-J2659)</f>
      </c>
      <c r="L2659" s="180" t="str">
        <f>IF(G2659=30,1,M2658)</f>
      </c>
      <c r="M2659" s="181" t="str">
        <f>L2659*(1-K2659)</f>
      </c>
    </row>
    <row r="2660">
      <c r="A2660" t="s">
        <v>164</v>
      </c>
      <c r="B2660" t="s">
        <v>245</v>
      </c>
      <c r="C2660" s="32" t="s">
        <v>247</v>
      </c>
      <c r="D2660" t="s">
        <v>458</v>
      </c>
      <c r="E2660" t="s">
        <v>476</v>
      </c>
      <c r="F2660" s="174" t="n">
        <v>2039</v>
      </c>
      <c r="G2660" s="175" t="n">
        <v>48</v>
      </c>
      <c r="H2660" s="176" t="n">
        <v>8000.32010881249</v>
      </c>
      <c r="I2660" s="177" t="n">
        <v>4259237.79802241</v>
      </c>
      <c r="J2660" s="178" t="str">
        <f>IF(I2660&gt;0,H2660/I2660,0)</f>
      </c>
      <c r="K2660" s="179" t="str">
        <f>1-EXP(-J2660)</f>
      </c>
      <c r="L2660" s="180" t="str">
        <f>IF(G2660=30,1,M2659)</f>
      </c>
      <c r="M2660" s="181" t="str">
        <f>L2660*(1-K2660)</f>
      </c>
    </row>
    <row r="2661">
      <c r="A2661" t="s">
        <v>164</v>
      </c>
      <c r="B2661" t="s">
        <v>245</v>
      </c>
      <c r="C2661" s="32" t="s">
        <v>247</v>
      </c>
      <c r="D2661" t="s">
        <v>458</v>
      </c>
      <c r="E2661" t="s">
        <v>476</v>
      </c>
      <c r="F2661" s="174" t="n">
        <v>2039</v>
      </c>
      <c r="G2661" s="175" t="n">
        <v>49</v>
      </c>
      <c r="H2661" s="176" t="n">
        <v>11813.6390949086</v>
      </c>
      <c r="I2661" s="177" t="n">
        <v>6265810.78304013</v>
      </c>
      <c r="J2661" s="178" t="str">
        <f>IF(I2661&gt;0,H2661/I2661,0)</f>
      </c>
      <c r="K2661" s="179" t="str">
        <f>1-EXP(-J2661)</f>
      </c>
      <c r="L2661" s="180" t="str">
        <f>IF(G2661=30,1,M2660)</f>
      </c>
      <c r="M2661" s="181" t="str">
        <f>L2661*(1-K2661)</f>
      </c>
    </row>
    <row r="2662">
      <c r="A2662" t="s">
        <v>164</v>
      </c>
      <c r="B2662" t="s">
        <v>245</v>
      </c>
      <c r="C2662" s="32" t="s">
        <v>247</v>
      </c>
      <c r="D2662" t="s">
        <v>458</v>
      </c>
      <c r="E2662" t="s">
        <v>476</v>
      </c>
      <c r="F2662" s="174" t="n">
        <v>2039</v>
      </c>
      <c r="G2662" s="175" t="n">
        <v>50</v>
      </c>
      <c r="H2662" s="176" t="n">
        <v>9943.75825851265</v>
      </c>
      <c r="I2662" s="177" t="n">
        <v>4197293.11855213</v>
      </c>
      <c r="J2662" s="178" t="str">
        <f>IF(I2662&gt;0,H2662/I2662,0)</f>
      </c>
      <c r="K2662" s="179" t="str">
        <f>1-EXP(-J2662)</f>
      </c>
      <c r="L2662" s="180" t="str">
        <f>IF(G2662=30,1,M2661)</f>
      </c>
      <c r="M2662" s="181" t="str">
        <f>L2662*(1-K2662)</f>
      </c>
    </row>
    <row r="2663">
      <c r="A2663" t="s">
        <v>164</v>
      </c>
      <c r="B2663" t="s">
        <v>245</v>
      </c>
      <c r="C2663" s="32" t="s">
        <v>247</v>
      </c>
      <c r="D2663" t="s">
        <v>458</v>
      </c>
      <c r="E2663" t="s">
        <v>476</v>
      </c>
      <c r="F2663" s="174" t="n">
        <v>2039</v>
      </c>
      <c r="G2663" s="175" t="n">
        <v>51</v>
      </c>
      <c r="H2663" s="176" t="n">
        <v>10796.1028564532</v>
      </c>
      <c r="I2663" s="177" t="n">
        <v>4167782.62969651</v>
      </c>
      <c r="J2663" s="178" t="str">
        <f>IF(I2663&gt;0,H2663/I2663,0)</f>
      </c>
      <c r="K2663" s="179" t="str">
        <f>1-EXP(-J2663)</f>
      </c>
      <c r="L2663" s="180" t="str">
        <f>IF(G2663=30,1,M2662)</f>
      </c>
      <c r="M2663" s="181" t="str">
        <f>L2663*(1-K2663)</f>
      </c>
    </row>
    <row r="2664">
      <c r="A2664" t="s">
        <v>164</v>
      </c>
      <c r="B2664" t="s">
        <v>245</v>
      </c>
      <c r="C2664" s="32" t="s">
        <v>247</v>
      </c>
      <c r="D2664" t="s">
        <v>458</v>
      </c>
      <c r="E2664" t="s">
        <v>476</v>
      </c>
      <c r="F2664" s="174" t="n">
        <v>2039</v>
      </c>
      <c r="G2664" s="175" t="n">
        <v>52</v>
      </c>
      <c r="H2664" s="176" t="n">
        <v>11403.7229622188</v>
      </c>
      <c r="I2664" s="177" t="n">
        <v>4026573.08831273</v>
      </c>
      <c r="J2664" s="178" t="str">
        <f>IF(I2664&gt;0,H2664/I2664,0)</f>
      </c>
      <c r="K2664" s="179" t="str">
        <f>1-EXP(-J2664)</f>
      </c>
      <c r="L2664" s="180" t="str">
        <f>IF(G2664=30,1,M2663)</f>
      </c>
      <c r="M2664" s="181" t="str">
        <f>L2664*(1-K2664)</f>
      </c>
    </row>
    <row r="2665">
      <c r="A2665" t="s">
        <v>164</v>
      </c>
      <c r="B2665" t="s">
        <v>245</v>
      </c>
      <c r="C2665" s="32" t="s">
        <v>247</v>
      </c>
      <c r="D2665" t="s">
        <v>458</v>
      </c>
      <c r="E2665" t="s">
        <v>476</v>
      </c>
      <c r="F2665" s="174" t="n">
        <v>2039</v>
      </c>
      <c r="G2665" s="175" t="n">
        <v>53</v>
      </c>
      <c r="H2665" s="176" t="n">
        <v>12298.7640964145</v>
      </c>
      <c r="I2665" s="177" t="n">
        <v>3978579.86564384</v>
      </c>
      <c r="J2665" s="178" t="str">
        <f>IF(I2665&gt;0,H2665/I2665,0)</f>
      </c>
      <c r="K2665" s="179" t="str">
        <f>1-EXP(-J2665)</f>
      </c>
      <c r="L2665" s="180" t="str">
        <f>IF(G2665=30,1,M2664)</f>
      </c>
      <c r="M2665" s="181" t="str">
        <f>L2665*(1-K2665)</f>
      </c>
    </row>
    <row r="2666">
      <c r="A2666" t="s">
        <v>164</v>
      </c>
      <c r="B2666" t="s">
        <v>245</v>
      </c>
      <c r="C2666" s="32" t="s">
        <v>247</v>
      </c>
      <c r="D2666" t="s">
        <v>458</v>
      </c>
      <c r="E2666" t="s">
        <v>476</v>
      </c>
      <c r="F2666" s="174" t="n">
        <v>2039</v>
      </c>
      <c r="G2666" s="175" t="n">
        <v>54</v>
      </c>
      <c r="H2666" s="176" t="n">
        <v>13550.756354619</v>
      </c>
      <c r="I2666" s="177" t="n">
        <v>4018760.06673569</v>
      </c>
      <c r="J2666" s="178" t="str">
        <f>IF(I2666&gt;0,H2666/I2666,0)</f>
      </c>
      <c r="K2666" s="179" t="str">
        <f>1-EXP(-J2666)</f>
      </c>
      <c r="L2666" s="180" t="str">
        <f>IF(G2666=30,1,M2665)</f>
      </c>
      <c r="M2666" s="181" t="str">
        <f>L2666*(1-K2666)</f>
      </c>
    </row>
    <row r="2667">
      <c r="A2667" t="s">
        <v>164</v>
      </c>
      <c r="B2667" t="s">
        <v>245</v>
      </c>
      <c r="C2667" s="32" t="s">
        <v>247</v>
      </c>
      <c r="D2667" t="s">
        <v>458</v>
      </c>
      <c r="E2667" t="s">
        <v>476</v>
      </c>
      <c r="F2667" s="174" t="n">
        <v>2039</v>
      </c>
      <c r="G2667" s="175" t="n">
        <v>55</v>
      </c>
      <c r="H2667" s="176" t="n">
        <v>14913.3406852193</v>
      </c>
      <c r="I2667" s="177" t="n">
        <v>4080854.62016718</v>
      </c>
      <c r="J2667" s="178" t="str">
        <f>IF(I2667&gt;0,H2667/I2667,0)</f>
      </c>
      <c r="K2667" s="179" t="str">
        <f>1-EXP(-J2667)</f>
      </c>
      <c r="L2667" s="180" t="str">
        <f>IF(G2667=30,1,M2666)</f>
      </c>
      <c r="M2667" s="181" t="str">
        <f>L2667*(1-K2667)</f>
      </c>
    </row>
    <row r="2668">
      <c r="A2668" t="s">
        <v>164</v>
      </c>
      <c r="B2668" t="s">
        <v>245</v>
      </c>
      <c r="C2668" s="32" t="s">
        <v>247</v>
      </c>
      <c r="D2668" t="s">
        <v>458</v>
      </c>
      <c r="E2668" t="s">
        <v>476</v>
      </c>
      <c r="F2668" s="174" t="n">
        <v>2039</v>
      </c>
      <c r="G2668" s="175" t="n">
        <v>56</v>
      </c>
      <c r="H2668" s="176" t="n">
        <v>16082.8052580093</v>
      </c>
      <c r="I2668" s="177" t="n">
        <v>4037475.49283649</v>
      </c>
      <c r="J2668" s="178" t="str">
        <f>IF(I2668&gt;0,H2668/I2668,0)</f>
      </c>
      <c r="K2668" s="179" t="str">
        <f>1-EXP(-J2668)</f>
      </c>
      <c r="L2668" s="180" t="str">
        <f>IF(G2668=30,1,M2667)</f>
      </c>
      <c r="M2668" s="181" t="str">
        <f>L2668*(1-K2668)</f>
      </c>
    </row>
    <row r="2669">
      <c r="A2669" t="s">
        <v>164</v>
      </c>
      <c r="B2669" t="s">
        <v>245</v>
      </c>
      <c r="C2669" s="32" t="s">
        <v>247</v>
      </c>
      <c r="D2669" t="s">
        <v>458</v>
      </c>
      <c r="E2669" t="s">
        <v>476</v>
      </c>
      <c r="F2669" s="174" t="n">
        <v>2039</v>
      </c>
      <c r="G2669" s="175" t="n">
        <v>57</v>
      </c>
      <c r="H2669" s="176" t="n">
        <v>16915.2326488729</v>
      </c>
      <c r="I2669" s="177" t="n">
        <v>3887090.95779831</v>
      </c>
      <c r="J2669" s="178" t="str">
        <f>IF(I2669&gt;0,H2669/I2669,0)</f>
      </c>
      <c r="K2669" s="179" t="str">
        <f>1-EXP(-J2669)</f>
      </c>
      <c r="L2669" s="180" t="str">
        <f>IF(G2669=30,1,M2668)</f>
      </c>
      <c r="M2669" s="181" t="str">
        <f>L2669*(1-K2669)</f>
      </c>
    </row>
    <row r="2670">
      <c r="A2670" t="s">
        <v>164</v>
      </c>
      <c r="B2670" t="s">
        <v>245</v>
      </c>
      <c r="C2670" s="32" t="s">
        <v>247</v>
      </c>
      <c r="D2670" t="s">
        <v>458</v>
      </c>
      <c r="E2670" t="s">
        <v>476</v>
      </c>
      <c r="F2670" s="174" t="n">
        <v>2039</v>
      </c>
      <c r="G2670" s="175" t="n">
        <v>58</v>
      </c>
      <c r="H2670" s="176" t="n">
        <v>18043.6452856553</v>
      </c>
      <c r="I2670" s="177" t="n">
        <v>3794751.00336932</v>
      </c>
      <c r="J2670" s="178" t="str">
        <f>IF(I2670&gt;0,H2670/I2670,0)</f>
      </c>
      <c r="K2670" s="179" t="str">
        <f>1-EXP(-J2670)</f>
      </c>
      <c r="L2670" s="180" t="str">
        <f>IF(G2670=30,1,M2669)</f>
      </c>
      <c r="M2670" s="181" t="str">
        <f>L2670*(1-K2670)</f>
      </c>
    </row>
    <row r="2671">
      <c r="A2671" t="s">
        <v>164</v>
      </c>
      <c r="B2671" t="s">
        <v>245</v>
      </c>
      <c r="C2671" s="32" t="s">
        <v>247</v>
      </c>
      <c r="D2671" t="s">
        <v>458</v>
      </c>
      <c r="E2671" t="s">
        <v>476</v>
      </c>
      <c r="F2671" s="174" t="n">
        <v>2039</v>
      </c>
      <c r="G2671" s="175" t="n">
        <v>59</v>
      </c>
      <c r="H2671" s="176" t="n">
        <v>19329.0214625234</v>
      </c>
      <c r="I2671" s="177" t="n">
        <v>3716009.87117476</v>
      </c>
      <c r="J2671" s="178" t="str">
        <f>IF(I2671&gt;0,H2671/I2671,0)</f>
      </c>
      <c r="K2671" s="179" t="str">
        <f>1-EXP(-J2671)</f>
      </c>
      <c r="L2671" s="180" t="str">
        <f>IF(G2671=30,1,M2670)</f>
      </c>
      <c r="M2671" s="181" t="str">
        <f>L2671*(1-K2671)</f>
      </c>
    </row>
    <row r="2672">
      <c r="A2672" t="s">
        <v>164</v>
      </c>
      <c r="B2672" t="s">
        <v>245</v>
      </c>
      <c r="C2672" s="32" t="s">
        <v>247</v>
      </c>
      <c r="D2672" t="s">
        <v>458</v>
      </c>
      <c r="E2672" t="s">
        <v>476</v>
      </c>
      <c r="F2672" s="174" t="n">
        <v>2039</v>
      </c>
      <c r="G2672" s="175" t="n">
        <v>60</v>
      </c>
      <c r="H2672" s="176" t="n">
        <v>20661.9391678506</v>
      </c>
      <c r="I2672" s="177" t="n">
        <v>3630849.79168792</v>
      </c>
      <c r="J2672" s="178" t="str">
        <f>IF(I2672&gt;0,H2672/I2672,0)</f>
      </c>
      <c r="K2672" s="179" t="str">
        <f>1-EXP(-J2672)</f>
      </c>
      <c r="L2672" s="180" t="str">
        <f>IF(G2672=30,1,M2671)</f>
      </c>
      <c r="M2672" s="181" t="str">
        <f>L2672*(1-K2672)</f>
      </c>
    </row>
    <row r="2673">
      <c r="A2673" t="s">
        <v>164</v>
      </c>
      <c r="B2673" t="s">
        <v>245</v>
      </c>
      <c r="C2673" s="32" t="s">
        <v>247</v>
      </c>
      <c r="D2673" t="s">
        <v>458</v>
      </c>
      <c r="E2673" t="s">
        <v>476</v>
      </c>
      <c r="F2673" s="174" t="n">
        <v>2039</v>
      </c>
      <c r="G2673" s="175" t="n">
        <v>61</v>
      </c>
      <c r="H2673" s="176" t="n">
        <v>21941.8467027541</v>
      </c>
      <c r="I2673" s="177" t="n">
        <v>3526176.63693364</v>
      </c>
      <c r="J2673" s="178" t="str">
        <f>IF(I2673&gt;0,H2673/I2673,0)</f>
      </c>
      <c r="K2673" s="179" t="str">
        <f>1-EXP(-J2673)</f>
      </c>
      <c r="L2673" s="180" t="str">
        <f>IF(G2673=30,1,M2672)</f>
      </c>
      <c r="M2673" s="181" t="str">
        <f>L2673*(1-K2673)</f>
      </c>
    </row>
    <row r="2674">
      <c r="A2674" t="s">
        <v>164</v>
      </c>
      <c r="B2674" t="s">
        <v>245</v>
      </c>
      <c r="C2674" s="32" t="s">
        <v>247</v>
      </c>
      <c r="D2674" t="s">
        <v>458</v>
      </c>
      <c r="E2674" t="s">
        <v>476</v>
      </c>
      <c r="F2674" s="174" t="n">
        <v>2039</v>
      </c>
      <c r="G2674" s="175" t="n">
        <v>62</v>
      </c>
      <c r="H2674" s="176" t="n">
        <v>23466.4459079364</v>
      </c>
      <c r="I2674" s="177" t="n">
        <v>3435660.39434829</v>
      </c>
      <c r="J2674" s="178" t="str">
        <f>IF(I2674&gt;0,H2674/I2674,0)</f>
      </c>
      <c r="K2674" s="179" t="str">
        <f>1-EXP(-J2674)</f>
      </c>
      <c r="L2674" s="180" t="str">
        <f>IF(G2674=30,1,M2673)</f>
      </c>
      <c r="M2674" s="181" t="str">
        <f>L2674*(1-K2674)</f>
      </c>
    </row>
    <row r="2675">
      <c r="A2675" t="s">
        <v>164</v>
      </c>
      <c r="B2675" t="s">
        <v>245</v>
      </c>
      <c r="C2675" s="32" t="s">
        <v>247</v>
      </c>
      <c r="D2675" t="s">
        <v>458</v>
      </c>
      <c r="E2675" t="s">
        <v>476</v>
      </c>
      <c r="F2675" s="174" t="n">
        <v>2039</v>
      </c>
      <c r="G2675" s="175" t="n">
        <v>63</v>
      </c>
      <c r="H2675" s="176" t="n">
        <v>24961.2448235898</v>
      </c>
      <c r="I2675" s="177" t="n">
        <v>3333288.16782689</v>
      </c>
      <c r="J2675" s="178" t="str">
        <f>IF(I2675&gt;0,H2675/I2675,0)</f>
      </c>
      <c r="K2675" s="179" t="str">
        <f>1-EXP(-J2675)</f>
      </c>
      <c r="L2675" s="180" t="str">
        <f>IF(G2675=30,1,M2674)</f>
      </c>
      <c r="M2675" s="181" t="str">
        <f>L2675*(1-K2675)</f>
      </c>
    </row>
    <row r="2676">
      <c r="A2676" t="s">
        <v>164</v>
      </c>
      <c r="B2676" t="s">
        <v>245</v>
      </c>
      <c r="C2676" s="32" t="s">
        <v>247</v>
      </c>
      <c r="D2676" t="s">
        <v>458</v>
      </c>
      <c r="E2676" t="s">
        <v>476</v>
      </c>
      <c r="F2676" s="174" t="n">
        <v>2039</v>
      </c>
      <c r="G2676" s="175" t="n">
        <v>64</v>
      </c>
      <c r="H2676" s="176" t="n">
        <v>26507.7661453671</v>
      </c>
      <c r="I2676" s="177" t="n">
        <v>3228822.60770344</v>
      </c>
      <c r="J2676" s="178" t="str">
        <f>IF(I2676&gt;0,H2676/I2676,0)</f>
      </c>
      <c r="K2676" s="179" t="str">
        <f>1-EXP(-J2676)</f>
      </c>
      <c r="L2676" s="180" t="str">
        <f>IF(G2676=30,1,M2675)</f>
      </c>
      <c r="M2676" s="181" t="str">
        <f>L2676*(1-K2676)</f>
      </c>
    </row>
    <row r="2677">
      <c r="A2677" t="s">
        <v>164</v>
      </c>
      <c r="B2677" t="s">
        <v>245</v>
      </c>
      <c r="C2677" s="32" t="s">
        <v>247</v>
      </c>
      <c r="D2677" t="s">
        <v>458</v>
      </c>
      <c r="E2677" t="s">
        <v>476</v>
      </c>
      <c r="F2677" s="174" t="n">
        <v>2039</v>
      </c>
      <c r="G2677" s="175" t="n">
        <v>65</v>
      </c>
      <c r="H2677" s="176" t="n">
        <v>26778.3534832601</v>
      </c>
      <c r="I2677" s="177" t="n">
        <v>3098794.13174917</v>
      </c>
      <c r="J2677" s="178" t="str">
        <f>IF(I2677&gt;0,H2677/I2677,0)</f>
      </c>
      <c r="K2677" s="179" t="str">
        <f>1-EXP(-J2677)</f>
      </c>
      <c r="L2677" s="180" t="str">
        <f>IF(G2677=30,1,M2676)</f>
      </c>
      <c r="M2677" s="181" t="str">
        <f>L2677*(1-K2677)</f>
      </c>
    </row>
    <row r="2678">
      <c r="A2678" t="s">
        <v>164</v>
      </c>
      <c r="B2678" t="s">
        <v>245</v>
      </c>
      <c r="C2678" s="32" t="s">
        <v>247</v>
      </c>
      <c r="D2678" t="s">
        <v>458</v>
      </c>
      <c r="E2678" t="s">
        <v>476</v>
      </c>
      <c r="F2678" s="174" t="n">
        <v>2039</v>
      </c>
      <c r="G2678" s="175" t="n">
        <v>66</v>
      </c>
      <c r="H2678" s="176" t="n">
        <v>28570.7138467366</v>
      </c>
      <c r="I2678" s="177" t="n">
        <v>3020286.33523157</v>
      </c>
      <c r="J2678" s="178" t="str">
        <f>IF(I2678&gt;0,H2678/I2678,0)</f>
      </c>
      <c r="K2678" s="179" t="str">
        <f>1-EXP(-J2678)</f>
      </c>
      <c r="L2678" s="180" t="str">
        <f>IF(G2678=30,1,M2677)</f>
      </c>
      <c r="M2678" s="181" t="str">
        <f>L2678*(1-K2678)</f>
      </c>
    </row>
    <row r="2679">
      <c r="A2679" t="s">
        <v>164</v>
      </c>
      <c r="B2679" t="s">
        <v>245</v>
      </c>
      <c r="C2679" s="32" t="s">
        <v>247</v>
      </c>
      <c r="D2679" t="s">
        <v>458</v>
      </c>
      <c r="E2679" t="s">
        <v>476</v>
      </c>
      <c r="F2679" s="174" t="n">
        <v>2039</v>
      </c>
      <c r="G2679" s="175" t="n">
        <v>67</v>
      </c>
      <c r="H2679" s="176" t="n">
        <v>29096.4089763251</v>
      </c>
      <c r="I2679" s="177" t="n">
        <v>2799239.3215631</v>
      </c>
      <c r="J2679" s="178" t="str">
        <f>IF(I2679&gt;0,H2679/I2679,0)</f>
      </c>
      <c r="K2679" s="179" t="str">
        <f>1-EXP(-J2679)</f>
      </c>
      <c r="L2679" s="180" t="str">
        <f>IF(G2679=30,1,M2678)</f>
      </c>
      <c r="M2679" s="181" t="str">
        <f>L2679*(1-K2679)</f>
      </c>
    </row>
    <row r="2680">
      <c r="A2680" t="s">
        <v>164</v>
      </c>
      <c r="B2680" t="s">
        <v>245</v>
      </c>
      <c r="C2680" s="32" t="s">
        <v>247</v>
      </c>
      <c r="D2680" t="s">
        <v>458</v>
      </c>
      <c r="E2680" t="s">
        <v>476</v>
      </c>
      <c r="F2680" s="174" t="n">
        <v>2039</v>
      </c>
      <c r="G2680" s="175" t="n">
        <v>68</v>
      </c>
      <c r="H2680" s="176" t="n">
        <v>30624.9426838441</v>
      </c>
      <c r="I2680" s="177" t="n">
        <v>2682294.53368866</v>
      </c>
      <c r="J2680" s="178" t="str">
        <f>IF(I2680&gt;0,H2680/I2680,0)</f>
      </c>
      <c r="K2680" s="179" t="str">
        <f>1-EXP(-J2680)</f>
      </c>
      <c r="L2680" s="180" t="str">
        <f>IF(G2680=30,1,M2679)</f>
      </c>
      <c r="M2680" s="181" t="str">
        <f>L2680*(1-K2680)</f>
      </c>
    </row>
    <row r="2681">
      <c r="A2681" t="s">
        <v>164</v>
      </c>
      <c r="B2681" t="s">
        <v>245</v>
      </c>
      <c r="C2681" s="32" t="s">
        <v>247</v>
      </c>
      <c r="D2681" t="s">
        <v>458</v>
      </c>
      <c r="E2681" t="s">
        <v>476</v>
      </c>
      <c r="F2681" s="174" t="n">
        <v>2039</v>
      </c>
      <c r="G2681" s="175" t="n">
        <v>69</v>
      </c>
      <c r="H2681" s="176" t="n">
        <v>32233.0283243888</v>
      </c>
      <c r="I2681" s="177" t="n">
        <v>2567816.30663981</v>
      </c>
      <c r="J2681" s="178" t="str">
        <f>IF(I2681&gt;0,H2681/I2681,0)</f>
      </c>
      <c r="K2681" s="179" t="str">
        <f>1-EXP(-J2681)</f>
      </c>
      <c r="L2681" s="180" t="str">
        <f>IF(G2681=30,1,M2680)</f>
      </c>
      <c r="M2681" s="181" t="str">
        <f>L2681*(1-K2681)</f>
      </c>
    </row>
    <row r="2682">
      <c r="A2682" t="s">
        <v>164</v>
      </c>
      <c r="B2682" t="s">
        <v>245</v>
      </c>
      <c r="C2682" s="32" t="s">
        <v>247</v>
      </c>
      <c r="D2682" t="s">
        <v>458</v>
      </c>
      <c r="E2682" t="s">
        <v>476</v>
      </c>
      <c r="F2682" s="174" t="n">
        <v>2040</v>
      </c>
      <c r="G2682" s="175" t="n">
        <v>30</v>
      </c>
      <c r="H2682" s="176" t="n">
        <v>801.292198015372</v>
      </c>
      <c r="I2682" s="177" t="n">
        <v>4755770.9886484</v>
      </c>
      <c r="J2682" s="178" t="str">
        <f>IF(I2682&gt;0,H2682/I2682,0)</f>
      </c>
      <c r="K2682" s="179" t="str">
        <f>1-EXP(-J2682)</f>
      </c>
      <c r="L2682" s="180" t="str">
        <f>IF(G2682=30,1,M2681)</f>
      </c>
      <c r="M2682" s="181" t="str">
        <f>L2682*(1-K2682)</f>
      </c>
    </row>
    <row r="2683">
      <c r="A2683" t="s">
        <v>164</v>
      </c>
      <c r="B2683" t="s">
        <v>245</v>
      </c>
      <c r="C2683" s="32" t="s">
        <v>247</v>
      </c>
      <c r="D2683" t="s">
        <v>458</v>
      </c>
      <c r="E2683" t="s">
        <v>476</v>
      </c>
      <c r="F2683" s="174" t="n">
        <v>2040</v>
      </c>
      <c r="G2683" s="175" t="n">
        <v>31</v>
      </c>
      <c r="H2683" s="176" t="n">
        <v>1004.55116005906</v>
      </c>
      <c r="I2683" s="177" t="n">
        <v>4684888.69235014</v>
      </c>
      <c r="J2683" s="178" t="str">
        <f>IF(I2683&gt;0,H2683/I2683,0)</f>
      </c>
      <c r="K2683" s="179" t="str">
        <f>1-EXP(-J2683)</f>
      </c>
      <c r="L2683" s="180" t="str">
        <f>IF(G2683=30,1,M2682)</f>
      </c>
      <c r="M2683" s="181" t="str">
        <f>L2683*(1-K2683)</f>
      </c>
    </row>
    <row r="2684">
      <c r="A2684" t="s">
        <v>164</v>
      </c>
      <c r="B2684" t="s">
        <v>245</v>
      </c>
      <c r="C2684" s="32" t="s">
        <v>247</v>
      </c>
      <c r="D2684" t="s">
        <v>458</v>
      </c>
      <c r="E2684" t="s">
        <v>476</v>
      </c>
      <c r="F2684" s="174" t="n">
        <v>2040</v>
      </c>
      <c r="G2684" s="175" t="n">
        <v>32</v>
      </c>
      <c r="H2684" s="176" t="n">
        <v>1049.01839076429</v>
      </c>
      <c r="I2684" s="177" t="n">
        <v>4642370.59326235</v>
      </c>
      <c r="J2684" s="178" t="str">
        <f>IF(I2684&gt;0,H2684/I2684,0)</f>
      </c>
      <c r="K2684" s="179" t="str">
        <f>1-EXP(-J2684)</f>
      </c>
      <c r="L2684" s="180" t="str">
        <f>IF(G2684=30,1,M2683)</f>
      </c>
      <c r="M2684" s="181" t="str">
        <f>L2684*(1-K2684)</f>
      </c>
    </row>
    <row r="2685">
      <c r="A2685" t="s">
        <v>164</v>
      </c>
      <c r="B2685" t="s">
        <v>245</v>
      </c>
      <c r="C2685" s="32" t="s">
        <v>247</v>
      </c>
      <c r="D2685" t="s">
        <v>458</v>
      </c>
      <c r="E2685" t="s">
        <v>476</v>
      </c>
      <c r="F2685" s="174" t="n">
        <v>2040</v>
      </c>
      <c r="G2685" s="175" t="n">
        <v>33</v>
      </c>
      <c r="H2685" s="176" t="n">
        <v>1169.81418788373</v>
      </c>
      <c r="I2685" s="177" t="n">
        <v>4668409.74299085</v>
      </c>
      <c r="J2685" s="178" t="str">
        <f>IF(I2685&gt;0,H2685/I2685,0)</f>
      </c>
      <c r="K2685" s="179" t="str">
        <f>1-EXP(-J2685)</f>
      </c>
      <c r="L2685" s="180" t="str">
        <f>IF(G2685=30,1,M2684)</f>
      </c>
      <c r="M2685" s="181" t="str">
        <f>L2685*(1-K2685)</f>
      </c>
    </row>
    <row r="2686">
      <c r="A2686" t="s">
        <v>164</v>
      </c>
      <c r="B2686" t="s">
        <v>245</v>
      </c>
      <c r="C2686" s="32" t="s">
        <v>247</v>
      </c>
      <c r="D2686" t="s">
        <v>458</v>
      </c>
      <c r="E2686" t="s">
        <v>476</v>
      </c>
      <c r="F2686" s="174" t="n">
        <v>2040</v>
      </c>
      <c r="G2686" s="175" t="n">
        <v>34</v>
      </c>
      <c r="H2686" s="176" t="n">
        <v>1223.87322690754</v>
      </c>
      <c r="I2686" s="177" t="n">
        <v>4585255.4255432</v>
      </c>
      <c r="J2686" s="178" t="str">
        <f>IF(I2686&gt;0,H2686/I2686,0)</f>
      </c>
      <c r="K2686" s="179" t="str">
        <f>1-EXP(-J2686)</f>
      </c>
      <c r="L2686" s="180" t="str">
        <f>IF(G2686=30,1,M2685)</f>
      </c>
      <c r="M2686" s="181" t="str">
        <f>L2686*(1-K2686)</f>
      </c>
    </row>
    <row r="2687">
      <c r="A2687" t="s">
        <v>164</v>
      </c>
      <c r="B2687" t="s">
        <v>245</v>
      </c>
      <c r="C2687" s="32" t="s">
        <v>247</v>
      </c>
      <c r="D2687" t="s">
        <v>458</v>
      </c>
      <c r="E2687" t="s">
        <v>476</v>
      </c>
      <c r="F2687" s="174" t="n">
        <v>2040</v>
      </c>
      <c r="G2687" s="175" t="n">
        <v>35</v>
      </c>
      <c r="H2687" s="176" t="n">
        <v>1610.72360147674</v>
      </c>
      <c r="I2687" s="177" t="n">
        <v>4523861.5037717</v>
      </c>
      <c r="J2687" s="178" t="str">
        <f>IF(I2687&gt;0,H2687/I2687,0)</f>
      </c>
      <c r="K2687" s="179" t="str">
        <f>1-EXP(-J2687)</f>
      </c>
      <c r="L2687" s="180" t="str">
        <f>IF(G2687=30,1,M2686)</f>
      </c>
      <c r="M2687" s="181" t="str">
        <f>L2687*(1-K2687)</f>
      </c>
    </row>
    <row r="2688">
      <c r="A2688" t="s">
        <v>164</v>
      </c>
      <c r="B2688" t="s">
        <v>245</v>
      </c>
      <c r="C2688" s="32" t="s">
        <v>247</v>
      </c>
      <c r="D2688" t="s">
        <v>458</v>
      </c>
      <c r="E2688" t="s">
        <v>476</v>
      </c>
      <c r="F2688" s="174" t="n">
        <v>2040</v>
      </c>
      <c r="G2688" s="175" t="n">
        <v>36</v>
      </c>
      <c r="H2688" s="176" t="n">
        <v>1814.784229805</v>
      </c>
      <c r="I2688" s="177" t="n">
        <v>4394523.3458361</v>
      </c>
      <c r="J2688" s="178" t="str">
        <f>IF(I2688&gt;0,H2688/I2688,0)</f>
      </c>
      <c r="K2688" s="179" t="str">
        <f>1-EXP(-J2688)</f>
      </c>
      <c r="L2688" s="180" t="str">
        <f>IF(G2688=30,1,M2687)</f>
      </c>
      <c r="M2688" s="181" t="str">
        <f>L2688*(1-K2688)</f>
      </c>
    </row>
    <row r="2689">
      <c r="A2689" t="s">
        <v>164</v>
      </c>
      <c r="B2689" t="s">
        <v>245</v>
      </c>
      <c r="C2689" s="32" t="s">
        <v>247</v>
      </c>
      <c r="D2689" t="s">
        <v>458</v>
      </c>
      <c r="E2689" t="s">
        <v>476</v>
      </c>
      <c r="F2689" s="174" t="n">
        <v>2040</v>
      </c>
      <c r="G2689" s="175" t="n">
        <v>37</v>
      </c>
      <c r="H2689" s="176" t="n">
        <v>1922.4970566836</v>
      </c>
      <c r="I2689" s="177" t="n">
        <v>4328089.47910949</v>
      </c>
      <c r="J2689" s="178" t="str">
        <f>IF(I2689&gt;0,H2689/I2689,0)</f>
      </c>
      <c r="K2689" s="179" t="str">
        <f>1-EXP(-J2689)</f>
      </c>
      <c r="L2689" s="180" t="str">
        <f>IF(G2689=30,1,M2688)</f>
      </c>
      <c r="M2689" s="181" t="str">
        <f>L2689*(1-K2689)</f>
      </c>
    </row>
    <row r="2690">
      <c r="A2690" t="s">
        <v>164</v>
      </c>
      <c r="B2690" t="s">
        <v>245</v>
      </c>
      <c r="C2690" s="32" t="s">
        <v>247</v>
      </c>
      <c r="D2690" t="s">
        <v>458</v>
      </c>
      <c r="E2690" t="s">
        <v>476</v>
      </c>
      <c r="F2690" s="174" t="n">
        <v>2040</v>
      </c>
      <c r="G2690" s="175" t="n">
        <v>38</v>
      </c>
      <c r="H2690" s="176" t="n">
        <v>2213.7390900183</v>
      </c>
      <c r="I2690" s="177" t="n">
        <v>4304311.88089432</v>
      </c>
      <c r="J2690" s="178" t="str">
        <f>IF(I2690&gt;0,H2690/I2690,0)</f>
      </c>
      <c r="K2690" s="179" t="str">
        <f>1-EXP(-J2690)</f>
      </c>
      <c r="L2690" s="180" t="str">
        <f>IF(G2690=30,1,M2689)</f>
      </c>
      <c r="M2690" s="181" t="str">
        <f>L2690*(1-K2690)</f>
      </c>
    </row>
    <row r="2691">
      <c r="A2691" t="s">
        <v>164</v>
      </c>
      <c r="B2691" t="s">
        <v>245</v>
      </c>
      <c r="C2691" s="32" t="s">
        <v>247</v>
      </c>
      <c r="D2691" t="s">
        <v>458</v>
      </c>
      <c r="E2691" t="s">
        <v>476</v>
      </c>
      <c r="F2691" s="174" t="n">
        <v>2040</v>
      </c>
      <c r="G2691" s="175" t="n">
        <v>39</v>
      </c>
      <c r="H2691" s="176" t="n">
        <v>2377.50444312231</v>
      </c>
      <c r="I2691" s="177" t="n">
        <v>4282284.26450997</v>
      </c>
      <c r="J2691" s="178" t="str">
        <f>IF(I2691&gt;0,H2691/I2691,0)</f>
      </c>
      <c r="K2691" s="179" t="str">
        <f>1-EXP(-J2691)</f>
      </c>
      <c r="L2691" s="180" t="str">
        <f>IF(G2691=30,1,M2690)</f>
      </c>
      <c r="M2691" s="181" t="str">
        <f>L2691*(1-K2691)</f>
      </c>
    </row>
    <row r="2692">
      <c r="A2692" t="s">
        <v>164</v>
      </c>
      <c r="B2692" t="s">
        <v>245</v>
      </c>
      <c r="C2692" s="32" t="s">
        <v>247</v>
      </c>
      <c r="D2692" t="s">
        <v>458</v>
      </c>
      <c r="E2692" t="s">
        <v>476</v>
      </c>
      <c r="F2692" s="174" t="n">
        <v>2040</v>
      </c>
      <c r="G2692" s="175" t="n">
        <v>40</v>
      </c>
      <c r="H2692" s="176" t="n">
        <v>3178.00826263606</v>
      </c>
      <c r="I2692" s="177" t="n">
        <v>4259657.83349564</v>
      </c>
      <c r="J2692" s="178" t="str">
        <f>IF(I2692&gt;0,H2692/I2692,0)</f>
      </c>
      <c r="K2692" s="179" t="str">
        <f>1-EXP(-J2692)</f>
      </c>
      <c r="L2692" s="180" t="str">
        <f>IF(G2692=30,1,M2691)</f>
      </c>
      <c r="M2692" s="181" t="str">
        <f>L2692*(1-K2692)</f>
      </c>
    </row>
    <row r="2693">
      <c r="A2693" t="s">
        <v>164</v>
      </c>
      <c r="B2693" t="s">
        <v>245</v>
      </c>
      <c r="C2693" s="32" t="s">
        <v>247</v>
      </c>
      <c r="D2693" t="s">
        <v>458</v>
      </c>
      <c r="E2693" t="s">
        <v>476</v>
      </c>
      <c r="F2693" s="174" t="n">
        <v>2040</v>
      </c>
      <c r="G2693" s="175" t="n">
        <v>41</v>
      </c>
      <c r="H2693" s="176" t="n">
        <v>3528.79709076867</v>
      </c>
      <c r="I2693" s="177" t="n">
        <v>4275194.5271582</v>
      </c>
      <c r="J2693" s="178" t="str">
        <f>IF(I2693&gt;0,H2693/I2693,0)</f>
      </c>
      <c r="K2693" s="179" t="str">
        <f>1-EXP(-J2693)</f>
      </c>
      <c r="L2693" s="180" t="str">
        <f>IF(G2693=30,1,M2692)</f>
      </c>
      <c r="M2693" s="181" t="str">
        <f>L2693*(1-K2693)</f>
      </c>
    </row>
    <row r="2694">
      <c r="A2694" t="s">
        <v>164</v>
      </c>
      <c r="B2694" t="s">
        <v>245</v>
      </c>
      <c r="C2694" s="32" t="s">
        <v>247</v>
      </c>
      <c r="D2694" t="s">
        <v>458</v>
      </c>
      <c r="E2694" t="s">
        <v>476</v>
      </c>
      <c r="F2694" s="174" t="n">
        <v>2040</v>
      </c>
      <c r="G2694" s="175" t="n">
        <v>42</v>
      </c>
      <c r="H2694" s="176" t="n">
        <v>3878.68537731283</v>
      </c>
      <c r="I2694" s="177" t="n">
        <v>4329516.35322061</v>
      </c>
      <c r="J2694" s="178" t="str">
        <f>IF(I2694&gt;0,H2694/I2694,0)</f>
      </c>
      <c r="K2694" s="179" t="str">
        <f>1-EXP(-J2694)</f>
      </c>
      <c r="L2694" s="180" t="str">
        <f>IF(G2694=30,1,M2693)</f>
      </c>
      <c r="M2694" s="181" t="str">
        <f>L2694*(1-K2694)</f>
      </c>
    </row>
    <row r="2695">
      <c r="A2695" t="s">
        <v>164</v>
      </c>
      <c r="B2695" t="s">
        <v>245</v>
      </c>
      <c r="C2695" s="32" t="s">
        <v>247</v>
      </c>
      <c r="D2695" t="s">
        <v>458</v>
      </c>
      <c r="E2695" t="s">
        <v>476</v>
      </c>
      <c r="F2695" s="174" t="n">
        <v>2040</v>
      </c>
      <c r="G2695" s="175" t="n">
        <v>43</v>
      </c>
      <c r="H2695" s="176" t="n">
        <v>4559.98306056214</v>
      </c>
      <c r="I2695" s="177" t="n">
        <v>4459795.43895525</v>
      </c>
      <c r="J2695" s="178" t="str">
        <f>IF(I2695&gt;0,H2695/I2695,0)</f>
      </c>
      <c r="K2695" s="179" t="str">
        <f>1-EXP(-J2695)</f>
      </c>
      <c r="L2695" s="180" t="str">
        <f>IF(G2695=30,1,M2694)</f>
      </c>
      <c r="M2695" s="181" t="str">
        <f>L2695*(1-K2695)</f>
      </c>
    </row>
    <row r="2696">
      <c r="A2696" t="s">
        <v>164</v>
      </c>
      <c r="B2696" t="s">
        <v>245</v>
      </c>
      <c r="C2696" s="32" t="s">
        <v>247</v>
      </c>
      <c r="D2696" t="s">
        <v>458</v>
      </c>
      <c r="E2696" t="s">
        <v>476</v>
      </c>
      <c r="F2696" s="174" t="n">
        <v>2040</v>
      </c>
      <c r="G2696" s="175" t="n">
        <v>44</v>
      </c>
      <c r="H2696" s="176" t="n">
        <v>4908.78039485803</v>
      </c>
      <c r="I2696" s="177" t="n">
        <v>4411409.73270431</v>
      </c>
      <c r="J2696" s="178" t="str">
        <f>IF(I2696&gt;0,H2696/I2696,0)</f>
      </c>
      <c r="K2696" s="179" t="str">
        <f>1-EXP(-J2696)</f>
      </c>
      <c r="L2696" s="180" t="str">
        <f>IF(G2696=30,1,M2695)</f>
      </c>
      <c r="M2696" s="181" t="str">
        <f>L2696*(1-K2696)</f>
      </c>
    </row>
    <row r="2697">
      <c r="A2697" t="s">
        <v>164</v>
      </c>
      <c r="B2697" t="s">
        <v>245</v>
      </c>
      <c r="C2697" s="32" t="s">
        <v>247</v>
      </c>
      <c r="D2697" t="s">
        <v>458</v>
      </c>
      <c r="E2697" t="s">
        <v>476</v>
      </c>
      <c r="F2697" s="174" t="n">
        <v>2040</v>
      </c>
      <c r="G2697" s="175" t="n">
        <v>45</v>
      </c>
      <c r="H2697" s="176" t="n">
        <v>6184.26505384371</v>
      </c>
      <c r="I2697" s="177" t="n">
        <v>4332870.31515563</v>
      </c>
      <c r="J2697" s="178" t="str">
        <f>IF(I2697&gt;0,H2697/I2697,0)</f>
      </c>
      <c r="K2697" s="179" t="str">
        <f>1-EXP(-J2697)</f>
      </c>
      <c r="L2697" s="180" t="str">
        <f>IF(G2697=30,1,M2696)</f>
      </c>
      <c r="M2697" s="181" t="str">
        <f>L2697*(1-K2697)</f>
      </c>
    </row>
    <row r="2698">
      <c r="A2698" t="s">
        <v>164</v>
      </c>
      <c r="B2698" t="s">
        <v>245</v>
      </c>
      <c r="C2698" s="32" t="s">
        <v>247</v>
      </c>
      <c r="D2698" t="s">
        <v>458</v>
      </c>
      <c r="E2698" t="s">
        <v>476</v>
      </c>
      <c r="F2698" s="174" t="n">
        <v>2040</v>
      </c>
      <c r="G2698" s="175" t="n">
        <v>46</v>
      </c>
      <c r="H2698" s="176" t="n">
        <v>6652.5031408436</v>
      </c>
      <c r="I2698" s="177" t="n">
        <v>4268162.41259234</v>
      </c>
      <c r="J2698" s="178" t="str">
        <f>IF(I2698&gt;0,H2698/I2698,0)</f>
      </c>
      <c r="K2698" s="179" t="str">
        <f>1-EXP(-J2698)</f>
      </c>
      <c r="L2698" s="180" t="str">
        <f>IF(G2698=30,1,M2697)</f>
      </c>
      <c r="M2698" s="181" t="str">
        <f>L2698*(1-K2698)</f>
      </c>
    </row>
    <row r="2699">
      <c r="A2699" t="s">
        <v>164</v>
      </c>
      <c r="B2699" t="s">
        <v>245</v>
      </c>
      <c r="C2699" s="32" t="s">
        <v>247</v>
      </c>
      <c r="D2699" t="s">
        <v>458</v>
      </c>
      <c r="E2699" t="s">
        <v>476</v>
      </c>
      <c r="F2699" s="174" t="n">
        <v>2040</v>
      </c>
      <c r="G2699" s="175" t="n">
        <v>47</v>
      </c>
      <c r="H2699" s="176" t="n">
        <v>7179.36129187368</v>
      </c>
      <c r="I2699" s="177" t="n">
        <v>4207169.00799744</v>
      </c>
      <c r="J2699" s="178" t="str">
        <f>IF(I2699&gt;0,H2699/I2699,0)</f>
      </c>
      <c r="K2699" s="179" t="str">
        <f>1-EXP(-J2699)</f>
      </c>
      <c r="L2699" s="180" t="str">
        <f>IF(G2699=30,1,M2698)</f>
      </c>
      <c r="M2699" s="181" t="str">
        <f>L2699*(1-K2699)</f>
      </c>
    </row>
    <row r="2700">
      <c r="A2700" t="s">
        <v>164</v>
      </c>
      <c r="B2700" t="s">
        <v>245</v>
      </c>
      <c r="C2700" s="32" t="s">
        <v>247</v>
      </c>
      <c r="D2700" t="s">
        <v>458</v>
      </c>
      <c r="E2700" t="s">
        <v>476</v>
      </c>
      <c r="F2700" s="174" t="n">
        <v>2040</v>
      </c>
      <c r="G2700" s="175" t="n">
        <v>48</v>
      </c>
      <c r="H2700" s="176" t="n">
        <v>7907.06025617573</v>
      </c>
      <c r="I2700" s="177" t="n">
        <v>4234276.39751881</v>
      </c>
      <c r="J2700" s="178" t="str">
        <f>IF(I2700&gt;0,H2700/I2700,0)</f>
      </c>
      <c r="K2700" s="179" t="str">
        <f>1-EXP(-J2700)</f>
      </c>
      <c r="L2700" s="180" t="str">
        <f>IF(G2700=30,1,M2699)</f>
      </c>
      <c r="M2700" s="181" t="str">
        <f>L2700*(1-K2700)</f>
      </c>
    </row>
    <row r="2701">
      <c r="A2701" t="s">
        <v>164</v>
      </c>
      <c r="B2701" t="s">
        <v>245</v>
      </c>
      <c r="C2701" s="32" t="s">
        <v>247</v>
      </c>
      <c r="D2701" t="s">
        <v>458</v>
      </c>
      <c r="E2701" t="s">
        <v>476</v>
      </c>
      <c r="F2701" s="174" t="n">
        <v>2040</v>
      </c>
      <c r="G2701" s="175" t="n">
        <v>49</v>
      </c>
      <c r="H2701" s="176" t="n">
        <v>8679.68757780511</v>
      </c>
      <c r="I2701" s="177" t="n">
        <v>4240932.66814444</v>
      </c>
      <c r="J2701" s="178" t="str">
        <f>IF(I2701&gt;0,H2701/I2701,0)</f>
      </c>
      <c r="K2701" s="179" t="str">
        <f>1-EXP(-J2701)</f>
      </c>
      <c r="L2701" s="180" t="str">
        <f>IF(G2701=30,1,M2700)</f>
      </c>
      <c r="M2701" s="181" t="str">
        <f>L2701*(1-K2701)</f>
      </c>
    </row>
    <row r="2702">
      <c r="A2702" t="s">
        <v>164</v>
      </c>
      <c r="B2702" t="s">
        <v>245</v>
      </c>
      <c r="C2702" s="32" t="s">
        <v>247</v>
      </c>
      <c r="D2702" t="s">
        <v>458</v>
      </c>
      <c r="E2702" t="s">
        <v>476</v>
      </c>
      <c r="F2702" s="174" t="n">
        <v>2040</v>
      </c>
      <c r="G2702" s="175" t="n">
        <v>50</v>
      </c>
      <c r="H2702" s="176" t="n">
        <v>13464.3239220513</v>
      </c>
      <c r="I2702" s="177" t="n">
        <v>6238123.35652587</v>
      </c>
      <c r="J2702" s="178" t="str">
        <f>IF(I2702&gt;0,H2702/I2702,0)</f>
      </c>
      <c r="K2702" s="179" t="str">
        <f>1-EXP(-J2702)</f>
      </c>
      <c r="L2702" s="180" t="str">
        <f>IF(G2702=30,1,M2701)</f>
      </c>
      <c r="M2702" s="181" t="str">
        <f>L2702*(1-K2702)</f>
      </c>
    </row>
    <row r="2703">
      <c r="A2703" t="s">
        <v>164</v>
      </c>
      <c r="B2703" t="s">
        <v>245</v>
      </c>
      <c r="C2703" s="32" t="s">
        <v>247</v>
      </c>
      <c r="D2703" t="s">
        <v>458</v>
      </c>
      <c r="E2703" t="s">
        <v>476</v>
      </c>
      <c r="F2703" s="174" t="n">
        <v>2040</v>
      </c>
      <c r="G2703" s="175" t="n">
        <v>51</v>
      </c>
      <c r="H2703" s="176" t="n">
        <v>10738.6853952425</v>
      </c>
      <c r="I2703" s="177" t="n">
        <v>4174922.85588855</v>
      </c>
      <c r="J2703" s="178" t="str">
        <f>IF(I2703&gt;0,H2703/I2703,0)</f>
      </c>
      <c r="K2703" s="179" t="str">
        <f>1-EXP(-J2703)</f>
      </c>
      <c r="L2703" s="180" t="str">
        <f>IF(G2703=30,1,M2702)</f>
      </c>
      <c r="M2703" s="181" t="str">
        <f>L2703*(1-K2703)</f>
      </c>
    </row>
    <row r="2704">
      <c r="A2704" t="s">
        <v>164</v>
      </c>
      <c r="B2704" t="s">
        <v>245</v>
      </c>
      <c r="C2704" s="32" t="s">
        <v>247</v>
      </c>
      <c r="D2704" t="s">
        <v>458</v>
      </c>
      <c r="E2704" t="s">
        <v>476</v>
      </c>
      <c r="F2704" s="174" t="n">
        <v>2040</v>
      </c>
      <c r="G2704" s="175" t="n">
        <v>52</v>
      </c>
      <c r="H2704" s="176" t="n">
        <v>11650.6668874839</v>
      </c>
      <c r="I2704" s="177" t="n">
        <v>4144218.92550803</v>
      </c>
      <c r="J2704" s="178" t="str">
        <f>IF(I2704&gt;0,H2704/I2704,0)</f>
      </c>
      <c r="K2704" s="179" t="str">
        <f>1-EXP(-J2704)</f>
      </c>
      <c r="L2704" s="180" t="str">
        <f>IF(G2704=30,1,M2703)</f>
      </c>
      <c r="M2704" s="181" t="str">
        <f>L2704*(1-K2704)</f>
      </c>
    </row>
    <row r="2705">
      <c r="A2705" t="s">
        <v>164</v>
      </c>
      <c r="B2705" t="s">
        <v>245</v>
      </c>
      <c r="C2705" s="32" t="s">
        <v>247</v>
      </c>
      <c r="D2705" t="s">
        <v>458</v>
      </c>
      <c r="E2705" t="s">
        <v>476</v>
      </c>
      <c r="F2705" s="174" t="n">
        <v>2040</v>
      </c>
      <c r="G2705" s="175" t="n">
        <v>53</v>
      </c>
      <c r="H2705" s="176" t="n">
        <v>12284.4958445503</v>
      </c>
      <c r="I2705" s="177" t="n">
        <v>4001685.54497504</v>
      </c>
      <c r="J2705" s="178" t="str">
        <f>IF(I2705&gt;0,H2705/I2705,0)</f>
      </c>
      <c r="K2705" s="179" t="str">
        <f>1-EXP(-J2705)</f>
      </c>
      <c r="L2705" s="180" t="str">
        <f>IF(G2705=30,1,M2704)</f>
      </c>
      <c r="M2705" s="181" t="str">
        <f>L2705*(1-K2705)</f>
      </c>
    </row>
    <row r="2706">
      <c r="A2706" t="s">
        <v>164</v>
      </c>
      <c r="B2706" t="s">
        <v>245</v>
      </c>
      <c r="C2706" s="32" t="s">
        <v>247</v>
      </c>
      <c r="D2706" t="s">
        <v>458</v>
      </c>
      <c r="E2706" t="s">
        <v>476</v>
      </c>
      <c r="F2706" s="174" t="n">
        <v>2040</v>
      </c>
      <c r="G2706" s="175" t="n">
        <v>54</v>
      </c>
      <c r="H2706" s="176" t="n">
        <v>13226.7437179102</v>
      </c>
      <c r="I2706" s="177" t="n">
        <v>3951737.14936235</v>
      </c>
      <c r="J2706" s="178" t="str">
        <f>IF(I2706&gt;0,H2706/I2706,0)</f>
      </c>
      <c r="K2706" s="179" t="str">
        <f>1-EXP(-J2706)</f>
      </c>
      <c r="L2706" s="180" t="str">
        <f>IF(G2706=30,1,M2705)</f>
      </c>
      <c r="M2706" s="181" t="str">
        <f>L2706*(1-K2706)</f>
      </c>
    </row>
    <row r="2707">
      <c r="A2707" t="s">
        <v>164</v>
      </c>
      <c r="B2707" t="s">
        <v>245</v>
      </c>
      <c r="C2707" s="32" t="s">
        <v>247</v>
      </c>
      <c r="D2707" t="s">
        <v>458</v>
      </c>
      <c r="E2707" t="s">
        <v>476</v>
      </c>
      <c r="F2707" s="174" t="n">
        <v>2040</v>
      </c>
      <c r="G2707" s="175" t="n">
        <v>55</v>
      </c>
      <c r="H2707" s="176" t="n">
        <v>14445.2664142879</v>
      </c>
      <c r="I2707" s="177" t="n">
        <v>3989186.59241763</v>
      </c>
      <c r="J2707" s="178" t="str">
        <f>IF(I2707&gt;0,H2707/I2707,0)</f>
      </c>
      <c r="K2707" s="179" t="str">
        <f>1-EXP(-J2707)</f>
      </c>
      <c r="L2707" s="180" t="str">
        <f>IF(G2707=30,1,M2706)</f>
      </c>
      <c r="M2707" s="181" t="str">
        <f>L2707*(1-K2707)</f>
      </c>
    </row>
    <row r="2708">
      <c r="A2708" t="s">
        <v>164</v>
      </c>
      <c r="B2708" t="s">
        <v>245</v>
      </c>
      <c r="C2708" s="32" t="s">
        <v>247</v>
      </c>
      <c r="D2708" t="s">
        <v>458</v>
      </c>
      <c r="E2708" t="s">
        <v>476</v>
      </c>
      <c r="F2708" s="174" t="n">
        <v>2040</v>
      </c>
      <c r="G2708" s="175" t="n">
        <v>56</v>
      </c>
      <c r="H2708" s="176" t="n">
        <v>15973.7323845909</v>
      </c>
      <c r="I2708" s="177" t="n">
        <v>4047894.8685257</v>
      </c>
      <c r="J2708" s="178" t="str">
        <f>IF(I2708&gt;0,H2708/I2708,0)</f>
      </c>
      <c r="K2708" s="179" t="str">
        <f>1-EXP(-J2708)</f>
      </c>
      <c r="L2708" s="180" t="str">
        <f>IF(G2708=30,1,M2707)</f>
      </c>
      <c r="M2708" s="181" t="str">
        <f>L2708*(1-K2708)</f>
      </c>
    </row>
    <row r="2709">
      <c r="A2709" t="s">
        <v>164</v>
      </c>
      <c r="B2709" t="s">
        <v>245</v>
      </c>
      <c r="C2709" s="32" t="s">
        <v>247</v>
      </c>
      <c r="D2709" t="s">
        <v>458</v>
      </c>
      <c r="E2709" t="s">
        <v>476</v>
      </c>
      <c r="F2709" s="174" t="n">
        <v>2040</v>
      </c>
      <c r="G2709" s="175" t="n">
        <v>57</v>
      </c>
      <c r="H2709" s="176" t="n">
        <v>17234.4349556037</v>
      </c>
      <c r="I2709" s="177" t="n">
        <v>4002158.31055004</v>
      </c>
      <c r="J2709" s="178" t="str">
        <f>IF(I2709&gt;0,H2709/I2709,0)</f>
      </c>
      <c r="K2709" s="179" t="str">
        <f>1-EXP(-J2709)</f>
      </c>
      <c r="L2709" s="180" t="str">
        <f>IF(G2709=30,1,M2708)</f>
      </c>
      <c r="M2709" s="181" t="str">
        <f>L2709*(1-K2709)</f>
      </c>
    </row>
    <row r="2710">
      <c r="A2710" t="s">
        <v>164</v>
      </c>
      <c r="B2710" t="s">
        <v>245</v>
      </c>
      <c r="C2710" s="32" t="s">
        <v>247</v>
      </c>
      <c r="D2710" t="s">
        <v>458</v>
      </c>
      <c r="E2710" t="s">
        <v>476</v>
      </c>
      <c r="F2710" s="174" t="n">
        <v>2040</v>
      </c>
      <c r="G2710" s="175" t="n">
        <v>58</v>
      </c>
      <c r="H2710" s="176" t="n">
        <v>18131.5792432131</v>
      </c>
      <c r="I2710" s="177" t="n">
        <v>3849975.03456703</v>
      </c>
      <c r="J2710" s="178" t="str">
        <f>IF(I2710&gt;0,H2710/I2710,0)</f>
      </c>
      <c r="K2710" s="179" t="str">
        <f>1-EXP(-J2710)</f>
      </c>
      <c r="L2710" s="180" t="str">
        <f>IF(G2710=30,1,M2709)</f>
      </c>
      <c r="M2710" s="181" t="str">
        <f>L2710*(1-K2710)</f>
      </c>
    </row>
    <row r="2711">
      <c r="A2711" t="s">
        <v>164</v>
      </c>
      <c r="B2711" t="s">
        <v>245</v>
      </c>
      <c r="C2711" s="32" t="s">
        <v>247</v>
      </c>
      <c r="D2711" t="s">
        <v>458</v>
      </c>
      <c r="E2711" t="s">
        <v>476</v>
      </c>
      <c r="F2711" s="174" t="n">
        <v>2040</v>
      </c>
      <c r="G2711" s="175" t="n">
        <v>59</v>
      </c>
      <c r="H2711" s="176" t="n">
        <v>19346.3153099164</v>
      </c>
      <c r="I2711" s="177" t="n">
        <v>3755190.5043455</v>
      </c>
      <c r="J2711" s="178" t="str">
        <f>IF(I2711&gt;0,H2711/I2711,0)</f>
      </c>
      <c r="K2711" s="179" t="str">
        <f>1-EXP(-J2711)</f>
      </c>
      <c r="L2711" s="180" t="str">
        <f>IF(G2711=30,1,M2710)</f>
      </c>
      <c r="M2711" s="181" t="str">
        <f>L2711*(1-K2711)</f>
      </c>
    </row>
    <row r="2712">
      <c r="A2712" t="s">
        <v>164</v>
      </c>
      <c r="B2712" t="s">
        <v>245</v>
      </c>
      <c r="C2712" s="32" t="s">
        <v>247</v>
      </c>
      <c r="D2712" t="s">
        <v>458</v>
      </c>
      <c r="E2712" t="s">
        <v>476</v>
      </c>
      <c r="F2712" s="174" t="n">
        <v>2040</v>
      </c>
      <c r="G2712" s="175" t="n">
        <v>60</v>
      </c>
      <c r="H2712" s="176" t="n">
        <v>20667.5481609516</v>
      </c>
      <c r="I2712" s="177" t="n">
        <v>3673664.18517535</v>
      </c>
      <c r="J2712" s="178" t="str">
        <f>IF(I2712&gt;0,H2712/I2712,0)</f>
      </c>
      <c r="K2712" s="179" t="str">
        <f>1-EXP(-J2712)</f>
      </c>
      <c r="L2712" s="180" t="str">
        <f>IF(G2712=30,1,M2711)</f>
      </c>
      <c r="M2712" s="181" t="str">
        <f>L2712*(1-K2712)</f>
      </c>
    </row>
    <row r="2713">
      <c r="A2713" t="s">
        <v>164</v>
      </c>
      <c r="B2713" t="s">
        <v>245</v>
      </c>
      <c r="C2713" s="32" t="s">
        <v>247</v>
      </c>
      <c r="D2713" t="s">
        <v>458</v>
      </c>
      <c r="E2713" t="s">
        <v>476</v>
      </c>
      <c r="F2713" s="174" t="n">
        <v>2040</v>
      </c>
      <c r="G2713" s="175" t="n">
        <v>61</v>
      </c>
      <c r="H2713" s="176" t="n">
        <v>22055.7310867813</v>
      </c>
      <c r="I2713" s="177" t="n">
        <v>3585295.22080777</v>
      </c>
      <c r="J2713" s="178" t="str">
        <f>IF(I2713&gt;0,H2713/I2713,0)</f>
      </c>
      <c r="K2713" s="179" t="str">
        <f>1-EXP(-J2713)</f>
      </c>
      <c r="L2713" s="180" t="str">
        <f>IF(G2713=30,1,M2712)</f>
      </c>
      <c r="M2713" s="181" t="str">
        <f>L2713*(1-K2713)</f>
      </c>
    </row>
    <row r="2714">
      <c r="A2714" t="s">
        <v>164</v>
      </c>
      <c r="B2714" t="s">
        <v>245</v>
      </c>
      <c r="C2714" s="32" t="s">
        <v>247</v>
      </c>
      <c r="D2714" t="s">
        <v>458</v>
      </c>
      <c r="E2714" t="s">
        <v>476</v>
      </c>
      <c r="F2714" s="174" t="n">
        <v>2040</v>
      </c>
      <c r="G2714" s="175" t="n">
        <v>62</v>
      </c>
      <c r="H2714" s="176" t="n">
        <v>23463.70006349</v>
      </c>
      <c r="I2714" s="177" t="n">
        <v>3478040.707716</v>
      </c>
      <c r="J2714" s="178" t="str">
        <f>IF(I2714&gt;0,H2714/I2714,0)</f>
      </c>
      <c r="K2714" s="179" t="str">
        <f>1-EXP(-J2714)</f>
      </c>
      <c r="L2714" s="180" t="str">
        <f>IF(G2714=30,1,M2713)</f>
      </c>
      <c r="M2714" s="181" t="str">
        <f>L2714*(1-K2714)</f>
      </c>
    </row>
    <row r="2715">
      <c r="A2715" t="s">
        <v>164</v>
      </c>
      <c r="B2715" t="s">
        <v>245</v>
      </c>
      <c r="C2715" s="32" t="s">
        <v>247</v>
      </c>
      <c r="D2715" t="s">
        <v>458</v>
      </c>
      <c r="E2715" t="s">
        <v>476</v>
      </c>
      <c r="F2715" s="174" t="n">
        <v>2040</v>
      </c>
      <c r="G2715" s="175" t="n">
        <v>63</v>
      </c>
      <c r="H2715" s="176" t="n">
        <v>25069.1067415474</v>
      </c>
      <c r="I2715" s="177" t="n">
        <v>3384203.81726428</v>
      </c>
      <c r="J2715" s="178" t="str">
        <f>IF(I2715&gt;0,H2715/I2715,0)</f>
      </c>
      <c r="K2715" s="179" t="str">
        <f>1-EXP(-J2715)</f>
      </c>
      <c r="L2715" s="180" t="str">
        <f>IF(G2715=30,1,M2714)</f>
      </c>
      <c r="M2715" s="181" t="str">
        <f>L2715*(1-K2715)</f>
      </c>
    </row>
    <row r="2716">
      <c r="A2716" t="s">
        <v>164</v>
      </c>
      <c r="B2716" t="s">
        <v>245</v>
      </c>
      <c r="C2716" s="32" t="s">
        <v>247</v>
      </c>
      <c r="D2716" t="s">
        <v>458</v>
      </c>
      <c r="E2716" t="s">
        <v>476</v>
      </c>
      <c r="F2716" s="174" t="n">
        <v>2040</v>
      </c>
      <c r="G2716" s="175" t="n">
        <v>64</v>
      </c>
      <c r="H2716" s="176" t="n">
        <v>26630.3474342227</v>
      </c>
      <c r="I2716" s="177" t="n">
        <v>3278574.59677631</v>
      </c>
      <c r="J2716" s="178" t="str">
        <f>IF(I2716&gt;0,H2716/I2716,0)</f>
      </c>
      <c r="K2716" s="179" t="str">
        <f>1-EXP(-J2716)</f>
      </c>
      <c r="L2716" s="180" t="str">
        <f>IF(G2716=30,1,M2715)</f>
      </c>
      <c r="M2716" s="181" t="str">
        <f>L2716*(1-K2716)</f>
      </c>
    </row>
    <row r="2717">
      <c r="A2717" t="s">
        <v>164</v>
      </c>
      <c r="B2717" t="s">
        <v>245</v>
      </c>
      <c r="C2717" s="32" t="s">
        <v>247</v>
      </c>
      <c r="D2717" t="s">
        <v>458</v>
      </c>
      <c r="E2717" t="s">
        <v>476</v>
      </c>
      <c r="F2717" s="174" t="n">
        <v>2040</v>
      </c>
      <c r="G2717" s="175" t="n">
        <v>65</v>
      </c>
      <c r="H2717" s="176" t="n">
        <v>27077.6347441981</v>
      </c>
      <c r="I2717" s="177" t="n">
        <v>3170736.86647566</v>
      </c>
      <c r="J2717" s="178" t="str">
        <f>IF(I2717&gt;0,H2717/I2717,0)</f>
      </c>
      <c r="K2717" s="179" t="str">
        <f>1-EXP(-J2717)</f>
      </c>
      <c r="L2717" s="180" t="str">
        <f>IF(G2717=30,1,M2716)</f>
      </c>
      <c r="M2717" s="181" t="str">
        <f>L2717*(1-K2717)</f>
      </c>
    </row>
    <row r="2718">
      <c r="A2718" t="s">
        <v>164</v>
      </c>
      <c r="B2718" t="s">
        <v>245</v>
      </c>
      <c r="C2718" s="32" t="s">
        <v>247</v>
      </c>
      <c r="D2718" t="s">
        <v>458</v>
      </c>
      <c r="E2718" t="s">
        <v>476</v>
      </c>
      <c r="F2718" s="174" t="n">
        <v>2040</v>
      </c>
      <c r="G2718" s="175" t="n">
        <v>66</v>
      </c>
      <c r="H2718" s="176" t="n">
        <v>28401.2099530583</v>
      </c>
      <c r="I2718" s="177" t="n">
        <v>3038226.13300667</v>
      </c>
      <c r="J2718" s="178" t="str">
        <f>IF(I2718&gt;0,H2718/I2718,0)</f>
      </c>
      <c r="K2718" s="179" t="str">
        <f>1-EXP(-J2718)</f>
      </c>
      <c r="L2718" s="180" t="str">
        <f>IF(G2718=30,1,M2717)</f>
      </c>
      <c r="M2718" s="181" t="str">
        <f>L2718*(1-K2718)</f>
      </c>
    </row>
    <row r="2719">
      <c r="A2719" t="s">
        <v>164</v>
      </c>
      <c r="B2719" t="s">
        <v>245</v>
      </c>
      <c r="C2719" s="32" t="s">
        <v>247</v>
      </c>
      <c r="D2719" t="s">
        <v>458</v>
      </c>
      <c r="E2719" t="s">
        <v>476</v>
      </c>
      <c r="F2719" s="174" t="n">
        <v>2040</v>
      </c>
      <c r="G2719" s="175" t="n">
        <v>67</v>
      </c>
      <c r="H2719" s="176" t="n">
        <v>30324.9438849842</v>
      </c>
      <c r="I2719" s="177" t="n">
        <v>2955107.61368816</v>
      </c>
      <c r="J2719" s="178" t="str">
        <f>IF(I2719&gt;0,H2719/I2719,0)</f>
      </c>
      <c r="K2719" s="179" t="str">
        <f>1-EXP(-J2719)</f>
      </c>
      <c r="L2719" s="180" t="str">
        <f>IF(G2719=30,1,M2718)</f>
      </c>
      <c r="M2719" s="181" t="str">
        <f>L2719*(1-K2719)</f>
      </c>
    </row>
    <row r="2720">
      <c r="A2720" t="s">
        <v>164</v>
      </c>
      <c r="B2720" t="s">
        <v>245</v>
      </c>
      <c r="C2720" s="32" t="s">
        <v>247</v>
      </c>
      <c r="D2720" t="s">
        <v>458</v>
      </c>
      <c r="E2720" t="s">
        <v>476</v>
      </c>
      <c r="F2720" s="174" t="n">
        <v>2040</v>
      </c>
      <c r="G2720" s="175" t="n">
        <v>68</v>
      </c>
      <c r="H2720" s="176" t="n">
        <v>30839.0346423175</v>
      </c>
      <c r="I2720" s="177" t="n">
        <v>2732909.01115824</v>
      </c>
      <c r="J2720" s="178" t="str">
        <f>IF(I2720&gt;0,H2720/I2720,0)</f>
      </c>
      <c r="K2720" s="179" t="str">
        <f>1-EXP(-J2720)</f>
      </c>
      <c r="L2720" s="180" t="str">
        <f>IF(G2720=30,1,M2719)</f>
      </c>
      <c r="M2720" s="181" t="str">
        <f>L2720*(1-K2720)</f>
      </c>
    </row>
    <row r="2721">
      <c r="A2721" t="s">
        <v>164</v>
      </c>
      <c r="B2721" t="s">
        <v>245</v>
      </c>
      <c r="C2721" s="32" t="s">
        <v>247</v>
      </c>
      <c r="D2721" t="s">
        <v>458</v>
      </c>
      <c r="E2721" t="s">
        <v>476</v>
      </c>
      <c r="F2721" s="174" t="n">
        <v>2040</v>
      </c>
      <c r="G2721" s="175" t="n">
        <v>69</v>
      </c>
      <c r="H2721" s="176" t="n">
        <v>32414.2820363347</v>
      </c>
      <c r="I2721" s="177" t="n">
        <v>2612558.21071426</v>
      </c>
      <c r="J2721" s="178" t="str">
        <f>IF(I2721&gt;0,H2721/I2721,0)</f>
      </c>
      <c r="K2721" s="179" t="str">
        <f>1-EXP(-J2721)</f>
      </c>
      <c r="L2721" s="180" t="str">
        <f>IF(G2721=30,1,M2720)</f>
      </c>
      <c r="M2721" s="181" t="str">
        <f>L2721*(1-K2721)</f>
      </c>
    </row>
    <row r="2722">
      <c r="A2722" t="s">
        <v>164</v>
      </c>
      <c r="B2722" t="s">
        <v>245</v>
      </c>
      <c r="C2722" s="32" t="s">
        <v>247</v>
      </c>
      <c r="D2722" t="s">
        <v>458</v>
      </c>
      <c r="E2722" t="s">
        <v>476</v>
      </c>
      <c r="F2722" s="174" t="n">
        <v>2041</v>
      </c>
      <c r="G2722" s="175" t="n">
        <v>30</v>
      </c>
      <c r="H2722" s="176" t="n">
        <v>826.196707390987</v>
      </c>
      <c r="I2722" s="177" t="n">
        <v>4884124.75171723</v>
      </c>
      <c r="J2722" s="178" t="str">
        <f>IF(I2722&gt;0,H2722/I2722,0)</f>
      </c>
      <c r="K2722" s="179" t="str">
        <f>1-EXP(-J2722)</f>
      </c>
      <c r="L2722" s="180" t="str">
        <f>IF(G2722=30,1,M2721)</f>
      </c>
      <c r="M2722" s="181" t="str">
        <f>L2722*(1-K2722)</f>
      </c>
    </row>
    <row r="2723">
      <c r="A2723" t="s">
        <v>164</v>
      </c>
      <c r="B2723" t="s">
        <v>245</v>
      </c>
      <c r="C2723" s="32" t="s">
        <v>247</v>
      </c>
      <c r="D2723" t="s">
        <v>458</v>
      </c>
      <c r="E2723" t="s">
        <v>476</v>
      </c>
      <c r="F2723" s="174" t="n">
        <v>2041</v>
      </c>
      <c r="G2723" s="175" t="n">
        <v>31</v>
      </c>
      <c r="H2723" s="176" t="n">
        <v>1021.5468736897</v>
      </c>
      <c r="I2723" s="177" t="n">
        <v>4750135.46961717</v>
      </c>
      <c r="J2723" s="178" t="str">
        <f>IF(I2723&gt;0,H2723/I2723,0)</f>
      </c>
      <c r="K2723" s="179" t="str">
        <f>1-EXP(-J2723)</f>
      </c>
      <c r="L2723" s="180" t="str">
        <f>IF(G2723=30,1,M2722)</f>
      </c>
      <c r="M2723" s="181" t="str">
        <f>L2723*(1-K2723)</f>
      </c>
    </row>
    <row r="2724">
      <c r="A2724" t="s">
        <v>164</v>
      </c>
      <c r="B2724" t="s">
        <v>245</v>
      </c>
      <c r="C2724" s="32" t="s">
        <v>247</v>
      </c>
      <c r="D2724" t="s">
        <v>458</v>
      </c>
      <c r="E2724" t="s">
        <v>476</v>
      </c>
      <c r="F2724" s="174" t="n">
        <v>2041</v>
      </c>
      <c r="G2724" s="175" t="n">
        <v>32</v>
      </c>
      <c r="H2724" s="176" t="n">
        <v>1060.20469816257</v>
      </c>
      <c r="I2724" s="177" t="n">
        <v>4679429.83928878</v>
      </c>
      <c r="J2724" s="178" t="str">
        <f>IF(I2724&gt;0,H2724/I2724,0)</f>
      </c>
      <c r="K2724" s="179" t="str">
        <f>1-EXP(-J2724)</f>
      </c>
      <c r="L2724" s="180" t="str">
        <f>IF(G2724=30,1,M2723)</f>
      </c>
      <c r="M2724" s="181" t="str">
        <f>L2724*(1-K2724)</f>
      </c>
    </row>
    <row r="2725">
      <c r="A2725" t="s">
        <v>164</v>
      </c>
      <c r="B2725" t="s">
        <v>245</v>
      </c>
      <c r="C2725" s="32" t="s">
        <v>247</v>
      </c>
      <c r="D2725" t="s">
        <v>458</v>
      </c>
      <c r="E2725" t="s">
        <v>476</v>
      </c>
      <c r="F2725" s="174" t="n">
        <v>2041</v>
      </c>
      <c r="G2725" s="175" t="n">
        <v>33</v>
      </c>
      <c r="H2725" s="176" t="n">
        <v>1113.36928398369</v>
      </c>
      <c r="I2725" s="177" t="n">
        <v>4636735.52293536</v>
      </c>
      <c r="J2725" s="178" t="str">
        <f>IF(I2725&gt;0,H2725/I2725,0)</f>
      </c>
      <c r="K2725" s="179" t="str">
        <f>1-EXP(-J2725)</f>
      </c>
      <c r="L2725" s="180" t="str">
        <f>IF(G2725=30,1,M2724)</f>
      </c>
      <c r="M2725" s="181" t="str">
        <f>L2725*(1-K2725)</f>
      </c>
    </row>
    <row r="2726">
      <c r="A2726" t="s">
        <v>164</v>
      </c>
      <c r="B2726" t="s">
        <v>245</v>
      </c>
      <c r="C2726" s="32" t="s">
        <v>247</v>
      </c>
      <c r="D2726" t="s">
        <v>458</v>
      </c>
      <c r="E2726" t="s">
        <v>476</v>
      </c>
      <c r="F2726" s="174" t="n">
        <v>2041</v>
      </c>
      <c r="G2726" s="175" t="n">
        <v>34</v>
      </c>
      <c r="H2726" s="176" t="n">
        <v>1246.82311305777</v>
      </c>
      <c r="I2726" s="177" t="n">
        <v>4662423.74482491</v>
      </c>
      <c r="J2726" s="178" t="str">
        <f>IF(I2726&gt;0,H2726/I2726,0)</f>
      </c>
      <c r="K2726" s="179" t="str">
        <f>1-EXP(-J2726)</f>
      </c>
      <c r="L2726" s="180" t="str">
        <f>IF(G2726=30,1,M2725)</f>
      </c>
      <c r="M2726" s="181" t="str">
        <f>L2726*(1-K2726)</f>
      </c>
    </row>
    <row r="2727">
      <c r="A2727" t="s">
        <v>164</v>
      </c>
      <c r="B2727" t="s">
        <v>245</v>
      </c>
      <c r="C2727" s="32" t="s">
        <v>247</v>
      </c>
      <c r="D2727" t="s">
        <v>458</v>
      </c>
      <c r="E2727" t="s">
        <v>476</v>
      </c>
      <c r="F2727" s="174" t="n">
        <v>2041</v>
      </c>
      <c r="G2727" s="175" t="n">
        <v>35</v>
      </c>
      <c r="H2727" s="176" t="n">
        <v>1628.40597425436</v>
      </c>
      <c r="I2727" s="177" t="n">
        <v>4579063.77911276</v>
      </c>
      <c r="J2727" s="178" t="str">
        <f>IF(I2727&gt;0,H2727/I2727,0)</f>
      </c>
      <c r="K2727" s="179" t="str">
        <f>1-EXP(-J2727)</f>
      </c>
      <c r="L2727" s="180" t="str">
        <f>IF(G2727=30,1,M2726)</f>
      </c>
      <c r="M2727" s="181" t="str">
        <f>L2727*(1-K2727)</f>
      </c>
    </row>
    <row r="2728">
      <c r="A2728" t="s">
        <v>164</v>
      </c>
      <c r="B2728" t="s">
        <v>245</v>
      </c>
      <c r="C2728" s="32" t="s">
        <v>247</v>
      </c>
      <c r="D2728" t="s">
        <v>458</v>
      </c>
      <c r="E2728" t="s">
        <v>476</v>
      </c>
      <c r="F2728" s="174" t="n">
        <v>2041</v>
      </c>
      <c r="G2728" s="175" t="n">
        <v>36</v>
      </c>
      <c r="H2728" s="176" t="n">
        <v>1862.12306452474</v>
      </c>
      <c r="I2728" s="177" t="n">
        <v>4517039.30673915</v>
      </c>
      <c r="J2728" s="178" t="str">
        <f>IF(I2728&gt;0,H2728/I2728,0)</f>
      </c>
      <c r="K2728" s="179" t="str">
        <f>1-EXP(-J2728)</f>
      </c>
      <c r="L2728" s="180" t="str">
        <f>IF(G2728=30,1,M2727)</f>
      </c>
      <c r="M2728" s="181" t="str">
        <f>L2728*(1-K2728)</f>
      </c>
    </row>
    <row r="2729">
      <c r="A2729" t="s">
        <v>164</v>
      </c>
      <c r="B2729" t="s">
        <v>245</v>
      </c>
      <c r="C2729" s="32" t="s">
        <v>247</v>
      </c>
      <c r="D2729" t="s">
        <v>458</v>
      </c>
      <c r="E2729" t="s">
        <v>476</v>
      </c>
      <c r="F2729" s="174" t="n">
        <v>2041</v>
      </c>
      <c r="G2729" s="175" t="n">
        <v>37</v>
      </c>
      <c r="H2729" s="176" t="n">
        <v>1945.09740759901</v>
      </c>
      <c r="I2729" s="177" t="n">
        <v>4387745.1680776</v>
      </c>
      <c r="J2729" s="178" t="str">
        <f>IF(I2729&gt;0,H2729/I2729,0)</f>
      </c>
      <c r="K2729" s="179" t="str">
        <f>1-EXP(-J2729)</f>
      </c>
      <c r="L2729" s="180" t="str">
        <f>IF(G2729=30,1,M2728)</f>
      </c>
      <c r="M2729" s="181" t="str">
        <f>L2729*(1-K2729)</f>
      </c>
    </row>
    <row r="2730">
      <c r="A2730" t="s">
        <v>164</v>
      </c>
      <c r="B2730" t="s">
        <v>245</v>
      </c>
      <c r="C2730" s="32" t="s">
        <v>247</v>
      </c>
      <c r="D2730" t="s">
        <v>458</v>
      </c>
      <c r="E2730" t="s">
        <v>476</v>
      </c>
      <c r="F2730" s="174" t="n">
        <v>2041</v>
      </c>
      <c r="G2730" s="175" t="n">
        <v>38</v>
      </c>
      <c r="H2730" s="176" t="n">
        <v>2066.24061122528</v>
      </c>
      <c r="I2730" s="177" t="n">
        <v>4320953.02082902</v>
      </c>
      <c r="J2730" s="178" t="str">
        <f>IF(I2730&gt;0,H2730/I2730,0)</f>
      </c>
      <c r="K2730" s="179" t="str">
        <f>1-EXP(-J2730)</f>
      </c>
      <c r="L2730" s="180" t="str">
        <f>IF(G2730=30,1,M2729)</f>
      </c>
      <c r="M2730" s="181" t="str">
        <f>L2730*(1-K2730)</f>
      </c>
    </row>
    <row r="2731">
      <c r="A2731" t="s">
        <v>164</v>
      </c>
      <c r="B2731" t="s">
        <v>245</v>
      </c>
      <c r="C2731" s="32" t="s">
        <v>247</v>
      </c>
      <c r="D2731" t="s">
        <v>458</v>
      </c>
      <c r="E2731" t="s">
        <v>476</v>
      </c>
      <c r="F2731" s="174" t="n">
        <v>2041</v>
      </c>
      <c r="G2731" s="175" t="n">
        <v>39</v>
      </c>
      <c r="H2731" s="176" t="n">
        <v>2377.97528446615</v>
      </c>
      <c r="I2731" s="177" t="n">
        <v>4296524.02798255</v>
      </c>
      <c r="J2731" s="178" t="str">
        <f>IF(I2731&gt;0,H2731/I2731,0)</f>
      </c>
      <c r="K2731" s="179" t="str">
        <f>1-EXP(-J2731)</f>
      </c>
      <c r="L2731" s="180" t="str">
        <f>IF(G2731=30,1,M2730)</f>
      </c>
      <c r="M2731" s="181" t="str">
        <f>L2731*(1-K2731)</f>
      </c>
    </row>
    <row r="2732">
      <c r="A2732" t="s">
        <v>164</v>
      </c>
      <c r="B2732" t="s">
        <v>245</v>
      </c>
      <c r="C2732" s="32" t="s">
        <v>247</v>
      </c>
      <c r="D2732" t="s">
        <v>458</v>
      </c>
      <c r="E2732" t="s">
        <v>476</v>
      </c>
      <c r="F2732" s="174" t="n">
        <v>2041</v>
      </c>
      <c r="G2732" s="175" t="n">
        <v>40</v>
      </c>
      <c r="H2732" s="176" t="n">
        <v>3175.49481444449</v>
      </c>
      <c r="I2732" s="177" t="n">
        <v>4273954.65204698</v>
      </c>
      <c r="J2732" s="178" t="str">
        <f>IF(I2732&gt;0,H2732/I2732,0)</f>
      </c>
      <c r="K2732" s="179" t="str">
        <f>1-EXP(-J2732)</f>
      </c>
      <c r="L2732" s="180" t="str">
        <f>IF(G2732=30,1,M2731)</f>
      </c>
      <c r="M2732" s="181" t="str">
        <f>L2732*(1-K2732)</f>
      </c>
    </row>
    <row r="2733">
      <c r="A2733" t="s">
        <v>164</v>
      </c>
      <c r="B2733" t="s">
        <v>245</v>
      </c>
      <c r="C2733" s="32" t="s">
        <v>247</v>
      </c>
      <c r="D2733" t="s">
        <v>458</v>
      </c>
      <c r="E2733" t="s">
        <v>476</v>
      </c>
      <c r="F2733" s="174" t="n">
        <v>2041</v>
      </c>
      <c r="G2733" s="175" t="n">
        <v>41</v>
      </c>
      <c r="H2733" s="176" t="n">
        <v>3494.16153807895</v>
      </c>
      <c r="I2733" s="177" t="n">
        <v>4250032.48207954</v>
      </c>
      <c r="J2733" s="178" t="str">
        <f>IF(I2733&gt;0,H2733/I2733,0)</f>
      </c>
      <c r="K2733" s="179" t="str">
        <f>1-EXP(-J2733)</f>
      </c>
      <c r="L2733" s="180" t="str">
        <f>IF(G2733=30,1,M2732)</f>
      </c>
      <c r="M2733" s="181" t="str">
        <f>L2733*(1-K2733)</f>
      </c>
    </row>
    <row r="2734">
      <c r="A2734" t="s">
        <v>164</v>
      </c>
      <c r="B2734" t="s">
        <v>245</v>
      </c>
      <c r="C2734" s="32" t="s">
        <v>247</v>
      </c>
      <c r="D2734" t="s">
        <v>458</v>
      </c>
      <c r="E2734" t="s">
        <v>476</v>
      </c>
      <c r="F2734" s="174" t="n">
        <v>2041</v>
      </c>
      <c r="G2734" s="175" t="n">
        <v>42</v>
      </c>
      <c r="H2734" s="176" t="n">
        <v>3805.08298530426</v>
      </c>
      <c r="I2734" s="177" t="n">
        <v>4265434.14872386</v>
      </c>
      <c r="J2734" s="178" t="str">
        <f>IF(I2734&gt;0,H2734/I2734,0)</f>
      </c>
      <c r="K2734" s="179" t="str">
        <f>1-EXP(-J2734)</f>
      </c>
      <c r="L2734" s="180" t="str">
        <f>IF(G2734=30,1,M2733)</f>
      </c>
      <c r="M2734" s="181" t="str">
        <f>L2734*(1-K2734)</f>
      </c>
    </row>
    <row r="2735">
      <c r="A2735" t="s">
        <v>164</v>
      </c>
      <c r="B2735" t="s">
        <v>245</v>
      </c>
      <c r="C2735" s="32" t="s">
        <v>247</v>
      </c>
      <c r="D2735" t="s">
        <v>458</v>
      </c>
      <c r="E2735" t="s">
        <v>476</v>
      </c>
      <c r="F2735" s="174" t="n">
        <v>2041</v>
      </c>
      <c r="G2735" s="175" t="n">
        <v>43</v>
      </c>
      <c r="H2735" s="176" t="n">
        <v>4191.39863815632</v>
      </c>
      <c r="I2735" s="177" t="n">
        <v>4318821.79889625</v>
      </c>
      <c r="J2735" s="178" t="str">
        <f>IF(I2735&gt;0,H2735/I2735,0)</f>
      </c>
      <c r="K2735" s="179" t="str">
        <f>1-EXP(-J2735)</f>
      </c>
      <c r="L2735" s="180" t="str">
        <f>IF(G2735=30,1,M2734)</f>
      </c>
      <c r="M2735" s="181" t="str">
        <f>L2735*(1-K2735)</f>
      </c>
    </row>
    <row r="2736">
      <c r="A2736" t="s">
        <v>164</v>
      </c>
      <c r="B2736" t="s">
        <v>245</v>
      </c>
      <c r="C2736" s="32" t="s">
        <v>247</v>
      </c>
      <c r="D2736" t="s">
        <v>458</v>
      </c>
      <c r="E2736" t="s">
        <v>476</v>
      </c>
      <c r="F2736" s="174" t="n">
        <v>2041</v>
      </c>
      <c r="G2736" s="175" t="n">
        <v>44</v>
      </c>
      <c r="H2736" s="176" t="n">
        <v>4926.80504577961</v>
      </c>
      <c r="I2736" s="177" t="n">
        <v>4447595.19326758</v>
      </c>
      <c r="J2736" s="178" t="str">
        <f>IF(I2736&gt;0,H2736/I2736,0)</f>
      </c>
      <c r="K2736" s="179" t="str">
        <f>1-EXP(-J2736)</f>
      </c>
      <c r="L2736" s="180" t="str">
        <f>IF(G2736=30,1,M2735)</f>
      </c>
      <c r="M2736" s="181" t="str">
        <f>L2736*(1-K2736)</f>
      </c>
    </row>
    <row r="2737">
      <c r="A2737" t="s">
        <v>164</v>
      </c>
      <c r="B2737" t="s">
        <v>245</v>
      </c>
      <c r="C2737" s="32" t="s">
        <v>247</v>
      </c>
      <c r="D2737" t="s">
        <v>458</v>
      </c>
      <c r="E2737" t="s">
        <v>476</v>
      </c>
      <c r="F2737" s="174" t="n">
        <v>2041</v>
      </c>
      <c r="G2737" s="175" t="n">
        <v>45</v>
      </c>
      <c r="H2737" s="176" t="n">
        <v>6243.72252357842</v>
      </c>
      <c r="I2737" s="177" t="n">
        <v>4398299.92608697</v>
      </c>
      <c r="J2737" s="178" t="str">
        <f>IF(I2737&gt;0,H2737/I2737,0)</f>
      </c>
      <c r="K2737" s="179" t="str">
        <f>1-EXP(-J2737)</f>
      </c>
      <c r="L2737" s="180" t="str">
        <f>IF(G2737=30,1,M2736)</f>
      </c>
      <c r="M2737" s="181" t="str">
        <f>L2737*(1-K2737)</f>
      </c>
    </row>
    <row r="2738">
      <c r="A2738" t="s">
        <v>164</v>
      </c>
      <c r="B2738" t="s">
        <v>245</v>
      </c>
      <c r="C2738" s="32" t="s">
        <v>247</v>
      </c>
      <c r="D2738" t="s">
        <v>458</v>
      </c>
      <c r="E2738" t="s">
        <v>476</v>
      </c>
      <c r="F2738" s="174" t="n">
        <v>2041</v>
      </c>
      <c r="G2738" s="175" t="n">
        <v>46</v>
      </c>
      <c r="H2738" s="176" t="n">
        <v>6691.18221436181</v>
      </c>
      <c r="I2738" s="177" t="n">
        <v>4317874.99059432</v>
      </c>
      <c r="J2738" s="178" t="str">
        <f>IF(I2738&gt;0,H2738/I2738,0)</f>
      </c>
      <c r="K2738" s="179" t="str">
        <f>1-EXP(-J2738)</f>
      </c>
      <c r="L2738" s="180" t="str">
        <f>IF(G2738=30,1,M2737)</f>
      </c>
      <c r="M2738" s="181" t="str">
        <f>L2738*(1-K2738)</f>
      </c>
    </row>
    <row r="2739">
      <c r="A2739" t="s">
        <v>164</v>
      </c>
      <c r="B2739" t="s">
        <v>245</v>
      </c>
      <c r="C2739" s="32" t="s">
        <v>247</v>
      </c>
      <c r="D2739" t="s">
        <v>458</v>
      </c>
      <c r="E2739" t="s">
        <v>476</v>
      </c>
      <c r="F2739" s="174" t="n">
        <v>2041</v>
      </c>
      <c r="G2739" s="175" t="n">
        <v>47</v>
      </c>
      <c r="H2739" s="176" t="n">
        <v>7214.41189834562</v>
      </c>
      <c r="I2739" s="177" t="n">
        <v>4253005.23342666</v>
      </c>
      <c r="J2739" s="178" t="str">
        <f>IF(I2739&gt;0,H2739/I2739,0)</f>
      </c>
      <c r="K2739" s="179" t="str">
        <f>1-EXP(-J2739)</f>
      </c>
      <c r="L2739" s="180" t="str">
        <f>IF(G2739=30,1,M2738)</f>
      </c>
      <c r="M2739" s="181" t="str">
        <f>L2739*(1-K2739)</f>
      </c>
    </row>
    <row r="2740">
      <c r="A2740" t="s">
        <v>164</v>
      </c>
      <c r="B2740" t="s">
        <v>245</v>
      </c>
      <c r="C2740" s="32" t="s">
        <v>247</v>
      </c>
      <c r="D2740" t="s">
        <v>458</v>
      </c>
      <c r="E2740" t="s">
        <v>476</v>
      </c>
      <c r="F2740" s="174" t="n">
        <v>2041</v>
      </c>
      <c r="G2740" s="175" t="n">
        <v>48</v>
      </c>
      <c r="H2740" s="176" t="n">
        <v>7789.97771274207</v>
      </c>
      <c r="I2740" s="177" t="n">
        <v>4190833.452437</v>
      </c>
      <c r="J2740" s="178" t="str">
        <f>IF(I2740&gt;0,H2740/I2740,0)</f>
      </c>
      <c r="K2740" s="179" t="str">
        <f>1-EXP(-J2740)</f>
      </c>
      <c r="L2740" s="180" t="str">
        <f>IF(G2740=30,1,M2739)</f>
      </c>
      <c r="M2740" s="181" t="str">
        <f>L2740*(1-K2740)</f>
      </c>
    </row>
    <row r="2741">
      <c r="A2741" t="s">
        <v>164</v>
      </c>
      <c r="B2741" t="s">
        <v>245</v>
      </c>
      <c r="C2741" s="32" t="s">
        <v>247</v>
      </c>
      <c r="D2741" t="s">
        <v>458</v>
      </c>
      <c r="E2741" t="s">
        <v>476</v>
      </c>
      <c r="F2741" s="174" t="n">
        <v>2041</v>
      </c>
      <c r="G2741" s="175" t="n">
        <v>49</v>
      </c>
      <c r="H2741" s="176" t="n">
        <v>8578.62649912092</v>
      </c>
      <c r="I2741" s="177" t="n">
        <v>4216297.56697823</v>
      </c>
      <c r="J2741" s="178" t="str">
        <f>IF(I2741&gt;0,H2741/I2741,0)</f>
      </c>
      <c r="K2741" s="179" t="str">
        <f>1-EXP(-J2741)</f>
      </c>
      <c r="L2741" s="180" t="str">
        <f>IF(G2741=30,1,M2740)</f>
      </c>
      <c r="M2741" s="181" t="str">
        <f>L2741*(1-K2741)</f>
      </c>
    </row>
    <row r="2742">
      <c r="A2742" t="s">
        <v>164</v>
      </c>
      <c r="B2742" t="s">
        <v>245</v>
      </c>
      <c r="C2742" s="32" t="s">
        <v>247</v>
      </c>
      <c r="D2742" t="s">
        <v>458</v>
      </c>
      <c r="E2742" t="s">
        <v>476</v>
      </c>
      <c r="F2742" s="174" t="n">
        <v>2041</v>
      </c>
      <c r="G2742" s="175" t="n">
        <v>50</v>
      </c>
      <c r="H2742" s="176" t="n">
        <v>9860.93196257071</v>
      </c>
      <c r="I2742" s="177" t="n">
        <v>4221212.72139971</v>
      </c>
      <c r="J2742" s="178" t="str">
        <f>IF(I2742&gt;0,H2742/I2742,0)</f>
      </c>
      <c r="K2742" s="179" t="str">
        <f>1-EXP(-J2742)</f>
      </c>
      <c r="L2742" s="180" t="str">
        <f>IF(G2742=30,1,M2741)</f>
      </c>
      <c r="M2742" s="181" t="str">
        <f>L2742*(1-K2742)</f>
      </c>
    </row>
    <row r="2743">
      <c r="A2743" t="s">
        <v>164</v>
      </c>
      <c r="B2743" t="s">
        <v>245</v>
      </c>
      <c r="C2743" s="32" t="s">
        <v>247</v>
      </c>
      <c r="D2743" t="s">
        <v>458</v>
      </c>
      <c r="E2743" t="s">
        <v>476</v>
      </c>
      <c r="F2743" s="174" t="n">
        <v>2041</v>
      </c>
      <c r="G2743" s="175" t="n">
        <v>51</v>
      </c>
      <c r="H2743" s="176" t="n">
        <v>14486.1497453139</v>
      </c>
      <c r="I2743" s="177" t="n">
        <v>6207344.08144216</v>
      </c>
      <c r="J2743" s="178" t="str">
        <f>IF(I2743&gt;0,H2743/I2743,0)</f>
      </c>
      <c r="K2743" s="179" t="str">
        <f>1-EXP(-J2743)</f>
      </c>
      <c r="L2743" s="180" t="str">
        <f>IF(G2743=30,1,M2742)</f>
      </c>
      <c r="M2743" s="181" t="str">
        <f>L2743*(1-K2743)</f>
      </c>
    </row>
    <row r="2744">
      <c r="A2744" t="s">
        <v>164</v>
      </c>
      <c r="B2744" t="s">
        <v>245</v>
      </c>
      <c r="C2744" s="32" t="s">
        <v>247</v>
      </c>
      <c r="D2744" t="s">
        <v>458</v>
      </c>
      <c r="E2744" t="s">
        <v>476</v>
      </c>
      <c r="F2744" s="174" t="n">
        <v>2041</v>
      </c>
      <c r="G2744" s="175" t="n">
        <v>52</v>
      </c>
      <c r="H2744" s="176" t="n">
        <v>11588.8178418101</v>
      </c>
      <c r="I2744" s="177" t="n">
        <v>4151603.48098294</v>
      </c>
      <c r="J2744" s="178" t="str">
        <f>IF(I2744&gt;0,H2744/I2744,0)</f>
      </c>
      <c r="K2744" s="179" t="str">
        <f>1-EXP(-J2744)</f>
      </c>
      <c r="L2744" s="180" t="str">
        <f>IF(G2744=30,1,M2743)</f>
      </c>
      <c r="M2744" s="181" t="str">
        <f>L2744*(1-K2744)</f>
      </c>
    </row>
    <row r="2745">
      <c r="A2745" t="s">
        <v>164</v>
      </c>
      <c r="B2745" t="s">
        <v>245</v>
      </c>
      <c r="C2745" s="32" t="s">
        <v>247</v>
      </c>
      <c r="D2745" t="s">
        <v>458</v>
      </c>
      <c r="E2745" t="s">
        <v>476</v>
      </c>
      <c r="F2745" s="174" t="n">
        <v>2041</v>
      </c>
      <c r="G2745" s="175" t="n">
        <v>53</v>
      </c>
      <c r="H2745" s="176" t="n">
        <v>12548.9912714139</v>
      </c>
      <c r="I2745" s="177" t="n">
        <v>4118919.3941287</v>
      </c>
      <c r="J2745" s="178" t="str">
        <f>IF(I2745&gt;0,H2745/I2745,0)</f>
      </c>
      <c r="K2745" s="179" t="str">
        <f>1-EXP(-J2745)</f>
      </c>
      <c r="L2745" s="180" t="str">
        <f>IF(G2745=30,1,M2744)</f>
      </c>
      <c r="M2745" s="181" t="str">
        <f>L2745*(1-K2745)</f>
      </c>
    </row>
    <row r="2746">
      <c r="A2746" t="s">
        <v>164</v>
      </c>
      <c r="B2746" t="s">
        <v>245</v>
      </c>
      <c r="C2746" s="32" t="s">
        <v>247</v>
      </c>
      <c r="D2746" t="s">
        <v>458</v>
      </c>
      <c r="E2746" t="s">
        <v>476</v>
      </c>
      <c r="F2746" s="174" t="n">
        <v>2041</v>
      </c>
      <c r="G2746" s="175" t="n">
        <v>54</v>
      </c>
      <c r="H2746" s="176" t="n">
        <v>13208.569594326</v>
      </c>
      <c r="I2746" s="177" t="n">
        <v>3975009.73964837</v>
      </c>
      <c r="J2746" s="178" t="str">
        <f>IF(I2746&gt;0,H2746/I2746,0)</f>
      </c>
      <c r="K2746" s="179" t="str">
        <f>1-EXP(-J2746)</f>
      </c>
      <c r="L2746" s="180" t="str">
        <f>IF(G2746=30,1,M2745)</f>
      </c>
      <c r="M2746" s="181" t="str">
        <f>L2746*(1-K2746)</f>
      </c>
    </row>
    <row r="2747">
      <c r="A2747" t="s">
        <v>164</v>
      </c>
      <c r="B2747" t="s">
        <v>245</v>
      </c>
      <c r="C2747" s="32" t="s">
        <v>247</v>
      </c>
      <c r="D2747" t="s">
        <v>458</v>
      </c>
      <c r="E2747" t="s">
        <v>476</v>
      </c>
      <c r="F2747" s="174" t="n">
        <v>2041</v>
      </c>
      <c r="G2747" s="175" t="n">
        <v>55</v>
      </c>
      <c r="H2747" s="176" t="n">
        <v>14073.9117101795</v>
      </c>
      <c r="I2747" s="177" t="n">
        <v>3923014.88396636</v>
      </c>
      <c r="J2747" s="178" t="str">
        <f>IF(I2747&gt;0,H2747/I2747,0)</f>
      </c>
      <c r="K2747" s="179" t="str">
        <f>1-EXP(-J2747)</f>
      </c>
      <c r="L2747" s="180" t="str">
        <f>IF(G2747=30,1,M2746)</f>
      </c>
      <c r="M2747" s="181" t="str">
        <f>L2747*(1-K2747)</f>
      </c>
    </row>
    <row r="2748">
      <c r="A2748" t="s">
        <v>164</v>
      </c>
      <c r="B2748" t="s">
        <v>245</v>
      </c>
      <c r="C2748" s="32" t="s">
        <v>247</v>
      </c>
      <c r="D2748" t="s">
        <v>458</v>
      </c>
      <c r="E2748" t="s">
        <v>476</v>
      </c>
      <c r="F2748" s="174" t="n">
        <v>2041</v>
      </c>
      <c r="G2748" s="175" t="n">
        <v>56</v>
      </c>
      <c r="H2748" s="176" t="n">
        <v>15469.0699608319</v>
      </c>
      <c r="I2748" s="177" t="n">
        <v>3957391.6128611</v>
      </c>
      <c r="J2748" s="178" t="str">
        <f>IF(I2748&gt;0,H2748/I2748,0)</f>
      </c>
      <c r="K2748" s="179" t="str">
        <f>1-EXP(-J2748)</f>
      </c>
      <c r="L2748" s="180" t="str">
        <f>IF(G2748=30,1,M2747)</f>
      </c>
      <c r="M2748" s="181" t="str">
        <f>L2748*(1-K2748)</f>
      </c>
    </row>
    <row r="2749">
      <c r="A2749" t="s">
        <v>164</v>
      </c>
      <c r="B2749" t="s">
        <v>245</v>
      </c>
      <c r="C2749" s="32" t="s">
        <v>247</v>
      </c>
      <c r="D2749" t="s">
        <v>458</v>
      </c>
      <c r="E2749" t="s">
        <v>476</v>
      </c>
      <c r="F2749" s="174" t="n">
        <v>2041</v>
      </c>
      <c r="G2749" s="175" t="n">
        <v>57</v>
      </c>
      <c r="H2749" s="176" t="n">
        <v>17115.6963439002</v>
      </c>
      <c r="I2749" s="177" t="n">
        <v>4012939.02971121</v>
      </c>
      <c r="J2749" s="178" t="str">
        <f>IF(I2749&gt;0,H2749/I2749,0)</f>
      </c>
      <c r="K2749" s="179" t="str">
        <f>1-EXP(-J2749)</f>
      </c>
      <c r="L2749" s="180" t="str">
        <f>IF(G2749=30,1,M2748)</f>
      </c>
      <c r="M2749" s="181" t="str">
        <f>L2749*(1-K2749)</f>
      </c>
    </row>
    <row r="2750">
      <c r="A2750" t="s">
        <v>164</v>
      </c>
      <c r="B2750" t="s">
        <v>245</v>
      </c>
      <c r="C2750" s="32" t="s">
        <v>247</v>
      </c>
      <c r="D2750" t="s">
        <v>458</v>
      </c>
      <c r="E2750" t="s">
        <v>476</v>
      </c>
      <c r="F2750" s="174" t="n">
        <v>2041</v>
      </c>
      <c r="G2750" s="175" t="n">
        <v>58</v>
      </c>
      <c r="H2750" s="176" t="n">
        <v>18473.2383460129</v>
      </c>
      <c r="I2750" s="177" t="n">
        <v>3964471.60540866</v>
      </c>
      <c r="J2750" s="178" t="str">
        <f>IF(I2750&gt;0,H2750/I2750,0)</f>
      </c>
      <c r="K2750" s="179" t="str">
        <f>1-EXP(-J2750)</f>
      </c>
      <c r="L2750" s="180" t="str">
        <f>IF(G2750=30,1,M2749)</f>
      </c>
      <c r="M2750" s="181" t="str">
        <f>L2750*(1-K2750)</f>
      </c>
    </row>
    <row r="2751">
      <c r="A2751" t="s">
        <v>164</v>
      </c>
      <c r="B2751" t="s">
        <v>245</v>
      </c>
      <c r="C2751" s="32" t="s">
        <v>247</v>
      </c>
      <c r="D2751" t="s">
        <v>458</v>
      </c>
      <c r="E2751" t="s">
        <v>476</v>
      </c>
      <c r="F2751" s="174" t="n">
        <v>2041</v>
      </c>
      <c r="G2751" s="175" t="n">
        <v>59</v>
      </c>
      <c r="H2751" s="176" t="n">
        <v>19442.4589383572</v>
      </c>
      <c r="I2751" s="177" t="n">
        <v>3810363.66740097</v>
      </c>
      <c r="J2751" s="178" t="str">
        <f>IF(I2751&gt;0,H2751/I2751,0)</f>
      </c>
      <c r="K2751" s="179" t="str">
        <f>1-EXP(-J2751)</f>
      </c>
      <c r="L2751" s="180" t="str">
        <f>IF(G2751=30,1,M2750)</f>
      </c>
      <c r="M2751" s="181" t="str">
        <f>L2751*(1-K2751)</f>
      </c>
    </row>
    <row r="2752">
      <c r="A2752" t="s">
        <v>164</v>
      </c>
      <c r="B2752" t="s">
        <v>245</v>
      </c>
      <c r="C2752" s="32" t="s">
        <v>247</v>
      </c>
      <c r="D2752" t="s">
        <v>458</v>
      </c>
      <c r="E2752" t="s">
        <v>476</v>
      </c>
      <c r="F2752" s="174" t="n">
        <v>2041</v>
      </c>
      <c r="G2752" s="175" t="n">
        <v>60</v>
      </c>
      <c r="H2752" s="176" t="n">
        <v>20650.4917510985</v>
      </c>
      <c r="I2752" s="177" t="n">
        <v>3712960.38124159</v>
      </c>
      <c r="J2752" s="178" t="str">
        <f>IF(I2752&gt;0,H2752/I2752,0)</f>
      </c>
      <c r="K2752" s="179" t="str">
        <f>1-EXP(-J2752)</f>
      </c>
      <c r="L2752" s="180" t="str">
        <f>IF(G2752=30,1,M2751)</f>
      </c>
      <c r="M2752" s="181" t="str">
        <f>L2752*(1-K2752)</f>
      </c>
    </row>
    <row r="2753">
      <c r="A2753" t="s">
        <v>164</v>
      </c>
      <c r="B2753" t="s">
        <v>245</v>
      </c>
      <c r="C2753" s="32" t="s">
        <v>247</v>
      </c>
      <c r="D2753" t="s">
        <v>458</v>
      </c>
      <c r="E2753" t="s">
        <v>476</v>
      </c>
      <c r="F2753" s="174" t="n">
        <v>2041</v>
      </c>
      <c r="G2753" s="175" t="n">
        <v>61</v>
      </c>
      <c r="H2753" s="176" t="n">
        <v>22065.583978118</v>
      </c>
      <c r="I2753" s="177" t="n">
        <v>3628209.03843504</v>
      </c>
      <c r="J2753" s="178" t="str">
        <f>IF(I2753&gt;0,H2753/I2753,0)</f>
      </c>
      <c r="K2753" s="179" t="str">
        <f>1-EXP(-J2753)</f>
      </c>
      <c r="L2753" s="180" t="str">
        <f>IF(G2753=30,1,M2752)</f>
      </c>
      <c r="M2753" s="181" t="str">
        <f>L2753*(1-K2753)</f>
      </c>
    </row>
    <row r="2754">
      <c r="A2754" t="s">
        <v>164</v>
      </c>
      <c r="B2754" t="s">
        <v>245</v>
      </c>
      <c r="C2754" s="32" t="s">
        <v>247</v>
      </c>
      <c r="D2754" t="s">
        <v>458</v>
      </c>
      <c r="E2754" t="s">
        <v>476</v>
      </c>
      <c r="F2754" s="174" t="n">
        <v>2041</v>
      </c>
      <c r="G2754" s="175" t="n">
        <v>62</v>
      </c>
      <c r="H2754" s="176" t="n">
        <v>23594.0199341991</v>
      </c>
      <c r="I2754" s="177" t="n">
        <v>3536994.26488241</v>
      </c>
      <c r="J2754" s="178" t="str">
        <f>IF(I2754&gt;0,H2754/I2754,0)</f>
      </c>
      <c r="K2754" s="179" t="str">
        <f>1-EXP(-J2754)</f>
      </c>
      <c r="L2754" s="180" t="str">
        <f>IF(G2754=30,1,M2753)</f>
      </c>
      <c r="M2754" s="181" t="str">
        <f>L2754*(1-K2754)</f>
      </c>
    </row>
    <row r="2755">
      <c r="A2755" t="s">
        <v>164</v>
      </c>
      <c r="B2755" t="s">
        <v>245</v>
      </c>
      <c r="C2755" s="32" t="s">
        <v>247</v>
      </c>
      <c r="D2755" t="s">
        <v>458</v>
      </c>
      <c r="E2755" t="s">
        <v>476</v>
      </c>
      <c r="F2755" s="174" t="n">
        <v>2041</v>
      </c>
      <c r="G2755" s="175" t="n">
        <v>63</v>
      </c>
      <c r="H2755" s="176" t="n">
        <v>25075.209962555</v>
      </c>
      <c r="I2755" s="177" t="n">
        <v>3426682.49390605</v>
      </c>
      <c r="J2755" s="178" t="str">
        <f>IF(I2755&gt;0,H2755/I2755,0)</f>
      </c>
      <c r="K2755" s="179" t="str">
        <f>1-EXP(-J2755)</f>
      </c>
      <c r="L2755" s="180" t="str">
        <f>IF(G2755=30,1,M2754)</f>
      </c>
      <c r="M2755" s="181" t="str">
        <f>L2755*(1-K2755)</f>
      </c>
    </row>
    <row r="2756">
      <c r="A2756" t="s">
        <v>164</v>
      </c>
      <c r="B2756" t="s">
        <v>245</v>
      </c>
      <c r="C2756" s="32" t="s">
        <v>247</v>
      </c>
      <c r="D2756" t="s">
        <v>458</v>
      </c>
      <c r="E2756" t="s">
        <v>476</v>
      </c>
      <c r="F2756" s="174" t="n">
        <v>2041</v>
      </c>
      <c r="G2756" s="175" t="n">
        <v>64</v>
      </c>
      <c r="H2756" s="176" t="n">
        <v>26753.9582001114</v>
      </c>
      <c r="I2756" s="177" t="n">
        <v>3329350.68597478</v>
      </c>
      <c r="J2756" s="178" t="str">
        <f>IF(I2756&gt;0,H2756/I2756,0)</f>
      </c>
      <c r="K2756" s="179" t="str">
        <f>1-EXP(-J2756)</f>
      </c>
      <c r="L2756" s="180" t="str">
        <f>IF(G2756=30,1,M2755)</f>
      </c>
      <c r="M2756" s="181" t="str">
        <f>L2756*(1-K2756)</f>
      </c>
    </row>
    <row r="2757">
      <c r="A2757" t="s">
        <v>164</v>
      </c>
      <c r="B2757" t="s">
        <v>245</v>
      </c>
      <c r="C2757" s="32" t="s">
        <v>247</v>
      </c>
      <c r="D2757" t="s">
        <v>458</v>
      </c>
      <c r="E2757" t="s">
        <v>476</v>
      </c>
      <c r="F2757" s="174" t="n">
        <v>2041</v>
      </c>
      <c r="G2757" s="175" t="n">
        <v>65</v>
      </c>
      <c r="H2757" s="176" t="n">
        <v>27178.4057517669</v>
      </c>
      <c r="I2757" s="177" t="n">
        <v>3220322.87767923</v>
      </c>
      <c r="J2757" s="178" t="str">
        <f>IF(I2757&gt;0,H2757/I2757,0)</f>
      </c>
      <c r="K2757" s="179" t="str">
        <f>1-EXP(-J2757)</f>
      </c>
      <c r="L2757" s="180" t="str">
        <f>IF(G2757=30,1,M2756)</f>
      </c>
      <c r="M2757" s="181" t="str">
        <f>L2757*(1-K2757)</f>
      </c>
    </row>
    <row r="2758">
      <c r="A2758" t="s">
        <v>164</v>
      </c>
      <c r="B2758" t="s">
        <v>245</v>
      </c>
      <c r="C2758" s="32" t="s">
        <v>247</v>
      </c>
      <c r="D2758" t="s">
        <v>458</v>
      </c>
      <c r="E2758" t="s">
        <v>476</v>
      </c>
      <c r="F2758" s="174" t="n">
        <v>2041</v>
      </c>
      <c r="G2758" s="175" t="n">
        <v>66</v>
      </c>
      <c r="H2758" s="176" t="n">
        <v>28724.3158662694</v>
      </c>
      <c r="I2758" s="177" t="n">
        <v>3109552.6853827</v>
      </c>
      <c r="J2758" s="178" t="str">
        <f>IF(I2758&gt;0,H2758/I2758,0)</f>
      </c>
      <c r="K2758" s="179" t="str">
        <f>1-EXP(-J2758)</f>
      </c>
      <c r="L2758" s="180" t="str">
        <f>IF(G2758=30,1,M2757)</f>
      </c>
      <c r="M2758" s="181" t="str">
        <f>L2758*(1-K2758)</f>
      </c>
    </row>
    <row r="2759">
      <c r="A2759" t="s">
        <v>164</v>
      </c>
      <c r="B2759" t="s">
        <v>245</v>
      </c>
      <c r="C2759" s="32" t="s">
        <v>247</v>
      </c>
      <c r="D2759" t="s">
        <v>458</v>
      </c>
      <c r="E2759" t="s">
        <v>476</v>
      </c>
      <c r="F2759" s="174" t="n">
        <v>2041</v>
      </c>
      <c r="G2759" s="175" t="n">
        <v>67</v>
      </c>
      <c r="H2759" s="176" t="n">
        <v>30156.5093128704</v>
      </c>
      <c r="I2759" s="177" t="n">
        <v>2973467.35638475</v>
      </c>
      <c r="J2759" s="178" t="str">
        <f>IF(I2759&gt;0,H2759/I2759,0)</f>
      </c>
      <c r="K2759" s="179" t="str">
        <f>1-EXP(-J2759)</f>
      </c>
      <c r="L2759" s="180" t="str">
        <f>IF(G2759=30,1,M2758)</f>
      </c>
      <c r="M2759" s="181" t="str">
        <f>L2759*(1-K2759)</f>
      </c>
    </row>
    <row r="2760">
      <c r="A2760" t="s">
        <v>164</v>
      </c>
      <c r="B2760" t="s">
        <v>245</v>
      </c>
      <c r="C2760" s="32" t="s">
        <v>247</v>
      </c>
      <c r="D2760" t="s">
        <v>458</v>
      </c>
      <c r="E2760" t="s">
        <v>476</v>
      </c>
      <c r="F2760" s="174" t="n">
        <v>2041</v>
      </c>
      <c r="G2760" s="175" t="n">
        <v>68</v>
      </c>
      <c r="H2760" s="176" t="n">
        <v>32156.2092312896</v>
      </c>
      <c r="I2760" s="177" t="n">
        <v>2886030.24005543</v>
      </c>
      <c r="J2760" s="178" t="str">
        <f>IF(I2760&gt;0,H2760/I2760,0)</f>
      </c>
      <c r="K2760" s="179" t="str">
        <f>1-EXP(-J2760)</f>
      </c>
      <c r="L2760" s="180" t="str">
        <f>IF(G2760=30,1,M2759)</f>
      </c>
      <c r="M2760" s="181" t="str">
        <f>L2760*(1-K2760)</f>
      </c>
    </row>
    <row r="2761">
      <c r="A2761" t="s">
        <v>164</v>
      </c>
      <c r="B2761" t="s">
        <v>245</v>
      </c>
      <c r="C2761" s="32" t="s">
        <v>247</v>
      </c>
      <c r="D2761" t="s">
        <v>458</v>
      </c>
      <c r="E2761" t="s">
        <v>476</v>
      </c>
      <c r="F2761" s="174" t="n">
        <v>2041</v>
      </c>
      <c r="G2761" s="175" t="n">
        <v>69</v>
      </c>
      <c r="H2761" s="176" t="n">
        <v>32655.4735250074</v>
      </c>
      <c r="I2761" s="177" t="n">
        <v>2662725.23376797</v>
      </c>
      <c r="J2761" s="178" t="str">
        <f>IF(I2761&gt;0,H2761/I2761,0)</f>
      </c>
      <c r="K2761" s="179" t="str">
        <f>1-EXP(-J2761)</f>
      </c>
      <c r="L2761" s="180" t="str">
        <f>IF(G2761=30,1,M2760)</f>
      </c>
      <c r="M2761" s="181" t="str">
        <f>L2761*(1-K2761)</f>
      </c>
    </row>
    <row r="2762">
      <c r="A2762" t="s">
        <v>164</v>
      </c>
      <c r="B2762" t="s">
        <v>245</v>
      </c>
      <c r="C2762" s="32" t="s">
        <v>247</v>
      </c>
      <c r="D2762" t="s">
        <v>458</v>
      </c>
      <c r="E2762" t="s">
        <v>476</v>
      </c>
      <c r="F2762" s="174" t="n">
        <v>2042</v>
      </c>
      <c r="G2762" s="175" t="n">
        <v>30</v>
      </c>
      <c r="H2762" s="176" t="n">
        <v>832.580379922916</v>
      </c>
      <c r="I2762" s="177" t="n">
        <v>4906538.32754179</v>
      </c>
      <c r="J2762" s="178" t="str">
        <f>IF(I2762&gt;0,H2762/I2762,0)</f>
      </c>
      <c r="K2762" s="179" t="str">
        <f>1-EXP(-J2762)</f>
      </c>
      <c r="L2762" s="180" t="str">
        <f>IF(G2762=30,1,M2761)</f>
      </c>
      <c r="M2762" s="181" t="str">
        <f>L2762*(1-K2762)</f>
      </c>
    </row>
    <row r="2763">
      <c r="A2763" t="s">
        <v>164</v>
      </c>
      <c r="B2763" t="s">
        <v>245</v>
      </c>
      <c r="C2763" s="32" t="s">
        <v>247</v>
      </c>
      <c r="D2763" t="s">
        <v>458</v>
      </c>
      <c r="E2763" t="s">
        <v>476</v>
      </c>
      <c r="F2763" s="174" t="n">
        <v>2042</v>
      </c>
      <c r="G2763" s="175" t="n">
        <v>31</v>
      </c>
      <c r="H2763" s="176" t="n">
        <v>1051.40998461909</v>
      </c>
      <c r="I2763" s="177" t="n">
        <v>4878382.80705915</v>
      </c>
      <c r="J2763" s="178" t="str">
        <f>IF(I2763&gt;0,H2763/I2763,0)</f>
      </c>
      <c r="K2763" s="179" t="str">
        <f>1-EXP(-J2763)</f>
      </c>
      <c r="L2763" s="180" t="str">
        <f>IF(G2763=30,1,M2762)</f>
      </c>
      <c r="M2763" s="181" t="str">
        <f>L2763*(1-K2763)</f>
      </c>
    </row>
    <row r="2764">
      <c r="A2764" t="s">
        <v>164</v>
      </c>
      <c r="B2764" t="s">
        <v>245</v>
      </c>
      <c r="C2764" s="32" t="s">
        <v>247</v>
      </c>
      <c r="D2764" t="s">
        <v>458</v>
      </c>
      <c r="E2764" t="s">
        <v>476</v>
      </c>
      <c r="F2764" s="174" t="n">
        <v>2042</v>
      </c>
      <c r="G2764" s="175" t="n">
        <v>32</v>
      </c>
      <c r="H2764" s="176" t="n">
        <v>1077.09073781462</v>
      </c>
      <c r="I2764" s="177" t="n">
        <v>4744647.55423311</v>
      </c>
      <c r="J2764" s="178" t="str">
        <f>IF(I2764&gt;0,H2764/I2764,0)</f>
      </c>
      <c r="K2764" s="179" t="str">
        <f>1-EXP(-J2764)</f>
      </c>
      <c r="L2764" s="180" t="str">
        <f>IF(G2764=30,1,M2763)</f>
      </c>
      <c r="M2764" s="181" t="str">
        <f>L2764*(1-K2764)</f>
      </c>
    </row>
    <row r="2765">
      <c r="A2765" t="s">
        <v>164</v>
      </c>
      <c r="B2765" t="s">
        <v>245</v>
      </c>
      <c r="C2765" s="32" t="s">
        <v>247</v>
      </c>
      <c r="D2765" t="s">
        <v>458</v>
      </c>
      <c r="E2765" t="s">
        <v>476</v>
      </c>
      <c r="F2765" s="174" t="n">
        <v>2042</v>
      </c>
      <c r="G2765" s="175" t="n">
        <v>33</v>
      </c>
      <c r="H2765" s="176" t="n">
        <v>1124.08736394872</v>
      </c>
      <c r="I2765" s="177" t="n">
        <v>4673799.08464769</v>
      </c>
      <c r="J2765" s="178" t="str">
        <f>IF(I2765&gt;0,H2765/I2765,0)</f>
      </c>
      <c r="K2765" s="179" t="str">
        <f>1-EXP(-J2765)</f>
      </c>
      <c r="L2765" s="180" t="str">
        <f>IF(G2765=30,1,M2764)</f>
      </c>
      <c r="M2765" s="181" t="str">
        <f>L2765*(1-K2765)</f>
      </c>
    </row>
    <row r="2766">
      <c r="A2766" t="s">
        <v>164</v>
      </c>
      <c r="B2766" t="s">
        <v>245</v>
      </c>
      <c r="C2766" s="32" t="s">
        <v>247</v>
      </c>
      <c r="D2766" t="s">
        <v>458</v>
      </c>
      <c r="E2766" t="s">
        <v>476</v>
      </c>
      <c r="F2766" s="174" t="n">
        <v>2042</v>
      </c>
      <c r="G2766" s="175" t="n">
        <v>34</v>
      </c>
      <c r="H2766" s="176" t="n">
        <v>1187.25373938233</v>
      </c>
      <c r="I2766" s="177" t="n">
        <v>4630894.31173817</v>
      </c>
      <c r="J2766" s="178" t="str">
        <f>IF(I2766&gt;0,H2766/I2766,0)</f>
      </c>
      <c r="K2766" s="179" t="str">
        <f>1-EXP(-J2766)</f>
      </c>
      <c r="L2766" s="180" t="str">
        <f>IF(G2766=30,1,M2765)</f>
      </c>
      <c r="M2766" s="181" t="str">
        <f>L2766*(1-K2766)</f>
      </c>
    </row>
    <row r="2767">
      <c r="A2767" t="s">
        <v>164</v>
      </c>
      <c r="B2767" t="s">
        <v>245</v>
      </c>
      <c r="C2767" s="32" t="s">
        <v>247</v>
      </c>
      <c r="D2767" t="s">
        <v>458</v>
      </c>
      <c r="E2767" t="s">
        <v>476</v>
      </c>
      <c r="F2767" s="174" t="n">
        <v>2042</v>
      </c>
      <c r="G2767" s="175" t="n">
        <v>35</v>
      </c>
      <c r="H2767" s="176" t="n">
        <v>1652.74325597568</v>
      </c>
      <c r="I2767" s="177" t="n">
        <v>4656185.15939403</v>
      </c>
      <c r="J2767" s="178" t="str">
        <f>IF(I2767&gt;0,H2767/I2767,0)</f>
      </c>
      <c r="K2767" s="179" t="str">
        <f>1-EXP(-J2767)</f>
      </c>
      <c r="L2767" s="180" t="str">
        <f>IF(G2767=30,1,M2766)</f>
      </c>
      <c r="M2767" s="181" t="str">
        <f>L2767*(1-K2767)</f>
      </c>
    </row>
    <row r="2768">
      <c r="A2768" t="s">
        <v>164</v>
      </c>
      <c r="B2768" t="s">
        <v>245</v>
      </c>
      <c r="C2768" s="32" t="s">
        <v>247</v>
      </c>
      <c r="D2768" t="s">
        <v>458</v>
      </c>
      <c r="E2768" t="s">
        <v>476</v>
      </c>
      <c r="F2768" s="174" t="n">
        <v>2042</v>
      </c>
      <c r="G2768" s="175" t="n">
        <v>36</v>
      </c>
      <c r="H2768" s="176" t="n">
        <v>1880.4594594611</v>
      </c>
      <c r="I2768" s="177" t="n">
        <v>4572223.88124297</v>
      </c>
      <c r="J2768" s="178" t="str">
        <f>IF(I2768&gt;0,H2768/I2768,0)</f>
      </c>
      <c r="K2768" s="179" t="str">
        <f>1-EXP(-J2768)</f>
      </c>
      <c r="L2768" s="180" t="str">
        <f>IF(G2768=30,1,M2767)</f>
      </c>
      <c r="M2768" s="181" t="str">
        <f>L2768*(1-K2768)</f>
      </c>
    </row>
    <row r="2769">
      <c r="A2769" t="s">
        <v>164</v>
      </c>
      <c r="B2769" t="s">
        <v>245</v>
      </c>
      <c r="C2769" s="32" t="s">
        <v>247</v>
      </c>
      <c r="D2769" t="s">
        <v>458</v>
      </c>
      <c r="E2769" t="s">
        <v>476</v>
      </c>
      <c r="F2769" s="174" t="n">
        <v>2042</v>
      </c>
      <c r="G2769" s="175" t="n">
        <v>37</v>
      </c>
      <c r="H2769" s="176" t="n">
        <v>1994.08261470165</v>
      </c>
      <c r="I2769" s="177" t="n">
        <v>4510138.20882347</v>
      </c>
      <c r="J2769" s="178" t="str">
        <f>IF(I2769&gt;0,H2769/I2769,0)</f>
      </c>
      <c r="K2769" s="179" t="str">
        <f>1-EXP(-J2769)</f>
      </c>
      <c r="L2769" s="180" t="str">
        <f>IF(G2769=30,1,M2768)</f>
      </c>
      <c r="M2769" s="181" t="str">
        <f>L2769*(1-K2769)</f>
      </c>
    </row>
    <row r="2770">
      <c r="A2770" t="s">
        <v>164</v>
      </c>
      <c r="B2770" t="s">
        <v>245</v>
      </c>
      <c r="C2770" s="32" t="s">
        <v>247</v>
      </c>
      <c r="D2770" t="s">
        <v>458</v>
      </c>
      <c r="E2770" t="s">
        <v>476</v>
      </c>
      <c r="F2770" s="174" t="n">
        <v>2042</v>
      </c>
      <c r="G2770" s="175" t="n">
        <v>38</v>
      </c>
      <c r="H2770" s="176" t="n">
        <v>2088.89722394155</v>
      </c>
      <c r="I2770" s="177" t="n">
        <v>4380581.01277853</v>
      </c>
      <c r="J2770" s="178" t="str">
        <f>IF(I2770&gt;0,H2770/I2770,0)</f>
      </c>
      <c r="K2770" s="179" t="str">
        <f>1-EXP(-J2770)</f>
      </c>
      <c r="L2770" s="180" t="str">
        <f>IF(G2770=30,1,M2769)</f>
      </c>
      <c r="M2770" s="181" t="str">
        <f>L2770*(1-K2770)</f>
      </c>
    </row>
    <row r="2771">
      <c r="A2771" t="s">
        <v>164</v>
      </c>
      <c r="B2771" t="s">
        <v>245</v>
      </c>
      <c r="C2771" s="32" t="s">
        <v>247</v>
      </c>
      <c r="D2771" t="s">
        <v>458</v>
      </c>
      <c r="E2771" t="s">
        <v>476</v>
      </c>
      <c r="F2771" s="174" t="n">
        <v>2042</v>
      </c>
      <c r="G2771" s="175" t="n">
        <v>39</v>
      </c>
      <c r="H2771" s="176" t="n">
        <v>2224.1473381354</v>
      </c>
      <c r="I2771" s="177" t="n">
        <v>4313386.97509573</v>
      </c>
      <c r="J2771" s="178" t="str">
        <f>IF(I2771&gt;0,H2771/I2771,0)</f>
      </c>
      <c r="K2771" s="179" t="str">
        <f>1-EXP(-J2771)</f>
      </c>
      <c r="L2771" s="180" t="str">
        <f>IF(G2771=30,1,M2770)</f>
      </c>
      <c r="M2771" s="181" t="str">
        <f>L2771*(1-K2771)</f>
      </c>
    </row>
    <row r="2772">
      <c r="A2772" t="s">
        <v>164</v>
      </c>
      <c r="B2772" t="s">
        <v>245</v>
      </c>
      <c r="C2772" s="32" t="s">
        <v>247</v>
      </c>
      <c r="D2772" t="s">
        <v>458</v>
      </c>
      <c r="E2772" t="s">
        <v>476</v>
      </c>
      <c r="F2772" s="174" t="n">
        <v>2042</v>
      </c>
      <c r="G2772" s="175" t="n">
        <v>40</v>
      </c>
      <c r="H2772" s="176" t="n">
        <v>3172.31372573178</v>
      </c>
      <c r="I2772" s="177" t="n">
        <v>4288251.90449481</v>
      </c>
      <c r="J2772" s="178" t="str">
        <f>IF(I2772&gt;0,H2772/I2772,0)</f>
      </c>
      <c r="K2772" s="179" t="str">
        <f>1-EXP(-J2772)</f>
      </c>
      <c r="L2772" s="180" t="str">
        <f>IF(G2772=30,1,M2771)</f>
      </c>
      <c r="M2772" s="181" t="str">
        <f>L2772*(1-K2772)</f>
      </c>
    </row>
    <row r="2773">
      <c r="A2773" t="s">
        <v>164</v>
      </c>
      <c r="B2773" t="s">
        <v>245</v>
      </c>
      <c r="C2773" s="32" t="s">
        <v>247</v>
      </c>
      <c r="D2773" t="s">
        <v>458</v>
      </c>
      <c r="E2773" t="s">
        <v>476</v>
      </c>
      <c r="F2773" s="174" t="n">
        <v>2042</v>
      </c>
      <c r="G2773" s="175" t="n">
        <v>41</v>
      </c>
      <c r="H2773" s="176" t="n">
        <v>3489.53092372775</v>
      </c>
      <c r="I2773" s="177" t="n">
        <v>4264395.00912332</v>
      </c>
      <c r="J2773" s="178" t="str">
        <f>IF(I2773&gt;0,H2773/I2773,0)</f>
      </c>
      <c r="K2773" s="179" t="str">
        <f>1-EXP(-J2773)</f>
      </c>
      <c r="L2773" s="180" t="str">
        <f>IF(G2773=30,1,M2772)</f>
      </c>
      <c r="M2773" s="181" t="str">
        <f>L2773*(1-K2773)</f>
      </c>
    </row>
    <row r="2774">
      <c r="A2774" t="s">
        <v>164</v>
      </c>
      <c r="B2774" t="s">
        <v>245</v>
      </c>
      <c r="C2774" s="32" t="s">
        <v>247</v>
      </c>
      <c r="D2774" t="s">
        <v>458</v>
      </c>
      <c r="E2774" t="s">
        <v>476</v>
      </c>
      <c r="F2774" s="174" t="n">
        <v>2042</v>
      </c>
      <c r="G2774" s="175" t="n">
        <v>42</v>
      </c>
      <c r="H2774" s="176" t="n">
        <v>3764.94307173841</v>
      </c>
      <c r="I2774" s="177" t="n">
        <v>4240430.92988863</v>
      </c>
      <c r="J2774" s="178" t="str">
        <f>IF(I2774&gt;0,H2774/I2774,0)</f>
      </c>
      <c r="K2774" s="179" t="str">
        <f>1-EXP(-J2774)</f>
      </c>
      <c r="L2774" s="180" t="str">
        <f>IF(G2774=30,1,M2773)</f>
      </c>
      <c r="M2774" s="181" t="str">
        <f>L2774*(1-K2774)</f>
      </c>
    </row>
    <row r="2775">
      <c r="A2775" t="s">
        <v>164</v>
      </c>
      <c r="B2775" t="s">
        <v>245</v>
      </c>
      <c r="C2775" s="32" t="s">
        <v>247</v>
      </c>
      <c r="D2775" t="s">
        <v>458</v>
      </c>
      <c r="E2775" t="s">
        <v>476</v>
      </c>
      <c r="F2775" s="174" t="n">
        <v>2042</v>
      </c>
      <c r="G2775" s="175" t="n">
        <v>43</v>
      </c>
      <c r="H2775" s="176" t="n">
        <v>4108.53747921586</v>
      </c>
      <c r="I2775" s="177" t="n">
        <v>4255010.27518766</v>
      </c>
      <c r="J2775" s="178" t="str">
        <f>IF(I2775&gt;0,H2775/I2775,0)</f>
      </c>
      <c r="K2775" s="179" t="str">
        <f>1-EXP(-J2775)</f>
      </c>
      <c r="L2775" s="180" t="str">
        <f>IF(G2775=30,1,M2774)</f>
      </c>
      <c r="M2775" s="181" t="str">
        <f>L2775*(1-K2775)</f>
      </c>
    </row>
    <row r="2776">
      <c r="A2776" t="s">
        <v>164</v>
      </c>
      <c r="B2776" t="s">
        <v>245</v>
      </c>
      <c r="C2776" s="32" t="s">
        <v>247</v>
      </c>
      <c r="D2776" t="s">
        <v>458</v>
      </c>
      <c r="E2776" t="s">
        <v>476</v>
      </c>
      <c r="F2776" s="174" t="n">
        <v>2042</v>
      </c>
      <c r="G2776" s="175" t="n">
        <v>44</v>
      </c>
      <c r="H2776" s="176" t="n">
        <v>4535.01255260215</v>
      </c>
      <c r="I2776" s="177" t="n">
        <v>4307377.26152268</v>
      </c>
      <c r="J2776" s="178" t="str">
        <f>IF(I2776&gt;0,H2776/I2776,0)</f>
      </c>
      <c r="K2776" s="179" t="str">
        <f>1-EXP(-J2776)</f>
      </c>
      <c r="L2776" s="180" t="str">
        <f>IF(G2776=30,1,M2775)</f>
      </c>
      <c r="M2776" s="181" t="str">
        <f>L2776*(1-K2776)</f>
      </c>
    </row>
    <row r="2777">
      <c r="A2777" t="s">
        <v>164</v>
      </c>
      <c r="B2777" t="s">
        <v>245</v>
      </c>
      <c r="C2777" s="32" t="s">
        <v>247</v>
      </c>
      <c r="D2777" t="s">
        <v>458</v>
      </c>
      <c r="E2777" t="s">
        <v>476</v>
      </c>
      <c r="F2777" s="174" t="n">
        <v>2042</v>
      </c>
      <c r="G2777" s="175" t="n">
        <v>45</v>
      </c>
      <c r="H2777" s="176" t="n">
        <v>6258.30394277367</v>
      </c>
      <c r="I2777" s="177" t="n">
        <v>4434521.97208871</v>
      </c>
      <c r="J2777" s="178" t="str">
        <f>IF(I2777&gt;0,H2777/I2777,0)</f>
      </c>
      <c r="K2777" s="179" t="str">
        <f>1-EXP(-J2777)</f>
      </c>
      <c r="L2777" s="180" t="str">
        <f>IF(G2777=30,1,M2776)</f>
      </c>
      <c r="M2777" s="181" t="str">
        <f>L2777*(1-K2777)</f>
      </c>
    </row>
    <row r="2778">
      <c r="A2778" t="s">
        <v>164</v>
      </c>
      <c r="B2778" t="s">
        <v>245</v>
      </c>
      <c r="C2778" s="32" t="s">
        <v>247</v>
      </c>
      <c r="D2778" t="s">
        <v>458</v>
      </c>
      <c r="E2778" t="s">
        <v>476</v>
      </c>
      <c r="F2778" s="174" t="n">
        <v>2042</v>
      </c>
      <c r="G2778" s="175" t="n">
        <v>46</v>
      </c>
      <c r="H2778" s="176" t="n">
        <v>6750.11679127463</v>
      </c>
      <c r="I2778" s="177" t="n">
        <v>4383248.34057323</v>
      </c>
      <c r="J2778" s="178" t="str">
        <f>IF(I2778&gt;0,H2778/I2778,0)</f>
      </c>
      <c r="K2778" s="179" t="str">
        <f>1-EXP(-J2778)</f>
      </c>
      <c r="L2778" s="180" t="str">
        <f>IF(G2778=30,1,M2777)</f>
      </c>
      <c r="M2778" s="181" t="str">
        <f>L2778*(1-K2778)</f>
      </c>
    </row>
    <row r="2779">
      <c r="A2779" t="s">
        <v>164</v>
      </c>
      <c r="B2779" t="s">
        <v>245</v>
      </c>
      <c r="C2779" s="32" t="s">
        <v>247</v>
      </c>
      <c r="D2779" t="s">
        <v>458</v>
      </c>
      <c r="E2779" t="s">
        <v>476</v>
      </c>
      <c r="F2779" s="174" t="n">
        <v>2042</v>
      </c>
      <c r="G2779" s="175" t="n">
        <v>47</v>
      </c>
      <c r="H2779" s="176" t="n">
        <v>7252.00475747873</v>
      </c>
      <c r="I2779" s="177" t="n">
        <v>4302720.48961757</v>
      </c>
      <c r="J2779" s="178" t="str">
        <f>IF(I2779&gt;0,H2779/I2779,0)</f>
      </c>
      <c r="K2779" s="179" t="str">
        <f>1-EXP(-J2779)</f>
      </c>
      <c r="L2779" s="180" t="str">
        <f>IF(G2779=30,1,M2778)</f>
      </c>
      <c r="M2779" s="181" t="str">
        <f>L2779*(1-K2779)</f>
      </c>
    </row>
    <row r="2780">
      <c r="A2780" t="s">
        <v>164</v>
      </c>
      <c r="B2780" t="s">
        <v>245</v>
      </c>
      <c r="C2780" s="32" t="s">
        <v>247</v>
      </c>
      <c r="D2780" t="s">
        <v>458</v>
      </c>
      <c r="E2780" t="s">
        <v>476</v>
      </c>
      <c r="F2780" s="174" t="n">
        <v>2042</v>
      </c>
      <c r="G2780" s="175" t="n">
        <v>48</v>
      </c>
      <c r="H2780" s="176" t="n">
        <v>7824.34156954579</v>
      </c>
      <c r="I2780" s="177" t="n">
        <v>4236688.86421347</v>
      </c>
      <c r="J2780" s="178" t="str">
        <f>IF(I2780&gt;0,H2780/I2780,0)</f>
      </c>
      <c r="K2780" s="179" t="str">
        <f>1-EXP(-J2780)</f>
      </c>
      <c r="L2780" s="180" t="str">
        <f>IF(G2780=30,1,M2779)</f>
      </c>
      <c r="M2780" s="181" t="str">
        <f>L2780*(1-K2780)</f>
      </c>
    </row>
    <row r="2781">
      <c r="A2781" t="s">
        <v>164</v>
      </c>
      <c r="B2781" t="s">
        <v>245</v>
      </c>
      <c r="C2781" s="32" t="s">
        <v>247</v>
      </c>
      <c r="D2781" t="s">
        <v>458</v>
      </c>
      <c r="E2781" t="s">
        <v>476</v>
      </c>
      <c r="F2781" s="174" t="n">
        <v>2042</v>
      </c>
      <c r="G2781" s="175" t="n">
        <v>49</v>
      </c>
      <c r="H2781" s="176" t="n">
        <v>8449.11830444581</v>
      </c>
      <c r="I2781" s="177" t="n">
        <v>4173236.19092816</v>
      </c>
      <c r="J2781" s="178" t="str">
        <f>IF(I2781&gt;0,H2781/I2781,0)</f>
      </c>
      <c r="K2781" s="179" t="str">
        <f>1-EXP(-J2781)</f>
      </c>
      <c r="L2781" s="180" t="str">
        <f>IF(G2781=30,1,M2780)</f>
      </c>
      <c r="M2781" s="181" t="str">
        <f>L2781*(1-K2781)</f>
      </c>
    </row>
    <row r="2782">
      <c r="A2782" t="s">
        <v>164</v>
      </c>
      <c r="B2782" t="s">
        <v>245</v>
      </c>
      <c r="C2782" s="32" t="s">
        <v>247</v>
      </c>
      <c r="D2782" t="s">
        <v>458</v>
      </c>
      <c r="E2782" t="s">
        <v>476</v>
      </c>
      <c r="F2782" s="174" t="n">
        <v>2042</v>
      </c>
      <c r="G2782" s="175" t="n">
        <v>50</v>
      </c>
      <c r="H2782" s="176" t="n">
        <v>9730.91177650057</v>
      </c>
      <c r="I2782" s="177" t="n">
        <v>4196928.22386446</v>
      </c>
      <c r="J2782" s="178" t="str">
        <f>IF(I2782&gt;0,H2782/I2782,0)</f>
      </c>
      <c r="K2782" s="179" t="str">
        <f>1-EXP(-J2782)</f>
      </c>
      <c r="L2782" s="180" t="str">
        <f>IF(G2782=30,1,M2781)</f>
      </c>
      <c r="M2782" s="181" t="str">
        <f>L2782*(1-K2782)</f>
      </c>
    </row>
    <row r="2783">
      <c r="A2783" t="s">
        <v>164</v>
      </c>
      <c r="B2783" t="s">
        <v>245</v>
      </c>
      <c r="C2783" s="32" t="s">
        <v>247</v>
      </c>
      <c r="D2783" t="s">
        <v>458</v>
      </c>
      <c r="E2783" t="s">
        <v>476</v>
      </c>
      <c r="F2783" s="174" t="n">
        <v>2042</v>
      </c>
      <c r="G2783" s="175" t="n">
        <v>51</v>
      </c>
      <c r="H2783" s="176" t="n">
        <v>10646.428697677</v>
      </c>
      <c r="I2783" s="177" t="n">
        <v>4199268.5285106</v>
      </c>
      <c r="J2783" s="178" t="str">
        <f>IF(I2783&gt;0,H2783/I2783,0)</f>
      </c>
      <c r="K2783" s="179" t="str">
        <f>1-EXP(-J2783)</f>
      </c>
      <c r="L2783" s="180" t="str">
        <f>IF(G2783=30,1,M2782)</f>
      </c>
      <c r="M2783" s="181" t="str">
        <f>L2783*(1-K2783)</f>
      </c>
    </row>
    <row r="2784">
      <c r="A2784" t="s">
        <v>164</v>
      </c>
      <c r="B2784" t="s">
        <v>245</v>
      </c>
      <c r="C2784" s="32" t="s">
        <v>247</v>
      </c>
      <c r="D2784" t="s">
        <v>458</v>
      </c>
      <c r="E2784" t="s">
        <v>476</v>
      </c>
      <c r="F2784" s="174" t="n">
        <v>2042</v>
      </c>
      <c r="G2784" s="175" t="n">
        <v>52</v>
      </c>
      <c r="H2784" s="176" t="n">
        <v>15572.5339183672</v>
      </c>
      <c r="I2784" s="177" t="n">
        <v>6175417.55073668</v>
      </c>
      <c r="J2784" s="178" t="str">
        <f>IF(I2784&gt;0,H2784/I2784,0)</f>
      </c>
      <c r="K2784" s="179" t="str">
        <f>1-EXP(-J2784)</f>
      </c>
      <c r="L2784" s="180" t="str">
        <f>IF(G2784=30,1,M2783)</f>
      </c>
      <c r="M2784" s="181" t="str">
        <f>L2784*(1-K2784)</f>
      </c>
    </row>
    <row r="2785">
      <c r="A2785" t="s">
        <v>164</v>
      </c>
      <c r="B2785" t="s">
        <v>245</v>
      </c>
      <c r="C2785" s="32" t="s">
        <v>247</v>
      </c>
      <c r="D2785" t="s">
        <v>458</v>
      </c>
      <c r="E2785" t="s">
        <v>476</v>
      </c>
      <c r="F2785" s="174" t="n">
        <v>2042</v>
      </c>
      <c r="G2785" s="175" t="n">
        <v>53</v>
      </c>
      <c r="H2785" s="176" t="n">
        <v>12476.8766997421</v>
      </c>
      <c r="I2785" s="177" t="n">
        <v>4126563.32816699</v>
      </c>
      <c r="J2785" s="178" t="str">
        <f>IF(I2785&gt;0,H2785/I2785,0)</f>
      </c>
      <c r="K2785" s="179" t="str">
        <f>1-EXP(-J2785)</f>
      </c>
      <c r="L2785" s="180" t="str">
        <f>IF(G2785=30,1,M2784)</f>
      </c>
      <c r="M2785" s="181" t="str">
        <f>L2785*(1-K2785)</f>
      </c>
    </row>
    <row r="2786">
      <c r="A2786" t="s">
        <v>164</v>
      </c>
      <c r="B2786" t="s">
        <v>245</v>
      </c>
      <c r="C2786" s="32" t="s">
        <v>247</v>
      </c>
      <c r="D2786" t="s">
        <v>458</v>
      </c>
      <c r="E2786" t="s">
        <v>476</v>
      </c>
      <c r="F2786" s="174" t="n">
        <v>2042</v>
      </c>
      <c r="G2786" s="175" t="n">
        <v>54</v>
      </c>
      <c r="H2786" s="176" t="n">
        <v>13485.5375591101</v>
      </c>
      <c r="I2786" s="177" t="n">
        <v>4091801.81916732</v>
      </c>
      <c r="J2786" s="178" t="str">
        <f>IF(I2786&gt;0,H2786/I2786,0)</f>
      </c>
      <c r="K2786" s="179" t="str">
        <f>1-EXP(-J2786)</f>
      </c>
      <c r="L2786" s="180" t="str">
        <f>IF(G2786=30,1,M2785)</f>
      </c>
      <c r="M2786" s="181" t="str">
        <f>L2786*(1-K2786)</f>
      </c>
    </row>
    <row r="2787">
      <c r="A2787" t="s">
        <v>164</v>
      </c>
      <c r="B2787" t="s">
        <v>245</v>
      </c>
      <c r="C2787" s="32" t="s">
        <v>247</v>
      </c>
      <c r="D2787" t="s">
        <v>458</v>
      </c>
      <c r="E2787" t="s">
        <v>476</v>
      </c>
      <c r="F2787" s="174" t="n">
        <v>2042</v>
      </c>
      <c r="G2787" s="175" t="n">
        <v>55</v>
      </c>
      <c r="H2787" s="176" t="n">
        <v>14024.4825943844</v>
      </c>
      <c r="I2787" s="177" t="n">
        <v>3946468.60488345</v>
      </c>
      <c r="J2787" s="178" t="str">
        <f>IF(I2787&gt;0,H2787/I2787,0)</f>
      </c>
      <c r="K2787" s="179" t="str">
        <f>1-EXP(-J2787)</f>
      </c>
      <c r="L2787" s="180" t="str">
        <f>IF(G2787=30,1,M2786)</f>
      </c>
      <c r="M2787" s="181" t="str">
        <f>L2787*(1-K2787)</f>
      </c>
    </row>
    <row r="2788">
      <c r="A2788" t="s">
        <v>164</v>
      </c>
      <c r="B2788" t="s">
        <v>245</v>
      </c>
      <c r="C2788" s="32" t="s">
        <v>247</v>
      </c>
      <c r="D2788" t="s">
        <v>458</v>
      </c>
      <c r="E2788" t="s">
        <v>476</v>
      </c>
      <c r="F2788" s="174" t="n">
        <v>2042</v>
      </c>
      <c r="G2788" s="175" t="n">
        <v>56</v>
      </c>
      <c r="H2788" s="176" t="n">
        <v>15063.4491360716</v>
      </c>
      <c r="I2788" s="177" t="n">
        <v>3892161.15553095</v>
      </c>
      <c r="J2788" s="178" t="str">
        <f>IF(I2788&gt;0,H2788/I2788,0)</f>
      </c>
      <c r="K2788" s="179" t="str">
        <f>1-EXP(-J2788)</f>
      </c>
      <c r="L2788" s="180" t="str">
        <f>IF(G2788=30,1,M2787)</f>
      </c>
      <c r="M2788" s="181" t="str">
        <f>L2788*(1-K2788)</f>
      </c>
    </row>
    <row r="2789">
      <c r="A2789" t="s">
        <v>164</v>
      </c>
      <c r="B2789" t="s">
        <v>245</v>
      </c>
      <c r="C2789" s="32" t="s">
        <v>247</v>
      </c>
      <c r="D2789" t="s">
        <v>458</v>
      </c>
      <c r="E2789" t="s">
        <v>476</v>
      </c>
      <c r="F2789" s="174" t="n">
        <v>2042</v>
      </c>
      <c r="G2789" s="175" t="n">
        <v>57</v>
      </c>
      <c r="H2789" s="176" t="n">
        <v>16568.1713873234</v>
      </c>
      <c r="I2789" s="177" t="n">
        <v>3923655.4225102</v>
      </c>
      <c r="J2789" s="178" t="str">
        <f>IF(I2789&gt;0,H2789/I2789,0)</f>
      </c>
      <c r="K2789" s="179" t="str">
        <f>1-EXP(-J2789)</f>
      </c>
      <c r="L2789" s="180" t="str">
        <f>IF(G2789=30,1,M2788)</f>
      </c>
      <c r="M2789" s="181" t="str">
        <f>L2789*(1-K2789)</f>
      </c>
    </row>
    <row r="2790">
      <c r="A2790" t="s">
        <v>164</v>
      </c>
      <c r="B2790" t="s">
        <v>245</v>
      </c>
      <c r="C2790" s="32" t="s">
        <v>247</v>
      </c>
      <c r="D2790" t="s">
        <v>458</v>
      </c>
      <c r="E2790" t="s">
        <v>476</v>
      </c>
      <c r="F2790" s="174" t="n">
        <v>2042</v>
      </c>
      <c r="G2790" s="175" t="n">
        <v>58</v>
      </c>
      <c r="H2790" s="176" t="n">
        <v>18340.4180947804</v>
      </c>
      <c r="I2790" s="177" t="n">
        <v>3975641.19440334</v>
      </c>
      <c r="J2790" s="178" t="str">
        <f>IF(I2790&gt;0,H2790/I2790,0)</f>
      </c>
      <c r="K2790" s="179" t="str">
        <f>1-EXP(-J2790)</f>
      </c>
      <c r="L2790" s="180" t="str">
        <f>IF(G2790=30,1,M2789)</f>
      </c>
      <c r="M2790" s="181" t="str">
        <f>L2790*(1-K2790)</f>
      </c>
    </row>
    <row r="2791">
      <c r="A2791" t="s">
        <v>164</v>
      </c>
      <c r="B2791" t="s">
        <v>245</v>
      </c>
      <c r="C2791" s="32" t="s">
        <v>247</v>
      </c>
      <c r="D2791" t="s">
        <v>458</v>
      </c>
      <c r="E2791" t="s">
        <v>476</v>
      </c>
      <c r="F2791" s="174" t="n">
        <v>2042</v>
      </c>
      <c r="G2791" s="175" t="n">
        <v>59</v>
      </c>
      <c r="H2791" s="176" t="n">
        <v>19804.7714448171</v>
      </c>
      <c r="I2791" s="177" t="n">
        <v>3924251.81708684</v>
      </c>
      <c r="J2791" s="178" t="str">
        <f>IF(I2791&gt;0,H2791/I2791,0)</f>
      </c>
      <c r="K2791" s="179" t="str">
        <f>1-EXP(-J2791)</f>
      </c>
      <c r="L2791" s="180" t="str">
        <f>IF(G2791=30,1,M2790)</f>
      </c>
      <c r="M2791" s="181" t="str">
        <f>L2791*(1-K2791)</f>
      </c>
    </row>
    <row r="2792">
      <c r="A2792" t="s">
        <v>164</v>
      </c>
      <c r="B2792" t="s">
        <v>245</v>
      </c>
      <c r="C2792" s="32" t="s">
        <v>247</v>
      </c>
      <c r="D2792" t="s">
        <v>458</v>
      </c>
      <c r="E2792" t="s">
        <v>476</v>
      </c>
      <c r="F2792" s="174" t="n">
        <v>2042</v>
      </c>
      <c r="G2792" s="175" t="n">
        <v>60</v>
      </c>
      <c r="H2792" s="176" t="n">
        <v>20712.2329982759</v>
      </c>
      <c r="I2792" s="177" t="n">
        <v>3768074.85320568</v>
      </c>
      <c r="J2792" s="178" t="str">
        <f>IF(I2792&gt;0,H2792/I2792,0)</f>
      </c>
      <c r="K2792" s="179" t="str">
        <f>1-EXP(-J2792)</f>
      </c>
      <c r="L2792" s="180" t="str">
        <f>IF(G2792=30,1,M2791)</f>
      </c>
      <c r="M2792" s="181" t="str">
        <f>L2792*(1-K2792)</f>
      </c>
    </row>
    <row r="2793">
      <c r="A2793" t="s">
        <v>164</v>
      </c>
      <c r="B2793" t="s">
        <v>245</v>
      </c>
      <c r="C2793" s="32" t="s">
        <v>247</v>
      </c>
      <c r="D2793" t="s">
        <v>458</v>
      </c>
      <c r="E2793" t="s">
        <v>476</v>
      </c>
      <c r="F2793" s="174" t="n">
        <v>2042</v>
      </c>
      <c r="G2793" s="175" t="n">
        <v>61</v>
      </c>
      <c r="H2793" s="176" t="n">
        <v>22045.145445877</v>
      </c>
      <c r="I2793" s="177" t="n">
        <v>3667652.61450807</v>
      </c>
      <c r="J2793" s="178" t="str">
        <f>IF(I2793&gt;0,H2793/I2793,0)</f>
      </c>
      <c r="K2793" s="179" t="str">
        <f>1-EXP(-J2793)</f>
      </c>
      <c r="L2793" s="180" t="str">
        <f>IF(G2793=30,1,M2792)</f>
      </c>
      <c r="M2793" s="181" t="str">
        <f>L2793*(1-K2793)</f>
      </c>
    </row>
    <row r="2794">
      <c r="A2794" t="s">
        <v>164</v>
      </c>
      <c r="B2794" t="s">
        <v>245</v>
      </c>
      <c r="C2794" s="32" t="s">
        <v>247</v>
      </c>
      <c r="D2794" t="s">
        <v>458</v>
      </c>
      <c r="E2794" t="s">
        <v>476</v>
      </c>
      <c r="F2794" s="174" t="n">
        <v>2042</v>
      </c>
      <c r="G2794" s="175" t="n">
        <v>62</v>
      </c>
      <c r="H2794" s="176" t="n">
        <v>23606.7233054032</v>
      </c>
      <c r="I2794" s="177" t="n">
        <v>3579969.92026249</v>
      </c>
      <c r="J2794" s="178" t="str">
        <f>IF(I2794&gt;0,H2794/I2794,0)</f>
      </c>
      <c r="K2794" s="179" t="str">
        <f>1-EXP(-J2794)</f>
      </c>
      <c r="L2794" s="180" t="str">
        <f>IF(G2794=30,1,M2793)</f>
      </c>
      <c r="M2794" s="181" t="str">
        <f>L2794*(1-K2794)</f>
      </c>
    </row>
    <row r="2795">
      <c r="A2795" t="s">
        <v>164</v>
      </c>
      <c r="B2795" t="s">
        <v>245</v>
      </c>
      <c r="C2795" s="32" t="s">
        <v>247</v>
      </c>
      <c r="D2795" t="s">
        <v>458</v>
      </c>
      <c r="E2795" t="s">
        <v>476</v>
      </c>
      <c r="F2795" s="174" t="n">
        <v>2042</v>
      </c>
      <c r="G2795" s="175" t="n">
        <v>63</v>
      </c>
      <c r="H2795" s="176" t="n">
        <v>25216.7181635853</v>
      </c>
      <c r="I2795" s="177" t="n">
        <v>3485440.75613768</v>
      </c>
      <c r="J2795" s="178" t="str">
        <f>IF(I2795&gt;0,H2795/I2795,0)</f>
      </c>
      <c r="K2795" s="179" t="str">
        <f>1-EXP(-J2795)</f>
      </c>
      <c r="L2795" s="180" t="str">
        <f>IF(G2795=30,1,M2794)</f>
      </c>
      <c r="M2795" s="181" t="str">
        <f>L2795*(1-K2795)</f>
      </c>
    </row>
    <row r="2796">
      <c r="A2796" t="s">
        <v>164</v>
      </c>
      <c r="B2796" t="s">
        <v>245</v>
      </c>
      <c r="C2796" s="32" t="s">
        <v>247</v>
      </c>
      <c r="D2796" t="s">
        <v>458</v>
      </c>
      <c r="E2796" t="s">
        <v>476</v>
      </c>
      <c r="F2796" s="174" t="n">
        <v>2042</v>
      </c>
      <c r="G2796" s="175" t="n">
        <v>64</v>
      </c>
      <c r="H2796" s="176" t="n">
        <v>26762.8544967385</v>
      </c>
      <c r="I2796" s="177" t="n">
        <v>3371913.51461704</v>
      </c>
      <c r="J2796" s="178" t="str">
        <f>IF(I2796&gt;0,H2796/I2796,0)</f>
      </c>
      <c r="K2796" s="179" t="str">
        <f>1-EXP(-J2796)</f>
      </c>
      <c r="L2796" s="180" t="str">
        <f>IF(G2796=30,1,M2795)</f>
      </c>
      <c r="M2796" s="181" t="str">
        <f>L2796*(1-K2796)</f>
      </c>
    </row>
    <row r="2797">
      <c r="A2797" t="s">
        <v>164</v>
      </c>
      <c r="B2797" t="s">
        <v>245</v>
      </c>
      <c r="C2797" s="32" t="s">
        <v>247</v>
      </c>
      <c r="D2797" t="s">
        <v>458</v>
      </c>
      <c r="E2797" t="s">
        <v>476</v>
      </c>
      <c r="F2797" s="174" t="n">
        <v>2042</v>
      </c>
      <c r="G2797" s="175" t="n">
        <v>65</v>
      </c>
      <c r="H2797" s="176" t="n">
        <v>27273.8480094493</v>
      </c>
      <c r="I2797" s="177" t="n">
        <v>3270929.89871696</v>
      </c>
      <c r="J2797" s="178" t="str">
        <f>IF(I2797&gt;0,H2797/I2797,0)</f>
      </c>
      <c r="K2797" s="179" t="str">
        <f>1-EXP(-J2797)</f>
      </c>
      <c r="L2797" s="180" t="str">
        <f>IF(G2797=30,1,M2796)</f>
      </c>
      <c r="M2797" s="181" t="str">
        <f>L2797*(1-K2797)</f>
      </c>
    </row>
    <row r="2798">
      <c r="A2798" t="s">
        <v>164</v>
      </c>
      <c r="B2798" t="s">
        <v>245</v>
      </c>
      <c r="C2798" s="32" t="s">
        <v>247</v>
      </c>
      <c r="D2798" t="s">
        <v>458</v>
      </c>
      <c r="E2798" t="s">
        <v>476</v>
      </c>
      <c r="F2798" s="174" t="n">
        <v>2042</v>
      </c>
      <c r="G2798" s="175" t="n">
        <v>66</v>
      </c>
      <c r="H2798" s="176" t="n">
        <v>28829.7226207727</v>
      </c>
      <c r="I2798" s="177" t="n">
        <v>3158970.76261096</v>
      </c>
      <c r="J2798" s="178" t="str">
        <f>IF(I2798&gt;0,H2798/I2798,0)</f>
      </c>
      <c r="K2798" s="179" t="str">
        <f>1-EXP(-J2798)</f>
      </c>
      <c r="L2798" s="180" t="str">
        <f>IF(G2798=30,1,M2797)</f>
      </c>
      <c r="M2798" s="181" t="str">
        <f>L2798*(1-K2798)</f>
      </c>
    </row>
    <row r="2799">
      <c r="A2799" t="s">
        <v>164</v>
      </c>
      <c r="B2799" t="s">
        <v>245</v>
      </c>
      <c r="C2799" s="32" t="s">
        <v>247</v>
      </c>
      <c r="D2799" t="s">
        <v>458</v>
      </c>
      <c r="E2799" t="s">
        <v>476</v>
      </c>
      <c r="F2799" s="174" t="n">
        <v>2042</v>
      </c>
      <c r="G2799" s="175" t="n">
        <v>67</v>
      </c>
      <c r="H2799" s="176" t="n">
        <v>30503.8013236525</v>
      </c>
      <c r="I2799" s="177" t="n">
        <v>3044090.59634985</v>
      </c>
      <c r="J2799" s="178" t="str">
        <f>IF(I2799&gt;0,H2799/I2799,0)</f>
      </c>
      <c r="K2799" s="179" t="str">
        <f>1-EXP(-J2799)</f>
      </c>
      <c r="L2799" s="180" t="str">
        <f>IF(G2799=30,1,M2798)</f>
      </c>
      <c r="M2799" s="181" t="str">
        <f>L2799*(1-K2799)</f>
      </c>
    </row>
    <row r="2800">
      <c r="A2800" t="s">
        <v>164</v>
      </c>
      <c r="B2800" t="s">
        <v>245</v>
      </c>
      <c r="C2800" s="32" t="s">
        <v>247</v>
      </c>
      <c r="D2800" t="s">
        <v>458</v>
      </c>
      <c r="E2800" t="s">
        <v>476</v>
      </c>
      <c r="F2800" s="174" t="n">
        <v>2042</v>
      </c>
      <c r="G2800" s="175" t="n">
        <v>68</v>
      </c>
      <c r="H2800" s="176" t="n">
        <v>31983.0225775705</v>
      </c>
      <c r="I2800" s="177" t="n">
        <v>2904809.4336608</v>
      </c>
      <c r="J2800" s="178" t="str">
        <f>IF(I2800&gt;0,H2800/I2800,0)</f>
      </c>
      <c r="K2800" s="179" t="str">
        <f>1-EXP(-J2800)</f>
      </c>
      <c r="L2800" s="180" t="str">
        <f>IF(G2800=30,1,M2799)</f>
      </c>
      <c r="M2800" s="181" t="str">
        <f>L2800*(1-K2800)</f>
      </c>
    </row>
    <row r="2801">
      <c r="A2801" t="s">
        <v>164</v>
      </c>
      <c r="B2801" t="s">
        <v>245</v>
      </c>
      <c r="C2801" s="32" t="s">
        <v>247</v>
      </c>
      <c r="D2801" t="s">
        <v>458</v>
      </c>
      <c r="E2801" t="s">
        <v>476</v>
      </c>
      <c r="F2801" s="174" t="n">
        <v>2042</v>
      </c>
      <c r="G2801" s="175" t="n">
        <v>69</v>
      </c>
      <c r="H2801" s="176" t="n">
        <v>34059.7233609993</v>
      </c>
      <c r="I2801" s="177" t="n">
        <v>2812907.31908981</v>
      </c>
      <c r="J2801" s="178" t="str">
        <f>IF(I2801&gt;0,H2801/I2801,0)</f>
      </c>
      <c r="K2801" s="179" t="str">
        <f>1-EXP(-J2801)</f>
      </c>
      <c r="L2801" s="180" t="str">
        <f>IF(G2801=30,1,M2800)</f>
      </c>
      <c r="M2801" s="181" t="str">
        <f>L2801*(1-K2801)</f>
      </c>
    </row>
    <row r="2802">
      <c r="A2802" t="s">
        <v>164</v>
      </c>
      <c r="B2802" t="s">
        <v>245</v>
      </c>
      <c r="C2802" s="32" t="s">
        <v>247</v>
      </c>
      <c r="D2802" t="s">
        <v>458</v>
      </c>
      <c r="E2802" t="s">
        <v>476</v>
      </c>
      <c r="F2802" s="174" t="n">
        <v>2043</v>
      </c>
      <c r="G2802" s="175" t="n">
        <v>30</v>
      </c>
      <c r="H2802" s="176" t="n">
        <v>760.863879941437</v>
      </c>
      <c r="I2802" s="177" t="n">
        <v>4787827.15360766</v>
      </c>
      <c r="J2802" s="178" t="str">
        <f>IF(I2802&gt;0,H2802/I2802,0)</f>
      </c>
      <c r="K2802" s="179" t="str">
        <f>1-EXP(-J2802)</f>
      </c>
      <c r="L2802" s="180" t="str">
        <f>IF(G2802=30,1,M2801)</f>
      </c>
      <c r="M2802" s="181" t="str">
        <f>L2802*(1-K2802)</f>
      </c>
    </row>
    <row r="2803">
      <c r="A2803" t="s">
        <v>164</v>
      </c>
      <c r="B2803" t="s">
        <v>245</v>
      </c>
      <c r="C2803" s="32" t="s">
        <v>247</v>
      </c>
      <c r="D2803" t="s">
        <v>458</v>
      </c>
      <c r="E2803" t="s">
        <v>476</v>
      </c>
      <c r="F2803" s="174" t="n">
        <v>2043</v>
      </c>
      <c r="G2803" s="175" t="n">
        <v>31</v>
      </c>
      <c r="H2803" s="176" t="n">
        <v>1057.81809834194</v>
      </c>
      <c r="I2803" s="177" t="n">
        <v>4900819.38168784</v>
      </c>
      <c r="J2803" s="178" t="str">
        <f>IF(I2803&gt;0,H2803/I2803,0)</f>
      </c>
      <c r="K2803" s="179" t="str">
        <f>1-EXP(-J2803)</f>
      </c>
      <c r="L2803" s="180" t="str">
        <f>IF(G2803=30,1,M2802)</f>
      </c>
      <c r="M2803" s="181" t="str">
        <f>L2803*(1-K2803)</f>
      </c>
    </row>
    <row r="2804">
      <c r="A2804" t="s">
        <v>164</v>
      </c>
      <c r="B2804" t="s">
        <v>245</v>
      </c>
      <c r="C2804" s="32" t="s">
        <v>247</v>
      </c>
      <c r="D2804" t="s">
        <v>458</v>
      </c>
      <c r="E2804" t="s">
        <v>476</v>
      </c>
      <c r="F2804" s="174" t="n">
        <v>2043</v>
      </c>
      <c r="G2804" s="175" t="n">
        <v>32</v>
      </c>
      <c r="H2804" s="176" t="n">
        <v>1107.68947139952</v>
      </c>
      <c r="I2804" s="177" t="n">
        <v>4872797.6401866</v>
      </c>
      <c r="J2804" s="178" t="str">
        <f>IF(I2804&gt;0,H2804/I2804,0)</f>
      </c>
      <c r="K2804" s="179" t="str">
        <f>1-EXP(-J2804)</f>
      </c>
      <c r="L2804" s="180" t="str">
        <f>IF(G2804=30,1,M2803)</f>
      </c>
      <c r="M2804" s="181" t="str">
        <f>L2804*(1-K2804)</f>
      </c>
    </row>
    <row r="2805">
      <c r="A2805" t="s">
        <v>164</v>
      </c>
      <c r="B2805" t="s">
        <v>245</v>
      </c>
      <c r="C2805" s="32" t="s">
        <v>247</v>
      </c>
      <c r="D2805" t="s">
        <v>458</v>
      </c>
      <c r="E2805" t="s">
        <v>476</v>
      </c>
      <c r="F2805" s="174" t="n">
        <v>2043</v>
      </c>
      <c r="G2805" s="175" t="n">
        <v>33</v>
      </c>
      <c r="H2805" s="176" t="n">
        <v>1140.99616878931</v>
      </c>
      <c r="I2805" s="177" t="n">
        <v>4738990.7831605</v>
      </c>
      <c r="J2805" s="178" t="str">
        <f>IF(I2805&gt;0,H2805/I2805,0)</f>
      </c>
      <c r="K2805" s="179" t="str">
        <f>1-EXP(-J2805)</f>
      </c>
      <c r="L2805" s="180" t="str">
        <f>IF(G2805=30,1,M2804)</f>
      </c>
      <c r="M2805" s="181" t="str">
        <f>L2805*(1-K2805)</f>
      </c>
    </row>
    <row r="2806">
      <c r="A2806" t="s">
        <v>164</v>
      </c>
      <c r="B2806" t="s">
        <v>245</v>
      </c>
      <c r="C2806" s="32" t="s">
        <v>247</v>
      </c>
      <c r="D2806" t="s">
        <v>458</v>
      </c>
      <c r="E2806" t="s">
        <v>476</v>
      </c>
      <c r="F2806" s="174" t="n">
        <v>2043</v>
      </c>
      <c r="G2806" s="175" t="n">
        <v>34</v>
      </c>
      <c r="H2806" s="176" t="n">
        <v>1197.58993737415</v>
      </c>
      <c r="I2806" s="177" t="n">
        <v>4667966.68721717</v>
      </c>
      <c r="J2806" s="178" t="str">
        <f>IF(I2806&gt;0,H2806/I2806,0)</f>
      </c>
      <c r="K2806" s="179" t="str">
        <f>1-EXP(-J2806)</f>
      </c>
      <c r="L2806" s="180" t="str">
        <f>IF(G2806=30,1,M2805)</f>
      </c>
      <c r="M2806" s="181" t="str">
        <f>L2806*(1-K2806)</f>
      </c>
    </row>
    <row r="2807">
      <c r="A2807" t="s">
        <v>164</v>
      </c>
      <c r="B2807" t="s">
        <v>245</v>
      </c>
      <c r="C2807" s="32" t="s">
        <v>247</v>
      </c>
      <c r="D2807" t="s">
        <v>458</v>
      </c>
      <c r="E2807" t="s">
        <v>476</v>
      </c>
      <c r="F2807" s="174" t="n">
        <v>2043</v>
      </c>
      <c r="G2807" s="175" t="n">
        <v>35</v>
      </c>
      <c r="H2807" s="176" t="n">
        <v>1566.2010007919</v>
      </c>
      <c r="I2807" s="177" t="n">
        <v>4624810.70717634</v>
      </c>
      <c r="J2807" s="178" t="str">
        <f>IF(I2807&gt;0,H2807/I2807,0)</f>
      </c>
      <c r="K2807" s="179" t="str">
        <f>1-EXP(-J2807)</f>
      </c>
      <c r="L2807" s="180" t="str">
        <f>IF(G2807=30,1,M2806)</f>
      </c>
      <c r="M2807" s="181" t="str">
        <f>L2807*(1-K2807)</f>
      </c>
    </row>
    <row r="2808">
      <c r="A2808" t="s">
        <v>164</v>
      </c>
      <c r="B2808" t="s">
        <v>245</v>
      </c>
      <c r="C2808" s="32" t="s">
        <v>247</v>
      </c>
      <c r="D2808" t="s">
        <v>458</v>
      </c>
      <c r="E2808" t="s">
        <v>476</v>
      </c>
      <c r="F2808" s="174" t="n">
        <v>2043</v>
      </c>
      <c r="G2808" s="175" t="n">
        <v>36</v>
      </c>
      <c r="H2808" s="176" t="n">
        <v>1906.63957835788</v>
      </c>
      <c r="I2808" s="177" t="n">
        <v>4649299.6869503</v>
      </c>
      <c r="J2808" s="178" t="str">
        <f>IF(I2808&gt;0,H2808/I2808,0)</f>
      </c>
      <c r="K2808" s="179" t="str">
        <f>1-EXP(-J2808)</f>
      </c>
      <c r="L2808" s="180" t="str">
        <f>IF(G2808=30,1,M2807)</f>
      </c>
      <c r="M2808" s="181" t="str">
        <f>L2808*(1-K2808)</f>
      </c>
    </row>
    <row r="2809">
      <c r="A2809" t="s">
        <v>164</v>
      </c>
      <c r="B2809" t="s">
        <v>245</v>
      </c>
      <c r="C2809" s="32" t="s">
        <v>247</v>
      </c>
      <c r="D2809" t="s">
        <v>458</v>
      </c>
      <c r="E2809" t="s">
        <v>476</v>
      </c>
      <c r="F2809" s="174" t="n">
        <v>2043</v>
      </c>
      <c r="G2809" s="175" t="n">
        <v>37</v>
      </c>
      <c r="H2809" s="176" t="n">
        <v>2012.14985266779</v>
      </c>
      <c r="I2809" s="177" t="n">
        <v>4565307.94704553</v>
      </c>
      <c r="J2809" s="178" t="str">
        <f>IF(I2809&gt;0,H2809/I2809,0)</f>
      </c>
      <c r="K2809" s="179" t="str">
        <f>1-EXP(-J2809)</f>
      </c>
      <c r="L2809" s="180" t="str">
        <f>IF(G2809=30,1,M2808)</f>
      </c>
      <c r="M2809" s="181" t="str">
        <f>L2809*(1-K2809)</f>
      </c>
    </row>
    <row r="2810">
      <c r="A2810" t="s">
        <v>164</v>
      </c>
      <c r="B2810" t="s">
        <v>245</v>
      </c>
      <c r="C2810" s="32" t="s">
        <v>247</v>
      </c>
      <c r="D2810" t="s">
        <v>458</v>
      </c>
      <c r="E2810" t="s">
        <v>476</v>
      </c>
      <c r="F2810" s="174" t="n">
        <v>2043</v>
      </c>
      <c r="G2810" s="175" t="n">
        <v>38</v>
      </c>
      <c r="H2810" s="176" t="n">
        <v>2139.99668449624</v>
      </c>
      <c r="I2810" s="177" t="n">
        <v>4502849.73544157</v>
      </c>
      <c r="J2810" s="178" t="str">
        <f>IF(I2810&gt;0,H2810/I2810,0)</f>
      </c>
      <c r="K2810" s="179" t="str">
        <f>1-EXP(-J2810)</f>
      </c>
      <c r="L2810" s="180" t="str">
        <f>IF(G2810=30,1,M2809)</f>
      </c>
      <c r="M2810" s="181" t="str">
        <f>L2810*(1-K2810)</f>
      </c>
    </row>
    <row r="2811">
      <c r="A2811" t="s">
        <v>164</v>
      </c>
      <c r="B2811" t="s">
        <v>245</v>
      </c>
      <c r="C2811" s="32" t="s">
        <v>247</v>
      </c>
      <c r="D2811" t="s">
        <v>458</v>
      </c>
      <c r="E2811" t="s">
        <v>476</v>
      </c>
      <c r="F2811" s="174" t="n">
        <v>2043</v>
      </c>
      <c r="G2811" s="175" t="n">
        <v>39</v>
      </c>
      <c r="H2811" s="176" t="n">
        <v>2247.08931638576</v>
      </c>
      <c r="I2811" s="177" t="n">
        <v>4372990.71452082</v>
      </c>
      <c r="J2811" s="178" t="str">
        <f>IF(I2811&gt;0,H2811/I2811,0)</f>
      </c>
      <c r="K2811" s="179" t="str">
        <f>1-EXP(-J2811)</f>
      </c>
      <c r="L2811" s="180" t="str">
        <f>IF(G2811=30,1,M2810)</f>
      </c>
      <c r="M2811" s="181" t="str">
        <f>L2811*(1-K2811)</f>
      </c>
    </row>
    <row r="2812">
      <c r="A2812" t="s">
        <v>164</v>
      </c>
      <c r="B2812" t="s">
        <v>245</v>
      </c>
      <c r="C2812" s="32" t="s">
        <v>247</v>
      </c>
      <c r="D2812" t="s">
        <v>458</v>
      </c>
      <c r="E2812" t="s">
        <v>476</v>
      </c>
      <c r="F2812" s="174" t="n">
        <v>2043</v>
      </c>
      <c r="G2812" s="175" t="n">
        <v>40</v>
      </c>
      <c r="H2812" s="176" t="n">
        <v>2978.90576432043</v>
      </c>
      <c r="I2812" s="177" t="n">
        <v>4305350.56278986</v>
      </c>
      <c r="J2812" s="178" t="str">
        <f>IF(I2812&gt;0,H2812/I2812,0)</f>
      </c>
      <c r="K2812" s="179" t="str">
        <f>1-EXP(-J2812)</f>
      </c>
      <c r="L2812" s="180" t="str">
        <f>IF(G2812=30,1,M2811)</f>
      </c>
      <c r="M2812" s="181" t="str">
        <f>L2812*(1-K2812)</f>
      </c>
    </row>
    <row r="2813">
      <c r="A2813" t="s">
        <v>164</v>
      </c>
      <c r="B2813" t="s">
        <v>245</v>
      </c>
      <c r="C2813" s="32" t="s">
        <v>247</v>
      </c>
      <c r="D2813" t="s">
        <v>458</v>
      </c>
      <c r="E2813" t="s">
        <v>476</v>
      </c>
      <c r="F2813" s="174" t="n">
        <v>2043</v>
      </c>
      <c r="G2813" s="175" t="n">
        <v>41</v>
      </c>
      <c r="H2813" s="176" t="n">
        <v>3483.92394683168</v>
      </c>
      <c r="I2813" s="177" t="n">
        <v>4278760.59181996</v>
      </c>
      <c r="J2813" s="178" t="str">
        <f>IF(I2813&gt;0,H2813/I2813,0)</f>
      </c>
      <c r="K2813" s="179" t="str">
        <f>1-EXP(-J2813)</f>
      </c>
      <c r="L2813" s="180" t="str">
        <f>IF(G2813=30,1,M2812)</f>
      </c>
      <c r="M2813" s="181" t="str">
        <f>L2813*(1-K2813)</f>
      </c>
    </row>
    <row r="2814">
      <c r="A2814" t="s">
        <v>164</v>
      </c>
      <c r="B2814" t="s">
        <v>245</v>
      </c>
      <c r="C2814" s="32" t="s">
        <v>247</v>
      </c>
      <c r="D2814" t="s">
        <v>458</v>
      </c>
      <c r="E2814" t="s">
        <v>476</v>
      </c>
      <c r="F2814" s="174" t="n">
        <v>2043</v>
      </c>
      <c r="G2814" s="175" t="n">
        <v>42</v>
      </c>
      <c r="H2814" s="176" t="n">
        <v>3757.37984114462</v>
      </c>
      <c r="I2814" s="177" t="n">
        <v>4254866.00160559</v>
      </c>
      <c r="J2814" s="178" t="str">
        <f>IF(I2814&gt;0,H2814/I2814,0)</f>
      </c>
      <c r="K2814" s="179" t="str">
        <f>1-EXP(-J2814)</f>
      </c>
      <c r="L2814" s="180" t="str">
        <f>IF(G2814=30,1,M2813)</f>
      </c>
      <c r="M2814" s="181" t="str">
        <f>L2814*(1-K2814)</f>
      </c>
    </row>
    <row r="2815">
      <c r="A2815" t="s">
        <v>164</v>
      </c>
      <c r="B2815" t="s">
        <v>245</v>
      </c>
      <c r="C2815" s="32" t="s">
        <v>247</v>
      </c>
      <c r="D2815" t="s">
        <v>458</v>
      </c>
      <c r="E2815" t="s">
        <v>476</v>
      </c>
      <c r="F2815" s="174" t="n">
        <v>2043</v>
      </c>
      <c r="G2815" s="175" t="n">
        <v>43</v>
      </c>
      <c r="H2815" s="176" t="n">
        <v>4062.04685161289</v>
      </c>
      <c r="I2815" s="177" t="n">
        <v>4230182.6338659</v>
      </c>
      <c r="J2815" s="178" t="str">
        <f>IF(I2815&gt;0,H2815/I2815,0)</f>
      </c>
      <c r="K2815" s="179" t="str">
        <f>1-EXP(-J2815)</f>
      </c>
      <c r="L2815" s="180" t="str">
        <f>IF(G2815=30,1,M2814)</f>
      </c>
      <c r="M2815" s="181" t="str">
        <f>L2815*(1-K2815)</f>
      </c>
    </row>
    <row r="2816">
      <c r="A2816" t="s">
        <v>164</v>
      </c>
      <c r="B2816" t="s">
        <v>245</v>
      </c>
      <c r="C2816" s="32" t="s">
        <v>247</v>
      </c>
      <c r="D2816" t="s">
        <v>458</v>
      </c>
      <c r="E2816" t="s">
        <v>476</v>
      </c>
      <c r="F2816" s="174" t="n">
        <v>2043</v>
      </c>
      <c r="G2816" s="175" t="n">
        <v>44</v>
      </c>
      <c r="H2816" s="176" t="n">
        <v>4441.70259056948</v>
      </c>
      <c r="I2816" s="177" t="n">
        <v>4243862.54208795</v>
      </c>
      <c r="J2816" s="178" t="str">
        <f>IF(I2816&gt;0,H2816/I2816,0)</f>
      </c>
      <c r="K2816" s="179" t="str">
        <f>1-EXP(-J2816)</f>
      </c>
      <c r="L2816" s="180" t="str">
        <f>IF(G2816=30,1,M2815)</f>
      </c>
      <c r="M2816" s="181" t="str">
        <f>L2816*(1-K2816)</f>
      </c>
    </row>
    <row r="2817">
      <c r="A2817" t="s">
        <v>164</v>
      </c>
      <c r="B2817" t="s">
        <v>245</v>
      </c>
      <c r="C2817" s="32" t="s">
        <v>247</v>
      </c>
      <c r="D2817" t="s">
        <v>458</v>
      </c>
      <c r="E2817" t="s">
        <v>476</v>
      </c>
      <c r="F2817" s="174" t="n">
        <v>2043</v>
      </c>
      <c r="G2817" s="175" t="n">
        <v>45</v>
      </c>
      <c r="H2817" s="176" t="n">
        <v>5777.40788701747</v>
      </c>
      <c r="I2817" s="177" t="n">
        <v>4295113.34640635</v>
      </c>
      <c r="J2817" s="178" t="str">
        <f>IF(I2817&gt;0,H2817/I2817,0)</f>
      </c>
      <c r="K2817" s="179" t="str">
        <f>1-EXP(-J2817)</f>
      </c>
      <c r="L2817" s="180" t="str">
        <f>IF(G2817=30,1,M2816)</f>
      </c>
      <c r="M2817" s="181" t="str">
        <f>L2817*(1-K2817)</f>
      </c>
    </row>
    <row r="2818">
      <c r="A2818" t="s">
        <v>164</v>
      </c>
      <c r="B2818" t="s">
        <v>245</v>
      </c>
      <c r="C2818" s="32" t="s">
        <v>247</v>
      </c>
      <c r="D2818" t="s">
        <v>458</v>
      </c>
      <c r="E2818" t="s">
        <v>476</v>
      </c>
      <c r="F2818" s="174" t="n">
        <v>2043</v>
      </c>
      <c r="G2818" s="175" t="n">
        <v>46</v>
      </c>
      <c r="H2818" s="176" t="n">
        <v>6760.48254470148</v>
      </c>
      <c r="I2818" s="177" t="n">
        <v>4419521.41223461</v>
      </c>
      <c r="J2818" s="178" t="str">
        <f>IF(I2818&gt;0,H2818/I2818,0)</f>
      </c>
      <c r="K2818" s="179" t="str">
        <f>1-EXP(-J2818)</f>
      </c>
      <c r="L2818" s="180" t="str">
        <f>IF(G2818=30,1,M2817)</f>
      </c>
      <c r="M2818" s="181" t="str">
        <f>L2818*(1-K2818)</f>
      </c>
    </row>
    <row r="2819">
      <c r="A2819" t="s">
        <v>164</v>
      </c>
      <c r="B2819" t="s">
        <v>245</v>
      </c>
      <c r="C2819" s="32" t="s">
        <v>247</v>
      </c>
      <c r="D2819" t="s">
        <v>458</v>
      </c>
      <c r="E2819" t="s">
        <v>476</v>
      </c>
      <c r="F2819" s="174" t="n">
        <v>2043</v>
      </c>
      <c r="G2819" s="175" t="n">
        <v>47</v>
      </c>
      <c r="H2819" s="176" t="n">
        <v>7311.40385458206</v>
      </c>
      <c r="I2819" s="177" t="n">
        <v>4368049.79452944</v>
      </c>
      <c r="J2819" s="178" t="str">
        <f>IF(I2819&gt;0,H2819/I2819,0)</f>
      </c>
      <c r="K2819" s="179" t="str">
        <f>1-EXP(-J2819)</f>
      </c>
      <c r="L2819" s="180" t="str">
        <f>IF(G2819=30,1,M2818)</f>
      </c>
      <c r="M2819" s="181" t="str">
        <f>L2819*(1-K2819)</f>
      </c>
    </row>
    <row r="2820">
      <c r="A2820" t="s">
        <v>164</v>
      </c>
      <c r="B2820" t="s">
        <v>245</v>
      </c>
      <c r="C2820" s="32" t="s">
        <v>247</v>
      </c>
      <c r="D2820" t="s">
        <v>458</v>
      </c>
      <c r="E2820" t="s">
        <v>476</v>
      </c>
      <c r="F2820" s="174" t="n">
        <v>2043</v>
      </c>
      <c r="G2820" s="175" t="n">
        <v>48</v>
      </c>
      <c r="H2820" s="176" t="n">
        <v>7861.25449776652</v>
      </c>
      <c r="I2820" s="177" t="n">
        <v>4286416.24666077</v>
      </c>
      <c r="J2820" s="178" t="str">
        <f>IF(I2820&gt;0,H2820/I2820,0)</f>
      </c>
      <c r="K2820" s="179" t="str">
        <f>1-EXP(-J2820)</f>
      </c>
      <c r="L2820" s="180" t="str">
        <f>IF(G2820=30,1,M2819)</f>
      </c>
      <c r="M2820" s="181" t="str">
        <f>L2820*(1-K2820)</f>
      </c>
    </row>
    <row r="2821">
      <c r="A2821" t="s">
        <v>164</v>
      </c>
      <c r="B2821" t="s">
        <v>245</v>
      </c>
      <c r="C2821" s="32" t="s">
        <v>247</v>
      </c>
      <c r="D2821" t="s">
        <v>458</v>
      </c>
      <c r="E2821" t="s">
        <v>476</v>
      </c>
      <c r="F2821" s="174" t="n">
        <v>2043</v>
      </c>
      <c r="G2821" s="175" t="n">
        <v>49</v>
      </c>
      <c r="H2821" s="176" t="n">
        <v>8483.12923337062</v>
      </c>
      <c r="I2821" s="177" t="n">
        <v>4219120.07686059</v>
      </c>
      <c r="J2821" s="178" t="str">
        <f>IF(I2821&gt;0,H2821/I2821,0)</f>
      </c>
      <c r="K2821" s="179" t="str">
        <f>1-EXP(-J2821)</f>
      </c>
      <c r="L2821" s="180" t="str">
        <f>IF(G2821=30,1,M2820)</f>
      </c>
      <c r="M2821" s="181" t="str">
        <f>L2821*(1-K2821)</f>
      </c>
    </row>
    <row r="2822">
      <c r="A2822" t="s">
        <v>164</v>
      </c>
      <c r="B2822" t="s">
        <v>245</v>
      </c>
      <c r="C2822" s="32" t="s">
        <v>247</v>
      </c>
      <c r="D2822" t="s">
        <v>458</v>
      </c>
      <c r="E2822" t="s">
        <v>476</v>
      </c>
      <c r="F2822" s="174" t="n">
        <v>2043</v>
      </c>
      <c r="G2822" s="175" t="n">
        <v>50</v>
      </c>
      <c r="H2822" s="176" t="n">
        <v>9568.56006722273</v>
      </c>
      <c r="I2822" s="177" t="n">
        <v>4154283.11359363</v>
      </c>
      <c r="J2822" s="178" t="str">
        <f>IF(I2822&gt;0,H2822/I2822,0)</f>
      </c>
      <c r="K2822" s="179" t="str">
        <f>1-EXP(-J2822)</f>
      </c>
      <c r="L2822" s="180" t="str">
        <f>IF(G2822=30,1,M2821)</f>
      </c>
      <c r="M2822" s="181" t="str">
        <f>L2822*(1-K2822)</f>
      </c>
    </row>
    <row r="2823">
      <c r="A2823" t="s">
        <v>164</v>
      </c>
      <c r="B2823" t="s">
        <v>245</v>
      </c>
      <c r="C2823" s="32" t="s">
        <v>247</v>
      </c>
      <c r="D2823" t="s">
        <v>458</v>
      </c>
      <c r="E2823" t="s">
        <v>476</v>
      </c>
      <c r="F2823" s="174" t="n">
        <v>2043</v>
      </c>
      <c r="G2823" s="175" t="n">
        <v>51</v>
      </c>
      <c r="H2823" s="176" t="n">
        <v>10502.3362306587</v>
      </c>
      <c r="I2823" s="177" t="n">
        <v>4175387.72170173</v>
      </c>
      <c r="J2823" s="178" t="str">
        <f>IF(I2823&gt;0,H2823/I2823,0)</f>
      </c>
      <c r="K2823" s="179" t="str">
        <f>1-EXP(-J2823)</f>
      </c>
      <c r="L2823" s="180" t="str">
        <f>IF(G2823=30,1,M2822)</f>
      </c>
      <c r="M2823" s="181" t="str">
        <f>L2823*(1-K2823)</f>
      </c>
    </row>
    <row r="2824">
      <c r="A2824" t="s">
        <v>164</v>
      </c>
      <c r="B2824" t="s">
        <v>245</v>
      </c>
      <c r="C2824" s="32" t="s">
        <v>247</v>
      </c>
      <c r="D2824" t="s">
        <v>458</v>
      </c>
      <c r="E2824" t="s">
        <v>476</v>
      </c>
      <c r="F2824" s="174" t="n">
        <v>2043</v>
      </c>
      <c r="G2824" s="175" t="n">
        <v>52</v>
      </c>
      <c r="H2824" s="176" t="n">
        <v>11481.1989360103</v>
      </c>
      <c r="I2824" s="177" t="n">
        <v>4176378.53827624</v>
      </c>
      <c r="J2824" s="178" t="str">
        <f>IF(I2824&gt;0,H2824/I2824,0)</f>
      </c>
      <c r="K2824" s="179" t="str">
        <f>1-EXP(-J2824)</f>
      </c>
      <c r="L2824" s="180" t="str">
        <f>IF(G2824=30,1,M2823)</f>
      </c>
      <c r="M2824" s="181" t="str">
        <f>L2824*(1-K2824)</f>
      </c>
    </row>
    <row r="2825">
      <c r="A2825" t="s">
        <v>164</v>
      </c>
      <c r="B2825" t="s">
        <v>245</v>
      </c>
      <c r="C2825" s="32" t="s">
        <v>247</v>
      </c>
      <c r="D2825" t="s">
        <v>458</v>
      </c>
      <c r="E2825" t="s">
        <v>476</v>
      </c>
      <c r="F2825" s="174" t="n">
        <v>2043</v>
      </c>
      <c r="G2825" s="175" t="n">
        <v>53</v>
      </c>
      <c r="H2825" s="176" t="n">
        <v>16703.7889557992</v>
      </c>
      <c r="I2825" s="177" t="n">
        <v>6141253.16479004</v>
      </c>
      <c r="J2825" s="178" t="str">
        <f>IF(I2825&gt;0,H2825/I2825,0)</f>
      </c>
      <c r="K2825" s="179" t="str">
        <f>1-EXP(-J2825)</f>
      </c>
      <c r="L2825" s="180" t="str">
        <f>IF(G2825=30,1,M2824)</f>
      </c>
      <c r="M2825" s="181" t="str">
        <f>L2825*(1-K2825)</f>
      </c>
    </row>
    <row r="2826">
      <c r="A2826" t="s">
        <v>164</v>
      </c>
      <c r="B2826" t="s">
        <v>245</v>
      </c>
      <c r="C2826" s="32" t="s">
        <v>247</v>
      </c>
      <c r="D2826" t="s">
        <v>458</v>
      </c>
      <c r="E2826" t="s">
        <v>476</v>
      </c>
      <c r="F2826" s="174" t="n">
        <v>2043</v>
      </c>
      <c r="G2826" s="175" t="n">
        <v>54</v>
      </c>
      <c r="H2826" s="176" t="n">
        <v>13399.8752264994</v>
      </c>
      <c r="I2826" s="177" t="n">
        <v>4099732.37287868</v>
      </c>
      <c r="J2826" s="178" t="str">
        <f>IF(I2826&gt;0,H2826/I2826,0)</f>
      </c>
      <c r="K2826" s="179" t="str">
        <f>1-EXP(-J2826)</f>
      </c>
      <c r="L2826" s="180" t="str">
        <f>IF(G2826=30,1,M2825)</f>
      </c>
      <c r="M2826" s="181" t="str">
        <f>L2826*(1-K2826)</f>
      </c>
    </row>
    <row r="2827">
      <c r="A2827" t="s">
        <v>164</v>
      </c>
      <c r="B2827" t="s">
        <v>245</v>
      </c>
      <c r="C2827" s="32" t="s">
        <v>247</v>
      </c>
      <c r="D2827" t="s">
        <v>458</v>
      </c>
      <c r="E2827" t="s">
        <v>476</v>
      </c>
      <c r="F2827" s="174" t="n">
        <v>2043</v>
      </c>
      <c r="G2827" s="175" t="n">
        <v>55</v>
      </c>
      <c r="H2827" s="176" t="n">
        <v>14287.833549492</v>
      </c>
      <c r="I2827" s="177" t="n">
        <v>4062800.579357</v>
      </c>
      <c r="J2827" s="178" t="str">
        <f>IF(I2827&gt;0,H2827/I2827,0)</f>
      </c>
      <c r="K2827" s="179" t="str">
        <f>1-EXP(-J2827)</f>
      </c>
      <c r="L2827" s="180" t="str">
        <f>IF(G2827=30,1,M2826)</f>
      </c>
      <c r="M2827" s="181" t="str">
        <f>L2827*(1-K2827)</f>
      </c>
    </row>
    <row r="2828">
      <c r="A2828" t="s">
        <v>164</v>
      </c>
      <c r="B2828" t="s">
        <v>245</v>
      </c>
      <c r="C2828" s="32" t="s">
        <v>247</v>
      </c>
      <c r="D2828" t="s">
        <v>458</v>
      </c>
      <c r="E2828" t="s">
        <v>476</v>
      </c>
      <c r="F2828" s="174" t="n">
        <v>2043</v>
      </c>
      <c r="G2828" s="175" t="n">
        <v>56</v>
      </c>
      <c r="H2828" s="176" t="n">
        <v>15001.4148966325</v>
      </c>
      <c r="I2828" s="177" t="n">
        <v>3915845.21141798</v>
      </c>
      <c r="J2828" s="178" t="str">
        <f>IF(I2828&gt;0,H2828/I2828,0)</f>
      </c>
      <c r="K2828" s="179" t="str">
        <f>1-EXP(-J2828)</f>
      </c>
      <c r="L2828" s="180" t="str">
        <f>IF(G2828=30,1,M2827)</f>
      </c>
      <c r="M2828" s="181" t="str">
        <f>L2828*(1-K2828)</f>
      </c>
    </row>
    <row r="2829">
      <c r="A2829" t="s">
        <v>164</v>
      </c>
      <c r="B2829" t="s">
        <v>245</v>
      </c>
      <c r="C2829" s="32" t="s">
        <v>247</v>
      </c>
      <c r="D2829" t="s">
        <v>458</v>
      </c>
      <c r="E2829" t="s">
        <v>476</v>
      </c>
      <c r="F2829" s="174" t="n">
        <v>2043</v>
      </c>
      <c r="G2829" s="175" t="n">
        <v>57</v>
      </c>
      <c r="H2829" s="176" t="n">
        <v>16125.60706388</v>
      </c>
      <c r="I2829" s="177" t="n">
        <v>3859419.34930223</v>
      </c>
      <c r="J2829" s="178" t="str">
        <f>IF(I2829&gt;0,H2829/I2829,0)</f>
      </c>
      <c r="K2829" s="179" t="str">
        <f>1-EXP(-J2829)</f>
      </c>
      <c r="L2829" s="180" t="str">
        <f>IF(G2829=30,1,M2828)</f>
      </c>
      <c r="M2829" s="181" t="str">
        <f>L2829*(1-K2829)</f>
      </c>
    </row>
    <row r="2830">
      <c r="A2830" t="s">
        <v>164</v>
      </c>
      <c r="B2830" t="s">
        <v>245</v>
      </c>
      <c r="C2830" s="32" t="s">
        <v>247</v>
      </c>
      <c r="D2830" t="s">
        <v>458</v>
      </c>
      <c r="E2830" t="s">
        <v>476</v>
      </c>
      <c r="F2830" s="174" t="n">
        <v>2043</v>
      </c>
      <c r="G2830" s="175" t="n">
        <v>58</v>
      </c>
      <c r="H2830" s="176" t="n">
        <v>17746.6191155058</v>
      </c>
      <c r="I2830" s="177" t="n">
        <v>3887673.24331094</v>
      </c>
      <c r="J2830" s="178" t="str">
        <f>IF(I2830&gt;0,H2830/I2830,0)</f>
      </c>
      <c r="K2830" s="179" t="str">
        <f>1-EXP(-J2830)</f>
      </c>
      <c r="L2830" s="180" t="str">
        <f>IF(G2830=30,1,M2829)</f>
      </c>
      <c r="M2830" s="181" t="str">
        <f>L2830*(1-K2830)</f>
      </c>
    </row>
    <row r="2831">
      <c r="A2831" t="s">
        <v>164</v>
      </c>
      <c r="B2831" t="s">
        <v>245</v>
      </c>
      <c r="C2831" s="32" t="s">
        <v>247</v>
      </c>
      <c r="D2831" t="s">
        <v>458</v>
      </c>
      <c r="E2831" t="s">
        <v>476</v>
      </c>
      <c r="F2831" s="174" t="n">
        <v>2043</v>
      </c>
      <c r="G2831" s="175" t="n">
        <v>59</v>
      </c>
      <c r="H2831" s="176" t="n">
        <v>19656.7130994901</v>
      </c>
      <c r="I2831" s="177" t="n">
        <v>3935848.38551861</v>
      </c>
      <c r="J2831" s="178" t="str">
        <f>IF(I2831&gt;0,H2831/I2831,0)</f>
      </c>
      <c r="K2831" s="179" t="str">
        <f>1-EXP(-J2831)</f>
      </c>
      <c r="L2831" s="180" t="str">
        <f>IF(G2831=30,1,M2830)</f>
      </c>
      <c r="M2831" s="181" t="str">
        <f>L2831*(1-K2831)</f>
      </c>
    </row>
    <row r="2832">
      <c r="A2832" t="s">
        <v>164</v>
      </c>
      <c r="B2832" t="s">
        <v>245</v>
      </c>
      <c r="C2832" s="32" t="s">
        <v>247</v>
      </c>
      <c r="D2832" t="s">
        <v>458</v>
      </c>
      <c r="E2832" t="s">
        <v>476</v>
      </c>
      <c r="F2832" s="174" t="n">
        <v>2043</v>
      </c>
      <c r="G2832" s="175" t="n">
        <v>60</v>
      </c>
      <c r="H2832" s="176" t="n">
        <v>21057.3653873879</v>
      </c>
      <c r="I2832" s="177" t="n">
        <v>3881322.19162707</v>
      </c>
      <c r="J2832" s="178" t="str">
        <f>IF(I2832&gt;0,H2832/I2832,0)</f>
      </c>
      <c r="K2832" s="179" t="str">
        <f>1-EXP(-J2832)</f>
      </c>
      <c r="L2832" s="180" t="str">
        <f>IF(G2832=30,1,M2831)</f>
      </c>
      <c r="M2832" s="181" t="str">
        <f>L2832*(1-K2832)</f>
      </c>
    </row>
    <row r="2833">
      <c r="A2833" t="s">
        <v>164</v>
      </c>
      <c r="B2833" t="s">
        <v>245</v>
      </c>
      <c r="C2833" s="32" t="s">
        <v>247</v>
      </c>
      <c r="D2833" t="s">
        <v>458</v>
      </c>
      <c r="E2833" t="s">
        <v>476</v>
      </c>
      <c r="F2833" s="174" t="n">
        <v>2043</v>
      </c>
      <c r="G2833" s="175" t="n">
        <v>61</v>
      </c>
      <c r="H2833" s="176" t="n">
        <v>22106.5710470246</v>
      </c>
      <c r="I2833" s="177" t="n">
        <v>3722740.15450902</v>
      </c>
      <c r="J2833" s="178" t="str">
        <f>IF(I2833&gt;0,H2833/I2833,0)</f>
      </c>
      <c r="K2833" s="179" t="str">
        <f>1-EXP(-J2833)</f>
      </c>
      <c r="L2833" s="180" t="str">
        <f>IF(G2833=30,1,M2832)</f>
      </c>
      <c r="M2833" s="181" t="str">
        <f>L2833*(1-K2833)</f>
      </c>
    </row>
    <row r="2834">
      <c r="A2834" t="s">
        <v>164</v>
      </c>
      <c r="B2834" t="s">
        <v>245</v>
      </c>
      <c r="C2834" s="32" t="s">
        <v>247</v>
      </c>
      <c r="D2834" t="s">
        <v>458</v>
      </c>
      <c r="E2834" t="s">
        <v>476</v>
      </c>
      <c r="F2834" s="174" t="n">
        <v>2043</v>
      </c>
      <c r="G2834" s="175" t="n">
        <v>62</v>
      </c>
      <c r="H2834" s="176" t="n">
        <v>23584.4961183972</v>
      </c>
      <c r="I2834" s="177" t="n">
        <v>3619540.21218744</v>
      </c>
      <c r="J2834" s="178" t="str">
        <f>IF(I2834&gt;0,H2834/I2834,0)</f>
      </c>
      <c r="K2834" s="179" t="str">
        <f>1-EXP(-J2834)</f>
      </c>
      <c r="L2834" s="180" t="str">
        <f>IF(G2834=30,1,M2833)</f>
      </c>
      <c r="M2834" s="181" t="str">
        <f>L2834*(1-K2834)</f>
      </c>
    </row>
    <row r="2835">
      <c r="A2835" t="s">
        <v>164</v>
      </c>
      <c r="B2835" t="s">
        <v>245</v>
      </c>
      <c r="C2835" s="32" t="s">
        <v>247</v>
      </c>
      <c r="D2835" t="s">
        <v>458</v>
      </c>
      <c r="E2835" t="s">
        <v>476</v>
      </c>
      <c r="F2835" s="174" t="n">
        <v>2043</v>
      </c>
      <c r="G2835" s="175" t="n">
        <v>63</v>
      </c>
      <c r="H2835" s="176" t="n">
        <v>25229.7605830713</v>
      </c>
      <c r="I2835" s="177" t="n">
        <v>3528477.20765542</v>
      </c>
      <c r="J2835" s="178" t="str">
        <f>IF(I2835&gt;0,H2835/I2835,0)</f>
      </c>
      <c r="K2835" s="179" t="str">
        <f>1-EXP(-J2835)</f>
      </c>
      <c r="L2835" s="180" t="str">
        <f>IF(G2835=30,1,M2834)</f>
      </c>
      <c r="M2835" s="181" t="str">
        <f>L2835*(1-K2835)</f>
      </c>
    </row>
    <row r="2836">
      <c r="A2836" t="s">
        <v>164</v>
      </c>
      <c r="B2836" t="s">
        <v>245</v>
      </c>
      <c r="C2836" s="32" t="s">
        <v>247</v>
      </c>
      <c r="D2836" t="s">
        <v>458</v>
      </c>
      <c r="E2836" t="s">
        <v>476</v>
      </c>
      <c r="F2836" s="174" t="n">
        <v>2043</v>
      </c>
      <c r="G2836" s="175" t="n">
        <v>64</v>
      </c>
      <c r="H2836" s="176" t="n">
        <v>26912.6728609582</v>
      </c>
      <c r="I2836" s="177" t="n">
        <v>3430457.41684379</v>
      </c>
      <c r="J2836" s="178" t="str">
        <f>IF(I2836&gt;0,H2836/I2836,0)</f>
      </c>
      <c r="K2836" s="179" t="str">
        <f>1-EXP(-J2836)</f>
      </c>
      <c r="L2836" s="180" t="str">
        <f>IF(G2836=30,1,M2835)</f>
      </c>
      <c r="M2836" s="181" t="str">
        <f>L2836*(1-K2836)</f>
      </c>
    </row>
    <row r="2837">
      <c r="A2837" t="s">
        <v>164</v>
      </c>
      <c r="B2837" t="s">
        <v>245</v>
      </c>
      <c r="C2837" s="32" t="s">
        <v>247</v>
      </c>
      <c r="D2837" t="s">
        <v>458</v>
      </c>
      <c r="E2837" t="s">
        <v>476</v>
      </c>
      <c r="F2837" s="174" t="n">
        <v>2043</v>
      </c>
      <c r="G2837" s="175" t="n">
        <v>65</v>
      </c>
      <c r="H2837" s="176" t="n">
        <v>27255.9105322751</v>
      </c>
      <c r="I2837" s="177" t="n">
        <v>3313575.85590161</v>
      </c>
      <c r="J2837" s="178" t="str">
        <f>IF(I2837&gt;0,H2837/I2837,0)</f>
      </c>
      <c r="K2837" s="179" t="str">
        <f>1-EXP(-J2837)</f>
      </c>
      <c r="L2837" s="180" t="str">
        <f>IF(G2837=30,1,M2836)</f>
      </c>
      <c r="M2837" s="181" t="str">
        <f>L2837*(1-K2837)</f>
      </c>
    </row>
    <row r="2838">
      <c r="A2838" t="s">
        <v>164</v>
      </c>
      <c r="B2838" t="s">
        <v>245</v>
      </c>
      <c r="C2838" s="32" t="s">
        <v>247</v>
      </c>
      <c r="D2838" t="s">
        <v>458</v>
      </c>
      <c r="E2838" t="s">
        <v>476</v>
      </c>
      <c r="F2838" s="174" t="n">
        <v>2043</v>
      </c>
      <c r="G2838" s="175" t="n">
        <v>66</v>
      </c>
      <c r="H2838" s="176" t="n">
        <v>28925.9628463675</v>
      </c>
      <c r="I2838" s="177" t="n">
        <v>3209421.44120046</v>
      </c>
      <c r="J2838" s="178" t="str">
        <f>IF(I2838&gt;0,H2838/I2838,0)</f>
      </c>
      <c r="K2838" s="179" t="str">
        <f>1-EXP(-J2838)</f>
      </c>
      <c r="L2838" s="180" t="str">
        <f>IF(G2838=30,1,M2837)</f>
      </c>
      <c r="M2838" s="181" t="str">
        <f>L2838*(1-K2838)</f>
      </c>
    </row>
    <row r="2839">
      <c r="A2839" t="s">
        <v>164</v>
      </c>
      <c r="B2839" t="s">
        <v>245</v>
      </c>
      <c r="C2839" s="32" t="s">
        <v>247</v>
      </c>
      <c r="D2839" t="s">
        <v>458</v>
      </c>
      <c r="E2839" t="s">
        <v>476</v>
      </c>
      <c r="F2839" s="174" t="n">
        <v>2043</v>
      </c>
      <c r="G2839" s="175" t="n">
        <v>67</v>
      </c>
      <c r="H2839" s="176" t="n">
        <v>30615.9613635667</v>
      </c>
      <c r="I2839" s="177" t="n">
        <v>3093300.63515615</v>
      </c>
      <c r="J2839" s="178" t="str">
        <f>IF(I2839&gt;0,H2839/I2839,0)</f>
      </c>
      <c r="K2839" s="179" t="str">
        <f>1-EXP(-J2839)</f>
      </c>
      <c r="L2839" s="180" t="str">
        <f>IF(G2839=30,1,M2838)</f>
      </c>
      <c r="M2839" s="181" t="str">
        <f>L2839*(1-K2839)</f>
      </c>
    </row>
    <row r="2840">
      <c r="A2840" t="s">
        <v>164</v>
      </c>
      <c r="B2840" t="s">
        <v>245</v>
      </c>
      <c r="C2840" s="32" t="s">
        <v>247</v>
      </c>
      <c r="D2840" t="s">
        <v>458</v>
      </c>
      <c r="E2840" t="s">
        <v>476</v>
      </c>
      <c r="F2840" s="174" t="n">
        <v>2043</v>
      </c>
      <c r="G2840" s="175" t="n">
        <v>68</v>
      </c>
      <c r="H2840" s="176" t="n">
        <v>32352.595149063</v>
      </c>
      <c r="I2840" s="177" t="n">
        <v>2974677.48956567</v>
      </c>
      <c r="J2840" s="178" t="str">
        <f>IF(I2840&gt;0,H2840/I2840,0)</f>
      </c>
      <c r="K2840" s="179" t="str">
        <f>1-EXP(-J2840)</f>
      </c>
      <c r="L2840" s="180" t="str">
        <f>IF(G2840=30,1,M2839)</f>
      </c>
      <c r="M2840" s="181" t="str">
        <f>L2840*(1-K2840)</f>
      </c>
    </row>
    <row r="2841">
      <c r="A2841" t="s">
        <v>164</v>
      </c>
      <c r="B2841" t="s">
        <v>245</v>
      </c>
      <c r="C2841" s="32" t="s">
        <v>247</v>
      </c>
      <c r="D2841" t="s">
        <v>458</v>
      </c>
      <c r="E2841" t="s">
        <v>476</v>
      </c>
      <c r="F2841" s="174" t="n">
        <v>2043</v>
      </c>
      <c r="G2841" s="175" t="n">
        <v>69</v>
      </c>
      <c r="H2841" s="176" t="n">
        <v>33878.8377758471</v>
      </c>
      <c r="I2841" s="177" t="n">
        <v>2832118.85083838</v>
      </c>
      <c r="J2841" s="178" t="str">
        <f>IF(I2841&gt;0,H2841/I2841,0)</f>
      </c>
      <c r="K2841" s="179" t="str">
        <f>1-EXP(-J2841)</f>
      </c>
      <c r="L2841" s="180" t="str">
        <f>IF(G2841=30,1,M2840)</f>
      </c>
      <c r="M2841" s="181" t="str">
        <f>L2841*(1-K2841)</f>
      </c>
    </row>
    <row r="2842">
      <c r="A2842" t="s">
        <v>164</v>
      </c>
      <c r="B2842" t="s">
        <v>245</v>
      </c>
      <c r="C2842" s="32" t="s">
        <v>247</v>
      </c>
      <c r="D2842" t="s">
        <v>458</v>
      </c>
      <c r="E2842" t="s">
        <v>476</v>
      </c>
      <c r="F2842" s="174" t="n">
        <v>2044</v>
      </c>
      <c r="G2842" s="175" t="n">
        <v>30</v>
      </c>
      <c r="H2842" s="176" t="n">
        <v>750.998591162932</v>
      </c>
      <c r="I2842" s="177" t="n">
        <v>4714189.17608482</v>
      </c>
      <c r="J2842" s="178" t="str">
        <f>IF(I2842&gt;0,H2842/I2842,0)</f>
      </c>
      <c r="K2842" s="179" t="str">
        <f>1-EXP(-J2842)</f>
      </c>
      <c r="L2842" s="180" t="str">
        <f>IF(G2842=30,1,M2841)</f>
      </c>
      <c r="M2842" s="181" t="str">
        <f>L2842*(1-K2842)</f>
      </c>
    </row>
    <row r="2843">
      <c r="A2843" t="s">
        <v>164</v>
      </c>
      <c r="B2843" t="s">
        <v>245</v>
      </c>
      <c r="C2843" s="32" t="s">
        <v>247</v>
      </c>
      <c r="D2843" t="s">
        <v>458</v>
      </c>
      <c r="E2843" t="s">
        <v>476</v>
      </c>
      <c r="F2843" s="174" t="n">
        <v>2044</v>
      </c>
      <c r="G2843" s="175" t="n">
        <v>31</v>
      </c>
      <c r="H2843" s="176" t="n">
        <v>991.654707323036</v>
      </c>
      <c r="I2843" s="177" t="n">
        <v>4782350.73814761</v>
      </c>
      <c r="J2843" s="178" t="str">
        <f>IF(I2843&gt;0,H2843/I2843,0)</f>
      </c>
      <c r="K2843" s="179" t="str">
        <f>1-EXP(-J2843)</f>
      </c>
      <c r="L2843" s="180" t="str">
        <f>IF(G2843=30,1,M2842)</f>
      </c>
      <c r="M2843" s="181" t="str">
        <f>L2843*(1-K2843)</f>
      </c>
    </row>
    <row r="2844">
      <c r="A2844" t="s">
        <v>164</v>
      </c>
      <c r="B2844" t="s">
        <v>245</v>
      </c>
      <c r="C2844" s="32" t="s">
        <v>247</v>
      </c>
      <c r="D2844" t="s">
        <v>458</v>
      </c>
      <c r="E2844" t="s">
        <v>476</v>
      </c>
      <c r="F2844" s="174" t="n">
        <v>2044</v>
      </c>
      <c r="G2844" s="175" t="n">
        <v>32</v>
      </c>
      <c r="H2844" s="176" t="n">
        <v>1114.17162636683</v>
      </c>
      <c r="I2844" s="177" t="n">
        <v>4895261.74801485</v>
      </c>
      <c r="J2844" s="178" t="str">
        <f>IF(I2844&gt;0,H2844/I2844,0)</f>
      </c>
      <c r="K2844" s="179" t="str">
        <f>1-EXP(-J2844)</f>
      </c>
      <c r="L2844" s="180" t="str">
        <f>IF(G2844=30,1,M2843)</f>
      </c>
      <c r="M2844" s="181" t="str">
        <f>L2844*(1-K2844)</f>
      </c>
    </row>
    <row r="2845">
      <c r="A2845" t="s">
        <v>164</v>
      </c>
      <c r="B2845" t="s">
        <v>245</v>
      </c>
      <c r="C2845" s="32" t="s">
        <v>247</v>
      </c>
      <c r="D2845" t="s">
        <v>458</v>
      </c>
      <c r="E2845" t="s">
        <v>476</v>
      </c>
      <c r="F2845" s="174" t="n">
        <v>2044</v>
      </c>
      <c r="G2845" s="175" t="n">
        <v>33</v>
      </c>
      <c r="H2845" s="176" t="n">
        <v>1173.01365808461</v>
      </c>
      <c r="I2845" s="177" t="n">
        <v>4867043.56743602</v>
      </c>
      <c r="J2845" s="178" t="str">
        <f>IF(I2845&gt;0,H2845/I2845,0)</f>
      </c>
      <c r="K2845" s="179" t="str">
        <f>1-EXP(-J2845)</f>
      </c>
      <c r="L2845" s="180" t="str">
        <f>IF(G2845=30,1,M2844)</f>
      </c>
      <c r="M2845" s="181" t="str">
        <f>L2845*(1-K2845)</f>
      </c>
    </row>
    <row r="2846">
      <c r="A2846" t="s">
        <v>164</v>
      </c>
      <c r="B2846" t="s">
        <v>245</v>
      </c>
      <c r="C2846" s="32" t="s">
        <v>247</v>
      </c>
      <c r="D2846" t="s">
        <v>458</v>
      </c>
      <c r="E2846" t="s">
        <v>476</v>
      </c>
      <c r="F2846" s="174" t="n">
        <v>2044</v>
      </c>
      <c r="G2846" s="175" t="n">
        <v>34</v>
      </c>
      <c r="H2846" s="176" t="n">
        <v>1215.12363811463</v>
      </c>
      <c r="I2846" s="177" t="n">
        <v>4733134.76258863</v>
      </c>
      <c r="J2846" s="178" t="str">
        <f>IF(I2846&gt;0,H2846/I2846,0)</f>
      </c>
      <c r="K2846" s="179" t="str">
        <f>1-EXP(-J2846)</f>
      </c>
      <c r="L2846" s="180" t="str">
        <f>IF(G2846=30,1,M2845)</f>
      </c>
      <c r="M2846" s="181" t="str">
        <f>L2846*(1-K2846)</f>
      </c>
    </row>
    <row r="2847">
      <c r="A2847" t="s">
        <v>164</v>
      </c>
      <c r="B2847" t="s">
        <v>245</v>
      </c>
      <c r="C2847" s="32" t="s">
        <v>247</v>
      </c>
      <c r="D2847" t="s">
        <v>458</v>
      </c>
      <c r="E2847" t="s">
        <v>476</v>
      </c>
      <c r="F2847" s="174" t="n">
        <v>2044</v>
      </c>
      <c r="G2847" s="175" t="n">
        <v>35</v>
      </c>
      <c r="H2847" s="176" t="n">
        <v>1575.20508888302</v>
      </c>
      <c r="I2847" s="177" t="n">
        <v>4661896.04424264</v>
      </c>
      <c r="J2847" s="178" t="str">
        <f>IF(I2847&gt;0,H2847/I2847,0)</f>
      </c>
      <c r="K2847" s="179" t="str">
        <f>1-EXP(-J2847)</f>
      </c>
      <c r="L2847" s="180" t="str">
        <f>IF(G2847=30,1,M2846)</f>
      </c>
      <c r="M2847" s="181" t="str">
        <f>L2847*(1-K2847)</f>
      </c>
    </row>
    <row r="2848">
      <c r="A2848" t="s">
        <v>164</v>
      </c>
      <c r="B2848" t="s">
        <v>245</v>
      </c>
      <c r="C2848" s="32" t="s">
        <v>247</v>
      </c>
      <c r="D2848" t="s">
        <v>458</v>
      </c>
      <c r="E2848" t="s">
        <v>476</v>
      </c>
      <c r="F2848" s="174" t="n">
        <v>2044</v>
      </c>
      <c r="G2848" s="175" t="n">
        <v>36</v>
      </c>
      <c r="H2848" s="176" t="n">
        <v>1832.6414343474</v>
      </c>
      <c r="I2848" s="177" t="n">
        <v>4618115.00460532</v>
      </c>
      <c r="J2848" s="178" t="str">
        <f>IF(I2848&gt;0,H2848/I2848,0)</f>
      </c>
      <c r="K2848" s="179" t="str">
        <f>1-EXP(-J2848)</f>
      </c>
      <c r="L2848" s="180" t="str">
        <f>IF(G2848=30,1,M2847)</f>
      </c>
      <c r="M2848" s="181" t="str">
        <f>L2848*(1-K2848)</f>
      </c>
    </row>
    <row r="2849">
      <c r="A2849" t="s">
        <v>164</v>
      </c>
      <c r="B2849" t="s">
        <v>245</v>
      </c>
      <c r="C2849" s="32" t="s">
        <v>247</v>
      </c>
      <c r="D2849" t="s">
        <v>458</v>
      </c>
      <c r="E2849" t="s">
        <v>476</v>
      </c>
      <c r="F2849" s="174" t="n">
        <v>2044</v>
      </c>
      <c r="G2849" s="175" t="n">
        <v>37</v>
      </c>
      <c r="H2849" s="176" t="n">
        <v>2039.55109465498</v>
      </c>
      <c r="I2849" s="177" t="n">
        <v>4642339.89337649</v>
      </c>
      <c r="J2849" s="178" t="str">
        <f>IF(I2849&gt;0,H2849/I2849,0)</f>
      </c>
      <c r="K2849" s="179" t="str">
        <f>1-EXP(-J2849)</f>
      </c>
      <c r="L2849" s="180" t="str">
        <f>IF(G2849=30,1,M2848)</f>
      </c>
      <c r="M2849" s="181" t="str">
        <f>L2849*(1-K2849)</f>
      </c>
    </row>
    <row r="2850">
      <c r="A2850" t="s">
        <v>164</v>
      </c>
      <c r="B2850" t="s">
        <v>245</v>
      </c>
      <c r="C2850" s="32" t="s">
        <v>247</v>
      </c>
      <c r="D2850" t="s">
        <v>458</v>
      </c>
      <c r="E2850" t="s">
        <v>476</v>
      </c>
      <c r="F2850" s="174" t="n">
        <v>2044</v>
      </c>
      <c r="G2850" s="175" t="n">
        <v>38</v>
      </c>
      <c r="H2850" s="176" t="n">
        <v>2158.8744090624</v>
      </c>
      <c r="I2850" s="177" t="n">
        <v>4558008.65197501</v>
      </c>
      <c r="J2850" s="178" t="str">
        <f>IF(I2850&gt;0,H2850/I2850,0)</f>
      </c>
      <c r="K2850" s="179" t="str">
        <f>1-EXP(-J2850)</f>
      </c>
      <c r="L2850" s="180" t="str">
        <f>IF(G2850=30,1,M2849)</f>
      </c>
      <c r="M2850" s="181" t="str">
        <f>L2850*(1-K2850)</f>
      </c>
    </row>
    <row r="2851">
      <c r="A2851" t="s">
        <v>164</v>
      </c>
      <c r="B2851" t="s">
        <v>245</v>
      </c>
      <c r="C2851" s="32" t="s">
        <v>247</v>
      </c>
      <c r="D2851" t="s">
        <v>458</v>
      </c>
      <c r="E2851" t="s">
        <v>476</v>
      </c>
      <c r="F2851" s="174" t="n">
        <v>2044</v>
      </c>
      <c r="G2851" s="175" t="n">
        <v>39</v>
      </c>
      <c r="H2851" s="176" t="n">
        <v>2301.61842152644</v>
      </c>
      <c r="I2851" s="177" t="n">
        <v>4495132.26864912</v>
      </c>
      <c r="J2851" s="178" t="str">
        <f>IF(I2851&gt;0,H2851/I2851,0)</f>
      </c>
      <c r="K2851" s="179" t="str">
        <f>1-EXP(-J2851)</f>
      </c>
      <c r="L2851" s="180" t="str">
        <f>IF(G2851=30,1,M2850)</f>
      </c>
      <c r="M2851" s="181" t="str">
        <f>L2851*(1-K2851)</f>
      </c>
    </row>
    <row r="2852">
      <c r="A2852" t="s">
        <v>164</v>
      </c>
      <c r="B2852" t="s">
        <v>245</v>
      </c>
      <c r="C2852" s="32" t="s">
        <v>247</v>
      </c>
      <c r="D2852" t="s">
        <v>458</v>
      </c>
      <c r="E2852" t="s">
        <v>476</v>
      </c>
      <c r="F2852" s="174" t="n">
        <v>2044</v>
      </c>
      <c r="G2852" s="175" t="n">
        <v>40</v>
      </c>
      <c r="H2852" s="176" t="n">
        <v>3007.48757650456</v>
      </c>
      <c r="I2852" s="177" t="n">
        <v>4364932.7038146</v>
      </c>
      <c r="J2852" s="178" t="str">
        <f>IF(I2852&gt;0,H2852/I2852,0)</f>
      </c>
      <c r="K2852" s="179" t="str">
        <f>1-EXP(-J2852)</f>
      </c>
      <c r="L2852" s="180" t="str">
        <f>IF(G2852=30,1,M2851)</f>
      </c>
      <c r="M2852" s="181" t="str">
        <f>L2852*(1-K2852)</f>
      </c>
    </row>
    <row r="2853">
      <c r="A2853" t="s">
        <v>164</v>
      </c>
      <c r="B2853" t="s">
        <v>245</v>
      </c>
      <c r="C2853" s="32" t="s">
        <v>247</v>
      </c>
      <c r="D2853" t="s">
        <v>458</v>
      </c>
      <c r="E2853" t="s">
        <v>476</v>
      </c>
      <c r="F2853" s="174" t="n">
        <v>2044</v>
      </c>
      <c r="G2853" s="175" t="n">
        <v>41</v>
      </c>
      <c r="H2853" s="176" t="n">
        <v>3336.93308311802</v>
      </c>
      <c r="I2853" s="177" t="n">
        <v>4296150.8524544</v>
      </c>
      <c r="J2853" s="178" t="str">
        <f>IF(I2853&gt;0,H2853/I2853,0)</f>
      </c>
      <c r="K2853" s="179" t="str">
        <f>1-EXP(-J2853)</f>
      </c>
      <c r="L2853" s="180" t="str">
        <f>IF(G2853=30,1,M2852)</f>
      </c>
      <c r="M2853" s="181" t="str">
        <f>L2853*(1-K2853)</f>
      </c>
    </row>
    <row r="2854">
      <c r="A2854" t="s">
        <v>164</v>
      </c>
      <c r="B2854" t="s">
        <v>245</v>
      </c>
      <c r="C2854" s="32" t="s">
        <v>247</v>
      </c>
      <c r="D2854" t="s">
        <v>458</v>
      </c>
      <c r="E2854" t="s">
        <v>476</v>
      </c>
      <c r="F2854" s="174" t="n">
        <v>2044</v>
      </c>
      <c r="G2854" s="175" t="n">
        <v>42</v>
      </c>
      <c r="H2854" s="176" t="n">
        <v>3750.32674852913</v>
      </c>
      <c r="I2854" s="177" t="n">
        <v>4269306.50339617</v>
      </c>
      <c r="J2854" s="178" t="str">
        <f>IF(I2854&gt;0,H2854/I2854,0)</f>
      </c>
      <c r="K2854" s="179" t="str">
        <f>1-EXP(-J2854)</f>
      </c>
      <c r="L2854" s="180" t="str">
        <f>IF(G2854=30,1,M2853)</f>
      </c>
      <c r="M2854" s="181" t="str">
        <f>L2854*(1-K2854)</f>
      </c>
    </row>
    <row r="2855">
      <c r="A2855" t="s">
        <v>164</v>
      </c>
      <c r="B2855" t="s">
        <v>245</v>
      </c>
      <c r="C2855" s="32" t="s">
        <v>247</v>
      </c>
      <c r="D2855" t="s">
        <v>458</v>
      </c>
      <c r="E2855" t="s">
        <v>476</v>
      </c>
      <c r="F2855" s="174" t="n">
        <v>2044</v>
      </c>
      <c r="G2855" s="175" t="n">
        <v>43</v>
      </c>
      <c r="H2855" s="176" t="n">
        <v>4052.47842577396</v>
      </c>
      <c r="I2855" s="177" t="n">
        <v>4244700.60250886</v>
      </c>
      <c r="J2855" s="178" t="str">
        <f>IF(I2855&gt;0,H2855/I2855,0)</f>
      </c>
      <c r="K2855" s="179" t="str">
        <f>1-EXP(-J2855)</f>
      </c>
      <c r="L2855" s="180" t="str">
        <f>IF(G2855=30,1,M2854)</f>
      </c>
      <c r="M2855" s="181" t="str">
        <f>L2855*(1-K2855)</f>
      </c>
    </row>
    <row r="2856">
      <c r="A2856" t="s">
        <v>164</v>
      </c>
      <c r="B2856" t="s">
        <v>245</v>
      </c>
      <c r="C2856" s="32" t="s">
        <v>247</v>
      </c>
      <c r="D2856" t="s">
        <v>458</v>
      </c>
      <c r="E2856" t="s">
        <v>476</v>
      </c>
      <c r="F2856" s="174" t="n">
        <v>2044</v>
      </c>
      <c r="G2856" s="175" t="n">
        <v>44</v>
      </c>
      <c r="H2856" s="176" t="n">
        <v>4389.58454590776</v>
      </c>
      <c r="I2856" s="177" t="n">
        <v>4219229.4016385</v>
      </c>
      <c r="J2856" s="178" t="str">
        <f>IF(I2856&gt;0,H2856/I2856,0)</f>
      </c>
      <c r="K2856" s="179" t="str">
        <f>1-EXP(-J2856)</f>
      </c>
      <c r="L2856" s="180" t="str">
        <f>IF(G2856=30,1,M2855)</f>
      </c>
      <c r="M2856" s="181" t="str">
        <f>L2856*(1-K2856)</f>
      </c>
    </row>
    <row r="2857">
      <c r="A2857" t="s">
        <v>164</v>
      </c>
      <c r="B2857" t="s">
        <v>245</v>
      </c>
      <c r="C2857" s="32" t="s">
        <v>247</v>
      </c>
      <c r="D2857" t="s">
        <v>458</v>
      </c>
      <c r="E2857" t="s">
        <v>476</v>
      </c>
      <c r="F2857" s="174" t="n">
        <v>2044</v>
      </c>
      <c r="G2857" s="175" t="n">
        <v>45</v>
      </c>
      <c r="H2857" s="176" t="n">
        <v>5653.60894934904</v>
      </c>
      <c r="I2857" s="177" t="n">
        <v>4231924.79417323</v>
      </c>
      <c r="J2857" s="178" t="str">
        <f>IF(I2857&gt;0,H2857/I2857,0)</f>
      </c>
      <c r="K2857" s="179" t="str">
        <f>1-EXP(-J2857)</f>
      </c>
      <c r="L2857" s="180" t="str">
        <f>IF(G2857=30,1,M2856)</f>
      </c>
      <c r="M2857" s="181" t="str">
        <f>L2857*(1-K2857)</f>
      </c>
    </row>
    <row r="2858">
      <c r="A2858" t="s">
        <v>164</v>
      </c>
      <c r="B2858" t="s">
        <v>245</v>
      </c>
      <c r="C2858" s="32" t="s">
        <v>247</v>
      </c>
      <c r="D2858" t="s">
        <v>458</v>
      </c>
      <c r="E2858" t="s">
        <v>476</v>
      </c>
      <c r="F2858" s="174" t="n">
        <v>2044</v>
      </c>
      <c r="G2858" s="175" t="n">
        <v>46</v>
      </c>
      <c r="H2858" s="176" t="n">
        <v>6326.59091383857</v>
      </c>
      <c r="I2858" s="177" t="n">
        <v>4281051.9403258</v>
      </c>
      <c r="J2858" s="178" t="str">
        <f>IF(I2858&gt;0,H2858/I2858,0)</f>
      </c>
      <c r="K2858" s="179" t="str">
        <f>1-EXP(-J2858)</f>
      </c>
      <c r="L2858" s="180" t="str">
        <f>IF(G2858=30,1,M2857)</f>
      </c>
      <c r="M2858" s="181" t="str">
        <f>L2858*(1-K2858)</f>
      </c>
    </row>
    <row r="2859">
      <c r="A2859" t="s">
        <v>164</v>
      </c>
      <c r="B2859" t="s">
        <v>245</v>
      </c>
      <c r="C2859" s="32" t="s">
        <v>247</v>
      </c>
      <c r="D2859" t="s">
        <v>458</v>
      </c>
      <c r="E2859" t="s">
        <v>476</v>
      </c>
      <c r="F2859" s="174" t="n">
        <v>2044</v>
      </c>
      <c r="G2859" s="175" t="n">
        <v>47</v>
      </c>
      <c r="H2859" s="176" t="n">
        <v>7320.78683389788</v>
      </c>
      <c r="I2859" s="177" t="n">
        <v>4404387.27188172</v>
      </c>
      <c r="J2859" s="178" t="str">
        <f>IF(I2859&gt;0,H2859/I2859,0)</f>
      </c>
      <c r="K2859" s="179" t="str">
        <f>1-EXP(-J2859)</f>
      </c>
      <c r="L2859" s="180" t="str">
        <f>IF(G2859=30,1,M2858)</f>
      </c>
      <c r="M2859" s="181" t="str">
        <f>L2859*(1-K2859)</f>
      </c>
    </row>
    <row r="2860">
      <c r="A2860" t="s">
        <v>164</v>
      </c>
      <c r="B2860" t="s">
        <v>245</v>
      </c>
      <c r="C2860" s="32" t="s">
        <v>247</v>
      </c>
      <c r="D2860" t="s">
        <v>458</v>
      </c>
      <c r="E2860" t="s">
        <v>476</v>
      </c>
      <c r="F2860" s="174" t="n">
        <v>2044</v>
      </c>
      <c r="G2860" s="175" t="n">
        <v>48</v>
      </c>
      <c r="H2860" s="176" t="n">
        <v>7924.54181017199</v>
      </c>
      <c r="I2860" s="177" t="n">
        <v>4351707.74810294</v>
      </c>
      <c r="J2860" s="178" t="str">
        <f>IF(I2860&gt;0,H2860/I2860,0)</f>
      </c>
      <c r="K2860" s="179" t="str">
        <f>1-EXP(-J2860)</f>
      </c>
      <c r="L2860" s="180" t="str">
        <f>IF(G2860=30,1,M2859)</f>
      </c>
      <c r="M2860" s="181" t="str">
        <f>L2860*(1-K2860)</f>
      </c>
    </row>
    <row r="2861">
      <c r="A2861" t="s">
        <v>164</v>
      </c>
      <c r="B2861" t="s">
        <v>245</v>
      </c>
      <c r="C2861" s="32" t="s">
        <v>247</v>
      </c>
      <c r="D2861" t="s">
        <v>458</v>
      </c>
      <c r="E2861" t="s">
        <v>476</v>
      </c>
      <c r="F2861" s="174" t="n">
        <v>2044</v>
      </c>
      <c r="G2861" s="175" t="n">
        <v>49</v>
      </c>
      <c r="H2861" s="176" t="n">
        <v>8522.79363084016</v>
      </c>
      <c r="I2861" s="177" t="n">
        <v>4268868.82327585</v>
      </c>
      <c r="J2861" s="178" t="str">
        <f>IF(I2861&gt;0,H2861/I2861,0)</f>
      </c>
      <c r="K2861" s="179" t="str">
        <f>1-EXP(-J2861)</f>
      </c>
      <c r="L2861" s="180" t="str">
        <f>IF(G2861=30,1,M2860)</f>
      </c>
      <c r="M2861" s="181" t="str">
        <f>L2861*(1-K2861)</f>
      </c>
    </row>
    <row r="2862">
      <c r="A2862" t="s">
        <v>164</v>
      </c>
      <c r="B2862" t="s">
        <v>245</v>
      </c>
      <c r="C2862" s="32" t="s">
        <v>247</v>
      </c>
      <c r="D2862" t="s">
        <v>458</v>
      </c>
      <c r="E2862" t="s">
        <v>476</v>
      </c>
      <c r="F2862" s="174" t="n">
        <v>2044</v>
      </c>
      <c r="G2862" s="175" t="n">
        <v>50</v>
      </c>
      <c r="H2862" s="176" t="n">
        <v>9595.47907477993</v>
      </c>
      <c r="I2862" s="177" t="n">
        <v>4200204.50933818</v>
      </c>
      <c r="J2862" s="178" t="str">
        <f>IF(I2862&gt;0,H2862/I2862,0)</f>
      </c>
      <c r="K2862" s="179" t="str">
        <f>1-EXP(-J2862)</f>
      </c>
      <c r="L2862" s="180" t="str">
        <f>IF(G2862=30,1,M2861)</f>
      </c>
      <c r="M2862" s="181" t="str">
        <f>L2862*(1-K2862)</f>
      </c>
    </row>
    <row r="2863">
      <c r="A2863" t="s">
        <v>164</v>
      </c>
      <c r="B2863" t="s">
        <v>245</v>
      </c>
      <c r="C2863" s="32" t="s">
        <v>247</v>
      </c>
      <c r="D2863" t="s">
        <v>458</v>
      </c>
      <c r="E2863" t="s">
        <v>476</v>
      </c>
      <c r="F2863" s="174" t="n">
        <v>2044</v>
      </c>
      <c r="G2863" s="175" t="n">
        <v>51</v>
      </c>
      <c r="H2863" s="176" t="n">
        <v>10327.5085724111</v>
      </c>
      <c r="I2863" s="177" t="n">
        <v>4133219.30140955</v>
      </c>
      <c r="J2863" s="178" t="str">
        <f>IF(I2863&gt;0,H2863/I2863,0)</f>
      </c>
      <c r="K2863" s="179" t="str">
        <f>1-EXP(-J2863)</f>
      </c>
      <c r="L2863" s="180" t="str">
        <f>IF(G2863=30,1,M2862)</f>
      </c>
      <c r="M2863" s="181" t="str">
        <f>L2863*(1-K2863)</f>
      </c>
    </row>
    <row r="2864">
      <c r="A2864" t="s">
        <v>164</v>
      </c>
      <c r="B2864" t="s">
        <v>245</v>
      </c>
      <c r="C2864" s="32" t="s">
        <v>247</v>
      </c>
      <c r="D2864" t="s">
        <v>458</v>
      </c>
      <c r="E2864" t="s">
        <v>476</v>
      </c>
      <c r="F2864" s="174" t="n">
        <v>2044</v>
      </c>
      <c r="G2864" s="175" t="n">
        <v>52</v>
      </c>
      <c r="H2864" s="176" t="n">
        <v>11325.2230476334</v>
      </c>
      <c r="I2864" s="177" t="n">
        <v>4152916.8176383</v>
      </c>
      <c r="J2864" s="178" t="str">
        <f>IF(I2864&gt;0,H2864/I2864,0)</f>
      </c>
      <c r="K2864" s="179" t="str">
        <f>1-EXP(-J2864)</f>
      </c>
      <c r="L2864" s="180" t="str">
        <f>IF(G2864=30,1,M2863)</f>
      </c>
      <c r="M2864" s="181" t="str">
        <f>L2864*(1-K2864)</f>
      </c>
    </row>
    <row r="2865">
      <c r="A2865" t="s">
        <v>164</v>
      </c>
      <c r="B2865" t="s">
        <v>245</v>
      </c>
      <c r="C2865" s="32" t="s">
        <v>247</v>
      </c>
      <c r="D2865" t="s">
        <v>458</v>
      </c>
      <c r="E2865" t="s">
        <v>476</v>
      </c>
      <c r="F2865" s="174" t="n">
        <v>2044</v>
      </c>
      <c r="G2865" s="175" t="n">
        <v>53</v>
      </c>
      <c r="H2865" s="176" t="n">
        <v>12352.5635378596</v>
      </c>
      <c r="I2865" s="177" t="n">
        <v>4151811.86330031</v>
      </c>
      <c r="J2865" s="178" t="str">
        <f>IF(I2865&gt;0,H2865/I2865,0)</f>
      </c>
      <c r="K2865" s="179" t="str">
        <f>1-EXP(-J2865)</f>
      </c>
      <c r="L2865" s="180" t="str">
        <f>IF(G2865=30,1,M2864)</f>
      </c>
      <c r="M2865" s="181" t="str">
        <f>L2865*(1-K2865)</f>
      </c>
    </row>
    <row r="2866">
      <c r="A2866" t="s">
        <v>164</v>
      </c>
      <c r="B2866" t="s">
        <v>245</v>
      </c>
      <c r="C2866" s="32" t="s">
        <v>247</v>
      </c>
      <c r="D2866" t="s">
        <v>458</v>
      </c>
      <c r="E2866" t="s">
        <v>476</v>
      </c>
      <c r="F2866" s="174" t="n">
        <v>2044</v>
      </c>
      <c r="G2866" s="175" t="n">
        <v>54</v>
      </c>
      <c r="H2866" s="176" t="n">
        <v>17884.8451342851</v>
      </c>
      <c r="I2866" s="177" t="n">
        <v>6104767.38386472</v>
      </c>
      <c r="J2866" s="178" t="str">
        <f>IF(I2866&gt;0,H2866/I2866,0)</f>
      </c>
      <c r="K2866" s="179" t="str">
        <f>1-EXP(-J2866)</f>
      </c>
      <c r="L2866" s="180" t="str">
        <f>IF(G2866=30,1,M2865)</f>
      </c>
      <c r="M2866" s="181" t="str">
        <f>L2866*(1-K2866)</f>
      </c>
    </row>
    <row r="2867">
      <c r="A2867" t="s">
        <v>164</v>
      </c>
      <c r="B2867" t="s">
        <v>245</v>
      </c>
      <c r="C2867" s="32" t="s">
        <v>247</v>
      </c>
      <c r="D2867" t="s">
        <v>458</v>
      </c>
      <c r="E2867" t="s">
        <v>476</v>
      </c>
      <c r="F2867" s="174" t="n">
        <v>2044</v>
      </c>
      <c r="G2867" s="175" t="n">
        <v>55</v>
      </c>
      <c r="H2867" s="176" t="n">
        <v>14170.9384037662</v>
      </c>
      <c r="I2867" s="177" t="n">
        <v>4071051.88955777</v>
      </c>
      <c r="J2867" s="178" t="str">
        <f>IF(I2867&gt;0,H2867/I2867,0)</f>
      </c>
      <c r="K2867" s="179" t="str">
        <f>1-EXP(-J2867)</f>
      </c>
      <c r="L2867" s="180" t="str">
        <f>IF(G2867=30,1,M2866)</f>
      </c>
      <c r="M2867" s="181" t="str">
        <f>L2867*(1-K2867)</f>
      </c>
    </row>
    <row r="2868">
      <c r="A2868" t="s">
        <v>164</v>
      </c>
      <c r="B2868" t="s">
        <v>245</v>
      </c>
      <c r="C2868" s="32" t="s">
        <v>247</v>
      </c>
      <c r="D2868" t="s">
        <v>458</v>
      </c>
      <c r="E2868" t="s">
        <v>476</v>
      </c>
      <c r="F2868" s="174" t="n">
        <v>2044</v>
      </c>
      <c r="G2868" s="175" t="n">
        <v>56</v>
      </c>
      <c r="H2868" s="176" t="n">
        <v>15278.1900856664</v>
      </c>
      <c r="I2868" s="177" t="n">
        <v>4031721.5760033</v>
      </c>
      <c r="J2868" s="178" t="str">
        <f>IF(I2868&gt;0,H2868/I2868,0)</f>
      </c>
      <c r="K2868" s="179" t="str">
        <f>1-EXP(-J2868)</f>
      </c>
      <c r="L2868" s="180" t="str">
        <f>IF(G2868=30,1,M2867)</f>
      </c>
      <c r="M2868" s="181" t="str">
        <f>L2868*(1-K2868)</f>
      </c>
    </row>
    <row r="2869">
      <c r="A2869" t="s">
        <v>164</v>
      </c>
      <c r="B2869" t="s">
        <v>245</v>
      </c>
      <c r="C2869" s="32" t="s">
        <v>247</v>
      </c>
      <c r="D2869" t="s">
        <v>458</v>
      </c>
      <c r="E2869" t="s">
        <v>476</v>
      </c>
      <c r="F2869" s="174" t="n">
        <v>2044</v>
      </c>
      <c r="G2869" s="175" t="n">
        <v>57</v>
      </c>
      <c r="H2869" s="176" t="n">
        <v>16055.869013062</v>
      </c>
      <c r="I2869" s="177" t="n">
        <v>3883346.04899854</v>
      </c>
      <c r="J2869" s="178" t="str">
        <f>IF(I2869&gt;0,H2869/I2869,0)</f>
      </c>
      <c r="K2869" s="179" t="str">
        <f>1-EXP(-J2869)</f>
      </c>
      <c r="L2869" s="180" t="str">
        <f>IF(G2869=30,1,M2868)</f>
      </c>
      <c r="M2869" s="181" t="str">
        <f>L2869*(1-K2869)</f>
      </c>
    </row>
    <row r="2870">
      <c r="A2870" t="s">
        <v>164</v>
      </c>
      <c r="B2870" t="s">
        <v>245</v>
      </c>
      <c r="C2870" s="32" t="s">
        <v>247</v>
      </c>
      <c r="D2870" t="s">
        <v>458</v>
      </c>
      <c r="E2870" t="s">
        <v>476</v>
      </c>
      <c r="F2870" s="174" t="n">
        <v>2044</v>
      </c>
      <c r="G2870" s="175" t="n">
        <v>58</v>
      </c>
      <c r="H2870" s="176" t="n">
        <v>17270.6233896902</v>
      </c>
      <c r="I2870" s="177" t="n">
        <v>3824514.86089803</v>
      </c>
      <c r="J2870" s="178" t="str">
        <f>IF(I2870&gt;0,H2870/I2870,0)</f>
      </c>
      <c r="K2870" s="179" t="str">
        <f>1-EXP(-J2870)</f>
      </c>
      <c r="L2870" s="180" t="str">
        <f>IF(G2870=30,1,M2869)</f>
      </c>
      <c r="M2870" s="181" t="str">
        <f>L2870*(1-K2870)</f>
      </c>
    </row>
    <row r="2871">
      <c r="A2871" t="s">
        <v>164</v>
      </c>
      <c r="B2871" t="s">
        <v>245</v>
      </c>
      <c r="C2871" s="32" t="s">
        <v>247</v>
      </c>
      <c r="D2871" t="s">
        <v>458</v>
      </c>
      <c r="E2871" t="s">
        <v>476</v>
      </c>
      <c r="F2871" s="174" t="n">
        <v>2044</v>
      </c>
      <c r="G2871" s="175" t="n">
        <v>59</v>
      </c>
      <c r="H2871" s="176" t="n">
        <v>19020.2211791824</v>
      </c>
      <c r="I2871" s="177" t="n">
        <v>3849299.38040617</v>
      </c>
      <c r="J2871" s="178" t="str">
        <f>IF(I2871&gt;0,H2871/I2871,0)</f>
      </c>
      <c r="K2871" s="179" t="str">
        <f>1-EXP(-J2871)</f>
      </c>
      <c r="L2871" s="180" t="str">
        <f>IF(G2871=30,1,M2870)</f>
      </c>
      <c r="M2871" s="181" t="str">
        <f>L2871*(1-K2871)</f>
      </c>
    </row>
    <row r="2872">
      <c r="A2872" t="s">
        <v>164</v>
      </c>
      <c r="B2872" t="s">
        <v>245</v>
      </c>
      <c r="C2872" s="32" t="s">
        <v>247</v>
      </c>
      <c r="D2872" t="s">
        <v>458</v>
      </c>
      <c r="E2872" t="s">
        <v>476</v>
      </c>
      <c r="F2872" s="174" t="n">
        <v>2044</v>
      </c>
      <c r="G2872" s="175" t="n">
        <v>60</v>
      </c>
      <c r="H2872" s="176" t="n">
        <v>20864.173762152</v>
      </c>
      <c r="I2872" s="177" t="n">
        <v>3893386.72852657</v>
      </c>
      <c r="J2872" s="178" t="str">
        <f>IF(I2872&gt;0,H2872/I2872,0)</f>
      </c>
      <c r="K2872" s="179" t="str">
        <f>1-EXP(-J2872)</f>
      </c>
      <c r="L2872" s="180" t="str">
        <f>IF(G2872=30,1,M2871)</f>
      </c>
      <c r="M2872" s="181" t="str">
        <f>L2872*(1-K2872)</f>
      </c>
    </row>
    <row r="2873">
      <c r="A2873" t="s">
        <v>164</v>
      </c>
      <c r="B2873" t="s">
        <v>245</v>
      </c>
      <c r="C2873" s="32" t="s">
        <v>247</v>
      </c>
      <c r="D2873" t="s">
        <v>458</v>
      </c>
      <c r="E2873" t="s">
        <v>476</v>
      </c>
      <c r="F2873" s="174" t="n">
        <v>2044</v>
      </c>
      <c r="G2873" s="175" t="n">
        <v>61</v>
      </c>
      <c r="H2873" s="176" t="n">
        <v>22476.931250683</v>
      </c>
      <c r="I2873" s="177" t="n">
        <v>3835339.35524354</v>
      </c>
      <c r="J2873" s="178" t="str">
        <f>IF(I2873&gt;0,H2873/I2873,0)</f>
      </c>
      <c r="K2873" s="179" t="str">
        <f>1-EXP(-J2873)</f>
      </c>
      <c r="L2873" s="180" t="str">
        <f>IF(G2873=30,1,M2872)</f>
      </c>
      <c r="M2873" s="181" t="str">
        <f>L2873*(1-K2873)</f>
      </c>
    </row>
    <row r="2874">
      <c r="A2874" t="s">
        <v>164</v>
      </c>
      <c r="B2874" t="s">
        <v>245</v>
      </c>
      <c r="C2874" s="32" t="s">
        <v>247</v>
      </c>
      <c r="D2874" t="s">
        <v>458</v>
      </c>
      <c r="E2874" t="s">
        <v>476</v>
      </c>
      <c r="F2874" s="174" t="n">
        <v>2044</v>
      </c>
      <c r="G2874" s="175" t="n">
        <v>62</v>
      </c>
      <c r="H2874" s="176" t="n">
        <v>23656.693897955</v>
      </c>
      <c r="I2874" s="177" t="n">
        <v>3674574.49428145</v>
      </c>
      <c r="J2874" s="178" t="str">
        <f>IF(I2874&gt;0,H2874/I2874,0)</f>
      </c>
      <c r="K2874" s="179" t="str">
        <f>1-EXP(-J2874)</f>
      </c>
      <c r="L2874" s="180" t="str">
        <f>IF(G2874=30,1,M2873)</f>
      </c>
      <c r="M2874" s="181" t="str">
        <f>L2874*(1-K2874)</f>
      </c>
    </row>
    <row r="2875">
      <c r="A2875" t="s">
        <v>164</v>
      </c>
      <c r="B2875" t="s">
        <v>245</v>
      </c>
      <c r="C2875" s="32" t="s">
        <v>247</v>
      </c>
      <c r="D2875" t="s">
        <v>458</v>
      </c>
      <c r="E2875" t="s">
        <v>476</v>
      </c>
      <c r="F2875" s="174" t="n">
        <v>2044</v>
      </c>
      <c r="G2875" s="175" t="n">
        <v>63</v>
      </c>
      <c r="H2875" s="176" t="n">
        <v>25212.6412212708</v>
      </c>
      <c r="I2875" s="177" t="n">
        <v>3568182.89596281</v>
      </c>
      <c r="J2875" s="178" t="str">
        <f>IF(I2875&gt;0,H2875/I2875,0)</f>
      </c>
      <c r="K2875" s="179" t="str">
        <f>1-EXP(-J2875)</f>
      </c>
      <c r="L2875" s="180" t="str">
        <f>IF(G2875=30,1,M2874)</f>
      </c>
      <c r="M2875" s="181" t="str">
        <f>L2875*(1-K2875)</f>
      </c>
    </row>
    <row r="2876">
      <c r="A2876" t="s">
        <v>164</v>
      </c>
      <c r="B2876" t="s">
        <v>245</v>
      </c>
      <c r="C2876" s="32" t="s">
        <v>247</v>
      </c>
      <c r="D2876" t="s">
        <v>458</v>
      </c>
      <c r="E2876" t="s">
        <v>476</v>
      </c>
      <c r="F2876" s="174" t="n">
        <v>2044</v>
      </c>
      <c r="G2876" s="175" t="n">
        <v>64</v>
      </c>
      <c r="H2876" s="176" t="n">
        <v>26932.9454424275</v>
      </c>
      <c r="I2876" s="177" t="n">
        <v>3473558.47291943</v>
      </c>
      <c r="J2876" s="178" t="str">
        <f>IF(I2876&gt;0,H2876/I2876,0)</f>
      </c>
      <c r="K2876" s="179" t="str">
        <f>1-EXP(-J2876)</f>
      </c>
      <c r="L2876" s="180" t="str">
        <f>IF(G2876=30,1,M2875)</f>
      </c>
      <c r="M2876" s="181" t="str">
        <f>L2876*(1-K2876)</f>
      </c>
    </row>
    <row r="2877">
      <c r="A2877" t="s">
        <v>164</v>
      </c>
      <c r="B2877" t="s">
        <v>245</v>
      </c>
      <c r="C2877" s="32" t="s">
        <v>247</v>
      </c>
      <c r="D2877" t="s">
        <v>458</v>
      </c>
      <c r="E2877" t="s">
        <v>476</v>
      </c>
      <c r="F2877" s="174" t="n">
        <v>2044</v>
      </c>
      <c r="G2877" s="175" t="n">
        <v>65</v>
      </c>
      <c r="H2877" s="176" t="n">
        <v>27384.4409149902</v>
      </c>
      <c r="I2877" s="177" t="n">
        <v>3371892.15449444</v>
      </c>
      <c r="J2877" s="178" t="str">
        <f>IF(I2877&gt;0,H2877/I2877,0)</f>
      </c>
      <c r="K2877" s="179" t="str">
        <f>1-EXP(-J2877)</f>
      </c>
      <c r="L2877" s="180" t="str">
        <f>IF(G2877=30,1,M2876)</f>
      </c>
      <c r="M2877" s="181" t="str">
        <f>L2877*(1-K2877)</f>
      </c>
    </row>
    <row r="2878">
      <c r="A2878" t="s">
        <v>164</v>
      </c>
      <c r="B2878" t="s">
        <v>245</v>
      </c>
      <c r="C2878" s="32" t="s">
        <v>247</v>
      </c>
      <c r="D2878" t="s">
        <v>458</v>
      </c>
      <c r="E2878" t="s">
        <v>476</v>
      </c>
      <c r="F2878" s="174" t="n">
        <v>2044</v>
      </c>
      <c r="G2878" s="175" t="n">
        <v>66</v>
      </c>
      <c r="H2878" s="176" t="n">
        <v>28911.9437907197</v>
      </c>
      <c r="I2878" s="177" t="n">
        <v>3252176.92770148</v>
      </c>
      <c r="J2878" s="178" t="str">
        <f>IF(I2878&gt;0,H2878/I2878,0)</f>
      </c>
      <c r="K2878" s="179" t="str">
        <f>1-EXP(-J2878)</f>
      </c>
      <c r="L2878" s="180" t="str">
        <f>IF(G2878=30,1,M2877)</f>
      </c>
      <c r="M2878" s="181" t="str">
        <f>L2878*(1-K2878)</f>
      </c>
    </row>
    <row r="2879">
      <c r="A2879" t="s">
        <v>164</v>
      </c>
      <c r="B2879" t="s">
        <v>245</v>
      </c>
      <c r="C2879" s="32" t="s">
        <v>247</v>
      </c>
      <c r="D2879" t="s">
        <v>458</v>
      </c>
      <c r="E2879" t="s">
        <v>476</v>
      </c>
      <c r="F2879" s="174" t="n">
        <v>2044</v>
      </c>
      <c r="G2879" s="175" t="n">
        <v>67</v>
      </c>
      <c r="H2879" s="176" t="n">
        <v>30727.5966102119</v>
      </c>
      <c r="I2879" s="177" t="n">
        <v>3143563.57517979</v>
      </c>
      <c r="J2879" s="178" t="str">
        <f>IF(I2879&gt;0,H2879/I2879,0)</f>
      </c>
      <c r="K2879" s="179" t="str">
        <f>1-EXP(-J2879)</f>
      </c>
      <c r="L2879" s="180" t="str">
        <f>IF(G2879=30,1,M2878)</f>
      </c>
      <c r="M2879" s="181" t="str">
        <f>L2879*(1-K2879)</f>
      </c>
    </row>
    <row r="2880">
      <c r="A2880" t="s">
        <v>164</v>
      </c>
      <c r="B2880" t="s">
        <v>245</v>
      </c>
      <c r="C2880" s="32" t="s">
        <v>247</v>
      </c>
      <c r="D2880" t="s">
        <v>458</v>
      </c>
      <c r="E2880" t="s">
        <v>476</v>
      </c>
      <c r="F2880" s="174" t="n">
        <v>2044</v>
      </c>
      <c r="G2880" s="175" t="n">
        <v>68</v>
      </c>
      <c r="H2880" s="176" t="n">
        <v>32482.4327350659</v>
      </c>
      <c r="I2880" s="177" t="n">
        <v>3023665.97841728</v>
      </c>
      <c r="J2880" s="178" t="str">
        <f>IF(I2880&gt;0,H2880/I2880,0)</f>
      </c>
      <c r="K2880" s="179" t="str">
        <f>1-EXP(-J2880)</f>
      </c>
      <c r="L2880" s="180" t="str">
        <f>IF(G2880=30,1,M2879)</f>
      </c>
      <c r="M2880" s="181" t="str">
        <f>L2880*(1-K2880)</f>
      </c>
    </row>
    <row r="2881">
      <c r="A2881" t="s">
        <v>164</v>
      </c>
      <c r="B2881" t="s">
        <v>245</v>
      </c>
      <c r="C2881" s="32" t="s">
        <v>247</v>
      </c>
      <c r="D2881" t="s">
        <v>458</v>
      </c>
      <c r="E2881" t="s">
        <v>476</v>
      </c>
      <c r="F2881" s="174" t="n">
        <v>2044</v>
      </c>
      <c r="G2881" s="175" t="n">
        <v>69</v>
      </c>
      <c r="H2881" s="176" t="n">
        <v>34283.2134901409</v>
      </c>
      <c r="I2881" s="177" t="n">
        <v>2901184.72525166</v>
      </c>
      <c r="J2881" s="178" t="str">
        <f>IF(I2881&gt;0,H2881/I2881,0)</f>
      </c>
      <c r="K2881" s="179" t="str">
        <f>1-EXP(-J2881)</f>
      </c>
      <c r="L2881" s="180" t="str">
        <f>IF(G2881=30,1,M2880)</f>
      </c>
      <c r="M2881" s="181" t="str">
        <f>L2881*(1-K2881)</f>
      </c>
    </row>
    <row r="2882">
      <c r="A2882" t="s">
        <v>164</v>
      </c>
      <c r="B2882" t="s">
        <v>245</v>
      </c>
      <c r="C2882" s="32" t="s">
        <v>247</v>
      </c>
      <c r="D2882" t="s">
        <v>458</v>
      </c>
      <c r="E2882" t="s">
        <v>476</v>
      </c>
      <c r="F2882" s="174" t="n">
        <v>2045</v>
      </c>
      <c r="G2882" s="175" t="n">
        <v>30</v>
      </c>
      <c r="H2882" s="176" t="n">
        <v>740.974012990067</v>
      </c>
      <c r="I2882" s="177" t="n">
        <v>4642333.58395385</v>
      </c>
      <c r="J2882" s="178" t="str">
        <f>IF(I2882&gt;0,H2882/I2882,0)</f>
      </c>
      <c r="K2882" s="179" t="str">
        <f>1-EXP(-J2882)</f>
      </c>
      <c r="L2882" s="180" t="str">
        <f>IF(G2882=30,1,M2881)</f>
      </c>
      <c r="M2882" s="181" t="str">
        <f>L2882*(1-K2882)</f>
      </c>
    </row>
    <row r="2883">
      <c r="A2883" t="s">
        <v>164</v>
      </c>
      <c r="B2883" t="s">
        <v>245</v>
      </c>
      <c r="C2883" s="32" t="s">
        <v>247</v>
      </c>
      <c r="D2883" t="s">
        <v>458</v>
      </c>
      <c r="E2883" t="s">
        <v>476</v>
      </c>
      <c r="F2883" s="174" t="n">
        <v>2045</v>
      </c>
      <c r="G2883" s="175" t="n">
        <v>31</v>
      </c>
      <c r="H2883" s="176" t="n">
        <v>977.313785482881</v>
      </c>
      <c r="I2883" s="177" t="n">
        <v>4708844.90647585</v>
      </c>
      <c r="J2883" s="178" t="str">
        <f>IF(I2883&gt;0,H2883/I2883,0)</f>
      </c>
      <c r="K2883" s="179" t="str">
        <f>1-EXP(-J2883)</f>
      </c>
      <c r="L2883" s="180" t="str">
        <f>IF(G2883=30,1,M2882)</f>
      </c>
      <c r="M2883" s="181" t="str">
        <f>L2883*(1-K2883)</f>
      </c>
    </row>
    <row r="2884">
      <c r="A2884" t="s">
        <v>164</v>
      </c>
      <c r="B2884" t="s">
        <v>245</v>
      </c>
      <c r="C2884" s="32" t="s">
        <v>247</v>
      </c>
      <c r="D2884" t="s">
        <v>458</v>
      </c>
      <c r="E2884" t="s">
        <v>476</v>
      </c>
      <c r="F2884" s="174" t="n">
        <v>2045</v>
      </c>
      <c r="G2884" s="175" t="n">
        <v>32</v>
      </c>
      <c r="H2884" s="176" t="n">
        <v>1045.50173422995</v>
      </c>
      <c r="I2884" s="177" t="n">
        <v>4777020.4345776</v>
      </c>
      <c r="J2884" s="178" t="str">
        <f>IF(I2884&gt;0,H2884/I2884,0)</f>
      </c>
      <c r="K2884" s="179" t="str">
        <f>1-EXP(-J2884)</f>
      </c>
      <c r="L2884" s="180" t="str">
        <f>IF(G2884=30,1,M2883)</f>
      </c>
      <c r="M2884" s="181" t="str">
        <f>L2884*(1-K2884)</f>
      </c>
    </row>
    <row r="2885">
      <c r="A2885" t="s">
        <v>164</v>
      </c>
      <c r="B2885" t="s">
        <v>245</v>
      </c>
      <c r="C2885" s="32" t="s">
        <v>247</v>
      </c>
      <c r="D2885" t="s">
        <v>458</v>
      </c>
      <c r="E2885" t="s">
        <v>476</v>
      </c>
      <c r="F2885" s="174" t="n">
        <v>2045</v>
      </c>
      <c r="G2885" s="175" t="n">
        <v>33</v>
      </c>
      <c r="H2885" s="176" t="n">
        <v>1179.14189728574</v>
      </c>
      <c r="I2885" s="177" t="n">
        <v>4889535.64331711</v>
      </c>
      <c r="J2885" s="178" t="str">
        <f>IF(I2885&gt;0,H2885/I2885,0)</f>
      </c>
      <c r="K2885" s="179" t="str">
        <f>1-EXP(-J2885)</f>
      </c>
      <c r="L2885" s="180" t="str">
        <f>IF(G2885=30,1,M2884)</f>
      </c>
      <c r="M2885" s="181" t="str">
        <f>L2885*(1-K2885)</f>
      </c>
    </row>
    <row r="2886">
      <c r="A2886" t="s">
        <v>164</v>
      </c>
      <c r="B2886" t="s">
        <v>245</v>
      </c>
      <c r="C2886" s="32" t="s">
        <v>247</v>
      </c>
      <c r="D2886" t="s">
        <v>458</v>
      </c>
      <c r="E2886" t="s">
        <v>476</v>
      </c>
      <c r="F2886" s="174" t="n">
        <v>2045</v>
      </c>
      <c r="G2886" s="175" t="n">
        <v>34</v>
      </c>
      <c r="H2886" s="176" t="n">
        <v>1248.45526829563</v>
      </c>
      <c r="I2886" s="177" t="n">
        <v>4861086.88070978</v>
      </c>
      <c r="J2886" s="178" t="str">
        <f>IF(I2886&gt;0,H2886/I2886,0)</f>
      </c>
      <c r="K2886" s="179" t="str">
        <f>1-EXP(-J2886)</f>
      </c>
      <c r="L2886" s="180" t="str">
        <f>IF(G2886=30,1,M2885)</f>
      </c>
      <c r="M2886" s="181" t="str">
        <f>L2886*(1-K2886)</f>
      </c>
    </row>
    <row r="2887">
      <c r="A2887" t="s">
        <v>164</v>
      </c>
      <c r="B2887" t="s">
        <v>245</v>
      </c>
      <c r="C2887" s="32" t="s">
        <v>247</v>
      </c>
      <c r="D2887" t="s">
        <v>458</v>
      </c>
      <c r="E2887" t="s">
        <v>476</v>
      </c>
      <c r="F2887" s="174" t="n">
        <v>2045</v>
      </c>
      <c r="G2887" s="175" t="n">
        <v>35</v>
      </c>
      <c r="H2887" s="176" t="n">
        <v>1593.35890753779</v>
      </c>
      <c r="I2887" s="177" t="n">
        <v>4727040.03263562</v>
      </c>
      <c r="J2887" s="178" t="str">
        <f>IF(I2887&gt;0,H2887/I2887,0)</f>
      </c>
      <c r="K2887" s="179" t="str">
        <f>1-EXP(-J2887)</f>
      </c>
      <c r="L2887" s="180" t="str">
        <f>IF(G2887=30,1,M2886)</f>
      </c>
      <c r="M2887" s="181" t="str">
        <f>L2887*(1-K2887)</f>
      </c>
    </row>
    <row r="2888">
      <c r="A2888" t="s">
        <v>164</v>
      </c>
      <c r="B2888" t="s">
        <v>245</v>
      </c>
      <c r="C2888" s="32" t="s">
        <v>247</v>
      </c>
      <c r="D2888" t="s">
        <v>458</v>
      </c>
      <c r="E2888" t="s">
        <v>476</v>
      </c>
      <c r="F2888" s="174" t="n">
        <v>2045</v>
      </c>
      <c r="G2888" s="175" t="n">
        <v>36</v>
      </c>
      <c r="H2888" s="176" t="n">
        <v>1841.78695223252</v>
      </c>
      <c r="I2888" s="177" t="n">
        <v>4655216.09867989</v>
      </c>
      <c r="J2888" s="178" t="str">
        <f>IF(I2888&gt;0,H2888/I2888,0)</f>
      </c>
      <c r="K2888" s="179" t="str">
        <f>1-EXP(-J2888)</f>
      </c>
      <c r="L2888" s="180" t="str">
        <f>IF(G2888=30,1,M2887)</f>
      </c>
      <c r="M2888" s="181" t="str">
        <f>L2888*(1-K2888)</f>
      </c>
    </row>
    <row r="2889">
      <c r="A2889" t="s">
        <v>164</v>
      </c>
      <c r="B2889" t="s">
        <v>245</v>
      </c>
      <c r="C2889" s="32" t="s">
        <v>247</v>
      </c>
      <c r="D2889" t="s">
        <v>458</v>
      </c>
      <c r="E2889" t="s">
        <v>476</v>
      </c>
      <c r="F2889" s="174" t="n">
        <v>2045</v>
      </c>
      <c r="G2889" s="175" t="n">
        <v>37</v>
      </c>
      <c r="H2889" s="176" t="n">
        <v>1961.94245195408</v>
      </c>
      <c r="I2889" s="177" t="n">
        <v>4611328.90428133</v>
      </c>
      <c r="J2889" s="178" t="str">
        <f>IF(I2889&gt;0,H2889/I2889,0)</f>
      </c>
      <c r="K2889" s="179" t="str">
        <f>1-EXP(-J2889)</f>
      </c>
      <c r="L2889" s="180" t="str">
        <f>IF(G2889=30,1,M2888)</f>
      </c>
      <c r="M2889" s="181" t="str">
        <f>L2889*(1-K2889)</f>
      </c>
    </row>
    <row r="2890">
      <c r="A2890" t="s">
        <v>164</v>
      </c>
      <c r="B2890" t="s">
        <v>245</v>
      </c>
      <c r="C2890" s="32" t="s">
        <v>247</v>
      </c>
      <c r="D2890" t="s">
        <v>458</v>
      </c>
      <c r="E2890" t="s">
        <v>476</v>
      </c>
      <c r="F2890" s="174" t="n">
        <v>2045</v>
      </c>
      <c r="G2890" s="175" t="n">
        <v>38</v>
      </c>
      <c r="H2890" s="176" t="n">
        <v>2187.54808659742</v>
      </c>
      <c r="I2890" s="177" t="n">
        <v>4634995.61868034</v>
      </c>
      <c r="J2890" s="178" t="str">
        <f>IF(I2890&gt;0,H2890/I2890,0)</f>
      </c>
      <c r="K2890" s="179" t="str">
        <f>1-EXP(-J2890)</f>
      </c>
      <c r="L2890" s="180" t="str">
        <f>IF(G2890=30,1,M2889)</f>
      </c>
      <c r="M2890" s="181" t="str">
        <f>L2890*(1-K2890)</f>
      </c>
    </row>
    <row r="2891">
      <c r="A2891" t="s">
        <v>164</v>
      </c>
      <c r="B2891" t="s">
        <v>245</v>
      </c>
      <c r="C2891" s="32" t="s">
        <v>247</v>
      </c>
      <c r="D2891" t="s">
        <v>458</v>
      </c>
      <c r="E2891" t="s">
        <v>476</v>
      </c>
      <c r="F2891" s="174" t="n">
        <v>2045</v>
      </c>
      <c r="G2891" s="175" t="n">
        <v>39</v>
      </c>
      <c r="H2891" s="176" t="n">
        <v>2321.34210242567</v>
      </c>
      <c r="I2891" s="177" t="n">
        <v>4550280.59264052</v>
      </c>
      <c r="J2891" s="178" t="str">
        <f>IF(I2891&gt;0,H2891/I2891,0)</f>
      </c>
      <c r="K2891" s="179" t="str">
        <f>1-EXP(-J2891)</f>
      </c>
      <c r="L2891" s="180" t="str">
        <f>IF(G2891=30,1,M2890)</f>
      </c>
      <c r="M2891" s="181" t="str">
        <f>L2891*(1-K2891)</f>
      </c>
    </row>
    <row r="2892">
      <c r="A2892" t="s">
        <v>164</v>
      </c>
      <c r="B2892" t="s">
        <v>245</v>
      </c>
      <c r="C2892" s="32" t="s">
        <v>247</v>
      </c>
      <c r="D2892" t="s">
        <v>458</v>
      </c>
      <c r="E2892" t="s">
        <v>476</v>
      </c>
      <c r="F2892" s="174" t="n">
        <v>2045</v>
      </c>
      <c r="G2892" s="175" t="n">
        <v>40</v>
      </c>
      <c r="H2892" s="176" t="n">
        <v>3078.20541338061</v>
      </c>
      <c r="I2892" s="177" t="n">
        <v>4486939.67083302</v>
      </c>
      <c r="J2892" s="178" t="str">
        <f>IF(I2892&gt;0,H2892/I2892,0)</f>
      </c>
      <c r="K2892" s="179" t="str">
        <f>1-EXP(-J2892)</f>
      </c>
      <c r="L2892" s="180" t="str">
        <f>IF(G2892=30,1,M2891)</f>
      </c>
      <c r="M2892" s="181" t="str">
        <f>L2892*(1-K2892)</f>
      </c>
    </row>
    <row r="2893">
      <c r="A2893" t="s">
        <v>164</v>
      </c>
      <c r="B2893" t="s">
        <v>245</v>
      </c>
      <c r="C2893" s="32" t="s">
        <v>247</v>
      </c>
      <c r="D2893" t="s">
        <v>458</v>
      </c>
      <c r="E2893" t="s">
        <v>476</v>
      </c>
      <c r="F2893" s="174" t="n">
        <v>2045</v>
      </c>
      <c r="G2893" s="175" t="n">
        <v>41</v>
      </c>
      <c r="H2893" s="176" t="n">
        <v>3367.71995469689</v>
      </c>
      <c r="I2893" s="177" t="n">
        <v>4355705.62495507</v>
      </c>
      <c r="J2893" s="178" t="str">
        <f>IF(I2893&gt;0,H2893/I2893,0)</f>
      </c>
      <c r="K2893" s="179" t="str">
        <f>1-EXP(-J2893)</f>
      </c>
      <c r="L2893" s="180" t="str">
        <f>IF(G2893=30,1,M2892)</f>
      </c>
      <c r="M2893" s="181" t="str">
        <f>L2893*(1-K2893)</f>
      </c>
    </row>
    <row r="2894">
      <c r="A2894" t="s">
        <v>164</v>
      </c>
      <c r="B2894" t="s">
        <v>245</v>
      </c>
      <c r="C2894" s="32" t="s">
        <v>247</v>
      </c>
      <c r="D2894" t="s">
        <v>458</v>
      </c>
      <c r="E2894" t="s">
        <v>476</v>
      </c>
      <c r="F2894" s="174" t="n">
        <v>2045</v>
      </c>
      <c r="G2894" s="175" t="n">
        <v>42</v>
      </c>
      <c r="H2894" s="176" t="n">
        <v>3597.67987030955</v>
      </c>
      <c r="I2894" s="177" t="n">
        <v>4286935.35889044</v>
      </c>
      <c r="J2894" s="178" t="str">
        <f>IF(I2894&gt;0,H2894/I2894,0)</f>
      </c>
      <c r="K2894" s="179" t="str">
        <f>1-EXP(-J2894)</f>
      </c>
      <c r="L2894" s="180" t="str">
        <f>IF(G2894=30,1,M2893)</f>
      </c>
      <c r="M2894" s="181" t="str">
        <f>L2894*(1-K2894)</f>
      </c>
    </row>
    <row r="2895">
      <c r="A2895" t="s">
        <v>164</v>
      </c>
      <c r="B2895" t="s">
        <v>245</v>
      </c>
      <c r="C2895" s="32" t="s">
        <v>247</v>
      </c>
      <c r="D2895" t="s">
        <v>458</v>
      </c>
      <c r="E2895" t="s">
        <v>476</v>
      </c>
      <c r="F2895" s="174" t="n">
        <v>2045</v>
      </c>
      <c r="G2895" s="175" t="n">
        <v>43</v>
      </c>
      <c r="H2895" s="176" t="n">
        <v>4043.73765740165</v>
      </c>
      <c r="I2895" s="177" t="n">
        <v>4259222.11363045</v>
      </c>
      <c r="J2895" s="178" t="str">
        <f>IF(I2895&gt;0,H2895/I2895,0)</f>
      </c>
      <c r="K2895" s="179" t="str">
        <f>1-EXP(-J2895)</f>
      </c>
      <c r="L2895" s="180" t="str">
        <f>IF(G2895=30,1,M2894)</f>
      </c>
      <c r="M2895" s="181" t="str">
        <f>L2895*(1-K2895)</f>
      </c>
    </row>
    <row r="2896">
      <c r="A2896" t="s">
        <v>164</v>
      </c>
      <c r="B2896" t="s">
        <v>245</v>
      </c>
      <c r="C2896" s="32" t="s">
        <v>247</v>
      </c>
      <c r="D2896" t="s">
        <v>458</v>
      </c>
      <c r="E2896" t="s">
        <v>476</v>
      </c>
      <c r="F2896" s="174" t="n">
        <v>2045</v>
      </c>
      <c r="G2896" s="175" t="n">
        <v>44</v>
      </c>
      <c r="H2896" s="176" t="n">
        <v>4377.99936380071</v>
      </c>
      <c r="I2896" s="177" t="n">
        <v>4233837.97784995</v>
      </c>
      <c r="J2896" s="178" t="str">
        <f>IF(I2896&gt;0,H2896/I2896,0)</f>
      </c>
      <c r="K2896" s="179" t="str">
        <f>1-EXP(-J2896)</f>
      </c>
      <c r="L2896" s="180" t="str">
        <f>IF(G2896=30,1,M2895)</f>
      </c>
      <c r="M2896" s="181" t="str">
        <f>L2896*(1-K2896)</f>
      </c>
    </row>
    <row r="2897">
      <c r="A2897" t="s">
        <v>164</v>
      </c>
      <c r="B2897" t="s">
        <v>245</v>
      </c>
      <c r="C2897" s="32" t="s">
        <v>247</v>
      </c>
      <c r="D2897" t="s">
        <v>458</v>
      </c>
      <c r="E2897" t="s">
        <v>476</v>
      </c>
      <c r="F2897" s="174" t="n">
        <v>2045</v>
      </c>
      <c r="G2897" s="175" t="n">
        <v>45</v>
      </c>
      <c r="H2897" s="176" t="n">
        <v>5583.13065179139</v>
      </c>
      <c r="I2897" s="177" t="n">
        <v>4207503.06231933</v>
      </c>
      <c r="J2897" s="178" t="str">
        <f>IF(I2897&gt;0,H2897/I2897,0)</f>
      </c>
      <c r="K2897" s="179" t="str">
        <f>1-EXP(-J2897)</f>
      </c>
      <c r="L2897" s="180" t="str">
        <f>IF(G2897=30,1,M2896)</f>
      </c>
      <c r="M2897" s="181" t="str">
        <f>L2897*(1-K2897)</f>
      </c>
    </row>
    <row r="2898">
      <c r="A2898" t="s">
        <v>164</v>
      </c>
      <c r="B2898" t="s">
        <v>245</v>
      </c>
      <c r="C2898" s="32" t="s">
        <v>247</v>
      </c>
      <c r="D2898" t="s">
        <v>458</v>
      </c>
      <c r="E2898" t="s">
        <v>476</v>
      </c>
      <c r="F2898" s="174" t="n">
        <v>2045</v>
      </c>
      <c r="G2898" s="175" t="n">
        <v>46</v>
      </c>
      <c r="H2898" s="176" t="n">
        <v>6190.73344167009</v>
      </c>
      <c r="I2898" s="177" t="n">
        <v>4218239.82287692</v>
      </c>
      <c r="J2898" s="178" t="str">
        <f>IF(I2898&gt;0,H2898/I2898,0)</f>
      </c>
      <c r="K2898" s="179" t="str">
        <f>1-EXP(-J2898)</f>
      </c>
      <c r="L2898" s="180" t="str">
        <f>IF(G2898=30,1,M2897)</f>
      </c>
      <c r="M2898" s="181" t="str">
        <f>L2898*(1-K2898)</f>
      </c>
    </row>
    <row r="2899">
      <c r="A2899" t="s">
        <v>164</v>
      </c>
      <c r="B2899" t="s">
        <v>245</v>
      </c>
      <c r="C2899" s="32" t="s">
        <v>247</v>
      </c>
      <c r="D2899" t="s">
        <v>458</v>
      </c>
      <c r="E2899" t="s">
        <v>476</v>
      </c>
      <c r="F2899" s="174" t="n">
        <v>2045</v>
      </c>
      <c r="G2899" s="175" t="n">
        <v>47</v>
      </c>
      <c r="H2899" s="176" t="n">
        <v>6861.2434560002</v>
      </c>
      <c r="I2899" s="177" t="n">
        <v>4266790.80908729</v>
      </c>
      <c r="J2899" s="178" t="str">
        <f>IF(I2899&gt;0,H2899/I2899,0)</f>
      </c>
      <c r="K2899" s="179" t="str">
        <f>1-EXP(-J2899)</f>
      </c>
      <c r="L2899" s="180" t="str">
        <f>IF(G2899=30,1,M2898)</f>
      </c>
      <c r="M2899" s="181" t="str">
        <f>L2899*(1-K2899)</f>
      </c>
    </row>
    <row r="2900">
      <c r="A2900" t="s">
        <v>164</v>
      </c>
      <c r="B2900" t="s">
        <v>245</v>
      </c>
      <c r="C2900" s="32" t="s">
        <v>247</v>
      </c>
      <c r="D2900" t="s">
        <v>458</v>
      </c>
      <c r="E2900" t="s">
        <v>476</v>
      </c>
      <c r="F2900" s="174" t="n">
        <v>2045</v>
      </c>
      <c r="G2900" s="175" t="n">
        <v>48</v>
      </c>
      <c r="H2900" s="176" t="n">
        <v>7935.76831971153</v>
      </c>
      <c r="I2900" s="177" t="n">
        <v>4388117.72524196</v>
      </c>
      <c r="J2900" s="178" t="str">
        <f>IF(I2900&gt;0,H2900/I2900,0)</f>
      </c>
      <c r="K2900" s="179" t="str">
        <f>1-EXP(-J2900)</f>
      </c>
      <c r="L2900" s="180" t="str">
        <f>IF(G2900=30,1,M2899)</f>
      </c>
      <c r="M2900" s="181" t="str">
        <f>L2900*(1-K2900)</f>
      </c>
    </row>
    <row r="2901">
      <c r="A2901" t="s">
        <v>164</v>
      </c>
      <c r="B2901" t="s">
        <v>245</v>
      </c>
      <c r="C2901" s="32" t="s">
        <v>247</v>
      </c>
      <c r="D2901" t="s">
        <v>458</v>
      </c>
      <c r="E2901" t="s">
        <v>476</v>
      </c>
      <c r="F2901" s="174" t="n">
        <v>2045</v>
      </c>
      <c r="G2901" s="175" t="n">
        <v>49</v>
      </c>
      <c r="H2901" s="176" t="n">
        <v>8593.57573331166</v>
      </c>
      <c r="I2901" s="177" t="n">
        <v>4334121.29598409</v>
      </c>
      <c r="J2901" s="178" t="str">
        <f>IF(I2901&gt;0,H2901/I2901,0)</f>
      </c>
      <c r="K2901" s="179" t="str">
        <f>1-EXP(-J2901)</f>
      </c>
      <c r="L2901" s="180" t="str">
        <f>IF(G2901=30,1,M2900)</f>
      </c>
      <c r="M2901" s="181" t="str">
        <f>L2901*(1-K2901)</f>
      </c>
    </row>
    <row r="2902">
      <c r="A2902" t="s">
        <v>164</v>
      </c>
      <c r="B2902" t="s">
        <v>245</v>
      </c>
      <c r="C2902" s="32" t="s">
        <v>247</v>
      </c>
      <c r="D2902" t="s">
        <v>458</v>
      </c>
      <c r="E2902" t="s">
        <v>476</v>
      </c>
      <c r="F2902" s="174" t="n">
        <v>2045</v>
      </c>
      <c r="G2902" s="175" t="n">
        <v>50</v>
      </c>
      <c r="H2902" s="176" t="n">
        <v>9632.06329487006</v>
      </c>
      <c r="I2902" s="177" t="n">
        <v>4249976.03757862</v>
      </c>
      <c r="J2902" s="178" t="str">
        <f>IF(I2902&gt;0,H2902/I2902,0)</f>
      </c>
      <c r="K2902" s="179" t="str">
        <f>1-EXP(-J2902)</f>
      </c>
      <c r="L2902" s="180" t="str">
        <f>IF(G2902=30,1,M2901)</f>
      </c>
      <c r="M2902" s="181" t="str">
        <f>L2902*(1-K2902)</f>
      </c>
    </row>
    <row r="2903">
      <c r="A2903" t="s">
        <v>164</v>
      </c>
      <c r="B2903" t="s">
        <v>245</v>
      </c>
      <c r="C2903" s="32" t="s">
        <v>247</v>
      </c>
      <c r="D2903" t="s">
        <v>458</v>
      </c>
      <c r="E2903" t="s">
        <v>476</v>
      </c>
      <c r="F2903" s="174" t="n">
        <v>2045</v>
      </c>
      <c r="G2903" s="175" t="n">
        <v>51</v>
      </c>
      <c r="H2903" s="176" t="n">
        <v>10359.7910718042</v>
      </c>
      <c r="I2903" s="177" t="n">
        <v>4179188.67813401</v>
      </c>
      <c r="J2903" s="178" t="str">
        <f>IF(I2903&gt;0,H2903/I2903,0)</f>
      </c>
      <c r="K2903" s="179" t="str">
        <f>1-EXP(-J2903)</f>
      </c>
      <c r="L2903" s="180" t="str">
        <f>IF(G2903=30,1,M2902)</f>
      </c>
      <c r="M2903" s="181" t="str">
        <f>L2903*(1-K2903)</f>
      </c>
    </row>
    <row r="2904">
      <c r="A2904" t="s">
        <v>164</v>
      </c>
      <c r="B2904" t="s">
        <v>245</v>
      </c>
      <c r="C2904" s="32" t="s">
        <v>247</v>
      </c>
      <c r="D2904" t="s">
        <v>458</v>
      </c>
      <c r="E2904" t="s">
        <v>476</v>
      </c>
      <c r="F2904" s="174" t="n">
        <v>2045</v>
      </c>
      <c r="G2904" s="175" t="n">
        <v>52</v>
      </c>
      <c r="H2904" s="176" t="n">
        <v>11140.5992737183</v>
      </c>
      <c r="I2904" s="177" t="n">
        <v>4111233.94032944</v>
      </c>
      <c r="J2904" s="178" t="str">
        <f>IF(I2904&gt;0,H2904/I2904,0)</f>
      </c>
      <c r="K2904" s="179" t="str">
        <f>1-EXP(-J2904)</f>
      </c>
      <c r="L2904" s="180" t="str">
        <f>IF(G2904=30,1,M2903)</f>
      </c>
      <c r="M2904" s="181" t="str">
        <f>L2904*(1-K2904)</f>
      </c>
    </row>
    <row r="2905">
      <c r="A2905" t="s">
        <v>164</v>
      </c>
      <c r="B2905" t="s">
        <v>245</v>
      </c>
      <c r="C2905" s="32" t="s">
        <v>247</v>
      </c>
      <c r="D2905" t="s">
        <v>458</v>
      </c>
      <c r="E2905" t="s">
        <v>476</v>
      </c>
      <c r="F2905" s="174" t="n">
        <v>2045</v>
      </c>
      <c r="G2905" s="175" t="n">
        <v>53</v>
      </c>
      <c r="H2905" s="176" t="n">
        <v>12187.1073546322</v>
      </c>
      <c r="I2905" s="177" t="n">
        <v>4128798.19267221</v>
      </c>
      <c r="J2905" s="178" t="str">
        <f>IF(I2905&gt;0,H2905/I2905,0)</f>
      </c>
      <c r="K2905" s="179" t="str">
        <f>1-EXP(-J2905)</f>
      </c>
      <c r="L2905" s="180" t="str">
        <f>IF(G2905=30,1,M2904)</f>
      </c>
      <c r="M2905" s="181" t="str">
        <f>L2905*(1-K2905)</f>
      </c>
    </row>
    <row r="2906">
      <c r="A2906" t="s">
        <v>164</v>
      </c>
      <c r="B2906" t="s">
        <v>245</v>
      </c>
      <c r="C2906" s="32" t="s">
        <v>247</v>
      </c>
      <c r="D2906" t="s">
        <v>458</v>
      </c>
      <c r="E2906" t="s">
        <v>476</v>
      </c>
      <c r="F2906" s="174" t="n">
        <v>2045</v>
      </c>
      <c r="G2906" s="175" t="n">
        <v>54</v>
      </c>
      <c r="H2906" s="176" t="n">
        <v>13263.6477839367</v>
      </c>
      <c r="I2906" s="177" t="n">
        <v>4125499.35967479</v>
      </c>
      <c r="J2906" s="178" t="str">
        <f>IF(I2906&gt;0,H2906/I2906,0)</f>
      </c>
      <c r="K2906" s="179" t="str">
        <f>1-EXP(-J2906)</f>
      </c>
      <c r="L2906" s="180" t="str">
        <f>IF(G2906=30,1,M2905)</f>
      </c>
      <c r="M2906" s="181" t="str">
        <f>L2906*(1-K2906)</f>
      </c>
    </row>
    <row r="2907">
      <c r="A2907" t="s">
        <v>164</v>
      </c>
      <c r="B2907" t="s">
        <v>245</v>
      </c>
      <c r="C2907" s="32" t="s">
        <v>247</v>
      </c>
      <c r="D2907" t="s">
        <v>458</v>
      </c>
      <c r="E2907" t="s">
        <v>476</v>
      </c>
      <c r="F2907" s="174" t="n">
        <v>2045</v>
      </c>
      <c r="G2907" s="175" t="n">
        <v>55</v>
      </c>
      <c r="H2907" s="176" t="n">
        <v>19067.3541452139</v>
      </c>
      <c r="I2907" s="177" t="n">
        <v>6065869.54123219</v>
      </c>
      <c r="J2907" s="178" t="str">
        <f>IF(I2907&gt;0,H2907/I2907,0)</f>
      </c>
      <c r="K2907" s="179" t="str">
        <f>1-EXP(-J2907)</f>
      </c>
      <c r="L2907" s="180" t="str">
        <f>IF(G2907=30,1,M2906)</f>
      </c>
      <c r="M2907" s="181" t="str">
        <f>L2907*(1-K2907)</f>
      </c>
    </row>
    <row r="2908">
      <c r="A2908" t="s">
        <v>164</v>
      </c>
      <c r="B2908" t="s">
        <v>245</v>
      </c>
      <c r="C2908" s="32" t="s">
        <v>247</v>
      </c>
      <c r="D2908" t="s">
        <v>458</v>
      </c>
      <c r="E2908" t="s">
        <v>476</v>
      </c>
      <c r="F2908" s="174" t="n">
        <v>2045</v>
      </c>
      <c r="G2908" s="175" t="n">
        <v>56</v>
      </c>
      <c r="H2908" s="176" t="n">
        <v>15155.2563983041</v>
      </c>
      <c r="I2908" s="177" t="n">
        <v>4040344.20828249</v>
      </c>
      <c r="J2908" s="178" t="str">
        <f>IF(I2908&gt;0,H2908/I2908,0)</f>
      </c>
      <c r="K2908" s="179" t="str">
        <f>1-EXP(-J2908)</f>
      </c>
      <c r="L2908" s="180" t="str">
        <f>IF(G2908=30,1,M2907)</f>
      </c>
      <c r="M2908" s="181" t="str">
        <f>L2908*(1-K2908)</f>
      </c>
    </row>
    <row r="2909">
      <c r="A2909" t="s">
        <v>164</v>
      </c>
      <c r="B2909" t="s">
        <v>245</v>
      </c>
      <c r="C2909" s="32" t="s">
        <v>247</v>
      </c>
      <c r="D2909" t="s">
        <v>458</v>
      </c>
      <c r="E2909" t="s">
        <v>476</v>
      </c>
      <c r="F2909" s="174" t="n">
        <v>2045</v>
      </c>
      <c r="G2909" s="175" t="n">
        <v>57</v>
      </c>
      <c r="H2909" s="176" t="n">
        <v>16356.3029648291</v>
      </c>
      <c r="I2909" s="177" t="n">
        <v>3998728.12619087</v>
      </c>
      <c r="J2909" s="178" t="str">
        <f>IF(I2909&gt;0,H2909/I2909,0)</f>
      </c>
      <c r="K2909" s="179" t="str">
        <f>1-EXP(-J2909)</f>
      </c>
      <c r="L2909" s="180" t="str">
        <f>IF(G2909=30,1,M2908)</f>
      </c>
      <c r="M2909" s="181" t="str">
        <f>L2909*(1-K2909)</f>
      </c>
    </row>
    <row r="2910">
      <c r="A2910" t="s">
        <v>164</v>
      </c>
      <c r="B2910" t="s">
        <v>245</v>
      </c>
      <c r="C2910" s="32" t="s">
        <v>247</v>
      </c>
      <c r="D2910" t="s">
        <v>458</v>
      </c>
      <c r="E2910" t="s">
        <v>476</v>
      </c>
      <c r="F2910" s="174" t="n">
        <v>2045</v>
      </c>
      <c r="G2910" s="175" t="n">
        <v>58</v>
      </c>
      <c r="H2910" s="176" t="n">
        <v>17202.5009249963</v>
      </c>
      <c r="I2910" s="177" t="n">
        <v>3848706.37229627</v>
      </c>
      <c r="J2910" s="178" t="str">
        <f>IF(I2910&gt;0,H2910/I2910,0)</f>
      </c>
      <c r="K2910" s="179" t="str">
        <f>1-EXP(-J2910)</f>
      </c>
      <c r="L2910" s="180" t="str">
        <f>IF(G2910=30,1,M2909)</f>
      </c>
      <c r="M2910" s="181" t="str">
        <f>L2910*(1-K2910)</f>
      </c>
    </row>
    <row r="2911">
      <c r="A2911" t="s">
        <v>164</v>
      </c>
      <c r="B2911" t="s">
        <v>245</v>
      </c>
      <c r="C2911" s="32" t="s">
        <v>247</v>
      </c>
      <c r="D2911" t="s">
        <v>458</v>
      </c>
      <c r="E2911" t="s">
        <v>476</v>
      </c>
      <c r="F2911" s="174" t="n">
        <v>2045</v>
      </c>
      <c r="G2911" s="175" t="n">
        <v>59</v>
      </c>
      <c r="H2911" s="176" t="n">
        <v>18519.3288352792</v>
      </c>
      <c r="I2911" s="177" t="n">
        <v>3787293.86990375</v>
      </c>
      <c r="J2911" s="178" t="str">
        <f>IF(I2911&gt;0,H2911/I2911,0)</f>
      </c>
      <c r="K2911" s="179" t="str">
        <f>1-EXP(-J2911)</f>
      </c>
      <c r="L2911" s="180" t="str">
        <f>IF(G2911=30,1,M2910)</f>
      </c>
      <c r="M2911" s="181" t="str">
        <f>L2911*(1-K2911)</f>
      </c>
    </row>
    <row r="2912">
      <c r="A2912" t="s">
        <v>164</v>
      </c>
      <c r="B2912" t="s">
        <v>245</v>
      </c>
      <c r="C2912" s="32" t="s">
        <v>247</v>
      </c>
      <c r="D2912" t="s">
        <v>458</v>
      </c>
      <c r="E2912" t="s">
        <v>476</v>
      </c>
      <c r="F2912" s="174" t="n">
        <v>2045</v>
      </c>
      <c r="G2912" s="175" t="n">
        <v>60</v>
      </c>
      <c r="H2912" s="176" t="n">
        <v>20165.3926419396</v>
      </c>
      <c r="I2912" s="177" t="n">
        <v>3808351.30805204</v>
      </c>
      <c r="J2912" s="178" t="str">
        <f>IF(I2912&gt;0,H2912/I2912,0)</f>
      </c>
      <c r="K2912" s="179" t="str">
        <f>1-EXP(-J2912)</f>
      </c>
      <c r="L2912" s="180" t="str">
        <f>IF(G2912=30,1,M2911)</f>
      </c>
      <c r="M2912" s="181" t="str">
        <f>L2912*(1-K2912)</f>
      </c>
    </row>
    <row r="2913">
      <c r="A2913" t="s">
        <v>164</v>
      </c>
      <c r="B2913" t="s">
        <v>245</v>
      </c>
      <c r="C2913" s="32" t="s">
        <v>247</v>
      </c>
      <c r="D2913" t="s">
        <v>458</v>
      </c>
      <c r="E2913" t="s">
        <v>476</v>
      </c>
      <c r="F2913" s="174" t="n">
        <v>2045</v>
      </c>
      <c r="G2913" s="175" t="n">
        <v>61</v>
      </c>
      <c r="H2913" s="176" t="n">
        <v>22284.3970259091</v>
      </c>
      <c r="I2913" s="177" t="n">
        <v>3847931.27787204</v>
      </c>
      <c r="J2913" s="178" t="str">
        <f>IF(I2913&gt;0,H2913/I2913,0)</f>
      </c>
      <c r="K2913" s="179" t="str">
        <f>1-EXP(-J2913)</f>
      </c>
      <c r="L2913" s="180" t="str">
        <f>IF(G2913=30,1,M2912)</f>
      </c>
      <c r="M2913" s="181" t="str">
        <f>L2913*(1-K2913)</f>
      </c>
    </row>
    <row r="2914">
      <c r="A2914" t="s">
        <v>164</v>
      </c>
      <c r="B2914" t="s">
        <v>245</v>
      </c>
      <c r="C2914" s="32" t="s">
        <v>247</v>
      </c>
      <c r="D2914" t="s">
        <v>458</v>
      </c>
      <c r="E2914" t="s">
        <v>476</v>
      </c>
      <c r="F2914" s="174" t="n">
        <v>2045</v>
      </c>
      <c r="G2914" s="175" t="n">
        <v>62</v>
      </c>
      <c r="H2914" s="176" t="n">
        <v>24072.2545772794</v>
      </c>
      <c r="I2914" s="177" t="n">
        <v>3786449.08307046</v>
      </c>
      <c r="J2914" s="178" t="str">
        <f>IF(I2914&gt;0,H2914/I2914,0)</f>
      </c>
      <c r="K2914" s="179" t="str">
        <f>1-EXP(-J2914)</f>
      </c>
      <c r="L2914" s="180" t="str">
        <f>IF(G2914=30,1,M2913)</f>
      </c>
      <c r="M2914" s="181" t="str">
        <f>L2914*(1-K2914)</f>
      </c>
    </row>
    <row r="2915">
      <c r="A2915" t="s">
        <v>164</v>
      </c>
      <c r="B2915" t="s">
        <v>245</v>
      </c>
      <c r="C2915" s="32" t="s">
        <v>247</v>
      </c>
      <c r="D2915" t="s">
        <v>458</v>
      </c>
      <c r="E2915" t="s">
        <v>476</v>
      </c>
      <c r="F2915" s="174" t="n">
        <v>2045</v>
      </c>
      <c r="G2915" s="175" t="n">
        <v>63</v>
      </c>
      <c r="H2915" s="176" t="n">
        <v>25309.8969910531</v>
      </c>
      <c r="I2915" s="177" t="n">
        <v>3623145.64145848</v>
      </c>
      <c r="J2915" s="178" t="str">
        <f>IF(I2915&gt;0,H2915/I2915,0)</f>
      </c>
      <c r="K2915" s="179" t="str">
        <f>1-EXP(-J2915)</f>
      </c>
      <c r="L2915" s="180" t="str">
        <f>IF(G2915=30,1,M2914)</f>
      </c>
      <c r="M2915" s="181" t="str">
        <f>L2915*(1-K2915)</f>
      </c>
    </row>
    <row r="2916">
      <c r="A2916" t="s">
        <v>164</v>
      </c>
      <c r="B2916" t="s">
        <v>245</v>
      </c>
      <c r="C2916" s="32" t="s">
        <v>247</v>
      </c>
      <c r="D2916" t="s">
        <v>458</v>
      </c>
      <c r="E2916" t="s">
        <v>476</v>
      </c>
      <c r="F2916" s="174" t="n">
        <v>2045</v>
      </c>
      <c r="G2916" s="175" t="n">
        <v>64</v>
      </c>
      <c r="H2916" s="176" t="n">
        <v>26935.4872760109</v>
      </c>
      <c r="I2916" s="177" t="n">
        <v>3513392.80628123</v>
      </c>
      <c r="J2916" s="178" t="str">
        <f>IF(I2916&gt;0,H2916/I2916,0)</f>
      </c>
      <c r="K2916" s="179" t="str">
        <f>1-EXP(-J2916)</f>
      </c>
      <c r="L2916" s="180" t="str">
        <f>IF(G2916=30,1,M2915)</f>
      </c>
      <c r="M2916" s="181" t="str">
        <f>L2916*(1-K2916)</f>
      </c>
    </row>
    <row r="2917">
      <c r="A2917" t="s">
        <v>164</v>
      </c>
      <c r="B2917" t="s">
        <v>245</v>
      </c>
      <c r="C2917" s="32" t="s">
        <v>247</v>
      </c>
      <c r="D2917" t="s">
        <v>458</v>
      </c>
      <c r="E2917" t="s">
        <v>476</v>
      </c>
      <c r="F2917" s="174" t="n">
        <v>2045</v>
      </c>
      <c r="G2917" s="175" t="n">
        <v>65</v>
      </c>
      <c r="H2917" s="176" t="n">
        <v>27396.475551181</v>
      </c>
      <c r="I2917" s="177" t="n">
        <v>3415046.40928187</v>
      </c>
      <c r="J2917" s="178" t="str">
        <f>IF(I2917&gt;0,H2917/I2917,0)</f>
      </c>
      <c r="K2917" s="179" t="str">
        <f>1-EXP(-J2917)</f>
      </c>
      <c r="L2917" s="180" t="str">
        <f>IF(G2917=30,1,M2916)</f>
      </c>
      <c r="M2917" s="181" t="str">
        <f>L2917*(1-K2917)</f>
      </c>
    </row>
    <row r="2918">
      <c r="A2918" t="s">
        <v>164</v>
      </c>
      <c r="B2918" t="s">
        <v>245</v>
      </c>
      <c r="C2918" s="32" t="s">
        <v>247</v>
      </c>
      <c r="D2918" t="s">
        <v>458</v>
      </c>
      <c r="E2918" t="s">
        <v>476</v>
      </c>
      <c r="F2918" s="174" t="n">
        <v>2045</v>
      </c>
      <c r="G2918" s="175" t="n">
        <v>66</v>
      </c>
      <c r="H2918" s="176" t="n">
        <v>29067.8001975007</v>
      </c>
      <c r="I2918" s="177" t="n">
        <v>3310263.39203528</v>
      </c>
      <c r="J2918" s="178" t="str">
        <f>IF(I2918&gt;0,H2918/I2918,0)</f>
      </c>
      <c r="K2918" s="179" t="str">
        <f>1-EXP(-J2918)</f>
      </c>
      <c r="L2918" s="180" t="str">
        <f>IF(G2918=30,1,M2917)</f>
      </c>
      <c r="M2918" s="181" t="str">
        <f>L2918*(1-K2918)</f>
      </c>
    </row>
    <row r="2919">
      <c r="A2919" t="s">
        <v>164</v>
      </c>
      <c r="B2919" t="s">
        <v>245</v>
      </c>
      <c r="C2919" s="32" t="s">
        <v>247</v>
      </c>
      <c r="D2919" t="s">
        <v>458</v>
      </c>
      <c r="E2919" t="s">
        <v>476</v>
      </c>
      <c r="F2919" s="174" t="n">
        <v>2045</v>
      </c>
      <c r="G2919" s="175" t="n">
        <v>67</v>
      </c>
      <c r="H2919" s="176" t="n">
        <v>30740.2218514454</v>
      </c>
      <c r="I2919" s="177" t="n">
        <v>3186400.60268597</v>
      </c>
      <c r="J2919" s="178" t="str">
        <f>IF(I2919&gt;0,H2919/I2919,0)</f>
      </c>
      <c r="K2919" s="179" t="str">
        <f>1-EXP(-J2919)</f>
      </c>
      <c r="L2919" s="180" t="str">
        <f>IF(G2919=30,1,M2918)</f>
      </c>
      <c r="M2919" s="181" t="str">
        <f>L2919*(1-K2919)</f>
      </c>
    </row>
    <row r="2920">
      <c r="A2920" t="s">
        <v>164</v>
      </c>
      <c r="B2920" t="s">
        <v>245</v>
      </c>
      <c r="C2920" s="32" t="s">
        <v>247</v>
      </c>
      <c r="D2920" t="s">
        <v>458</v>
      </c>
      <c r="E2920" t="s">
        <v>476</v>
      </c>
      <c r="F2920" s="174" t="n">
        <v>2045</v>
      </c>
      <c r="G2920" s="175" t="n">
        <v>68</v>
      </c>
      <c r="H2920" s="176" t="n">
        <v>32629.1764377027</v>
      </c>
      <c r="I2920" s="177" t="n">
        <v>3073709.68854526</v>
      </c>
      <c r="J2920" s="178" t="str">
        <f>IF(I2920&gt;0,H2920/I2920,0)</f>
      </c>
      <c r="K2920" s="179" t="str">
        <f>1-EXP(-J2920)</f>
      </c>
      <c r="L2920" s="180" t="str">
        <f>IF(G2920=30,1,M2919)</f>
      </c>
      <c r="M2920" s="181" t="str">
        <f>L2920*(1-K2920)</f>
      </c>
    </row>
    <row r="2921">
      <c r="A2921" t="s">
        <v>164</v>
      </c>
      <c r="B2921" t="s">
        <v>245</v>
      </c>
      <c r="C2921" s="32" t="s">
        <v>247</v>
      </c>
      <c r="D2921" t="s">
        <v>458</v>
      </c>
      <c r="E2921" t="s">
        <v>476</v>
      </c>
      <c r="F2921" s="174" t="n">
        <v>2045</v>
      </c>
      <c r="G2921" s="175" t="n">
        <v>69</v>
      </c>
      <c r="H2921" s="176" t="n">
        <v>34451.8936807577</v>
      </c>
      <c r="I2921" s="177" t="n">
        <v>2949915.88746153</v>
      </c>
      <c r="J2921" s="178" t="str">
        <f>IF(I2921&gt;0,H2921/I2921,0)</f>
      </c>
      <c r="K2921" s="179" t="str">
        <f>1-EXP(-J2921)</f>
      </c>
      <c r="L2921" s="180" t="str">
        <f>IF(G2921=30,1,M2920)</f>
      </c>
      <c r="M2921" s="181" t="str">
        <f>L2921*(1-K2921)</f>
      </c>
    </row>
    <row r="2922">
      <c r="A2922" t="s">
        <v>164</v>
      </c>
      <c r="B2922" t="s">
        <v>245</v>
      </c>
      <c r="C2922" s="32" t="s">
        <v>247</v>
      </c>
      <c r="D2922" t="s">
        <v>458</v>
      </c>
      <c r="E2922" t="s">
        <v>476</v>
      </c>
      <c r="F2922" s="174" t="n">
        <v>2046</v>
      </c>
      <c r="G2922" s="175" t="n">
        <v>30</v>
      </c>
      <c r="H2922" s="176" t="n">
        <v>694.516488547025</v>
      </c>
      <c r="I2922" s="177" t="n">
        <v>4588321.92170056</v>
      </c>
      <c r="J2922" s="178" t="str">
        <f>IF(I2922&gt;0,H2922/I2922,0)</f>
      </c>
      <c r="K2922" s="179" t="str">
        <f>1-EXP(-J2922)</f>
      </c>
      <c r="L2922" s="180" t="str">
        <f>IF(G2922=30,1,M2921)</f>
      </c>
      <c r="M2922" s="181" t="str">
        <f>L2922*(1-K2922)</f>
      </c>
    </row>
    <row r="2923">
      <c r="A2923" t="s">
        <v>164</v>
      </c>
      <c r="B2923" t="s">
        <v>245</v>
      </c>
      <c r="C2923" s="32" t="s">
        <v>247</v>
      </c>
      <c r="D2923" t="s">
        <v>458</v>
      </c>
      <c r="E2923" t="s">
        <v>476</v>
      </c>
      <c r="F2923" s="174" t="n">
        <v>2046</v>
      </c>
      <c r="G2923" s="175" t="n">
        <v>31</v>
      </c>
      <c r="H2923" s="176" t="n">
        <v>963.423467710164</v>
      </c>
      <c r="I2923" s="177" t="n">
        <v>4637118.8879299</v>
      </c>
      <c r="J2923" s="178" t="str">
        <f>IF(I2923&gt;0,H2923/I2923,0)</f>
      </c>
      <c r="K2923" s="179" t="str">
        <f>1-EXP(-J2923)</f>
      </c>
      <c r="L2923" s="180" t="str">
        <f>IF(G2923=30,1,M2922)</f>
      </c>
      <c r="M2923" s="181" t="str">
        <f>L2923*(1-K2923)</f>
      </c>
    </row>
    <row r="2924">
      <c r="A2924" t="s">
        <v>164</v>
      </c>
      <c r="B2924" t="s">
        <v>245</v>
      </c>
      <c r="C2924" s="32" t="s">
        <v>247</v>
      </c>
      <c r="D2924" t="s">
        <v>458</v>
      </c>
      <c r="E2924" t="s">
        <v>476</v>
      </c>
      <c r="F2924" s="174" t="n">
        <v>2046</v>
      </c>
      <c r="G2924" s="175" t="n">
        <v>32</v>
      </c>
      <c r="H2924" s="176" t="n">
        <v>1030.38652609664</v>
      </c>
      <c r="I2924" s="177" t="n">
        <v>4703647.01517929</v>
      </c>
      <c r="J2924" s="178" t="str">
        <f>IF(I2924&gt;0,H2924/I2924,0)</f>
      </c>
      <c r="K2924" s="179" t="str">
        <f>1-EXP(-J2924)</f>
      </c>
      <c r="L2924" s="180" t="str">
        <f>IF(G2924=30,1,M2923)</f>
      </c>
      <c r="M2924" s="181" t="str">
        <f>L2924*(1-K2924)</f>
      </c>
    </row>
    <row r="2925">
      <c r="A2925" t="s">
        <v>164</v>
      </c>
      <c r="B2925" t="s">
        <v>245</v>
      </c>
      <c r="C2925" s="32" t="s">
        <v>247</v>
      </c>
      <c r="D2925" t="s">
        <v>458</v>
      </c>
      <c r="E2925" t="s">
        <v>476</v>
      </c>
      <c r="F2925" s="174" t="n">
        <v>2046</v>
      </c>
      <c r="G2925" s="175" t="n">
        <v>33</v>
      </c>
      <c r="H2925" s="176" t="n">
        <v>1108.06583792743</v>
      </c>
      <c r="I2925" s="177" t="n">
        <v>4771529.46545412</v>
      </c>
      <c r="J2925" s="178" t="str">
        <f>IF(I2925&gt;0,H2925/I2925,0)</f>
      </c>
      <c r="K2925" s="179" t="str">
        <f>1-EXP(-J2925)</f>
      </c>
      <c r="L2925" s="180" t="str">
        <f>IF(G2925=30,1,M2924)</f>
      </c>
      <c r="M2925" s="181" t="str">
        <f>L2925*(1-K2925)</f>
      </c>
    </row>
    <row r="2926">
      <c r="A2926" t="s">
        <v>164</v>
      </c>
      <c r="B2926" t="s">
        <v>245</v>
      </c>
      <c r="C2926" s="32" t="s">
        <v>247</v>
      </c>
      <c r="D2926" t="s">
        <v>458</v>
      </c>
      <c r="E2926" t="s">
        <v>476</v>
      </c>
      <c r="F2926" s="174" t="n">
        <v>2046</v>
      </c>
      <c r="G2926" s="175" t="n">
        <v>34</v>
      </c>
      <c r="H2926" s="176" t="n">
        <v>1254.82191004186</v>
      </c>
      <c r="I2926" s="177" t="n">
        <v>4883609.88613219</v>
      </c>
      <c r="J2926" s="178" t="str">
        <f>IF(I2926&gt;0,H2926/I2926,0)</f>
      </c>
      <c r="K2926" s="179" t="str">
        <f>1-EXP(-J2926)</f>
      </c>
      <c r="L2926" s="180" t="str">
        <f>IF(G2926=30,1,M2925)</f>
      </c>
      <c r="M2926" s="181" t="str">
        <f>L2926*(1-K2926)</f>
      </c>
    </row>
    <row r="2927">
      <c r="A2927" t="s">
        <v>164</v>
      </c>
      <c r="B2927" t="s">
        <v>245</v>
      </c>
      <c r="C2927" s="32" t="s">
        <v>247</v>
      </c>
      <c r="D2927" t="s">
        <v>458</v>
      </c>
      <c r="E2927" t="s">
        <v>476</v>
      </c>
      <c r="F2927" s="174" t="n">
        <v>2046</v>
      </c>
      <c r="G2927" s="175" t="n">
        <v>35</v>
      </c>
      <c r="H2927" s="176" t="n">
        <v>1632.84192798561</v>
      </c>
      <c r="I2927" s="177" t="n">
        <v>4854889.60385125</v>
      </c>
      <c r="J2927" s="178" t="str">
        <f>IF(I2927&gt;0,H2927/I2927,0)</f>
      </c>
      <c r="K2927" s="179" t="str">
        <f>1-EXP(-J2927)</f>
      </c>
      <c r="L2927" s="180" t="str">
        <f>IF(G2927=30,1,M2926)</f>
      </c>
      <c r="M2927" s="181" t="str">
        <f>L2927*(1-K2927)</f>
      </c>
    </row>
    <row r="2928">
      <c r="A2928" t="s">
        <v>164</v>
      </c>
      <c r="B2928" t="s">
        <v>245</v>
      </c>
      <c r="C2928" s="32" t="s">
        <v>247</v>
      </c>
      <c r="D2928" t="s">
        <v>458</v>
      </c>
      <c r="E2928" t="s">
        <v>476</v>
      </c>
      <c r="F2928" s="174" t="n">
        <v>2046</v>
      </c>
      <c r="G2928" s="175" t="n">
        <v>36</v>
      </c>
      <c r="H2928" s="176" t="n">
        <v>1862.35418971672</v>
      </c>
      <c r="I2928" s="177" t="n">
        <v>4720336.69384315</v>
      </c>
      <c r="J2928" s="178" t="str">
        <f>IF(I2928&gt;0,H2928/I2928,0)</f>
      </c>
      <c r="K2928" s="179" t="str">
        <f>1-EXP(-J2928)</f>
      </c>
      <c r="L2928" s="180" t="str">
        <f>IF(G2928=30,1,M2927)</f>
      </c>
      <c r="M2928" s="181" t="str">
        <f>L2928*(1-K2928)</f>
      </c>
    </row>
    <row r="2929">
      <c r="A2929" t="s">
        <v>164</v>
      </c>
      <c r="B2929" t="s">
        <v>245</v>
      </c>
      <c r="C2929" s="32" t="s">
        <v>247</v>
      </c>
      <c r="D2929" t="s">
        <v>458</v>
      </c>
      <c r="E2929" t="s">
        <v>476</v>
      </c>
      <c r="F2929" s="174" t="n">
        <v>2046</v>
      </c>
      <c r="G2929" s="175" t="n">
        <v>37</v>
      </c>
      <c r="H2929" s="176" t="n">
        <v>1971.58308829909</v>
      </c>
      <c r="I2929" s="177" t="n">
        <v>4648445.95951032</v>
      </c>
      <c r="J2929" s="178" t="str">
        <f>IF(I2929&gt;0,H2929/I2929,0)</f>
      </c>
      <c r="K2929" s="179" t="str">
        <f>1-EXP(-J2929)</f>
      </c>
      <c r="L2929" s="180" t="str">
        <f>IF(G2929=30,1,M2928)</f>
      </c>
      <c r="M2929" s="181" t="str">
        <f>L2929*(1-K2929)</f>
      </c>
    </row>
    <row r="2930">
      <c r="A2930" t="s">
        <v>164</v>
      </c>
      <c r="B2930" t="s">
        <v>245</v>
      </c>
      <c r="C2930" s="32" t="s">
        <v>247</v>
      </c>
      <c r="D2930" t="s">
        <v>458</v>
      </c>
      <c r="E2930" t="s">
        <v>476</v>
      </c>
      <c r="F2930" s="174" t="n">
        <v>2046</v>
      </c>
      <c r="G2930" s="175" t="n">
        <v>38</v>
      </c>
      <c r="H2930" s="176" t="n">
        <v>2106.93464497042</v>
      </c>
      <c r="I2930" s="177" t="n">
        <v>4604168.48380067</v>
      </c>
      <c r="J2930" s="178" t="str">
        <f>IF(I2930&gt;0,H2930/I2930,0)</f>
      </c>
      <c r="K2930" s="179" t="str">
        <f>1-EXP(-J2930)</f>
      </c>
      <c r="L2930" s="180" t="str">
        <f>IF(G2930=30,1,M2929)</f>
      </c>
      <c r="M2930" s="181" t="str">
        <f>L2930*(1-K2930)</f>
      </c>
    </row>
    <row r="2931">
      <c r="A2931" t="s">
        <v>164</v>
      </c>
      <c r="B2931" t="s">
        <v>245</v>
      </c>
      <c r="C2931" s="32" t="s">
        <v>247</v>
      </c>
      <c r="D2931" t="s">
        <v>458</v>
      </c>
      <c r="E2931" t="s">
        <v>476</v>
      </c>
      <c r="F2931" s="174" t="n">
        <v>2046</v>
      </c>
      <c r="G2931" s="175" t="n">
        <v>39</v>
      </c>
      <c r="H2931" s="176" t="n">
        <v>2352.3038844407</v>
      </c>
      <c r="I2931" s="177" t="n">
        <v>4627221.5429028</v>
      </c>
      <c r="J2931" s="178" t="str">
        <f>IF(I2931&gt;0,H2931/I2931,0)</f>
      </c>
      <c r="K2931" s="179" t="str">
        <f>1-EXP(-J2931)</f>
      </c>
      <c r="L2931" s="180" t="str">
        <f>IF(G2931=30,1,M2930)</f>
      </c>
      <c r="M2931" s="181" t="str">
        <f>L2931*(1-K2931)</f>
      </c>
    </row>
    <row r="2932">
      <c r="A2932" t="s">
        <v>164</v>
      </c>
      <c r="B2932" t="s">
        <v>245</v>
      </c>
      <c r="C2932" s="32" t="s">
        <v>247</v>
      </c>
      <c r="D2932" t="s">
        <v>458</v>
      </c>
      <c r="E2932" t="s">
        <v>476</v>
      </c>
      <c r="F2932" s="174" t="n">
        <v>2046</v>
      </c>
      <c r="G2932" s="175" t="n">
        <v>40</v>
      </c>
      <c r="H2932" s="176" t="n">
        <v>3103.22993773886</v>
      </c>
      <c r="I2932" s="177" t="n">
        <v>4542077.67861714</v>
      </c>
      <c r="J2932" s="178" t="str">
        <f>IF(I2932&gt;0,H2932/I2932,0)</f>
      </c>
      <c r="K2932" s="179" t="str">
        <f>1-EXP(-J2932)</f>
      </c>
      <c r="L2932" s="180" t="str">
        <f>IF(G2932=30,1,M2931)</f>
      </c>
      <c r="M2932" s="181" t="str">
        <f>L2932*(1-K2932)</f>
      </c>
    </row>
    <row r="2933">
      <c r="A2933" t="s">
        <v>164</v>
      </c>
      <c r="B2933" t="s">
        <v>245</v>
      </c>
      <c r="C2933" s="32" t="s">
        <v>247</v>
      </c>
      <c r="D2933" t="s">
        <v>458</v>
      </c>
      <c r="E2933" t="s">
        <v>476</v>
      </c>
      <c r="F2933" s="174" t="n">
        <v>2046</v>
      </c>
      <c r="G2933" s="175" t="n">
        <v>41</v>
      </c>
      <c r="H2933" s="176" t="n">
        <v>3446.57861014278</v>
      </c>
      <c r="I2933" s="177" t="n">
        <v>4477556.15497653</v>
      </c>
      <c r="J2933" s="178" t="str">
        <f>IF(I2933&gt;0,H2933/I2933,0)</f>
      </c>
      <c r="K2933" s="179" t="str">
        <f>1-EXP(-J2933)</f>
      </c>
      <c r="L2933" s="180" t="str">
        <f>IF(G2933=30,1,M2932)</f>
      </c>
      <c r="M2933" s="181" t="str">
        <f>L2933*(1-K2933)</f>
      </c>
    </row>
    <row r="2934">
      <c r="A2934" t="s">
        <v>164</v>
      </c>
      <c r="B2934" t="s">
        <v>245</v>
      </c>
      <c r="C2934" s="32" t="s">
        <v>247</v>
      </c>
      <c r="D2934" t="s">
        <v>458</v>
      </c>
      <c r="E2934" t="s">
        <v>476</v>
      </c>
      <c r="F2934" s="174" t="n">
        <v>2046</v>
      </c>
      <c r="G2934" s="175" t="n">
        <v>42</v>
      </c>
      <c r="H2934" s="176" t="n">
        <v>3630.71147768463</v>
      </c>
      <c r="I2934" s="177" t="n">
        <v>4346465.2614151</v>
      </c>
      <c r="J2934" s="178" t="str">
        <f>IF(I2934&gt;0,H2934/I2934,0)</f>
      </c>
      <c r="K2934" s="179" t="str">
        <f>1-EXP(-J2934)</f>
      </c>
      <c r="L2934" s="180" t="str">
        <f>IF(G2934=30,1,M2933)</f>
      </c>
      <c r="M2934" s="181" t="str">
        <f>L2934*(1-K2934)</f>
      </c>
    </row>
    <row r="2935">
      <c r="A2935" t="s">
        <v>164</v>
      </c>
      <c r="B2935" t="s">
        <v>245</v>
      </c>
      <c r="C2935" s="32" t="s">
        <v>247</v>
      </c>
      <c r="D2935" t="s">
        <v>458</v>
      </c>
      <c r="E2935" t="s">
        <v>476</v>
      </c>
      <c r="F2935" s="174" t="n">
        <v>2046</v>
      </c>
      <c r="G2935" s="175" t="n">
        <v>43</v>
      </c>
      <c r="H2935" s="176" t="n">
        <v>3885.89324883452</v>
      </c>
      <c r="I2935" s="177" t="n">
        <v>4277100.81530659</v>
      </c>
      <c r="J2935" s="178" t="str">
        <f>IF(I2935&gt;0,H2935/I2935,0)</f>
      </c>
      <c r="K2935" s="179" t="str">
        <f>1-EXP(-J2935)</f>
      </c>
      <c r="L2935" s="180" t="str">
        <f>IF(G2935=30,1,M2934)</f>
      </c>
      <c r="M2935" s="181" t="str">
        <f>L2935*(1-K2935)</f>
      </c>
    </row>
    <row r="2936">
      <c r="A2936" t="s">
        <v>164</v>
      </c>
      <c r="B2936" t="s">
        <v>245</v>
      </c>
      <c r="C2936" s="32" t="s">
        <v>247</v>
      </c>
      <c r="D2936" t="s">
        <v>458</v>
      </c>
      <c r="E2936" t="s">
        <v>476</v>
      </c>
      <c r="F2936" s="174" t="n">
        <v>2046</v>
      </c>
      <c r="G2936" s="175" t="n">
        <v>44</v>
      </c>
      <c r="H2936" s="176" t="n">
        <v>4367.80747804145</v>
      </c>
      <c r="I2936" s="177" t="n">
        <v>4248447.28997792</v>
      </c>
      <c r="J2936" s="178" t="str">
        <f>IF(I2936&gt;0,H2936/I2936,0)</f>
      </c>
      <c r="K2936" s="179" t="str">
        <f>1-EXP(-J2936)</f>
      </c>
      <c r="L2936" s="180" t="str">
        <f>IF(G2936=30,1,M2935)</f>
      </c>
      <c r="M2936" s="181" t="str">
        <f>L2936*(1-K2936)</f>
      </c>
    </row>
    <row r="2937">
      <c r="A2937" t="s">
        <v>164</v>
      </c>
      <c r="B2937" t="s">
        <v>245</v>
      </c>
      <c r="C2937" s="32" t="s">
        <v>247</v>
      </c>
      <c r="D2937" t="s">
        <v>458</v>
      </c>
      <c r="E2937" t="s">
        <v>476</v>
      </c>
      <c r="F2937" s="174" t="n">
        <v>2046</v>
      </c>
      <c r="G2937" s="175" t="n">
        <v>45</v>
      </c>
      <c r="H2937" s="176" t="n">
        <v>5564.78244680523</v>
      </c>
      <c r="I2937" s="177" t="n">
        <v>4222210.35045303</v>
      </c>
      <c r="J2937" s="178" t="str">
        <f>IF(I2937&gt;0,H2937/I2937,0)</f>
      </c>
      <c r="K2937" s="179" t="str">
        <f>1-EXP(-J2937)</f>
      </c>
      <c r="L2937" s="180" t="str">
        <f>IF(G2937=30,1,M2936)</f>
      </c>
      <c r="M2937" s="181" t="str">
        <f>L2937*(1-K2937)</f>
      </c>
    </row>
    <row r="2938">
      <c r="A2938" t="s">
        <v>164</v>
      </c>
      <c r="B2938" t="s">
        <v>245</v>
      </c>
      <c r="C2938" s="32" t="s">
        <v>247</v>
      </c>
      <c r="D2938" t="s">
        <v>458</v>
      </c>
      <c r="E2938" t="s">
        <v>476</v>
      </c>
      <c r="F2938" s="174" t="n">
        <v>2046</v>
      </c>
      <c r="G2938" s="175" t="n">
        <v>46</v>
      </c>
      <c r="H2938" s="176" t="n">
        <v>6113.05805514327</v>
      </c>
      <c r="I2938" s="177" t="n">
        <v>4194060.96949143</v>
      </c>
      <c r="J2938" s="178" t="str">
        <f>IF(I2938&gt;0,H2938/I2938,0)</f>
      </c>
      <c r="K2938" s="179" t="str">
        <f>1-EXP(-J2938)</f>
      </c>
      <c r="L2938" s="180" t="str">
        <f>IF(G2938=30,1,M2937)</f>
      </c>
      <c r="M2938" s="181" t="str">
        <f>L2938*(1-K2938)</f>
      </c>
    </row>
    <row r="2939">
      <c r="A2939" t="s">
        <v>164</v>
      </c>
      <c r="B2939" t="s">
        <v>245</v>
      </c>
      <c r="C2939" s="32" t="s">
        <v>247</v>
      </c>
      <c r="D2939" t="s">
        <v>458</v>
      </c>
      <c r="E2939" t="s">
        <v>476</v>
      </c>
      <c r="F2939" s="174" t="n">
        <v>2046</v>
      </c>
      <c r="G2939" s="175" t="n">
        <v>47</v>
      </c>
      <c r="H2939" s="176" t="n">
        <v>6713.63882530334</v>
      </c>
      <c r="I2939" s="177" t="n">
        <v>4204362.50811328</v>
      </c>
      <c r="J2939" s="178" t="str">
        <f>IF(I2939&gt;0,H2939/I2939,0)</f>
      </c>
      <c r="K2939" s="179" t="str">
        <f>1-EXP(-J2939)</f>
      </c>
      <c r="L2939" s="180" t="str">
        <f>IF(G2939=30,1,M2938)</f>
      </c>
      <c r="M2939" s="181" t="str">
        <f>L2939*(1-K2939)</f>
      </c>
    </row>
    <row r="2940">
      <c r="A2940" t="s">
        <v>164</v>
      </c>
      <c r="B2940" t="s">
        <v>245</v>
      </c>
      <c r="C2940" s="32" t="s">
        <v>247</v>
      </c>
      <c r="D2940" t="s">
        <v>458</v>
      </c>
      <c r="E2940" t="s">
        <v>476</v>
      </c>
      <c r="F2940" s="174" t="n">
        <v>2046</v>
      </c>
      <c r="G2940" s="175" t="n">
        <v>48</v>
      </c>
      <c r="H2940" s="176" t="n">
        <v>7449.80036216695</v>
      </c>
      <c r="I2940" s="177" t="n">
        <v>4251449.41432192</v>
      </c>
      <c r="J2940" s="178" t="str">
        <f>IF(I2940&gt;0,H2940/I2940,0)</f>
      </c>
      <c r="K2940" s="179" t="str">
        <f>1-EXP(-J2940)</f>
      </c>
      <c r="L2940" s="180" t="str">
        <f>IF(G2940=30,1,M2939)</f>
      </c>
      <c r="M2940" s="181" t="str">
        <f>L2940*(1-K2940)</f>
      </c>
    </row>
    <row r="2941">
      <c r="A2941" t="s">
        <v>164</v>
      </c>
      <c r="B2941" t="s">
        <v>245</v>
      </c>
      <c r="C2941" s="32" t="s">
        <v>247</v>
      </c>
      <c r="D2941" t="s">
        <v>458</v>
      </c>
      <c r="E2941" t="s">
        <v>476</v>
      </c>
      <c r="F2941" s="174" t="n">
        <v>2046</v>
      </c>
      <c r="G2941" s="175" t="n">
        <v>49</v>
      </c>
      <c r="H2941" s="176" t="n">
        <v>8607.25199000954</v>
      </c>
      <c r="I2941" s="177" t="n">
        <v>4370606.27293612</v>
      </c>
      <c r="J2941" s="178" t="str">
        <f>IF(I2941&gt;0,H2941/I2941,0)</f>
      </c>
      <c r="K2941" s="179" t="str">
        <f>1-EXP(-J2941)</f>
      </c>
      <c r="L2941" s="180" t="str">
        <f>IF(G2941=30,1,M2940)</f>
      </c>
      <c r="M2941" s="181" t="str">
        <f>L2941*(1-K2941)</f>
      </c>
    </row>
    <row r="2942">
      <c r="A2942" t="s">
        <v>164</v>
      </c>
      <c r="B2942" t="s">
        <v>245</v>
      </c>
      <c r="C2942" s="32" t="s">
        <v>247</v>
      </c>
      <c r="D2942" t="s">
        <v>458</v>
      </c>
      <c r="E2942" t="s">
        <v>476</v>
      </c>
      <c r="F2942" s="174" t="n">
        <v>2046</v>
      </c>
      <c r="G2942" s="175" t="n">
        <v>50</v>
      </c>
      <c r="H2942" s="176" t="n">
        <v>9703.02411155032</v>
      </c>
      <c r="I2942" s="177" t="n">
        <v>4315180.77065675</v>
      </c>
      <c r="J2942" s="178" t="str">
        <f>IF(I2942&gt;0,H2942/I2942,0)</f>
      </c>
      <c r="K2942" s="179" t="str">
        <f>1-EXP(-J2942)</f>
      </c>
      <c r="L2942" s="180" t="str">
        <f>IF(G2942=30,1,M2941)</f>
      </c>
      <c r="M2942" s="181" t="str">
        <f>L2942*(1-K2942)</f>
      </c>
    </row>
    <row r="2943">
      <c r="A2943" t="s">
        <v>164</v>
      </c>
      <c r="B2943" t="s">
        <v>245</v>
      </c>
      <c r="C2943" s="32" t="s">
        <v>247</v>
      </c>
      <c r="D2943" t="s">
        <v>458</v>
      </c>
      <c r="E2943" t="s">
        <v>476</v>
      </c>
      <c r="F2943" s="174" t="n">
        <v>2046</v>
      </c>
      <c r="G2943" s="175" t="n">
        <v>51</v>
      </c>
      <c r="H2943" s="176" t="n">
        <v>10401.3330621284</v>
      </c>
      <c r="I2943" s="177" t="n">
        <v>4228985.14542671</v>
      </c>
      <c r="J2943" s="178" t="str">
        <f>IF(I2943&gt;0,H2943/I2943,0)</f>
      </c>
      <c r="K2943" s="179" t="str">
        <f>1-EXP(-J2943)</f>
      </c>
      <c r="L2943" s="180" t="str">
        <f>IF(G2943=30,1,M2942)</f>
      </c>
      <c r="M2943" s="181" t="str">
        <f>L2943*(1-K2943)</f>
      </c>
    </row>
    <row r="2944">
      <c r="A2944" t="s">
        <v>164</v>
      </c>
      <c r="B2944" t="s">
        <v>245</v>
      </c>
      <c r="C2944" s="32" t="s">
        <v>247</v>
      </c>
      <c r="D2944" t="s">
        <v>458</v>
      </c>
      <c r="E2944" t="s">
        <v>476</v>
      </c>
      <c r="F2944" s="174" t="n">
        <v>2046</v>
      </c>
      <c r="G2944" s="175" t="n">
        <v>52</v>
      </c>
      <c r="H2944" s="176" t="n">
        <v>11177.2469967853</v>
      </c>
      <c r="I2944" s="177" t="n">
        <v>4157236.59792533</v>
      </c>
      <c r="J2944" s="178" t="str">
        <f>IF(I2944&gt;0,H2944/I2944,0)</f>
      </c>
      <c r="K2944" s="179" t="str">
        <f>1-EXP(-J2944)</f>
      </c>
      <c r="L2944" s="180" t="str">
        <f>IF(G2944=30,1,M2943)</f>
      </c>
      <c r="M2944" s="181" t="str">
        <f>L2944*(1-K2944)</f>
      </c>
    </row>
    <row r="2945">
      <c r="A2945" t="s">
        <v>164</v>
      </c>
      <c r="B2945" t="s">
        <v>245</v>
      </c>
      <c r="C2945" s="32" t="s">
        <v>247</v>
      </c>
      <c r="D2945" t="s">
        <v>458</v>
      </c>
      <c r="E2945" t="s">
        <v>476</v>
      </c>
      <c r="F2945" s="174" t="n">
        <v>2046</v>
      </c>
      <c r="G2945" s="175" t="n">
        <v>53</v>
      </c>
      <c r="H2945" s="176" t="n">
        <v>11989.329506789</v>
      </c>
      <c r="I2945" s="177" t="n">
        <v>4087625.57258769</v>
      </c>
      <c r="J2945" s="178" t="str">
        <f>IF(I2945&gt;0,H2945/I2945,0)</f>
      </c>
      <c r="K2945" s="179" t="str">
        <f>1-EXP(-J2945)</f>
      </c>
      <c r="L2945" s="180" t="str">
        <f>IF(G2945=30,1,M2944)</f>
      </c>
      <c r="M2945" s="181" t="str">
        <f>L2945*(1-K2945)</f>
      </c>
    </row>
    <row r="2946">
      <c r="A2946" t="s">
        <v>164</v>
      </c>
      <c r="B2946" t="s">
        <v>245</v>
      </c>
      <c r="C2946" s="32" t="s">
        <v>247</v>
      </c>
      <c r="D2946" t="s">
        <v>458</v>
      </c>
      <c r="E2946" t="s">
        <v>476</v>
      </c>
      <c r="F2946" s="174" t="n">
        <v>2046</v>
      </c>
      <c r="G2946" s="175" t="n">
        <v>54</v>
      </c>
      <c r="H2946" s="176" t="n">
        <v>13084.7214511968</v>
      </c>
      <c r="I2946" s="177" t="n">
        <v>4102957.18083455</v>
      </c>
      <c r="J2946" s="178" t="str">
        <f>IF(I2946&gt;0,H2946/I2946,0)</f>
      </c>
      <c r="K2946" s="179" t="str">
        <f>1-EXP(-J2946)</f>
      </c>
      <c r="L2946" s="180" t="str">
        <f>IF(G2946=30,1,M2945)</f>
      </c>
      <c r="M2946" s="181" t="str">
        <f>L2946*(1-K2946)</f>
      </c>
    </row>
    <row r="2947">
      <c r="A2947" t="s">
        <v>164</v>
      </c>
      <c r="B2947" t="s">
        <v>245</v>
      </c>
      <c r="C2947" s="32" t="s">
        <v>247</v>
      </c>
      <c r="D2947" t="s">
        <v>458</v>
      </c>
      <c r="E2947" t="s">
        <v>476</v>
      </c>
      <c r="F2947" s="174" t="n">
        <v>2046</v>
      </c>
      <c r="G2947" s="175" t="n">
        <v>55</v>
      </c>
      <c r="H2947" s="176" t="n">
        <v>13985.2728866557</v>
      </c>
      <c r="I2947" s="177" t="n">
        <v>4097371.20037348</v>
      </c>
      <c r="J2947" s="178" t="str">
        <f>IF(I2947&gt;0,H2947/I2947,0)</f>
      </c>
      <c r="K2947" s="179" t="str">
        <f>1-EXP(-J2947)</f>
      </c>
      <c r="L2947" s="180" t="str">
        <f>IF(G2947=30,1,M2946)</f>
      </c>
      <c r="M2947" s="181" t="str">
        <f>L2947*(1-K2947)</f>
      </c>
    </row>
    <row r="2948">
      <c r="A2948" t="s">
        <v>164</v>
      </c>
      <c r="B2948" t="s">
        <v>245</v>
      </c>
      <c r="C2948" s="32" t="s">
        <v>247</v>
      </c>
      <c r="D2948" t="s">
        <v>458</v>
      </c>
      <c r="E2948" t="s">
        <v>476</v>
      </c>
      <c r="F2948" s="174" t="n">
        <v>2046</v>
      </c>
      <c r="G2948" s="175" t="n">
        <v>56</v>
      </c>
      <c r="H2948" s="176" t="n">
        <v>20349.5489168156</v>
      </c>
      <c r="I2948" s="177" t="n">
        <v>6024088.41447962</v>
      </c>
      <c r="J2948" s="178" t="str">
        <f>IF(I2948&gt;0,H2948/I2948,0)</f>
      </c>
      <c r="K2948" s="179" t="str">
        <f>1-EXP(-J2948)</f>
      </c>
      <c r="L2948" s="180" t="str">
        <f>IF(G2948=30,1,M2947)</f>
      </c>
      <c r="M2948" s="181" t="str">
        <f>L2948*(1-K2948)</f>
      </c>
    </row>
    <row r="2949">
      <c r="A2949" t="s">
        <v>164</v>
      </c>
      <c r="B2949" t="s">
        <v>245</v>
      </c>
      <c r="C2949" s="32" t="s">
        <v>247</v>
      </c>
      <c r="D2949" t="s">
        <v>458</v>
      </c>
      <c r="E2949" t="s">
        <v>476</v>
      </c>
      <c r="F2949" s="174" t="n">
        <v>2046</v>
      </c>
      <c r="G2949" s="175" t="n">
        <v>57</v>
      </c>
      <c r="H2949" s="176" t="n">
        <v>16224.0716346224</v>
      </c>
      <c r="I2949" s="177" t="n">
        <v>4007719.57615323</v>
      </c>
      <c r="J2949" s="178" t="str">
        <f>IF(I2949&gt;0,H2949/I2949,0)</f>
      </c>
      <c r="K2949" s="179" t="str">
        <f>1-EXP(-J2949)</f>
      </c>
      <c r="L2949" s="180" t="str">
        <f>IF(G2949=30,1,M2948)</f>
      </c>
      <c r="M2949" s="181" t="str">
        <f>L2949*(1-K2949)</f>
      </c>
    </row>
    <row r="2950">
      <c r="A2950" t="s">
        <v>164</v>
      </c>
      <c r="B2950" t="s">
        <v>245</v>
      </c>
      <c r="C2950" s="32" t="s">
        <v>247</v>
      </c>
      <c r="D2950" t="s">
        <v>458</v>
      </c>
      <c r="E2950" t="s">
        <v>476</v>
      </c>
      <c r="F2950" s="174" t="n">
        <v>2046</v>
      </c>
      <c r="G2950" s="175" t="n">
        <v>58</v>
      </c>
      <c r="H2950" s="176" t="n">
        <v>17525.3212410009</v>
      </c>
      <c r="I2950" s="177" t="n">
        <v>3963551.99573015</v>
      </c>
      <c r="J2950" s="178" t="str">
        <f>IF(I2950&gt;0,H2950/I2950,0)</f>
      </c>
      <c r="K2950" s="179" t="str">
        <f>1-EXP(-J2950)</f>
      </c>
      <c r="L2950" s="180" t="str">
        <f>IF(G2950=30,1,M2949)</f>
      </c>
      <c r="M2950" s="181" t="str">
        <f>L2950*(1-K2950)</f>
      </c>
    </row>
    <row r="2951">
      <c r="A2951" t="s">
        <v>164</v>
      </c>
      <c r="B2951" t="s">
        <v>245</v>
      </c>
      <c r="C2951" s="32" t="s">
        <v>247</v>
      </c>
      <c r="D2951" t="s">
        <v>458</v>
      </c>
      <c r="E2951" t="s">
        <v>476</v>
      </c>
      <c r="F2951" s="174" t="n">
        <v>2046</v>
      </c>
      <c r="G2951" s="175" t="n">
        <v>59</v>
      </c>
      <c r="H2951" s="176" t="n">
        <v>18449.5023367033</v>
      </c>
      <c r="I2951" s="177" t="n">
        <v>3811753.44480999</v>
      </c>
      <c r="J2951" s="178" t="str">
        <f>IF(I2951&gt;0,H2951/I2951,0)</f>
      </c>
      <c r="K2951" s="179" t="str">
        <f>1-EXP(-J2951)</f>
      </c>
      <c r="L2951" s="180" t="str">
        <f>IF(G2951=30,1,M2950)</f>
      </c>
      <c r="M2951" s="181" t="str">
        <f>L2951*(1-K2951)</f>
      </c>
    </row>
    <row r="2952">
      <c r="A2952" t="s">
        <v>164</v>
      </c>
      <c r="B2952" t="s">
        <v>245</v>
      </c>
      <c r="C2952" s="32" t="s">
        <v>247</v>
      </c>
      <c r="D2952" t="s">
        <v>458</v>
      </c>
      <c r="E2952" t="s">
        <v>476</v>
      </c>
      <c r="F2952" s="174" t="n">
        <v>2046</v>
      </c>
      <c r="G2952" s="175" t="n">
        <v>60</v>
      </c>
      <c r="H2952" s="176" t="n">
        <v>19606.0277110272</v>
      </c>
      <c r="I2952" s="177" t="n">
        <v>3747555.9028536</v>
      </c>
      <c r="J2952" s="178" t="str">
        <f>IF(I2952&gt;0,H2952/I2952,0)</f>
      </c>
      <c r="K2952" s="179" t="str">
        <f>1-EXP(-J2952)</f>
      </c>
      <c r="L2952" s="180" t="str">
        <f>IF(G2952=30,1,M2951)</f>
      </c>
      <c r="M2952" s="181" t="str">
        <f>L2952*(1-K2952)</f>
      </c>
    </row>
    <row r="2953">
      <c r="A2953" t="s">
        <v>164</v>
      </c>
      <c r="B2953" t="s">
        <v>245</v>
      </c>
      <c r="C2953" s="32" t="s">
        <v>247</v>
      </c>
      <c r="D2953" t="s">
        <v>458</v>
      </c>
      <c r="E2953" t="s">
        <v>476</v>
      </c>
      <c r="F2953" s="174" t="n">
        <v>2046</v>
      </c>
      <c r="G2953" s="175" t="n">
        <v>61</v>
      </c>
      <c r="H2953" s="176" t="n">
        <v>21543.981198336</v>
      </c>
      <c r="I2953" s="177" t="n">
        <v>3764518.46351897</v>
      </c>
      <c r="J2953" s="178" t="str">
        <f>IF(I2953&gt;0,H2953/I2953,0)</f>
      </c>
      <c r="K2953" s="179" t="str">
        <f>1-EXP(-J2953)</f>
      </c>
      <c r="L2953" s="180" t="str">
        <f>IF(G2953=30,1,M2952)</f>
      </c>
      <c r="M2953" s="181" t="str">
        <f>L2953*(1-K2953)</f>
      </c>
    </row>
    <row r="2954">
      <c r="A2954" t="s">
        <v>164</v>
      </c>
      <c r="B2954" t="s">
        <v>245</v>
      </c>
      <c r="C2954" s="32" t="s">
        <v>247</v>
      </c>
      <c r="D2954" t="s">
        <v>458</v>
      </c>
      <c r="E2954" t="s">
        <v>476</v>
      </c>
      <c r="F2954" s="174" t="n">
        <v>2046</v>
      </c>
      <c r="G2954" s="175" t="n">
        <v>62</v>
      </c>
      <c r="H2954" s="176" t="n">
        <v>23877.1720876718</v>
      </c>
      <c r="I2954" s="177" t="n">
        <v>3799538.72789448</v>
      </c>
      <c r="J2954" s="178" t="str">
        <f>IF(I2954&gt;0,H2954/I2954,0)</f>
      </c>
      <c r="K2954" s="179" t="str">
        <f>1-EXP(-J2954)</f>
      </c>
      <c r="L2954" s="180" t="str">
        <f>IF(G2954=30,1,M2953)</f>
      </c>
      <c r="M2954" s="181" t="str">
        <f>L2954*(1-K2954)</f>
      </c>
    </row>
    <row r="2955">
      <c r="A2955" t="s">
        <v>164</v>
      </c>
      <c r="B2955" t="s">
        <v>245</v>
      </c>
      <c r="C2955" s="32" t="s">
        <v>247</v>
      </c>
      <c r="D2955" t="s">
        <v>458</v>
      </c>
      <c r="E2955" t="s">
        <v>476</v>
      </c>
      <c r="F2955" s="174" t="n">
        <v>2046</v>
      </c>
      <c r="G2955" s="175" t="n">
        <v>63</v>
      </c>
      <c r="H2955" s="176" t="n">
        <v>25766.7502753743</v>
      </c>
      <c r="I2955" s="177" t="n">
        <v>3734204.42519774</v>
      </c>
      <c r="J2955" s="178" t="str">
        <f>IF(I2955&gt;0,H2955/I2955,0)</f>
      </c>
      <c r="K2955" s="179" t="str">
        <f>1-EXP(-J2955)</f>
      </c>
      <c r="L2955" s="180" t="str">
        <f>IF(G2955=30,1,M2954)</f>
      </c>
      <c r="M2955" s="181" t="str">
        <f>L2955*(1-K2955)</f>
      </c>
    </row>
    <row r="2956">
      <c r="A2956" t="s">
        <v>164</v>
      </c>
      <c r="B2956" t="s">
        <v>245</v>
      </c>
      <c r="C2956" s="32" t="s">
        <v>247</v>
      </c>
      <c r="D2956" t="s">
        <v>458</v>
      </c>
      <c r="E2956" t="s">
        <v>476</v>
      </c>
      <c r="F2956" s="174" t="n">
        <v>2046</v>
      </c>
      <c r="G2956" s="175" t="n">
        <v>64</v>
      </c>
      <c r="H2956" s="176" t="n">
        <v>27051.4740993003</v>
      </c>
      <c r="I2956" s="177" t="n">
        <v>3568234.37147403</v>
      </c>
      <c r="J2956" s="178" t="str">
        <f>IF(I2956&gt;0,H2956/I2956,0)</f>
      </c>
      <c r="K2956" s="179" t="str">
        <f>1-EXP(-J2956)</f>
      </c>
      <c r="L2956" s="180" t="str">
        <f>IF(G2956=30,1,M2955)</f>
      </c>
      <c r="M2956" s="181" t="str">
        <f>L2956*(1-K2956)</f>
      </c>
    </row>
    <row r="2957">
      <c r="A2957" t="s">
        <v>164</v>
      </c>
      <c r="B2957" t="s">
        <v>245</v>
      </c>
      <c r="C2957" s="32" t="s">
        <v>247</v>
      </c>
      <c r="D2957" t="s">
        <v>458</v>
      </c>
      <c r="E2957" t="s">
        <v>476</v>
      </c>
      <c r="F2957" s="174" t="n">
        <v>2046</v>
      </c>
      <c r="G2957" s="175" t="n">
        <v>65</v>
      </c>
      <c r="H2957" s="176" t="n">
        <v>27381.7751619313</v>
      </c>
      <c r="I2957" s="177" t="n">
        <v>3454970.88905902</v>
      </c>
      <c r="J2957" s="178" t="str">
        <f>IF(I2957&gt;0,H2957/I2957,0)</f>
      </c>
      <c r="K2957" s="179" t="str">
        <f>1-EXP(-J2957)</f>
      </c>
      <c r="L2957" s="180" t="str">
        <f>IF(G2957=30,1,M2956)</f>
      </c>
      <c r="M2957" s="181" t="str">
        <f>L2957*(1-K2957)</f>
      </c>
    </row>
    <row r="2958">
      <c r="A2958" t="s">
        <v>164</v>
      </c>
      <c r="B2958" t="s">
        <v>245</v>
      </c>
      <c r="C2958" s="32" t="s">
        <v>247</v>
      </c>
      <c r="D2958" t="s">
        <v>458</v>
      </c>
      <c r="E2958" t="s">
        <v>476</v>
      </c>
      <c r="F2958" s="174" t="n">
        <v>2046</v>
      </c>
      <c r="G2958" s="175" t="n">
        <v>66</v>
      </c>
      <c r="H2958" s="176" t="n">
        <v>29090.3212821988</v>
      </c>
      <c r="I2958" s="177" t="n">
        <v>3353449.47780389</v>
      </c>
      <c r="J2958" s="178" t="str">
        <f>IF(I2958&gt;0,H2958/I2958,0)</f>
      </c>
      <c r="K2958" s="179" t="str">
        <f>1-EXP(-J2958)</f>
      </c>
      <c r="L2958" s="180" t="str">
        <f>IF(G2958=30,1,M2957)</f>
      </c>
      <c r="M2958" s="181" t="str">
        <f>L2958*(1-K2958)</f>
      </c>
    </row>
    <row r="2959">
      <c r="A2959" t="s">
        <v>164</v>
      </c>
      <c r="B2959" t="s">
        <v>245</v>
      </c>
      <c r="C2959" s="32" t="s">
        <v>247</v>
      </c>
      <c r="D2959" t="s">
        <v>458</v>
      </c>
      <c r="E2959" t="s">
        <v>476</v>
      </c>
      <c r="F2959" s="174" t="n">
        <v>2046</v>
      </c>
      <c r="G2959" s="175" t="n">
        <v>67</v>
      </c>
      <c r="H2959" s="176" t="n">
        <v>30921.8936755892</v>
      </c>
      <c r="I2959" s="177" t="n">
        <v>3244167.43888399</v>
      </c>
      <c r="J2959" s="178" t="str">
        <f>IF(I2959&gt;0,H2959/I2959,0)</f>
      </c>
      <c r="K2959" s="179" t="str">
        <f>1-EXP(-J2959)</f>
      </c>
      <c r="L2959" s="180" t="str">
        <f>IF(G2959=30,1,M2958)</f>
      </c>
      <c r="M2959" s="181" t="str">
        <f>L2959*(1-K2959)</f>
      </c>
    </row>
    <row r="2960">
      <c r="A2960" t="s">
        <v>164</v>
      </c>
      <c r="B2960" t="s">
        <v>245</v>
      </c>
      <c r="C2960" s="32" t="s">
        <v>247</v>
      </c>
      <c r="D2960" t="s">
        <v>458</v>
      </c>
      <c r="E2960" t="s">
        <v>476</v>
      </c>
      <c r="F2960" s="174" t="n">
        <v>2046</v>
      </c>
      <c r="G2960" s="175" t="n">
        <v>68</v>
      </c>
      <c r="H2960" s="176" t="n">
        <v>32662.3631380585</v>
      </c>
      <c r="I2960" s="177" t="n">
        <v>3116571.71425974</v>
      </c>
      <c r="J2960" s="178" t="str">
        <f>IF(I2960&gt;0,H2960/I2960,0)</f>
      </c>
      <c r="K2960" s="179" t="str">
        <f>1-EXP(-J2960)</f>
      </c>
      <c r="L2960" s="180" t="str">
        <f>IF(G2960=30,1,M2959)</f>
      </c>
      <c r="M2960" s="181" t="str">
        <f>L2960*(1-K2960)</f>
      </c>
    </row>
    <row r="2961">
      <c r="A2961" t="s">
        <v>164</v>
      </c>
      <c r="B2961" t="s">
        <v>245</v>
      </c>
      <c r="C2961" s="32" t="s">
        <v>247</v>
      </c>
      <c r="D2961" t="s">
        <v>458</v>
      </c>
      <c r="E2961" t="s">
        <v>476</v>
      </c>
      <c r="F2961" s="174" t="n">
        <v>2046</v>
      </c>
      <c r="G2961" s="175" t="n">
        <v>69</v>
      </c>
      <c r="H2961" s="176" t="n">
        <v>34627.8734908177</v>
      </c>
      <c r="I2961" s="177" t="n">
        <v>2999664.22874045</v>
      </c>
      <c r="J2961" s="178" t="str">
        <f>IF(I2961&gt;0,H2961/I2961,0)</f>
      </c>
      <c r="K2961" s="179" t="str">
        <f>1-EXP(-J2961)</f>
      </c>
      <c r="L2961" s="180" t="str">
        <f>IF(G2961=30,1,M2960)</f>
      </c>
      <c r="M2961" s="181" t="str">
        <f>L2961*(1-K2961)</f>
      </c>
    </row>
    <row r="2962">
      <c r="A2962" t="s">
        <v>164</v>
      </c>
      <c r="B2962" t="s">
        <v>245</v>
      </c>
      <c r="C2962" s="32" t="s">
        <v>247</v>
      </c>
      <c r="D2962" t="s">
        <v>458</v>
      </c>
      <c r="E2962" t="s">
        <v>476</v>
      </c>
      <c r="F2962" s="174" t="n">
        <v>2047</v>
      </c>
      <c r="G2962" s="175" t="n">
        <v>30</v>
      </c>
      <c r="H2962" s="176" t="n">
        <v>620.226687259566</v>
      </c>
      <c r="I2962" s="177" t="n">
        <v>4320502.14035755</v>
      </c>
      <c r="J2962" s="178" t="str">
        <f>IF(I2962&gt;0,H2962/I2962,0)</f>
      </c>
      <c r="K2962" s="179" t="str">
        <f>1-EXP(-J2962)</f>
      </c>
      <c r="L2962" s="180" t="str">
        <f>IF(G2962=30,1,M2961)</f>
      </c>
      <c r="M2962" s="181" t="str">
        <f>L2962*(1-K2962)</f>
      </c>
    </row>
    <row r="2963">
      <c r="A2963" t="s">
        <v>164</v>
      </c>
      <c r="B2963" t="s">
        <v>245</v>
      </c>
      <c r="C2963" s="32" t="s">
        <v>247</v>
      </c>
      <c r="D2963" t="s">
        <v>458</v>
      </c>
      <c r="E2963" t="s">
        <v>476</v>
      </c>
      <c r="F2963" s="174" t="n">
        <v>2047</v>
      </c>
      <c r="G2963" s="175" t="n">
        <v>31</v>
      </c>
      <c r="H2963" s="176" t="n">
        <v>921.569612140189</v>
      </c>
      <c r="I2963" s="177" t="n">
        <v>4583251.99254384</v>
      </c>
      <c r="J2963" s="178" t="str">
        <f>IF(I2963&gt;0,H2963/I2963,0)</f>
      </c>
      <c r="K2963" s="179" t="str">
        <f>1-EXP(-J2963)</f>
      </c>
      <c r="L2963" s="180" t="str">
        <f>IF(G2963=30,1,M2962)</f>
      </c>
      <c r="M2963" s="181" t="str">
        <f>L2963*(1-K2963)</f>
      </c>
    </row>
    <row r="2964">
      <c r="A2964" t="s">
        <v>164</v>
      </c>
      <c r="B2964" t="s">
        <v>245</v>
      </c>
      <c r="C2964" s="32" t="s">
        <v>247</v>
      </c>
      <c r="D2964" t="s">
        <v>458</v>
      </c>
      <c r="E2964" t="s">
        <v>476</v>
      </c>
      <c r="F2964" s="174" t="n">
        <v>2047</v>
      </c>
      <c r="G2964" s="175" t="n">
        <v>32</v>
      </c>
      <c r="H2964" s="176" t="n">
        <v>1014.89261255034</v>
      </c>
      <c r="I2964" s="177" t="n">
        <v>4632047.50591645</v>
      </c>
      <c r="J2964" s="178" t="str">
        <f>IF(I2964&gt;0,H2964/I2964,0)</f>
      </c>
      <c r="K2964" s="179" t="str">
        <f>1-EXP(-J2964)</f>
      </c>
      <c r="L2964" s="180" t="str">
        <f>IF(G2964=30,1,M2963)</f>
      </c>
      <c r="M2964" s="181" t="str">
        <f>L2964*(1-K2964)</f>
      </c>
    </row>
    <row r="2965">
      <c r="A2965" t="s">
        <v>164</v>
      </c>
      <c r="B2965" t="s">
        <v>245</v>
      </c>
      <c r="C2965" s="32" t="s">
        <v>247</v>
      </c>
      <c r="D2965" t="s">
        <v>458</v>
      </c>
      <c r="E2965" t="s">
        <v>476</v>
      </c>
      <c r="F2965" s="174" t="n">
        <v>2047</v>
      </c>
      <c r="G2965" s="175" t="n">
        <v>33</v>
      </c>
      <c r="H2965" s="176" t="n">
        <v>1091.08175836475</v>
      </c>
      <c r="I2965" s="177" t="n">
        <v>4698290.8164235</v>
      </c>
      <c r="J2965" s="178" t="str">
        <f>IF(I2965&gt;0,H2965/I2965,0)</f>
      </c>
      <c r="K2965" s="179" t="str">
        <f>1-EXP(-J2965)</f>
      </c>
      <c r="L2965" s="180" t="str">
        <f>IF(G2965=30,1,M2964)</f>
      </c>
      <c r="M2965" s="181" t="str">
        <f>L2965*(1-K2965)</f>
      </c>
    </row>
    <row r="2966">
      <c r="A2966" t="s">
        <v>164</v>
      </c>
      <c r="B2966" t="s">
        <v>245</v>
      </c>
      <c r="C2966" s="32" t="s">
        <v>247</v>
      </c>
      <c r="D2966" t="s">
        <v>458</v>
      </c>
      <c r="E2966" t="s">
        <v>476</v>
      </c>
      <c r="F2966" s="174" t="n">
        <v>2047</v>
      </c>
      <c r="G2966" s="175" t="n">
        <v>34</v>
      </c>
      <c r="H2966" s="176" t="n">
        <v>1179.6739301214</v>
      </c>
      <c r="I2966" s="177" t="n">
        <v>4765844.99477126</v>
      </c>
      <c r="J2966" s="178" t="str">
        <f>IF(I2966&gt;0,H2966/I2966,0)</f>
      </c>
      <c r="K2966" s="179" t="str">
        <f>1-EXP(-J2966)</f>
      </c>
      <c r="L2966" s="180" t="str">
        <f>IF(G2966=30,1,M2965)</f>
      </c>
      <c r="M2966" s="181" t="str">
        <f>L2966*(1-K2966)</f>
      </c>
    </row>
    <row r="2967">
      <c r="A2967" t="s">
        <v>164</v>
      </c>
      <c r="B2967" t="s">
        <v>245</v>
      </c>
      <c r="C2967" s="32" t="s">
        <v>247</v>
      </c>
      <c r="D2967" t="s">
        <v>458</v>
      </c>
      <c r="E2967" t="s">
        <v>476</v>
      </c>
      <c r="F2967" s="174" t="n">
        <v>2047</v>
      </c>
      <c r="G2967" s="175" t="n">
        <v>35</v>
      </c>
      <c r="H2967" s="176" t="n">
        <v>1635.82271014996</v>
      </c>
      <c r="I2967" s="177" t="n">
        <v>4877443.81573771</v>
      </c>
      <c r="J2967" s="178" t="str">
        <f>IF(I2967&gt;0,H2967/I2967,0)</f>
      </c>
      <c r="K2967" s="179" t="str">
        <f>1-EXP(-J2967)</f>
      </c>
      <c r="L2967" s="180" t="str">
        <f>IF(G2967=30,1,M2966)</f>
      </c>
      <c r="M2967" s="181" t="str">
        <f>L2967*(1-K2967)</f>
      </c>
    </row>
    <row r="2968">
      <c r="A2968" t="s">
        <v>164</v>
      </c>
      <c r="B2968" t="s">
        <v>245</v>
      </c>
      <c r="C2968" s="32" t="s">
        <v>247</v>
      </c>
      <c r="D2968" t="s">
        <v>458</v>
      </c>
      <c r="E2968" t="s">
        <v>476</v>
      </c>
      <c r="F2968" s="174" t="n">
        <v>2047</v>
      </c>
      <c r="G2968" s="175" t="n">
        <v>36</v>
      </c>
      <c r="H2968" s="176" t="n">
        <v>1906.53399292328</v>
      </c>
      <c r="I2968" s="177" t="n">
        <v>4848073.41560646</v>
      </c>
      <c r="J2968" s="178" t="str">
        <f>IF(I2968&gt;0,H2968/I2968,0)</f>
      </c>
      <c r="K2968" s="179" t="str">
        <f>1-EXP(-J2968)</f>
      </c>
      <c r="L2968" s="180" t="str">
        <f>IF(G2968=30,1,M2967)</f>
      </c>
      <c r="M2968" s="181" t="str">
        <f>L2968*(1-K2968)</f>
      </c>
    </row>
    <row r="2969">
      <c r="A2969" t="s">
        <v>164</v>
      </c>
      <c r="B2969" t="s">
        <v>245</v>
      </c>
      <c r="C2969" s="32" t="s">
        <v>247</v>
      </c>
      <c r="D2969" t="s">
        <v>458</v>
      </c>
      <c r="E2969" t="s">
        <v>476</v>
      </c>
      <c r="F2969" s="174" t="n">
        <v>2047</v>
      </c>
      <c r="G2969" s="175" t="n">
        <v>37</v>
      </c>
      <c r="H2969" s="176" t="n">
        <v>1992.15918693715</v>
      </c>
      <c r="I2969" s="177" t="n">
        <v>4713539.96539337</v>
      </c>
      <c r="J2969" s="178" t="str">
        <f>IF(I2969&gt;0,H2969/I2969,0)</f>
      </c>
      <c r="K2969" s="179" t="str">
        <f>1-EXP(-J2969)</f>
      </c>
      <c r="L2969" s="180" t="str">
        <f>IF(G2969=30,1,M2968)</f>
      </c>
      <c r="M2969" s="181" t="str">
        <f>L2969*(1-K2969)</f>
      </c>
    </row>
    <row r="2970">
      <c r="A2970" t="s">
        <v>164</v>
      </c>
      <c r="B2970" t="s">
        <v>245</v>
      </c>
      <c r="C2970" s="32" t="s">
        <v>247</v>
      </c>
      <c r="D2970" t="s">
        <v>458</v>
      </c>
      <c r="E2970" t="s">
        <v>476</v>
      </c>
      <c r="F2970" s="174" t="n">
        <v>2047</v>
      </c>
      <c r="G2970" s="175" t="n">
        <v>38</v>
      </c>
      <c r="H2970" s="176" t="n">
        <v>2115.9502404545</v>
      </c>
      <c r="I2970" s="177" t="n">
        <v>4641301.94299161</v>
      </c>
      <c r="J2970" s="178" t="str">
        <f>IF(I2970&gt;0,H2970/I2970,0)</f>
      </c>
      <c r="K2970" s="179" t="str">
        <f>1-EXP(-J2970)</f>
      </c>
      <c r="L2970" s="180" t="str">
        <f>IF(G2970=30,1,M2969)</f>
      </c>
      <c r="M2970" s="181" t="str">
        <f>L2970*(1-K2970)</f>
      </c>
    </row>
    <row r="2971">
      <c r="A2971" t="s">
        <v>164</v>
      </c>
      <c r="B2971" t="s">
        <v>245</v>
      </c>
      <c r="C2971" s="32" t="s">
        <v>247</v>
      </c>
      <c r="D2971" t="s">
        <v>458</v>
      </c>
      <c r="E2971" t="s">
        <v>476</v>
      </c>
      <c r="F2971" s="174" t="n">
        <v>2047</v>
      </c>
      <c r="G2971" s="175" t="n">
        <v>39</v>
      </c>
      <c r="H2971" s="176" t="n">
        <v>2267.23481497664</v>
      </c>
      <c r="I2971" s="177" t="n">
        <v>4596586.19225335</v>
      </c>
      <c r="J2971" s="178" t="str">
        <f>IF(I2971&gt;0,H2971/I2971,0)</f>
      </c>
      <c r="K2971" s="179" t="str">
        <f>1-EXP(-J2971)</f>
      </c>
      <c r="L2971" s="180" t="str">
        <f>IF(G2971=30,1,M2970)</f>
      </c>
      <c r="M2971" s="181" t="str">
        <f>L2971*(1-K2971)</f>
      </c>
    </row>
    <row r="2972">
      <c r="A2972" t="s">
        <v>164</v>
      </c>
      <c r="B2972" t="s">
        <v>245</v>
      </c>
      <c r="C2972" s="32" t="s">
        <v>247</v>
      </c>
      <c r="D2972" t="s">
        <v>458</v>
      </c>
      <c r="E2972" t="s">
        <v>476</v>
      </c>
      <c r="F2972" s="174" t="n">
        <v>2047</v>
      </c>
      <c r="G2972" s="175" t="n">
        <v>40</v>
      </c>
      <c r="H2972" s="176" t="n">
        <v>3141.38503755828</v>
      </c>
      <c r="I2972" s="177" t="n">
        <v>4618968.21145939</v>
      </c>
      <c r="J2972" s="178" t="str">
        <f>IF(I2972&gt;0,H2972/I2972,0)</f>
      </c>
      <c r="K2972" s="179" t="str">
        <f>1-EXP(-J2972)</f>
      </c>
      <c r="L2972" s="180" t="str">
        <f>IF(G2972=30,1,M2971)</f>
      </c>
      <c r="M2972" s="181" t="str">
        <f>L2972*(1-K2972)</f>
      </c>
    </row>
    <row r="2973">
      <c r="A2973" t="s">
        <v>164</v>
      </c>
      <c r="B2973" t="s">
        <v>245</v>
      </c>
      <c r="C2973" s="32" t="s">
        <v>247</v>
      </c>
      <c r="D2973" t="s">
        <v>458</v>
      </c>
      <c r="E2973" t="s">
        <v>476</v>
      </c>
      <c r="F2973" s="174" t="n">
        <v>2047</v>
      </c>
      <c r="G2973" s="175" t="n">
        <v>41</v>
      </c>
      <c r="H2973" s="176" t="n">
        <v>3472.19775673388</v>
      </c>
      <c r="I2973" s="177" t="n">
        <v>4532677.42237615</v>
      </c>
      <c r="J2973" s="178" t="str">
        <f>IF(I2973&gt;0,H2973/I2973,0)</f>
      </c>
      <c r="K2973" s="179" t="str">
        <f>1-EXP(-J2973)</f>
      </c>
      <c r="L2973" s="180" t="str">
        <f>IF(G2973=30,1,M2972)</f>
      </c>
      <c r="M2973" s="181" t="str">
        <f>L2973*(1-K2973)</f>
      </c>
    </row>
    <row r="2974">
      <c r="A2974" t="s">
        <v>164</v>
      </c>
      <c r="B2974" t="s">
        <v>245</v>
      </c>
      <c r="C2974" s="32" t="s">
        <v>247</v>
      </c>
      <c r="D2974" t="s">
        <v>458</v>
      </c>
      <c r="E2974" t="s">
        <v>476</v>
      </c>
      <c r="F2974" s="174" t="n">
        <v>2047</v>
      </c>
      <c r="G2974" s="175" t="n">
        <v>42</v>
      </c>
      <c r="H2974" s="176" t="n">
        <v>3713.45864458636</v>
      </c>
      <c r="I2974" s="177" t="n">
        <v>4468159.2664833</v>
      </c>
      <c r="J2974" s="178" t="str">
        <f>IF(I2974&gt;0,H2974/I2974,0)</f>
      </c>
      <c r="K2974" s="179" t="str">
        <f>1-EXP(-J2974)</f>
      </c>
      <c r="L2974" s="180" t="str">
        <f>IF(G2974=30,1,M2973)</f>
      </c>
      <c r="M2974" s="181" t="str">
        <f>L2974*(1-K2974)</f>
      </c>
    </row>
    <row r="2975">
      <c r="A2975" t="s">
        <v>164</v>
      </c>
      <c r="B2975" t="s">
        <v>245</v>
      </c>
      <c r="C2975" s="32" t="s">
        <v>247</v>
      </c>
      <c r="D2975" t="s">
        <v>458</v>
      </c>
      <c r="E2975" t="s">
        <v>476</v>
      </c>
      <c r="F2975" s="174" t="n">
        <v>2047</v>
      </c>
      <c r="G2975" s="175" t="n">
        <v>43</v>
      </c>
      <c r="H2975" s="176" t="n">
        <v>3918.97496795153</v>
      </c>
      <c r="I2975" s="177" t="n">
        <v>4336602.71862043</v>
      </c>
      <c r="J2975" s="178" t="str">
        <f>IF(I2975&gt;0,H2975/I2975,0)</f>
      </c>
      <c r="K2975" s="179" t="str">
        <f>1-EXP(-J2975)</f>
      </c>
      <c r="L2975" s="180" t="str">
        <f>IF(G2975=30,1,M2974)</f>
      </c>
      <c r="M2975" s="181" t="str">
        <f>L2975*(1-K2975)</f>
      </c>
    </row>
    <row r="2976">
      <c r="A2976" t="s">
        <v>164</v>
      </c>
      <c r="B2976" t="s">
        <v>245</v>
      </c>
      <c r="C2976" s="32" t="s">
        <v>247</v>
      </c>
      <c r="D2976" t="s">
        <v>458</v>
      </c>
      <c r="E2976" t="s">
        <v>476</v>
      </c>
      <c r="F2976" s="174" t="n">
        <v>2047</v>
      </c>
      <c r="G2976" s="175" t="n">
        <v>44</v>
      </c>
      <c r="H2976" s="176" t="n">
        <v>4202.51171315413</v>
      </c>
      <c r="I2976" s="177" t="n">
        <v>4266586.16036233</v>
      </c>
      <c r="J2976" s="178" t="str">
        <f>IF(I2976&gt;0,H2976/I2976,0)</f>
      </c>
      <c r="K2976" s="179" t="str">
        <f>1-EXP(-J2976)</f>
      </c>
      <c r="L2976" s="180" t="str">
        <f>IF(G2976=30,1,M2975)</f>
      </c>
      <c r="M2976" s="181" t="str">
        <f>L2976*(1-K2976)</f>
      </c>
    </row>
    <row r="2977">
      <c r="A2977" t="s">
        <v>164</v>
      </c>
      <c r="B2977" t="s">
        <v>245</v>
      </c>
      <c r="C2977" s="32" t="s">
        <v>247</v>
      </c>
      <c r="D2977" t="s">
        <v>458</v>
      </c>
      <c r="E2977" t="s">
        <v>476</v>
      </c>
      <c r="F2977" s="174" t="n">
        <v>2047</v>
      </c>
      <c r="G2977" s="175" t="n">
        <v>45</v>
      </c>
      <c r="H2977" s="176" t="n">
        <v>5545.93352615111</v>
      </c>
      <c r="I2977" s="177" t="n">
        <v>4236913.8192827</v>
      </c>
      <c r="J2977" s="178" t="str">
        <f>IF(I2977&gt;0,H2977/I2977,0)</f>
      </c>
      <c r="K2977" s="179" t="str">
        <f>1-EXP(-J2977)</f>
      </c>
      <c r="L2977" s="180" t="str">
        <f>IF(G2977=30,1,M2976)</f>
      </c>
      <c r="M2977" s="181" t="str">
        <f>L2977*(1-K2977)</f>
      </c>
    </row>
    <row r="2978">
      <c r="A2978" t="s">
        <v>164</v>
      </c>
      <c r="B2978" t="s">
        <v>245</v>
      </c>
      <c r="C2978" s="32" t="s">
        <v>247</v>
      </c>
      <c r="D2978" t="s">
        <v>458</v>
      </c>
      <c r="E2978" t="s">
        <v>476</v>
      </c>
      <c r="F2978" s="174" t="n">
        <v>2047</v>
      </c>
      <c r="G2978" s="175" t="n">
        <v>46</v>
      </c>
      <c r="H2978" s="176" t="n">
        <v>6090.48902456599</v>
      </c>
      <c r="I2978" s="177" t="n">
        <v>4208880.95101374</v>
      </c>
      <c r="J2978" s="178" t="str">
        <f>IF(I2978&gt;0,H2978/I2978,0)</f>
      </c>
      <c r="K2978" s="179" t="str">
        <f>1-EXP(-J2978)</f>
      </c>
      <c r="L2978" s="180" t="str">
        <f>IF(G2978=30,1,M2977)</f>
      </c>
      <c r="M2978" s="181" t="str">
        <f>L2978*(1-K2978)</f>
      </c>
    </row>
    <row r="2979">
      <c r="A2979" t="s">
        <v>164</v>
      </c>
      <c r="B2979" t="s">
        <v>245</v>
      </c>
      <c r="C2979" s="32" t="s">
        <v>247</v>
      </c>
      <c r="D2979" t="s">
        <v>458</v>
      </c>
      <c r="E2979" t="s">
        <v>476</v>
      </c>
      <c r="F2979" s="174" t="n">
        <v>2047</v>
      </c>
      <c r="G2979" s="175" t="n">
        <v>47</v>
      </c>
      <c r="H2979" s="176" t="n">
        <v>6627.13825742274</v>
      </c>
      <c r="I2979" s="177" t="n">
        <v>4180431.97923713</v>
      </c>
      <c r="J2979" s="178" t="str">
        <f>IF(I2979&gt;0,H2979/I2979,0)</f>
      </c>
      <c r="K2979" s="179" t="str">
        <f>1-EXP(-J2979)</f>
      </c>
      <c r="L2979" s="180" t="str">
        <f>IF(G2979=30,1,M2978)</f>
      </c>
      <c r="M2979" s="181" t="str">
        <f>L2979*(1-K2979)</f>
      </c>
    </row>
    <row r="2980">
      <c r="A2980" t="s">
        <v>164</v>
      </c>
      <c r="B2980" t="s">
        <v>245</v>
      </c>
      <c r="C2980" s="32" t="s">
        <v>247</v>
      </c>
      <c r="D2980" t="s">
        <v>458</v>
      </c>
      <c r="E2980" t="s">
        <v>476</v>
      </c>
      <c r="F2980" s="174" t="n">
        <v>2047</v>
      </c>
      <c r="G2980" s="175" t="n">
        <v>48</v>
      </c>
      <c r="H2980" s="176" t="n">
        <v>7288.08510217559</v>
      </c>
      <c r="I2980" s="177" t="n">
        <v>4189433.9159666</v>
      </c>
      <c r="J2980" s="178" t="str">
        <f>IF(I2980&gt;0,H2980/I2980,0)</f>
      </c>
      <c r="K2980" s="179" t="str">
        <f>1-EXP(-J2980)</f>
      </c>
      <c r="L2980" s="180" t="str">
        <f>IF(G2980=30,1,M2979)</f>
      </c>
      <c r="M2980" s="181" t="str">
        <f>L2980*(1-K2980)</f>
      </c>
    </row>
    <row r="2981">
      <c r="A2981" t="s">
        <v>164</v>
      </c>
      <c r="B2981" t="s">
        <v>245</v>
      </c>
      <c r="C2981" s="32" t="s">
        <v>247</v>
      </c>
      <c r="D2981" t="s">
        <v>458</v>
      </c>
      <c r="E2981" t="s">
        <v>476</v>
      </c>
      <c r="F2981" s="174" t="n">
        <v>2047</v>
      </c>
      <c r="G2981" s="175" t="n">
        <v>49</v>
      </c>
      <c r="H2981" s="176" t="n">
        <v>8092.42148449909</v>
      </c>
      <c r="I2981" s="177" t="n">
        <v>4234924.08008717</v>
      </c>
      <c r="J2981" s="178" t="str">
        <f>IF(I2981&gt;0,H2981/I2981,0)</f>
      </c>
      <c r="K2981" s="179" t="str">
        <f>1-EXP(-J2981)</f>
      </c>
      <c r="L2981" s="180" t="str">
        <f>IF(G2981=30,1,M2980)</f>
      </c>
      <c r="M2981" s="181" t="str">
        <f>L2981*(1-K2981)</f>
      </c>
    </row>
    <row r="2982">
      <c r="A2982" t="s">
        <v>164</v>
      </c>
      <c r="B2982" t="s">
        <v>245</v>
      </c>
      <c r="C2982" s="32" t="s">
        <v>247</v>
      </c>
      <c r="D2982" t="s">
        <v>458</v>
      </c>
      <c r="E2982" t="s">
        <v>476</v>
      </c>
      <c r="F2982" s="174" t="n">
        <v>2047</v>
      </c>
      <c r="G2982" s="175" t="n">
        <v>50</v>
      </c>
      <c r="H2982" s="176" t="n">
        <v>9707.41383670416</v>
      </c>
      <c r="I2982" s="177" t="n">
        <v>4351742.65347956</v>
      </c>
      <c r="J2982" s="178" t="str">
        <f>IF(I2982&gt;0,H2982/I2982,0)</f>
      </c>
      <c r="K2982" s="179" t="str">
        <f>1-EXP(-J2982)</f>
      </c>
      <c r="L2982" s="180" t="str">
        <f>IF(G2982=30,1,M2981)</f>
      </c>
      <c r="M2982" s="181" t="str">
        <f>L2982*(1-K2982)</f>
      </c>
    </row>
    <row r="2983">
      <c r="A2983" t="s">
        <v>164</v>
      </c>
      <c r="B2983" t="s">
        <v>245</v>
      </c>
      <c r="C2983" s="32" t="s">
        <v>247</v>
      </c>
      <c r="D2983" t="s">
        <v>458</v>
      </c>
      <c r="E2983" t="s">
        <v>476</v>
      </c>
      <c r="F2983" s="174" t="n">
        <v>2047</v>
      </c>
      <c r="G2983" s="175" t="n">
        <v>51</v>
      </c>
      <c r="H2983" s="176" t="n">
        <v>10477.6970989022</v>
      </c>
      <c r="I2983" s="177" t="n">
        <v>4294138.85799124</v>
      </c>
      <c r="J2983" s="178" t="str">
        <f>IF(I2983&gt;0,H2983/I2983,0)</f>
      </c>
      <c r="K2983" s="179" t="str">
        <f>1-EXP(-J2983)</f>
      </c>
      <c r="L2983" s="180" t="str">
        <f>IF(G2983=30,1,M2982)</f>
      </c>
      <c r="M2983" s="181" t="str">
        <f>L2983*(1-K2983)</f>
      </c>
    </row>
    <row r="2984">
      <c r="A2984" t="s">
        <v>164</v>
      </c>
      <c r="B2984" t="s">
        <v>245</v>
      </c>
      <c r="C2984" s="32" t="s">
        <v>247</v>
      </c>
      <c r="D2984" t="s">
        <v>458</v>
      </c>
      <c r="E2984" t="s">
        <v>476</v>
      </c>
      <c r="F2984" s="174" t="n">
        <v>2047</v>
      </c>
      <c r="G2984" s="175" t="n">
        <v>52</v>
      </c>
      <c r="H2984" s="176" t="n">
        <v>11221.5072492982</v>
      </c>
      <c r="I2984" s="177" t="n">
        <v>4207045.29209718</v>
      </c>
      <c r="J2984" s="178" t="str">
        <f>IF(I2984&gt;0,H2984/I2984,0)</f>
      </c>
      <c r="K2984" s="179" t="str">
        <f>1-EXP(-J2984)</f>
      </c>
      <c r="L2984" s="180" t="str">
        <f>IF(G2984=30,1,M2983)</f>
      </c>
      <c r="M2984" s="181" t="str">
        <f>L2984*(1-K2984)</f>
      </c>
    </row>
    <row r="2985">
      <c r="A2985" t="s">
        <v>164</v>
      </c>
      <c r="B2985" t="s">
        <v>245</v>
      </c>
      <c r="C2985" s="32" t="s">
        <v>247</v>
      </c>
      <c r="D2985" t="s">
        <v>458</v>
      </c>
      <c r="E2985" t="s">
        <v>476</v>
      </c>
      <c r="F2985" s="174" t="n">
        <v>2047</v>
      </c>
      <c r="G2985" s="175" t="n">
        <v>53</v>
      </c>
      <c r="H2985" s="176" t="n">
        <v>12026.7340582879</v>
      </c>
      <c r="I2985" s="177" t="n">
        <v>4133657.72208799</v>
      </c>
      <c r="J2985" s="178" t="str">
        <f>IF(I2985&gt;0,H2985/I2985,0)</f>
      </c>
      <c r="K2985" s="179" t="str">
        <f>1-EXP(-J2985)</f>
      </c>
      <c r="L2985" s="180" t="str">
        <f>IF(G2985=30,1,M2984)</f>
      </c>
      <c r="M2985" s="181" t="str">
        <f>L2985*(1-K2985)</f>
      </c>
    </row>
    <row r="2986">
      <c r="A2986" t="s">
        <v>164</v>
      </c>
      <c r="B2986" t="s">
        <v>245</v>
      </c>
      <c r="C2986" s="32" t="s">
        <v>247</v>
      </c>
      <c r="D2986" t="s">
        <v>458</v>
      </c>
      <c r="E2986" t="s">
        <v>476</v>
      </c>
      <c r="F2986" s="174" t="n">
        <v>2047</v>
      </c>
      <c r="G2986" s="175" t="n">
        <v>54</v>
      </c>
      <c r="H2986" s="176" t="n">
        <v>12869.4655881006</v>
      </c>
      <c r="I2986" s="177" t="n">
        <v>4062326.28729736</v>
      </c>
      <c r="J2986" s="178" t="str">
        <f>IF(I2986&gt;0,H2986/I2986,0)</f>
      </c>
      <c r="K2986" s="179" t="str">
        <f>1-EXP(-J2986)</f>
      </c>
      <c r="L2986" s="180" t="str">
        <f>IF(G2986=30,1,M2985)</f>
      </c>
      <c r="M2986" s="181" t="str">
        <f>L2986*(1-K2986)</f>
      </c>
    </row>
    <row r="2987">
      <c r="A2987" t="s">
        <v>164</v>
      </c>
      <c r="B2987" t="s">
        <v>245</v>
      </c>
      <c r="C2987" s="32" t="s">
        <v>247</v>
      </c>
      <c r="D2987" t="s">
        <v>458</v>
      </c>
      <c r="E2987" t="s">
        <v>476</v>
      </c>
      <c r="F2987" s="174" t="n">
        <v>2047</v>
      </c>
      <c r="G2987" s="175" t="n">
        <v>55</v>
      </c>
      <c r="H2987" s="176" t="n">
        <v>13773.4167786424</v>
      </c>
      <c r="I2987" s="177" t="n">
        <v>4075332.28602678</v>
      </c>
      <c r="J2987" s="178" t="str">
        <f>IF(I2987&gt;0,H2987/I2987,0)</f>
      </c>
      <c r="K2987" s="179" t="str">
        <f>1-EXP(-J2987)</f>
      </c>
      <c r="L2987" s="180" t="str">
        <f>IF(G2987=30,1,M2986)</f>
      </c>
      <c r="M2987" s="181" t="str">
        <f>L2987*(1-K2987)</f>
      </c>
    </row>
    <row r="2988">
      <c r="A2988" t="s">
        <v>164</v>
      </c>
      <c r="B2988" t="s">
        <v>245</v>
      </c>
      <c r="C2988" s="32" t="s">
        <v>247</v>
      </c>
      <c r="D2988" t="s">
        <v>458</v>
      </c>
      <c r="E2988" t="s">
        <v>476</v>
      </c>
      <c r="F2988" s="174" t="n">
        <v>2047</v>
      </c>
      <c r="G2988" s="175" t="n">
        <v>56</v>
      </c>
      <c r="H2988" s="176" t="n">
        <v>14951.2241661957</v>
      </c>
      <c r="I2988" s="177" t="n">
        <v>4067290.31350087</v>
      </c>
      <c r="J2988" s="178" t="str">
        <f>IF(I2988&gt;0,H2988/I2988,0)</f>
      </c>
      <c r="K2988" s="179" t="str">
        <f>1-EXP(-J2988)</f>
      </c>
      <c r="L2988" s="180" t="str">
        <f>IF(G2988=30,1,M2987)</f>
      </c>
      <c r="M2988" s="181" t="str">
        <f>L2988*(1-K2988)</f>
      </c>
    </row>
    <row r="2989">
      <c r="A2989" t="s">
        <v>164</v>
      </c>
      <c r="B2989" t="s">
        <v>245</v>
      </c>
      <c r="C2989" s="32" t="s">
        <v>247</v>
      </c>
      <c r="D2989" t="s">
        <v>458</v>
      </c>
      <c r="E2989" t="s">
        <v>476</v>
      </c>
      <c r="F2989" s="174" t="n">
        <v>2047</v>
      </c>
      <c r="G2989" s="175" t="n">
        <v>57</v>
      </c>
      <c r="H2989" s="176" t="n">
        <v>21743.876324053</v>
      </c>
      <c r="I2989" s="177" t="n">
        <v>5980000.77956564</v>
      </c>
      <c r="J2989" s="178" t="str">
        <f>IF(I2989&gt;0,H2989/I2989,0)</f>
      </c>
      <c r="K2989" s="179" t="str">
        <f>1-EXP(-J2989)</f>
      </c>
      <c r="L2989" s="180" t="str">
        <f>IF(G2989=30,1,M2988)</f>
      </c>
      <c r="M2989" s="181" t="str">
        <f>L2989*(1-K2989)</f>
      </c>
    </row>
    <row r="2990">
      <c r="A2990" t="s">
        <v>164</v>
      </c>
      <c r="B2990" t="s">
        <v>245</v>
      </c>
      <c r="C2990" s="32" t="s">
        <v>247</v>
      </c>
      <c r="D2990" t="s">
        <v>458</v>
      </c>
      <c r="E2990" t="s">
        <v>476</v>
      </c>
      <c r="F2990" s="174" t="n">
        <v>2047</v>
      </c>
      <c r="G2990" s="175" t="n">
        <v>58</v>
      </c>
      <c r="H2990" s="176" t="n">
        <v>17383.9673486477</v>
      </c>
      <c r="I2990" s="177" t="n">
        <v>3972937.3071306</v>
      </c>
      <c r="J2990" s="178" t="str">
        <f>IF(I2990&gt;0,H2990/I2990,0)</f>
      </c>
      <c r="K2990" s="179" t="str">
        <f>1-EXP(-J2990)</f>
      </c>
      <c r="L2990" s="180" t="str">
        <f>IF(G2990=30,1,M2989)</f>
      </c>
      <c r="M2990" s="181" t="str">
        <f>L2990*(1-K2990)</f>
      </c>
    </row>
    <row r="2991">
      <c r="A2991" t="s">
        <v>164</v>
      </c>
      <c r="B2991" t="s">
        <v>245</v>
      </c>
      <c r="C2991" s="32" t="s">
        <v>247</v>
      </c>
      <c r="D2991" t="s">
        <v>458</v>
      </c>
      <c r="E2991" t="s">
        <v>476</v>
      </c>
      <c r="F2991" s="174" t="n">
        <v>2047</v>
      </c>
      <c r="G2991" s="175" t="n">
        <v>59</v>
      </c>
      <c r="H2991" s="176" t="n">
        <v>18798.2955238488</v>
      </c>
      <c r="I2991" s="177" t="n">
        <v>3926024.56668191</v>
      </c>
      <c r="J2991" s="178" t="str">
        <f>IF(I2991&gt;0,H2991/I2991,0)</f>
      </c>
      <c r="K2991" s="179" t="str">
        <f>1-EXP(-J2991)</f>
      </c>
      <c r="L2991" s="180" t="str">
        <f>IF(G2991=30,1,M2990)</f>
      </c>
      <c r="M2991" s="181" t="str">
        <f>L2991*(1-K2991)</f>
      </c>
    </row>
    <row r="2992">
      <c r="A2992" t="s">
        <v>164</v>
      </c>
      <c r="B2992" t="s">
        <v>245</v>
      </c>
      <c r="C2992" s="32" t="s">
        <v>247</v>
      </c>
      <c r="D2992" t="s">
        <v>458</v>
      </c>
      <c r="E2992" t="s">
        <v>476</v>
      </c>
      <c r="F2992" s="174" t="n">
        <v>2047</v>
      </c>
      <c r="G2992" s="175" t="n">
        <v>60</v>
      </c>
      <c r="H2992" s="176" t="n">
        <v>19503.6203671688</v>
      </c>
      <c r="I2992" s="177" t="n">
        <v>3772294.69467666</v>
      </c>
      <c r="J2992" s="178" t="str">
        <f>IF(I2992&gt;0,H2992/I2992,0)</f>
      </c>
      <c r="K2992" s="179" t="str">
        <f>1-EXP(-J2992)</f>
      </c>
      <c r="L2992" s="180" t="str">
        <f>IF(G2992=30,1,M2991)</f>
      </c>
      <c r="M2992" s="181" t="str">
        <f>L2992*(1-K2992)</f>
      </c>
    </row>
    <row r="2993">
      <c r="A2993" t="s">
        <v>164</v>
      </c>
      <c r="B2993" t="s">
        <v>245</v>
      </c>
      <c r="C2993" s="32" t="s">
        <v>247</v>
      </c>
      <c r="D2993" t="s">
        <v>458</v>
      </c>
      <c r="E2993" t="s">
        <v>476</v>
      </c>
      <c r="F2993" s="174" t="n">
        <v>2047</v>
      </c>
      <c r="G2993" s="175" t="n">
        <v>61</v>
      </c>
      <c r="H2993" s="176" t="n">
        <v>20951.5377703465</v>
      </c>
      <c r="I2993" s="177" t="n">
        <v>3705034.58331044</v>
      </c>
      <c r="J2993" s="178" t="str">
        <f>IF(I2993&gt;0,H2993/I2993,0)</f>
      </c>
      <c r="K2993" s="179" t="str">
        <f>1-EXP(-J2993)</f>
      </c>
      <c r="L2993" s="180" t="str">
        <f>IF(G2993=30,1,M2992)</f>
      </c>
      <c r="M2993" s="181" t="str">
        <f>L2993*(1-K2993)</f>
      </c>
    </row>
    <row r="2994">
      <c r="A2994" t="s">
        <v>164</v>
      </c>
      <c r="B2994" t="s">
        <v>245</v>
      </c>
      <c r="C2994" s="32" t="s">
        <v>247</v>
      </c>
      <c r="D2994" t="s">
        <v>458</v>
      </c>
      <c r="E2994" t="s">
        <v>476</v>
      </c>
      <c r="F2994" s="174" t="n">
        <v>2047</v>
      </c>
      <c r="G2994" s="175" t="n">
        <v>62</v>
      </c>
      <c r="H2994" s="176" t="n">
        <v>23093.3883714791</v>
      </c>
      <c r="I2994" s="177" t="n">
        <v>3717809.02134448</v>
      </c>
      <c r="J2994" s="178" t="str">
        <f>IF(I2994&gt;0,H2994/I2994,0)</f>
      </c>
      <c r="K2994" s="179" t="str">
        <f>1-EXP(-J2994)</f>
      </c>
      <c r="L2994" s="180" t="str">
        <f>IF(G2994=30,1,M2993)</f>
      </c>
      <c r="M2994" s="181" t="str">
        <f>L2994*(1-K2994)</f>
      </c>
    </row>
    <row r="2995">
      <c r="A2995" t="s">
        <v>164</v>
      </c>
      <c r="B2995" t="s">
        <v>245</v>
      </c>
      <c r="C2995" s="32" t="s">
        <v>247</v>
      </c>
      <c r="D2995" t="s">
        <v>458</v>
      </c>
      <c r="E2995" t="s">
        <v>476</v>
      </c>
      <c r="F2995" s="174" t="n">
        <v>2047</v>
      </c>
      <c r="G2995" s="175" t="n">
        <v>63</v>
      </c>
      <c r="H2995" s="176" t="n">
        <v>25568.0960848947</v>
      </c>
      <c r="I2995" s="177" t="n">
        <v>3747801.31645584</v>
      </c>
      <c r="J2995" s="178" t="str">
        <f>IF(I2995&gt;0,H2995/I2995,0)</f>
      </c>
      <c r="K2995" s="179" t="str">
        <f>1-EXP(-J2995)</f>
      </c>
      <c r="L2995" s="180" t="str">
        <f>IF(G2995=30,1,M2994)</f>
      </c>
      <c r="M2995" s="181" t="str">
        <f>L2995*(1-K2995)</f>
      </c>
    </row>
    <row r="2996">
      <c r="A2996" t="s">
        <v>164</v>
      </c>
      <c r="B2996" t="s">
        <v>245</v>
      </c>
      <c r="C2996" s="32" t="s">
        <v>247</v>
      </c>
      <c r="D2996" t="s">
        <v>458</v>
      </c>
      <c r="E2996" t="s">
        <v>476</v>
      </c>
      <c r="F2996" s="174" t="n">
        <v>2047</v>
      </c>
      <c r="G2996" s="175" t="n">
        <v>64</v>
      </c>
      <c r="H2996" s="176" t="n">
        <v>27550.2389321962</v>
      </c>
      <c r="I2996" s="177" t="n">
        <v>3678394.4816085</v>
      </c>
      <c r="J2996" s="178" t="str">
        <f>IF(I2996&gt;0,H2996/I2996,0)</f>
      </c>
      <c r="K2996" s="179" t="str">
        <f>1-EXP(-J2996)</f>
      </c>
      <c r="L2996" s="180" t="str">
        <f>IF(G2996=30,1,M2995)</f>
      </c>
      <c r="M2996" s="181" t="str">
        <f>L2996*(1-K2996)</f>
      </c>
    </row>
    <row r="2997">
      <c r="A2997" t="s">
        <v>164</v>
      </c>
      <c r="B2997" t="s">
        <v>245</v>
      </c>
      <c r="C2997" s="32" t="s">
        <v>247</v>
      </c>
      <c r="D2997" t="s">
        <v>458</v>
      </c>
      <c r="E2997" t="s">
        <v>476</v>
      </c>
      <c r="F2997" s="174" t="n">
        <v>2047</v>
      </c>
      <c r="G2997" s="175" t="n">
        <v>65</v>
      </c>
      <c r="H2997" s="176" t="n">
        <v>27480.3734688145</v>
      </c>
      <c r="I2997" s="177" t="n">
        <v>3509655.14561041</v>
      </c>
      <c r="J2997" s="178" t="str">
        <f>IF(I2997&gt;0,H2997/I2997,0)</f>
      </c>
      <c r="K2997" s="179" t="str">
        <f>1-EXP(-J2997)</f>
      </c>
      <c r="L2997" s="180" t="str">
        <f>IF(G2997=30,1,M2996)</f>
      </c>
      <c r="M2997" s="181" t="str">
        <f>L2997*(1-K2997)</f>
      </c>
    </row>
    <row r="2998">
      <c r="A2998" t="s">
        <v>164</v>
      </c>
      <c r="B2998" t="s">
        <v>245</v>
      </c>
      <c r="C2998" s="32" t="s">
        <v>247</v>
      </c>
      <c r="D2998" t="s">
        <v>458</v>
      </c>
      <c r="E2998" t="s">
        <v>476</v>
      </c>
      <c r="F2998" s="174" t="n">
        <v>2047</v>
      </c>
      <c r="G2998" s="175" t="n">
        <v>66</v>
      </c>
      <c r="H2998" s="176" t="n">
        <v>29081.8126045773</v>
      </c>
      <c r="I2998" s="177" t="n">
        <v>3393464.52172702</v>
      </c>
      <c r="J2998" s="178" t="str">
        <f>IF(I2998&gt;0,H2998/I2998,0)</f>
      </c>
      <c r="K2998" s="179" t="str">
        <f>1-EXP(-J2998)</f>
      </c>
      <c r="L2998" s="180" t="str">
        <f>IF(G2998=30,1,M2997)</f>
      </c>
      <c r="M2998" s="181" t="str">
        <f>L2998*(1-K2998)</f>
      </c>
    </row>
    <row r="2999">
      <c r="A2999" t="s">
        <v>164</v>
      </c>
      <c r="B2999" t="s">
        <v>245</v>
      </c>
      <c r="C2999" s="32" t="s">
        <v>247</v>
      </c>
      <c r="D2999" t="s">
        <v>458</v>
      </c>
      <c r="E2999" t="s">
        <v>476</v>
      </c>
      <c r="F2999" s="174" t="n">
        <v>2047</v>
      </c>
      <c r="G2999" s="175" t="n">
        <v>67</v>
      </c>
      <c r="H2999" s="176" t="n">
        <v>30958.3601731739</v>
      </c>
      <c r="I2999" s="177" t="n">
        <v>3287336.16750403</v>
      </c>
      <c r="J2999" s="178" t="str">
        <f>IF(I2999&gt;0,H2999/I2999,0)</f>
      </c>
      <c r="K2999" s="179" t="str">
        <f>1-EXP(-J2999)</f>
      </c>
      <c r="L2999" s="180" t="str">
        <f>IF(G2999=30,1,M2998)</f>
      </c>
      <c r="M2999" s="181" t="str">
        <f>L2999*(1-K2999)</f>
      </c>
    </row>
    <row r="3000">
      <c r="A3000" t="s">
        <v>164</v>
      </c>
      <c r="B3000" t="s">
        <v>245</v>
      </c>
      <c r="C3000" s="32" t="s">
        <v>247</v>
      </c>
      <c r="D3000" t="s">
        <v>458</v>
      </c>
      <c r="E3000" t="s">
        <v>476</v>
      </c>
      <c r="F3000" s="174" t="n">
        <v>2047</v>
      </c>
      <c r="G3000" s="175" t="n">
        <v>68</v>
      </c>
      <c r="H3000" s="176" t="n">
        <v>32869.302195549</v>
      </c>
      <c r="I3000" s="177" t="n">
        <v>3173962.75314559</v>
      </c>
      <c r="J3000" s="178" t="str">
        <f>IF(I3000&gt;0,H3000/I3000,0)</f>
      </c>
      <c r="K3000" s="179" t="str">
        <f>1-EXP(-J3000)</f>
      </c>
      <c r="L3000" s="180" t="str">
        <f>IF(G3000=30,1,M2999)</f>
      </c>
      <c r="M3000" s="181" t="str">
        <f>L3000*(1-K3000)</f>
      </c>
    </row>
    <row r="3001">
      <c r="A3001" t="s">
        <v>164</v>
      </c>
      <c r="B3001" t="s">
        <v>245</v>
      </c>
      <c r="C3001" s="32" t="s">
        <v>247</v>
      </c>
      <c r="D3001" t="s">
        <v>458</v>
      </c>
      <c r="E3001" t="s">
        <v>476</v>
      </c>
      <c r="F3001" s="174" t="n">
        <v>2047</v>
      </c>
      <c r="G3001" s="175" t="n">
        <v>69</v>
      </c>
      <c r="H3001" s="176" t="n">
        <v>34680.7134910391</v>
      </c>
      <c r="I3001" s="177" t="n">
        <v>3042508.77230078</v>
      </c>
      <c r="J3001" s="178" t="str">
        <f>IF(I3001&gt;0,H3001/I3001,0)</f>
      </c>
      <c r="K3001" s="179" t="str">
        <f>1-EXP(-J3001)</f>
      </c>
      <c r="L3001" s="180" t="str">
        <f>IF(G3001=30,1,M3000)</f>
      </c>
      <c r="M3001" s="181" t="str">
        <f>L3001*(1-K3001)</f>
      </c>
    </row>
    <row r="3002">
      <c r="A3002" t="s">
        <v>164</v>
      </c>
      <c r="B3002" t="s">
        <v>245</v>
      </c>
      <c r="C3002" s="32" t="s">
        <v>247</v>
      </c>
      <c r="D3002" t="s">
        <v>458</v>
      </c>
      <c r="E3002" t="s">
        <v>476</v>
      </c>
      <c r="F3002" s="174" t="n">
        <v>2048</v>
      </c>
      <c r="G3002" s="175" t="n">
        <v>30</v>
      </c>
      <c r="H3002" s="176" t="n">
        <v>614.666398973392</v>
      </c>
      <c r="I3002" s="177" t="n">
        <v>4275283.87393158</v>
      </c>
      <c r="J3002" s="178" t="str">
        <f>IF(I3002&gt;0,H3002/I3002,0)</f>
      </c>
      <c r="K3002" s="179" t="str">
        <f>1-EXP(-J3002)</f>
      </c>
      <c r="L3002" s="180" t="str">
        <f>IF(G3002=30,1,M3001)</f>
      </c>
      <c r="M3002" s="181" t="str">
        <f>L3002*(1-K3002)</f>
      </c>
    </row>
    <row r="3003">
      <c r="A3003" t="s">
        <v>164</v>
      </c>
      <c r="B3003" t="s">
        <v>245</v>
      </c>
      <c r="C3003" s="32" t="s">
        <v>247</v>
      </c>
      <c r="D3003" t="s">
        <v>458</v>
      </c>
      <c r="E3003" t="s">
        <v>476</v>
      </c>
      <c r="F3003" s="174" t="n">
        <v>2048</v>
      </c>
      <c r="G3003" s="175" t="n">
        <v>31</v>
      </c>
      <c r="H3003" s="176" t="n">
        <v>840.482390247628</v>
      </c>
      <c r="I3003" s="177" t="n">
        <v>4315810.83305652</v>
      </c>
      <c r="J3003" s="178" t="str">
        <f>IF(I3003&gt;0,H3003/I3003,0)</f>
      </c>
      <c r="K3003" s="179" t="str">
        <f>1-EXP(-J3003)</f>
      </c>
      <c r="L3003" s="180" t="str">
        <f>IF(G3003=30,1,M3002)</f>
      </c>
      <c r="M3003" s="181" t="str">
        <f>L3003*(1-K3003)</f>
      </c>
    </row>
    <row r="3004">
      <c r="A3004" t="s">
        <v>164</v>
      </c>
      <c r="B3004" t="s">
        <v>245</v>
      </c>
      <c r="C3004" s="32" t="s">
        <v>247</v>
      </c>
      <c r="D3004" t="s">
        <v>458</v>
      </c>
      <c r="E3004" t="s">
        <v>476</v>
      </c>
      <c r="F3004" s="174" t="n">
        <v>2048</v>
      </c>
      <c r="G3004" s="175" t="n">
        <v>32</v>
      </c>
      <c r="H3004" s="176" t="n">
        <v>971.711444526192</v>
      </c>
      <c r="I3004" s="177" t="n">
        <v>4578318.96910945</v>
      </c>
      <c r="J3004" s="178" t="str">
        <f>IF(I3004&gt;0,H3004/I3004,0)</f>
      </c>
      <c r="K3004" s="179" t="str">
        <f>1-EXP(-J3004)</f>
      </c>
      <c r="L3004" s="180" t="str">
        <f>IF(G3004=30,1,M3003)</f>
      </c>
      <c r="M3004" s="181" t="str">
        <f>L3004*(1-K3004)</f>
      </c>
    </row>
    <row r="3005">
      <c r="A3005" t="s">
        <v>164</v>
      </c>
      <c r="B3005" t="s">
        <v>245</v>
      </c>
      <c r="C3005" s="32" t="s">
        <v>247</v>
      </c>
      <c r="D3005" t="s">
        <v>458</v>
      </c>
      <c r="E3005" t="s">
        <v>476</v>
      </c>
      <c r="F3005" s="174" t="n">
        <v>2048</v>
      </c>
      <c r="G3005" s="175" t="n">
        <v>33</v>
      </c>
      <c r="H3005" s="176" t="n">
        <v>1074.36608422565</v>
      </c>
      <c r="I3005" s="177" t="n">
        <v>4626824.61701314</v>
      </c>
      <c r="J3005" s="178" t="str">
        <f>IF(I3005&gt;0,H3005/I3005,0)</f>
      </c>
      <c r="K3005" s="179" t="str">
        <f>1-EXP(-J3005)</f>
      </c>
      <c r="L3005" s="180" t="str">
        <f>IF(G3005=30,1,M3004)</f>
      </c>
      <c r="M3005" s="181" t="str">
        <f>L3005*(1-K3005)</f>
      </c>
    </row>
    <row r="3006">
      <c r="A3006" t="s">
        <v>164</v>
      </c>
      <c r="B3006" t="s">
        <v>245</v>
      </c>
      <c r="C3006" s="32" t="s">
        <v>247</v>
      </c>
      <c r="D3006" t="s">
        <v>458</v>
      </c>
      <c r="E3006" t="s">
        <v>476</v>
      </c>
      <c r="F3006" s="174" t="n">
        <v>2048</v>
      </c>
      <c r="G3006" s="175" t="n">
        <v>34</v>
      </c>
      <c r="H3006" s="176" t="n">
        <v>1161.18727882568</v>
      </c>
      <c r="I3006" s="177" t="n">
        <v>4692749.22847462</v>
      </c>
      <c r="J3006" s="178" t="str">
        <f>IF(I3006&gt;0,H3006/I3006,0)</f>
      </c>
      <c r="K3006" s="179" t="str">
        <f>1-EXP(-J3006)</f>
      </c>
      <c r="L3006" s="180" t="str">
        <f>IF(G3006=30,1,M3005)</f>
      </c>
      <c r="M3006" s="181" t="str">
        <f>L3006*(1-K3006)</f>
      </c>
    </row>
    <row r="3007">
      <c r="A3007" t="s">
        <v>164</v>
      </c>
      <c r="B3007" t="s">
        <v>245</v>
      </c>
      <c r="C3007" s="32" t="s">
        <v>247</v>
      </c>
      <c r="D3007" t="s">
        <v>458</v>
      </c>
      <c r="E3007" t="s">
        <v>476</v>
      </c>
      <c r="F3007" s="174" t="n">
        <v>2048</v>
      </c>
      <c r="G3007" s="175" t="n">
        <v>35</v>
      </c>
      <c r="H3007" s="176" t="n">
        <v>1528.55451228097</v>
      </c>
      <c r="I3007" s="177" t="n">
        <v>4759933.21844149</v>
      </c>
      <c r="J3007" s="178" t="str">
        <f>IF(I3007&gt;0,H3007/I3007,0)</f>
      </c>
      <c r="K3007" s="179" t="str">
        <f>1-EXP(-J3007)</f>
      </c>
      <c r="L3007" s="180" t="str">
        <f>IF(G3007=30,1,M3006)</f>
      </c>
      <c r="M3007" s="181" t="str">
        <f>L3007*(1-K3007)</f>
      </c>
    </row>
    <row r="3008">
      <c r="A3008" t="s">
        <v>164</v>
      </c>
      <c r="B3008" t="s">
        <v>245</v>
      </c>
      <c r="C3008" s="32" t="s">
        <v>247</v>
      </c>
      <c r="D3008" t="s">
        <v>458</v>
      </c>
      <c r="E3008" t="s">
        <v>476</v>
      </c>
      <c r="F3008" s="174" t="n">
        <v>2048</v>
      </c>
      <c r="G3008" s="175" t="n">
        <v>36</v>
      </c>
      <c r="H3008" s="176" t="n">
        <v>1908.87848314263</v>
      </c>
      <c r="I3008" s="177" t="n">
        <v>4870667.05941817</v>
      </c>
      <c r="J3008" s="178" t="str">
        <f>IF(I3008&gt;0,H3008/I3008,0)</f>
      </c>
      <c r="K3008" s="179" t="str">
        <f>1-EXP(-J3008)</f>
      </c>
      <c r="L3008" s="180" t="str">
        <f>IF(G3008=30,1,M3007)</f>
      </c>
      <c r="M3008" s="181" t="str">
        <f>L3008*(1-K3008)</f>
      </c>
    </row>
    <row r="3009">
      <c r="A3009" t="s">
        <v>164</v>
      </c>
      <c r="B3009" t="s">
        <v>245</v>
      </c>
      <c r="C3009" s="32" t="s">
        <v>247</v>
      </c>
      <c r="D3009" t="s">
        <v>458</v>
      </c>
      <c r="E3009" t="s">
        <v>476</v>
      </c>
      <c r="F3009" s="174" t="n">
        <v>2048</v>
      </c>
      <c r="G3009" s="175" t="n">
        <v>37</v>
      </c>
      <c r="H3009" s="176" t="n">
        <v>2038.70534242002</v>
      </c>
      <c r="I3009" s="177" t="n">
        <v>4841164.35569458</v>
      </c>
      <c r="J3009" s="178" t="str">
        <f>IF(I3009&gt;0,H3009/I3009,0)</f>
      </c>
      <c r="K3009" s="179" t="str">
        <f>1-EXP(-J3009)</f>
      </c>
      <c r="L3009" s="180" t="str">
        <f>IF(G3009=30,1,M3008)</f>
      </c>
      <c r="M3009" s="181" t="str">
        <f>L3009*(1-K3009)</f>
      </c>
    </row>
    <row r="3010">
      <c r="A3010" t="s">
        <v>164</v>
      </c>
      <c r="B3010" t="s">
        <v>245</v>
      </c>
      <c r="C3010" s="32" t="s">
        <v>247</v>
      </c>
      <c r="D3010" t="s">
        <v>458</v>
      </c>
      <c r="E3010" t="s">
        <v>476</v>
      </c>
      <c r="F3010" s="174" t="n">
        <v>2048</v>
      </c>
      <c r="G3010" s="175" t="n">
        <v>38</v>
      </c>
      <c r="H3010" s="176" t="n">
        <v>2137.38005138357</v>
      </c>
      <c r="I3010" s="177" t="n">
        <v>4706372.28705345</v>
      </c>
      <c r="J3010" s="178" t="str">
        <f>IF(I3010&gt;0,H3010/I3010,0)</f>
      </c>
      <c r="K3010" s="179" t="str">
        <f>1-EXP(-J3010)</f>
      </c>
      <c r="L3010" s="180" t="str">
        <f>IF(G3010=30,1,M3009)</f>
      </c>
      <c r="M3010" s="181" t="str">
        <f>L3010*(1-K3010)</f>
      </c>
    </row>
    <row r="3011">
      <c r="A3011" t="s">
        <v>164</v>
      </c>
      <c r="B3011" t="s">
        <v>245</v>
      </c>
      <c r="C3011" s="32" t="s">
        <v>247</v>
      </c>
      <c r="D3011" t="s">
        <v>458</v>
      </c>
      <c r="E3011" t="s">
        <v>476</v>
      </c>
      <c r="F3011" s="174" t="n">
        <v>2048</v>
      </c>
      <c r="G3011" s="175" t="n">
        <v>39</v>
      </c>
      <c r="H3011" s="176" t="n">
        <v>2276.31331044351</v>
      </c>
      <c r="I3011" s="177" t="n">
        <v>4633740.91968398</v>
      </c>
      <c r="J3011" s="178" t="str">
        <f>IF(I3011&gt;0,H3011/I3011,0)</f>
      </c>
      <c r="K3011" s="179" t="str">
        <f>1-EXP(-J3011)</f>
      </c>
      <c r="L3011" s="180" t="str">
        <f>IF(G3011=30,1,M3010)</f>
      </c>
      <c r="M3011" s="181" t="str">
        <f>L3011*(1-K3011)</f>
      </c>
    </row>
    <row r="3012">
      <c r="A3012" t="s">
        <v>164</v>
      </c>
      <c r="B3012" t="s">
        <v>245</v>
      </c>
      <c r="C3012" s="32" t="s">
        <v>247</v>
      </c>
      <c r="D3012" t="s">
        <v>458</v>
      </c>
      <c r="E3012" t="s">
        <v>476</v>
      </c>
      <c r="F3012" s="174" t="n">
        <v>2048</v>
      </c>
      <c r="G3012" s="175" t="n">
        <v>40</v>
      </c>
      <c r="H3012" s="176" t="n">
        <v>3029.94897585355</v>
      </c>
      <c r="I3012" s="177" t="n">
        <v>4588537.78132783</v>
      </c>
      <c r="J3012" s="178" t="str">
        <f>IF(I3012&gt;0,H3012/I3012,0)</f>
      </c>
      <c r="K3012" s="179" t="str">
        <f>1-EXP(-J3012)</f>
      </c>
      <c r="L3012" s="180" t="str">
        <f>IF(G3012=30,1,M3011)</f>
      </c>
      <c r="M3012" s="181" t="str">
        <f>L3012*(1-K3012)</f>
      </c>
    </row>
    <row r="3013">
      <c r="A3013" t="s">
        <v>164</v>
      </c>
      <c r="B3013" t="s">
        <v>245</v>
      </c>
      <c r="C3013" s="32" t="s">
        <v>247</v>
      </c>
      <c r="D3013" t="s">
        <v>458</v>
      </c>
      <c r="E3013" t="s">
        <v>476</v>
      </c>
      <c r="F3013" s="174" t="n">
        <v>2048</v>
      </c>
      <c r="G3013" s="175" t="n">
        <v>41</v>
      </c>
      <c r="H3013" s="176" t="n">
        <v>3513.27641991423</v>
      </c>
      <c r="I3013" s="177" t="n">
        <v>4609511.05225237</v>
      </c>
      <c r="J3013" s="178" t="str">
        <f>IF(I3013&gt;0,H3013/I3013,0)</f>
      </c>
      <c r="K3013" s="179" t="str">
        <f>1-EXP(-J3013)</f>
      </c>
      <c r="L3013" s="180" t="str">
        <f>IF(G3013=30,1,M3012)</f>
      </c>
      <c r="M3013" s="181" t="str">
        <f>L3013*(1-K3013)</f>
      </c>
    </row>
    <row r="3014">
      <c r="A3014" t="s">
        <v>164</v>
      </c>
      <c r="B3014" t="s">
        <v>245</v>
      </c>
      <c r="C3014" s="32" t="s">
        <v>247</v>
      </c>
      <c r="D3014" t="s">
        <v>458</v>
      </c>
      <c r="E3014" t="s">
        <v>476</v>
      </c>
      <c r="F3014" s="174" t="n">
        <v>2048</v>
      </c>
      <c r="G3014" s="175" t="n">
        <v>42</v>
      </c>
      <c r="H3014" s="176" t="n">
        <v>3739.48501264109</v>
      </c>
      <c r="I3014" s="177" t="n">
        <v>4523269.57189996</v>
      </c>
      <c r="J3014" s="178" t="str">
        <f>IF(I3014&gt;0,H3014/I3014,0)</f>
      </c>
      <c r="K3014" s="179" t="str">
        <f>1-EXP(-J3014)</f>
      </c>
      <c r="L3014" s="180" t="str">
        <f>IF(G3014=30,1,M3013)</f>
      </c>
      <c r="M3014" s="181" t="str">
        <f>L3014*(1-K3014)</f>
      </c>
    </row>
    <row r="3015">
      <c r="A3015" t="s">
        <v>164</v>
      </c>
      <c r="B3015" t="s">
        <v>245</v>
      </c>
      <c r="C3015" s="32" t="s">
        <v>247</v>
      </c>
      <c r="D3015" t="s">
        <v>458</v>
      </c>
      <c r="E3015" t="s">
        <v>476</v>
      </c>
      <c r="F3015" s="174" t="n">
        <v>2048</v>
      </c>
      <c r="G3015" s="175" t="n">
        <v>43</v>
      </c>
      <c r="H3015" s="176" t="n">
        <v>4006.18127286984</v>
      </c>
      <c r="I3015" s="177" t="n">
        <v>4458134.01003813</v>
      </c>
      <c r="J3015" s="178" t="str">
        <f>IF(I3015&gt;0,H3015/I3015,0)</f>
      </c>
      <c r="K3015" s="179" t="str">
        <f>1-EXP(-J3015)</f>
      </c>
      <c r="L3015" s="180" t="str">
        <f>IF(G3015=30,1,M3014)</f>
      </c>
      <c r="M3015" s="181" t="str">
        <f>L3015*(1-K3015)</f>
      </c>
    </row>
    <row r="3016">
      <c r="A3016" t="s">
        <v>164</v>
      </c>
      <c r="B3016" t="s">
        <v>245</v>
      </c>
      <c r="C3016" s="32" t="s">
        <v>247</v>
      </c>
      <c r="D3016" t="s">
        <v>458</v>
      </c>
      <c r="E3016" t="s">
        <v>476</v>
      </c>
      <c r="F3016" s="174" t="n">
        <v>2048</v>
      </c>
      <c r="G3016" s="175" t="n">
        <v>44</v>
      </c>
      <c r="H3016" s="176" t="n">
        <v>4235.73239970799</v>
      </c>
      <c r="I3016" s="177" t="n">
        <v>4326063.24133343</v>
      </c>
      <c r="J3016" s="178" t="str">
        <f>IF(I3016&gt;0,H3016/I3016,0)</f>
      </c>
      <c r="K3016" s="179" t="str">
        <f>1-EXP(-J3016)</f>
      </c>
      <c r="L3016" s="180" t="str">
        <f>IF(G3016=30,1,M3015)</f>
      </c>
      <c r="M3016" s="181" t="str">
        <f>L3016*(1-K3016)</f>
      </c>
    </row>
    <row r="3017">
      <c r="A3017" t="s">
        <v>164</v>
      </c>
      <c r="B3017" t="s">
        <v>245</v>
      </c>
      <c r="C3017" s="32" t="s">
        <v>247</v>
      </c>
      <c r="D3017" t="s">
        <v>458</v>
      </c>
      <c r="E3017" t="s">
        <v>476</v>
      </c>
      <c r="F3017" s="174" t="n">
        <v>2048</v>
      </c>
      <c r="G3017" s="175" t="n">
        <v>45</v>
      </c>
      <c r="H3017" s="176" t="n">
        <v>5346.71130541941</v>
      </c>
      <c r="I3017" s="177" t="n">
        <v>4255330.21349025</v>
      </c>
      <c r="J3017" s="178" t="str">
        <f>IF(I3017&gt;0,H3017/I3017,0)</f>
      </c>
      <c r="K3017" s="179" t="str">
        <f>1-EXP(-J3017)</f>
      </c>
      <c r="L3017" s="180" t="str">
        <f>IF(G3017=30,1,M3016)</f>
      </c>
      <c r="M3017" s="181" t="str">
        <f>L3017*(1-K3017)</f>
      </c>
    </row>
    <row r="3018">
      <c r="A3018" t="s">
        <v>164</v>
      </c>
      <c r="B3018" t="s">
        <v>245</v>
      </c>
      <c r="C3018" s="32" t="s">
        <v>247</v>
      </c>
      <c r="D3018" t="s">
        <v>458</v>
      </c>
      <c r="E3018" t="s">
        <v>476</v>
      </c>
      <c r="F3018" s="174" t="n">
        <v>2048</v>
      </c>
      <c r="G3018" s="175" t="n">
        <v>46</v>
      </c>
      <c r="H3018" s="176" t="n">
        <v>6066.58954220505</v>
      </c>
      <c r="I3018" s="177" t="n">
        <v>4223697.69370794</v>
      </c>
      <c r="J3018" s="178" t="str">
        <f>IF(I3018&gt;0,H3018/I3018,0)</f>
      </c>
      <c r="K3018" s="179" t="str">
        <f>1-EXP(-J3018)</f>
      </c>
      <c r="L3018" s="180" t="str">
        <f>IF(G3018=30,1,M3017)</f>
      </c>
      <c r="M3018" s="181" t="str">
        <f>L3018*(1-K3018)</f>
      </c>
    </row>
    <row r="3019">
      <c r="A3019" t="s">
        <v>164</v>
      </c>
      <c r="B3019" t="s">
        <v>245</v>
      </c>
      <c r="C3019" s="32" t="s">
        <v>247</v>
      </c>
      <c r="D3019" t="s">
        <v>458</v>
      </c>
      <c r="E3019" t="s">
        <v>476</v>
      </c>
      <c r="F3019" s="174" t="n">
        <v>2048</v>
      </c>
      <c r="G3019" s="175" t="n">
        <v>47</v>
      </c>
      <c r="H3019" s="176" t="n">
        <v>6599.69697082244</v>
      </c>
      <c r="I3019" s="177" t="n">
        <v>4195373.29987631</v>
      </c>
      <c r="J3019" s="178" t="str">
        <f>IF(I3019&gt;0,H3019/I3019,0)</f>
      </c>
      <c r="K3019" s="179" t="str">
        <f>1-EXP(-J3019)</f>
      </c>
      <c r="L3019" s="180" t="str">
        <f>IF(G3019=30,1,M3018)</f>
      </c>
      <c r="M3019" s="181" t="str">
        <f>L3019*(1-K3019)</f>
      </c>
    </row>
    <row r="3020">
      <c r="A3020" t="s">
        <v>164</v>
      </c>
      <c r="B3020" t="s">
        <v>245</v>
      </c>
      <c r="C3020" s="32" t="s">
        <v>247</v>
      </c>
      <c r="D3020" t="s">
        <v>458</v>
      </c>
      <c r="E3020" t="s">
        <v>476</v>
      </c>
      <c r="F3020" s="174" t="n">
        <v>2048</v>
      </c>
      <c r="G3020" s="175" t="n">
        <v>48</v>
      </c>
      <c r="H3020" s="176" t="n">
        <v>7191.56378180485</v>
      </c>
      <c r="I3020" s="177" t="n">
        <v>4165775.09071741</v>
      </c>
      <c r="J3020" s="178" t="str">
        <f>IF(I3020&gt;0,H3020/I3020,0)</f>
      </c>
      <c r="K3020" s="179" t="str">
        <f>1-EXP(-J3020)</f>
      </c>
      <c r="L3020" s="180" t="str">
        <f>IF(G3020=30,1,M3019)</f>
      </c>
      <c r="M3020" s="181" t="str">
        <f>L3020*(1-K3020)</f>
      </c>
    </row>
    <row r="3021">
      <c r="A3021" t="s">
        <v>164</v>
      </c>
      <c r="B3021" t="s">
        <v>245</v>
      </c>
      <c r="C3021" s="32" t="s">
        <v>247</v>
      </c>
      <c r="D3021" t="s">
        <v>458</v>
      </c>
      <c r="E3021" t="s">
        <v>476</v>
      </c>
      <c r="F3021" s="174" t="n">
        <v>2048</v>
      </c>
      <c r="G3021" s="175" t="n">
        <v>49</v>
      </c>
      <c r="H3021" s="176" t="n">
        <v>7914.55326828095</v>
      </c>
      <c r="I3021" s="177" t="n">
        <v>4173355.95032224</v>
      </c>
      <c r="J3021" s="178" t="str">
        <f>IF(I3021&gt;0,H3021/I3021,0)</f>
      </c>
      <c r="K3021" s="179" t="str">
        <f>1-EXP(-J3021)</f>
      </c>
      <c r="L3021" s="180" t="str">
        <f>IF(G3021=30,1,M3020)</f>
      </c>
      <c r="M3021" s="181" t="str">
        <f>L3021*(1-K3021)</f>
      </c>
    </row>
    <row r="3022">
      <c r="A3022" t="s">
        <v>164</v>
      </c>
      <c r="B3022" t="s">
        <v>245</v>
      </c>
      <c r="C3022" s="32" t="s">
        <v>247</v>
      </c>
      <c r="D3022" t="s">
        <v>458</v>
      </c>
      <c r="E3022" t="s">
        <v>476</v>
      </c>
      <c r="F3022" s="174" t="n">
        <v>2048</v>
      </c>
      <c r="G3022" s="175" t="n">
        <v>50</v>
      </c>
      <c r="H3022" s="176" t="n">
        <v>9128.43895497887</v>
      </c>
      <c r="I3022" s="177" t="n">
        <v>4217110.80219978</v>
      </c>
      <c r="J3022" s="178" t="str">
        <f>IF(I3022&gt;0,H3022/I3022,0)</f>
      </c>
      <c r="K3022" s="179" t="str">
        <f>1-EXP(-J3022)</f>
      </c>
      <c r="L3022" s="180" t="str">
        <f>IF(G3022=30,1,M3021)</f>
      </c>
      <c r="M3022" s="181" t="str">
        <f>L3022*(1-K3022)</f>
      </c>
    </row>
    <row r="3023">
      <c r="A3023" t="s">
        <v>164</v>
      </c>
      <c r="B3023" t="s">
        <v>245</v>
      </c>
      <c r="C3023" s="32" t="s">
        <v>247</v>
      </c>
      <c r="D3023" t="s">
        <v>458</v>
      </c>
      <c r="E3023" t="s">
        <v>476</v>
      </c>
      <c r="F3023" s="174" t="n">
        <v>2048</v>
      </c>
      <c r="G3023" s="175" t="n">
        <v>51</v>
      </c>
      <c r="H3023" s="176" t="n">
        <v>10479.4712967072</v>
      </c>
      <c r="I3023" s="177" t="n">
        <v>4330792.71772083</v>
      </c>
      <c r="J3023" s="178" t="str">
        <f>IF(I3023&gt;0,H3023/I3023,0)</f>
      </c>
      <c r="K3023" s="179" t="str">
        <f>1-EXP(-J3023)</f>
      </c>
      <c r="L3023" s="180" t="str">
        <f>IF(G3023=30,1,M3022)</f>
      </c>
      <c r="M3023" s="181" t="str">
        <f>L3023*(1-K3023)</f>
      </c>
    </row>
    <row r="3024">
      <c r="A3024" t="s">
        <v>164</v>
      </c>
      <c r="B3024" t="s">
        <v>245</v>
      </c>
      <c r="C3024" s="32" t="s">
        <v>247</v>
      </c>
      <c r="D3024" t="s">
        <v>458</v>
      </c>
      <c r="E3024" t="s">
        <v>476</v>
      </c>
      <c r="F3024" s="174" t="n">
        <v>2048</v>
      </c>
      <c r="G3024" s="175" t="n">
        <v>52</v>
      </c>
      <c r="H3024" s="176" t="n">
        <v>11300.0960232037</v>
      </c>
      <c r="I3024" s="177" t="n">
        <v>4272136.56503505</v>
      </c>
      <c r="J3024" s="178" t="str">
        <f>IF(I3024&gt;0,H3024/I3024,0)</f>
      </c>
      <c r="K3024" s="179" t="str">
        <f>1-EXP(-J3024)</f>
      </c>
      <c r="L3024" s="180" t="str">
        <f>IF(G3024=30,1,M3023)</f>
      </c>
      <c r="M3024" s="181" t="str">
        <f>L3024*(1-K3024)</f>
      </c>
    </row>
    <row r="3025">
      <c r="A3025" t="s">
        <v>164</v>
      </c>
      <c r="B3025" t="s">
        <v>245</v>
      </c>
      <c r="C3025" s="32" t="s">
        <v>247</v>
      </c>
      <c r="D3025" t="s">
        <v>458</v>
      </c>
      <c r="E3025" t="s">
        <v>476</v>
      </c>
      <c r="F3025" s="174" t="n">
        <v>2048</v>
      </c>
      <c r="G3025" s="175" t="n">
        <v>53</v>
      </c>
      <c r="H3025" s="176" t="n">
        <v>12068.4462417447</v>
      </c>
      <c r="I3025" s="177" t="n">
        <v>4183478.17300098</v>
      </c>
      <c r="J3025" s="178" t="str">
        <f>IF(I3025&gt;0,H3025/I3025,0)</f>
      </c>
      <c r="K3025" s="179" t="str">
        <f>1-EXP(-J3025)</f>
      </c>
      <c r="L3025" s="180" t="str">
        <f>IF(G3025=30,1,M3024)</f>
      </c>
      <c r="M3025" s="181" t="str">
        <f>L3025*(1-K3025)</f>
      </c>
    </row>
    <row r="3026">
      <c r="A3026" t="s">
        <v>164</v>
      </c>
      <c r="B3026" t="s">
        <v>245</v>
      </c>
      <c r="C3026" s="32" t="s">
        <v>247</v>
      </c>
      <c r="D3026" t="s">
        <v>458</v>
      </c>
      <c r="E3026" t="s">
        <v>476</v>
      </c>
      <c r="F3026" s="174" t="n">
        <v>2048</v>
      </c>
      <c r="G3026" s="175" t="n">
        <v>54</v>
      </c>
      <c r="H3026" s="176" t="n">
        <v>12901.4813252196</v>
      </c>
      <c r="I3026" s="177" t="n">
        <v>4108391.10080173</v>
      </c>
      <c r="J3026" s="178" t="str">
        <f>IF(I3026&gt;0,H3026/I3026,0)</f>
      </c>
      <c r="K3026" s="179" t="str">
        <f>1-EXP(-J3026)</f>
      </c>
      <c r="L3026" s="180" t="str">
        <f>IF(G3026=30,1,M3025)</f>
      </c>
      <c r="M3026" s="181" t="str">
        <f>L3026*(1-K3026)</f>
      </c>
    </row>
    <row r="3027">
      <c r="A3027" t="s">
        <v>164</v>
      </c>
      <c r="B3027" t="s">
        <v>245</v>
      </c>
      <c r="C3027" s="32" t="s">
        <v>247</v>
      </c>
      <c r="D3027" t="s">
        <v>458</v>
      </c>
      <c r="E3027" t="s">
        <v>476</v>
      </c>
      <c r="F3027" s="174" t="n">
        <v>2048</v>
      </c>
      <c r="G3027" s="175" t="n">
        <v>55</v>
      </c>
      <c r="H3027" s="176" t="n">
        <v>13516.8784688248</v>
      </c>
      <c r="I3027" s="177" t="n">
        <v>4035283.41716407</v>
      </c>
      <c r="J3027" s="178" t="str">
        <f>IF(I3027&gt;0,H3027/I3027,0)</f>
      </c>
      <c r="K3027" s="179" t="str">
        <f>1-EXP(-J3027)</f>
      </c>
      <c r="L3027" s="180" t="str">
        <f>IF(G3027=30,1,M3026)</f>
      </c>
      <c r="M3027" s="181" t="str">
        <f>L3027*(1-K3027)</f>
      </c>
    </row>
    <row r="3028">
      <c r="A3028" t="s">
        <v>164</v>
      </c>
      <c r="B3028" t="s">
        <v>245</v>
      </c>
      <c r="C3028" s="32" t="s">
        <v>247</v>
      </c>
      <c r="D3028" t="s">
        <v>458</v>
      </c>
      <c r="E3028" t="s">
        <v>476</v>
      </c>
      <c r="F3028" s="174" t="n">
        <v>2048</v>
      </c>
      <c r="G3028" s="175" t="n">
        <v>56</v>
      </c>
      <c r="H3028" s="176" t="n">
        <v>14714.658397891</v>
      </c>
      <c r="I3028" s="177" t="n">
        <v>4045814.03021206</v>
      </c>
      <c r="J3028" s="178" t="str">
        <f>IF(I3028&gt;0,H3028/I3028,0)</f>
      </c>
      <c r="K3028" s="179" t="str">
        <f>1-EXP(-J3028)</f>
      </c>
      <c r="L3028" s="180" t="str">
        <f>IF(G3028=30,1,M3027)</f>
      </c>
      <c r="M3028" s="181" t="str">
        <f>L3028*(1-K3028)</f>
      </c>
    </row>
    <row r="3029">
      <c r="A3029" t="s">
        <v>164</v>
      </c>
      <c r="B3029" t="s">
        <v>245</v>
      </c>
      <c r="C3029" s="32" t="s">
        <v>247</v>
      </c>
      <c r="D3029" t="s">
        <v>458</v>
      </c>
      <c r="E3029" t="s">
        <v>476</v>
      </c>
      <c r="F3029" s="174" t="n">
        <v>2048</v>
      </c>
      <c r="G3029" s="175" t="n">
        <v>57</v>
      </c>
      <c r="H3029" s="176" t="n">
        <v>15994.6948731574</v>
      </c>
      <c r="I3029" s="177" t="n">
        <v>4035302.6468532</v>
      </c>
      <c r="J3029" s="178" t="str">
        <f>IF(I3029&gt;0,H3029/I3029,0)</f>
      </c>
      <c r="K3029" s="179" t="str">
        <f>1-EXP(-J3029)</f>
      </c>
      <c r="L3029" s="180" t="str">
        <f>IF(G3029=30,1,M3028)</f>
      </c>
      <c r="M3029" s="181" t="str">
        <f>L3029*(1-K3029)</f>
      </c>
    </row>
    <row r="3030">
      <c r="A3030" t="s">
        <v>164</v>
      </c>
      <c r="B3030" t="s">
        <v>245</v>
      </c>
      <c r="C3030" s="32" t="s">
        <v>247</v>
      </c>
      <c r="D3030" t="s">
        <v>458</v>
      </c>
      <c r="E3030" t="s">
        <v>476</v>
      </c>
      <c r="F3030" s="174" t="n">
        <v>2048</v>
      </c>
      <c r="G3030" s="175" t="n">
        <v>58</v>
      </c>
      <c r="H3030" s="176" t="n">
        <v>23248.9237368426</v>
      </c>
      <c r="I3030" s="177" t="n">
        <v>5933083.05930376</v>
      </c>
      <c r="J3030" s="178" t="str">
        <f>IF(I3030&gt;0,H3030/I3030,0)</f>
      </c>
      <c r="K3030" s="179" t="str">
        <f>1-EXP(-J3030)</f>
      </c>
      <c r="L3030" s="180" t="str">
        <f>IF(G3030=30,1,M3029)</f>
      </c>
      <c r="M3030" s="181" t="str">
        <f>L3030*(1-K3030)</f>
      </c>
    </row>
    <row r="3031">
      <c r="A3031" t="s">
        <v>164</v>
      </c>
      <c r="B3031" t="s">
        <v>245</v>
      </c>
      <c r="C3031" s="32" t="s">
        <v>247</v>
      </c>
      <c r="D3031" t="s">
        <v>458</v>
      </c>
      <c r="E3031" t="s">
        <v>476</v>
      </c>
      <c r="F3031" s="174" t="n">
        <v>2048</v>
      </c>
      <c r="G3031" s="175" t="n">
        <v>59</v>
      </c>
      <c r="H3031" s="176" t="n">
        <v>18639.3638180141</v>
      </c>
      <c r="I3031" s="177" t="n">
        <v>3935829.23450649</v>
      </c>
      <c r="J3031" s="178" t="str">
        <f>IF(I3031&gt;0,H3031/I3031,0)</f>
      </c>
      <c r="K3031" s="179" t="str">
        <f>1-EXP(-J3031)</f>
      </c>
      <c r="L3031" s="180" t="str">
        <f>IF(G3031=30,1,M3030)</f>
      </c>
      <c r="M3031" s="181" t="str">
        <f>L3031*(1-K3031)</f>
      </c>
    </row>
    <row r="3032">
      <c r="A3032" t="s">
        <v>164</v>
      </c>
      <c r="B3032" t="s">
        <v>245</v>
      </c>
      <c r="C3032" s="32" t="s">
        <v>247</v>
      </c>
      <c r="D3032" t="s">
        <v>458</v>
      </c>
      <c r="E3032" t="s">
        <v>476</v>
      </c>
      <c r="F3032" s="174" t="n">
        <v>2048</v>
      </c>
      <c r="G3032" s="175" t="n">
        <v>60</v>
      </c>
      <c r="H3032" s="176" t="n">
        <v>19834.671278511</v>
      </c>
      <c r="I3032" s="177" t="n">
        <v>3885946.69266653</v>
      </c>
      <c r="J3032" s="178" t="str">
        <f>IF(I3032&gt;0,H3032/I3032,0)</f>
      </c>
      <c r="K3032" s="179" t="str">
        <f>1-EXP(-J3032)</f>
      </c>
      <c r="L3032" s="180" t="str">
        <f>IF(G3032=30,1,M3031)</f>
      </c>
      <c r="M3032" s="181" t="str">
        <f>L3032*(1-K3032)</f>
      </c>
    </row>
    <row r="3033">
      <c r="A3033" t="s">
        <v>164</v>
      </c>
      <c r="B3033" t="s">
        <v>245</v>
      </c>
      <c r="C3033" s="32" t="s">
        <v>247</v>
      </c>
      <c r="D3033" t="s">
        <v>458</v>
      </c>
      <c r="E3033" t="s">
        <v>476</v>
      </c>
      <c r="F3033" s="174" t="n">
        <v>2048</v>
      </c>
      <c r="G3033" s="175" t="n">
        <v>61</v>
      </c>
      <c r="H3033" s="176" t="n">
        <v>20835.997701722</v>
      </c>
      <c r="I3033" s="177" t="n">
        <v>3730089.07972904</v>
      </c>
      <c r="J3033" s="178" t="str">
        <f>IF(I3033&gt;0,H3033/I3033,0)</f>
      </c>
      <c r="K3033" s="179" t="str">
        <f>1-EXP(-J3033)</f>
      </c>
      <c r="L3033" s="180" t="str">
        <f>IF(G3033=30,1,M3032)</f>
      </c>
      <c r="M3033" s="181" t="str">
        <f>L3033*(1-K3033)</f>
      </c>
    </row>
    <row r="3034">
      <c r="A3034" t="s">
        <v>164</v>
      </c>
      <c r="B3034" t="s">
        <v>245</v>
      </c>
      <c r="C3034" s="32" t="s">
        <v>247</v>
      </c>
      <c r="D3034" t="s">
        <v>458</v>
      </c>
      <c r="E3034" t="s">
        <v>476</v>
      </c>
      <c r="F3034" s="174" t="n">
        <v>2048</v>
      </c>
      <c r="G3034" s="175" t="n">
        <v>62</v>
      </c>
      <c r="H3034" s="176" t="n">
        <v>22455.7050995927</v>
      </c>
      <c r="I3034" s="177" t="n">
        <v>3659681.45040669</v>
      </c>
      <c r="J3034" s="178" t="str">
        <f>IF(I3034&gt;0,H3034/I3034,0)</f>
      </c>
      <c r="K3034" s="179" t="str">
        <f>1-EXP(-J3034)</f>
      </c>
      <c r="L3034" s="180" t="str">
        <f>IF(G3034=30,1,M3033)</f>
      </c>
      <c r="M3034" s="181" t="str">
        <f>L3034*(1-K3034)</f>
      </c>
    </row>
    <row r="3035">
      <c r="A3035" t="s">
        <v>164</v>
      </c>
      <c r="B3035" t="s">
        <v>245</v>
      </c>
      <c r="C3035" s="32" t="s">
        <v>247</v>
      </c>
      <c r="D3035" t="s">
        <v>458</v>
      </c>
      <c r="E3035" t="s">
        <v>476</v>
      </c>
      <c r="F3035" s="174" t="n">
        <v>2048</v>
      </c>
      <c r="G3035" s="175" t="n">
        <v>63</v>
      </c>
      <c r="H3035" s="176" t="n">
        <v>24725.7228077601</v>
      </c>
      <c r="I3035" s="177" t="n">
        <v>3667849.48398242</v>
      </c>
      <c r="J3035" s="178" t="str">
        <f>IF(I3035&gt;0,H3035/I3035,0)</f>
      </c>
      <c r="K3035" s="179" t="str">
        <f>1-EXP(-J3035)</f>
      </c>
      <c r="L3035" s="180" t="str">
        <f>IF(G3035=30,1,M3034)</f>
      </c>
      <c r="M3035" s="181" t="str">
        <f>L3035*(1-K3035)</f>
      </c>
    </row>
    <row r="3036">
      <c r="A3036" t="s">
        <v>164</v>
      </c>
      <c r="B3036" t="s">
        <v>245</v>
      </c>
      <c r="C3036" s="32" t="s">
        <v>247</v>
      </c>
      <c r="D3036" t="s">
        <v>458</v>
      </c>
      <c r="E3036" t="s">
        <v>476</v>
      </c>
      <c r="F3036" s="174" t="n">
        <v>2048</v>
      </c>
      <c r="G3036" s="175" t="n">
        <v>64</v>
      </c>
      <c r="H3036" s="176" t="n">
        <v>27333.6674606559</v>
      </c>
      <c r="I3036" s="177" t="n">
        <v>3692509.56343972</v>
      </c>
      <c r="J3036" s="178" t="str">
        <f>IF(I3036&gt;0,H3036/I3036,0)</f>
      </c>
      <c r="K3036" s="179" t="str">
        <f>1-EXP(-J3036)</f>
      </c>
      <c r="L3036" s="180" t="str">
        <f>IF(G3036=30,1,M3035)</f>
      </c>
      <c r="M3036" s="181" t="str">
        <f>L3036*(1-K3036)</f>
      </c>
    </row>
    <row r="3037">
      <c r="A3037" t="s">
        <v>164</v>
      </c>
      <c r="B3037" t="s">
        <v>245</v>
      </c>
      <c r="C3037" s="32" t="s">
        <v>247</v>
      </c>
      <c r="D3037" t="s">
        <v>458</v>
      </c>
      <c r="E3037" t="s">
        <v>476</v>
      </c>
      <c r="F3037" s="174" t="n">
        <v>2048</v>
      </c>
      <c r="G3037" s="175" t="n">
        <v>65</v>
      </c>
      <c r="H3037" s="176" t="n">
        <v>27958.5505817582</v>
      </c>
      <c r="I3037" s="177" t="n">
        <v>3618831.99892359</v>
      </c>
      <c r="J3037" s="178" t="str">
        <f>IF(I3037&gt;0,H3037/I3037,0)</f>
      </c>
      <c r="K3037" s="179" t="str">
        <f>1-EXP(-J3037)</f>
      </c>
      <c r="L3037" s="180" t="str">
        <f>IF(G3037=30,1,M3036)</f>
      </c>
      <c r="M3037" s="181" t="str">
        <f>L3037*(1-K3037)</f>
      </c>
    </row>
    <row r="3038">
      <c r="A3038" t="s">
        <v>164</v>
      </c>
      <c r="B3038" t="s">
        <v>245</v>
      </c>
      <c r="C3038" s="32" t="s">
        <v>247</v>
      </c>
      <c r="D3038" t="s">
        <v>458</v>
      </c>
      <c r="E3038" t="s">
        <v>476</v>
      </c>
      <c r="F3038" s="174" t="n">
        <v>2048</v>
      </c>
      <c r="G3038" s="175" t="n">
        <v>66</v>
      </c>
      <c r="H3038" s="176" t="n">
        <v>29178.9064489235</v>
      </c>
      <c r="I3038" s="177" t="n">
        <v>3447983.8768715</v>
      </c>
      <c r="J3038" s="178" t="str">
        <f>IF(I3038&gt;0,H3038/I3038,0)</f>
      </c>
      <c r="K3038" s="179" t="str">
        <f>1-EXP(-J3038)</f>
      </c>
      <c r="L3038" s="180" t="str">
        <f>IF(G3038=30,1,M3037)</f>
      </c>
      <c r="M3038" s="181" t="str">
        <f>L3038*(1-K3038)</f>
      </c>
    </row>
    <row r="3039">
      <c r="A3039" t="s">
        <v>164</v>
      </c>
      <c r="B3039" t="s">
        <v>245</v>
      </c>
      <c r="C3039" s="32" t="s">
        <v>247</v>
      </c>
      <c r="D3039" t="s">
        <v>458</v>
      </c>
      <c r="E3039" t="s">
        <v>476</v>
      </c>
      <c r="F3039" s="174" t="n">
        <v>2048</v>
      </c>
      <c r="G3039" s="175" t="n">
        <v>67</v>
      </c>
      <c r="H3039" s="176" t="n">
        <v>30946.5554224219</v>
      </c>
      <c r="I3039" s="177" t="n">
        <v>3327403.55170355</v>
      </c>
      <c r="J3039" s="178" t="str">
        <f>IF(I3039&gt;0,H3039/I3039,0)</f>
      </c>
      <c r="K3039" s="179" t="str">
        <f>1-EXP(-J3039)</f>
      </c>
      <c r="L3039" s="180" t="str">
        <f>IF(G3039=30,1,M3038)</f>
      </c>
      <c r="M3039" s="181" t="str">
        <f>L3039*(1-K3039)</f>
      </c>
    </row>
    <row r="3040">
      <c r="A3040" t="s">
        <v>164</v>
      </c>
      <c r="B3040" t="s">
        <v>245</v>
      </c>
      <c r="C3040" s="32" t="s">
        <v>247</v>
      </c>
      <c r="D3040" t="s">
        <v>458</v>
      </c>
      <c r="E3040" t="s">
        <v>476</v>
      </c>
      <c r="F3040" s="174" t="n">
        <v>2048</v>
      </c>
      <c r="G3040" s="175" t="n">
        <v>68</v>
      </c>
      <c r="H3040" s="176" t="n">
        <v>32906.2849859343</v>
      </c>
      <c r="I3040" s="177" t="n">
        <v>3217084.51567593</v>
      </c>
      <c r="J3040" s="178" t="str">
        <f>IF(I3040&gt;0,H3040/I3040,0)</f>
      </c>
      <c r="K3040" s="179" t="str">
        <f>1-EXP(-J3040)</f>
      </c>
      <c r="L3040" s="180" t="str">
        <f>IF(G3040=30,1,M3039)</f>
      </c>
      <c r="M3040" s="181" t="str">
        <f>L3040*(1-K3040)</f>
      </c>
    </row>
    <row r="3041">
      <c r="A3041" t="s">
        <v>164</v>
      </c>
      <c r="B3041" t="s">
        <v>245</v>
      </c>
      <c r="C3041" s="32" t="s">
        <v>247</v>
      </c>
      <c r="D3041" t="s">
        <v>458</v>
      </c>
      <c r="E3041" t="s">
        <v>476</v>
      </c>
      <c r="F3041" s="174" t="n">
        <v>2048</v>
      </c>
      <c r="G3041" s="175" t="n">
        <v>69</v>
      </c>
      <c r="H3041" s="176" t="n">
        <v>34900.1684866881</v>
      </c>
      <c r="I3041" s="177" t="n">
        <v>3099470.17832088</v>
      </c>
      <c r="J3041" s="178" t="str">
        <f>IF(I3041&gt;0,H3041/I3041,0)</f>
      </c>
      <c r="K3041" s="179" t="str">
        <f>1-EXP(-J3041)</f>
      </c>
      <c r="L3041" s="180" t="str">
        <f>IF(G3041=30,1,M3040)</f>
      </c>
      <c r="M3041" s="181" t="str">
        <f>L3041*(1-K3041)</f>
      </c>
    </row>
    <row r="3042">
      <c r="A3042" t="s">
        <v>164</v>
      </c>
      <c r="B3042" t="s">
        <v>245</v>
      </c>
      <c r="C3042" s="32" t="s">
        <v>247</v>
      </c>
      <c r="D3042" t="s">
        <v>458</v>
      </c>
      <c r="E3042" t="s">
        <v>476</v>
      </c>
      <c r="F3042" s="174" t="n">
        <v>2049</v>
      </c>
      <c r="G3042" s="175" t="n">
        <v>30</v>
      </c>
      <c r="H3042" s="176" t="n">
        <v>613.95011455684</v>
      </c>
      <c r="I3042" s="177" t="n">
        <v>4266580.07827733</v>
      </c>
      <c r="J3042" s="178" t="str">
        <f>IF(I3042&gt;0,H3042/I3042,0)</f>
      </c>
      <c r="K3042" s="179" t="str">
        <f>1-EXP(-J3042)</f>
      </c>
      <c r="L3042" s="180" t="str">
        <f>IF(G3042=30,1,M3041)</f>
      </c>
      <c r="M3042" s="181" t="str">
        <f>L3042*(1-K3042)</f>
      </c>
    </row>
    <row r="3043">
      <c r="A3043" t="s">
        <v>164</v>
      </c>
      <c r="B3043" t="s">
        <v>245</v>
      </c>
      <c r="C3043" s="32" t="s">
        <v>247</v>
      </c>
      <c r="D3043" t="s">
        <v>458</v>
      </c>
      <c r="E3043" t="s">
        <v>476</v>
      </c>
      <c r="F3043" s="174" t="n">
        <v>2049</v>
      </c>
      <c r="G3043" s="175" t="n">
        <v>31</v>
      </c>
      <c r="H3043" s="176" t="n">
        <v>831.751631582853</v>
      </c>
      <c r="I3043" s="177" t="n">
        <v>4270683.54125705</v>
      </c>
      <c r="J3043" s="178" t="str">
        <f>IF(I3043&gt;0,H3043/I3043,0)</f>
      </c>
      <c r="K3043" s="179" t="str">
        <f>1-EXP(-J3043)</f>
      </c>
      <c r="L3043" s="180" t="str">
        <f>IF(G3043=30,1,M3042)</f>
      </c>
      <c r="M3043" s="181" t="str">
        <f>L3043*(1-K3043)</f>
      </c>
    </row>
    <row r="3044">
      <c r="A3044" t="s">
        <v>164</v>
      </c>
      <c r="B3044" t="s">
        <v>245</v>
      </c>
      <c r="C3044" s="32" t="s">
        <v>247</v>
      </c>
      <c r="D3044" t="s">
        <v>458</v>
      </c>
      <c r="E3044" t="s">
        <v>476</v>
      </c>
      <c r="F3044" s="174" t="n">
        <v>2049</v>
      </c>
      <c r="G3044" s="175" t="n">
        <v>32</v>
      </c>
      <c r="H3044" s="176" t="n">
        <v>886.39975943609</v>
      </c>
      <c r="I3044" s="177" t="n">
        <v>4311240.68466617</v>
      </c>
      <c r="J3044" s="178" t="str">
        <f>IF(I3044&gt;0,H3044/I3044,0)</f>
      </c>
      <c r="K3044" s="179" t="str">
        <f>1-EXP(-J3044)</f>
      </c>
      <c r="L3044" s="180" t="str">
        <f>IF(G3044=30,1,M3043)</f>
      </c>
      <c r="M3044" s="181" t="str">
        <f>L3044*(1-K3044)</f>
      </c>
    </row>
    <row r="3045">
      <c r="A3045" t="s">
        <v>164</v>
      </c>
      <c r="B3045" t="s">
        <v>245</v>
      </c>
      <c r="C3045" s="32" t="s">
        <v>247</v>
      </c>
      <c r="D3045" t="s">
        <v>458</v>
      </c>
      <c r="E3045" t="s">
        <v>476</v>
      </c>
      <c r="F3045" s="174" t="n">
        <v>2049</v>
      </c>
      <c r="G3045" s="175" t="n">
        <v>33</v>
      </c>
      <c r="H3045" s="176" t="n">
        <v>1029.07673715443</v>
      </c>
      <c r="I3045" s="177" t="n">
        <v>4573237.62417029</v>
      </c>
      <c r="J3045" s="178" t="str">
        <f>IF(I3045&gt;0,H3045/I3045,0)</f>
      </c>
      <c r="K3045" s="179" t="str">
        <f>1-EXP(-J3045)</f>
      </c>
      <c r="L3045" s="180" t="str">
        <f>IF(G3045=30,1,M3044)</f>
      </c>
      <c r="M3045" s="181" t="str">
        <f>L3045*(1-K3045)</f>
      </c>
    </row>
    <row r="3046">
      <c r="A3046" t="s">
        <v>164</v>
      </c>
      <c r="B3046" t="s">
        <v>245</v>
      </c>
      <c r="C3046" s="32" t="s">
        <v>247</v>
      </c>
      <c r="D3046" t="s">
        <v>458</v>
      </c>
      <c r="E3046" t="s">
        <v>476</v>
      </c>
      <c r="F3046" s="174" t="n">
        <v>2049</v>
      </c>
      <c r="G3046" s="175" t="n">
        <v>34</v>
      </c>
      <c r="H3046" s="176" t="n">
        <v>1142.60018161256</v>
      </c>
      <c r="I3046" s="177" t="n">
        <v>4621420.78014085</v>
      </c>
      <c r="J3046" s="178" t="str">
        <f>IF(I3046&gt;0,H3046/I3046,0)</f>
      </c>
      <c r="K3046" s="179" t="str">
        <f>1-EXP(-J3046)</f>
      </c>
      <c r="L3046" s="180" t="str">
        <f>IF(G3046=30,1,M3045)</f>
      </c>
      <c r="M3046" s="181" t="str">
        <f>L3046*(1-K3046)</f>
      </c>
    </row>
    <row r="3047">
      <c r="A3047" t="s">
        <v>164</v>
      </c>
      <c r="B3047" t="s">
        <v>245</v>
      </c>
      <c r="C3047" s="32" t="s">
        <v>247</v>
      </c>
      <c r="D3047" t="s">
        <v>458</v>
      </c>
      <c r="E3047" t="s">
        <v>476</v>
      </c>
      <c r="F3047" s="174" t="n">
        <v>2049</v>
      </c>
      <c r="G3047" s="175" t="n">
        <v>35</v>
      </c>
      <c r="H3047" s="176" t="n">
        <v>1500.25628364949</v>
      </c>
      <c r="I3047" s="177" t="n">
        <v>4686986.33300381</v>
      </c>
      <c r="J3047" s="178" t="str">
        <f>IF(I3047&gt;0,H3047/I3047,0)</f>
      </c>
      <c r="K3047" s="179" t="str">
        <f>1-EXP(-J3047)</f>
      </c>
      <c r="L3047" s="180" t="str">
        <f>IF(G3047=30,1,M3046)</f>
      </c>
      <c r="M3047" s="181" t="str">
        <f>L3047*(1-K3047)</f>
      </c>
    </row>
    <row r="3048">
      <c r="A3048" t="s">
        <v>164</v>
      </c>
      <c r="B3048" t="s">
        <v>245</v>
      </c>
      <c r="C3048" s="32" t="s">
        <v>247</v>
      </c>
      <c r="D3048" t="s">
        <v>458</v>
      </c>
      <c r="E3048" t="s">
        <v>476</v>
      </c>
      <c r="F3048" s="174" t="n">
        <v>2049</v>
      </c>
      <c r="G3048" s="175" t="n">
        <v>36</v>
      </c>
      <c r="H3048" s="176" t="n">
        <v>1807.78381557548</v>
      </c>
      <c r="I3048" s="177" t="n">
        <v>4753451.58929947</v>
      </c>
      <c r="J3048" s="178" t="str">
        <f>IF(I3048&gt;0,H3048/I3048,0)</f>
      </c>
      <c r="K3048" s="179" t="str">
        <f>1-EXP(-J3048)</f>
      </c>
      <c r="L3048" s="180" t="str">
        <f>IF(G3048=30,1,M3047)</f>
      </c>
      <c r="M3048" s="181" t="str">
        <f>L3048*(1-K3048)</f>
      </c>
    </row>
    <row r="3049">
      <c r="A3049" t="s">
        <v>164</v>
      </c>
      <c r="B3049" t="s">
        <v>245</v>
      </c>
      <c r="C3049" s="32" t="s">
        <v>247</v>
      </c>
      <c r="D3049" t="s">
        <v>458</v>
      </c>
      <c r="E3049" t="s">
        <v>476</v>
      </c>
      <c r="F3049" s="174" t="n">
        <v>2049</v>
      </c>
      <c r="G3049" s="175" t="n">
        <v>37</v>
      </c>
      <c r="H3049" s="176" t="n">
        <v>2040.1814991442</v>
      </c>
      <c r="I3049" s="177" t="n">
        <v>4863796.89556543</v>
      </c>
      <c r="J3049" s="178" t="str">
        <f>IF(I3049&gt;0,H3049/I3049,0)</f>
      </c>
      <c r="K3049" s="179" t="str">
        <f>1-EXP(-J3049)</f>
      </c>
      <c r="L3049" s="180" t="str">
        <f>IF(G3049=30,1,M3048)</f>
      </c>
      <c r="M3049" s="181" t="str">
        <f>L3049*(1-K3049)</f>
      </c>
    </row>
    <row r="3050">
      <c r="A3050" t="s">
        <v>164</v>
      </c>
      <c r="B3050" t="s">
        <v>245</v>
      </c>
      <c r="C3050" s="32" t="s">
        <v>247</v>
      </c>
      <c r="D3050" t="s">
        <v>458</v>
      </c>
      <c r="E3050" t="s">
        <v>476</v>
      </c>
      <c r="F3050" s="174" t="n">
        <v>2049</v>
      </c>
      <c r="G3050" s="175" t="n">
        <v>38</v>
      </c>
      <c r="H3050" s="176" t="n">
        <v>2186.43765245635</v>
      </c>
      <c r="I3050" s="177" t="n">
        <v>4833879.76475273</v>
      </c>
      <c r="J3050" s="178" t="str">
        <f>IF(I3050&gt;0,H3050/I3050,0)</f>
      </c>
      <c r="K3050" s="179" t="str">
        <f>1-EXP(-J3050)</f>
      </c>
      <c r="L3050" s="180" t="str">
        <f>IF(G3050=30,1,M3049)</f>
      </c>
      <c r="M3050" s="181" t="str">
        <f>L3050*(1-K3050)</f>
      </c>
    </row>
    <row r="3051">
      <c r="A3051" t="s">
        <v>164</v>
      </c>
      <c r="B3051" t="s">
        <v>245</v>
      </c>
      <c r="C3051" s="32" t="s">
        <v>247</v>
      </c>
      <c r="D3051" t="s">
        <v>458</v>
      </c>
      <c r="E3051" t="s">
        <v>476</v>
      </c>
      <c r="F3051" s="174" t="n">
        <v>2049</v>
      </c>
      <c r="G3051" s="175" t="n">
        <v>39</v>
      </c>
      <c r="H3051" s="176" t="n">
        <v>2298.64776495617</v>
      </c>
      <c r="I3051" s="177" t="n">
        <v>4698787.50989201</v>
      </c>
      <c r="J3051" s="178" t="str">
        <f>IF(I3051&gt;0,H3051/I3051,0)</f>
      </c>
      <c r="K3051" s="179" t="str">
        <f>1-EXP(-J3051)</f>
      </c>
      <c r="L3051" s="180" t="str">
        <f>IF(G3051=30,1,M3050)</f>
      </c>
      <c r="M3051" s="181" t="str">
        <f>L3051*(1-K3051)</f>
      </c>
    </row>
    <row r="3052">
      <c r="A3052" t="s">
        <v>164</v>
      </c>
      <c r="B3052" t="s">
        <v>245</v>
      </c>
      <c r="C3052" s="32" t="s">
        <v>247</v>
      </c>
      <c r="D3052" t="s">
        <v>458</v>
      </c>
      <c r="E3052" t="s">
        <v>476</v>
      </c>
      <c r="F3052" s="174" t="n">
        <v>2049</v>
      </c>
      <c r="G3052" s="175" t="n">
        <v>40</v>
      </c>
      <c r="H3052" s="176" t="n">
        <v>3039.87452235295</v>
      </c>
      <c r="I3052" s="177" t="n">
        <v>4625716.09800711</v>
      </c>
      <c r="J3052" s="178" t="str">
        <f>IF(I3052&gt;0,H3052/I3052,0)</f>
      </c>
      <c r="K3052" s="179" t="str">
        <f>1-EXP(-J3052)</f>
      </c>
      <c r="L3052" s="180" t="str">
        <f>IF(G3052=30,1,M3051)</f>
      </c>
      <c r="M3052" s="181" t="str">
        <f>L3052*(1-K3052)</f>
      </c>
    </row>
    <row r="3053">
      <c r="A3053" t="s">
        <v>164</v>
      </c>
      <c r="B3053" t="s">
        <v>245</v>
      </c>
      <c r="C3053" s="32" t="s">
        <v>247</v>
      </c>
      <c r="D3053" t="s">
        <v>458</v>
      </c>
      <c r="E3053" t="s">
        <v>476</v>
      </c>
      <c r="F3053" s="174" t="n">
        <v>2049</v>
      </c>
      <c r="G3053" s="175" t="n">
        <v>41</v>
      </c>
      <c r="H3053" s="176" t="n">
        <v>3413.87267548004</v>
      </c>
      <c r="I3053" s="177" t="n">
        <v>4579320.81197698</v>
      </c>
      <c r="J3053" s="178" t="str">
        <f>IF(I3053&gt;0,H3053/I3053,0)</f>
      </c>
      <c r="K3053" s="179" t="str">
        <f>1-EXP(-J3053)</f>
      </c>
      <c r="L3053" s="180" t="str">
        <f>IF(G3053=30,1,M3052)</f>
      </c>
      <c r="M3053" s="181" t="str">
        <f>L3053*(1-K3053)</f>
      </c>
    </row>
    <row r="3054">
      <c r="A3054" t="s">
        <v>164</v>
      </c>
      <c r="B3054" t="s">
        <v>245</v>
      </c>
      <c r="C3054" s="32" t="s">
        <v>247</v>
      </c>
      <c r="D3054" t="s">
        <v>458</v>
      </c>
      <c r="E3054" t="s">
        <v>476</v>
      </c>
      <c r="F3054" s="174" t="n">
        <v>2049</v>
      </c>
      <c r="G3054" s="175" t="n">
        <v>42</v>
      </c>
      <c r="H3054" s="176" t="n">
        <v>3782.5888818049</v>
      </c>
      <c r="I3054" s="177" t="n">
        <v>4600049.83314458</v>
      </c>
      <c r="J3054" s="178" t="str">
        <f>IF(I3054&gt;0,H3054/I3054,0)</f>
      </c>
      <c r="K3054" s="179" t="str">
        <f>1-EXP(-J3054)</f>
      </c>
      <c r="L3054" s="180" t="str">
        <f>IF(G3054=30,1,M3053)</f>
      </c>
      <c r="M3054" s="181" t="str">
        <f>L3054*(1-K3054)</f>
      </c>
    </row>
    <row r="3055">
      <c r="A3055" t="s">
        <v>164</v>
      </c>
      <c r="B3055" t="s">
        <v>245</v>
      </c>
      <c r="C3055" s="32" t="s">
        <v>247</v>
      </c>
      <c r="D3055" t="s">
        <v>458</v>
      </c>
      <c r="E3055" t="s">
        <v>476</v>
      </c>
      <c r="F3055" s="174" t="n">
        <v>2049</v>
      </c>
      <c r="G3055" s="175" t="n">
        <v>43</v>
      </c>
      <c r="H3055" s="176" t="n">
        <v>4032.91881248473</v>
      </c>
      <c r="I3055" s="177" t="n">
        <v>4513234.96793821</v>
      </c>
      <c r="J3055" s="178" t="str">
        <f>IF(I3055&gt;0,H3055/I3055,0)</f>
      </c>
      <c r="K3055" s="179" t="str">
        <f>1-EXP(-J3055)</f>
      </c>
      <c r="L3055" s="180" t="str">
        <f>IF(G3055=30,1,M3054)</f>
      </c>
      <c r="M3055" s="181" t="str">
        <f>L3055*(1-K3055)</f>
      </c>
    </row>
    <row r="3056">
      <c r="A3056" t="s">
        <v>164</v>
      </c>
      <c r="B3056" t="s">
        <v>245</v>
      </c>
      <c r="C3056" s="32" t="s">
        <v>247</v>
      </c>
      <c r="D3056" t="s">
        <v>458</v>
      </c>
      <c r="E3056" t="s">
        <v>476</v>
      </c>
      <c r="F3056" s="174" t="n">
        <v>2049</v>
      </c>
      <c r="G3056" s="175" t="n">
        <v>44</v>
      </c>
      <c r="H3056" s="176" t="n">
        <v>4328.55720396386</v>
      </c>
      <c r="I3056" s="177" t="n">
        <v>4447424.19925533</v>
      </c>
      <c r="J3056" s="178" t="str">
        <f>IF(I3056&gt;0,H3056/I3056,0)</f>
      </c>
      <c r="K3056" s="179" t="str">
        <f>1-EXP(-J3056)</f>
      </c>
      <c r="L3056" s="180" t="str">
        <f>IF(G3056=30,1,M3055)</f>
      </c>
      <c r="M3056" s="181" t="str">
        <f>L3056*(1-K3056)</f>
      </c>
    </row>
    <row r="3057">
      <c r="A3057" t="s">
        <v>164</v>
      </c>
      <c r="B3057" t="s">
        <v>245</v>
      </c>
      <c r="C3057" s="32" t="s">
        <v>247</v>
      </c>
      <c r="D3057" t="s">
        <v>458</v>
      </c>
      <c r="E3057" t="s">
        <v>476</v>
      </c>
      <c r="F3057" s="174" t="n">
        <v>2049</v>
      </c>
      <c r="G3057" s="175" t="n">
        <v>45</v>
      </c>
      <c r="H3057" s="176" t="n">
        <v>5384.9726113138</v>
      </c>
      <c r="I3057" s="177" t="n">
        <v>4314785.51445366</v>
      </c>
      <c r="J3057" s="178" t="str">
        <f>IF(I3057&gt;0,H3057/I3057,0)</f>
      </c>
      <c r="K3057" s="179" t="str">
        <f>1-EXP(-J3057)</f>
      </c>
      <c r="L3057" s="180" t="str">
        <f>IF(G3057=30,1,M3056)</f>
      </c>
      <c r="M3057" s="181" t="str">
        <f>L3057*(1-K3057)</f>
      </c>
    </row>
    <row r="3058">
      <c r="A3058" t="s">
        <v>164</v>
      </c>
      <c r="B3058" t="s">
        <v>245</v>
      </c>
      <c r="C3058" s="32" t="s">
        <v>247</v>
      </c>
      <c r="D3058" t="s">
        <v>458</v>
      </c>
      <c r="E3058" t="s">
        <v>476</v>
      </c>
      <c r="F3058" s="174" t="n">
        <v>2049</v>
      </c>
      <c r="G3058" s="175" t="n">
        <v>46</v>
      </c>
      <c r="H3058" s="176" t="n">
        <v>5912.81074499061</v>
      </c>
      <c r="I3058" s="177" t="n">
        <v>4242440.17612122</v>
      </c>
      <c r="J3058" s="178" t="str">
        <f>IF(I3058&gt;0,H3058/I3058,0)</f>
      </c>
      <c r="K3058" s="179" t="str">
        <f>1-EXP(-J3058)</f>
      </c>
      <c r="L3058" s="180" t="str">
        <f>IF(G3058=30,1,M3057)</f>
      </c>
      <c r="M3058" s="181" t="str">
        <f>L3058*(1-K3058)</f>
      </c>
    </row>
    <row r="3059">
      <c r="A3059" t="s">
        <v>164</v>
      </c>
      <c r="B3059" t="s">
        <v>245</v>
      </c>
      <c r="C3059" s="32" t="s">
        <v>247</v>
      </c>
      <c r="D3059" t="s">
        <v>458</v>
      </c>
      <c r="E3059" t="s">
        <v>476</v>
      </c>
      <c r="F3059" s="174" t="n">
        <v>2049</v>
      </c>
      <c r="G3059" s="175" t="n">
        <v>47</v>
      </c>
      <c r="H3059" s="176" t="n">
        <v>6574.06614706026</v>
      </c>
      <c r="I3059" s="177" t="n">
        <v>4210312.7267548</v>
      </c>
      <c r="J3059" s="178" t="str">
        <f>IF(I3059&gt;0,H3059/I3059,0)</f>
      </c>
      <c r="K3059" s="179" t="str">
        <f>1-EXP(-J3059)</f>
      </c>
      <c r="L3059" s="180" t="str">
        <f>IF(G3059=30,1,M3058)</f>
      </c>
      <c r="M3059" s="181" t="str">
        <f>L3059*(1-K3059)</f>
      </c>
    </row>
    <row r="3060">
      <c r="A3060" t="s">
        <v>164</v>
      </c>
      <c r="B3060" t="s">
        <v>245</v>
      </c>
      <c r="C3060" s="32" t="s">
        <v>247</v>
      </c>
      <c r="D3060" t="s">
        <v>458</v>
      </c>
      <c r="E3060" t="s">
        <v>476</v>
      </c>
      <c r="F3060" s="174" t="n">
        <v>2049</v>
      </c>
      <c r="G3060" s="175" t="n">
        <v>48</v>
      </c>
      <c r="H3060" s="176" t="n">
        <v>7163.26068813369</v>
      </c>
      <c r="I3060" s="177" t="n">
        <v>4180852.85772726</v>
      </c>
      <c r="J3060" s="178" t="str">
        <f>IF(I3060&gt;0,H3060/I3060,0)</f>
      </c>
      <c r="K3060" s="179" t="str">
        <f>1-EXP(-J3060)</f>
      </c>
      <c r="L3060" s="180" t="str">
        <f>IF(G3060=30,1,M3059)</f>
      </c>
      <c r="M3060" s="181" t="str">
        <f>L3060*(1-K3060)</f>
      </c>
    </row>
    <row r="3061">
      <c r="A3061" t="s">
        <v>164</v>
      </c>
      <c r="B3061" t="s">
        <v>245</v>
      </c>
      <c r="C3061" s="32" t="s">
        <v>247</v>
      </c>
      <c r="D3061" t="s">
        <v>458</v>
      </c>
      <c r="E3061" t="s">
        <v>476</v>
      </c>
      <c r="F3061" s="174" t="n">
        <v>2049</v>
      </c>
      <c r="G3061" s="175" t="n">
        <v>49</v>
      </c>
      <c r="H3061" s="176" t="n">
        <v>7812.25987094949</v>
      </c>
      <c r="I3061" s="177" t="n">
        <v>4149994.88180241</v>
      </c>
      <c r="J3061" s="178" t="str">
        <f>IF(I3061&gt;0,H3061/I3061,0)</f>
      </c>
      <c r="K3061" s="179" t="str">
        <f>1-EXP(-J3061)</f>
      </c>
      <c r="L3061" s="180" t="str">
        <f>IF(G3061=30,1,M3060)</f>
      </c>
      <c r="M3061" s="181" t="str">
        <f>L3061*(1-K3061)</f>
      </c>
    </row>
    <row r="3062">
      <c r="A3062" t="s">
        <v>164</v>
      </c>
      <c r="B3062" t="s">
        <v>245</v>
      </c>
      <c r="C3062" s="32" t="s">
        <v>247</v>
      </c>
      <c r="D3062" t="s">
        <v>458</v>
      </c>
      <c r="E3062" t="s">
        <v>476</v>
      </c>
      <c r="F3062" s="174" t="n">
        <v>2049</v>
      </c>
      <c r="G3062" s="175" t="n">
        <v>50</v>
      </c>
      <c r="H3062" s="176" t="n">
        <v>8921.61478161364</v>
      </c>
      <c r="I3062" s="177" t="n">
        <v>4156028.90317988</v>
      </c>
      <c r="J3062" s="178" t="str">
        <f>IF(I3062&gt;0,H3062/I3062,0)</f>
      </c>
      <c r="K3062" s="179" t="str">
        <f>1-EXP(-J3062)</f>
      </c>
      <c r="L3062" s="180" t="str">
        <f>IF(G3062=30,1,M3061)</f>
      </c>
      <c r="M3062" s="181" t="str">
        <f>L3062*(1-K3062)</f>
      </c>
    </row>
    <row r="3063">
      <c r="A3063" t="s">
        <v>164</v>
      </c>
      <c r="B3063" t="s">
        <v>245</v>
      </c>
      <c r="C3063" s="32" t="s">
        <v>247</v>
      </c>
      <c r="D3063" t="s">
        <v>458</v>
      </c>
      <c r="E3063" t="s">
        <v>476</v>
      </c>
      <c r="F3063" s="174" t="n">
        <v>2049</v>
      </c>
      <c r="G3063" s="175" t="n">
        <v>51</v>
      </c>
      <c r="H3063" s="176" t="n">
        <v>9930.74226635867</v>
      </c>
      <c r="I3063" s="177" t="n">
        <v>4197340.37219489</v>
      </c>
      <c r="J3063" s="178" t="str">
        <f>IF(I3063&gt;0,H3063/I3063,0)</f>
      </c>
      <c r="K3063" s="179" t="str">
        <f>1-EXP(-J3063)</f>
      </c>
      <c r="L3063" s="180" t="str">
        <f>IF(G3063=30,1,M3062)</f>
      </c>
      <c r="M3063" s="181" t="str">
        <f>L3063*(1-K3063)</f>
      </c>
    </row>
    <row r="3064">
      <c r="A3064" t="s">
        <v>164</v>
      </c>
      <c r="B3064" t="s">
        <v>245</v>
      </c>
      <c r="C3064" s="32" t="s">
        <v>247</v>
      </c>
      <c r="D3064" t="s">
        <v>458</v>
      </c>
      <c r="E3064" t="s">
        <v>476</v>
      </c>
      <c r="F3064" s="174" t="n">
        <v>2049</v>
      </c>
      <c r="G3064" s="175" t="n">
        <v>52</v>
      </c>
      <c r="H3064" s="176" t="n">
        <v>11306.3566347629</v>
      </c>
      <c r="I3064" s="177" t="n">
        <v>4308883.1517633</v>
      </c>
      <c r="J3064" s="178" t="str">
        <f>IF(I3064&gt;0,H3064/I3064,0)</f>
      </c>
      <c r="K3064" s="179" t="str">
        <f>1-EXP(-J3064)</f>
      </c>
      <c r="L3064" s="180" t="str">
        <f>IF(G3064=30,1,M3063)</f>
      </c>
      <c r="M3064" s="181" t="str">
        <f>L3064*(1-K3064)</f>
      </c>
    </row>
    <row r="3065">
      <c r="A3065" t="s">
        <v>164</v>
      </c>
      <c r="B3065" t="s">
        <v>245</v>
      </c>
      <c r="C3065" s="32" t="s">
        <v>247</v>
      </c>
      <c r="D3065" t="s">
        <v>458</v>
      </c>
      <c r="E3065" t="s">
        <v>476</v>
      </c>
      <c r="F3065" s="174" t="n">
        <v>2049</v>
      </c>
      <c r="G3065" s="175" t="n">
        <v>53</v>
      </c>
      <c r="H3065" s="176" t="n">
        <v>12156.2982832149</v>
      </c>
      <c r="I3065" s="177" t="n">
        <v>4248507.59127983</v>
      </c>
      <c r="J3065" s="178" t="str">
        <f>IF(I3065&gt;0,H3065/I3065,0)</f>
      </c>
      <c r="K3065" s="179" t="str">
        <f>1-EXP(-J3065)</f>
      </c>
      <c r="L3065" s="180" t="str">
        <f>IF(G3065=30,1,M3064)</f>
      </c>
      <c r="M3065" s="181" t="str">
        <f>L3065*(1-K3065)</f>
      </c>
    </row>
    <row r="3066">
      <c r="A3066" t="s">
        <v>164</v>
      </c>
      <c r="B3066" t="s">
        <v>245</v>
      </c>
      <c r="C3066" s="32" t="s">
        <v>247</v>
      </c>
      <c r="D3066" t="s">
        <v>458</v>
      </c>
      <c r="E3066" t="s">
        <v>476</v>
      </c>
      <c r="F3066" s="174" t="n">
        <v>2049</v>
      </c>
      <c r="G3066" s="175" t="n">
        <v>54</v>
      </c>
      <c r="H3066" s="176" t="n">
        <v>12948.5966726205</v>
      </c>
      <c r="I3066" s="177" t="n">
        <v>4158233.0040409</v>
      </c>
      <c r="J3066" s="178" t="str">
        <f>IF(I3066&gt;0,H3066/I3066,0)</f>
      </c>
      <c r="K3066" s="179" t="str">
        <f>1-EXP(-J3066)</f>
      </c>
      <c r="L3066" s="180" t="str">
        <f>IF(G3066=30,1,M3065)</f>
      </c>
      <c r="M3066" s="181" t="str">
        <f>L3066*(1-K3066)</f>
      </c>
    </row>
    <row r="3067">
      <c r="A3067" t="s">
        <v>164</v>
      </c>
      <c r="B3067" t="s">
        <v>245</v>
      </c>
      <c r="C3067" s="32" t="s">
        <v>247</v>
      </c>
      <c r="D3067" t="s">
        <v>458</v>
      </c>
      <c r="E3067" t="s">
        <v>476</v>
      </c>
      <c r="F3067" s="174" t="n">
        <v>2049</v>
      </c>
      <c r="G3067" s="175" t="n">
        <v>55</v>
      </c>
      <c r="H3067" s="176" t="n">
        <v>13534.8884840939</v>
      </c>
      <c r="I3067" s="177" t="n">
        <v>4081396.4302419</v>
      </c>
      <c r="J3067" s="178" t="str">
        <f>IF(I3067&gt;0,H3067/I3067,0)</f>
      </c>
      <c r="K3067" s="179" t="str">
        <f>1-EXP(-J3067)</f>
      </c>
      <c r="L3067" s="180" t="str">
        <f>IF(G3067=30,1,M3066)</f>
      </c>
      <c r="M3067" s="181" t="str">
        <f>L3067*(1-K3067)</f>
      </c>
    </row>
    <row r="3068">
      <c r="A3068" t="s">
        <v>164</v>
      </c>
      <c r="B3068" t="s">
        <v>245</v>
      </c>
      <c r="C3068" s="32" t="s">
        <v>247</v>
      </c>
      <c r="D3068" t="s">
        <v>458</v>
      </c>
      <c r="E3068" t="s">
        <v>476</v>
      </c>
      <c r="F3068" s="174" t="n">
        <v>2049</v>
      </c>
      <c r="G3068" s="175" t="n">
        <v>56</v>
      </c>
      <c r="H3068" s="176" t="n">
        <v>14444.3772865002</v>
      </c>
      <c r="I3068" s="177" t="n">
        <v>4006423.71356748</v>
      </c>
      <c r="J3068" s="178" t="str">
        <f>IF(I3068&gt;0,H3068/I3068,0)</f>
      </c>
      <c r="K3068" s="179" t="str">
        <f>1-EXP(-J3068)</f>
      </c>
      <c r="L3068" s="180" t="str">
        <f>IF(G3068=30,1,M3067)</f>
      </c>
      <c r="M3068" s="181" t="str">
        <f>L3068*(1-K3068)</f>
      </c>
    </row>
    <row r="3069">
      <c r="A3069" t="s">
        <v>164</v>
      </c>
      <c r="B3069" t="s">
        <v>245</v>
      </c>
      <c r="C3069" s="32" t="s">
        <v>247</v>
      </c>
      <c r="D3069" t="s">
        <v>458</v>
      </c>
      <c r="E3069" t="s">
        <v>476</v>
      </c>
      <c r="F3069" s="174" t="n">
        <v>2049</v>
      </c>
      <c r="G3069" s="175" t="n">
        <v>57</v>
      </c>
      <c r="H3069" s="176" t="n">
        <v>15747.5065783255</v>
      </c>
      <c r="I3069" s="177" t="n">
        <v>4014426.13503184</v>
      </c>
      <c r="J3069" s="178" t="str">
        <f>IF(I3069&gt;0,H3069/I3069,0)</f>
      </c>
      <c r="K3069" s="179" t="str">
        <f>1-EXP(-J3069)</f>
      </c>
      <c r="L3069" s="180" t="str">
        <f>IF(G3069=30,1,M3068)</f>
      </c>
      <c r="M3069" s="181" t="str">
        <f>L3069*(1-K3069)</f>
      </c>
    </row>
    <row r="3070">
      <c r="A3070" t="s">
        <v>164</v>
      </c>
      <c r="B3070" t="s">
        <v>245</v>
      </c>
      <c r="C3070" s="32" t="s">
        <v>247</v>
      </c>
      <c r="D3070" t="s">
        <v>458</v>
      </c>
      <c r="E3070" t="s">
        <v>476</v>
      </c>
      <c r="F3070" s="174" t="n">
        <v>2049</v>
      </c>
      <c r="G3070" s="175" t="n">
        <v>58</v>
      </c>
      <c r="H3070" s="176" t="n">
        <v>17138.2594368886</v>
      </c>
      <c r="I3070" s="177" t="n">
        <v>4001221.34126902</v>
      </c>
      <c r="J3070" s="178" t="str">
        <f>IF(I3070&gt;0,H3070/I3070,0)</f>
      </c>
      <c r="K3070" s="179" t="str">
        <f>1-EXP(-J3070)</f>
      </c>
      <c r="L3070" s="180" t="str">
        <f>IF(G3070=30,1,M3069)</f>
      </c>
      <c r="M3070" s="181" t="str">
        <f>L3070*(1-K3070)</f>
      </c>
    </row>
    <row r="3071">
      <c r="A3071" t="s">
        <v>164</v>
      </c>
      <c r="B3071" t="s">
        <v>245</v>
      </c>
      <c r="C3071" s="32" t="s">
        <v>247</v>
      </c>
      <c r="D3071" t="s">
        <v>458</v>
      </c>
      <c r="E3071" t="s">
        <v>476</v>
      </c>
      <c r="F3071" s="174" t="n">
        <v>2049</v>
      </c>
      <c r="G3071" s="175" t="n">
        <v>59</v>
      </c>
      <c r="H3071" s="176" t="n">
        <v>24906.8645402225</v>
      </c>
      <c r="I3071" s="177" t="n">
        <v>5883132.50908787</v>
      </c>
      <c r="J3071" s="178" t="str">
        <f>IF(I3071&gt;0,H3071/I3071,0)</f>
      </c>
      <c r="K3071" s="179" t="str">
        <f>1-EXP(-J3071)</f>
      </c>
      <c r="L3071" s="180" t="str">
        <f>IF(G3071=30,1,M3070)</f>
      </c>
      <c r="M3071" s="181" t="str">
        <f>L3071*(1-K3071)</f>
      </c>
    </row>
    <row r="3072">
      <c r="A3072" t="s">
        <v>164</v>
      </c>
      <c r="B3072" t="s">
        <v>245</v>
      </c>
      <c r="C3072" s="32" t="s">
        <v>247</v>
      </c>
      <c r="D3072" t="s">
        <v>458</v>
      </c>
      <c r="E3072" t="s">
        <v>476</v>
      </c>
      <c r="F3072" s="174" t="n">
        <v>2049</v>
      </c>
      <c r="G3072" s="175" t="n">
        <v>60</v>
      </c>
      <c r="H3072" s="176" t="n">
        <v>19650.016950893</v>
      </c>
      <c r="I3072" s="177" t="n">
        <v>3896214.21946664</v>
      </c>
      <c r="J3072" s="178" t="str">
        <f>IF(I3072&gt;0,H3072/I3072,0)</f>
      </c>
      <c r="K3072" s="179" t="str">
        <f>1-EXP(-J3072)</f>
      </c>
      <c r="L3072" s="180" t="str">
        <f>IF(G3072=30,1,M3071)</f>
      </c>
      <c r="M3072" s="181" t="str">
        <f>L3072*(1-K3072)</f>
      </c>
    </row>
    <row r="3073">
      <c r="A3073" t="s">
        <v>164</v>
      </c>
      <c r="B3073" t="s">
        <v>245</v>
      </c>
      <c r="C3073" s="32" t="s">
        <v>247</v>
      </c>
      <c r="D3073" t="s">
        <v>458</v>
      </c>
      <c r="E3073" t="s">
        <v>476</v>
      </c>
      <c r="F3073" s="174" t="n">
        <v>2049</v>
      </c>
      <c r="G3073" s="175" t="n">
        <v>61</v>
      </c>
      <c r="H3073" s="176" t="n">
        <v>21205.6502739198</v>
      </c>
      <c r="I3073" s="177" t="n">
        <v>3843117.34731444</v>
      </c>
      <c r="J3073" s="178" t="str">
        <f>IF(I3073&gt;0,H3073/I3073,0)</f>
      </c>
      <c r="K3073" s="179" t="str">
        <f>1-EXP(-J3073)</f>
      </c>
      <c r="L3073" s="180" t="str">
        <f>IF(G3073=30,1,M3072)</f>
      </c>
      <c r="M3073" s="181" t="str">
        <f>L3073*(1-K3073)</f>
      </c>
    </row>
    <row r="3074">
      <c r="A3074" t="s">
        <v>164</v>
      </c>
      <c r="B3074" t="s">
        <v>245</v>
      </c>
      <c r="C3074" s="32" t="s">
        <v>247</v>
      </c>
      <c r="D3074" t="s">
        <v>458</v>
      </c>
      <c r="E3074" t="s">
        <v>476</v>
      </c>
      <c r="F3074" s="174" t="n">
        <v>2049</v>
      </c>
      <c r="G3074" s="175" t="n">
        <v>62</v>
      </c>
      <c r="H3074" s="176" t="n">
        <v>22352.6438575692</v>
      </c>
      <c r="I3074" s="177" t="n">
        <v>3685055.89073793</v>
      </c>
      <c r="J3074" s="178" t="str">
        <f>IF(I3074&gt;0,H3074/I3074,0)</f>
      </c>
      <c r="K3074" s="179" t="str">
        <f>1-EXP(-J3074)</f>
      </c>
      <c r="L3074" s="180" t="str">
        <f>IF(G3074=30,1,M3073)</f>
      </c>
      <c r="M3074" s="181" t="str">
        <f>L3074*(1-K3074)</f>
      </c>
    </row>
    <row r="3075">
      <c r="A3075" t="s">
        <v>164</v>
      </c>
      <c r="B3075" t="s">
        <v>245</v>
      </c>
      <c r="C3075" s="32" t="s">
        <v>247</v>
      </c>
      <c r="D3075" t="s">
        <v>458</v>
      </c>
      <c r="E3075" t="s">
        <v>476</v>
      </c>
      <c r="F3075" s="174" t="n">
        <v>2049</v>
      </c>
      <c r="G3075" s="175" t="n">
        <v>63</v>
      </c>
      <c r="H3075" s="176" t="n">
        <v>24065.2133591464</v>
      </c>
      <c r="I3075" s="177" t="n">
        <v>3611177.67879081</v>
      </c>
      <c r="J3075" s="178" t="str">
        <f>IF(I3075&gt;0,H3075/I3075,0)</f>
      </c>
      <c r="K3075" s="179" t="str">
        <f>1-EXP(-J3075)</f>
      </c>
      <c r="L3075" s="180" t="str">
        <f>IF(G3075=30,1,M3074)</f>
      </c>
      <c r="M3075" s="181" t="str">
        <f>L3075*(1-K3075)</f>
      </c>
    </row>
    <row r="3076">
      <c r="A3076" t="s">
        <v>164</v>
      </c>
      <c r="B3076" t="s">
        <v>245</v>
      </c>
      <c r="C3076" s="32" t="s">
        <v>247</v>
      </c>
      <c r="D3076" t="s">
        <v>458</v>
      </c>
      <c r="E3076" t="s">
        <v>476</v>
      </c>
      <c r="F3076" s="174" t="n">
        <v>2049</v>
      </c>
      <c r="G3076" s="175" t="n">
        <v>64</v>
      </c>
      <c r="H3076" s="176" t="n">
        <v>26456.9370165244</v>
      </c>
      <c r="I3076" s="177" t="n">
        <v>3614462.97177149</v>
      </c>
      <c r="J3076" s="178" t="str">
        <f>IF(I3076&gt;0,H3076/I3076,0)</f>
      </c>
      <c r="K3076" s="179" t="str">
        <f>1-EXP(-J3076)</f>
      </c>
      <c r="L3076" s="180" t="str">
        <f>IF(G3076=30,1,M3075)</f>
      </c>
      <c r="M3076" s="181" t="str">
        <f>L3076*(1-K3076)</f>
      </c>
    </row>
    <row r="3077">
      <c r="A3077" t="s">
        <v>164</v>
      </c>
      <c r="B3077" t="s">
        <v>245</v>
      </c>
      <c r="C3077" s="32" t="s">
        <v>247</v>
      </c>
      <c r="D3077" t="s">
        <v>458</v>
      </c>
      <c r="E3077" t="s">
        <v>476</v>
      </c>
      <c r="F3077" s="174" t="n">
        <v>2049</v>
      </c>
      <c r="G3077" s="175" t="n">
        <v>65</v>
      </c>
      <c r="H3077" s="176" t="n">
        <v>27735.7276399916</v>
      </c>
      <c r="I3077" s="177" t="n">
        <v>3633507.07001652</v>
      </c>
      <c r="J3077" s="178" t="str">
        <f>IF(I3077&gt;0,H3077/I3077,0)</f>
      </c>
      <c r="K3077" s="179" t="str">
        <f>1-EXP(-J3077)</f>
      </c>
      <c r="L3077" s="180" t="str">
        <f>IF(G3077=30,1,M3076)</f>
      </c>
      <c r="M3077" s="181" t="str">
        <f>L3077*(1-K3077)</f>
      </c>
    </row>
    <row r="3078">
      <c r="A3078" t="s">
        <v>164</v>
      </c>
      <c r="B3078" t="s">
        <v>245</v>
      </c>
      <c r="C3078" s="32" t="s">
        <v>247</v>
      </c>
      <c r="D3078" t="s">
        <v>458</v>
      </c>
      <c r="E3078" t="s">
        <v>476</v>
      </c>
      <c r="F3078" s="174" t="n">
        <v>2049</v>
      </c>
      <c r="G3078" s="175" t="n">
        <v>66</v>
      </c>
      <c r="H3078" s="176" t="n">
        <v>29710.9718632458</v>
      </c>
      <c r="I3078" s="177" t="n">
        <v>3556153.31124961</v>
      </c>
      <c r="J3078" s="178" t="str">
        <f>IF(I3078&gt;0,H3078/I3078,0)</f>
      </c>
      <c r="K3078" s="179" t="str">
        <f>1-EXP(-J3078)</f>
      </c>
      <c r="L3078" s="180" t="str">
        <f>IF(G3078=30,1,M3077)</f>
      </c>
      <c r="M3078" s="181" t="str">
        <f>L3078*(1-K3078)</f>
      </c>
    </row>
    <row r="3079">
      <c r="A3079" t="s">
        <v>164</v>
      </c>
      <c r="B3079" t="s">
        <v>245</v>
      </c>
      <c r="C3079" s="32" t="s">
        <v>247</v>
      </c>
      <c r="D3079" t="s">
        <v>458</v>
      </c>
      <c r="E3079" t="s">
        <v>476</v>
      </c>
      <c r="F3079" s="174" t="n">
        <v>2049</v>
      </c>
      <c r="G3079" s="175" t="n">
        <v>67</v>
      </c>
      <c r="H3079" s="176" t="n">
        <v>31079.30400583</v>
      </c>
      <c r="I3079" s="177" t="n">
        <v>3381735.03502169</v>
      </c>
      <c r="J3079" s="178" t="str">
        <f>IF(I3079&gt;0,H3079/I3079,0)</f>
      </c>
      <c r="K3079" s="179" t="str">
        <f>1-EXP(-J3079)</f>
      </c>
      <c r="L3079" s="180" t="str">
        <f>IF(G3079=30,1,M3078)</f>
      </c>
      <c r="M3079" s="181" t="str">
        <f>L3079*(1-K3079)</f>
      </c>
    </row>
    <row r="3080">
      <c r="A3080" t="s">
        <v>164</v>
      </c>
      <c r="B3080" t="s">
        <v>245</v>
      </c>
      <c r="C3080" s="32" t="s">
        <v>247</v>
      </c>
      <c r="D3080" t="s">
        <v>458</v>
      </c>
      <c r="E3080" t="s">
        <v>476</v>
      </c>
      <c r="F3080" s="174" t="n">
        <v>2049</v>
      </c>
      <c r="G3080" s="175" t="n">
        <v>68</v>
      </c>
      <c r="H3080" s="176" t="n">
        <v>32925.6518868142</v>
      </c>
      <c r="I3080" s="177" t="n">
        <v>3257214.19472346</v>
      </c>
      <c r="J3080" s="178" t="str">
        <f>IF(I3080&gt;0,H3080/I3080,0)</f>
      </c>
      <c r="K3080" s="179" t="str">
        <f>1-EXP(-J3080)</f>
      </c>
      <c r="L3080" s="180" t="str">
        <f>IF(G3080=30,1,M3079)</f>
      </c>
      <c r="M3080" s="181" t="str">
        <f>L3080*(1-K3080)</f>
      </c>
    </row>
    <row r="3081">
      <c r="A3081" t="s">
        <v>164</v>
      </c>
      <c r="B3081" t="s">
        <v>245</v>
      </c>
      <c r="C3081" s="32" t="s">
        <v>247</v>
      </c>
      <c r="D3081" t="s">
        <v>458</v>
      </c>
      <c r="E3081" t="s">
        <v>476</v>
      </c>
      <c r="F3081" s="174" t="n">
        <v>2049</v>
      </c>
      <c r="G3081" s="175" t="n">
        <v>69</v>
      </c>
      <c r="H3081" s="176" t="n">
        <v>34974.3901074742</v>
      </c>
      <c r="I3081" s="177" t="n">
        <v>3142547.26578641</v>
      </c>
      <c r="J3081" s="178" t="str">
        <f>IF(I3081&gt;0,H3081/I3081,0)</f>
      </c>
      <c r="K3081" s="179" t="str">
        <f>1-EXP(-J3081)</f>
      </c>
      <c r="L3081" s="180" t="str">
        <f>IF(G3081=30,1,M3080)</f>
      </c>
      <c r="M3081" s="181" t="str">
        <f>L3081*(1-K3081)</f>
      </c>
    </row>
    <row r="3082">
      <c r="A3082" t="s">
        <v>164</v>
      </c>
      <c r="B3082" t="s">
        <v>245</v>
      </c>
      <c r="C3082" s="32" t="s">
        <v>247</v>
      </c>
      <c r="D3082" t="s">
        <v>458</v>
      </c>
      <c r="E3082" t="s">
        <v>476</v>
      </c>
      <c r="F3082" s="174" t="n">
        <v>2050</v>
      </c>
      <c r="G3082" s="175" t="n">
        <v>30</v>
      </c>
      <c r="H3082" s="176" t="n">
        <v>612.445799566593</v>
      </c>
      <c r="I3082" s="177" t="n">
        <v>4253315.10160259</v>
      </c>
      <c r="J3082" s="178" t="str">
        <f>IF(I3082&gt;0,H3082/I3082,0)</f>
      </c>
      <c r="K3082" s="179" t="str">
        <f>1-EXP(-J3082)</f>
      </c>
      <c r="L3082" s="180" t="str">
        <f>IF(G3082=30,1,M3081)</f>
      </c>
      <c r="M3082" s="181" t="str">
        <f>L3082*(1-K3082)</f>
      </c>
    </row>
    <row r="3083">
      <c r="A3083" t="s">
        <v>164</v>
      </c>
      <c r="B3083" t="s">
        <v>245</v>
      </c>
      <c r="C3083" s="32" t="s">
        <v>247</v>
      </c>
      <c r="D3083" t="s">
        <v>458</v>
      </c>
      <c r="E3083" t="s">
        <v>476</v>
      </c>
      <c r="F3083" s="174" t="n">
        <v>2050</v>
      </c>
      <c r="G3083" s="175" t="n">
        <v>31</v>
      </c>
      <c r="H3083" s="176" t="n">
        <v>830.026012333645</v>
      </c>
      <c r="I3083" s="177" t="n">
        <v>4262032.09169324</v>
      </c>
      <c r="J3083" s="178" t="str">
        <f>IF(I3083&gt;0,H3083/I3083,0)</f>
      </c>
      <c r="K3083" s="179" t="str">
        <f>1-EXP(-J3083)</f>
      </c>
      <c r="L3083" s="180" t="str">
        <f>IF(G3083=30,1,M3082)</f>
      </c>
      <c r="M3083" s="181" t="str">
        <f>L3083*(1-K3083)</f>
      </c>
    </row>
    <row r="3084">
      <c r="A3084" t="s">
        <v>164</v>
      </c>
      <c r="B3084" t="s">
        <v>245</v>
      </c>
      <c r="C3084" s="32" t="s">
        <v>247</v>
      </c>
      <c r="D3084" t="s">
        <v>458</v>
      </c>
      <c r="E3084" t="s">
        <v>476</v>
      </c>
      <c r="F3084" s="174" t="n">
        <v>2050</v>
      </c>
      <c r="G3084" s="175" t="n">
        <v>32</v>
      </c>
      <c r="H3084" s="176" t="n">
        <v>876.988545850637</v>
      </c>
      <c r="I3084" s="177" t="n">
        <v>4266205.5283218</v>
      </c>
      <c r="J3084" s="178" t="str">
        <f>IF(I3084&gt;0,H3084/I3084,0)</f>
      </c>
      <c r="K3084" s="179" t="str">
        <f>1-EXP(-J3084)</f>
      </c>
      <c r="L3084" s="180" t="str">
        <f>IF(G3084=30,1,M3083)</f>
      </c>
      <c r="M3084" s="181" t="str">
        <f>L3084*(1-K3084)</f>
      </c>
    </row>
    <row r="3085">
      <c r="A3085" t="s">
        <v>164</v>
      </c>
      <c r="B3085" t="s">
        <v>245</v>
      </c>
      <c r="C3085" s="32" t="s">
        <v>247</v>
      </c>
      <c r="D3085" t="s">
        <v>458</v>
      </c>
      <c r="E3085" t="s">
        <v>476</v>
      </c>
      <c r="F3085" s="174" t="n">
        <v>2050</v>
      </c>
      <c r="G3085" s="175" t="n">
        <v>33</v>
      </c>
      <c r="H3085" s="176" t="n">
        <v>939.241675733644</v>
      </c>
      <c r="I3085" s="177" t="n">
        <v>4306534.78393653</v>
      </c>
      <c r="J3085" s="178" t="str">
        <f>IF(I3085&gt;0,H3085/I3085,0)</f>
      </c>
      <c r="K3085" s="179" t="str">
        <f>1-EXP(-J3085)</f>
      </c>
      <c r="L3085" s="180" t="str">
        <f>IF(G3085=30,1,M3084)</f>
      </c>
      <c r="M3085" s="181" t="str">
        <f>L3085*(1-K3085)</f>
      </c>
    </row>
    <row r="3086">
      <c r="A3086" t="s">
        <v>164</v>
      </c>
      <c r="B3086" t="s">
        <v>245</v>
      </c>
      <c r="C3086" s="32" t="s">
        <v>247</v>
      </c>
      <c r="D3086" t="s">
        <v>458</v>
      </c>
      <c r="E3086" t="s">
        <v>476</v>
      </c>
      <c r="F3086" s="174" t="n">
        <v>2050</v>
      </c>
      <c r="G3086" s="175" t="n">
        <v>34</v>
      </c>
      <c r="H3086" s="176" t="n">
        <v>1095.34712245164</v>
      </c>
      <c r="I3086" s="177" t="n">
        <v>4567982.0855634</v>
      </c>
      <c r="J3086" s="178" t="str">
        <f>IF(I3086&gt;0,H3086/I3086,0)</f>
      </c>
      <c r="K3086" s="179" t="str">
        <f>1-EXP(-J3086)</f>
      </c>
      <c r="L3086" s="180" t="str">
        <f>IF(G3086=30,1,M3085)</f>
      </c>
      <c r="M3086" s="181" t="str">
        <f>L3086*(1-K3086)</f>
      </c>
    </row>
    <row r="3087">
      <c r="A3087" t="s">
        <v>164</v>
      </c>
      <c r="B3087" t="s">
        <v>245</v>
      </c>
      <c r="C3087" s="32" t="s">
        <v>247</v>
      </c>
      <c r="D3087" t="s">
        <v>458</v>
      </c>
      <c r="E3087" t="s">
        <v>476</v>
      </c>
      <c r="F3087" s="174" t="n">
        <v>2050</v>
      </c>
      <c r="G3087" s="175" t="n">
        <v>35</v>
      </c>
      <c r="H3087" s="176" t="n">
        <v>1472.52611652779</v>
      </c>
      <c r="I3087" s="177" t="n">
        <v>4615803.70354699</v>
      </c>
      <c r="J3087" s="178" t="str">
        <f>IF(I3087&gt;0,H3087/I3087,0)</f>
      </c>
      <c r="K3087" s="179" t="str">
        <f>1-EXP(-J3087)</f>
      </c>
      <c r="L3087" s="180" t="str">
        <f>IF(G3087=30,1,M3086)</f>
      </c>
      <c r="M3087" s="181" t="str">
        <f>L3087*(1-K3087)</f>
      </c>
    </row>
    <row r="3088">
      <c r="A3088" t="s">
        <v>164</v>
      </c>
      <c r="B3088" t="s">
        <v>245</v>
      </c>
      <c r="C3088" s="32" t="s">
        <v>247</v>
      </c>
      <c r="D3088" t="s">
        <v>458</v>
      </c>
      <c r="E3088" t="s">
        <v>476</v>
      </c>
      <c r="F3088" s="174" t="n">
        <v>2050</v>
      </c>
      <c r="G3088" s="175" t="n">
        <v>36</v>
      </c>
      <c r="H3088" s="176" t="n">
        <v>1773.36531385599</v>
      </c>
      <c r="I3088" s="177" t="n">
        <v>4680671.4409761</v>
      </c>
      <c r="J3088" s="178" t="str">
        <f>IF(I3088&gt;0,H3088/I3088,0)</f>
      </c>
      <c r="K3088" s="179" t="str">
        <f>1-EXP(-J3088)</f>
      </c>
      <c r="L3088" s="180" t="str">
        <f>IF(G3088=30,1,M3087)</f>
      </c>
      <c r="M3088" s="181" t="str">
        <f>L3088*(1-K3088)</f>
      </c>
    </row>
    <row r="3089">
      <c r="A3089" t="s">
        <v>164</v>
      </c>
      <c r="B3089" t="s">
        <v>245</v>
      </c>
      <c r="C3089" s="32" t="s">
        <v>247</v>
      </c>
      <c r="D3089" t="s">
        <v>458</v>
      </c>
      <c r="E3089" t="s">
        <v>476</v>
      </c>
      <c r="F3089" s="174" t="n">
        <v>2050</v>
      </c>
      <c r="G3089" s="175" t="n">
        <v>37</v>
      </c>
      <c r="H3089" s="176" t="n">
        <v>1933.6302031759</v>
      </c>
      <c r="I3089" s="177" t="n">
        <v>4746865.12867087</v>
      </c>
      <c r="J3089" s="178" t="str">
        <f>IF(I3089&gt;0,H3089/I3089,0)</f>
      </c>
      <c r="K3089" s="179" t="str">
        <f>1-EXP(-J3089)</f>
      </c>
      <c r="L3089" s="180" t="str">
        <f>IF(G3089=30,1,M3088)</f>
      </c>
      <c r="M3089" s="181" t="str">
        <f>L3089*(1-K3089)</f>
      </c>
    </row>
    <row r="3090">
      <c r="A3090" t="s">
        <v>164</v>
      </c>
      <c r="B3090" t="s">
        <v>245</v>
      </c>
      <c r="C3090" s="32" t="s">
        <v>247</v>
      </c>
      <c r="D3090" t="s">
        <v>458</v>
      </c>
      <c r="E3090" t="s">
        <v>476</v>
      </c>
      <c r="F3090" s="174" t="n">
        <v>2050</v>
      </c>
      <c r="G3090" s="175" t="n">
        <v>38</v>
      </c>
      <c r="H3090" s="176" t="n">
        <v>2187.5741882753</v>
      </c>
      <c r="I3090" s="177" t="n">
        <v>4856556.06710563</v>
      </c>
      <c r="J3090" s="178" t="str">
        <f>IF(I3090&gt;0,H3090/I3090,0)</f>
      </c>
      <c r="K3090" s="179" t="str">
        <f>1-EXP(-J3090)</f>
      </c>
      <c r="L3090" s="180" t="str">
        <f>IF(G3090=30,1,M3089)</f>
      </c>
      <c r="M3090" s="181" t="str">
        <f>L3090*(1-K3090)</f>
      </c>
    </row>
    <row r="3091">
      <c r="A3091" t="s">
        <v>164</v>
      </c>
      <c r="B3091" t="s">
        <v>245</v>
      </c>
      <c r="C3091" s="32" t="s">
        <v>247</v>
      </c>
      <c r="D3091" t="s">
        <v>458</v>
      </c>
      <c r="E3091" t="s">
        <v>476</v>
      </c>
      <c r="F3091" s="174" t="n">
        <v>2050</v>
      </c>
      <c r="G3091" s="175" t="n">
        <v>39</v>
      </c>
      <c r="H3091" s="176" t="n">
        <v>2351.05110408941</v>
      </c>
      <c r="I3091" s="177" t="n">
        <v>4826173.3551754</v>
      </c>
      <c r="J3091" s="178" t="str">
        <f>IF(I3091&gt;0,H3091/I3091,0)</f>
      </c>
      <c r="K3091" s="179" t="str">
        <f>1-EXP(-J3091)</f>
      </c>
      <c r="L3091" s="180" t="str">
        <f>IF(G3091=30,1,M3090)</f>
      </c>
      <c r="M3091" s="181" t="str">
        <f>L3091*(1-K3091)</f>
      </c>
    </row>
    <row r="3092">
      <c r="A3092" t="s">
        <v>164</v>
      </c>
      <c r="B3092" t="s">
        <v>245</v>
      </c>
      <c r="C3092" s="32" t="s">
        <v>247</v>
      </c>
      <c r="D3092" t="s">
        <v>458</v>
      </c>
      <c r="E3092" t="s">
        <v>476</v>
      </c>
      <c r="F3092" s="174" t="n">
        <v>2050</v>
      </c>
      <c r="G3092" s="175" t="n">
        <v>40</v>
      </c>
      <c r="H3092" s="176" t="n">
        <v>3067.93933459049</v>
      </c>
      <c r="I3092" s="177" t="n">
        <v>4690738.8453959</v>
      </c>
      <c r="J3092" s="178" t="str">
        <f>IF(I3092&gt;0,H3092/I3092,0)</f>
      </c>
      <c r="K3092" s="179" t="str">
        <f>1-EXP(-J3092)</f>
      </c>
      <c r="L3092" s="180" t="str">
        <f>IF(G3092=30,1,M3091)</f>
      </c>
      <c r="M3092" s="181" t="str">
        <f>L3092*(1-K3092)</f>
      </c>
    </row>
    <row r="3093">
      <c r="A3093" t="s">
        <v>164</v>
      </c>
      <c r="B3093" t="s">
        <v>245</v>
      </c>
      <c r="C3093" s="32" t="s">
        <v>247</v>
      </c>
      <c r="D3093" t="s">
        <v>458</v>
      </c>
      <c r="E3093" t="s">
        <v>476</v>
      </c>
      <c r="F3093" s="174" t="n">
        <v>2050</v>
      </c>
      <c r="G3093" s="175" t="n">
        <v>41</v>
      </c>
      <c r="H3093" s="176" t="n">
        <v>3423.97118591311</v>
      </c>
      <c r="I3093" s="177" t="n">
        <v>4616524.41686725</v>
      </c>
      <c r="J3093" s="178" t="str">
        <f>IF(I3093&gt;0,H3093/I3093,0)</f>
      </c>
      <c r="K3093" s="179" t="str">
        <f>1-EXP(-J3093)</f>
      </c>
      <c r="L3093" s="180" t="str">
        <f>IF(G3093=30,1,M3092)</f>
      </c>
      <c r="M3093" s="181" t="str">
        <f>L3093*(1-K3093)</f>
      </c>
    </row>
    <row r="3094">
      <c r="A3094" t="s">
        <v>164</v>
      </c>
      <c r="B3094" t="s">
        <v>245</v>
      </c>
      <c r="C3094" s="32" t="s">
        <v>247</v>
      </c>
      <c r="D3094" t="s">
        <v>458</v>
      </c>
      <c r="E3094" t="s">
        <v>476</v>
      </c>
      <c r="F3094" s="174" t="n">
        <v>2050</v>
      </c>
      <c r="G3094" s="175" t="n">
        <v>42</v>
      </c>
      <c r="H3094" s="176" t="n">
        <v>3678.07270934256</v>
      </c>
      <c r="I3094" s="177" t="n">
        <v>4570084.81240111</v>
      </c>
      <c r="J3094" s="178" t="str">
        <f>IF(I3094&gt;0,H3094/I3094,0)</f>
      </c>
      <c r="K3094" s="179" t="str">
        <f>1-EXP(-J3094)</f>
      </c>
      <c r="L3094" s="180" t="str">
        <f>IF(G3094=30,1,M3093)</f>
      </c>
      <c r="M3094" s="181" t="str">
        <f>L3094*(1-K3094)</f>
      </c>
    </row>
    <row r="3095">
      <c r="A3095" t="s">
        <v>164</v>
      </c>
      <c r="B3095" t="s">
        <v>245</v>
      </c>
      <c r="C3095" s="32" t="s">
        <v>247</v>
      </c>
      <c r="D3095" t="s">
        <v>458</v>
      </c>
      <c r="E3095" t="s">
        <v>476</v>
      </c>
      <c r="F3095" s="174" t="n">
        <v>2050</v>
      </c>
      <c r="G3095" s="175" t="n">
        <v>43</v>
      </c>
      <c r="H3095" s="176" t="n">
        <v>4078.16540041062</v>
      </c>
      <c r="I3095" s="177" t="n">
        <v>4589959.38654157</v>
      </c>
      <c r="J3095" s="178" t="str">
        <f>IF(I3095&gt;0,H3095/I3095,0)</f>
      </c>
      <c r="K3095" s="179" t="str">
        <f>1-EXP(-J3095)</f>
      </c>
      <c r="L3095" s="180" t="str">
        <f>IF(G3095=30,1,M3094)</f>
      </c>
      <c r="M3095" s="181" t="str">
        <f>L3095*(1-K3095)</f>
      </c>
    </row>
    <row r="3096">
      <c r="A3096" t="s">
        <v>164</v>
      </c>
      <c r="B3096" t="s">
        <v>245</v>
      </c>
      <c r="C3096" s="32" t="s">
        <v>247</v>
      </c>
      <c r="D3096" t="s">
        <v>458</v>
      </c>
      <c r="E3096" t="s">
        <v>476</v>
      </c>
      <c r="F3096" s="174" t="n">
        <v>2050</v>
      </c>
      <c r="G3096" s="175" t="n">
        <v>44</v>
      </c>
      <c r="H3096" s="176" t="n">
        <v>4355.91823126567</v>
      </c>
      <c r="I3096" s="177" t="n">
        <v>4502516.65920489</v>
      </c>
      <c r="J3096" s="178" t="str">
        <f>IF(I3096&gt;0,H3096/I3096,0)</f>
      </c>
      <c r="K3096" s="179" t="str">
        <f>1-EXP(-J3096)</f>
      </c>
      <c r="L3096" s="180" t="str">
        <f>IF(G3096=30,1,M3095)</f>
      </c>
      <c r="M3096" s="181" t="str">
        <f>L3096*(1-K3096)</f>
      </c>
    </row>
    <row r="3097">
      <c r="A3097" t="s">
        <v>164</v>
      </c>
      <c r="B3097" t="s">
        <v>245</v>
      </c>
      <c r="C3097" s="32" t="s">
        <v>247</v>
      </c>
      <c r="D3097" t="s">
        <v>458</v>
      </c>
      <c r="E3097" t="s">
        <v>476</v>
      </c>
      <c r="F3097" s="174" t="n">
        <v>2050</v>
      </c>
      <c r="G3097" s="175" t="n">
        <v>45</v>
      </c>
      <c r="H3097" s="176" t="n">
        <v>5498.57852759372</v>
      </c>
      <c r="I3097" s="177" t="n">
        <v>4435966.05711621</v>
      </c>
      <c r="J3097" s="178" t="str">
        <f>IF(I3097&gt;0,H3097/I3097,0)</f>
      </c>
      <c r="K3097" s="179" t="str">
        <f>1-EXP(-J3097)</f>
      </c>
      <c r="L3097" s="180" t="str">
        <f>IF(G3097=30,1,M3096)</f>
      </c>
      <c r="M3097" s="181" t="str">
        <f>L3097*(1-K3097)</f>
      </c>
    </row>
    <row r="3098">
      <c r="A3098" t="s">
        <v>164</v>
      </c>
      <c r="B3098" t="s">
        <v>245</v>
      </c>
      <c r="C3098" s="32" t="s">
        <v>247</v>
      </c>
      <c r="D3098" t="s">
        <v>458</v>
      </c>
      <c r="E3098" t="s">
        <v>476</v>
      </c>
      <c r="F3098" s="174" t="n">
        <v>2050</v>
      </c>
      <c r="G3098" s="175" t="n">
        <v>46</v>
      </c>
      <c r="H3098" s="176" t="n">
        <v>5953.13154402305</v>
      </c>
      <c r="I3098" s="177" t="n">
        <v>4301870.90569083</v>
      </c>
      <c r="J3098" s="178" t="str">
        <f>IF(I3098&gt;0,H3098/I3098,0)</f>
      </c>
      <c r="K3098" s="179" t="str">
        <f>1-EXP(-J3098)</f>
      </c>
      <c r="L3098" s="180" t="str">
        <f>IF(G3098=30,1,M3097)</f>
      </c>
      <c r="M3098" s="181" t="str">
        <f>L3098*(1-K3098)</f>
      </c>
    </row>
    <row r="3099">
      <c r="A3099" t="s">
        <v>164</v>
      </c>
      <c r="B3099" t="s">
        <v>245</v>
      </c>
      <c r="C3099" s="32" t="s">
        <v>247</v>
      </c>
      <c r="D3099" t="s">
        <v>458</v>
      </c>
      <c r="E3099" t="s">
        <v>476</v>
      </c>
      <c r="F3099" s="174" t="n">
        <v>2050</v>
      </c>
      <c r="G3099" s="175" t="n">
        <v>47</v>
      </c>
      <c r="H3099" s="176" t="n">
        <v>6414.46506611389</v>
      </c>
      <c r="I3099" s="177" t="n">
        <v>4229329.10857187</v>
      </c>
      <c r="J3099" s="178" t="str">
        <f>IF(I3099&gt;0,H3099/I3099,0)</f>
      </c>
      <c r="K3099" s="179" t="str">
        <f>1-EXP(-J3099)</f>
      </c>
      <c r="L3099" s="180" t="str">
        <f>IF(G3099=30,1,M3098)</f>
      </c>
      <c r="M3099" s="181" t="str">
        <f>L3099*(1-K3099)</f>
      </c>
    </row>
    <row r="3100">
      <c r="A3100" t="s">
        <v>164</v>
      </c>
      <c r="B3100" t="s">
        <v>245</v>
      </c>
      <c r="C3100" s="32" t="s">
        <v>247</v>
      </c>
      <c r="D3100" t="s">
        <v>458</v>
      </c>
      <c r="E3100" t="s">
        <v>476</v>
      </c>
      <c r="F3100" s="174" t="n">
        <v>2050</v>
      </c>
      <c r="G3100" s="175" t="n">
        <v>48</v>
      </c>
      <c r="H3100" s="176" t="n">
        <v>7135.44342493714</v>
      </c>
      <c r="I3100" s="177" t="n">
        <v>4195922.95646788</v>
      </c>
      <c r="J3100" s="178" t="str">
        <f>IF(I3100&gt;0,H3100/I3100,0)</f>
      </c>
      <c r="K3100" s="179" t="str">
        <f>1-EXP(-J3100)</f>
      </c>
      <c r="L3100" s="180" t="str">
        <f>IF(G3100=30,1,M3099)</f>
      </c>
      <c r="M3100" s="181" t="str">
        <f>L3100*(1-K3100)</f>
      </c>
    </row>
    <row r="3101">
      <c r="A3101" t="s">
        <v>164</v>
      </c>
      <c r="B3101" t="s">
        <v>245</v>
      </c>
      <c r="C3101" s="32" t="s">
        <v>247</v>
      </c>
      <c r="D3101" t="s">
        <v>458</v>
      </c>
      <c r="E3101" t="s">
        <v>476</v>
      </c>
      <c r="F3101" s="174" t="n">
        <v>2050</v>
      </c>
      <c r="G3101" s="175" t="n">
        <v>49</v>
      </c>
      <c r="H3101" s="176" t="n">
        <v>7782.32811501095</v>
      </c>
      <c r="I3101" s="177" t="n">
        <v>4165215.84119902</v>
      </c>
      <c r="J3101" s="178" t="str">
        <f>IF(I3101&gt;0,H3101/I3101,0)</f>
      </c>
      <c r="K3101" s="179" t="str">
        <f>1-EXP(-J3101)</f>
      </c>
      <c r="L3101" s="180" t="str">
        <f>IF(G3101=30,1,M3100)</f>
      </c>
      <c r="M3101" s="181" t="str">
        <f>L3101*(1-K3101)</f>
      </c>
    </row>
    <row r="3102">
      <c r="A3102" t="s">
        <v>164</v>
      </c>
      <c r="B3102" t="s">
        <v>245</v>
      </c>
      <c r="C3102" s="32" t="s">
        <v>247</v>
      </c>
      <c r="D3102" t="s">
        <v>458</v>
      </c>
      <c r="E3102" t="s">
        <v>476</v>
      </c>
      <c r="F3102" s="174" t="n">
        <v>2050</v>
      </c>
      <c r="G3102" s="175" t="n">
        <v>50</v>
      </c>
      <c r="H3102" s="176" t="n">
        <v>8798.07748783273</v>
      </c>
      <c r="I3102" s="177" t="n">
        <v>4132982.39392329</v>
      </c>
      <c r="J3102" s="178" t="str">
        <f>IF(I3102&gt;0,H3102/I3102,0)</f>
      </c>
      <c r="K3102" s="179" t="str">
        <f>1-EXP(-J3102)</f>
      </c>
      <c r="L3102" s="180" t="str">
        <f>IF(G3102=30,1,M3101)</f>
      </c>
      <c r="M3102" s="181" t="str">
        <f>L3102*(1-K3102)</f>
      </c>
    </row>
    <row r="3103">
      <c r="A3103" t="s">
        <v>164</v>
      </c>
      <c r="B3103" t="s">
        <v>245</v>
      </c>
      <c r="C3103" s="32" t="s">
        <v>247</v>
      </c>
      <c r="D3103" t="s">
        <v>458</v>
      </c>
      <c r="E3103" t="s">
        <v>476</v>
      </c>
      <c r="F3103" s="174" t="n">
        <v>2050</v>
      </c>
      <c r="G3103" s="175" t="n">
        <v>51</v>
      </c>
      <c r="H3103" s="176" t="n">
        <v>9707.8409849353</v>
      </c>
      <c r="I3103" s="177" t="n">
        <v>4136796.34770781</v>
      </c>
      <c r="J3103" s="178" t="str">
        <f>IF(I3103&gt;0,H3103/I3103,0)</f>
      </c>
      <c r="K3103" s="179" t="str">
        <f>1-EXP(-J3103)</f>
      </c>
      <c r="L3103" s="180" t="str">
        <f>IF(G3103=30,1,M3102)</f>
      </c>
      <c r="M3103" s="181" t="str">
        <f>L3103*(1-K3103)</f>
      </c>
    </row>
    <row r="3104">
      <c r="A3104" t="s">
        <v>164</v>
      </c>
      <c r="B3104" t="s">
        <v>245</v>
      </c>
      <c r="C3104" s="32" t="s">
        <v>247</v>
      </c>
      <c r="D3104" t="s">
        <v>458</v>
      </c>
      <c r="E3104" t="s">
        <v>476</v>
      </c>
      <c r="F3104" s="174" t="n">
        <v>2050</v>
      </c>
      <c r="G3104" s="175" t="n">
        <v>52</v>
      </c>
      <c r="H3104" s="176" t="n">
        <v>10725.6657737229</v>
      </c>
      <c r="I3104" s="177" t="n">
        <v>4176563.37521146</v>
      </c>
      <c r="J3104" s="178" t="str">
        <f>IF(I3104&gt;0,H3104/I3104,0)</f>
      </c>
      <c r="K3104" s="179" t="str">
        <f>1-EXP(-J3104)</f>
      </c>
      <c r="L3104" s="180" t="str">
        <f>IF(G3104=30,1,M3103)</f>
      </c>
      <c r="M3104" s="181" t="str">
        <f>L3104*(1-K3104)</f>
      </c>
    </row>
    <row r="3105">
      <c r="A3105" t="s">
        <v>164</v>
      </c>
      <c r="B3105" t="s">
        <v>245</v>
      </c>
      <c r="C3105" s="32" t="s">
        <v>247</v>
      </c>
      <c r="D3105" t="s">
        <v>458</v>
      </c>
      <c r="E3105" t="s">
        <v>476</v>
      </c>
      <c r="F3105" s="174" t="n">
        <v>2050</v>
      </c>
      <c r="G3105" s="175" t="n">
        <v>53</v>
      </c>
      <c r="H3105" s="176" t="n">
        <v>12162.1273818775</v>
      </c>
      <c r="I3105" s="177" t="n">
        <v>4285342.11587723</v>
      </c>
      <c r="J3105" s="178" t="str">
        <f>IF(I3105&gt;0,H3105/I3105,0)</f>
      </c>
      <c r="K3105" s="179" t="str">
        <f>1-EXP(-J3105)</f>
      </c>
      <c r="L3105" s="180" t="str">
        <f>IF(G3105=30,1,M3104)</f>
      </c>
      <c r="M3105" s="181" t="str">
        <f>L3105*(1-K3105)</f>
      </c>
    </row>
    <row r="3106">
      <c r="A3106" t="s">
        <v>164</v>
      </c>
      <c r="B3106" t="s">
        <v>245</v>
      </c>
      <c r="C3106" s="32" t="s">
        <v>247</v>
      </c>
      <c r="D3106" t="s">
        <v>458</v>
      </c>
      <c r="E3106" t="s">
        <v>476</v>
      </c>
      <c r="F3106" s="174" t="n">
        <v>2050</v>
      </c>
      <c r="G3106" s="175" t="n">
        <v>54</v>
      </c>
      <c r="H3106" s="176" t="n">
        <v>13040.3073518087</v>
      </c>
      <c r="I3106" s="177" t="n">
        <v>4223185.99133922</v>
      </c>
      <c r="J3106" s="178" t="str">
        <f>IF(I3106&gt;0,H3106/I3106,0)</f>
      </c>
      <c r="K3106" s="179" t="str">
        <f>1-EXP(-J3106)</f>
      </c>
      <c r="L3106" s="180" t="str">
        <f>IF(G3106=30,1,M3105)</f>
      </c>
      <c r="M3106" s="181" t="str">
        <f>L3106*(1-K3106)</f>
      </c>
    </row>
    <row r="3107">
      <c r="A3107" t="s">
        <v>164</v>
      </c>
      <c r="B3107" t="s">
        <v>245</v>
      </c>
      <c r="C3107" s="32" t="s">
        <v>247</v>
      </c>
      <c r="D3107" t="s">
        <v>458</v>
      </c>
      <c r="E3107" t="s">
        <v>476</v>
      </c>
      <c r="F3107" s="174" t="n">
        <v>2050</v>
      </c>
      <c r="G3107" s="175" t="n">
        <v>55</v>
      </c>
      <c r="H3107" s="176" t="n">
        <v>13563.4975507805</v>
      </c>
      <c r="I3107" s="177" t="n">
        <v>4131253.00111731</v>
      </c>
      <c r="J3107" s="178" t="str">
        <f>IF(I3107&gt;0,H3107/I3107,0)</f>
      </c>
      <c r="K3107" s="179" t="str">
        <f>1-EXP(-J3107)</f>
      </c>
      <c r="L3107" s="180" t="str">
        <f>IF(G3107=30,1,M3106)</f>
      </c>
      <c r="M3107" s="181" t="str">
        <f>L3107*(1-K3107)</f>
      </c>
    </row>
    <row r="3108">
      <c r="A3108" t="s">
        <v>164</v>
      </c>
      <c r="B3108" t="s">
        <v>245</v>
      </c>
      <c r="C3108" s="32" t="s">
        <v>247</v>
      </c>
      <c r="D3108" t="s">
        <v>458</v>
      </c>
      <c r="E3108" t="s">
        <v>476</v>
      </c>
      <c r="F3108" s="174" t="n">
        <v>2050</v>
      </c>
      <c r="G3108" s="175" t="n">
        <v>56</v>
      </c>
      <c r="H3108" s="176" t="n">
        <v>14460.6039719593</v>
      </c>
      <c r="I3108" s="177" t="n">
        <v>4052598.1371422</v>
      </c>
      <c r="J3108" s="178" t="str">
        <f>IF(I3108&gt;0,H3108/I3108,0)</f>
      </c>
      <c r="K3108" s="179" t="str">
        <f>1-EXP(-J3108)</f>
      </c>
      <c r="L3108" s="180" t="str">
        <f>IF(G3108=30,1,M3107)</f>
      </c>
      <c r="M3108" s="181" t="str">
        <f>L3108*(1-K3108)</f>
      </c>
    </row>
    <row r="3109">
      <c r="A3109" t="s">
        <v>164</v>
      </c>
      <c r="B3109" t="s">
        <v>245</v>
      </c>
      <c r="C3109" s="32" t="s">
        <v>247</v>
      </c>
      <c r="D3109" t="s">
        <v>458</v>
      </c>
      <c r="E3109" t="s">
        <v>476</v>
      </c>
      <c r="F3109" s="174" t="n">
        <v>2050</v>
      </c>
      <c r="G3109" s="175" t="n">
        <v>57</v>
      </c>
      <c r="H3109" s="176" t="n">
        <v>15457.2365411571</v>
      </c>
      <c r="I3109" s="177" t="n">
        <v>3975706.72411338</v>
      </c>
      <c r="J3109" s="178" t="str">
        <f>IF(I3109&gt;0,H3109/I3109,0)</f>
      </c>
      <c r="K3109" s="179" t="str">
        <f>1-EXP(-J3109)</f>
      </c>
      <c r="L3109" s="180" t="str">
        <f>IF(G3109=30,1,M3108)</f>
      </c>
      <c r="M3109" s="181" t="str">
        <f>L3109*(1-K3109)</f>
      </c>
    </row>
    <row r="3110">
      <c r="A3110" t="s">
        <v>164</v>
      </c>
      <c r="B3110" t="s">
        <v>245</v>
      </c>
      <c r="C3110" s="32" t="s">
        <v>247</v>
      </c>
      <c r="D3110" t="s">
        <v>458</v>
      </c>
      <c r="E3110" t="s">
        <v>476</v>
      </c>
      <c r="F3110" s="174" t="n">
        <v>2050</v>
      </c>
      <c r="G3110" s="175" t="n">
        <v>58</v>
      </c>
      <c r="H3110" s="176" t="n">
        <v>16873.6346990347</v>
      </c>
      <c r="I3110" s="177" t="n">
        <v>3980970.96537264</v>
      </c>
      <c r="J3110" s="178" t="str">
        <f>IF(I3110&gt;0,H3110/I3110,0)</f>
      </c>
      <c r="K3110" s="179" t="str">
        <f>1-EXP(-J3110)</f>
      </c>
      <c r="L3110" s="180" t="str">
        <f>IF(G3110=30,1,M3109)</f>
      </c>
      <c r="M3110" s="181" t="str">
        <f>L3110*(1-K3110)</f>
      </c>
    </row>
    <row r="3111">
      <c r="A3111" t="s">
        <v>164</v>
      </c>
      <c r="B3111" t="s">
        <v>245</v>
      </c>
      <c r="C3111" s="32" t="s">
        <v>247</v>
      </c>
      <c r="D3111" t="s">
        <v>458</v>
      </c>
      <c r="E3111" t="s">
        <v>476</v>
      </c>
      <c r="F3111" s="174" t="n">
        <v>2050</v>
      </c>
      <c r="G3111" s="175" t="n">
        <v>59</v>
      </c>
      <c r="H3111" s="176" t="n">
        <v>18389.9235421468</v>
      </c>
      <c r="I3111" s="177" t="n">
        <v>3964860.33695826</v>
      </c>
      <c r="J3111" s="178" t="str">
        <f>IF(I3111&gt;0,H3111/I3111,0)</f>
      </c>
      <c r="K3111" s="179" t="str">
        <f>1-EXP(-J3111)</f>
      </c>
      <c r="L3111" s="180" t="str">
        <f>IF(G3111=30,1,M3110)</f>
      </c>
      <c r="M3111" s="181" t="str">
        <f>L3111*(1-K3111)</f>
      </c>
    </row>
    <row r="3112">
      <c r="A3112" t="s">
        <v>164</v>
      </c>
      <c r="B3112" t="s">
        <v>245</v>
      </c>
      <c r="C3112" s="32" t="s">
        <v>247</v>
      </c>
      <c r="D3112" t="s">
        <v>458</v>
      </c>
      <c r="E3112" t="s">
        <v>476</v>
      </c>
      <c r="F3112" s="174" t="n">
        <v>2050</v>
      </c>
      <c r="G3112" s="175" t="n">
        <v>60</v>
      </c>
      <c r="H3112" s="176" t="n">
        <v>26566.730459478</v>
      </c>
      <c r="I3112" s="177" t="n">
        <v>5829852.03692747</v>
      </c>
      <c r="J3112" s="178" t="str">
        <f>IF(I3112&gt;0,H3112/I3112,0)</f>
      </c>
      <c r="K3112" s="179" t="str">
        <f>1-EXP(-J3112)</f>
      </c>
      <c r="L3112" s="180" t="str">
        <f>IF(G3112=30,1,M3111)</f>
      </c>
      <c r="M3112" s="181" t="str">
        <f>L3112*(1-K3112)</f>
      </c>
    </row>
    <row r="3113">
      <c r="A3113" t="s">
        <v>164</v>
      </c>
      <c r="B3113" t="s">
        <v>245</v>
      </c>
      <c r="C3113" s="32" t="s">
        <v>247</v>
      </c>
      <c r="D3113" t="s">
        <v>458</v>
      </c>
      <c r="E3113" t="s">
        <v>476</v>
      </c>
      <c r="F3113" s="174" t="n">
        <v>2050</v>
      </c>
      <c r="G3113" s="175" t="n">
        <v>61</v>
      </c>
      <c r="H3113" s="176" t="n">
        <v>21012.9100891694</v>
      </c>
      <c r="I3113" s="177" t="n">
        <v>3853874.17471788</v>
      </c>
      <c r="J3113" s="178" t="str">
        <f>IF(I3113&gt;0,H3113/I3113,0)</f>
      </c>
      <c r="K3113" s="179" t="str">
        <f>1-EXP(-J3113)</f>
      </c>
      <c r="L3113" s="180" t="str">
        <f>IF(G3113=30,1,M3112)</f>
      </c>
      <c r="M3113" s="181" t="str">
        <f>L3113*(1-K3113)</f>
      </c>
    </row>
    <row r="3114">
      <c r="A3114" t="s">
        <v>164</v>
      </c>
      <c r="B3114" t="s">
        <v>245</v>
      </c>
      <c r="C3114" s="32" t="s">
        <v>247</v>
      </c>
      <c r="D3114" t="s">
        <v>458</v>
      </c>
      <c r="E3114" t="s">
        <v>476</v>
      </c>
      <c r="F3114" s="174" t="n">
        <v>2050</v>
      </c>
      <c r="G3114" s="175" t="n">
        <v>62</v>
      </c>
      <c r="H3114" s="176" t="n">
        <v>22758.0642932663</v>
      </c>
      <c r="I3114" s="177" t="n">
        <v>3797355.9856085</v>
      </c>
      <c r="J3114" s="178" t="str">
        <f>IF(I3114&gt;0,H3114/I3114,0)</f>
      </c>
      <c r="K3114" s="179" t="str">
        <f>1-EXP(-J3114)</f>
      </c>
      <c r="L3114" s="180" t="str">
        <f>IF(G3114=30,1,M3113)</f>
      </c>
      <c r="M3114" s="181" t="str">
        <f>L3114*(1-K3114)</f>
      </c>
    </row>
    <row r="3115">
      <c r="A3115" t="s">
        <v>164</v>
      </c>
      <c r="B3115" t="s">
        <v>245</v>
      </c>
      <c r="C3115" s="32" t="s">
        <v>247</v>
      </c>
      <c r="D3115" t="s">
        <v>458</v>
      </c>
      <c r="E3115" t="s">
        <v>476</v>
      </c>
      <c r="F3115" s="174" t="n">
        <v>2050</v>
      </c>
      <c r="G3115" s="175" t="n">
        <v>63</v>
      </c>
      <c r="H3115" s="176" t="n">
        <v>23963.7851616024</v>
      </c>
      <c r="I3115" s="177" t="n">
        <v>3636848.73779265</v>
      </c>
      <c r="J3115" s="178" t="str">
        <f>IF(I3115&gt;0,H3115/I3115,0)</f>
      </c>
      <c r="K3115" s="179" t="str">
        <f>1-EXP(-J3115)</f>
      </c>
      <c r="L3115" s="180" t="str">
        <f>IF(G3115=30,1,M3114)</f>
      </c>
      <c r="M3115" s="181" t="str">
        <f>L3115*(1-K3115)</f>
      </c>
    </row>
    <row r="3116">
      <c r="A3116" t="s">
        <v>164</v>
      </c>
      <c r="B3116" t="s">
        <v>245</v>
      </c>
      <c r="C3116" s="32" t="s">
        <v>247</v>
      </c>
      <c r="D3116" t="s">
        <v>458</v>
      </c>
      <c r="E3116" t="s">
        <v>476</v>
      </c>
      <c r="F3116" s="174" t="n">
        <v>2050</v>
      </c>
      <c r="G3116" s="175" t="n">
        <v>64</v>
      </c>
      <c r="H3116" s="176" t="n">
        <v>25759.1725587103</v>
      </c>
      <c r="I3116" s="177" t="n">
        <v>3559297.38960213</v>
      </c>
      <c r="J3116" s="178" t="str">
        <f>IF(I3116&gt;0,H3116/I3116,0)</f>
      </c>
      <c r="K3116" s="179" t="str">
        <f>1-EXP(-J3116)</f>
      </c>
      <c r="L3116" s="180" t="str">
        <f>IF(G3116=30,1,M3115)</f>
      </c>
      <c r="M3116" s="181" t="str">
        <f>L3116*(1-K3116)</f>
      </c>
    </row>
    <row r="3117">
      <c r="A3117" t="s">
        <v>164</v>
      </c>
      <c r="B3117" t="s">
        <v>245</v>
      </c>
      <c r="C3117" s="32" t="s">
        <v>247</v>
      </c>
      <c r="D3117" t="s">
        <v>458</v>
      </c>
      <c r="E3117" t="s">
        <v>476</v>
      </c>
      <c r="F3117" s="174" t="n">
        <v>2050</v>
      </c>
      <c r="G3117" s="175" t="n">
        <v>65</v>
      </c>
      <c r="H3117" s="176" t="n">
        <v>26828.9094496289</v>
      </c>
      <c r="I3117" s="177" t="n">
        <v>3557440.27802105</v>
      </c>
      <c r="J3117" s="178" t="str">
        <f>IF(I3117&gt;0,H3117/I3117,0)</f>
      </c>
      <c r="K3117" s="179" t="str">
        <f>1-EXP(-J3117)</f>
      </c>
      <c r="L3117" s="180" t="str">
        <f>IF(G3117=30,1,M3116)</f>
      </c>
      <c r="M3117" s="181" t="str">
        <f>L3117*(1-K3117)</f>
      </c>
    </row>
    <row r="3118">
      <c r="A3118" t="s">
        <v>164</v>
      </c>
      <c r="B3118" t="s">
        <v>245</v>
      </c>
      <c r="C3118" s="32" t="s">
        <v>247</v>
      </c>
      <c r="D3118" t="s">
        <v>458</v>
      </c>
      <c r="E3118" t="s">
        <v>476</v>
      </c>
      <c r="F3118" s="174" t="n">
        <v>2050</v>
      </c>
      <c r="G3118" s="175" t="n">
        <v>66</v>
      </c>
      <c r="H3118" s="176" t="n">
        <v>29480.787325494</v>
      </c>
      <c r="I3118" s="177" t="n">
        <v>3571383.67640002</v>
      </c>
      <c r="J3118" s="178" t="str">
        <f>IF(I3118&gt;0,H3118/I3118,0)</f>
      </c>
      <c r="K3118" s="179" t="str">
        <f>1-EXP(-J3118)</f>
      </c>
      <c r="L3118" s="180" t="str">
        <f>IF(G3118=30,1,M3117)</f>
      </c>
      <c r="M3118" s="181" t="str">
        <f>L3118*(1-K3118)</f>
      </c>
    </row>
    <row r="3119">
      <c r="A3119" t="s">
        <v>164</v>
      </c>
      <c r="B3119" t="s">
        <v>245</v>
      </c>
      <c r="C3119" s="32" t="s">
        <v>247</v>
      </c>
      <c r="D3119" t="s">
        <v>458</v>
      </c>
      <c r="E3119" t="s">
        <v>476</v>
      </c>
      <c r="F3119" s="174" t="n">
        <v>2050</v>
      </c>
      <c r="G3119" s="175" t="n">
        <v>67</v>
      </c>
      <c r="H3119" s="176" t="n">
        <v>31659.2917682759</v>
      </c>
      <c r="I3119" s="177" t="n">
        <v>3488742.5656548</v>
      </c>
      <c r="J3119" s="178" t="str">
        <f>IF(I3119&gt;0,H3119/I3119,0)</f>
      </c>
      <c r="K3119" s="179" t="str">
        <f>1-EXP(-J3119)</f>
      </c>
      <c r="L3119" s="180" t="str">
        <f>IF(G3119=30,1,M3118)</f>
      </c>
      <c r="M3119" s="181" t="str">
        <f>L3119*(1-K3119)</f>
      </c>
    </row>
    <row r="3120">
      <c r="A3120" t="s">
        <v>164</v>
      </c>
      <c r="B3120" t="s">
        <v>245</v>
      </c>
      <c r="C3120" s="32" t="s">
        <v>247</v>
      </c>
      <c r="D3120" t="s">
        <v>458</v>
      </c>
      <c r="E3120" t="s">
        <v>476</v>
      </c>
      <c r="F3120" s="174" t="n">
        <v>2050</v>
      </c>
      <c r="G3120" s="175" t="n">
        <v>68</v>
      </c>
      <c r="H3120" s="176" t="n">
        <v>33080.2956987808</v>
      </c>
      <c r="I3120" s="177" t="n">
        <v>3311279.00225425</v>
      </c>
      <c r="J3120" s="178" t="str">
        <f>IF(I3120&gt;0,H3120/I3120,0)</f>
      </c>
      <c r="K3120" s="179" t="str">
        <f>1-EXP(-J3120)</f>
      </c>
      <c r="L3120" s="180" t="str">
        <f>IF(G3120=30,1,M3119)</f>
      </c>
      <c r="M3120" s="181" t="str">
        <f>L3120*(1-K3120)</f>
      </c>
    </row>
    <row r="3121">
      <c r="A3121" t="s">
        <v>164</v>
      </c>
      <c r="B3121" t="s">
        <v>245</v>
      </c>
      <c r="C3121" s="32" t="s">
        <v>247</v>
      </c>
      <c r="D3121" t="s">
        <v>458</v>
      </c>
      <c r="E3121" t="s">
        <v>476</v>
      </c>
      <c r="F3121" s="174" t="n">
        <v>2050</v>
      </c>
      <c r="G3121" s="175" t="n">
        <v>69</v>
      </c>
      <c r="H3121" s="176" t="n">
        <v>35010.3772213181</v>
      </c>
      <c r="I3121" s="177" t="n">
        <v>3182671.03493331</v>
      </c>
      <c r="J3121" s="178" t="str">
        <f>IF(I3121&gt;0,H3121/I3121,0)</f>
      </c>
      <c r="K3121" s="179" t="str">
        <f>1-EXP(-J3121)</f>
      </c>
      <c r="L3121" s="180" t="str">
        <f>IF(G3121=30,1,M3120)</f>
      </c>
      <c r="M3121" s="181" t="str">
        <f>L3121*(1-K3121)</f>
      </c>
    </row>
    <row r="3122">
      <c r="A3122" t="s">
        <v>164</v>
      </c>
      <c r="B3122" t="s">
        <v>250</v>
      </c>
      <c r="C3122" s="32" t="s">
        <v>252</v>
      </c>
      <c r="D3122" t="s">
        <v>458</v>
      </c>
      <c r="E3122" t="s">
        <v>476</v>
      </c>
      <c r="F3122" s="174" t="n">
        <v>2025</v>
      </c>
      <c r="G3122" s="175" t="n">
        <v>30</v>
      </c>
      <c r="H3122" s="176" t="n">
        <v>1282.1480800753</v>
      </c>
      <c r="I3122" s="177" t="n">
        <v>4467259.00744984</v>
      </c>
      <c r="J3122" s="178" t="str">
        <f>IF(I3122&gt;0,H3122/I3122,0)</f>
      </c>
      <c r="K3122" s="179" t="str">
        <f>1-EXP(-J3122)</f>
      </c>
      <c r="L3122" s="180" t="str">
        <f>IF(G3122=30,1,M3121)</f>
      </c>
      <c r="M3122" s="181" t="str">
        <f>L3122*(1-K3122)</f>
      </c>
    </row>
    <row r="3123">
      <c r="A3123" t="s">
        <v>164</v>
      </c>
      <c r="B3123" t="s">
        <v>250</v>
      </c>
      <c r="C3123" s="32" t="s">
        <v>252</v>
      </c>
      <c r="D3123" t="s">
        <v>458</v>
      </c>
      <c r="E3123" t="s">
        <v>476</v>
      </c>
      <c r="F3123" s="174" t="n">
        <v>2025</v>
      </c>
      <c r="G3123" s="175" t="n">
        <v>31</v>
      </c>
      <c r="H3123" s="176" t="n">
        <v>1312.8363325643</v>
      </c>
      <c r="I3123" s="177" t="n">
        <v>4410712.39044934</v>
      </c>
      <c r="J3123" s="178" t="str">
        <f>IF(I3123&gt;0,H3123/I3123,0)</f>
      </c>
      <c r="K3123" s="179" t="str">
        <f>1-EXP(-J3123)</f>
      </c>
      <c r="L3123" s="180" t="str">
        <f>IF(G3123=30,1,M3122)</f>
      </c>
      <c r="M3123" s="181" t="str">
        <f>L3123*(1-K3123)</f>
      </c>
    </row>
    <row r="3124">
      <c r="A3124" t="s">
        <v>164</v>
      </c>
      <c r="B3124" t="s">
        <v>250</v>
      </c>
      <c r="C3124" s="32" t="s">
        <v>252</v>
      </c>
      <c r="D3124" t="s">
        <v>458</v>
      </c>
      <c r="E3124" t="s">
        <v>476</v>
      </c>
      <c r="F3124" s="174" t="n">
        <v>2025</v>
      </c>
      <c r="G3124" s="175" t="n">
        <v>32</v>
      </c>
      <c r="H3124" s="176" t="n">
        <v>1355.88838750982</v>
      </c>
      <c r="I3124" s="177" t="n">
        <v>4358505.80076359</v>
      </c>
      <c r="J3124" s="178" t="str">
        <f>IF(I3124&gt;0,H3124/I3124,0)</f>
      </c>
      <c r="K3124" s="179" t="str">
        <f>1-EXP(-J3124)</f>
      </c>
      <c r="L3124" s="180" t="str">
        <f>IF(G3124=30,1,M3123)</f>
      </c>
      <c r="M3124" s="181" t="str">
        <f>L3124*(1-K3124)</f>
      </c>
    </row>
    <row r="3125">
      <c r="A3125" t="s">
        <v>164</v>
      </c>
      <c r="B3125" t="s">
        <v>250</v>
      </c>
      <c r="C3125" s="32" t="s">
        <v>252</v>
      </c>
      <c r="D3125" t="s">
        <v>458</v>
      </c>
      <c r="E3125" t="s">
        <v>476</v>
      </c>
      <c r="F3125" s="174" t="n">
        <v>2025</v>
      </c>
      <c r="G3125" s="175" t="n">
        <v>33</v>
      </c>
      <c r="H3125" s="176" t="n">
        <v>1439.21158091683</v>
      </c>
      <c r="I3125" s="177" t="n">
        <v>4398745.92791286</v>
      </c>
      <c r="J3125" s="178" t="str">
        <f>IF(I3125&gt;0,H3125/I3125,0)</f>
      </c>
      <c r="K3125" s="179" t="str">
        <f>1-EXP(-J3125)</f>
      </c>
      <c r="L3125" s="180" t="str">
        <f>IF(G3125=30,1,M3124)</f>
      </c>
      <c r="M3125" s="181" t="str">
        <f>L3125*(1-K3125)</f>
      </c>
    </row>
    <row r="3126">
      <c r="A3126" t="s">
        <v>164</v>
      </c>
      <c r="B3126" t="s">
        <v>250</v>
      </c>
      <c r="C3126" s="32" t="s">
        <v>252</v>
      </c>
      <c r="D3126" t="s">
        <v>458</v>
      </c>
      <c r="E3126" t="s">
        <v>476</v>
      </c>
      <c r="F3126" s="174" t="n">
        <v>2025</v>
      </c>
      <c r="G3126" s="175" t="n">
        <v>34</v>
      </c>
      <c r="H3126" s="176" t="n">
        <v>1530.99035512669</v>
      </c>
      <c r="I3126" s="177" t="n">
        <v>4419468.58899599</v>
      </c>
      <c r="J3126" s="178" t="str">
        <f>IF(I3126&gt;0,H3126/I3126,0)</f>
      </c>
      <c r="K3126" s="179" t="str">
        <f>1-EXP(-J3126)</f>
      </c>
      <c r="L3126" s="180" t="str">
        <f>IF(G3126=30,1,M3125)</f>
      </c>
      <c r="M3126" s="181" t="str">
        <f>L3126*(1-K3126)</f>
      </c>
    </row>
    <row r="3127">
      <c r="A3127" t="s">
        <v>164</v>
      </c>
      <c r="B3127" t="s">
        <v>250</v>
      </c>
      <c r="C3127" s="32" t="s">
        <v>252</v>
      </c>
      <c r="D3127" t="s">
        <v>458</v>
      </c>
      <c r="E3127" t="s">
        <v>476</v>
      </c>
      <c r="F3127" s="174" t="n">
        <v>2025</v>
      </c>
      <c r="G3127" s="175" t="n">
        <v>35</v>
      </c>
      <c r="H3127" s="176" t="n">
        <v>3011.0742238794</v>
      </c>
      <c r="I3127" s="177" t="n">
        <v>6509663.36688188</v>
      </c>
      <c r="J3127" s="178" t="str">
        <f>IF(I3127&gt;0,H3127/I3127,0)</f>
      </c>
      <c r="K3127" s="179" t="str">
        <f>1-EXP(-J3127)</f>
      </c>
      <c r="L3127" s="180" t="str">
        <f>IF(G3127=30,1,M3126)</f>
      </c>
      <c r="M3127" s="181" t="str">
        <f>L3127*(1-K3127)</f>
      </c>
    </row>
    <row r="3128">
      <c r="A3128" t="s">
        <v>164</v>
      </c>
      <c r="B3128" t="s">
        <v>250</v>
      </c>
      <c r="C3128" s="32" t="s">
        <v>252</v>
      </c>
      <c r="D3128" t="s">
        <v>458</v>
      </c>
      <c r="E3128" t="s">
        <v>476</v>
      </c>
      <c r="F3128" s="174" t="n">
        <v>2025</v>
      </c>
      <c r="G3128" s="175" t="n">
        <v>36</v>
      </c>
      <c r="H3128" s="176" t="n">
        <v>2250.83171316221</v>
      </c>
      <c r="I3128" s="177" t="n">
        <v>4383096.00549538</v>
      </c>
      <c r="J3128" s="178" t="str">
        <f>IF(I3128&gt;0,H3128/I3128,0)</f>
      </c>
      <c r="K3128" s="179" t="str">
        <f>1-EXP(-J3128)</f>
      </c>
      <c r="L3128" s="180" t="str">
        <f>IF(G3128=30,1,M3127)</f>
      </c>
      <c r="M3128" s="181" t="str">
        <f>L3128*(1-K3128)</f>
      </c>
    </row>
    <row r="3129">
      <c r="A3129" t="s">
        <v>164</v>
      </c>
      <c r="B3129" t="s">
        <v>250</v>
      </c>
      <c r="C3129" s="32" t="s">
        <v>252</v>
      </c>
      <c r="D3129" t="s">
        <v>458</v>
      </c>
      <c r="E3129" t="s">
        <v>476</v>
      </c>
      <c r="F3129" s="174" t="n">
        <v>2025</v>
      </c>
      <c r="G3129" s="175" t="n">
        <v>37</v>
      </c>
      <c r="H3129" s="176" t="n">
        <v>2402.58981013769</v>
      </c>
      <c r="I3129" s="177" t="n">
        <v>4369642.29305489</v>
      </c>
      <c r="J3129" s="178" t="str">
        <f>IF(I3129&gt;0,H3129/I3129,0)</f>
      </c>
      <c r="K3129" s="179" t="str">
        <f>1-EXP(-J3129)</f>
      </c>
      <c r="L3129" s="180" t="str">
        <f>IF(G3129=30,1,M3128)</f>
      </c>
      <c r="M3129" s="181" t="str">
        <f>L3129*(1-K3129)</f>
      </c>
    </row>
    <row r="3130">
      <c r="A3130" t="s">
        <v>164</v>
      </c>
      <c r="B3130" t="s">
        <v>250</v>
      </c>
      <c r="C3130" s="32" t="s">
        <v>252</v>
      </c>
      <c r="D3130" t="s">
        <v>458</v>
      </c>
      <c r="E3130" t="s">
        <v>476</v>
      </c>
      <c r="F3130" s="174" t="n">
        <v>2025</v>
      </c>
      <c r="G3130" s="175" t="n">
        <v>38</v>
      </c>
      <c r="H3130" s="176" t="n">
        <v>2499.95771902302</v>
      </c>
      <c r="I3130" s="177" t="n">
        <v>4239505.8530855</v>
      </c>
      <c r="J3130" s="178" t="str">
        <f>IF(I3130&gt;0,H3130/I3130,0)</f>
      </c>
      <c r="K3130" s="179" t="str">
        <f>1-EXP(-J3130)</f>
      </c>
      <c r="L3130" s="180" t="str">
        <f>IF(G3130=30,1,M3129)</f>
      </c>
      <c r="M3130" s="181" t="str">
        <f>L3130*(1-K3130)</f>
      </c>
    </row>
    <row r="3131">
      <c r="A3131" t="s">
        <v>164</v>
      </c>
      <c r="B3131" t="s">
        <v>250</v>
      </c>
      <c r="C3131" s="32" t="s">
        <v>252</v>
      </c>
      <c r="D3131" t="s">
        <v>458</v>
      </c>
      <c r="E3131" t="s">
        <v>476</v>
      </c>
      <c r="F3131" s="174" t="n">
        <v>2025</v>
      </c>
      <c r="G3131" s="175" t="n">
        <v>39</v>
      </c>
      <c r="H3131" s="176" t="n">
        <v>2664.25936725139</v>
      </c>
      <c r="I3131" s="177" t="n">
        <v>4208510.72085438</v>
      </c>
      <c r="J3131" s="178" t="str">
        <f>IF(I3131&gt;0,H3131/I3131,0)</f>
      </c>
      <c r="K3131" s="179" t="str">
        <f>1-EXP(-J3131)</f>
      </c>
      <c r="L3131" s="180" t="str">
        <f>IF(G3131=30,1,M3130)</f>
      </c>
      <c r="M3131" s="181" t="str">
        <f>L3131*(1-K3131)</f>
      </c>
    </row>
    <row r="3132">
      <c r="A3132" t="s">
        <v>164</v>
      </c>
      <c r="B3132" t="s">
        <v>250</v>
      </c>
      <c r="C3132" s="32" t="s">
        <v>252</v>
      </c>
      <c r="D3132" t="s">
        <v>458</v>
      </c>
      <c r="E3132" t="s">
        <v>476</v>
      </c>
      <c r="F3132" s="174" t="n">
        <v>2025</v>
      </c>
      <c r="G3132" s="175" t="n">
        <v>40</v>
      </c>
      <c r="H3132" s="176" t="n">
        <v>3651.16930707031</v>
      </c>
      <c r="I3132" s="177" t="n">
        <v>4272859.94162918</v>
      </c>
      <c r="J3132" s="178" t="str">
        <f>IF(I3132&gt;0,H3132/I3132,0)</f>
      </c>
      <c r="K3132" s="179" t="str">
        <f>1-EXP(-J3132)</f>
      </c>
      <c r="L3132" s="180" t="str">
        <f>IF(G3132=30,1,M3131)</f>
      </c>
      <c r="M3132" s="181" t="str">
        <f>L3132*(1-K3132)</f>
      </c>
    </row>
    <row r="3133">
      <c r="A3133" t="s">
        <v>164</v>
      </c>
      <c r="B3133" t="s">
        <v>250</v>
      </c>
      <c r="C3133" s="32" t="s">
        <v>252</v>
      </c>
      <c r="D3133" t="s">
        <v>458</v>
      </c>
      <c r="E3133" t="s">
        <v>476</v>
      </c>
      <c r="F3133" s="174" t="n">
        <v>2025</v>
      </c>
      <c r="G3133" s="175" t="n">
        <v>41</v>
      </c>
      <c r="H3133" s="176" t="n">
        <v>4020.33443539577</v>
      </c>
      <c r="I3133" s="177" t="n">
        <v>4362484.66303299</v>
      </c>
      <c r="J3133" s="178" t="str">
        <f>IF(I3133&gt;0,H3133/I3133,0)</f>
      </c>
      <c r="K3133" s="179" t="str">
        <f>1-EXP(-J3133)</f>
      </c>
      <c r="L3133" s="180" t="str">
        <f>IF(G3133=30,1,M3132)</f>
      </c>
      <c r="M3133" s="181" t="str">
        <f>L3133*(1-K3133)</f>
      </c>
    </row>
    <row r="3134">
      <c r="A3134" t="s">
        <v>164</v>
      </c>
      <c r="B3134" t="s">
        <v>250</v>
      </c>
      <c r="C3134" s="32" t="s">
        <v>252</v>
      </c>
      <c r="D3134" t="s">
        <v>458</v>
      </c>
      <c r="E3134" t="s">
        <v>476</v>
      </c>
      <c r="F3134" s="174" t="n">
        <v>2025</v>
      </c>
      <c r="G3134" s="175" t="n">
        <v>42</v>
      </c>
      <c r="H3134" s="176" t="n">
        <v>4331.16893598207</v>
      </c>
      <c r="I3134" s="177" t="n">
        <v>4343004.76876643</v>
      </c>
      <c r="J3134" s="178" t="str">
        <f>IF(I3134&gt;0,H3134/I3134,0)</f>
      </c>
      <c r="K3134" s="179" t="str">
        <f>1-EXP(-J3134)</f>
      </c>
      <c r="L3134" s="180" t="str">
        <f>IF(G3134=30,1,M3133)</f>
      </c>
      <c r="M3134" s="181" t="str">
        <f>L3134*(1-K3134)</f>
      </c>
    </row>
    <row r="3135">
      <c r="A3135" t="s">
        <v>164</v>
      </c>
      <c r="B3135" t="s">
        <v>250</v>
      </c>
      <c r="C3135" s="32" t="s">
        <v>252</v>
      </c>
      <c r="D3135" t="s">
        <v>458</v>
      </c>
      <c r="E3135" t="s">
        <v>476</v>
      </c>
      <c r="F3135" s="174" t="n">
        <v>2025</v>
      </c>
      <c r="G3135" s="175" t="n">
        <v>43</v>
      </c>
      <c r="H3135" s="176" t="n">
        <v>4562.50643793544</v>
      </c>
      <c r="I3135" s="177" t="n">
        <v>4209764.82229798</v>
      </c>
      <c r="J3135" s="178" t="str">
        <f>IF(I3135&gt;0,H3135/I3135,0)</f>
      </c>
      <c r="K3135" s="179" t="str">
        <f>1-EXP(-J3135)</f>
      </c>
      <c r="L3135" s="180" t="str">
        <f>IF(G3135=30,1,M3134)</f>
      </c>
      <c r="M3135" s="181" t="str">
        <f>L3135*(1-K3135)</f>
      </c>
    </row>
    <row r="3136">
      <c r="A3136" t="s">
        <v>164</v>
      </c>
      <c r="B3136" t="s">
        <v>250</v>
      </c>
      <c r="C3136" s="32" t="s">
        <v>252</v>
      </c>
      <c r="D3136" t="s">
        <v>458</v>
      </c>
      <c r="E3136" t="s">
        <v>476</v>
      </c>
      <c r="F3136" s="174" t="n">
        <v>2025</v>
      </c>
      <c r="G3136" s="175" t="n">
        <v>44</v>
      </c>
      <c r="H3136" s="176" t="n">
        <v>4890.83148298013</v>
      </c>
      <c r="I3136" s="177" t="n">
        <v>4140245.42433907</v>
      </c>
      <c r="J3136" s="178" t="str">
        <f>IF(I3136&gt;0,H3136/I3136,0)</f>
      </c>
      <c r="K3136" s="179" t="str">
        <f>1-EXP(-J3136)</f>
      </c>
      <c r="L3136" s="180" t="str">
        <f>IF(G3136=30,1,M3135)</f>
      </c>
      <c r="M3136" s="181" t="str">
        <f>L3136*(1-K3136)</f>
      </c>
    </row>
    <row r="3137">
      <c r="A3137" t="s">
        <v>164</v>
      </c>
      <c r="B3137" t="s">
        <v>250</v>
      </c>
      <c r="C3137" s="32" t="s">
        <v>252</v>
      </c>
      <c r="D3137" t="s">
        <v>458</v>
      </c>
      <c r="E3137" t="s">
        <v>476</v>
      </c>
      <c r="F3137" s="174" t="n">
        <v>2025</v>
      </c>
      <c r="G3137" s="175" t="n">
        <v>45</v>
      </c>
      <c r="H3137" s="176" t="n">
        <v>6259.56946635455</v>
      </c>
      <c r="I3137" s="177" t="n">
        <v>4087263.42645959</v>
      </c>
      <c r="J3137" s="178" t="str">
        <f>IF(I3137&gt;0,H3137/I3137,0)</f>
      </c>
      <c r="K3137" s="179" t="str">
        <f>1-EXP(-J3137)</f>
      </c>
      <c r="L3137" s="180" t="str">
        <f>IF(G3137=30,1,M3136)</f>
      </c>
      <c r="M3137" s="181" t="str">
        <f>L3137*(1-K3137)</f>
      </c>
    </row>
    <row r="3138">
      <c r="A3138" t="s">
        <v>164</v>
      </c>
      <c r="B3138" t="s">
        <v>250</v>
      </c>
      <c r="C3138" s="32" t="s">
        <v>252</v>
      </c>
      <c r="D3138" t="s">
        <v>458</v>
      </c>
      <c r="E3138" t="s">
        <v>476</v>
      </c>
      <c r="F3138" s="174" t="n">
        <v>2025</v>
      </c>
      <c r="G3138" s="175" t="n">
        <v>46</v>
      </c>
      <c r="H3138" s="176" t="n">
        <v>6748.8022696915</v>
      </c>
      <c r="I3138" s="177" t="n">
        <v>4028051.8565677</v>
      </c>
      <c r="J3138" s="178" t="str">
        <f>IF(I3138&gt;0,H3138/I3138,0)</f>
      </c>
      <c r="K3138" s="179" t="str">
        <f>1-EXP(-J3138)</f>
      </c>
      <c r="L3138" s="180" t="str">
        <f>IF(G3138=30,1,M3137)</f>
      </c>
      <c r="M3138" s="181" t="str">
        <f>L3138*(1-K3138)</f>
      </c>
    </row>
    <row r="3139">
      <c r="A3139" t="s">
        <v>164</v>
      </c>
      <c r="B3139" t="s">
        <v>250</v>
      </c>
      <c r="C3139" s="32" t="s">
        <v>252</v>
      </c>
      <c r="D3139" t="s">
        <v>458</v>
      </c>
      <c r="E3139" t="s">
        <v>476</v>
      </c>
      <c r="F3139" s="174" t="n">
        <v>2025</v>
      </c>
      <c r="G3139" s="175" t="n">
        <v>47</v>
      </c>
      <c r="H3139" s="176" t="n">
        <v>7240.5820155304</v>
      </c>
      <c r="I3139" s="177" t="n">
        <v>3950277.12889061</v>
      </c>
      <c r="J3139" s="178" t="str">
        <f>IF(I3139&gt;0,H3139/I3139,0)</f>
      </c>
      <c r="K3139" s="179" t="str">
        <f>1-EXP(-J3139)</f>
      </c>
      <c r="L3139" s="180" t="str">
        <f>IF(G3139=30,1,M3138)</f>
      </c>
      <c r="M3139" s="181" t="str">
        <f>L3139*(1-K3139)</f>
      </c>
    </row>
    <row r="3140">
      <c r="A3140" t="s">
        <v>164</v>
      </c>
      <c r="B3140" t="s">
        <v>250</v>
      </c>
      <c r="C3140" s="32" t="s">
        <v>252</v>
      </c>
      <c r="D3140" t="s">
        <v>458</v>
      </c>
      <c r="E3140" t="s">
        <v>476</v>
      </c>
      <c r="F3140" s="174" t="n">
        <v>2025</v>
      </c>
      <c r="G3140" s="175" t="n">
        <v>48</v>
      </c>
      <c r="H3140" s="176" t="n">
        <v>7800.89312811473</v>
      </c>
      <c r="I3140" s="177" t="n">
        <v>3890339.92856643</v>
      </c>
      <c r="J3140" s="178" t="str">
        <f>IF(I3140&gt;0,H3140/I3140,0)</f>
      </c>
      <c r="K3140" s="179" t="str">
        <f>1-EXP(-J3140)</f>
      </c>
      <c r="L3140" s="180" t="str">
        <f>IF(G3140=30,1,M3139)</f>
      </c>
      <c r="M3140" s="181" t="str">
        <f>L3140*(1-K3140)</f>
      </c>
    </row>
    <row r="3141">
      <c r="A3141" t="s">
        <v>164</v>
      </c>
      <c r="B3141" t="s">
        <v>250</v>
      </c>
      <c r="C3141" s="32" t="s">
        <v>252</v>
      </c>
      <c r="D3141" t="s">
        <v>458</v>
      </c>
      <c r="E3141" t="s">
        <v>476</v>
      </c>
      <c r="F3141" s="174" t="n">
        <v>2025</v>
      </c>
      <c r="G3141" s="175" t="n">
        <v>49</v>
      </c>
      <c r="H3141" s="176" t="n">
        <v>8359.3666039265</v>
      </c>
      <c r="I3141" s="177" t="n">
        <v>3818493.26996543</v>
      </c>
      <c r="J3141" s="178" t="str">
        <f>IF(I3141&gt;0,H3141/I3141,0)</f>
      </c>
      <c r="K3141" s="179" t="str">
        <f>1-EXP(-J3141)</f>
      </c>
      <c r="L3141" s="180" t="str">
        <f>IF(G3141=30,1,M3140)</f>
      </c>
      <c r="M3141" s="181" t="str">
        <f>L3141*(1-K3141)</f>
      </c>
    </row>
    <row r="3142">
      <c r="A3142" t="s">
        <v>164</v>
      </c>
      <c r="B3142" t="s">
        <v>250</v>
      </c>
      <c r="C3142" s="32" t="s">
        <v>252</v>
      </c>
      <c r="D3142" t="s">
        <v>458</v>
      </c>
      <c r="E3142" t="s">
        <v>476</v>
      </c>
      <c r="F3142" s="174" t="n">
        <v>2025</v>
      </c>
      <c r="G3142" s="175" t="n">
        <v>50</v>
      </c>
      <c r="H3142" s="176" t="n">
        <v>9600.75609173585</v>
      </c>
      <c r="I3142" s="177" t="n">
        <v>3746208.3894556</v>
      </c>
      <c r="J3142" s="178" t="str">
        <f>IF(I3142&gt;0,H3142/I3142,0)</f>
      </c>
      <c r="K3142" s="179" t="str">
        <f>1-EXP(-J3142)</f>
      </c>
      <c r="L3142" s="180" t="str">
        <f>IF(G3142=30,1,M3141)</f>
      </c>
      <c r="M3142" s="181" t="str">
        <f>L3142*(1-K3142)</f>
      </c>
    </row>
    <row r="3143">
      <c r="A3143" t="s">
        <v>164</v>
      </c>
      <c r="B3143" t="s">
        <v>250</v>
      </c>
      <c r="C3143" s="32" t="s">
        <v>252</v>
      </c>
      <c r="D3143" t="s">
        <v>458</v>
      </c>
      <c r="E3143" t="s">
        <v>476</v>
      </c>
      <c r="F3143" s="174" t="n">
        <v>2025</v>
      </c>
      <c r="G3143" s="175" t="n">
        <v>51</v>
      </c>
      <c r="H3143" s="176" t="n">
        <v>10182.0642403804</v>
      </c>
      <c r="I3143" s="177" t="n">
        <v>3645044.21523223</v>
      </c>
      <c r="J3143" s="178" t="str">
        <f>IF(I3143&gt;0,H3143/I3143,0)</f>
      </c>
      <c r="K3143" s="179" t="str">
        <f>1-EXP(-J3143)</f>
      </c>
      <c r="L3143" s="180" t="str">
        <f>IF(G3143=30,1,M3142)</f>
      </c>
      <c r="M3143" s="181" t="str">
        <f>L3143*(1-K3143)</f>
      </c>
    </row>
    <row r="3144">
      <c r="A3144" t="s">
        <v>164</v>
      </c>
      <c r="B3144" t="s">
        <v>250</v>
      </c>
      <c r="C3144" s="32" t="s">
        <v>252</v>
      </c>
      <c r="D3144" t="s">
        <v>458</v>
      </c>
      <c r="E3144" t="s">
        <v>476</v>
      </c>
      <c r="F3144" s="174" t="n">
        <v>2025</v>
      </c>
      <c r="G3144" s="175" t="n">
        <v>52</v>
      </c>
      <c r="H3144" s="176" t="n">
        <v>10982.23036207</v>
      </c>
      <c r="I3144" s="177" t="n">
        <v>3606935.96429087</v>
      </c>
      <c r="J3144" s="178" t="str">
        <f>IF(I3144&gt;0,H3144/I3144,0)</f>
      </c>
      <c r="K3144" s="179" t="str">
        <f>1-EXP(-J3144)</f>
      </c>
      <c r="L3144" s="180" t="str">
        <f>IF(G3144=30,1,M3143)</f>
      </c>
      <c r="M3144" s="181" t="str">
        <f>L3144*(1-K3144)</f>
      </c>
    </row>
    <row r="3145">
      <c r="A3145" t="s">
        <v>164</v>
      </c>
      <c r="B3145" t="s">
        <v>250</v>
      </c>
      <c r="C3145" s="32" t="s">
        <v>252</v>
      </c>
      <c r="D3145" t="s">
        <v>458</v>
      </c>
      <c r="E3145" t="s">
        <v>476</v>
      </c>
      <c r="F3145" s="174" t="n">
        <v>2025</v>
      </c>
      <c r="G3145" s="175" t="n">
        <v>53</v>
      </c>
      <c r="H3145" s="176" t="n">
        <v>11302.7438735322</v>
      </c>
      <c r="I3145" s="177" t="n">
        <v>3400438.09374049</v>
      </c>
      <c r="J3145" s="178" t="str">
        <f>IF(I3145&gt;0,H3145/I3145,0)</f>
      </c>
      <c r="K3145" s="179" t="str">
        <f>1-EXP(-J3145)</f>
      </c>
      <c r="L3145" s="180" t="str">
        <f>IF(G3145=30,1,M3144)</f>
      </c>
      <c r="M3145" s="181" t="str">
        <f>L3145*(1-K3145)</f>
      </c>
    </row>
    <row r="3146">
      <c r="A3146" t="s">
        <v>164</v>
      </c>
      <c r="B3146" t="s">
        <v>250</v>
      </c>
      <c r="C3146" s="32" t="s">
        <v>252</v>
      </c>
      <c r="D3146" t="s">
        <v>458</v>
      </c>
      <c r="E3146" t="s">
        <v>476</v>
      </c>
      <c r="F3146" s="174" t="n">
        <v>2025</v>
      </c>
      <c r="G3146" s="175" t="n">
        <v>54</v>
      </c>
      <c r="H3146" s="176" t="n">
        <v>12039.398165837</v>
      </c>
      <c r="I3146" s="177" t="n">
        <v>3319306.02358973</v>
      </c>
      <c r="J3146" s="178" t="str">
        <f>IF(I3146&gt;0,H3146/I3146,0)</f>
      </c>
      <c r="K3146" s="179" t="str">
        <f>1-EXP(-J3146)</f>
      </c>
      <c r="L3146" s="180" t="str">
        <f>IF(G3146=30,1,M3145)</f>
      </c>
      <c r="M3146" s="181" t="str">
        <f>L3146*(1-K3146)</f>
      </c>
    </row>
    <row r="3147">
      <c r="A3147" t="s">
        <v>164</v>
      </c>
      <c r="B3147" t="s">
        <v>250</v>
      </c>
      <c r="C3147" s="32" t="s">
        <v>252</v>
      </c>
      <c r="D3147" t="s">
        <v>458</v>
      </c>
      <c r="E3147" t="s">
        <v>476</v>
      </c>
      <c r="F3147" s="174" t="n">
        <v>2025</v>
      </c>
      <c r="G3147" s="175" t="n">
        <v>55</v>
      </c>
      <c r="H3147" s="176" t="n">
        <v>13101.8137959605</v>
      </c>
      <c r="I3147" s="177" t="n">
        <v>3243129.61757841</v>
      </c>
      <c r="J3147" s="178" t="str">
        <f>IF(I3147&gt;0,H3147/I3147,0)</f>
      </c>
      <c r="K3147" s="179" t="str">
        <f>1-EXP(-J3147)</f>
      </c>
      <c r="L3147" s="180" t="str">
        <f>IF(G3147=30,1,M3146)</f>
      </c>
      <c r="M3147" s="181" t="str">
        <f>L3147*(1-K3147)</f>
      </c>
    </row>
    <row r="3148">
      <c r="A3148" t="s">
        <v>164</v>
      </c>
      <c r="B3148" t="s">
        <v>250</v>
      </c>
      <c r="C3148" s="32" t="s">
        <v>252</v>
      </c>
      <c r="D3148" t="s">
        <v>458</v>
      </c>
      <c r="E3148" t="s">
        <v>476</v>
      </c>
      <c r="F3148" s="174" t="n">
        <v>2025</v>
      </c>
      <c r="G3148" s="175" t="n">
        <v>56</v>
      </c>
      <c r="H3148" s="176" t="n">
        <v>13928.0801911886</v>
      </c>
      <c r="I3148" s="177" t="n">
        <v>3157182.63240391</v>
      </c>
      <c r="J3148" s="178" t="str">
        <f>IF(I3148&gt;0,H3148/I3148,0)</f>
      </c>
      <c r="K3148" s="179" t="str">
        <f>1-EXP(-J3148)</f>
      </c>
      <c r="L3148" s="180" t="str">
        <f>IF(G3148=30,1,M3147)</f>
      </c>
      <c r="M3148" s="181" t="str">
        <f>L3148*(1-K3148)</f>
      </c>
    </row>
    <row r="3149">
      <c r="A3149" t="s">
        <v>164</v>
      </c>
      <c r="B3149" t="s">
        <v>250</v>
      </c>
      <c r="C3149" s="32" t="s">
        <v>252</v>
      </c>
      <c r="D3149" t="s">
        <v>458</v>
      </c>
      <c r="E3149" t="s">
        <v>476</v>
      </c>
      <c r="F3149" s="174" t="n">
        <v>2025</v>
      </c>
      <c r="G3149" s="175" t="n">
        <v>57</v>
      </c>
      <c r="H3149" s="176" t="n">
        <v>14702.4216227626</v>
      </c>
      <c r="I3149" s="177" t="n">
        <v>3051443.9184786</v>
      </c>
      <c r="J3149" s="178" t="str">
        <f>IF(I3149&gt;0,H3149/I3149,0)</f>
      </c>
      <c r="K3149" s="179" t="str">
        <f>1-EXP(-J3149)</f>
      </c>
      <c r="L3149" s="180" t="str">
        <f>IF(G3149=30,1,M3148)</f>
      </c>
      <c r="M3149" s="181" t="str">
        <f>L3149*(1-K3149)</f>
      </c>
    </row>
    <row r="3150">
      <c r="A3150" t="s">
        <v>164</v>
      </c>
      <c r="B3150" t="s">
        <v>250</v>
      </c>
      <c r="C3150" s="32" t="s">
        <v>252</v>
      </c>
      <c r="D3150" t="s">
        <v>458</v>
      </c>
      <c r="E3150" t="s">
        <v>476</v>
      </c>
      <c r="F3150" s="174" t="n">
        <v>2025</v>
      </c>
      <c r="G3150" s="175" t="n">
        <v>58</v>
      </c>
      <c r="H3150" s="176" t="n">
        <v>15347.6905310319</v>
      </c>
      <c r="I3150" s="177" t="n">
        <v>2913456.20780408</v>
      </c>
      <c r="J3150" s="178" t="str">
        <f>IF(I3150&gt;0,H3150/I3150,0)</f>
      </c>
      <c r="K3150" s="179" t="str">
        <f>1-EXP(-J3150)</f>
      </c>
      <c r="L3150" s="180" t="str">
        <f>IF(G3150=30,1,M3149)</f>
      </c>
      <c r="M3150" s="181" t="str">
        <f>L3150*(1-K3150)</f>
      </c>
    </row>
    <row r="3151">
      <c r="A3151" t="s">
        <v>164</v>
      </c>
      <c r="B3151" t="s">
        <v>250</v>
      </c>
      <c r="C3151" s="32" t="s">
        <v>252</v>
      </c>
      <c r="D3151" t="s">
        <v>458</v>
      </c>
      <c r="E3151" t="s">
        <v>476</v>
      </c>
      <c r="F3151" s="174" t="n">
        <v>2025</v>
      </c>
      <c r="G3151" s="175" t="n">
        <v>59</v>
      </c>
      <c r="H3151" s="176" t="n">
        <v>16188.9983506623</v>
      </c>
      <c r="I3151" s="177" t="n">
        <v>2813535.58615437</v>
      </c>
      <c r="J3151" s="178" t="str">
        <f>IF(I3151&gt;0,H3151/I3151,0)</f>
      </c>
      <c r="K3151" s="179" t="str">
        <f>1-EXP(-J3151)</f>
      </c>
      <c r="L3151" s="180" t="str">
        <f>IF(G3151=30,1,M3150)</f>
      </c>
      <c r="M3151" s="181" t="str">
        <f>L3151*(1-K3151)</f>
      </c>
    </row>
    <row r="3152">
      <c r="A3152" t="s">
        <v>164</v>
      </c>
      <c r="B3152" t="s">
        <v>250</v>
      </c>
      <c r="C3152" s="32" t="s">
        <v>252</v>
      </c>
      <c r="D3152" t="s">
        <v>458</v>
      </c>
      <c r="E3152" t="s">
        <v>476</v>
      </c>
      <c r="F3152" s="174" t="n">
        <v>2025</v>
      </c>
      <c r="G3152" s="175" t="n">
        <v>60</v>
      </c>
      <c r="H3152" s="176" t="n">
        <v>17417.8329862093</v>
      </c>
      <c r="I3152" s="177" t="n">
        <v>2691047.17153736</v>
      </c>
      <c r="J3152" s="178" t="str">
        <f>IF(I3152&gt;0,H3152/I3152,0)</f>
      </c>
      <c r="K3152" s="179" t="str">
        <f>1-EXP(-J3152)</f>
      </c>
      <c r="L3152" s="180" t="str">
        <f>IF(G3152=30,1,M3151)</f>
      </c>
      <c r="M3152" s="181" t="str">
        <f>L3152*(1-K3152)</f>
      </c>
    </row>
    <row r="3153">
      <c r="A3153" t="s">
        <v>164</v>
      </c>
      <c r="B3153" t="s">
        <v>250</v>
      </c>
      <c r="C3153" s="32" t="s">
        <v>252</v>
      </c>
      <c r="D3153" t="s">
        <v>458</v>
      </c>
      <c r="E3153" t="s">
        <v>476</v>
      </c>
      <c r="F3153" s="174" t="n">
        <v>2025</v>
      </c>
      <c r="G3153" s="175" t="n">
        <v>61</v>
      </c>
      <c r="H3153" s="176" t="n">
        <v>18159.9115314163</v>
      </c>
      <c r="I3153" s="177" t="n">
        <v>2568096.94973173</v>
      </c>
      <c r="J3153" s="178" t="str">
        <f>IF(I3153&gt;0,H3153/I3153,0)</f>
      </c>
      <c r="K3153" s="179" t="str">
        <f>1-EXP(-J3153)</f>
      </c>
      <c r="L3153" s="180" t="str">
        <f>IF(G3153=30,1,M3152)</f>
      </c>
      <c r="M3153" s="181" t="str">
        <f>L3153*(1-K3153)</f>
      </c>
    </row>
    <row r="3154">
      <c r="A3154" t="s">
        <v>164</v>
      </c>
      <c r="B3154" t="s">
        <v>250</v>
      </c>
      <c r="C3154" s="32" t="s">
        <v>252</v>
      </c>
      <c r="D3154" t="s">
        <v>458</v>
      </c>
      <c r="E3154" t="s">
        <v>476</v>
      </c>
      <c r="F3154" s="174" t="n">
        <v>2025</v>
      </c>
      <c r="G3154" s="175" t="n">
        <v>62</v>
      </c>
      <c r="H3154" s="176" t="n">
        <v>18943.3467697205</v>
      </c>
      <c r="I3154" s="177" t="n">
        <v>2450910.06582199</v>
      </c>
      <c r="J3154" s="178" t="str">
        <f>IF(I3154&gt;0,H3154/I3154,0)</f>
      </c>
      <c r="K3154" s="179" t="str">
        <f>1-EXP(-J3154)</f>
      </c>
      <c r="L3154" s="180" t="str">
        <f>IF(G3154=30,1,M3153)</f>
      </c>
      <c r="M3154" s="181" t="str">
        <f>L3154*(1-K3154)</f>
      </c>
    </row>
    <row r="3155">
      <c r="A3155" t="s">
        <v>164</v>
      </c>
      <c r="B3155" t="s">
        <v>250</v>
      </c>
      <c r="C3155" s="32" t="s">
        <v>252</v>
      </c>
      <c r="D3155" t="s">
        <v>458</v>
      </c>
      <c r="E3155" t="s">
        <v>476</v>
      </c>
      <c r="F3155" s="174" t="n">
        <v>2025</v>
      </c>
      <c r="G3155" s="175" t="n">
        <v>63</v>
      </c>
      <c r="H3155" s="176" t="n">
        <v>19589.1536520767</v>
      </c>
      <c r="I3155" s="177" t="n">
        <v>2307352.6622382</v>
      </c>
      <c r="J3155" s="178" t="str">
        <f>IF(I3155&gt;0,H3155/I3155,0)</f>
      </c>
      <c r="K3155" s="179" t="str">
        <f>1-EXP(-J3155)</f>
      </c>
      <c r="L3155" s="180" t="str">
        <f>IF(G3155=30,1,M3154)</f>
      </c>
      <c r="M3155" s="181" t="str">
        <f>L3155*(1-K3155)</f>
      </c>
    </row>
    <row r="3156">
      <c r="A3156" t="s">
        <v>164</v>
      </c>
      <c r="B3156" t="s">
        <v>250</v>
      </c>
      <c r="C3156" s="32" t="s">
        <v>252</v>
      </c>
      <c r="D3156" t="s">
        <v>458</v>
      </c>
      <c r="E3156" t="s">
        <v>476</v>
      </c>
      <c r="F3156" s="174" t="n">
        <v>2025</v>
      </c>
      <c r="G3156" s="175" t="n">
        <v>64</v>
      </c>
      <c r="H3156" s="176" t="n">
        <v>20337.7414115762</v>
      </c>
      <c r="I3156" s="177" t="n">
        <v>2189442.45160812</v>
      </c>
      <c r="J3156" s="178" t="str">
        <f>IF(I3156&gt;0,H3156/I3156,0)</f>
      </c>
      <c r="K3156" s="179" t="str">
        <f>1-EXP(-J3156)</f>
      </c>
      <c r="L3156" s="180" t="str">
        <f>IF(G3156=30,1,M3155)</f>
      </c>
      <c r="M3156" s="181" t="str">
        <f>L3156*(1-K3156)</f>
      </c>
    </row>
    <row r="3157">
      <c r="A3157" t="s">
        <v>164</v>
      </c>
      <c r="B3157" t="s">
        <v>250</v>
      </c>
      <c r="C3157" s="32" t="s">
        <v>252</v>
      </c>
      <c r="D3157" t="s">
        <v>458</v>
      </c>
      <c r="E3157" t="s">
        <v>476</v>
      </c>
      <c r="F3157" s="174" t="n">
        <v>2025</v>
      </c>
      <c r="G3157" s="175" t="n">
        <v>65</v>
      </c>
      <c r="H3157" s="176" t="n">
        <v>20537.0719593162</v>
      </c>
      <c r="I3157" s="177" t="n">
        <v>2067379.29561573</v>
      </c>
      <c r="J3157" s="178" t="str">
        <f>IF(I3157&gt;0,H3157/I3157,0)</f>
      </c>
      <c r="K3157" s="179" t="str">
        <f>1-EXP(-J3157)</f>
      </c>
      <c r="L3157" s="180" t="str">
        <f>IF(G3157=30,1,M3156)</f>
      </c>
      <c r="M3157" s="181" t="str">
        <f>L3157*(1-K3157)</f>
      </c>
    </row>
    <row r="3158">
      <c r="A3158" t="s">
        <v>164</v>
      </c>
      <c r="B3158" t="s">
        <v>250</v>
      </c>
      <c r="C3158" s="32" t="s">
        <v>252</v>
      </c>
      <c r="D3158" t="s">
        <v>458</v>
      </c>
      <c r="E3158" t="s">
        <v>476</v>
      </c>
      <c r="F3158" s="174" t="n">
        <v>2025</v>
      </c>
      <c r="G3158" s="175" t="n">
        <v>66</v>
      </c>
      <c r="H3158" s="176" t="n">
        <v>21100.0015741149</v>
      </c>
      <c r="I3158" s="177" t="n">
        <v>1938977.04767675</v>
      </c>
      <c r="J3158" s="178" t="str">
        <f>IF(I3158&gt;0,H3158/I3158,0)</f>
      </c>
      <c r="K3158" s="179" t="str">
        <f>1-EXP(-J3158)</f>
      </c>
      <c r="L3158" s="180" t="str">
        <f>IF(G3158=30,1,M3157)</f>
      </c>
      <c r="M3158" s="181" t="str">
        <f>L3158*(1-K3158)</f>
      </c>
    </row>
    <row r="3159">
      <c r="A3159" t="s">
        <v>164</v>
      </c>
      <c r="B3159" t="s">
        <v>250</v>
      </c>
      <c r="C3159" s="32" t="s">
        <v>252</v>
      </c>
      <c r="D3159" t="s">
        <v>458</v>
      </c>
      <c r="E3159" t="s">
        <v>476</v>
      </c>
      <c r="F3159" s="174" t="n">
        <v>2025</v>
      </c>
      <c r="G3159" s="175" t="n">
        <v>67</v>
      </c>
      <c r="H3159" s="176" t="n">
        <v>21620.9961701017</v>
      </c>
      <c r="I3159" s="177" t="n">
        <v>1812804.58670767</v>
      </c>
      <c r="J3159" s="178" t="str">
        <f>IF(I3159&gt;0,H3159/I3159,0)</f>
      </c>
      <c r="K3159" s="179" t="str">
        <f>1-EXP(-J3159)</f>
      </c>
      <c r="L3159" s="180" t="str">
        <f>IF(G3159=30,1,M3158)</f>
      </c>
      <c r="M3159" s="181" t="str">
        <f>L3159*(1-K3159)</f>
      </c>
    </row>
    <row r="3160">
      <c r="A3160" t="s">
        <v>164</v>
      </c>
      <c r="B3160" t="s">
        <v>250</v>
      </c>
      <c r="C3160" s="32" t="s">
        <v>252</v>
      </c>
      <c r="D3160" t="s">
        <v>458</v>
      </c>
      <c r="E3160" t="s">
        <v>476</v>
      </c>
      <c r="F3160" s="174" t="n">
        <v>2025</v>
      </c>
      <c r="G3160" s="175" t="n">
        <v>68</v>
      </c>
      <c r="H3160" s="176" t="n">
        <v>22413.3629025874</v>
      </c>
      <c r="I3160" s="177" t="n">
        <v>1708817.0374287</v>
      </c>
      <c r="J3160" s="178" t="str">
        <f>IF(I3160&gt;0,H3160/I3160,0)</f>
      </c>
      <c r="K3160" s="179" t="str">
        <f>1-EXP(-J3160)</f>
      </c>
      <c r="L3160" s="180" t="str">
        <f>IF(G3160=30,1,M3159)</f>
      </c>
      <c r="M3160" s="181" t="str">
        <f>L3160*(1-K3160)</f>
      </c>
    </row>
    <row r="3161">
      <c r="A3161" t="s">
        <v>164</v>
      </c>
      <c r="B3161" t="s">
        <v>250</v>
      </c>
      <c r="C3161" s="32" t="s">
        <v>252</v>
      </c>
      <c r="D3161" t="s">
        <v>458</v>
      </c>
      <c r="E3161" t="s">
        <v>476</v>
      </c>
      <c r="F3161" s="174" t="n">
        <v>2025</v>
      </c>
      <c r="G3161" s="175" t="n">
        <v>69</v>
      </c>
      <c r="H3161" s="176" t="n">
        <v>22856.7260362943</v>
      </c>
      <c r="I3161" s="177" t="n">
        <v>1588246.5017458</v>
      </c>
      <c r="J3161" s="178" t="str">
        <f>IF(I3161&gt;0,H3161/I3161,0)</f>
      </c>
      <c r="K3161" s="179" t="str">
        <f>1-EXP(-J3161)</f>
      </c>
      <c r="L3161" s="180" t="str">
        <f>IF(G3161=30,1,M3160)</f>
      </c>
      <c r="M3161" s="181" t="str">
        <f>L3161*(1-K3161)</f>
      </c>
    </row>
    <row r="3162">
      <c r="A3162" t="s">
        <v>164</v>
      </c>
      <c r="B3162" t="s">
        <v>250</v>
      </c>
      <c r="C3162" s="32" t="s">
        <v>252</v>
      </c>
      <c r="D3162" t="s">
        <v>458</v>
      </c>
      <c r="E3162" t="s">
        <v>476</v>
      </c>
      <c r="F3162" s="174" t="n">
        <v>2026</v>
      </c>
      <c r="G3162" s="175" t="n">
        <v>30</v>
      </c>
      <c r="H3162" s="176" t="n">
        <v>1298.25984518349</v>
      </c>
      <c r="I3162" s="177" t="n">
        <v>4533066.05431128</v>
      </c>
      <c r="J3162" s="178" t="str">
        <f>IF(I3162&gt;0,H3162/I3162,0)</f>
      </c>
      <c r="K3162" s="179" t="str">
        <f>1-EXP(-J3162)</f>
      </c>
      <c r="L3162" s="180" t="str">
        <f>IF(G3162=30,1,M3161)</f>
      </c>
      <c r="M3162" s="181" t="str">
        <f>L3162*(1-K3162)</f>
      </c>
    </row>
    <row r="3163">
      <c r="A3163" t="s">
        <v>164</v>
      </c>
      <c r="B3163" t="s">
        <v>250</v>
      </c>
      <c r="C3163" s="32" t="s">
        <v>252</v>
      </c>
      <c r="D3163" t="s">
        <v>458</v>
      </c>
      <c r="E3163" t="s">
        <v>476</v>
      </c>
      <c r="F3163" s="174" t="n">
        <v>2026</v>
      </c>
      <c r="G3163" s="175" t="n">
        <v>31</v>
      </c>
      <c r="H3163" s="176" t="n">
        <v>1322.67487948836</v>
      </c>
      <c r="I3163" s="177" t="n">
        <v>4460323.13013529</v>
      </c>
      <c r="J3163" s="178" t="str">
        <f>IF(I3163&gt;0,H3163/I3163,0)</f>
      </c>
      <c r="K3163" s="179" t="str">
        <f>1-EXP(-J3163)</f>
      </c>
      <c r="L3163" s="180" t="str">
        <f>IF(G3163=30,1,M3162)</f>
      </c>
      <c r="M3163" s="181" t="str">
        <f>L3163*(1-K3163)</f>
      </c>
    </row>
    <row r="3164">
      <c r="A3164" t="s">
        <v>164</v>
      </c>
      <c r="B3164" t="s">
        <v>250</v>
      </c>
      <c r="C3164" s="32" t="s">
        <v>252</v>
      </c>
      <c r="D3164" t="s">
        <v>458</v>
      </c>
      <c r="E3164" t="s">
        <v>476</v>
      </c>
      <c r="F3164" s="174" t="n">
        <v>2026</v>
      </c>
      <c r="G3164" s="175" t="n">
        <v>32</v>
      </c>
      <c r="H3164" s="176" t="n">
        <v>1365.32763065932</v>
      </c>
      <c r="I3164" s="177" t="n">
        <v>4404107.9982556</v>
      </c>
      <c r="J3164" s="178" t="str">
        <f>IF(I3164&gt;0,H3164/I3164,0)</f>
      </c>
      <c r="K3164" s="179" t="str">
        <f>1-EXP(-J3164)</f>
      </c>
      <c r="L3164" s="180" t="str">
        <f>IF(G3164=30,1,M3163)</f>
      </c>
      <c r="M3164" s="181" t="str">
        <f>L3164*(1-K3164)</f>
      </c>
    </row>
    <row r="3165">
      <c r="A3165" t="s">
        <v>164</v>
      </c>
      <c r="B3165" t="s">
        <v>250</v>
      </c>
      <c r="C3165" s="32" t="s">
        <v>252</v>
      </c>
      <c r="D3165" t="s">
        <v>458</v>
      </c>
      <c r="E3165" t="s">
        <v>476</v>
      </c>
      <c r="F3165" s="174" t="n">
        <v>2026</v>
      </c>
      <c r="G3165" s="175" t="n">
        <v>33</v>
      </c>
      <c r="H3165" s="176" t="n">
        <v>1419.687921448</v>
      </c>
      <c r="I3165" s="177" t="n">
        <v>4351717.40388588</v>
      </c>
      <c r="J3165" s="178" t="str">
        <f>IF(I3165&gt;0,H3165/I3165,0)</f>
      </c>
      <c r="K3165" s="179" t="str">
        <f>1-EXP(-J3165)</f>
      </c>
      <c r="L3165" s="180" t="str">
        <f>IF(G3165=30,1,M3164)</f>
      </c>
      <c r="M3165" s="181" t="str">
        <f>L3165*(1-K3165)</f>
      </c>
    </row>
    <row r="3166">
      <c r="A3166" t="s">
        <v>164</v>
      </c>
      <c r="B3166" t="s">
        <v>250</v>
      </c>
      <c r="C3166" s="32" t="s">
        <v>252</v>
      </c>
      <c r="D3166" t="s">
        <v>458</v>
      </c>
      <c r="E3166" t="s">
        <v>476</v>
      </c>
      <c r="F3166" s="174" t="n">
        <v>2026</v>
      </c>
      <c r="G3166" s="175" t="n">
        <v>34</v>
      </c>
      <c r="H3166" s="176" t="n">
        <v>1516.48340430706</v>
      </c>
      <c r="I3166" s="177" t="n">
        <v>4391580.43562208</v>
      </c>
      <c r="J3166" s="178" t="str">
        <f>IF(I3166&gt;0,H3166/I3166,0)</f>
      </c>
      <c r="K3166" s="179" t="str">
        <f>1-EXP(-J3166)</f>
      </c>
      <c r="L3166" s="180" t="str">
        <f>IF(G3166=30,1,M3165)</f>
      </c>
      <c r="M3166" s="181" t="str">
        <f>L3166*(1-K3166)</f>
      </c>
    </row>
    <row r="3167">
      <c r="A3167" t="s">
        <v>164</v>
      </c>
      <c r="B3167" t="s">
        <v>250</v>
      </c>
      <c r="C3167" s="32" t="s">
        <v>252</v>
      </c>
      <c r="D3167" t="s">
        <v>458</v>
      </c>
      <c r="E3167" t="s">
        <v>476</v>
      </c>
      <c r="F3167" s="174" t="n">
        <v>2026</v>
      </c>
      <c r="G3167" s="175" t="n">
        <v>35</v>
      </c>
      <c r="H3167" s="176" t="n">
        <v>2105.04391755818</v>
      </c>
      <c r="I3167" s="177" t="n">
        <v>4411884.43420504</v>
      </c>
      <c r="J3167" s="178" t="str">
        <f>IF(I3167&gt;0,H3167/I3167,0)</f>
      </c>
      <c r="K3167" s="179" t="str">
        <f>1-EXP(-J3167)</f>
      </c>
      <c r="L3167" s="180" t="str">
        <f>IF(G3167=30,1,M3166)</f>
      </c>
      <c r="M3167" s="181" t="str">
        <f>L3167*(1-K3167)</f>
      </c>
    </row>
    <row r="3168">
      <c r="A3168" t="s">
        <v>164</v>
      </c>
      <c r="B3168" t="s">
        <v>250</v>
      </c>
      <c r="C3168" s="32" t="s">
        <v>252</v>
      </c>
      <c r="D3168" t="s">
        <v>458</v>
      </c>
      <c r="E3168" t="s">
        <v>476</v>
      </c>
      <c r="F3168" s="174" t="n">
        <v>2026</v>
      </c>
      <c r="G3168" s="175" t="n">
        <v>36</v>
      </c>
      <c r="H3168" s="176" t="n">
        <v>3186.14605789094</v>
      </c>
      <c r="I3168" s="177" t="n">
        <v>6497479.11583355</v>
      </c>
      <c r="J3168" s="178" t="str">
        <f>IF(I3168&gt;0,H3168/I3168,0)</f>
      </c>
      <c r="K3168" s="179" t="str">
        <f>1-EXP(-J3168)</f>
      </c>
      <c r="L3168" s="180" t="str">
        <f>IF(G3168=30,1,M3167)</f>
      </c>
      <c r="M3168" s="181" t="str">
        <f>L3168*(1-K3168)</f>
      </c>
    </row>
    <row r="3169">
      <c r="A3169" t="s">
        <v>164</v>
      </c>
      <c r="B3169" t="s">
        <v>250</v>
      </c>
      <c r="C3169" s="32" t="s">
        <v>252</v>
      </c>
      <c r="D3169" t="s">
        <v>458</v>
      </c>
      <c r="E3169" t="s">
        <v>476</v>
      </c>
      <c r="F3169" s="174" t="n">
        <v>2026</v>
      </c>
      <c r="G3169" s="175" t="n">
        <v>37</v>
      </c>
      <c r="H3169" s="176" t="n">
        <v>2388.53474745885</v>
      </c>
      <c r="I3169" s="177" t="n">
        <v>4374568.82993595</v>
      </c>
      <c r="J3169" s="178" t="str">
        <f>IF(I3169&gt;0,H3169/I3169,0)</f>
      </c>
      <c r="K3169" s="179" t="str">
        <f>1-EXP(-J3169)</f>
      </c>
      <c r="L3169" s="180" t="str">
        <f>IF(G3169=30,1,M3168)</f>
      </c>
      <c r="M3169" s="181" t="str">
        <f>L3169*(1-K3169)</f>
      </c>
    </row>
    <row r="3170">
      <c r="A3170" t="s">
        <v>164</v>
      </c>
      <c r="B3170" t="s">
        <v>250</v>
      </c>
      <c r="C3170" s="32" t="s">
        <v>252</v>
      </c>
      <c r="D3170" t="s">
        <v>458</v>
      </c>
      <c r="E3170" t="s">
        <v>476</v>
      </c>
      <c r="F3170" s="174" t="n">
        <v>2026</v>
      </c>
      <c r="G3170" s="175" t="n">
        <v>38</v>
      </c>
      <c r="H3170" s="176" t="n">
        <v>2554.08754734163</v>
      </c>
      <c r="I3170" s="177" t="n">
        <v>4360554.17582513</v>
      </c>
      <c r="J3170" s="178" t="str">
        <f>IF(I3170&gt;0,H3170/I3170,0)</f>
      </c>
      <c r="K3170" s="179" t="str">
        <f>1-EXP(-J3170)</f>
      </c>
      <c r="L3170" s="180" t="str">
        <f>IF(G3170=30,1,M3169)</f>
      </c>
      <c r="M3170" s="181" t="str">
        <f>L3170*(1-K3170)</f>
      </c>
    </row>
    <row r="3171">
      <c r="A3171" t="s">
        <v>164</v>
      </c>
      <c r="B3171" t="s">
        <v>250</v>
      </c>
      <c r="C3171" s="32" t="s">
        <v>252</v>
      </c>
      <c r="D3171" t="s">
        <v>458</v>
      </c>
      <c r="E3171" t="s">
        <v>476</v>
      </c>
      <c r="F3171" s="174" t="n">
        <v>2026</v>
      </c>
      <c r="G3171" s="175" t="n">
        <v>39</v>
      </c>
      <c r="H3171" s="176" t="n">
        <v>2661.81769838373</v>
      </c>
      <c r="I3171" s="177" t="n">
        <v>4230059.45374683</v>
      </c>
      <c r="J3171" s="178" t="str">
        <f>IF(I3171&gt;0,H3171/I3171,0)</f>
      </c>
      <c r="K3171" s="179" t="str">
        <f>1-EXP(-J3171)</f>
      </c>
      <c r="L3171" s="180" t="str">
        <f>IF(G3171=30,1,M3170)</f>
      </c>
      <c r="M3171" s="181" t="str">
        <f>L3171*(1-K3171)</f>
      </c>
    </row>
    <row r="3172">
      <c r="A3172" t="s">
        <v>164</v>
      </c>
      <c r="B3172" t="s">
        <v>250</v>
      </c>
      <c r="C3172" s="32" t="s">
        <v>252</v>
      </c>
      <c r="D3172" t="s">
        <v>458</v>
      </c>
      <c r="E3172" t="s">
        <v>476</v>
      </c>
      <c r="F3172" s="174" t="n">
        <v>2026</v>
      </c>
      <c r="G3172" s="175" t="n">
        <v>40</v>
      </c>
      <c r="H3172" s="176" t="n">
        <v>3563.39489602142</v>
      </c>
      <c r="I3172" s="177" t="n">
        <v>4198452.39465331</v>
      </c>
      <c r="J3172" s="178" t="str">
        <f>IF(I3172&gt;0,H3172/I3172,0)</f>
      </c>
      <c r="K3172" s="179" t="str">
        <f>1-EXP(-J3172)</f>
      </c>
      <c r="L3172" s="180" t="str">
        <f>IF(G3172=30,1,M3171)</f>
      </c>
      <c r="M3172" s="181" t="str">
        <f>L3172*(1-K3172)</f>
      </c>
    </row>
    <row r="3173">
      <c r="A3173" t="s">
        <v>164</v>
      </c>
      <c r="B3173" t="s">
        <v>250</v>
      </c>
      <c r="C3173" s="32" t="s">
        <v>252</v>
      </c>
      <c r="D3173" t="s">
        <v>458</v>
      </c>
      <c r="E3173" t="s">
        <v>476</v>
      </c>
      <c r="F3173" s="174" t="n">
        <v>2026</v>
      </c>
      <c r="G3173" s="175" t="n">
        <v>41</v>
      </c>
      <c r="H3173" s="176" t="n">
        <v>3902.28937292503</v>
      </c>
      <c r="I3173" s="177" t="n">
        <v>4261043.40165981</v>
      </c>
      <c r="J3173" s="178" t="str">
        <f>IF(I3173&gt;0,H3173/I3173,0)</f>
      </c>
      <c r="K3173" s="179" t="str">
        <f>1-EXP(-J3173)</f>
      </c>
      <c r="L3173" s="180" t="str">
        <f>IF(G3173=30,1,M3172)</f>
      </c>
      <c r="M3173" s="181" t="str">
        <f>L3173*(1-K3173)</f>
      </c>
    </row>
    <row r="3174">
      <c r="A3174" t="s">
        <v>164</v>
      </c>
      <c r="B3174" t="s">
        <v>250</v>
      </c>
      <c r="C3174" s="32" t="s">
        <v>252</v>
      </c>
      <c r="D3174" t="s">
        <v>458</v>
      </c>
      <c r="E3174" t="s">
        <v>476</v>
      </c>
      <c r="F3174" s="174" t="n">
        <v>2026</v>
      </c>
      <c r="G3174" s="175" t="n">
        <v>42</v>
      </c>
      <c r="H3174" s="176" t="n">
        <v>4313.12453542525</v>
      </c>
      <c r="I3174" s="177" t="n">
        <v>4350362.73595512</v>
      </c>
      <c r="J3174" s="178" t="str">
        <f>IF(I3174&gt;0,H3174/I3174,0)</f>
      </c>
      <c r="K3174" s="179" t="str">
        <f>1-EXP(-J3174)</f>
      </c>
      <c r="L3174" s="180" t="str">
        <f>IF(G3174=30,1,M3173)</f>
      </c>
      <c r="M3174" s="181" t="str">
        <f>L3174*(1-K3174)</f>
      </c>
    </row>
    <row r="3175">
      <c r="A3175" t="s">
        <v>164</v>
      </c>
      <c r="B3175" t="s">
        <v>250</v>
      </c>
      <c r="C3175" s="32" t="s">
        <v>252</v>
      </c>
      <c r="D3175" t="s">
        <v>458</v>
      </c>
      <c r="E3175" t="s">
        <v>476</v>
      </c>
      <c r="F3175" s="174" t="n">
        <v>2026</v>
      </c>
      <c r="G3175" s="175" t="n">
        <v>43</v>
      </c>
      <c r="H3175" s="176" t="n">
        <v>4664.67059442095</v>
      </c>
      <c r="I3175" s="177" t="n">
        <v>4329974.29046467</v>
      </c>
      <c r="J3175" s="178" t="str">
        <f>IF(I3175&gt;0,H3175/I3175,0)</f>
      </c>
      <c r="K3175" s="179" t="str">
        <f>1-EXP(-J3175)</f>
      </c>
      <c r="L3175" s="180" t="str">
        <f>IF(G3175=30,1,M3174)</f>
      </c>
      <c r="M3175" s="181" t="str">
        <f>L3175*(1-K3175)</f>
      </c>
    </row>
    <row r="3176">
      <c r="A3176" t="s">
        <v>164</v>
      </c>
      <c r="B3176" t="s">
        <v>250</v>
      </c>
      <c r="C3176" s="32" t="s">
        <v>252</v>
      </c>
      <c r="D3176" t="s">
        <v>458</v>
      </c>
      <c r="E3176" t="s">
        <v>476</v>
      </c>
      <c r="F3176" s="174" t="n">
        <v>2026</v>
      </c>
      <c r="G3176" s="175" t="n">
        <v>44</v>
      </c>
      <c r="H3176" s="176" t="n">
        <v>4930.55362611542</v>
      </c>
      <c r="I3176" s="177" t="n">
        <v>4196072.55367627</v>
      </c>
      <c r="J3176" s="178" t="str">
        <f>IF(I3176&gt;0,H3176/I3176,0)</f>
      </c>
      <c r="K3176" s="179" t="str">
        <f>1-EXP(-J3176)</f>
      </c>
      <c r="L3176" s="180" t="str">
        <f>IF(G3176=30,1,M3175)</f>
      </c>
      <c r="M3176" s="181" t="str">
        <f>L3176*(1-K3176)</f>
      </c>
    </row>
    <row r="3177">
      <c r="A3177" t="s">
        <v>164</v>
      </c>
      <c r="B3177" t="s">
        <v>250</v>
      </c>
      <c r="C3177" s="32" t="s">
        <v>252</v>
      </c>
      <c r="D3177" t="s">
        <v>458</v>
      </c>
      <c r="E3177" t="s">
        <v>476</v>
      </c>
      <c r="F3177" s="174" t="n">
        <v>2026</v>
      </c>
      <c r="G3177" s="175" t="n">
        <v>45</v>
      </c>
      <c r="H3177" s="176" t="n">
        <v>6282.34953186107</v>
      </c>
      <c r="I3177" s="177" t="n">
        <v>4125599.73378478</v>
      </c>
      <c r="J3177" s="178" t="str">
        <f>IF(I3177&gt;0,H3177/I3177,0)</f>
      </c>
      <c r="K3177" s="179" t="str">
        <f>1-EXP(-J3177)</f>
      </c>
      <c r="L3177" s="180" t="str">
        <f>IF(G3177=30,1,M3176)</f>
      </c>
      <c r="M3177" s="181" t="str">
        <f>L3177*(1-K3177)</f>
      </c>
    </row>
    <row r="3178">
      <c r="A3178" t="s">
        <v>164</v>
      </c>
      <c r="B3178" t="s">
        <v>250</v>
      </c>
      <c r="C3178" s="32" t="s">
        <v>252</v>
      </c>
      <c r="D3178" t="s">
        <v>458</v>
      </c>
      <c r="E3178" t="s">
        <v>476</v>
      </c>
      <c r="F3178" s="174" t="n">
        <v>2026</v>
      </c>
      <c r="G3178" s="175" t="n">
        <v>46</v>
      </c>
      <c r="H3178" s="176" t="n">
        <v>6782.46640310568</v>
      </c>
      <c r="I3178" s="177" t="n">
        <v>4070433.8170928</v>
      </c>
      <c r="J3178" s="178" t="str">
        <f>IF(I3178&gt;0,H3178/I3178,0)</f>
      </c>
      <c r="K3178" s="179" t="str">
        <f>1-EXP(-J3178)</f>
      </c>
      <c r="L3178" s="180" t="str">
        <f>IF(G3178=30,1,M3177)</f>
      </c>
      <c r="M3178" s="181" t="str">
        <f>L3178*(1-K3178)</f>
      </c>
    </row>
    <row r="3179">
      <c r="A3179" t="s">
        <v>164</v>
      </c>
      <c r="B3179" t="s">
        <v>250</v>
      </c>
      <c r="C3179" s="32" t="s">
        <v>252</v>
      </c>
      <c r="D3179" t="s">
        <v>458</v>
      </c>
      <c r="E3179" t="s">
        <v>476</v>
      </c>
      <c r="F3179" s="174" t="n">
        <v>2026</v>
      </c>
      <c r="G3179" s="175" t="n">
        <v>47</v>
      </c>
      <c r="H3179" s="176" t="n">
        <v>7313.91249694451</v>
      </c>
      <c r="I3179" s="177" t="n">
        <v>4010963.44028731</v>
      </c>
      <c r="J3179" s="178" t="str">
        <f>IF(I3179&gt;0,H3179/I3179,0)</f>
      </c>
      <c r="K3179" s="179" t="str">
        <f>1-EXP(-J3179)</f>
      </c>
      <c r="L3179" s="180" t="str">
        <f>IF(G3179=30,1,M3178)</f>
      </c>
      <c r="M3179" s="181" t="str">
        <f>L3179*(1-K3179)</f>
      </c>
    </row>
    <row r="3180">
      <c r="A3180" t="s">
        <v>164</v>
      </c>
      <c r="B3180" t="s">
        <v>250</v>
      </c>
      <c r="C3180" s="32" t="s">
        <v>252</v>
      </c>
      <c r="D3180" t="s">
        <v>458</v>
      </c>
      <c r="E3180" t="s">
        <v>476</v>
      </c>
      <c r="F3180" s="174" t="n">
        <v>2026</v>
      </c>
      <c r="G3180" s="175" t="n">
        <v>48</v>
      </c>
      <c r="H3180" s="176" t="n">
        <v>7841.05857788281</v>
      </c>
      <c r="I3180" s="177" t="n">
        <v>3931945.93664879</v>
      </c>
      <c r="J3180" s="178" t="str">
        <f>IF(I3180&gt;0,H3180/I3180,0)</f>
      </c>
      <c r="K3180" s="179" t="str">
        <f>1-EXP(-J3180)</f>
      </c>
      <c r="L3180" s="180" t="str">
        <f>IF(G3180=30,1,M3179)</f>
      </c>
      <c r="M3180" s="181" t="str">
        <f>L3180*(1-K3180)</f>
      </c>
    </row>
    <row r="3181">
      <c r="A3181" t="s">
        <v>164</v>
      </c>
      <c r="B3181" t="s">
        <v>250</v>
      </c>
      <c r="C3181" s="32" t="s">
        <v>252</v>
      </c>
      <c r="D3181" t="s">
        <v>458</v>
      </c>
      <c r="E3181" t="s">
        <v>476</v>
      </c>
      <c r="F3181" s="174" t="n">
        <v>2026</v>
      </c>
      <c r="G3181" s="175" t="n">
        <v>49</v>
      </c>
      <c r="H3181" s="176" t="n">
        <v>8439.54118454037</v>
      </c>
      <c r="I3181" s="177" t="n">
        <v>3870588.06033962</v>
      </c>
      <c r="J3181" s="178" t="str">
        <f>IF(I3181&gt;0,H3181/I3181,0)</f>
      </c>
      <c r="K3181" s="179" t="str">
        <f>1-EXP(-J3181)</f>
      </c>
      <c r="L3181" s="180" t="str">
        <f>IF(G3181=30,1,M3180)</f>
      </c>
      <c r="M3181" s="181" t="str">
        <f>L3181*(1-K3181)</f>
      </c>
    </row>
    <row r="3182">
      <c r="A3182" t="s">
        <v>164</v>
      </c>
      <c r="B3182" t="s">
        <v>250</v>
      </c>
      <c r="C3182" s="32" t="s">
        <v>252</v>
      </c>
      <c r="D3182" t="s">
        <v>458</v>
      </c>
      <c r="E3182" t="s">
        <v>476</v>
      </c>
      <c r="F3182" s="174" t="n">
        <v>2026</v>
      </c>
      <c r="G3182" s="175" t="n">
        <v>50</v>
      </c>
      <c r="H3182" s="176" t="n">
        <v>9682.58172935789</v>
      </c>
      <c r="I3182" s="177" t="n">
        <v>3797317.79286294</v>
      </c>
      <c r="J3182" s="178" t="str">
        <f>IF(I3182&gt;0,H3182/I3182,0)</f>
      </c>
      <c r="K3182" s="179" t="str">
        <f>1-EXP(-J3182)</f>
      </c>
      <c r="L3182" s="180" t="str">
        <f>IF(G3182=30,1,M3181)</f>
      </c>
      <c r="M3182" s="181" t="str">
        <f>L3182*(1-K3182)</f>
      </c>
    </row>
    <row r="3183">
      <c r="A3183" t="s">
        <v>164</v>
      </c>
      <c r="B3183" t="s">
        <v>250</v>
      </c>
      <c r="C3183" s="32" t="s">
        <v>252</v>
      </c>
      <c r="D3183" t="s">
        <v>458</v>
      </c>
      <c r="E3183" t="s">
        <v>476</v>
      </c>
      <c r="F3183" s="174" t="n">
        <v>2026</v>
      </c>
      <c r="G3183" s="175" t="n">
        <v>51</v>
      </c>
      <c r="H3183" s="176" t="n">
        <v>10350.6016446162</v>
      </c>
      <c r="I3183" s="177" t="n">
        <v>3722633.9672821</v>
      </c>
      <c r="J3183" s="178" t="str">
        <f>IF(I3183&gt;0,H3183/I3183,0)</f>
      </c>
      <c r="K3183" s="179" t="str">
        <f>1-EXP(-J3183)</f>
      </c>
      <c r="L3183" s="180" t="str">
        <f>IF(G3183=30,1,M3182)</f>
      </c>
      <c r="M3183" s="181" t="str">
        <f>L3183*(1-K3183)</f>
      </c>
    </row>
    <row r="3184">
      <c r="A3184" t="s">
        <v>164</v>
      </c>
      <c r="B3184" t="s">
        <v>250</v>
      </c>
      <c r="C3184" s="32" t="s">
        <v>252</v>
      </c>
      <c r="D3184" t="s">
        <v>458</v>
      </c>
      <c r="E3184" t="s">
        <v>476</v>
      </c>
      <c r="F3184" s="174" t="n">
        <v>2026</v>
      </c>
      <c r="G3184" s="175" t="n">
        <v>52</v>
      </c>
      <c r="H3184" s="176" t="n">
        <v>10978.2488673676</v>
      </c>
      <c r="I3184" s="177" t="n">
        <v>3620924.61423884</v>
      </c>
      <c r="J3184" s="178" t="str">
        <f>IF(I3184&gt;0,H3184/I3184,0)</f>
      </c>
      <c r="K3184" s="179" t="str">
        <f>1-EXP(-J3184)</f>
      </c>
      <c r="L3184" s="180" t="str">
        <f>IF(G3184=30,1,M3183)</f>
      </c>
      <c r="M3184" s="181" t="str">
        <f>L3184*(1-K3184)</f>
      </c>
    </row>
    <row r="3185">
      <c r="A3185" t="s">
        <v>164</v>
      </c>
      <c r="B3185" t="s">
        <v>250</v>
      </c>
      <c r="C3185" s="32" t="s">
        <v>252</v>
      </c>
      <c r="D3185" t="s">
        <v>458</v>
      </c>
      <c r="E3185" t="s">
        <v>476</v>
      </c>
      <c r="F3185" s="174" t="n">
        <v>2026</v>
      </c>
      <c r="G3185" s="175" t="n">
        <v>53</v>
      </c>
      <c r="H3185" s="176" t="n">
        <v>11842.3207661889</v>
      </c>
      <c r="I3185" s="177" t="n">
        <v>3580927.02079224</v>
      </c>
      <c r="J3185" s="178" t="str">
        <f>IF(I3185&gt;0,H3185/I3185,0)</f>
      </c>
      <c r="K3185" s="179" t="str">
        <f>1-EXP(-J3185)</f>
      </c>
      <c r="L3185" s="180" t="str">
        <f>IF(G3185=30,1,M3184)</f>
      </c>
      <c r="M3185" s="181" t="str">
        <f>L3185*(1-K3185)</f>
      </c>
    </row>
    <row r="3186">
      <c r="A3186" t="s">
        <v>164</v>
      </c>
      <c r="B3186" t="s">
        <v>250</v>
      </c>
      <c r="C3186" s="32" t="s">
        <v>252</v>
      </c>
      <c r="D3186" t="s">
        <v>458</v>
      </c>
      <c r="E3186" t="s">
        <v>476</v>
      </c>
      <c r="F3186" s="174" t="n">
        <v>2026</v>
      </c>
      <c r="G3186" s="175" t="n">
        <v>54</v>
      </c>
      <c r="H3186" s="176" t="n">
        <v>12189.7620456095</v>
      </c>
      <c r="I3186" s="177" t="n">
        <v>3373686.10290288</v>
      </c>
      <c r="J3186" s="178" t="str">
        <f>IF(I3186&gt;0,H3186/I3186,0)</f>
      </c>
      <c r="K3186" s="179" t="str">
        <f>1-EXP(-J3186)</f>
      </c>
      <c r="L3186" s="180" t="str">
        <f>IF(G3186=30,1,M3185)</f>
      </c>
      <c r="M3186" s="181" t="str">
        <f>L3186*(1-K3186)</f>
      </c>
    </row>
    <row r="3187">
      <c r="A3187" t="s">
        <v>164</v>
      </c>
      <c r="B3187" t="s">
        <v>250</v>
      </c>
      <c r="C3187" s="32" t="s">
        <v>252</v>
      </c>
      <c r="D3187" t="s">
        <v>458</v>
      </c>
      <c r="E3187" t="s">
        <v>476</v>
      </c>
      <c r="F3187" s="174" t="n">
        <v>2026</v>
      </c>
      <c r="G3187" s="175" t="n">
        <v>55</v>
      </c>
      <c r="H3187" s="176" t="n">
        <v>13217.1270717673</v>
      </c>
      <c r="I3187" s="177" t="n">
        <v>3290824.57899738</v>
      </c>
      <c r="J3187" s="178" t="str">
        <f>IF(I3187&gt;0,H3187/I3187,0)</f>
      </c>
      <c r="K3187" s="179" t="str">
        <f>1-EXP(-J3187)</f>
      </c>
      <c r="L3187" s="180" t="str">
        <f>IF(G3187=30,1,M3186)</f>
      </c>
      <c r="M3187" s="181" t="str">
        <f>L3187*(1-K3187)</f>
      </c>
    </row>
    <row r="3188">
      <c r="A3188" t="s">
        <v>164</v>
      </c>
      <c r="B3188" t="s">
        <v>250</v>
      </c>
      <c r="C3188" s="32" t="s">
        <v>252</v>
      </c>
      <c r="D3188" t="s">
        <v>458</v>
      </c>
      <c r="E3188" t="s">
        <v>476</v>
      </c>
      <c r="F3188" s="174" t="n">
        <v>2026</v>
      </c>
      <c r="G3188" s="175" t="n">
        <v>56</v>
      </c>
      <c r="H3188" s="176" t="n">
        <v>14089.0290846292</v>
      </c>
      <c r="I3188" s="177" t="n">
        <v>3212234.33037138</v>
      </c>
      <c r="J3188" s="178" t="str">
        <f>IF(I3188&gt;0,H3188/I3188,0)</f>
      </c>
      <c r="K3188" s="179" t="str">
        <f>1-EXP(-J3188)</f>
      </c>
      <c r="L3188" s="180" t="str">
        <f>IF(G3188=30,1,M3187)</f>
      </c>
      <c r="M3188" s="181" t="str">
        <f>L3188*(1-K3188)</f>
      </c>
    </row>
    <row r="3189">
      <c r="A3189" t="s">
        <v>164</v>
      </c>
      <c r="B3189" t="s">
        <v>250</v>
      </c>
      <c r="C3189" s="32" t="s">
        <v>252</v>
      </c>
      <c r="D3189" t="s">
        <v>458</v>
      </c>
      <c r="E3189" t="s">
        <v>476</v>
      </c>
      <c r="F3189" s="174" t="n">
        <v>2026</v>
      </c>
      <c r="G3189" s="175" t="n">
        <v>57</v>
      </c>
      <c r="H3189" s="176" t="n">
        <v>14969.8962495542</v>
      </c>
      <c r="I3189" s="177" t="n">
        <v>3124858.02356966</v>
      </c>
      <c r="J3189" s="178" t="str">
        <f>IF(I3189&gt;0,H3189/I3189,0)</f>
      </c>
      <c r="K3189" s="179" t="str">
        <f>1-EXP(-J3189)</f>
      </c>
      <c r="L3189" s="180" t="str">
        <f>IF(G3189=30,1,M3188)</f>
      </c>
      <c r="M3189" s="181" t="str">
        <f>L3189*(1-K3189)</f>
      </c>
    </row>
    <row r="3190">
      <c r="A3190" t="s">
        <v>164</v>
      </c>
      <c r="B3190" t="s">
        <v>250</v>
      </c>
      <c r="C3190" s="32" t="s">
        <v>252</v>
      </c>
      <c r="D3190" t="s">
        <v>458</v>
      </c>
      <c r="E3190" t="s">
        <v>476</v>
      </c>
      <c r="F3190" s="174" t="n">
        <v>2026</v>
      </c>
      <c r="G3190" s="175" t="n">
        <v>58</v>
      </c>
      <c r="H3190" s="176" t="n">
        <v>15789.8087818943</v>
      </c>
      <c r="I3190" s="177" t="n">
        <v>3017327.79984628</v>
      </c>
      <c r="J3190" s="178" t="str">
        <f>IF(I3190&gt;0,H3190/I3190,0)</f>
      </c>
      <c r="K3190" s="179" t="str">
        <f>1-EXP(-J3190)</f>
      </c>
      <c r="L3190" s="180" t="str">
        <f>IF(G3190=30,1,M3189)</f>
      </c>
      <c r="M3190" s="181" t="str">
        <f>L3190*(1-K3190)</f>
      </c>
    </row>
    <row r="3191">
      <c r="A3191" t="s">
        <v>164</v>
      </c>
      <c r="B3191" t="s">
        <v>250</v>
      </c>
      <c r="C3191" s="32" t="s">
        <v>252</v>
      </c>
      <c r="D3191" t="s">
        <v>458</v>
      </c>
      <c r="E3191" t="s">
        <v>476</v>
      </c>
      <c r="F3191" s="174" t="n">
        <v>2026</v>
      </c>
      <c r="G3191" s="175" t="n">
        <v>59</v>
      </c>
      <c r="H3191" s="176" t="n">
        <v>16469.7207117961</v>
      </c>
      <c r="I3191" s="177" t="n">
        <v>2877849.50649402</v>
      </c>
      <c r="J3191" s="178" t="str">
        <f>IF(I3191&gt;0,H3191/I3191,0)</f>
      </c>
      <c r="K3191" s="179" t="str">
        <f>1-EXP(-J3191)</f>
      </c>
      <c r="L3191" s="180" t="str">
        <f>IF(G3191=30,1,M3190)</f>
      </c>
      <c r="M3191" s="181" t="str">
        <f>L3191*(1-K3191)</f>
      </c>
    </row>
    <row r="3192">
      <c r="A3192" t="s">
        <v>164</v>
      </c>
      <c r="B3192" t="s">
        <v>250</v>
      </c>
      <c r="C3192" s="32" t="s">
        <v>252</v>
      </c>
      <c r="D3192" t="s">
        <v>458</v>
      </c>
      <c r="E3192" t="s">
        <v>476</v>
      </c>
      <c r="F3192" s="174" t="n">
        <v>2026</v>
      </c>
      <c r="G3192" s="175" t="n">
        <v>60</v>
      </c>
      <c r="H3192" s="176" t="n">
        <v>17838.0723217243</v>
      </c>
      <c r="I3192" s="177" t="n">
        <v>2775980.54494853</v>
      </c>
      <c r="J3192" s="178" t="str">
        <f>IF(I3192&gt;0,H3192/I3192,0)</f>
      </c>
      <c r="K3192" s="179" t="str">
        <f>1-EXP(-J3192)</f>
      </c>
      <c r="L3192" s="180" t="str">
        <f>IF(G3192=30,1,M3191)</f>
      </c>
      <c r="M3192" s="181" t="str">
        <f>L3192*(1-K3192)</f>
      </c>
    </row>
    <row r="3193">
      <c r="A3193" t="s">
        <v>164</v>
      </c>
      <c r="B3193" t="s">
        <v>250</v>
      </c>
      <c r="C3193" s="32" t="s">
        <v>252</v>
      </c>
      <c r="D3193" t="s">
        <v>458</v>
      </c>
      <c r="E3193" t="s">
        <v>476</v>
      </c>
      <c r="F3193" s="174" t="n">
        <v>2026</v>
      </c>
      <c r="G3193" s="175" t="n">
        <v>61</v>
      </c>
      <c r="H3193" s="176" t="n">
        <v>18613.6727763719</v>
      </c>
      <c r="I3193" s="177" t="n">
        <v>2651150.45840289</v>
      </c>
      <c r="J3193" s="178" t="str">
        <f>IF(I3193&gt;0,H3193/I3193,0)</f>
      </c>
      <c r="K3193" s="179" t="str">
        <f>1-EXP(-J3193)</f>
      </c>
      <c r="L3193" s="180" t="str">
        <f>IF(G3193=30,1,M3192)</f>
      </c>
      <c r="M3193" s="181" t="str">
        <f>L3193*(1-K3193)</f>
      </c>
    </row>
    <row r="3194">
      <c r="A3194" t="s">
        <v>164</v>
      </c>
      <c r="B3194" t="s">
        <v>250</v>
      </c>
      <c r="C3194" s="32" t="s">
        <v>252</v>
      </c>
      <c r="D3194" t="s">
        <v>458</v>
      </c>
      <c r="E3194" t="s">
        <v>476</v>
      </c>
      <c r="F3194" s="174" t="n">
        <v>2026</v>
      </c>
      <c r="G3194" s="175" t="n">
        <v>62</v>
      </c>
      <c r="H3194" s="176" t="n">
        <v>19397.5986046247</v>
      </c>
      <c r="I3194" s="177" t="n">
        <v>2527144.03247802</v>
      </c>
      <c r="J3194" s="178" t="str">
        <f>IF(I3194&gt;0,H3194/I3194,0)</f>
      </c>
      <c r="K3194" s="179" t="str">
        <f>1-EXP(-J3194)</f>
      </c>
      <c r="L3194" s="180" t="str">
        <f>IF(G3194=30,1,M3193)</f>
      </c>
      <c r="M3194" s="181" t="str">
        <f>L3194*(1-K3194)</f>
      </c>
    </row>
    <row r="3195">
      <c r="A3195" t="s">
        <v>164</v>
      </c>
      <c r="B3195" t="s">
        <v>250</v>
      </c>
      <c r="C3195" s="32" t="s">
        <v>252</v>
      </c>
      <c r="D3195" t="s">
        <v>458</v>
      </c>
      <c r="E3195" t="s">
        <v>476</v>
      </c>
      <c r="F3195" s="174" t="n">
        <v>2026</v>
      </c>
      <c r="G3195" s="175" t="n">
        <v>63</v>
      </c>
      <c r="H3195" s="176" t="n">
        <v>20219.7392747278</v>
      </c>
      <c r="I3195" s="177" t="n">
        <v>2408201.62080665</v>
      </c>
      <c r="J3195" s="178" t="str">
        <f>IF(I3195&gt;0,H3195/I3195,0)</f>
      </c>
      <c r="K3195" s="179" t="str">
        <f>1-EXP(-J3195)</f>
      </c>
      <c r="L3195" s="180" t="str">
        <f>IF(G3195=30,1,M3194)</f>
      </c>
      <c r="M3195" s="181" t="str">
        <f>L3195*(1-K3195)</f>
      </c>
    </row>
    <row r="3196">
      <c r="A3196" t="s">
        <v>164</v>
      </c>
      <c r="B3196" t="s">
        <v>250</v>
      </c>
      <c r="C3196" s="32" t="s">
        <v>252</v>
      </c>
      <c r="D3196" t="s">
        <v>458</v>
      </c>
      <c r="E3196" t="s">
        <v>476</v>
      </c>
      <c r="F3196" s="174" t="n">
        <v>2026</v>
      </c>
      <c r="G3196" s="175" t="n">
        <v>64</v>
      </c>
      <c r="H3196" s="176" t="n">
        <v>20888.9107175282</v>
      </c>
      <c r="I3196" s="177" t="n">
        <v>2263204.8842496</v>
      </c>
      <c r="J3196" s="178" t="str">
        <f>IF(I3196&gt;0,H3196/I3196,0)</f>
      </c>
      <c r="K3196" s="179" t="str">
        <f>1-EXP(-J3196)</f>
      </c>
      <c r="L3196" s="180" t="str">
        <f>IF(G3196=30,1,M3195)</f>
      </c>
      <c r="M3196" s="181" t="str">
        <f>L3196*(1-K3196)</f>
      </c>
    </row>
    <row r="3197">
      <c r="A3197" t="s">
        <v>164</v>
      </c>
      <c r="B3197" t="s">
        <v>250</v>
      </c>
      <c r="C3197" s="32" t="s">
        <v>252</v>
      </c>
      <c r="D3197" t="s">
        <v>458</v>
      </c>
      <c r="E3197" t="s">
        <v>476</v>
      </c>
      <c r="F3197" s="174" t="n">
        <v>2026</v>
      </c>
      <c r="G3197" s="175" t="n">
        <v>65</v>
      </c>
      <c r="H3197" s="176" t="n">
        <v>21135.0461733569</v>
      </c>
      <c r="I3197" s="177" t="n">
        <v>2143621.67024912</v>
      </c>
      <c r="J3197" s="178" t="str">
        <f>IF(I3197&gt;0,H3197/I3197,0)</f>
      </c>
      <c r="K3197" s="179" t="str">
        <f>1-EXP(-J3197)</f>
      </c>
      <c r="L3197" s="180" t="str">
        <f>IF(G3197=30,1,M3196)</f>
      </c>
      <c r="M3197" s="181" t="str">
        <f>L3197*(1-K3197)</f>
      </c>
    </row>
    <row r="3198">
      <c r="A3198" t="s">
        <v>164</v>
      </c>
      <c r="B3198" t="s">
        <v>250</v>
      </c>
      <c r="C3198" s="32" t="s">
        <v>252</v>
      </c>
      <c r="D3198" t="s">
        <v>458</v>
      </c>
      <c r="E3198" t="s">
        <v>476</v>
      </c>
      <c r="F3198" s="174" t="n">
        <v>2026</v>
      </c>
      <c r="G3198" s="175" t="n">
        <v>66</v>
      </c>
      <c r="H3198" s="176" t="n">
        <v>21821.2399892358</v>
      </c>
      <c r="I3198" s="177" t="n">
        <v>2020151.40257003</v>
      </c>
      <c r="J3198" s="178" t="str">
        <f>IF(I3198&gt;0,H3198/I3198,0)</f>
      </c>
      <c r="K3198" s="179" t="str">
        <f>1-EXP(-J3198)</f>
      </c>
      <c r="L3198" s="180" t="str">
        <f>IF(G3198=30,1,M3197)</f>
      </c>
      <c r="M3198" s="181" t="str">
        <f>L3198*(1-K3198)</f>
      </c>
    </row>
    <row r="3199">
      <c r="A3199" t="s">
        <v>164</v>
      </c>
      <c r="B3199" t="s">
        <v>250</v>
      </c>
      <c r="C3199" s="32" t="s">
        <v>252</v>
      </c>
      <c r="D3199" t="s">
        <v>458</v>
      </c>
      <c r="E3199" t="s">
        <v>476</v>
      </c>
      <c r="F3199" s="174" t="n">
        <v>2026</v>
      </c>
      <c r="G3199" s="175" t="n">
        <v>67</v>
      </c>
      <c r="H3199" s="176" t="n">
        <v>22380.2214594264</v>
      </c>
      <c r="I3199" s="177" t="n">
        <v>1890365.75174761</v>
      </c>
      <c r="J3199" s="178" t="str">
        <f>IF(I3199&gt;0,H3199/I3199,0)</f>
      </c>
      <c r="K3199" s="179" t="str">
        <f>1-EXP(-J3199)</f>
      </c>
      <c r="L3199" s="180" t="str">
        <f>IF(G3199=30,1,M3198)</f>
      </c>
      <c r="M3199" s="181" t="str">
        <f>L3199*(1-K3199)</f>
      </c>
    </row>
    <row r="3200">
      <c r="A3200" t="s">
        <v>164</v>
      </c>
      <c r="B3200" t="s">
        <v>250</v>
      </c>
      <c r="C3200" s="32" t="s">
        <v>252</v>
      </c>
      <c r="D3200" t="s">
        <v>458</v>
      </c>
      <c r="E3200" t="s">
        <v>476</v>
      </c>
      <c r="F3200" s="174" t="n">
        <v>2026</v>
      </c>
      <c r="G3200" s="175" t="n">
        <v>68</v>
      </c>
      <c r="H3200" s="176" t="n">
        <v>22891.4295526775</v>
      </c>
      <c r="I3200" s="177" t="n">
        <v>1763022.63392667</v>
      </c>
      <c r="J3200" s="178" t="str">
        <f>IF(I3200&gt;0,H3200/I3200,0)</f>
      </c>
      <c r="K3200" s="179" t="str">
        <f>1-EXP(-J3200)</f>
      </c>
      <c r="L3200" s="180" t="str">
        <f>IF(G3200=30,1,M3199)</f>
      </c>
      <c r="M3200" s="181" t="str">
        <f>L3200*(1-K3200)</f>
      </c>
    </row>
    <row r="3201">
      <c r="A3201" t="s">
        <v>164</v>
      </c>
      <c r="B3201" t="s">
        <v>250</v>
      </c>
      <c r="C3201" s="32" t="s">
        <v>252</v>
      </c>
      <c r="D3201" t="s">
        <v>458</v>
      </c>
      <c r="E3201" t="s">
        <v>476</v>
      </c>
      <c r="F3201" s="174" t="n">
        <v>2026</v>
      </c>
      <c r="G3201" s="175" t="n">
        <v>69</v>
      </c>
      <c r="H3201" s="176" t="n">
        <v>23680.2847325526</v>
      </c>
      <c r="I3201" s="177" t="n">
        <v>1657220.62057154</v>
      </c>
      <c r="J3201" s="178" t="str">
        <f>IF(I3201&gt;0,H3201/I3201,0)</f>
      </c>
      <c r="K3201" s="179" t="str">
        <f>1-EXP(-J3201)</f>
      </c>
      <c r="L3201" s="180" t="str">
        <f>IF(G3201=30,1,M3200)</f>
      </c>
      <c r="M3201" s="181" t="str">
        <f>L3201*(1-K3201)</f>
      </c>
    </row>
    <row r="3202">
      <c r="A3202" t="s">
        <v>164</v>
      </c>
      <c r="B3202" t="s">
        <v>250</v>
      </c>
      <c r="C3202" s="32" t="s">
        <v>252</v>
      </c>
      <c r="D3202" t="s">
        <v>458</v>
      </c>
      <c r="E3202" t="s">
        <v>476</v>
      </c>
      <c r="F3202" s="174" t="n">
        <v>2027</v>
      </c>
      <c r="G3202" s="175" t="n">
        <v>30</v>
      </c>
      <c r="H3202" s="176" t="n">
        <v>1304.64237016457</v>
      </c>
      <c r="I3202" s="177" t="n">
        <v>4568808.45043002</v>
      </c>
      <c r="J3202" s="178" t="str">
        <f>IF(I3202&gt;0,H3202/I3202,0)</f>
      </c>
      <c r="K3202" s="179" t="str">
        <f>1-EXP(-J3202)</f>
      </c>
      <c r="L3202" s="180" t="str">
        <f>IF(G3202=30,1,M3201)</f>
      </c>
      <c r="M3202" s="181" t="str">
        <f>L3202*(1-K3202)</f>
      </c>
    </row>
    <row r="3203">
      <c r="A3203" t="s">
        <v>164</v>
      </c>
      <c r="B3203" t="s">
        <v>250</v>
      </c>
      <c r="C3203" s="32" t="s">
        <v>252</v>
      </c>
      <c r="D3203" t="s">
        <v>458</v>
      </c>
      <c r="E3203" t="s">
        <v>476</v>
      </c>
      <c r="F3203" s="174" t="n">
        <v>2027</v>
      </c>
      <c r="G3203" s="175" t="n">
        <v>31</v>
      </c>
      <c r="H3203" s="176" t="n">
        <v>1336.04736249609</v>
      </c>
      <c r="I3203" s="177" t="n">
        <v>4526141.25825779</v>
      </c>
      <c r="J3203" s="178" t="str">
        <f>IF(I3203&gt;0,H3203/I3203,0)</f>
      </c>
      <c r="K3203" s="179" t="str">
        <f>1-EXP(-J3203)</f>
      </c>
      <c r="L3203" s="180" t="str">
        <f>IF(G3203=30,1,M3202)</f>
      </c>
      <c r="M3203" s="181" t="str">
        <f>L3203*(1-K3203)</f>
      </c>
    </row>
    <row r="3204">
      <c r="A3204" t="s">
        <v>164</v>
      </c>
      <c r="B3204" t="s">
        <v>250</v>
      </c>
      <c r="C3204" s="32" t="s">
        <v>252</v>
      </c>
      <c r="D3204" t="s">
        <v>458</v>
      </c>
      <c r="E3204" t="s">
        <v>476</v>
      </c>
      <c r="F3204" s="174" t="n">
        <v>2027</v>
      </c>
      <c r="G3204" s="175" t="n">
        <v>32</v>
      </c>
      <c r="H3204" s="176" t="n">
        <v>1374.72120095987</v>
      </c>
      <c r="I3204" s="177" t="n">
        <v>4453757.52899206</v>
      </c>
      <c r="J3204" s="178" t="str">
        <f>IF(I3204&gt;0,H3204/I3204,0)</f>
      </c>
      <c r="K3204" s="179" t="str">
        <f>1-EXP(-J3204)</f>
      </c>
      <c r="L3204" s="180" t="str">
        <f>IF(G3204=30,1,M3203)</f>
      </c>
      <c r="M3204" s="181" t="str">
        <f>L3204*(1-K3204)</f>
      </c>
    </row>
    <row r="3205">
      <c r="A3205" t="s">
        <v>164</v>
      </c>
      <c r="B3205" t="s">
        <v>250</v>
      </c>
      <c r="C3205" s="32" t="s">
        <v>252</v>
      </c>
      <c r="D3205" t="s">
        <v>458</v>
      </c>
      <c r="E3205" t="s">
        <v>476</v>
      </c>
      <c r="F3205" s="174" t="n">
        <v>2027</v>
      </c>
      <c r="G3205" s="175" t="n">
        <v>33</v>
      </c>
      <c r="H3205" s="176" t="n">
        <v>1428.59396985162</v>
      </c>
      <c r="I3205" s="177" t="n">
        <v>4397362.85328486</v>
      </c>
      <c r="J3205" s="178" t="str">
        <f>IF(I3205&gt;0,H3205/I3205,0)</f>
      </c>
      <c r="K3205" s="179" t="str">
        <f>1-EXP(-J3205)</f>
      </c>
      <c r="L3205" s="180" t="str">
        <f>IF(G3205=30,1,M3204)</f>
      </c>
      <c r="M3205" s="181" t="str">
        <f>L3205*(1-K3205)</f>
      </c>
    </row>
    <row r="3206">
      <c r="A3206" t="s">
        <v>164</v>
      </c>
      <c r="B3206" t="s">
        <v>250</v>
      </c>
      <c r="C3206" s="32" t="s">
        <v>252</v>
      </c>
      <c r="D3206" t="s">
        <v>458</v>
      </c>
      <c r="E3206" t="s">
        <v>476</v>
      </c>
      <c r="F3206" s="174" t="n">
        <v>2027</v>
      </c>
      <c r="G3206" s="175" t="n">
        <v>34</v>
      </c>
      <c r="H3206" s="176" t="n">
        <v>1494.81650116107</v>
      </c>
      <c r="I3206" s="177" t="n">
        <v>4344740.89053917</v>
      </c>
      <c r="J3206" s="178" t="str">
        <f>IF(I3206&gt;0,H3206/I3206,0)</f>
      </c>
      <c r="K3206" s="179" t="str">
        <f>1-EXP(-J3206)</f>
      </c>
      <c r="L3206" s="180" t="str">
        <f>IF(G3206=30,1,M3205)</f>
      </c>
      <c r="M3206" s="181" t="str">
        <f>L3206*(1-K3206)</f>
      </c>
    </row>
    <row r="3207">
      <c r="A3207" t="s">
        <v>164</v>
      </c>
      <c r="B3207" t="s">
        <v>250</v>
      </c>
      <c r="C3207" s="32" t="s">
        <v>252</v>
      </c>
      <c r="D3207" t="s">
        <v>458</v>
      </c>
      <c r="E3207" t="s">
        <v>476</v>
      </c>
      <c r="F3207" s="174" t="n">
        <v>2027</v>
      </c>
      <c r="G3207" s="175" t="n">
        <v>35</v>
      </c>
      <c r="H3207" s="176" t="n">
        <v>2074.67242497113</v>
      </c>
      <c r="I3207" s="177" t="n">
        <v>4384166.8972381</v>
      </c>
      <c r="J3207" s="178" t="str">
        <f>IF(I3207&gt;0,H3207/I3207,0)</f>
      </c>
      <c r="K3207" s="179" t="str">
        <f>1-EXP(-J3207)</f>
      </c>
      <c r="L3207" s="180" t="str">
        <f>IF(G3207=30,1,M3206)</f>
      </c>
      <c r="M3207" s="181" t="str">
        <f>L3207*(1-K3207)</f>
      </c>
    </row>
    <row r="3208">
      <c r="A3208" t="s">
        <v>164</v>
      </c>
      <c r="B3208" t="s">
        <v>250</v>
      </c>
      <c r="C3208" s="32" t="s">
        <v>252</v>
      </c>
      <c r="D3208" t="s">
        <v>458</v>
      </c>
      <c r="E3208" t="s">
        <v>476</v>
      </c>
      <c r="F3208" s="174" t="n">
        <v>2027</v>
      </c>
      <c r="G3208" s="175" t="n">
        <v>36</v>
      </c>
      <c r="H3208" s="176" t="n">
        <v>2226.96625834599</v>
      </c>
      <c r="I3208" s="177" t="n">
        <v>4403453.83672527</v>
      </c>
      <c r="J3208" s="178" t="str">
        <f>IF(I3208&gt;0,H3208/I3208,0)</f>
      </c>
      <c r="K3208" s="179" t="str">
        <f>1-EXP(-J3208)</f>
      </c>
      <c r="L3208" s="180" t="str">
        <f>IF(G3208=30,1,M3207)</f>
      </c>
      <c r="M3208" s="181" t="str">
        <f>L3208*(1-K3208)</f>
      </c>
    </row>
    <row r="3209">
      <c r="A3209" t="s">
        <v>164</v>
      </c>
      <c r="B3209" t="s">
        <v>250</v>
      </c>
      <c r="C3209" s="32" t="s">
        <v>252</v>
      </c>
      <c r="D3209" t="s">
        <v>458</v>
      </c>
      <c r="E3209" t="s">
        <v>476</v>
      </c>
      <c r="F3209" s="174" t="n">
        <v>2027</v>
      </c>
      <c r="G3209" s="175" t="n">
        <v>37</v>
      </c>
      <c r="H3209" s="176" t="n">
        <v>3376.78770512253</v>
      </c>
      <c r="I3209" s="177" t="n">
        <v>6485452.52995134</v>
      </c>
      <c r="J3209" s="178" t="str">
        <f>IF(I3209&gt;0,H3209/I3209,0)</f>
      </c>
      <c r="K3209" s="179" t="str">
        <f>1-EXP(-J3209)</f>
      </c>
      <c r="L3209" s="180" t="str">
        <f>IF(G3209=30,1,M3208)</f>
      </c>
      <c r="M3209" s="181" t="str">
        <f>L3209*(1-K3209)</f>
      </c>
    </row>
    <row r="3210">
      <c r="A3210" t="s">
        <v>164</v>
      </c>
      <c r="B3210" t="s">
        <v>250</v>
      </c>
      <c r="C3210" s="32" t="s">
        <v>252</v>
      </c>
      <c r="D3210" t="s">
        <v>458</v>
      </c>
      <c r="E3210" t="s">
        <v>476</v>
      </c>
      <c r="F3210" s="174" t="n">
        <v>2027</v>
      </c>
      <c r="G3210" s="175" t="n">
        <v>38</v>
      </c>
      <c r="H3210" s="176" t="n">
        <v>2538.32016424277</v>
      </c>
      <c r="I3210" s="177" t="n">
        <v>4365614.83792979</v>
      </c>
      <c r="J3210" s="178" t="str">
        <f>IF(I3210&gt;0,H3210/I3210,0)</f>
      </c>
      <c r="K3210" s="179" t="str">
        <f>1-EXP(-J3210)</f>
      </c>
      <c r="L3210" s="180" t="str">
        <f>IF(G3210=30,1,M3209)</f>
      </c>
      <c r="M3210" s="181" t="str">
        <f>L3210*(1-K3210)</f>
      </c>
    </row>
    <row r="3211">
      <c r="A3211" t="s">
        <v>164</v>
      </c>
      <c r="B3211" t="s">
        <v>250</v>
      </c>
      <c r="C3211" s="32" t="s">
        <v>252</v>
      </c>
      <c r="D3211" t="s">
        <v>458</v>
      </c>
      <c r="E3211" t="s">
        <v>476</v>
      </c>
      <c r="F3211" s="174" t="n">
        <v>2027</v>
      </c>
      <c r="G3211" s="175" t="n">
        <v>39</v>
      </c>
      <c r="H3211" s="176" t="n">
        <v>2718.72592086512</v>
      </c>
      <c r="I3211" s="177" t="n">
        <v>4350990.05869785</v>
      </c>
      <c r="J3211" s="178" t="str">
        <f>IF(I3211&gt;0,H3211/I3211,0)</f>
      </c>
      <c r="K3211" s="179" t="str">
        <f>1-EXP(-J3211)</f>
      </c>
      <c r="L3211" s="180" t="str">
        <f>IF(G3211=30,1,M3210)</f>
      </c>
      <c r="M3211" s="181" t="str">
        <f>L3211*(1-K3211)</f>
      </c>
    </row>
    <row r="3212">
      <c r="A3212" t="s">
        <v>164</v>
      </c>
      <c r="B3212" t="s">
        <v>250</v>
      </c>
      <c r="C3212" s="32" t="s">
        <v>252</v>
      </c>
      <c r="D3212" t="s">
        <v>458</v>
      </c>
      <c r="E3212" t="s">
        <v>476</v>
      </c>
      <c r="F3212" s="174" t="n">
        <v>2027</v>
      </c>
      <c r="G3212" s="175" t="n">
        <v>40</v>
      </c>
      <c r="H3212" s="176" t="n">
        <v>3555.34380096657</v>
      </c>
      <c r="I3212" s="177" t="n">
        <v>4220101.57493016</v>
      </c>
      <c r="J3212" s="178" t="str">
        <f>IF(I3212&gt;0,H3212/I3212,0)</f>
      </c>
      <c r="K3212" s="179" t="str">
        <f>1-EXP(-J3212)</f>
      </c>
      <c r="L3212" s="180" t="str">
        <f>IF(G3212=30,1,M3211)</f>
      </c>
      <c r="M3212" s="181" t="str">
        <f>L3212*(1-K3212)</f>
      </c>
    </row>
    <row r="3213">
      <c r="A3213" t="s">
        <v>164</v>
      </c>
      <c r="B3213" t="s">
        <v>250</v>
      </c>
      <c r="C3213" s="32" t="s">
        <v>252</v>
      </c>
      <c r="D3213" t="s">
        <v>458</v>
      </c>
      <c r="E3213" t="s">
        <v>476</v>
      </c>
      <c r="F3213" s="174" t="n">
        <v>2027</v>
      </c>
      <c r="G3213" s="175" t="n">
        <v>41</v>
      </c>
      <c r="H3213" s="176" t="n">
        <v>3807.48243297513</v>
      </c>
      <c r="I3213" s="177" t="n">
        <v>4187008.65528854</v>
      </c>
      <c r="J3213" s="178" t="str">
        <f>IF(I3213&gt;0,H3213/I3213,0)</f>
      </c>
      <c r="K3213" s="179" t="str">
        <f>1-EXP(-J3213)</f>
      </c>
      <c r="L3213" s="180" t="str">
        <f>IF(G3213=30,1,M3212)</f>
      </c>
      <c r="M3213" s="181" t="str">
        <f>L3213*(1-K3213)</f>
      </c>
    </row>
    <row r="3214">
      <c r="A3214" t="s">
        <v>164</v>
      </c>
      <c r="B3214" t="s">
        <v>250</v>
      </c>
      <c r="C3214" s="32" t="s">
        <v>252</v>
      </c>
      <c r="D3214" t="s">
        <v>458</v>
      </c>
      <c r="E3214" t="s">
        <v>476</v>
      </c>
      <c r="F3214" s="174" t="n">
        <v>2027</v>
      </c>
      <c r="G3214" s="175" t="n">
        <v>42</v>
      </c>
      <c r="H3214" s="176" t="n">
        <v>4185.14880851167</v>
      </c>
      <c r="I3214" s="177" t="n">
        <v>4249370.7727621</v>
      </c>
      <c r="J3214" s="178" t="str">
        <f>IF(I3214&gt;0,H3214/I3214,0)</f>
      </c>
      <c r="K3214" s="179" t="str">
        <f>1-EXP(-J3214)</f>
      </c>
      <c r="L3214" s="180" t="str">
        <f>IF(G3214=30,1,M3213)</f>
      </c>
      <c r="M3214" s="181" t="str">
        <f>L3214*(1-K3214)</f>
      </c>
    </row>
    <row r="3215">
      <c r="A3215" t="s">
        <v>164</v>
      </c>
      <c r="B3215" t="s">
        <v>250</v>
      </c>
      <c r="C3215" s="32" t="s">
        <v>252</v>
      </c>
      <c r="D3215" t="s">
        <v>458</v>
      </c>
      <c r="E3215" t="s">
        <v>476</v>
      </c>
      <c r="F3215" s="174" t="n">
        <v>2027</v>
      </c>
      <c r="G3215" s="175" t="n">
        <v>43</v>
      </c>
      <c r="H3215" s="176" t="n">
        <v>4643.35582226845</v>
      </c>
      <c r="I3215" s="177" t="n">
        <v>4337488.93827177</v>
      </c>
      <c r="J3215" s="178" t="str">
        <f>IF(I3215&gt;0,H3215/I3215,0)</f>
      </c>
      <c r="K3215" s="179" t="str">
        <f>1-EXP(-J3215)</f>
      </c>
      <c r="L3215" s="180" t="str">
        <f>IF(G3215=30,1,M3214)</f>
      </c>
      <c r="M3215" s="181" t="str">
        <f>L3215*(1-K3215)</f>
      </c>
    </row>
    <row r="3216">
      <c r="A3216" t="s">
        <v>164</v>
      </c>
      <c r="B3216" t="s">
        <v>250</v>
      </c>
      <c r="C3216" s="32" t="s">
        <v>252</v>
      </c>
      <c r="D3216" t="s">
        <v>458</v>
      </c>
      <c r="E3216" t="s">
        <v>476</v>
      </c>
      <c r="F3216" s="174" t="n">
        <v>2027</v>
      </c>
      <c r="G3216" s="175" t="n">
        <v>44</v>
      </c>
      <c r="H3216" s="176" t="n">
        <v>5038.46534239846</v>
      </c>
      <c r="I3216" s="177" t="n">
        <v>4316084.5194747</v>
      </c>
      <c r="J3216" s="178" t="str">
        <f>IF(I3216&gt;0,H3216/I3216,0)</f>
      </c>
      <c r="K3216" s="179" t="str">
        <f>1-EXP(-J3216)</f>
      </c>
      <c r="L3216" s="180" t="str">
        <f>IF(G3216=30,1,M3215)</f>
      </c>
      <c r="M3216" s="181" t="str">
        <f>L3216*(1-K3216)</f>
      </c>
    </row>
    <row r="3217">
      <c r="A3217" t="s">
        <v>164</v>
      </c>
      <c r="B3217" t="s">
        <v>250</v>
      </c>
      <c r="C3217" s="32" t="s">
        <v>252</v>
      </c>
      <c r="D3217" t="s">
        <v>458</v>
      </c>
      <c r="E3217" t="s">
        <v>476</v>
      </c>
      <c r="F3217" s="174" t="n">
        <v>2027</v>
      </c>
      <c r="G3217" s="175" t="n">
        <v>45</v>
      </c>
      <c r="H3217" s="176" t="n">
        <v>6326.67481202968</v>
      </c>
      <c r="I3217" s="177" t="n">
        <v>4181423.17818614</v>
      </c>
      <c r="J3217" s="178" t="str">
        <f>IF(I3217&gt;0,H3217/I3217,0)</f>
      </c>
      <c r="K3217" s="179" t="str">
        <f>1-EXP(-J3217)</f>
      </c>
      <c r="L3217" s="180" t="str">
        <f>IF(G3217=30,1,M3216)</f>
      </c>
      <c r="M3217" s="181" t="str">
        <f>L3217*(1-K3217)</f>
      </c>
    </row>
    <row r="3218">
      <c r="A3218" t="s">
        <v>164</v>
      </c>
      <c r="B3218" t="s">
        <v>250</v>
      </c>
      <c r="C3218" s="32" t="s">
        <v>252</v>
      </c>
      <c r="D3218" t="s">
        <v>458</v>
      </c>
      <c r="E3218" t="s">
        <v>476</v>
      </c>
      <c r="F3218" s="174" t="n">
        <v>2027</v>
      </c>
      <c r="G3218" s="175" t="n">
        <v>46</v>
      </c>
      <c r="H3218" s="176" t="n">
        <v>6803.96156069143</v>
      </c>
      <c r="I3218" s="177" t="n">
        <v>4108827.90465652</v>
      </c>
      <c r="J3218" s="178" t="str">
        <f>IF(I3218&gt;0,H3218/I3218,0)</f>
      </c>
      <c r="K3218" s="179" t="str">
        <f>1-EXP(-J3218)</f>
      </c>
      <c r="L3218" s="180" t="str">
        <f>IF(G3218=30,1,M3217)</f>
      </c>
      <c r="M3218" s="181" t="str">
        <f>L3218*(1-K3218)</f>
      </c>
    </row>
    <row r="3219">
      <c r="A3219" t="s">
        <v>164</v>
      </c>
      <c r="B3219" t="s">
        <v>250</v>
      </c>
      <c r="C3219" s="32" t="s">
        <v>252</v>
      </c>
      <c r="D3219" t="s">
        <v>458</v>
      </c>
      <c r="E3219" t="s">
        <v>476</v>
      </c>
      <c r="F3219" s="174" t="n">
        <v>2027</v>
      </c>
      <c r="G3219" s="175" t="n">
        <v>47</v>
      </c>
      <c r="H3219" s="176" t="n">
        <v>7347.86836253712</v>
      </c>
      <c r="I3219" s="177" t="n">
        <v>4053384.05637267</v>
      </c>
      <c r="J3219" s="178" t="str">
        <f>IF(I3219&gt;0,H3219/I3219,0)</f>
      </c>
      <c r="K3219" s="179" t="str">
        <f>1-EXP(-J3219)</f>
      </c>
      <c r="L3219" s="180" t="str">
        <f>IF(G3219=30,1,M3218)</f>
      </c>
      <c r="M3219" s="181" t="str">
        <f>L3219*(1-K3219)</f>
      </c>
    </row>
    <row r="3220">
      <c r="A3220" t="s">
        <v>164</v>
      </c>
      <c r="B3220" t="s">
        <v>250</v>
      </c>
      <c r="C3220" s="32" t="s">
        <v>252</v>
      </c>
      <c r="D3220" t="s">
        <v>458</v>
      </c>
      <c r="E3220" t="s">
        <v>476</v>
      </c>
      <c r="F3220" s="174" t="n">
        <v>2027</v>
      </c>
      <c r="G3220" s="175" t="n">
        <v>48</v>
      </c>
      <c r="H3220" s="176" t="n">
        <v>7918.66341314015</v>
      </c>
      <c r="I3220" s="177" t="n">
        <v>3992581.45807679</v>
      </c>
      <c r="J3220" s="178" t="str">
        <f>IF(I3220&gt;0,H3220/I3220,0)</f>
      </c>
      <c r="K3220" s="179" t="str">
        <f>1-EXP(-J3220)</f>
      </c>
      <c r="L3220" s="180" t="str">
        <f>IF(G3220=30,1,M3219)</f>
      </c>
      <c r="M3220" s="181" t="str">
        <f>L3220*(1-K3220)</f>
      </c>
    </row>
    <row r="3221">
      <c r="A3221" t="s">
        <v>164</v>
      </c>
      <c r="B3221" t="s">
        <v>250</v>
      </c>
      <c r="C3221" s="32" t="s">
        <v>252</v>
      </c>
      <c r="D3221" t="s">
        <v>458</v>
      </c>
      <c r="E3221" t="s">
        <v>476</v>
      </c>
      <c r="F3221" s="174" t="n">
        <v>2027</v>
      </c>
      <c r="G3221" s="175" t="n">
        <v>49</v>
      </c>
      <c r="H3221" s="176" t="n">
        <v>8481.40210980436</v>
      </c>
      <c r="I3221" s="177" t="n">
        <v>3912235.57564299</v>
      </c>
      <c r="J3221" s="178" t="str">
        <f>IF(I3221&gt;0,H3221/I3221,0)</f>
      </c>
      <c r="K3221" s="179" t="str">
        <f>1-EXP(-J3221)</f>
      </c>
      <c r="L3221" s="180" t="str">
        <f>IF(G3221=30,1,M3220)</f>
      </c>
      <c r="M3221" s="181" t="str">
        <f>L3221*(1-K3221)</f>
      </c>
    </row>
    <row r="3222">
      <c r="A3222" t="s">
        <v>164</v>
      </c>
      <c r="B3222" t="s">
        <v>250</v>
      </c>
      <c r="C3222" s="32" t="s">
        <v>252</v>
      </c>
      <c r="D3222" t="s">
        <v>458</v>
      </c>
      <c r="E3222" t="s">
        <v>476</v>
      </c>
      <c r="F3222" s="174" t="n">
        <v>2027</v>
      </c>
      <c r="G3222" s="175" t="n">
        <v>50</v>
      </c>
      <c r="H3222" s="176" t="n">
        <v>9758.6986527762</v>
      </c>
      <c r="I3222" s="177" t="n">
        <v>3849369.40515605</v>
      </c>
      <c r="J3222" s="178" t="str">
        <f>IF(I3222&gt;0,H3222/I3222,0)</f>
      </c>
      <c r="K3222" s="179" t="str">
        <f>1-EXP(-J3222)</f>
      </c>
      <c r="L3222" s="180" t="str">
        <f>IF(G3222=30,1,M3221)</f>
      </c>
      <c r="M3222" s="181" t="str">
        <f>L3222*(1-K3222)</f>
      </c>
    </row>
    <row r="3223">
      <c r="A3223" t="s">
        <v>164</v>
      </c>
      <c r="B3223" t="s">
        <v>250</v>
      </c>
      <c r="C3223" s="32" t="s">
        <v>252</v>
      </c>
      <c r="D3223" t="s">
        <v>458</v>
      </c>
      <c r="E3223" t="s">
        <v>476</v>
      </c>
      <c r="F3223" s="174" t="n">
        <v>2027</v>
      </c>
      <c r="G3223" s="175" t="n">
        <v>51</v>
      </c>
      <c r="H3223" s="176" t="n">
        <v>10436.8774142422</v>
      </c>
      <c r="I3223" s="177" t="n">
        <v>3773691.65475672</v>
      </c>
      <c r="J3223" s="178" t="str">
        <f>IF(I3223&gt;0,H3223/I3223,0)</f>
      </c>
      <c r="K3223" s="179" t="str">
        <f>1-EXP(-J3223)</f>
      </c>
      <c r="L3223" s="180" t="str">
        <f>IF(G3223=30,1,M3222)</f>
      </c>
      <c r="M3223" s="181" t="str">
        <f>L3223*(1-K3223)</f>
      </c>
    </row>
    <row r="3224">
      <c r="A3224" t="s">
        <v>164</v>
      </c>
      <c r="B3224" t="s">
        <v>250</v>
      </c>
      <c r="C3224" s="32" t="s">
        <v>252</v>
      </c>
      <c r="D3224" t="s">
        <v>458</v>
      </c>
      <c r="E3224" t="s">
        <v>476</v>
      </c>
      <c r="F3224" s="174" t="n">
        <v>2027</v>
      </c>
      <c r="G3224" s="175" t="n">
        <v>52</v>
      </c>
      <c r="H3224" s="176" t="n">
        <v>11157.2632870363</v>
      </c>
      <c r="I3224" s="177" t="n">
        <v>3698258.38698545</v>
      </c>
      <c r="J3224" s="178" t="str">
        <f>IF(I3224&gt;0,H3224/I3224,0)</f>
      </c>
      <c r="K3224" s="179" t="str">
        <f>1-EXP(-J3224)</f>
      </c>
      <c r="L3224" s="180" t="str">
        <f>IF(G3224=30,1,M3223)</f>
      </c>
      <c r="M3224" s="181" t="str">
        <f>L3224*(1-K3224)</f>
      </c>
    </row>
    <row r="3225">
      <c r="A3225" t="s">
        <v>164</v>
      </c>
      <c r="B3225" t="s">
        <v>250</v>
      </c>
      <c r="C3225" s="32" t="s">
        <v>252</v>
      </c>
      <c r="D3225" t="s">
        <v>458</v>
      </c>
      <c r="E3225" t="s">
        <v>476</v>
      </c>
      <c r="F3225" s="174" t="n">
        <v>2027</v>
      </c>
      <c r="G3225" s="175" t="n">
        <v>53</v>
      </c>
      <c r="H3225" s="176" t="n">
        <v>11833.9621723085</v>
      </c>
      <c r="I3225" s="177" t="n">
        <v>3595076.38366451</v>
      </c>
      <c r="J3225" s="178" t="str">
        <f>IF(I3225&gt;0,H3225/I3225,0)</f>
      </c>
      <c r="K3225" s="179" t="str">
        <f>1-EXP(-J3225)</f>
      </c>
      <c r="L3225" s="180" t="str">
        <f>IF(G3225=30,1,M3224)</f>
      </c>
      <c r="M3225" s="181" t="str">
        <f>L3225*(1-K3225)</f>
      </c>
    </row>
    <row r="3226">
      <c r="A3226" t="s">
        <v>164</v>
      </c>
      <c r="B3226" t="s">
        <v>250</v>
      </c>
      <c r="C3226" s="32" t="s">
        <v>252</v>
      </c>
      <c r="D3226" t="s">
        <v>458</v>
      </c>
      <c r="E3226" t="s">
        <v>476</v>
      </c>
      <c r="F3226" s="174" t="n">
        <v>2027</v>
      </c>
      <c r="G3226" s="175" t="n">
        <v>54</v>
      </c>
      <c r="H3226" s="176" t="n">
        <v>12765.5195304895</v>
      </c>
      <c r="I3226" s="177" t="n">
        <v>3553055.21842226</v>
      </c>
      <c r="J3226" s="178" t="str">
        <f>IF(I3226&gt;0,H3226/I3226,0)</f>
      </c>
      <c r="K3226" s="179" t="str">
        <f>1-EXP(-J3226)</f>
      </c>
      <c r="L3226" s="180" t="str">
        <f>IF(G3226=30,1,M3225)</f>
      </c>
      <c r="M3226" s="181" t="str">
        <f>L3226*(1-K3226)</f>
      </c>
    </row>
    <row r="3227">
      <c r="A3227" t="s">
        <v>164</v>
      </c>
      <c r="B3227" t="s">
        <v>250</v>
      </c>
      <c r="C3227" s="32" t="s">
        <v>252</v>
      </c>
      <c r="D3227" t="s">
        <v>458</v>
      </c>
      <c r="E3227" t="s">
        <v>476</v>
      </c>
      <c r="F3227" s="174" t="n">
        <v>2027</v>
      </c>
      <c r="G3227" s="175" t="n">
        <v>55</v>
      </c>
      <c r="H3227" s="176" t="n">
        <v>13348.6387250867</v>
      </c>
      <c r="I3227" s="177" t="n">
        <v>3345014.01703851</v>
      </c>
      <c r="J3227" s="178" t="str">
        <f>IF(I3227&gt;0,H3227/I3227,0)</f>
      </c>
      <c r="K3227" s="179" t="str">
        <f>1-EXP(-J3227)</f>
      </c>
      <c r="L3227" s="180" t="str">
        <f>IF(G3227=30,1,M3226)</f>
      </c>
      <c r="M3227" s="181" t="str">
        <f>L3227*(1-K3227)</f>
      </c>
    </row>
    <row r="3228">
      <c r="A3228" t="s">
        <v>164</v>
      </c>
      <c r="B3228" t="s">
        <v>250</v>
      </c>
      <c r="C3228" s="32" t="s">
        <v>252</v>
      </c>
      <c r="D3228" t="s">
        <v>458</v>
      </c>
      <c r="E3228" t="s">
        <v>476</v>
      </c>
      <c r="F3228" s="174" t="n">
        <v>2027</v>
      </c>
      <c r="G3228" s="175" t="n">
        <v>56</v>
      </c>
      <c r="H3228" s="176" t="n">
        <v>14204.9362241134</v>
      </c>
      <c r="I3228" s="177" t="n">
        <v>3259794.9334015</v>
      </c>
      <c r="J3228" s="178" t="str">
        <f>IF(I3228&gt;0,H3228/I3228,0)</f>
      </c>
      <c r="K3228" s="179" t="str">
        <f>1-EXP(-J3228)</f>
      </c>
      <c r="L3228" s="180" t="str">
        <f>IF(G3228=30,1,M3227)</f>
      </c>
      <c r="M3228" s="181" t="str">
        <f>L3228*(1-K3228)</f>
      </c>
    </row>
    <row r="3229">
      <c r="A3229" t="s">
        <v>164</v>
      </c>
      <c r="B3229" t="s">
        <v>250</v>
      </c>
      <c r="C3229" s="32" t="s">
        <v>252</v>
      </c>
      <c r="D3229" t="s">
        <v>458</v>
      </c>
      <c r="E3229" t="s">
        <v>476</v>
      </c>
      <c r="F3229" s="174" t="n">
        <v>2027</v>
      </c>
      <c r="G3229" s="175" t="n">
        <v>57</v>
      </c>
      <c r="H3229" s="176" t="n">
        <v>15135.435098134</v>
      </c>
      <c r="I3229" s="177" t="n">
        <v>3179656.09945579</v>
      </c>
      <c r="J3229" s="178" t="str">
        <f>IF(I3229&gt;0,H3229/I3229,0)</f>
      </c>
      <c r="K3229" s="179" t="str">
        <f>1-EXP(-J3229)</f>
      </c>
      <c r="L3229" s="180" t="str">
        <f>IF(G3229=30,1,M3228)</f>
      </c>
      <c r="M3229" s="181" t="str">
        <f>L3229*(1-K3229)</f>
      </c>
    </row>
    <row r="3230">
      <c r="A3230" t="s">
        <v>164</v>
      </c>
      <c r="B3230" t="s">
        <v>250</v>
      </c>
      <c r="C3230" s="32" t="s">
        <v>252</v>
      </c>
      <c r="D3230" t="s">
        <v>458</v>
      </c>
      <c r="E3230" t="s">
        <v>476</v>
      </c>
      <c r="F3230" s="174" t="n">
        <v>2027</v>
      </c>
      <c r="G3230" s="175" t="n">
        <v>58</v>
      </c>
      <c r="H3230" s="176" t="n">
        <v>16070.5818836915</v>
      </c>
      <c r="I3230" s="177" t="n">
        <v>3090249.5159591</v>
      </c>
      <c r="J3230" s="178" t="str">
        <f>IF(I3230&gt;0,H3230/I3230,0)</f>
      </c>
      <c r="K3230" s="179" t="str">
        <f>1-EXP(-J3230)</f>
      </c>
      <c r="L3230" s="180" t="str">
        <f>IF(G3230=30,1,M3229)</f>
      </c>
      <c r="M3230" s="181" t="str">
        <f>L3230*(1-K3230)</f>
      </c>
    </row>
    <row r="3231">
      <c r="A3231" t="s">
        <v>164</v>
      </c>
      <c r="B3231" t="s">
        <v>250</v>
      </c>
      <c r="C3231" s="32" t="s">
        <v>252</v>
      </c>
      <c r="D3231" t="s">
        <v>458</v>
      </c>
      <c r="E3231" t="s">
        <v>476</v>
      </c>
      <c r="F3231" s="174" t="n">
        <v>2027</v>
      </c>
      <c r="G3231" s="175" t="n">
        <v>59</v>
      </c>
      <c r="H3231" s="176" t="n">
        <v>16938.5210459456</v>
      </c>
      <c r="I3231" s="177" t="n">
        <v>2980828.86060957</v>
      </c>
      <c r="J3231" s="178" t="str">
        <f>IF(I3231&gt;0,H3231/I3231,0)</f>
      </c>
      <c r="K3231" s="179" t="str">
        <f>1-EXP(-J3231)</f>
      </c>
      <c r="L3231" s="180" t="str">
        <f>IF(G3231=30,1,M3230)</f>
      </c>
      <c r="M3231" s="181" t="str">
        <f>L3231*(1-K3231)</f>
      </c>
    </row>
    <row r="3232">
      <c r="A3232" t="s">
        <v>164</v>
      </c>
      <c r="B3232" t="s">
        <v>250</v>
      </c>
      <c r="C3232" s="32" t="s">
        <v>252</v>
      </c>
      <c r="D3232" t="s">
        <v>458</v>
      </c>
      <c r="E3232" t="s">
        <v>476</v>
      </c>
      <c r="F3232" s="174" t="n">
        <v>2027</v>
      </c>
      <c r="G3232" s="175" t="n">
        <v>60</v>
      </c>
      <c r="H3232" s="176" t="n">
        <v>18102.7844254363</v>
      </c>
      <c r="I3232" s="177" t="n">
        <v>2839787.24584239</v>
      </c>
      <c r="J3232" s="178" t="str">
        <f>IF(I3232&gt;0,H3232/I3232,0)</f>
      </c>
      <c r="K3232" s="179" t="str">
        <f>1-EXP(-J3232)</f>
      </c>
      <c r="L3232" s="180" t="str">
        <f>IF(G3232=30,1,M3231)</f>
      </c>
      <c r="M3232" s="181" t="str">
        <f>L3232*(1-K3232)</f>
      </c>
    </row>
    <row r="3233">
      <c r="A3233" t="s">
        <v>164</v>
      </c>
      <c r="B3233" t="s">
        <v>250</v>
      </c>
      <c r="C3233" s="32" t="s">
        <v>252</v>
      </c>
      <c r="D3233" t="s">
        <v>458</v>
      </c>
      <c r="E3233" t="s">
        <v>476</v>
      </c>
      <c r="F3233" s="174" t="n">
        <v>2027</v>
      </c>
      <c r="G3233" s="175" t="n">
        <v>61</v>
      </c>
      <c r="H3233" s="176" t="n">
        <v>19057.6117474401</v>
      </c>
      <c r="I3233" s="177" t="n">
        <v>2735216.0407767</v>
      </c>
      <c r="J3233" s="178" t="str">
        <f>IF(I3233&gt;0,H3233/I3233,0)</f>
      </c>
      <c r="K3233" s="179" t="str">
        <f>1-EXP(-J3233)</f>
      </c>
      <c r="L3233" s="180" t="str">
        <f>IF(G3233=30,1,M3232)</f>
      </c>
      <c r="M3233" s="181" t="str">
        <f>L3233*(1-K3233)</f>
      </c>
    </row>
    <row r="3234">
      <c r="A3234" t="s">
        <v>164</v>
      </c>
      <c r="B3234" t="s">
        <v>250</v>
      </c>
      <c r="C3234" s="32" t="s">
        <v>252</v>
      </c>
      <c r="D3234" t="s">
        <v>458</v>
      </c>
      <c r="E3234" t="s">
        <v>476</v>
      </c>
      <c r="F3234" s="174" t="n">
        <v>2027</v>
      </c>
      <c r="G3234" s="175" t="n">
        <v>62</v>
      </c>
      <c r="H3234" s="176" t="n">
        <v>19877.3152951065</v>
      </c>
      <c r="I3234" s="177" t="n">
        <v>2609239.6119309</v>
      </c>
      <c r="J3234" s="178" t="str">
        <f>IF(I3234&gt;0,H3234/I3234,0)</f>
      </c>
      <c r="K3234" s="179" t="str">
        <f>1-EXP(-J3234)</f>
      </c>
      <c r="L3234" s="180" t="str">
        <f>IF(G3234=30,1,M3233)</f>
      </c>
      <c r="M3234" s="181" t="str">
        <f>L3234*(1-K3234)</f>
      </c>
    </row>
    <row r="3235">
      <c r="A3235" t="s">
        <v>164</v>
      </c>
      <c r="B3235" t="s">
        <v>250</v>
      </c>
      <c r="C3235" s="32" t="s">
        <v>252</v>
      </c>
      <c r="D3235" t="s">
        <v>458</v>
      </c>
      <c r="E3235" t="s">
        <v>476</v>
      </c>
      <c r="F3235" s="174" t="n">
        <v>2027</v>
      </c>
      <c r="G3235" s="175" t="n">
        <v>63</v>
      </c>
      <c r="H3235" s="176" t="n">
        <v>20699.2860637543</v>
      </c>
      <c r="I3235" s="177" t="n">
        <v>2483479.67419828</v>
      </c>
      <c r="J3235" s="178" t="str">
        <f>IF(I3235&gt;0,H3235/I3235,0)</f>
      </c>
      <c r="K3235" s="179" t="str">
        <f>1-EXP(-J3235)</f>
      </c>
      <c r="L3235" s="180" t="str">
        <f>IF(G3235=30,1,M3234)</f>
      </c>
      <c r="M3235" s="181" t="str">
        <f>L3235*(1-K3235)</f>
      </c>
    </row>
    <row r="3236">
      <c r="A3236" t="s">
        <v>164</v>
      </c>
      <c r="B3236" t="s">
        <v>250</v>
      </c>
      <c r="C3236" s="32" t="s">
        <v>252</v>
      </c>
      <c r="D3236" t="s">
        <v>458</v>
      </c>
      <c r="E3236" t="s">
        <v>476</v>
      </c>
      <c r="F3236" s="174" t="n">
        <v>2027</v>
      </c>
      <c r="G3236" s="175" t="n">
        <v>64</v>
      </c>
      <c r="H3236" s="176" t="n">
        <v>21557.2275954837</v>
      </c>
      <c r="I3236" s="177" t="n">
        <v>2362700.57879926</v>
      </c>
      <c r="J3236" s="178" t="str">
        <f>IF(I3236&gt;0,H3236/I3236,0)</f>
      </c>
      <c r="K3236" s="179" t="str">
        <f>1-EXP(-J3236)</f>
      </c>
      <c r="L3236" s="180" t="str">
        <f>IF(G3236=30,1,M3235)</f>
      </c>
      <c r="M3236" s="181" t="str">
        <f>L3236*(1-K3236)</f>
      </c>
    </row>
    <row r="3237">
      <c r="A3237" t="s">
        <v>164</v>
      </c>
      <c r="B3237" t="s">
        <v>250</v>
      </c>
      <c r="C3237" s="32" t="s">
        <v>252</v>
      </c>
      <c r="D3237" t="s">
        <v>458</v>
      </c>
      <c r="E3237" t="s">
        <v>476</v>
      </c>
      <c r="F3237" s="174" t="n">
        <v>2027</v>
      </c>
      <c r="G3237" s="175" t="n">
        <v>65</v>
      </c>
      <c r="H3237" s="176" t="n">
        <v>21672.495349975</v>
      </c>
      <c r="I3237" s="177" t="n">
        <v>2216214.22944205</v>
      </c>
      <c r="J3237" s="178" t="str">
        <f>IF(I3237&gt;0,H3237/I3237,0)</f>
      </c>
      <c r="K3237" s="179" t="str">
        <f>1-EXP(-J3237)</f>
      </c>
      <c r="L3237" s="180" t="str">
        <f>IF(G3237=30,1,M3236)</f>
      </c>
      <c r="M3237" s="181" t="str">
        <f>L3237*(1-K3237)</f>
      </c>
    </row>
    <row r="3238">
      <c r="A3238" t="s">
        <v>164</v>
      </c>
      <c r="B3238" t="s">
        <v>250</v>
      </c>
      <c r="C3238" s="32" t="s">
        <v>252</v>
      </c>
      <c r="D3238" t="s">
        <v>458</v>
      </c>
      <c r="E3238" t="s">
        <v>476</v>
      </c>
      <c r="F3238" s="174" t="n">
        <v>2027</v>
      </c>
      <c r="G3238" s="175" t="n">
        <v>66</v>
      </c>
      <c r="H3238" s="176" t="n">
        <v>22448.5407763952</v>
      </c>
      <c r="I3238" s="177" t="n">
        <v>2095049.31656485</v>
      </c>
      <c r="J3238" s="178" t="str">
        <f>IF(I3238&gt;0,H3238/I3238,0)</f>
      </c>
      <c r="K3238" s="179" t="str">
        <f>1-EXP(-J3238)</f>
      </c>
      <c r="L3238" s="180" t="str">
        <f>IF(G3238=30,1,M3237)</f>
      </c>
      <c r="M3238" s="181" t="str">
        <f>L3238*(1-K3238)</f>
      </c>
    </row>
    <row r="3239">
      <c r="A3239" t="s">
        <v>164</v>
      </c>
      <c r="B3239" t="s">
        <v>250</v>
      </c>
      <c r="C3239" s="32" t="s">
        <v>252</v>
      </c>
      <c r="D3239" t="s">
        <v>458</v>
      </c>
      <c r="E3239" t="s">
        <v>476</v>
      </c>
      <c r="F3239" s="174" t="n">
        <v>2027</v>
      </c>
      <c r="G3239" s="175" t="n">
        <v>67</v>
      </c>
      <c r="H3239" s="176" t="n">
        <v>23137.3839241309</v>
      </c>
      <c r="I3239" s="177" t="n">
        <v>1969885.37778428</v>
      </c>
      <c r="J3239" s="178" t="str">
        <f>IF(I3239&gt;0,H3239/I3239,0)</f>
      </c>
      <c r="K3239" s="179" t="str">
        <f>1-EXP(-J3239)</f>
      </c>
      <c r="L3239" s="180" t="str">
        <f>IF(G3239=30,1,M3238)</f>
      </c>
      <c r="M3239" s="181" t="str">
        <f>L3239*(1-K3239)</f>
      </c>
    </row>
    <row r="3240">
      <c r="A3240" t="s">
        <v>164</v>
      </c>
      <c r="B3240" t="s">
        <v>250</v>
      </c>
      <c r="C3240" s="32" t="s">
        <v>252</v>
      </c>
      <c r="D3240" t="s">
        <v>458</v>
      </c>
      <c r="E3240" t="s">
        <v>476</v>
      </c>
      <c r="F3240" s="174" t="n">
        <v>2027</v>
      </c>
      <c r="G3240" s="175" t="n">
        <v>68</v>
      </c>
      <c r="H3240" s="176" t="n">
        <v>23688.0608970333</v>
      </c>
      <c r="I3240" s="177" t="n">
        <v>1838844.41607778</v>
      </c>
      <c r="J3240" s="178" t="str">
        <f>IF(I3240&gt;0,H3240/I3240,0)</f>
      </c>
      <c r="K3240" s="179" t="str">
        <f>1-EXP(-J3240)</f>
      </c>
      <c r="L3240" s="180" t="str">
        <f>IF(G3240=30,1,M3239)</f>
      </c>
      <c r="M3240" s="181" t="str">
        <f>L3240*(1-K3240)</f>
      </c>
    </row>
    <row r="3241">
      <c r="A3241" t="s">
        <v>164</v>
      </c>
      <c r="B3241" t="s">
        <v>250</v>
      </c>
      <c r="C3241" s="32" t="s">
        <v>252</v>
      </c>
      <c r="D3241" t="s">
        <v>458</v>
      </c>
      <c r="E3241" t="s">
        <v>476</v>
      </c>
      <c r="F3241" s="174" t="n">
        <v>2027</v>
      </c>
      <c r="G3241" s="175" t="n">
        <v>69</v>
      </c>
      <c r="H3241" s="176" t="n">
        <v>24183.7256278724</v>
      </c>
      <c r="I3241" s="177" t="n">
        <v>1710360.8224108</v>
      </c>
      <c r="J3241" s="178" t="str">
        <f>IF(I3241&gt;0,H3241/I3241,0)</f>
      </c>
      <c r="K3241" s="179" t="str">
        <f>1-EXP(-J3241)</f>
      </c>
      <c r="L3241" s="180" t="str">
        <f>IF(G3241=30,1,M3240)</f>
      </c>
      <c r="M3241" s="181" t="str">
        <f>L3241*(1-K3241)</f>
      </c>
    </row>
    <row r="3242">
      <c r="A3242" t="s">
        <v>164</v>
      </c>
      <c r="B3242" t="s">
        <v>250</v>
      </c>
      <c r="C3242" s="32" t="s">
        <v>252</v>
      </c>
      <c r="D3242" t="s">
        <v>458</v>
      </c>
      <c r="E3242" t="s">
        <v>476</v>
      </c>
      <c r="F3242" s="174" t="n">
        <v>2028</v>
      </c>
      <c r="G3242" s="175" t="n">
        <v>30</v>
      </c>
      <c r="H3242" s="176" t="n">
        <v>986.004927108551</v>
      </c>
      <c r="I3242" s="177" t="n">
        <v>4420053.28578776</v>
      </c>
      <c r="J3242" s="178" t="str">
        <f>IF(I3242&gt;0,H3242/I3242,0)</f>
      </c>
      <c r="K3242" s="179" t="str">
        <f>1-EXP(-J3242)</f>
      </c>
      <c r="L3242" s="180" t="str">
        <f>IF(G3242=30,1,M3241)</f>
      </c>
      <c r="M3242" s="181" t="str">
        <f>L3242*(1-K3242)</f>
      </c>
    </row>
    <row r="3243">
      <c r="A3243" t="s">
        <v>164</v>
      </c>
      <c r="B3243" t="s">
        <v>250</v>
      </c>
      <c r="C3243" s="32" t="s">
        <v>252</v>
      </c>
      <c r="D3243" t="s">
        <v>458</v>
      </c>
      <c r="E3243" t="s">
        <v>476</v>
      </c>
      <c r="F3243" s="174" t="n">
        <v>2028</v>
      </c>
      <c r="G3243" s="175" t="n">
        <v>31</v>
      </c>
      <c r="H3243" s="176" t="n">
        <v>1338.69947059203</v>
      </c>
      <c r="I3243" s="177" t="n">
        <v>4561944.67980585</v>
      </c>
      <c r="J3243" s="178" t="str">
        <f>IF(I3243&gt;0,H3243/I3243,0)</f>
      </c>
      <c r="K3243" s="179" t="str">
        <f>1-EXP(-J3243)</f>
      </c>
      <c r="L3243" s="180" t="str">
        <f>IF(G3243=30,1,M3242)</f>
      </c>
      <c r="M3243" s="181" t="str">
        <f>L3243*(1-K3243)</f>
      </c>
    </row>
    <row r="3244">
      <c r="A3244" t="s">
        <v>164</v>
      </c>
      <c r="B3244" t="s">
        <v>250</v>
      </c>
      <c r="C3244" s="32" t="s">
        <v>252</v>
      </c>
      <c r="D3244" t="s">
        <v>458</v>
      </c>
      <c r="E3244" t="s">
        <v>476</v>
      </c>
      <c r="F3244" s="174" t="n">
        <v>2028</v>
      </c>
      <c r="G3244" s="175" t="n">
        <v>32</v>
      </c>
      <c r="H3244" s="176" t="n">
        <v>1387.19714491306</v>
      </c>
      <c r="I3244" s="177" t="n">
        <v>4519595.07842447</v>
      </c>
      <c r="J3244" s="178" t="str">
        <f>IF(I3244&gt;0,H3244/I3244,0)</f>
      </c>
      <c r="K3244" s="179" t="str">
        <f>1-EXP(-J3244)</f>
      </c>
      <c r="L3244" s="180" t="str">
        <f>IF(G3244=30,1,M3243)</f>
      </c>
      <c r="M3244" s="181" t="str">
        <f>L3244*(1-K3244)</f>
      </c>
    </row>
    <row r="3245">
      <c r="A3245" t="s">
        <v>164</v>
      </c>
      <c r="B3245" t="s">
        <v>250</v>
      </c>
      <c r="C3245" s="32" t="s">
        <v>252</v>
      </c>
      <c r="D3245" t="s">
        <v>458</v>
      </c>
      <c r="E3245" t="s">
        <v>476</v>
      </c>
      <c r="F3245" s="174" t="n">
        <v>2028</v>
      </c>
      <c r="G3245" s="175" t="n">
        <v>33</v>
      </c>
      <c r="H3245" s="176" t="n">
        <v>1436.92107136111</v>
      </c>
      <c r="I3245" s="177" t="n">
        <v>4447053.66844353</v>
      </c>
      <c r="J3245" s="178" t="str">
        <f>IF(I3245&gt;0,H3245/I3245,0)</f>
      </c>
      <c r="K3245" s="179" t="str">
        <f>1-EXP(-J3245)</f>
      </c>
      <c r="L3245" s="180" t="str">
        <f>IF(G3245=30,1,M3244)</f>
      </c>
      <c r="M3245" s="181" t="str">
        <f>L3245*(1-K3245)</f>
      </c>
    </row>
    <row r="3246">
      <c r="A3246" t="s">
        <v>164</v>
      </c>
      <c r="B3246" t="s">
        <v>250</v>
      </c>
      <c r="C3246" s="32" t="s">
        <v>252</v>
      </c>
      <c r="D3246" t="s">
        <v>458</v>
      </c>
      <c r="E3246" t="s">
        <v>476</v>
      </c>
      <c r="F3246" s="174" t="n">
        <v>2028</v>
      </c>
      <c r="G3246" s="175" t="n">
        <v>34</v>
      </c>
      <c r="H3246" s="176" t="n">
        <v>1502.64416242061</v>
      </c>
      <c r="I3246" s="177" t="n">
        <v>4390433.03123451</v>
      </c>
      <c r="J3246" s="178" t="str">
        <f>IF(I3246&gt;0,H3246/I3246,0)</f>
      </c>
      <c r="K3246" s="179" t="str">
        <f>1-EXP(-J3246)</f>
      </c>
      <c r="L3246" s="180" t="str">
        <f>IF(G3246=30,1,M3245)</f>
      </c>
      <c r="M3246" s="181" t="str">
        <f>L3246*(1-K3246)</f>
      </c>
    </row>
    <row r="3247">
      <c r="A3247" t="s">
        <v>164</v>
      </c>
      <c r="B3247" t="s">
        <v>250</v>
      </c>
      <c r="C3247" s="32" t="s">
        <v>252</v>
      </c>
      <c r="D3247" t="s">
        <v>458</v>
      </c>
      <c r="E3247" t="s">
        <v>476</v>
      </c>
      <c r="F3247" s="174" t="n">
        <v>2028</v>
      </c>
      <c r="G3247" s="175" t="n">
        <v>35</v>
      </c>
      <c r="H3247" s="176" t="n">
        <v>2035.12736280713</v>
      </c>
      <c r="I3247" s="177" t="n">
        <v>4337525.7250664</v>
      </c>
      <c r="J3247" s="178" t="str">
        <f>IF(I3247&gt;0,H3247/I3247,0)</f>
      </c>
      <c r="K3247" s="179" t="str">
        <f>1-EXP(-J3247)</f>
      </c>
      <c r="L3247" s="180" t="str">
        <f>IF(G3247=30,1,M3246)</f>
      </c>
      <c r="M3247" s="181" t="str">
        <f>L3247*(1-K3247)</f>
      </c>
    </row>
    <row r="3248">
      <c r="A3248" t="s">
        <v>164</v>
      </c>
      <c r="B3248" t="s">
        <v>250</v>
      </c>
      <c r="C3248" s="32" t="s">
        <v>252</v>
      </c>
      <c r="D3248" t="s">
        <v>458</v>
      </c>
      <c r="E3248" t="s">
        <v>476</v>
      </c>
      <c r="F3248" s="174" t="n">
        <v>2028</v>
      </c>
      <c r="G3248" s="175" t="n">
        <v>36</v>
      </c>
      <c r="H3248" s="176" t="n">
        <v>2193.24779052544</v>
      </c>
      <c r="I3248" s="177" t="n">
        <v>4375931.72795365</v>
      </c>
      <c r="J3248" s="178" t="str">
        <f>IF(I3248&gt;0,H3248/I3248,0)</f>
      </c>
      <c r="K3248" s="179" t="str">
        <f>1-EXP(-J3248)</f>
      </c>
      <c r="L3248" s="180" t="str">
        <f>IF(G3248=30,1,M3247)</f>
      </c>
      <c r="M3248" s="181" t="str">
        <f>L3248*(1-K3248)</f>
      </c>
    </row>
    <row r="3249">
      <c r="A3249" t="s">
        <v>164</v>
      </c>
      <c r="B3249" t="s">
        <v>250</v>
      </c>
      <c r="C3249" s="32" t="s">
        <v>252</v>
      </c>
      <c r="D3249" t="s">
        <v>458</v>
      </c>
      <c r="E3249" t="s">
        <v>476</v>
      </c>
      <c r="F3249" s="174" t="n">
        <v>2028</v>
      </c>
      <c r="G3249" s="175" t="n">
        <v>37</v>
      </c>
      <c r="H3249" s="176" t="n">
        <v>2360.92450561532</v>
      </c>
      <c r="I3249" s="177" t="n">
        <v>4395165.33051915</v>
      </c>
      <c r="J3249" s="178" t="str">
        <f>IF(I3249&gt;0,H3249/I3249,0)</f>
      </c>
      <c r="K3249" s="179" t="str">
        <f>1-EXP(-J3249)</f>
      </c>
      <c r="L3249" s="180" t="str">
        <f>IF(G3249=30,1,M3248)</f>
      </c>
      <c r="M3249" s="181" t="str">
        <f>L3249*(1-K3249)</f>
      </c>
    </row>
    <row r="3250">
      <c r="A3250" t="s">
        <v>164</v>
      </c>
      <c r="B3250" t="s">
        <v>250</v>
      </c>
      <c r="C3250" s="32" t="s">
        <v>252</v>
      </c>
      <c r="D3250" t="s">
        <v>458</v>
      </c>
      <c r="E3250" t="s">
        <v>476</v>
      </c>
      <c r="F3250" s="174" t="n">
        <v>2028</v>
      </c>
      <c r="G3250" s="175" t="n">
        <v>38</v>
      </c>
      <c r="H3250" s="176" t="n">
        <v>3582.14485396062</v>
      </c>
      <c r="I3250" s="177" t="n">
        <v>6472835.6412321</v>
      </c>
      <c r="J3250" s="178" t="str">
        <f>IF(I3250&gt;0,H3250/I3250,0)</f>
      </c>
      <c r="K3250" s="179" t="str">
        <f>1-EXP(-J3250)</f>
      </c>
      <c r="L3250" s="180" t="str">
        <f>IF(G3250=30,1,M3249)</f>
      </c>
      <c r="M3250" s="181" t="str">
        <f>L3250*(1-K3250)</f>
      </c>
    </row>
    <row r="3251">
      <c r="A3251" t="s">
        <v>164</v>
      </c>
      <c r="B3251" t="s">
        <v>250</v>
      </c>
      <c r="C3251" s="32" t="s">
        <v>252</v>
      </c>
      <c r="D3251" t="s">
        <v>458</v>
      </c>
      <c r="E3251" t="s">
        <v>476</v>
      </c>
      <c r="F3251" s="174" t="n">
        <v>2028</v>
      </c>
      <c r="G3251" s="175" t="n">
        <v>39</v>
      </c>
      <c r="H3251" s="176" t="n">
        <v>2701.17667624337</v>
      </c>
      <c r="I3251" s="177" t="n">
        <v>4356194.05435523</v>
      </c>
      <c r="J3251" s="178" t="str">
        <f>IF(I3251&gt;0,H3251/I3251,0)</f>
      </c>
      <c r="K3251" s="179" t="str">
        <f>1-EXP(-J3251)</f>
      </c>
      <c r="L3251" s="180" t="str">
        <f>IF(G3251=30,1,M3250)</f>
      </c>
      <c r="M3251" s="181" t="str">
        <f>L3251*(1-K3251)</f>
      </c>
    </row>
    <row r="3252">
      <c r="A3252" t="s">
        <v>164</v>
      </c>
      <c r="B3252" t="s">
        <v>250</v>
      </c>
      <c r="C3252" s="32" t="s">
        <v>252</v>
      </c>
      <c r="D3252" t="s">
        <v>458</v>
      </c>
      <c r="E3252" t="s">
        <v>476</v>
      </c>
      <c r="F3252" s="174" t="n">
        <v>2028</v>
      </c>
      <c r="G3252" s="175" t="n">
        <v>40</v>
      </c>
      <c r="H3252" s="176" t="n">
        <v>3626.74295606718</v>
      </c>
      <c r="I3252" s="177" t="n">
        <v>4340909.68334349</v>
      </c>
      <c r="J3252" s="178" t="str">
        <f>IF(I3252&gt;0,H3252/I3252,0)</f>
      </c>
      <c r="K3252" s="179" t="str">
        <f>1-EXP(-J3252)</f>
      </c>
      <c r="L3252" s="180" t="str">
        <f>IF(G3252=30,1,M3251)</f>
      </c>
      <c r="M3252" s="181" t="str">
        <f>L3252*(1-K3252)</f>
      </c>
    </row>
    <row r="3253">
      <c r="A3253" t="s">
        <v>164</v>
      </c>
      <c r="B3253" t="s">
        <v>250</v>
      </c>
      <c r="C3253" s="32" t="s">
        <v>252</v>
      </c>
      <c r="D3253" t="s">
        <v>458</v>
      </c>
      <c r="E3253" t="s">
        <v>476</v>
      </c>
      <c r="F3253" s="174" t="n">
        <v>2028</v>
      </c>
      <c r="G3253" s="175" t="n">
        <v>41</v>
      </c>
      <c r="H3253" s="176" t="n">
        <v>3798.21219523006</v>
      </c>
      <c r="I3253" s="177" t="n">
        <v>4208770.42410212</v>
      </c>
      <c r="J3253" s="178" t="str">
        <f>IF(I3253&gt;0,H3253/I3253,0)</f>
      </c>
      <c r="K3253" s="179" t="str">
        <f>1-EXP(-J3253)</f>
      </c>
      <c r="L3253" s="180" t="str">
        <f>IF(G3253=30,1,M3252)</f>
      </c>
      <c r="M3253" s="181" t="str">
        <f>L3253*(1-K3253)</f>
      </c>
    </row>
    <row r="3254">
      <c r="A3254" t="s">
        <v>164</v>
      </c>
      <c r="B3254" t="s">
        <v>250</v>
      </c>
      <c r="C3254" s="32" t="s">
        <v>252</v>
      </c>
      <c r="D3254" t="s">
        <v>458</v>
      </c>
      <c r="E3254" t="s">
        <v>476</v>
      </c>
      <c r="F3254" s="174" t="n">
        <v>2028</v>
      </c>
      <c r="G3254" s="175" t="n">
        <v>42</v>
      </c>
      <c r="H3254" s="176" t="n">
        <v>4082.7495984976</v>
      </c>
      <c r="I3254" s="177" t="n">
        <v>4175708.69296951</v>
      </c>
      <c r="J3254" s="178" t="str">
        <f>IF(I3254&gt;0,H3254/I3254,0)</f>
      </c>
      <c r="K3254" s="179" t="str">
        <f>1-EXP(-J3254)</f>
      </c>
      <c r="L3254" s="180" t="str">
        <f>IF(G3254=30,1,M3253)</f>
      </c>
      <c r="M3254" s="181" t="str">
        <f>L3254*(1-K3254)</f>
      </c>
    </row>
    <row r="3255">
      <c r="A3255" t="s">
        <v>164</v>
      </c>
      <c r="B3255" t="s">
        <v>250</v>
      </c>
      <c r="C3255" s="32" t="s">
        <v>252</v>
      </c>
      <c r="D3255" t="s">
        <v>458</v>
      </c>
      <c r="E3255" t="s">
        <v>476</v>
      </c>
      <c r="F3255" s="174" t="n">
        <v>2028</v>
      </c>
      <c r="G3255" s="175" t="n">
        <v>43</v>
      </c>
      <c r="H3255" s="176" t="n">
        <v>4504.6529576818</v>
      </c>
      <c r="I3255" s="177" t="n">
        <v>4236976.24179408</v>
      </c>
      <c r="J3255" s="178" t="str">
        <f>IF(I3255&gt;0,H3255/I3255,0)</f>
      </c>
      <c r="K3255" s="179" t="str">
        <f>1-EXP(-J3255)</f>
      </c>
      <c r="L3255" s="180" t="str">
        <f>IF(G3255=30,1,M3254)</f>
      </c>
      <c r="M3255" s="181" t="str">
        <f>L3255*(1-K3255)</f>
      </c>
    </row>
    <row r="3256">
      <c r="A3256" t="s">
        <v>164</v>
      </c>
      <c r="B3256" t="s">
        <v>250</v>
      </c>
      <c r="C3256" s="32" t="s">
        <v>252</v>
      </c>
      <c r="D3256" t="s">
        <v>458</v>
      </c>
      <c r="E3256" t="s">
        <v>476</v>
      </c>
      <c r="F3256" s="174" t="n">
        <v>2028</v>
      </c>
      <c r="G3256" s="175" t="n">
        <v>44</v>
      </c>
      <c r="H3256" s="176" t="n">
        <v>5014.41618564616</v>
      </c>
      <c r="I3256" s="177" t="n">
        <v>4323769.5914558</v>
      </c>
      <c r="J3256" s="178" t="str">
        <f>IF(I3256&gt;0,H3256/I3256,0)</f>
      </c>
      <c r="K3256" s="179" t="str">
        <f>1-EXP(-J3256)</f>
      </c>
      <c r="L3256" s="180" t="str">
        <f>IF(G3256=30,1,M3255)</f>
      </c>
      <c r="M3256" s="181" t="str">
        <f>L3256*(1-K3256)</f>
      </c>
    </row>
    <row r="3257">
      <c r="A3257" t="s">
        <v>164</v>
      </c>
      <c r="B3257" t="s">
        <v>250</v>
      </c>
      <c r="C3257" s="32" t="s">
        <v>252</v>
      </c>
      <c r="D3257" t="s">
        <v>458</v>
      </c>
      <c r="E3257" t="s">
        <v>476</v>
      </c>
      <c r="F3257" s="174" t="n">
        <v>2028</v>
      </c>
      <c r="G3257" s="175" t="n">
        <v>45</v>
      </c>
      <c r="H3257" s="176" t="n">
        <v>6459.63408017768</v>
      </c>
      <c r="I3257" s="177" t="n">
        <v>4301229.11193585</v>
      </c>
      <c r="J3257" s="178" t="str">
        <f>IF(I3257&gt;0,H3257/I3257,0)</f>
      </c>
      <c r="K3257" s="179" t="str">
        <f>1-EXP(-J3257)</f>
      </c>
      <c r="L3257" s="180" t="str">
        <f>IF(G3257=30,1,M3256)</f>
      </c>
      <c r="M3257" s="181" t="str">
        <f>L3257*(1-K3257)</f>
      </c>
    </row>
    <row r="3258">
      <c r="A3258" t="s">
        <v>164</v>
      </c>
      <c r="B3258" t="s">
        <v>250</v>
      </c>
      <c r="C3258" s="32" t="s">
        <v>252</v>
      </c>
      <c r="D3258" t="s">
        <v>458</v>
      </c>
      <c r="E3258" t="s">
        <v>476</v>
      </c>
      <c r="F3258" s="174" t="n">
        <v>2028</v>
      </c>
      <c r="G3258" s="175" t="n">
        <v>46</v>
      </c>
      <c r="H3258" s="176" t="n">
        <v>6851.10056669962</v>
      </c>
      <c r="I3258" s="177" t="n">
        <v>4164650.82459636</v>
      </c>
      <c r="J3258" s="178" t="str">
        <f>IF(I3258&gt;0,H3258/I3258,0)</f>
      </c>
      <c r="K3258" s="179" t="str">
        <f>1-EXP(-J3258)</f>
      </c>
      <c r="L3258" s="180" t="str">
        <f>IF(G3258=30,1,M3257)</f>
      </c>
      <c r="M3258" s="181" t="str">
        <f>L3258*(1-K3258)</f>
      </c>
    </row>
    <row r="3259">
      <c r="A3259" t="s">
        <v>164</v>
      </c>
      <c r="B3259" t="s">
        <v>250</v>
      </c>
      <c r="C3259" s="32" t="s">
        <v>252</v>
      </c>
      <c r="D3259" t="s">
        <v>458</v>
      </c>
      <c r="E3259" t="s">
        <v>476</v>
      </c>
      <c r="F3259" s="174" t="n">
        <v>2028</v>
      </c>
      <c r="G3259" s="175" t="n">
        <v>47</v>
      </c>
      <c r="H3259" s="176" t="n">
        <v>7371.61727278822</v>
      </c>
      <c r="I3259" s="177" t="n">
        <v>4091846.14194781</v>
      </c>
      <c r="J3259" s="178" t="str">
        <f>IF(I3259&gt;0,H3259/I3259,0)</f>
      </c>
      <c r="K3259" s="179" t="str">
        <f>1-EXP(-J3259)</f>
      </c>
      <c r="L3259" s="180" t="str">
        <f>IF(G3259=30,1,M3258)</f>
      </c>
      <c r="M3259" s="181" t="str">
        <f>L3259*(1-K3259)</f>
      </c>
    </row>
    <row r="3260">
      <c r="A3260" t="s">
        <v>164</v>
      </c>
      <c r="B3260" t="s">
        <v>250</v>
      </c>
      <c r="C3260" s="32" t="s">
        <v>252</v>
      </c>
      <c r="D3260" t="s">
        <v>458</v>
      </c>
      <c r="E3260" t="s">
        <v>476</v>
      </c>
      <c r="F3260" s="174" t="n">
        <v>2028</v>
      </c>
      <c r="G3260" s="175" t="n">
        <v>48</v>
      </c>
      <c r="H3260" s="176" t="n">
        <v>7957.24222611425</v>
      </c>
      <c r="I3260" s="177" t="n">
        <v>4035049.8757861</v>
      </c>
      <c r="J3260" s="178" t="str">
        <f>IF(I3260&gt;0,H3260/I3260,0)</f>
      </c>
      <c r="K3260" s="179" t="str">
        <f>1-EXP(-J3260)</f>
      </c>
      <c r="L3260" s="180" t="str">
        <f>IF(G3260=30,1,M3259)</f>
      </c>
      <c r="M3260" s="181" t="str">
        <f>L3260*(1-K3260)</f>
      </c>
    </row>
    <row r="3261">
      <c r="A3261" t="s">
        <v>164</v>
      </c>
      <c r="B3261" t="s">
        <v>250</v>
      </c>
      <c r="C3261" s="32" t="s">
        <v>252</v>
      </c>
      <c r="D3261" t="s">
        <v>458</v>
      </c>
      <c r="E3261" t="s">
        <v>476</v>
      </c>
      <c r="F3261" s="174" t="n">
        <v>2028</v>
      </c>
      <c r="G3261" s="175" t="n">
        <v>49</v>
      </c>
      <c r="H3261" s="176" t="n">
        <v>8568.53878555609</v>
      </c>
      <c r="I3261" s="177" t="n">
        <v>3972821.12304807</v>
      </c>
      <c r="J3261" s="178" t="str">
        <f>IF(I3261&gt;0,H3261/I3261,0)</f>
      </c>
      <c r="K3261" s="179" t="str">
        <f>1-EXP(-J3261)</f>
      </c>
      <c r="L3261" s="180" t="str">
        <f>IF(G3261=30,1,M3260)</f>
      </c>
      <c r="M3261" s="181" t="str">
        <f>L3261*(1-K3261)</f>
      </c>
    </row>
    <row r="3262">
      <c r="A3262" t="s">
        <v>164</v>
      </c>
      <c r="B3262" t="s">
        <v>250</v>
      </c>
      <c r="C3262" s="32" t="s">
        <v>252</v>
      </c>
      <c r="D3262" t="s">
        <v>458</v>
      </c>
      <c r="E3262" t="s">
        <v>476</v>
      </c>
      <c r="F3262" s="174" t="n">
        <v>2028</v>
      </c>
      <c r="G3262" s="175" t="n">
        <v>50</v>
      </c>
      <c r="H3262" s="176" t="n">
        <v>9795.50265362065</v>
      </c>
      <c r="I3262" s="177" t="n">
        <v>3891065.22730565</v>
      </c>
      <c r="J3262" s="178" t="str">
        <f>IF(I3262&gt;0,H3262/I3262,0)</f>
      </c>
      <c r="K3262" s="179" t="str">
        <f>1-EXP(-J3262)</f>
      </c>
      <c r="L3262" s="180" t="str">
        <f>IF(G3262=30,1,M3261)</f>
      </c>
      <c r="M3262" s="181" t="str">
        <f>L3262*(1-K3262)</f>
      </c>
    </row>
    <row r="3263">
      <c r="A3263" t="s">
        <v>164</v>
      </c>
      <c r="B3263" t="s">
        <v>250</v>
      </c>
      <c r="C3263" s="32" t="s">
        <v>252</v>
      </c>
      <c r="D3263" t="s">
        <v>458</v>
      </c>
      <c r="E3263" t="s">
        <v>476</v>
      </c>
      <c r="F3263" s="174" t="n">
        <v>2028</v>
      </c>
      <c r="G3263" s="175" t="n">
        <v>51</v>
      </c>
      <c r="H3263" s="176" t="n">
        <v>10522.874570099</v>
      </c>
      <c r="I3263" s="177" t="n">
        <v>3825705.83674947</v>
      </c>
      <c r="J3263" s="178" t="str">
        <f>IF(I3263&gt;0,H3263/I3263,0)</f>
      </c>
      <c r="K3263" s="179" t="str">
        <f>1-EXP(-J3263)</f>
      </c>
      <c r="L3263" s="180" t="str">
        <f>IF(G3263=30,1,M3262)</f>
      </c>
      <c r="M3263" s="181" t="str">
        <f>L3263*(1-K3263)</f>
      </c>
    </row>
    <row r="3264">
      <c r="A3264" t="s">
        <v>164</v>
      </c>
      <c r="B3264" t="s">
        <v>250</v>
      </c>
      <c r="C3264" s="32" t="s">
        <v>252</v>
      </c>
      <c r="D3264" t="s">
        <v>458</v>
      </c>
      <c r="E3264" t="s">
        <v>476</v>
      </c>
      <c r="F3264" s="174" t="n">
        <v>2028</v>
      </c>
      <c r="G3264" s="175" t="n">
        <v>52</v>
      </c>
      <c r="H3264" s="176" t="n">
        <v>11254.4846073417</v>
      </c>
      <c r="I3264" s="177" t="n">
        <v>3749255.31521846</v>
      </c>
      <c r="J3264" s="178" t="str">
        <f>IF(I3264&gt;0,H3264/I3264,0)</f>
      </c>
      <c r="K3264" s="179" t="str">
        <f>1-EXP(-J3264)</f>
      </c>
      <c r="L3264" s="180" t="str">
        <f>IF(G3264=30,1,M3263)</f>
      </c>
      <c r="M3264" s="181" t="str">
        <f>L3264*(1-K3264)</f>
      </c>
    </row>
    <row r="3265">
      <c r="A3265" t="s">
        <v>164</v>
      </c>
      <c r="B3265" t="s">
        <v>250</v>
      </c>
      <c r="C3265" s="32" t="s">
        <v>252</v>
      </c>
      <c r="D3265" t="s">
        <v>458</v>
      </c>
      <c r="E3265" t="s">
        <v>476</v>
      </c>
      <c r="F3265" s="174" t="n">
        <v>2028</v>
      </c>
      <c r="G3265" s="175" t="n">
        <v>53</v>
      </c>
      <c r="H3265" s="176" t="n">
        <v>12030.5939075273</v>
      </c>
      <c r="I3265" s="177" t="n">
        <v>3672140.08663384</v>
      </c>
      <c r="J3265" s="178" t="str">
        <f>IF(I3265&gt;0,H3265/I3265,0)</f>
      </c>
      <c r="K3265" s="179" t="str">
        <f>1-EXP(-J3265)</f>
      </c>
      <c r="L3265" s="180" t="str">
        <f>IF(G3265=30,1,M3264)</f>
      </c>
      <c r="M3265" s="181" t="str">
        <f>L3265*(1-K3265)</f>
      </c>
    </row>
    <row r="3266">
      <c r="A3266" t="s">
        <v>164</v>
      </c>
      <c r="B3266" t="s">
        <v>250</v>
      </c>
      <c r="C3266" s="32" t="s">
        <v>252</v>
      </c>
      <c r="D3266" t="s">
        <v>458</v>
      </c>
      <c r="E3266" t="s">
        <v>476</v>
      </c>
      <c r="F3266" s="174" t="n">
        <v>2028</v>
      </c>
      <c r="G3266" s="175" t="n">
        <v>54</v>
      </c>
      <c r="H3266" s="176" t="n">
        <v>12759.6653265161</v>
      </c>
      <c r="I3266" s="177" t="n">
        <v>3567383.66701637</v>
      </c>
      <c r="J3266" s="178" t="str">
        <f>IF(I3266&gt;0,H3266/I3266,0)</f>
      </c>
      <c r="K3266" s="179" t="str">
        <f>1-EXP(-J3266)</f>
      </c>
      <c r="L3266" s="180" t="str">
        <f>IF(G3266=30,1,M3265)</f>
      </c>
      <c r="M3266" s="181" t="str">
        <f>L3266*(1-K3266)</f>
      </c>
    </row>
    <row r="3267">
      <c r="A3267" t="s">
        <v>164</v>
      </c>
      <c r="B3267" t="s">
        <v>250</v>
      </c>
      <c r="C3267" s="32" t="s">
        <v>252</v>
      </c>
      <c r="D3267" t="s">
        <v>458</v>
      </c>
      <c r="E3267" t="s">
        <v>476</v>
      </c>
      <c r="F3267" s="174" t="n">
        <v>2028</v>
      </c>
      <c r="G3267" s="175" t="n">
        <v>55</v>
      </c>
      <c r="H3267" s="176" t="n">
        <v>13954.8633950778</v>
      </c>
      <c r="I3267" s="177" t="n">
        <v>3523194.53213454</v>
      </c>
      <c r="J3267" s="178" t="str">
        <f>IF(I3267&gt;0,H3267/I3267,0)</f>
      </c>
      <c r="K3267" s="179" t="str">
        <f>1-EXP(-J3267)</f>
      </c>
      <c r="L3267" s="180" t="str">
        <f>IF(G3267=30,1,M3266)</f>
      </c>
      <c r="M3267" s="181" t="str">
        <f>L3267*(1-K3267)</f>
      </c>
    </row>
    <row r="3268">
      <c r="A3268" t="s">
        <v>164</v>
      </c>
      <c r="B3268" t="s">
        <v>250</v>
      </c>
      <c r="C3268" s="32" t="s">
        <v>252</v>
      </c>
      <c r="D3268" t="s">
        <v>458</v>
      </c>
      <c r="E3268" t="s">
        <v>476</v>
      </c>
      <c r="F3268" s="174" t="n">
        <v>2028</v>
      </c>
      <c r="G3268" s="175" t="n">
        <v>56</v>
      </c>
      <c r="H3268" s="176" t="n">
        <v>14348.5664076275</v>
      </c>
      <c r="I3268" s="177" t="n">
        <v>3313813.5973787</v>
      </c>
      <c r="J3268" s="178" t="str">
        <f>IF(I3268&gt;0,H3268/I3268,0)</f>
      </c>
      <c r="K3268" s="179" t="str">
        <f>1-EXP(-J3268)</f>
      </c>
      <c r="L3268" s="180" t="str">
        <f>IF(G3268=30,1,M3267)</f>
      </c>
      <c r="M3268" s="181" t="str">
        <f>L3268*(1-K3268)</f>
      </c>
    </row>
    <row r="3269">
      <c r="A3269" t="s">
        <v>164</v>
      </c>
      <c r="B3269" t="s">
        <v>250</v>
      </c>
      <c r="C3269" s="32" t="s">
        <v>252</v>
      </c>
      <c r="D3269" t="s">
        <v>458</v>
      </c>
      <c r="E3269" t="s">
        <v>476</v>
      </c>
      <c r="F3269" s="174" t="n">
        <v>2028</v>
      </c>
      <c r="G3269" s="175" t="n">
        <v>57</v>
      </c>
      <c r="H3269" s="176" t="n">
        <v>15264.2305732332</v>
      </c>
      <c r="I3269" s="177" t="n">
        <v>3227068.19116381</v>
      </c>
      <c r="J3269" s="178" t="str">
        <f>IF(I3269&gt;0,H3269/I3269,0)</f>
      </c>
      <c r="K3269" s="179" t="str">
        <f>1-EXP(-J3269)</f>
      </c>
      <c r="L3269" s="180" t="str">
        <f>IF(G3269=30,1,M3268)</f>
      </c>
      <c r="M3269" s="181" t="str">
        <f>L3269*(1-K3269)</f>
      </c>
    </row>
    <row r="3270">
      <c r="A3270" t="s">
        <v>164</v>
      </c>
      <c r="B3270" t="s">
        <v>250</v>
      </c>
      <c r="C3270" s="32" t="s">
        <v>252</v>
      </c>
      <c r="D3270" t="s">
        <v>458</v>
      </c>
      <c r="E3270" t="s">
        <v>476</v>
      </c>
      <c r="F3270" s="174" t="n">
        <v>2028</v>
      </c>
      <c r="G3270" s="175" t="n">
        <v>58</v>
      </c>
      <c r="H3270" s="176" t="n">
        <v>16254.7404203929</v>
      </c>
      <c r="I3270" s="177" t="n">
        <v>3144793.392562</v>
      </c>
      <c r="J3270" s="178" t="str">
        <f>IF(I3270&gt;0,H3270/I3270,0)</f>
      </c>
      <c r="K3270" s="179" t="str">
        <f>1-EXP(-J3270)</f>
      </c>
      <c r="L3270" s="180" t="str">
        <f>IF(G3270=30,1,M3269)</f>
      </c>
      <c r="M3270" s="181" t="str">
        <f>L3270*(1-K3270)</f>
      </c>
    </row>
    <row r="3271">
      <c r="A3271" t="s">
        <v>164</v>
      </c>
      <c r="B3271" t="s">
        <v>250</v>
      </c>
      <c r="C3271" s="32" t="s">
        <v>252</v>
      </c>
      <c r="D3271" t="s">
        <v>458</v>
      </c>
      <c r="E3271" t="s">
        <v>476</v>
      </c>
      <c r="F3271" s="174" t="n">
        <v>2028</v>
      </c>
      <c r="G3271" s="175" t="n">
        <v>59</v>
      </c>
      <c r="H3271" s="176" t="n">
        <v>17248.5712830952</v>
      </c>
      <c r="I3271" s="177" t="n">
        <v>3053239.48395086</v>
      </c>
      <c r="J3271" s="178" t="str">
        <f>IF(I3271&gt;0,H3271/I3271,0)</f>
      </c>
      <c r="K3271" s="179" t="str">
        <f>1-EXP(-J3271)</f>
      </c>
      <c r="L3271" s="180" t="str">
        <f>IF(G3271=30,1,M3270)</f>
      </c>
      <c r="M3271" s="181" t="str">
        <f>L3271*(1-K3271)</f>
      </c>
    </row>
    <row r="3272">
      <c r="A3272" t="s">
        <v>164</v>
      </c>
      <c r="B3272" t="s">
        <v>250</v>
      </c>
      <c r="C3272" s="32" t="s">
        <v>252</v>
      </c>
      <c r="D3272" t="s">
        <v>458</v>
      </c>
      <c r="E3272" t="s">
        <v>476</v>
      </c>
      <c r="F3272" s="174" t="n">
        <v>2028</v>
      </c>
      <c r="G3272" s="175" t="n">
        <v>60</v>
      </c>
      <c r="H3272" s="176" t="n">
        <v>18589.845256993</v>
      </c>
      <c r="I3272" s="177" t="n">
        <v>2941826.73037349</v>
      </c>
      <c r="J3272" s="178" t="str">
        <f>IF(I3272&gt;0,H3272/I3272,0)</f>
      </c>
      <c r="K3272" s="179" t="str">
        <f>1-EXP(-J3272)</f>
      </c>
      <c r="L3272" s="180" t="str">
        <f>IF(G3272=30,1,M3271)</f>
      </c>
      <c r="M3272" s="181" t="str">
        <f>L3272*(1-K3272)</f>
      </c>
    </row>
    <row r="3273">
      <c r="A3273" t="s">
        <v>164</v>
      </c>
      <c r="B3273" t="s">
        <v>250</v>
      </c>
      <c r="C3273" s="32" t="s">
        <v>252</v>
      </c>
      <c r="D3273" t="s">
        <v>458</v>
      </c>
      <c r="E3273" t="s">
        <v>476</v>
      </c>
      <c r="F3273" s="174" t="n">
        <v>2028</v>
      </c>
      <c r="G3273" s="175" t="n">
        <v>61</v>
      </c>
      <c r="H3273" s="176" t="n">
        <v>19351.8296265265</v>
      </c>
      <c r="I3273" s="177" t="n">
        <v>2798513.77173269</v>
      </c>
      <c r="J3273" s="178" t="str">
        <f>IF(I3273&gt;0,H3273/I3273,0)</f>
      </c>
      <c r="K3273" s="179" t="str">
        <f>1-EXP(-J3273)</f>
      </c>
      <c r="L3273" s="180" t="str">
        <f>IF(G3273=30,1,M3272)</f>
      </c>
      <c r="M3273" s="181" t="str">
        <f>L3273*(1-K3273)</f>
      </c>
    </row>
    <row r="3274">
      <c r="A3274" t="s">
        <v>164</v>
      </c>
      <c r="B3274" t="s">
        <v>250</v>
      </c>
      <c r="C3274" s="32" t="s">
        <v>252</v>
      </c>
      <c r="D3274" t="s">
        <v>458</v>
      </c>
      <c r="E3274" t="s">
        <v>476</v>
      </c>
      <c r="F3274" s="174" t="n">
        <v>2028</v>
      </c>
      <c r="G3274" s="175" t="n">
        <v>62</v>
      </c>
      <c r="H3274" s="176" t="n">
        <v>20364.54987597</v>
      </c>
      <c r="I3274" s="177" t="n">
        <v>2692372.61783674</v>
      </c>
      <c r="J3274" s="178" t="str">
        <f>IF(I3274&gt;0,H3274/I3274,0)</f>
      </c>
      <c r="K3274" s="179" t="str">
        <f>1-EXP(-J3274)</f>
      </c>
      <c r="L3274" s="180" t="str">
        <f>IF(G3274=30,1,M3273)</f>
      </c>
      <c r="M3274" s="181" t="str">
        <f>L3274*(1-K3274)</f>
      </c>
    </row>
    <row r="3275">
      <c r="A3275" t="s">
        <v>164</v>
      </c>
      <c r="B3275" t="s">
        <v>250</v>
      </c>
      <c r="C3275" s="32" t="s">
        <v>252</v>
      </c>
      <c r="D3275" t="s">
        <v>458</v>
      </c>
      <c r="E3275" t="s">
        <v>476</v>
      </c>
      <c r="F3275" s="174" t="n">
        <v>2028</v>
      </c>
      <c r="G3275" s="175" t="n">
        <v>63</v>
      </c>
      <c r="H3275" s="176" t="n">
        <v>21225.1713711601</v>
      </c>
      <c r="I3275" s="177" t="n">
        <v>2564565.35631231</v>
      </c>
      <c r="J3275" s="178" t="str">
        <f>IF(I3275&gt;0,H3275/I3275,0)</f>
      </c>
      <c r="K3275" s="179" t="str">
        <f>1-EXP(-J3275)</f>
      </c>
      <c r="L3275" s="180" t="str">
        <f>IF(G3275=30,1,M3274)</f>
      </c>
      <c r="M3275" s="181" t="str">
        <f>L3275*(1-K3275)</f>
      </c>
    </row>
    <row r="3276">
      <c r="A3276" t="s">
        <v>164</v>
      </c>
      <c r="B3276" t="s">
        <v>250</v>
      </c>
      <c r="C3276" s="32" t="s">
        <v>252</v>
      </c>
      <c r="D3276" t="s">
        <v>458</v>
      </c>
      <c r="E3276" t="s">
        <v>476</v>
      </c>
      <c r="F3276" s="174" t="n">
        <v>2028</v>
      </c>
      <c r="G3276" s="175" t="n">
        <v>64</v>
      </c>
      <c r="H3276" s="176" t="n">
        <v>22083.0548632371</v>
      </c>
      <c r="I3276" s="177" t="n">
        <v>2436972.12992056</v>
      </c>
      <c r="J3276" s="178" t="str">
        <f>IF(I3276&gt;0,H3276/I3276,0)</f>
      </c>
      <c r="K3276" s="179" t="str">
        <f>1-EXP(-J3276)</f>
      </c>
      <c r="L3276" s="180" t="str">
        <f>IF(G3276=30,1,M3275)</f>
      </c>
      <c r="M3276" s="181" t="str">
        <f>L3276*(1-K3276)</f>
      </c>
    </row>
    <row r="3277">
      <c r="A3277" t="s">
        <v>164</v>
      </c>
      <c r="B3277" t="s">
        <v>250</v>
      </c>
      <c r="C3277" s="32" t="s">
        <v>252</v>
      </c>
      <c r="D3277" t="s">
        <v>458</v>
      </c>
      <c r="E3277" t="s">
        <v>476</v>
      </c>
      <c r="F3277" s="174" t="n">
        <v>2028</v>
      </c>
      <c r="G3277" s="175" t="n">
        <v>65</v>
      </c>
      <c r="H3277" s="176" t="n">
        <v>22368.3040356015</v>
      </c>
      <c r="I3277" s="177" t="n">
        <v>2314280.13731044</v>
      </c>
      <c r="J3277" s="178" t="str">
        <f>IF(I3277&gt;0,H3277/I3277,0)</f>
      </c>
      <c r="K3277" s="179" t="str">
        <f>1-EXP(-J3277)</f>
      </c>
      <c r="L3277" s="180" t="str">
        <f>IF(G3277=30,1,M3276)</f>
      </c>
      <c r="M3277" s="181" t="str">
        <f>L3277*(1-K3277)</f>
      </c>
    </row>
    <row r="3278">
      <c r="A3278" t="s">
        <v>164</v>
      </c>
      <c r="B3278" t="s">
        <v>250</v>
      </c>
      <c r="C3278" s="32" t="s">
        <v>252</v>
      </c>
      <c r="D3278" t="s">
        <v>458</v>
      </c>
      <c r="E3278" t="s">
        <v>476</v>
      </c>
      <c r="F3278" s="174" t="n">
        <v>2028</v>
      </c>
      <c r="G3278" s="175" t="n">
        <v>66</v>
      </c>
      <c r="H3278" s="176" t="n">
        <v>23033.419172277</v>
      </c>
      <c r="I3278" s="177" t="n">
        <v>2166439.2808732</v>
      </c>
      <c r="J3278" s="178" t="str">
        <f>IF(I3278&gt;0,H3278/I3278,0)</f>
      </c>
      <c r="K3278" s="179" t="str">
        <f>1-EXP(-J3278)</f>
      </c>
      <c r="L3278" s="180" t="str">
        <f>IF(G3278=30,1,M3277)</f>
      </c>
      <c r="M3278" s="181" t="str">
        <f>L3278*(1-K3278)</f>
      </c>
    </row>
    <row r="3279">
      <c r="A3279" t="s">
        <v>164</v>
      </c>
      <c r="B3279" t="s">
        <v>250</v>
      </c>
      <c r="C3279" s="32" t="s">
        <v>252</v>
      </c>
      <c r="D3279" t="s">
        <v>458</v>
      </c>
      <c r="E3279" t="s">
        <v>476</v>
      </c>
      <c r="F3279" s="174" t="n">
        <v>2028</v>
      </c>
      <c r="G3279" s="175" t="n">
        <v>67</v>
      </c>
      <c r="H3279" s="176" t="n">
        <v>23818.2949415745</v>
      </c>
      <c r="I3279" s="177" t="n">
        <v>2043346.24281998</v>
      </c>
      <c r="J3279" s="178" t="str">
        <f>IF(I3279&gt;0,H3279/I3279,0)</f>
      </c>
      <c r="K3279" s="179" t="str">
        <f>1-EXP(-J3279)</f>
      </c>
      <c r="L3279" s="180" t="str">
        <f>IF(G3279=30,1,M3278)</f>
      </c>
      <c r="M3279" s="181" t="str">
        <f>L3279*(1-K3279)</f>
      </c>
    </row>
    <row r="3280">
      <c r="A3280" t="s">
        <v>164</v>
      </c>
      <c r="B3280" t="s">
        <v>250</v>
      </c>
      <c r="C3280" s="32" t="s">
        <v>252</v>
      </c>
      <c r="D3280" t="s">
        <v>458</v>
      </c>
      <c r="E3280" t="s">
        <v>476</v>
      </c>
      <c r="F3280" s="174" t="n">
        <v>2028</v>
      </c>
      <c r="G3280" s="175" t="n">
        <v>68</v>
      </c>
      <c r="H3280" s="176" t="n">
        <v>24506.8301065953</v>
      </c>
      <c r="I3280" s="177" t="n">
        <v>1916629.92115723</v>
      </c>
      <c r="J3280" s="178" t="str">
        <f>IF(I3280&gt;0,H3280/I3280,0)</f>
      </c>
      <c r="K3280" s="179" t="str">
        <f>1-EXP(-J3280)</f>
      </c>
      <c r="L3280" s="180" t="str">
        <f>IF(G3280=30,1,M3279)</f>
      </c>
      <c r="M3280" s="181" t="str">
        <f>L3280*(1-K3280)</f>
      </c>
    </row>
    <row r="3281">
      <c r="A3281" t="s">
        <v>164</v>
      </c>
      <c r="B3281" t="s">
        <v>250</v>
      </c>
      <c r="C3281" s="32" t="s">
        <v>252</v>
      </c>
      <c r="D3281" t="s">
        <v>458</v>
      </c>
      <c r="E3281" t="s">
        <v>476</v>
      </c>
      <c r="F3281" s="174" t="n">
        <v>2028</v>
      </c>
      <c r="G3281" s="175" t="n">
        <v>69</v>
      </c>
      <c r="H3281" s="176" t="n">
        <v>25044.5624532569</v>
      </c>
      <c r="I3281" s="177" t="n">
        <v>1784361.49541834</v>
      </c>
      <c r="J3281" s="178" t="str">
        <f>IF(I3281&gt;0,H3281/I3281,0)</f>
      </c>
      <c r="K3281" s="179" t="str">
        <f>1-EXP(-J3281)</f>
      </c>
      <c r="L3281" s="180" t="str">
        <f>IF(G3281=30,1,M3280)</f>
      </c>
      <c r="M3281" s="181" t="str">
        <f>L3281*(1-K3281)</f>
      </c>
    </row>
    <row r="3282">
      <c r="A3282" t="s">
        <v>164</v>
      </c>
      <c r="B3282" t="s">
        <v>250</v>
      </c>
      <c r="C3282" s="32" t="s">
        <v>252</v>
      </c>
      <c r="D3282" t="s">
        <v>458</v>
      </c>
      <c r="E3282" t="s">
        <v>476</v>
      </c>
      <c r="F3282" s="174" t="n">
        <v>2029</v>
      </c>
      <c r="G3282" s="175" t="n">
        <v>30</v>
      </c>
      <c r="H3282" s="176" t="n">
        <v>966.089666279396</v>
      </c>
      <c r="I3282" s="177" t="n">
        <v>4353617.72664716</v>
      </c>
      <c r="J3282" s="178" t="str">
        <f>IF(I3282&gt;0,H3282/I3282,0)</f>
      </c>
      <c r="K3282" s="179" t="str">
        <f>1-EXP(-J3282)</f>
      </c>
      <c r="L3282" s="180" t="str">
        <f>IF(G3282=30,1,M3281)</f>
      </c>
      <c r="M3282" s="181" t="str">
        <f>L3282*(1-K3282)</f>
      </c>
    </row>
    <row r="3283">
      <c r="A3283" t="s">
        <v>164</v>
      </c>
      <c r="B3283" t="s">
        <v>250</v>
      </c>
      <c r="C3283" s="32" t="s">
        <v>252</v>
      </c>
      <c r="D3283" t="s">
        <v>458</v>
      </c>
      <c r="E3283" t="s">
        <v>476</v>
      </c>
      <c r="F3283" s="174" t="n">
        <v>2029</v>
      </c>
      <c r="G3283" s="175" t="n">
        <v>31</v>
      </c>
      <c r="H3283" s="176" t="n">
        <v>1107.90539386095</v>
      </c>
      <c r="I3283" s="177" t="n">
        <v>4413831.85508253</v>
      </c>
      <c r="J3283" s="178" t="str">
        <f>IF(I3283&gt;0,H3283/I3283,0)</f>
      </c>
      <c r="K3283" s="179" t="str">
        <f>1-EXP(-J3283)</f>
      </c>
      <c r="L3283" s="180" t="str">
        <f>IF(G3283=30,1,M3282)</f>
      </c>
      <c r="M3283" s="181" t="str">
        <f>L3283*(1-K3283)</f>
      </c>
    </row>
    <row r="3284">
      <c r="A3284" t="s">
        <v>164</v>
      </c>
      <c r="B3284" t="s">
        <v>250</v>
      </c>
      <c r="C3284" s="32" t="s">
        <v>252</v>
      </c>
      <c r="D3284" t="s">
        <v>458</v>
      </c>
      <c r="E3284" t="s">
        <v>476</v>
      </c>
      <c r="F3284" s="174" t="n">
        <v>2029</v>
      </c>
      <c r="G3284" s="175" t="n">
        <v>32</v>
      </c>
      <c r="H3284" s="176" t="n">
        <v>1394.10833462922</v>
      </c>
      <c r="I3284" s="177" t="n">
        <v>4555468.50988138</v>
      </c>
      <c r="J3284" s="178" t="str">
        <f>IF(I3284&gt;0,H3284/I3284,0)</f>
      </c>
      <c r="K3284" s="179" t="str">
        <f>1-EXP(-J3284)</f>
      </c>
      <c r="L3284" s="180" t="str">
        <f>IF(G3284=30,1,M3283)</f>
      </c>
      <c r="M3284" s="181" t="str">
        <f>L3284*(1-K3284)</f>
      </c>
    </row>
    <row r="3285">
      <c r="A3285" t="s">
        <v>164</v>
      </c>
      <c r="B3285" t="s">
        <v>250</v>
      </c>
      <c r="C3285" s="32" t="s">
        <v>252</v>
      </c>
      <c r="D3285" t="s">
        <v>458</v>
      </c>
      <c r="E3285" t="s">
        <v>476</v>
      </c>
      <c r="F3285" s="174" t="n">
        <v>2029</v>
      </c>
      <c r="G3285" s="175" t="n">
        <v>33</v>
      </c>
      <c r="H3285" s="176" t="n">
        <v>1454.05335164978</v>
      </c>
      <c r="I3285" s="177" t="n">
        <v>4512915.79810719</v>
      </c>
      <c r="J3285" s="178" t="str">
        <f>IF(I3285&gt;0,H3285/I3285,0)</f>
      </c>
      <c r="K3285" s="179" t="str">
        <f>1-EXP(-J3285)</f>
      </c>
      <c r="L3285" s="180" t="str">
        <f>IF(G3285=30,1,M3284)</f>
      </c>
      <c r="M3285" s="181" t="str">
        <f>L3285*(1-K3285)</f>
      </c>
    </row>
    <row r="3286">
      <c r="A3286" t="s">
        <v>164</v>
      </c>
      <c r="B3286" t="s">
        <v>250</v>
      </c>
      <c r="C3286" s="32" t="s">
        <v>252</v>
      </c>
      <c r="D3286" t="s">
        <v>458</v>
      </c>
      <c r="E3286" t="s">
        <v>476</v>
      </c>
      <c r="F3286" s="174" t="n">
        <v>2029</v>
      </c>
      <c r="G3286" s="175" t="n">
        <v>34</v>
      </c>
      <c r="H3286" s="176" t="n">
        <v>1515.46155092009</v>
      </c>
      <c r="I3286" s="177" t="n">
        <v>4440171.30579866</v>
      </c>
      <c r="J3286" s="178" t="str">
        <f>IF(I3286&gt;0,H3286/I3286,0)</f>
      </c>
      <c r="K3286" s="179" t="str">
        <f>1-EXP(-J3286)</f>
      </c>
      <c r="L3286" s="180" t="str">
        <f>IF(G3286=30,1,M3285)</f>
      </c>
      <c r="M3286" s="181" t="str">
        <f>L3286*(1-K3286)</f>
      </c>
    </row>
    <row r="3287">
      <c r="A3287" t="s">
        <v>164</v>
      </c>
      <c r="B3287" t="s">
        <v>250</v>
      </c>
      <c r="C3287" s="32" t="s">
        <v>252</v>
      </c>
      <c r="D3287" t="s">
        <v>458</v>
      </c>
      <c r="E3287" t="s">
        <v>476</v>
      </c>
      <c r="F3287" s="174" t="n">
        <v>2029</v>
      </c>
      <c r="G3287" s="175" t="n">
        <v>35</v>
      </c>
      <c r="H3287" s="176" t="n">
        <v>2042.78714891058</v>
      </c>
      <c r="I3287" s="177" t="n">
        <v>4383271.5240869</v>
      </c>
      <c r="J3287" s="178" t="str">
        <f>IF(I3287&gt;0,H3287/I3287,0)</f>
      </c>
      <c r="K3287" s="179" t="str">
        <f>1-EXP(-J3287)</f>
      </c>
      <c r="L3287" s="180" t="str">
        <f>IF(G3287=30,1,M3286)</f>
      </c>
      <c r="M3287" s="181" t="str">
        <f>L3287*(1-K3287)</f>
      </c>
    </row>
    <row r="3288">
      <c r="A3288" t="s">
        <v>164</v>
      </c>
      <c r="B3288" t="s">
        <v>250</v>
      </c>
      <c r="C3288" s="32" t="s">
        <v>252</v>
      </c>
      <c r="D3288" t="s">
        <v>458</v>
      </c>
      <c r="E3288" t="s">
        <v>476</v>
      </c>
      <c r="F3288" s="174" t="n">
        <v>2029</v>
      </c>
      <c r="G3288" s="175" t="n">
        <v>36</v>
      </c>
      <c r="H3288" s="176" t="n">
        <v>2157.14342983497</v>
      </c>
      <c r="I3288" s="177" t="n">
        <v>4329518.35064112</v>
      </c>
      <c r="J3288" s="178" t="str">
        <f>IF(I3288&gt;0,H3288/I3288,0)</f>
      </c>
      <c r="K3288" s="179" t="str">
        <f>1-EXP(-J3288)</f>
      </c>
      <c r="L3288" s="180" t="str">
        <f>IF(G3288=30,1,M3287)</f>
      </c>
      <c r="M3288" s="181" t="str">
        <f>L3288*(1-K3288)</f>
      </c>
    </row>
    <row r="3289">
      <c r="A3289" t="s">
        <v>164</v>
      </c>
      <c r="B3289" t="s">
        <v>250</v>
      </c>
      <c r="C3289" s="32" t="s">
        <v>252</v>
      </c>
      <c r="D3289" t="s">
        <v>458</v>
      </c>
      <c r="E3289" t="s">
        <v>476</v>
      </c>
      <c r="F3289" s="174" t="n">
        <v>2029</v>
      </c>
      <c r="G3289" s="175" t="n">
        <v>37</v>
      </c>
      <c r="H3289" s="176" t="n">
        <v>2331.38269175473</v>
      </c>
      <c r="I3289" s="177" t="n">
        <v>4367839.09063117</v>
      </c>
      <c r="J3289" s="178" t="str">
        <f>IF(I3289&gt;0,H3289/I3289,0)</f>
      </c>
      <c r="K3289" s="179" t="str">
        <f>1-EXP(-J3289)</f>
      </c>
      <c r="L3289" s="180" t="str">
        <f>IF(G3289=30,1,M3288)</f>
      </c>
      <c r="M3289" s="181" t="str">
        <f>L3289*(1-K3289)</f>
      </c>
    </row>
    <row r="3290">
      <c r="A3290" t="s">
        <v>164</v>
      </c>
      <c r="B3290" t="s">
        <v>250</v>
      </c>
      <c r="C3290" s="32" t="s">
        <v>252</v>
      </c>
      <c r="D3290" t="s">
        <v>458</v>
      </c>
      <c r="E3290" t="s">
        <v>476</v>
      </c>
      <c r="F3290" s="174" t="n">
        <v>2029</v>
      </c>
      <c r="G3290" s="175" t="n">
        <v>38</v>
      </c>
      <c r="H3290" s="176" t="n">
        <v>2514.60855624687</v>
      </c>
      <c r="I3290" s="177" t="n">
        <v>4386469.04352583</v>
      </c>
      <c r="J3290" s="178" t="str">
        <f>IF(I3290&gt;0,H3290/I3290,0)</f>
      </c>
      <c r="K3290" s="179" t="str">
        <f>1-EXP(-J3290)</f>
      </c>
      <c r="L3290" s="180" t="str">
        <f>IF(G3290=30,1,M3289)</f>
      </c>
      <c r="M3290" s="181" t="str">
        <f>L3290*(1-K3290)</f>
      </c>
    </row>
    <row r="3291">
      <c r="A3291" t="s">
        <v>164</v>
      </c>
      <c r="B3291" t="s">
        <v>250</v>
      </c>
      <c r="C3291" s="32" t="s">
        <v>252</v>
      </c>
      <c r="D3291" t="s">
        <v>458</v>
      </c>
      <c r="E3291" t="s">
        <v>476</v>
      </c>
      <c r="F3291" s="174" t="n">
        <v>2029</v>
      </c>
      <c r="G3291" s="175" t="n">
        <v>39</v>
      </c>
      <c r="H3291" s="176" t="n">
        <v>3814.97087834749</v>
      </c>
      <c r="I3291" s="177" t="n">
        <v>6459580.31751482</v>
      </c>
      <c r="J3291" s="178" t="str">
        <f>IF(I3291&gt;0,H3291/I3291,0)</f>
      </c>
      <c r="K3291" s="179" t="str">
        <f>1-EXP(-J3291)</f>
      </c>
      <c r="L3291" s="180" t="str">
        <f>IF(G3291=30,1,M3290)</f>
      </c>
      <c r="M3291" s="181" t="str">
        <f>L3291*(1-K3291)</f>
      </c>
    </row>
    <row r="3292">
      <c r="A3292" t="s">
        <v>164</v>
      </c>
      <c r="B3292" t="s">
        <v>250</v>
      </c>
      <c r="C3292" s="32" t="s">
        <v>252</v>
      </c>
      <c r="D3292" t="s">
        <v>458</v>
      </c>
      <c r="E3292" t="s">
        <v>476</v>
      </c>
      <c r="F3292" s="174" t="n">
        <v>2029</v>
      </c>
      <c r="G3292" s="175" t="n">
        <v>40</v>
      </c>
      <c r="H3292" s="176" t="n">
        <v>3608.71639460808</v>
      </c>
      <c r="I3292" s="177" t="n">
        <v>4346266.87839526</v>
      </c>
      <c r="J3292" s="178" t="str">
        <f>IF(I3292&gt;0,H3292/I3292,0)</f>
      </c>
      <c r="K3292" s="179" t="str">
        <f>1-EXP(-J3292)</f>
      </c>
      <c r="L3292" s="180" t="str">
        <f>IF(G3292=30,1,M3291)</f>
      </c>
      <c r="M3292" s="181" t="str">
        <f>L3292*(1-K3292)</f>
      </c>
    </row>
    <row r="3293">
      <c r="A3293" t="s">
        <v>164</v>
      </c>
      <c r="B3293" t="s">
        <v>250</v>
      </c>
      <c r="C3293" s="32" t="s">
        <v>252</v>
      </c>
      <c r="D3293" t="s">
        <v>458</v>
      </c>
      <c r="E3293" t="s">
        <v>476</v>
      </c>
      <c r="F3293" s="174" t="n">
        <v>2029</v>
      </c>
      <c r="G3293" s="175" t="n">
        <v>41</v>
      </c>
      <c r="H3293" s="176" t="n">
        <v>3883.57407877372</v>
      </c>
      <c r="I3293" s="177" t="n">
        <v>4329437.64947385</v>
      </c>
      <c r="J3293" s="178" t="str">
        <f>IF(I3293&gt;0,H3293/I3293,0)</f>
      </c>
      <c r="K3293" s="179" t="str">
        <f>1-EXP(-J3293)</f>
      </c>
      <c r="L3293" s="180" t="str">
        <f>IF(G3293=30,1,M3292)</f>
      </c>
      <c r="M3293" s="181" t="str">
        <f>L3293*(1-K3293)</f>
      </c>
    </row>
    <row r="3294">
      <c r="A3294" t="s">
        <v>164</v>
      </c>
      <c r="B3294" t="s">
        <v>250</v>
      </c>
      <c r="C3294" s="32" t="s">
        <v>252</v>
      </c>
      <c r="D3294" t="s">
        <v>458</v>
      </c>
      <c r="E3294" t="s">
        <v>476</v>
      </c>
      <c r="F3294" s="174" t="n">
        <v>2029</v>
      </c>
      <c r="G3294" s="175" t="n">
        <v>42</v>
      </c>
      <c r="H3294" s="176" t="n">
        <v>4081.85022250344</v>
      </c>
      <c r="I3294" s="177" t="n">
        <v>4197585.40143355</v>
      </c>
      <c r="J3294" s="178" t="str">
        <f>IF(I3294&gt;0,H3294/I3294,0)</f>
      </c>
      <c r="K3294" s="179" t="str">
        <f>1-EXP(-J3294)</f>
      </c>
      <c r="L3294" s="180" t="str">
        <f>IF(G3294=30,1,M3293)</f>
      </c>
      <c r="M3294" s="181" t="str">
        <f>L3294*(1-K3294)</f>
      </c>
    </row>
    <row r="3295">
      <c r="A3295" t="s">
        <v>164</v>
      </c>
      <c r="B3295" t="s">
        <v>250</v>
      </c>
      <c r="C3295" s="32" t="s">
        <v>252</v>
      </c>
      <c r="D3295" t="s">
        <v>458</v>
      </c>
      <c r="E3295" t="s">
        <v>476</v>
      </c>
      <c r="F3295" s="174" t="n">
        <v>2029</v>
      </c>
      <c r="G3295" s="175" t="n">
        <v>43</v>
      </c>
      <c r="H3295" s="176" t="n">
        <v>4403.30989629045</v>
      </c>
      <c r="I3295" s="177" t="n">
        <v>4163710.5634907</v>
      </c>
      <c r="J3295" s="178" t="str">
        <f>IF(I3295&gt;0,H3295/I3295,0)</f>
      </c>
      <c r="K3295" s="179" t="str">
        <f>1-EXP(-J3295)</f>
      </c>
      <c r="L3295" s="180" t="str">
        <f>IF(G3295=30,1,M3294)</f>
      </c>
      <c r="M3295" s="181" t="str">
        <f>L3295*(1-K3295)</f>
      </c>
    </row>
    <row r="3296">
      <c r="A3296" t="s">
        <v>164</v>
      </c>
      <c r="B3296" t="s">
        <v>250</v>
      </c>
      <c r="C3296" s="32" t="s">
        <v>252</v>
      </c>
      <c r="D3296" t="s">
        <v>458</v>
      </c>
      <c r="E3296" t="s">
        <v>476</v>
      </c>
      <c r="F3296" s="174" t="n">
        <v>2029</v>
      </c>
      <c r="G3296" s="175" t="n">
        <v>44</v>
      </c>
      <c r="H3296" s="176" t="n">
        <v>4873.69894206299</v>
      </c>
      <c r="I3296" s="177" t="n">
        <v>4223768.70429472</v>
      </c>
      <c r="J3296" s="178" t="str">
        <f>IF(I3296&gt;0,H3296/I3296,0)</f>
      </c>
      <c r="K3296" s="179" t="str">
        <f>1-EXP(-J3296)</f>
      </c>
      <c r="L3296" s="180" t="str">
        <f>IF(G3296=30,1,M3295)</f>
      </c>
      <c r="M3296" s="181" t="str">
        <f>L3296*(1-K3296)</f>
      </c>
    </row>
    <row r="3297">
      <c r="A3297" t="s">
        <v>164</v>
      </c>
      <c r="B3297" t="s">
        <v>250</v>
      </c>
      <c r="C3297" s="32" t="s">
        <v>252</v>
      </c>
      <c r="D3297" t="s">
        <v>458</v>
      </c>
      <c r="E3297" t="s">
        <v>476</v>
      </c>
      <c r="F3297" s="174" t="n">
        <v>2029</v>
      </c>
      <c r="G3297" s="175" t="n">
        <v>45</v>
      </c>
      <c r="H3297" s="176" t="n">
        <v>6436.48972779886</v>
      </c>
      <c r="I3297" s="177" t="n">
        <v>4309097.96847872</v>
      </c>
      <c r="J3297" s="178" t="str">
        <f>IF(I3297&gt;0,H3297/I3297,0)</f>
      </c>
      <c r="K3297" s="179" t="str">
        <f>1-EXP(-J3297)</f>
      </c>
      <c r="L3297" s="180" t="str">
        <f>IF(G3297=30,1,M3296)</f>
      </c>
      <c r="M3297" s="181" t="str">
        <f>L3297*(1-K3297)</f>
      </c>
    </row>
    <row r="3298">
      <c r="A3298" t="s">
        <v>164</v>
      </c>
      <c r="B3298" t="s">
        <v>250</v>
      </c>
      <c r="C3298" s="32" t="s">
        <v>252</v>
      </c>
      <c r="D3298" t="s">
        <v>458</v>
      </c>
      <c r="E3298" t="s">
        <v>476</v>
      </c>
      <c r="F3298" s="174" t="n">
        <v>2029</v>
      </c>
      <c r="G3298" s="175" t="n">
        <v>46</v>
      </c>
      <c r="H3298" s="176" t="n">
        <v>7006.24758306209</v>
      </c>
      <c r="I3298" s="177" t="n">
        <v>4284220.63414957</v>
      </c>
      <c r="J3298" s="178" t="str">
        <f>IF(I3298&gt;0,H3298/I3298,0)</f>
      </c>
      <c r="K3298" s="179" t="str">
        <f>1-EXP(-J3298)</f>
      </c>
      <c r="L3298" s="180" t="str">
        <f>IF(G3298=30,1,M3297)</f>
      </c>
      <c r="M3298" s="181" t="str">
        <f>L3298*(1-K3298)</f>
      </c>
    </row>
    <row r="3299">
      <c r="A3299" t="s">
        <v>164</v>
      </c>
      <c r="B3299" t="s">
        <v>250</v>
      </c>
      <c r="C3299" s="32" t="s">
        <v>252</v>
      </c>
      <c r="D3299" t="s">
        <v>458</v>
      </c>
      <c r="E3299" t="s">
        <v>476</v>
      </c>
      <c r="F3299" s="174" t="n">
        <v>2029</v>
      </c>
      <c r="G3299" s="175" t="n">
        <v>47</v>
      </c>
      <c r="H3299" s="176" t="n">
        <v>7435.31247082549</v>
      </c>
      <c r="I3299" s="177" t="n">
        <v>4147672.36742555</v>
      </c>
      <c r="J3299" s="178" t="str">
        <f>IF(I3299&gt;0,H3299/I3299,0)</f>
      </c>
      <c r="K3299" s="179" t="str">
        <f>1-EXP(-J3299)</f>
      </c>
      <c r="L3299" s="180" t="str">
        <f>IF(G3299=30,1,M3298)</f>
      </c>
      <c r="M3299" s="181" t="str">
        <f>L3299*(1-K3299)</f>
      </c>
    </row>
    <row r="3300">
      <c r="A3300" t="s">
        <v>164</v>
      </c>
      <c r="B3300" t="s">
        <v>250</v>
      </c>
      <c r="C3300" s="32" t="s">
        <v>252</v>
      </c>
      <c r="D3300" t="s">
        <v>458</v>
      </c>
      <c r="E3300" t="s">
        <v>476</v>
      </c>
      <c r="F3300" s="174" t="n">
        <v>2029</v>
      </c>
      <c r="G3300" s="175" t="n">
        <v>48</v>
      </c>
      <c r="H3300" s="176" t="n">
        <v>7996.76256544455</v>
      </c>
      <c r="I3300" s="177" t="n">
        <v>4073584.13963975</v>
      </c>
      <c r="J3300" s="178" t="str">
        <f>IF(I3300&gt;0,H3300/I3300,0)</f>
      </c>
      <c r="K3300" s="179" t="str">
        <f>1-EXP(-J3300)</f>
      </c>
      <c r="L3300" s="180" t="str">
        <f>IF(G3300=30,1,M3299)</f>
      </c>
      <c r="M3300" s="181" t="str">
        <f>L3300*(1-K3300)</f>
      </c>
    </row>
    <row r="3301">
      <c r="A3301" t="s">
        <v>164</v>
      </c>
      <c r="B3301" t="s">
        <v>250</v>
      </c>
      <c r="C3301" s="32" t="s">
        <v>252</v>
      </c>
      <c r="D3301" t="s">
        <v>458</v>
      </c>
      <c r="E3301" t="s">
        <v>476</v>
      </c>
      <c r="F3301" s="174" t="n">
        <v>2029</v>
      </c>
      <c r="G3301" s="175" t="n">
        <v>49</v>
      </c>
      <c r="H3301" s="176" t="n">
        <v>8625.23166712737</v>
      </c>
      <c r="I3301" s="177" t="n">
        <v>4015336.87028543</v>
      </c>
      <c r="J3301" s="178" t="str">
        <f>IF(I3301&gt;0,H3301/I3301,0)</f>
      </c>
      <c r="K3301" s="179" t="str">
        <f>1-EXP(-J3301)</f>
      </c>
      <c r="L3301" s="180" t="str">
        <f>IF(G3301=30,1,M3300)</f>
      </c>
      <c r="M3301" s="181" t="str">
        <f>L3301*(1-K3301)</f>
      </c>
    </row>
    <row r="3302">
      <c r="A3302" t="s">
        <v>164</v>
      </c>
      <c r="B3302" t="s">
        <v>250</v>
      </c>
      <c r="C3302" s="32" t="s">
        <v>252</v>
      </c>
      <c r="D3302" t="s">
        <v>458</v>
      </c>
      <c r="E3302" t="s">
        <v>476</v>
      </c>
      <c r="F3302" s="174" t="n">
        <v>2029</v>
      </c>
      <c r="G3302" s="175" t="n">
        <v>50</v>
      </c>
      <c r="H3302" s="176" t="n">
        <v>9897.16514277532</v>
      </c>
      <c r="I3302" s="177" t="n">
        <v>3951589.51306815</v>
      </c>
      <c r="J3302" s="178" t="str">
        <f>IF(I3302&gt;0,H3302/I3302,0)</f>
      </c>
      <c r="K3302" s="179" t="str">
        <f>1-EXP(-J3302)</f>
      </c>
      <c r="L3302" s="180" t="str">
        <f>IF(G3302=30,1,M3301)</f>
      </c>
      <c r="M3302" s="181" t="str">
        <f>L3302*(1-K3302)</f>
      </c>
    </row>
    <row r="3303">
      <c r="A3303" t="s">
        <v>164</v>
      </c>
      <c r="B3303" t="s">
        <v>250</v>
      </c>
      <c r="C3303" s="32" t="s">
        <v>252</v>
      </c>
      <c r="D3303" t="s">
        <v>458</v>
      </c>
      <c r="E3303" t="s">
        <v>476</v>
      </c>
      <c r="F3303" s="174" t="n">
        <v>2029</v>
      </c>
      <c r="G3303" s="175" t="n">
        <v>51</v>
      </c>
      <c r="H3303" s="176" t="n">
        <v>10577.4463823582</v>
      </c>
      <c r="I3303" s="177" t="n">
        <v>3867454.65378926</v>
      </c>
      <c r="J3303" s="178" t="str">
        <f>IF(I3303&gt;0,H3303/I3303,0)</f>
      </c>
      <c r="K3303" s="179" t="str">
        <f>1-EXP(-J3303)</f>
      </c>
      <c r="L3303" s="180" t="str">
        <f>IF(G3303=30,1,M3302)</f>
      </c>
      <c r="M3303" s="181" t="str">
        <f>L3303*(1-K3303)</f>
      </c>
    </row>
    <row r="3304">
      <c r="A3304" t="s">
        <v>164</v>
      </c>
      <c r="B3304" t="s">
        <v>250</v>
      </c>
      <c r="C3304" s="32" t="s">
        <v>252</v>
      </c>
      <c r="D3304" t="s">
        <v>458</v>
      </c>
      <c r="E3304" t="s">
        <v>476</v>
      </c>
      <c r="F3304" s="174" t="n">
        <v>2029</v>
      </c>
      <c r="G3304" s="175" t="n">
        <v>52</v>
      </c>
      <c r="H3304" s="176" t="n">
        <v>11362.8812275402</v>
      </c>
      <c r="I3304" s="177" t="n">
        <v>3801209.60741512</v>
      </c>
      <c r="J3304" s="178" t="str">
        <f>IF(I3304&gt;0,H3304/I3304,0)</f>
      </c>
      <c r="K3304" s="179" t="str">
        <f>1-EXP(-J3304)</f>
      </c>
      <c r="L3304" s="180" t="str">
        <f>IF(G3304=30,1,M3303)</f>
      </c>
      <c r="M3304" s="181" t="str">
        <f>L3304*(1-K3304)</f>
      </c>
    </row>
    <row r="3305">
      <c r="A3305" t="s">
        <v>164</v>
      </c>
      <c r="B3305" t="s">
        <v>250</v>
      </c>
      <c r="C3305" s="32" t="s">
        <v>252</v>
      </c>
      <c r="D3305" t="s">
        <v>458</v>
      </c>
      <c r="E3305" t="s">
        <v>476</v>
      </c>
      <c r="F3305" s="174" t="n">
        <v>2029</v>
      </c>
      <c r="G3305" s="175" t="n">
        <v>53</v>
      </c>
      <c r="H3305" s="176" t="n">
        <v>12150.0925660199</v>
      </c>
      <c r="I3305" s="177" t="n">
        <v>3723060.1725149</v>
      </c>
      <c r="J3305" s="178" t="str">
        <f>IF(I3305&gt;0,H3305/I3305,0)</f>
      </c>
      <c r="K3305" s="179" t="str">
        <f>1-EXP(-J3305)</f>
      </c>
      <c r="L3305" s="180" t="str">
        <f>IF(G3305=30,1,M3304)</f>
      </c>
      <c r="M3305" s="181" t="str">
        <f>L3305*(1-K3305)</f>
      </c>
    </row>
    <row r="3306">
      <c r="A3306" t="s">
        <v>164</v>
      </c>
      <c r="B3306" t="s">
        <v>250</v>
      </c>
      <c r="C3306" s="32" t="s">
        <v>252</v>
      </c>
      <c r="D3306" t="s">
        <v>458</v>
      </c>
      <c r="E3306" t="s">
        <v>476</v>
      </c>
      <c r="F3306" s="174" t="n">
        <v>2029</v>
      </c>
      <c r="G3306" s="175" t="n">
        <v>54</v>
      </c>
      <c r="H3306" s="176" t="n">
        <v>12985.2563722237</v>
      </c>
      <c r="I3306" s="177" t="n">
        <v>3644146.98350627</v>
      </c>
      <c r="J3306" s="178" t="str">
        <f>IF(I3306&gt;0,H3306/I3306,0)</f>
      </c>
      <c r="K3306" s="179" t="str">
        <f>1-EXP(-J3306)</f>
      </c>
      <c r="L3306" s="180" t="str">
        <f>IF(G3306=30,1,M3305)</f>
      </c>
      <c r="M3306" s="181" t="str">
        <f>L3306*(1-K3306)</f>
      </c>
    </row>
    <row r="3307">
      <c r="A3307" t="s">
        <v>164</v>
      </c>
      <c r="B3307" t="s">
        <v>250</v>
      </c>
      <c r="C3307" s="32" t="s">
        <v>252</v>
      </c>
      <c r="D3307" t="s">
        <v>458</v>
      </c>
      <c r="E3307" t="s">
        <v>476</v>
      </c>
      <c r="F3307" s="174" t="n">
        <v>2029</v>
      </c>
      <c r="G3307" s="175" t="n">
        <v>55</v>
      </c>
      <c r="H3307" s="176" t="n">
        <v>13933.9754328221</v>
      </c>
      <c r="I3307" s="177" t="n">
        <v>3537704.99875197</v>
      </c>
      <c r="J3307" s="178" t="str">
        <f>IF(I3307&gt;0,H3307/I3307,0)</f>
      </c>
      <c r="K3307" s="179" t="str">
        <f>1-EXP(-J3307)</f>
      </c>
      <c r="L3307" s="180" t="str">
        <f>IF(G3307=30,1,M3306)</f>
      </c>
      <c r="M3307" s="181" t="str">
        <f>L3307*(1-K3307)</f>
      </c>
    </row>
    <row r="3308">
      <c r="A3308" t="s">
        <v>164</v>
      </c>
      <c r="B3308" t="s">
        <v>250</v>
      </c>
      <c r="C3308" s="32" t="s">
        <v>252</v>
      </c>
      <c r="D3308" t="s">
        <v>458</v>
      </c>
      <c r="E3308" t="s">
        <v>476</v>
      </c>
      <c r="F3308" s="174" t="n">
        <v>2029</v>
      </c>
      <c r="G3308" s="175" t="n">
        <v>56</v>
      </c>
      <c r="H3308" s="176" t="n">
        <v>15011.040097831</v>
      </c>
      <c r="I3308" s="177" t="n">
        <v>3490715.6341336</v>
      </c>
      <c r="J3308" s="178" t="str">
        <f>IF(I3308&gt;0,H3308/I3308,0)</f>
      </c>
      <c r="K3308" s="179" t="str">
        <f>1-EXP(-J3308)</f>
      </c>
      <c r="L3308" s="180" t="str">
        <f>IF(G3308=30,1,M3307)</f>
      </c>
      <c r="M3308" s="181" t="str">
        <f>L3308*(1-K3308)</f>
      </c>
    </row>
    <row r="3309">
      <c r="A3309" t="s">
        <v>164</v>
      </c>
      <c r="B3309" t="s">
        <v>250</v>
      </c>
      <c r="C3309" s="32" t="s">
        <v>252</v>
      </c>
      <c r="D3309" t="s">
        <v>458</v>
      </c>
      <c r="E3309" t="s">
        <v>476</v>
      </c>
      <c r="F3309" s="174" t="n">
        <v>2029</v>
      </c>
      <c r="G3309" s="175" t="n">
        <v>57</v>
      </c>
      <c r="H3309" s="176" t="n">
        <v>15431.2164769522</v>
      </c>
      <c r="I3309" s="177" t="n">
        <v>3280875.59549871</v>
      </c>
      <c r="J3309" s="178" t="str">
        <f>IF(I3309&gt;0,H3309/I3309,0)</f>
      </c>
      <c r="K3309" s="179" t="str">
        <f>1-EXP(-J3309)</f>
      </c>
      <c r="L3309" s="180" t="str">
        <f>IF(G3309=30,1,M3308)</f>
      </c>
      <c r="M3309" s="181" t="str">
        <f>L3309*(1-K3309)</f>
      </c>
    </row>
    <row r="3310">
      <c r="A3310" t="s">
        <v>164</v>
      </c>
      <c r="B3310" t="s">
        <v>250</v>
      </c>
      <c r="C3310" s="32" t="s">
        <v>252</v>
      </c>
      <c r="D3310" t="s">
        <v>458</v>
      </c>
      <c r="E3310" t="s">
        <v>476</v>
      </c>
      <c r="F3310" s="174" t="n">
        <v>2029</v>
      </c>
      <c r="G3310" s="175" t="n">
        <v>58</v>
      </c>
      <c r="H3310" s="176" t="n">
        <v>16407.1801207171</v>
      </c>
      <c r="I3310" s="177" t="n">
        <v>3192037.06130099</v>
      </c>
      <c r="J3310" s="178" t="str">
        <f>IF(I3310&gt;0,H3310/I3310,0)</f>
      </c>
      <c r="K3310" s="179" t="str">
        <f>1-EXP(-J3310)</f>
      </c>
      <c r="L3310" s="180" t="str">
        <f>IF(G3310=30,1,M3309)</f>
      </c>
      <c r="M3310" s="181" t="str">
        <f>L3310*(1-K3310)</f>
      </c>
    </row>
    <row r="3311">
      <c r="A3311" t="s">
        <v>164</v>
      </c>
      <c r="B3311" t="s">
        <v>250</v>
      </c>
      <c r="C3311" s="32" t="s">
        <v>252</v>
      </c>
      <c r="D3311" t="s">
        <v>458</v>
      </c>
      <c r="E3311" t="s">
        <v>476</v>
      </c>
      <c r="F3311" s="174" t="n">
        <v>2029</v>
      </c>
      <c r="G3311" s="175" t="n">
        <v>59</v>
      </c>
      <c r="H3311" s="176" t="n">
        <v>17462.0007995719</v>
      </c>
      <c r="I3311" s="177" t="n">
        <v>3107497.63067131</v>
      </c>
      <c r="J3311" s="178" t="str">
        <f>IF(I3311&gt;0,H3311/I3311,0)</f>
      </c>
      <c r="K3311" s="179" t="str">
        <f>1-EXP(-J3311)</f>
      </c>
      <c r="L3311" s="180" t="str">
        <f>IF(G3311=30,1,M3310)</f>
      </c>
      <c r="M3311" s="181" t="str">
        <f>L3311*(1-K3311)</f>
      </c>
    </row>
    <row r="3312">
      <c r="A3312" t="s">
        <v>164</v>
      </c>
      <c r="B3312" t="s">
        <v>250</v>
      </c>
      <c r="C3312" s="32" t="s">
        <v>252</v>
      </c>
      <c r="D3312" t="s">
        <v>458</v>
      </c>
      <c r="E3312" t="s">
        <v>476</v>
      </c>
      <c r="F3312" s="174" t="n">
        <v>2029</v>
      </c>
      <c r="G3312" s="175" t="n">
        <v>60</v>
      </c>
      <c r="H3312" s="176" t="n">
        <v>18906.5610852451</v>
      </c>
      <c r="I3312" s="177" t="n">
        <v>3013671.98704819</v>
      </c>
      <c r="J3312" s="178" t="str">
        <f>IF(I3312&gt;0,H3312/I3312,0)</f>
      </c>
      <c r="K3312" s="179" t="str">
        <f>1-EXP(-J3312)</f>
      </c>
      <c r="L3312" s="180" t="str">
        <f>IF(G3312=30,1,M3311)</f>
      </c>
      <c r="M3312" s="181" t="str">
        <f>L3312*(1-K3312)</f>
      </c>
    </row>
    <row r="3313">
      <c r="A3313" t="s">
        <v>164</v>
      </c>
      <c r="B3313" t="s">
        <v>250</v>
      </c>
      <c r="C3313" s="32" t="s">
        <v>252</v>
      </c>
      <c r="D3313" t="s">
        <v>458</v>
      </c>
      <c r="E3313" t="s">
        <v>476</v>
      </c>
      <c r="F3313" s="174" t="n">
        <v>2029</v>
      </c>
      <c r="G3313" s="175" t="n">
        <v>61</v>
      </c>
      <c r="H3313" s="176" t="n">
        <v>19888.6356647725</v>
      </c>
      <c r="I3313" s="177" t="n">
        <v>2899539.45398092</v>
      </c>
      <c r="J3313" s="178" t="str">
        <f>IF(I3313&gt;0,H3313/I3313,0)</f>
      </c>
      <c r="K3313" s="179" t="str">
        <f>1-EXP(-J3313)</f>
      </c>
      <c r="L3313" s="180" t="str">
        <f>IF(G3313=30,1,M3312)</f>
      </c>
      <c r="M3313" s="181" t="str">
        <f>L3313*(1-K3313)</f>
      </c>
    </row>
    <row r="3314">
      <c r="A3314" t="s">
        <v>164</v>
      </c>
      <c r="B3314" t="s">
        <v>250</v>
      </c>
      <c r="C3314" s="32" t="s">
        <v>252</v>
      </c>
      <c r="D3314" t="s">
        <v>458</v>
      </c>
      <c r="E3314" t="s">
        <v>476</v>
      </c>
      <c r="F3314" s="174" t="n">
        <v>2029</v>
      </c>
      <c r="G3314" s="175" t="n">
        <v>62</v>
      </c>
      <c r="H3314" s="176" t="n">
        <v>20696.2794827446</v>
      </c>
      <c r="I3314" s="177" t="n">
        <v>2755076.97278929</v>
      </c>
      <c r="J3314" s="178" t="str">
        <f>IF(I3314&gt;0,H3314/I3314,0)</f>
      </c>
      <c r="K3314" s="179" t="str">
        <f>1-EXP(-J3314)</f>
      </c>
      <c r="L3314" s="180" t="str">
        <f>IF(G3314=30,1,M3313)</f>
      </c>
      <c r="M3314" s="181" t="str">
        <f>L3314*(1-K3314)</f>
      </c>
    </row>
    <row r="3315">
      <c r="A3315" t="s">
        <v>164</v>
      </c>
      <c r="B3315" t="s">
        <v>250</v>
      </c>
      <c r="C3315" s="32" t="s">
        <v>252</v>
      </c>
      <c r="D3315" t="s">
        <v>458</v>
      </c>
      <c r="E3315" t="s">
        <v>476</v>
      </c>
      <c r="F3315" s="174" t="n">
        <v>2029</v>
      </c>
      <c r="G3315" s="175" t="n">
        <v>63</v>
      </c>
      <c r="H3315" s="176" t="n">
        <v>21762.7018415065</v>
      </c>
      <c r="I3315" s="177" t="n">
        <v>2646675.29050376</v>
      </c>
      <c r="J3315" s="178" t="str">
        <f>IF(I3315&gt;0,H3315/I3315,0)</f>
      </c>
      <c r="K3315" s="179" t="str">
        <f>1-EXP(-J3315)</f>
      </c>
      <c r="L3315" s="180" t="str">
        <f>IF(G3315=30,1,M3314)</f>
      </c>
      <c r="M3315" s="181" t="str">
        <f>L3315*(1-K3315)</f>
      </c>
    </row>
    <row r="3316">
      <c r="A3316" t="s">
        <v>164</v>
      </c>
      <c r="B3316" t="s">
        <v>250</v>
      </c>
      <c r="C3316" s="32" t="s">
        <v>252</v>
      </c>
      <c r="D3316" t="s">
        <v>458</v>
      </c>
      <c r="E3316" t="s">
        <v>476</v>
      </c>
      <c r="F3316" s="174" t="n">
        <v>2029</v>
      </c>
      <c r="G3316" s="175" t="n">
        <v>64</v>
      </c>
      <c r="H3316" s="176" t="n">
        <v>22660.8299102758</v>
      </c>
      <c r="I3316" s="177" t="n">
        <v>2516951.06516889</v>
      </c>
      <c r="J3316" s="178" t="str">
        <f>IF(I3316&gt;0,H3316/I3316,0)</f>
      </c>
      <c r="K3316" s="179" t="str">
        <f>1-EXP(-J3316)</f>
      </c>
      <c r="L3316" s="180" t="str">
        <f>IF(G3316=30,1,M3315)</f>
      </c>
      <c r="M3316" s="181" t="str">
        <f>L3316*(1-K3316)</f>
      </c>
    </row>
    <row r="3317">
      <c r="A3317" t="s">
        <v>164</v>
      </c>
      <c r="B3317" t="s">
        <v>250</v>
      </c>
      <c r="C3317" s="32" t="s">
        <v>252</v>
      </c>
      <c r="D3317" t="s">
        <v>458</v>
      </c>
      <c r="E3317" t="s">
        <v>476</v>
      </c>
      <c r="F3317" s="174" t="n">
        <v>2029</v>
      </c>
      <c r="G3317" s="175" t="n">
        <v>65</v>
      </c>
      <c r="H3317" s="176" t="n">
        <v>22899.8524332566</v>
      </c>
      <c r="I3317" s="177" t="n">
        <v>2387448.18471765</v>
      </c>
      <c r="J3317" s="178" t="str">
        <f>IF(I3317&gt;0,H3317/I3317,0)</f>
      </c>
      <c r="K3317" s="179" t="str">
        <f>1-EXP(-J3317)</f>
      </c>
      <c r="L3317" s="180" t="str">
        <f>IF(G3317=30,1,M3316)</f>
      </c>
      <c r="M3317" s="181" t="str">
        <f>L3317*(1-K3317)</f>
      </c>
    </row>
    <row r="3318">
      <c r="A3318" t="s">
        <v>164</v>
      </c>
      <c r="B3318" t="s">
        <v>250</v>
      </c>
      <c r="C3318" s="32" t="s">
        <v>252</v>
      </c>
      <c r="D3318" t="s">
        <v>458</v>
      </c>
      <c r="E3318" t="s">
        <v>476</v>
      </c>
      <c r="F3318" s="174" t="n">
        <v>2029</v>
      </c>
      <c r="G3318" s="175" t="n">
        <v>66</v>
      </c>
      <c r="H3318" s="176" t="n">
        <v>23789.7758061682</v>
      </c>
      <c r="I3318" s="177" t="n">
        <v>2262962.82373509</v>
      </c>
      <c r="J3318" s="178" t="str">
        <f>IF(I3318&gt;0,H3318/I3318,0)</f>
      </c>
      <c r="K3318" s="179" t="str">
        <f>1-EXP(-J3318)</f>
      </c>
      <c r="L3318" s="180" t="str">
        <f>IF(G3318=30,1,M3317)</f>
      </c>
      <c r="M3318" s="181" t="str">
        <f>L3318*(1-K3318)</f>
      </c>
    </row>
    <row r="3319">
      <c r="A3319" t="s">
        <v>164</v>
      </c>
      <c r="B3319" t="s">
        <v>250</v>
      </c>
      <c r="C3319" s="32" t="s">
        <v>252</v>
      </c>
      <c r="D3319" t="s">
        <v>458</v>
      </c>
      <c r="E3319" t="s">
        <v>476</v>
      </c>
      <c r="F3319" s="174" t="n">
        <v>2029</v>
      </c>
      <c r="G3319" s="175" t="n">
        <v>67</v>
      </c>
      <c r="H3319" s="176" t="n">
        <v>24452.9712121442</v>
      </c>
      <c r="I3319" s="177" t="n">
        <v>2113399.32851138</v>
      </c>
      <c r="J3319" s="178" t="str">
        <f>IF(I3319&gt;0,H3319/I3319,0)</f>
      </c>
      <c r="K3319" s="179" t="str">
        <f>1-EXP(-J3319)</f>
      </c>
      <c r="L3319" s="180" t="str">
        <f>IF(G3319=30,1,M3318)</f>
      </c>
      <c r="M3319" s="181" t="str">
        <f>L3319*(1-K3319)</f>
      </c>
    </row>
    <row r="3320">
      <c r="A3320" t="s">
        <v>164</v>
      </c>
      <c r="B3320" t="s">
        <v>250</v>
      </c>
      <c r="C3320" s="32" t="s">
        <v>252</v>
      </c>
      <c r="D3320" t="s">
        <v>458</v>
      </c>
      <c r="E3320" t="s">
        <v>476</v>
      </c>
      <c r="F3320" s="174" t="n">
        <v>2029</v>
      </c>
      <c r="G3320" s="175" t="n">
        <v>68</v>
      </c>
      <c r="H3320" s="176" t="n">
        <v>25242.5367572812</v>
      </c>
      <c r="I3320" s="177" t="n">
        <v>1988534.72951258</v>
      </c>
      <c r="J3320" s="178" t="str">
        <f>IF(I3320&gt;0,H3320/I3320,0)</f>
      </c>
      <c r="K3320" s="179" t="str">
        <f>1-EXP(-J3320)</f>
      </c>
      <c r="L3320" s="180" t="str">
        <f>IF(G3320=30,1,M3319)</f>
      </c>
      <c r="M3320" s="181" t="str">
        <f>L3320*(1-K3320)</f>
      </c>
    </row>
    <row r="3321">
      <c r="A3321" t="s">
        <v>164</v>
      </c>
      <c r="B3321" t="s">
        <v>250</v>
      </c>
      <c r="C3321" s="32" t="s">
        <v>252</v>
      </c>
      <c r="D3321" t="s">
        <v>458</v>
      </c>
      <c r="E3321" t="s">
        <v>476</v>
      </c>
      <c r="F3321" s="174" t="n">
        <v>2029</v>
      </c>
      <c r="G3321" s="175" t="n">
        <v>69</v>
      </c>
      <c r="H3321" s="176" t="n">
        <v>25925.1930658268</v>
      </c>
      <c r="I3321" s="177" t="n">
        <v>1860276.74662989</v>
      </c>
      <c r="J3321" s="178" t="str">
        <f>IF(I3321&gt;0,H3321/I3321,0)</f>
      </c>
      <c r="K3321" s="179" t="str">
        <f>1-EXP(-J3321)</f>
      </c>
      <c r="L3321" s="180" t="str">
        <f>IF(G3321=30,1,M3320)</f>
      </c>
      <c r="M3321" s="181" t="str">
        <f>L3321*(1-K3321)</f>
      </c>
    </row>
    <row r="3322">
      <c r="A3322" t="s">
        <v>164</v>
      </c>
      <c r="B3322" t="s">
        <v>250</v>
      </c>
      <c r="C3322" s="32" t="s">
        <v>252</v>
      </c>
      <c r="D3322" t="s">
        <v>458</v>
      </c>
      <c r="E3322" t="s">
        <v>476</v>
      </c>
      <c r="F3322" s="174" t="n">
        <v>2030</v>
      </c>
      <c r="G3322" s="175" t="n">
        <v>30</v>
      </c>
      <c r="H3322" s="176" t="n">
        <v>954.561909011068</v>
      </c>
      <c r="I3322" s="177" t="n">
        <v>4327148.80938421</v>
      </c>
      <c r="J3322" s="178" t="str">
        <f>IF(I3322&gt;0,H3322/I3322,0)</f>
      </c>
      <c r="K3322" s="179" t="str">
        <f>1-EXP(-J3322)</f>
      </c>
      <c r="L3322" s="180" t="str">
        <f>IF(G3322=30,1,M3321)</f>
      </c>
      <c r="M3322" s="181" t="str">
        <f>L3322*(1-K3322)</f>
      </c>
    </row>
    <row r="3323">
      <c r="A3323" t="s">
        <v>164</v>
      </c>
      <c r="B3323" t="s">
        <v>250</v>
      </c>
      <c r="C3323" s="32" t="s">
        <v>252</v>
      </c>
      <c r="D3323" t="s">
        <v>458</v>
      </c>
      <c r="E3323" t="s">
        <v>476</v>
      </c>
      <c r="F3323" s="174" t="n">
        <v>2030</v>
      </c>
      <c r="G3323" s="175" t="n">
        <v>31</v>
      </c>
      <c r="H3323" s="176" t="n">
        <v>1083.52866243606</v>
      </c>
      <c r="I3323" s="177" t="n">
        <v>4347585.95869366</v>
      </c>
      <c r="J3323" s="178" t="str">
        <f>IF(I3323&gt;0,H3323/I3323,0)</f>
      </c>
      <c r="K3323" s="179" t="str">
        <f>1-EXP(-J3323)</f>
      </c>
      <c r="L3323" s="180" t="str">
        <f>IF(G3323=30,1,M3322)</f>
      </c>
      <c r="M3323" s="181" t="str">
        <f>L3323*(1-K3323)</f>
      </c>
    </row>
    <row r="3324">
      <c r="A3324" t="s">
        <v>164</v>
      </c>
      <c r="B3324" t="s">
        <v>250</v>
      </c>
      <c r="C3324" s="32" t="s">
        <v>252</v>
      </c>
      <c r="D3324" t="s">
        <v>458</v>
      </c>
      <c r="E3324" t="s">
        <v>476</v>
      </c>
      <c r="F3324" s="174" t="n">
        <v>2030</v>
      </c>
      <c r="G3324" s="175" t="n">
        <v>32</v>
      </c>
      <c r="H3324" s="176" t="n">
        <v>1156.11384710362</v>
      </c>
      <c r="I3324" s="177" t="n">
        <v>4407866.09128661</v>
      </c>
      <c r="J3324" s="178" t="str">
        <f>IF(I3324&gt;0,H3324/I3324,0)</f>
      </c>
      <c r="K3324" s="179" t="str">
        <f>1-EXP(-J3324)</f>
      </c>
      <c r="L3324" s="180" t="str">
        <f>IF(G3324=30,1,M3323)</f>
      </c>
      <c r="M3324" s="181" t="str">
        <f>L3324*(1-K3324)</f>
      </c>
    </row>
    <row r="3325">
      <c r="A3325" t="s">
        <v>164</v>
      </c>
      <c r="B3325" t="s">
        <v>250</v>
      </c>
      <c r="C3325" s="32" t="s">
        <v>252</v>
      </c>
      <c r="D3325" t="s">
        <v>458</v>
      </c>
      <c r="E3325" t="s">
        <v>476</v>
      </c>
      <c r="F3325" s="174" t="n">
        <v>2030</v>
      </c>
      <c r="G3325" s="175" t="n">
        <v>33</v>
      </c>
      <c r="H3325" s="176" t="n">
        <v>1458.35724878705</v>
      </c>
      <c r="I3325" s="177" t="n">
        <v>4548838.20773531</v>
      </c>
      <c r="J3325" s="178" t="str">
        <f>IF(I3325&gt;0,H3325/I3325,0)</f>
      </c>
      <c r="K3325" s="179" t="str">
        <f>1-EXP(-J3325)</f>
      </c>
      <c r="L3325" s="180" t="str">
        <f>IF(G3325=30,1,M3324)</f>
      </c>
      <c r="M3325" s="181" t="str">
        <f>L3325*(1-K3325)</f>
      </c>
    </row>
    <row r="3326">
      <c r="A3326" t="s">
        <v>164</v>
      </c>
      <c r="B3326" t="s">
        <v>250</v>
      </c>
      <c r="C3326" s="32" t="s">
        <v>252</v>
      </c>
      <c r="D3326" t="s">
        <v>458</v>
      </c>
      <c r="E3326" t="s">
        <v>476</v>
      </c>
      <c r="F3326" s="174" t="n">
        <v>2030</v>
      </c>
      <c r="G3326" s="175" t="n">
        <v>34</v>
      </c>
      <c r="H3326" s="176" t="n">
        <v>1530.49364445072</v>
      </c>
      <c r="I3326" s="177" t="n">
        <v>4506036.52522156</v>
      </c>
      <c r="J3326" s="178" t="str">
        <f>IF(I3326&gt;0,H3326/I3326,0)</f>
      </c>
      <c r="K3326" s="179" t="str">
        <f>1-EXP(-J3326)</f>
      </c>
      <c r="L3326" s="180" t="str">
        <f>IF(G3326=30,1,M3325)</f>
      </c>
      <c r="M3326" s="181" t="str">
        <f>L3326*(1-K3326)</f>
      </c>
    </row>
    <row r="3327">
      <c r="A3327" t="s">
        <v>164</v>
      </c>
      <c r="B3327" t="s">
        <v>250</v>
      </c>
      <c r="C3327" s="32" t="s">
        <v>252</v>
      </c>
      <c r="D3327" t="s">
        <v>458</v>
      </c>
      <c r="E3327" t="s">
        <v>476</v>
      </c>
      <c r="F3327" s="174" t="n">
        <v>2030</v>
      </c>
      <c r="G3327" s="175" t="n">
        <v>35</v>
      </c>
      <c r="H3327" s="176" t="n">
        <v>2048.28485661985</v>
      </c>
      <c r="I3327" s="177" t="n">
        <v>4433037.05908358</v>
      </c>
      <c r="J3327" s="178" t="str">
        <f>IF(I3327&gt;0,H3327/I3327,0)</f>
      </c>
      <c r="K3327" s="179" t="str">
        <f>1-EXP(-J3327)</f>
      </c>
      <c r="L3327" s="180" t="str">
        <f>IF(G3327=30,1,M3326)</f>
      </c>
      <c r="M3327" s="181" t="str">
        <f>L3327*(1-K3327)</f>
      </c>
    </row>
    <row r="3328">
      <c r="A3328" t="s">
        <v>164</v>
      </c>
      <c r="B3328" t="s">
        <v>250</v>
      </c>
      <c r="C3328" s="32" t="s">
        <v>252</v>
      </c>
      <c r="D3328" t="s">
        <v>458</v>
      </c>
      <c r="E3328" t="s">
        <v>476</v>
      </c>
      <c r="F3328" s="174" t="n">
        <v>2030</v>
      </c>
      <c r="G3328" s="175" t="n">
        <v>36</v>
      </c>
      <c r="H3328" s="176" t="n">
        <v>2161.65827603089</v>
      </c>
      <c r="I3328" s="177" t="n">
        <v>4375302.57530051</v>
      </c>
      <c r="J3328" s="178" t="str">
        <f>IF(I3328&gt;0,H3328/I3328,0)</f>
      </c>
      <c r="K3328" s="179" t="str">
        <f>1-EXP(-J3328)</f>
      </c>
      <c r="L3328" s="180" t="str">
        <f>IF(G3328=30,1,M3327)</f>
      </c>
      <c r="M3328" s="181" t="str">
        <f>L3328*(1-K3328)</f>
      </c>
    </row>
    <row r="3329">
      <c r="A3329" t="s">
        <v>164</v>
      </c>
      <c r="B3329" t="s">
        <v>250</v>
      </c>
      <c r="C3329" s="32" t="s">
        <v>252</v>
      </c>
      <c r="D3329" t="s">
        <v>458</v>
      </c>
      <c r="E3329" t="s">
        <v>476</v>
      </c>
      <c r="F3329" s="174" t="n">
        <v>2030</v>
      </c>
      <c r="G3329" s="175" t="n">
        <v>37</v>
      </c>
      <c r="H3329" s="176" t="n">
        <v>2289.67870663897</v>
      </c>
      <c r="I3329" s="177" t="n">
        <v>4321626.21660906</v>
      </c>
      <c r="J3329" s="178" t="str">
        <f>IF(I3329&gt;0,H3329/I3329,0)</f>
      </c>
      <c r="K3329" s="179" t="str">
        <f>1-EXP(-J3329)</f>
      </c>
      <c r="L3329" s="180" t="str">
        <f>IF(G3329=30,1,M3328)</f>
      </c>
      <c r="M3329" s="181" t="str">
        <f>L3329*(1-K3329)</f>
      </c>
    </row>
    <row r="3330">
      <c r="A3330" t="s">
        <v>164</v>
      </c>
      <c r="B3330" t="s">
        <v>250</v>
      </c>
      <c r="C3330" s="32" t="s">
        <v>252</v>
      </c>
      <c r="D3330" t="s">
        <v>458</v>
      </c>
      <c r="E3330" t="s">
        <v>476</v>
      </c>
      <c r="F3330" s="174" t="n">
        <v>2030</v>
      </c>
      <c r="G3330" s="175" t="n">
        <v>38</v>
      </c>
      <c r="H3330" s="176" t="n">
        <v>2479.91547684544</v>
      </c>
      <c r="I3330" s="177" t="n">
        <v>4359324.172061</v>
      </c>
      <c r="J3330" s="178" t="str">
        <f>IF(I3330&gt;0,H3330/I3330,0)</f>
      </c>
      <c r="K3330" s="179" t="str">
        <f>1-EXP(-J3330)</f>
      </c>
      <c r="L3330" s="180" t="str">
        <f>IF(G3330=30,1,M3329)</f>
      </c>
      <c r="M3330" s="181" t="str">
        <f>L3330*(1-K3330)</f>
      </c>
    </row>
    <row r="3331">
      <c r="A3331" t="s">
        <v>164</v>
      </c>
      <c r="B3331" t="s">
        <v>250</v>
      </c>
      <c r="C3331" s="32" t="s">
        <v>252</v>
      </c>
      <c r="D3331" t="s">
        <v>458</v>
      </c>
      <c r="E3331" t="s">
        <v>476</v>
      </c>
      <c r="F3331" s="174" t="n">
        <v>2030</v>
      </c>
      <c r="G3331" s="175" t="n">
        <v>39</v>
      </c>
      <c r="H3331" s="176" t="n">
        <v>2679.80828367837</v>
      </c>
      <c r="I3331" s="177" t="n">
        <v>4377296.82036726</v>
      </c>
      <c r="J3331" s="178" t="str">
        <f>IF(I3331&gt;0,H3331/I3331,0)</f>
      </c>
      <c r="K3331" s="179" t="str">
        <f>1-EXP(-J3331)</f>
      </c>
      <c r="L3331" s="180" t="str">
        <f>IF(G3331=30,1,M3330)</f>
      </c>
      <c r="M3331" s="181" t="str">
        <f>L3331*(1-K3331)</f>
      </c>
    </row>
    <row r="3332">
      <c r="A3332" t="s">
        <v>164</v>
      </c>
      <c r="B3332" t="s">
        <v>250</v>
      </c>
      <c r="C3332" s="32" t="s">
        <v>252</v>
      </c>
      <c r="D3332" t="s">
        <v>458</v>
      </c>
      <c r="E3332" t="s">
        <v>476</v>
      </c>
      <c r="F3332" s="174" t="n">
        <v>2030</v>
      </c>
      <c r="G3332" s="175" t="n">
        <v>40</v>
      </c>
      <c r="H3332" s="176" t="n">
        <v>5069.05987523674</v>
      </c>
      <c r="I3332" s="177" t="n">
        <v>6445595.1369918</v>
      </c>
      <c r="J3332" s="178" t="str">
        <f>IF(I3332&gt;0,H3332/I3332,0)</f>
      </c>
      <c r="K3332" s="179" t="str">
        <f>1-EXP(-J3332)</f>
      </c>
      <c r="L3332" s="180" t="str">
        <f>IF(G3332=30,1,M3331)</f>
      </c>
      <c r="M3332" s="181" t="str">
        <f>L3332*(1-K3332)</f>
      </c>
    </row>
    <row r="3333">
      <c r="A3333" t="s">
        <v>164</v>
      </c>
      <c r="B3333" t="s">
        <v>250</v>
      </c>
      <c r="C3333" s="32" t="s">
        <v>252</v>
      </c>
      <c r="D3333" t="s">
        <v>458</v>
      </c>
      <c r="E3333" t="s">
        <v>476</v>
      </c>
      <c r="F3333" s="174" t="n">
        <v>2030</v>
      </c>
      <c r="G3333" s="175" t="n">
        <v>41</v>
      </c>
      <c r="H3333" s="176" t="n">
        <v>3860.16786735822</v>
      </c>
      <c r="I3333" s="177" t="n">
        <v>4334935.51970743</v>
      </c>
      <c r="J3333" s="178" t="str">
        <f>IF(I3333&gt;0,H3333/I3333,0)</f>
      </c>
      <c r="K3333" s="179" t="str">
        <f>1-EXP(-J3333)</f>
      </c>
      <c r="L3333" s="180" t="str">
        <f>IF(G3333=30,1,M3332)</f>
      </c>
      <c r="M3333" s="181" t="str">
        <f>L3333*(1-K3333)</f>
      </c>
    </row>
    <row r="3334">
      <c r="A3334" t="s">
        <v>164</v>
      </c>
      <c r="B3334" t="s">
        <v>250</v>
      </c>
      <c r="C3334" s="32" t="s">
        <v>252</v>
      </c>
      <c r="D3334" t="s">
        <v>458</v>
      </c>
      <c r="E3334" t="s">
        <v>476</v>
      </c>
      <c r="F3334" s="174" t="n">
        <v>2030</v>
      </c>
      <c r="G3334" s="175" t="n">
        <v>42</v>
      </c>
      <c r="H3334" s="176" t="n">
        <v>4169.29070737607</v>
      </c>
      <c r="I3334" s="177" t="n">
        <v>4318087.44926047</v>
      </c>
      <c r="J3334" s="178" t="str">
        <f>IF(I3334&gt;0,H3334/I3334,0)</f>
      </c>
      <c r="K3334" s="179" t="str">
        <f>1-EXP(-J3334)</f>
      </c>
      <c r="L3334" s="180" t="str">
        <f>IF(G3334=30,1,M3333)</f>
      </c>
      <c r="M3334" s="181" t="str">
        <f>L3334*(1-K3334)</f>
      </c>
    </row>
    <row r="3335">
      <c r="A3335" t="s">
        <v>164</v>
      </c>
      <c r="B3335" t="s">
        <v>250</v>
      </c>
      <c r="C3335" s="32" t="s">
        <v>252</v>
      </c>
      <c r="D3335" t="s">
        <v>458</v>
      </c>
      <c r="E3335" t="s">
        <v>476</v>
      </c>
      <c r="F3335" s="174" t="n">
        <v>2030</v>
      </c>
      <c r="G3335" s="175" t="n">
        <v>43</v>
      </c>
      <c r="H3335" s="176" t="n">
        <v>4397.8303913792</v>
      </c>
      <c r="I3335" s="177" t="n">
        <v>4185680.32787844</v>
      </c>
      <c r="J3335" s="178" t="str">
        <f>IF(I3335&gt;0,H3335/I3335,0)</f>
      </c>
      <c r="K3335" s="179" t="str">
        <f>1-EXP(-J3335)</f>
      </c>
      <c r="L3335" s="180" t="str">
        <f>IF(G3335=30,1,M3334)</f>
      </c>
      <c r="M3335" s="181" t="str">
        <f>L3335*(1-K3335)</f>
      </c>
    </row>
    <row r="3336">
      <c r="A3336" t="s">
        <v>164</v>
      </c>
      <c r="B3336" t="s">
        <v>250</v>
      </c>
      <c r="C3336" s="32" t="s">
        <v>252</v>
      </c>
      <c r="D3336" t="s">
        <v>458</v>
      </c>
      <c r="E3336" t="s">
        <v>476</v>
      </c>
      <c r="F3336" s="174" t="n">
        <v>2030</v>
      </c>
      <c r="G3336" s="175" t="n">
        <v>44</v>
      </c>
      <c r="H3336" s="176" t="n">
        <v>4759.21117210601</v>
      </c>
      <c r="I3336" s="177" t="n">
        <v>4150896.72014398</v>
      </c>
      <c r="J3336" s="178" t="str">
        <f>IF(I3336&gt;0,H3336/I3336,0)</f>
      </c>
      <c r="K3336" s="179" t="str">
        <f>1-EXP(-J3336)</f>
      </c>
      <c r="L3336" s="180" t="str">
        <f>IF(G3336=30,1,M3335)</f>
      </c>
      <c r="M3336" s="181" t="str">
        <f>L3336*(1-K3336)</f>
      </c>
    </row>
    <row r="3337">
      <c r="A3337" t="s">
        <v>164</v>
      </c>
      <c r="B3337" t="s">
        <v>250</v>
      </c>
      <c r="C3337" s="32" t="s">
        <v>252</v>
      </c>
      <c r="D3337" t="s">
        <v>458</v>
      </c>
      <c r="E3337" t="s">
        <v>476</v>
      </c>
      <c r="F3337" s="174" t="n">
        <v>2030</v>
      </c>
      <c r="G3337" s="175" t="n">
        <v>45</v>
      </c>
      <c r="H3337" s="176" t="n">
        <v>6246.45351288332</v>
      </c>
      <c r="I3337" s="177" t="n">
        <v>4209615.25936227</v>
      </c>
      <c r="J3337" s="178" t="str">
        <f>IF(I3337&gt;0,H3337/I3337,0)</f>
      </c>
      <c r="K3337" s="179" t="str">
        <f>1-EXP(-J3337)</f>
      </c>
      <c r="L3337" s="180" t="str">
        <f>IF(G3337=30,1,M3336)</f>
      </c>
      <c r="M3337" s="181" t="str">
        <f>L3337*(1-K3337)</f>
      </c>
    </row>
    <row r="3338">
      <c r="A3338" t="s">
        <v>164</v>
      </c>
      <c r="B3338" t="s">
        <v>250</v>
      </c>
      <c r="C3338" s="32" t="s">
        <v>252</v>
      </c>
      <c r="D3338" t="s">
        <v>458</v>
      </c>
      <c r="E3338" t="s">
        <v>476</v>
      </c>
      <c r="F3338" s="174" t="n">
        <v>2030</v>
      </c>
      <c r="G3338" s="175" t="n">
        <v>46</v>
      </c>
      <c r="H3338" s="176" t="n">
        <v>6974.61064113903</v>
      </c>
      <c r="I3338" s="177" t="n">
        <v>4292265.12972798</v>
      </c>
      <c r="J3338" s="178" t="str">
        <f>IF(I3338&gt;0,H3338/I3338,0)</f>
      </c>
      <c r="K3338" s="179" t="str">
        <f>1-EXP(-J3338)</f>
      </c>
      <c r="L3338" s="180" t="str">
        <f>IF(G3338=30,1,M3337)</f>
      </c>
      <c r="M3338" s="181" t="str">
        <f>L3338*(1-K3338)</f>
      </c>
    </row>
    <row r="3339">
      <c r="A3339" t="s">
        <v>164</v>
      </c>
      <c r="B3339" t="s">
        <v>250</v>
      </c>
      <c r="C3339" s="32" t="s">
        <v>252</v>
      </c>
      <c r="D3339" t="s">
        <v>458</v>
      </c>
      <c r="E3339" t="s">
        <v>476</v>
      </c>
      <c r="F3339" s="174" t="n">
        <v>2030</v>
      </c>
      <c r="G3339" s="175" t="n">
        <v>47</v>
      </c>
      <c r="H3339" s="176" t="n">
        <v>7598.00630531688</v>
      </c>
      <c r="I3339" s="177" t="n">
        <v>4266975.40326229</v>
      </c>
      <c r="J3339" s="178" t="str">
        <f>IF(I3339&gt;0,H3339/I3339,0)</f>
      </c>
      <c r="K3339" s="179" t="str">
        <f>1-EXP(-J3339)</f>
      </c>
      <c r="L3339" s="180" t="str">
        <f>IF(G3339=30,1,M3338)</f>
      </c>
      <c r="M3339" s="181" t="str">
        <f>L3339*(1-K3339)</f>
      </c>
    </row>
    <row r="3340">
      <c r="A3340" t="s">
        <v>164</v>
      </c>
      <c r="B3340" t="s">
        <v>250</v>
      </c>
      <c r="C3340" s="32" t="s">
        <v>252</v>
      </c>
      <c r="D3340" t="s">
        <v>458</v>
      </c>
      <c r="E3340" t="s">
        <v>476</v>
      </c>
      <c r="F3340" s="174" t="n">
        <v>2030</v>
      </c>
      <c r="G3340" s="175" t="n">
        <v>48</v>
      </c>
      <c r="H3340" s="176" t="n">
        <v>8061.54006297793</v>
      </c>
      <c r="I3340" s="177" t="n">
        <v>4129381.80624329</v>
      </c>
      <c r="J3340" s="178" t="str">
        <f>IF(I3340&gt;0,H3340/I3340,0)</f>
      </c>
      <c r="K3340" s="179" t="str">
        <f>1-EXP(-J3340)</f>
      </c>
      <c r="L3340" s="180" t="str">
        <f>IF(G3340=30,1,M3339)</f>
      </c>
      <c r="M3340" s="181" t="str">
        <f>L3340*(1-K3340)</f>
      </c>
    </row>
    <row r="3341">
      <c r="A3341" t="s">
        <v>164</v>
      </c>
      <c r="B3341" t="s">
        <v>250</v>
      </c>
      <c r="C3341" s="32" t="s">
        <v>252</v>
      </c>
      <c r="D3341" t="s">
        <v>458</v>
      </c>
      <c r="E3341" t="s">
        <v>476</v>
      </c>
      <c r="F3341" s="174" t="n">
        <v>2030</v>
      </c>
      <c r="G3341" s="175" t="n">
        <v>49</v>
      </c>
      <c r="H3341" s="176" t="n">
        <v>8664.71524068943</v>
      </c>
      <c r="I3341" s="177" t="n">
        <v>4053913.91937879</v>
      </c>
      <c r="J3341" s="178" t="str">
        <f>IF(I3341&gt;0,H3341/I3341,0)</f>
      </c>
      <c r="K3341" s="179" t="str">
        <f>1-EXP(-J3341)</f>
      </c>
      <c r="L3341" s="180" t="str">
        <f>IF(G3341=30,1,M3340)</f>
      </c>
      <c r="M3341" s="181" t="str">
        <f>L3341*(1-K3341)</f>
      </c>
    </row>
    <row r="3342">
      <c r="A3342" t="s">
        <v>164</v>
      </c>
      <c r="B3342" t="s">
        <v>250</v>
      </c>
      <c r="C3342" s="32" t="s">
        <v>252</v>
      </c>
      <c r="D3342" t="s">
        <v>458</v>
      </c>
      <c r="E3342" t="s">
        <v>476</v>
      </c>
      <c r="F3342" s="174" t="n">
        <v>2030</v>
      </c>
      <c r="G3342" s="175" t="n">
        <v>50</v>
      </c>
      <c r="H3342" s="176" t="n">
        <v>9944.21305106877</v>
      </c>
      <c r="I3342" s="177" t="n">
        <v>3994118.27437117</v>
      </c>
      <c r="J3342" s="178" t="str">
        <f>IF(I3342&gt;0,H3342/I3342,0)</f>
      </c>
      <c r="K3342" s="179" t="str">
        <f>1-EXP(-J3342)</f>
      </c>
      <c r="L3342" s="180" t="str">
        <f>IF(G3342=30,1,M3341)</f>
      </c>
      <c r="M3342" s="181" t="str">
        <f>L3342*(1-K3342)</f>
      </c>
    </row>
    <row r="3343">
      <c r="A3343" t="s">
        <v>164</v>
      </c>
      <c r="B3343" t="s">
        <v>250</v>
      </c>
      <c r="C3343" s="32" t="s">
        <v>252</v>
      </c>
      <c r="D3343" t="s">
        <v>458</v>
      </c>
      <c r="E3343" t="s">
        <v>476</v>
      </c>
      <c r="F3343" s="174" t="n">
        <v>2030</v>
      </c>
      <c r="G3343" s="175" t="n">
        <v>51</v>
      </c>
      <c r="H3343" s="176" t="n">
        <v>10682.8783657335</v>
      </c>
      <c r="I3343" s="177" t="n">
        <v>3927878.32571047</v>
      </c>
      <c r="J3343" s="178" t="str">
        <f>IF(I3343&gt;0,H3343/I3343,0)</f>
      </c>
      <c r="K3343" s="179" t="str">
        <f>1-EXP(-J3343)</f>
      </c>
      <c r="L3343" s="180" t="str">
        <f>IF(G3343=30,1,M3342)</f>
      </c>
      <c r="M3343" s="181" t="str">
        <f>L3343*(1-K3343)</f>
      </c>
    </row>
    <row r="3344">
      <c r="A3344" t="s">
        <v>164</v>
      </c>
      <c r="B3344" t="s">
        <v>250</v>
      </c>
      <c r="C3344" s="32" t="s">
        <v>252</v>
      </c>
      <c r="D3344" t="s">
        <v>458</v>
      </c>
      <c r="E3344" t="s">
        <v>476</v>
      </c>
      <c r="F3344" s="174" t="n">
        <v>2030</v>
      </c>
      <c r="G3344" s="175" t="n">
        <v>52</v>
      </c>
      <c r="H3344" s="176" t="n">
        <v>11416.9688954943</v>
      </c>
      <c r="I3344" s="177" t="n">
        <v>3842965.57725672</v>
      </c>
      <c r="J3344" s="178" t="str">
        <f>IF(I3344&gt;0,H3344/I3344,0)</f>
      </c>
      <c r="K3344" s="179" t="str">
        <f>1-EXP(-J3344)</f>
      </c>
      <c r="L3344" s="180" t="str">
        <f>IF(G3344=30,1,M3343)</f>
      </c>
      <c r="M3344" s="181" t="str">
        <f>L3344*(1-K3344)</f>
      </c>
    </row>
    <row r="3345">
      <c r="A3345" t="s">
        <v>164</v>
      </c>
      <c r="B3345" t="s">
        <v>250</v>
      </c>
      <c r="C3345" s="32" t="s">
        <v>252</v>
      </c>
      <c r="D3345" t="s">
        <v>458</v>
      </c>
      <c r="E3345" t="s">
        <v>476</v>
      </c>
      <c r="F3345" s="174" t="n">
        <v>2030</v>
      </c>
      <c r="G3345" s="175" t="n">
        <v>53</v>
      </c>
      <c r="H3345" s="176" t="n">
        <v>12261.7782043507</v>
      </c>
      <c r="I3345" s="177" t="n">
        <v>3774911.01755766</v>
      </c>
      <c r="J3345" s="178" t="str">
        <f>IF(I3345&gt;0,H3345/I3345,0)</f>
      </c>
      <c r="K3345" s="179" t="str">
        <f>1-EXP(-J3345)</f>
      </c>
      <c r="L3345" s="180" t="str">
        <f>IF(G3345=30,1,M3344)</f>
      </c>
      <c r="M3345" s="181" t="str">
        <f>L3345*(1-K3345)</f>
      </c>
    </row>
    <row r="3346">
      <c r="A3346" t="s">
        <v>164</v>
      </c>
      <c r="B3346" t="s">
        <v>250</v>
      </c>
      <c r="C3346" s="32" t="s">
        <v>252</v>
      </c>
      <c r="D3346" t="s">
        <v>458</v>
      </c>
      <c r="E3346" t="s">
        <v>476</v>
      </c>
      <c r="F3346" s="174" t="n">
        <v>2030</v>
      </c>
      <c r="G3346" s="175" t="n">
        <v>54</v>
      </c>
      <c r="H3346" s="176" t="n">
        <v>13107.7820368591</v>
      </c>
      <c r="I3346" s="177" t="n">
        <v>3694947.18555095</v>
      </c>
      <c r="J3346" s="178" t="str">
        <f>IF(I3346&gt;0,H3346/I3346,0)</f>
      </c>
      <c r="K3346" s="179" t="str">
        <f>1-EXP(-J3346)</f>
      </c>
      <c r="L3346" s="180" t="str">
        <f>IF(G3346=30,1,M3345)</f>
      </c>
      <c r="M3346" s="181" t="str">
        <f>L3346*(1-K3346)</f>
      </c>
    </row>
    <row r="3347">
      <c r="A3347" t="s">
        <v>164</v>
      </c>
      <c r="B3347" t="s">
        <v>250</v>
      </c>
      <c r="C3347" s="32" t="s">
        <v>252</v>
      </c>
      <c r="D3347" t="s">
        <v>458</v>
      </c>
      <c r="E3347" t="s">
        <v>476</v>
      </c>
      <c r="F3347" s="174" t="n">
        <v>2030</v>
      </c>
      <c r="G3347" s="175" t="n">
        <v>55</v>
      </c>
      <c r="H3347" s="176" t="n">
        <v>14145.8558694234</v>
      </c>
      <c r="I3347" s="177" t="n">
        <v>3614111.37060754</v>
      </c>
      <c r="J3347" s="178" t="str">
        <f>IF(I3347&gt;0,H3347/I3347,0)</f>
      </c>
      <c r="K3347" s="179" t="str">
        <f>1-EXP(-J3347)</f>
      </c>
      <c r="L3347" s="180" t="str">
        <f>IF(G3347=30,1,M3346)</f>
      </c>
      <c r="M3347" s="181" t="str">
        <f>L3347*(1-K3347)</f>
      </c>
    </row>
    <row r="3348">
      <c r="A3348" t="s">
        <v>164</v>
      </c>
      <c r="B3348" t="s">
        <v>250</v>
      </c>
      <c r="C3348" s="32" t="s">
        <v>252</v>
      </c>
      <c r="D3348" t="s">
        <v>458</v>
      </c>
      <c r="E3348" t="s">
        <v>476</v>
      </c>
      <c r="F3348" s="174" t="n">
        <v>2030</v>
      </c>
      <c r="G3348" s="175" t="n">
        <v>56</v>
      </c>
      <c r="H3348" s="176" t="n">
        <v>14979.7997142202</v>
      </c>
      <c r="I3348" s="177" t="n">
        <v>3505415.4032076</v>
      </c>
      <c r="J3348" s="178" t="str">
        <f>IF(I3348&gt;0,H3348/I3348,0)</f>
      </c>
      <c r="K3348" s="179" t="str">
        <f>1-EXP(-J3348)</f>
      </c>
      <c r="L3348" s="180" t="str">
        <f>IF(G3348=30,1,M3347)</f>
      </c>
      <c r="M3348" s="181" t="str">
        <f>L3348*(1-K3348)</f>
      </c>
    </row>
    <row r="3349">
      <c r="A3349" t="s">
        <v>164</v>
      </c>
      <c r="B3349" t="s">
        <v>250</v>
      </c>
      <c r="C3349" s="32" t="s">
        <v>252</v>
      </c>
      <c r="D3349" t="s">
        <v>458</v>
      </c>
      <c r="E3349" t="s">
        <v>476</v>
      </c>
      <c r="F3349" s="174" t="n">
        <v>2030</v>
      </c>
      <c r="G3349" s="175" t="n">
        <v>57</v>
      </c>
      <c r="H3349" s="176" t="n">
        <v>16136.3001990679</v>
      </c>
      <c r="I3349" s="177" t="n">
        <v>3456376.22825644</v>
      </c>
      <c r="J3349" s="178" t="str">
        <f>IF(I3349&gt;0,H3349/I3349,0)</f>
      </c>
      <c r="K3349" s="179" t="str">
        <f>1-EXP(-J3349)</f>
      </c>
      <c r="L3349" s="180" t="str">
        <f>IF(G3349=30,1,M3348)</f>
      </c>
      <c r="M3349" s="181" t="str">
        <f>L3349*(1-K3349)</f>
      </c>
    </row>
    <row r="3350">
      <c r="A3350" t="s">
        <v>164</v>
      </c>
      <c r="B3350" t="s">
        <v>250</v>
      </c>
      <c r="C3350" s="32" t="s">
        <v>252</v>
      </c>
      <c r="D3350" t="s">
        <v>458</v>
      </c>
      <c r="E3350" t="s">
        <v>476</v>
      </c>
      <c r="F3350" s="174" t="n">
        <v>2030</v>
      </c>
      <c r="G3350" s="175" t="n">
        <v>58</v>
      </c>
      <c r="H3350" s="176" t="n">
        <v>16581.4601514963</v>
      </c>
      <c r="I3350" s="177" t="n">
        <v>3245588.87457908</v>
      </c>
      <c r="J3350" s="178" t="str">
        <f>IF(I3350&gt;0,H3350/I3350,0)</f>
      </c>
      <c r="K3350" s="179" t="str">
        <f>1-EXP(-J3350)</f>
      </c>
      <c r="L3350" s="180" t="str">
        <f>IF(G3350=30,1,M3349)</f>
      </c>
      <c r="M3350" s="181" t="str">
        <f>L3350*(1-K3350)</f>
      </c>
    </row>
    <row r="3351">
      <c r="A3351" t="s">
        <v>164</v>
      </c>
      <c r="B3351" t="s">
        <v>250</v>
      </c>
      <c r="C3351" s="32" t="s">
        <v>252</v>
      </c>
      <c r="D3351" t="s">
        <v>458</v>
      </c>
      <c r="E3351" t="s">
        <v>476</v>
      </c>
      <c r="F3351" s="174" t="n">
        <v>2030</v>
      </c>
      <c r="G3351" s="175" t="n">
        <v>59</v>
      </c>
      <c r="H3351" s="176" t="n">
        <v>17622.2890458244</v>
      </c>
      <c r="I3351" s="177" t="n">
        <v>3154528.84551175</v>
      </c>
      <c r="J3351" s="178" t="str">
        <f>IF(I3351&gt;0,H3351/I3351,0)</f>
      </c>
      <c r="K3351" s="179" t="str">
        <f>1-EXP(-J3351)</f>
      </c>
      <c r="L3351" s="180" t="str">
        <f>IF(G3351=30,1,M3350)</f>
      </c>
      <c r="M3351" s="181" t="str">
        <f>L3351*(1-K3351)</f>
      </c>
    </row>
    <row r="3352">
      <c r="A3352" t="s">
        <v>164</v>
      </c>
      <c r="B3352" t="s">
        <v>250</v>
      </c>
      <c r="C3352" s="32" t="s">
        <v>252</v>
      </c>
      <c r="D3352" t="s">
        <v>458</v>
      </c>
      <c r="E3352" t="s">
        <v>476</v>
      </c>
      <c r="F3352" s="174" t="n">
        <v>2030</v>
      </c>
      <c r="G3352" s="175" t="n">
        <v>60</v>
      </c>
      <c r="H3352" s="176" t="n">
        <v>19097.9265505323</v>
      </c>
      <c r="I3352" s="177" t="n">
        <v>3067588.71395763</v>
      </c>
      <c r="J3352" s="178" t="str">
        <f>IF(I3352&gt;0,H3352/I3352,0)</f>
      </c>
      <c r="K3352" s="179" t="str">
        <f>1-EXP(-J3352)</f>
      </c>
      <c r="L3352" s="180" t="str">
        <f>IF(G3352=30,1,M3351)</f>
      </c>
      <c r="M3352" s="181" t="str">
        <f>L3352*(1-K3352)</f>
      </c>
    </row>
    <row r="3353">
      <c r="A3353" t="s">
        <v>164</v>
      </c>
      <c r="B3353" t="s">
        <v>250</v>
      </c>
      <c r="C3353" s="32" t="s">
        <v>252</v>
      </c>
      <c r="D3353" t="s">
        <v>458</v>
      </c>
      <c r="E3353" t="s">
        <v>476</v>
      </c>
      <c r="F3353" s="174" t="n">
        <v>2030</v>
      </c>
      <c r="G3353" s="175" t="n">
        <v>61</v>
      </c>
      <c r="H3353" s="176" t="n">
        <v>20224.9889779828</v>
      </c>
      <c r="I3353" s="177" t="n">
        <v>2970763.70116159</v>
      </c>
      <c r="J3353" s="178" t="str">
        <f>IF(I3353&gt;0,H3353/I3353,0)</f>
      </c>
      <c r="K3353" s="179" t="str">
        <f>1-EXP(-J3353)</f>
      </c>
      <c r="L3353" s="180" t="str">
        <f>IF(G3353=30,1,M3352)</f>
      </c>
      <c r="M3353" s="181" t="str">
        <f>L3353*(1-K3353)</f>
      </c>
    </row>
    <row r="3354">
      <c r="A3354" t="s">
        <v>164</v>
      </c>
      <c r="B3354" t="s">
        <v>250</v>
      </c>
      <c r="C3354" s="32" t="s">
        <v>252</v>
      </c>
      <c r="D3354" t="s">
        <v>458</v>
      </c>
      <c r="E3354" t="s">
        <v>476</v>
      </c>
      <c r="F3354" s="174" t="n">
        <v>2030</v>
      </c>
      <c r="G3354" s="175" t="n">
        <v>62</v>
      </c>
      <c r="H3354" s="176" t="n">
        <v>21269.6776543677</v>
      </c>
      <c r="I3354" s="177" t="n">
        <v>2854966.32791887</v>
      </c>
      <c r="J3354" s="178" t="str">
        <f>IF(I3354&gt;0,H3354/I3354,0)</f>
      </c>
      <c r="K3354" s="179" t="str">
        <f>1-EXP(-J3354)</f>
      </c>
      <c r="L3354" s="180" t="str">
        <f>IF(G3354=30,1,M3353)</f>
      </c>
      <c r="M3354" s="181" t="str">
        <f>L3354*(1-K3354)</f>
      </c>
    </row>
    <row r="3355">
      <c r="A3355" t="s">
        <v>164</v>
      </c>
      <c r="B3355" t="s">
        <v>250</v>
      </c>
      <c r="C3355" s="32" t="s">
        <v>252</v>
      </c>
      <c r="D3355" t="s">
        <v>458</v>
      </c>
      <c r="E3355" t="s">
        <v>476</v>
      </c>
      <c r="F3355" s="174" t="n">
        <v>2030</v>
      </c>
      <c r="G3355" s="175" t="n">
        <v>63</v>
      </c>
      <c r="H3355" s="176" t="n">
        <v>22116.6977102753</v>
      </c>
      <c r="I3355" s="177" t="n">
        <v>2708707.31547388</v>
      </c>
      <c r="J3355" s="178" t="str">
        <f>IF(I3355&gt;0,H3355/I3355,0)</f>
      </c>
      <c r="K3355" s="179" t="str">
        <f>1-EXP(-J3355)</f>
      </c>
      <c r="L3355" s="180" t="str">
        <f>IF(G3355=30,1,M3354)</f>
      </c>
      <c r="M3355" s="181" t="str">
        <f>L3355*(1-K3355)</f>
      </c>
    </row>
    <row r="3356">
      <c r="A3356" t="s">
        <v>164</v>
      </c>
      <c r="B3356" t="s">
        <v>250</v>
      </c>
      <c r="C3356" s="32" t="s">
        <v>252</v>
      </c>
      <c r="D3356" t="s">
        <v>458</v>
      </c>
      <c r="E3356" t="s">
        <v>476</v>
      </c>
      <c r="F3356" s="174" t="n">
        <v>2030</v>
      </c>
      <c r="G3356" s="175" t="n">
        <v>64</v>
      </c>
      <c r="H3356" s="176" t="n">
        <v>23234.2008205591</v>
      </c>
      <c r="I3356" s="177" t="n">
        <v>2597930.91968334</v>
      </c>
      <c r="J3356" s="178" t="str">
        <f>IF(I3356&gt;0,H3356/I3356,0)</f>
      </c>
      <c r="K3356" s="179" t="str">
        <f>1-EXP(-J3356)</f>
      </c>
      <c r="L3356" s="180" t="str">
        <f>IF(G3356=30,1,M3355)</f>
      </c>
      <c r="M3356" s="181" t="str">
        <f>L3356*(1-K3356)</f>
      </c>
    </row>
    <row r="3357">
      <c r="A3357" t="s">
        <v>164</v>
      </c>
      <c r="B3357" t="s">
        <v>250</v>
      </c>
      <c r="C3357" s="32" t="s">
        <v>252</v>
      </c>
      <c r="D3357" t="s">
        <v>458</v>
      </c>
      <c r="E3357" t="s">
        <v>476</v>
      </c>
      <c r="F3357" s="174" t="n">
        <v>2030</v>
      </c>
      <c r="G3357" s="175" t="n">
        <v>65</v>
      </c>
      <c r="H3357" s="176" t="n">
        <v>23469.2214282998</v>
      </c>
      <c r="I3357" s="177" t="n">
        <v>2466210.02245816</v>
      </c>
      <c r="J3357" s="178" t="str">
        <f>IF(I3357&gt;0,H3357/I3357,0)</f>
      </c>
      <c r="K3357" s="179" t="str">
        <f>1-EXP(-J3357)</f>
      </c>
      <c r="L3357" s="180" t="str">
        <f>IF(G3357=30,1,M3356)</f>
      </c>
      <c r="M3357" s="181" t="str">
        <f>L3357*(1-K3357)</f>
      </c>
    </row>
    <row r="3358">
      <c r="A3358" t="s">
        <v>164</v>
      </c>
      <c r="B3358" t="s">
        <v>250</v>
      </c>
      <c r="C3358" s="32" t="s">
        <v>252</v>
      </c>
      <c r="D3358" t="s">
        <v>458</v>
      </c>
      <c r="E3358" t="s">
        <v>476</v>
      </c>
      <c r="F3358" s="174" t="n">
        <v>2030</v>
      </c>
      <c r="G3358" s="175" t="n">
        <v>66</v>
      </c>
      <c r="H3358" s="176" t="n">
        <v>24354.0001320983</v>
      </c>
      <c r="I3358" s="177" t="n">
        <v>2334947.93800978</v>
      </c>
      <c r="J3358" s="178" t="str">
        <f>IF(I3358&gt;0,H3358/I3358,0)</f>
      </c>
      <c r="K3358" s="179" t="str">
        <f>1-EXP(-J3358)</f>
      </c>
      <c r="L3358" s="180" t="str">
        <f>IF(G3358=30,1,M3357)</f>
      </c>
      <c r="M3358" s="181" t="str">
        <f>L3358*(1-K3358)</f>
      </c>
    </row>
    <row r="3359">
      <c r="A3359" t="s">
        <v>164</v>
      </c>
      <c r="B3359" t="s">
        <v>250</v>
      </c>
      <c r="C3359" s="32" t="s">
        <v>252</v>
      </c>
      <c r="D3359" t="s">
        <v>458</v>
      </c>
      <c r="E3359" t="s">
        <v>476</v>
      </c>
      <c r="F3359" s="174" t="n">
        <v>2030</v>
      </c>
      <c r="G3359" s="175" t="n">
        <v>67</v>
      </c>
      <c r="H3359" s="176" t="n">
        <v>25261.8628868847</v>
      </c>
      <c r="I3359" s="177" t="n">
        <v>2208226.890711</v>
      </c>
      <c r="J3359" s="178" t="str">
        <f>IF(I3359&gt;0,H3359/I3359,0)</f>
      </c>
      <c r="K3359" s="179" t="str">
        <f>1-EXP(-J3359)</f>
      </c>
      <c r="L3359" s="180" t="str">
        <f>IF(G3359=30,1,M3358)</f>
      </c>
      <c r="M3359" s="181" t="str">
        <f>L3359*(1-K3359)</f>
      </c>
    </row>
    <row r="3360">
      <c r="A3360" t="s">
        <v>164</v>
      </c>
      <c r="B3360" t="s">
        <v>250</v>
      </c>
      <c r="C3360" s="32" t="s">
        <v>252</v>
      </c>
      <c r="D3360" t="s">
        <v>458</v>
      </c>
      <c r="E3360" t="s">
        <v>476</v>
      </c>
      <c r="F3360" s="174" t="n">
        <v>2030</v>
      </c>
      <c r="G3360" s="175" t="n">
        <v>68</v>
      </c>
      <c r="H3360" s="176" t="n">
        <v>25917.2381606008</v>
      </c>
      <c r="I3360" s="177" t="n">
        <v>2057138.17685692</v>
      </c>
      <c r="J3360" s="178" t="str">
        <f>IF(I3360&gt;0,H3360/I3360,0)</f>
      </c>
      <c r="K3360" s="179" t="str">
        <f>1-EXP(-J3360)</f>
      </c>
      <c r="L3360" s="180" t="str">
        <f>IF(G3360=30,1,M3359)</f>
      </c>
      <c r="M3360" s="181" t="str">
        <f>L3360*(1-K3360)</f>
      </c>
    </row>
    <row r="3361">
      <c r="A3361" t="s">
        <v>164</v>
      </c>
      <c r="B3361" t="s">
        <v>250</v>
      </c>
      <c r="C3361" s="32" t="s">
        <v>252</v>
      </c>
      <c r="D3361" t="s">
        <v>458</v>
      </c>
      <c r="E3361" t="s">
        <v>476</v>
      </c>
      <c r="F3361" s="174" t="n">
        <v>2030</v>
      </c>
      <c r="G3361" s="175" t="n">
        <v>69</v>
      </c>
      <c r="H3361" s="176" t="n">
        <v>26707.2315334538</v>
      </c>
      <c r="I3361" s="177" t="n">
        <v>1930502.30034966</v>
      </c>
      <c r="J3361" s="178" t="str">
        <f>IF(I3361&gt;0,H3361/I3361,0)</f>
      </c>
      <c r="K3361" s="179" t="str">
        <f>1-EXP(-J3361)</f>
      </c>
      <c r="L3361" s="180" t="str">
        <f>IF(G3361=30,1,M3360)</f>
      </c>
      <c r="M3361" s="181" t="str">
        <f>L3361*(1-K3361)</f>
      </c>
    </row>
    <row r="3362">
      <c r="A3362" t="s">
        <v>164</v>
      </c>
      <c r="B3362" t="s">
        <v>250</v>
      </c>
      <c r="C3362" s="32" t="s">
        <v>252</v>
      </c>
      <c r="D3362" t="s">
        <v>458</v>
      </c>
      <c r="E3362" t="s">
        <v>476</v>
      </c>
      <c r="F3362" s="174" t="n">
        <v>2031</v>
      </c>
      <c r="G3362" s="175" t="n">
        <v>30</v>
      </c>
      <c r="H3362" s="176" t="n">
        <v>957.922641781584</v>
      </c>
      <c r="I3362" s="177" t="n">
        <v>4340985.19831892</v>
      </c>
      <c r="J3362" s="178" t="str">
        <f>IF(I3362&gt;0,H3362/I3362,0)</f>
      </c>
      <c r="K3362" s="179" t="str">
        <f>1-EXP(-J3362)</f>
      </c>
      <c r="L3362" s="180" t="str">
        <f>IF(G3362=30,1,M3361)</f>
      </c>
      <c r="M3362" s="181" t="str">
        <f>L3362*(1-K3362)</f>
      </c>
    </row>
    <row r="3363">
      <c r="A3363" t="s">
        <v>164</v>
      </c>
      <c r="B3363" t="s">
        <v>250</v>
      </c>
      <c r="C3363" s="32" t="s">
        <v>252</v>
      </c>
      <c r="D3363" t="s">
        <v>458</v>
      </c>
      <c r="E3363" t="s">
        <v>476</v>
      </c>
      <c r="F3363" s="174" t="n">
        <v>2031</v>
      </c>
      <c r="G3363" s="175" t="n">
        <v>31</v>
      </c>
      <c r="H3363" s="176" t="n">
        <v>1076.31012017287</v>
      </c>
      <c r="I3363" s="177" t="n">
        <v>4321257.80390265</v>
      </c>
      <c r="J3363" s="178" t="str">
        <f>IF(I3363&gt;0,H3363/I3363,0)</f>
      </c>
      <c r="K3363" s="179" t="str">
        <f>1-EXP(-J3363)</f>
      </c>
      <c r="L3363" s="180" t="str">
        <f>IF(G3363=30,1,M3362)</f>
      </c>
      <c r="M3363" s="181" t="str">
        <f>L3363*(1-K3363)</f>
      </c>
    </row>
    <row r="3364">
      <c r="A3364" t="s">
        <v>164</v>
      </c>
      <c r="B3364" t="s">
        <v>250</v>
      </c>
      <c r="C3364" s="32" t="s">
        <v>252</v>
      </c>
      <c r="D3364" t="s">
        <v>458</v>
      </c>
      <c r="E3364" t="s">
        <v>476</v>
      </c>
      <c r="F3364" s="174" t="n">
        <v>2031</v>
      </c>
      <c r="G3364" s="175" t="n">
        <v>32</v>
      </c>
      <c r="H3364" s="176" t="n">
        <v>1137.37240603311</v>
      </c>
      <c r="I3364" s="177" t="n">
        <v>4341815.69416507</v>
      </c>
      <c r="J3364" s="178" t="str">
        <f>IF(I3364&gt;0,H3364/I3364,0)</f>
      </c>
      <c r="K3364" s="179" t="str">
        <f>1-EXP(-J3364)</f>
      </c>
      <c r="L3364" s="180" t="str">
        <f>IF(G3364=30,1,M3363)</f>
      </c>
      <c r="M3364" s="181" t="str">
        <f>L3364*(1-K3364)</f>
      </c>
    </row>
    <row r="3365">
      <c r="A3365" t="s">
        <v>164</v>
      </c>
      <c r="B3365" t="s">
        <v>250</v>
      </c>
      <c r="C3365" s="32" t="s">
        <v>252</v>
      </c>
      <c r="D3365" t="s">
        <v>458</v>
      </c>
      <c r="E3365" t="s">
        <v>476</v>
      </c>
      <c r="F3365" s="174" t="n">
        <v>2031</v>
      </c>
      <c r="G3365" s="175" t="n">
        <v>33</v>
      </c>
      <c r="H3365" s="176" t="n">
        <v>1221.06933463126</v>
      </c>
      <c r="I3365" s="177" t="n">
        <v>4401767.10672424</v>
      </c>
      <c r="J3365" s="178" t="str">
        <f>IF(I3365&gt;0,H3365/I3365,0)</f>
      </c>
      <c r="K3365" s="179" t="str">
        <f>1-EXP(-J3365)</f>
      </c>
      <c r="L3365" s="180" t="str">
        <f>IF(G3365=30,1,M3364)</f>
      </c>
      <c r="M3365" s="181" t="str">
        <f>L3365*(1-K3365)</f>
      </c>
    </row>
    <row r="3366">
      <c r="A3366" t="s">
        <v>164</v>
      </c>
      <c r="B3366" t="s">
        <v>250</v>
      </c>
      <c r="C3366" s="32" t="s">
        <v>252</v>
      </c>
      <c r="D3366" t="s">
        <v>458</v>
      </c>
      <c r="E3366" t="s">
        <v>476</v>
      </c>
      <c r="F3366" s="174" t="n">
        <v>2031</v>
      </c>
      <c r="G3366" s="175" t="n">
        <v>34</v>
      </c>
      <c r="H3366" s="176" t="n">
        <v>1543.29359767789</v>
      </c>
      <c r="I3366" s="177" t="n">
        <v>4542021.01177101</v>
      </c>
      <c r="J3366" s="178" t="str">
        <f>IF(I3366&gt;0,H3366/I3366,0)</f>
      </c>
      <c r="K3366" s="179" t="str">
        <f>1-EXP(-J3366)</f>
      </c>
      <c r="L3366" s="180" t="str">
        <f>IF(G3366=30,1,M3365)</f>
      </c>
      <c r="M3366" s="181" t="str">
        <f>L3366*(1-K3366)</f>
      </c>
    </row>
    <row r="3367">
      <c r="A3367" t="s">
        <v>164</v>
      </c>
      <c r="B3367" t="s">
        <v>250</v>
      </c>
      <c r="C3367" s="32" t="s">
        <v>252</v>
      </c>
      <c r="D3367" t="s">
        <v>458</v>
      </c>
      <c r="E3367" t="s">
        <v>476</v>
      </c>
      <c r="F3367" s="174" t="n">
        <v>2031</v>
      </c>
      <c r="G3367" s="175" t="n">
        <v>35</v>
      </c>
      <c r="H3367" s="176" t="n">
        <v>2071.27888709073</v>
      </c>
      <c r="I3367" s="177" t="n">
        <v>4498917.6435002</v>
      </c>
      <c r="J3367" s="178" t="str">
        <f>IF(I3367&gt;0,H3367/I3367,0)</f>
      </c>
      <c r="K3367" s="179" t="str">
        <f>1-EXP(-J3367)</f>
      </c>
      <c r="L3367" s="180" t="str">
        <f>IF(G3367=30,1,M3366)</f>
      </c>
      <c r="M3367" s="181" t="str">
        <f>L3367*(1-K3367)</f>
      </c>
    </row>
    <row r="3368">
      <c r="A3368" t="s">
        <v>164</v>
      </c>
      <c r="B3368" t="s">
        <v>250</v>
      </c>
      <c r="C3368" s="32" t="s">
        <v>252</v>
      </c>
      <c r="D3368" t="s">
        <v>458</v>
      </c>
      <c r="E3368" t="s">
        <v>476</v>
      </c>
      <c r="F3368" s="174" t="n">
        <v>2031</v>
      </c>
      <c r="G3368" s="175" t="n">
        <v>36</v>
      </c>
      <c r="H3368" s="176" t="n">
        <v>2178.08164471894</v>
      </c>
      <c r="I3368" s="177" t="n">
        <v>4425113.77047405</v>
      </c>
      <c r="J3368" s="178" t="str">
        <f>IF(I3368&gt;0,H3368/I3368,0)</f>
      </c>
      <c r="K3368" s="179" t="str">
        <f>1-EXP(-J3368)</f>
      </c>
      <c r="L3368" s="180" t="str">
        <f>IF(G3368=30,1,M3367)</f>
      </c>
      <c r="M3368" s="181" t="str">
        <f>L3368*(1-K3368)</f>
      </c>
    </row>
    <row r="3369">
      <c r="A3369" t="s">
        <v>164</v>
      </c>
      <c r="B3369" t="s">
        <v>250</v>
      </c>
      <c r="C3369" s="32" t="s">
        <v>252</v>
      </c>
      <c r="D3369" t="s">
        <v>458</v>
      </c>
      <c r="E3369" t="s">
        <v>476</v>
      </c>
      <c r="F3369" s="174" t="n">
        <v>2031</v>
      </c>
      <c r="G3369" s="175" t="n">
        <v>37</v>
      </c>
      <c r="H3369" s="176" t="n">
        <v>2305.25735176379</v>
      </c>
      <c r="I3369" s="177" t="n">
        <v>4367459.31513065</v>
      </c>
      <c r="J3369" s="178" t="str">
        <f>IF(I3369&gt;0,H3369/I3369,0)</f>
      </c>
      <c r="K3369" s="179" t="str">
        <f>1-EXP(-J3369)</f>
      </c>
      <c r="L3369" s="180" t="str">
        <f>IF(G3369=30,1,M3368)</f>
      </c>
      <c r="M3369" s="181" t="str">
        <f>L3369*(1-K3369)</f>
      </c>
    </row>
    <row r="3370">
      <c r="A3370" t="s">
        <v>164</v>
      </c>
      <c r="B3370" t="s">
        <v>250</v>
      </c>
      <c r="C3370" s="32" t="s">
        <v>252</v>
      </c>
      <c r="D3370" t="s">
        <v>458</v>
      </c>
      <c r="E3370" t="s">
        <v>476</v>
      </c>
      <c r="F3370" s="174" t="n">
        <v>2031</v>
      </c>
      <c r="G3370" s="175" t="n">
        <v>38</v>
      </c>
      <c r="H3370" s="176" t="n">
        <v>2446.44828081789</v>
      </c>
      <c r="I3370" s="177" t="n">
        <v>4313334.00596213</v>
      </c>
      <c r="J3370" s="178" t="str">
        <f>IF(I3370&gt;0,H3370/I3370,0)</f>
      </c>
      <c r="K3370" s="179" t="str">
        <f>1-EXP(-J3370)</f>
      </c>
      <c r="L3370" s="180" t="str">
        <f>IF(G3370=30,1,M3369)</f>
      </c>
      <c r="M3370" s="181" t="str">
        <f>L3370*(1-K3370)</f>
      </c>
    </row>
    <row r="3371">
      <c r="A3371" t="s">
        <v>164</v>
      </c>
      <c r="B3371" t="s">
        <v>250</v>
      </c>
      <c r="C3371" s="32" t="s">
        <v>252</v>
      </c>
      <c r="D3371" t="s">
        <v>458</v>
      </c>
      <c r="E3371" t="s">
        <v>476</v>
      </c>
      <c r="F3371" s="174" t="n">
        <v>2031</v>
      </c>
      <c r="G3371" s="175" t="n">
        <v>39</v>
      </c>
      <c r="H3371" s="176" t="n">
        <v>2653.87976089117</v>
      </c>
      <c r="I3371" s="177" t="n">
        <v>4350354.61977999</v>
      </c>
      <c r="J3371" s="178" t="str">
        <f>IF(I3371&gt;0,H3371/I3371,0)</f>
      </c>
      <c r="K3371" s="179" t="str">
        <f>1-EXP(-J3371)</f>
      </c>
      <c r="L3371" s="180" t="str">
        <f>IF(G3371=30,1,M3370)</f>
      </c>
      <c r="M3371" s="181" t="str">
        <f>L3371*(1-K3371)</f>
      </c>
    </row>
    <row r="3372">
      <c r="A3372" t="s">
        <v>164</v>
      </c>
      <c r="B3372" t="s">
        <v>250</v>
      </c>
      <c r="C3372" s="32" t="s">
        <v>252</v>
      </c>
      <c r="D3372" t="s">
        <v>458</v>
      </c>
      <c r="E3372" t="s">
        <v>476</v>
      </c>
      <c r="F3372" s="174" t="n">
        <v>2031</v>
      </c>
      <c r="G3372" s="175" t="n">
        <v>40</v>
      </c>
      <c r="H3372" s="176" t="n">
        <v>3583.26876714179</v>
      </c>
      <c r="I3372" s="177" t="n">
        <v>4367615.31902121</v>
      </c>
      <c r="J3372" s="178" t="str">
        <f>IF(I3372&gt;0,H3372/I3372,0)</f>
      </c>
      <c r="K3372" s="179" t="str">
        <f>1-EXP(-J3372)</f>
      </c>
      <c r="L3372" s="180" t="str">
        <f>IF(G3372=30,1,M3371)</f>
      </c>
      <c r="M3372" s="181" t="str">
        <f>L3372*(1-K3372)</f>
      </c>
    </row>
    <row r="3373">
      <c r="A3373" t="s">
        <v>164</v>
      </c>
      <c r="B3373" t="s">
        <v>250</v>
      </c>
      <c r="C3373" s="32" t="s">
        <v>252</v>
      </c>
      <c r="D3373" t="s">
        <v>458</v>
      </c>
      <c r="E3373" t="s">
        <v>476</v>
      </c>
      <c r="F3373" s="174" t="n">
        <v>2031</v>
      </c>
      <c r="G3373" s="175" t="n">
        <v>41</v>
      </c>
      <c r="H3373" s="176" t="n">
        <v>5425.6698308377</v>
      </c>
      <c r="I3373" s="177" t="n">
        <v>6429710.83551898</v>
      </c>
      <c r="J3373" s="178" t="str">
        <f>IF(I3373&gt;0,H3373/I3373,0)</f>
      </c>
      <c r="K3373" s="179" t="str">
        <f>1-EXP(-J3373)</f>
      </c>
      <c r="L3373" s="180" t="str">
        <f>IF(G3373=30,1,M3372)</f>
      </c>
      <c r="M3373" s="181" t="str">
        <f>L3373*(1-K3373)</f>
      </c>
    </row>
    <row r="3374">
      <c r="A3374" t="s">
        <v>164</v>
      </c>
      <c r="B3374" t="s">
        <v>250</v>
      </c>
      <c r="C3374" s="32" t="s">
        <v>252</v>
      </c>
      <c r="D3374" t="s">
        <v>458</v>
      </c>
      <c r="E3374" t="s">
        <v>476</v>
      </c>
      <c r="F3374" s="174" t="n">
        <v>2031</v>
      </c>
      <c r="G3374" s="175" t="n">
        <v>42</v>
      </c>
      <c r="H3374" s="176" t="n">
        <v>4156.66059752074</v>
      </c>
      <c r="I3374" s="177" t="n">
        <v>4323738.23423583</v>
      </c>
      <c r="J3374" s="178" t="str">
        <f>IF(I3374&gt;0,H3374/I3374,0)</f>
      </c>
      <c r="K3374" s="179" t="str">
        <f>1-EXP(-J3374)</f>
      </c>
      <c r="L3374" s="180" t="str">
        <f>IF(G3374=30,1,M3373)</f>
      </c>
      <c r="M3374" s="181" t="str">
        <f>L3374*(1-K3374)</f>
      </c>
    </row>
    <row r="3375">
      <c r="A3375" t="s">
        <v>164</v>
      </c>
      <c r="B3375" t="s">
        <v>250</v>
      </c>
      <c r="C3375" s="32" t="s">
        <v>252</v>
      </c>
      <c r="D3375" t="s">
        <v>458</v>
      </c>
      <c r="E3375" t="s">
        <v>476</v>
      </c>
      <c r="F3375" s="174" t="n">
        <v>2031</v>
      </c>
      <c r="G3375" s="175" t="n">
        <v>43</v>
      </c>
      <c r="H3375" s="176" t="n">
        <v>4503.47511999795</v>
      </c>
      <c r="I3375" s="177" t="n">
        <v>4306017.66246729</v>
      </c>
      <c r="J3375" s="178" t="str">
        <f>IF(I3375&gt;0,H3375/I3375,0)</f>
      </c>
      <c r="K3375" s="179" t="str">
        <f>1-EXP(-J3375)</f>
      </c>
      <c r="L3375" s="180" t="str">
        <f>IF(G3375=30,1,M3374)</f>
      </c>
      <c r="M3375" s="181" t="str">
        <f>L3375*(1-K3375)</f>
      </c>
    </row>
    <row r="3376">
      <c r="A3376" t="s">
        <v>164</v>
      </c>
      <c r="B3376" t="s">
        <v>250</v>
      </c>
      <c r="C3376" s="32" t="s">
        <v>252</v>
      </c>
      <c r="D3376" t="s">
        <v>458</v>
      </c>
      <c r="E3376" t="s">
        <v>476</v>
      </c>
      <c r="F3376" s="174" t="n">
        <v>2031</v>
      </c>
      <c r="G3376" s="175" t="n">
        <v>44</v>
      </c>
      <c r="H3376" s="176" t="n">
        <v>4763.43876987414</v>
      </c>
      <c r="I3376" s="177" t="n">
        <v>4172977.48349491</v>
      </c>
      <c r="J3376" s="178" t="str">
        <f>IF(I3376&gt;0,H3376/I3376,0)</f>
      </c>
      <c r="K3376" s="179" t="str">
        <f>1-EXP(-J3376)</f>
      </c>
      <c r="L3376" s="180" t="str">
        <f>IF(G3376=30,1,M3375)</f>
      </c>
      <c r="M3376" s="181" t="str">
        <f>L3376*(1-K3376)</f>
      </c>
    </row>
    <row r="3377">
      <c r="A3377" t="s">
        <v>164</v>
      </c>
      <c r="B3377" t="s">
        <v>250</v>
      </c>
      <c r="C3377" s="32" t="s">
        <v>252</v>
      </c>
      <c r="D3377" t="s">
        <v>458</v>
      </c>
      <c r="E3377" t="s">
        <v>476</v>
      </c>
      <c r="F3377" s="174" t="n">
        <v>2031</v>
      </c>
      <c r="G3377" s="175" t="n">
        <v>45</v>
      </c>
      <c r="H3377" s="176" t="n">
        <v>6107.02806773269</v>
      </c>
      <c r="I3377" s="177" t="n">
        <v>4137177.85028743</v>
      </c>
      <c r="J3377" s="178" t="str">
        <f>IF(I3377&gt;0,H3377/I3377,0)</f>
      </c>
      <c r="K3377" s="179" t="str">
        <f>1-EXP(-J3377)</f>
      </c>
      <c r="L3377" s="180" t="str">
        <f>IF(G3377=30,1,M3376)</f>
      </c>
      <c r="M3377" s="181" t="str">
        <f>L3377*(1-K3377)</f>
      </c>
    </row>
    <row r="3378">
      <c r="A3378" t="s">
        <v>164</v>
      </c>
      <c r="B3378" t="s">
        <v>250</v>
      </c>
      <c r="C3378" s="32" t="s">
        <v>252</v>
      </c>
      <c r="D3378" t="s">
        <v>458</v>
      </c>
      <c r="E3378" t="s">
        <v>476</v>
      </c>
      <c r="F3378" s="174" t="n">
        <v>2031</v>
      </c>
      <c r="G3378" s="175" t="n">
        <v>46</v>
      </c>
      <c r="H3378" s="176" t="n">
        <v>6777.79851746754</v>
      </c>
      <c r="I3378" s="177" t="n">
        <v>4193388.97548298</v>
      </c>
      <c r="J3378" s="178" t="str">
        <f>IF(I3378&gt;0,H3378/I3378,0)</f>
      </c>
      <c r="K3378" s="179" t="str">
        <f>1-EXP(-J3378)</f>
      </c>
      <c r="L3378" s="180" t="str">
        <f>IF(G3378=30,1,M3377)</f>
      </c>
      <c r="M3378" s="181" t="str">
        <f>L3378*(1-K3378)</f>
      </c>
    </row>
    <row r="3379">
      <c r="A3379" t="s">
        <v>164</v>
      </c>
      <c r="B3379" t="s">
        <v>250</v>
      </c>
      <c r="C3379" s="32" t="s">
        <v>252</v>
      </c>
      <c r="D3379" t="s">
        <v>458</v>
      </c>
      <c r="E3379" t="s">
        <v>476</v>
      </c>
      <c r="F3379" s="174" t="n">
        <v>2031</v>
      </c>
      <c r="G3379" s="175" t="n">
        <v>47</v>
      </c>
      <c r="H3379" s="176" t="n">
        <v>7572.71973890621</v>
      </c>
      <c r="I3379" s="177" t="n">
        <v>4275215.48170429</v>
      </c>
      <c r="J3379" s="178" t="str">
        <f>IF(I3379&gt;0,H3379/I3379,0)</f>
      </c>
      <c r="K3379" s="179" t="str">
        <f>1-EXP(-J3379)</f>
      </c>
      <c r="L3379" s="180" t="str">
        <f>IF(G3379=30,1,M3378)</f>
      </c>
      <c r="M3379" s="181" t="str">
        <f>L3379*(1-K3379)</f>
      </c>
    </row>
    <row r="3380">
      <c r="A3380" t="s">
        <v>164</v>
      </c>
      <c r="B3380" t="s">
        <v>250</v>
      </c>
      <c r="C3380" s="32" t="s">
        <v>252</v>
      </c>
      <c r="D3380" t="s">
        <v>458</v>
      </c>
      <c r="E3380" t="s">
        <v>476</v>
      </c>
      <c r="F3380" s="174" t="n">
        <v>2031</v>
      </c>
      <c r="G3380" s="175" t="n">
        <v>48</v>
      </c>
      <c r="H3380" s="176" t="n">
        <v>8245.57520210883</v>
      </c>
      <c r="I3380" s="177" t="n">
        <v>4248411.31307317</v>
      </c>
      <c r="J3380" s="178" t="str">
        <f>IF(I3380&gt;0,H3380/I3380,0)</f>
      </c>
      <c r="K3380" s="179" t="str">
        <f>1-EXP(-J3380)</f>
      </c>
      <c r="L3380" s="180" t="str">
        <f>IF(G3380=30,1,M3379)</f>
      </c>
      <c r="M3380" s="181" t="str">
        <f>L3380*(1-K3380)</f>
      </c>
    </row>
    <row r="3381">
      <c r="A3381" t="s">
        <v>164</v>
      </c>
      <c r="B3381" t="s">
        <v>250</v>
      </c>
      <c r="C3381" s="32" t="s">
        <v>252</v>
      </c>
      <c r="D3381" t="s">
        <v>458</v>
      </c>
      <c r="E3381" t="s">
        <v>476</v>
      </c>
      <c r="F3381" s="174" t="n">
        <v>2031</v>
      </c>
      <c r="G3381" s="175" t="n">
        <v>49</v>
      </c>
      <c r="H3381" s="176" t="n">
        <v>8741.25988511224</v>
      </c>
      <c r="I3381" s="177" t="n">
        <v>4109691.72314781</v>
      </c>
      <c r="J3381" s="178" t="str">
        <f>IF(I3381&gt;0,H3381/I3381,0)</f>
      </c>
      <c r="K3381" s="179" t="str">
        <f>1-EXP(-J3381)</f>
      </c>
      <c r="L3381" s="180" t="str">
        <f>IF(G3381=30,1,M3380)</f>
      </c>
      <c r="M3381" s="181" t="str">
        <f>L3381*(1-K3381)</f>
      </c>
    </row>
    <row r="3382">
      <c r="A3382" t="s">
        <v>164</v>
      </c>
      <c r="B3382" t="s">
        <v>250</v>
      </c>
      <c r="C3382" s="32" t="s">
        <v>252</v>
      </c>
      <c r="D3382" t="s">
        <v>458</v>
      </c>
      <c r="E3382" t="s">
        <v>476</v>
      </c>
      <c r="F3382" s="174" t="n">
        <v>2031</v>
      </c>
      <c r="G3382" s="175" t="n">
        <v>50</v>
      </c>
      <c r="H3382" s="176" t="n">
        <v>9978.72113029408</v>
      </c>
      <c r="I3382" s="177" t="n">
        <v>4032749.71932976</v>
      </c>
      <c r="J3382" s="178" t="str">
        <f>IF(I3382&gt;0,H3382/I3382,0)</f>
      </c>
      <c r="K3382" s="179" t="str">
        <f>1-EXP(-J3382)</f>
      </c>
      <c r="L3382" s="180" t="str">
        <f>IF(G3382=30,1,M3381)</f>
      </c>
      <c r="M3382" s="181" t="str">
        <f>L3382*(1-K3382)</f>
      </c>
    </row>
    <row r="3383">
      <c r="A3383" t="s">
        <v>164</v>
      </c>
      <c r="B3383" t="s">
        <v>250</v>
      </c>
      <c r="C3383" s="32" t="s">
        <v>252</v>
      </c>
      <c r="D3383" t="s">
        <v>458</v>
      </c>
      <c r="E3383" t="s">
        <v>476</v>
      </c>
      <c r="F3383" s="174" t="n">
        <v>2031</v>
      </c>
      <c r="G3383" s="175" t="n">
        <v>51</v>
      </c>
      <c r="H3383" s="176" t="n">
        <v>10733.53338621</v>
      </c>
      <c r="I3383" s="177" t="n">
        <v>3970437.47177588</v>
      </c>
      <c r="J3383" s="178" t="str">
        <f>IF(I3383&gt;0,H3383/I3383,0)</f>
      </c>
      <c r="K3383" s="179" t="str">
        <f>1-EXP(-J3383)</f>
      </c>
      <c r="L3383" s="180" t="str">
        <f>IF(G3383=30,1,M3382)</f>
      </c>
      <c r="M3383" s="181" t="str">
        <f>L3383*(1-K3383)</f>
      </c>
    </row>
    <row r="3384">
      <c r="A3384" t="s">
        <v>164</v>
      </c>
      <c r="B3384" t="s">
        <v>250</v>
      </c>
      <c r="C3384" s="32" t="s">
        <v>252</v>
      </c>
      <c r="D3384" t="s">
        <v>458</v>
      </c>
      <c r="E3384" t="s">
        <v>476</v>
      </c>
      <c r="F3384" s="174" t="n">
        <v>2031</v>
      </c>
      <c r="G3384" s="175" t="n">
        <v>52</v>
      </c>
      <c r="H3384" s="176" t="n">
        <v>11527.6377893659</v>
      </c>
      <c r="I3384" s="177" t="n">
        <v>3903282.33482047</v>
      </c>
      <c r="J3384" s="178" t="str">
        <f>IF(I3384&gt;0,H3384/I3384,0)</f>
      </c>
      <c r="K3384" s="179" t="str">
        <f>1-EXP(-J3384)</f>
      </c>
      <c r="L3384" s="180" t="str">
        <f>IF(G3384=30,1,M3383)</f>
      </c>
      <c r="M3384" s="181" t="str">
        <f>L3384*(1-K3384)</f>
      </c>
    </row>
    <row r="3385">
      <c r="A3385" t="s">
        <v>164</v>
      </c>
      <c r="B3385" t="s">
        <v>250</v>
      </c>
      <c r="C3385" s="32" t="s">
        <v>252</v>
      </c>
      <c r="D3385" t="s">
        <v>458</v>
      </c>
      <c r="E3385" t="s">
        <v>476</v>
      </c>
      <c r="F3385" s="174" t="n">
        <v>2031</v>
      </c>
      <c r="G3385" s="175" t="n">
        <v>53</v>
      </c>
      <c r="H3385" s="176" t="n">
        <v>12311.692712282</v>
      </c>
      <c r="I3385" s="177" t="n">
        <v>3816683.44236627</v>
      </c>
      <c r="J3385" s="178" t="str">
        <f>IF(I3385&gt;0,H3385/I3385,0)</f>
      </c>
      <c r="K3385" s="179" t="str">
        <f>1-EXP(-J3385)</f>
      </c>
      <c r="L3385" s="180" t="str">
        <f>IF(G3385=30,1,M3384)</f>
      </c>
      <c r="M3385" s="181" t="str">
        <f>L3385*(1-K3385)</f>
      </c>
    </row>
    <row r="3386">
      <c r="A3386" t="s">
        <v>164</v>
      </c>
      <c r="B3386" t="s">
        <v>250</v>
      </c>
      <c r="C3386" s="32" t="s">
        <v>252</v>
      </c>
      <c r="D3386" t="s">
        <v>458</v>
      </c>
      <c r="E3386" t="s">
        <v>476</v>
      </c>
      <c r="F3386" s="174" t="n">
        <v>2031</v>
      </c>
      <c r="G3386" s="175" t="n">
        <v>54</v>
      </c>
      <c r="H3386" s="176" t="n">
        <v>13215.1384919708</v>
      </c>
      <c r="I3386" s="177" t="n">
        <v>3746696.39825461</v>
      </c>
      <c r="J3386" s="178" t="str">
        <f>IF(I3386&gt;0,H3386/I3386,0)</f>
      </c>
      <c r="K3386" s="179" t="str">
        <f>1-EXP(-J3386)</f>
      </c>
      <c r="L3386" s="180" t="str">
        <f>IF(G3386=30,1,M3385)</f>
      </c>
      <c r="M3386" s="181" t="str">
        <f>L3386*(1-K3386)</f>
      </c>
    </row>
    <row r="3387">
      <c r="A3387" t="s">
        <v>164</v>
      </c>
      <c r="B3387" t="s">
        <v>250</v>
      </c>
      <c r="C3387" s="32" t="s">
        <v>252</v>
      </c>
      <c r="D3387" t="s">
        <v>458</v>
      </c>
      <c r="E3387" t="s">
        <v>476</v>
      </c>
      <c r="F3387" s="174" t="n">
        <v>2031</v>
      </c>
      <c r="G3387" s="175" t="n">
        <v>55</v>
      </c>
      <c r="H3387" s="176" t="n">
        <v>14233.4088087453</v>
      </c>
      <c r="I3387" s="177" t="n">
        <v>3664794.79309158</v>
      </c>
      <c r="J3387" s="178" t="str">
        <f>IF(I3387&gt;0,H3387/I3387,0)</f>
      </c>
      <c r="K3387" s="179" t="str">
        <f>1-EXP(-J3387)</f>
      </c>
      <c r="L3387" s="180" t="str">
        <f>IF(G3387=30,1,M3386)</f>
      </c>
      <c r="M3387" s="181" t="str">
        <f>L3387*(1-K3387)</f>
      </c>
    </row>
    <row r="3388">
      <c r="A3388" t="s">
        <v>164</v>
      </c>
      <c r="B3388" t="s">
        <v>250</v>
      </c>
      <c r="C3388" s="32" t="s">
        <v>252</v>
      </c>
      <c r="D3388" t="s">
        <v>458</v>
      </c>
      <c r="E3388" t="s">
        <v>476</v>
      </c>
      <c r="F3388" s="174" t="n">
        <v>2031</v>
      </c>
      <c r="G3388" s="175" t="n">
        <v>56</v>
      </c>
      <c r="H3388" s="176" t="n">
        <v>15182.7414486804</v>
      </c>
      <c r="I3388" s="177" t="n">
        <v>3581471.7935455</v>
      </c>
      <c r="J3388" s="178" t="str">
        <f>IF(I3388&gt;0,H3388/I3388,0)</f>
      </c>
      <c r="K3388" s="179" t="str">
        <f>1-EXP(-J3388)</f>
      </c>
      <c r="L3388" s="180" t="str">
        <f>IF(G3388=30,1,M3387)</f>
      </c>
      <c r="M3388" s="181" t="str">
        <f>L3388*(1-K3388)</f>
      </c>
    </row>
    <row r="3389">
      <c r="A3389" t="s">
        <v>164</v>
      </c>
      <c r="B3389" t="s">
        <v>250</v>
      </c>
      <c r="C3389" s="32" t="s">
        <v>252</v>
      </c>
      <c r="D3389" t="s">
        <v>458</v>
      </c>
      <c r="E3389" t="s">
        <v>476</v>
      </c>
      <c r="F3389" s="174" t="n">
        <v>2031</v>
      </c>
      <c r="G3389" s="175" t="n">
        <v>57</v>
      </c>
      <c r="H3389" s="176" t="n">
        <v>16076.0331042527</v>
      </c>
      <c r="I3389" s="177" t="n">
        <v>3471268.60846738</v>
      </c>
      <c r="J3389" s="178" t="str">
        <f>IF(I3389&gt;0,H3389/I3389,0)</f>
      </c>
      <c r="K3389" s="179" t="str">
        <f>1-EXP(-J3389)</f>
      </c>
      <c r="L3389" s="180" t="str">
        <f>IF(G3389=30,1,M3388)</f>
      </c>
      <c r="M3389" s="181" t="str">
        <f>L3389*(1-K3389)</f>
      </c>
    </row>
    <row r="3390">
      <c r="A3390" t="s">
        <v>164</v>
      </c>
      <c r="B3390" t="s">
        <v>250</v>
      </c>
      <c r="C3390" s="32" t="s">
        <v>252</v>
      </c>
      <c r="D3390" t="s">
        <v>458</v>
      </c>
      <c r="E3390" t="s">
        <v>476</v>
      </c>
      <c r="F3390" s="174" t="n">
        <v>2031</v>
      </c>
      <c r="G3390" s="175" t="n">
        <v>58</v>
      </c>
      <c r="H3390" s="176" t="n">
        <v>17308.5624982307</v>
      </c>
      <c r="I3390" s="177" t="n">
        <v>3419604.91511238</v>
      </c>
      <c r="J3390" s="178" t="str">
        <f>IF(I3390&gt;0,H3390/I3390,0)</f>
      </c>
      <c r="K3390" s="179" t="str">
        <f>1-EXP(-J3390)</f>
      </c>
      <c r="L3390" s="180" t="str">
        <f>IF(G3390=30,1,M3389)</f>
      </c>
      <c r="M3390" s="181" t="str">
        <f>L3390*(1-K3390)</f>
      </c>
    </row>
    <row r="3391">
      <c r="A3391" t="s">
        <v>164</v>
      </c>
      <c r="B3391" t="s">
        <v>250</v>
      </c>
      <c r="C3391" s="32" t="s">
        <v>252</v>
      </c>
      <c r="D3391" t="s">
        <v>458</v>
      </c>
      <c r="E3391" t="s">
        <v>476</v>
      </c>
      <c r="F3391" s="174" t="n">
        <v>2031</v>
      </c>
      <c r="G3391" s="175" t="n">
        <v>59</v>
      </c>
      <c r="H3391" s="176" t="n">
        <v>17777.1991777669</v>
      </c>
      <c r="I3391" s="177" t="n">
        <v>3207819.35172245</v>
      </c>
      <c r="J3391" s="178" t="str">
        <f>IF(I3391&gt;0,H3391/I3391,0)</f>
      </c>
      <c r="K3391" s="179" t="str">
        <f>1-EXP(-J3391)</f>
      </c>
      <c r="L3391" s="180" t="str">
        <f>IF(G3391=30,1,M3390)</f>
      </c>
      <c r="M3391" s="181" t="str">
        <f>L3391*(1-K3391)</f>
      </c>
    </row>
    <row r="3392">
      <c r="A3392" t="s">
        <v>164</v>
      </c>
      <c r="B3392" t="s">
        <v>250</v>
      </c>
      <c r="C3392" s="32" t="s">
        <v>252</v>
      </c>
      <c r="D3392" t="s">
        <v>458</v>
      </c>
      <c r="E3392" t="s">
        <v>476</v>
      </c>
      <c r="F3392" s="174" t="n">
        <v>2031</v>
      </c>
      <c r="G3392" s="175" t="n">
        <v>60</v>
      </c>
      <c r="H3392" s="176" t="n">
        <v>19195.6041619662</v>
      </c>
      <c r="I3392" s="177" t="n">
        <v>3114401.08485267</v>
      </c>
      <c r="J3392" s="178" t="str">
        <f>IF(I3392&gt;0,H3392/I3392,0)</f>
      </c>
      <c r="K3392" s="179" t="str">
        <f>1-EXP(-J3392)</f>
      </c>
      <c r="L3392" s="180" t="str">
        <f>IF(G3392=30,1,M3391)</f>
      </c>
      <c r="M3392" s="181" t="str">
        <f>L3392*(1-K3392)</f>
      </c>
    </row>
    <row r="3393">
      <c r="A3393" t="s">
        <v>164</v>
      </c>
      <c r="B3393" t="s">
        <v>250</v>
      </c>
      <c r="C3393" s="32" t="s">
        <v>252</v>
      </c>
      <c r="D3393" t="s">
        <v>458</v>
      </c>
      <c r="E3393" t="s">
        <v>476</v>
      </c>
      <c r="F3393" s="174" t="n">
        <v>2031</v>
      </c>
      <c r="G3393" s="175" t="n">
        <v>61</v>
      </c>
      <c r="H3393" s="176" t="n">
        <v>20387.0963316311</v>
      </c>
      <c r="I3393" s="177" t="n">
        <v>3024346.27707227</v>
      </c>
      <c r="J3393" s="178" t="str">
        <f>IF(I3393&gt;0,H3393/I3393,0)</f>
      </c>
      <c r="K3393" s="179" t="str">
        <f>1-EXP(-J3393)</f>
      </c>
      <c r="L3393" s="180" t="str">
        <f>IF(G3393=30,1,M3392)</f>
      </c>
      <c r="M3393" s="181" t="str">
        <f>L3393*(1-K3393)</f>
      </c>
    </row>
    <row r="3394">
      <c r="A3394" t="s">
        <v>164</v>
      </c>
      <c r="B3394" t="s">
        <v>250</v>
      </c>
      <c r="C3394" s="32" t="s">
        <v>252</v>
      </c>
      <c r="D3394" t="s">
        <v>458</v>
      </c>
      <c r="E3394" t="s">
        <v>476</v>
      </c>
      <c r="F3394" s="174" t="n">
        <v>2031</v>
      </c>
      <c r="G3394" s="175" t="n">
        <v>62</v>
      </c>
      <c r="H3394" s="176" t="n">
        <v>21584.4451223908</v>
      </c>
      <c r="I3394" s="177" t="n">
        <v>2925506.80178383</v>
      </c>
      <c r="J3394" s="178" t="str">
        <f>IF(I3394&gt;0,H3394/I3394,0)</f>
      </c>
      <c r="K3394" s="179" t="str">
        <f>1-EXP(-J3394)</f>
      </c>
      <c r="L3394" s="180" t="str">
        <f>IF(G3394=30,1,M3393)</f>
      </c>
      <c r="M3394" s="181" t="str">
        <f>L3394*(1-K3394)</f>
      </c>
    </row>
    <row r="3395">
      <c r="A3395" t="s">
        <v>164</v>
      </c>
      <c r="B3395" t="s">
        <v>250</v>
      </c>
      <c r="C3395" s="32" t="s">
        <v>252</v>
      </c>
      <c r="D3395" t="s">
        <v>458</v>
      </c>
      <c r="E3395" t="s">
        <v>476</v>
      </c>
      <c r="F3395" s="174" t="n">
        <v>2031</v>
      </c>
      <c r="G3395" s="175" t="n">
        <v>63</v>
      </c>
      <c r="H3395" s="176" t="n">
        <v>22680.5925582928</v>
      </c>
      <c r="I3395" s="177" t="n">
        <v>2807386.0213561</v>
      </c>
      <c r="J3395" s="178" t="str">
        <f>IF(I3395&gt;0,H3395/I3395,0)</f>
      </c>
      <c r="K3395" s="179" t="str">
        <f>1-EXP(-J3395)</f>
      </c>
      <c r="L3395" s="180" t="str">
        <f>IF(G3395=30,1,M3394)</f>
      </c>
      <c r="M3395" s="181" t="str">
        <f>L3395*(1-K3395)</f>
      </c>
    </row>
    <row r="3396">
      <c r="A3396" t="s">
        <v>164</v>
      </c>
      <c r="B3396" t="s">
        <v>250</v>
      </c>
      <c r="C3396" s="32" t="s">
        <v>252</v>
      </c>
      <c r="D3396" t="s">
        <v>458</v>
      </c>
      <c r="E3396" t="s">
        <v>476</v>
      </c>
      <c r="F3396" s="174" t="n">
        <v>2031</v>
      </c>
      <c r="G3396" s="175" t="n">
        <v>64</v>
      </c>
      <c r="H3396" s="176" t="n">
        <v>23558.8398199975</v>
      </c>
      <c r="I3396" s="177" t="n">
        <v>2659247.13623243</v>
      </c>
      <c r="J3396" s="178" t="str">
        <f>IF(I3396&gt;0,H3396/I3396,0)</f>
      </c>
      <c r="K3396" s="179" t="str">
        <f>1-EXP(-J3396)</f>
      </c>
      <c r="L3396" s="180" t="str">
        <f>IF(G3396=30,1,M3395)</f>
      </c>
      <c r="M3396" s="181" t="str">
        <f>L3396*(1-K3396)</f>
      </c>
    </row>
    <row r="3397">
      <c r="A3397" t="s">
        <v>164</v>
      </c>
      <c r="B3397" t="s">
        <v>250</v>
      </c>
      <c r="C3397" s="32" t="s">
        <v>252</v>
      </c>
      <c r="D3397" t="s">
        <v>458</v>
      </c>
      <c r="E3397" t="s">
        <v>476</v>
      </c>
      <c r="F3397" s="174" t="n">
        <v>2031</v>
      </c>
      <c r="G3397" s="175" t="n">
        <v>65</v>
      </c>
      <c r="H3397" s="176" t="n">
        <v>23974.7973919253</v>
      </c>
      <c r="I3397" s="177" t="n">
        <v>2545986.86321138</v>
      </c>
      <c r="J3397" s="178" t="str">
        <f>IF(I3397&gt;0,H3397/I3397,0)</f>
      </c>
      <c r="K3397" s="179" t="str">
        <f>1-EXP(-J3397)</f>
      </c>
      <c r="L3397" s="180" t="str">
        <f>IF(G3397=30,1,M3396)</f>
      </c>
      <c r="M3397" s="181" t="str">
        <f>L3397*(1-K3397)</f>
      </c>
    </row>
    <row r="3398">
      <c r="A3398" t="s">
        <v>164</v>
      </c>
      <c r="B3398" t="s">
        <v>250</v>
      </c>
      <c r="C3398" s="32" t="s">
        <v>252</v>
      </c>
      <c r="D3398" t="s">
        <v>458</v>
      </c>
      <c r="E3398" t="s">
        <v>476</v>
      </c>
      <c r="F3398" s="174" t="n">
        <v>2031</v>
      </c>
      <c r="G3398" s="175" t="n">
        <v>66</v>
      </c>
      <c r="H3398" s="176" t="n">
        <v>24896.9245487131</v>
      </c>
      <c r="I3398" s="177" t="n">
        <v>2412443.82204781</v>
      </c>
      <c r="J3398" s="178" t="str">
        <f>IF(I3398&gt;0,H3398/I3398,0)</f>
      </c>
      <c r="K3398" s="179" t="str">
        <f>1-EXP(-J3398)</f>
      </c>
      <c r="L3398" s="180" t="str">
        <f>IF(G3398=30,1,M3397)</f>
      </c>
      <c r="M3398" s="181" t="str">
        <f>L3398*(1-K3398)</f>
      </c>
    </row>
    <row r="3399">
      <c r="A3399" t="s">
        <v>164</v>
      </c>
      <c r="B3399" t="s">
        <v>250</v>
      </c>
      <c r="C3399" s="32" t="s">
        <v>252</v>
      </c>
      <c r="D3399" t="s">
        <v>458</v>
      </c>
      <c r="E3399" t="s">
        <v>476</v>
      </c>
      <c r="F3399" s="174" t="n">
        <v>2031</v>
      </c>
      <c r="G3399" s="175" t="n">
        <v>67</v>
      </c>
      <c r="H3399" s="176" t="n">
        <v>25798.2004952626</v>
      </c>
      <c r="I3399" s="177" t="n">
        <v>2278928.24285551</v>
      </c>
      <c r="J3399" s="178" t="str">
        <f>IF(I3399&gt;0,H3399/I3399,0)</f>
      </c>
      <c r="K3399" s="179" t="str">
        <f>1-EXP(-J3399)</f>
      </c>
      <c r="L3399" s="180" t="str">
        <f>IF(G3399=30,1,M3398)</f>
      </c>
      <c r="M3399" s="181" t="str">
        <f>L3399*(1-K3399)</f>
      </c>
    </row>
    <row r="3400">
      <c r="A3400" t="s">
        <v>164</v>
      </c>
      <c r="B3400" t="s">
        <v>250</v>
      </c>
      <c r="C3400" s="32" t="s">
        <v>252</v>
      </c>
      <c r="D3400" t="s">
        <v>458</v>
      </c>
      <c r="E3400" t="s">
        <v>476</v>
      </c>
      <c r="F3400" s="174" t="n">
        <v>2031</v>
      </c>
      <c r="G3400" s="175" t="n">
        <v>68</v>
      </c>
      <c r="H3400" s="176" t="n">
        <v>26716.5204656156</v>
      </c>
      <c r="I3400" s="177" t="n">
        <v>2150159.50165801</v>
      </c>
      <c r="J3400" s="178" t="str">
        <f>IF(I3400&gt;0,H3400/I3400,0)</f>
      </c>
      <c r="K3400" s="179" t="str">
        <f>1-EXP(-J3400)</f>
      </c>
      <c r="L3400" s="180" t="str">
        <f>IF(G3400=30,1,M3399)</f>
      </c>
      <c r="M3400" s="181" t="str">
        <f>L3400*(1-K3400)</f>
      </c>
    </row>
    <row r="3401">
      <c r="A3401" t="s">
        <v>164</v>
      </c>
      <c r="B3401" t="s">
        <v>250</v>
      </c>
      <c r="C3401" s="32" t="s">
        <v>252</v>
      </c>
      <c r="D3401" t="s">
        <v>458</v>
      </c>
      <c r="E3401" t="s">
        <v>476</v>
      </c>
      <c r="F3401" s="174" t="n">
        <v>2031</v>
      </c>
      <c r="G3401" s="175" t="n">
        <v>69</v>
      </c>
      <c r="H3401" s="176" t="n">
        <v>27356.6146776039</v>
      </c>
      <c r="I3401" s="177" t="n">
        <v>1997571.32588244</v>
      </c>
      <c r="J3401" s="178" t="str">
        <f>IF(I3401&gt;0,H3401/I3401,0)</f>
      </c>
      <c r="K3401" s="179" t="str">
        <f>1-EXP(-J3401)</f>
      </c>
      <c r="L3401" s="180" t="str">
        <f>IF(G3401=30,1,M3400)</f>
      </c>
      <c r="M3401" s="181" t="str">
        <f>L3401*(1-K3401)</f>
      </c>
    </row>
    <row r="3402">
      <c r="A3402" t="s">
        <v>164</v>
      </c>
      <c r="B3402" t="s">
        <v>250</v>
      </c>
      <c r="C3402" s="32" t="s">
        <v>252</v>
      </c>
      <c r="D3402" t="s">
        <v>458</v>
      </c>
      <c r="E3402" t="s">
        <v>476</v>
      </c>
      <c r="F3402" s="174" t="n">
        <v>2032</v>
      </c>
      <c r="G3402" s="175" t="n">
        <v>30</v>
      </c>
      <c r="H3402" s="176" t="n">
        <v>961.480511664882</v>
      </c>
      <c r="I3402" s="177" t="n">
        <v>4354849.46819927</v>
      </c>
      <c r="J3402" s="178" t="str">
        <f>IF(I3402&gt;0,H3402/I3402,0)</f>
      </c>
      <c r="K3402" s="179" t="str">
        <f>1-EXP(-J3402)</f>
      </c>
      <c r="L3402" s="180" t="str">
        <f>IF(G3402=30,1,M3401)</f>
      </c>
      <c r="M3402" s="181" t="str">
        <f>L3402*(1-K3402)</f>
      </c>
    </row>
    <row r="3403">
      <c r="A3403" t="s">
        <v>164</v>
      </c>
      <c r="B3403" t="s">
        <v>250</v>
      </c>
      <c r="C3403" s="32" t="s">
        <v>252</v>
      </c>
      <c r="D3403" t="s">
        <v>458</v>
      </c>
      <c r="E3403" t="s">
        <v>476</v>
      </c>
      <c r="F3403" s="174" t="n">
        <v>2032</v>
      </c>
      <c r="G3403" s="175" t="n">
        <v>31</v>
      </c>
      <c r="H3403" s="176" t="n">
        <v>1077.51778212803</v>
      </c>
      <c r="I3403" s="177" t="n">
        <v>4335139.846239</v>
      </c>
      <c r="J3403" s="178" t="str">
        <f>IF(I3403&gt;0,H3403/I3403,0)</f>
      </c>
      <c r="K3403" s="179" t="str">
        <f>1-EXP(-J3403)</f>
      </c>
      <c r="L3403" s="180" t="str">
        <f>IF(G3403=30,1,M3402)</f>
      </c>
      <c r="M3403" s="181" t="str">
        <f>L3403*(1-K3403)</f>
      </c>
    </row>
    <row r="3404">
      <c r="A3404" t="s">
        <v>164</v>
      </c>
      <c r="B3404" t="s">
        <v>250</v>
      </c>
      <c r="C3404" s="32" t="s">
        <v>252</v>
      </c>
      <c r="D3404" t="s">
        <v>458</v>
      </c>
      <c r="E3404" t="s">
        <v>476</v>
      </c>
      <c r="F3404" s="174" t="n">
        <v>2032</v>
      </c>
      <c r="G3404" s="175" t="n">
        <v>32</v>
      </c>
      <c r="H3404" s="176" t="n">
        <v>1128.46629886253</v>
      </c>
      <c r="I3404" s="177" t="n">
        <v>4315589.4821556</v>
      </c>
      <c r="J3404" s="178" t="str">
        <f>IF(I3404&gt;0,H3404/I3404,0)</f>
      </c>
      <c r="K3404" s="179" t="str">
        <f>1-EXP(-J3404)</f>
      </c>
      <c r="L3404" s="180" t="str">
        <f>IF(G3404=30,1,M3403)</f>
      </c>
      <c r="M3404" s="181" t="str">
        <f>L3404*(1-K3404)</f>
      </c>
    </row>
    <row r="3405">
      <c r="A3405" t="s">
        <v>164</v>
      </c>
      <c r="B3405" t="s">
        <v>250</v>
      </c>
      <c r="C3405" s="32" t="s">
        <v>252</v>
      </c>
      <c r="D3405" t="s">
        <v>458</v>
      </c>
      <c r="E3405" t="s">
        <v>476</v>
      </c>
      <c r="F3405" s="174" t="n">
        <v>2032</v>
      </c>
      <c r="G3405" s="175" t="n">
        <v>33</v>
      </c>
      <c r="H3405" s="176" t="n">
        <v>1199.90052042897</v>
      </c>
      <c r="I3405" s="177" t="n">
        <v>4335878.86231261</v>
      </c>
      <c r="J3405" s="178" t="str">
        <f>IF(I3405&gt;0,H3405/I3405,0)</f>
      </c>
      <c r="K3405" s="179" t="str">
        <f>1-EXP(-J3405)</f>
      </c>
      <c r="L3405" s="180" t="str">
        <f>IF(G3405=30,1,M3404)</f>
      </c>
      <c r="M3405" s="181" t="str">
        <f>L3405*(1-K3405)</f>
      </c>
    </row>
    <row r="3406">
      <c r="A3406" t="s">
        <v>164</v>
      </c>
      <c r="B3406" t="s">
        <v>250</v>
      </c>
      <c r="C3406" s="32" t="s">
        <v>252</v>
      </c>
      <c r="D3406" t="s">
        <v>458</v>
      </c>
      <c r="E3406" t="s">
        <v>476</v>
      </c>
      <c r="F3406" s="174" t="n">
        <v>2032</v>
      </c>
      <c r="G3406" s="175" t="n">
        <v>34</v>
      </c>
      <c r="H3406" s="176" t="n">
        <v>1295.76542576428</v>
      </c>
      <c r="I3406" s="177" t="n">
        <v>4395456.33401945</v>
      </c>
      <c r="J3406" s="178" t="str">
        <f>IF(I3406&gt;0,H3406/I3406,0)</f>
      </c>
      <c r="K3406" s="179" t="str">
        <f>1-EXP(-J3406)</f>
      </c>
      <c r="L3406" s="180" t="str">
        <f>IF(G3406=30,1,M3405)</f>
      </c>
      <c r="M3406" s="181" t="str">
        <f>L3406*(1-K3406)</f>
      </c>
    </row>
    <row r="3407">
      <c r="A3407" t="s">
        <v>164</v>
      </c>
      <c r="B3407" t="s">
        <v>250</v>
      </c>
      <c r="C3407" s="32" t="s">
        <v>252</v>
      </c>
      <c r="D3407" t="s">
        <v>458</v>
      </c>
      <c r="E3407" t="s">
        <v>476</v>
      </c>
      <c r="F3407" s="174" t="n">
        <v>2032</v>
      </c>
      <c r="G3407" s="175" t="n">
        <v>35</v>
      </c>
      <c r="H3407" s="176" t="n">
        <v>2078.33370978093</v>
      </c>
      <c r="I3407" s="177" t="n">
        <v>4534925.40899129</v>
      </c>
      <c r="J3407" s="178" t="str">
        <f>IF(I3407&gt;0,H3407/I3407,0)</f>
      </c>
      <c r="K3407" s="179" t="str">
        <f>1-EXP(-J3407)</f>
      </c>
      <c r="L3407" s="180" t="str">
        <f>IF(G3407=30,1,M3406)</f>
      </c>
      <c r="M3407" s="181" t="str">
        <f>L3407*(1-K3407)</f>
      </c>
    </row>
    <row r="3408">
      <c r="A3408" t="s">
        <v>164</v>
      </c>
      <c r="B3408" t="s">
        <v>250</v>
      </c>
      <c r="C3408" s="32" t="s">
        <v>252</v>
      </c>
      <c r="D3408" t="s">
        <v>458</v>
      </c>
      <c r="E3408" t="s">
        <v>476</v>
      </c>
      <c r="F3408" s="174" t="n">
        <v>2032</v>
      </c>
      <c r="G3408" s="175" t="n">
        <v>36</v>
      </c>
      <c r="H3408" s="176" t="n">
        <v>2200.03905860272</v>
      </c>
      <c r="I3408" s="177" t="n">
        <v>4490969.92745498</v>
      </c>
      <c r="J3408" s="178" t="str">
        <f>IF(I3408&gt;0,H3408/I3408,0)</f>
      </c>
      <c r="K3408" s="179" t="str">
        <f>1-EXP(-J3408)</f>
      </c>
      <c r="L3408" s="180" t="str">
        <f>IF(G3408=30,1,M3407)</f>
      </c>
      <c r="M3408" s="181" t="str">
        <f>L3408*(1-K3408)</f>
      </c>
    </row>
    <row r="3409">
      <c r="A3409" t="s">
        <v>164</v>
      </c>
      <c r="B3409" t="s">
        <v>250</v>
      </c>
      <c r="C3409" s="32" t="s">
        <v>252</v>
      </c>
      <c r="D3409" t="s">
        <v>458</v>
      </c>
      <c r="E3409" t="s">
        <v>476</v>
      </c>
      <c r="F3409" s="174" t="n">
        <v>2032</v>
      </c>
      <c r="G3409" s="175" t="n">
        <v>37</v>
      </c>
      <c r="H3409" s="176" t="n">
        <v>2320.51195023714</v>
      </c>
      <c r="I3409" s="177" t="n">
        <v>4417272.915304</v>
      </c>
      <c r="J3409" s="178" t="str">
        <f>IF(I3409&gt;0,H3409/I3409,0)</f>
      </c>
      <c r="K3409" s="179" t="str">
        <f>1-EXP(-J3409)</f>
      </c>
      <c r="L3409" s="180" t="str">
        <f>IF(G3409=30,1,M3408)</f>
      </c>
      <c r="M3409" s="181" t="str">
        <f>L3409*(1-K3409)</f>
      </c>
    </row>
    <row r="3410">
      <c r="A3410" t="s">
        <v>164</v>
      </c>
      <c r="B3410" t="s">
        <v>250</v>
      </c>
      <c r="C3410" s="32" t="s">
        <v>252</v>
      </c>
      <c r="D3410" t="s">
        <v>458</v>
      </c>
      <c r="E3410" t="s">
        <v>476</v>
      </c>
      <c r="F3410" s="174" t="n">
        <v>2032</v>
      </c>
      <c r="G3410" s="175" t="n">
        <v>38</v>
      </c>
      <c r="H3410" s="176" t="n">
        <v>2460.95784363727</v>
      </c>
      <c r="I3410" s="177" t="n">
        <v>4359176.86220631</v>
      </c>
      <c r="J3410" s="178" t="str">
        <f>IF(I3410&gt;0,H3410/I3410,0)</f>
      </c>
      <c r="K3410" s="179" t="str">
        <f>1-EXP(-J3410)</f>
      </c>
      <c r="L3410" s="180" t="str">
        <f>IF(G3410=30,1,M3409)</f>
      </c>
      <c r="M3410" s="181" t="str">
        <f>L3410*(1-K3410)</f>
      </c>
    </row>
    <row r="3411">
      <c r="A3411" t="s">
        <v>164</v>
      </c>
      <c r="B3411" t="s">
        <v>250</v>
      </c>
      <c r="C3411" s="32" t="s">
        <v>252</v>
      </c>
      <c r="D3411" t="s">
        <v>458</v>
      </c>
      <c r="E3411" t="s">
        <v>476</v>
      </c>
      <c r="F3411" s="174" t="n">
        <v>2032</v>
      </c>
      <c r="G3411" s="175" t="n">
        <v>39</v>
      </c>
      <c r="H3411" s="176" t="n">
        <v>2616.10777701864</v>
      </c>
      <c r="I3411" s="177" t="n">
        <v>4304556.98745913</v>
      </c>
      <c r="J3411" s="178" t="str">
        <f>IF(I3411&gt;0,H3411/I3411,0)</f>
      </c>
      <c r="K3411" s="179" t="str">
        <f>1-EXP(-J3411)</f>
      </c>
      <c r="L3411" s="180" t="str">
        <f>IF(G3411=30,1,M3410)</f>
      </c>
      <c r="M3411" s="181" t="str">
        <f>L3411*(1-K3411)</f>
      </c>
    </row>
    <row r="3412">
      <c r="A3412" t="s">
        <v>164</v>
      </c>
      <c r="B3412" t="s">
        <v>250</v>
      </c>
      <c r="C3412" s="32" t="s">
        <v>252</v>
      </c>
      <c r="D3412" t="s">
        <v>458</v>
      </c>
      <c r="E3412" t="s">
        <v>476</v>
      </c>
      <c r="F3412" s="174" t="n">
        <v>2032</v>
      </c>
      <c r="G3412" s="175" t="n">
        <v>40</v>
      </c>
      <c r="H3412" s="176" t="n">
        <v>3542.84210560354</v>
      </c>
      <c r="I3412" s="177" t="n">
        <v>4340844.01019971</v>
      </c>
      <c r="J3412" s="178" t="str">
        <f>IF(I3412&gt;0,H3412/I3412,0)</f>
      </c>
      <c r="K3412" s="179" t="str">
        <f>1-EXP(-J3412)</f>
      </c>
      <c r="L3412" s="180" t="str">
        <f>IF(G3412=30,1,M3411)</f>
      </c>
      <c r="M3412" s="181" t="str">
        <f>L3412*(1-K3412)</f>
      </c>
    </row>
    <row r="3413">
      <c r="A3413" t="s">
        <v>164</v>
      </c>
      <c r="B3413" t="s">
        <v>250</v>
      </c>
      <c r="C3413" s="32" t="s">
        <v>252</v>
      </c>
      <c r="D3413" t="s">
        <v>458</v>
      </c>
      <c r="E3413" t="s">
        <v>476</v>
      </c>
      <c r="F3413" s="174" t="n">
        <v>2032</v>
      </c>
      <c r="G3413" s="175" t="n">
        <v>41</v>
      </c>
      <c r="H3413" s="176" t="n">
        <v>3842.84663857102</v>
      </c>
      <c r="I3413" s="177" t="n">
        <v>4356522.9273614</v>
      </c>
      <c r="J3413" s="178" t="str">
        <f>IF(I3413&gt;0,H3413/I3413,0)</f>
      </c>
      <c r="K3413" s="179" t="str">
        <f>1-EXP(-J3413)</f>
      </c>
      <c r="L3413" s="180" t="str">
        <f>IF(G3413=30,1,M3412)</f>
      </c>
      <c r="M3413" s="181" t="str">
        <f>L3413*(1-K3413)</f>
      </c>
    </row>
    <row r="3414">
      <c r="A3414" t="s">
        <v>164</v>
      </c>
      <c r="B3414" t="s">
        <v>250</v>
      </c>
      <c r="C3414" s="32" t="s">
        <v>252</v>
      </c>
      <c r="D3414" t="s">
        <v>458</v>
      </c>
      <c r="E3414" t="s">
        <v>476</v>
      </c>
      <c r="F3414" s="174" t="n">
        <v>2032</v>
      </c>
      <c r="G3414" s="175" t="n">
        <v>42</v>
      </c>
      <c r="H3414" s="176" t="n">
        <v>5820.84887632925</v>
      </c>
      <c r="I3414" s="177" t="n">
        <v>6413960.04288353</v>
      </c>
      <c r="J3414" s="178" t="str">
        <f>IF(I3414&gt;0,H3414/I3414,0)</f>
      </c>
      <c r="K3414" s="179" t="str">
        <f>1-EXP(-J3414)</f>
      </c>
      <c r="L3414" s="180" t="str">
        <f>IF(G3414=30,1,M3413)</f>
      </c>
      <c r="M3414" s="181" t="str">
        <f>L3414*(1-K3414)</f>
      </c>
    </row>
    <row r="3415">
      <c r="A3415" t="s">
        <v>164</v>
      </c>
      <c r="B3415" t="s">
        <v>250</v>
      </c>
      <c r="C3415" s="32" t="s">
        <v>252</v>
      </c>
      <c r="D3415" t="s">
        <v>458</v>
      </c>
      <c r="E3415" t="s">
        <v>476</v>
      </c>
      <c r="F3415" s="174" t="n">
        <v>2032</v>
      </c>
      <c r="G3415" s="175" t="n">
        <v>43</v>
      </c>
      <c r="H3415" s="176" t="n">
        <v>4485.89266161445</v>
      </c>
      <c r="I3415" s="177" t="n">
        <v>4311790.37563904</v>
      </c>
      <c r="J3415" s="178" t="str">
        <f>IF(I3415&gt;0,H3415/I3415,0)</f>
      </c>
      <c r="K3415" s="179" t="str">
        <f>1-EXP(-J3415)</f>
      </c>
      <c r="L3415" s="180" t="str">
        <f>IF(G3415=30,1,M3414)</f>
      </c>
      <c r="M3415" s="181" t="str">
        <f>L3415*(1-K3415)</f>
      </c>
    </row>
    <row r="3416">
      <c r="A3416" t="s">
        <v>164</v>
      </c>
      <c r="B3416" t="s">
        <v>250</v>
      </c>
      <c r="C3416" s="32" t="s">
        <v>252</v>
      </c>
      <c r="D3416" t="s">
        <v>458</v>
      </c>
      <c r="E3416" t="s">
        <v>476</v>
      </c>
      <c r="F3416" s="174" t="n">
        <v>2032</v>
      </c>
      <c r="G3416" s="175" t="n">
        <v>44</v>
      </c>
      <c r="H3416" s="176" t="n">
        <v>4873.35704980046</v>
      </c>
      <c r="I3416" s="177" t="n">
        <v>4293101.06544425</v>
      </c>
      <c r="J3416" s="178" t="str">
        <f>IF(I3416&gt;0,H3416/I3416,0)</f>
      </c>
      <c r="K3416" s="179" t="str">
        <f>1-EXP(-J3416)</f>
      </c>
      <c r="L3416" s="180" t="str">
        <f>IF(G3416=30,1,M3415)</f>
      </c>
      <c r="M3416" s="181" t="str">
        <f>L3416*(1-K3416)</f>
      </c>
    </row>
    <row r="3417">
      <c r="A3417" t="s">
        <v>164</v>
      </c>
      <c r="B3417" t="s">
        <v>250</v>
      </c>
      <c r="C3417" s="32" t="s">
        <v>252</v>
      </c>
      <c r="D3417" t="s">
        <v>458</v>
      </c>
      <c r="E3417" t="s">
        <v>476</v>
      </c>
      <c r="F3417" s="174" t="n">
        <v>2032</v>
      </c>
      <c r="G3417" s="175" t="n">
        <v>45</v>
      </c>
      <c r="H3417" s="176" t="n">
        <v>6103.80709707356</v>
      </c>
      <c r="I3417" s="177" t="n">
        <v>4159343.29064095</v>
      </c>
      <c r="J3417" s="178" t="str">
        <f>IF(I3417&gt;0,H3417/I3417,0)</f>
      </c>
      <c r="K3417" s="179" t="str">
        <f>1-EXP(-J3417)</f>
      </c>
      <c r="L3417" s="180" t="str">
        <f>IF(G3417=30,1,M3416)</f>
      </c>
      <c r="M3417" s="181" t="str">
        <f>L3417*(1-K3417)</f>
      </c>
    </row>
    <row r="3418">
      <c r="A3418" t="s">
        <v>164</v>
      </c>
      <c r="B3418" t="s">
        <v>250</v>
      </c>
      <c r="C3418" s="32" t="s">
        <v>252</v>
      </c>
      <c r="D3418" t="s">
        <v>458</v>
      </c>
      <c r="E3418" t="s">
        <v>476</v>
      </c>
      <c r="F3418" s="174" t="n">
        <v>2032</v>
      </c>
      <c r="G3418" s="175" t="n">
        <v>46</v>
      </c>
      <c r="H3418" s="176" t="n">
        <v>6620.31715201516</v>
      </c>
      <c r="I3418" s="177" t="n">
        <v>4121414.81517256</v>
      </c>
      <c r="J3418" s="178" t="str">
        <f>IF(I3418&gt;0,H3418/I3418,0)</f>
      </c>
      <c r="K3418" s="179" t="str">
        <f>1-EXP(-J3418)</f>
      </c>
      <c r="L3418" s="180" t="str">
        <f>IF(G3418=30,1,M3417)</f>
      </c>
      <c r="M3418" s="181" t="str">
        <f>L3418*(1-K3418)</f>
      </c>
    </row>
    <row r="3419">
      <c r="A3419" t="s">
        <v>164</v>
      </c>
      <c r="B3419" t="s">
        <v>250</v>
      </c>
      <c r="C3419" s="32" t="s">
        <v>252</v>
      </c>
      <c r="D3419" t="s">
        <v>458</v>
      </c>
      <c r="E3419" t="s">
        <v>476</v>
      </c>
      <c r="F3419" s="174" t="n">
        <v>2032</v>
      </c>
      <c r="G3419" s="175" t="n">
        <v>47</v>
      </c>
      <c r="H3419" s="176" t="n">
        <v>7353.68885166427</v>
      </c>
      <c r="I3419" s="177" t="n">
        <v>4176929.01985688</v>
      </c>
      <c r="J3419" s="178" t="str">
        <f>IF(I3419&gt;0,H3419/I3419,0)</f>
      </c>
      <c r="K3419" s="179" t="str">
        <f>1-EXP(-J3419)</f>
      </c>
      <c r="L3419" s="180" t="str">
        <f>IF(G3419=30,1,M3418)</f>
      </c>
      <c r="M3419" s="181" t="str">
        <f>L3419*(1-K3419)</f>
      </c>
    </row>
    <row r="3420">
      <c r="A3420" t="s">
        <v>164</v>
      </c>
      <c r="B3420" t="s">
        <v>250</v>
      </c>
      <c r="C3420" s="32" t="s">
        <v>252</v>
      </c>
      <c r="D3420" t="s">
        <v>458</v>
      </c>
      <c r="E3420" t="s">
        <v>476</v>
      </c>
      <c r="F3420" s="174" t="n">
        <v>2032</v>
      </c>
      <c r="G3420" s="175" t="n">
        <v>48</v>
      </c>
      <c r="H3420" s="176" t="n">
        <v>8213.25345924645</v>
      </c>
      <c r="I3420" s="177" t="n">
        <v>4256836.1399325</v>
      </c>
      <c r="J3420" s="178" t="str">
        <f>IF(I3420&gt;0,H3420/I3420,0)</f>
      </c>
      <c r="K3420" s="179" t="str">
        <f>1-EXP(-J3420)</f>
      </c>
      <c r="L3420" s="180" t="str">
        <f>IF(G3420=30,1,M3419)</f>
      </c>
      <c r="M3420" s="181" t="str">
        <f>L3420*(1-K3420)</f>
      </c>
    </row>
    <row r="3421">
      <c r="A3421" t="s">
        <v>164</v>
      </c>
      <c r="B3421" t="s">
        <v>250</v>
      </c>
      <c r="C3421" s="32" t="s">
        <v>252</v>
      </c>
      <c r="D3421" t="s">
        <v>458</v>
      </c>
      <c r="E3421" t="s">
        <v>476</v>
      </c>
      <c r="F3421" s="174" t="n">
        <v>2032</v>
      </c>
      <c r="G3421" s="175" t="n">
        <v>49</v>
      </c>
      <c r="H3421" s="176" t="n">
        <v>8936.13283211694</v>
      </c>
      <c r="I3421" s="177" t="n">
        <v>4228404.09123359</v>
      </c>
      <c r="J3421" s="178" t="str">
        <f>IF(I3421&gt;0,H3421/I3421,0)</f>
      </c>
      <c r="K3421" s="179" t="str">
        <f>1-EXP(-J3421)</f>
      </c>
      <c r="L3421" s="180" t="str">
        <f>IF(G3421=30,1,M3420)</f>
      </c>
      <c r="M3421" s="181" t="str">
        <f>L3421*(1-K3421)</f>
      </c>
    </row>
    <row r="3422">
      <c r="A3422" t="s">
        <v>164</v>
      </c>
      <c r="B3422" t="s">
        <v>250</v>
      </c>
      <c r="C3422" s="32" t="s">
        <v>252</v>
      </c>
      <c r="D3422" t="s">
        <v>458</v>
      </c>
      <c r="E3422" t="s">
        <v>476</v>
      </c>
      <c r="F3422" s="174" t="n">
        <v>2032</v>
      </c>
      <c r="G3422" s="175" t="n">
        <v>50</v>
      </c>
      <c r="H3422" s="176" t="n">
        <v>10047.4721752436</v>
      </c>
      <c r="I3422" s="177" t="n">
        <v>4088486.5580754</v>
      </c>
      <c r="J3422" s="178" t="str">
        <f>IF(I3422&gt;0,H3422/I3422,0)</f>
      </c>
      <c r="K3422" s="179" t="str">
        <f>1-EXP(-J3422)</f>
      </c>
      <c r="L3422" s="180" t="str">
        <f>IF(G3422=30,1,M3421)</f>
      </c>
      <c r="M3422" s="181" t="str">
        <f>L3422*(1-K3422)</f>
      </c>
    </row>
    <row r="3423">
      <c r="A3423" t="s">
        <v>164</v>
      </c>
      <c r="B3423" t="s">
        <v>250</v>
      </c>
      <c r="C3423" s="32" t="s">
        <v>252</v>
      </c>
      <c r="D3423" t="s">
        <v>458</v>
      </c>
      <c r="E3423" t="s">
        <v>476</v>
      </c>
      <c r="F3423" s="174" t="n">
        <v>2032</v>
      </c>
      <c r="G3423" s="175" t="n">
        <v>51</v>
      </c>
      <c r="H3423" s="176" t="n">
        <v>10765.1537201125</v>
      </c>
      <c r="I3423" s="177" t="n">
        <v>4009123.84494113</v>
      </c>
      <c r="J3423" s="178" t="str">
        <f>IF(I3423&gt;0,H3423/I3423,0)</f>
      </c>
      <c r="K3423" s="179" t="str">
        <f>1-EXP(-J3423)</f>
      </c>
      <c r="L3423" s="180" t="str">
        <f>IF(G3423=30,1,M3422)</f>
      </c>
      <c r="M3423" s="181" t="str">
        <f>L3423*(1-K3423)</f>
      </c>
    </row>
    <row r="3424">
      <c r="A3424" t="s">
        <v>164</v>
      </c>
      <c r="B3424" t="s">
        <v>250</v>
      </c>
      <c r="C3424" s="32" t="s">
        <v>252</v>
      </c>
      <c r="D3424" t="s">
        <v>458</v>
      </c>
      <c r="E3424" t="s">
        <v>476</v>
      </c>
      <c r="F3424" s="174" t="n">
        <v>2032</v>
      </c>
      <c r="G3424" s="175" t="n">
        <v>52</v>
      </c>
      <c r="H3424" s="176" t="n">
        <v>11576.5949686103</v>
      </c>
      <c r="I3424" s="177" t="n">
        <v>3945857.14248451</v>
      </c>
      <c r="J3424" s="178" t="str">
        <f>IF(I3424&gt;0,H3424/I3424,0)</f>
      </c>
      <c r="K3424" s="179" t="str">
        <f>1-EXP(-J3424)</f>
      </c>
      <c r="L3424" s="180" t="str">
        <f>IF(G3424=30,1,M3423)</f>
      </c>
      <c r="M3424" s="181" t="str">
        <f>L3424*(1-K3424)</f>
      </c>
    </row>
    <row r="3425">
      <c r="A3425" t="s">
        <v>164</v>
      </c>
      <c r="B3425" t="s">
        <v>250</v>
      </c>
      <c r="C3425" s="32" t="s">
        <v>252</v>
      </c>
      <c r="D3425" t="s">
        <v>458</v>
      </c>
      <c r="E3425" t="s">
        <v>476</v>
      </c>
      <c r="F3425" s="174" t="n">
        <v>2032</v>
      </c>
      <c r="G3425" s="175" t="n">
        <v>53</v>
      </c>
      <c r="H3425" s="176" t="n">
        <v>12423.7367960579</v>
      </c>
      <c r="I3425" s="177" t="n">
        <v>3876886.98854474</v>
      </c>
      <c r="J3425" s="178" t="str">
        <f>IF(I3425&gt;0,H3425/I3425,0)</f>
      </c>
      <c r="K3425" s="179" t="str">
        <f>1-EXP(-J3425)</f>
      </c>
      <c r="L3425" s="180" t="str">
        <f>IF(G3425=30,1,M3424)</f>
      </c>
      <c r="M3425" s="181" t="str">
        <f>L3425*(1-K3425)</f>
      </c>
    </row>
    <row r="3426">
      <c r="A3426" t="s">
        <v>164</v>
      </c>
      <c r="B3426" t="s">
        <v>250</v>
      </c>
      <c r="C3426" s="32" t="s">
        <v>252</v>
      </c>
      <c r="D3426" t="s">
        <v>458</v>
      </c>
      <c r="E3426" t="s">
        <v>476</v>
      </c>
      <c r="F3426" s="174" t="n">
        <v>2032</v>
      </c>
      <c r="G3426" s="175" t="n">
        <v>54</v>
      </c>
      <c r="H3426" s="176" t="n">
        <v>13259.5214560715</v>
      </c>
      <c r="I3426" s="177" t="n">
        <v>3788499.32639476</v>
      </c>
      <c r="J3426" s="178" t="str">
        <f>IF(I3426&gt;0,H3426/I3426,0)</f>
      </c>
      <c r="K3426" s="179" t="str">
        <f>1-EXP(-J3426)</f>
      </c>
      <c r="L3426" s="180" t="str">
        <f>IF(G3426=30,1,M3425)</f>
      </c>
      <c r="M3426" s="181" t="str">
        <f>L3426*(1-K3426)</f>
      </c>
    </row>
    <row r="3427">
      <c r="A3427" t="s">
        <v>164</v>
      </c>
      <c r="B3427" t="s">
        <v>250</v>
      </c>
      <c r="C3427" s="32" t="s">
        <v>252</v>
      </c>
      <c r="D3427" t="s">
        <v>458</v>
      </c>
      <c r="E3427" t="s">
        <v>476</v>
      </c>
      <c r="F3427" s="174" t="n">
        <v>2032</v>
      </c>
      <c r="G3427" s="175" t="n">
        <v>55</v>
      </c>
      <c r="H3427" s="176" t="n">
        <v>14312.8719588887</v>
      </c>
      <c r="I3427" s="177" t="n">
        <v>3716458.53588525</v>
      </c>
      <c r="J3427" s="178" t="str">
        <f>IF(I3427&gt;0,H3427/I3427,0)</f>
      </c>
      <c r="K3427" s="179" t="str">
        <f>1-EXP(-J3427)</f>
      </c>
      <c r="L3427" s="180" t="str">
        <f>IF(G3427=30,1,M3426)</f>
      </c>
      <c r="M3427" s="181" t="str">
        <f>L3427*(1-K3427)</f>
      </c>
    </row>
    <row r="3428">
      <c r="A3428" t="s">
        <v>164</v>
      </c>
      <c r="B3428" t="s">
        <v>250</v>
      </c>
      <c r="C3428" s="32" t="s">
        <v>252</v>
      </c>
      <c r="D3428" t="s">
        <v>458</v>
      </c>
      <c r="E3428" t="s">
        <v>476</v>
      </c>
      <c r="F3428" s="174" t="n">
        <v>2032</v>
      </c>
      <c r="G3428" s="175" t="n">
        <v>56</v>
      </c>
      <c r="H3428" s="176" t="n">
        <v>15265.2197205497</v>
      </c>
      <c r="I3428" s="177" t="n">
        <v>3632089.51616072</v>
      </c>
      <c r="J3428" s="178" t="str">
        <f>IF(I3428&gt;0,H3428/I3428,0)</f>
      </c>
      <c r="K3428" s="179" t="str">
        <f>1-EXP(-J3428)</f>
      </c>
      <c r="L3428" s="180" t="str">
        <f>IF(G3428=30,1,M3427)</f>
      </c>
      <c r="M3428" s="181" t="str">
        <f>L3428*(1-K3428)</f>
      </c>
    </row>
    <row r="3429">
      <c r="A3429" t="s">
        <v>164</v>
      </c>
      <c r="B3429" t="s">
        <v>250</v>
      </c>
      <c r="C3429" s="32" t="s">
        <v>252</v>
      </c>
      <c r="D3429" t="s">
        <v>458</v>
      </c>
      <c r="E3429" t="s">
        <v>476</v>
      </c>
      <c r="F3429" s="174" t="n">
        <v>2032</v>
      </c>
      <c r="G3429" s="175" t="n">
        <v>57</v>
      </c>
      <c r="H3429" s="176" t="n">
        <v>16284.369591088</v>
      </c>
      <c r="I3429" s="177" t="n">
        <v>3546980.79248572</v>
      </c>
      <c r="J3429" s="178" t="str">
        <f>IF(I3429&gt;0,H3429/I3429,0)</f>
      </c>
      <c r="K3429" s="179" t="str">
        <f>1-EXP(-J3429)</f>
      </c>
      <c r="L3429" s="180" t="str">
        <f>IF(G3429=30,1,M3428)</f>
      </c>
      <c r="M3429" s="181" t="str">
        <f>L3429*(1-K3429)</f>
      </c>
    </row>
    <row r="3430">
      <c r="A3430" t="s">
        <v>164</v>
      </c>
      <c r="B3430" t="s">
        <v>250</v>
      </c>
      <c r="C3430" s="32" t="s">
        <v>252</v>
      </c>
      <c r="D3430" t="s">
        <v>458</v>
      </c>
      <c r="E3430" t="s">
        <v>476</v>
      </c>
      <c r="F3430" s="174" t="n">
        <v>2032</v>
      </c>
      <c r="G3430" s="175" t="n">
        <v>58</v>
      </c>
      <c r="H3430" s="176" t="n">
        <v>17235.7385712816</v>
      </c>
      <c r="I3430" s="177" t="n">
        <v>3434761.56373973</v>
      </c>
      <c r="J3430" s="178" t="str">
        <f>IF(I3430&gt;0,H3430/I3430,0)</f>
      </c>
      <c r="K3430" s="179" t="str">
        <f>1-EXP(-J3430)</f>
      </c>
      <c r="L3430" s="180" t="str">
        <f>IF(G3430=30,1,M3429)</f>
      </c>
      <c r="M3430" s="181" t="str">
        <f>L3430*(1-K3430)</f>
      </c>
    </row>
    <row r="3431">
      <c r="A3431" t="s">
        <v>164</v>
      </c>
      <c r="B3431" t="s">
        <v>250</v>
      </c>
      <c r="C3431" s="32" t="s">
        <v>252</v>
      </c>
      <c r="D3431" t="s">
        <v>458</v>
      </c>
      <c r="E3431" t="s">
        <v>476</v>
      </c>
      <c r="F3431" s="174" t="n">
        <v>2032</v>
      </c>
      <c r="G3431" s="175" t="n">
        <v>59</v>
      </c>
      <c r="H3431" s="176" t="n">
        <v>18549.4383313924</v>
      </c>
      <c r="I3431" s="177" t="n">
        <v>3380313.51555096</v>
      </c>
      <c r="J3431" s="178" t="str">
        <f>IF(I3431&gt;0,H3431/I3431,0)</f>
      </c>
      <c r="K3431" s="179" t="str">
        <f>1-EXP(-J3431)</f>
      </c>
      <c r="L3431" s="180" t="str">
        <f>IF(G3431=30,1,M3430)</f>
      </c>
      <c r="M3431" s="181" t="str">
        <f>L3431*(1-K3431)</f>
      </c>
    </row>
    <row r="3432">
      <c r="A3432" t="s">
        <v>164</v>
      </c>
      <c r="B3432" t="s">
        <v>250</v>
      </c>
      <c r="C3432" s="32" t="s">
        <v>252</v>
      </c>
      <c r="D3432" t="s">
        <v>458</v>
      </c>
      <c r="E3432" t="s">
        <v>476</v>
      </c>
      <c r="F3432" s="174" t="n">
        <v>2032</v>
      </c>
      <c r="G3432" s="175" t="n">
        <v>60</v>
      </c>
      <c r="H3432" s="176" t="n">
        <v>19318.187479597</v>
      </c>
      <c r="I3432" s="177" t="n">
        <v>3167483.27180959</v>
      </c>
      <c r="J3432" s="178" t="str">
        <f>IF(I3432&gt;0,H3432/I3432,0)</f>
      </c>
      <c r="K3432" s="179" t="str">
        <f>1-EXP(-J3432)</f>
      </c>
      <c r="L3432" s="180" t="str">
        <f>IF(G3432=30,1,M3431)</f>
      </c>
      <c r="M3432" s="181" t="str">
        <f>L3432*(1-K3432)</f>
      </c>
    </row>
    <row r="3433">
      <c r="A3433" t="s">
        <v>164</v>
      </c>
      <c r="B3433" t="s">
        <v>250</v>
      </c>
      <c r="C3433" s="32" t="s">
        <v>252</v>
      </c>
      <c r="D3433" t="s">
        <v>458</v>
      </c>
      <c r="E3433" t="s">
        <v>476</v>
      </c>
      <c r="F3433" s="174" t="n">
        <v>2032</v>
      </c>
      <c r="G3433" s="175" t="n">
        <v>61</v>
      </c>
      <c r="H3433" s="176" t="n">
        <v>20486.047778017</v>
      </c>
      <c r="I3433" s="177" t="n">
        <v>3071034.17067715</v>
      </c>
      <c r="J3433" s="178" t="str">
        <f>IF(I3433&gt;0,H3433/I3433,0)</f>
      </c>
      <c r="K3433" s="179" t="str">
        <f>1-EXP(-J3433)</f>
      </c>
      <c r="L3433" s="180" t="str">
        <f>IF(G3433=30,1,M3432)</f>
      </c>
      <c r="M3433" s="181" t="str">
        <f>L3433*(1-K3433)</f>
      </c>
    </row>
    <row r="3434">
      <c r="A3434" t="s">
        <v>164</v>
      </c>
      <c r="B3434" t="s">
        <v>250</v>
      </c>
      <c r="C3434" s="32" t="s">
        <v>252</v>
      </c>
      <c r="D3434" t="s">
        <v>458</v>
      </c>
      <c r="E3434" t="s">
        <v>476</v>
      </c>
      <c r="F3434" s="174" t="n">
        <v>2032</v>
      </c>
      <c r="G3434" s="175" t="n">
        <v>62</v>
      </c>
      <c r="H3434" s="176" t="n">
        <v>21754.1350927068</v>
      </c>
      <c r="I3434" s="177" t="n">
        <v>2978795.00819837</v>
      </c>
      <c r="J3434" s="178" t="str">
        <f>IF(I3434&gt;0,H3434/I3434,0)</f>
      </c>
      <c r="K3434" s="179" t="str">
        <f>1-EXP(-J3434)</f>
      </c>
      <c r="L3434" s="180" t="str">
        <f>IF(G3434=30,1,M3433)</f>
      </c>
      <c r="M3434" s="181" t="str">
        <f>L3434*(1-K3434)</f>
      </c>
    </row>
    <row r="3435">
      <c r="A3435" t="s">
        <v>164</v>
      </c>
      <c r="B3435" t="s">
        <v>250</v>
      </c>
      <c r="C3435" s="32" t="s">
        <v>252</v>
      </c>
      <c r="D3435" t="s">
        <v>458</v>
      </c>
      <c r="E3435" t="s">
        <v>476</v>
      </c>
      <c r="F3435" s="174" t="n">
        <v>2032</v>
      </c>
      <c r="G3435" s="175" t="n">
        <v>63</v>
      </c>
      <c r="H3435" s="176" t="n">
        <v>23012.8684078323</v>
      </c>
      <c r="I3435" s="177" t="n">
        <v>2877295.33964887</v>
      </c>
      <c r="J3435" s="178" t="str">
        <f>IF(I3435&gt;0,H3435/I3435,0)</f>
      </c>
      <c r="K3435" s="179" t="str">
        <f>1-EXP(-J3435)</f>
      </c>
      <c r="L3435" s="180" t="str">
        <f>IF(G3435=30,1,M3434)</f>
      </c>
      <c r="M3435" s="181" t="str">
        <f>L3435*(1-K3435)</f>
      </c>
    </row>
    <row r="3436">
      <c r="A3436" t="s">
        <v>164</v>
      </c>
      <c r="B3436" t="s">
        <v>250</v>
      </c>
      <c r="C3436" s="32" t="s">
        <v>252</v>
      </c>
      <c r="D3436" t="s">
        <v>458</v>
      </c>
      <c r="E3436" t="s">
        <v>476</v>
      </c>
      <c r="F3436" s="174" t="n">
        <v>2032</v>
      </c>
      <c r="G3436" s="175" t="n">
        <v>64</v>
      </c>
      <c r="H3436" s="176" t="n">
        <v>24156.216120146</v>
      </c>
      <c r="I3436" s="177" t="n">
        <v>2756741.77644652</v>
      </c>
      <c r="J3436" s="178" t="str">
        <f>IF(I3436&gt;0,H3436/I3436,0)</f>
      </c>
      <c r="K3436" s="179" t="str">
        <f>1-EXP(-J3436)</f>
      </c>
      <c r="L3436" s="180" t="str">
        <f>IF(G3436=30,1,M3435)</f>
      </c>
      <c r="M3436" s="181" t="str">
        <f>L3436*(1-K3436)</f>
      </c>
    </row>
    <row r="3437">
      <c r="A3437" t="s">
        <v>164</v>
      </c>
      <c r="B3437" t="s">
        <v>250</v>
      </c>
      <c r="C3437" s="32" t="s">
        <v>252</v>
      </c>
      <c r="D3437" t="s">
        <v>458</v>
      </c>
      <c r="E3437" t="s">
        <v>476</v>
      </c>
      <c r="F3437" s="174" t="n">
        <v>2032</v>
      </c>
      <c r="G3437" s="175" t="n">
        <v>65</v>
      </c>
      <c r="H3437" s="176" t="n">
        <v>24274.8567569089</v>
      </c>
      <c r="I3437" s="177" t="n">
        <v>2606656.85994372</v>
      </c>
      <c r="J3437" s="178" t="str">
        <f>IF(I3437&gt;0,H3437/I3437,0)</f>
      </c>
      <c r="K3437" s="179" t="str">
        <f>1-EXP(-J3437)</f>
      </c>
      <c r="L3437" s="180" t="str">
        <f>IF(G3437=30,1,M3436)</f>
      </c>
      <c r="M3437" s="181" t="str">
        <f>L3437*(1-K3437)</f>
      </c>
    </row>
    <row r="3438">
      <c r="A3438" t="s">
        <v>164</v>
      </c>
      <c r="B3438" t="s">
        <v>250</v>
      </c>
      <c r="C3438" s="32" t="s">
        <v>252</v>
      </c>
      <c r="D3438" t="s">
        <v>458</v>
      </c>
      <c r="E3438" t="s">
        <v>476</v>
      </c>
      <c r="F3438" s="174" t="n">
        <v>2032</v>
      </c>
      <c r="G3438" s="175" t="n">
        <v>66</v>
      </c>
      <c r="H3438" s="176" t="n">
        <v>25428.7929609518</v>
      </c>
      <c r="I3438" s="177" t="n">
        <v>2491098.42170808</v>
      </c>
      <c r="J3438" s="178" t="str">
        <f>IF(I3438&gt;0,H3438/I3438,0)</f>
      </c>
      <c r="K3438" s="179" t="str">
        <f>1-EXP(-J3438)</f>
      </c>
      <c r="L3438" s="180" t="str">
        <f>IF(G3438=30,1,M3437)</f>
      </c>
      <c r="M3438" s="181" t="str">
        <f>L3438*(1-K3438)</f>
      </c>
    </row>
    <row r="3439">
      <c r="A3439" t="s">
        <v>164</v>
      </c>
      <c r="B3439" t="s">
        <v>250</v>
      </c>
      <c r="C3439" s="32" t="s">
        <v>252</v>
      </c>
      <c r="D3439" t="s">
        <v>458</v>
      </c>
      <c r="E3439" t="s">
        <v>476</v>
      </c>
      <c r="F3439" s="174" t="n">
        <v>2032</v>
      </c>
      <c r="G3439" s="175" t="n">
        <v>67</v>
      </c>
      <c r="H3439" s="176" t="n">
        <v>26371.7102528938</v>
      </c>
      <c r="I3439" s="177" t="n">
        <v>2355187.47934194</v>
      </c>
      <c r="J3439" s="178" t="str">
        <f>IF(I3439&gt;0,H3439/I3439,0)</f>
      </c>
      <c r="K3439" s="179" t="str">
        <f>1-EXP(-J3439)</f>
      </c>
      <c r="L3439" s="180" t="str">
        <f>IF(G3439=30,1,M3438)</f>
      </c>
      <c r="M3439" s="181" t="str">
        <f>L3439*(1-K3439)</f>
      </c>
    </row>
    <row r="3440">
      <c r="A3440" t="s">
        <v>164</v>
      </c>
      <c r="B3440" t="s">
        <v>250</v>
      </c>
      <c r="C3440" s="32" t="s">
        <v>252</v>
      </c>
      <c r="D3440" t="s">
        <v>458</v>
      </c>
      <c r="E3440" t="s">
        <v>476</v>
      </c>
      <c r="F3440" s="174" t="n">
        <v>2032</v>
      </c>
      <c r="G3440" s="175" t="n">
        <v>68</v>
      </c>
      <c r="H3440" s="176" t="n">
        <v>27283.5018048395</v>
      </c>
      <c r="I3440" s="177" t="n">
        <v>2219642.58007071</v>
      </c>
      <c r="J3440" s="178" t="str">
        <f>IF(I3440&gt;0,H3440/I3440,0)</f>
      </c>
      <c r="K3440" s="179" t="str">
        <f>1-EXP(-J3440)</f>
      </c>
      <c r="L3440" s="180" t="str">
        <f>IF(G3440=30,1,M3439)</f>
      </c>
      <c r="M3440" s="181" t="str">
        <f>L3440*(1-K3440)</f>
      </c>
    </row>
    <row r="3441">
      <c r="A3441" t="s">
        <v>164</v>
      </c>
      <c r="B3441" t="s">
        <v>250</v>
      </c>
      <c r="C3441" s="32" t="s">
        <v>252</v>
      </c>
      <c r="D3441" t="s">
        <v>458</v>
      </c>
      <c r="E3441" t="s">
        <v>476</v>
      </c>
      <c r="F3441" s="174" t="n">
        <v>2032</v>
      </c>
      <c r="G3441" s="175" t="n">
        <v>69</v>
      </c>
      <c r="H3441" s="176" t="n">
        <v>28208.2550133738</v>
      </c>
      <c r="I3441" s="177" t="n">
        <v>2088815.38523525</v>
      </c>
      <c r="J3441" s="178" t="str">
        <f>IF(I3441&gt;0,H3441/I3441,0)</f>
      </c>
      <c r="K3441" s="179" t="str">
        <f>1-EXP(-J3441)</f>
      </c>
      <c r="L3441" s="180" t="str">
        <f>IF(G3441=30,1,M3440)</f>
      </c>
      <c r="M3441" s="181" t="str">
        <f>L3441*(1-K3441)</f>
      </c>
    </row>
    <row r="3442">
      <c r="A3442" t="s">
        <v>164</v>
      </c>
      <c r="B3442" t="s">
        <v>250</v>
      </c>
      <c r="C3442" s="32" t="s">
        <v>252</v>
      </c>
      <c r="D3442" t="s">
        <v>458</v>
      </c>
      <c r="E3442" t="s">
        <v>476</v>
      </c>
      <c r="F3442" s="174" t="n">
        <v>2033</v>
      </c>
      <c r="G3442" s="175" t="n">
        <v>30</v>
      </c>
      <c r="H3442" s="176" t="n">
        <v>767.900449832632</v>
      </c>
      <c r="I3442" s="177" t="n">
        <v>4369790.32007935</v>
      </c>
      <c r="J3442" s="178" t="str">
        <f>IF(I3442&gt;0,H3442/I3442,0)</f>
      </c>
      <c r="K3442" s="179" t="str">
        <f>1-EXP(-J3442)</f>
      </c>
      <c r="L3442" s="180" t="str">
        <f>IF(G3442=30,1,M3441)</f>
      </c>
      <c r="M3442" s="181" t="str">
        <f>L3442*(1-K3442)</f>
      </c>
    </row>
    <row r="3443">
      <c r="A3443" t="s">
        <v>164</v>
      </c>
      <c r="B3443" t="s">
        <v>250</v>
      </c>
      <c r="C3443" s="32" t="s">
        <v>252</v>
      </c>
      <c r="D3443" t="s">
        <v>458</v>
      </c>
      <c r="E3443" t="s">
        <v>476</v>
      </c>
      <c r="F3443" s="174" t="n">
        <v>2033</v>
      </c>
      <c r="G3443" s="175" t="n">
        <v>31</v>
      </c>
      <c r="H3443" s="176" t="n">
        <v>1077.88279324562</v>
      </c>
      <c r="I3443" s="177" t="n">
        <v>4349053.55168678</v>
      </c>
      <c r="J3443" s="178" t="str">
        <f>IF(I3443&gt;0,H3443/I3443,0)</f>
      </c>
      <c r="K3443" s="179" t="str">
        <f>1-EXP(-J3443)</f>
      </c>
      <c r="L3443" s="180" t="str">
        <f>IF(G3443=30,1,M3442)</f>
      </c>
      <c r="M3443" s="181" t="str">
        <f>L3443*(1-K3443)</f>
      </c>
    </row>
    <row r="3444">
      <c r="A3444" t="s">
        <v>164</v>
      </c>
      <c r="B3444" t="s">
        <v>250</v>
      </c>
      <c r="C3444" s="32" t="s">
        <v>252</v>
      </c>
      <c r="D3444" t="s">
        <v>458</v>
      </c>
      <c r="E3444" t="s">
        <v>476</v>
      </c>
      <c r="F3444" s="174" t="n">
        <v>2033</v>
      </c>
      <c r="G3444" s="175" t="n">
        <v>32</v>
      </c>
      <c r="H3444" s="176" t="n">
        <v>1128.03093731754</v>
      </c>
      <c r="I3444" s="177" t="n">
        <v>4329525.06029358</v>
      </c>
      <c r="J3444" s="178" t="str">
        <f>IF(I3444&gt;0,H3444/I3444,0)</f>
      </c>
      <c r="K3444" s="179" t="str">
        <f>1-EXP(-J3444)</f>
      </c>
      <c r="L3444" s="180" t="str">
        <f>IF(G3444=30,1,M3443)</f>
      </c>
      <c r="M3444" s="181" t="str">
        <f>L3444*(1-K3444)</f>
      </c>
    </row>
    <row r="3445">
      <c r="A3445" t="s">
        <v>164</v>
      </c>
      <c r="B3445" t="s">
        <v>250</v>
      </c>
      <c r="C3445" s="32" t="s">
        <v>252</v>
      </c>
      <c r="D3445" t="s">
        <v>458</v>
      </c>
      <c r="E3445" t="s">
        <v>476</v>
      </c>
      <c r="F3445" s="174" t="n">
        <v>2033</v>
      </c>
      <c r="G3445" s="175" t="n">
        <v>33</v>
      </c>
      <c r="H3445" s="176" t="n">
        <v>1188.71490888804</v>
      </c>
      <c r="I3445" s="177" t="n">
        <v>4309762.69062069</v>
      </c>
      <c r="J3445" s="178" t="str">
        <f>IF(I3445&gt;0,H3445/I3445,0)</f>
      </c>
      <c r="K3445" s="179" t="str">
        <f>1-EXP(-J3445)</f>
      </c>
      <c r="L3445" s="180" t="str">
        <f>IF(G3445=30,1,M3444)</f>
      </c>
      <c r="M3445" s="181" t="str">
        <f>L3445*(1-K3445)</f>
      </c>
    </row>
    <row r="3446">
      <c r="A3446" t="s">
        <v>164</v>
      </c>
      <c r="B3446" t="s">
        <v>250</v>
      </c>
      <c r="C3446" s="32" t="s">
        <v>252</v>
      </c>
      <c r="D3446" t="s">
        <v>458</v>
      </c>
      <c r="E3446" t="s">
        <v>476</v>
      </c>
      <c r="F3446" s="174" t="n">
        <v>2033</v>
      </c>
      <c r="G3446" s="175" t="n">
        <v>34</v>
      </c>
      <c r="H3446" s="176" t="n">
        <v>1271.40697441287</v>
      </c>
      <c r="I3446" s="177" t="n">
        <v>4329741.49084547</v>
      </c>
      <c r="J3446" s="178" t="str">
        <f>IF(I3446&gt;0,H3446/I3446,0)</f>
      </c>
      <c r="K3446" s="179" t="str">
        <f>1-EXP(-J3446)</f>
      </c>
      <c r="L3446" s="180" t="str">
        <f>IF(G3446=30,1,M3445)</f>
      </c>
      <c r="M3446" s="181" t="str">
        <f>L3446*(1-K3446)</f>
      </c>
    </row>
    <row r="3447">
      <c r="A3447" t="s">
        <v>164</v>
      </c>
      <c r="B3447" t="s">
        <v>250</v>
      </c>
      <c r="C3447" s="32" t="s">
        <v>252</v>
      </c>
      <c r="D3447" t="s">
        <v>458</v>
      </c>
      <c r="E3447" t="s">
        <v>476</v>
      </c>
      <c r="F3447" s="174" t="n">
        <v>2033</v>
      </c>
      <c r="G3447" s="175" t="n">
        <v>35</v>
      </c>
      <c r="H3447" s="176" t="n">
        <v>1750.167967365</v>
      </c>
      <c r="I3447" s="177" t="n">
        <v>4388892.25519984</v>
      </c>
      <c r="J3447" s="178" t="str">
        <f>IF(I3447&gt;0,H3447/I3447,0)</f>
      </c>
      <c r="K3447" s="179" t="str">
        <f>1-EXP(-J3447)</f>
      </c>
      <c r="L3447" s="180" t="str">
        <f>IF(G3447=30,1,M3446)</f>
      </c>
      <c r="M3447" s="181" t="str">
        <f>L3447*(1-K3447)</f>
      </c>
    </row>
    <row r="3448">
      <c r="A3448" t="s">
        <v>164</v>
      </c>
      <c r="B3448" t="s">
        <v>250</v>
      </c>
      <c r="C3448" s="32" t="s">
        <v>252</v>
      </c>
      <c r="D3448" t="s">
        <v>458</v>
      </c>
      <c r="E3448" t="s">
        <v>476</v>
      </c>
      <c r="F3448" s="174" t="n">
        <v>2033</v>
      </c>
      <c r="G3448" s="175" t="n">
        <v>36</v>
      </c>
      <c r="H3448" s="176" t="n">
        <v>2204.36623287036</v>
      </c>
      <c r="I3448" s="177" t="n">
        <v>4527013.63158211</v>
      </c>
      <c r="J3448" s="178" t="str">
        <f>IF(I3448&gt;0,H3448/I3448,0)</f>
      </c>
      <c r="K3448" s="179" t="str">
        <f>1-EXP(-J3448)</f>
      </c>
      <c r="L3448" s="180" t="str">
        <f>IF(G3448=30,1,M3447)</f>
      </c>
      <c r="M3448" s="181" t="str">
        <f>L3448*(1-K3448)</f>
      </c>
    </row>
    <row r="3449">
      <c r="A3449" t="s">
        <v>164</v>
      </c>
      <c r="B3449" t="s">
        <v>250</v>
      </c>
      <c r="C3449" s="32" t="s">
        <v>252</v>
      </c>
      <c r="D3449" t="s">
        <v>458</v>
      </c>
      <c r="E3449" t="s">
        <v>476</v>
      </c>
      <c r="F3449" s="174" t="n">
        <v>2033</v>
      </c>
      <c r="G3449" s="175" t="n">
        <v>37</v>
      </c>
      <c r="H3449" s="176" t="n">
        <v>2340.94347151645</v>
      </c>
      <c r="I3449" s="177" t="n">
        <v>4483110.97584142</v>
      </c>
      <c r="J3449" s="178" t="str">
        <f>IF(I3449&gt;0,H3449/I3449,0)</f>
      </c>
      <c r="K3449" s="179" t="str">
        <f>1-EXP(-J3449)</f>
      </c>
      <c r="L3449" s="180" t="str">
        <f>IF(G3449=30,1,M3448)</f>
      </c>
      <c r="M3449" s="181" t="str">
        <f>L3449*(1-K3449)</f>
      </c>
    </row>
    <row r="3450">
      <c r="A3450" t="s">
        <v>164</v>
      </c>
      <c r="B3450" t="s">
        <v>250</v>
      </c>
      <c r="C3450" s="32" t="s">
        <v>252</v>
      </c>
      <c r="D3450" t="s">
        <v>458</v>
      </c>
      <c r="E3450" t="s">
        <v>476</v>
      </c>
      <c r="F3450" s="174" t="n">
        <v>2033</v>
      </c>
      <c r="G3450" s="175" t="n">
        <v>38</v>
      </c>
      <c r="H3450" s="176" t="n">
        <v>2474.39647023448</v>
      </c>
      <c r="I3450" s="177" t="n">
        <v>4409000.48023434</v>
      </c>
      <c r="J3450" s="178" t="str">
        <f>IF(I3450&gt;0,H3450/I3450,0)</f>
      </c>
      <c r="K3450" s="179" t="str">
        <f>1-EXP(-J3450)</f>
      </c>
      <c r="L3450" s="180" t="str">
        <f>IF(G3450=30,1,M3449)</f>
      </c>
      <c r="M3450" s="181" t="str">
        <f>L3450*(1-K3450)</f>
      </c>
    </row>
    <row r="3451">
      <c r="A3451" t="s">
        <v>164</v>
      </c>
      <c r="B3451" t="s">
        <v>250</v>
      </c>
      <c r="C3451" s="32" t="s">
        <v>252</v>
      </c>
      <c r="D3451" t="s">
        <v>458</v>
      </c>
      <c r="E3451" t="s">
        <v>476</v>
      </c>
      <c r="F3451" s="174" t="n">
        <v>2033</v>
      </c>
      <c r="G3451" s="175" t="n">
        <v>39</v>
      </c>
      <c r="H3451" s="176" t="n">
        <v>2628.84301307241</v>
      </c>
      <c r="I3451" s="177" t="n">
        <v>4350417.16223434</v>
      </c>
      <c r="J3451" s="178" t="str">
        <f>IF(I3451&gt;0,H3451/I3451,0)</f>
      </c>
      <c r="K3451" s="179" t="str">
        <f>1-EXP(-J3451)</f>
      </c>
      <c r="L3451" s="180" t="str">
        <f>IF(G3451=30,1,M3450)</f>
      </c>
      <c r="M3451" s="181" t="str">
        <f>L3451*(1-K3451)</f>
      </c>
    </row>
    <row r="3452">
      <c r="A3452" t="s">
        <v>164</v>
      </c>
      <c r="B3452" t="s">
        <v>250</v>
      </c>
      <c r="C3452" s="32" t="s">
        <v>252</v>
      </c>
      <c r="D3452" t="s">
        <v>458</v>
      </c>
      <c r="E3452" t="s">
        <v>476</v>
      </c>
      <c r="F3452" s="174" t="n">
        <v>2033</v>
      </c>
      <c r="G3452" s="175" t="n">
        <v>40</v>
      </c>
      <c r="H3452" s="176" t="n">
        <v>3486.1096152431</v>
      </c>
      <c r="I3452" s="177" t="n">
        <v>4295256.8232569</v>
      </c>
      <c r="J3452" s="178" t="str">
        <f>IF(I3452&gt;0,H3452/I3452,0)</f>
      </c>
      <c r="K3452" s="179" t="str">
        <f>1-EXP(-J3452)</f>
      </c>
      <c r="L3452" s="180" t="str">
        <f>IF(G3452=30,1,M3451)</f>
      </c>
      <c r="M3452" s="181" t="str">
        <f>L3452*(1-K3452)</f>
      </c>
    </row>
    <row r="3453">
      <c r="A3453" t="s">
        <v>164</v>
      </c>
      <c r="B3453" t="s">
        <v>250</v>
      </c>
      <c r="C3453" s="32" t="s">
        <v>252</v>
      </c>
      <c r="D3453" t="s">
        <v>458</v>
      </c>
      <c r="E3453" t="s">
        <v>476</v>
      </c>
      <c r="F3453" s="174" t="n">
        <v>2033</v>
      </c>
      <c r="G3453" s="175" t="n">
        <v>41</v>
      </c>
      <c r="H3453" s="176" t="n">
        <v>3795.19720116114</v>
      </c>
      <c r="I3453" s="177" t="n">
        <v>4329951.49658948</v>
      </c>
      <c r="J3453" s="178" t="str">
        <f>IF(I3453&gt;0,H3453/I3453,0)</f>
      </c>
      <c r="K3453" s="179" t="str">
        <f>1-EXP(-J3453)</f>
      </c>
      <c r="L3453" s="180" t="str">
        <f>IF(G3453=30,1,M3452)</f>
      </c>
      <c r="M3453" s="181" t="str">
        <f>L3453*(1-K3453)</f>
      </c>
    </row>
    <row r="3454">
      <c r="A3454" t="s">
        <v>164</v>
      </c>
      <c r="B3454" t="s">
        <v>250</v>
      </c>
      <c r="C3454" s="32" t="s">
        <v>252</v>
      </c>
      <c r="D3454" t="s">
        <v>458</v>
      </c>
      <c r="E3454" t="s">
        <v>476</v>
      </c>
      <c r="F3454" s="174" t="n">
        <v>2033</v>
      </c>
      <c r="G3454" s="175" t="n">
        <v>42</v>
      </c>
      <c r="H3454" s="176" t="n">
        <v>4130.11889437218</v>
      </c>
      <c r="I3454" s="177" t="n">
        <v>4345533.23982701</v>
      </c>
      <c r="J3454" s="178" t="str">
        <f>IF(I3454&gt;0,H3454/I3454,0)</f>
      </c>
      <c r="K3454" s="179" t="str">
        <f>1-EXP(-J3454)</f>
      </c>
      <c r="L3454" s="180" t="str">
        <f>IF(G3454=30,1,M3453)</f>
      </c>
      <c r="M3454" s="181" t="str">
        <f>L3454*(1-K3454)</f>
      </c>
    </row>
    <row r="3455">
      <c r="A3455" t="s">
        <v>164</v>
      </c>
      <c r="B3455" t="s">
        <v>250</v>
      </c>
      <c r="C3455" s="32" t="s">
        <v>252</v>
      </c>
      <c r="D3455" t="s">
        <v>458</v>
      </c>
      <c r="E3455" t="s">
        <v>476</v>
      </c>
      <c r="F3455" s="174" t="n">
        <v>2033</v>
      </c>
      <c r="G3455" s="175" t="n">
        <v>43</v>
      </c>
      <c r="H3455" s="176" t="n">
        <v>6257.87653729685</v>
      </c>
      <c r="I3455" s="177" t="n">
        <v>6397201.98943626</v>
      </c>
      <c r="J3455" s="178" t="str">
        <f>IF(I3455&gt;0,H3455/I3455,0)</f>
      </c>
      <c r="K3455" s="179" t="str">
        <f>1-EXP(-J3455)</f>
      </c>
      <c r="L3455" s="180" t="str">
        <f>IF(G3455=30,1,M3454)</f>
      </c>
      <c r="M3455" s="181" t="str">
        <f>L3455*(1-K3455)</f>
      </c>
    </row>
    <row r="3456">
      <c r="A3456" t="s">
        <v>164</v>
      </c>
      <c r="B3456" t="s">
        <v>250</v>
      </c>
      <c r="C3456" s="32" t="s">
        <v>252</v>
      </c>
      <c r="D3456" t="s">
        <v>458</v>
      </c>
      <c r="E3456" t="s">
        <v>476</v>
      </c>
      <c r="F3456" s="174" t="n">
        <v>2033</v>
      </c>
      <c r="G3456" s="175" t="n">
        <v>44</v>
      </c>
      <c r="H3456" s="176" t="n">
        <v>4848.52617419876</v>
      </c>
      <c r="I3456" s="177" t="n">
        <v>4299013.65202823</v>
      </c>
      <c r="J3456" s="178" t="str">
        <f>IF(I3456&gt;0,H3456/I3456,0)</f>
      </c>
      <c r="K3456" s="179" t="str">
        <f>1-EXP(-J3456)</f>
      </c>
      <c r="L3456" s="180" t="str">
        <f>IF(G3456=30,1,M3455)</f>
      </c>
      <c r="M3456" s="181" t="str">
        <f>L3456*(1-K3456)</f>
      </c>
    </row>
    <row r="3457">
      <c r="A3457" t="s">
        <v>164</v>
      </c>
      <c r="B3457" t="s">
        <v>250</v>
      </c>
      <c r="C3457" s="32" t="s">
        <v>252</v>
      </c>
      <c r="D3457" t="s">
        <v>458</v>
      </c>
      <c r="E3457" t="s">
        <v>476</v>
      </c>
      <c r="F3457" s="174" t="n">
        <v>2033</v>
      </c>
      <c r="G3457" s="175" t="n">
        <v>45</v>
      </c>
      <c r="H3457" s="176" t="n">
        <v>6233.69621311714</v>
      </c>
      <c r="I3457" s="177" t="n">
        <v>4279248.5664172</v>
      </c>
      <c r="J3457" s="178" t="str">
        <f>IF(I3457&gt;0,H3457/I3457,0)</f>
      </c>
      <c r="K3457" s="179" t="str">
        <f>1-EXP(-J3457)</f>
      </c>
      <c r="L3457" s="180" t="str">
        <f>IF(G3457=30,1,M3456)</f>
      </c>
      <c r="M3457" s="181" t="str">
        <f>L3457*(1-K3457)</f>
      </c>
    </row>
    <row r="3458">
      <c r="A3458" t="s">
        <v>164</v>
      </c>
      <c r="B3458" t="s">
        <v>250</v>
      </c>
      <c r="C3458" s="32" t="s">
        <v>252</v>
      </c>
      <c r="D3458" t="s">
        <v>458</v>
      </c>
      <c r="E3458" t="s">
        <v>476</v>
      </c>
      <c r="F3458" s="174" t="n">
        <v>2033</v>
      </c>
      <c r="G3458" s="175" t="n">
        <v>46</v>
      </c>
      <c r="H3458" s="176" t="n">
        <v>6608.77941318001</v>
      </c>
      <c r="I3458" s="177" t="n">
        <v>4143688.10706106</v>
      </c>
      <c r="J3458" s="178" t="str">
        <f>IF(I3458&gt;0,H3458/I3458,0)</f>
      </c>
      <c r="K3458" s="179" t="str">
        <f>1-EXP(-J3458)</f>
      </c>
      <c r="L3458" s="180" t="str">
        <f>IF(G3458=30,1,M3457)</f>
      </c>
      <c r="M3458" s="181" t="str">
        <f>L3458*(1-K3458)</f>
      </c>
    </row>
    <row r="3459">
      <c r="A3459" t="s">
        <v>164</v>
      </c>
      <c r="B3459" t="s">
        <v>250</v>
      </c>
      <c r="C3459" s="32" t="s">
        <v>252</v>
      </c>
      <c r="D3459" t="s">
        <v>458</v>
      </c>
      <c r="E3459" t="s">
        <v>476</v>
      </c>
      <c r="F3459" s="174" t="n">
        <v>2033</v>
      </c>
      <c r="G3459" s="175" t="n">
        <v>47</v>
      </c>
      <c r="H3459" s="176" t="n">
        <v>7175.62149131306</v>
      </c>
      <c r="I3459" s="177" t="n">
        <v>4105440.94002503</v>
      </c>
      <c r="J3459" s="178" t="str">
        <f>IF(I3459&gt;0,H3459/I3459,0)</f>
      </c>
      <c r="K3459" s="179" t="str">
        <f>1-EXP(-J3459)</f>
      </c>
      <c r="L3459" s="180" t="str">
        <f>IF(G3459=30,1,M3458)</f>
      </c>
      <c r="M3459" s="181" t="str">
        <f>L3459*(1-K3459)</f>
      </c>
    </row>
    <row r="3460">
      <c r="A3460" t="s">
        <v>164</v>
      </c>
      <c r="B3460" t="s">
        <v>250</v>
      </c>
      <c r="C3460" s="32" t="s">
        <v>252</v>
      </c>
      <c r="D3460" t="s">
        <v>458</v>
      </c>
      <c r="E3460" t="s">
        <v>476</v>
      </c>
      <c r="F3460" s="174" t="n">
        <v>2033</v>
      </c>
      <c r="G3460" s="175" t="n">
        <v>48</v>
      </c>
      <c r="H3460" s="176" t="n">
        <v>7968.80697531038</v>
      </c>
      <c r="I3460" s="177" t="n">
        <v>4159198.19265016</v>
      </c>
      <c r="J3460" s="178" t="str">
        <f>IF(I3460&gt;0,H3460/I3460,0)</f>
      </c>
      <c r="K3460" s="179" t="str">
        <f>1-EXP(-J3460)</f>
      </c>
      <c r="L3460" s="180" t="str">
        <f>IF(G3460=30,1,M3459)</f>
      </c>
      <c r="M3460" s="181" t="str">
        <f>L3460*(1-K3460)</f>
      </c>
    </row>
    <row r="3461">
      <c r="A3461" t="s">
        <v>164</v>
      </c>
      <c r="B3461" t="s">
        <v>250</v>
      </c>
      <c r="C3461" s="32" t="s">
        <v>252</v>
      </c>
      <c r="D3461" t="s">
        <v>458</v>
      </c>
      <c r="E3461" t="s">
        <v>476</v>
      </c>
      <c r="F3461" s="174" t="n">
        <v>2033</v>
      </c>
      <c r="G3461" s="175" t="n">
        <v>49</v>
      </c>
      <c r="H3461" s="176" t="n">
        <v>8894.44929367803</v>
      </c>
      <c r="I3461" s="177" t="n">
        <v>4237039.97541016</v>
      </c>
      <c r="J3461" s="178" t="str">
        <f>IF(I3461&gt;0,H3461/I3461,0)</f>
      </c>
      <c r="K3461" s="179" t="str">
        <f>1-EXP(-J3461)</f>
      </c>
      <c r="L3461" s="180" t="str">
        <f>IF(G3461=30,1,M3460)</f>
      </c>
      <c r="M3461" s="181" t="str">
        <f>L3461*(1-K3461)</f>
      </c>
    </row>
    <row r="3462">
      <c r="A3462" t="s">
        <v>164</v>
      </c>
      <c r="B3462" t="s">
        <v>250</v>
      </c>
      <c r="C3462" s="32" t="s">
        <v>252</v>
      </c>
      <c r="D3462" t="s">
        <v>458</v>
      </c>
      <c r="E3462" t="s">
        <v>476</v>
      </c>
      <c r="F3462" s="174" t="n">
        <v>2033</v>
      </c>
      <c r="G3462" s="175" t="n">
        <v>50</v>
      </c>
      <c r="H3462" s="176" t="n">
        <v>10249.1164708198</v>
      </c>
      <c r="I3462" s="177" t="n">
        <v>4206868.5588048</v>
      </c>
      <c r="J3462" s="178" t="str">
        <f>IF(I3462&gt;0,H3462/I3462,0)</f>
      </c>
      <c r="K3462" s="179" t="str">
        <f>1-EXP(-J3462)</f>
      </c>
      <c r="L3462" s="180" t="str">
        <f>IF(G3462=30,1,M3461)</f>
      </c>
      <c r="M3462" s="181" t="str">
        <f>L3462*(1-K3462)</f>
      </c>
    </row>
    <row r="3463">
      <c r="A3463" t="s">
        <v>164</v>
      </c>
      <c r="B3463" t="s">
        <v>250</v>
      </c>
      <c r="C3463" s="32" t="s">
        <v>252</v>
      </c>
      <c r="D3463" t="s">
        <v>458</v>
      </c>
      <c r="E3463" t="s">
        <v>476</v>
      </c>
      <c r="F3463" s="174" t="n">
        <v>2033</v>
      </c>
      <c r="G3463" s="175" t="n">
        <v>51</v>
      </c>
      <c r="H3463" s="176" t="n">
        <v>10830.5910313743</v>
      </c>
      <c r="I3463" s="177" t="n">
        <v>4064833.90030996</v>
      </c>
      <c r="J3463" s="178" t="str">
        <f>IF(I3463&gt;0,H3463/I3463,0)</f>
      </c>
      <c r="K3463" s="179" t="str">
        <f>1-EXP(-J3463)</f>
      </c>
      <c r="L3463" s="180" t="str">
        <f>IF(G3463=30,1,M3462)</f>
      </c>
      <c r="M3463" s="181" t="str">
        <f>L3463*(1-K3463)</f>
      </c>
    </row>
    <row r="3464">
      <c r="A3464" t="s">
        <v>164</v>
      </c>
      <c r="B3464" t="s">
        <v>250</v>
      </c>
      <c r="C3464" s="32" t="s">
        <v>252</v>
      </c>
      <c r="D3464" t="s">
        <v>458</v>
      </c>
      <c r="E3464" t="s">
        <v>476</v>
      </c>
      <c r="F3464" s="174" t="n">
        <v>2033</v>
      </c>
      <c r="G3464" s="175" t="n">
        <v>52</v>
      </c>
      <c r="H3464" s="176" t="n">
        <v>11601.7368646185</v>
      </c>
      <c r="I3464" s="177" t="n">
        <v>3984601.52290386</v>
      </c>
      <c r="J3464" s="178" t="str">
        <f>IF(I3464&gt;0,H3464/I3464,0)</f>
      </c>
      <c r="K3464" s="179" t="str">
        <f>1-EXP(-J3464)</f>
      </c>
      <c r="L3464" s="180" t="str">
        <f>IF(G3464=30,1,M3463)</f>
      </c>
      <c r="M3464" s="181" t="str">
        <f>L3464*(1-K3464)</f>
      </c>
    </row>
    <row r="3465">
      <c r="A3465" t="s">
        <v>164</v>
      </c>
      <c r="B3465" t="s">
        <v>250</v>
      </c>
      <c r="C3465" s="32" t="s">
        <v>252</v>
      </c>
      <c r="D3465" t="s">
        <v>458</v>
      </c>
      <c r="E3465" t="s">
        <v>476</v>
      </c>
      <c r="F3465" s="174" t="n">
        <v>2033</v>
      </c>
      <c r="G3465" s="175" t="n">
        <v>53</v>
      </c>
      <c r="H3465" s="176" t="n">
        <v>12465.6422987002</v>
      </c>
      <c r="I3465" s="177" t="n">
        <v>3919489.53449269</v>
      </c>
      <c r="J3465" s="178" t="str">
        <f>IF(I3465&gt;0,H3465/I3465,0)</f>
      </c>
      <c r="K3465" s="179" t="str">
        <f>1-EXP(-J3465)</f>
      </c>
      <c r="L3465" s="180" t="str">
        <f>IF(G3465=30,1,M3464)</f>
      </c>
      <c r="M3465" s="181" t="str">
        <f>L3465*(1-K3465)</f>
      </c>
    </row>
    <row r="3466">
      <c r="A3466" t="s">
        <v>164</v>
      </c>
      <c r="B3466" t="s">
        <v>250</v>
      </c>
      <c r="C3466" s="32" t="s">
        <v>252</v>
      </c>
      <c r="D3466" t="s">
        <v>458</v>
      </c>
      <c r="E3466" t="s">
        <v>476</v>
      </c>
      <c r="F3466" s="174" t="n">
        <v>2033</v>
      </c>
      <c r="G3466" s="175" t="n">
        <v>54</v>
      </c>
      <c r="H3466" s="176" t="n">
        <v>13367.3706638156</v>
      </c>
      <c r="I3466" s="177" t="n">
        <v>3848595.41932056</v>
      </c>
      <c r="J3466" s="178" t="str">
        <f>IF(I3466&gt;0,H3466/I3466,0)</f>
      </c>
      <c r="K3466" s="179" t="str">
        <f>1-EXP(-J3466)</f>
      </c>
      <c r="L3466" s="180" t="str">
        <f>IF(G3466=30,1,M3465)</f>
      </c>
      <c r="M3466" s="181" t="str">
        <f>L3466*(1-K3466)</f>
      </c>
    </row>
    <row r="3467">
      <c r="A3467" t="s">
        <v>164</v>
      </c>
      <c r="B3467" t="s">
        <v>250</v>
      </c>
      <c r="C3467" s="32" t="s">
        <v>252</v>
      </c>
      <c r="D3467" t="s">
        <v>458</v>
      </c>
      <c r="E3467" t="s">
        <v>476</v>
      </c>
      <c r="F3467" s="174" t="n">
        <v>2033</v>
      </c>
      <c r="G3467" s="175" t="n">
        <v>55</v>
      </c>
      <c r="H3467" s="176" t="n">
        <v>14321.1185349804</v>
      </c>
      <c r="I3467" s="177" t="n">
        <v>3758312.77021221</v>
      </c>
      <c r="J3467" s="178" t="str">
        <f>IF(I3467&gt;0,H3467/I3467,0)</f>
      </c>
      <c r="K3467" s="179" t="str">
        <f>1-EXP(-J3467)</f>
      </c>
      <c r="L3467" s="180" t="str">
        <f>IF(G3467=30,1,M3466)</f>
      </c>
      <c r="M3467" s="181" t="str">
        <f>L3467*(1-K3467)</f>
      </c>
    </row>
    <row r="3468">
      <c r="A3468" t="s">
        <v>164</v>
      </c>
      <c r="B3468" t="s">
        <v>250</v>
      </c>
      <c r="C3468" s="32" t="s">
        <v>252</v>
      </c>
      <c r="D3468" t="s">
        <v>458</v>
      </c>
      <c r="E3468" t="s">
        <v>476</v>
      </c>
      <c r="F3468" s="174" t="n">
        <v>2033</v>
      </c>
      <c r="G3468" s="175" t="n">
        <v>56</v>
      </c>
      <c r="H3468" s="176" t="n">
        <v>15334.4827808251</v>
      </c>
      <c r="I3468" s="177" t="n">
        <v>3683705.88917387</v>
      </c>
      <c r="J3468" s="178" t="str">
        <f>IF(I3468&gt;0,H3468/I3468,0)</f>
      </c>
      <c r="K3468" s="179" t="str">
        <f>1-EXP(-J3468)</f>
      </c>
      <c r="L3468" s="180" t="str">
        <f>IF(G3468=30,1,M3467)</f>
      </c>
      <c r="M3468" s="181" t="str">
        <f>L3468*(1-K3468)</f>
      </c>
    </row>
    <row r="3469">
      <c r="A3469" t="s">
        <v>164</v>
      </c>
      <c r="B3469" t="s">
        <v>250</v>
      </c>
      <c r="C3469" s="32" t="s">
        <v>252</v>
      </c>
      <c r="D3469" t="s">
        <v>458</v>
      </c>
      <c r="E3469" t="s">
        <v>476</v>
      </c>
      <c r="F3469" s="174" t="n">
        <v>2033</v>
      </c>
      <c r="G3469" s="175" t="n">
        <v>57</v>
      </c>
      <c r="H3469" s="176" t="n">
        <v>16358.8434402907</v>
      </c>
      <c r="I3469" s="177" t="n">
        <v>3597528.55006156</v>
      </c>
      <c r="J3469" s="178" t="str">
        <f>IF(I3469&gt;0,H3469/I3469,0)</f>
      </c>
      <c r="K3469" s="179" t="str">
        <f>1-EXP(-J3469)</f>
      </c>
      <c r="L3469" s="180" t="str">
        <f>IF(G3469=30,1,M3468)</f>
      </c>
      <c r="M3469" s="181" t="str">
        <f>L3469*(1-K3469)</f>
      </c>
    </row>
    <row r="3470">
      <c r="A3470" t="s">
        <v>164</v>
      </c>
      <c r="B3470" t="s">
        <v>250</v>
      </c>
      <c r="C3470" s="32" t="s">
        <v>252</v>
      </c>
      <c r="D3470" t="s">
        <v>458</v>
      </c>
      <c r="E3470" t="s">
        <v>476</v>
      </c>
      <c r="F3470" s="174" t="n">
        <v>2033</v>
      </c>
      <c r="G3470" s="175" t="n">
        <v>58</v>
      </c>
      <c r="H3470" s="176" t="n">
        <v>17446.0124399935</v>
      </c>
      <c r="I3470" s="177" t="n">
        <v>3510127.34304378</v>
      </c>
      <c r="J3470" s="178" t="str">
        <f>IF(I3470&gt;0,H3470/I3470,0)</f>
      </c>
      <c r="K3470" s="179" t="str">
        <f>1-EXP(-J3470)</f>
      </c>
      <c r="L3470" s="180" t="str">
        <f>IF(G3470=30,1,M3469)</f>
      </c>
      <c r="M3470" s="181" t="str">
        <f>L3470*(1-K3470)</f>
      </c>
    </row>
    <row r="3471">
      <c r="A3471" t="s">
        <v>164</v>
      </c>
      <c r="B3471" t="s">
        <v>250</v>
      </c>
      <c r="C3471" s="32" t="s">
        <v>252</v>
      </c>
      <c r="D3471" t="s">
        <v>458</v>
      </c>
      <c r="E3471" t="s">
        <v>476</v>
      </c>
      <c r="F3471" s="174" t="n">
        <v>2033</v>
      </c>
      <c r="G3471" s="175" t="n">
        <v>59</v>
      </c>
      <c r="H3471" s="176" t="n">
        <v>18459.5156709142</v>
      </c>
      <c r="I3471" s="177" t="n">
        <v>3395771.84193774</v>
      </c>
      <c r="J3471" s="178" t="str">
        <f>IF(I3471&gt;0,H3471/I3471,0)</f>
      </c>
      <c r="K3471" s="179" t="str">
        <f>1-EXP(-J3471)</f>
      </c>
      <c r="L3471" s="180" t="str">
        <f>IF(G3471=30,1,M3470)</f>
      </c>
      <c r="M3471" s="181" t="str">
        <f>L3471*(1-K3471)</f>
      </c>
    </row>
    <row r="3472">
      <c r="A3472" t="s">
        <v>164</v>
      </c>
      <c r="B3472" t="s">
        <v>250</v>
      </c>
      <c r="C3472" s="32" t="s">
        <v>252</v>
      </c>
      <c r="D3472" t="s">
        <v>458</v>
      </c>
      <c r="E3472" t="s">
        <v>476</v>
      </c>
      <c r="F3472" s="174" t="n">
        <v>2033</v>
      </c>
      <c r="G3472" s="175" t="n">
        <v>60</v>
      </c>
      <c r="H3472" s="176" t="n">
        <v>20106.5113935621</v>
      </c>
      <c r="I3472" s="177" t="n">
        <v>3338369.5815287</v>
      </c>
      <c r="J3472" s="178" t="str">
        <f>IF(I3472&gt;0,H3472/I3472,0)</f>
      </c>
      <c r="K3472" s="179" t="str">
        <f>1-EXP(-J3472)</f>
      </c>
      <c r="L3472" s="180" t="str">
        <f>IF(G3472=30,1,M3471)</f>
      </c>
      <c r="M3472" s="181" t="str">
        <f>L3472*(1-K3472)</f>
      </c>
    </row>
    <row r="3473">
      <c r="A3473" t="s">
        <v>164</v>
      </c>
      <c r="B3473" t="s">
        <v>250</v>
      </c>
      <c r="C3473" s="32" t="s">
        <v>252</v>
      </c>
      <c r="D3473" t="s">
        <v>458</v>
      </c>
      <c r="E3473" t="s">
        <v>476</v>
      </c>
      <c r="F3473" s="174" t="n">
        <v>2033</v>
      </c>
      <c r="G3473" s="175" t="n">
        <v>61</v>
      </c>
      <c r="H3473" s="176" t="n">
        <v>20605.9000542263</v>
      </c>
      <c r="I3473" s="177" t="n">
        <v>3123936.23612014</v>
      </c>
      <c r="J3473" s="178" t="str">
        <f>IF(I3473&gt;0,H3473/I3473,0)</f>
      </c>
      <c r="K3473" s="179" t="str">
        <f>1-EXP(-J3473)</f>
      </c>
      <c r="L3473" s="180" t="str">
        <f>IF(G3473=30,1,M3472)</f>
      </c>
      <c r="M3473" s="181" t="str">
        <f>L3473*(1-K3473)</f>
      </c>
    </row>
    <row r="3474">
      <c r="A3474" t="s">
        <v>164</v>
      </c>
      <c r="B3474" t="s">
        <v>250</v>
      </c>
      <c r="C3474" s="32" t="s">
        <v>252</v>
      </c>
      <c r="D3474" t="s">
        <v>458</v>
      </c>
      <c r="E3474" t="s">
        <v>476</v>
      </c>
      <c r="F3474" s="174" t="n">
        <v>2033</v>
      </c>
      <c r="G3474" s="175" t="n">
        <v>62</v>
      </c>
      <c r="H3474" s="176" t="n">
        <v>21850.6051811103</v>
      </c>
      <c r="I3474" s="177" t="n">
        <v>3025329.91945738</v>
      </c>
      <c r="J3474" s="178" t="str">
        <f>IF(I3474&gt;0,H3474/I3474,0)</f>
      </c>
      <c r="K3474" s="179" t="str">
        <f>1-EXP(-J3474)</f>
      </c>
      <c r="L3474" s="180" t="str">
        <f>IF(G3474=30,1,M3473)</f>
      </c>
      <c r="M3474" s="181" t="str">
        <f>L3474*(1-K3474)</f>
      </c>
    </row>
    <row r="3475">
      <c r="A3475" t="s">
        <v>164</v>
      </c>
      <c r="B3475" t="s">
        <v>250</v>
      </c>
      <c r="C3475" s="32" t="s">
        <v>252</v>
      </c>
      <c r="D3475" t="s">
        <v>458</v>
      </c>
      <c r="E3475" t="s">
        <v>476</v>
      </c>
      <c r="F3475" s="174" t="n">
        <v>2033</v>
      </c>
      <c r="G3475" s="175" t="n">
        <v>63</v>
      </c>
      <c r="H3475" s="176" t="n">
        <v>23184.2103949337</v>
      </c>
      <c r="I3475" s="177" t="n">
        <v>2930277.53113353</v>
      </c>
      <c r="J3475" s="178" t="str">
        <f>IF(I3475&gt;0,H3475/I3475,0)</f>
      </c>
      <c r="K3475" s="179" t="str">
        <f>1-EXP(-J3475)</f>
      </c>
      <c r="L3475" s="180" t="str">
        <f>IF(G3475=30,1,M3474)</f>
      </c>
      <c r="M3475" s="181" t="str">
        <f>L3475*(1-K3475)</f>
      </c>
    </row>
    <row r="3476">
      <c r="A3476" t="s">
        <v>164</v>
      </c>
      <c r="B3476" t="s">
        <v>250</v>
      </c>
      <c r="C3476" s="32" t="s">
        <v>252</v>
      </c>
      <c r="D3476" t="s">
        <v>458</v>
      </c>
      <c r="E3476" t="s">
        <v>476</v>
      </c>
      <c r="F3476" s="174" t="n">
        <v>2033</v>
      </c>
      <c r="G3476" s="175" t="n">
        <v>64</v>
      </c>
      <c r="H3476" s="176" t="n">
        <v>24499.8221757176</v>
      </c>
      <c r="I3476" s="177" t="n">
        <v>2825986.59121596</v>
      </c>
      <c r="J3476" s="178" t="str">
        <f>IF(I3476&gt;0,H3476/I3476,0)</f>
      </c>
      <c r="K3476" s="179" t="str">
        <f>1-EXP(-J3476)</f>
      </c>
      <c r="L3476" s="180" t="str">
        <f>IF(G3476=30,1,M3475)</f>
      </c>
      <c r="M3476" s="181" t="str">
        <f>L3476*(1-K3476)</f>
      </c>
    </row>
    <row r="3477">
      <c r="A3477" t="s">
        <v>164</v>
      </c>
      <c r="B3477" t="s">
        <v>250</v>
      </c>
      <c r="C3477" s="32" t="s">
        <v>252</v>
      </c>
      <c r="D3477" t="s">
        <v>458</v>
      </c>
      <c r="E3477" t="s">
        <v>476</v>
      </c>
      <c r="F3477" s="174" t="n">
        <v>2033</v>
      </c>
      <c r="G3477" s="175" t="n">
        <v>65</v>
      </c>
      <c r="H3477" s="176" t="n">
        <v>24853.3388124863</v>
      </c>
      <c r="I3477" s="177" t="n">
        <v>2702899.82242198</v>
      </c>
      <c r="J3477" s="178" t="str">
        <f>IF(I3477&gt;0,H3477/I3477,0)</f>
      </c>
      <c r="K3477" s="179" t="str">
        <f>1-EXP(-J3477)</f>
      </c>
      <c r="L3477" s="180" t="str">
        <f>IF(G3477=30,1,M3476)</f>
      </c>
      <c r="M3477" s="181" t="str">
        <f>L3477*(1-K3477)</f>
      </c>
    </row>
    <row r="3478">
      <c r="A3478" t="s">
        <v>164</v>
      </c>
      <c r="B3478" t="s">
        <v>250</v>
      </c>
      <c r="C3478" s="32" t="s">
        <v>252</v>
      </c>
      <c r="D3478" t="s">
        <v>458</v>
      </c>
      <c r="E3478" t="s">
        <v>476</v>
      </c>
      <c r="F3478" s="174" t="n">
        <v>2033</v>
      </c>
      <c r="G3478" s="175" t="n">
        <v>66</v>
      </c>
      <c r="H3478" s="176" t="n">
        <v>25736.4176980859</v>
      </c>
      <c r="I3478" s="177" t="n">
        <v>2551118.78633319</v>
      </c>
      <c r="J3478" s="178" t="str">
        <f>IF(I3478&gt;0,H3478/I3478,0)</f>
      </c>
      <c r="K3478" s="179" t="str">
        <f>1-EXP(-J3478)</f>
      </c>
      <c r="L3478" s="180" t="str">
        <f>IF(G3478=30,1,M3477)</f>
      </c>
      <c r="M3478" s="181" t="str">
        <f>L3478*(1-K3478)</f>
      </c>
    </row>
    <row r="3479">
      <c r="A3479" t="s">
        <v>164</v>
      </c>
      <c r="B3479" t="s">
        <v>250</v>
      </c>
      <c r="C3479" s="32" t="s">
        <v>252</v>
      </c>
      <c r="D3479" t="s">
        <v>458</v>
      </c>
      <c r="E3479" t="s">
        <v>476</v>
      </c>
      <c r="F3479" s="174" t="n">
        <v>2033</v>
      </c>
      <c r="G3479" s="175" t="n">
        <v>67</v>
      </c>
      <c r="H3479" s="176" t="n">
        <v>26927.0891505589</v>
      </c>
      <c r="I3479" s="177" t="n">
        <v>2432630.23898064</v>
      </c>
      <c r="J3479" s="178" t="str">
        <f>IF(I3479&gt;0,H3479/I3479,0)</f>
      </c>
      <c r="K3479" s="179" t="str">
        <f>1-EXP(-J3479)</f>
      </c>
      <c r="L3479" s="180" t="str">
        <f>IF(G3479=30,1,M3478)</f>
      </c>
      <c r="M3479" s="181" t="str">
        <f>L3479*(1-K3479)</f>
      </c>
    </row>
    <row r="3480">
      <c r="A3480" t="s">
        <v>164</v>
      </c>
      <c r="B3480" t="s">
        <v>250</v>
      </c>
      <c r="C3480" s="32" t="s">
        <v>252</v>
      </c>
      <c r="D3480" t="s">
        <v>458</v>
      </c>
      <c r="E3480" t="s">
        <v>476</v>
      </c>
      <c r="F3480" s="174" t="n">
        <v>2033</v>
      </c>
      <c r="G3480" s="175" t="n">
        <v>68</v>
      </c>
      <c r="H3480" s="176" t="n">
        <v>27883.4524965407</v>
      </c>
      <c r="I3480" s="177" t="n">
        <v>2294598.69734901</v>
      </c>
      <c r="J3480" s="178" t="str">
        <f>IF(I3480&gt;0,H3480/I3480,0)</f>
      </c>
      <c r="K3480" s="179" t="str">
        <f>1-EXP(-J3480)</f>
      </c>
      <c r="L3480" s="180" t="str">
        <f>IF(G3480=30,1,M3479)</f>
      </c>
      <c r="M3480" s="181" t="str">
        <f>L3480*(1-K3480)</f>
      </c>
    </row>
    <row r="3481">
      <c r="A3481" t="s">
        <v>164</v>
      </c>
      <c r="B3481" t="s">
        <v>250</v>
      </c>
      <c r="C3481" s="32" t="s">
        <v>252</v>
      </c>
      <c r="D3481" t="s">
        <v>458</v>
      </c>
      <c r="E3481" t="s">
        <v>476</v>
      </c>
      <c r="F3481" s="174" t="n">
        <v>2033</v>
      </c>
      <c r="G3481" s="175" t="n">
        <v>69</v>
      </c>
      <c r="H3481" s="176" t="n">
        <v>28801.9511609837</v>
      </c>
      <c r="I3481" s="177" t="n">
        <v>2157014.66356536</v>
      </c>
      <c r="J3481" s="178" t="str">
        <f>IF(I3481&gt;0,H3481/I3481,0)</f>
      </c>
      <c r="K3481" s="179" t="str">
        <f>1-EXP(-J3481)</f>
      </c>
      <c r="L3481" s="180" t="str">
        <f>IF(G3481=30,1,M3480)</f>
      </c>
      <c r="M3481" s="181" t="str">
        <f>L3481*(1-K3481)</f>
      </c>
    </row>
    <row r="3482">
      <c r="A3482" t="s">
        <v>164</v>
      </c>
      <c r="B3482" t="s">
        <v>250</v>
      </c>
      <c r="C3482" s="32" t="s">
        <v>252</v>
      </c>
      <c r="D3482" t="s">
        <v>458</v>
      </c>
      <c r="E3482" t="s">
        <v>476</v>
      </c>
      <c r="F3482" s="174" t="n">
        <v>2034</v>
      </c>
      <c r="G3482" s="175" t="n">
        <v>30</v>
      </c>
      <c r="H3482" s="176" t="n">
        <v>782.693003770076</v>
      </c>
      <c r="I3482" s="177" t="n">
        <v>4429661.52582106</v>
      </c>
      <c r="J3482" s="178" t="str">
        <f>IF(I3482&gt;0,H3482/I3482,0)</f>
      </c>
      <c r="K3482" s="179" t="str">
        <f>1-EXP(-J3482)</f>
      </c>
      <c r="L3482" s="180" t="str">
        <f>IF(G3482=30,1,M3481)</f>
      </c>
      <c r="M3482" s="181" t="str">
        <f>L3482*(1-K3482)</f>
      </c>
    </row>
    <row r="3483">
      <c r="A3483" t="s">
        <v>164</v>
      </c>
      <c r="B3483" t="s">
        <v>250</v>
      </c>
      <c r="C3483" s="32" t="s">
        <v>252</v>
      </c>
      <c r="D3483" t="s">
        <v>458</v>
      </c>
      <c r="E3483" t="s">
        <v>476</v>
      </c>
      <c r="F3483" s="174" t="n">
        <v>2034</v>
      </c>
      <c r="G3483" s="175" t="n">
        <v>31</v>
      </c>
      <c r="H3483" s="176" t="n">
        <v>947.559163875664</v>
      </c>
      <c r="I3483" s="177" t="n">
        <v>4364271.69849571</v>
      </c>
      <c r="J3483" s="178" t="str">
        <f>IF(I3483&gt;0,H3483/I3483,0)</f>
      </c>
      <c r="K3483" s="179" t="str">
        <f>1-EXP(-J3483)</f>
      </c>
      <c r="L3483" s="180" t="str">
        <f>IF(G3483=30,1,M3482)</f>
      </c>
      <c r="M3483" s="181" t="str">
        <f>L3483*(1-K3483)</f>
      </c>
    </row>
    <row r="3484">
      <c r="A3484" t="s">
        <v>164</v>
      </c>
      <c r="B3484" t="s">
        <v>250</v>
      </c>
      <c r="C3484" s="32" t="s">
        <v>252</v>
      </c>
      <c r="D3484" t="s">
        <v>458</v>
      </c>
      <c r="E3484" t="s">
        <v>476</v>
      </c>
      <c r="F3484" s="174" t="n">
        <v>2034</v>
      </c>
      <c r="G3484" s="175" t="n">
        <v>32</v>
      </c>
      <c r="H3484" s="176" t="n">
        <v>1134.33912531418</v>
      </c>
      <c r="I3484" s="177" t="n">
        <v>4343498.19818334</v>
      </c>
      <c r="J3484" s="178" t="str">
        <f>IF(I3484&gt;0,H3484/I3484,0)</f>
      </c>
      <c r="K3484" s="179" t="str">
        <f>1-EXP(-J3484)</f>
      </c>
      <c r="L3484" s="180" t="str">
        <f>IF(G3484=30,1,M3483)</f>
      </c>
      <c r="M3484" s="181" t="str">
        <f>L3484*(1-K3484)</f>
      </c>
    </row>
    <row r="3485">
      <c r="A3485" t="s">
        <v>164</v>
      </c>
      <c r="B3485" t="s">
        <v>250</v>
      </c>
      <c r="C3485" s="32" t="s">
        <v>252</v>
      </c>
      <c r="D3485" t="s">
        <v>458</v>
      </c>
      <c r="E3485" t="s">
        <v>476</v>
      </c>
      <c r="F3485" s="174" t="n">
        <v>2034</v>
      </c>
      <c r="G3485" s="175" t="n">
        <v>33</v>
      </c>
      <c r="H3485" s="176" t="n">
        <v>1194.19442977536</v>
      </c>
      <c r="I3485" s="177" t="n">
        <v>4323760.34889156</v>
      </c>
      <c r="J3485" s="178" t="str">
        <f>IF(I3485&gt;0,H3485/I3485,0)</f>
      </c>
      <c r="K3485" s="179" t="str">
        <f>1-EXP(-J3485)</f>
      </c>
      <c r="L3485" s="180" t="str">
        <f>IF(G3485=30,1,M3484)</f>
      </c>
      <c r="M3485" s="181" t="str">
        <f>L3485*(1-K3485)</f>
      </c>
    </row>
    <row r="3486">
      <c r="A3486" t="s">
        <v>164</v>
      </c>
      <c r="B3486" t="s">
        <v>250</v>
      </c>
      <c r="C3486" s="32" t="s">
        <v>252</v>
      </c>
      <c r="D3486" t="s">
        <v>458</v>
      </c>
      <c r="E3486" t="s">
        <v>476</v>
      </c>
      <c r="F3486" s="174" t="n">
        <v>2034</v>
      </c>
      <c r="G3486" s="175" t="n">
        <v>34</v>
      </c>
      <c r="H3486" s="176" t="n">
        <v>1265.54204095615</v>
      </c>
      <c r="I3486" s="177" t="n">
        <v>4303746.61378482</v>
      </c>
      <c r="J3486" s="178" t="str">
        <f>IF(I3486&gt;0,H3486/I3486,0)</f>
      </c>
      <c r="K3486" s="179" t="str">
        <f>1-EXP(-J3486)</f>
      </c>
      <c r="L3486" s="180" t="str">
        <f>IF(G3486=30,1,M3485)</f>
      </c>
      <c r="M3486" s="181" t="str">
        <f>L3486*(1-K3486)</f>
      </c>
    </row>
    <row r="3487">
      <c r="A3487" t="s">
        <v>164</v>
      </c>
      <c r="B3487" t="s">
        <v>250</v>
      </c>
      <c r="C3487" s="32" t="s">
        <v>252</v>
      </c>
      <c r="D3487" t="s">
        <v>458</v>
      </c>
      <c r="E3487" t="s">
        <v>476</v>
      </c>
      <c r="F3487" s="174" t="n">
        <v>2034</v>
      </c>
      <c r="G3487" s="175" t="n">
        <v>35</v>
      </c>
      <c r="H3487" s="176" t="n">
        <v>1719.50554406088</v>
      </c>
      <c r="I3487" s="177" t="n">
        <v>4323365.95681019</v>
      </c>
      <c r="J3487" s="178" t="str">
        <f>IF(I3487&gt;0,H3487/I3487,0)</f>
      </c>
      <c r="K3487" s="179" t="str">
        <f>1-EXP(-J3487)</f>
      </c>
      <c r="L3487" s="180" t="str">
        <f>IF(G3487=30,1,M3486)</f>
      </c>
      <c r="M3487" s="181" t="str">
        <f>L3487*(1-K3487)</f>
      </c>
    </row>
    <row r="3488">
      <c r="A3488" t="s">
        <v>164</v>
      </c>
      <c r="B3488" t="s">
        <v>250</v>
      </c>
      <c r="C3488" s="32" t="s">
        <v>252</v>
      </c>
      <c r="D3488" t="s">
        <v>458</v>
      </c>
      <c r="E3488" t="s">
        <v>476</v>
      </c>
      <c r="F3488" s="174" t="n">
        <v>2034</v>
      </c>
      <c r="G3488" s="175" t="n">
        <v>36</v>
      </c>
      <c r="H3488" s="176" t="n">
        <v>1947.61408387084</v>
      </c>
      <c r="I3488" s="177" t="n">
        <v>4381622.79716442</v>
      </c>
      <c r="J3488" s="178" t="str">
        <f>IF(I3488&gt;0,H3488/I3488,0)</f>
      </c>
      <c r="K3488" s="179" t="str">
        <f>1-EXP(-J3488)</f>
      </c>
      <c r="L3488" s="180" t="str">
        <f>IF(G3488=30,1,M3487)</f>
      </c>
      <c r="M3488" s="181" t="str">
        <f>L3488*(1-K3488)</f>
      </c>
    </row>
    <row r="3489">
      <c r="A3489" t="s">
        <v>164</v>
      </c>
      <c r="B3489" t="s">
        <v>250</v>
      </c>
      <c r="C3489" s="32" t="s">
        <v>252</v>
      </c>
      <c r="D3489" t="s">
        <v>458</v>
      </c>
      <c r="E3489" t="s">
        <v>476</v>
      </c>
      <c r="F3489" s="174" t="n">
        <v>2034</v>
      </c>
      <c r="G3489" s="175" t="n">
        <v>37</v>
      </c>
      <c r="H3489" s="176" t="n">
        <v>2355.26893882608</v>
      </c>
      <c r="I3489" s="177" t="n">
        <v>4519198.63108793</v>
      </c>
      <c r="J3489" s="178" t="str">
        <f>IF(I3489&gt;0,H3489/I3489,0)</f>
      </c>
      <c r="K3489" s="179" t="str">
        <f>1-EXP(-J3489)</f>
      </c>
      <c r="L3489" s="180" t="str">
        <f>IF(G3489=30,1,M3488)</f>
      </c>
      <c r="M3489" s="181" t="str">
        <f>L3489*(1-K3489)</f>
      </c>
    </row>
    <row r="3490">
      <c r="A3490" t="s">
        <v>164</v>
      </c>
      <c r="B3490" t="s">
        <v>250</v>
      </c>
      <c r="C3490" s="32" t="s">
        <v>252</v>
      </c>
      <c r="D3490" t="s">
        <v>458</v>
      </c>
      <c r="E3490" t="s">
        <v>476</v>
      </c>
      <c r="F3490" s="174" t="n">
        <v>2034</v>
      </c>
      <c r="G3490" s="175" t="n">
        <v>38</v>
      </c>
      <c r="H3490" s="176" t="n">
        <v>2506.09116274066</v>
      </c>
      <c r="I3490" s="177" t="n">
        <v>4474829.33273329</v>
      </c>
      <c r="J3490" s="178" t="str">
        <f>IF(I3490&gt;0,H3490/I3490,0)</f>
      </c>
      <c r="K3490" s="179" t="str">
        <f>1-EXP(-J3490)</f>
      </c>
      <c r="L3490" s="180" t="str">
        <f>IF(G3490=30,1,M3489)</f>
      </c>
      <c r="M3490" s="181" t="str">
        <f>L3490*(1-K3490)</f>
      </c>
    </row>
    <row r="3491">
      <c r="A3491" t="s">
        <v>164</v>
      </c>
      <c r="B3491" t="s">
        <v>250</v>
      </c>
      <c r="C3491" s="32" t="s">
        <v>252</v>
      </c>
      <c r="D3491" t="s">
        <v>458</v>
      </c>
      <c r="E3491" t="s">
        <v>476</v>
      </c>
      <c r="F3491" s="174" t="n">
        <v>2034</v>
      </c>
      <c r="G3491" s="175" t="n">
        <v>39</v>
      </c>
      <c r="H3491" s="176" t="n">
        <v>2653.17146730958</v>
      </c>
      <c r="I3491" s="177" t="n">
        <v>4400260.79236479</v>
      </c>
      <c r="J3491" s="178" t="str">
        <f>IF(I3491&gt;0,H3491/I3491,0)</f>
      </c>
      <c r="K3491" s="179" t="str">
        <f>1-EXP(-J3491)</f>
      </c>
      <c r="L3491" s="180" t="str">
        <f>IF(G3491=30,1,M3490)</f>
      </c>
      <c r="M3491" s="181" t="str">
        <f>L3491*(1-K3491)</f>
      </c>
    </row>
    <row r="3492">
      <c r="A3492" t="s">
        <v>164</v>
      </c>
      <c r="B3492" t="s">
        <v>250</v>
      </c>
      <c r="C3492" s="32" t="s">
        <v>252</v>
      </c>
      <c r="D3492" t="s">
        <v>458</v>
      </c>
      <c r="E3492" t="s">
        <v>476</v>
      </c>
      <c r="F3492" s="174" t="n">
        <v>2034</v>
      </c>
      <c r="G3492" s="175" t="n">
        <v>40</v>
      </c>
      <c r="H3492" s="176" t="n">
        <v>3512.51460946766</v>
      </c>
      <c r="I3492" s="177" t="n">
        <v>4341144.34494823</v>
      </c>
      <c r="J3492" s="178" t="str">
        <f>IF(I3492&gt;0,H3492/I3492,0)</f>
      </c>
      <c r="K3492" s="179" t="str">
        <f>1-EXP(-J3492)</f>
      </c>
      <c r="L3492" s="180" t="str">
        <f>IF(G3492=30,1,M3491)</f>
      </c>
      <c r="M3492" s="181" t="str">
        <f>L3492*(1-K3492)</f>
      </c>
    </row>
    <row r="3493">
      <c r="A3493" t="s">
        <v>164</v>
      </c>
      <c r="B3493" t="s">
        <v>250</v>
      </c>
      <c r="C3493" s="32" t="s">
        <v>252</v>
      </c>
      <c r="D3493" t="s">
        <v>458</v>
      </c>
      <c r="E3493" t="s">
        <v>476</v>
      </c>
      <c r="F3493" s="174" t="n">
        <v>2034</v>
      </c>
      <c r="G3493" s="175" t="n">
        <v>41</v>
      </c>
      <c r="H3493" s="176" t="n">
        <v>3746.33129848715</v>
      </c>
      <c r="I3493" s="177" t="n">
        <v>4284611.5802527</v>
      </c>
      <c r="J3493" s="178" t="str">
        <f>IF(I3493&gt;0,H3493/I3493,0)</f>
      </c>
      <c r="K3493" s="179" t="str">
        <f>1-EXP(-J3493)</f>
      </c>
      <c r="L3493" s="180" t="str">
        <f>IF(G3493=30,1,M3492)</f>
      </c>
      <c r="M3493" s="181" t="str">
        <f>L3493*(1-K3493)</f>
      </c>
    </row>
    <row r="3494">
      <c r="A3494" t="s">
        <v>164</v>
      </c>
      <c r="B3494" t="s">
        <v>250</v>
      </c>
      <c r="C3494" s="32" t="s">
        <v>252</v>
      </c>
      <c r="D3494" t="s">
        <v>458</v>
      </c>
      <c r="E3494" t="s">
        <v>476</v>
      </c>
      <c r="F3494" s="174" t="n">
        <v>2034</v>
      </c>
      <c r="G3494" s="175" t="n">
        <v>42</v>
      </c>
      <c r="H3494" s="176" t="n">
        <v>4090.88786694862</v>
      </c>
      <c r="I3494" s="177" t="n">
        <v>4319173.04756446</v>
      </c>
      <c r="J3494" s="178" t="str">
        <f>IF(I3494&gt;0,H3494/I3494,0)</f>
      </c>
      <c r="K3494" s="179" t="str">
        <f>1-EXP(-J3494)</f>
      </c>
      <c r="L3494" s="180" t="str">
        <f>IF(G3494=30,1,M3493)</f>
      </c>
      <c r="M3494" s="181" t="str">
        <f>L3494*(1-K3494)</f>
      </c>
    </row>
    <row r="3495">
      <c r="A3495" t="s">
        <v>164</v>
      </c>
      <c r="B3495" t="s">
        <v>250</v>
      </c>
      <c r="C3495" s="32" t="s">
        <v>252</v>
      </c>
      <c r="D3495" t="s">
        <v>458</v>
      </c>
      <c r="E3495" t="s">
        <v>476</v>
      </c>
      <c r="F3495" s="174" t="n">
        <v>2034</v>
      </c>
      <c r="G3495" s="175" t="n">
        <v>43</v>
      </c>
      <c r="H3495" s="176" t="n">
        <v>4463.7431488561</v>
      </c>
      <c r="I3495" s="177" t="n">
        <v>4333825.89588756</v>
      </c>
      <c r="J3495" s="178" t="str">
        <f>IF(I3495&gt;0,H3495/I3495,0)</f>
      </c>
      <c r="K3495" s="179" t="str">
        <f>1-EXP(-J3495)</f>
      </c>
      <c r="L3495" s="180" t="str">
        <f>IF(G3495=30,1,M3494)</f>
      </c>
      <c r="M3495" s="181" t="str">
        <f>L3495*(1-K3495)</f>
      </c>
    </row>
    <row r="3496">
      <c r="A3496" t="s">
        <v>164</v>
      </c>
      <c r="B3496" t="s">
        <v>250</v>
      </c>
      <c r="C3496" s="32" t="s">
        <v>252</v>
      </c>
      <c r="D3496" t="s">
        <v>458</v>
      </c>
      <c r="E3496" t="s">
        <v>476</v>
      </c>
      <c r="F3496" s="174" t="n">
        <v>2034</v>
      </c>
      <c r="G3496" s="175" t="n">
        <v>44</v>
      </c>
      <c r="H3496" s="176" t="n">
        <v>6761.74044505081</v>
      </c>
      <c r="I3496" s="177" t="n">
        <v>6379336.5274085</v>
      </c>
      <c r="J3496" s="178" t="str">
        <f>IF(I3496&gt;0,H3496/I3496,0)</f>
      </c>
      <c r="K3496" s="179" t="str">
        <f>1-EXP(-J3496)</f>
      </c>
      <c r="L3496" s="180" t="str">
        <f>IF(G3496=30,1,M3495)</f>
      </c>
      <c r="M3496" s="181" t="str">
        <f>L3496*(1-K3496)</f>
      </c>
    </row>
    <row r="3497">
      <c r="A3497" t="s">
        <v>164</v>
      </c>
      <c r="B3497" t="s">
        <v>250</v>
      </c>
      <c r="C3497" s="32" t="s">
        <v>252</v>
      </c>
      <c r="D3497" t="s">
        <v>458</v>
      </c>
      <c r="E3497" t="s">
        <v>476</v>
      </c>
      <c r="F3497" s="174" t="n">
        <v>2034</v>
      </c>
      <c r="G3497" s="175" t="n">
        <v>45</v>
      </c>
      <c r="H3497" s="176" t="n">
        <v>6211.7559902595</v>
      </c>
      <c r="I3497" s="177" t="n">
        <v>4285325.73230776</v>
      </c>
      <c r="J3497" s="178" t="str">
        <f>IF(I3497&gt;0,H3497/I3497,0)</f>
      </c>
      <c r="K3497" s="179" t="str">
        <f>1-EXP(-J3497)</f>
      </c>
      <c r="L3497" s="180" t="str">
        <f>IF(G3497=30,1,M3496)</f>
      </c>
      <c r="M3497" s="181" t="str">
        <f>L3497*(1-K3497)</f>
      </c>
    </row>
    <row r="3498">
      <c r="A3498" t="s">
        <v>164</v>
      </c>
      <c r="B3498" t="s">
        <v>250</v>
      </c>
      <c r="C3498" s="32" t="s">
        <v>252</v>
      </c>
      <c r="D3498" t="s">
        <v>458</v>
      </c>
      <c r="E3498" t="s">
        <v>476</v>
      </c>
      <c r="F3498" s="174" t="n">
        <v>2034</v>
      </c>
      <c r="G3498" s="175" t="n">
        <v>46</v>
      </c>
      <c r="H3498" s="176" t="n">
        <v>6761.82409153466</v>
      </c>
      <c r="I3498" s="177" t="n">
        <v>4263358.12708622</v>
      </c>
      <c r="J3498" s="178" t="str">
        <f>IF(I3498&gt;0,H3498/I3498,0)</f>
      </c>
      <c r="K3498" s="179" t="str">
        <f>1-EXP(-J3498)</f>
      </c>
      <c r="L3498" s="180" t="str">
        <f>IF(G3498=30,1,M3497)</f>
      </c>
      <c r="M3498" s="181" t="str">
        <f>L3498*(1-K3498)</f>
      </c>
    </row>
    <row r="3499">
      <c r="A3499" t="s">
        <v>164</v>
      </c>
      <c r="B3499" t="s">
        <v>250</v>
      </c>
      <c r="C3499" s="32" t="s">
        <v>252</v>
      </c>
      <c r="D3499" t="s">
        <v>458</v>
      </c>
      <c r="E3499" t="s">
        <v>476</v>
      </c>
      <c r="F3499" s="174" t="n">
        <v>2034</v>
      </c>
      <c r="G3499" s="175" t="n">
        <v>47</v>
      </c>
      <c r="H3499" s="176" t="n">
        <v>7176.61292303227</v>
      </c>
      <c r="I3499" s="177" t="n">
        <v>4127843.59636293</v>
      </c>
      <c r="J3499" s="178" t="str">
        <f>IF(I3499&gt;0,H3499/I3499,0)</f>
      </c>
      <c r="K3499" s="179" t="str">
        <f>1-EXP(-J3499)</f>
      </c>
      <c r="L3499" s="180" t="str">
        <f>IF(G3499=30,1,M3498)</f>
      </c>
      <c r="M3499" s="181" t="str">
        <f>L3499*(1-K3499)</f>
      </c>
    </row>
    <row r="3500">
      <c r="A3500" t="s">
        <v>164</v>
      </c>
      <c r="B3500" t="s">
        <v>250</v>
      </c>
      <c r="C3500" s="32" t="s">
        <v>252</v>
      </c>
      <c r="D3500" t="s">
        <v>458</v>
      </c>
      <c r="E3500" t="s">
        <v>476</v>
      </c>
      <c r="F3500" s="174" t="n">
        <v>2034</v>
      </c>
      <c r="G3500" s="175" t="n">
        <v>48</v>
      </c>
      <c r="H3500" s="176" t="n">
        <v>7789.89319548002</v>
      </c>
      <c r="I3500" s="177" t="n">
        <v>4088250.3687584</v>
      </c>
      <c r="J3500" s="178" t="str">
        <f>IF(I3500&gt;0,H3500/I3500,0)</f>
      </c>
      <c r="K3500" s="179" t="str">
        <f>1-EXP(-J3500)</f>
      </c>
      <c r="L3500" s="180" t="str">
        <f>IF(G3500=30,1,M3499)</f>
      </c>
      <c r="M3500" s="181" t="str">
        <f>L3500*(1-K3500)</f>
      </c>
    </row>
    <row r="3501">
      <c r="A3501" t="s">
        <v>164</v>
      </c>
      <c r="B3501" t="s">
        <v>250</v>
      </c>
      <c r="C3501" s="32" t="s">
        <v>252</v>
      </c>
      <c r="D3501" t="s">
        <v>458</v>
      </c>
      <c r="E3501" t="s">
        <v>476</v>
      </c>
      <c r="F3501" s="174" t="n">
        <v>2034</v>
      </c>
      <c r="G3501" s="175" t="n">
        <v>49</v>
      </c>
      <c r="H3501" s="176" t="n">
        <v>8644.60877314469</v>
      </c>
      <c r="I3501" s="177" t="n">
        <v>4140116.57402034</v>
      </c>
      <c r="J3501" s="178" t="str">
        <f>IF(I3501&gt;0,H3501/I3501,0)</f>
      </c>
      <c r="K3501" s="179" t="str">
        <f>1-EXP(-J3501)</f>
      </c>
      <c r="L3501" s="180" t="str">
        <f>IF(G3501=30,1,M3500)</f>
      </c>
      <c r="M3501" s="181" t="str">
        <f>L3501*(1-K3501)</f>
      </c>
    </row>
    <row r="3502">
      <c r="A3502" t="s">
        <v>164</v>
      </c>
      <c r="B3502" t="s">
        <v>250</v>
      </c>
      <c r="C3502" s="32" t="s">
        <v>252</v>
      </c>
      <c r="D3502" t="s">
        <v>458</v>
      </c>
      <c r="E3502" t="s">
        <v>476</v>
      </c>
      <c r="F3502" s="174" t="n">
        <v>2034</v>
      </c>
      <c r="G3502" s="175" t="n">
        <v>50</v>
      </c>
      <c r="H3502" s="176" t="n">
        <v>10202.6649591735</v>
      </c>
      <c r="I3502" s="177" t="n">
        <v>4215746.8881141</v>
      </c>
      <c r="J3502" s="178" t="str">
        <f>IF(I3502&gt;0,H3502/I3502,0)</f>
      </c>
      <c r="K3502" s="179" t="str">
        <f>1-EXP(-J3502)</f>
      </c>
      <c r="L3502" s="180" t="str">
        <f>IF(G3502=30,1,M3501)</f>
      </c>
      <c r="M3502" s="181" t="str">
        <f>L3502*(1-K3502)</f>
      </c>
    </row>
    <row r="3503">
      <c r="A3503" t="s">
        <v>164</v>
      </c>
      <c r="B3503" t="s">
        <v>250</v>
      </c>
      <c r="C3503" s="32" t="s">
        <v>252</v>
      </c>
      <c r="D3503" t="s">
        <v>458</v>
      </c>
      <c r="E3503" t="s">
        <v>476</v>
      </c>
      <c r="F3503" s="174" t="n">
        <v>2034</v>
      </c>
      <c r="G3503" s="175" t="n">
        <v>51</v>
      </c>
      <c r="H3503" s="176" t="n">
        <v>11062.0095258298</v>
      </c>
      <c r="I3503" s="177" t="n">
        <v>4182872.74565817</v>
      </c>
      <c r="J3503" s="178" t="str">
        <f>IF(I3503&gt;0,H3503/I3503,0)</f>
      </c>
      <c r="K3503" s="179" t="str">
        <f>1-EXP(-J3503)</f>
      </c>
      <c r="L3503" s="180" t="str">
        <f>IF(G3503=30,1,M3502)</f>
      </c>
      <c r="M3503" s="181" t="str">
        <f>L3503*(1-K3503)</f>
      </c>
    </row>
    <row r="3504">
      <c r="A3504" t="s">
        <v>164</v>
      </c>
      <c r="B3504" t="s">
        <v>250</v>
      </c>
      <c r="C3504" s="32" t="s">
        <v>252</v>
      </c>
      <c r="D3504" t="s">
        <v>458</v>
      </c>
      <c r="E3504" t="s">
        <v>476</v>
      </c>
      <c r="F3504" s="174" t="n">
        <v>2034</v>
      </c>
      <c r="G3504" s="175" t="n">
        <v>52</v>
      </c>
      <c r="H3504" s="176" t="n">
        <v>11686.4029499278</v>
      </c>
      <c r="I3504" s="177" t="n">
        <v>4040290.80818626</v>
      </c>
      <c r="J3504" s="178" t="str">
        <f>IF(I3504&gt;0,H3504/I3504,0)</f>
      </c>
      <c r="K3504" s="179" t="str">
        <f>1-EXP(-J3504)</f>
      </c>
      <c r="L3504" s="180" t="str">
        <f>IF(G3504=30,1,M3503)</f>
      </c>
      <c r="M3504" s="181" t="str">
        <f>L3504*(1-K3504)</f>
      </c>
    </row>
    <row r="3505">
      <c r="A3505" t="s">
        <v>164</v>
      </c>
      <c r="B3505" t="s">
        <v>250</v>
      </c>
      <c r="C3505" s="32" t="s">
        <v>252</v>
      </c>
      <c r="D3505" t="s">
        <v>458</v>
      </c>
      <c r="E3505" t="s">
        <v>476</v>
      </c>
      <c r="F3505" s="174" t="n">
        <v>2034</v>
      </c>
      <c r="G3505" s="175" t="n">
        <v>53</v>
      </c>
      <c r="H3505" s="176" t="n">
        <v>12504.799621535</v>
      </c>
      <c r="I3505" s="177" t="n">
        <v>3958313.58917358</v>
      </c>
      <c r="J3505" s="178" t="str">
        <f>IF(I3505&gt;0,H3505/I3505,0)</f>
      </c>
      <c r="K3505" s="179" t="str">
        <f>1-EXP(-J3505)</f>
      </c>
      <c r="L3505" s="180" t="str">
        <f>IF(G3505=30,1,M3504)</f>
      </c>
      <c r="M3505" s="181" t="str">
        <f>L3505*(1-K3505)</f>
      </c>
    </row>
    <row r="3506">
      <c r="A3506" t="s">
        <v>164</v>
      </c>
      <c r="B3506" t="s">
        <v>250</v>
      </c>
      <c r="C3506" s="32" t="s">
        <v>252</v>
      </c>
      <c r="D3506" t="s">
        <v>458</v>
      </c>
      <c r="E3506" t="s">
        <v>476</v>
      </c>
      <c r="F3506" s="174" t="n">
        <v>2034</v>
      </c>
      <c r="G3506" s="175" t="n">
        <v>54</v>
      </c>
      <c r="H3506" s="176" t="n">
        <v>13422.3153636638</v>
      </c>
      <c r="I3506" s="177" t="n">
        <v>3891248.78747557</v>
      </c>
      <c r="J3506" s="178" t="str">
        <f>IF(I3506&gt;0,H3506/I3506,0)</f>
      </c>
      <c r="K3506" s="179" t="str">
        <f>1-EXP(-J3506)</f>
      </c>
      <c r="L3506" s="180" t="str">
        <f>IF(G3506=30,1,M3505)</f>
      </c>
      <c r="M3506" s="181" t="str">
        <f>L3506*(1-K3506)</f>
      </c>
    </row>
    <row r="3507">
      <c r="A3507" t="s">
        <v>164</v>
      </c>
      <c r="B3507" t="s">
        <v>250</v>
      </c>
      <c r="C3507" s="32" t="s">
        <v>252</v>
      </c>
      <c r="D3507" t="s">
        <v>458</v>
      </c>
      <c r="E3507" t="s">
        <v>476</v>
      </c>
      <c r="F3507" s="174" t="n">
        <v>2034</v>
      </c>
      <c r="G3507" s="175" t="n">
        <v>55</v>
      </c>
      <c r="H3507" s="176" t="n">
        <v>14419.4950222155</v>
      </c>
      <c r="I3507" s="177" t="n">
        <v>3818319.20242109</v>
      </c>
      <c r="J3507" s="178" t="str">
        <f>IF(I3507&gt;0,H3507/I3507,0)</f>
      </c>
      <c r="K3507" s="179" t="str">
        <f>1-EXP(-J3507)</f>
      </c>
      <c r="L3507" s="180" t="str">
        <f>IF(G3507=30,1,M3506)</f>
      </c>
      <c r="M3507" s="181" t="str">
        <f>L3507*(1-K3507)</f>
      </c>
    </row>
    <row r="3508">
      <c r="A3508" t="s">
        <v>164</v>
      </c>
      <c r="B3508" t="s">
        <v>250</v>
      </c>
      <c r="C3508" s="32" t="s">
        <v>252</v>
      </c>
      <c r="D3508" t="s">
        <v>458</v>
      </c>
      <c r="E3508" t="s">
        <v>476</v>
      </c>
      <c r="F3508" s="174" t="n">
        <v>2034</v>
      </c>
      <c r="G3508" s="175" t="n">
        <v>56</v>
      </c>
      <c r="H3508" s="176" t="n">
        <v>15348.5112259879</v>
      </c>
      <c r="I3508" s="177" t="n">
        <v>3725668.39884611</v>
      </c>
      <c r="J3508" s="178" t="str">
        <f>IF(I3508&gt;0,H3508/I3508,0)</f>
      </c>
      <c r="K3508" s="179" t="str">
        <f>1-EXP(-J3508)</f>
      </c>
      <c r="L3508" s="180" t="str">
        <f>IF(G3508=30,1,M3507)</f>
      </c>
      <c r="M3508" s="181" t="str">
        <f>L3508*(1-K3508)</f>
      </c>
    </row>
    <row r="3509">
      <c r="A3509" t="s">
        <v>164</v>
      </c>
      <c r="B3509" t="s">
        <v>250</v>
      </c>
      <c r="C3509" s="32" t="s">
        <v>252</v>
      </c>
      <c r="D3509" t="s">
        <v>458</v>
      </c>
      <c r="E3509" t="s">
        <v>476</v>
      </c>
      <c r="F3509" s="174" t="n">
        <v>2034</v>
      </c>
      <c r="G3509" s="175" t="n">
        <v>57</v>
      </c>
      <c r="H3509" s="176" t="n">
        <v>16440.508905463</v>
      </c>
      <c r="I3509" s="177" t="n">
        <v>3649103.62734072</v>
      </c>
      <c r="J3509" s="178" t="str">
        <f>IF(I3509&gt;0,H3509/I3509,0)</f>
      </c>
      <c r="K3509" s="179" t="str">
        <f>1-EXP(-J3509)</f>
      </c>
      <c r="L3509" s="180" t="str">
        <f>IF(G3509=30,1,M3508)</f>
      </c>
      <c r="M3509" s="181" t="str">
        <f>L3509*(1-K3509)</f>
      </c>
    </row>
    <row r="3510">
      <c r="A3510" t="s">
        <v>164</v>
      </c>
      <c r="B3510" t="s">
        <v>250</v>
      </c>
      <c r="C3510" s="32" t="s">
        <v>252</v>
      </c>
      <c r="D3510" t="s">
        <v>458</v>
      </c>
      <c r="E3510" t="s">
        <v>476</v>
      </c>
      <c r="F3510" s="174" t="n">
        <v>2034</v>
      </c>
      <c r="G3510" s="175" t="n">
        <v>58</v>
      </c>
      <c r="H3510" s="176" t="n">
        <v>17533.6573829119</v>
      </c>
      <c r="I3510" s="177" t="n">
        <v>3560631.4996956</v>
      </c>
      <c r="J3510" s="178" t="str">
        <f>IF(I3510&gt;0,H3510/I3510,0)</f>
      </c>
      <c r="K3510" s="179" t="str">
        <f>1-EXP(-J3510)</f>
      </c>
      <c r="L3510" s="180" t="str">
        <f>IF(G3510=30,1,M3509)</f>
      </c>
      <c r="M3510" s="181" t="str">
        <f>L3510*(1-K3510)</f>
      </c>
    </row>
    <row r="3511">
      <c r="A3511" t="s">
        <v>164</v>
      </c>
      <c r="B3511" t="s">
        <v>250</v>
      </c>
      <c r="C3511" s="32" t="s">
        <v>252</v>
      </c>
      <c r="D3511" t="s">
        <v>458</v>
      </c>
      <c r="E3511" t="s">
        <v>476</v>
      </c>
      <c r="F3511" s="174" t="n">
        <v>2034</v>
      </c>
      <c r="G3511" s="175" t="n">
        <v>59</v>
      </c>
      <c r="H3511" s="176" t="n">
        <v>18693.0103613259</v>
      </c>
      <c r="I3511" s="177" t="n">
        <v>3470797.3186361</v>
      </c>
      <c r="J3511" s="178" t="str">
        <f>IF(I3511&gt;0,H3511/I3511,0)</f>
      </c>
      <c r="K3511" s="179" t="str">
        <f>1-EXP(-J3511)</f>
      </c>
      <c r="L3511" s="180" t="str">
        <f>IF(G3511=30,1,M3510)</f>
      </c>
      <c r="M3511" s="181" t="str">
        <f>L3511*(1-K3511)</f>
      </c>
    </row>
    <row r="3512">
      <c r="A3512" t="s">
        <v>164</v>
      </c>
      <c r="B3512" t="s">
        <v>250</v>
      </c>
      <c r="C3512" s="32" t="s">
        <v>252</v>
      </c>
      <c r="D3512" t="s">
        <v>458</v>
      </c>
      <c r="E3512" t="s">
        <v>476</v>
      </c>
      <c r="F3512" s="174" t="n">
        <v>2034</v>
      </c>
      <c r="G3512" s="175" t="n">
        <v>60</v>
      </c>
      <c r="H3512" s="176" t="n">
        <v>19976.4042237497</v>
      </c>
      <c r="I3512" s="177" t="n">
        <v>3354176.95095625</v>
      </c>
      <c r="J3512" s="178" t="str">
        <f>IF(I3512&gt;0,H3512/I3512,0)</f>
      </c>
      <c r="K3512" s="179" t="str">
        <f>1-EXP(-J3512)</f>
      </c>
      <c r="L3512" s="180" t="str">
        <f>IF(G3512=30,1,M3511)</f>
      </c>
      <c r="M3512" s="181" t="str">
        <f>L3512*(1-K3512)</f>
      </c>
    </row>
    <row r="3513">
      <c r="A3513" t="s">
        <v>164</v>
      </c>
      <c r="B3513" t="s">
        <v>250</v>
      </c>
      <c r="C3513" s="32" t="s">
        <v>252</v>
      </c>
      <c r="D3513" t="s">
        <v>458</v>
      </c>
      <c r="E3513" t="s">
        <v>476</v>
      </c>
      <c r="F3513" s="174" t="n">
        <v>2034</v>
      </c>
      <c r="G3513" s="175" t="n">
        <v>61</v>
      </c>
      <c r="H3513" s="176" t="n">
        <v>21453.6590327992</v>
      </c>
      <c r="I3513" s="177" t="n">
        <v>3293142.85809458</v>
      </c>
      <c r="J3513" s="178" t="str">
        <f>IF(I3513&gt;0,H3513/I3513,0)</f>
      </c>
      <c r="K3513" s="179" t="str">
        <f>1-EXP(-J3513)</f>
      </c>
      <c r="L3513" s="180" t="str">
        <f>IF(G3513=30,1,M3512)</f>
      </c>
      <c r="M3513" s="181" t="str">
        <f>L3513*(1-K3513)</f>
      </c>
    </row>
    <row r="3514">
      <c r="A3514" t="s">
        <v>164</v>
      </c>
      <c r="B3514" t="s">
        <v>250</v>
      </c>
      <c r="C3514" s="32" t="s">
        <v>252</v>
      </c>
      <c r="D3514" t="s">
        <v>458</v>
      </c>
      <c r="E3514" t="s">
        <v>476</v>
      </c>
      <c r="F3514" s="174" t="n">
        <v>2034</v>
      </c>
      <c r="G3514" s="175" t="n">
        <v>62</v>
      </c>
      <c r="H3514" s="176" t="n">
        <v>21986.4205556924</v>
      </c>
      <c r="I3514" s="177" t="n">
        <v>3078032.33018733</v>
      </c>
      <c r="J3514" s="178" t="str">
        <f>IF(I3514&gt;0,H3514/I3514,0)</f>
      </c>
      <c r="K3514" s="179" t="str">
        <f>1-EXP(-J3514)</f>
      </c>
      <c r="L3514" s="180" t="str">
        <f>IF(G3514=30,1,M3513)</f>
      </c>
      <c r="M3514" s="181" t="str">
        <f>L3514*(1-K3514)</f>
      </c>
    </row>
    <row r="3515">
      <c r="A3515" t="s">
        <v>164</v>
      </c>
      <c r="B3515" t="s">
        <v>250</v>
      </c>
      <c r="C3515" s="32" t="s">
        <v>252</v>
      </c>
      <c r="D3515" t="s">
        <v>458</v>
      </c>
      <c r="E3515" t="s">
        <v>476</v>
      </c>
      <c r="F3515" s="174" t="n">
        <v>2034</v>
      </c>
      <c r="G3515" s="175" t="n">
        <v>63</v>
      </c>
      <c r="H3515" s="176" t="n">
        <v>23293.4286624212</v>
      </c>
      <c r="I3515" s="177" t="n">
        <v>2976669.92905459</v>
      </c>
      <c r="J3515" s="178" t="str">
        <f>IF(I3515&gt;0,H3515/I3515,0)</f>
      </c>
      <c r="K3515" s="179" t="str">
        <f>1-EXP(-J3515)</f>
      </c>
      <c r="L3515" s="180" t="str">
        <f>IF(G3515=30,1,M3514)</f>
      </c>
      <c r="M3515" s="181" t="str">
        <f>L3515*(1-K3515)</f>
      </c>
    </row>
    <row r="3516">
      <c r="A3516" t="s">
        <v>164</v>
      </c>
      <c r="B3516" t="s">
        <v>250</v>
      </c>
      <c r="C3516" s="32" t="s">
        <v>252</v>
      </c>
      <c r="D3516" t="s">
        <v>458</v>
      </c>
      <c r="E3516" t="s">
        <v>476</v>
      </c>
      <c r="F3516" s="174" t="n">
        <v>2034</v>
      </c>
      <c r="G3516" s="175" t="n">
        <v>64</v>
      </c>
      <c r="H3516" s="176" t="n">
        <v>24686.4683254616</v>
      </c>
      <c r="I3516" s="177" t="n">
        <v>2878664.1207696</v>
      </c>
      <c r="J3516" s="178" t="str">
        <f>IF(I3516&gt;0,H3516/I3516,0)</f>
      </c>
      <c r="K3516" s="179" t="str">
        <f>1-EXP(-J3516)</f>
      </c>
      <c r="L3516" s="180" t="str">
        <f>IF(G3516=30,1,M3515)</f>
      </c>
      <c r="M3516" s="181" t="str">
        <f>L3516*(1-K3516)</f>
      </c>
    </row>
    <row r="3517">
      <c r="A3517" t="s">
        <v>164</v>
      </c>
      <c r="B3517" t="s">
        <v>250</v>
      </c>
      <c r="C3517" s="32" t="s">
        <v>252</v>
      </c>
      <c r="D3517" t="s">
        <v>458</v>
      </c>
      <c r="E3517" t="s">
        <v>476</v>
      </c>
      <c r="F3517" s="174" t="n">
        <v>2034</v>
      </c>
      <c r="G3517" s="175" t="n">
        <v>65</v>
      </c>
      <c r="H3517" s="176" t="n">
        <v>25176.8302274441</v>
      </c>
      <c r="I3517" s="177" t="n">
        <v>2771460.64130086</v>
      </c>
      <c r="J3517" s="178" t="str">
        <f>IF(I3517&gt;0,H3517/I3517,0)</f>
      </c>
      <c r="K3517" s="179" t="str">
        <f>1-EXP(-J3517)</f>
      </c>
      <c r="L3517" s="180" t="str">
        <f>IF(G3517=30,1,M3516)</f>
      </c>
      <c r="M3517" s="181" t="str">
        <f>L3517*(1-K3517)</f>
      </c>
    </row>
    <row r="3518">
      <c r="A3518" t="s">
        <v>164</v>
      </c>
      <c r="B3518" t="s">
        <v>250</v>
      </c>
      <c r="C3518" s="32" t="s">
        <v>252</v>
      </c>
      <c r="D3518" t="s">
        <v>458</v>
      </c>
      <c r="E3518" t="s">
        <v>476</v>
      </c>
      <c r="F3518" s="174" t="n">
        <v>2034</v>
      </c>
      <c r="G3518" s="175" t="n">
        <v>66</v>
      </c>
      <c r="H3518" s="176" t="n">
        <v>26349.0613889045</v>
      </c>
      <c r="I3518" s="177" t="n">
        <v>2646083.75277381</v>
      </c>
      <c r="J3518" s="178" t="str">
        <f>IF(I3518&gt;0,H3518/I3518,0)</f>
      </c>
      <c r="K3518" s="179" t="str">
        <f>1-EXP(-J3518)</f>
      </c>
      <c r="L3518" s="180" t="str">
        <f>IF(G3518=30,1,M3517)</f>
      </c>
      <c r="M3518" s="181" t="str">
        <f>L3518*(1-K3518)</f>
      </c>
    </row>
    <row r="3519">
      <c r="A3519" t="s">
        <v>164</v>
      </c>
      <c r="B3519" t="s">
        <v>250</v>
      </c>
      <c r="C3519" s="32" t="s">
        <v>252</v>
      </c>
      <c r="D3519" t="s">
        <v>458</v>
      </c>
      <c r="E3519" t="s">
        <v>476</v>
      </c>
      <c r="F3519" s="174" t="n">
        <v>2034</v>
      </c>
      <c r="G3519" s="175" t="n">
        <v>67</v>
      </c>
      <c r="H3519" s="176" t="n">
        <v>27252.2779712328</v>
      </c>
      <c r="I3519" s="177" t="n">
        <v>2491957.61484357</v>
      </c>
      <c r="J3519" s="178" t="str">
        <f>IF(I3519&gt;0,H3519/I3519,0)</f>
      </c>
      <c r="K3519" s="179" t="str">
        <f>1-EXP(-J3519)</f>
      </c>
      <c r="L3519" s="180" t="str">
        <f>IF(G3519=30,1,M3518)</f>
      </c>
      <c r="M3519" s="181" t="str">
        <f>L3519*(1-K3519)</f>
      </c>
    </row>
    <row r="3520">
      <c r="A3520" t="s">
        <v>164</v>
      </c>
      <c r="B3520" t="s">
        <v>250</v>
      </c>
      <c r="C3520" s="32" t="s">
        <v>252</v>
      </c>
      <c r="D3520" t="s">
        <v>458</v>
      </c>
      <c r="E3520" t="s">
        <v>476</v>
      </c>
      <c r="F3520" s="174" t="n">
        <v>2034</v>
      </c>
      <c r="G3520" s="175" t="n">
        <v>68</v>
      </c>
      <c r="H3520" s="176" t="n">
        <v>28468.7409480441</v>
      </c>
      <c r="I3520" s="177" t="n">
        <v>2370780.93163805</v>
      </c>
      <c r="J3520" s="178" t="str">
        <f>IF(I3520&gt;0,H3520/I3520,0)</f>
      </c>
      <c r="K3520" s="179" t="str">
        <f>1-EXP(-J3520)</f>
      </c>
      <c r="L3520" s="180" t="str">
        <f>IF(G3520=30,1,M3519)</f>
      </c>
      <c r="M3520" s="181" t="str">
        <f>L3520*(1-K3520)</f>
      </c>
    </row>
    <row r="3521">
      <c r="A3521" t="s">
        <v>164</v>
      </c>
      <c r="B3521" t="s">
        <v>250</v>
      </c>
      <c r="C3521" s="32" t="s">
        <v>252</v>
      </c>
      <c r="D3521" t="s">
        <v>458</v>
      </c>
      <c r="E3521" t="s">
        <v>476</v>
      </c>
      <c r="F3521" s="174" t="n">
        <v>2034</v>
      </c>
      <c r="G3521" s="175" t="n">
        <v>69</v>
      </c>
      <c r="H3521" s="176" t="n">
        <v>29432.5093057999</v>
      </c>
      <c r="I3521" s="177" t="n">
        <v>2230613.6797359</v>
      </c>
      <c r="J3521" s="178" t="str">
        <f>IF(I3521&gt;0,H3521/I3521,0)</f>
      </c>
      <c r="K3521" s="179" t="str">
        <f>1-EXP(-J3521)</f>
      </c>
      <c r="L3521" s="180" t="str">
        <f>IF(G3521=30,1,M3520)</f>
      </c>
      <c r="M3521" s="181" t="str">
        <f>L3521*(1-K3521)</f>
      </c>
    </row>
    <row r="3522">
      <c r="A3522" t="s">
        <v>164</v>
      </c>
      <c r="B3522" t="s">
        <v>250</v>
      </c>
      <c r="C3522" s="32" t="s">
        <v>252</v>
      </c>
      <c r="D3522" t="s">
        <v>458</v>
      </c>
      <c r="E3522" t="s">
        <v>476</v>
      </c>
      <c r="F3522" s="174" t="n">
        <v>2035</v>
      </c>
      <c r="G3522" s="175" t="n">
        <v>30</v>
      </c>
      <c r="H3522" s="176" t="n">
        <v>808.760449094376</v>
      </c>
      <c r="I3522" s="177" t="n">
        <v>4552852.62019601</v>
      </c>
      <c r="J3522" s="178" t="str">
        <f>IF(I3522&gt;0,H3522/I3522,0)</f>
      </c>
      <c r="K3522" s="179" t="str">
        <f>1-EXP(-J3522)</f>
      </c>
      <c r="L3522" s="180" t="str">
        <f>IF(G3522=30,1,M3521)</f>
      </c>
      <c r="M3522" s="181" t="str">
        <f>L3522*(1-K3522)</f>
      </c>
    </row>
    <row r="3523">
      <c r="A3523" t="s">
        <v>164</v>
      </c>
      <c r="B3523" t="s">
        <v>250</v>
      </c>
      <c r="C3523" s="32" t="s">
        <v>252</v>
      </c>
      <c r="D3523" t="s">
        <v>458</v>
      </c>
      <c r="E3523" t="s">
        <v>476</v>
      </c>
      <c r="F3523" s="174" t="n">
        <v>2035</v>
      </c>
      <c r="G3523" s="175" t="n">
        <v>31</v>
      </c>
      <c r="H3523" s="176" t="n">
        <v>963.775859813283</v>
      </c>
      <c r="I3523" s="177" t="n">
        <v>4424108.03798398</v>
      </c>
      <c r="J3523" s="178" t="str">
        <f>IF(I3523&gt;0,H3523/I3523,0)</f>
      </c>
      <c r="K3523" s="179" t="str">
        <f>1-EXP(-J3523)</f>
      </c>
      <c r="L3523" s="180" t="str">
        <f>IF(G3523=30,1,M3522)</f>
      </c>
      <c r="M3523" s="181" t="str">
        <f>L3523*(1-K3523)</f>
      </c>
    </row>
    <row r="3524">
      <c r="A3524" t="s">
        <v>164</v>
      </c>
      <c r="B3524" t="s">
        <v>250</v>
      </c>
      <c r="C3524" s="32" t="s">
        <v>252</v>
      </c>
      <c r="D3524" t="s">
        <v>458</v>
      </c>
      <c r="E3524" t="s">
        <v>476</v>
      </c>
      <c r="F3524" s="174" t="n">
        <v>2035</v>
      </c>
      <c r="G3524" s="175" t="n">
        <v>32</v>
      </c>
      <c r="H3524" s="176" t="n">
        <v>1000.47285829787</v>
      </c>
      <c r="I3524" s="177" t="n">
        <v>4358896.15756664</v>
      </c>
      <c r="J3524" s="178" t="str">
        <f>IF(I3524&gt;0,H3524/I3524,0)</f>
      </c>
      <c r="K3524" s="179" t="str">
        <f>1-EXP(-J3524)</f>
      </c>
      <c r="L3524" s="180" t="str">
        <f>IF(G3524=30,1,M3523)</f>
      </c>
      <c r="M3524" s="181" t="str">
        <f>L3524*(1-K3524)</f>
      </c>
    </row>
    <row r="3525">
      <c r="A3525" t="s">
        <v>164</v>
      </c>
      <c r="B3525" t="s">
        <v>250</v>
      </c>
      <c r="C3525" s="32" t="s">
        <v>252</v>
      </c>
      <c r="D3525" t="s">
        <v>458</v>
      </c>
      <c r="E3525" t="s">
        <v>476</v>
      </c>
      <c r="F3525" s="174" t="n">
        <v>2035</v>
      </c>
      <c r="G3525" s="175" t="n">
        <v>33</v>
      </c>
      <c r="H3525" s="176" t="n">
        <v>1200.29217366597</v>
      </c>
      <c r="I3525" s="177" t="n">
        <v>4337761.75882631</v>
      </c>
      <c r="J3525" s="178" t="str">
        <f>IF(I3525&gt;0,H3525/I3525,0)</f>
      </c>
      <c r="K3525" s="179" t="str">
        <f>1-EXP(-J3525)</f>
      </c>
      <c r="L3525" s="180" t="str">
        <f>IF(G3525=30,1,M3524)</f>
      </c>
      <c r="M3525" s="181" t="str">
        <f>L3525*(1-K3525)</f>
      </c>
    </row>
    <row r="3526">
      <c r="A3526" t="s">
        <v>164</v>
      </c>
      <c r="B3526" t="s">
        <v>250</v>
      </c>
      <c r="C3526" s="32" t="s">
        <v>252</v>
      </c>
      <c r="D3526" t="s">
        <v>458</v>
      </c>
      <c r="E3526" t="s">
        <v>476</v>
      </c>
      <c r="F3526" s="174" t="n">
        <v>2035</v>
      </c>
      <c r="G3526" s="175" t="n">
        <v>34</v>
      </c>
      <c r="H3526" s="176" t="n">
        <v>1270.76122851603</v>
      </c>
      <c r="I3526" s="177" t="n">
        <v>4317775.92735324</v>
      </c>
      <c r="J3526" s="178" t="str">
        <f>IF(I3526&gt;0,H3526/I3526,0)</f>
      </c>
      <c r="K3526" s="179" t="str">
        <f>1-EXP(-J3526)</f>
      </c>
      <c r="L3526" s="180" t="str">
        <f>IF(G3526=30,1,M3525)</f>
      </c>
      <c r="M3526" s="181" t="str">
        <f>L3526*(1-K3526)</f>
      </c>
    </row>
    <row r="3527">
      <c r="A3527" t="s">
        <v>164</v>
      </c>
      <c r="B3527" t="s">
        <v>250</v>
      </c>
      <c r="C3527" s="32" t="s">
        <v>252</v>
      </c>
      <c r="D3527" t="s">
        <v>458</v>
      </c>
      <c r="E3527" t="s">
        <v>476</v>
      </c>
      <c r="F3527" s="174" t="n">
        <v>2035</v>
      </c>
      <c r="G3527" s="175" t="n">
        <v>35</v>
      </c>
      <c r="H3527" s="176" t="n">
        <v>1705.15971805179</v>
      </c>
      <c r="I3527" s="177" t="n">
        <v>4297464.80485626</v>
      </c>
      <c r="J3527" s="178" t="str">
        <f>IF(I3527&gt;0,H3527/I3527,0)</f>
      </c>
      <c r="K3527" s="179" t="str">
        <f>1-EXP(-J3527)</f>
      </c>
      <c r="L3527" s="180" t="str">
        <f>IF(G3527=30,1,M3526)</f>
      </c>
      <c r="M3527" s="181" t="str">
        <f>L3527*(1-K3527)</f>
      </c>
    </row>
    <row r="3528">
      <c r="A3528" t="s">
        <v>164</v>
      </c>
      <c r="B3528" t="s">
        <v>250</v>
      </c>
      <c r="C3528" s="32" t="s">
        <v>252</v>
      </c>
      <c r="D3528" t="s">
        <v>458</v>
      </c>
      <c r="E3528" t="s">
        <v>476</v>
      </c>
      <c r="F3528" s="174" t="n">
        <v>2035</v>
      </c>
      <c r="G3528" s="175" t="n">
        <v>36</v>
      </c>
      <c r="H3528" s="176" t="n">
        <v>1913.65878819384</v>
      </c>
      <c r="I3528" s="177" t="n">
        <v>4316272.48285108</v>
      </c>
      <c r="J3528" s="178" t="str">
        <f>IF(I3528&gt;0,H3528/I3528,0)</f>
      </c>
      <c r="K3528" s="179" t="str">
        <f>1-EXP(-J3528)</f>
      </c>
      <c r="L3528" s="180" t="str">
        <f>IF(G3528=30,1,M3527)</f>
      </c>
      <c r="M3528" s="181" t="str">
        <f>L3528*(1-K3528)</f>
      </c>
    </row>
    <row r="3529">
      <c r="A3529" t="s">
        <v>164</v>
      </c>
      <c r="B3529" t="s">
        <v>250</v>
      </c>
      <c r="C3529" s="32" t="s">
        <v>252</v>
      </c>
      <c r="D3529" t="s">
        <v>458</v>
      </c>
      <c r="E3529" t="s">
        <v>476</v>
      </c>
      <c r="F3529" s="174" t="n">
        <v>2035</v>
      </c>
      <c r="G3529" s="175" t="n">
        <v>37</v>
      </c>
      <c r="H3529" s="176" t="n">
        <v>2085.68170342476</v>
      </c>
      <c r="I3529" s="177" t="n">
        <v>4374333.53806908</v>
      </c>
      <c r="J3529" s="178" t="str">
        <f>IF(I3529&gt;0,H3529/I3529,0)</f>
      </c>
      <c r="K3529" s="179" t="str">
        <f>1-EXP(-J3529)</f>
      </c>
      <c r="L3529" s="180" t="str">
        <f>IF(G3529=30,1,M3528)</f>
      </c>
      <c r="M3529" s="181" t="str">
        <f>L3529*(1-K3529)</f>
      </c>
    </row>
    <row r="3530">
      <c r="A3530" t="s">
        <v>164</v>
      </c>
      <c r="B3530" t="s">
        <v>250</v>
      </c>
      <c r="C3530" s="32" t="s">
        <v>252</v>
      </c>
      <c r="D3530" t="s">
        <v>458</v>
      </c>
      <c r="E3530" t="s">
        <v>476</v>
      </c>
      <c r="F3530" s="174" t="n">
        <v>2035</v>
      </c>
      <c r="G3530" s="175" t="n">
        <v>38</v>
      </c>
      <c r="H3530" s="176" t="n">
        <v>2520.51624707699</v>
      </c>
      <c r="I3530" s="177" t="n">
        <v>4510926.9681023</v>
      </c>
      <c r="J3530" s="178" t="str">
        <f>IF(I3530&gt;0,H3530/I3530,0)</f>
      </c>
      <c r="K3530" s="179" t="str">
        <f>1-EXP(-J3530)</f>
      </c>
      <c r="L3530" s="180" t="str">
        <f>IF(G3530=30,1,M3529)</f>
      </c>
      <c r="M3530" s="181" t="str">
        <f>L3530*(1-K3530)</f>
      </c>
    </row>
    <row r="3531">
      <c r="A3531" t="s">
        <v>164</v>
      </c>
      <c r="B3531" t="s">
        <v>250</v>
      </c>
      <c r="C3531" s="32" t="s">
        <v>252</v>
      </c>
      <c r="D3531" t="s">
        <v>458</v>
      </c>
      <c r="E3531" t="s">
        <v>476</v>
      </c>
      <c r="F3531" s="174" t="n">
        <v>2035</v>
      </c>
      <c r="G3531" s="175" t="n">
        <v>39</v>
      </c>
      <c r="H3531" s="176" t="n">
        <v>2686.31925070363</v>
      </c>
      <c r="I3531" s="177" t="n">
        <v>4466042.79430547</v>
      </c>
      <c r="J3531" s="178" t="str">
        <f>IF(I3531&gt;0,H3531/I3531,0)</f>
      </c>
      <c r="K3531" s="179" t="str">
        <f>1-EXP(-J3531)</f>
      </c>
      <c r="L3531" s="180" t="str">
        <f>IF(G3531=30,1,M3530)</f>
      </c>
      <c r="M3531" s="181" t="str">
        <f>L3531*(1-K3531)</f>
      </c>
    </row>
    <row r="3532">
      <c r="A3532" t="s">
        <v>164</v>
      </c>
      <c r="B3532" t="s">
        <v>250</v>
      </c>
      <c r="C3532" s="32" t="s">
        <v>252</v>
      </c>
      <c r="D3532" t="s">
        <v>458</v>
      </c>
      <c r="E3532" t="s">
        <v>476</v>
      </c>
      <c r="F3532" s="174" t="n">
        <v>2035</v>
      </c>
      <c r="G3532" s="175" t="n">
        <v>40</v>
      </c>
      <c r="H3532" s="176" t="n">
        <v>3541.07786199278</v>
      </c>
      <c r="I3532" s="177" t="n">
        <v>4390971.60773242</v>
      </c>
      <c r="J3532" s="178" t="str">
        <f>IF(I3532&gt;0,H3532/I3532,0)</f>
      </c>
      <c r="K3532" s="179" t="str">
        <f>1-EXP(-J3532)</f>
      </c>
      <c r="L3532" s="180" t="str">
        <f>IF(G3532=30,1,M3531)</f>
      </c>
      <c r="M3532" s="181" t="str">
        <f>L3532*(1-K3532)</f>
      </c>
    </row>
    <row r="3533">
      <c r="A3533" t="s">
        <v>164</v>
      </c>
      <c r="B3533" t="s">
        <v>250</v>
      </c>
      <c r="C3533" s="32" t="s">
        <v>252</v>
      </c>
      <c r="D3533" t="s">
        <v>458</v>
      </c>
      <c r="E3533" t="s">
        <v>476</v>
      </c>
      <c r="F3533" s="174" t="n">
        <v>2035</v>
      </c>
      <c r="G3533" s="175" t="n">
        <v>41</v>
      </c>
      <c r="H3533" s="176" t="n">
        <v>3773.00484623442</v>
      </c>
      <c r="I3533" s="177" t="n">
        <v>4330487.222693</v>
      </c>
      <c r="J3533" s="178" t="str">
        <f>IF(I3533&gt;0,H3533/I3533,0)</f>
      </c>
      <c r="K3533" s="179" t="str">
        <f>1-EXP(-J3533)</f>
      </c>
      <c r="L3533" s="180" t="str">
        <f>IF(G3533=30,1,M3532)</f>
      </c>
      <c r="M3533" s="181" t="str">
        <f>L3533*(1-K3533)</f>
      </c>
    </row>
    <row r="3534">
      <c r="A3534" t="s">
        <v>164</v>
      </c>
      <c r="B3534" t="s">
        <v>250</v>
      </c>
      <c r="C3534" s="32" t="s">
        <v>252</v>
      </c>
      <c r="D3534" t="s">
        <v>458</v>
      </c>
      <c r="E3534" t="s">
        <v>476</v>
      </c>
      <c r="F3534" s="174" t="n">
        <v>2035</v>
      </c>
      <c r="G3534" s="175" t="n">
        <v>42</v>
      </c>
      <c r="H3534" s="176" t="n">
        <v>4036.57889592983</v>
      </c>
      <c r="I3534" s="177" t="n">
        <v>4274044.06511263</v>
      </c>
      <c r="J3534" s="178" t="str">
        <f>IF(I3534&gt;0,H3534/I3534,0)</f>
      </c>
      <c r="K3534" s="179" t="str">
        <f>1-EXP(-J3534)</f>
      </c>
      <c r="L3534" s="180" t="str">
        <f>IF(G3534=30,1,M3533)</f>
      </c>
      <c r="M3534" s="181" t="str">
        <f>L3534*(1-K3534)</f>
      </c>
    </row>
    <row r="3535">
      <c r="A3535" t="s">
        <v>164</v>
      </c>
      <c r="B3535" t="s">
        <v>250</v>
      </c>
      <c r="C3535" s="32" t="s">
        <v>252</v>
      </c>
      <c r="D3535" t="s">
        <v>458</v>
      </c>
      <c r="E3535" t="s">
        <v>476</v>
      </c>
      <c r="F3535" s="174" t="n">
        <v>2035</v>
      </c>
      <c r="G3535" s="175" t="n">
        <v>43</v>
      </c>
      <c r="H3535" s="176" t="n">
        <v>4418.93222361774</v>
      </c>
      <c r="I3535" s="177" t="n">
        <v>4307653.56511056</v>
      </c>
      <c r="J3535" s="178" t="str">
        <f>IF(I3535&gt;0,H3535/I3535,0)</f>
      </c>
      <c r="K3535" s="179" t="str">
        <f>1-EXP(-J3535)</f>
      </c>
      <c r="L3535" s="180" t="str">
        <f>IF(G3535=30,1,M3534)</f>
      </c>
      <c r="M3535" s="181" t="str">
        <f>L3535*(1-K3535)</f>
      </c>
    </row>
    <row r="3536">
      <c r="A3536" t="s">
        <v>164</v>
      </c>
      <c r="B3536" t="s">
        <v>250</v>
      </c>
      <c r="C3536" s="32" t="s">
        <v>252</v>
      </c>
      <c r="D3536" t="s">
        <v>458</v>
      </c>
      <c r="E3536" t="s">
        <v>476</v>
      </c>
      <c r="F3536" s="174" t="n">
        <v>2035</v>
      </c>
      <c r="G3536" s="175" t="n">
        <v>44</v>
      </c>
      <c r="H3536" s="176" t="n">
        <v>4832.90846045949</v>
      </c>
      <c r="I3536" s="177" t="n">
        <v>4321282.39068218</v>
      </c>
      <c r="J3536" s="178" t="str">
        <f>IF(I3536&gt;0,H3536/I3536,0)</f>
      </c>
      <c r="K3536" s="179" t="str">
        <f>1-EXP(-J3536)</f>
      </c>
      <c r="L3536" s="180" t="str">
        <f>IF(G3536=30,1,M3535)</f>
      </c>
      <c r="M3536" s="181" t="str">
        <f>L3536*(1-K3536)</f>
      </c>
    </row>
    <row r="3537">
      <c r="A3537" t="s">
        <v>164</v>
      </c>
      <c r="B3537" t="s">
        <v>250</v>
      </c>
      <c r="C3537" s="32" t="s">
        <v>252</v>
      </c>
      <c r="D3537" t="s">
        <v>458</v>
      </c>
      <c r="E3537" t="s">
        <v>476</v>
      </c>
      <c r="F3537" s="174" t="n">
        <v>2035</v>
      </c>
      <c r="G3537" s="175" t="n">
        <v>45</v>
      </c>
      <c r="H3537" s="176" t="n">
        <v>8538.75033849462</v>
      </c>
      <c r="I3537" s="177" t="n">
        <v>6360185.37216718</v>
      </c>
      <c r="J3537" s="178" t="str">
        <f>IF(I3537&gt;0,H3537/I3537,0)</f>
      </c>
      <c r="K3537" s="179" t="str">
        <f>1-EXP(-J3537)</f>
      </c>
      <c r="L3537" s="180" t="str">
        <f>IF(G3537=30,1,M3536)</f>
      </c>
      <c r="M3537" s="181" t="str">
        <f>L3537*(1-K3537)</f>
      </c>
    </row>
    <row r="3538">
      <c r="A3538" t="s">
        <v>164</v>
      </c>
      <c r="B3538" t="s">
        <v>250</v>
      </c>
      <c r="C3538" s="32" t="s">
        <v>252</v>
      </c>
      <c r="D3538" t="s">
        <v>458</v>
      </c>
      <c r="E3538" t="s">
        <v>476</v>
      </c>
      <c r="F3538" s="174" t="n">
        <v>2035</v>
      </c>
      <c r="G3538" s="175" t="n">
        <v>46</v>
      </c>
      <c r="H3538" s="176" t="n">
        <v>6733.34778215561</v>
      </c>
      <c r="I3538" s="177" t="n">
        <v>4269585.31311527</v>
      </c>
      <c r="J3538" s="178" t="str">
        <f>IF(I3538&gt;0,H3538/I3538,0)</f>
      </c>
      <c r="K3538" s="179" t="str">
        <f>1-EXP(-J3538)</f>
      </c>
      <c r="L3538" s="180" t="str">
        <f>IF(G3538=30,1,M3537)</f>
      </c>
      <c r="M3538" s="181" t="str">
        <f>L3538*(1-K3538)</f>
      </c>
    </row>
    <row r="3539">
      <c r="A3539" t="s">
        <v>164</v>
      </c>
      <c r="B3539" t="s">
        <v>250</v>
      </c>
      <c r="C3539" s="32" t="s">
        <v>252</v>
      </c>
      <c r="D3539" t="s">
        <v>458</v>
      </c>
      <c r="E3539" t="s">
        <v>476</v>
      </c>
      <c r="F3539" s="174" t="n">
        <v>2035</v>
      </c>
      <c r="G3539" s="175" t="n">
        <v>47</v>
      </c>
      <c r="H3539" s="176" t="n">
        <v>7339.0864754238</v>
      </c>
      <c r="I3539" s="177" t="n">
        <v>4247244.76195221</v>
      </c>
      <c r="J3539" s="178" t="str">
        <f>IF(I3539&gt;0,H3539/I3539,0)</f>
      </c>
      <c r="K3539" s="179" t="str">
        <f>1-EXP(-J3539)</f>
      </c>
      <c r="L3539" s="180" t="str">
        <f>IF(G3539=30,1,M3538)</f>
      </c>
      <c r="M3539" s="181" t="str">
        <f>L3539*(1-K3539)</f>
      </c>
    </row>
    <row r="3540">
      <c r="A3540" t="s">
        <v>164</v>
      </c>
      <c r="B3540" t="s">
        <v>250</v>
      </c>
      <c r="C3540" s="32" t="s">
        <v>252</v>
      </c>
      <c r="D3540" t="s">
        <v>458</v>
      </c>
      <c r="E3540" t="s">
        <v>476</v>
      </c>
      <c r="F3540" s="174" t="n">
        <v>2035</v>
      </c>
      <c r="G3540" s="175" t="n">
        <v>48</v>
      </c>
      <c r="H3540" s="176" t="n">
        <v>7787.98462816467</v>
      </c>
      <c r="I3540" s="177" t="n">
        <v>4110758.09618538</v>
      </c>
      <c r="J3540" s="178" t="str">
        <f>IF(I3540&gt;0,H3540/I3540,0)</f>
      </c>
      <c r="K3540" s="179" t="str">
        <f>1-EXP(-J3540)</f>
      </c>
      <c r="L3540" s="180" t="str">
        <f>IF(G3540=30,1,M3539)</f>
      </c>
      <c r="M3540" s="181" t="str">
        <f>L3540*(1-K3540)</f>
      </c>
    </row>
    <row r="3541">
      <c r="A3541" t="s">
        <v>164</v>
      </c>
      <c r="B3541" t="s">
        <v>250</v>
      </c>
      <c r="C3541" s="32" t="s">
        <v>252</v>
      </c>
      <c r="D3541" t="s">
        <v>458</v>
      </c>
      <c r="E3541" t="s">
        <v>476</v>
      </c>
      <c r="F3541" s="174" t="n">
        <v>2035</v>
      </c>
      <c r="G3541" s="175" t="n">
        <v>49</v>
      </c>
      <c r="H3541" s="176" t="n">
        <v>8447.95384526396</v>
      </c>
      <c r="I3541" s="177" t="n">
        <v>4069714.73423496</v>
      </c>
      <c r="J3541" s="178" t="str">
        <f>IF(I3541&gt;0,H3541/I3541,0)</f>
      </c>
      <c r="K3541" s="179" t="str">
        <f>1-EXP(-J3541)</f>
      </c>
      <c r="L3541" s="180" t="str">
        <f>IF(G3541=30,1,M3540)</f>
      </c>
      <c r="M3541" s="181" t="str">
        <f>L3541*(1-K3541)</f>
      </c>
    </row>
    <row r="3542">
      <c r="A3542" t="s">
        <v>164</v>
      </c>
      <c r="B3542" t="s">
        <v>250</v>
      </c>
      <c r="C3542" s="32" t="s">
        <v>252</v>
      </c>
      <c r="D3542" t="s">
        <v>458</v>
      </c>
      <c r="E3542" t="s">
        <v>476</v>
      </c>
      <c r="F3542" s="174" t="n">
        <v>2035</v>
      </c>
      <c r="G3542" s="175" t="n">
        <v>50</v>
      </c>
      <c r="H3542" s="176" t="n">
        <v>9899.3388746426</v>
      </c>
      <c r="I3542" s="177" t="n">
        <v>4119554.41743727</v>
      </c>
      <c r="J3542" s="178" t="str">
        <f>IF(I3542&gt;0,H3542/I3542,0)</f>
      </c>
      <c r="K3542" s="179" t="str">
        <f>1-EXP(-J3542)</f>
      </c>
      <c r="L3542" s="180" t="str">
        <f>IF(G3542=30,1,M3541)</f>
      </c>
      <c r="M3542" s="181" t="str">
        <f>L3542*(1-K3542)</f>
      </c>
    </row>
    <row r="3543">
      <c r="A3543" t="s">
        <v>164</v>
      </c>
      <c r="B3543" t="s">
        <v>250</v>
      </c>
      <c r="C3543" s="32" t="s">
        <v>252</v>
      </c>
      <c r="D3543" t="s">
        <v>458</v>
      </c>
      <c r="E3543" t="s">
        <v>476</v>
      </c>
      <c r="F3543" s="174" t="n">
        <v>2035</v>
      </c>
      <c r="G3543" s="175" t="n">
        <v>51</v>
      </c>
      <c r="H3543" s="176" t="n">
        <v>11007.8294067881</v>
      </c>
      <c r="I3543" s="177" t="n">
        <v>4191989.96471795</v>
      </c>
      <c r="J3543" s="178" t="str">
        <f>IF(I3543&gt;0,H3543/I3543,0)</f>
      </c>
      <c r="K3543" s="179" t="str">
        <f>1-EXP(-J3543)</f>
      </c>
      <c r="L3543" s="180" t="str">
        <f>IF(G3543=30,1,M3542)</f>
      </c>
      <c r="M3543" s="181" t="str">
        <f>L3543*(1-K3543)</f>
      </c>
    </row>
    <row r="3544">
      <c r="A3544" t="s">
        <v>164</v>
      </c>
      <c r="B3544" t="s">
        <v>250</v>
      </c>
      <c r="C3544" s="32" t="s">
        <v>252</v>
      </c>
      <c r="D3544" t="s">
        <v>458</v>
      </c>
      <c r="E3544" t="s">
        <v>476</v>
      </c>
      <c r="F3544" s="174" t="n">
        <v>2035</v>
      </c>
      <c r="G3544" s="175" t="n">
        <v>52</v>
      </c>
      <c r="H3544" s="176" t="n">
        <v>11931.6619605724</v>
      </c>
      <c r="I3544" s="177" t="n">
        <v>4157927.99062592</v>
      </c>
      <c r="J3544" s="178" t="str">
        <f>IF(I3544&gt;0,H3544/I3544,0)</f>
      </c>
      <c r="K3544" s="179" t="str">
        <f>1-EXP(-J3544)</f>
      </c>
      <c r="L3544" s="180" t="str">
        <f>IF(G3544=30,1,M3543)</f>
      </c>
      <c r="M3544" s="181" t="str">
        <f>L3544*(1-K3544)</f>
      </c>
    </row>
    <row r="3545">
      <c r="A3545" t="s">
        <v>164</v>
      </c>
      <c r="B3545" t="s">
        <v>250</v>
      </c>
      <c r="C3545" s="32" t="s">
        <v>252</v>
      </c>
      <c r="D3545" t="s">
        <v>458</v>
      </c>
      <c r="E3545" t="s">
        <v>476</v>
      </c>
      <c r="F3545" s="174" t="n">
        <v>2035</v>
      </c>
      <c r="G3545" s="175" t="n">
        <v>53</v>
      </c>
      <c r="H3545" s="176" t="n">
        <v>12590.3019356987</v>
      </c>
      <c r="I3545" s="177" t="n">
        <v>4013944.76096703</v>
      </c>
      <c r="J3545" s="178" t="str">
        <f>IF(I3545&gt;0,H3545/I3545,0)</f>
      </c>
      <c r="K3545" s="179" t="str">
        <f>1-EXP(-J3545)</f>
      </c>
      <c r="L3545" s="180" t="str">
        <f>IF(G3545=30,1,M3544)</f>
      </c>
      <c r="M3545" s="181" t="str">
        <f>L3545*(1-K3545)</f>
      </c>
    </row>
    <row r="3546">
      <c r="A3546" t="s">
        <v>164</v>
      </c>
      <c r="B3546" t="s">
        <v>250</v>
      </c>
      <c r="C3546" s="32" t="s">
        <v>252</v>
      </c>
      <c r="D3546" t="s">
        <v>458</v>
      </c>
      <c r="E3546" t="s">
        <v>476</v>
      </c>
      <c r="F3546" s="174" t="n">
        <v>2035</v>
      </c>
      <c r="G3546" s="175" t="n">
        <v>54</v>
      </c>
      <c r="H3546" s="176" t="n">
        <v>13456.8317029835</v>
      </c>
      <c r="I3546" s="177" t="n">
        <v>3930126.29678917</v>
      </c>
      <c r="J3546" s="178" t="str">
        <f>IF(I3546&gt;0,H3546/I3546,0)</f>
      </c>
      <c r="K3546" s="179" t="str">
        <f>1-EXP(-J3546)</f>
      </c>
      <c r="L3546" s="180" t="str">
        <f>IF(G3546=30,1,M3545)</f>
      </c>
      <c r="M3546" s="181" t="str">
        <f>L3546*(1-K3546)</f>
      </c>
    </row>
    <row r="3547">
      <c r="A3547" t="s">
        <v>164</v>
      </c>
      <c r="B3547" t="s">
        <v>250</v>
      </c>
      <c r="C3547" s="32" t="s">
        <v>252</v>
      </c>
      <c r="D3547" t="s">
        <v>458</v>
      </c>
      <c r="E3547" t="s">
        <v>476</v>
      </c>
      <c r="F3547" s="174" t="n">
        <v>2035</v>
      </c>
      <c r="G3547" s="175" t="n">
        <v>55</v>
      </c>
      <c r="H3547" s="176" t="n">
        <v>14443.9898272969</v>
      </c>
      <c r="I3547" s="177" t="n">
        <v>3860999.9659655</v>
      </c>
      <c r="J3547" s="178" t="str">
        <f>IF(I3547&gt;0,H3547/I3547,0)</f>
      </c>
      <c r="K3547" s="179" t="str">
        <f>1-EXP(-J3547)</f>
      </c>
      <c r="L3547" s="180" t="str">
        <f>IF(G3547=30,1,M3546)</f>
      </c>
      <c r="M3547" s="181" t="str">
        <f>L3547*(1-K3547)</f>
      </c>
    </row>
    <row r="3548">
      <c r="A3548" t="s">
        <v>164</v>
      </c>
      <c r="B3548" t="s">
        <v>250</v>
      </c>
      <c r="C3548" s="32" t="s">
        <v>252</v>
      </c>
      <c r="D3548" t="s">
        <v>458</v>
      </c>
      <c r="E3548" t="s">
        <v>476</v>
      </c>
      <c r="F3548" s="174" t="n">
        <v>2035</v>
      </c>
      <c r="G3548" s="175" t="n">
        <v>56</v>
      </c>
      <c r="H3548" s="176" t="n">
        <v>15443.3485503871</v>
      </c>
      <c r="I3548" s="177" t="n">
        <v>3785579.21147753</v>
      </c>
      <c r="J3548" s="178" t="str">
        <f>IF(I3548&gt;0,H3548/I3548,0)</f>
      </c>
      <c r="K3548" s="179" t="str">
        <f>1-EXP(-J3548)</f>
      </c>
      <c r="L3548" s="180" t="str">
        <f>IF(G3548=30,1,M3547)</f>
      </c>
      <c r="M3548" s="181" t="str">
        <f>L3548*(1-K3548)</f>
      </c>
    </row>
    <row r="3549">
      <c r="A3549" t="s">
        <v>164</v>
      </c>
      <c r="B3549" t="s">
        <v>250</v>
      </c>
      <c r="C3549" s="32" t="s">
        <v>252</v>
      </c>
      <c r="D3549" t="s">
        <v>458</v>
      </c>
      <c r="E3549" t="s">
        <v>476</v>
      </c>
      <c r="F3549" s="174" t="n">
        <v>2035</v>
      </c>
      <c r="G3549" s="175" t="n">
        <v>57</v>
      </c>
      <c r="H3549" s="176" t="n">
        <v>16446.9245810832</v>
      </c>
      <c r="I3549" s="177" t="n">
        <v>3691142.36383509</v>
      </c>
      <c r="J3549" s="178" t="str">
        <f>IF(I3549&gt;0,H3549/I3549,0)</f>
      </c>
      <c r="K3549" s="179" t="str">
        <f>1-EXP(-J3549)</f>
      </c>
      <c r="L3549" s="180" t="str">
        <f>IF(G3549=30,1,M3548)</f>
      </c>
      <c r="M3549" s="181" t="str">
        <f>L3549*(1-K3549)</f>
      </c>
    </row>
    <row r="3550">
      <c r="A3550" t="s">
        <v>164</v>
      </c>
      <c r="B3550" t="s">
        <v>250</v>
      </c>
      <c r="C3550" s="32" t="s">
        <v>252</v>
      </c>
      <c r="D3550" t="s">
        <v>458</v>
      </c>
      <c r="E3550" t="s">
        <v>476</v>
      </c>
      <c r="F3550" s="174" t="n">
        <v>2035</v>
      </c>
      <c r="G3550" s="175" t="n">
        <v>58</v>
      </c>
      <c r="H3550" s="176" t="n">
        <v>17614.1001239692</v>
      </c>
      <c r="I3550" s="177" t="n">
        <v>3612144.07177584</v>
      </c>
      <c r="J3550" s="178" t="str">
        <f>IF(I3550&gt;0,H3550/I3550,0)</f>
      </c>
      <c r="K3550" s="179" t="str">
        <f>1-EXP(-J3550)</f>
      </c>
      <c r="L3550" s="180" t="str">
        <f>IF(G3550=30,1,M3549)</f>
      </c>
      <c r="M3550" s="181" t="str">
        <f>L3550*(1-K3550)</f>
      </c>
    </row>
    <row r="3551">
      <c r="A3551" t="s">
        <v>164</v>
      </c>
      <c r="B3551" t="s">
        <v>250</v>
      </c>
      <c r="C3551" s="32" t="s">
        <v>252</v>
      </c>
      <c r="D3551" t="s">
        <v>458</v>
      </c>
      <c r="E3551" t="s">
        <v>476</v>
      </c>
      <c r="F3551" s="174" t="n">
        <v>2035</v>
      </c>
      <c r="G3551" s="175" t="n">
        <v>59</v>
      </c>
      <c r="H3551" s="176" t="n">
        <v>18781.1924906243</v>
      </c>
      <c r="I3551" s="177" t="n">
        <v>3521236.10240471</v>
      </c>
      <c r="J3551" s="178" t="str">
        <f>IF(I3551&gt;0,H3551/I3551,0)</f>
      </c>
      <c r="K3551" s="179" t="str">
        <f>1-EXP(-J3551)</f>
      </c>
      <c r="L3551" s="180" t="str">
        <f>IF(G3551=30,1,M3550)</f>
      </c>
      <c r="M3551" s="181" t="str">
        <f>L3551*(1-K3551)</f>
      </c>
    </row>
    <row r="3552">
      <c r="A3552" t="s">
        <v>164</v>
      </c>
      <c r="B3552" t="s">
        <v>250</v>
      </c>
      <c r="C3552" s="32" t="s">
        <v>252</v>
      </c>
      <c r="D3552" t="s">
        <v>458</v>
      </c>
      <c r="E3552" t="s">
        <v>476</v>
      </c>
      <c r="F3552" s="174" t="n">
        <v>2035</v>
      </c>
      <c r="G3552" s="175" t="n">
        <v>60</v>
      </c>
      <c r="H3552" s="176" t="n">
        <v>20183.7051532469</v>
      </c>
      <c r="I3552" s="177" t="n">
        <v>3428819.62170512</v>
      </c>
      <c r="J3552" s="178" t="str">
        <f>IF(I3552&gt;0,H3552/I3552,0)</f>
      </c>
      <c r="K3552" s="179" t="str">
        <f>1-EXP(-J3552)</f>
      </c>
      <c r="L3552" s="180" t="str">
        <f>IF(G3552=30,1,M3551)</f>
      </c>
      <c r="M3552" s="181" t="str">
        <f>L3552*(1-K3552)</f>
      </c>
    </row>
    <row r="3553">
      <c r="A3553" t="s">
        <v>164</v>
      </c>
      <c r="B3553" t="s">
        <v>250</v>
      </c>
      <c r="C3553" s="32" t="s">
        <v>252</v>
      </c>
      <c r="D3553" t="s">
        <v>458</v>
      </c>
      <c r="E3553" t="s">
        <v>476</v>
      </c>
      <c r="F3553" s="174" t="n">
        <v>2035</v>
      </c>
      <c r="G3553" s="175" t="n">
        <v>61</v>
      </c>
      <c r="H3553" s="176" t="n">
        <v>21310.5225418645</v>
      </c>
      <c r="I3553" s="177" t="n">
        <v>3309338.8057335</v>
      </c>
      <c r="J3553" s="178" t="str">
        <f>IF(I3553&gt;0,H3553/I3553,0)</f>
      </c>
      <c r="K3553" s="179" t="str">
        <f>1-EXP(-J3553)</f>
      </c>
      <c r="L3553" s="180" t="str">
        <f>IF(G3553=30,1,M3552)</f>
      </c>
      <c r="M3553" s="181" t="str">
        <f>L3553*(1-K3553)</f>
      </c>
    </row>
    <row r="3554">
      <c r="A3554" t="s">
        <v>164</v>
      </c>
      <c r="B3554" t="s">
        <v>250</v>
      </c>
      <c r="C3554" s="32" t="s">
        <v>252</v>
      </c>
      <c r="D3554" t="s">
        <v>458</v>
      </c>
      <c r="E3554" t="s">
        <v>476</v>
      </c>
      <c r="F3554" s="174" t="n">
        <v>2035</v>
      </c>
      <c r="G3554" s="175" t="n">
        <v>62</v>
      </c>
      <c r="H3554" s="176" t="n">
        <v>22889.2074050374</v>
      </c>
      <c r="I3554" s="177" t="n">
        <v>3245418.47936914</v>
      </c>
      <c r="J3554" s="178" t="str">
        <f>IF(I3554&gt;0,H3554/I3554,0)</f>
      </c>
      <c r="K3554" s="179" t="str">
        <f>1-EXP(-J3554)</f>
      </c>
      <c r="L3554" s="180" t="str">
        <f>IF(G3554=30,1,M3553)</f>
      </c>
      <c r="M3554" s="181" t="str">
        <f>L3554*(1-K3554)</f>
      </c>
    </row>
    <row r="3555">
      <c r="A3555" t="s">
        <v>164</v>
      </c>
      <c r="B3555" t="s">
        <v>250</v>
      </c>
      <c r="C3555" s="32" t="s">
        <v>252</v>
      </c>
      <c r="D3555" t="s">
        <v>458</v>
      </c>
      <c r="E3555" t="s">
        <v>476</v>
      </c>
      <c r="F3555" s="174" t="n">
        <v>2035</v>
      </c>
      <c r="G3555" s="175" t="n">
        <v>63</v>
      </c>
      <c r="H3555" s="176" t="n">
        <v>23436.3144687241</v>
      </c>
      <c r="I3555" s="177" t="n">
        <v>3029139.87397147</v>
      </c>
      <c r="J3555" s="178" t="str">
        <f>IF(I3555&gt;0,H3555/I3555,0)</f>
      </c>
      <c r="K3555" s="179" t="str">
        <f>1-EXP(-J3555)</f>
      </c>
      <c r="L3555" s="180" t="str">
        <f>IF(G3555=30,1,M3554)</f>
      </c>
      <c r="M3555" s="181" t="str">
        <f>L3555*(1-K3555)</f>
      </c>
    </row>
    <row r="3556">
      <c r="A3556" t="s">
        <v>164</v>
      </c>
      <c r="B3556" t="s">
        <v>250</v>
      </c>
      <c r="C3556" s="32" t="s">
        <v>252</v>
      </c>
      <c r="D3556" t="s">
        <v>458</v>
      </c>
      <c r="E3556" t="s">
        <v>476</v>
      </c>
      <c r="F3556" s="174" t="n">
        <v>2035</v>
      </c>
      <c r="G3556" s="175" t="n">
        <v>64</v>
      </c>
      <c r="H3556" s="176" t="n">
        <v>24800.3477618551</v>
      </c>
      <c r="I3556" s="177" t="n">
        <v>2924887.92565022</v>
      </c>
      <c r="J3556" s="178" t="str">
        <f>IF(I3556&gt;0,H3556/I3556,0)</f>
      </c>
      <c r="K3556" s="179" t="str">
        <f>1-EXP(-J3556)</f>
      </c>
      <c r="L3556" s="180" t="str">
        <f>IF(G3556=30,1,M3555)</f>
      </c>
      <c r="M3556" s="181" t="str">
        <f>L3556*(1-K3556)</f>
      </c>
    </row>
    <row r="3557">
      <c r="A3557" t="s">
        <v>164</v>
      </c>
      <c r="B3557" t="s">
        <v>250</v>
      </c>
      <c r="C3557" s="32" t="s">
        <v>252</v>
      </c>
      <c r="D3557" t="s">
        <v>458</v>
      </c>
      <c r="E3557" t="s">
        <v>476</v>
      </c>
      <c r="F3557" s="174" t="n">
        <v>2035</v>
      </c>
      <c r="G3557" s="175" t="n">
        <v>65</v>
      </c>
      <c r="H3557" s="176" t="n">
        <v>25334.2102329198</v>
      </c>
      <c r="I3557" s="177" t="n">
        <v>2823801.87007564</v>
      </c>
      <c r="J3557" s="178" t="str">
        <f>IF(I3557&gt;0,H3557/I3557,0)</f>
      </c>
      <c r="K3557" s="179" t="str">
        <f>1-EXP(-J3557)</f>
      </c>
      <c r="L3557" s="180" t="str">
        <f>IF(G3557=30,1,M3556)</f>
      </c>
      <c r="M3557" s="181" t="str">
        <f>L3557*(1-K3557)</f>
      </c>
    </row>
    <row r="3558">
      <c r="A3558" t="s">
        <v>164</v>
      </c>
      <c r="B3558" t="s">
        <v>250</v>
      </c>
      <c r="C3558" s="32" t="s">
        <v>252</v>
      </c>
      <c r="D3558" t="s">
        <v>458</v>
      </c>
      <c r="E3558" t="s">
        <v>476</v>
      </c>
      <c r="F3558" s="174" t="n">
        <v>2035</v>
      </c>
      <c r="G3558" s="175" t="n">
        <v>66</v>
      </c>
      <c r="H3558" s="176" t="n">
        <v>26688.7705623615</v>
      </c>
      <c r="I3558" s="177" t="n">
        <v>2713940.87503131</v>
      </c>
      <c r="J3558" s="178" t="str">
        <f>IF(I3558&gt;0,H3558/I3558,0)</f>
      </c>
      <c r="K3558" s="179" t="str">
        <f>1-EXP(-J3558)</f>
      </c>
      <c r="L3558" s="180" t="str">
        <f>IF(G3558=30,1,M3557)</f>
      </c>
      <c r="M3558" s="181" t="str">
        <f>L3558*(1-K3558)</f>
      </c>
    </row>
    <row r="3559">
      <c r="A3559" t="s">
        <v>164</v>
      </c>
      <c r="B3559" t="s">
        <v>250</v>
      </c>
      <c r="C3559" s="32" t="s">
        <v>252</v>
      </c>
      <c r="D3559" t="s">
        <v>458</v>
      </c>
      <c r="E3559" t="s">
        <v>476</v>
      </c>
      <c r="F3559" s="174" t="n">
        <v>2035</v>
      </c>
      <c r="G3559" s="175" t="n">
        <v>67</v>
      </c>
      <c r="H3559" s="176" t="n">
        <v>27902.4511355257</v>
      </c>
      <c r="I3559" s="177" t="n">
        <v>2585535.33370131</v>
      </c>
      <c r="J3559" s="178" t="str">
        <f>IF(I3559&gt;0,H3559/I3559,0)</f>
      </c>
      <c r="K3559" s="179" t="str">
        <f>1-EXP(-J3559)</f>
      </c>
      <c r="L3559" s="180" t="str">
        <f>IF(G3559=30,1,M3558)</f>
      </c>
      <c r="M3559" s="181" t="str">
        <f>L3559*(1-K3559)</f>
      </c>
    </row>
    <row r="3560">
      <c r="A3560" t="s">
        <v>164</v>
      </c>
      <c r="B3560" t="s">
        <v>250</v>
      </c>
      <c r="C3560" s="32" t="s">
        <v>252</v>
      </c>
      <c r="D3560" t="s">
        <v>458</v>
      </c>
      <c r="E3560" t="s">
        <v>476</v>
      </c>
      <c r="F3560" s="174" t="n">
        <v>2035</v>
      </c>
      <c r="G3560" s="175" t="n">
        <v>68</v>
      </c>
      <c r="H3560" s="176" t="n">
        <v>28814.1771650796</v>
      </c>
      <c r="I3560" s="177" t="n">
        <v>2429374.18818373</v>
      </c>
      <c r="J3560" s="178" t="str">
        <f>IF(I3560&gt;0,H3560/I3560,0)</f>
      </c>
      <c r="K3560" s="179" t="str">
        <f>1-EXP(-J3560)</f>
      </c>
      <c r="L3560" s="180" t="str">
        <f>IF(G3560=30,1,M3559)</f>
      </c>
      <c r="M3560" s="181" t="str">
        <f>L3560*(1-K3560)</f>
      </c>
    </row>
    <row r="3561">
      <c r="A3561" t="s">
        <v>164</v>
      </c>
      <c r="B3561" t="s">
        <v>250</v>
      </c>
      <c r="C3561" s="32" t="s">
        <v>252</v>
      </c>
      <c r="D3561" t="s">
        <v>458</v>
      </c>
      <c r="E3561" t="s">
        <v>476</v>
      </c>
      <c r="F3561" s="174" t="n">
        <v>2035</v>
      </c>
      <c r="G3561" s="175" t="n">
        <v>69</v>
      </c>
      <c r="H3561" s="176" t="n">
        <v>30053.4636864002</v>
      </c>
      <c r="I3561" s="177" t="n">
        <v>2305467.20166518</v>
      </c>
      <c r="J3561" s="178" t="str">
        <f>IF(I3561&gt;0,H3561/I3561,0)</f>
      </c>
      <c r="K3561" s="179" t="str">
        <f>1-EXP(-J3561)</f>
      </c>
      <c r="L3561" s="180" t="str">
        <f>IF(G3561=30,1,M3560)</f>
      </c>
      <c r="M3561" s="181" t="str">
        <f>L3561*(1-K3561)</f>
      </c>
    </row>
    <row r="3562">
      <c r="A3562" t="s">
        <v>164</v>
      </c>
      <c r="B3562" t="s">
        <v>250</v>
      </c>
      <c r="C3562" s="32" t="s">
        <v>252</v>
      </c>
      <c r="D3562" t="s">
        <v>458</v>
      </c>
      <c r="E3562" t="s">
        <v>476</v>
      </c>
      <c r="F3562" s="174" t="n">
        <v>2036</v>
      </c>
      <c r="G3562" s="175" t="n">
        <v>30</v>
      </c>
      <c r="H3562" s="176" t="n">
        <v>822.912078373967</v>
      </c>
      <c r="I3562" s="177" t="n">
        <v>4608165.95180422</v>
      </c>
      <c r="J3562" s="178" t="str">
        <f>IF(I3562&gt;0,H3562/I3562,0)</f>
      </c>
      <c r="K3562" s="179" t="str">
        <f>1-EXP(-J3562)</f>
      </c>
      <c r="L3562" s="180" t="str">
        <f>IF(G3562=30,1,M3561)</f>
      </c>
      <c r="M3562" s="181" t="str">
        <f>L3562*(1-K3562)</f>
      </c>
    </row>
    <row r="3563">
      <c r="A3563" t="s">
        <v>164</v>
      </c>
      <c r="B3563" t="s">
        <v>250</v>
      </c>
      <c r="C3563" s="32" t="s">
        <v>252</v>
      </c>
      <c r="D3563" t="s">
        <v>458</v>
      </c>
      <c r="E3563" t="s">
        <v>476</v>
      </c>
      <c r="F3563" s="174" t="n">
        <v>2036</v>
      </c>
      <c r="G3563" s="175" t="n">
        <v>31</v>
      </c>
      <c r="H3563" s="176" t="n">
        <v>993.692994880053</v>
      </c>
      <c r="I3563" s="177" t="n">
        <v>4547185.95109915</v>
      </c>
      <c r="J3563" s="178" t="str">
        <f>IF(I3563&gt;0,H3563/I3563,0)</f>
      </c>
      <c r="K3563" s="179" t="str">
        <f>1-EXP(-J3563)</f>
      </c>
      <c r="L3563" s="180" t="str">
        <f>IF(G3563=30,1,M3562)</f>
      </c>
      <c r="M3563" s="181" t="str">
        <f>L3563*(1-K3563)</f>
      </c>
    </row>
    <row r="3564">
      <c r="A3564" t="s">
        <v>164</v>
      </c>
      <c r="B3564" t="s">
        <v>250</v>
      </c>
      <c r="C3564" s="32" t="s">
        <v>252</v>
      </c>
      <c r="D3564" t="s">
        <v>458</v>
      </c>
      <c r="E3564" t="s">
        <v>476</v>
      </c>
      <c r="F3564" s="174" t="n">
        <v>2036</v>
      </c>
      <c r="G3564" s="175" t="n">
        <v>32</v>
      </c>
      <c r="H3564" s="176" t="n">
        <v>1017.18751628807</v>
      </c>
      <c r="I3564" s="177" t="n">
        <v>4418702.53001734</v>
      </c>
      <c r="J3564" s="178" t="str">
        <f>IF(I3564&gt;0,H3564/I3564,0)</f>
      </c>
      <c r="K3564" s="179" t="str">
        <f>1-EXP(-J3564)</f>
      </c>
      <c r="L3564" s="180" t="str">
        <f>IF(G3564=30,1,M3563)</f>
      </c>
      <c r="M3564" s="181" t="str">
        <f>L3564*(1-K3564)</f>
      </c>
    </row>
    <row r="3565">
      <c r="A3565" t="s">
        <v>164</v>
      </c>
      <c r="B3565" t="s">
        <v>250</v>
      </c>
      <c r="C3565" s="32" t="s">
        <v>252</v>
      </c>
      <c r="D3565" t="s">
        <v>458</v>
      </c>
      <c r="E3565" t="s">
        <v>476</v>
      </c>
      <c r="F3565" s="174" t="n">
        <v>2036</v>
      </c>
      <c r="G3565" s="175" t="n">
        <v>33</v>
      </c>
      <c r="H3565" s="176" t="n">
        <v>1062.25087434562</v>
      </c>
      <c r="I3565" s="177" t="n">
        <v>4353344.91100097</v>
      </c>
      <c r="J3565" s="178" t="str">
        <f>IF(I3565&gt;0,H3565/I3565,0)</f>
      </c>
      <c r="K3565" s="179" t="str">
        <f>1-EXP(-J3565)</f>
      </c>
      <c r="L3565" s="180" t="str">
        <f>IF(G3565=30,1,M3564)</f>
      </c>
      <c r="M3565" s="181" t="str">
        <f>L3565*(1-K3565)</f>
      </c>
    </row>
    <row r="3566">
      <c r="A3566" t="s">
        <v>164</v>
      </c>
      <c r="B3566" t="s">
        <v>250</v>
      </c>
      <c r="C3566" s="32" t="s">
        <v>252</v>
      </c>
      <c r="D3566" t="s">
        <v>458</v>
      </c>
      <c r="E3566" t="s">
        <v>476</v>
      </c>
      <c r="F3566" s="174" t="n">
        <v>2036</v>
      </c>
      <c r="G3566" s="175" t="n">
        <v>34</v>
      </c>
      <c r="H3566" s="176" t="n">
        <v>1276.63622895944</v>
      </c>
      <c r="I3566" s="177" t="n">
        <v>4331807.73446318</v>
      </c>
      <c r="J3566" s="178" t="str">
        <f>IF(I3566&gt;0,H3566/I3566,0)</f>
      </c>
      <c r="K3566" s="179" t="str">
        <f>1-EXP(-J3566)</f>
      </c>
      <c r="L3566" s="180" t="str">
        <f>IF(G3566=30,1,M3565)</f>
      </c>
      <c r="M3566" s="181" t="str">
        <f>L3566*(1-K3566)</f>
      </c>
    </row>
    <row r="3567">
      <c r="A3567" t="s">
        <v>164</v>
      </c>
      <c r="B3567" t="s">
        <v>250</v>
      </c>
      <c r="C3567" s="32" t="s">
        <v>252</v>
      </c>
      <c r="D3567" t="s">
        <v>458</v>
      </c>
      <c r="E3567" t="s">
        <v>476</v>
      </c>
      <c r="F3567" s="174" t="n">
        <v>2036</v>
      </c>
      <c r="G3567" s="175" t="n">
        <v>35</v>
      </c>
      <c r="H3567" s="176" t="n">
        <v>1705.99145632057</v>
      </c>
      <c r="I3567" s="177" t="n">
        <v>4311528.67815947</v>
      </c>
      <c r="J3567" s="178" t="str">
        <f>IF(I3567&gt;0,H3567/I3567,0)</f>
      </c>
      <c r="K3567" s="179" t="str">
        <f>1-EXP(-J3567)</f>
      </c>
      <c r="L3567" s="180" t="str">
        <f>IF(G3567=30,1,M3566)</f>
      </c>
      <c r="M3567" s="181" t="str">
        <f>L3567*(1-K3567)</f>
      </c>
    </row>
    <row r="3568">
      <c r="A3568" t="s">
        <v>164</v>
      </c>
      <c r="B3568" t="s">
        <v>250</v>
      </c>
      <c r="C3568" s="32" t="s">
        <v>252</v>
      </c>
      <c r="D3568" t="s">
        <v>458</v>
      </c>
      <c r="E3568" t="s">
        <v>476</v>
      </c>
      <c r="F3568" s="174" t="n">
        <v>2036</v>
      </c>
      <c r="G3568" s="175" t="n">
        <v>36</v>
      </c>
      <c r="H3568" s="176" t="n">
        <v>1897.45781961269</v>
      </c>
      <c r="I3568" s="177" t="n">
        <v>4290479.38968153</v>
      </c>
      <c r="J3568" s="178" t="str">
        <f>IF(I3568&gt;0,H3568/I3568,0)</f>
      </c>
      <c r="K3568" s="179" t="str">
        <f>1-EXP(-J3568)</f>
      </c>
      <c r="L3568" s="180" t="str">
        <f>IF(G3568=30,1,M3567)</f>
      </c>
      <c r="M3568" s="181" t="str">
        <f>L3568*(1-K3568)</f>
      </c>
    </row>
    <row r="3569">
      <c r="A3569" t="s">
        <v>164</v>
      </c>
      <c r="B3569" t="s">
        <v>250</v>
      </c>
      <c r="C3569" s="32" t="s">
        <v>252</v>
      </c>
      <c r="D3569" t="s">
        <v>458</v>
      </c>
      <c r="E3569" t="s">
        <v>476</v>
      </c>
      <c r="F3569" s="174" t="n">
        <v>2036</v>
      </c>
      <c r="G3569" s="175" t="n">
        <v>37</v>
      </c>
      <c r="H3569" s="176" t="n">
        <v>2048.6625564663</v>
      </c>
      <c r="I3569" s="177" t="n">
        <v>4309158.97529618</v>
      </c>
      <c r="J3569" s="178" t="str">
        <f>IF(I3569&gt;0,H3569/I3569,0)</f>
      </c>
      <c r="K3569" s="179" t="str">
        <f>1-EXP(-J3569)</f>
      </c>
      <c r="L3569" s="180" t="str">
        <f>IF(G3569=30,1,M3568)</f>
      </c>
      <c r="M3569" s="181" t="str">
        <f>L3569*(1-K3569)</f>
      </c>
    </row>
    <row r="3570">
      <c r="A3570" t="s">
        <v>164</v>
      </c>
      <c r="B3570" t="s">
        <v>250</v>
      </c>
      <c r="C3570" s="32" t="s">
        <v>252</v>
      </c>
      <c r="D3570" t="s">
        <v>458</v>
      </c>
      <c r="E3570" t="s">
        <v>476</v>
      </c>
      <c r="F3570" s="174" t="n">
        <v>2036</v>
      </c>
      <c r="G3570" s="175" t="n">
        <v>38</v>
      </c>
      <c r="H3570" s="176" t="n">
        <v>2237.83960713105</v>
      </c>
      <c r="I3570" s="177" t="n">
        <v>4366616.94328422</v>
      </c>
      <c r="J3570" s="178" t="str">
        <f>IF(I3570&gt;0,H3570/I3570,0)</f>
      </c>
      <c r="K3570" s="179" t="str">
        <f>1-EXP(-J3570)</f>
      </c>
      <c r="L3570" s="180" t="str">
        <f>IF(G3570=30,1,M3569)</f>
      </c>
      <c r="M3570" s="181" t="str">
        <f>L3570*(1-K3570)</f>
      </c>
    </row>
    <row r="3571">
      <c r="A3571" t="s">
        <v>164</v>
      </c>
      <c r="B3571" t="s">
        <v>250</v>
      </c>
      <c r="C3571" s="32" t="s">
        <v>252</v>
      </c>
      <c r="D3571" t="s">
        <v>458</v>
      </c>
      <c r="E3571" t="s">
        <v>476</v>
      </c>
      <c r="F3571" s="174" t="n">
        <v>2036</v>
      </c>
      <c r="G3571" s="175" t="n">
        <v>39</v>
      </c>
      <c r="H3571" s="176" t="n">
        <v>2701.39957881088</v>
      </c>
      <c r="I3571" s="177" t="n">
        <v>4502153.37870493</v>
      </c>
      <c r="J3571" s="178" t="str">
        <f>IF(I3571&gt;0,H3571/I3571,0)</f>
      </c>
      <c r="K3571" s="179" t="str">
        <f>1-EXP(-J3571)</f>
      </c>
      <c r="L3571" s="180" t="str">
        <f>IF(G3571=30,1,M3570)</f>
      </c>
      <c r="M3571" s="181" t="str">
        <f>L3571*(1-K3571)</f>
      </c>
    </row>
    <row r="3572">
      <c r="A3572" t="s">
        <v>164</v>
      </c>
      <c r="B3572" t="s">
        <v>250</v>
      </c>
      <c r="C3572" s="32" t="s">
        <v>252</v>
      </c>
      <c r="D3572" t="s">
        <v>458</v>
      </c>
      <c r="E3572" t="s">
        <v>476</v>
      </c>
      <c r="F3572" s="174" t="n">
        <v>2036</v>
      </c>
      <c r="G3572" s="175" t="n">
        <v>40</v>
      </c>
      <c r="H3572" s="176" t="n">
        <v>3582.1461264051</v>
      </c>
      <c r="I3572" s="177" t="n">
        <v>4456705.75504763</v>
      </c>
      <c r="J3572" s="178" t="str">
        <f>IF(I3572&gt;0,H3572/I3572,0)</f>
      </c>
      <c r="K3572" s="179" t="str">
        <f>1-EXP(-J3572)</f>
      </c>
      <c r="L3572" s="180" t="str">
        <f>IF(G3572=30,1,M3571)</f>
      </c>
      <c r="M3572" s="181" t="str">
        <f>L3572*(1-K3572)</f>
      </c>
    </row>
    <row r="3573">
      <c r="A3573" t="s">
        <v>164</v>
      </c>
      <c r="B3573" t="s">
        <v>250</v>
      </c>
      <c r="C3573" s="32" t="s">
        <v>252</v>
      </c>
      <c r="D3573" t="s">
        <v>458</v>
      </c>
      <c r="E3573" t="s">
        <v>476</v>
      </c>
      <c r="F3573" s="174" t="n">
        <v>2036</v>
      </c>
      <c r="G3573" s="175" t="n">
        <v>41</v>
      </c>
      <c r="H3573" s="176" t="n">
        <v>3802.8464903687</v>
      </c>
      <c r="I3573" s="177" t="n">
        <v>4380295.17558645</v>
      </c>
      <c r="J3573" s="178" t="str">
        <f>IF(I3573&gt;0,H3573/I3573,0)</f>
      </c>
      <c r="K3573" s="179" t="str">
        <f>1-EXP(-J3573)</f>
      </c>
      <c r="L3573" s="180" t="str">
        <f>IF(G3573=30,1,M3572)</f>
      </c>
      <c r="M3573" s="181" t="str">
        <f>L3573*(1-K3573)</f>
      </c>
    </row>
    <row r="3574">
      <c r="A3574" t="s">
        <v>164</v>
      </c>
      <c r="B3574" t="s">
        <v>250</v>
      </c>
      <c r="C3574" s="32" t="s">
        <v>252</v>
      </c>
      <c r="D3574" t="s">
        <v>458</v>
      </c>
      <c r="E3574" t="s">
        <v>476</v>
      </c>
      <c r="F3574" s="174" t="n">
        <v>2036</v>
      </c>
      <c r="G3574" s="175" t="n">
        <v>42</v>
      </c>
      <c r="H3574" s="176" t="n">
        <v>4064.58799952074</v>
      </c>
      <c r="I3574" s="177" t="n">
        <v>4319913.70437789</v>
      </c>
      <c r="J3574" s="178" t="str">
        <f>IF(I3574&gt;0,H3574/I3574,0)</f>
      </c>
      <c r="K3574" s="179" t="str">
        <f>1-EXP(-J3574)</f>
      </c>
      <c r="L3574" s="180" t="str">
        <f>IF(G3574=30,1,M3573)</f>
      </c>
      <c r="M3574" s="181" t="str">
        <f>L3574*(1-K3574)</f>
      </c>
    </row>
    <row r="3575">
      <c r="A3575" t="s">
        <v>164</v>
      </c>
      <c r="B3575" t="s">
        <v>250</v>
      </c>
      <c r="C3575" s="32" t="s">
        <v>252</v>
      </c>
      <c r="D3575" t="s">
        <v>458</v>
      </c>
      <c r="E3575" t="s">
        <v>476</v>
      </c>
      <c r="F3575" s="174" t="n">
        <v>2036</v>
      </c>
      <c r="G3575" s="175" t="n">
        <v>43</v>
      </c>
      <c r="H3575" s="176" t="n">
        <v>4359.39982283936</v>
      </c>
      <c r="I3575" s="177" t="n">
        <v>4262752.90043465</v>
      </c>
      <c r="J3575" s="178" t="str">
        <f>IF(I3575&gt;0,H3575/I3575,0)</f>
      </c>
      <c r="K3575" s="179" t="str">
        <f>1-EXP(-J3575)</f>
      </c>
      <c r="L3575" s="180" t="str">
        <f>IF(G3575=30,1,M3574)</f>
      </c>
      <c r="M3575" s="181" t="str">
        <f>L3575*(1-K3575)</f>
      </c>
    </row>
    <row r="3576">
      <c r="A3576" t="s">
        <v>164</v>
      </c>
      <c r="B3576" t="s">
        <v>250</v>
      </c>
      <c r="C3576" s="32" t="s">
        <v>252</v>
      </c>
      <c r="D3576" t="s">
        <v>458</v>
      </c>
      <c r="E3576" t="s">
        <v>476</v>
      </c>
      <c r="F3576" s="174" t="n">
        <v>2036</v>
      </c>
      <c r="G3576" s="175" t="n">
        <v>44</v>
      </c>
      <c r="H3576" s="176" t="n">
        <v>4783.13511374851</v>
      </c>
      <c r="I3576" s="177" t="n">
        <v>4295316.00574934</v>
      </c>
      <c r="J3576" s="178" t="str">
        <f>IF(I3576&gt;0,H3576/I3576,0)</f>
      </c>
      <c r="K3576" s="179" t="str">
        <f>1-EXP(-J3576)</f>
      </c>
      <c r="L3576" s="180" t="str">
        <f>IF(G3576=30,1,M3575)</f>
      </c>
      <c r="M3576" s="181" t="str">
        <f>L3576*(1-K3576)</f>
      </c>
    </row>
    <row r="3577">
      <c r="A3577" t="s">
        <v>164</v>
      </c>
      <c r="B3577" t="s">
        <v>250</v>
      </c>
      <c r="C3577" s="32" t="s">
        <v>252</v>
      </c>
      <c r="D3577" t="s">
        <v>458</v>
      </c>
      <c r="E3577" t="s">
        <v>476</v>
      </c>
      <c r="F3577" s="174" t="n">
        <v>2036</v>
      </c>
      <c r="G3577" s="175" t="n">
        <v>45</v>
      </c>
      <c r="H3577" s="176" t="n">
        <v>6180.15641325908</v>
      </c>
      <c r="I3577" s="177" t="n">
        <v>4307815.4505712</v>
      </c>
      <c r="J3577" s="178" t="str">
        <f>IF(I3577&gt;0,H3577/I3577,0)</f>
      </c>
      <c r="K3577" s="179" t="str">
        <f>1-EXP(-J3577)</f>
      </c>
      <c r="L3577" s="180" t="str">
        <f>IF(G3577=30,1,M3576)</f>
      </c>
      <c r="M3577" s="181" t="str">
        <f>L3577*(1-K3577)</f>
      </c>
    </row>
    <row r="3578">
      <c r="A3578" t="s">
        <v>164</v>
      </c>
      <c r="B3578" t="s">
        <v>250</v>
      </c>
      <c r="C3578" s="32" t="s">
        <v>252</v>
      </c>
      <c r="D3578" t="s">
        <v>458</v>
      </c>
      <c r="E3578" t="s">
        <v>476</v>
      </c>
      <c r="F3578" s="174" t="n">
        <v>2036</v>
      </c>
      <c r="G3578" s="175" t="n">
        <v>46</v>
      </c>
      <c r="H3578" s="176" t="n">
        <v>9224.39042870355</v>
      </c>
      <c r="I3578" s="177" t="n">
        <v>6338291.62840251</v>
      </c>
      <c r="J3578" s="178" t="str">
        <f>IF(I3578&gt;0,H3578/I3578,0)</f>
      </c>
      <c r="K3578" s="179" t="str">
        <f>1-EXP(-J3578)</f>
      </c>
      <c r="L3578" s="180" t="str">
        <f>IF(G3578=30,1,M3577)</f>
      </c>
      <c r="M3578" s="181" t="str">
        <f>L3578*(1-K3578)</f>
      </c>
    </row>
    <row r="3579">
      <c r="A3579" t="s">
        <v>164</v>
      </c>
      <c r="B3579" t="s">
        <v>250</v>
      </c>
      <c r="C3579" s="32" t="s">
        <v>252</v>
      </c>
      <c r="D3579" t="s">
        <v>458</v>
      </c>
      <c r="E3579" t="s">
        <v>476</v>
      </c>
      <c r="F3579" s="174" t="n">
        <v>2036</v>
      </c>
      <c r="G3579" s="175" t="n">
        <v>47</v>
      </c>
      <c r="H3579" s="176" t="n">
        <v>7308.07448451789</v>
      </c>
      <c r="I3579" s="177" t="n">
        <v>4253636.09564477</v>
      </c>
      <c r="J3579" s="178" t="str">
        <f>IF(I3579&gt;0,H3579/I3579,0)</f>
      </c>
      <c r="K3579" s="179" t="str">
        <f>1-EXP(-J3579)</f>
      </c>
      <c r="L3579" s="180" t="str">
        <f>IF(G3579=30,1,M3578)</f>
      </c>
      <c r="M3579" s="181" t="str">
        <f>L3579*(1-K3579)</f>
      </c>
    </row>
    <row r="3580">
      <c r="A3580" t="s">
        <v>164</v>
      </c>
      <c r="B3580" t="s">
        <v>250</v>
      </c>
      <c r="C3580" s="32" t="s">
        <v>252</v>
      </c>
      <c r="D3580" t="s">
        <v>458</v>
      </c>
      <c r="E3580" t="s">
        <v>476</v>
      </c>
      <c r="F3580" s="174" t="n">
        <v>2036</v>
      </c>
      <c r="G3580" s="175" t="n">
        <v>48</v>
      </c>
      <c r="H3580" s="176" t="n">
        <v>7965.18678649844</v>
      </c>
      <c r="I3580" s="177" t="n">
        <v>4229877.53053458</v>
      </c>
      <c r="J3580" s="178" t="str">
        <f>IF(I3580&gt;0,H3580/I3580,0)</f>
      </c>
      <c r="K3580" s="179" t="str">
        <f>1-EXP(-J3580)</f>
      </c>
      <c r="L3580" s="180" t="str">
        <f>IF(G3580=30,1,M3579)</f>
      </c>
      <c r="M3580" s="181" t="str">
        <f>L3580*(1-K3580)</f>
      </c>
    </row>
    <row r="3581">
      <c r="A3581" t="s">
        <v>164</v>
      </c>
      <c r="B3581" t="s">
        <v>250</v>
      </c>
      <c r="C3581" s="32" t="s">
        <v>252</v>
      </c>
      <c r="D3581" t="s">
        <v>458</v>
      </c>
      <c r="E3581" t="s">
        <v>476</v>
      </c>
      <c r="F3581" s="174" t="n">
        <v>2036</v>
      </c>
      <c r="G3581" s="175" t="n">
        <v>49</v>
      </c>
      <c r="H3581" s="176" t="n">
        <v>8448.01069856058</v>
      </c>
      <c r="I3581" s="177" t="n">
        <v>4092342.46639306</v>
      </c>
      <c r="J3581" s="178" t="str">
        <f>IF(I3581&gt;0,H3581/I3581,0)</f>
      </c>
      <c r="K3581" s="179" t="str">
        <f>1-EXP(-J3581)</f>
      </c>
      <c r="L3581" s="180" t="str">
        <f>IF(G3581=30,1,M3580)</f>
      </c>
      <c r="M3581" s="181" t="str">
        <f>L3581*(1-K3581)</f>
      </c>
    </row>
    <row r="3582">
      <c r="A3582" t="s">
        <v>164</v>
      </c>
      <c r="B3582" t="s">
        <v>250</v>
      </c>
      <c r="C3582" s="32" t="s">
        <v>252</v>
      </c>
      <c r="D3582" t="s">
        <v>458</v>
      </c>
      <c r="E3582" t="s">
        <v>476</v>
      </c>
      <c r="F3582" s="174" t="n">
        <v>2036</v>
      </c>
      <c r="G3582" s="175" t="n">
        <v>50</v>
      </c>
      <c r="H3582" s="176" t="n">
        <v>9663.70247417282</v>
      </c>
      <c r="I3582" s="177" t="n">
        <v>4049746.48880369</v>
      </c>
      <c r="J3582" s="178" t="str">
        <f>IF(I3582&gt;0,H3582/I3582,0)</f>
      </c>
      <c r="K3582" s="179" t="str">
        <f>1-EXP(-J3582)</f>
      </c>
      <c r="L3582" s="180" t="str">
        <f>IF(G3582=30,1,M3581)</f>
      </c>
      <c r="M3582" s="181" t="str">
        <f>L3582*(1-K3582)</f>
      </c>
    </row>
    <row r="3583">
      <c r="A3583" t="s">
        <v>164</v>
      </c>
      <c r="B3583" t="s">
        <v>250</v>
      </c>
      <c r="C3583" s="32" t="s">
        <v>252</v>
      </c>
      <c r="D3583" t="s">
        <v>458</v>
      </c>
      <c r="E3583" t="s">
        <v>476</v>
      </c>
      <c r="F3583" s="174" t="n">
        <v>2036</v>
      </c>
      <c r="G3583" s="175" t="n">
        <v>51</v>
      </c>
      <c r="H3583" s="176" t="n">
        <v>10682.9993553902</v>
      </c>
      <c r="I3583" s="177" t="n">
        <v>4096627.06900212</v>
      </c>
      <c r="J3583" s="178" t="str">
        <f>IF(I3583&gt;0,H3583/I3583,0)</f>
      </c>
      <c r="K3583" s="179" t="str">
        <f>1-EXP(-J3583)</f>
      </c>
      <c r="L3583" s="180" t="str">
        <f>IF(G3583=30,1,M3582)</f>
      </c>
      <c r="M3583" s="181" t="str">
        <f>L3583*(1-K3583)</f>
      </c>
    </row>
    <row r="3584">
      <c r="A3584" t="s">
        <v>164</v>
      </c>
      <c r="B3584" t="s">
        <v>250</v>
      </c>
      <c r="C3584" s="32" t="s">
        <v>252</v>
      </c>
      <c r="D3584" t="s">
        <v>458</v>
      </c>
      <c r="E3584" t="s">
        <v>476</v>
      </c>
      <c r="F3584" s="174" t="n">
        <v>2036</v>
      </c>
      <c r="G3584" s="175" t="n">
        <v>52</v>
      </c>
      <c r="H3584" s="176" t="n">
        <v>11876.7122157233</v>
      </c>
      <c r="I3584" s="177" t="n">
        <v>4167290.55115841</v>
      </c>
      <c r="J3584" s="178" t="str">
        <f>IF(I3584&gt;0,H3584/I3584,0)</f>
      </c>
      <c r="K3584" s="179" t="str">
        <f>1-EXP(-J3584)</f>
      </c>
      <c r="L3584" s="180" t="str">
        <f>IF(G3584=30,1,M3583)</f>
      </c>
      <c r="M3584" s="181" t="str">
        <f>L3584*(1-K3584)</f>
      </c>
    </row>
    <row r="3585">
      <c r="A3585" t="s">
        <v>164</v>
      </c>
      <c r="B3585" t="s">
        <v>250</v>
      </c>
      <c r="C3585" s="32" t="s">
        <v>252</v>
      </c>
      <c r="D3585" t="s">
        <v>458</v>
      </c>
      <c r="E3585" t="s">
        <v>476</v>
      </c>
      <c r="F3585" s="174" t="n">
        <v>2036</v>
      </c>
      <c r="G3585" s="175" t="n">
        <v>53</v>
      </c>
      <c r="H3585" s="176" t="n">
        <v>12856.6914088871</v>
      </c>
      <c r="I3585" s="177" t="n">
        <v>4131157.9529809</v>
      </c>
      <c r="J3585" s="178" t="str">
        <f>IF(I3585&gt;0,H3585/I3585,0)</f>
      </c>
      <c r="K3585" s="179" t="str">
        <f>1-EXP(-J3585)</f>
      </c>
      <c r="L3585" s="180" t="str">
        <f>IF(G3585=30,1,M3584)</f>
      </c>
      <c r="M3585" s="181" t="str">
        <f>L3585*(1-K3585)</f>
      </c>
    </row>
    <row r="3586">
      <c r="A3586" t="s">
        <v>164</v>
      </c>
      <c r="B3586" t="s">
        <v>250</v>
      </c>
      <c r="C3586" s="32" t="s">
        <v>252</v>
      </c>
      <c r="D3586" t="s">
        <v>458</v>
      </c>
      <c r="E3586" t="s">
        <v>476</v>
      </c>
      <c r="F3586" s="174" t="n">
        <v>2036</v>
      </c>
      <c r="G3586" s="175" t="n">
        <v>54</v>
      </c>
      <c r="H3586" s="176" t="n">
        <v>13550.4644988314</v>
      </c>
      <c r="I3586" s="177" t="n">
        <v>3985704.71647566</v>
      </c>
      <c r="J3586" s="178" t="str">
        <f>IF(I3586&gt;0,H3586/I3586,0)</f>
      </c>
      <c r="K3586" s="179" t="str">
        <f>1-EXP(-J3586)</f>
      </c>
      <c r="L3586" s="180" t="str">
        <f>IF(G3586=30,1,M3585)</f>
      </c>
      <c r="M3586" s="181" t="str">
        <f>L3586*(1-K3586)</f>
      </c>
    </row>
    <row r="3587">
      <c r="A3587" t="s">
        <v>164</v>
      </c>
      <c r="B3587" t="s">
        <v>250</v>
      </c>
      <c r="C3587" s="32" t="s">
        <v>252</v>
      </c>
      <c r="D3587" t="s">
        <v>458</v>
      </c>
      <c r="E3587" t="s">
        <v>476</v>
      </c>
      <c r="F3587" s="174" t="n">
        <v>2036</v>
      </c>
      <c r="G3587" s="175" t="n">
        <v>55</v>
      </c>
      <c r="H3587" s="176" t="n">
        <v>14457.2032216168</v>
      </c>
      <c r="I3587" s="177" t="n">
        <v>3899948.44625461</v>
      </c>
      <c r="J3587" s="178" t="str">
        <f>IF(I3587&gt;0,H3587/I3587,0)</f>
      </c>
      <c r="K3587" s="179" t="str">
        <f>1-EXP(-J3587)</f>
      </c>
      <c r="L3587" s="180" t="str">
        <f>IF(G3587=30,1,M3586)</f>
      </c>
      <c r="M3587" s="181" t="str">
        <f>L3587*(1-K3587)</f>
      </c>
    </row>
    <row r="3588">
      <c r="A3588" t="s">
        <v>164</v>
      </c>
      <c r="B3588" t="s">
        <v>250</v>
      </c>
      <c r="C3588" s="32" t="s">
        <v>252</v>
      </c>
      <c r="D3588" t="s">
        <v>458</v>
      </c>
      <c r="E3588" t="s">
        <v>476</v>
      </c>
      <c r="F3588" s="174" t="n">
        <v>2036</v>
      </c>
      <c r="G3588" s="175" t="n">
        <v>56</v>
      </c>
      <c r="H3588" s="176" t="n">
        <v>15470.3415277958</v>
      </c>
      <c r="I3588" s="177" t="n">
        <v>3828330.68839813</v>
      </c>
      <c r="J3588" s="178" t="str">
        <f>IF(I3588&gt;0,H3588/I3588,0)</f>
      </c>
      <c r="K3588" s="179" t="str">
        <f>1-EXP(-J3588)</f>
      </c>
      <c r="L3588" s="180" t="str">
        <f>IF(G3588=30,1,M3587)</f>
      </c>
      <c r="M3588" s="181" t="str">
        <f>L3588*(1-K3588)</f>
      </c>
    </row>
    <row r="3589">
      <c r="A3589" t="s">
        <v>164</v>
      </c>
      <c r="B3589" t="s">
        <v>250</v>
      </c>
      <c r="C3589" s="32" t="s">
        <v>252</v>
      </c>
      <c r="D3589" t="s">
        <v>458</v>
      </c>
      <c r="E3589" t="s">
        <v>476</v>
      </c>
      <c r="F3589" s="174" t="n">
        <v>2036</v>
      </c>
      <c r="G3589" s="175" t="n">
        <v>57</v>
      </c>
      <c r="H3589" s="176" t="n">
        <v>16552.9042976566</v>
      </c>
      <c r="I3589" s="177" t="n">
        <v>3750949.47471667</v>
      </c>
      <c r="J3589" s="178" t="str">
        <f>IF(I3589&gt;0,H3589/I3589,0)</f>
      </c>
      <c r="K3589" s="179" t="str">
        <f>1-EXP(-J3589)</f>
      </c>
      <c r="L3589" s="180" t="str">
        <f>IF(G3589=30,1,M3588)</f>
      </c>
      <c r="M3589" s="181" t="str">
        <f>L3589*(1-K3589)</f>
      </c>
    </row>
    <row r="3590">
      <c r="A3590" t="s">
        <v>164</v>
      </c>
      <c r="B3590" t="s">
        <v>250</v>
      </c>
      <c r="C3590" s="32" t="s">
        <v>252</v>
      </c>
      <c r="D3590" t="s">
        <v>458</v>
      </c>
      <c r="E3590" t="s">
        <v>476</v>
      </c>
      <c r="F3590" s="174" t="n">
        <v>2036</v>
      </c>
      <c r="G3590" s="175" t="n">
        <v>58</v>
      </c>
      <c r="H3590" s="176" t="n">
        <v>17627.1696431446</v>
      </c>
      <c r="I3590" s="177" t="n">
        <v>3654283.10865127</v>
      </c>
      <c r="J3590" s="178" t="str">
        <f>IF(I3590&gt;0,H3590/I3590,0)</f>
      </c>
      <c r="K3590" s="179" t="str">
        <f>1-EXP(-J3590)</f>
      </c>
      <c r="L3590" s="180" t="str">
        <f>IF(G3590=30,1,M3589)</f>
      </c>
      <c r="M3590" s="181" t="str">
        <f>L3590*(1-K3590)</f>
      </c>
    </row>
    <row r="3591">
      <c r="A3591" t="s">
        <v>164</v>
      </c>
      <c r="B3591" t="s">
        <v>250</v>
      </c>
      <c r="C3591" s="32" t="s">
        <v>252</v>
      </c>
      <c r="D3591" t="s">
        <v>458</v>
      </c>
      <c r="E3591" t="s">
        <v>476</v>
      </c>
      <c r="F3591" s="174" t="n">
        <v>2036</v>
      </c>
      <c r="G3591" s="175" t="n">
        <v>59</v>
      </c>
      <c r="H3591" s="176" t="n">
        <v>18876.6142525827</v>
      </c>
      <c r="I3591" s="177" t="n">
        <v>3572697.96505638</v>
      </c>
      <c r="J3591" s="178" t="str">
        <f>IF(I3591&gt;0,H3591/I3591,0)</f>
      </c>
      <c r="K3591" s="179" t="str">
        <f>1-EXP(-J3591)</f>
      </c>
      <c r="L3591" s="180" t="str">
        <f>IF(G3591=30,1,M3590)</f>
      </c>
      <c r="M3591" s="181" t="str">
        <f>L3591*(1-K3591)</f>
      </c>
    </row>
    <row r="3592">
      <c r="A3592" t="s">
        <v>164</v>
      </c>
      <c r="B3592" t="s">
        <v>250</v>
      </c>
      <c r="C3592" s="32" t="s">
        <v>252</v>
      </c>
      <c r="D3592" t="s">
        <v>458</v>
      </c>
      <c r="E3592" t="s">
        <v>476</v>
      </c>
      <c r="F3592" s="174" t="n">
        <v>2036</v>
      </c>
      <c r="G3592" s="175" t="n">
        <v>60</v>
      </c>
      <c r="H3592" s="176" t="n">
        <v>20250.3432189706</v>
      </c>
      <c r="I3592" s="177" t="n">
        <v>3479201.74364189</v>
      </c>
      <c r="J3592" s="178" t="str">
        <f>IF(I3592&gt;0,H3592/I3592,0)</f>
      </c>
      <c r="K3592" s="179" t="str">
        <f>1-EXP(-J3592)</f>
      </c>
      <c r="L3592" s="180" t="str">
        <f>IF(G3592=30,1,M3591)</f>
      </c>
      <c r="M3592" s="181" t="str">
        <f>L3592*(1-K3592)</f>
      </c>
    </row>
    <row r="3593">
      <c r="A3593" t="s">
        <v>164</v>
      </c>
      <c r="B3593" t="s">
        <v>250</v>
      </c>
      <c r="C3593" s="32" t="s">
        <v>252</v>
      </c>
      <c r="D3593" t="s">
        <v>458</v>
      </c>
      <c r="E3593" t="s">
        <v>476</v>
      </c>
      <c r="F3593" s="174" t="n">
        <v>2036</v>
      </c>
      <c r="G3593" s="175" t="n">
        <v>61</v>
      </c>
      <c r="H3593" s="176" t="n">
        <v>21544.6243671813</v>
      </c>
      <c r="I3593" s="177" t="n">
        <v>3383611.558404</v>
      </c>
      <c r="J3593" s="178" t="str">
        <f>IF(I3593&gt;0,H3593/I3593,0)</f>
      </c>
      <c r="K3593" s="179" t="str">
        <f>1-EXP(-J3593)</f>
      </c>
      <c r="L3593" s="180" t="str">
        <f>IF(G3593=30,1,M3592)</f>
      </c>
      <c r="M3593" s="181" t="str">
        <f>L3593*(1-K3593)</f>
      </c>
    </row>
    <row r="3594">
      <c r="A3594" t="s">
        <v>164</v>
      </c>
      <c r="B3594" t="s">
        <v>250</v>
      </c>
      <c r="C3594" s="32" t="s">
        <v>252</v>
      </c>
      <c r="D3594" t="s">
        <v>458</v>
      </c>
      <c r="E3594" t="s">
        <v>476</v>
      </c>
      <c r="F3594" s="174" t="n">
        <v>2036</v>
      </c>
      <c r="G3594" s="175" t="n">
        <v>62</v>
      </c>
      <c r="H3594" s="176" t="n">
        <v>22753.1292475064</v>
      </c>
      <c r="I3594" s="177" t="n">
        <v>3261998.89265548</v>
      </c>
      <c r="J3594" s="178" t="str">
        <f>IF(I3594&gt;0,H3594/I3594,0)</f>
      </c>
      <c r="K3594" s="179" t="str">
        <f>1-EXP(-J3594)</f>
      </c>
      <c r="L3594" s="180" t="str">
        <f>IF(G3594=30,1,M3593)</f>
      </c>
      <c r="M3594" s="181" t="str">
        <f>L3594*(1-K3594)</f>
      </c>
    </row>
    <row r="3595">
      <c r="A3595" t="s">
        <v>164</v>
      </c>
      <c r="B3595" t="s">
        <v>250</v>
      </c>
      <c r="C3595" s="32" t="s">
        <v>252</v>
      </c>
      <c r="D3595" t="s">
        <v>458</v>
      </c>
      <c r="E3595" t="s">
        <v>476</v>
      </c>
      <c r="F3595" s="174" t="n">
        <v>2036</v>
      </c>
      <c r="G3595" s="175" t="n">
        <v>63</v>
      </c>
      <c r="H3595" s="176" t="n">
        <v>24416.5678031953</v>
      </c>
      <c r="I3595" s="177" t="n">
        <v>3194591.12599625</v>
      </c>
      <c r="J3595" s="178" t="str">
        <f>IF(I3595&gt;0,H3595/I3595,0)</f>
      </c>
      <c r="K3595" s="179" t="str">
        <f>1-EXP(-J3595)</f>
      </c>
      <c r="L3595" s="180" t="str">
        <f>IF(G3595=30,1,M3594)</f>
      </c>
      <c r="M3595" s="181" t="str">
        <f>L3595*(1-K3595)</f>
      </c>
    </row>
    <row r="3596">
      <c r="A3596" t="s">
        <v>164</v>
      </c>
      <c r="B3596" t="s">
        <v>250</v>
      </c>
      <c r="C3596" s="32" t="s">
        <v>252</v>
      </c>
      <c r="D3596" t="s">
        <v>458</v>
      </c>
      <c r="E3596" t="s">
        <v>476</v>
      </c>
      <c r="F3596" s="174" t="n">
        <v>2036</v>
      </c>
      <c r="G3596" s="175" t="n">
        <v>64</v>
      </c>
      <c r="H3596" s="176" t="n">
        <v>24970.0451266471</v>
      </c>
      <c r="I3596" s="177" t="n">
        <v>2977114.03873206</v>
      </c>
      <c r="J3596" s="178" t="str">
        <f>IF(I3596&gt;0,H3596/I3596,0)</f>
      </c>
      <c r="K3596" s="179" t="str">
        <f>1-EXP(-J3596)</f>
      </c>
      <c r="L3596" s="180" t="str">
        <f>IF(G3596=30,1,M3595)</f>
      </c>
      <c r="M3596" s="181" t="str">
        <f>L3596*(1-K3596)</f>
      </c>
    </row>
    <row r="3597">
      <c r="A3597" t="s">
        <v>164</v>
      </c>
      <c r="B3597" t="s">
        <v>250</v>
      </c>
      <c r="C3597" s="32" t="s">
        <v>252</v>
      </c>
      <c r="D3597" t="s">
        <v>458</v>
      </c>
      <c r="E3597" t="s">
        <v>476</v>
      </c>
      <c r="F3597" s="174" t="n">
        <v>2036</v>
      </c>
      <c r="G3597" s="175" t="n">
        <v>65</v>
      </c>
      <c r="H3597" s="176" t="n">
        <v>25437.4185336672</v>
      </c>
      <c r="I3597" s="177" t="n">
        <v>2869850.9373354</v>
      </c>
      <c r="J3597" s="178" t="str">
        <f>IF(I3597&gt;0,H3597/I3597,0)</f>
      </c>
      <c r="K3597" s="179" t="str">
        <f>1-EXP(-J3597)</f>
      </c>
      <c r="L3597" s="180" t="str">
        <f>IF(G3597=30,1,M3596)</f>
      </c>
      <c r="M3597" s="181" t="str">
        <f>L3597*(1-K3597)</f>
      </c>
    </row>
    <row r="3598">
      <c r="A3598" t="s">
        <v>164</v>
      </c>
      <c r="B3598" t="s">
        <v>250</v>
      </c>
      <c r="C3598" s="32" t="s">
        <v>252</v>
      </c>
      <c r="D3598" t="s">
        <v>458</v>
      </c>
      <c r="E3598" t="s">
        <v>476</v>
      </c>
      <c r="F3598" s="174" t="n">
        <v>2036</v>
      </c>
      <c r="G3598" s="175" t="n">
        <v>66</v>
      </c>
      <c r="H3598" s="176" t="n">
        <v>26873.1654806227</v>
      </c>
      <c r="I3598" s="177" t="n">
        <v>2765958.11902659</v>
      </c>
      <c r="J3598" s="178" t="str">
        <f>IF(I3598&gt;0,H3598/I3598,0)</f>
      </c>
      <c r="K3598" s="179" t="str">
        <f>1-EXP(-J3598)</f>
      </c>
      <c r="L3598" s="180" t="str">
        <f>IF(G3598=30,1,M3597)</f>
      </c>
      <c r="M3598" s="181" t="str">
        <f>L3598*(1-K3598)</f>
      </c>
    </row>
    <row r="3599">
      <c r="A3599" t="s">
        <v>164</v>
      </c>
      <c r="B3599" t="s">
        <v>250</v>
      </c>
      <c r="C3599" s="32" t="s">
        <v>252</v>
      </c>
      <c r="D3599" t="s">
        <v>458</v>
      </c>
      <c r="E3599" t="s">
        <v>476</v>
      </c>
      <c r="F3599" s="174" t="n">
        <v>2036</v>
      </c>
      <c r="G3599" s="175" t="n">
        <v>67</v>
      </c>
      <c r="H3599" s="176" t="n">
        <v>28284.0382514796</v>
      </c>
      <c r="I3599" s="177" t="n">
        <v>2652622.3596318</v>
      </c>
      <c r="J3599" s="178" t="str">
        <f>IF(I3599&gt;0,H3599/I3599,0)</f>
      </c>
      <c r="K3599" s="179" t="str">
        <f>1-EXP(-J3599)</f>
      </c>
      <c r="L3599" s="180" t="str">
        <f>IF(G3599=30,1,M3598)</f>
      </c>
      <c r="M3599" s="181" t="str">
        <f>L3599*(1-K3599)</f>
      </c>
    </row>
    <row r="3600">
      <c r="A3600" t="s">
        <v>164</v>
      </c>
      <c r="B3600" t="s">
        <v>250</v>
      </c>
      <c r="C3600" s="32" t="s">
        <v>252</v>
      </c>
      <c r="D3600" t="s">
        <v>458</v>
      </c>
      <c r="E3600" t="s">
        <v>476</v>
      </c>
      <c r="F3600" s="174" t="n">
        <v>2036</v>
      </c>
      <c r="G3600" s="175" t="n">
        <v>68</v>
      </c>
      <c r="H3600" s="176" t="n">
        <v>29526.7829496088</v>
      </c>
      <c r="I3600" s="177" t="n">
        <v>2521483.57757279</v>
      </c>
      <c r="J3600" s="178" t="str">
        <f>IF(I3600&gt;0,H3600/I3600,0)</f>
      </c>
      <c r="K3600" s="179" t="str">
        <f>1-EXP(-J3600)</f>
      </c>
      <c r="L3600" s="180" t="str">
        <f>IF(G3600=30,1,M3599)</f>
      </c>
      <c r="M3600" s="181" t="str">
        <f>L3600*(1-K3600)</f>
      </c>
    </row>
    <row r="3601">
      <c r="A3601" t="s">
        <v>164</v>
      </c>
      <c r="B3601" t="s">
        <v>250</v>
      </c>
      <c r="C3601" s="32" t="s">
        <v>252</v>
      </c>
      <c r="D3601" t="s">
        <v>458</v>
      </c>
      <c r="E3601" t="s">
        <v>476</v>
      </c>
      <c r="F3601" s="174" t="n">
        <v>2036</v>
      </c>
      <c r="G3601" s="175" t="n">
        <v>69</v>
      </c>
      <c r="H3601" s="176" t="n">
        <v>30443.74344092</v>
      </c>
      <c r="I3601" s="177" t="n">
        <v>2363284.21749142</v>
      </c>
      <c r="J3601" s="178" t="str">
        <f>IF(I3601&gt;0,H3601/I3601,0)</f>
      </c>
      <c r="K3601" s="179" t="str">
        <f>1-EXP(-J3601)</f>
      </c>
      <c r="L3601" s="180" t="str">
        <f>IF(G3601=30,1,M3600)</f>
      </c>
      <c r="M3601" s="181" t="str">
        <f>L3601*(1-K3601)</f>
      </c>
    </row>
    <row r="3602">
      <c r="A3602" t="s">
        <v>164</v>
      </c>
      <c r="B3602" t="s">
        <v>250</v>
      </c>
      <c r="C3602" s="32" t="s">
        <v>252</v>
      </c>
      <c r="D3602" t="s">
        <v>458</v>
      </c>
      <c r="E3602" t="s">
        <v>476</v>
      </c>
      <c r="F3602" s="174" t="n">
        <v>2037</v>
      </c>
      <c r="G3602" s="175" t="n">
        <v>30</v>
      </c>
      <c r="H3602" s="176" t="n">
        <v>840.820435338457</v>
      </c>
      <c r="I3602" s="177" t="n">
        <v>4685527.89729263</v>
      </c>
      <c r="J3602" s="178" t="str">
        <f>IF(I3602&gt;0,H3602/I3602,0)</f>
      </c>
      <c r="K3602" s="179" t="str">
        <f>1-EXP(-J3602)</f>
      </c>
      <c r="L3602" s="180" t="str">
        <f>IF(G3602=30,1,M3601)</f>
      </c>
      <c r="M3602" s="181" t="str">
        <f>L3602*(1-K3602)</f>
      </c>
    </row>
    <row r="3603">
      <c r="A3603" t="s">
        <v>164</v>
      </c>
      <c r="B3603" t="s">
        <v>250</v>
      </c>
      <c r="C3603" s="32" t="s">
        <v>252</v>
      </c>
      <c r="D3603" t="s">
        <v>458</v>
      </c>
      <c r="E3603" t="s">
        <v>476</v>
      </c>
      <c r="F3603" s="174" t="n">
        <v>2037</v>
      </c>
      <c r="G3603" s="175" t="n">
        <v>31</v>
      </c>
      <c r="H3603" s="176" t="n">
        <v>1008.52703256884</v>
      </c>
      <c r="I3603" s="177" t="n">
        <v>4602471.49850647</v>
      </c>
      <c r="J3603" s="178" t="str">
        <f>IF(I3603&gt;0,H3603/I3603,0)</f>
      </c>
      <c r="K3603" s="179" t="str">
        <f>1-EXP(-J3603)</f>
      </c>
      <c r="L3603" s="180" t="str">
        <f>IF(G3603=30,1,M3602)</f>
      </c>
      <c r="M3603" s="181" t="str">
        <f>L3603*(1-K3603)</f>
      </c>
    </row>
    <row r="3604">
      <c r="A3604" t="s">
        <v>164</v>
      </c>
      <c r="B3604" t="s">
        <v>250</v>
      </c>
      <c r="C3604" s="32" t="s">
        <v>252</v>
      </c>
      <c r="D3604" t="s">
        <v>458</v>
      </c>
      <c r="E3604" t="s">
        <v>476</v>
      </c>
      <c r="F3604" s="174" t="n">
        <v>2037</v>
      </c>
      <c r="G3604" s="175" t="n">
        <v>32</v>
      </c>
      <c r="H3604" s="176" t="n">
        <v>1048.09851353104</v>
      </c>
      <c r="I3604" s="177" t="n">
        <v>4541674.62542623</v>
      </c>
      <c r="J3604" s="178" t="str">
        <f>IF(I3604&gt;0,H3604/I3604,0)</f>
      </c>
      <c r="K3604" s="179" t="str">
        <f>1-EXP(-J3604)</f>
      </c>
      <c r="L3604" s="180" t="str">
        <f>IF(G3604=30,1,M3603)</f>
      </c>
      <c r="M3604" s="181" t="str">
        <f>L3604*(1-K3604)</f>
      </c>
    </row>
    <row r="3605">
      <c r="A3605" t="s">
        <v>164</v>
      </c>
      <c r="B3605" t="s">
        <v>250</v>
      </c>
      <c r="C3605" s="32" t="s">
        <v>252</v>
      </c>
      <c r="D3605" t="s">
        <v>458</v>
      </c>
      <c r="E3605" t="s">
        <v>476</v>
      </c>
      <c r="F3605" s="174" t="n">
        <v>2037</v>
      </c>
      <c r="G3605" s="175" t="n">
        <v>33</v>
      </c>
      <c r="H3605" s="176" t="n">
        <v>1079.25058998239</v>
      </c>
      <c r="I3605" s="177" t="n">
        <v>4413121.01142802</v>
      </c>
      <c r="J3605" s="178" t="str">
        <f>IF(I3605&gt;0,H3605/I3605,0)</f>
      </c>
      <c r="K3605" s="179" t="str">
        <f>1-EXP(-J3605)</f>
      </c>
      <c r="L3605" s="180" t="str">
        <f>IF(G3605=30,1,M3604)</f>
      </c>
      <c r="M3605" s="181" t="str">
        <f>L3605*(1-K3605)</f>
      </c>
    </row>
    <row r="3606">
      <c r="A3606" t="s">
        <v>164</v>
      </c>
      <c r="B3606" t="s">
        <v>250</v>
      </c>
      <c r="C3606" s="32" t="s">
        <v>252</v>
      </c>
      <c r="D3606" t="s">
        <v>458</v>
      </c>
      <c r="E3606" t="s">
        <v>476</v>
      </c>
      <c r="F3606" s="174" t="n">
        <v>2037</v>
      </c>
      <c r="G3606" s="175" t="n">
        <v>34</v>
      </c>
      <c r="H3606" s="176" t="n">
        <v>1133.86215183678</v>
      </c>
      <c r="I3606" s="177" t="n">
        <v>4347582.87391738</v>
      </c>
      <c r="J3606" s="178" t="str">
        <f>IF(I3606&gt;0,H3606/I3606,0)</f>
      </c>
      <c r="K3606" s="179" t="str">
        <f>1-EXP(-J3606)</f>
      </c>
      <c r="L3606" s="180" t="str">
        <f>IF(G3606=30,1,M3605)</f>
      </c>
      <c r="M3606" s="181" t="str">
        <f>L3606*(1-K3606)</f>
      </c>
    </row>
    <row r="3607">
      <c r="A3607" t="s">
        <v>164</v>
      </c>
      <c r="B3607" t="s">
        <v>250</v>
      </c>
      <c r="C3607" s="32" t="s">
        <v>252</v>
      </c>
      <c r="D3607" t="s">
        <v>458</v>
      </c>
      <c r="E3607" t="s">
        <v>476</v>
      </c>
      <c r="F3607" s="174" t="n">
        <v>2037</v>
      </c>
      <c r="G3607" s="175" t="n">
        <v>35</v>
      </c>
      <c r="H3607" s="176" t="n">
        <v>1707.38228032588</v>
      </c>
      <c r="I3607" s="177" t="n">
        <v>4325593.78311604</v>
      </c>
      <c r="J3607" s="178" t="str">
        <f>IF(I3607&gt;0,H3607/I3607,0)</f>
      </c>
      <c r="K3607" s="179" t="str">
        <f>1-EXP(-J3607)</f>
      </c>
      <c r="L3607" s="180" t="str">
        <f>IF(G3607=30,1,M3606)</f>
      </c>
      <c r="M3607" s="181" t="str">
        <f>L3607*(1-K3607)</f>
      </c>
    </row>
    <row r="3608">
      <c r="A3608" t="s">
        <v>164</v>
      </c>
      <c r="B3608" t="s">
        <v>250</v>
      </c>
      <c r="C3608" s="32" t="s">
        <v>252</v>
      </c>
      <c r="D3608" t="s">
        <v>458</v>
      </c>
      <c r="E3608" t="s">
        <v>476</v>
      </c>
      <c r="F3608" s="174" t="n">
        <v>2037</v>
      </c>
      <c r="G3608" s="175" t="n">
        <v>36</v>
      </c>
      <c r="H3608" s="176" t="n">
        <v>1897.6557297224</v>
      </c>
      <c r="I3608" s="177" t="n">
        <v>4304585.35340229</v>
      </c>
      <c r="J3608" s="178" t="str">
        <f>IF(I3608&gt;0,H3608/I3608,0)</f>
      </c>
      <c r="K3608" s="179" t="str">
        <f>1-EXP(-J3608)</f>
      </c>
      <c r="L3608" s="180" t="str">
        <f>IF(G3608=30,1,M3607)</f>
      </c>
      <c r="M3608" s="181" t="str">
        <f>L3608*(1-K3608)</f>
      </c>
    </row>
    <row r="3609">
      <c r="A3609" t="s">
        <v>164</v>
      </c>
      <c r="B3609" t="s">
        <v>250</v>
      </c>
      <c r="C3609" s="32" t="s">
        <v>252</v>
      </c>
      <c r="D3609" t="s">
        <v>458</v>
      </c>
      <c r="E3609" t="s">
        <v>476</v>
      </c>
      <c r="F3609" s="174" t="n">
        <v>2037</v>
      </c>
      <c r="G3609" s="175" t="n">
        <v>37</v>
      </c>
      <c r="H3609" s="176" t="n">
        <v>2030.184512125</v>
      </c>
      <c r="I3609" s="177" t="n">
        <v>4283473.68317474</v>
      </c>
      <c r="J3609" s="178" t="str">
        <f>IF(I3609&gt;0,H3609/I3609,0)</f>
      </c>
      <c r="K3609" s="179" t="str">
        <f>1-EXP(-J3609)</f>
      </c>
      <c r="L3609" s="180" t="str">
        <f>IF(G3609=30,1,M3608)</f>
      </c>
      <c r="M3609" s="181" t="str">
        <f>L3609*(1-K3609)</f>
      </c>
    </row>
    <row r="3610">
      <c r="A3610" t="s">
        <v>164</v>
      </c>
      <c r="B3610" t="s">
        <v>250</v>
      </c>
      <c r="C3610" s="32" t="s">
        <v>252</v>
      </c>
      <c r="D3610" t="s">
        <v>458</v>
      </c>
      <c r="E3610" t="s">
        <v>476</v>
      </c>
      <c r="F3610" s="174" t="n">
        <v>2037</v>
      </c>
      <c r="G3610" s="175" t="n">
        <v>38</v>
      </c>
      <c r="H3610" s="176" t="n">
        <v>2197.07503243287</v>
      </c>
      <c r="I3610" s="177" t="n">
        <v>4301630.27694663</v>
      </c>
      <c r="J3610" s="178" t="str">
        <f>IF(I3610&gt;0,H3610/I3610,0)</f>
      </c>
      <c r="K3610" s="179" t="str">
        <f>1-EXP(-J3610)</f>
      </c>
      <c r="L3610" s="180" t="str">
        <f>IF(G3610=30,1,M3609)</f>
      </c>
      <c r="M3610" s="181" t="str">
        <f>L3610*(1-K3610)</f>
      </c>
    </row>
    <row r="3611">
      <c r="A3611" t="s">
        <v>164</v>
      </c>
      <c r="B3611" t="s">
        <v>250</v>
      </c>
      <c r="C3611" s="32" t="s">
        <v>252</v>
      </c>
      <c r="D3611" t="s">
        <v>458</v>
      </c>
      <c r="E3611" t="s">
        <v>476</v>
      </c>
      <c r="F3611" s="174" t="n">
        <v>2037</v>
      </c>
      <c r="G3611" s="175" t="n">
        <v>39</v>
      </c>
      <c r="H3611" s="176" t="n">
        <v>2404.51482190709</v>
      </c>
      <c r="I3611" s="177" t="n">
        <v>4358428.56550847</v>
      </c>
      <c r="J3611" s="178" t="str">
        <f>IF(I3611&gt;0,H3611/I3611,0)</f>
      </c>
      <c r="K3611" s="179" t="str">
        <f>1-EXP(-J3611)</f>
      </c>
      <c r="L3611" s="180" t="str">
        <f>IF(G3611=30,1,M3610)</f>
      </c>
      <c r="M3611" s="181" t="str">
        <f>L3611*(1-K3611)</f>
      </c>
    </row>
    <row r="3612">
      <c r="A3612" t="s">
        <v>164</v>
      </c>
      <c r="B3612" t="s">
        <v>250</v>
      </c>
      <c r="C3612" s="32" t="s">
        <v>252</v>
      </c>
      <c r="D3612" t="s">
        <v>458</v>
      </c>
      <c r="E3612" t="s">
        <v>476</v>
      </c>
      <c r="F3612" s="174" t="n">
        <v>2037</v>
      </c>
      <c r="G3612" s="175" t="n">
        <v>40</v>
      </c>
      <c r="H3612" s="176" t="n">
        <v>3598.11372136895</v>
      </c>
      <c r="I3612" s="177" t="n">
        <v>4492830.62312491</v>
      </c>
      <c r="J3612" s="178" t="str">
        <f>IF(I3612&gt;0,H3612/I3612,0)</f>
      </c>
      <c r="K3612" s="179" t="str">
        <f>1-EXP(-J3612)</f>
      </c>
      <c r="L3612" s="180" t="str">
        <f>IF(G3612=30,1,M3611)</f>
      </c>
      <c r="M3612" s="181" t="str">
        <f>L3612*(1-K3612)</f>
      </c>
    </row>
    <row r="3613">
      <c r="A3613" t="s">
        <v>164</v>
      </c>
      <c r="B3613" t="s">
        <v>250</v>
      </c>
      <c r="C3613" s="32" t="s">
        <v>252</v>
      </c>
      <c r="D3613" t="s">
        <v>458</v>
      </c>
      <c r="E3613" t="s">
        <v>476</v>
      </c>
      <c r="F3613" s="174" t="n">
        <v>2037</v>
      </c>
      <c r="G3613" s="175" t="n">
        <v>41</v>
      </c>
      <c r="H3613" s="176" t="n">
        <v>3844.88918481698</v>
      </c>
      <c r="I3613" s="177" t="n">
        <v>4445971.88860892</v>
      </c>
      <c r="J3613" s="178" t="str">
        <f>IF(I3613&gt;0,H3613/I3613,0)</f>
      </c>
      <c r="K3613" s="179" t="str">
        <f>1-EXP(-J3613)</f>
      </c>
      <c r="L3613" s="180" t="str">
        <f>IF(G3613=30,1,M3612)</f>
      </c>
      <c r="M3613" s="181" t="str">
        <f>L3613*(1-K3613)</f>
      </c>
    </row>
    <row r="3614">
      <c r="A3614" t="s">
        <v>164</v>
      </c>
      <c r="B3614" t="s">
        <v>250</v>
      </c>
      <c r="C3614" s="32" t="s">
        <v>252</v>
      </c>
      <c r="D3614" t="s">
        <v>458</v>
      </c>
      <c r="E3614" t="s">
        <v>476</v>
      </c>
      <c r="F3614" s="174" t="n">
        <v>2037</v>
      </c>
      <c r="G3614" s="175" t="n">
        <v>42</v>
      </c>
      <c r="H3614" s="176" t="n">
        <v>4094.62043645178</v>
      </c>
      <c r="I3614" s="177" t="n">
        <v>4369706.02956496</v>
      </c>
      <c r="J3614" s="178" t="str">
        <f>IF(I3614&gt;0,H3614/I3614,0)</f>
      </c>
      <c r="K3614" s="179" t="str">
        <f>1-EXP(-J3614)</f>
      </c>
      <c r="L3614" s="180" t="str">
        <f>IF(G3614=30,1,M3613)</f>
      </c>
      <c r="M3614" s="181" t="str">
        <f>L3614*(1-K3614)</f>
      </c>
    </row>
    <row r="3615">
      <c r="A3615" t="s">
        <v>164</v>
      </c>
      <c r="B3615" t="s">
        <v>250</v>
      </c>
      <c r="C3615" s="32" t="s">
        <v>252</v>
      </c>
      <c r="D3615" t="s">
        <v>458</v>
      </c>
      <c r="E3615" t="s">
        <v>476</v>
      </c>
      <c r="F3615" s="174" t="n">
        <v>2037</v>
      </c>
      <c r="G3615" s="175" t="n">
        <v>43</v>
      </c>
      <c r="H3615" s="176" t="n">
        <v>4387.00626384318</v>
      </c>
      <c r="I3615" s="177" t="n">
        <v>4308616.51521341</v>
      </c>
      <c r="J3615" s="178" t="str">
        <f>IF(I3615&gt;0,H3615/I3615,0)</f>
      </c>
      <c r="K3615" s="179" t="str">
        <f>1-EXP(-J3615)</f>
      </c>
      <c r="L3615" s="180" t="str">
        <f>IF(G3615=30,1,M3614)</f>
      </c>
      <c r="M3615" s="181" t="str">
        <f>L3615*(1-K3615)</f>
      </c>
    </row>
    <row r="3616">
      <c r="A3616" t="s">
        <v>164</v>
      </c>
      <c r="B3616" t="s">
        <v>250</v>
      </c>
      <c r="C3616" s="32" t="s">
        <v>252</v>
      </c>
      <c r="D3616" t="s">
        <v>458</v>
      </c>
      <c r="E3616" t="s">
        <v>476</v>
      </c>
      <c r="F3616" s="174" t="n">
        <v>2037</v>
      </c>
      <c r="G3616" s="175" t="n">
        <v>44</v>
      </c>
      <c r="H3616" s="176" t="n">
        <v>4715.80769841796</v>
      </c>
      <c r="I3616" s="177" t="n">
        <v>4250660.60831656</v>
      </c>
      <c r="J3616" s="178" t="str">
        <f>IF(I3616&gt;0,H3616/I3616,0)</f>
      </c>
      <c r="K3616" s="179" t="str">
        <f>1-EXP(-J3616)</f>
      </c>
      <c r="L3616" s="180" t="str">
        <f>IF(G3616=30,1,M3615)</f>
      </c>
      <c r="M3616" s="181" t="str">
        <f>L3616*(1-K3616)</f>
      </c>
    </row>
    <row r="3617">
      <c r="A3617" t="s">
        <v>164</v>
      </c>
      <c r="B3617" t="s">
        <v>250</v>
      </c>
      <c r="C3617" s="32" t="s">
        <v>252</v>
      </c>
      <c r="D3617" t="s">
        <v>458</v>
      </c>
      <c r="E3617" t="s">
        <v>476</v>
      </c>
      <c r="F3617" s="174" t="n">
        <v>2037</v>
      </c>
      <c r="G3617" s="175" t="n">
        <v>45</v>
      </c>
      <c r="H3617" s="176" t="n">
        <v>6109.60694633018</v>
      </c>
      <c r="I3617" s="177" t="n">
        <v>4282072.01818913</v>
      </c>
      <c r="J3617" s="178" t="str">
        <f>IF(I3617&gt;0,H3617/I3617,0)</f>
      </c>
      <c r="K3617" s="179" t="str">
        <f>1-EXP(-J3617)</f>
      </c>
      <c r="L3617" s="180" t="str">
        <f>IF(G3617=30,1,M3616)</f>
      </c>
      <c r="M3617" s="181" t="str">
        <f>L3617*(1-K3617)</f>
      </c>
    </row>
    <row r="3618">
      <c r="A3618" t="s">
        <v>164</v>
      </c>
      <c r="B3618" t="s">
        <v>250</v>
      </c>
      <c r="C3618" s="32" t="s">
        <v>252</v>
      </c>
      <c r="D3618" t="s">
        <v>458</v>
      </c>
      <c r="E3618" t="s">
        <v>476</v>
      </c>
      <c r="F3618" s="174" t="n">
        <v>2037</v>
      </c>
      <c r="G3618" s="175" t="n">
        <v>46</v>
      </c>
      <c r="H3618" s="176" t="n">
        <v>6692.74906353829</v>
      </c>
      <c r="I3618" s="177" t="n">
        <v>4292336.00273516</v>
      </c>
      <c r="J3618" s="178" t="str">
        <f>IF(I3618&gt;0,H3618/I3618,0)</f>
      </c>
      <c r="K3618" s="179" t="str">
        <f>1-EXP(-J3618)</f>
      </c>
      <c r="L3618" s="180" t="str">
        <f>IF(G3618=30,1,M3617)</f>
      </c>
      <c r="M3618" s="181" t="str">
        <f>L3618*(1-K3618)</f>
      </c>
    </row>
    <row r="3619">
      <c r="A3619" t="s">
        <v>164</v>
      </c>
      <c r="B3619" t="s">
        <v>250</v>
      </c>
      <c r="C3619" s="32" t="s">
        <v>252</v>
      </c>
      <c r="D3619" t="s">
        <v>458</v>
      </c>
      <c r="E3619" t="s">
        <v>476</v>
      </c>
      <c r="F3619" s="174" t="n">
        <v>2037</v>
      </c>
      <c r="G3619" s="175" t="n">
        <v>47</v>
      </c>
      <c r="H3619" s="176" t="n">
        <v>9970.81470628039</v>
      </c>
      <c r="I3619" s="177" t="n">
        <v>6316094.99538743</v>
      </c>
      <c r="J3619" s="178" t="str">
        <f>IF(I3619&gt;0,H3619/I3619,0)</f>
      </c>
      <c r="K3619" s="179" t="str">
        <f>1-EXP(-J3619)</f>
      </c>
      <c r="L3619" s="180" t="str">
        <f>IF(G3619=30,1,M3618)</f>
      </c>
      <c r="M3619" s="181" t="str">
        <f>L3619*(1-K3619)</f>
      </c>
    </row>
    <row r="3620">
      <c r="A3620" t="s">
        <v>164</v>
      </c>
      <c r="B3620" t="s">
        <v>250</v>
      </c>
      <c r="C3620" s="32" t="s">
        <v>252</v>
      </c>
      <c r="D3620" t="s">
        <v>458</v>
      </c>
      <c r="E3620" t="s">
        <v>476</v>
      </c>
      <c r="F3620" s="174" t="n">
        <v>2037</v>
      </c>
      <c r="G3620" s="175" t="n">
        <v>48</v>
      </c>
      <c r="H3620" s="176" t="n">
        <v>7928.8071536178</v>
      </c>
      <c r="I3620" s="177" t="n">
        <v>4236445.72540412</v>
      </c>
      <c r="J3620" s="178" t="str">
        <f>IF(I3620&gt;0,H3620/I3620,0)</f>
      </c>
      <c r="K3620" s="179" t="str">
        <f>1-EXP(-J3620)</f>
      </c>
      <c r="L3620" s="180" t="str">
        <f>IF(G3620=30,1,M3619)</f>
      </c>
      <c r="M3620" s="181" t="str">
        <f>L3620*(1-K3620)</f>
      </c>
    </row>
    <row r="3621">
      <c r="A3621" t="s">
        <v>164</v>
      </c>
      <c r="B3621" t="s">
        <v>250</v>
      </c>
      <c r="C3621" s="32" t="s">
        <v>252</v>
      </c>
      <c r="D3621" t="s">
        <v>458</v>
      </c>
      <c r="E3621" t="s">
        <v>476</v>
      </c>
      <c r="F3621" s="174" t="n">
        <v>2037</v>
      </c>
      <c r="G3621" s="175" t="n">
        <v>49</v>
      </c>
      <c r="H3621" s="176" t="n">
        <v>8637.99713492102</v>
      </c>
      <c r="I3621" s="177" t="n">
        <v>4211155.96806651</v>
      </c>
      <c r="J3621" s="178" t="str">
        <f>IF(I3621&gt;0,H3621/I3621,0)</f>
      </c>
      <c r="K3621" s="179" t="str">
        <f>1-EXP(-J3621)</f>
      </c>
      <c r="L3621" s="180" t="str">
        <f>IF(G3621=30,1,M3620)</f>
      </c>
      <c r="M3621" s="181" t="str">
        <f>L3621*(1-K3621)</f>
      </c>
    </row>
    <row r="3622">
      <c r="A3622" t="s">
        <v>164</v>
      </c>
      <c r="B3622" t="s">
        <v>250</v>
      </c>
      <c r="C3622" s="32" t="s">
        <v>252</v>
      </c>
      <c r="D3622" t="s">
        <v>458</v>
      </c>
      <c r="E3622" t="s">
        <v>476</v>
      </c>
      <c r="F3622" s="174" t="n">
        <v>2037</v>
      </c>
      <c r="G3622" s="175" t="n">
        <v>50</v>
      </c>
      <c r="H3622" s="176" t="n">
        <v>9648.65234700523</v>
      </c>
      <c r="I3622" s="177" t="n">
        <v>4072498.27254662</v>
      </c>
      <c r="J3622" s="178" t="str">
        <f>IF(I3622&gt;0,H3622/I3622,0)</f>
      </c>
      <c r="K3622" s="179" t="str">
        <f>1-EXP(-J3622)</f>
      </c>
      <c r="L3622" s="180" t="str">
        <f>IF(G3622=30,1,M3621)</f>
      </c>
      <c r="M3622" s="181" t="str">
        <f>L3622*(1-K3622)</f>
      </c>
    </row>
    <row r="3623">
      <c r="A3623" t="s">
        <v>164</v>
      </c>
      <c r="B3623" t="s">
        <v>250</v>
      </c>
      <c r="C3623" s="32" t="s">
        <v>252</v>
      </c>
      <c r="D3623" t="s">
        <v>458</v>
      </c>
      <c r="E3623" t="s">
        <v>476</v>
      </c>
      <c r="F3623" s="174" t="n">
        <v>2037</v>
      </c>
      <c r="G3623" s="175" t="n">
        <v>51</v>
      </c>
      <c r="H3623" s="176" t="n">
        <v>10425.456955186</v>
      </c>
      <c r="I3623" s="177" t="n">
        <v>4027482.39109113</v>
      </c>
      <c r="J3623" s="178" t="str">
        <f>IF(I3623&gt;0,H3623/I3623,0)</f>
      </c>
      <c r="K3623" s="179" t="str">
        <f>1-EXP(-J3623)</f>
      </c>
      <c r="L3623" s="180" t="str">
        <f>IF(G3623=30,1,M3622)</f>
      </c>
      <c r="M3623" s="181" t="str">
        <f>L3623*(1-K3623)</f>
      </c>
    </row>
    <row r="3624">
      <c r="A3624" t="s">
        <v>164</v>
      </c>
      <c r="B3624" t="s">
        <v>250</v>
      </c>
      <c r="C3624" s="32" t="s">
        <v>252</v>
      </c>
      <c r="D3624" t="s">
        <v>458</v>
      </c>
      <c r="E3624" t="s">
        <v>476</v>
      </c>
      <c r="F3624" s="174" t="n">
        <v>2037</v>
      </c>
      <c r="G3624" s="175" t="n">
        <v>52</v>
      </c>
      <c r="H3624" s="176" t="n">
        <v>11523.3415604286</v>
      </c>
      <c r="I3624" s="177" t="n">
        <v>4072773.26798467</v>
      </c>
      <c r="J3624" s="178" t="str">
        <f>IF(I3624&gt;0,H3624/I3624,0)</f>
      </c>
      <c r="K3624" s="179" t="str">
        <f>1-EXP(-J3624)</f>
      </c>
      <c r="L3624" s="180" t="str">
        <f>IF(G3624=30,1,M3623)</f>
      </c>
      <c r="M3624" s="181" t="str">
        <f>L3624*(1-K3624)</f>
      </c>
    </row>
    <row r="3625">
      <c r="A3625" t="s">
        <v>164</v>
      </c>
      <c r="B3625" t="s">
        <v>250</v>
      </c>
      <c r="C3625" s="32" t="s">
        <v>252</v>
      </c>
      <c r="D3625" t="s">
        <v>458</v>
      </c>
      <c r="E3625" t="s">
        <v>476</v>
      </c>
      <c r="F3625" s="174" t="n">
        <v>2037</v>
      </c>
      <c r="G3625" s="175" t="n">
        <v>53</v>
      </c>
      <c r="H3625" s="176" t="n">
        <v>12792.8335975892</v>
      </c>
      <c r="I3625" s="177" t="n">
        <v>4140773.65171209</v>
      </c>
      <c r="J3625" s="178" t="str">
        <f>IF(I3625&gt;0,H3625/I3625,0)</f>
      </c>
      <c r="K3625" s="179" t="str">
        <f>1-EXP(-J3625)</f>
      </c>
      <c r="L3625" s="180" t="str">
        <f>IF(G3625=30,1,M3624)</f>
      </c>
      <c r="M3625" s="181" t="str">
        <f>L3625*(1-K3625)</f>
      </c>
    </row>
    <row r="3626">
      <c r="A3626" t="s">
        <v>164</v>
      </c>
      <c r="B3626" t="s">
        <v>250</v>
      </c>
      <c r="C3626" s="32" t="s">
        <v>252</v>
      </c>
      <c r="D3626" t="s">
        <v>458</v>
      </c>
      <c r="E3626" t="s">
        <v>476</v>
      </c>
      <c r="F3626" s="174" t="n">
        <v>2037</v>
      </c>
      <c r="G3626" s="175" t="n">
        <v>54</v>
      </c>
      <c r="H3626" s="176" t="n">
        <v>13830.3022513094</v>
      </c>
      <c r="I3626" s="177" t="n">
        <v>4102455.55876423</v>
      </c>
      <c r="J3626" s="178" t="str">
        <f>IF(I3626&gt;0,H3626/I3626,0)</f>
      </c>
      <c r="K3626" s="179" t="str">
        <f>1-EXP(-J3626)</f>
      </c>
      <c r="L3626" s="180" t="str">
        <f>IF(G3626=30,1,M3625)</f>
      </c>
      <c r="M3626" s="181" t="str">
        <f>L3626*(1-K3626)</f>
      </c>
    </row>
    <row r="3627">
      <c r="A3627" t="s">
        <v>164</v>
      </c>
      <c r="B3627" t="s">
        <v>250</v>
      </c>
      <c r="C3627" s="32" t="s">
        <v>252</v>
      </c>
      <c r="D3627" t="s">
        <v>458</v>
      </c>
      <c r="E3627" t="s">
        <v>476</v>
      </c>
      <c r="F3627" s="174" t="n">
        <v>2037</v>
      </c>
      <c r="G3627" s="175" t="n">
        <v>55</v>
      </c>
      <c r="H3627" s="176" t="n">
        <v>14525.1953580318</v>
      </c>
      <c r="I3627" s="177" t="n">
        <v>3955463.79342979</v>
      </c>
      <c r="J3627" s="178" t="str">
        <f>IF(I3627&gt;0,H3627/I3627,0)</f>
      </c>
      <c r="K3627" s="179" t="str">
        <f>1-EXP(-J3627)</f>
      </c>
      <c r="L3627" s="180" t="str">
        <f>IF(G3627=30,1,M3626)</f>
      </c>
      <c r="M3627" s="181" t="str">
        <f>L3627*(1-K3627)</f>
      </c>
    </row>
    <row r="3628">
      <c r="A3628" t="s">
        <v>164</v>
      </c>
      <c r="B3628" t="s">
        <v>250</v>
      </c>
      <c r="C3628" s="32" t="s">
        <v>252</v>
      </c>
      <c r="D3628" t="s">
        <v>458</v>
      </c>
      <c r="E3628" t="s">
        <v>476</v>
      </c>
      <c r="F3628" s="174" t="n">
        <v>2037</v>
      </c>
      <c r="G3628" s="175" t="n">
        <v>56</v>
      </c>
      <c r="H3628" s="176" t="n">
        <v>15475.3130716117</v>
      </c>
      <c r="I3628" s="177" t="n">
        <v>3867373.66311172</v>
      </c>
      <c r="J3628" s="178" t="str">
        <f>IF(I3628&gt;0,H3628/I3628,0)</f>
      </c>
      <c r="K3628" s="179" t="str">
        <f>1-EXP(-J3628)</f>
      </c>
      <c r="L3628" s="180" t="str">
        <f>IF(G3628=30,1,M3627)</f>
      </c>
      <c r="M3628" s="181" t="str">
        <f>L3628*(1-K3628)</f>
      </c>
    </row>
    <row r="3629">
      <c r="A3629" t="s">
        <v>164</v>
      </c>
      <c r="B3629" t="s">
        <v>250</v>
      </c>
      <c r="C3629" s="32" t="s">
        <v>252</v>
      </c>
      <c r="D3629" t="s">
        <v>458</v>
      </c>
      <c r="E3629" t="s">
        <v>476</v>
      </c>
      <c r="F3629" s="174" t="n">
        <v>2037</v>
      </c>
      <c r="G3629" s="175" t="n">
        <v>57</v>
      </c>
      <c r="H3629" s="176" t="n">
        <v>16575.4718421973</v>
      </c>
      <c r="I3629" s="177" t="n">
        <v>3793748.23437043</v>
      </c>
      <c r="J3629" s="178" t="str">
        <f>IF(I3629&gt;0,H3629/I3629,0)</f>
      </c>
      <c r="K3629" s="179" t="str">
        <f>1-EXP(-J3629)</f>
      </c>
      <c r="L3629" s="180" t="str">
        <f>IF(G3629=30,1,M3628)</f>
      </c>
      <c r="M3629" s="181" t="str">
        <f>L3629*(1-K3629)</f>
      </c>
    </row>
    <row r="3630">
      <c r="A3630" t="s">
        <v>164</v>
      </c>
      <c r="B3630" t="s">
        <v>250</v>
      </c>
      <c r="C3630" s="32" t="s">
        <v>252</v>
      </c>
      <c r="D3630" t="s">
        <v>458</v>
      </c>
      <c r="E3630" t="s">
        <v>476</v>
      </c>
      <c r="F3630" s="174" t="n">
        <v>2037</v>
      </c>
      <c r="G3630" s="175" t="n">
        <v>58</v>
      </c>
      <c r="H3630" s="176" t="n">
        <v>17735.7171279585</v>
      </c>
      <c r="I3630" s="177" t="n">
        <v>3713969.74591748</v>
      </c>
      <c r="J3630" s="178" t="str">
        <f>IF(I3630&gt;0,H3630/I3630,0)</f>
      </c>
      <c r="K3630" s="179" t="str">
        <f>1-EXP(-J3630)</f>
      </c>
      <c r="L3630" s="180" t="str">
        <f>IF(G3630=30,1,M3629)</f>
      </c>
      <c r="M3630" s="181" t="str">
        <f>L3630*(1-K3630)</f>
      </c>
    </row>
    <row r="3631">
      <c r="A3631" t="s">
        <v>164</v>
      </c>
      <c r="B3631" t="s">
        <v>250</v>
      </c>
      <c r="C3631" s="32" t="s">
        <v>252</v>
      </c>
      <c r="D3631" t="s">
        <v>458</v>
      </c>
      <c r="E3631" t="s">
        <v>476</v>
      </c>
      <c r="F3631" s="174" t="n">
        <v>2037</v>
      </c>
      <c r="G3631" s="175" t="n">
        <v>59</v>
      </c>
      <c r="H3631" s="176" t="n">
        <v>18886.8251508387</v>
      </c>
      <c r="I3631" s="177" t="n">
        <v>3614930.75310577</v>
      </c>
      <c r="J3631" s="178" t="str">
        <f>IF(I3631&gt;0,H3631/I3631,0)</f>
      </c>
      <c r="K3631" s="179" t="str">
        <f>1-EXP(-J3631)</f>
      </c>
      <c r="L3631" s="180" t="str">
        <f>IF(G3631=30,1,M3630)</f>
      </c>
      <c r="M3631" s="181" t="str">
        <f>L3631*(1-K3631)</f>
      </c>
    </row>
    <row r="3632">
      <c r="A3632" t="s">
        <v>164</v>
      </c>
      <c r="B3632" t="s">
        <v>250</v>
      </c>
      <c r="C3632" s="32" t="s">
        <v>252</v>
      </c>
      <c r="D3632" t="s">
        <v>458</v>
      </c>
      <c r="E3632" t="s">
        <v>476</v>
      </c>
      <c r="F3632" s="174" t="n">
        <v>2037</v>
      </c>
      <c r="G3632" s="175" t="n">
        <v>60</v>
      </c>
      <c r="H3632" s="176" t="n">
        <v>20311.4053660024</v>
      </c>
      <c r="I3632" s="177" t="n">
        <v>3530589.52157375</v>
      </c>
      <c r="J3632" s="178" t="str">
        <f>IF(I3632&gt;0,H3632/I3632,0)</f>
      </c>
      <c r="K3632" s="179" t="str">
        <f>1-EXP(-J3632)</f>
      </c>
      <c r="L3632" s="180" t="str">
        <f>IF(G3632=30,1,M3631)</f>
      </c>
      <c r="M3632" s="181" t="str">
        <f>L3632*(1-K3632)</f>
      </c>
    </row>
    <row r="3633">
      <c r="A3633" t="s">
        <v>164</v>
      </c>
      <c r="B3633" t="s">
        <v>250</v>
      </c>
      <c r="C3633" s="32" t="s">
        <v>252</v>
      </c>
      <c r="D3633" t="s">
        <v>458</v>
      </c>
      <c r="E3633" t="s">
        <v>476</v>
      </c>
      <c r="F3633" s="174" t="n">
        <v>2037</v>
      </c>
      <c r="G3633" s="175" t="n">
        <v>61</v>
      </c>
      <c r="H3633" s="176" t="n">
        <v>21613.9654913271</v>
      </c>
      <c r="I3633" s="177" t="n">
        <v>3433938.90231079</v>
      </c>
      <c r="J3633" s="178" t="str">
        <f>IF(I3633&gt;0,H3633/I3633,0)</f>
      </c>
      <c r="K3633" s="179" t="str">
        <f>1-EXP(-J3633)</f>
      </c>
      <c r="L3633" s="180" t="str">
        <f>IF(G3633=30,1,M3632)</f>
      </c>
      <c r="M3633" s="181" t="str">
        <f>L3633*(1-K3633)</f>
      </c>
    </row>
    <row r="3634">
      <c r="A3634" t="s">
        <v>164</v>
      </c>
      <c r="B3634" t="s">
        <v>250</v>
      </c>
      <c r="C3634" s="32" t="s">
        <v>252</v>
      </c>
      <c r="D3634" t="s">
        <v>458</v>
      </c>
      <c r="E3634" t="s">
        <v>476</v>
      </c>
      <c r="F3634" s="174" t="n">
        <v>2037</v>
      </c>
      <c r="G3634" s="175" t="n">
        <v>62</v>
      </c>
      <c r="H3634" s="176" t="n">
        <v>23004.4722678897</v>
      </c>
      <c r="I3634" s="177" t="n">
        <v>3335817.09377324</v>
      </c>
      <c r="J3634" s="178" t="str">
        <f>IF(I3634&gt;0,H3634/I3634,0)</f>
      </c>
      <c r="K3634" s="179" t="str">
        <f>1-EXP(-J3634)</f>
      </c>
      <c r="L3634" s="180" t="str">
        <f>IF(G3634=30,1,M3633)</f>
      </c>
      <c r="M3634" s="181" t="str">
        <f>L3634*(1-K3634)</f>
      </c>
    </row>
    <row r="3635">
      <c r="A3635" t="s">
        <v>164</v>
      </c>
      <c r="B3635" t="s">
        <v>250</v>
      </c>
      <c r="C3635" s="32" t="s">
        <v>252</v>
      </c>
      <c r="D3635" t="s">
        <v>458</v>
      </c>
      <c r="E3635" t="s">
        <v>476</v>
      </c>
      <c r="F3635" s="174" t="n">
        <v>2037</v>
      </c>
      <c r="G3635" s="175" t="n">
        <v>63</v>
      </c>
      <c r="H3635" s="176" t="n">
        <v>24272.859453142</v>
      </c>
      <c r="I3635" s="177" t="n">
        <v>3211543.78757706</v>
      </c>
      <c r="J3635" s="178" t="str">
        <f>IF(I3635&gt;0,H3635/I3635,0)</f>
      </c>
      <c r="K3635" s="179" t="str">
        <f>1-EXP(-J3635)</f>
      </c>
      <c r="L3635" s="180" t="str">
        <f>IF(G3635=30,1,M3634)</f>
      </c>
      <c r="M3635" s="181" t="str">
        <f>L3635*(1-K3635)</f>
      </c>
    </row>
    <row r="3636">
      <c r="A3636" t="s">
        <v>164</v>
      </c>
      <c r="B3636" t="s">
        <v>250</v>
      </c>
      <c r="C3636" s="32" t="s">
        <v>252</v>
      </c>
      <c r="D3636" t="s">
        <v>458</v>
      </c>
      <c r="E3636" t="s">
        <v>476</v>
      </c>
      <c r="F3636" s="174" t="n">
        <v>2037</v>
      </c>
      <c r="G3636" s="175" t="n">
        <v>64</v>
      </c>
      <c r="H3636" s="176" t="n">
        <v>26016.1736508985</v>
      </c>
      <c r="I3636" s="177" t="n">
        <v>3140466.16734893</v>
      </c>
      <c r="J3636" s="178" t="str">
        <f>IF(I3636&gt;0,H3636/I3636,0)</f>
      </c>
      <c r="K3636" s="179" t="str">
        <f>1-EXP(-J3636)</f>
      </c>
      <c r="L3636" s="180" t="str">
        <f>IF(G3636=30,1,M3635)</f>
      </c>
      <c r="M3636" s="181" t="str">
        <f>L3636*(1-K3636)</f>
      </c>
    </row>
    <row r="3637">
      <c r="A3637" t="s">
        <v>164</v>
      </c>
      <c r="B3637" t="s">
        <v>250</v>
      </c>
      <c r="C3637" s="32" t="s">
        <v>252</v>
      </c>
      <c r="D3637" t="s">
        <v>458</v>
      </c>
      <c r="E3637" t="s">
        <v>476</v>
      </c>
      <c r="F3637" s="174" t="n">
        <v>2037</v>
      </c>
      <c r="G3637" s="175" t="n">
        <v>65</v>
      </c>
      <c r="H3637" s="176" t="n">
        <v>25580.8015797955</v>
      </c>
      <c r="I3637" s="177" t="n">
        <v>2921777.88159488</v>
      </c>
      <c r="J3637" s="178" t="str">
        <f>IF(I3637&gt;0,H3637/I3637,0)</f>
      </c>
      <c r="K3637" s="179" t="str">
        <f>1-EXP(-J3637)</f>
      </c>
      <c r="L3637" s="180" t="str">
        <f>IF(G3637=30,1,M3636)</f>
      </c>
      <c r="M3637" s="181" t="str">
        <f>L3637*(1-K3637)</f>
      </c>
    </row>
    <row r="3638">
      <c r="A3638" t="s">
        <v>164</v>
      </c>
      <c r="B3638" t="s">
        <v>250</v>
      </c>
      <c r="C3638" s="32" t="s">
        <v>252</v>
      </c>
      <c r="D3638" t="s">
        <v>458</v>
      </c>
      <c r="E3638" t="s">
        <v>476</v>
      </c>
      <c r="F3638" s="174" t="n">
        <v>2037</v>
      </c>
      <c r="G3638" s="175" t="n">
        <v>66</v>
      </c>
      <c r="H3638" s="176" t="n">
        <v>26982.5149372562</v>
      </c>
      <c r="I3638" s="177" t="n">
        <v>2811806.80292114</v>
      </c>
      <c r="J3638" s="178" t="str">
        <f>IF(I3638&gt;0,H3638/I3638,0)</f>
      </c>
      <c r="K3638" s="179" t="str">
        <f>1-EXP(-J3638)</f>
      </c>
      <c r="L3638" s="180" t="str">
        <f>IF(G3638=30,1,M3637)</f>
      </c>
      <c r="M3638" s="181" t="str">
        <f>L3638*(1-K3638)</f>
      </c>
    </row>
    <row r="3639">
      <c r="A3639" t="s">
        <v>164</v>
      </c>
      <c r="B3639" t="s">
        <v>250</v>
      </c>
      <c r="C3639" s="32" t="s">
        <v>252</v>
      </c>
      <c r="D3639" t="s">
        <v>458</v>
      </c>
      <c r="E3639" t="s">
        <v>476</v>
      </c>
      <c r="F3639" s="174" t="n">
        <v>2037</v>
      </c>
      <c r="G3639" s="175" t="n">
        <v>67</v>
      </c>
      <c r="H3639" s="176" t="n">
        <v>28483.3013947281</v>
      </c>
      <c r="I3639" s="177" t="n">
        <v>2704225.33975851</v>
      </c>
      <c r="J3639" s="178" t="str">
        <f>IF(I3639&gt;0,H3639/I3639,0)</f>
      </c>
      <c r="K3639" s="179" t="str">
        <f>1-EXP(-J3639)</f>
      </c>
      <c r="L3639" s="180" t="str">
        <f>IF(G3639=30,1,M3638)</f>
      </c>
      <c r="M3639" s="181" t="str">
        <f>L3639*(1-K3639)</f>
      </c>
    </row>
    <row r="3640">
      <c r="A3640" t="s">
        <v>164</v>
      </c>
      <c r="B3640" t="s">
        <v>250</v>
      </c>
      <c r="C3640" s="32" t="s">
        <v>252</v>
      </c>
      <c r="D3640" t="s">
        <v>458</v>
      </c>
      <c r="E3640" t="s">
        <v>476</v>
      </c>
      <c r="F3640" s="174" t="n">
        <v>2037</v>
      </c>
      <c r="G3640" s="175" t="n">
        <v>68</v>
      </c>
      <c r="H3640" s="176" t="n">
        <v>29936.0135592112</v>
      </c>
      <c r="I3640" s="177" t="n">
        <v>2587706.8266533</v>
      </c>
      <c r="J3640" s="178" t="str">
        <f>IF(I3640&gt;0,H3640/I3640,0)</f>
      </c>
      <c r="K3640" s="179" t="str">
        <f>1-EXP(-J3640)</f>
      </c>
      <c r="L3640" s="180" t="str">
        <f>IF(G3640=30,1,M3639)</f>
      </c>
      <c r="M3640" s="181" t="str">
        <f>L3640*(1-K3640)</f>
      </c>
    </row>
    <row r="3641">
      <c r="A3641" t="s">
        <v>164</v>
      </c>
      <c r="B3641" t="s">
        <v>250</v>
      </c>
      <c r="C3641" s="32" t="s">
        <v>252</v>
      </c>
      <c r="D3641" t="s">
        <v>458</v>
      </c>
      <c r="E3641" t="s">
        <v>476</v>
      </c>
      <c r="F3641" s="174" t="n">
        <v>2037</v>
      </c>
      <c r="G3641" s="175" t="n">
        <v>69</v>
      </c>
      <c r="H3641" s="176" t="n">
        <v>31205.715885458</v>
      </c>
      <c r="I3641" s="177" t="n">
        <v>2453787.5857683</v>
      </c>
      <c r="J3641" s="178" t="str">
        <f>IF(I3641&gt;0,H3641/I3641,0)</f>
      </c>
      <c r="K3641" s="179" t="str">
        <f>1-EXP(-J3641)</f>
      </c>
      <c r="L3641" s="180" t="str">
        <f>IF(G3641=30,1,M3640)</f>
      </c>
      <c r="M3641" s="181" t="str">
        <f>L3641*(1-K3641)</f>
      </c>
    </row>
    <row r="3642">
      <c r="A3642" t="s">
        <v>164</v>
      </c>
      <c r="B3642" t="s">
        <v>250</v>
      </c>
      <c r="C3642" s="32" t="s">
        <v>252</v>
      </c>
      <c r="D3642" t="s">
        <v>458</v>
      </c>
      <c r="E3642" t="s">
        <v>476</v>
      </c>
      <c r="F3642" s="174" t="n">
        <v>2038</v>
      </c>
      <c r="G3642" s="175" t="n">
        <v>30</v>
      </c>
      <c r="H3642" s="176" t="n">
        <v>777.316312717667</v>
      </c>
      <c r="I3642" s="177" t="n">
        <v>4653435.833222</v>
      </c>
      <c r="J3642" s="178" t="str">
        <f>IF(I3642&gt;0,H3642/I3642,0)</f>
      </c>
      <c r="K3642" s="179" t="str">
        <f>1-EXP(-J3642)</f>
      </c>
      <c r="L3642" s="180" t="str">
        <f>IF(G3642=30,1,M3641)</f>
      </c>
      <c r="M3642" s="181" t="str">
        <f>L3642*(1-K3642)</f>
      </c>
    </row>
    <row r="3643">
      <c r="A3643" t="s">
        <v>164</v>
      </c>
      <c r="B3643" t="s">
        <v>250</v>
      </c>
      <c r="C3643" s="32" t="s">
        <v>252</v>
      </c>
      <c r="D3643" t="s">
        <v>458</v>
      </c>
      <c r="E3643" t="s">
        <v>476</v>
      </c>
      <c r="F3643" s="174" t="n">
        <v>2038</v>
      </c>
      <c r="G3643" s="175" t="n">
        <v>31</v>
      </c>
      <c r="H3643" s="176" t="n">
        <v>1027.75926202305</v>
      </c>
      <c r="I3643" s="177" t="n">
        <v>4679780.66359376</v>
      </c>
      <c r="J3643" s="178" t="str">
        <f>IF(I3643&gt;0,H3643/I3643,0)</f>
      </c>
      <c r="K3643" s="179" t="str">
        <f>1-EXP(-J3643)</f>
      </c>
      <c r="L3643" s="180" t="str">
        <f>IF(G3643=30,1,M3642)</f>
      </c>
      <c r="M3643" s="181" t="str">
        <f>L3643*(1-K3643)</f>
      </c>
    </row>
    <row r="3644">
      <c r="A3644" t="s">
        <v>164</v>
      </c>
      <c r="B3644" t="s">
        <v>250</v>
      </c>
      <c r="C3644" s="32" t="s">
        <v>252</v>
      </c>
      <c r="D3644" t="s">
        <v>458</v>
      </c>
      <c r="E3644" t="s">
        <v>476</v>
      </c>
      <c r="F3644" s="174" t="n">
        <v>2038</v>
      </c>
      <c r="G3644" s="175" t="n">
        <v>32</v>
      </c>
      <c r="H3644" s="176" t="n">
        <v>1063.01318289493</v>
      </c>
      <c r="I3644" s="177" t="n">
        <v>4596938.98850745</v>
      </c>
      <c r="J3644" s="178" t="str">
        <f>IF(I3644&gt;0,H3644/I3644,0)</f>
      </c>
      <c r="K3644" s="179" t="str">
        <f>1-EXP(-J3644)</f>
      </c>
      <c r="L3644" s="180" t="str">
        <f>IF(G3644=30,1,M3643)</f>
      </c>
      <c r="M3644" s="181" t="str">
        <f>L3644*(1-K3644)</f>
      </c>
    </row>
    <row r="3645">
      <c r="A3645" t="s">
        <v>164</v>
      </c>
      <c r="B3645" t="s">
        <v>250</v>
      </c>
      <c r="C3645" s="32" t="s">
        <v>252</v>
      </c>
      <c r="D3645" t="s">
        <v>458</v>
      </c>
      <c r="E3645" t="s">
        <v>476</v>
      </c>
      <c r="F3645" s="174" t="n">
        <v>2038</v>
      </c>
      <c r="G3645" s="175" t="n">
        <v>33</v>
      </c>
      <c r="H3645" s="176" t="n">
        <v>1111.20379818823</v>
      </c>
      <c r="I3645" s="177" t="n">
        <v>4535985.89525198</v>
      </c>
      <c r="J3645" s="178" t="str">
        <f>IF(I3645&gt;0,H3645/I3645,0)</f>
      </c>
      <c r="K3645" s="179" t="str">
        <f>1-EXP(-J3645)</f>
      </c>
      <c r="L3645" s="180" t="str">
        <f>IF(G3645=30,1,M3644)</f>
      </c>
      <c r="M3645" s="181" t="str">
        <f>L3645*(1-K3645)</f>
      </c>
    </row>
    <row r="3646">
      <c r="A3646" t="s">
        <v>164</v>
      </c>
      <c r="B3646" t="s">
        <v>250</v>
      </c>
      <c r="C3646" s="32" t="s">
        <v>252</v>
      </c>
      <c r="D3646" t="s">
        <v>458</v>
      </c>
      <c r="E3646" t="s">
        <v>476</v>
      </c>
      <c r="F3646" s="174" t="n">
        <v>2038</v>
      </c>
      <c r="G3646" s="175" t="n">
        <v>34</v>
      </c>
      <c r="H3646" s="176" t="n">
        <v>1151.07833990666</v>
      </c>
      <c r="I3646" s="177" t="n">
        <v>4407329.97118827</v>
      </c>
      <c r="J3646" s="178" t="str">
        <f>IF(I3646&gt;0,H3646/I3646,0)</f>
      </c>
      <c r="K3646" s="179" t="str">
        <f>1-EXP(-J3646)</f>
      </c>
      <c r="L3646" s="180" t="str">
        <f>IF(G3646=30,1,M3645)</f>
      </c>
      <c r="M3646" s="181" t="str">
        <f>L3646*(1-K3646)</f>
      </c>
    </row>
    <row r="3647">
      <c r="A3647" t="s">
        <v>164</v>
      </c>
      <c r="B3647" t="s">
        <v>250</v>
      </c>
      <c r="C3647" s="32" t="s">
        <v>252</v>
      </c>
      <c r="D3647" t="s">
        <v>458</v>
      </c>
      <c r="E3647" t="s">
        <v>476</v>
      </c>
      <c r="F3647" s="174" t="n">
        <v>2038</v>
      </c>
      <c r="G3647" s="175" t="n">
        <v>35</v>
      </c>
      <c r="H3647" s="176" t="n">
        <v>1523.54927539909</v>
      </c>
      <c r="I3647" s="177" t="n">
        <v>4341570.0565811</v>
      </c>
      <c r="J3647" s="178" t="str">
        <f>IF(I3647&gt;0,H3647/I3647,0)</f>
      </c>
      <c r="K3647" s="179" t="str">
        <f>1-EXP(-J3647)</f>
      </c>
      <c r="L3647" s="180" t="str">
        <f>IF(G3647=30,1,M3646)</f>
      </c>
      <c r="M3647" s="181" t="str">
        <f>L3647*(1-K3647)</f>
      </c>
    </row>
    <row r="3648">
      <c r="A3648" t="s">
        <v>164</v>
      </c>
      <c r="B3648" t="s">
        <v>250</v>
      </c>
      <c r="C3648" s="32" t="s">
        <v>252</v>
      </c>
      <c r="D3648" t="s">
        <v>458</v>
      </c>
      <c r="E3648" t="s">
        <v>476</v>
      </c>
      <c r="F3648" s="174" t="n">
        <v>2038</v>
      </c>
      <c r="G3648" s="175" t="n">
        <v>36</v>
      </c>
      <c r="H3648" s="176" t="n">
        <v>1897.76528462228</v>
      </c>
      <c r="I3648" s="177" t="n">
        <v>4318692.47410533</v>
      </c>
      <c r="J3648" s="178" t="str">
        <f>IF(I3648&gt;0,H3648/I3648,0)</f>
      </c>
      <c r="K3648" s="179" t="str">
        <f>1-EXP(-J3648)</f>
      </c>
      <c r="L3648" s="180" t="str">
        <f>IF(G3648=30,1,M3647)</f>
      </c>
      <c r="M3648" s="181" t="str">
        <f>L3648*(1-K3648)</f>
      </c>
    </row>
    <row r="3649">
      <c r="A3649" t="s">
        <v>164</v>
      </c>
      <c r="B3649" t="s">
        <v>250</v>
      </c>
      <c r="C3649" s="32" t="s">
        <v>252</v>
      </c>
      <c r="D3649" t="s">
        <v>458</v>
      </c>
      <c r="E3649" t="s">
        <v>476</v>
      </c>
      <c r="F3649" s="174" t="n">
        <v>2038</v>
      </c>
      <c r="G3649" s="175" t="n">
        <v>37</v>
      </c>
      <c r="H3649" s="176" t="n">
        <v>2029.0651060004</v>
      </c>
      <c r="I3649" s="177" t="n">
        <v>4297623.13392861</v>
      </c>
      <c r="J3649" s="178" t="str">
        <f>IF(I3649&gt;0,H3649/I3649,0)</f>
      </c>
      <c r="K3649" s="179" t="str">
        <f>1-EXP(-J3649)</f>
      </c>
      <c r="L3649" s="180" t="str">
        <f>IF(G3649=30,1,M3648)</f>
      </c>
      <c r="M3649" s="181" t="str">
        <f>L3649*(1-K3649)</f>
      </c>
    </row>
    <row r="3650">
      <c r="A3650" t="s">
        <v>164</v>
      </c>
      <c r="B3650" t="s">
        <v>250</v>
      </c>
      <c r="C3650" s="32" t="s">
        <v>252</v>
      </c>
      <c r="D3650" t="s">
        <v>458</v>
      </c>
      <c r="E3650" t="s">
        <v>476</v>
      </c>
      <c r="F3650" s="174" t="n">
        <v>2038</v>
      </c>
      <c r="G3650" s="175" t="n">
        <v>38</v>
      </c>
      <c r="H3650" s="176" t="n">
        <v>2175.98895015791</v>
      </c>
      <c r="I3650" s="177" t="n">
        <v>4276062.68991625</v>
      </c>
      <c r="J3650" s="178" t="str">
        <f>IF(I3650&gt;0,H3650/I3650,0)</f>
      </c>
      <c r="K3650" s="179" t="str">
        <f>1-EXP(-J3650)</f>
      </c>
      <c r="L3650" s="180" t="str">
        <f>IF(G3650=30,1,M3649)</f>
      </c>
      <c r="M3650" s="181" t="str">
        <f>L3650*(1-K3650)</f>
      </c>
    </row>
    <row r="3651">
      <c r="A3651" t="s">
        <v>164</v>
      </c>
      <c r="B3651" t="s">
        <v>250</v>
      </c>
      <c r="C3651" s="32" t="s">
        <v>252</v>
      </c>
      <c r="D3651" t="s">
        <v>458</v>
      </c>
      <c r="E3651" t="s">
        <v>476</v>
      </c>
      <c r="F3651" s="174" t="n">
        <v>2038</v>
      </c>
      <c r="G3651" s="175" t="n">
        <v>39</v>
      </c>
      <c r="H3651" s="176" t="n">
        <v>2359.49669482878</v>
      </c>
      <c r="I3651" s="177" t="n">
        <v>4293644.52457398</v>
      </c>
      <c r="J3651" s="178" t="str">
        <f>IF(I3651&gt;0,H3651/I3651,0)</f>
      </c>
      <c r="K3651" s="179" t="str">
        <f>1-EXP(-J3651)</f>
      </c>
      <c r="L3651" s="180" t="str">
        <f>IF(G3651=30,1,M3650)</f>
      </c>
      <c r="M3651" s="181" t="str">
        <f>L3651*(1-K3651)</f>
      </c>
    </row>
    <row r="3652">
      <c r="A3652" t="s">
        <v>164</v>
      </c>
      <c r="B3652" t="s">
        <v>250</v>
      </c>
      <c r="C3652" s="32" t="s">
        <v>252</v>
      </c>
      <c r="D3652" t="s">
        <v>458</v>
      </c>
      <c r="E3652" t="s">
        <v>476</v>
      </c>
      <c r="F3652" s="174" t="n">
        <v>2038</v>
      </c>
      <c r="G3652" s="175" t="n">
        <v>40</v>
      </c>
      <c r="H3652" s="176" t="n">
        <v>3215.63114221925</v>
      </c>
      <c r="I3652" s="177" t="n">
        <v>4349724.95234727</v>
      </c>
      <c r="J3652" s="178" t="str">
        <f>IF(I3652&gt;0,H3652/I3652,0)</f>
      </c>
      <c r="K3652" s="179" t="str">
        <f>1-EXP(-J3652)</f>
      </c>
      <c r="L3652" s="180" t="str">
        <f>IF(G3652=30,1,M3651)</f>
      </c>
      <c r="M3652" s="181" t="str">
        <f>L3652*(1-K3652)</f>
      </c>
    </row>
    <row r="3653">
      <c r="A3653" t="s">
        <v>164</v>
      </c>
      <c r="B3653" t="s">
        <v>250</v>
      </c>
      <c r="C3653" s="32" t="s">
        <v>252</v>
      </c>
      <c r="D3653" t="s">
        <v>458</v>
      </c>
      <c r="E3653" t="s">
        <v>476</v>
      </c>
      <c r="F3653" s="174" t="n">
        <v>2038</v>
      </c>
      <c r="G3653" s="175" t="n">
        <v>41</v>
      </c>
      <c r="H3653" s="176" t="n">
        <v>3859.61786009273</v>
      </c>
      <c r="I3653" s="177" t="n">
        <v>4482113.87152531</v>
      </c>
      <c r="J3653" s="178" t="str">
        <f>IF(I3653&gt;0,H3653/I3653,0)</f>
      </c>
      <c r="K3653" s="179" t="str">
        <f>1-EXP(-J3653)</f>
      </c>
      <c r="L3653" s="180" t="str">
        <f>IF(G3653=30,1,M3652)</f>
      </c>
      <c r="M3653" s="181" t="str">
        <f>L3653*(1-K3653)</f>
      </c>
    </row>
    <row r="3654">
      <c r="A3654" t="s">
        <v>164</v>
      </c>
      <c r="B3654" t="s">
        <v>250</v>
      </c>
      <c r="C3654" s="32" t="s">
        <v>252</v>
      </c>
      <c r="D3654" t="s">
        <v>458</v>
      </c>
      <c r="E3654" t="s">
        <v>476</v>
      </c>
      <c r="F3654" s="174" t="n">
        <v>2038</v>
      </c>
      <c r="G3654" s="175" t="n">
        <v>42</v>
      </c>
      <c r="H3654" s="176" t="n">
        <v>4137.43939361122</v>
      </c>
      <c r="I3654" s="177" t="n">
        <v>4435332.68556782</v>
      </c>
      <c r="J3654" s="178" t="str">
        <f>IF(I3654&gt;0,H3654/I3654,0)</f>
      </c>
      <c r="K3654" s="179" t="str">
        <f>1-EXP(-J3654)</f>
      </c>
      <c r="L3654" s="180" t="str">
        <f>IF(G3654=30,1,M3653)</f>
      </c>
      <c r="M3654" s="181" t="str">
        <f>L3654*(1-K3654)</f>
      </c>
    </row>
    <row r="3655">
      <c r="A3655" t="s">
        <v>164</v>
      </c>
      <c r="B3655" t="s">
        <v>250</v>
      </c>
      <c r="C3655" s="32" t="s">
        <v>252</v>
      </c>
      <c r="D3655" t="s">
        <v>458</v>
      </c>
      <c r="E3655" t="s">
        <v>476</v>
      </c>
      <c r="F3655" s="174" t="n">
        <v>2038</v>
      </c>
      <c r="G3655" s="175" t="n">
        <v>43</v>
      </c>
      <c r="H3655" s="176" t="n">
        <v>4416.50754452412</v>
      </c>
      <c r="I3655" s="177" t="n">
        <v>4358396.3417573</v>
      </c>
      <c r="J3655" s="178" t="str">
        <f>IF(I3655&gt;0,H3655/I3655,0)</f>
      </c>
      <c r="K3655" s="179" t="str">
        <f>1-EXP(-J3655)</f>
      </c>
      <c r="L3655" s="180" t="str">
        <f>IF(G3655=30,1,M3654)</f>
      </c>
      <c r="M3655" s="181" t="str">
        <f>L3655*(1-K3655)</f>
      </c>
    </row>
    <row r="3656">
      <c r="A3656" t="s">
        <v>164</v>
      </c>
      <c r="B3656" t="s">
        <v>250</v>
      </c>
      <c r="C3656" s="32" t="s">
        <v>252</v>
      </c>
      <c r="D3656" t="s">
        <v>458</v>
      </c>
      <c r="E3656" t="s">
        <v>476</v>
      </c>
      <c r="F3656" s="174" t="n">
        <v>2038</v>
      </c>
      <c r="G3656" s="175" t="n">
        <v>44</v>
      </c>
      <c r="H3656" s="176" t="n">
        <v>4742.33852630552</v>
      </c>
      <c r="I3656" s="177" t="n">
        <v>4296523.24714525</v>
      </c>
      <c r="J3656" s="178" t="str">
        <f>IF(I3656&gt;0,H3656/I3656,0)</f>
      </c>
      <c r="K3656" s="179" t="str">
        <f>1-EXP(-J3656)</f>
      </c>
      <c r="L3656" s="180" t="str">
        <f>IF(G3656=30,1,M3655)</f>
      </c>
      <c r="M3656" s="181" t="str">
        <f>L3656*(1-K3656)</f>
      </c>
    </row>
    <row r="3657">
      <c r="A3657" t="s">
        <v>164</v>
      </c>
      <c r="B3657" t="s">
        <v>250</v>
      </c>
      <c r="C3657" s="32" t="s">
        <v>252</v>
      </c>
      <c r="D3657" t="s">
        <v>458</v>
      </c>
      <c r="E3657" t="s">
        <v>476</v>
      </c>
      <c r="F3657" s="174" t="n">
        <v>2038</v>
      </c>
      <c r="G3657" s="175" t="n">
        <v>45</v>
      </c>
      <c r="H3657" s="176" t="n">
        <v>6017.87392505677</v>
      </c>
      <c r="I3657" s="177" t="n">
        <v>4237686.34495387</v>
      </c>
      <c r="J3657" s="178" t="str">
        <f>IF(I3657&gt;0,H3657/I3657,0)</f>
      </c>
      <c r="K3657" s="179" t="str">
        <f>1-EXP(-J3657)</f>
      </c>
      <c r="L3657" s="180" t="str">
        <f>IF(G3657=30,1,M3656)</f>
      </c>
      <c r="M3657" s="181" t="str">
        <f>L3657*(1-K3657)</f>
      </c>
    </row>
    <row r="3658">
      <c r="A3658" t="s">
        <v>164</v>
      </c>
      <c r="B3658" t="s">
        <v>250</v>
      </c>
      <c r="C3658" s="32" t="s">
        <v>252</v>
      </c>
      <c r="D3658" t="s">
        <v>458</v>
      </c>
      <c r="E3658" t="s">
        <v>476</v>
      </c>
      <c r="F3658" s="174" t="n">
        <v>2038</v>
      </c>
      <c r="G3658" s="175" t="n">
        <v>46</v>
      </c>
      <c r="H3658" s="176" t="n">
        <v>6611.47389066301</v>
      </c>
      <c r="I3658" s="177" t="n">
        <v>4266855.61125962</v>
      </c>
      <c r="J3658" s="178" t="str">
        <f>IF(I3658&gt;0,H3658/I3658,0)</f>
      </c>
      <c r="K3658" s="179" t="str">
        <f>1-EXP(-J3658)</f>
      </c>
      <c r="L3658" s="180" t="str">
        <f>IF(G3658=30,1,M3657)</f>
      </c>
      <c r="M3658" s="181" t="str">
        <f>L3658*(1-K3658)</f>
      </c>
    </row>
    <row r="3659">
      <c r="A3659" t="s">
        <v>164</v>
      </c>
      <c r="B3659" t="s">
        <v>250</v>
      </c>
      <c r="C3659" s="32" t="s">
        <v>252</v>
      </c>
      <c r="D3659" t="s">
        <v>458</v>
      </c>
      <c r="E3659" t="s">
        <v>476</v>
      </c>
      <c r="F3659" s="174" t="n">
        <v>2038</v>
      </c>
      <c r="G3659" s="175" t="n">
        <v>47</v>
      </c>
      <c r="H3659" s="176" t="n">
        <v>7257.14550156486</v>
      </c>
      <c r="I3659" s="177" t="n">
        <v>4276668.51280473</v>
      </c>
      <c r="J3659" s="178" t="str">
        <f>IF(I3659&gt;0,H3659/I3659,0)</f>
      </c>
      <c r="K3659" s="179" t="str">
        <f>1-EXP(-J3659)</f>
      </c>
      <c r="L3659" s="180" t="str">
        <f>IF(G3659=30,1,M3658)</f>
      </c>
      <c r="M3659" s="181" t="str">
        <f>L3659*(1-K3659)</f>
      </c>
    </row>
    <row r="3660">
      <c r="A3660" t="s">
        <v>164</v>
      </c>
      <c r="B3660" t="s">
        <v>250</v>
      </c>
      <c r="C3660" s="32" t="s">
        <v>252</v>
      </c>
      <c r="D3660" t="s">
        <v>458</v>
      </c>
      <c r="E3660" t="s">
        <v>476</v>
      </c>
      <c r="F3660" s="174" t="n">
        <v>2038</v>
      </c>
      <c r="G3660" s="175" t="n">
        <v>48</v>
      </c>
      <c r="H3660" s="176" t="n">
        <v>10771.8888898329</v>
      </c>
      <c r="I3660" s="177" t="n">
        <v>6292245.50054643</v>
      </c>
      <c r="J3660" s="178" t="str">
        <f>IF(I3660&gt;0,H3660/I3660,0)</f>
      </c>
      <c r="K3660" s="179" t="str">
        <f>1-EXP(-J3660)</f>
      </c>
      <c r="L3660" s="180" t="str">
        <f>IF(G3660=30,1,M3659)</f>
      </c>
      <c r="M3660" s="181" t="str">
        <f>L3660*(1-K3660)</f>
      </c>
    </row>
    <row r="3661">
      <c r="A3661" t="s">
        <v>164</v>
      </c>
      <c r="B3661" t="s">
        <v>250</v>
      </c>
      <c r="C3661" s="32" t="s">
        <v>252</v>
      </c>
      <c r="D3661" t="s">
        <v>458</v>
      </c>
      <c r="E3661" t="s">
        <v>476</v>
      </c>
      <c r="F3661" s="174" t="n">
        <v>2038</v>
      </c>
      <c r="G3661" s="175" t="n">
        <v>49</v>
      </c>
      <c r="H3661" s="176" t="n">
        <v>8596.36452864008</v>
      </c>
      <c r="I3661" s="177" t="n">
        <v>4217921.24822987</v>
      </c>
      <c r="J3661" s="178" t="str">
        <f>IF(I3661&gt;0,H3661/I3661,0)</f>
      </c>
      <c r="K3661" s="179" t="str">
        <f>1-EXP(-J3661)</f>
      </c>
      <c r="L3661" s="180" t="str">
        <f>IF(G3661=30,1,M3660)</f>
      </c>
      <c r="M3661" s="181" t="str">
        <f>L3661*(1-K3661)</f>
      </c>
    </row>
    <row r="3662">
      <c r="A3662" t="s">
        <v>164</v>
      </c>
      <c r="B3662" t="s">
        <v>250</v>
      </c>
      <c r="C3662" s="32" t="s">
        <v>252</v>
      </c>
      <c r="D3662" t="s">
        <v>458</v>
      </c>
      <c r="E3662" t="s">
        <v>476</v>
      </c>
      <c r="F3662" s="174" t="n">
        <v>2038</v>
      </c>
      <c r="G3662" s="175" t="n">
        <v>50</v>
      </c>
      <c r="H3662" s="176" t="n">
        <v>9850.57242634685</v>
      </c>
      <c r="I3662" s="177" t="n">
        <v>4190987.22568366</v>
      </c>
      <c r="J3662" s="178" t="str">
        <f>IF(I3662&gt;0,H3662/I3662,0)</f>
      </c>
      <c r="K3662" s="179" t="str">
        <f>1-EXP(-J3662)</f>
      </c>
      <c r="L3662" s="180" t="str">
        <f>IF(G3662=30,1,M3661)</f>
      </c>
      <c r="M3662" s="181" t="str">
        <f>L3662*(1-K3662)</f>
      </c>
    </row>
    <row r="3663">
      <c r="A3663" t="s">
        <v>164</v>
      </c>
      <c r="B3663" t="s">
        <v>250</v>
      </c>
      <c r="C3663" s="32" t="s">
        <v>252</v>
      </c>
      <c r="D3663" t="s">
        <v>458</v>
      </c>
      <c r="E3663" t="s">
        <v>476</v>
      </c>
      <c r="F3663" s="174" t="n">
        <v>2038</v>
      </c>
      <c r="G3663" s="175" t="n">
        <v>51</v>
      </c>
      <c r="H3663" s="176" t="n">
        <v>10406.1906647232</v>
      </c>
      <c r="I3663" s="177" t="n">
        <v>4050384.82558998</v>
      </c>
      <c r="J3663" s="178" t="str">
        <f>IF(I3663&gt;0,H3663/I3663,0)</f>
      </c>
      <c r="K3663" s="179" t="str">
        <f>1-EXP(-J3663)</f>
      </c>
      <c r="L3663" s="180" t="str">
        <f>IF(G3663=30,1,M3662)</f>
      </c>
      <c r="M3663" s="181" t="str">
        <f>L3663*(1-K3663)</f>
      </c>
    </row>
    <row r="3664">
      <c r="A3664" t="s">
        <v>164</v>
      </c>
      <c r="B3664" t="s">
        <v>250</v>
      </c>
      <c r="C3664" s="32" t="s">
        <v>252</v>
      </c>
      <c r="D3664" t="s">
        <v>458</v>
      </c>
      <c r="E3664" t="s">
        <v>476</v>
      </c>
      <c r="F3664" s="174" t="n">
        <v>2038</v>
      </c>
      <c r="G3664" s="175" t="n">
        <v>52</v>
      </c>
      <c r="H3664" s="176" t="n">
        <v>11242.9012697846</v>
      </c>
      <c r="I3664" s="177" t="n">
        <v>4004314.92308845</v>
      </c>
      <c r="J3664" s="178" t="str">
        <f>IF(I3664&gt;0,H3664/I3664,0)</f>
      </c>
      <c r="K3664" s="179" t="str">
        <f>1-EXP(-J3664)</f>
      </c>
      <c r="L3664" s="180" t="str">
        <f>IF(G3664=30,1,M3663)</f>
      </c>
      <c r="M3664" s="181" t="str">
        <f>L3664*(1-K3664)</f>
      </c>
    </row>
    <row r="3665">
      <c r="A3665" t="s">
        <v>164</v>
      </c>
      <c r="B3665" t="s">
        <v>250</v>
      </c>
      <c r="C3665" s="32" t="s">
        <v>252</v>
      </c>
      <c r="D3665" t="s">
        <v>458</v>
      </c>
      <c r="E3665" t="s">
        <v>476</v>
      </c>
      <c r="F3665" s="174" t="n">
        <v>2038</v>
      </c>
      <c r="G3665" s="175" t="n">
        <v>53</v>
      </c>
      <c r="H3665" s="176" t="n">
        <v>12408.0156265473</v>
      </c>
      <c r="I3665" s="177" t="n">
        <v>4047168.58819812</v>
      </c>
      <c r="J3665" s="178" t="str">
        <f>IF(I3665&gt;0,H3665/I3665,0)</f>
      </c>
      <c r="K3665" s="179" t="str">
        <f>1-EXP(-J3665)</f>
      </c>
      <c r="L3665" s="180" t="str">
        <f>IF(G3665=30,1,M3664)</f>
      </c>
      <c r="M3665" s="181" t="str">
        <f>L3665*(1-K3665)</f>
      </c>
    </row>
    <row r="3666">
      <c r="A3666" t="s">
        <v>164</v>
      </c>
      <c r="B3666" t="s">
        <v>250</v>
      </c>
      <c r="C3666" s="32" t="s">
        <v>252</v>
      </c>
      <c r="D3666" t="s">
        <v>458</v>
      </c>
      <c r="E3666" t="s">
        <v>476</v>
      </c>
      <c r="F3666" s="174" t="n">
        <v>2038</v>
      </c>
      <c r="G3666" s="175" t="n">
        <v>54</v>
      </c>
      <c r="H3666" s="176" t="n">
        <v>13755.6899953895</v>
      </c>
      <c r="I3666" s="177" t="n">
        <v>4112350.18861401</v>
      </c>
      <c r="J3666" s="178" t="str">
        <f>IF(I3666&gt;0,H3666/I3666,0)</f>
      </c>
      <c r="K3666" s="179" t="str">
        <f>1-EXP(-J3666)</f>
      </c>
      <c r="L3666" s="180" t="str">
        <f>IF(G3666=30,1,M3665)</f>
      </c>
      <c r="M3666" s="181" t="str">
        <f>L3666*(1-K3666)</f>
      </c>
    </row>
    <row r="3667">
      <c r="A3667" t="s">
        <v>164</v>
      </c>
      <c r="B3667" t="s">
        <v>250</v>
      </c>
      <c r="C3667" s="32" t="s">
        <v>252</v>
      </c>
      <c r="D3667" t="s">
        <v>458</v>
      </c>
      <c r="E3667" t="s">
        <v>476</v>
      </c>
      <c r="F3667" s="174" t="n">
        <v>2038</v>
      </c>
      <c r="G3667" s="175" t="n">
        <v>55</v>
      </c>
      <c r="H3667" s="176" t="n">
        <v>14794.1948223702</v>
      </c>
      <c r="I3667" s="177" t="n">
        <v>4071731.78922495</v>
      </c>
      <c r="J3667" s="178" t="str">
        <f>IF(I3667&gt;0,H3667/I3667,0)</f>
      </c>
      <c r="K3667" s="179" t="str">
        <f>1-EXP(-J3667)</f>
      </c>
      <c r="L3667" s="180" t="str">
        <f>IF(G3667=30,1,M3666)</f>
      </c>
      <c r="M3667" s="181" t="str">
        <f>L3667*(1-K3667)</f>
      </c>
    </row>
    <row r="3668">
      <c r="A3668" t="s">
        <v>164</v>
      </c>
      <c r="B3668" t="s">
        <v>250</v>
      </c>
      <c r="C3668" s="32" t="s">
        <v>252</v>
      </c>
      <c r="D3668" t="s">
        <v>458</v>
      </c>
      <c r="E3668" t="s">
        <v>476</v>
      </c>
      <c r="F3668" s="174" t="n">
        <v>2038</v>
      </c>
      <c r="G3668" s="175" t="n">
        <v>56</v>
      </c>
      <c r="H3668" s="176" t="n">
        <v>15539.9216297342</v>
      </c>
      <c r="I3668" s="177" t="n">
        <v>3922858.66696386</v>
      </c>
      <c r="J3668" s="178" t="str">
        <f>IF(I3668&gt;0,H3668/I3668,0)</f>
      </c>
      <c r="K3668" s="179" t="str">
        <f>1-EXP(-J3668)</f>
      </c>
      <c r="L3668" s="180" t="str">
        <f>IF(G3668=30,1,M3667)</f>
      </c>
      <c r="M3668" s="181" t="str">
        <f>L3668*(1-K3668)</f>
      </c>
    </row>
    <row r="3669">
      <c r="A3669" t="s">
        <v>164</v>
      </c>
      <c r="B3669" t="s">
        <v>250</v>
      </c>
      <c r="C3669" s="32" t="s">
        <v>252</v>
      </c>
      <c r="D3669" t="s">
        <v>458</v>
      </c>
      <c r="E3669" t="s">
        <v>476</v>
      </c>
      <c r="F3669" s="174" t="n">
        <v>2038</v>
      </c>
      <c r="G3669" s="175" t="n">
        <v>57</v>
      </c>
      <c r="H3669" s="176" t="n">
        <v>16575.7055643952</v>
      </c>
      <c r="I3669" s="177" t="n">
        <v>3832885.9051855</v>
      </c>
      <c r="J3669" s="178" t="str">
        <f>IF(I3669&gt;0,H3669/I3669,0)</f>
      </c>
      <c r="K3669" s="179" t="str">
        <f>1-EXP(-J3669)</f>
      </c>
      <c r="L3669" s="180" t="str">
        <f>IF(G3669=30,1,M3668)</f>
      </c>
      <c r="M3669" s="181" t="str">
        <f>L3669*(1-K3669)</f>
      </c>
    </row>
    <row r="3670">
      <c r="A3670" t="s">
        <v>164</v>
      </c>
      <c r="B3670" t="s">
        <v>250</v>
      </c>
      <c r="C3670" s="32" t="s">
        <v>252</v>
      </c>
      <c r="D3670" t="s">
        <v>458</v>
      </c>
      <c r="E3670" t="s">
        <v>476</v>
      </c>
      <c r="F3670" s="174" t="n">
        <v>2038</v>
      </c>
      <c r="G3670" s="175" t="n">
        <v>58</v>
      </c>
      <c r="H3670" s="176" t="n">
        <v>17756.3368708599</v>
      </c>
      <c r="I3670" s="177" t="n">
        <v>3756833.15735802</v>
      </c>
      <c r="J3670" s="178" t="str">
        <f>IF(I3670&gt;0,H3670/I3670,0)</f>
      </c>
      <c r="K3670" s="179" t="str">
        <f>1-EXP(-J3670)</f>
      </c>
      <c r="L3670" s="180" t="str">
        <f>IF(G3670=30,1,M3669)</f>
      </c>
      <c r="M3670" s="181" t="str">
        <f>L3670*(1-K3670)</f>
      </c>
    </row>
    <row r="3671">
      <c r="A3671" t="s">
        <v>164</v>
      </c>
      <c r="B3671" t="s">
        <v>250</v>
      </c>
      <c r="C3671" s="32" t="s">
        <v>252</v>
      </c>
      <c r="D3671" t="s">
        <v>458</v>
      </c>
      <c r="E3671" t="s">
        <v>476</v>
      </c>
      <c r="F3671" s="174" t="n">
        <v>2038</v>
      </c>
      <c r="G3671" s="175" t="n">
        <v>59</v>
      </c>
      <c r="H3671" s="176" t="n">
        <v>19001.3959809698</v>
      </c>
      <c r="I3671" s="177" t="n">
        <v>3674500.55445637</v>
      </c>
      <c r="J3671" s="178" t="str">
        <f>IF(I3671&gt;0,H3671/I3671,0)</f>
      </c>
      <c r="K3671" s="179" t="str">
        <f>1-EXP(-J3671)</f>
      </c>
      <c r="L3671" s="180" t="str">
        <f>IF(G3671=30,1,M3670)</f>
      </c>
      <c r="M3671" s="181" t="str">
        <f>L3671*(1-K3671)</f>
      </c>
    </row>
    <row r="3672">
      <c r="A3672" t="s">
        <v>164</v>
      </c>
      <c r="B3672" t="s">
        <v>250</v>
      </c>
      <c r="C3672" s="32" t="s">
        <v>252</v>
      </c>
      <c r="D3672" t="s">
        <v>458</v>
      </c>
      <c r="E3672" t="s">
        <v>476</v>
      </c>
      <c r="F3672" s="174" t="n">
        <v>2038</v>
      </c>
      <c r="G3672" s="175" t="n">
        <v>60</v>
      </c>
      <c r="H3672" s="176" t="n">
        <v>20285.9643120069</v>
      </c>
      <c r="I3672" s="177" t="n">
        <v>3572931.54653451</v>
      </c>
      <c r="J3672" s="178" t="str">
        <f>IF(I3672&gt;0,H3672/I3672,0)</f>
      </c>
      <c r="K3672" s="179" t="str">
        <f>1-EXP(-J3672)</f>
      </c>
      <c r="L3672" s="180" t="str">
        <f>IF(G3672=30,1,M3671)</f>
      </c>
      <c r="M3672" s="181" t="str">
        <f>L3672*(1-K3672)</f>
      </c>
    </row>
    <row r="3673">
      <c r="A3673" t="s">
        <v>164</v>
      </c>
      <c r="B3673" t="s">
        <v>250</v>
      </c>
      <c r="C3673" s="32" t="s">
        <v>252</v>
      </c>
      <c r="D3673" t="s">
        <v>458</v>
      </c>
      <c r="E3673" t="s">
        <v>476</v>
      </c>
      <c r="F3673" s="174" t="n">
        <v>2038</v>
      </c>
      <c r="G3673" s="175" t="n">
        <v>61</v>
      </c>
      <c r="H3673" s="176" t="n">
        <v>21679.5100499274</v>
      </c>
      <c r="I3673" s="177" t="n">
        <v>3485283.52645583</v>
      </c>
      <c r="J3673" s="178" t="str">
        <f>IF(I3673&gt;0,H3673/I3673,0)</f>
      </c>
      <c r="K3673" s="179" t="str">
        <f>1-EXP(-J3673)</f>
      </c>
      <c r="L3673" s="180" t="str">
        <f>IF(G3673=30,1,M3672)</f>
      </c>
      <c r="M3673" s="181" t="str">
        <f>L3673*(1-K3673)</f>
      </c>
    </row>
    <row r="3674">
      <c r="A3674" t="s">
        <v>164</v>
      </c>
      <c r="B3674" t="s">
        <v>250</v>
      </c>
      <c r="C3674" s="32" t="s">
        <v>252</v>
      </c>
      <c r="D3674" t="s">
        <v>458</v>
      </c>
      <c r="E3674" t="s">
        <v>476</v>
      </c>
      <c r="F3674" s="174" t="n">
        <v>2038</v>
      </c>
      <c r="G3674" s="175" t="n">
        <v>62</v>
      </c>
      <c r="H3674" s="176" t="n">
        <v>23082.1113135749</v>
      </c>
      <c r="I3674" s="177" t="n">
        <v>3386055.06631214</v>
      </c>
      <c r="J3674" s="178" t="str">
        <f>IF(I3674&gt;0,H3674/I3674,0)</f>
      </c>
      <c r="K3674" s="179" t="str">
        <f>1-EXP(-J3674)</f>
      </c>
      <c r="L3674" s="180" t="str">
        <f>IF(G3674=30,1,M3673)</f>
      </c>
      <c r="M3674" s="181" t="str">
        <f>L3674*(1-K3674)</f>
      </c>
    </row>
    <row r="3675">
      <c r="A3675" t="s">
        <v>164</v>
      </c>
      <c r="B3675" t="s">
        <v>250</v>
      </c>
      <c r="C3675" s="32" t="s">
        <v>252</v>
      </c>
      <c r="D3675" t="s">
        <v>458</v>
      </c>
      <c r="E3675" t="s">
        <v>476</v>
      </c>
      <c r="F3675" s="174" t="n">
        <v>2038</v>
      </c>
      <c r="G3675" s="175" t="n">
        <v>63</v>
      </c>
      <c r="H3675" s="176" t="n">
        <v>24544.5914031301</v>
      </c>
      <c r="I3675" s="177" t="n">
        <v>3284874.23812347</v>
      </c>
      <c r="J3675" s="178" t="str">
        <f>IF(I3675&gt;0,H3675/I3675,0)</f>
      </c>
      <c r="K3675" s="179" t="str">
        <f>1-EXP(-J3675)</f>
      </c>
      <c r="L3675" s="180" t="str">
        <f>IF(G3675=30,1,M3674)</f>
      </c>
      <c r="M3675" s="181" t="str">
        <f>L3675*(1-K3675)</f>
      </c>
    </row>
    <row r="3676">
      <c r="A3676" t="s">
        <v>164</v>
      </c>
      <c r="B3676" t="s">
        <v>250</v>
      </c>
      <c r="C3676" s="32" t="s">
        <v>252</v>
      </c>
      <c r="D3676" t="s">
        <v>458</v>
      </c>
      <c r="E3676" t="s">
        <v>476</v>
      </c>
      <c r="F3676" s="174" t="n">
        <v>2038</v>
      </c>
      <c r="G3676" s="175" t="n">
        <v>64</v>
      </c>
      <c r="H3676" s="176" t="n">
        <v>25866.2177083175</v>
      </c>
      <c r="I3676" s="177" t="n">
        <v>3157811.2245824</v>
      </c>
      <c r="J3676" s="178" t="str">
        <f>IF(I3676&gt;0,H3676/I3676,0)</f>
      </c>
      <c r="K3676" s="179" t="str">
        <f>1-EXP(-J3676)</f>
      </c>
      <c r="L3676" s="180" t="str">
        <f>IF(G3676=30,1,M3675)</f>
      </c>
      <c r="M3676" s="181" t="str">
        <f>L3676*(1-K3676)</f>
      </c>
    </row>
    <row r="3677">
      <c r="A3677" t="s">
        <v>164</v>
      </c>
      <c r="B3677" t="s">
        <v>250</v>
      </c>
      <c r="C3677" s="32" t="s">
        <v>252</v>
      </c>
      <c r="D3677" t="s">
        <v>458</v>
      </c>
      <c r="E3677" t="s">
        <v>476</v>
      </c>
      <c r="F3677" s="174" t="n">
        <v>2038</v>
      </c>
      <c r="G3677" s="175" t="n">
        <v>65</v>
      </c>
      <c r="H3677" s="176" t="n">
        <v>26628.9279976644</v>
      </c>
      <c r="I3677" s="177" t="n">
        <v>3082892.88403076</v>
      </c>
      <c r="J3677" s="178" t="str">
        <f>IF(I3677&gt;0,H3677/I3677,0)</f>
      </c>
      <c r="K3677" s="179" t="str">
        <f>1-EXP(-J3677)</f>
      </c>
      <c r="L3677" s="180" t="str">
        <f>IF(G3677=30,1,M3676)</f>
      </c>
      <c r="M3677" s="181" t="str">
        <f>L3677*(1-K3677)</f>
      </c>
    </row>
    <row r="3678">
      <c r="A3678" t="s">
        <v>164</v>
      </c>
      <c r="B3678" t="s">
        <v>250</v>
      </c>
      <c r="C3678" s="32" t="s">
        <v>252</v>
      </c>
      <c r="D3678" t="s">
        <v>458</v>
      </c>
      <c r="E3678" t="s">
        <v>476</v>
      </c>
      <c r="F3678" s="174" t="n">
        <v>2038</v>
      </c>
      <c r="G3678" s="175" t="n">
        <v>66</v>
      </c>
      <c r="H3678" s="176" t="n">
        <v>27136.4923178689</v>
      </c>
      <c r="I3678" s="177" t="n">
        <v>2863440.40013175</v>
      </c>
      <c r="J3678" s="178" t="str">
        <f>IF(I3678&gt;0,H3678/I3678,0)</f>
      </c>
      <c r="K3678" s="179" t="str">
        <f>1-EXP(-J3678)</f>
      </c>
      <c r="L3678" s="180" t="str">
        <f>IF(G3678=30,1,M3677)</f>
      </c>
      <c r="M3678" s="181" t="str">
        <f>L3678*(1-K3678)</f>
      </c>
    </row>
    <row r="3679">
      <c r="A3679" t="s">
        <v>164</v>
      </c>
      <c r="B3679" t="s">
        <v>250</v>
      </c>
      <c r="C3679" s="32" t="s">
        <v>252</v>
      </c>
      <c r="D3679" t="s">
        <v>458</v>
      </c>
      <c r="E3679" t="s">
        <v>476</v>
      </c>
      <c r="F3679" s="174" t="n">
        <v>2038</v>
      </c>
      <c r="G3679" s="175" t="n">
        <v>67</v>
      </c>
      <c r="H3679" s="176" t="n">
        <v>28604.9424129487</v>
      </c>
      <c r="I3679" s="177" t="n">
        <v>2749831.51041065</v>
      </c>
      <c r="J3679" s="178" t="str">
        <f>IF(I3679&gt;0,H3679/I3679,0)</f>
      </c>
      <c r="K3679" s="179" t="str">
        <f>1-EXP(-J3679)</f>
      </c>
      <c r="L3679" s="180" t="str">
        <f>IF(G3679=30,1,M3678)</f>
      </c>
      <c r="M3679" s="181" t="str">
        <f>L3679*(1-K3679)</f>
      </c>
    </row>
    <row r="3680">
      <c r="A3680" t="s">
        <v>164</v>
      </c>
      <c r="B3680" t="s">
        <v>250</v>
      </c>
      <c r="C3680" s="32" t="s">
        <v>252</v>
      </c>
      <c r="D3680" t="s">
        <v>458</v>
      </c>
      <c r="E3680" t="s">
        <v>476</v>
      </c>
      <c r="F3680" s="174" t="n">
        <v>2038</v>
      </c>
      <c r="G3680" s="175" t="n">
        <v>68</v>
      </c>
      <c r="H3680" s="176" t="n">
        <v>30153.8171242795</v>
      </c>
      <c r="I3680" s="177" t="n">
        <v>2638863.13382348</v>
      </c>
      <c r="J3680" s="178" t="str">
        <f>IF(I3680&gt;0,H3680/I3680,0)</f>
      </c>
      <c r="K3680" s="179" t="str">
        <f>1-EXP(-J3680)</f>
      </c>
      <c r="L3680" s="180" t="str">
        <f>IF(G3680=30,1,M3679)</f>
      </c>
      <c r="M3680" s="181" t="str">
        <f>L3680*(1-K3680)</f>
      </c>
    </row>
    <row r="3681">
      <c r="A3681" t="s">
        <v>164</v>
      </c>
      <c r="B3681" t="s">
        <v>250</v>
      </c>
      <c r="C3681" s="32" t="s">
        <v>252</v>
      </c>
      <c r="D3681" t="s">
        <v>458</v>
      </c>
      <c r="E3681" t="s">
        <v>476</v>
      </c>
      <c r="F3681" s="174" t="n">
        <v>2038</v>
      </c>
      <c r="G3681" s="175" t="n">
        <v>69</v>
      </c>
      <c r="H3681" s="176" t="n">
        <v>31646.73191401</v>
      </c>
      <c r="I3681" s="177" t="n">
        <v>2519086.87507876</v>
      </c>
      <c r="J3681" s="178" t="str">
        <f>IF(I3681&gt;0,H3681/I3681,0)</f>
      </c>
      <c r="K3681" s="179" t="str">
        <f>1-EXP(-J3681)</f>
      </c>
      <c r="L3681" s="180" t="str">
        <f>IF(G3681=30,1,M3680)</f>
      </c>
      <c r="M3681" s="181" t="str">
        <f>L3681*(1-K3681)</f>
      </c>
    </row>
    <row r="3682">
      <c r="A3682" t="s">
        <v>164</v>
      </c>
      <c r="B3682" t="s">
        <v>250</v>
      </c>
      <c r="C3682" s="32" t="s">
        <v>252</v>
      </c>
      <c r="D3682" t="s">
        <v>458</v>
      </c>
      <c r="E3682" t="s">
        <v>476</v>
      </c>
      <c r="F3682" s="174" t="n">
        <v>2039</v>
      </c>
      <c r="G3682" s="175" t="n">
        <v>30</v>
      </c>
      <c r="H3682" s="176" t="n">
        <v>787.120460165612</v>
      </c>
      <c r="I3682" s="177" t="n">
        <v>4690492.19261041</v>
      </c>
      <c r="J3682" s="178" t="str">
        <f>IF(I3682&gt;0,H3682/I3682,0)</f>
      </c>
      <c r="K3682" s="179" t="str">
        <f>1-EXP(-J3682)</f>
      </c>
      <c r="L3682" s="180" t="str">
        <f>IF(G3682=30,1,M3681)</f>
      </c>
      <c r="M3682" s="181" t="str">
        <f>L3682*(1-K3682)</f>
      </c>
    </row>
    <row r="3683">
      <c r="A3683" t="s">
        <v>164</v>
      </c>
      <c r="B3683" t="s">
        <v>250</v>
      </c>
      <c r="C3683" s="32" t="s">
        <v>252</v>
      </c>
      <c r="D3683" t="s">
        <v>458</v>
      </c>
      <c r="E3683" t="s">
        <v>476</v>
      </c>
      <c r="F3683" s="174" t="n">
        <v>2039</v>
      </c>
      <c r="G3683" s="175" t="n">
        <v>31</v>
      </c>
      <c r="H3683" s="176" t="n">
        <v>974.103809920014</v>
      </c>
      <c r="I3683" s="177" t="n">
        <v>4647833.72776423</v>
      </c>
      <c r="J3683" s="178" t="str">
        <f>IF(I3683&gt;0,H3683/I3683,0)</f>
      </c>
      <c r="K3683" s="179" t="str">
        <f>1-EXP(-J3683)</f>
      </c>
      <c r="L3683" s="180" t="str">
        <f>IF(G3683=30,1,M3682)</f>
      </c>
      <c r="M3683" s="181" t="str">
        <f>L3683*(1-K3683)</f>
      </c>
    </row>
    <row r="3684">
      <c r="A3684" t="s">
        <v>164</v>
      </c>
      <c r="B3684" t="s">
        <v>250</v>
      </c>
      <c r="C3684" s="32" t="s">
        <v>252</v>
      </c>
      <c r="D3684" t="s">
        <v>458</v>
      </c>
      <c r="E3684" t="s">
        <v>476</v>
      </c>
      <c r="F3684" s="174" t="n">
        <v>2039</v>
      </c>
      <c r="G3684" s="175" t="n">
        <v>32</v>
      </c>
      <c r="H3684" s="176" t="n">
        <v>1082.92302387438</v>
      </c>
      <c r="I3684" s="177" t="n">
        <v>4674202.98760473</v>
      </c>
      <c r="J3684" s="178" t="str">
        <f>IF(I3684&gt;0,H3684/I3684,0)</f>
      </c>
      <c r="K3684" s="179" t="str">
        <f>1-EXP(-J3684)</f>
      </c>
      <c r="L3684" s="180" t="str">
        <f>IF(G3684=30,1,M3683)</f>
      </c>
      <c r="M3684" s="181" t="str">
        <f>L3684*(1-K3684)</f>
      </c>
    </row>
    <row r="3685">
      <c r="A3685" t="s">
        <v>164</v>
      </c>
      <c r="B3685" t="s">
        <v>250</v>
      </c>
      <c r="C3685" s="32" t="s">
        <v>252</v>
      </c>
      <c r="D3685" t="s">
        <v>458</v>
      </c>
      <c r="E3685" t="s">
        <v>476</v>
      </c>
      <c r="F3685" s="174" t="n">
        <v>2039</v>
      </c>
      <c r="G3685" s="175" t="n">
        <v>33</v>
      </c>
      <c r="H3685" s="176" t="n">
        <v>1126.57340403456</v>
      </c>
      <c r="I3685" s="177" t="n">
        <v>4591230.7243774</v>
      </c>
      <c r="J3685" s="178" t="str">
        <f>IF(I3685&gt;0,H3685/I3685,0)</f>
      </c>
      <c r="K3685" s="179" t="str">
        <f>1-EXP(-J3685)</f>
      </c>
      <c r="L3685" s="180" t="str">
        <f>IF(G3685=30,1,M3684)</f>
      </c>
      <c r="M3685" s="181" t="str">
        <f>L3685*(1-K3685)</f>
      </c>
    </row>
    <row r="3686">
      <c r="A3686" t="s">
        <v>164</v>
      </c>
      <c r="B3686" t="s">
        <v>250</v>
      </c>
      <c r="C3686" s="32" t="s">
        <v>252</v>
      </c>
      <c r="D3686" t="s">
        <v>458</v>
      </c>
      <c r="E3686" t="s">
        <v>476</v>
      </c>
      <c r="F3686" s="174" t="n">
        <v>2039</v>
      </c>
      <c r="G3686" s="175" t="n">
        <v>34</v>
      </c>
      <c r="H3686" s="176" t="n">
        <v>1184.66529927013</v>
      </c>
      <c r="I3686" s="177" t="n">
        <v>4530086.42764924</v>
      </c>
      <c r="J3686" s="178" t="str">
        <f>IF(I3686&gt;0,H3686/I3686,0)</f>
      </c>
      <c r="K3686" s="179" t="str">
        <f>1-EXP(-J3686)</f>
      </c>
      <c r="L3686" s="180" t="str">
        <f>IF(G3686=30,1,M3685)</f>
      </c>
      <c r="M3686" s="181" t="str">
        <f>L3686*(1-K3686)</f>
      </c>
    </row>
    <row r="3687">
      <c r="A3687" t="s">
        <v>164</v>
      </c>
      <c r="B3687" t="s">
        <v>250</v>
      </c>
      <c r="C3687" s="32" t="s">
        <v>252</v>
      </c>
      <c r="D3687" t="s">
        <v>458</v>
      </c>
      <c r="E3687" t="s">
        <v>476</v>
      </c>
      <c r="F3687" s="174" t="n">
        <v>2039</v>
      </c>
      <c r="G3687" s="175" t="n">
        <v>35</v>
      </c>
      <c r="H3687" s="176" t="n">
        <v>1541.63757558816</v>
      </c>
      <c r="I3687" s="177" t="n">
        <v>4401290.1338262</v>
      </c>
      <c r="J3687" s="178" t="str">
        <f>IF(I3687&gt;0,H3687/I3687,0)</f>
      </c>
      <c r="K3687" s="179" t="str">
        <f>1-EXP(-J3687)</f>
      </c>
      <c r="L3687" s="180" t="str">
        <f>IF(G3687=30,1,M3686)</f>
      </c>
      <c r="M3687" s="181" t="str">
        <f>L3687*(1-K3687)</f>
      </c>
    </row>
    <row r="3688">
      <c r="A3688" t="s">
        <v>164</v>
      </c>
      <c r="B3688" t="s">
        <v>250</v>
      </c>
      <c r="C3688" s="32" t="s">
        <v>252</v>
      </c>
      <c r="D3688" t="s">
        <v>458</v>
      </c>
      <c r="E3688" t="s">
        <v>476</v>
      </c>
      <c r="F3688" s="174" t="n">
        <v>2039</v>
      </c>
      <c r="G3688" s="175" t="n">
        <v>36</v>
      </c>
      <c r="H3688" s="176" t="n">
        <v>1760.99179111839</v>
      </c>
      <c r="I3688" s="177" t="n">
        <v>4334923.29223243</v>
      </c>
      <c r="J3688" s="178" t="str">
        <f>IF(I3688&gt;0,H3688/I3688,0)</f>
      </c>
      <c r="K3688" s="179" t="str">
        <f>1-EXP(-J3688)</f>
      </c>
      <c r="L3688" s="180" t="str">
        <f>IF(G3688=30,1,M3687)</f>
      </c>
      <c r="M3688" s="181" t="str">
        <f>L3688*(1-K3688)</f>
      </c>
    </row>
    <row r="3689">
      <c r="A3689" t="s">
        <v>164</v>
      </c>
      <c r="B3689" t="s">
        <v>250</v>
      </c>
      <c r="C3689" s="32" t="s">
        <v>252</v>
      </c>
      <c r="D3689" t="s">
        <v>458</v>
      </c>
      <c r="E3689" t="s">
        <v>476</v>
      </c>
      <c r="F3689" s="174" t="n">
        <v>2039</v>
      </c>
      <c r="G3689" s="175" t="n">
        <v>37</v>
      </c>
      <c r="H3689" s="176" t="n">
        <v>2028.76524335948</v>
      </c>
      <c r="I3689" s="177" t="n">
        <v>4311774.75167386</v>
      </c>
      <c r="J3689" s="178" t="str">
        <f>IF(I3689&gt;0,H3689/I3689,0)</f>
      </c>
      <c r="K3689" s="179" t="str">
        <f>1-EXP(-J3689)</f>
      </c>
      <c r="L3689" s="180" t="str">
        <f>IF(G3689=30,1,M3688)</f>
      </c>
      <c r="M3689" s="181" t="str">
        <f>L3689*(1-K3689)</f>
      </c>
    </row>
    <row r="3690">
      <c r="A3690" t="s">
        <v>164</v>
      </c>
      <c r="B3690" t="s">
        <v>250</v>
      </c>
      <c r="C3690" s="32" t="s">
        <v>252</v>
      </c>
      <c r="D3690" t="s">
        <v>458</v>
      </c>
      <c r="E3690" t="s">
        <v>476</v>
      </c>
      <c r="F3690" s="174" t="n">
        <v>2039</v>
      </c>
      <c r="G3690" s="175" t="n">
        <v>38</v>
      </c>
      <c r="H3690" s="176" t="n">
        <v>2174.59516873986</v>
      </c>
      <c r="I3690" s="177" t="n">
        <v>4290262.46456292</v>
      </c>
      <c r="J3690" s="178" t="str">
        <f>IF(I3690&gt;0,H3690/I3690,0)</f>
      </c>
      <c r="K3690" s="179" t="str">
        <f>1-EXP(-J3690)</f>
      </c>
      <c r="L3690" s="180" t="str">
        <f>IF(G3690=30,1,M3689)</f>
      </c>
      <c r="M3690" s="181" t="str">
        <f>L3690*(1-K3690)</f>
      </c>
    </row>
    <row r="3691">
      <c r="A3691" t="s">
        <v>164</v>
      </c>
      <c r="B3691" t="s">
        <v>250</v>
      </c>
      <c r="C3691" s="32" t="s">
        <v>252</v>
      </c>
      <c r="D3691" t="s">
        <v>458</v>
      </c>
      <c r="E3691" t="s">
        <v>476</v>
      </c>
      <c r="F3691" s="174" t="n">
        <v>2039</v>
      </c>
      <c r="G3691" s="175" t="n">
        <v>39</v>
      </c>
      <c r="H3691" s="176" t="n">
        <v>2336.77654676057</v>
      </c>
      <c r="I3691" s="177" t="n">
        <v>4268205.75937223</v>
      </c>
      <c r="J3691" s="178" t="str">
        <f>IF(I3691&gt;0,H3691/I3691,0)</f>
      </c>
      <c r="K3691" s="179" t="str">
        <f>1-EXP(-J3691)</f>
      </c>
      <c r="L3691" s="180" t="str">
        <f>IF(G3691=30,1,M3690)</f>
      </c>
      <c r="M3691" s="181" t="str">
        <f>L3691*(1-K3691)</f>
      </c>
    </row>
    <row r="3692">
      <c r="A3692" t="s">
        <v>164</v>
      </c>
      <c r="B3692" t="s">
        <v>250</v>
      </c>
      <c r="C3692" s="32" t="s">
        <v>252</v>
      </c>
      <c r="D3692" t="s">
        <v>458</v>
      </c>
      <c r="E3692" t="s">
        <v>476</v>
      </c>
      <c r="F3692" s="174" t="n">
        <v>2039</v>
      </c>
      <c r="G3692" s="175" t="n">
        <v>40</v>
      </c>
      <c r="H3692" s="176" t="n">
        <v>3153.35987264692</v>
      </c>
      <c r="I3692" s="177" t="n">
        <v>4285159.88434845</v>
      </c>
      <c r="J3692" s="178" t="str">
        <f>IF(I3692&gt;0,H3692/I3692,0)</f>
      </c>
      <c r="K3692" s="179" t="str">
        <f>1-EXP(-J3692)</f>
      </c>
      <c r="L3692" s="180" t="str">
        <f>IF(G3692=30,1,M3691)</f>
      </c>
      <c r="M3692" s="181" t="str">
        <f>L3692*(1-K3692)</f>
      </c>
    </row>
    <row r="3693">
      <c r="A3693" t="s">
        <v>164</v>
      </c>
      <c r="B3693" t="s">
        <v>250</v>
      </c>
      <c r="C3693" s="32" t="s">
        <v>252</v>
      </c>
      <c r="D3693" t="s">
        <v>458</v>
      </c>
      <c r="E3693" t="s">
        <v>476</v>
      </c>
      <c r="F3693" s="174" t="n">
        <v>2039</v>
      </c>
      <c r="G3693" s="175" t="n">
        <v>41</v>
      </c>
      <c r="H3693" s="176" t="n">
        <v>3532.60376435613</v>
      </c>
      <c r="I3693" s="177" t="n">
        <v>4339750.25623312</v>
      </c>
      <c r="J3693" s="178" t="str">
        <f>IF(I3693&gt;0,H3693/I3693,0)</f>
      </c>
      <c r="K3693" s="179" t="str">
        <f>1-EXP(-J3693)</f>
      </c>
      <c r="L3693" s="180" t="str">
        <f>IF(G3693=30,1,M3692)</f>
      </c>
      <c r="M3693" s="181" t="str">
        <f>L3693*(1-K3693)</f>
      </c>
    </row>
    <row r="3694">
      <c r="A3694" t="s">
        <v>164</v>
      </c>
      <c r="B3694" t="s">
        <v>250</v>
      </c>
      <c r="C3694" s="32" t="s">
        <v>252</v>
      </c>
      <c r="D3694" t="s">
        <v>458</v>
      </c>
      <c r="E3694" t="s">
        <v>476</v>
      </c>
      <c r="F3694" s="174" t="n">
        <v>2039</v>
      </c>
      <c r="G3694" s="175" t="n">
        <v>42</v>
      </c>
      <c r="H3694" s="176" t="n">
        <v>4152.94717425008</v>
      </c>
      <c r="I3694" s="177" t="n">
        <v>4471499.40953039</v>
      </c>
      <c r="J3694" s="178" t="str">
        <f>IF(I3694&gt;0,H3694/I3694,0)</f>
      </c>
      <c r="K3694" s="179" t="str">
        <f>1-EXP(-J3694)</f>
      </c>
      <c r="L3694" s="180" t="str">
        <f>IF(G3694=30,1,M3693)</f>
      </c>
      <c r="M3694" s="181" t="str">
        <f>L3694*(1-K3694)</f>
      </c>
    </row>
    <row r="3695">
      <c r="A3695" t="s">
        <v>164</v>
      </c>
      <c r="B3695" t="s">
        <v>250</v>
      </c>
      <c r="C3695" s="32" t="s">
        <v>252</v>
      </c>
      <c r="D3695" t="s">
        <v>458</v>
      </c>
      <c r="E3695" t="s">
        <v>476</v>
      </c>
      <c r="F3695" s="174" t="n">
        <v>2039</v>
      </c>
      <c r="G3695" s="175" t="n">
        <v>43</v>
      </c>
      <c r="H3695" s="176" t="n">
        <v>4462.03727892088</v>
      </c>
      <c r="I3695" s="177" t="n">
        <v>4423974.54687027</v>
      </c>
      <c r="J3695" s="178" t="str">
        <f>IF(I3695&gt;0,H3695/I3695,0)</f>
      </c>
      <c r="K3695" s="179" t="str">
        <f>1-EXP(-J3695)</f>
      </c>
      <c r="L3695" s="180" t="str">
        <f>IF(G3695=30,1,M3694)</f>
      </c>
      <c r="M3695" s="181" t="str">
        <f>L3695*(1-K3695)</f>
      </c>
    </row>
    <row r="3696">
      <c r="A3696" t="s">
        <v>164</v>
      </c>
      <c r="B3696" t="s">
        <v>250</v>
      </c>
      <c r="C3696" s="32" t="s">
        <v>252</v>
      </c>
      <c r="D3696" t="s">
        <v>458</v>
      </c>
      <c r="E3696" t="s">
        <v>476</v>
      </c>
      <c r="F3696" s="174" t="n">
        <v>2039</v>
      </c>
      <c r="G3696" s="175" t="n">
        <v>44</v>
      </c>
      <c r="H3696" s="176" t="n">
        <v>4773.3781730045</v>
      </c>
      <c r="I3696" s="177" t="n">
        <v>4346295.83834758</v>
      </c>
      <c r="J3696" s="178" t="str">
        <f>IF(I3696&gt;0,H3696/I3696,0)</f>
      </c>
      <c r="K3696" s="179" t="str">
        <f>1-EXP(-J3696)</f>
      </c>
      <c r="L3696" s="180" t="str">
        <f>IF(G3696=30,1,M3695)</f>
      </c>
      <c r="M3696" s="181" t="str">
        <f>L3696*(1-K3696)</f>
      </c>
    </row>
    <row r="3697">
      <c r="A3697" t="s">
        <v>164</v>
      </c>
      <c r="B3697" t="s">
        <v>250</v>
      </c>
      <c r="C3697" s="32" t="s">
        <v>252</v>
      </c>
      <c r="D3697" t="s">
        <v>458</v>
      </c>
      <c r="E3697" t="s">
        <v>476</v>
      </c>
      <c r="F3697" s="174" t="n">
        <v>2039</v>
      </c>
      <c r="G3697" s="175" t="n">
        <v>45</v>
      </c>
      <c r="H3697" s="176" t="n">
        <v>6047.9517332084</v>
      </c>
      <c r="I3697" s="177" t="n">
        <v>4283555.30722709</v>
      </c>
      <c r="J3697" s="178" t="str">
        <f>IF(I3697&gt;0,H3697/I3697,0)</f>
      </c>
      <c r="K3697" s="179" t="str">
        <f>1-EXP(-J3697)</f>
      </c>
      <c r="L3697" s="180" t="str">
        <f>IF(G3697=30,1,M3696)</f>
      </c>
      <c r="M3697" s="181" t="str">
        <f>L3697*(1-K3697)</f>
      </c>
    </row>
    <row r="3698">
      <c r="A3698" t="s">
        <v>164</v>
      </c>
      <c r="B3698" t="s">
        <v>250</v>
      </c>
      <c r="C3698" s="32" t="s">
        <v>252</v>
      </c>
      <c r="D3698" t="s">
        <v>458</v>
      </c>
      <c r="E3698" t="s">
        <v>476</v>
      </c>
      <c r="F3698" s="174" t="n">
        <v>2039</v>
      </c>
      <c r="G3698" s="175" t="n">
        <v>46</v>
      </c>
      <c r="H3698" s="176" t="n">
        <v>6511.28188590637</v>
      </c>
      <c r="I3698" s="177" t="n">
        <v>4222785.62423691</v>
      </c>
      <c r="J3698" s="178" t="str">
        <f>IF(I3698&gt;0,H3698/I3698,0)</f>
      </c>
      <c r="K3698" s="179" t="str">
        <f>1-EXP(-J3698)</f>
      </c>
      <c r="L3698" s="180" t="str">
        <f>IF(G3698=30,1,M3697)</f>
      </c>
      <c r="M3698" s="181" t="str">
        <f>L3698*(1-K3698)</f>
      </c>
    </row>
    <row r="3699">
      <c r="A3699" t="s">
        <v>164</v>
      </c>
      <c r="B3699" t="s">
        <v>250</v>
      </c>
      <c r="C3699" s="32" t="s">
        <v>252</v>
      </c>
      <c r="D3699" t="s">
        <v>458</v>
      </c>
      <c r="E3699" t="s">
        <v>476</v>
      </c>
      <c r="F3699" s="174" t="n">
        <v>2039</v>
      </c>
      <c r="G3699" s="175" t="n">
        <v>47</v>
      </c>
      <c r="H3699" s="176" t="n">
        <v>7169.53376875862</v>
      </c>
      <c r="I3699" s="177" t="n">
        <v>4251466.53228179</v>
      </c>
      <c r="J3699" s="178" t="str">
        <f>IF(I3699&gt;0,H3699/I3699,0)</f>
      </c>
      <c r="K3699" s="179" t="str">
        <f>1-EXP(-J3699)</f>
      </c>
      <c r="L3699" s="180" t="str">
        <f>IF(G3699=30,1,M3698)</f>
      </c>
      <c r="M3699" s="181" t="str">
        <f>L3699*(1-K3699)</f>
      </c>
    </row>
    <row r="3700">
      <c r="A3700" t="s">
        <v>164</v>
      </c>
      <c r="B3700" t="s">
        <v>250</v>
      </c>
      <c r="C3700" s="32" t="s">
        <v>252</v>
      </c>
      <c r="D3700" t="s">
        <v>458</v>
      </c>
      <c r="E3700" t="s">
        <v>476</v>
      </c>
      <c r="F3700" s="174" t="n">
        <v>2039</v>
      </c>
      <c r="G3700" s="175" t="n">
        <v>48</v>
      </c>
      <c r="H3700" s="176" t="n">
        <v>7872.36609329106</v>
      </c>
      <c r="I3700" s="177" t="n">
        <v>4259797.13069117</v>
      </c>
      <c r="J3700" s="178" t="str">
        <f>IF(I3700&gt;0,H3700/I3700,0)</f>
      </c>
      <c r="K3700" s="179" t="str">
        <f>1-EXP(-J3700)</f>
      </c>
      <c r="L3700" s="180" t="str">
        <f>IF(G3700=30,1,M3699)</f>
      </c>
      <c r="M3700" s="181" t="str">
        <f>L3700*(1-K3700)</f>
      </c>
    </row>
    <row r="3701">
      <c r="A3701" t="s">
        <v>164</v>
      </c>
      <c r="B3701" t="s">
        <v>250</v>
      </c>
      <c r="C3701" s="32" t="s">
        <v>252</v>
      </c>
      <c r="D3701" t="s">
        <v>458</v>
      </c>
      <c r="E3701" t="s">
        <v>476</v>
      </c>
      <c r="F3701" s="174" t="n">
        <v>2039</v>
      </c>
      <c r="G3701" s="175" t="n">
        <v>49</v>
      </c>
      <c r="H3701" s="176" t="n">
        <v>11634.149629147</v>
      </c>
      <c r="I3701" s="177" t="n">
        <v>6266629.10339262</v>
      </c>
      <c r="J3701" s="178" t="str">
        <f>IF(I3701&gt;0,H3701/I3701,0)</f>
      </c>
      <c r="K3701" s="179" t="str">
        <f>1-EXP(-J3701)</f>
      </c>
      <c r="L3701" s="180" t="str">
        <f>IF(G3701=30,1,M3700)</f>
      </c>
      <c r="M3701" s="181" t="str">
        <f>L3701*(1-K3701)</f>
      </c>
    </row>
    <row r="3702">
      <c r="A3702" t="s">
        <v>164</v>
      </c>
      <c r="B3702" t="s">
        <v>250</v>
      </c>
      <c r="C3702" s="32" t="s">
        <v>252</v>
      </c>
      <c r="D3702" t="s">
        <v>458</v>
      </c>
      <c r="E3702" t="s">
        <v>476</v>
      </c>
      <c r="F3702" s="174" t="n">
        <v>2039</v>
      </c>
      <c r="G3702" s="175" t="n">
        <v>50</v>
      </c>
      <c r="H3702" s="176" t="n">
        <v>9794.02513127407</v>
      </c>
      <c r="I3702" s="177" t="n">
        <v>4197969.32279048</v>
      </c>
      <c r="J3702" s="178" t="str">
        <f>IF(I3702&gt;0,H3702/I3702,0)</f>
      </c>
      <c r="K3702" s="179" t="str">
        <f>1-EXP(-J3702)</f>
      </c>
      <c r="L3702" s="180" t="str">
        <f>IF(G3702=30,1,M3701)</f>
      </c>
      <c r="M3702" s="181" t="str">
        <f>L3702*(1-K3702)</f>
      </c>
    </row>
    <row r="3703">
      <c r="A3703" t="s">
        <v>164</v>
      </c>
      <c r="B3703" t="s">
        <v>250</v>
      </c>
      <c r="C3703" s="32" t="s">
        <v>252</v>
      </c>
      <c r="D3703" t="s">
        <v>458</v>
      </c>
      <c r="E3703" t="s">
        <v>476</v>
      </c>
      <c r="F3703" s="174" t="n">
        <v>2039</v>
      </c>
      <c r="G3703" s="175" t="n">
        <v>51</v>
      </c>
      <c r="H3703" s="176" t="n">
        <v>10626.721082393</v>
      </c>
      <c r="I3703" s="177" t="n">
        <v>4168524.15108574</v>
      </c>
      <c r="J3703" s="178" t="str">
        <f>IF(I3703&gt;0,H3703/I3703,0)</f>
      </c>
      <c r="K3703" s="179" t="str">
        <f>1-EXP(-J3703)</f>
      </c>
      <c r="L3703" s="180" t="str">
        <f>IF(G3703=30,1,M3702)</f>
      </c>
      <c r="M3703" s="181" t="str">
        <f>L3703*(1-K3703)</f>
      </c>
    </row>
    <row r="3704">
      <c r="A3704" t="s">
        <v>164</v>
      </c>
      <c r="B3704" t="s">
        <v>250</v>
      </c>
      <c r="C3704" s="32" t="s">
        <v>252</v>
      </c>
      <c r="D3704" t="s">
        <v>458</v>
      </c>
      <c r="E3704" t="s">
        <v>476</v>
      </c>
      <c r="F3704" s="174" t="n">
        <v>2039</v>
      </c>
      <c r="G3704" s="175" t="n">
        <v>52</v>
      </c>
      <c r="H3704" s="176" t="n">
        <v>11226.0983482545</v>
      </c>
      <c r="I3704" s="177" t="n">
        <v>4027369.38669572</v>
      </c>
      <c r="J3704" s="178" t="str">
        <f>IF(I3704&gt;0,H3704/I3704,0)</f>
      </c>
      <c r="K3704" s="179" t="str">
        <f>1-EXP(-J3704)</f>
      </c>
      <c r="L3704" s="180" t="str">
        <f>IF(G3704=30,1,M3703)</f>
      </c>
      <c r="M3704" s="181" t="str">
        <f>L3704*(1-K3704)</f>
      </c>
    </row>
    <row r="3705">
      <c r="A3705" t="s">
        <v>164</v>
      </c>
      <c r="B3705" t="s">
        <v>250</v>
      </c>
      <c r="C3705" s="32" t="s">
        <v>252</v>
      </c>
      <c r="D3705" t="s">
        <v>458</v>
      </c>
      <c r="E3705" t="s">
        <v>476</v>
      </c>
      <c r="F3705" s="174" t="n">
        <v>2039</v>
      </c>
      <c r="G3705" s="175" t="n">
        <v>53</v>
      </c>
      <c r="H3705" s="176" t="n">
        <v>12109.0031687255</v>
      </c>
      <c r="I3705" s="177" t="n">
        <v>3979450.21262286</v>
      </c>
      <c r="J3705" s="178" t="str">
        <f>IF(I3705&gt;0,H3705/I3705,0)</f>
      </c>
      <c r="K3705" s="179" t="str">
        <f>1-EXP(-J3705)</f>
      </c>
      <c r="L3705" s="180" t="str">
        <f>IF(G3705=30,1,M3704)</f>
      </c>
      <c r="M3705" s="181" t="str">
        <f>L3705*(1-K3705)</f>
      </c>
    </row>
    <row r="3706">
      <c r="A3706" t="s">
        <v>164</v>
      </c>
      <c r="B3706" t="s">
        <v>250</v>
      </c>
      <c r="C3706" s="32" t="s">
        <v>252</v>
      </c>
      <c r="D3706" t="s">
        <v>458</v>
      </c>
      <c r="E3706" t="s">
        <v>476</v>
      </c>
      <c r="F3706" s="174" t="n">
        <v>2039</v>
      </c>
      <c r="G3706" s="175" t="n">
        <v>54</v>
      </c>
      <c r="H3706" s="176" t="n">
        <v>13344.0272899253</v>
      </c>
      <c r="I3706" s="177" t="n">
        <v>4019728.89881135</v>
      </c>
      <c r="J3706" s="178" t="str">
        <f>IF(I3706&gt;0,H3706/I3706,0)</f>
      </c>
      <c r="K3706" s="179" t="str">
        <f>1-EXP(-J3706)</f>
      </c>
      <c r="L3706" s="180" t="str">
        <f>IF(G3706=30,1,M3705)</f>
      </c>
      <c r="M3706" s="181" t="str">
        <f>L3706*(1-K3706)</f>
      </c>
    </row>
    <row r="3707">
      <c r="A3707" t="s">
        <v>164</v>
      </c>
      <c r="B3707" t="s">
        <v>250</v>
      </c>
      <c r="C3707" s="32" t="s">
        <v>252</v>
      </c>
      <c r="D3707" t="s">
        <v>458</v>
      </c>
      <c r="E3707" t="s">
        <v>476</v>
      </c>
      <c r="F3707" s="174" t="n">
        <v>2039</v>
      </c>
      <c r="G3707" s="175" t="n">
        <v>55</v>
      </c>
      <c r="H3707" s="176" t="n">
        <v>14691.9495891098</v>
      </c>
      <c r="I3707" s="177" t="n">
        <v>4081934.58519927</v>
      </c>
      <c r="J3707" s="178" t="str">
        <f>IF(I3707&gt;0,H3707/I3707,0)</f>
      </c>
      <c r="K3707" s="179" t="str">
        <f>1-EXP(-J3707)</f>
      </c>
      <c r="L3707" s="180" t="str">
        <f>IF(G3707=30,1,M3706)</f>
      </c>
      <c r="M3707" s="181" t="str">
        <f>L3707*(1-K3707)</f>
      </c>
    </row>
    <row r="3708">
      <c r="A3708" t="s">
        <v>164</v>
      </c>
      <c r="B3708" t="s">
        <v>250</v>
      </c>
      <c r="C3708" s="32" t="s">
        <v>252</v>
      </c>
      <c r="D3708" t="s">
        <v>458</v>
      </c>
      <c r="E3708" t="s">
        <v>476</v>
      </c>
      <c r="F3708" s="174" t="n">
        <v>2039</v>
      </c>
      <c r="G3708" s="175" t="n">
        <v>56</v>
      </c>
      <c r="H3708" s="176" t="n">
        <v>15828.3068989304</v>
      </c>
      <c r="I3708" s="177" t="n">
        <v>4038640.99800386</v>
      </c>
      <c r="J3708" s="178" t="str">
        <f>IF(I3708&gt;0,H3708/I3708,0)</f>
      </c>
      <c r="K3708" s="179" t="str">
        <f>1-EXP(-J3708)</f>
      </c>
      <c r="L3708" s="180" t="str">
        <f>IF(G3708=30,1,M3707)</f>
      </c>
      <c r="M3708" s="181" t="str">
        <f>L3708*(1-K3708)</f>
      </c>
    </row>
    <row r="3709">
      <c r="A3709" t="s">
        <v>164</v>
      </c>
      <c r="B3709" t="s">
        <v>250</v>
      </c>
      <c r="C3709" s="32" t="s">
        <v>252</v>
      </c>
      <c r="D3709" t="s">
        <v>458</v>
      </c>
      <c r="E3709" t="s">
        <v>476</v>
      </c>
      <c r="F3709" s="174" t="n">
        <v>2039</v>
      </c>
      <c r="G3709" s="175" t="n">
        <v>57</v>
      </c>
      <c r="H3709" s="176" t="n">
        <v>16649.722429724</v>
      </c>
      <c r="I3709" s="177" t="n">
        <v>3888330.77333562</v>
      </c>
      <c r="J3709" s="178" t="str">
        <f>IF(I3709&gt;0,H3709/I3709,0)</f>
      </c>
      <c r="K3709" s="179" t="str">
        <f>1-EXP(-J3709)</f>
      </c>
      <c r="L3709" s="180" t="str">
        <f>IF(G3709=30,1,M3708)</f>
      </c>
      <c r="M3709" s="181" t="str">
        <f>L3709*(1-K3709)</f>
      </c>
    </row>
    <row r="3710">
      <c r="A3710" t="s">
        <v>164</v>
      </c>
      <c r="B3710" t="s">
        <v>250</v>
      </c>
      <c r="C3710" s="32" t="s">
        <v>252</v>
      </c>
      <c r="D3710" t="s">
        <v>458</v>
      </c>
      <c r="E3710" t="s">
        <v>476</v>
      </c>
      <c r="F3710" s="174" t="n">
        <v>2039</v>
      </c>
      <c r="G3710" s="175" t="n">
        <v>58</v>
      </c>
      <c r="H3710" s="176" t="n">
        <v>17763.692652639</v>
      </c>
      <c r="I3710" s="177" t="n">
        <v>3796082.79090341</v>
      </c>
      <c r="J3710" s="178" t="str">
        <f>IF(I3710&gt;0,H3710/I3710,0)</f>
      </c>
      <c r="K3710" s="179" t="str">
        <f>1-EXP(-J3710)</f>
      </c>
      <c r="L3710" s="180" t="str">
        <f>IF(G3710=30,1,M3709)</f>
      </c>
      <c r="M3710" s="181" t="str">
        <f>L3710*(1-K3710)</f>
      </c>
    </row>
    <row r="3711">
      <c r="A3711" t="s">
        <v>164</v>
      </c>
      <c r="B3711" t="s">
        <v>250</v>
      </c>
      <c r="C3711" s="32" t="s">
        <v>252</v>
      </c>
      <c r="D3711" t="s">
        <v>458</v>
      </c>
      <c r="E3711" t="s">
        <v>476</v>
      </c>
      <c r="F3711" s="174" t="n">
        <v>2039</v>
      </c>
      <c r="G3711" s="175" t="n">
        <v>59</v>
      </c>
      <c r="H3711" s="176" t="n">
        <v>19033.2400007572</v>
      </c>
      <c r="I3711" s="177" t="n">
        <v>3717441.03600909</v>
      </c>
      <c r="J3711" s="178" t="str">
        <f>IF(I3711&gt;0,H3711/I3711,0)</f>
      </c>
      <c r="K3711" s="179" t="str">
        <f>1-EXP(-J3711)</f>
      </c>
      <c r="L3711" s="180" t="str">
        <f>IF(G3711=30,1,M3710)</f>
      </c>
      <c r="M3711" s="181" t="str">
        <f>L3711*(1-K3711)</f>
      </c>
    </row>
    <row r="3712">
      <c r="A3712" t="s">
        <v>164</v>
      </c>
      <c r="B3712" t="s">
        <v>250</v>
      </c>
      <c r="C3712" s="32" t="s">
        <v>252</v>
      </c>
      <c r="D3712" t="s">
        <v>458</v>
      </c>
      <c r="E3712" t="s">
        <v>476</v>
      </c>
      <c r="F3712" s="174" t="n">
        <v>2039</v>
      </c>
      <c r="G3712" s="175" t="n">
        <v>60</v>
      </c>
      <c r="H3712" s="176" t="n">
        <v>20383.2464456626</v>
      </c>
      <c r="I3712" s="177" t="n">
        <v>3632380.76998198</v>
      </c>
      <c r="J3712" s="178" t="str">
        <f>IF(I3712&gt;0,H3712/I3712,0)</f>
      </c>
      <c r="K3712" s="179" t="str">
        <f>1-EXP(-J3712)</f>
      </c>
      <c r="L3712" s="180" t="str">
        <f>IF(G3712=30,1,M3711)</f>
      </c>
      <c r="M3712" s="181" t="str">
        <f>L3712*(1-K3712)</f>
      </c>
    </row>
    <row r="3713">
      <c r="A3713" t="s">
        <v>164</v>
      </c>
      <c r="B3713" t="s">
        <v>250</v>
      </c>
      <c r="C3713" s="32" t="s">
        <v>252</v>
      </c>
      <c r="D3713" t="s">
        <v>458</v>
      </c>
      <c r="E3713" t="s">
        <v>476</v>
      </c>
      <c r="F3713" s="174" t="n">
        <v>2039</v>
      </c>
      <c r="G3713" s="175" t="n">
        <v>61</v>
      </c>
      <c r="H3713" s="176" t="n">
        <v>21665.4599668087</v>
      </c>
      <c r="I3713" s="177" t="n">
        <v>3527771.87189764</v>
      </c>
      <c r="J3713" s="178" t="str">
        <f>IF(I3713&gt;0,H3713/I3713,0)</f>
      </c>
      <c r="K3713" s="179" t="str">
        <f>1-EXP(-J3713)</f>
      </c>
      <c r="L3713" s="180" t="str">
        <f>IF(G3713=30,1,M3712)</f>
      </c>
      <c r="M3713" s="181" t="str">
        <f>L3713*(1-K3713)</f>
      </c>
    </row>
    <row r="3714">
      <c r="A3714" t="s">
        <v>164</v>
      </c>
      <c r="B3714" t="s">
        <v>250</v>
      </c>
      <c r="C3714" s="32" t="s">
        <v>252</v>
      </c>
      <c r="D3714" t="s">
        <v>458</v>
      </c>
      <c r="E3714" t="s">
        <v>476</v>
      </c>
      <c r="F3714" s="174" t="n">
        <v>2039</v>
      </c>
      <c r="G3714" s="175" t="n">
        <v>62</v>
      </c>
      <c r="H3714" s="176" t="n">
        <v>23169.788818701</v>
      </c>
      <c r="I3714" s="177" t="n">
        <v>3437317.7695655</v>
      </c>
      <c r="J3714" s="178" t="str">
        <f>IF(I3714&gt;0,H3714/I3714,0)</f>
      </c>
      <c r="K3714" s="179" t="str">
        <f>1-EXP(-J3714)</f>
      </c>
      <c r="L3714" s="180" t="str">
        <f>IF(G3714=30,1,M3713)</f>
      </c>
      <c r="M3714" s="181" t="str">
        <f>L3714*(1-K3714)</f>
      </c>
    </row>
    <row r="3715">
      <c r="A3715" t="s">
        <v>164</v>
      </c>
      <c r="B3715" t="s">
        <v>250</v>
      </c>
      <c r="C3715" s="32" t="s">
        <v>252</v>
      </c>
      <c r="D3715" t="s">
        <v>458</v>
      </c>
      <c r="E3715" t="s">
        <v>476</v>
      </c>
      <c r="F3715" s="174" t="n">
        <v>2039</v>
      </c>
      <c r="G3715" s="175" t="n">
        <v>63</v>
      </c>
      <c r="H3715" s="176" t="n">
        <v>24646.15789194</v>
      </c>
      <c r="I3715" s="177" t="n">
        <v>3335008.61224846</v>
      </c>
      <c r="J3715" s="178" t="str">
        <f>IF(I3715&gt;0,H3715/I3715,0)</f>
      </c>
      <c r="K3715" s="179" t="str">
        <f>1-EXP(-J3715)</f>
      </c>
      <c r="L3715" s="180" t="str">
        <f>IF(G3715=30,1,M3714)</f>
      </c>
      <c r="M3715" s="181" t="str">
        <f>L3715*(1-K3715)</f>
      </c>
    </row>
    <row r="3716">
      <c r="A3716" t="s">
        <v>164</v>
      </c>
      <c r="B3716" t="s">
        <v>250</v>
      </c>
      <c r="C3716" s="32" t="s">
        <v>252</v>
      </c>
      <c r="D3716" t="s">
        <v>458</v>
      </c>
      <c r="E3716" t="s">
        <v>476</v>
      </c>
      <c r="F3716" s="174" t="n">
        <v>2039</v>
      </c>
      <c r="G3716" s="175" t="n">
        <v>64</v>
      </c>
      <c r="H3716" s="176" t="n">
        <v>26175.2007677061</v>
      </c>
      <c r="I3716" s="177" t="n">
        <v>3230613.33783898</v>
      </c>
      <c r="J3716" s="178" t="str">
        <f>IF(I3716&gt;0,H3716/I3716,0)</f>
      </c>
      <c r="K3716" s="179" t="str">
        <f>1-EXP(-J3716)</f>
      </c>
      <c r="L3716" s="180" t="str">
        <f>IF(G3716=30,1,M3715)</f>
      </c>
      <c r="M3716" s="181" t="str">
        <f>L3716*(1-K3716)</f>
      </c>
    </row>
    <row r="3717">
      <c r="A3717" t="s">
        <v>164</v>
      </c>
      <c r="B3717" t="s">
        <v>250</v>
      </c>
      <c r="C3717" s="32" t="s">
        <v>252</v>
      </c>
      <c r="D3717" t="s">
        <v>458</v>
      </c>
      <c r="E3717" t="s">
        <v>476</v>
      </c>
      <c r="F3717" s="174" t="n">
        <v>2039</v>
      </c>
      <c r="G3717" s="175" t="n">
        <v>65</v>
      </c>
      <c r="H3717" s="176" t="n">
        <v>26462.8574457224</v>
      </c>
      <c r="I3717" s="177" t="n">
        <v>3100647.09743397</v>
      </c>
      <c r="J3717" s="178" t="str">
        <f>IF(I3717&gt;0,H3717/I3717,0)</f>
      </c>
      <c r="K3717" s="179" t="str">
        <f>1-EXP(-J3717)</f>
      </c>
      <c r="L3717" s="180" t="str">
        <f>IF(G3717=30,1,M3716)</f>
      </c>
      <c r="M3717" s="181" t="str">
        <f>L3717*(1-K3717)</f>
      </c>
    </row>
    <row r="3718">
      <c r="A3718" t="s">
        <v>164</v>
      </c>
      <c r="B3718" t="s">
        <v>250</v>
      </c>
      <c r="C3718" s="32" t="s">
        <v>252</v>
      </c>
      <c r="D3718" t="s">
        <v>458</v>
      </c>
      <c r="E3718" t="s">
        <v>476</v>
      </c>
      <c r="F3718" s="174" t="n">
        <v>2039</v>
      </c>
      <c r="G3718" s="175" t="n">
        <v>66</v>
      </c>
      <c r="H3718" s="176" t="n">
        <v>28268.6473360638</v>
      </c>
      <c r="I3718" s="177" t="n">
        <v>3022209.32296025</v>
      </c>
      <c r="J3718" s="178" t="str">
        <f>IF(I3718&gt;0,H3718/I3718,0)</f>
      </c>
      <c r="K3718" s="179" t="str">
        <f>1-EXP(-J3718)</f>
      </c>
      <c r="L3718" s="180" t="str">
        <f>IF(G3718=30,1,M3717)</f>
      </c>
      <c r="M3718" s="181" t="str">
        <f>L3718*(1-K3718)</f>
      </c>
    </row>
    <row r="3719">
      <c r="A3719" t="s">
        <v>164</v>
      </c>
      <c r="B3719" t="s">
        <v>250</v>
      </c>
      <c r="C3719" s="32" t="s">
        <v>252</v>
      </c>
      <c r="D3719" t="s">
        <v>458</v>
      </c>
      <c r="E3719" t="s">
        <v>476</v>
      </c>
      <c r="F3719" s="174" t="n">
        <v>2039</v>
      </c>
      <c r="G3719" s="175" t="n">
        <v>67</v>
      </c>
      <c r="H3719" s="176" t="n">
        <v>28791.6985704042</v>
      </c>
      <c r="I3719" s="177" t="n">
        <v>2801119.1109404</v>
      </c>
      <c r="J3719" s="178" t="str">
        <f>IF(I3719&gt;0,H3719/I3719,0)</f>
      </c>
      <c r="K3719" s="179" t="str">
        <f>1-EXP(-J3719)</f>
      </c>
      <c r="L3719" s="180" t="str">
        <f>IF(G3719=30,1,M3718)</f>
      </c>
      <c r="M3719" s="181" t="str">
        <f>L3719*(1-K3719)</f>
      </c>
    </row>
    <row r="3720">
      <c r="A3720" t="s">
        <v>164</v>
      </c>
      <c r="B3720" t="s">
        <v>250</v>
      </c>
      <c r="C3720" s="32" t="s">
        <v>252</v>
      </c>
      <c r="D3720" t="s">
        <v>458</v>
      </c>
      <c r="E3720" t="s">
        <v>476</v>
      </c>
      <c r="F3720" s="174" t="n">
        <v>2039</v>
      </c>
      <c r="G3720" s="175" t="n">
        <v>68</v>
      </c>
      <c r="H3720" s="176" t="n">
        <v>30308.4954931316</v>
      </c>
      <c r="I3720" s="177" t="n">
        <v>2684201.0570115</v>
      </c>
      <c r="J3720" s="178" t="str">
        <f>IF(I3720&gt;0,H3720/I3720,0)</f>
      </c>
      <c r="K3720" s="179" t="str">
        <f>1-EXP(-J3720)</f>
      </c>
      <c r="L3720" s="180" t="str">
        <f>IF(G3720=30,1,M3719)</f>
      </c>
      <c r="M3720" s="181" t="str">
        <f>L3720*(1-K3720)</f>
      </c>
    </row>
    <row r="3721">
      <c r="A3721" t="s">
        <v>164</v>
      </c>
      <c r="B3721" t="s">
        <v>250</v>
      </c>
      <c r="C3721" s="32" t="s">
        <v>252</v>
      </c>
      <c r="D3721" t="s">
        <v>458</v>
      </c>
      <c r="E3721" t="s">
        <v>476</v>
      </c>
      <c r="F3721" s="174" t="n">
        <v>2039</v>
      </c>
      <c r="G3721" s="175" t="n">
        <v>69</v>
      </c>
      <c r="H3721" s="176" t="n">
        <v>31905.5663809474</v>
      </c>
      <c r="I3721" s="177" t="n">
        <v>2569757.69120472</v>
      </c>
      <c r="J3721" s="178" t="str">
        <f>IF(I3721&gt;0,H3721/I3721,0)</f>
      </c>
      <c r="K3721" s="179" t="str">
        <f>1-EXP(-J3721)</f>
      </c>
      <c r="L3721" s="180" t="str">
        <f>IF(G3721=30,1,M3720)</f>
      </c>
      <c r="M3721" s="181" t="str">
        <f>L3721*(1-K3721)</f>
      </c>
    </row>
    <row r="3722">
      <c r="A3722" t="s">
        <v>164</v>
      </c>
      <c r="B3722" t="s">
        <v>250</v>
      </c>
      <c r="C3722" s="32" t="s">
        <v>252</v>
      </c>
      <c r="D3722" t="s">
        <v>458</v>
      </c>
      <c r="E3722" t="s">
        <v>476</v>
      </c>
      <c r="F3722" s="174" t="n">
        <v>2040</v>
      </c>
      <c r="G3722" s="175" t="n">
        <v>30</v>
      </c>
      <c r="H3722" s="176" t="n">
        <v>801.292198015372</v>
      </c>
      <c r="I3722" s="177" t="n">
        <v>4755770.9886484</v>
      </c>
      <c r="J3722" s="178" t="str">
        <f>IF(I3722&gt;0,H3722/I3722,0)</f>
      </c>
      <c r="K3722" s="179" t="str">
        <f>1-EXP(-J3722)</f>
      </c>
      <c r="L3722" s="180" t="str">
        <f>IF(G3722=30,1,M3721)</f>
      </c>
      <c r="M3722" s="181" t="str">
        <f>L3722*(1-K3722)</f>
      </c>
    </row>
    <row r="3723">
      <c r="A3723" t="s">
        <v>164</v>
      </c>
      <c r="B3723" t="s">
        <v>250</v>
      </c>
      <c r="C3723" s="32" t="s">
        <v>252</v>
      </c>
      <c r="D3723" t="s">
        <v>458</v>
      </c>
      <c r="E3723" t="s">
        <v>476</v>
      </c>
      <c r="F3723" s="174" t="n">
        <v>2040</v>
      </c>
      <c r="G3723" s="175" t="n">
        <v>31</v>
      </c>
      <c r="H3723" s="176" t="n">
        <v>983.271724604976</v>
      </c>
      <c r="I3723" s="177" t="n">
        <v>4684888.69235014</v>
      </c>
      <c r="J3723" s="178" t="str">
        <f>IF(I3723&gt;0,H3723/I3723,0)</f>
      </c>
      <c r="K3723" s="179" t="str">
        <f>1-EXP(-J3723)</f>
      </c>
      <c r="L3723" s="180" t="str">
        <f>IF(G3723=30,1,M3722)</f>
      </c>
      <c r="M3723" s="181" t="str">
        <f>L3723*(1-K3723)</f>
      </c>
    </row>
    <row r="3724">
      <c r="A3724" t="s">
        <v>164</v>
      </c>
      <c r="B3724" t="s">
        <v>250</v>
      </c>
      <c r="C3724" s="32" t="s">
        <v>252</v>
      </c>
      <c r="D3724" t="s">
        <v>458</v>
      </c>
      <c r="E3724" t="s">
        <v>476</v>
      </c>
      <c r="F3724" s="174" t="n">
        <v>2040</v>
      </c>
      <c r="G3724" s="175" t="n">
        <v>32</v>
      </c>
      <c r="H3724" s="176" t="n">
        <v>1027.03659870167</v>
      </c>
      <c r="I3724" s="177" t="n">
        <v>4642390.16142024</v>
      </c>
      <c r="J3724" s="178" t="str">
        <f>IF(I3724&gt;0,H3724/I3724,0)</f>
      </c>
      <c r="K3724" s="179" t="str">
        <f>1-EXP(-J3724)</f>
      </c>
      <c r="L3724" s="180" t="str">
        <f>IF(G3724=30,1,M3723)</f>
      </c>
      <c r="M3724" s="181" t="str">
        <f>L3724*(1-K3724)</f>
      </c>
    </row>
    <row r="3725">
      <c r="A3725" t="s">
        <v>164</v>
      </c>
      <c r="B3725" t="s">
        <v>250</v>
      </c>
      <c r="C3725" s="32" t="s">
        <v>252</v>
      </c>
      <c r="D3725" t="s">
        <v>458</v>
      </c>
      <c r="E3725" t="s">
        <v>476</v>
      </c>
      <c r="F3725" s="174" t="n">
        <v>2040</v>
      </c>
      <c r="G3725" s="175" t="n">
        <v>33</v>
      </c>
      <c r="H3725" s="176" t="n">
        <v>1146.55979819513</v>
      </c>
      <c r="I3725" s="177" t="n">
        <v>4668448.54359706</v>
      </c>
      <c r="J3725" s="178" t="str">
        <f>IF(I3725&gt;0,H3725/I3725,0)</f>
      </c>
      <c r="K3725" s="179" t="str">
        <f>1-EXP(-J3725)</f>
      </c>
      <c r="L3725" s="180" t="str">
        <f>IF(G3725=30,1,M3724)</f>
      </c>
      <c r="M3725" s="181" t="str">
        <f>L3725*(1-K3725)</f>
      </c>
    </row>
    <row r="3726">
      <c r="A3726" t="s">
        <v>164</v>
      </c>
      <c r="B3726" t="s">
        <v>250</v>
      </c>
      <c r="C3726" s="32" t="s">
        <v>252</v>
      </c>
      <c r="D3726" t="s">
        <v>458</v>
      </c>
      <c r="E3726" t="s">
        <v>476</v>
      </c>
      <c r="F3726" s="174" t="n">
        <v>2040</v>
      </c>
      <c r="G3726" s="175" t="n">
        <v>34</v>
      </c>
      <c r="H3726" s="176" t="n">
        <v>1199.84228268127</v>
      </c>
      <c r="I3726" s="177" t="n">
        <v>4585311.71319315</v>
      </c>
      <c r="J3726" s="178" t="str">
        <f>IF(I3726&gt;0,H3726/I3726,0)</f>
      </c>
      <c r="K3726" s="179" t="str">
        <f>1-EXP(-J3726)</f>
      </c>
      <c r="L3726" s="180" t="str">
        <f>IF(G3726=30,1,M3725)</f>
      </c>
      <c r="M3726" s="181" t="str">
        <f>L3726*(1-K3726)</f>
      </c>
    </row>
    <row r="3727">
      <c r="A3727" t="s">
        <v>164</v>
      </c>
      <c r="B3727" t="s">
        <v>250</v>
      </c>
      <c r="C3727" s="32" t="s">
        <v>252</v>
      </c>
      <c r="D3727" t="s">
        <v>458</v>
      </c>
      <c r="E3727" t="s">
        <v>476</v>
      </c>
      <c r="F3727" s="174" t="n">
        <v>2040</v>
      </c>
      <c r="G3727" s="175" t="n">
        <v>35</v>
      </c>
      <c r="H3727" s="176" t="n">
        <v>1580.59730850246</v>
      </c>
      <c r="I3727" s="177" t="n">
        <v>4523934.51523865</v>
      </c>
      <c r="J3727" s="178" t="str">
        <f>IF(I3727&gt;0,H3727/I3727,0)</f>
      </c>
      <c r="K3727" s="179" t="str">
        <f>1-EXP(-J3727)</f>
      </c>
      <c r="L3727" s="180" t="str">
        <f>IF(G3727=30,1,M3726)</f>
      </c>
      <c r="M3727" s="181" t="str">
        <f>L3727*(1-K3727)</f>
      </c>
    </row>
    <row r="3728">
      <c r="A3728" t="s">
        <v>164</v>
      </c>
      <c r="B3728" t="s">
        <v>250</v>
      </c>
      <c r="C3728" s="32" t="s">
        <v>252</v>
      </c>
      <c r="D3728" t="s">
        <v>458</v>
      </c>
      <c r="E3728" t="s">
        <v>476</v>
      </c>
      <c r="F3728" s="174" t="n">
        <v>2040</v>
      </c>
      <c r="G3728" s="175" t="n">
        <v>36</v>
      </c>
      <c r="H3728" s="176" t="n">
        <v>1779.86867913323</v>
      </c>
      <c r="I3728" s="177" t="n">
        <v>4394615.61550922</v>
      </c>
      <c r="J3728" s="178" t="str">
        <f>IF(I3728&gt;0,H3728/I3728,0)</f>
      </c>
      <c r="K3728" s="179" t="str">
        <f>1-EXP(-J3728)</f>
      </c>
      <c r="L3728" s="180" t="str">
        <f>IF(G3728=30,1,M3727)</f>
      </c>
      <c r="M3728" s="181" t="str">
        <f>L3728*(1-K3728)</f>
      </c>
    </row>
    <row r="3729">
      <c r="A3729" t="s">
        <v>164</v>
      </c>
      <c r="B3729" t="s">
        <v>250</v>
      </c>
      <c r="C3729" s="32" t="s">
        <v>252</v>
      </c>
      <c r="D3729" t="s">
        <v>458</v>
      </c>
      <c r="E3729" t="s">
        <v>476</v>
      </c>
      <c r="F3729" s="174" t="n">
        <v>2040</v>
      </c>
      <c r="G3729" s="175" t="n">
        <v>37</v>
      </c>
      <c r="H3729" s="176" t="n">
        <v>1885.88364054453</v>
      </c>
      <c r="I3729" s="177" t="n">
        <v>4328204.74582278</v>
      </c>
      <c r="J3729" s="178" t="str">
        <f>IF(I3729&gt;0,H3729/I3729,0)</f>
      </c>
      <c r="K3729" s="179" t="str">
        <f>1-EXP(-J3729)</f>
      </c>
      <c r="L3729" s="180" t="str">
        <f>IF(G3729=30,1,M3728)</f>
      </c>
      <c r="M3729" s="181" t="str">
        <f>L3729*(1-K3729)</f>
      </c>
    </row>
    <row r="3730">
      <c r="A3730" t="s">
        <v>164</v>
      </c>
      <c r="B3730" t="s">
        <v>250</v>
      </c>
      <c r="C3730" s="32" t="s">
        <v>252</v>
      </c>
      <c r="D3730" t="s">
        <v>458</v>
      </c>
      <c r="E3730" t="s">
        <v>476</v>
      </c>
      <c r="F3730" s="174" t="n">
        <v>2040</v>
      </c>
      <c r="G3730" s="175" t="n">
        <v>38</v>
      </c>
      <c r="H3730" s="176" t="n">
        <v>2172.55766049254</v>
      </c>
      <c r="I3730" s="177" t="n">
        <v>4304462.14842587</v>
      </c>
      <c r="J3730" s="178" t="str">
        <f>IF(I3730&gt;0,H3730/I3730,0)</f>
      </c>
      <c r="K3730" s="179" t="str">
        <f>1-EXP(-J3730)</f>
      </c>
      <c r="L3730" s="180" t="str">
        <f>IF(G3730=30,1,M3729)</f>
      </c>
      <c r="M3730" s="181" t="str">
        <f>L3730*(1-K3730)</f>
      </c>
    </row>
    <row r="3731">
      <c r="A3731" t="s">
        <v>164</v>
      </c>
      <c r="B3731" t="s">
        <v>250</v>
      </c>
      <c r="C3731" s="32" t="s">
        <v>252</v>
      </c>
      <c r="D3731" t="s">
        <v>458</v>
      </c>
      <c r="E3731" t="s">
        <v>476</v>
      </c>
      <c r="F3731" s="174" t="n">
        <v>2040</v>
      </c>
      <c r="G3731" s="175" t="n">
        <v>39</v>
      </c>
      <c r="H3731" s="176" t="n">
        <v>2333.61238868463</v>
      </c>
      <c r="I3731" s="177" t="n">
        <v>4282459.17317097</v>
      </c>
      <c r="J3731" s="178" t="str">
        <f>IF(I3731&gt;0,H3731/I3731,0)</f>
      </c>
      <c r="K3731" s="179" t="str">
        <f>1-EXP(-J3731)</f>
      </c>
      <c r="L3731" s="180" t="str">
        <f>IF(G3731=30,1,M3730)</f>
      </c>
      <c r="M3731" s="181" t="str">
        <f>L3731*(1-K3731)</f>
      </c>
    </row>
    <row r="3732">
      <c r="A3732" t="s">
        <v>164</v>
      </c>
      <c r="B3732" t="s">
        <v>250</v>
      </c>
      <c r="C3732" s="32" t="s">
        <v>252</v>
      </c>
      <c r="D3732" t="s">
        <v>458</v>
      </c>
      <c r="E3732" t="s">
        <v>476</v>
      </c>
      <c r="F3732" s="174" t="n">
        <v>2040</v>
      </c>
      <c r="G3732" s="175" t="n">
        <v>40</v>
      </c>
      <c r="H3732" s="176" t="n">
        <v>3118.74437517609</v>
      </c>
      <c r="I3732" s="177" t="n">
        <v>4259857.55257567</v>
      </c>
      <c r="J3732" s="178" t="str">
        <f>IF(I3732&gt;0,H3732/I3732,0)</f>
      </c>
      <c r="K3732" s="179" t="str">
        <f>1-EXP(-J3732)</f>
      </c>
      <c r="L3732" s="180" t="str">
        <f>IF(G3732=30,1,M3731)</f>
      </c>
      <c r="M3732" s="181" t="str">
        <f>L3732*(1-K3732)</f>
      </c>
    </row>
    <row r="3733">
      <c r="A3733" t="s">
        <v>164</v>
      </c>
      <c r="B3733" t="s">
        <v>250</v>
      </c>
      <c r="C3733" s="32" t="s">
        <v>252</v>
      </c>
      <c r="D3733" t="s">
        <v>458</v>
      </c>
      <c r="E3733" t="s">
        <v>476</v>
      </c>
      <c r="F3733" s="174" t="n">
        <v>2040</v>
      </c>
      <c r="G3733" s="175" t="n">
        <v>41</v>
      </c>
      <c r="H3733" s="176" t="n">
        <v>3462.12941282563</v>
      </c>
      <c r="I3733" s="177" t="n">
        <v>4275433.27403806</v>
      </c>
      <c r="J3733" s="178" t="str">
        <f>IF(I3733&gt;0,H3733/I3733,0)</f>
      </c>
      <c r="K3733" s="179" t="str">
        <f>1-EXP(-J3733)</f>
      </c>
      <c r="L3733" s="180" t="str">
        <f>IF(G3733=30,1,M3732)</f>
      </c>
      <c r="M3733" s="181" t="str">
        <f>L3733*(1-K3733)</f>
      </c>
    </row>
    <row r="3734">
      <c r="A3734" t="s">
        <v>164</v>
      </c>
      <c r="B3734" t="s">
        <v>250</v>
      </c>
      <c r="C3734" s="32" t="s">
        <v>252</v>
      </c>
      <c r="D3734" t="s">
        <v>458</v>
      </c>
      <c r="E3734" t="s">
        <v>476</v>
      </c>
      <c r="F3734" s="174" t="n">
        <v>2040</v>
      </c>
      <c r="G3734" s="175" t="n">
        <v>42</v>
      </c>
      <c r="H3734" s="176" t="n">
        <v>3805.97781079525</v>
      </c>
      <c r="I3734" s="177" t="n">
        <v>4329800.65227322</v>
      </c>
      <c r="J3734" s="178" t="str">
        <f>IF(I3734&gt;0,H3734/I3734,0)</f>
      </c>
      <c r="K3734" s="179" t="str">
        <f>1-EXP(-J3734)</f>
      </c>
      <c r="L3734" s="180" t="str">
        <f>IF(G3734=30,1,M3733)</f>
      </c>
      <c r="M3734" s="181" t="str">
        <f>L3734*(1-K3734)</f>
      </c>
    </row>
    <row r="3735">
      <c r="A3735" t="s">
        <v>164</v>
      </c>
      <c r="B3735" t="s">
        <v>250</v>
      </c>
      <c r="C3735" s="32" t="s">
        <v>252</v>
      </c>
      <c r="D3735" t="s">
        <v>458</v>
      </c>
      <c r="E3735" t="s">
        <v>476</v>
      </c>
      <c r="F3735" s="174" t="n">
        <v>2040</v>
      </c>
      <c r="G3735" s="175" t="n">
        <v>43</v>
      </c>
      <c r="H3735" s="176" t="n">
        <v>4474.63023412898</v>
      </c>
      <c r="I3735" s="177" t="n">
        <v>4460167.03660691</v>
      </c>
      <c r="J3735" s="178" t="str">
        <f>IF(I3735&gt;0,H3735/I3735,0)</f>
      </c>
      <c r="K3735" s="179" t="str">
        <f>1-EXP(-J3735)</f>
      </c>
      <c r="L3735" s="180" t="str">
        <f>IF(G3735=30,1,M3734)</f>
      </c>
      <c r="M3735" s="181" t="str">
        <f>L3735*(1-K3735)</f>
      </c>
    </row>
    <row r="3736">
      <c r="A3736" t="s">
        <v>164</v>
      </c>
      <c r="B3736" t="s">
        <v>250</v>
      </c>
      <c r="C3736" s="32" t="s">
        <v>252</v>
      </c>
      <c r="D3736" t="s">
        <v>458</v>
      </c>
      <c r="E3736" t="s">
        <v>476</v>
      </c>
      <c r="F3736" s="174" t="n">
        <v>2040</v>
      </c>
      <c r="G3736" s="175" t="n">
        <v>44</v>
      </c>
      <c r="H3736" s="176" t="n">
        <v>4817.87096359696</v>
      </c>
      <c r="I3736" s="177" t="n">
        <v>4411822.22103639</v>
      </c>
      <c r="J3736" s="178" t="str">
        <f>IF(I3736&gt;0,H3736/I3736,0)</f>
      </c>
      <c r="K3736" s="179" t="str">
        <f>1-EXP(-J3736)</f>
      </c>
      <c r="L3736" s="180" t="str">
        <f>IF(G3736=30,1,M3735)</f>
      </c>
      <c r="M3736" s="181" t="str">
        <f>L3736*(1-K3736)</f>
      </c>
    </row>
    <row r="3737">
      <c r="A3737" t="s">
        <v>164</v>
      </c>
      <c r="B3737" t="s">
        <v>250</v>
      </c>
      <c r="C3737" s="32" t="s">
        <v>252</v>
      </c>
      <c r="D3737" t="s">
        <v>458</v>
      </c>
      <c r="E3737" t="s">
        <v>476</v>
      </c>
      <c r="F3737" s="174" t="n">
        <v>2040</v>
      </c>
      <c r="G3737" s="175" t="n">
        <v>45</v>
      </c>
      <c r="H3737" s="176" t="n">
        <v>6078.75604974859</v>
      </c>
      <c r="I3737" s="177" t="n">
        <v>4333320.85806513</v>
      </c>
      <c r="J3737" s="178" t="str">
        <f>IF(I3737&gt;0,H3737/I3737,0)</f>
      </c>
      <c r="K3737" s="179" t="str">
        <f>1-EXP(-J3737)</f>
      </c>
      <c r="L3737" s="180" t="str">
        <f>IF(G3737=30,1,M3736)</f>
      </c>
      <c r="M3737" s="181" t="str">
        <f>L3737*(1-K3737)</f>
      </c>
    </row>
    <row r="3738">
      <c r="A3738" t="s">
        <v>164</v>
      </c>
      <c r="B3738" t="s">
        <v>250</v>
      </c>
      <c r="C3738" s="32" t="s">
        <v>252</v>
      </c>
      <c r="D3738" t="s">
        <v>458</v>
      </c>
      <c r="E3738" t="s">
        <v>476</v>
      </c>
      <c r="F3738" s="174" t="n">
        <v>2040</v>
      </c>
      <c r="G3738" s="175" t="n">
        <v>46</v>
      </c>
      <c r="H3738" s="176" t="n">
        <v>6536.89817009106</v>
      </c>
      <c r="I3738" s="177" t="n">
        <v>4268661.23876526</v>
      </c>
      <c r="J3738" s="178" t="str">
        <f>IF(I3738&gt;0,H3738/I3738,0)</f>
      </c>
      <c r="K3738" s="179" t="str">
        <f>1-EXP(-J3738)</f>
      </c>
      <c r="L3738" s="180" t="str">
        <f>IF(G3738=30,1,M3737)</f>
      </c>
      <c r="M3738" s="181" t="str">
        <f>L3738*(1-K3738)</f>
      </c>
    </row>
    <row r="3739">
      <c r="A3739" t="s">
        <v>164</v>
      </c>
      <c r="B3739" t="s">
        <v>250</v>
      </c>
      <c r="C3739" s="32" t="s">
        <v>252</v>
      </c>
      <c r="D3739" t="s">
        <v>458</v>
      </c>
      <c r="E3739" t="s">
        <v>476</v>
      </c>
      <c r="F3739" s="174" t="n">
        <v>2040</v>
      </c>
      <c r="G3739" s="175" t="n">
        <v>47</v>
      </c>
      <c r="H3739" s="176" t="n">
        <v>7055.5012019399</v>
      </c>
      <c r="I3739" s="177" t="n">
        <v>4207719.93013608</v>
      </c>
      <c r="J3739" s="178" t="str">
        <f>IF(I3739&gt;0,H3739/I3739,0)</f>
      </c>
      <c r="K3739" s="179" t="str">
        <f>1-EXP(-J3739)</f>
      </c>
      <c r="L3739" s="180" t="str">
        <f>IF(G3739=30,1,M3738)</f>
      </c>
      <c r="M3739" s="181" t="str">
        <f>L3739*(1-K3739)</f>
      </c>
    </row>
    <row r="3740">
      <c r="A3740" t="s">
        <v>164</v>
      </c>
      <c r="B3740" t="s">
        <v>250</v>
      </c>
      <c r="C3740" s="32" t="s">
        <v>252</v>
      </c>
      <c r="D3740" t="s">
        <v>458</v>
      </c>
      <c r="E3740" t="s">
        <v>476</v>
      </c>
      <c r="F3740" s="174" t="n">
        <v>2040</v>
      </c>
      <c r="G3740" s="175" t="n">
        <v>48</v>
      </c>
      <c r="H3740" s="176" t="n">
        <v>7771.90608936041</v>
      </c>
      <c r="I3740" s="177" t="n">
        <v>4234893.49132588</v>
      </c>
      <c r="J3740" s="178" t="str">
        <f>IF(I3740&gt;0,H3740/I3740,0)</f>
      </c>
      <c r="K3740" s="179" t="str">
        <f>1-EXP(-J3740)</f>
      </c>
      <c r="L3740" s="180" t="str">
        <f>IF(G3740=30,1,M3739)</f>
      </c>
      <c r="M3740" s="181" t="str">
        <f>L3740*(1-K3740)</f>
      </c>
    </row>
    <row r="3741">
      <c r="A3741" t="s">
        <v>164</v>
      </c>
      <c r="B3741" t="s">
        <v>250</v>
      </c>
      <c r="C3741" s="32" t="s">
        <v>252</v>
      </c>
      <c r="D3741" t="s">
        <v>458</v>
      </c>
      <c r="E3741" t="s">
        <v>476</v>
      </c>
      <c r="F3741" s="174" t="n">
        <v>2040</v>
      </c>
      <c r="G3741" s="175" t="n">
        <v>49</v>
      </c>
      <c r="H3741" s="176" t="n">
        <v>8532.83676359015</v>
      </c>
      <c r="I3741" s="177" t="n">
        <v>4241618.64798327</v>
      </c>
      <c r="J3741" s="178" t="str">
        <f>IF(I3741&gt;0,H3741/I3741,0)</f>
      </c>
      <c r="K3741" s="179" t="str">
        <f>1-EXP(-J3741)</f>
      </c>
      <c r="L3741" s="180" t="str">
        <f>IF(G3741=30,1,M3740)</f>
      </c>
      <c r="M3741" s="181" t="str">
        <f>L3741*(1-K3741)</f>
      </c>
    </row>
    <row r="3742">
      <c r="A3742" t="s">
        <v>164</v>
      </c>
      <c r="B3742" t="s">
        <v>250</v>
      </c>
      <c r="C3742" s="32" t="s">
        <v>252</v>
      </c>
      <c r="D3742" t="s">
        <v>458</v>
      </c>
      <c r="E3742" t="s">
        <v>476</v>
      </c>
      <c r="F3742" s="174" t="n">
        <v>2040</v>
      </c>
      <c r="G3742" s="175" t="n">
        <v>50</v>
      </c>
      <c r="H3742" s="176" t="n">
        <v>13256.0139463822</v>
      </c>
      <c r="I3742" s="177" t="n">
        <v>6239119.15161885</v>
      </c>
      <c r="J3742" s="178" t="str">
        <f>IF(I3742&gt;0,H3742/I3742,0)</f>
      </c>
      <c r="K3742" s="179" t="str">
        <f>1-EXP(-J3742)</f>
      </c>
      <c r="L3742" s="180" t="str">
        <f>IF(G3742=30,1,M3741)</f>
      </c>
      <c r="M3742" s="181" t="str">
        <f>L3742*(1-K3742)</f>
      </c>
    </row>
    <row r="3743">
      <c r="A3743" t="s">
        <v>164</v>
      </c>
      <c r="B3743" t="s">
        <v>250</v>
      </c>
      <c r="C3743" s="32" t="s">
        <v>252</v>
      </c>
      <c r="D3743" t="s">
        <v>458</v>
      </c>
      <c r="E3743" t="s">
        <v>476</v>
      </c>
      <c r="F3743" s="174" t="n">
        <v>2040</v>
      </c>
      <c r="G3743" s="175" t="n">
        <v>51</v>
      </c>
      <c r="H3743" s="176" t="n">
        <v>10558.5261995099</v>
      </c>
      <c r="I3743" s="177" t="n">
        <v>4175746.89169655</v>
      </c>
      <c r="J3743" s="178" t="str">
        <f>IF(I3743&gt;0,H3743/I3743,0)</f>
      </c>
      <c r="K3743" s="179" t="str">
        <f>1-EXP(-J3743)</f>
      </c>
      <c r="L3743" s="180" t="str">
        <f>IF(G3743=30,1,M3742)</f>
      </c>
      <c r="M3743" s="181" t="str">
        <f>L3743*(1-K3743)</f>
      </c>
    </row>
    <row r="3744">
      <c r="A3744" t="s">
        <v>164</v>
      </c>
      <c r="B3744" t="s">
        <v>250</v>
      </c>
      <c r="C3744" s="32" t="s">
        <v>252</v>
      </c>
      <c r="D3744" t="s">
        <v>458</v>
      </c>
      <c r="E3744" t="s">
        <v>476</v>
      </c>
      <c r="F3744" s="174" t="n">
        <v>2040</v>
      </c>
      <c r="G3744" s="175" t="n">
        <v>52</v>
      </c>
      <c r="H3744" s="176" t="n">
        <v>11456.7690309243</v>
      </c>
      <c r="I3744" s="177" t="n">
        <v>4145127.63552325</v>
      </c>
      <c r="J3744" s="178" t="str">
        <f>IF(I3744&gt;0,H3744/I3744,0)</f>
      </c>
      <c r="K3744" s="179" t="str">
        <f>1-EXP(-J3744)</f>
      </c>
      <c r="L3744" s="180" t="str">
        <f>IF(G3744=30,1,M3743)</f>
      </c>
      <c r="M3744" s="181" t="str">
        <f>L3744*(1-K3744)</f>
      </c>
    </row>
    <row r="3745">
      <c r="A3745" t="s">
        <v>164</v>
      </c>
      <c r="B3745" t="s">
        <v>250</v>
      </c>
      <c r="C3745" s="32" t="s">
        <v>252</v>
      </c>
      <c r="D3745" t="s">
        <v>458</v>
      </c>
      <c r="E3745" t="s">
        <v>476</v>
      </c>
      <c r="F3745" s="174" t="n">
        <v>2040</v>
      </c>
      <c r="G3745" s="175" t="n">
        <v>53</v>
      </c>
      <c r="H3745" s="176" t="n">
        <v>12082.0834225331</v>
      </c>
      <c r="I3745" s="177" t="n">
        <v>4002656.89777618</v>
      </c>
      <c r="J3745" s="178" t="str">
        <f>IF(I3745&gt;0,H3745/I3745,0)</f>
      </c>
      <c r="K3745" s="179" t="str">
        <f>1-EXP(-J3745)</f>
      </c>
      <c r="L3745" s="180" t="str">
        <f>IF(G3745=30,1,M3744)</f>
      </c>
      <c r="M3745" s="181" t="str">
        <f>L3745*(1-K3745)</f>
      </c>
    </row>
    <row r="3746">
      <c r="A3746" t="s">
        <v>164</v>
      </c>
      <c r="B3746" t="s">
        <v>250</v>
      </c>
      <c r="C3746" s="32" t="s">
        <v>252</v>
      </c>
      <c r="D3746" t="s">
        <v>458</v>
      </c>
      <c r="E3746" t="s">
        <v>476</v>
      </c>
      <c r="F3746" s="174" t="n">
        <v>2040</v>
      </c>
      <c r="G3746" s="175" t="n">
        <v>54</v>
      </c>
      <c r="H3746" s="176" t="n">
        <v>13011.450077008</v>
      </c>
      <c r="I3746" s="177" t="n">
        <v>3952794.19217853</v>
      </c>
      <c r="J3746" s="178" t="str">
        <f>IF(I3746&gt;0,H3746/I3746,0)</f>
      </c>
      <c r="K3746" s="179" t="str">
        <f>1-EXP(-J3746)</f>
      </c>
      <c r="L3746" s="180" t="str">
        <f>IF(G3746=30,1,M3745)</f>
      </c>
      <c r="M3746" s="181" t="str">
        <f>L3746*(1-K3746)</f>
      </c>
    </row>
    <row r="3747">
      <c r="A3747" t="s">
        <v>164</v>
      </c>
      <c r="B3747" t="s">
        <v>250</v>
      </c>
      <c r="C3747" s="32" t="s">
        <v>252</v>
      </c>
      <c r="D3747" t="s">
        <v>458</v>
      </c>
      <c r="E3747" t="s">
        <v>476</v>
      </c>
      <c r="F3747" s="174" t="n">
        <v>2040</v>
      </c>
      <c r="G3747" s="175" t="n">
        <v>55</v>
      </c>
      <c r="H3747" s="176" t="n">
        <v>14216.5798881974</v>
      </c>
      <c r="I3747" s="177" t="n">
        <v>3990358.43159872</v>
      </c>
      <c r="J3747" s="178" t="str">
        <f>IF(I3747&gt;0,H3747/I3747,0)</f>
      </c>
      <c r="K3747" s="179" t="str">
        <f>1-EXP(-J3747)</f>
      </c>
      <c r="L3747" s="180" t="str">
        <f>IF(G3747=30,1,M3746)</f>
      </c>
      <c r="M3747" s="181" t="str">
        <f>L3747*(1-K3747)</f>
      </c>
    </row>
    <row r="3748">
      <c r="A3748" t="s">
        <v>164</v>
      </c>
      <c r="B3748" t="s">
        <v>250</v>
      </c>
      <c r="C3748" s="32" t="s">
        <v>252</v>
      </c>
      <c r="D3748" t="s">
        <v>458</v>
      </c>
      <c r="E3748" t="s">
        <v>476</v>
      </c>
      <c r="F3748" s="174" t="n">
        <v>2040</v>
      </c>
      <c r="G3748" s="175" t="n">
        <v>56</v>
      </c>
      <c r="H3748" s="176" t="n">
        <v>15703.5649194612</v>
      </c>
      <c r="I3748" s="177" t="n">
        <v>4049191.69086302</v>
      </c>
      <c r="J3748" s="178" t="str">
        <f>IF(I3748&gt;0,H3748/I3748,0)</f>
      </c>
      <c r="K3748" s="179" t="str">
        <f>1-EXP(-J3748)</f>
      </c>
      <c r="L3748" s="180" t="str">
        <f>IF(G3748=30,1,M3747)</f>
      </c>
      <c r="M3748" s="181" t="str">
        <f>L3748*(1-K3748)</f>
      </c>
    </row>
    <row r="3749">
      <c r="A3749" t="s">
        <v>164</v>
      </c>
      <c r="B3749" t="s">
        <v>250</v>
      </c>
      <c r="C3749" s="32" t="s">
        <v>252</v>
      </c>
      <c r="D3749" t="s">
        <v>458</v>
      </c>
      <c r="E3749" t="s">
        <v>476</v>
      </c>
      <c r="F3749" s="174" t="n">
        <v>2040</v>
      </c>
      <c r="G3749" s="175" t="n">
        <v>57</v>
      </c>
      <c r="H3749" s="176" t="n">
        <v>16945.5834211317</v>
      </c>
      <c r="I3749" s="177" t="n">
        <v>4003572.90685007</v>
      </c>
      <c r="J3749" s="178" t="str">
        <f>IF(I3749&gt;0,H3749/I3749,0)</f>
      </c>
      <c r="K3749" s="179" t="str">
        <f>1-EXP(-J3749)</f>
      </c>
      <c r="L3749" s="180" t="str">
        <f>IF(G3749=30,1,M3748)</f>
      </c>
      <c r="M3749" s="181" t="str">
        <f>L3749*(1-K3749)</f>
      </c>
    </row>
    <row r="3750">
      <c r="A3750" t="s">
        <v>164</v>
      </c>
      <c r="B3750" t="s">
        <v>250</v>
      </c>
      <c r="C3750" s="32" t="s">
        <v>252</v>
      </c>
      <c r="D3750" t="s">
        <v>458</v>
      </c>
      <c r="E3750" t="s">
        <v>476</v>
      </c>
      <c r="F3750" s="174" t="n">
        <v>2040</v>
      </c>
      <c r="G3750" s="175" t="n">
        <v>58</v>
      </c>
      <c r="H3750" s="176" t="n">
        <v>17831.3468115542</v>
      </c>
      <c r="I3750" s="177" t="n">
        <v>3851474.1043759</v>
      </c>
      <c r="J3750" s="178" t="str">
        <f>IF(I3750&gt;0,H3750/I3750,0)</f>
      </c>
      <c r="K3750" s="179" t="str">
        <f>1-EXP(-J3750)</f>
      </c>
      <c r="L3750" s="180" t="str">
        <f>IF(G3750=30,1,M3749)</f>
      </c>
      <c r="M3750" s="181" t="str">
        <f>L3750*(1-K3750)</f>
      </c>
    </row>
    <row r="3751">
      <c r="A3751" t="s">
        <v>164</v>
      </c>
      <c r="B3751" t="s">
        <v>250</v>
      </c>
      <c r="C3751" s="32" t="s">
        <v>252</v>
      </c>
      <c r="D3751" t="s">
        <v>458</v>
      </c>
      <c r="E3751" t="s">
        <v>476</v>
      </c>
      <c r="F3751" s="174" t="n">
        <v>2040</v>
      </c>
      <c r="G3751" s="175" t="n">
        <v>59</v>
      </c>
      <c r="H3751" s="176" t="n">
        <v>19030.6716352457</v>
      </c>
      <c r="I3751" s="177" t="n">
        <v>3756794.92462383</v>
      </c>
      <c r="J3751" s="178" t="str">
        <f>IF(I3751&gt;0,H3751/I3751,0)</f>
      </c>
      <c r="K3751" s="179" t="str">
        <f>1-EXP(-J3751)</f>
      </c>
      <c r="L3751" s="180" t="str">
        <f>IF(G3751=30,1,M3750)</f>
      </c>
      <c r="M3751" s="181" t="str">
        <f>L3751*(1-K3751)</f>
      </c>
    </row>
    <row r="3752">
      <c r="A3752" t="s">
        <v>164</v>
      </c>
      <c r="B3752" t="s">
        <v>250</v>
      </c>
      <c r="C3752" s="32" t="s">
        <v>252</v>
      </c>
      <c r="D3752" t="s">
        <v>458</v>
      </c>
      <c r="E3752" t="s">
        <v>476</v>
      </c>
      <c r="F3752" s="174" t="n">
        <v>2040</v>
      </c>
      <c r="G3752" s="175" t="n">
        <v>60</v>
      </c>
      <c r="H3752" s="176" t="n">
        <v>20370.633200587</v>
      </c>
      <c r="I3752" s="177" t="n">
        <v>3675382.54476938</v>
      </c>
      <c r="J3752" s="178" t="str">
        <f>IF(I3752&gt;0,H3752/I3752,0)</f>
      </c>
      <c r="K3752" s="179" t="str">
        <f>1-EXP(-J3752)</f>
      </c>
      <c r="L3752" s="180" t="str">
        <f>IF(G3752=30,1,M3751)</f>
      </c>
      <c r="M3752" s="181" t="str">
        <f>L3752*(1-K3752)</f>
      </c>
    </row>
    <row r="3753">
      <c r="A3753" t="s">
        <v>164</v>
      </c>
      <c r="B3753" t="s">
        <v>250</v>
      </c>
      <c r="C3753" s="32" t="s">
        <v>252</v>
      </c>
      <c r="D3753" t="s">
        <v>458</v>
      </c>
      <c r="E3753" t="s">
        <v>476</v>
      </c>
      <c r="F3753" s="174" t="n">
        <v>2040</v>
      </c>
      <c r="G3753" s="175" t="n">
        <v>61</v>
      </c>
      <c r="H3753" s="176" t="n">
        <v>21759.5383414112</v>
      </c>
      <c r="I3753" s="177" t="n">
        <v>3587094.83188625</v>
      </c>
      <c r="J3753" s="178" t="str">
        <f>IF(I3753&gt;0,H3753/I3753,0)</f>
      </c>
      <c r="K3753" s="179" t="str">
        <f>1-EXP(-J3753)</f>
      </c>
      <c r="L3753" s="180" t="str">
        <f>IF(G3753=30,1,M3752)</f>
      </c>
      <c r="M3753" s="181" t="str">
        <f>L3753*(1-K3753)</f>
      </c>
    </row>
    <row r="3754">
      <c r="A3754" t="s">
        <v>164</v>
      </c>
      <c r="B3754" t="s">
        <v>250</v>
      </c>
      <c r="C3754" s="32" t="s">
        <v>252</v>
      </c>
      <c r="D3754" t="s">
        <v>458</v>
      </c>
      <c r="E3754" t="s">
        <v>476</v>
      </c>
      <c r="F3754" s="174" t="n">
        <v>2040</v>
      </c>
      <c r="G3754" s="175" t="n">
        <v>62</v>
      </c>
      <c r="H3754" s="176" t="n">
        <v>23147.9736505573</v>
      </c>
      <c r="I3754" s="177" t="n">
        <v>3479900.68228587</v>
      </c>
      <c r="J3754" s="178" t="str">
        <f>IF(I3754&gt;0,H3754/I3754,0)</f>
      </c>
      <c r="K3754" s="179" t="str">
        <f>1-EXP(-J3754)</f>
      </c>
      <c r="L3754" s="180" t="str">
        <f>IF(G3754=30,1,M3753)</f>
      </c>
      <c r="M3754" s="181" t="str">
        <f>L3754*(1-K3754)</f>
      </c>
    </row>
    <row r="3755">
      <c r="A3755" t="s">
        <v>164</v>
      </c>
      <c r="B3755" t="s">
        <v>250</v>
      </c>
      <c r="C3755" s="32" t="s">
        <v>252</v>
      </c>
      <c r="D3755" t="s">
        <v>458</v>
      </c>
      <c r="E3755" t="s">
        <v>476</v>
      </c>
      <c r="F3755" s="174" t="n">
        <v>2040</v>
      </c>
      <c r="G3755" s="175" t="n">
        <v>63</v>
      </c>
      <c r="H3755" s="176" t="n">
        <v>24732.4297281742</v>
      </c>
      <c r="I3755" s="177" t="n">
        <v>3386144.61027867</v>
      </c>
      <c r="J3755" s="178" t="str">
        <f>IF(I3755&gt;0,H3755/I3755,0)</f>
      </c>
      <c r="K3755" s="179" t="str">
        <f>1-EXP(-J3755)</f>
      </c>
      <c r="L3755" s="180" t="str">
        <f>IF(G3755=30,1,M3754)</f>
      </c>
      <c r="M3755" s="181" t="str">
        <f>L3755*(1-K3755)</f>
      </c>
    </row>
    <row r="3756">
      <c r="A3756" t="s">
        <v>164</v>
      </c>
      <c r="B3756" t="s">
        <v>250</v>
      </c>
      <c r="C3756" s="32" t="s">
        <v>252</v>
      </c>
      <c r="D3756" t="s">
        <v>458</v>
      </c>
      <c r="E3756" t="s">
        <v>476</v>
      </c>
      <c r="F3756" s="174" t="n">
        <v>2040</v>
      </c>
      <c r="G3756" s="175" t="n">
        <v>64</v>
      </c>
      <c r="H3756" s="176" t="n">
        <v>26275.2228028539</v>
      </c>
      <c r="I3756" s="177" t="n">
        <v>3280595.09943353</v>
      </c>
      <c r="J3756" s="178" t="str">
        <f>IF(I3756&gt;0,H3756/I3756,0)</f>
      </c>
      <c r="K3756" s="179" t="str">
        <f>1-EXP(-J3756)</f>
      </c>
      <c r="L3756" s="180" t="str">
        <f>IF(G3756=30,1,M3755)</f>
      </c>
      <c r="M3756" s="181" t="str">
        <f>L3756*(1-K3756)</f>
      </c>
    </row>
    <row r="3757">
      <c r="A3757" t="s">
        <v>164</v>
      </c>
      <c r="B3757" t="s">
        <v>250</v>
      </c>
      <c r="C3757" s="32" t="s">
        <v>252</v>
      </c>
      <c r="D3757" t="s">
        <v>458</v>
      </c>
      <c r="E3757" t="s">
        <v>476</v>
      </c>
      <c r="F3757" s="174" t="n">
        <v>2040</v>
      </c>
      <c r="G3757" s="175" t="n">
        <v>65</v>
      </c>
      <c r="H3757" s="176" t="n">
        <v>26738.7775773377</v>
      </c>
      <c r="I3757" s="177" t="n">
        <v>3172843.05346348</v>
      </c>
      <c r="J3757" s="178" t="str">
        <f>IF(I3757&gt;0,H3757/I3757,0)</f>
      </c>
      <c r="K3757" s="179" t="str">
        <f>1-EXP(-J3757)</f>
      </c>
      <c r="L3757" s="180" t="str">
        <f>IF(G3757=30,1,M3756)</f>
      </c>
      <c r="M3757" s="181" t="str">
        <f>L3757*(1-K3757)</f>
      </c>
    </row>
    <row r="3758">
      <c r="A3758" t="s">
        <v>164</v>
      </c>
      <c r="B3758" t="s">
        <v>250</v>
      </c>
      <c r="C3758" s="32" t="s">
        <v>252</v>
      </c>
      <c r="D3758" t="s">
        <v>458</v>
      </c>
      <c r="E3758" t="s">
        <v>476</v>
      </c>
      <c r="F3758" s="174" t="n">
        <v>2040</v>
      </c>
      <c r="G3758" s="175" t="n">
        <v>66</v>
      </c>
      <c r="H3758" s="176" t="n">
        <v>28081.9280680757</v>
      </c>
      <c r="I3758" s="177" t="n">
        <v>3040375.18593486</v>
      </c>
      <c r="J3758" s="178" t="str">
        <f>IF(I3758&gt;0,H3758/I3758,0)</f>
      </c>
      <c r="K3758" s="179" t="str">
        <f>1-EXP(-J3758)</f>
      </c>
      <c r="L3758" s="180" t="str">
        <f>IF(G3758=30,1,M3757)</f>
      </c>
      <c r="M3758" s="181" t="str">
        <f>L3758*(1-K3758)</f>
      </c>
    </row>
    <row r="3759">
      <c r="A3759" t="s">
        <v>164</v>
      </c>
      <c r="B3759" t="s">
        <v>250</v>
      </c>
      <c r="C3759" s="32" t="s">
        <v>252</v>
      </c>
      <c r="D3759" t="s">
        <v>458</v>
      </c>
      <c r="E3759" t="s">
        <v>476</v>
      </c>
      <c r="F3759" s="174" t="n">
        <v>2040</v>
      </c>
      <c r="G3759" s="175" t="n">
        <v>67</v>
      </c>
      <c r="H3759" s="176" t="n">
        <v>29987.8846280515</v>
      </c>
      <c r="I3759" s="177" t="n">
        <v>2957309.80046926</v>
      </c>
      <c r="J3759" s="178" t="str">
        <f>IF(I3759&gt;0,H3759/I3759,0)</f>
      </c>
      <c r="K3759" s="179" t="str">
        <f>1-EXP(-J3759)</f>
      </c>
      <c r="L3759" s="180" t="str">
        <f>IF(G3759=30,1,M3758)</f>
      </c>
      <c r="M3759" s="181" t="str">
        <f>L3759*(1-K3759)</f>
      </c>
    </row>
    <row r="3760">
      <c r="A3760" t="s">
        <v>164</v>
      </c>
      <c r="B3760" t="s">
        <v>250</v>
      </c>
      <c r="C3760" s="32" t="s">
        <v>252</v>
      </c>
      <c r="D3760" t="s">
        <v>458</v>
      </c>
      <c r="E3760" t="s">
        <v>476</v>
      </c>
      <c r="F3760" s="174" t="n">
        <v>2040</v>
      </c>
      <c r="G3760" s="175" t="n">
        <v>68</v>
      </c>
      <c r="H3760" s="176" t="n">
        <v>30501.0201520202</v>
      </c>
      <c r="I3760" s="177" t="n">
        <v>2735069.09829351</v>
      </c>
      <c r="J3760" s="178" t="str">
        <f>IF(I3760&gt;0,H3760/I3760,0)</f>
      </c>
      <c r="K3760" s="179" t="str">
        <f>1-EXP(-J3760)</f>
      </c>
      <c r="L3760" s="180" t="str">
        <f>IF(G3760=30,1,M3759)</f>
      </c>
      <c r="M3760" s="181" t="str">
        <f>L3760*(1-K3760)</f>
      </c>
    </row>
    <row r="3761">
      <c r="A3761" t="s">
        <v>164</v>
      </c>
      <c r="B3761" t="s">
        <v>250</v>
      </c>
      <c r="C3761" s="32" t="s">
        <v>252</v>
      </c>
      <c r="D3761" t="s">
        <v>458</v>
      </c>
      <c r="E3761" t="s">
        <v>476</v>
      </c>
      <c r="F3761" s="174" t="n">
        <v>2040</v>
      </c>
      <c r="G3761" s="175" t="n">
        <v>69</v>
      </c>
      <c r="H3761" s="176" t="n">
        <v>32065.3851040292</v>
      </c>
      <c r="I3761" s="177" t="n">
        <v>2614754.1669784</v>
      </c>
      <c r="J3761" s="178" t="str">
        <f>IF(I3761&gt;0,H3761/I3761,0)</f>
      </c>
      <c r="K3761" s="179" t="str">
        <f>1-EXP(-J3761)</f>
      </c>
      <c r="L3761" s="180" t="str">
        <f>IF(G3761=30,1,M3760)</f>
      </c>
      <c r="M3761" s="181" t="str">
        <f>L3761*(1-K3761)</f>
      </c>
    </row>
    <row r="3762">
      <c r="A3762" t="s">
        <v>164</v>
      </c>
      <c r="B3762" t="s">
        <v>250</v>
      </c>
      <c r="C3762" s="32" t="s">
        <v>252</v>
      </c>
      <c r="D3762" t="s">
        <v>458</v>
      </c>
      <c r="E3762" t="s">
        <v>476</v>
      </c>
      <c r="F3762" s="174" t="n">
        <v>2041</v>
      </c>
      <c r="G3762" s="175" t="n">
        <v>30</v>
      </c>
      <c r="H3762" s="176" t="n">
        <v>826.196707390987</v>
      </c>
      <c r="I3762" s="177" t="n">
        <v>4884124.75171723</v>
      </c>
      <c r="J3762" s="178" t="str">
        <f>IF(I3762&gt;0,H3762/I3762,0)</f>
      </c>
      <c r="K3762" s="179" t="str">
        <f>1-EXP(-J3762)</f>
      </c>
      <c r="L3762" s="180" t="str">
        <f>IF(G3762=30,1,M3761)</f>
      </c>
      <c r="M3762" s="181" t="str">
        <f>L3762*(1-K3762)</f>
      </c>
    </row>
    <row r="3763">
      <c r="A3763" t="s">
        <v>164</v>
      </c>
      <c r="B3763" t="s">
        <v>250</v>
      </c>
      <c r="C3763" s="32" t="s">
        <v>252</v>
      </c>
      <c r="D3763" t="s">
        <v>458</v>
      </c>
      <c r="E3763" t="s">
        <v>476</v>
      </c>
      <c r="F3763" s="174" t="n">
        <v>2041</v>
      </c>
      <c r="G3763" s="175" t="n">
        <v>31</v>
      </c>
      <c r="H3763" s="176" t="n">
        <v>998.36519336931</v>
      </c>
      <c r="I3763" s="177" t="n">
        <v>4750135.46961717</v>
      </c>
      <c r="J3763" s="178" t="str">
        <f>IF(I3763&gt;0,H3763/I3763,0)</f>
      </c>
      <c r="K3763" s="179" t="str">
        <f>1-EXP(-J3763)</f>
      </c>
      <c r="L3763" s="180" t="str">
        <f>IF(G3763=30,1,M3762)</f>
      </c>
      <c r="M3763" s="181" t="str">
        <f>L3763*(1-K3763)</f>
      </c>
    </row>
    <row r="3764">
      <c r="A3764" t="s">
        <v>164</v>
      </c>
      <c r="B3764" t="s">
        <v>250</v>
      </c>
      <c r="C3764" s="32" t="s">
        <v>252</v>
      </c>
      <c r="D3764" t="s">
        <v>458</v>
      </c>
      <c r="E3764" t="s">
        <v>476</v>
      </c>
      <c r="F3764" s="174" t="n">
        <v>2041</v>
      </c>
      <c r="G3764" s="175" t="n">
        <v>32</v>
      </c>
      <c r="H3764" s="176" t="n">
        <v>1036.41533133777</v>
      </c>
      <c r="I3764" s="177" t="n">
        <v>4679451.11872423</v>
      </c>
      <c r="J3764" s="178" t="str">
        <f>IF(I3764&gt;0,H3764/I3764,0)</f>
      </c>
      <c r="K3764" s="179" t="str">
        <f>1-EXP(-J3764)</f>
      </c>
      <c r="L3764" s="180" t="str">
        <f>IF(G3764=30,1,M3763)</f>
      </c>
      <c r="M3764" s="181" t="str">
        <f>L3764*(1-K3764)</f>
      </c>
    </row>
    <row r="3765">
      <c r="A3765" t="s">
        <v>164</v>
      </c>
      <c r="B3765" t="s">
        <v>250</v>
      </c>
      <c r="C3765" s="32" t="s">
        <v>252</v>
      </c>
      <c r="D3765" t="s">
        <v>458</v>
      </c>
      <c r="E3765" t="s">
        <v>476</v>
      </c>
      <c r="F3765" s="174" t="n">
        <v>2041</v>
      </c>
      <c r="G3765" s="175" t="n">
        <v>33</v>
      </c>
      <c r="H3765" s="176" t="n">
        <v>1088.66050252274</v>
      </c>
      <c r="I3765" s="177" t="n">
        <v>4636777.05269934</v>
      </c>
      <c r="J3765" s="178" t="str">
        <f>IF(I3765&gt;0,H3765/I3765,0)</f>
      </c>
      <c r="K3765" s="179" t="str">
        <f>1-EXP(-J3765)</f>
      </c>
      <c r="L3765" s="180" t="str">
        <f>IF(G3765=30,1,M3764)</f>
      </c>
      <c r="M3765" s="181" t="str">
        <f>L3765*(1-K3765)</f>
      </c>
    </row>
    <row r="3766">
      <c r="A3766" t="s">
        <v>164</v>
      </c>
      <c r="B3766" t="s">
        <v>250</v>
      </c>
      <c r="C3766" s="32" t="s">
        <v>252</v>
      </c>
      <c r="D3766" t="s">
        <v>458</v>
      </c>
      <c r="E3766" t="s">
        <v>476</v>
      </c>
      <c r="F3766" s="174" t="n">
        <v>2041</v>
      </c>
      <c r="G3766" s="175" t="n">
        <v>34</v>
      </c>
      <c r="H3766" s="176" t="n">
        <v>1220.61820146899</v>
      </c>
      <c r="I3766" s="177" t="n">
        <v>4662485.75818204</v>
      </c>
      <c r="J3766" s="178" t="str">
        <f>IF(I3766&gt;0,H3766/I3766,0)</f>
      </c>
      <c r="K3766" s="179" t="str">
        <f>1-EXP(-J3766)</f>
      </c>
      <c r="L3766" s="180" t="str">
        <f>IF(G3766=30,1,M3765)</f>
      </c>
      <c r="M3766" s="181" t="str">
        <f>L3766*(1-K3766)</f>
      </c>
    </row>
    <row r="3767">
      <c r="A3767" t="s">
        <v>164</v>
      </c>
      <c r="B3767" t="s">
        <v>250</v>
      </c>
      <c r="C3767" s="32" t="s">
        <v>252</v>
      </c>
      <c r="D3767" t="s">
        <v>458</v>
      </c>
      <c r="E3767" t="s">
        <v>476</v>
      </c>
      <c r="F3767" s="174" t="n">
        <v>2041</v>
      </c>
      <c r="G3767" s="175" t="n">
        <v>35</v>
      </c>
      <c r="H3767" s="176" t="n">
        <v>1595.84058323441</v>
      </c>
      <c r="I3767" s="177" t="n">
        <v>4579144.03442919</v>
      </c>
      <c r="J3767" s="178" t="str">
        <f>IF(I3767&gt;0,H3767/I3767,0)</f>
      </c>
      <c r="K3767" s="179" t="str">
        <f>1-EXP(-J3767)</f>
      </c>
      <c r="L3767" s="180" t="str">
        <f>IF(G3767=30,1,M3766)</f>
      </c>
      <c r="M3767" s="181" t="str">
        <f>L3767*(1-K3767)</f>
      </c>
    </row>
    <row r="3768">
      <c r="A3768" t="s">
        <v>164</v>
      </c>
      <c r="B3768" t="s">
        <v>250</v>
      </c>
      <c r="C3768" s="32" t="s">
        <v>252</v>
      </c>
      <c r="D3768" t="s">
        <v>458</v>
      </c>
      <c r="E3768" t="s">
        <v>476</v>
      </c>
      <c r="F3768" s="174" t="n">
        <v>2041</v>
      </c>
      <c r="G3768" s="175" t="n">
        <v>36</v>
      </c>
      <c r="H3768" s="176" t="n">
        <v>1823.81562694154</v>
      </c>
      <c r="I3768" s="177" t="n">
        <v>4517142.35800544</v>
      </c>
      <c r="J3768" s="178" t="str">
        <f>IF(I3768&gt;0,H3768/I3768,0)</f>
      </c>
      <c r="K3768" s="179" t="str">
        <f>1-EXP(-J3768)</f>
      </c>
      <c r="L3768" s="180" t="str">
        <f>IF(G3768=30,1,M3767)</f>
      </c>
      <c r="M3768" s="181" t="str">
        <f>L3768*(1-K3768)</f>
      </c>
    </row>
    <row r="3769">
      <c r="A3769" t="s">
        <v>164</v>
      </c>
      <c r="B3769" t="s">
        <v>250</v>
      </c>
      <c r="C3769" s="32" t="s">
        <v>252</v>
      </c>
      <c r="D3769" t="s">
        <v>458</v>
      </c>
      <c r="E3769" t="s">
        <v>476</v>
      </c>
      <c r="F3769" s="174" t="n">
        <v>2041</v>
      </c>
      <c r="G3769" s="175" t="n">
        <v>37</v>
      </c>
      <c r="H3769" s="176" t="n">
        <v>1905.50416507883</v>
      </c>
      <c r="I3769" s="177" t="n">
        <v>4387872.24686932</v>
      </c>
      <c r="J3769" s="178" t="str">
        <f>IF(I3769&gt;0,H3769/I3769,0)</f>
      </c>
      <c r="K3769" s="179" t="str">
        <f>1-EXP(-J3769)</f>
      </c>
      <c r="L3769" s="180" t="str">
        <f>IF(G3769=30,1,M3768)</f>
      </c>
      <c r="M3769" s="181" t="str">
        <f>L3769*(1-K3769)</f>
      </c>
    </row>
    <row r="3770">
      <c r="A3770" t="s">
        <v>164</v>
      </c>
      <c r="B3770" t="s">
        <v>250</v>
      </c>
      <c r="C3770" s="32" t="s">
        <v>252</v>
      </c>
      <c r="D3770" t="s">
        <v>458</v>
      </c>
      <c r="E3770" t="s">
        <v>476</v>
      </c>
      <c r="F3770" s="174" t="n">
        <v>2041</v>
      </c>
      <c r="G3770" s="175" t="n">
        <v>38</v>
      </c>
      <c r="H3770" s="176" t="n">
        <v>2024.61733528656</v>
      </c>
      <c r="I3770" s="177" t="n">
        <v>4321104.75985939</v>
      </c>
      <c r="J3770" s="178" t="str">
        <f>IF(I3770&gt;0,H3770/I3770,0)</f>
      </c>
      <c r="K3770" s="179" t="str">
        <f>1-EXP(-J3770)</f>
      </c>
      <c r="L3770" s="180" t="str">
        <f>IF(G3770=30,1,M3769)</f>
      </c>
      <c r="M3770" s="181" t="str">
        <f>L3770*(1-K3770)</f>
      </c>
    </row>
    <row r="3771">
      <c r="A3771" t="s">
        <v>164</v>
      </c>
      <c r="B3771" t="s">
        <v>250</v>
      </c>
      <c r="C3771" s="32" t="s">
        <v>252</v>
      </c>
      <c r="D3771" t="s">
        <v>458</v>
      </c>
      <c r="E3771" t="s">
        <v>476</v>
      </c>
      <c r="F3771" s="174" t="n">
        <v>2041</v>
      </c>
      <c r="G3771" s="175" t="n">
        <v>39</v>
      </c>
      <c r="H3771" s="176" t="n">
        <v>2331.07574882466</v>
      </c>
      <c r="I3771" s="177" t="n">
        <v>4296715.28174781</v>
      </c>
      <c r="J3771" s="178" t="str">
        <f>IF(I3771&gt;0,H3771/I3771,0)</f>
      </c>
      <c r="K3771" s="179" t="str">
        <f>1-EXP(-J3771)</f>
      </c>
      <c r="L3771" s="180" t="str">
        <f>IF(G3771=30,1,M3770)</f>
      </c>
      <c r="M3771" s="181" t="str">
        <f>L3771*(1-K3771)</f>
      </c>
    </row>
    <row r="3772">
      <c r="A3772" t="s">
        <v>164</v>
      </c>
      <c r="B3772" t="s">
        <v>250</v>
      </c>
      <c r="C3772" s="32" t="s">
        <v>252</v>
      </c>
      <c r="D3772" t="s">
        <v>458</v>
      </c>
      <c r="E3772" t="s">
        <v>476</v>
      </c>
      <c r="F3772" s="174" t="n">
        <v>2041</v>
      </c>
      <c r="G3772" s="175" t="n">
        <v>40</v>
      </c>
      <c r="H3772" s="176" t="n">
        <v>3112.29283146571</v>
      </c>
      <c r="I3772" s="177" t="n">
        <v>4274173.20944845</v>
      </c>
      <c r="J3772" s="178" t="str">
        <f>IF(I3772&gt;0,H3772/I3772,0)</f>
      </c>
      <c r="K3772" s="179" t="str">
        <f>1-EXP(-J3772)</f>
      </c>
      <c r="L3772" s="180" t="str">
        <f>IF(G3772=30,1,M3771)</f>
      </c>
      <c r="M3772" s="181" t="str">
        <f>L3772*(1-K3772)</f>
      </c>
    </row>
    <row r="3773">
      <c r="A3773" t="s">
        <v>164</v>
      </c>
      <c r="B3773" t="s">
        <v>250</v>
      </c>
      <c r="C3773" s="32" t="s">
        <v>252</v>
      </c>
      <c r="D3773" t="s">
        <v>458</v>
      </c>
      <c r="E3773" t="s">
        <v>476</v>
      </c>
      <c r="F3773" s="174" t="n">
        <v>2041</v>
      </c>
      <c r="G3773" s="175" t="n">
        <v>41</v>
      </c>
      <c r="H3773" s="176" t="n">
        <v>3423.7202643762</v>
      </c>
      <c r="I3773" s="177" t="n">
        <v>4250291.1661827</v>
      </c>
      <c r="J3773" s="178" t="str">
        <f>IF(I3773&gt;0,H3773/I3773,0)</f>
      </c>
      <c r="K3773" s="179" t="str">
        <f>1-EXP(-J3773)</f>
      </c>
      <c r="L3773" s="180" t="str">
        <f>IF(G3773=30,1,M3772)</f>
      </c>
      <c r="M3773" s="181" t="str">
        <f>L3773*(1-K3773)</f>
      </c>
    </row>
    <row r="3774">
      <c r="A3774" t="s">
        <v>164</v>
      </c>
      <c r="B3774" t="s">
        <v>250</v>
      </c>
      <c r="C3774" s="32" t="s">
        <v>252</v>
      </c>
      <c r="D3774" t="s">
        <v>458</v>
      </c>
      <c r="E3774" t="s">
        <v>476</v>
      </c>
      <c r="F3774" s="174" t="n">
        <v>2041</v>
      </c>
      <c r="G3774" s="175" t="n">
        <v>42</v>
      </c>
      <c r="H3774" s="176" t="n">
        <v>3729.06789817919</v>
      </c>
      <c r="I3774" s="177" t="n">
        <v>4265739.21996693</v>
      </c>
      <c r="J3774" s="178" t="str">
        <f>IF(I3774&gt;0,H3774/I3774,0)</f>
      </c>
      <c r="K3774" s="179" t="str">
        <f>1-EXP(-J3774)</f>
      </c>
      <c r="L3774" s="180" t="str">
        <f>IF(G3774=30,1,M3773)</f>
      </c>
      <c r="M3774" s="181" t="str">
        <f>L3774*(1-K3774)</f>
      </c>
    </row>
    <row r="3775">
      <c r="A3775" t="s">
        <v>164</v>
      </c>
      <c r="B3775" t="s">
        <v>250</v>
      </c>
      <c r="C3775" s="32" t="s">
        <v>252</v>
      </c>
      <c r="D3775" t="s">
        <v>458</v>
      </c>
      <c r="E3775" t="s">
        <v>476</v>
      </c>
      <c r="F3775" s="174" t="n">
        <v>2041</v>
      </c>
      <c r="G3775" s="175" t="n">
        <v>43</v>
      </c>
      <c r="H3775" s="176" t="n">
        <v>4108.415764408</v>
      </c>
      <c r="I3775" s="177" t="n">
        <v>4319178.36553155</v>
      </c>
      <c r="J3775" s="178" t="str">
        <f>IF(I3775&gt;0,H3775/I3775,0)</f>
      </c>
      <c r="K3775" s="179" t="str">
        <f>1-EXP(-J3775)</f>
      </c>
      <c r="L3775" s="180" t="str">
        <f>IF(G3775=30,1,M3774)</f>
      </c>
      <c r="M3775" s="181" t="str">
        <f>L3775*(1-K3775)</f>
      </c>
    </row>
    <row r="3776">
      <c r="A3776" t="s">
        <v>164</v>
      </c>
      <c r="B3776" t="s">
        <v>250</v>
      </c>
      <c r="C3776" s="32" t="s">
        <v>252</v>
      </c>
      <c r="D3776" t="s">
        <v>458</v>
      </c>
      <c r="E3776" t="s">
        <v>476</v>
      </c>
      <c r="F3776" s="174" t="n">
        <v>2041</v>
      </c>
      <c r="G3776" s="175" t="n">
        <v>44</v>
      </c>
      <c r="H3776" s="176" t="n">
        <v>4829.57970627834</v>
      </c>
      <c r="I3776" s="177" t="n">
        <v>4448051.52423235</v>
      </c>
      <c r="J3776" s="178" t="str">
        <f>IF(I3776&gt;0,H3776/I3776,0)</f>
      </c>
      <c r="K3776" s="179" t="str">
        <f>1-EXP(-J3776)</f>
      </c>
      <c r="L3776" s="180" t="str">
        <f>IF(G3776=30,1,M3775)</f>
      </c>
      <c r="M3776" s="181" t="str">
        <f>L3776*(1-K3776)</f>
      </c>
    </row>
    <row r="3777">
      <c r="A3777" t="s">
        <v>164</v>
      </c>
      <c r="B3777" t="s">
        <v>250</v>
      </c>
      <c r="C3777" s="32" t="s">
        <v>252</v>
      </c>
      <c r="D3777" t="s">
        <v>458</v>
      </c>
      <c r="E3777" t="s">
        <v>476</v>
      </c>
      <c r="F3777" s="174" t="n">
        <v>2041</v>
      </c>
      <c r="G3777" s="175" t="n">
        <v>45</v>
      </c>
      <c r="H3777" s="176" t="n">
        <v>6130.29375382913</v>
      </c>
      <c r="I3777" s="177" t="n">
        <v>4398802.57845755</v>
      </c>
      <c r="J3777" s="178" t="str">
        <f>IF(I3777&gt;0,H3777/I3777,0)</f>
      </c>
      <c r="K3777" s="179" t="str">
        <f>1-EXP(-J3777)</f>
      </c>
      <c r="L3777" s="180" t="str">
        <f>IF(G3777=30,1,M3776)</f>
      </c>
      <c r="M3777" s="181" t="str">
        <f>L3777*(1-K3777)</f>
      </c>
    </row>
    <row r="3778">
      <c r="A3778" t="s">
        <v>164</v>
      </c>
      <c r="B3778" t="s">
        <v>250</v>
      </c>
      <c r="C3778" s="32" t="s">
        <v>252</v>
      </c>
      <c r="D3778" t="s">
        <v>458</v>
      </c>
      <c r="E3778" t="s">
        <v>476</v>
      </c>
      <c r="F3778" s="174" t="n">
        <v>2041</v>
      </c>
      <c r="G3778" s="175" t="n">
        <v>46</v>
      </c>
      <c r="H3778" s="176" t="n">
        <v>6567.23270100294</v>
      </c>
      <c r="I3778" s="177" t="n">
        <v>4318430.15680531</v>
      </c>
      <c r="J3778" s="178" t="str">
        <f>IF(I3778&gt;0,H3778/I3778,0)</f>
      </c>
      <c r="K3778" s="179" t="str">
        <f>1-EXP(-J3778)</f>
      </c>
      <c r="L3778" s="180" t="str">
        <f>IF(G3778=30,1,M3777)</f>
      </c>
      <c r="M3778" s="181" t="str">
        <f>L3778*(1-K3778)</f>
      </c>
    </row>
    <row r="3779">
      <c r="A3779" t="s">
        <v>164</v>
      </c>
      <c r="B3779" t="s">
        <v>250</v>
      </c>
      <c r="C3779" s="32" t="s">
        <v>252</v>
      </c>
      <c r="D3779" t="s">
        <v>458</v>
      </c>
      <c r="E3779" t="s">
        <v>476</v>
      </c>
      <c r="F3779" s="174" t="n">
        <v>2041</v>
      </c>
      <c r="G3779" s="175" t="n">
        <v>47</v>
      </c>
      <c r="H3779" s="176" t="n">
        <v>7081.83501989225</v>
      </c>
      <c r="I3779" s="177" t="n">
        <v>4253618.70254302</v>
      </c>
      <c r="J3779" s="178" t="str">
        <f>IF(I3779&gt;0,H3779/I3779,0)</f>
      </c>
      <c r="K3779" s="179" t="str">
        <f>1-EXP(-J3779)</f>
      </c>
      <c r="L3779" s="180" t="str">
        <f>IF(G3779=30,1,M3778)</f>
      </c>
      <c r="M3779" s="181" t="str">
        <f>L3779*(1-K3779)</f>
      </c>
    </row>
    <row r="3780">
      <c r="A3780" t="s">
        <v>164</v>
      </c>
      <c r="B3780" t="s">
        <v>250</v>
      </c>
      <c r="C3780" s="32" t="s">
        <v>252</v>
      </c>
      <c r="D3780" t="s">
        <v>458</v>
      </c>
      <c r="E3780" t="s">
        <v>476</v>
      </c>
      <c r="F3780" s="174" t="n">
        <v>2041</v>
      </c>
      <c r="G3780" s="175" t="n">
        <v>48</v>
      </c>
      <c r="H3780" s="176" t="n">
        <v>7648.13427362687</v>
      </c>
      <c r="I3780" s="177" t="n">
        <v>4191507.07627224</v>
      </c>
      <c r="J3780" s="178" t="str">
        <f>IF(I3780&gt;0,H3780/I3780,0)</f>
      </c>
      <c r="K3780" s="179" t="str">
        <f>1-EXP(-J3780)</f>
      </c>
      <c r="L3780" s="180" t="str">
        <f>IF(G3780=30,1,M3779)</f>
      </c>
      <c r="M3780" s="181" t="str">
        <f>L3780*(1-K3780)</f>
      </c>
    </row>
    <row r="3781">
      <c r="A3781" t="s">
        <v>164</v>
      </c>
      <c r="B3781" t="s">
        <v>250</v>
      </c>
      <c r="C3781" s="32" t="s">
        <v>252</v>
      </c>
      <c r="D3781" t="s">
        <v>458</v>
      </c>
      <c r="E3781" t="s">
        <v>476</v>
      </c>
      <c r="F3781" s="174" t="n">
        <v>2041</v>
      </c>
      <c r="G3781" s="175" t="n">
        <v>49</v>
      </c>
      <c r="H3781" s="176" t="n">
        <v>8424.20495780914</v>
      </c>
      <c r="I3781" s="177" t="n">
        <v>4217048.3973552</v>
      </c>
      <c r="J3781" s="178" t="str">
        <f>IF(I3781&gt;0,H3781/I3781,0)</f>
      </c>
      <c r="K3781" s="179" t="str">
        <f>1-EXP(-J3781)</f>
      </c>
      <c r="L3781" s="180" t="str">
        <f>IF(G3781=30,1,M3780)</f>
      </c>
      <c r="M3781" s="181" t="str">
        <f>L3781*(1-K3781)</f>
      </c>
    </row>
    <row r="3782">
      <c r="A3782" t="s">
        <v>164</v>
      </c>
      <c r="B3782" t="s">
        <v>250</v>
      </c>
      <c r="C3782" s="32" t="s">
        <v>252</v>
      </c>
      <c r="D3782" t="s">
        <v>458</v>
      </c>
      <c r="E3782" t="s">
        <v>476</v>
      </c>
      <c r="F3782" s="174" t="n">
        <v>2041</v>
      </c>
      <c r="G3782" s="175" t="n">
        <v>50</v>
      </c>
      <c r="H3782" s="176" t="n">
        <v>9692.44046007721</v>
      </c>
      <c r="I3782" s="177" t="n">
        <v>4222043.82636692</v>
      </c>
      <c r="J3782" s="178" t="str">
        <f>IF(I3782&gt;0,H3782/I3782,0)</f>
      </c>
      <c r="K3782" s="179" t="str">
        <f>1-EXP(-J3782)</f>
      </c>
      <c r="L3782" s="180" t="str">
        <f>IF(G3782=30,1,M3781)</f>
      </c>
      <c r="M3782" s="181" t="str">
        <f>L3782*(1-K3782)</f>
      </c>
    </row>
    <row r="3783">
      <c r="A3783" t="s">
        <v>164</v>
      </c>
      <c r="B3783" t="s">
        <v>250</v>
      </c>
      <c r="C3783" s="32" t="s">
        <v>252</v>
      </c>
      <c r="D3783" t="s">
        <v>458</v>
      </c>
      <c r="E3783" t="s">
        <v>476</v>
      </c>
      <c r="F3783" s="174" t="n">
        <v>2041</v>
      </c>
      <c r="G3783" s="175" t="n">
        <v>51</v>
      </c>
      <c r="H3783" s="176" t="n">
        <v>14237.3306064972</v>
      </c>
      <c r="I3783" s="177" t="n">
        <v>6208545.54381</v>
      </c>
      <c r="J3783" s="178" t="str">
        <f>IF(I3783&gt;0,H3783/I3783,0)</f>
      </c>
      <c r="K3783" s="179" t="str">
        <f>1-EXP(-J3783)</f>
      </c>
      <c r="L3783" s="180" t="str">
        <f>IF(G3783=30,1,M3782)</f>
      </c>
      <c r="M3783" s="181" t="str">
        <f>L3783*(1-K3783)</f>
      </c>
    </row>
    <row r="3784">
      <c r="A3784" t="s">
        <v>164</v>
      </c>
      <c r="B3784" t="s">
        <v>250</v>
      </c>
      <c r="C3784" s="32" t="s">
        <v>252</v>
      </c>
      <c r="D3784" t="s">
        <v>458</v>
      </c>
      <c r="E3784" t="s">
        <v>476</v>
      </c>
      <c r="F3784" s="174" t="n">
        <v>2041</v>
      </c>
      <c r="G3784" s="175" t="n">
        <v>52</v>
      </c>
      <c r="H3784" s="176" t="n">
        <v>11383.503928899</v>
      </c>
      <c r="I3784" s="177" t="n">
        <v>4152605.27782509</v>
      </c>
      <c r="J3784" s="178" t="str">
        <f>IF(I3784&gt;0,H3784/I3784,0)</f>
      </c>
      <c r="K3784" s="179" t="str">
        <f>1-EXP(-J3784)</f>
      </c>
      <c r="L3784" s="180" t="str">
        <f>IF(G3784=30,1,M3783)</f>
      </c>
      <c r="M3784" s="181" t="str">
        <f>L3784*(1-K3784)</f>
      </c>
    </row>
    <row r="3785">
      <c r="A3785" t="s">
        <v>164</v>
      </c>
      <c r="B3785" t="s">
        <v>250</v>
      </c>
      <c r="C3785" s="32" t="s">
        <v>252</v>
      </c>
      <c r="D3785" t="s">
        <v>458</v>
      </c>
      <c r="E3785" t="s">
        <v>476</v>
      </c>
      <c r="F3785" s="174" t="n">
        <v>2041</v>
      </c>
      <c r="G3785" s="175" t="n">
        <v>53</v>
      </c>
      <c r="H3785" s="176" t="n">
        <v>12329.0573233953</v>
      </c>
      <c r="I3785" s="177" t="n">
        <v>4120019.1162881</v>
      </c>
      <c r="J3785" s="178" t="str">
        <f>IF(I3785&gt;0,H3785/I3785,0)</f>
      </c>
      <c r="K3785" s="179" t="str">
        <f>1-EXP(-J3785)</f>
      </c>
      <c r="L3785" s="180" t="str">
        <f>IF(G3785=30,1,M3784)</f>
      </c>
      <c r="M3785" s="181" t="str">
        <f>L3785*(1-K3785)</f>
      </c>
    </row>
    <row r="3786">
      <c r="A3786" t="s">
        <v>164</v>
      </c>
      <c r="B3786" t="s">
        <v>250</v>
      </c>
      <c r="C3786" s="32" t="s">
        <v>252</v>
      </c>
      <c r="D3786" t="s">
        <v>458</v>
      </c>
      <c r="E3786" t="s">
        <v>476</v>
      </c>
      <c r="F3786" s="174" t="n">
        <v>2041</v>
      </c>
      <c r="G3786" s="175" t="n">
        <v>54</v>
      </c>
      <c r="H3786" s="176" t="n">
        <v>12980.0115924123</v>
      </c>
      <c r="I3786" s="177" t="n">
        <v>3976180.13864759</v>
      </c>
      <c r="J3786" s="178" t="str">
        <f>IF(I3786&gt;0,H3786/I3786,0)</f>
      </c>
      <c r="K3786" s="179" t="str">
        <f>1-EXP(-J3786)</f>
      </c>
      <c r="L3786" s="180" t="str">
        <f>IF(G3786=30,1,M3785)</f>
      </c>
      <c r="M3786" s="181" t="str">
        <f>L3786*(1-K3786)</f>
      </c>
    </row>
    <row r="3787">
      <c r="A3787" t="s">
        <v>164</v>
      </c>
      <c r="B3787" t="s">
        <v>250</v>
      </c>
      <c r="C3787" s="32" t="s">
        <v>252</v>
      </c>
      <c r="D3787" t="s">
        <v>458</v>
      </c>
      <c r="E3787" t="s">
        <v>476</v>
      </c>
      <c r="F3787" s="174" t="n">
        <v>2041</v>
      </c>
      <c r="G3787" s="175" t="n">
        <v>55</v>
      </c>
      <c r="H3787" s="176" t="n">
        <v>13837.1768311331</v>
      </c>
      <c r="I3787" s="177" t="n">
        <v>3924283.22571722</v>
      </c>
      <c r="J3787" s="178" t="str">
        <f>IF(I3787&gt;0,H3787/I3787,0)</f>
      </c>
      <c r="K3787" s="179" t="str">
        <f>1-EXP(-J3787)</f>
      </c>
      <c r="L3787" s="180" t="str">
        <f>IF(G3787=30,1,M3786)</f>
      </c>
      <c r="M3787" s="181" t="str">
        <f>L3787*(1-K3787)</f>
      </c>
    </row>
    <row r="3788">
      <c r="A3788" t="s">
        <v>164</v>
      </c>
      <c r="B3788" t="s">
        <v>250</v>
      </c>
      <c r="C3788" s="32" t="s">
        <v>252</v>
      </c>
      <c r="D3788" t="s">
        <v>458</v>
      </c>
      <c r="E3788" t="s">
        <v>476</v>
      </c>
      <c r="F3788" s="174" t="n">
        <v>2041</v>
      </c>
      <c r="G3788" s="175" t="n">
        <v>56</v>
      </c>
      <c r="H3788" s="176" t="n">
        <v>15190.5294701629</v>
      </c>
      <c r="I3788" s="177" t="n">
        <v>3958787.29979005</v>
      </c>
      <c r="J3788" s="178" t="str">
        <f>IF(I3788&gt;0,H3788/I3788,0)</f>
      </c>
      <c r="K3788" s="179" t="str">
        <f>1-EXP(-J3788)</f>
      </c>
      <c r="L3788" s="180" t="str">
        <f>IF(G3788=30,1,M3787)</f>
      </c>
      <c r="M3788" s="181" t="str">
        <f>L3788*(1-K3788)</f>
      </c>
    </row>
    <row r="3789">
      <c r="A3789" t="s">
        <v>164</v>
      </c>
      <c r="B3789" t="s">
        <v>250</v>
      </c>
      <c r="C3789" s="32" t="s">
        <v>252</v>
      </c>
      <c r="D3789" t="s">
        <v>458</v>
      </c>
      <c r="E3789" t="s">
        <v>476</v>
      </c>
      <c r="F3789" s="174" t="n">
        <v>2041</v>
      </c>
      <c r="G3789" s="175" t="n">
        <v>57</v>
      </c>
      <c r="H3789" s="176" t="n">
        <v>16810.4572322991</v>
      </c>
      <c r="I3789" s="177" t="n">
        <v>4014500.09331855</v>
      </c>
      <c r="J3789" s="178" t="str">
        <f>IF(I3789&gt;0,H3789/I3789,0)</f>
      </c>
      <c r="K3789" s="179" t="str">
        <f>1-EXP(-J3789)</f>
      </c>
      <c r="L3789" s="180" t="str">
        <f>IF(G3789=30,1,M3788)</f>
      </c>
      <c r="M3789" s="181" t="str">
        <f>L3789*(1-K3789)</f>
      </c>
    </row>
    <row r="3790">
      <c r="A3790" t="s">
        <v>164</v>
      </c>
      <c r="B3790" t="s">
        <v>250</v>
      </c>
      <c r="C3790" s="32" t="s">
        <v>252</v>
      </c>
      <c r="D3790" t="s">
        <v>458</v>
      </c>
      <c r="E3790" t="s">
        <v>476</v>
      </c>
      <c r="F3790" s="174" t="n">
        <v>2041</v>
      </c>
      <c r="G3790" s="175" t="n">
        <v>58</v>
      </c>
      <c r="H3790" s="176" t="n">
        <v>18148.1176155442</v>
      </c>
      <c r="I3790" s="177" t="n">
        <v>3966168.02858039</v>
      </c>
      <c r="J3790" s="178" t="str">
        <f>IF(I3790&gt;0,H3790/I3790,0)</f>
      </c>
      <c r="K3790" s="179" t="str">
        <f>1-EXP(-J3790)</f>
      </c>
      <c r="L3790" s="180" t="str">
        <f>IF(G3790=30,1,M3789)</f>
      </c>
      <c r="M3790" s="181" t="str">
        <f>L3790*(1-K3790)</f>
      </c>
    </row>
    <row r="3791">
      <c r="A3791" t="s">
        <v>164</v>
      </c>
      <c r="B3791" t="s">
        <v>250</v>
      </c>
      <c r="C3791" s="32" t="s">
        <v>252</v>
      </c>
      <c r="D3791" t="s">
        <v>458</v>
      </c>
      <c r="E3791" t="s">
        <v>476</v>
      </c>
      <c r="F3791" s="174" t="n">
        <v>2041</v>
      </c>
      <c r="G3791" s="175" t="n">
        <v>59</v>
      </c>
      <c r="H3791" s="176" t="n">
        <v>19105.4790378932</v>
      </c>
      <c r="I3791" s="177" t="n">
        <v>3812154.85797805</v>
      </c>
      <c r="J3791" s="178" t="str">
        <f>IF(I3791&gt;0,H3791/I3791,0)</f>
      </c>
      <c r="K3791" s="179" t="str">
        <f>1-EXP(-J3791)</f>
      </c>
      <c r="L3791" s="180" t="str">
        <f>IF(G3791=30,1,M3790)</f>
      </c>
      <c r="M3791" s="181" t="str">
        <f>L3791*(1-K3791)</f>
      </c>
    </row>
    <row r="3792">
      <c r="A3792" t="s">
        <v>164</v>
      </c>
      <c r="B3792" t="s">
        <v>250</v>
      </c>
      <c r="C3792" s="32" t="s">
        <v>252</v>
      </c>
      <c r="D3792" t="s">
        <v>458</v>
      </c>
      <c r="E3792" t="s">
        <v>476</v>
      </c>
      <c r="F3792" s="174" t="n">
        <v>2041</v>
      </c>
      <c r="G3792" s="175" t="n">
        <v>60</v>
      </c>
      <c r="H3792" s="176" t="n">
        <v>20335.6422560672</v>
      </c>
      <c r="I3792" s="177" t="n">
        <v>3714870.97010882</v>
      </c>
      <c r="J3792" s="178" t="str">
        <f>IF(I3792&gt;0,H3792/I3792,0)</f>
      </c>
      <c r="K3792" s="179" t="str">
        <f>1-EXP(-J3792)</f>
      </c>
      <c r="L3792" s="180" t="str">
        <f>IF(G3792=30,1,M3791)</f>
      </c>
      <c r="M3792" s="181" t="str">
        <f>L3792*(1-K3792)</f>
      </c>
    </row>
    <row r="3793">
      <c r="A3793" t="s">
        <v>164</v>
      </c>
      <c r="B3793" t="s">
        <v>250</v>
      </c>
      <c r="C3793" s="32" t="s">
        <v>252</v>
      </c>
      <c r="D3793" t="s">
        <v>458</v>
      </c>
      <c r="E3793" t="s">
        <v>476</v>
      </c>
      <c r="F3793" s="174" t="n">
        <v>2041</v>
      </c>
      <c r="G3793" s="175" t="n">
        <v>61</v>
      </c>
      <c r="H3793" s="176" t="n">
        <v>21750.7632971109</v>
      </c>
      <c r="I3793" s="177" t="n">
        <v>3630213.19883443</v>
      </c>
      <c r="J3793" s="178" t="str">
        <f>IF(I3793&gt;0,H3793/I3793,0)</f>
      </c>
      <c r="K3793" s="179" t="str">
        <f>1-EXP(-J3793)</f>
      </c>
      <c r="L3793" s="180" t="str">
        <f>IF(G3793=30,1,M3792)</f>
      </c>
      <c r="M3793" s="181" t="str">
        <f>L3793*(1-K3793)</f>
      </c>
    </row>
    <row r="3794">
      <c r="A3794" t="s">
        <v>164</v>
      </c>
      <c r="B3794" t="s">
        <v>250</v>
      </c>
      <c r="C3794" s="32" t="s">
        <v>252</v>
      </c>
      <c r="D3794" t="s">
        <v>458</v>
      </c>
      <c r="E3794" t="s">
        <v>476</v>
      </c>
      <c r="F3794" s="174" t="n">
        <v>2041</v>
      </c>
      <c r="G3794" s="175" t="n">
        <v>62</v>
      </c>
      <c r="H3794" s="176" t="n">
        <v>23257.0968991219</v>
      </c>
      <c r="I3794" s="177" t="n">
        <v>3539077.11177958</v>
      </c>
      <c r="J3794" s="178" t="str">
        <f>IF(I3794&gt;0,H3794/I3794,0)</f>
      </c>
      <c r="K3794" s="179" t="str">
        <f>1-EXP(-J3794)</f>
      </c>
      <c r="L3794" s="180" t="str">
        <f>IF(G3794=30,1,M3793)</f>
      </c>
      <c r="M3794" s="181" t="str">
        <f>L3794*(1-K3794)</f>
      </c>
    </row>
    <row r="3795">
      <c r="A3795" t="s">
        <v>164</v>
      </c>
      <c r="B3795" t="s">
        <v>250</v>
      </c>
      <c r="C3795" s="32" t="s">
        <v>252</v>
      </c>
      <c r="D3795" t="s">
        <v>458</v>
      </c>
      <c r="E3795" t="s">
        <v>476</v>
      </c>
      <c r="F3795" s="174" t="n">
        <v>2041</v>
      </c>
      <c r="G3795" s="175" t="n">
        <v>63</v>
      </c>
      <c r="H3795" s="176" t="n">
        <v>24718.3478509336</v>
      </c>
      <c r="I3795" s="177" t="n">
        <v>3428843.55433288</v>
      </c>
      <c r="J3795" s="178" t="str">
        <f>IF(I3795&gt;0,H3795/I3795,0)</f>
      </c>
      <c r="K3795" s="179" t="str">
        <f>1-EXP(-J3795)</f>
      </c>
      <c r="L3795" s="180" t="str">
        <f>IF(G3795=30,1,M3794)</f>
      </c>
      <c r="M3795" s="181" t="str">
        <f>L3795*(1-K3795)</f>
      </c>
    </row>
    <row r="3796">
      <c r="A3796" t="s">
        <v>164</v>
      </c>
      <c r="B3796" t="s">
        <v>250</v>
      </c>
      <c r="C3796" s="32" t="s">
        <v>252</v>
      </c>
      <c r="D3796" t="s">
        <v>458</v>
      </c>
      <c r="E3796" t="s">
        <v>476</v>
      </c>
      <c r="F3796" s="174" t="n">
        <v>2041</v>
      </c>
      <c r="G3796" s="175" t="n">
        <v>64</v>
      </c>
      <c r="H3796" s="176" t="n">
        <v>26376.0279500901</v>
      </c>
      <c r="I3796" s="177" t="n">
        <v>3331611.42923049</v>
      </c>
      <c r="J3796" s="178" t="str">
        <f>IF(I3796&gt;0,H3796/I3796,0)</f>
      </c>
      <c r="K3796" s="179" t="str">
        <f>1-EXP(-J3796)</f>
      </c>
      <c r="L3796" s="180" t="str">
        <f>IF(G3796=30,1,M3795)</f>
      </c>
      <c r="M3796" s="181" t="str">
        <f>L3796*(1-K3796)</f>
      </c>
    </row>
    <row r="3797">
      <c r="A3797" t="s">
        <v>164</v>
      </c>
      <c r="B3797" t="s">
        <v>250</v>
      </c>
      <c r="C3797" s="32" t="s">
        <v>252</v>
      </c>
      <c r="D3797" t="s">
        <v>458</v>
      </c>
      <c r="E3797" t="s">
        <v>476</v>
      </c>
      <c r="F3797" s="174" t="n">
        <v>2041</v>
      </c>
      <c r="G3797" s="175" t="n">
        <v>65</v>
      </c>
      <c r="H3797" s="176" t="n">
        <v>26818.3485061276</v>
      </c>
      <c r="I3797" s="177" t="n">
        <v>3222679.45725437</v>
      </c>
      <c r="J3797" s="178" t="str">
        <f>IF(I3797&gt;0,H3797/I3797,0)</f>
      </c>
      <c r="K3797" s="179" t="str">
        <f>1-EXP(-J3797)</f>
      </c>
      <c r="L3797" s="180" t="str">
        <f>IF(G3797=30,1,M3796)</f>
      </c>
      <c r="M3797" s="181" t="str">
        <f>L3797*(1-K3797)</f>
      </c>
    </row>
    <row r="3798">
      <c r="A3798" t="s">
        <v>164</v>
      </c>
      <c r="B3798" t="s">
        <v>250</v>
      </c>
      <c r="C3798" s="32" t="s">
        <v>252</v>
      </c>
      <c r="D3798" t="s">
        <v>458</v>
      </c>
      <c r="E3798" t="s">
        <v>476</v>
      </c>
      <c r="F3798" s="174" t="n">
        <v>2041</v>
      </c>
      <c r="G3798" s="175" t="n">
        <v>66</v>
      </c>
      <c r="H3798" s="176" t="n">
        <v>28382.0436523257</v>
      </c>
      <c r="I3798" s="177" t="n">
        <v>3111975.956979</v>
      </c>
      <c r="J3798" s="178" t="str">
        <f>IF(I3798&gt;0,H3798/I3798,0)</f>
      </c>
      <c r="K3798" s="179" t="str">
        <f>1-EXP(-J3798)</f>
      </c>
      <c r="L3798" s="180" t="str">
        <f>IF(G3798=30,1,M3797)</f>
      </c>
      <c r="M3798" s="181" t="str">
        <f>L3798*(1-K3798)</f>
      </c>
    </row>
    <row r="3799">
      <c r="A3799" t="s">
        <v>164</v>
      </c>
      <c r="B3799" t="s">
        <v>250</v>
      </c>
      <c r="C3799" s="32" t="s">
        <v>252</v>
      </c>
      <c r="D3799" t="s">
        <v>458</v>
      </c>
      <c r="E3799" t="s">
        <v>476</v>
      </c>
      <c r="F3799" s="174" t="n">
        <v>2041</v>
      </c>
      <c r="G3799" s="175" t="n">
        <v>67</v>
      </c>
      <c r="H3799" s="176" t="n">
        <v>29801.635461127</v>
      </c>
      <c r="I3799" s="177" t="n">
        <v>2975910.44104195</v>
      </c>
      <c r="J3799" s="178" t="str">
        <f>IF(I3799&gt;0,H3799/I3799,0)</f>
      </c>
      <c r="K3799" s="179" t="str">
        <f>1-EXP(-J3799)</f>
      </c>
      <c r="L3799" s="180" t="str">
        <f>IF(G3799=30,1,M3798)</f>
      </c>
      <c r="M3799" s="181" t="str">
        <f>L3799*(1-K3799)</f>
      </c>
    </row>
    <row r="3800">
      <c r="A3800" t="s">
        <v>164</v>
      </c>
      <c r="B3800" t="s">
        <v>250</v>
      </c>
      <c r="C3800" s="32" t="s">
        <v>252</v>
      </c>
      <c r="D3800" t="s">
        <v>458</v>
      </c>
      <c r="E3800" t="s">
        <v>476</v>
      </c>
      <c r="F3800" s="174" t="n">
        <v>2041</v>
      </c>
      <c r="G3800" s="175" t="n">
        <v>68</v>
      </c>
      <c r="H3800" s="176" t="n">
        <v>31783.7150166676</v>
      </c>
      <c r="I3800" s="177" t="n">
        <v>2888541.25761807</v>
      </c>
      <c r="J3800" s="178" t="str">
        <f>IF(I3800&gt;0,H3800/I3800,0)</f>
      </c>
      <c r="K3800" s="179" t="str">
        <f>1-EXP(-J3800)</f>
      </c>
      <c r="L3800" s="180" t="str">
        <f>IF(G3800=30,1,M3799)</f>
      </c>
      <c r="M3800" s="181" t="str">
        <f>L3800*(1-K3800)</f>
      </c>
    </row>
    <row r="3801">
      <c r="A3801" t="s">
        <v>164</v>
      </c>
      <c r="B3801" t="s">
        <v>250</v>
      </c>
      <c r="C3801" s="32" t="s">
        <v>252</v>
      </c>
      <c r="D3801" t="s">
        <v>458</v>
      </c>
      <c r="E3801" t="s">
        <v>476</v>
      </c>
      <c r="F3801" s="174" t="n">
        <v>2041</v>
      </c>
      <c r="G3801" s="175" t="n">
        <v>69</v>
      </c>
      <c r="H3801" s="176" t="n">
        <v>32284.1851665185</v>
      </c>
      <c r="I3801" s="177" t="n">
        <v>2665193.08736456</v>
      </c>
      <c r="J3801" s="178" t="str">
        <f>IF(I3801&gt;0,H3801/I3801,0)</f>
      </c>
      <c r="K3801" s="179" t="str">
        <f>1-EXP(-J3801)</f>
      </c>
      <c r="L3801" s="180" t="str">
        <f>IF(G3801=30,1,M3800)</f>
      </c>
      <c r="M3801" s="181" t="str">
        <f>L3801*(1-K3801)</f>
      </c>
    </row>
    <row r="3802">
      <c r="A3802" t="s">
        <v>164</v>
      </c>
      <c r="B3802" t="s">
        <v>250</v>
      </c>
      <c r="C3802" s="32" t="s">
        <v>252</v>
      </c>
      <c r="D3802" t="s">
        <v>458</v>
      </c>
      <c r="E3802" t="s">
        <v>476</v>
      </c>
      <c r="F3802" s="174" t="n">
        <v>2042</v>
      </c>
      <c r="G3802" s="175" t="n">
        <v>30</v>
      </c>
      <c r="H3802" s="176" t="n">
        <v>832.580379922916</v>
      </c>
      <c r="I3802" s="177" t="n">
        <v>4906538.32754179</v>
      </c>
      <c r="J3802" s="178" t="str">
        <f>IF(I3802&gt;0,H3802/I3802,0)</f>
      </c>
      <c r="K3802" s="179" t="str">
        <f>1-EXP(-J3802)</f>
      </c>
      <c r="L3802" s="180" t="str">
        <f>IF(G3802=30,1,M3801)</f>
      </c>
      <c r="M3802" s="181" t="str">
        <f>L3802*(1-K3802)</f>
      </c>
    </row>
    <row r="3803">
      <c r="A3803" t="s">
        <v>164</v>
      </c>
      <c r="B3803" t="s">
        <v>250</v>
      </c>
      <c r="C3803" s="32" t="s">
        <v>252</v>
      </c>
      <c r="D3803" t="s">
        <v>458</v>
      </c>
      <c r="E3803" t="s">
        <v>476</v>
      </c>
      <c r="F3803" s="174" t="n">
        <v>2042</v>
      </c>
      <c r="G3803" s="175" t="n">
        <v>31</v>
      </c>
      <c r="H3803" s="176" t="n">
        <v>1025.94905287135</v>
      </c>
      <c r="I3803" s="177" t="n">
        <v>4878382.80705915</v>
      </c>
      <c r="J3803" s="178" t="str">
        <f>IF(I3803&gt;0,H3803/I3803,0)</f>
      </c>
      <c r="K3803" s="179" t="str">
        <f>1-EXP(-J3803)</f>
      </c>
      <c r="L3803" s="180" t="str">
        <f>IF(G3803=30,1,M3802)</f>
      </c>
      <c r="M3803" s="181" t="str">
        <f>L3803*(1-K3803)</f>
      </c>
    </row>
    <row r="3804">
      <c r="A3804" t="s">
        <v>164</v>
      </c>
      <c r="B3804" t="s">
        <v>250</v>
      </c>
      <c r="C3804" s="32" t="s">
        <v>252</v>
      </c>
      <c r="D3804" t="s">
        <v>458</v>
      </c>
      <c r="E3804" t="s">
        <v>476</v>
      </c>
      <c r="F3804" s="174" t="n">
        <v>2042</v>
      </c>
      <c r="G3804" s="175" t="n">
        <v>32</v>
      </c>
      <c r="H3804" s="176" t="n">
        <v>1051.3073633257</v>
      </c>
      <c r="I3804" s="177" t="n">
        <v>4744670.73591343</v>
      </c>
      <c r="J3804" s="178" t="str">
        <f>IF(I3804&gt;0,H3804/I3804,0)</f>
      </c>
      <c r="K3804" s="179" t="str">
        <f>1-EXP(-J3804)</f>
      </c>
      <c r="L3804" s="180" t="str">
        <f>IF(G3804=30,1,M3803)</f>
      </c>
      <c r="M3804" s="181" t="str">
        <f>L3804*(1-K3804)</f>
      </c>
    </row>
    <row r="3805">
      <c r="A3805" t="s">
        <v>164</v>
      </c>
      <c r="B3805" t="s">
        <v>250</v>
      </c>
      <c r="C3805" s="32" t="s">
        <v>252</v>
      </c>
      <c r="D3805" t="s">
        <v>458</v>
      </c>
      <c r="E3805" t="s">
        <v>476</v>
      </c>
      <c r="F3805" s="174" t="n">
        <v>2042</v>
      </c>
      <c r="G3805" s="175" t="n">
        <v>33</v>
      </c>
      <c r="H3805" s="176" t="n">
        <v>1097.48250503905</v>
      </c>
      <c r="I3805" s="177" t="n">
        <v>4673844.13173341</v>
      </c>
      <c r="J3805" s="178" t="str">
        <f>IF(I3805&gt;0,H3805/I3805,0)</f>
      </c>
      <c r="K3805" s="179" t="str">
        <f>1-EXP(-J3805)</f>
      </c>
      <c r="L3805" s="180" t="str">
        <f>IF(G3805=30,1,M3804)</f>
      </c>
      <c r="M3805" s="181" t="str">
        <f>L3805*(1-K3805)</f>
      </c>
    </row>
    <row r="3806">
      <c r="A3806" t="s">
        <v>164</v>
      </c>
      <c r="B3806" t="s">
        <v>250</v>
      </c>
      <c r="C3806" s="32" t="s">
        <v>252</v>
      </c>
      <c r="D3806" t="s">
        <v>458</v>
      </c>
      <c r="E3806" t="s">
        <v>476</v>
      </c>
      <c r="F3806" s="174" t="n">
        <v>2042</v>
      </c>
      <c r="G3806" s="175" t="n">
        <v>34</v>
      </c>
      <c r="H3806" s="176" t="n">
        <v>1159.53392162611</v>
      </c>
      <c r="I3806" s="177" t="n">
        <v>4630960.50615385</v>
      </c>
      <c r="J3806" s="178" t="str">
        <f>IF(I3806&gt;0,H3806/I3806,0)</f>
      </c>
      <c r="K3806" s="179" t="str">
        <f>1-EXP(-J3806)</f>
      </c>
      <c r="L3806" s="180" t="str">
        <f>IF(G3806=30,1,M3805)</f>
      </c>
      <c r="M3806" s="181" t="str">
        <f>L3806*(1-K3806)</f>
      </c>
    </row>
    <row r="3807">
      <c r="A3807" t="s">
        <v>164</v>
      </c>
      <c r="B3807" t="s">
        <v>250</v>
      </c>
      <c r="C3807" s="32" t="s">
        <v>252</v>
      </c>
      <c r="D3807" t="s">
        <v>458</v>
      </c>
      <c r="E3807" t="s">
        <v>476</v>
      </c>
      <c r="F3807" s="174" t="n">
        <v>2042</v>
      </c>
      <c r="G3807" s="175" t="n">
        <v>35</v>
      </c>
      <c r="H3807" s="176" t="n">
        <v>1617.53222513903</v>
      </c>
      <c r="I3807" s="177" t="n">
        <v>4656273.30872559</v>
      </c>
      <c r="J3807" s="178" t="str">
        <f>IF(I3807&gt;0,H3807/I3807,0)</f>
      </c>
      <c r="K3807" s="179" t="str">
        <f>1-EXP(-J3807)</f>
      </c>
      <c r="L3807" s="180" t="str">
        <f>IF(G3807=30,1,M3806)</f>
      </c>
      <c r="M3807" s="181" t="str">
        <f>L3807*(1-K3807)</f>
      </c>
    </row>
    <row r="3808">
      <c r="A3808" t="s">
        <v>164</v>
      </c>
      <c r="B3808" t="s">
        <v>250</v>
      </c>
      <c r="C3808" s="32" t="s">
        <v>252</v>
      </c>
      <c r="D3808" t="s">
        <v>458</v>
      </c>
      <c r="E3808" t="s">
        <v>476</v>
      </c>
      <c r="F3808" s="174" t="n">
        <v>2042</v>
      </c>
      <c r="G3808" s="175" t="n">
        <v>36</v>
      </c>
      <c r="H3808" s="176" t="n">
        <v>1839.24575878247</v>
      </c>
      <c r="I3808" s="177" t="n">
        <v>4572336.60796295</v>
      </c>
      <c r="J3808" s="178" t="str">
        <f>IF(I3808&gt;0,H3808/I3808,0)</f>
      </c>
      <c r="K3808" s="179" t="str">
        <f>1-EXP(-J3808)</f>
      </c>
      <c r="L3808" s="180" t="str">
        <f>IF(G3808=30,1,M3807)</f>
      </c>
      <c r="M3808" s="181" t="str">
        <f>L3808*(1-K3808)</f>
      </c>
    </row>
    <row r="3809">
      <c r="A3809" t="s">
        <v>164</v>
      </c>
      <c r="B3809" t="s">
        <v>250</v>
      </c>
      <c r="C3809" s="32" t="s">
        <v>252</v>
      </c>
      <c r="D3809" t="s">
        <v>458</v>
      </c>
      <c r="E3809" t="s">
        <v>476</v>
      </c>
      <c r="F3809" s="174" t="n">
        <v>2042</v>
      </c>
      <c r="G3809" s="175" t="n">
        <v>37</v>
      </c>
      <c r="H3809" s="176" t="n">
        <v>1950.85704101332</v>
      </c>
      <c r="I3809" s="177" t="n">
        <v>4510279.45005277</v>
      </c>
      <c r="J3809" s="178" t="str">
        <f>IF(I3809&gt;0,H3809/I3809,0)</f>
      </c>
      <c r="K3809" s="179" t="str">
        <f>1-EXP(-J3809)</f>
      </c>
      <c r="L3809" s="180" t="str">
        <f>IF(G3809=30,1,M3808)</f>
      </c>
      <c r="M3809" s="181" t="str">
        <f>L3809*(1-K3809)</f>
      </c>
    </row>
    <row r="3810">
      <c r="A3810" t="s">
        <v>164</v>
      </c>
      <c r="B3810" t="s">
        <v>250</v>
      </c>
      <c r="C3810" s="32" t="s">
        <v>252</v>
      </c>
      <c r="D3810" t="s">
        <v>458</v>
      </c>
      <c r="E3810" t="s">
        <v>476</v>
      </c>
      <c r="F3810" s="174" t="n">
        <v>2042</v>
      </c>
      <c r="G3810" s="175" t="n">
        <v>38</v>
      </c>
      <c r="H3810" s="176" t="n">
        <v>2044.10406554965</v>
      </c>
      <c r="I3810" s="177" t="n">
        <v>4380747.53112665</v>
      </c>
      <c r="J3810" s="178" t="str">
        <f>IF(I3810&gt;0,H3810/I3810,0)</f>
      </c>
      <c r="K3810" s="179" t="str">
        <f>1-EXP(-J3810)</f>
      </c>
      <c r="L3810" s="180" t="str">
        <f>IF(G3810=30,1,M3809)</f>
      </c>
      <c r="M3810" s="181" t="str">
        <f>L3810*(1-K3810)</f>
      </c>
    </row>
    <row r="3811">
      <c r="A3811" t="s">
        <v>164</v>
      </c>
      <c r="B3811" t="s">
        <v>250</v>
      </c>
      <c r="C3811" s="32" t="s">
        <v>252</v>
      </c>
      <c r="D3811" t="s">
        <v>458</v>
      </c>
      <c r="E3811" t="s">
        <v>476</v>
      </c>
      <c r="F3811" s="174" t="n">
        <v>2042</v>
      </c>
      <c r="G3811" s="175" t="n">
        <v>39</v>
      </c>
      <c r="H3811" s="176" t="n">
        <v>2176.96404302743</v>
      </c>
      <c r="I3811" s="177" t="n">
        <v>4313580.14171035</v>
      </c>
      <c r="J3811" s="178" t="str">
        <f>IF(I3811&gt;0,H3811/I3811,0)</f>
      </c>
      <c r="K3811" s="179" t="str">
        <f>1-EXP(-J3811)</f>
      </c>
      <c r="L3811" s="180" t="str">
        <f>IF(G3811=30,1,M3810)</f>
      </c>
      <c r="M3811" s="181" t="str">
        <f>L3811*(1-K3811)</f>
      </c>
    </row>
    <row r="3812">
      <c r="A3812" t="s">
        <v>164</v>
      </c>
      <c r="B3812" t="s">
        <v>250</v>
      </c>
      <c r="C3812" s="32" t="s">
        <v>252</v>
      </c>
      <c r="D3812" t="s">
        <v>458</v>
      </c>
      <c r="E3812" t="s">
        <v>476</v>
      </c>
      <c r="F3812" s="174" t="n">
        <v>2042</v>
      </c>
      <c r="G3812" s="175" t="n">
        <v>40</v>
      </c>
      <c r="H3812" s="176" t="n">
        <v>3105.14438570802</v>
      </c>
      <c r="I3812" s="177" t="n">
        <v>4288489.79498738</v>
      </c>
      <c r="J3812" s="178" t="str">
        <f>IF(I3812&gt;0,H3812/I3812,0)</f>
      </c>
      <c r="K3812" s="179" t="str">
        <f>1-EXP(-J3812)</f>
      </c>
      <c r="L3812" s="180" t="str">
        <f>IF(G3812=30,1,M3811)</f>
      </c>
      <c r="M3812" s="181" t="str">
        <f>L3812*(1-K3812)</f>
      </c>
    </row>
    <row r="3813">
      <c r="A3813" t="s">
        <v>164</v>
      </c>
      <c r="B3813" t="s">
        <v>250</v>
      </c>
      <c r="C3813" s="32" t="s">
        <v>252</v>
      </c>
      <c r="D3813" t="s">
        <v>458</v>
      </c>
      <c r="E3813" t="s">
        <v>476</v>
      </c>
      <c r="F3813" s="174" t="n">
        <v>2042</v>
      </c>
      <c r="G3813" s="175" t="n">
        <v>41</v>
      </c>
      <c r="H3813" s="176" t="n">
        <v>3414.67162183062</v>
      </c>
      <c r="I3813" s="177" t="n">
        <v>4264676.44549371</v>
      </c>
      <c r="J3813" s="178" t="str">
        <f>IF(I3813&gt;0,H3813/I3813,0)</f>
      </c>
      <c r="K3813" s="179" t="str">
        <f>1-EXP(-J3813)</f>
      </c>
      <c r="L3813" s="180" t="str">
        <f>IF(G3813=30,1,M3812)</f>
      </c>
      <c r="M3813" s="181" t="str">
        <f>L3813*(1-K3813)</f>
      </c>
    </row>
    <row r="3814">
      <c r="A3814" t="s">
        <v>164</v>
      </c>
      <c r="B3814" t="s">
        <v>250</v>
      </c>
      <c r="C3814" s="32" t="s">
        <v>252</v>
      </c>
      <c r="D3814" t="s">
        <v>458</v>
      </c>
      <c r="E3814" t="s">
        <v>476</v>
      </c>
      <c r="F3814" s="174" t="n">
        <v>2042</v>
      </c>
      <c r="G3814" s="175" t="n">
        <v>42</v>
      </c>
      <c r="H3814" s="176" t="n">
        <v>3685.00153583958</v>
      </c>
      <c r="I3814" s="177" t="n">
        <v>4240759.68839095</v>
      </c>
      <c r="J3814" s="178" t="str">
        <f>IF(I3814&gt;0,H3814/I3814,0)</f>
      </c>
      <c r="K3814" s="179" t="str">
        <f>1-EXP(-J3814)</f>
      </c>
      <c r="L3814" s="180" t="str">
        <f>IF(G3814=30,1,M3813)</f>
      </c>
      <c r="M3814" s="181" t="str">
        <f>L3814*(1-K3814)</f>
      </c>
    </row>
    <row r="3815">
      <c r="A3815" t="s">
        <v>164</v>
      </c>
      <c r="B3815" t="s">
        <v>250</v>
      </c>
      <c r="C3815" s="32" t="s">
        <v>252</v>
      </c>
      <c r="D3815" t="s">
        <v>458</v>
      </c>
      <c r="E3815" t="s">
        <v>476</v>
      </c>
      <c r="F3815" s="174" t="n">
        <v>2042</v>
      </c>
      <c r="G3815" s="175" t="n">
        <v>43</v>
      </c>
      <c r="H3815" s="176" t="n">
        <v>4022.18785847041</v>
      </c>
      <c r="I3815" s="177" t="n">
        <v>4255390.89596453</v>
      </c>
      <c r="J3815" s="178" t="str">
        <f>IF(I3815&gt;0,H3815/I3815,0)</f>
      </c>
      <c r="K3815" s="179" t="str">
        <f>1-EXP(-J3815)</f>
      </c>
      <c r="L3815" s="180" t="str">
        <f>IF(G3815=30,1,M3814)</f>
      </c>
      <c r="M3815" s="181" t="str">
        <f>L3815*(1-K3815)</f>
      </c>
    </row>
    <row r="3816">
      <c r="A3816" t="s">
        <v>164</v>
      </c>
      <c r="B3816" t="s">
        <v>250</v>
      </c>
      <c r="C3816" s="32" t="s">
        <v>252</v>
      </c>
      <c r="D3816" t="s">
        <v>458</v>
      </c>
      <c r="E3816" t="s">
        <v>476</v>
      </c>
      <c r="F3816" s="174" t="n">
        <v>2042</v>
      </c>
      <c r="G3816" s="175" t="n">
        <v>44</v>
      </c>
      <c r="H3816" s="176" t="n">
        <v>4440.68110078758</v>
      </c>
      <c r="I3816" s="177" t="n">
        <v>4307816.22345377</v>
      </c>
      <c r="J3816" s="178" t="str">
        <f>IF(I3816&gt;0,H3816/I3816,0)</f>
      </c>
      <c r="K3816" s="179" t="str">
        <f>1-EXP(-J3816)</f>
      </c>
      <c r="L3816" s="180" t="str">
        <f>IF(G3816=30,1,M3815)</f>
      </c>
      <c r="M3816" s="181" t="str">
        <f>L3816*(1-K3816)</f>
      </c>
    </row>
    <row r="3817">
      <c r="A3817" t="s">
        <v>164</v>
      </c>
      <c r="B3817" t="s">
        <v>250</v>
      </c>
      <c r="C3817" s="32" t="s">
        <v>252</v>
      </c>
      <c r="D3817" t="s">
        <v>458</v>
      </c>
      <c r="E3817" t="s">
        <v>476</v>
      </c>
      <c r="F3817" s="174" t="n">
        <v>2042</v>
      </c>
      <c r="G3817" s="175" t="n">
        <v>45</v>
      </c>
      <c r="H3817" s="176" t="n">
        <v>6137.62981945298</v>
      </c>
      <c r="I3817" s="177" t="n">
        <v>4435074.71580578</v>
      </c>
      <c r="J3817" s="178" t="str">
        <f>IF(I3817&gt;0,H3817/I3817,0)</f>
      </c>
      <c r="K3817" s="179" t="str">
        <f>1-EXP(-J3817)</f>
      </c>
      <c r="L3817" s="180" t="str">
        <f>IF(G3817=30,1,M3816)</f>
      </c>
      <c r="M3817" s="181" t="str">
        <f>L3817*(1-K3817)</f>
      </c>
    </row>
    <row r="3818">
      <c r="A3818" t="s">
        <v>164</v>
      </c>
      <c r="B3818" t="s">
        <v>250</v>
      </c>
      <c r="C3818" s="32" t="s">
        <v>252</v>
      </c>
      <c r="D3818" t="s">
        <v>458</v>
      </c>
      <c r="E3818" t="s">
        <v>476</v>
      </c>
      <c r="F3818" s="174" t="n">
        <v>2042</v>
      </c>
      <c r="G3818" s="175" t="n">
        <v>46</v>
      </c>
      <c r="H3818" s="176" t="n">
        <v>6617.26600266398</v>
      </c>
      <c r="I3818" s="177" t="n">
        <v>4383863.44837252</v>
      </c>
      <c r="J3818" s="178" t="str">
        <f>IF(I3818&gt;0,H3818/I3818,0)</f>
      </c>
      <c r="K3818" s="179" t="str">
        <f>1-EXP(-J3818)</f>
      </c>
      <c r="L3818" s="180" t="str">
        <f>IF(G3818=30,1,M3817)</f>
      </c>
      <c r="M3818" s="181" t="str">
        <f>L3818*(1-K3818)</f>
      </c>
    </row>
    <row r="3819">
      <c r="A3819" t="s">
        <v>164</v>
      </c>
      <c r="B3819" t="s">
        <v>250</v>
      </c>
      <c r="C3819" s="32" t="s">
        <v>252</v>
      </c>
      <c r="D3819" t="s">
        <v>458</v>
      </c>
      <c r="E3819" t="s">
        <v>476</v>
      </c>
      <c r="F3819" s="174" t="n">
        <v>2042</v>
      </c>
      <c r="G3819" s="175" t="n">
        <v>47</v>
      </c>
      <c r="H3819" s="176" t="n">
        <v>7110.50993767544</v>
      </c>
      <c r="I3819" s="177" t="n">
        <v>4303398.55209223</v>
      </c>
      <c r="J3819" s="178" t="str">
        <f>IF(I3819&gt;0,H3819/I3819,0)</f>
      </c>
      <c r="K3819" s="179" t="str">
        <f>1-EXP(-J3819)</f>
      </c>
      <c r="L3819" s="180" t="str">
        <f>IF(G3819=30,1,M3818)</f>
      </c>
      <c r="M3819" s="181" t="str">
        <f>L3819*(1-K3819)</f>
      </c>
    </row>
    <row r="3820">
      <c r="A3820" t="s">
        <v>164</v>
      </c>
      <c r="B3820" t="s">
        <v>250</v>
      </c>
      <c r="C3820" s="32" t="s">
        <v>252</v>
      </c>
      <c r="D3820" t="s">
        <v>458</v>
      </c>
      <c r="E3820" t="s">
        <v>476</v>
      </c>
      <c r="F3820" s="174" t="n">
        <v>2042</v>
      </c>
      <c r="G3820" s="175" t="n">
        <v>48</v>
      </c>
      <c r="H3820" s="176" t="n">
        <v>7673.19068077426</v>
      </c>
      <c r="I3820" s="177" t="n">
        <v>4237433.6416584</v>
      </c>
      <c r="J3820" s="178" t="str">
        <f>IF(I3820&gt;0,H3820/I3820,0)</f>
      </c>
      <c r="K3820" s="179" t="str">
        <f>1-EXP(-J3820)</f>
      </c>
      <c r="L3820" s="180" t="str">
        <f>IF(G3820=30,1,M3819)</f>
      </c>
      <c r="M3820" s="181" t="str">
        <f>L3820*(1-K3820)</f>
      </c>
    </row>
    <row r="3821">
      <c r="A3821" t="s">
        <v>164</v>
      </c>
      <c r="B3821" t="s">
        <v>250</v>
      </c>
      <c r="C3821" s="32" t="s">
        <v>252</v>
      </c>
      <c r="D3821" t="s">
        <v>458</v>
      </c>
      <c r="E3821" t="s">
        <v>476</v>
      </c>
      <c r="F3821" s="174" t="n">
        <v>2042</v>
      </c>
      <c r="G3821" s="175" t="n">
        <v>49</v>
      </c>
      <c r="H3821" s="176" t="n">
        <v>8287.75169215389</v>
      </c>
      <c r="I3821" s="177" t="n">
        <v>4174050.13591751</v>
      </c>
      <c r="J3821" s="178" t="str">
        <f>IF(I3821&gt;0,H3821/I3821,0)</f>
      </c>
      <c r="K3821" s="179" t="str">
        <f>1-EXP(-J3821)</f>
      </c>
      <c r="L3821" s="180" t="str">
        <f>IF(G3821=30,1,M3820)</f>
      </c>
      <c r="M3821" s="181" t="str">
        <f>L3821*(1-K3821)</f>
      </c>
    </row>
    <row r="3822">
      <c r="A3822" t="s">
        <v>164</v>
      </c>
      <c r="B3822" t="s">
        <v>250</v>
      </c>
      <c r="C3822" s="32" t="s">
        <v>252</v>
      </c>
      <c r="D3822" t="s">
        <v>458</v>
      </c>
      <c r="E3822" t="s">
        <v>476</v>
      </c>
      <c r="F3822" s="174" t="n">
        <v>2042</v>
      </c>
      <c r="G3822" s="175" t="n">
        <v>50</v>
      </c>
      <c r="H3822" s="176" t="n">
        <v>9554.70707700992</v>
      </c>
      <c r="I3822" s="177" t="n">
        <v>4197831.61889004</v>
      </c>
      <c r="J3822" s="178" t="str">
        <f>IF(I3822&gt;0,H3822/I3822,0)</f>
      </c>
      <c r="K3822" s="179" t="str">
        <f>1-EXP(-J3822)</f>
      </c>
      <c r="L3822" s="180" t="str">
        <f>IF(G3822=30,1,M3821)</f>
      </c>
      <c r="M3822" s="181" t="str">
        <f>L3822*(1-K3822)</f>
      </c>
    </row>
    <row r="3823">
      <c r="A3823" t="s">
        <v>164</v>
      </c>
      <c r="B3823" t="s">
        <v>250</v>
      </c>
      <c r="C3823" s="32" t="s">
        <v>252</v>
      </c>
      <c r="D3823" t="s">
        <v>458</v>
      </c>
      <c r="E3823" t="s">
        <v>476</v>
      </c>
      <c r="F3823" s="174" t="n">
        <v>2042</v>
      </c>
      <c r="G3823" s="175" t="n">
        <v>51</v>
      </c>
      <c r="H3823" s="176" t="n">
        <v>10444.4583220274</v>
      </c>
      <c r="I3823" s="177" t="n">
        <v>4200265.86554533</v>
      </c>
      <c r="J3823" s="178" t="str">
        <f>IF(I3823&gt;0,H3823/I3823,0)</f>
      </c>
      <c r="K3823" s="179" t="str">
        <f>1-EXP(-J3823)</f>
      </c>
      <c r="L3823" s="180" t="str">
        <f>IF(G3823=30,1,M3822)</f>
      </c>
      <c r="M3823" s="181" t="str">
        <f>L3823*(1-K3823)</f>
      </c>
    </row>
    <row r="3824">
      <c r="A3824" t="s">
        <v>164</v>
      </c>
      <c r="B3824" t="s">
        <v>250</v>
      </c>
      <c r="C3824" s="32" t="s">
        <v>252</v>
      </c>
      <c r="D3824" t="s">
        <v>458</v>
      </c>
      <c r="E3824" t="s">
        <v>476</v>
      </c>
      <c r="F3824" s="174" t="n">
        <v>2042</v>
      </c>
      <c r="G3824" s="175" t="n">
        <v>52</v>
      </c>
      <c r="H3824" s="176" t="n">
        <v>15290.8693429605</v>
      </c>
      <c r="I3824" s="177" t="n">
        <v>6176864.54843135</v>
      </c>
      <c r="J3824" s="178" t="str">
        <f>IF(I3824&gt;0,H3824/I3824,0)</f>
      </c>
      <c r="K3824" s="179" t="str">
        <f>1-EXP(-J3824)</f>
      </c>
      <c r="L3824" s="180" t="str">
        <f>IF(G3824=30,1,M3823)</f>
      </c>
      <c r="M3824" s="181" t="str">
        <f>L3824*(1-K3824)</f>
      </c>
    </row>
    <row r="3825">
      <c r="A3825" t="s">
        <v>164</v>
      </c>
      <c r="B3825" t="s">
        <v>250</v>
      </c>
      <c r="C3825" s="32" t="s">
        <v>252</v>
      </c>
      <c r="D3825" t="s">
        <v>458</v>
      </c>
      <c r="E3825" t="s">
        <v>476</v>
      </c>
      <c r="F3825" s="174" t="n">
        <v>2042</v>
      </c>
      <c r="G3825" s="175" t="n">
        <v>53</v>
      </c>
      <c r="H3825" s="176" t="n">
        <v>12245.0299674299</v>
      </c>
      <c r="I3825" s="177" t="n">
        <v>4127767.30836781</v>
      </c>
      <c r="J3825" s="178" t="str">
        <f>IF(I3825&gt;0,H3825/I3825,0)</f>
      </c>
      <c r="K3825" s="179" t="str">
        <f>1-EXP(-J3825)</f>
      </c>
      <c r="L3825" s="180" t="str">
        <f>IF(G3825=30,1,M3824)</f>
      </c>
      <c r="M3825" s="181" t="str">
        <f>L3825*(1-K3825)</f>
      </c>
    </row>
    <row r="3826">
      <c r="A3826" t="s">
        <v>164</v>
      </c>
      <c r="B3826" t="s">
        <v>250</v>
      </c>
      <c r="C3826" s="32" t="s">
        <v>252</v>
      </c>
      <c r="D3826" t="s">
        <v>458</v>
      </c>
      <c r="E3826" t="s">
        <v>476</v>
      </c>
      <c r="F3826" s="174" t="n">
        <v>2042</v>
      </c>
      <c r="G3826" s="175" t="n">
        <v>54</v>
      </c>
      <c r="H3826" s="176" t="n">
        <v>13238.3280374884</v>
      </c>
      <c r="I3826" s="177" t="n">
        <v>4093117.72596296</v>
      </c>
      <c r="J3826" s="178" t="str">
        <f>IF(I3826&gt;0,H3826/I3826,0)</f>
      </c>
      <c r="K3826" s="179" t="str">
        <f>1-EXP(-J3826)</f>
      </c>
      <c r="L3826" s="180" t="str">
        <f>IF(G3826=30,1,M3825)</f>
      </c>
      <c r="M3826" s="181" t="str">
        <f>L3826*(1-K3826)</f>
      </c>
    </row>
    <row r="3827">
      <c r="A3827" t="s">
        <v>164</v>
      </c>
      <c r="B3827" t="s">
        <v>250</v>
      </c>
      <c r="C3827" s="32" t="s">
        <v>252</v>
      </c>
      <c r="D3827" t="s">
        <v>458</v>
      </c>
      <c r="E3827" t="s">
        <v>476</v>
      </c>
      <c r="F3827" s="174" t="n">
        <v>2042</v>
      </c>
      <c r="G3827" s="175" t="n">
        <v>55</v>
      </c>
      <c r="H3827" s="176" t="n">
        <v>13774.6157634265</v>
      </c>
      <c r="I3827" s="177" t="n">
        <v>3947863.2103049</v>
      </c>
      <c r="J3827" s="178" t="str">
        <f>IF(I3827&gt;0,H3827/I3827,0)</f>
      </c>
      <c r="K3827" s="179" t="str">
        <f>1-EXP(-J3827)</f>
      </c>
      <c r="L3827" s="180" t="str">
        <f>IF(G3827=30,1,M3826)</f>
      </c>
      <c r="M3827" s="181" t="str">
        <f>L3827*(1-K3827)</f>
      </c>
    </row>
    <row r="3828">
      <c r="A3828" t="s">
        <v>164</v>
      </c>
      <c r="B3828" t="s">
        <v>250</v>
      </c>
      <c r="C3828" s="32" t="s">
        <v>252</v>
      </c>
      <c r="D3828" t="s">
        <v>458</v>
      </c>
      <c r="E3828" t="s">
        <v>476</v>
      </c>
      <c r="F3828" s="174" t="n">
        <v>2042</v>
      </c>
      <c r="G3828" s="175" t="n">
        <v>56</v>
      </c>
      <c r="H3828" s="176" t="n">
        <v>14775.6640613985</v>
      </c>
      <c r="I3828" s="177" t="n">
        <v>3893661.08105842</v>
      </c>
      <c r="J3828" s="178" t="str">
        <f>IF(I3828&gt;0,H3828/I3828,0)</f>
      </c>
      <c r="K3828" s="179" t="str">
        <f>1-EXP(-J3828)</f>
      </c>
      <c r="L3828" s="180" t="str">
        <f>IF(G3828=30,1,M3827)</f>
      </c>
      <c r="M3828" s="181" t="str">
        <f>L3828*(1-K3828)</f>
      </c>
    </row>
    <row r="3829">
      <c r="A3829" t="s">
        <v>164</v>
      </c>
      <c r="B3829" t="s">
        <v>250</v>
      </c>
      <c r="C3829" s="32" t="s">
        <v>252</v>
      </c>
      <c r="D3829" t="s">
        <v>458</v>
      </c>
      <c r="E3829" t="s">
        <v>476</v>
      </c>
      <c r="F3829" s="174" t="n">
        <v>2042</v>
      </c>
      <c r="G3829" s="175" t="n">
        <v>57</v>
      </c>
      <c r="H3829" s="176" t="n">
        <v>16254.8297217734</v>
      </c>
      <c r="I3829" s="177" t="n">
        <v>3925323.36799129</v>
      </c>
      <c r="J3829" s="178" t="str">
        <f>IF(I3829&gt;0,H3829/I3829,0)</f>
      </c>
      <c r="K3829" s="179" t="str">
        <f>1-EXP(-J3829)</f>
      </c>
      <c r="L3829" s="180" t="str">
        <f>IF(G3829=30,1,M3828)</f>
      </c>
      <c r="M3829" s="181" t="str">
        <f>L3829*(1-K3829)</f>
      </c>
    </row>
    <row r="3830">
      <c r="A3830" t="s">
        <v>164</v>
      </c>
      <c r="B3830" t="s">
        <v>250</v>
      </c>
      <c r="C3830" s="32" t="s">
        <v>252</v>
      </c>
      <c r="D3830" t="s">
        <v>458</v>
      </c>
      <c r="E3830" t="s">
        <v>476</v>
      </c>
      <c r="F3830" s="174" t="n">
        <v>2042</v>
      </c>
      <c r="G3830" s="175" t="n">
        <v>58</v>
      </c>
      <c r="H3830" s="176" t="n">
        <v>17998.3496730284</v>
      </c>
      <c r="I3830" s="177" t="n">
        <v>3977499.86373733</v>
      </c>
      <c r="J3830" s="178" t="str">
        <f>IF(I3830&gt;0,H3830/I3830,0)</f>
      </c>
      <c r="K3830" s="179" t="str">
        <f>1-EXP(-J3830)</f>
      </c>
      <c r="L3830" s="180" t="str">
        <f>IF(G3830=30,1,M3829)</f>
      </c>
      <c r="M3830" s="181" t="str">
        <f>L3830*(1-K3830)</f>
      </c>
    </row>
    <row r="3831">
      <c r="A3831" t="s">
        <v>164</v>
      </c>
      <c r="B3831" t="s">
        <v>250</v>
      </c>
      <c r="C3831" s="32" t="s">
        <v>252</v>
      </c>
      <c r="D3831" t="s">
        <v>458</v>
      </c>
      <c r="E3831" t="s">
        <v>476</v>
      </c>
      <c r="F3831" s="174" t="n">
        <v>2042</v>
      </c>
      <c r="G3831" s="175" t="n">
        <v>59</v>
      </c>
      <c r="H3831" s="176" t="n">
        <v>19441.4072646026</v>
      </c>
      <c r="I3831" s="177" t="n">
        <v>3926264.32970782</v>
      </c>
      <c r="J3831" s="178" t="str">
        <f>IF(I3831&gt;0,H3831/I3831,0)</f>
      </c>
      <c r="K3831" s="179" t="str">
        <f>1-EXP(-J3831)</f>
      </c>
      <c r="L3831" s="180" t="str">
        <f>IF(G3831=30,1,M3830)</f>
      </c>
      <c r="M3831" s="181" t="str">
        <f>L3831*(1-K3831)</f>
      </c>
    </row>
    <row r="3832">
      <c r="A3832" t="s">
        <v>164</v>
      </c>
      <c r="B3832" t="s">
        <v>250</v>
      </c>
      <c r="C3832" s="32" t="s">
        <v>252</v>
      </c>
      <c r="D3832" t="s">
        <v>458</v>
      </c>
      <c r="E3832" t="s">
        <v>476</v>
      </c>
      <c r="F3832" s="174" t="n">
        <v>2042</v>
      </c>
      <c r="G3832" s="175" t="n">
        <v>60</v>
      </c>
      <c r="H3832" s="176" t="n">
        <v>20378.1368128607</v>
      </c>
      <c r="I3832" s="177" t="n">
        <v>3770192.61173168</v>
      </c>
      <c r="J3832" s="178" t="str">
        <f>IF(I3832&gt;0,H3832/I3832,0)</f>
      </c>
      <c r="K3832" s="179" t="str">
        <f>1-EXP(-J3832)</f>
      </c>
      <c r="L3832" s="180" t="str">
        <f>IF(G3832=30,1,M3831)</f>
      </c>
      <c r="M3832" s="181" t="str">
        <f>L3832*(1-K3832)</f>
      </c>
    </row>
    <row r="3833">
      <c r="A3833" t="s">
        <v>164</v>
      </c>
      <c r="B3833" t="s">
        <v>250</v>
      </c>
      <c r="C3833" s="32" t="s">
        <v>252</v>
      </c>
      <c r="D3833" t="s">
        <v>458</v>
      </c>
      <c r="E3833" t="s">
        <v>476</v>
      </c>
      <c r="F3833" s="174" t="n">
        <v>2042</v>
      </c>
      <c r="G3833" s="175" t="n">
        <v>61</v>
      </c>
      <c r="H3833" s="176" t="n">
        <v>21711.9825619839</v>
      </c>
      <c r="I3833" s="177" t="n">
        <v>3669865.88918004</v>
      </c>
      <c r="J3833" s="178" t="str">
        <f>IF(I3833&gt;0,H3833/I3833,0)</f>
      </c>
      <c r="K3833" s="179" t="str">
        <f>1-EXP(-J3833)</f>
      </c>
      <c r="L3833" s="180" t="str">
        <f>IF(G3833=30,1,M3832)</f>
      </c>
      <c r="M3833" s="181" t="str">
        <f>L3833*(1-K3833)</f>
      </c>
    </row>
    <row r="3834">
      <c r="A3834" t="s">
        <v>164</v>
      </c>
      <c r="B3834" t="s">
        <v>250</v>
      </c>
      <c r="C3834" s="32" t="s">
        <v>252</v>
      </c>
      <c r="D3834" t="s">
        <v>458</v>
      </c>
      <c r="E3834" t="s">
        <v>476</v>
      </c>
      <c r="F3834" s="174" t="n">
        <v>2042</v>
      </c>
      <c r="G3834" s="175" t="n">
        <v>62</v>
      </c>
      <c r="H3834" s="176" t="n">
        <v>23250.0445220105</v>
      </c>
      <c r="I3834" s="177" t="n">
        <v>3582274.67232592</v>
      </c>
      <c r="J3834" s="178" t="str">
        <f>IF(I3834&gt;0,H3834/I3834,0)</f>
      </c>
      <c r="K3834" s="179" t="str">
        <f>1-EXP(-J3834)</f>
      </c>
      <c r="L3834" s="180" t="str">
        <f>IF(G3834=30,1,M3833)</f>
      </c>
      <c r="M3834" s="181" t="str">
        <f>L3834*(1-K3834)</f>
      </c>
    </row>
    <row r="3835">
      <c r="A3835" t="s">
        <v>164</v>
      </c>
      <c r="B3835" t="s">
        <v>250</v>
      </c>
      <c r="C3835" s="32" t="s">
        <v>252</v>
      </c>
      <c r="D3835" t="s">
        <v>458</v>
      </c>
      <c r="E3835" t="s">
        <v>476</v>
      </c>
      <c r="F3835" s="174" t="n">
        <v>2042</v>
      </c>
      <c r="G3835" s="175" t="n">
        <v>63</v>
      </c>
      <c r="H3835" s="176" t="n">
        <v>24837.3694707941</v>
      </c>
      <c r="I3835" s="177" t="n">
        <v>3487844.35653771</v>
      </c>
      <c r="J3835" s="178" t="str">
        <f>IF(I3835&gt;0,H3835/I3835,0)</f>
      </c>
      <c r="K3835" s="179" t="str">
        <f>1-EXP(-J3835)</f>
      </c>
      <c r="L3835" s="180" t="str">
        <f>IF(G3835=30,1,M3834)</f>
      </c>
      <c r="M3835" s="181" t="str">
        <f>L3835*(1-K3835)</f>
      </c>
    </row>
    <row r="3836">
      <c r="A3836" t="s">
        <v>164</v>
      </c>
      <c r="B3836" t="s">
        <v>250</v>
      </c>
      <c r="C3836" s="32" t="s">
        <v>252</v>
      </c>
      <c r="D3836" t="s">
        <v>458</v>
      </c>
      <c r="E3836" t="s">
        <v>476</v>
      </c>
      <c r="F3836" s="174" t="n">
        <v>2042</v>
      </c>
      <c r="G3836" s="175" t="n">
        <v>64</v>
      </c>
      <c r="H3836" s="176" t="n">
        <v>26363.766586302</v>
      </c>
      <c r="I3836" s="177" t="n">
        <v>3374413.08251041</v>
      </c>
      <c r="J3836" s="178" t="str">
        <f>IF(I3836&gt;0,H3836/I3836,0)</f>
      </c>
      <c r="K3836" s="179" t="str">
        <f>1-EXP(-J3836)</f>
      </c>
      <c r="L3836" s="180" t="str">
        <f>IF(G3836=30,1,M3835)</f>
      </c>
      <c r="M3836" s="181" t="str">
        <f>L3836*(1-K3836)</f>
      </c>
    </row>
    <row r="3837">
      <c r="A3837" t="s">
        <v>164</v>
      </c>
      <c r="B3837" t="s">
        <v>250</v>
      </c>
      <c r="C3837" s="32" t="s">
        <v>252</v>
      </c>
      <c r="D3837" t="s">
        <v>458</v>
      </c>
      <c r="E3837" t="s">
        <v>476</v>
      </c>
      <c r="F3837" s="174" t="n">
        <v>2042</v>
      </c>
      <c r="G3837" s="175" t="n">
        <v>65</v>
      </c>
      <c r="H3837" s="176" t="n">
        <v>26892.4576593649</v>
      </c>
      <c r="I3837" s="177" t="n">
        <v>3273547.5435632</v>
      </c>
      <c r="J3837" s="178" t="str">
        <f>IF(I3837&gt;0,H3837/I3837,0)</f>
      </c>
      <c r="K3837" s="179" t="str">
        <f>1-EXP(-J3837)</f>
      </c>
      <c r="L3837" s="180" t="str">
        <f>IF(G3837=30,1,M3836)</f>
      </c>
      <c r="M3837" s="181" t="str">
        <f>L3837*(1-K3837)</f>
      </c>
    </row>
    <row r="3838">
      <c r="A3838" t="s">
        <v>164</v>
      </c>
      <c r="B3838" t="s">
        <v>250</v>
      </c>
      <c r="C3838" s="32" t="s">
        <v>252</v>
      </c>
      <c r="D3838" t="s">
        <v>458</v>
      </c>
      <c r="E3838" t="s">
        <v>476</v>
      </c>
      <c r="F3838" s="174" t="n">
        <v>2042</v>
      </c>
      <c r="G3838" s="175" t="n">
        <v>66</v>
      </c>
      <c r="H3838" s="176" t="n">
        <v>28466.5705747905</v>
      </c>
      <c r="I3838" s="177" t="n">
        <v>3161663.35658159</v>
      </c>
      <c r="J3838" s="178" t="str">
        <f>IF(I3838&gt;0,H3838/I3838,0)</f>
      </c>
      <c r="K3838" s="179" t="str">
        <f>1-EXP(-J3838)</f>
      </c>
      <c r="L3838" s="180" t="str">
        <f>IF(G3838=30,1,M3837)</f>
      </c>
      <c r="M3838" s="181" t="str">
        <f>L3838*(1-K3838)</f>
      </c>
    </row>
    <row r="3839">
      <c r="A3839" t="s">
        <v>164</v>
      </c>
      <c r="B3839" t="s">
        <v>250</v>
      </c>
      <c r="C3839" s="32" t="s">
        <v>252</v>
      </c>
      <c r="D3839" t="s">
        <v>458</v>
      </c>
      <c r="E3839" t="s">
        <v>476</v>
      </c>
      <c r="F3839" s="174" t="n">
        <v>2042</v>
      </c>
      <c r="G3839" s="175" t="n">
        <v>67</v>
      </c>
      <c r="H3839" s="176" t="n">
        <v>30124.7762383384</v>
      </c>
      <c r="I3839" s="177" t="n">
        <v>3046828.01141893</v>
      </c>
      <c r="J3839" s="178" t="str">
        <f>IF(I3839&gt;0,H3839/I3839,0)</f>
      </c>
      <c r="K3839" s="179" t="str">
        <f>1-EXP(-J3839)</f>
      </c>
      <c r="L3839" s="180" t="str">
        <f>IF(G3839=30,1,M3838)</f>
      </c>
      <c r="M3839" s="181" t="str">
        <f>L3839*(1-K3839)</f>
      </c>
    </row>
    <row r="3840">
      <c r="A3840" t="s">
        <v>164</v>
      </c>
      <c r="B3840" t="s">
        <v>250</v>
      </c>
      <c r="C3840" s="32" t="s">
        <v>252</v>
      </c>
      <c r="D3840" t="s">
        <v>458</v>
      </c>
      <c r="E3840" t="s">
        <v>476</v>
      </c>
      <c r="F3840" s="174" t="n">
        <v>2042</v>
      </c>
      <c r="G3840" s="175" t="n">
        <v>68</v>
      </c>
      <c r="H3840" s="176" t="n">
        <v>31592.2475735024</v>
      </c>
      <c r="I3840" s="177" t="n">
        <v>2907576.44732332</v>
      </c>
      <c r="J3840" s="178" t="str">
        <f>IF(I3840&gt;0,H3840/I3840,0)</f>
      </c>
      <c r="K3840" s="179" t="str">
        <f>1-EXP(-J3840)</f>
      </c>
      <c r="L3840" s="180" t="str">
        <f>IF(G3840=30,1,M3839)</f>
      </c>
      <c r="M3840" s="181" t="str">
        <f>L3840*(1-K3840)</f>
      </c>
    </row>
    <row r="3841">
      <c r="A3841" t="s">
        <v>164</v>
      </c>
      <c r="B3841" t="s">
        <v>250</v>
      </c>
      <c r="C3841" s="32" t="s">
        <v>252</v>
      </c>
      <c r="D3841" t="s">
        <v>458</v>
      </c>
      <c r="E3841" t="s">
        <v>476</v>
      </c>
      <c r="F3841" s="174" t="n">
        <v>2042</v>
      </c>
      <c r="G3841" s="175" t="n">
        <v>69</v>
      </c>
      <c r="H3841" s="176" t="n">
        <v>33651.9586428491</v>
      </c>
      <c r="I3841" s="177" t="n">
        <v>2815756.12324419</v>
      </c>
      <c r="J3841" s="178" t="str">
        <f>IF(I3841&gt;0,H3841/I3841,0)</f>
      </c>
      <c r="K3841" s="179" t="str">
        <f>1-EXP(-J3841)</f>
      </c>
      <c r="L3841" s="180" t="str">
        <f>IF(G3841=30,1,M3840)</f>
      </c>
      <c r="M3841" s="181" t="str">
        <f>L3841*(1-K3841)</f>
      </c>
    </row>
    <row r="3842">
      <c r="A3842" t="s">
        <v>164</v>
      </c>
      <c r="B3842" t="s">
        <v>250</v>
      </c>
      <c r="C3842" s="32" t="s">
        <v>252</v>
      </c>
      <c r="D3842" t="s">
        <v>458</v>
      </c>
      <c r="E3842" t="s">
        <v>476</v>
      </c>
      <c r="F3842" s="174" t="n">
        <v>2043</v>
      </c>
      <c r="G3842" s="175" t="n">
        <v>30</v>
      </c>
      <c r="H3842" s="176" t="n">
        <v>760.863879941437</v>
      </c>
      <c r="I3842" s="177" t="n">
        <v>4787827.15360766</v>
      </c>
      <c r="J3842" s="178" t="str">
        <f>IF(I3842&gt;0,H3842/I3842,0)</f>
      </c>
      <c r="K3842" s="179" t="str">
        <f>1-EXP(-J3842)</f>
      </c>
      <c r="L3842" s="180" t="str">
        <f>IF(G3842=30,1,M3841)</f>
      </c>
      <c r="M3842" s="181" t="str">
        <f>L3842*(1-K3842)</f>
      </c>
    </row>
    <row r="3843">
      <c r="A3843" t="s">
        <v>164</v>
      </c>
      <c r="B3843" t="s">
        <v>250</v>
      </c>
      <c r="C3843" s="32" t="s">
        <v>252</v>
      </c>
      <c r="D3843" t="s">
        <v>458</v>
      </c>
      <c r="E3843" t="s">
        <v>476</v>
      </c>
      <c r="F3843" s="174" t="n">
        <v>2043</v>
      </c>
      <c r="G3843" s="175" t="n">
        <v>31</v>
      </c>
      <c r="H3843" s="176" t="n">
        <v>1030.57670275812</v>
      </c>
      <c r="I3843" s="177" t="n">
        <v>4900819.38168784</v>
      </c>
      <c r="J3843" s="178" t="str">
        <f>IF(I3843&gt;0,H3843/I3843,0)</f>
      </c>
      <c r="K3843" s="179" t="str">
        <f>1-EXP(-J3843)</f>
      </c>
      <c r="L3843" s="180" t="str">
        <f>IF(G3843=30,1,M3842)</f>
      </c>
      <c r="M3843" s="181" t="str">
        <f>L3843*(1-K3843)</f>
      </c>
    </row>
    <row r="3844">
      <c r="A3844" t="s">
        <v>164</v>
      </c>
      <c r="B3844" t="s">
        <v>250</v>
      </c>
      <c r="C3844" s="32" t="s">
        <v>252</v>
      </c>
      <c r="D3844" t="s">
        <v>458</v>
      </c>
      <c r="E3844" t="s">
        <v>476</v>
      </c>
      <c r="F3844" s="174" t="n">
        <v>2043</v>
      </c>
      <c r="G3844" s="175" t="n">
        <v>32</v>
      </c>
      <c r="H3844" s="176" t="n">
        <v>1079.49751351743</v>
      </c>
      <c r="I3844" s="177" t="n">
        <v>4872823.10111835</v>
      </c>
      <c r="J3844" s="178" t="str">
        <f>IF(I3844&gt;0,H3844/I3844,0)</f>
      </c>
      <c r="K3844" s="179" t="str">
        <f>1-EXP(-J3844)</f>
      </c>
      <c r="L3844" s="180" t="str">
        <f>IF(G3844=30,1,M3843)</f>
      </c>
      <c r="M3844" s="181" t="str">
        <f>L3844*(1-K3844)</f>
      </c>
    </row>
    <row r="3845">
      <c r="A3845" t="s">
        <v>164</v>
      </c>
      <c r="B3845" t="s">
        <v>250</v>
      </c>
      <c r="C3845" s="32" t="s">
        <v>252</v>
      </c>
      <c r="D3845" t="s">
        <v>458</v>
      </c>
      <c r="E3845" t="s">
        <v>476</v>
      </c>
      <c r="F3845" s="174" t="n">
        <v>2043</v>
      </c>
      <c r="G3845" s="175" t="n">
        <v>33</v>
      </c>
      <c r="H3845" s="176" t="n">
        <v>1112.28934493101</v>
      </c>
      <c r="I3845" s="177" t="n">
        <v>4739039.72482443</v>
      </c>
      <c r="J3845" s="178" t="str">
        <f>IF(I3845&gt;0,H3845/I3845,0)</f>
      </c>
      <c r="K3845" s="179" t="str">
        <f>1-EXP(-J3845)</f>
      </c>
      <c r="L3845" s="180" t="str">
        <f>IF(G3845=30,1,M3844)</f>
      </c>
      <c r="M3845" s="181" t="str">
        <f>L3845*(1-K3845)</f>
      </c>
    </row>
    <row r="3846">
      <c r="A3846" t="s">
        <v>164</v>
      </c>
      <c r="B3846" t="s">
        <v>250</v>
      </c>
      <c r="C3846" s="32" t="s">
        <v>252</v>
      </c>
      <c r="D3846" t="s">
        <v>458</v>
      </c>
      <c r="E3846" t="s">
        <v>476</v>
      </c>
      <c r="F3846" s="174" t="n">
        <v>2043</v>
      </c>
      <c r="G3846" s="175" t="n">
        <v>34</v>
      </c>
      <c r="H3846" s="176" t="n">
        <v>1167.8703782085</v>
      </c>
      <c r="I3846" s="177" t="n">
        <v>4668038.29184512</v>
      </c>
      <c r="J3846" s="178" t="str">
        <f>IF(I3846&gt;0,H3846/I3846,0)</f>
      </c>
      <c r="K3846" s="179" t="str">
        <f>1-EXP(-J3846)</f>
      </c>
      <c r="L3846" s="180" t="str">
        <f>IF(G3846=30,1,M3845)</f>
      </c>
      <c r="M3846" s="181" t="str">
        <f>L3846*(1-K3846)</f>
      </c>
    </row>
    <row r="3847">
      <c r="A3847" t="s">
        <v>164</v>
      </c>
      <c r="B3847" t="s">
        <v>250</v>
      </c>
      <c r="C3847" s="32" t="s">
        <v>252</v>
      </c>
      <c r="D3847" t="s">
        <v>458</v>
      </c>
      <c r="E3847" t="s">
        <v>476</v>
      </c>
      <c r="F3847" s="174" t="n">
        <v>2043</v>
      </c>
      <c r="G3847" s="175" t="n">
        <v>35</v>
      </c>
      <c r="H3847" s="176" t="n">
        <v>1529.19130476378</v>
      </c>
      <c r="I3847" s="177" t="n">
        <v>4624904.54861626</v>
      </c>
      <c r="J3847" s="178" t="str">
        <f>IF(I3847&gt;0,H3847/I3847,0)</f>
      </c>
      <c r="K3847" s="179" t="str">
        <f>1-EXP(-J3847)</f>
      </c>
      <c r="L3847" s="180" t="str">
        <f>IF(G3847=30,1,M3846)</f>
      </c>
      <c r="M3847" s="181" t="str">
        <f>L3847*(1-K3847)</f>
      </c>
    </row>
    <row r="3848">
      <c r="A3848" t="s">
        <v>164</v>
      </c>
      <c r="B3848" t="s">
        <v>250</v>
      </c>
      <c r="C3848" s="32" t="s">
        <v>252</v>
      </c>
      <c r="D3848" t="s">
        <v>458</v>
      </c>
      <c r="E3848" t="s">
        <v>476</v>
      </c>
      <c r="F3848" s="174" t="n">
        <v>2043</v>
      </c>
      <c r="G3848" s="175" t="n">
        <v>36</v>
      </c>
      <c r="H3848" s="176" t="n">
        <v>1862.26396446018</v>
      </c>
      <c r="I3848" s="177" t="n">
        <v>4649422.94532292</v>
      </c>
      <c r="J3848" s="178" t="str">
        <f>IF(I3848&gt;0,H3848/I3848,0)</f>
      </c>
      <c r="K3848" s="179" t="str">
        <f>1-EXP(-J3848)</f>
      </c>
      <c r="L3848" s="180" t="str">
        <f>IF(G3848=30,1,M3847)</f>
      </c>
      <c r="M3848" s="181" t="str">
        <f>L3848*(1-K3848)</f>
      </c>
    </row>
    <row r="3849">
      <c r="A3849" t="s">
        <v>164</v>
      </c>
      <c r="B3849" t="s">
        <v>250</v>
      </c>
      <c r="C3849" s="32" t="s">
        <v>252</v>
      </c>
      <c r="D3849" t="s">
        <v>458</v>
      </c>
      <c r="E3849" t="s">
        <v>476</v>
      </c>
      <c r="F3849" s="174" t="n">
        <v>2043</v>
      </c>
      <c r="G3849" s="175" t="n">
        <v>37</v>
      </c>
      <c r="H3849" s="176" t="n">
        <v>1965.84869231509</v>
      </c>
      <c r="I3849" s="177" t="n">
        <v>4565461.76053794</v>
      </c>
      <c r="J3849" s="178" t="str">
        <f>IF(I3849&gt;0,H3849/I3849,0)</f>
      </c>
      <c r="K3849" s="179" t="str">
        <f>1-EXP(-J3849)</f>
      </c>
      <c r="L3849" s="180" t="str">
        <f>IF(G3849=30,1,M3848)</f>
      </c>
      <c r="M3849" s="181" t="str">
        <f>L3849*(1-K3849)</f>
      </c>
    </row>
    <row r="3850">
      <c r="A3850" t="s">
        <v>164</v>
      </c>
      <c r="B3850" t="s">
        <v>250</v>
      </c>
      <c r="C3850" s="32" t="s">
        <v>252</v>
      </c>
      <c r="D3850" t="s">
        <v>458</v>
      </c>
      <c r="E3850" t="s">
        <v>476</v>
      </c>
      <c r="F3850" s="174" t="n">
        <v>2043</v>
      </c>
      <c r="G3850" s="175" t="n">
        <v>38</v>
      </c>
      <c r="H3850" s="176" t="n">
        <v>2091.30517250801</v>
      </c>
      <c r="I3850" s="177" t="n">
        <v>4503034.03357953</v>
      </c>
      <c r="J3850" s="178" t="str">
        <f>IF(I3850&gt;0,H3850/I3850,0)</f>
      </c>
      <c r="K3850" s="179" t="str">
        <f>1-EXP(-J3850)</f>
      </c>
      <c r="L3850" s="180" t="str">
        <f>IF(G3850=30,1,M3849)</f>
      </c>
      <c r="M3850" s="181" t="str">
        <f>L3850*(1-K3850)</f>
      </c>
    </row>
    <row r="3851">
      <c r="A3851" t="s">
        <v>164</v>
      </c>
      <c r="B3851" t="s">
        <v>250</v>
      </c>
      <c r="C3851" s="32" t="s">
        <v>252</v>
      </c>
      <c r="D3851" t="s">
        <v>458</v>
      </c>
      <c r="E3851" t="s">
        <v>476</v>
      </c>
      <c r="F3851" s="174" t="n">
        <v>2043</v>
      </c>
      <c r="G3851" s="175" t="n">
        <v>39</v>
      </c>
      <c r="H3851" s="176" t="n">
        <v>2196.52921633331</v>
      </c>
      <c r="I3851" s="177" t="n">
        <v>4373201.81402861</v>
      </c>
      <c r="J3851" s="178" t="str">
        <f>IF(I3851&gt;0,H3851/I3851,0)</f>
      </c>
      <c r="K3851" s="179" t="str">
        <f>1-EXP(-J3851)</f>
      </c>
      <c r="L3851" s="180" t="str">
        <f>IF(G3851=30,1,M3850)</f>
      </c>
      <c r="M3851" s="181" t="str">
        <f>L3851*(1-K3851)</f>
      </c>
    </row>
    <row r="3852">
      <c r="A3852" t="s">
        <v>164</v>
      </c>
      <c r="B3852" t="s">
        <v>250</v>
      </c>
      <c r="C3852" s="32" t="s">
        <v>252</v>
      </c>
      <c r="D3852" t="s">
        <v>458</v>
      </c>
      <c r="E3852" t="s">
        <v>476</v>
      </c>
      <c r="F3852" s="174" t="n">
        <v>2043</v>
      </c>
      <c r="G3852" s="175" t="n">
        <v>40</v>
      </c>
      <c r="H3852" s="176" t="n">
        <v>2911.78820218681</v>
      </c>
      <c r="I3852" s="177" t="n">
        <v>4305590.64944348</v>
      </c>
      <c r="J3852" s="178" t="str">
        <f>IF(I3852&gt;0,H3852/I3852,0)</f>
      </c>
      <c r="K3852" s="179" t="str">
        <f>1-EXP(-J3852)</f>
      </c>
      <c r="L3852" s="180" t="str">
        <f>IF(G3852=30,1,M3851)</f>
      </c>
      <c r="M3852" s="181" t="str">
        <f>L3852*(1-K3852)</f>
      </c>
    </row>
    <row r="3853">
      <c r="A3853" t="s">
        <v>164</v>
      </c>
      <c r="B3853" t="s">
        <v>250</v>
      </c>
      <c r="C3853" s="32" t="s">
        <v>252</v>
      </c>
      <c r="D3853" t="s">
        <v>458</v>
      </c>
      <c r="E3853" t="s">
        <v>476</v>
      </c>
      <c r="F3853" s="174" t="n">
        <v>2043</v>
      </c>
      <c r="G3853" s="175" t="n">
        <v>41</v>
      </c>
      <c r="H3853" s="176" t="n">
        <v>3404.62723091206</v>
      </c>
      <c r="I3853" s="177" t="n">
        <v>4279065.30456546</v>
      </c>
      <c r="J3853" s="178" t="str">
        <f>IF(I3853&gt;0,H3853/I3853,0)</f>
      </c>
      <c r="K3853" s="179" t="str">
        <f>1-EXP(-J3853)</f>
      </c>
      <c r="L3853" s="180" t="str">
        <f>IF(G3853=30,1,M3852)</f>
      </c>
      <c r="M3853" s="181" t="str">
        <f>L3853*(1-K3853)</f>
      </c>
    </row>
    <row r="3854">
      <c r="A3854" t="s">
        <v>164</v>
      </c>
      <c r="B3854" t="s">
        <v>250</v>
      </c>
      <c r="C3854" s="32" t="s">
        <v>252</v>
      </c>
      <c r="D3854" t="s">
        <v>458</v>
      </c>
      <c r="E3854" t="s">
        <v>476</v>
      </c>
      <c r="F3854" s="174" t="n">
        <v>2043</v>
      </c>
      <c r="G3854" s="175" t="n">
        <v>42</v>
      </c>
      <c r="H3854" s="176" t="n">
        <v>3672.7848286248</v>
      </c>
      <c r="I3854" s="177" t="n">
        <v>4255221.9037709</v>
      </c>
      <c r="J3854" s="178" t="str">
        <f>IF(I3854&gt;0,H3854/I3854,0)</f>
      </c>
      <c r="K3854" s="179" t="str">
        <f>1-EXP(-J3854)</f>
      </c>
      <c r="L3854" s="180" t="str">
        <f>IF(G3854=30,1,M3853)</f>
      </c>
      <c r="M3854" s="181" t="str">
        <f>L3854*(1-K3854)</f>
      </c>
    </row>
    <row r="3855">
      <c r="A3855" t="s">
        <v>164</v>
      </c>
      <c r="B3855" t="s">
        <v>250</v>
      </c>
      <c r="C3855" s="32" t="s">
        <v>252</v>
      </c>
      <c r="D3855" t="s">
        <v>458</v>
      </c>
      <c r="E3855" t="s">
        <v>476</v>
      </c>
      <c r="F3855" s="174" t="n">
        <v>2043</v>
      </c>
      <c r="G3855" s="175" t="n">
        <v>43</v>
      </c>
      <c r="H3855" s="176" t="n">
        <v>3971.62669248876</v>
      </c>
      <c r="I3855" s="177" t="n">
        <v>4230590.83942212</v>
      </c>
      <c r="J3855" s="178" t="str">
        <f>IF(I3855&gt;0,H3855/I3855,0)</f>
      </c>
      <c r="K3855" s="179" t="str">
        <f>1-EXP(-J3855)</f>
      </c>
      <c r="L3855" s="180" t="str">
        <f>IF(G3855=30,1,M3854)</f>
      </c>
      <c r="M3855" s="181" t="str">
        <f>L3855*(1-K3855)</f>
      </c>
    </row>
    <row r="3856">
      <c r="A3856" t="s">
        <v>164</v>
      </c>
      <c r="B3856" t="s">
        <v>250</v>
      </c>
      <c r="C3856" s="32" t="s">
        <v>252</v>
      </c>
      <c r="D3856" t="s">
        <v>458</v>
      </c>
      <c r="E3856" t="s">
        <v>476</v>
      </c>
      <c r="F3856" s="174" t="n">
        <v>2043</v>
      </c>
      <c r="G3856" s="175" t="n">
        <v>44</v>
      </c>
      <c r="H3856" s="176" t="n">
        <v>4343.96513588573</v>
      </c>
      <c r="I3856" s="177" t="n">
        <v>4244328.89445016</v>
      </c>
      <c r="J3856" s="178" t="str">
        <f>IF(I3856&gt;0,H3856/I3856,0)</f>
      </c>
      <c r="K3856" s="179" t="str">
        <f>1-EXP(-J3856)</f>
      </c>
      <c r="L3856" s="180" t="str">
        <f>IF(G3856=30,1,M3855)</f>
      </c>
      <c r="M3856" s="181" t="str">
        <f>L3856*(1-K3856)</f>
      </c>
    </row>
    <row r="3857">
      <c r="A3857" t="s">
        <v>164</v>
      </c>
      <c r="B3857" t="s">
        <v>250</v>
      </c>
      <c r="C3857" s="32" t="s">
        <v>252</v>
      </c>
      <c r="D3857" t="s">
        <v>458</v>
      </c>
      <c r="E3857" t="s">
        <v>476</v>
      </c>
      <c r="F3857" s="174" t="n">
        <v>2043</v>
      </c>
      <c r="G3857" s="175" t="n">
        <v>45</v>
      </c>
      <c r="H3857" s="176" t="n">
        <v>5660.45845833851</v>
      </c>
      <c r="I3857" s="177" t="n">
        <v>4295645.86779765</v>
      </c>
      <c r="J3857" s="178" t="str">
        <f>IF(I3857&gt;0,H3857/I3857,0)</f>
      </c>
      <c r="K3857" s="179" t="str">
        <f>1-EXP(-J3857)</f>
      </c>
      <c r="L3857" s="180" t="str">
        <f>IF(G3857=30,1,M3856)</f>
      </c>
      <c r="M3857" s="181" t="str">
        <f>L3857*(1-K3857)</f>
      </c>
    </row>
    <row r="3858">
      <c r="A3858" t="s">
        <v>164</v>
      </c>
      <c r="B3858" t="s">
        <v>250</v>
      </c>
      <c r="C3858" s="32" t="s">
        <v>252</v>
      </c>
      <c r="D3858" t="s">
        <v>458</v>
      </c>
      <c r="E3858" t="s">
        <v>476</v>
      </c>
      <c r="F3858" s="174" t="n">
        <v>2043</v>
      </c>
      <c r="G3858" s="175" t="n">
        <v>46</v>
      </c>
      <c r="H3858" s="176" t="n">
        <v>6619.53166601039</v>
      </c>
      <c r="I3858" s="177" t="n">
        <v>4420193.776201</v>
      </c>
      <c r="J3858" s="178" t="str">
        <f>IF(I3858&gt;0,H3858/I3858,0)</f>
      </c>
      <c r="K3858" s="179" t="str">
        <f>1-EXP(-J3858)</f>
      </c>
      <c r="L3858" s="180" t="str">
        <f>IF(G3858=30,1,M3857)</f>
      </c>
      <c r="M3858" s="181" t="str">
        <f>L3858*(1-K3858)</f>
      </c>
    </row>
    <row r="3859">
      <c r="A3859" t="s">
        <v>164</v>
      </c>
      <c r="B3859" t="s">
        <v>250</v>
      </c>
      <c r="C3859" s="32" t="s">
        <v>252</v>
      </c>
      <c r="D3859" t="s">
        <v>458</v>
      </c>
      <c r="E3859" t="s">
        <v>476</v>
      </c>
      <c r="F3859" s="174" t="n">
        <v>2043</v>
      </c>
      <c r="G3859" s="175" t="n">
        <v>47</v>
      </c>
      <c r="H3859" s="176" t="n">
        <v>7160.38034671058</v>
      </c>
      <c r="I3859" s="177" t="n">
        <v>4368796.60563182</v>
      </c>
      <c r="J3859" s="178" t="str">
        <f>IF(I3859&gt;0,H3859/I3859,0)</f>
      </c>
      <c r="K3859" s="179" t="str">
        <f>1-EXP(-J3859)</f>
      </c>
      <c r="L3859" s="180" t="str">
        <f>IF(G3859=30,1,M3858)</f>
      </c>
      <c r="M3859" s="181" t="str">
        <f>L3859*(1-K3859)</f>
      </c>
    </row>
    <row r="3860">
      <c r="A3860" t="s">
        <v>164</v>
      </c>
      <c r="B3860" t="s">
        <v>250</v>
      </c>
      <c r="C3860" s="32" t="s">
        <v>252</v>
      </c>
      <c r="D3860" t="s">
        <v>458</v>
      </c>
      <c r="E3860" t="s">
        <v>476</v>
      </c>
      <c r="F3860" s="174" t="n">
        <v>2043</v>
      </c>
      <c r="G3860" s="175" t="n">
        <v>48</v>
      </c>
      <c r="H3860" s="176" t="n">
        <v>7700.58870335105</v>
      </c>
      <c r="I3860" s="177" t="n">
        <v>4287234.42562536</v>
      </c>
      <c r="J3860" s="178" t="str">
        <f>IF(I3860&gt;0,H3860/I3860,0)</f>
      </c>
      <c r="K3860" s="179" t="str">
        <f>1-EXP(-J3860)</f>
      </c>
      <c r="L3860" s="180" t="str">
        <f>IF(G3860=30,1,M3859)</f>
      </c>
      <c r="M3860" s="181" t="str">
        <f>L3860*(1-K3860)</f>
      </c>
    </row>
    <row r="3861">
      <c r="A3861" t="s">
        <v>164</v>
      </c>
      <c r="B3861" t="s">
        <v>250</v>
      </c>
      <c r="C3861" s="32" t="s">
        <v>252</v>
      </c>
      <c r="D3861" t="s">
        <v>458</v>
      </c>
      <c r="E3861" t="s">
        <v>476</v>
      </c>
      <c r="F3861" s="174" t="n">
        <v>2043</v>
      </c>
      <c r="G3861" s="175" t="n">
        <v>49</v>
      </c>
      <c r="H3861" s="176" t="n">
        <v>8311.85136294924</v>
      </c>
      <c r="I3861" s="177" t="n">
        <v>4220014.3509796</v>
      </c>
      <c r="J3861" s="178" t="str">
        <f>IF(I3861&gt;0,H3861/I3861,0)</f>
      </c>
      <c r="K3861" s="179" t="str">
        <f>1-EXP(-J3861)</f>
      </c>
      <c r="L3861" s="180" t="str">
        <f>IF(G3861=30,1,M3860)</f>
      </c>
      <c r="M3861" s="181" t="str">
        <f>L3861*(1-K3861)</f>
      </c>
    </row>
    <row r="3862">
      <c r="A3862" t="s">
        <v>164</v>
      </c>
      <c r="B3862" t="s">
        <v>250</v>
      </c>
      <c r="C3862" s="32" t="s">
        <v>252</v>
      </c>
      <c r="D3862" t="s">
        <v>458</v>
      </c>
      <c r="E3862" t="s">
        <v>476</v>
      </c>
      <c r="F3862" s="174" t="n">
        <v>2043</v>
      </c>
      <c r="G3862" s="175" t="n">
        <v>50</v>
      </c>
      <c r="H3862" s="176" t="n">
        <v>9385.38005057652</v>
      </c>
      <c r="I3862" s="177" t="n">
        <v>4155256.4458736</v>
      </c>
      <c r="J3862" s="178" t="str">
        <f>IF(I3862&gt;0,H3862/I3862,0)</f>
      </c>
      <c r="K3862" s="179" t="str">
        <f>1-EXP(-J3862)</f>
      </c>
      <c r="L3862" s="180" t="str">
        <f>IF(G3862=30,1,M3861)</f>
      </c>
      <c r="M3862" s="181" t="str">
        <f>L3862*(1-K3862)</f>
      </c>
    </row>
    <row r="3863">
      <c r="A3863" t="s">
        <v>164</v>
      </c>
      <c r="B3863" t="s">
        <v>250</v>
      </c>
      <c r="C3863" s="32" t="s">
        <v>252</v>
      </c>
      <c r="D3863" t="s">
        <v>458</v>
      </c>
      <c r="E3863" t="s">
        <v>476</v>
      </c>
      <c r="F3863" s="174" t="n">
        <v>2043</v>
      </c>
      <c r="G3863" s="175" t="n">
        <v>51</v>
      </c>
      <c r="H3863" s="176" t="n">
        <v>10291.4765896927</v>
      </c>
      <c r="I3863" s="177" t="n">
        <v>4176464.90743432</v>
      </c>
      <c r="J3863" s="178" t="str">
        <f>IF(I3863&gt;0,H3863/I3863,0)</f>
      </c>
      <c r="K3863" s="179" t="str">
        <f>1-EXP(-J3863)</f>
      </c>
      <c r="L3863" s="180" t="str">
        <f>IF(G3863=30,1,M3862)</f>
      </c>
      <c r="M3863" s="181" t="str">
        <f>L3863*(1-K3863)</f>
      </c>
    </row>
    <row r="3864">
      <c r="A3864" t="s">
        <v>164</v>
      </c>
      <c r="B3864" t="s">
        <v>250</v>
      </c>
      <c r="C3864" s="32" t="s">
        <v>252</v>
      </c>
      <c r="D3864" t="s">
        <v>458</v>
      </c>
      <c r="E3864" t="s">
        <v>476</v>
      </c>
      <c r="F3864" s="174" t="n">
        <v>2043</v>
      </c>
      <c r="G3864" s="175" t="n">
        <v>52</v>
      </c>
      <c r="H3864" s="176" t="n">
        <v>11252.9107594292</v>
      </c>
      <c r="I3864" s="177" t="n">
        <v>4177575.03594391</v>
      </c>
      <c r="J3864" s="178" t="str">
        <f>IF(I3864&gt;0,H3864/I3864,0)</f>
      </c>
      <c r="K3864" s="179" t="str">
        <f>1-EXP(-J3864)</f>
      </c>
      <c r="L3864" s="180" t="str">
        <f>IF(G3864=30,1,M3863)</f>
      </c>
      <c r="M3864" s="181" t="str">
        <f>L3864*(1-K3864)</f>
      </c>
    </row>
    <row r="3865">
      <c r="A3865" t="s">
        <v>164</v>
      </c>
      <c r="B3865" t="s">
        <v>250</v>
      </c>
      <c r="C3865" s="32" t="s">
        <v>252</v>
      </c>
      <c r="D3865" t="s">
        <v>458</v>
      </c>
      <c r="E3865" t="s">
        <v>476</v>
      </c>
      <c r="F3865" s="174" t="n">
        <v>2043</v>
      </c>
      <c r="G3865" s="175" t="n">
        <v>53</v>
      </c>
      <c r="H3865" s="176" t="n">
        <v>16387.642587735</v>
      </c>
      <c r="I3865" s="177" t="n">
        <v>6142977.59231128</v>
      </c>
      <c r="J3865" s="178" t="str">
        <f>IF(I3865&gt;0,H3865/I3865,0)</f>
      </c>
      <c r="K3865" s="179" t="str">
        <f>1-EXP(-J3865)</f>
      </c>
      <c r="L3865" s="180" t="str">
        <f>IF(G3865=30,1,M3864)</f>
      </c>
      <c r="M3865" s="181" t="str">
        <f>L3865*(1-K3865)</f>
      </c>
    </row>
    <row r="3866">
      <c r="A3866" t="s">
        <v>164</v>
      </c>
      <c r="B3866" t="s">
        <v>250</v>
      </c>
      <c r="C3866" s="32" t="s">
        <v>252</v>
      </c>
      <c r="D3866" t="s">
        <v>458</v>
      </c>
      <c r="E3866" t="s">
        <v>476</v>
      </c>
      <c r="F3866" s="174" t="n">
        <v>2043</v>
      </c>
      <c r="G3866" s="175" t="n">
        <v>54</v>
      </c>
      <c r="H3866" s="176" t="n">
        <v>13140.3666943775</v>
      </c>
      <c r="I3866" s="177" t="n">
        <v>4101164.16211506</v>
      </c>
      <c r="J3866" s="178" t="str">
        <f>IF(I3866&gt;0,H3866/I3866,0)</f>
      </c>
      <c r="K3866" s="179" t="str">
        <f>1-EXP(-J3866)</f>
      </c>
      <c r="L3866" s="180" t="str">
        <f>IF(G3866=30,1,M3865)</f>
      </c>
      <c r="M3866" s="181" t="str">
        <f>L3866*(1-K3866)</f>
      </c>
    </row>
    <row r="3867">
      <c r="A3867" t="s">
        <v>164</v>
      </c>
      <c r="B3867" t="s">
        <v>250</v>
      </c>
      <c r="C3867" s="32" t="s">
        <v>252</v>
      </c>
      <c r="D3867" t="s">
        <v>458</v>
      </c>
      <c r="E3867" t="s">
        <v>476</v>
      </c>
      <c r="F3867" s="174" t="n">
        <v>2043</v>
      </c>
      <c r="G3867" s="175" t="n">
        <v>55</v>
      </c>
      <c r="H3867" s="176" t="n">
        <v>14019.0233276859</v>
      </c>
      <c r="I3867" s="177" t="n">
        <v>4064358.88493806</v>
      </c>
      <c r="J3867" s="178" t="str">
        <f>IF(I3867&gt;0,H3867/I3867,0)</f>
      </c>
      <c r="K3867" s="179" t="str">
        <f>1-EXP(-J3867)</f>
      </c>
      <c r="L3867" s="180" t="str">
        <f>IF(G3867=30,1,M3866)</f>
      </c>
      <c r="M3867" s="181" t="str">
        <f>L3867*(1-K3867)</f>
      </c>
    </row>
    <row r="3868">
      <c r="A3868" t="s">
        <v>164</v>
      </c>
      <c r="B3868" t="s">
        <v>250</v>
      </c>
      <c r="C3868" s="32" t="s">
        <v>252</v>
      </c>
      <c r="D3868" t="s">
        <v>458</v>
      </c>
      <c r="E3868" t="s">
        <v>476</v>
      </c>
      <c r="F3868" s="174" t="n">
        <v>2043</v>
      </c>
      <c r="G3868" s="175" t="n">
        <v>56</v>
      </c>
      <c r="H3868" s="176" t="n">
        <v>14698.2114688269</v>
      </c>
      <c r="I3868" s="177" t="n">
        <v>3917484.11387822</v>
      </c>
      <c r="J3868" s="178" t="str">
        <f>IF(I3868&gt;0,H3868/I3868,0)</f>
      </c>
      <c r="K3868" s="179" t="str">
        <f>1-EXP(-J3868)</f>
      </c>
      <c r="L3868" s="180" t="str">
        <f>IF(G3868=30,1,M3867)</f>
      </c>
      <c r="M3868" s="181" t="str">
        <f>L3868*(1-K3868)</f>
      </c>
    </row>
    <row r="3869">
      <c r="A3869" t="s">
        <v>164</v>
      </c>
      <c r="B3869" t="s">
        <v>250</v>
      </c>
      <c r="C3869" s="32" t="s">
        <v>252</v>
      </c>
      <c r="D3869" t="s">
        <v>458</v>
      </c>
      <c r="E3869" t="s">
        <v>476</v>
      </c>
      <c r="F3869" s="174" t="n">
        <v>2043</v>
      </c>
      <c r="G3869" s="175" t="n">
        <v>57</v>
      </c>
      <c r="H3869" s="176" t="n">
        <v>15803.1478406436</v>
      </c>
      <c r="I3869" s="177" t="n">
        <v>3861200.41275283</v>
      </c>
      <c r="J3869" s="178" t="str">
        <f>IF(I3869&gt;0,H3869/I3869,0)</f>
      </c>
      <c r="K3869" s="179" t="str">
        <f>1-EXP(-J3869)</f>
      </c>
      <c r="L3869" s="180" t="str">
        <f>IF(G3869=30,1,M3868)</f>
      </c>
      <c r="M3869" s="181" t="str">
        <f>L3869*(1-K3869)</f>
      </c>
    </row>
    <row r="3870">
      <c r="A3870" t="s">
        <v>164</v>
      </c>
      <c r="B3870" t="s">
        <v>250</v>
      </c>
      <c r="C3870" s="32" t="s">
        <v>252</v>
      </c>
      <c r="D3870" t="s">
        <v>458</v>
      </c>
      <c r="E3870" t="s">
        <v>476</v>
      </c>
      <c r="F3870" s="174" t="n">
        <v>2043</v>
      </c>
      <c r="G3870" s="175" t="n">
        <v>58</v>
      </c>
      <c r="H3870" s="176" t="n">
        <v>17396.8744714939</v>
      </c>
      <c r="I3870" s="177" t="n">
        <v>3889646.50181353</v>
      </c>
      <c r="J3870" s="178" t="str">
        <f>IF(I3870&gt;0,H3870/I3870,0)</f>
      </c>
      <c r="K3870" s="179" t="str">
        <f>1-EXP(-J3870)</f>
      </c>
      <c r="L3870" s="180" t="str">
        <f>IF(G3870=30,1,M3869)</f>
      </c>
      <c r="M3870" s="181" t="str">
        <f>L3870*(1-K3870)</f>
      </c>
    </row>
    <row r="3871">
      <c r="A3871" t="s">
        <v>164</v>
      </c>
      <c r="B3871" t="s">
        <v>250</v>
      </c>
      <c r="C3871" s="32" t="s">
        <v>252</v>
      </c>
      <c r="D3871" t="s">
        <v>458</v>
      </c>
      <c r="E3871" t="s">
        <v>476</v>
      </c>
      <c r="F3871" s="174" t="n">
        <v>2043</v>
      </c>
      <c r="G3871" s="175" t="n">
        <v>59</v>
      </c>
      <c r="H3871" s="176" t="n">
        <v>19275.8946159579</v>
      </c>
      <c r="I3871" s="177" t="n">
        <v>3938039.38476491</v>
      </c>
      <c r="J3871" s="178" t="str">
        <f>IF(I3871&gt;0,H3871/I3871,0)</f>
      </c>
      <c r="K3871" s="179" t="str">
        <f>1-EXP(-J3871)</f>
      </c>
      <c r="L3871" s="180" t="str">
        <f>IF(G3871=30,1,M3870)</f>
      </c>
      <c r="M3871" s="181" t="str">
        <f>L3871*(1-K3871)</f>
      </c>
    </row>
    <row r="3872">
      <c r="A3872" t="s">
        <v>164</v>
      </c>
      <c r="B3872" t="s">
        <v>250</v>
      </c>
      <c r="C3872" s="32" t="s">
        <v>252</v>
      </c>
      <c r="D3872" t="s">
        <v>458</v>
      </c>
      <c r="E3872" t="s">
        <v>476</v>
      </c>
      <c r="F3872" s="174" t="n">
        <v>2043</v>
      </c>
      <c r="G3872" s="175" t="n">
        <v>60</v>
      </c>
      <c r="H3872" s="176" t="n">
        <v>20699.1286891887</v>
      </c>
      <c r="I3872" s="177" t="n">
        <v>3883686.56424004</v>
      </c>
      <c r="J3872" s="178" t="str">
        <f>IF(I3872&gt;0,H3872/I3872,0)</f>
      </c>
      <c r="K3872" s="179" t="str">
        <f>1-EXP(-J3872)</f>
      </c>
      <c r="L3872" s="180" t="str">
        <f>IF(G3872=30,1,M3871)</f>
      </c>
      <c r="M3872" s="181" t="str">
        <f>L3872*(1-K3872)</f>
      </c>
    </row>
    <row r="3873">
      <c r="A3873" t="s">
        <v>164</v>
      </c>
      <c r="B3873" t="s">
        <v>250</v>
      </c>
      <c r="C3873" s="32" t="s">
        <v>252</v>
      </c>
      <c r="D3873" t="s">
        <v>458</v>
      </c>
      <c r="E3873" t="s">
        <v>476</v>
      </c>
      <c r="F3873" s="174" t="n">
        <v>2043</v>
      </c>
      <c r="G3873" s="175" t="n">
        <v>61</v>
      </c>
      <c r="H3873" s="176" t="n">
        <v>21753.6187655317</v>
      </c>
      <c r="I3873" s="177" t="n">
        <v>3725178.74098831</v>
      </c>
      <c r="J3873" s="178" t="str">
        <f>IF(I3873&gt;0,H3873/I3873,0)</f>
      </c>
      <c r="K3873" s="179" t="str">
        <f>1-EXP(-J3873)</f>
      </c>
      <c r="L3873" s="180" t="str">
        <f>IF(G3873=30,1,M3872)</f>
      </c>
      <c r="M3873" s="181" t="str">
        <f>L3873*(1-K3873)</f>
      </c>
    </row>
    <row r="3874">
      <c r="A3874" t="s">
        <v>164</v>
      </c>
      <c r="B3874" t="s">
        <v>250</v>
      </c>
      <c r="C3874" s="32" t="s">
        <v>252</v>
      </c>
      <c r="D3874" t="s">
        <v>458</v>
      </c>
      <c r="E3874" t="s">
        <v>476</v>
      </c>
      <c r="F3874" s="174" t="n">
        <v>2043</v>
      </c>
      <c r="G3874" s="175" t="n">
        <v>62</v>
      </c>
      <c r="H3874" s="176" t="n">
        <v>23208.4366526092</v>
      </c>
      <c r="I3874" s="177" t="n">
        <v>3622071.15825047</v>
      </c>
      <c r="J3874" s="178" t="str">
        <f>IF(I3874&gt;0,H3874/I3874,0)</f>
      </c>
      <c r="K3874" s="179" t="str">
        <f>1-EXP(-J3874)</f>
      </c>
      <c r="L3874" s="180" t="str">
        <f>IF(G3874=30,1,M3873)</f>
      </c>
      <c r="M3874" s="181" t="str">
        <f>L3874*(1-K3874)</f>
      </c>
    </row>
    <row r="3875">
      <c r="A3875" t="s">
        <v>164</v>
      </c>
      <c r="B3875" t="s">
        <v>250</v>
      </c>
      <c r="C3875" s="32" t="s">
        <v>252</v>
      </c>
      <c r="D3875" t="s">
        <v>458</v>
      </c>
      <c r="E3875" t="s">
        <v>476</v>
      </c>
      <c r="F3875" s="174" t="n">
        <v>2043</v>
      </c>
      <c r="G3875" s="175" t="n">
        <v>63</v>
      </c>
      <c r="H3875" s="176" t="n">
        <v>24829.6036097912</v>
      </c>
      <c r="I3875" s="177" t="n">
        <v>3531120.99629644</v>
      </c>
      <c r="J3875" s="178" t="str">
        <f>IF(I3875&gt;0,H3875/I3875,0)</f>
      </c>
      <c r="K3875" s="179" t="str">
        <f>1-EXP(-J3875)</f>
      </c>
      <c r="L3875" s="180" t="str">
        <f>IF(G3875=30,1,M3874)</f>
      </c>
      <c r="M3875" s="181" t="str">
        <f>L3875*(1-K3875)</f>
      </c>
    </row>
    <row r="3876">
      <c r="A3876" t="s">
        <v>164</v>
      </c>
      <c r="B3876" t="s">
        <v>250</v>
      </c>
      <c r="C3876" s="32" t="s">
        <v>252</v>
      </c>
      <c r="D3876" t="s">
        <v>458</v>
      </c>
      <c r="E3876" t="s">
        <v>476</v>
      </c>
      <c r="F3876" s="174" t="n">
        <v>2043</v>
      </c>
      <c r="G3876" s="175" t="n">
        <v>64</v>
      </c>
      <c r="H3876" s="176" t="n">
        <v>26489.919242235</v>
      </c>
      <c r="I3876" s="177" t="n">
        <v>3433220.23369874</v>
      </c>
      <c r="J3876" s="178" t="str">
        <f>IF(I3876&gt;0,H3876/I3876,0)</f>
      </c>
      <c r="K3876" s="179" t="str">
        <f>1-EXP(-J3876)</f>
      </c>
      <c r="L3876" s="180" t="str">
        <f>IF(G3876=30,1,M3875)</f>
      </c>
      <c r="M3876" s="181" t="str">
        <f>L3876*(1-K3876)</f>
      </c>
    </row>
    <row r="3877">
      <c r="A3877" t="s">
        <v>164</v>
      </c>
      <c r="B3877" t="s">
        <v>250</v>
      </c>
      <c r="C3877" s="32" t="s">
        <v>252</v>
      </c>
      <c r="D3877" t="s">
        <v>458</v>
      </c>
      <c r="E3877" t="s">
        <v>476</v>
      </c>
      <c r="F3877" s="174" t="n">
        <v>2043</v>
      </c>
      <c r="G3877" s="175" t="n">
        <v>65</v>
      </c>
      <c r="H3877" s="176" t="n">
        <v>26854.8380177212</v>
      </c>
      <c r="I3877" s="177" t="n">
        <v>3316451.60246321</v>
      </c>
      <c r="J3877" s="178" t="str">
        <f>IF(I3877&gt;0,H3877/I3877,0)</f>
      </c>
      <c r="K3877" s="179" t="str">
        <f>1-EXP(-J3877)</f>
      </c>
      <c r="L3877" s="180" t="str">
        <f>IF(G3877=30,1,M3876)</f>
      </c>
      <c r="M3877" s="181" t="str">
        <f>L3877*(1-K3877)</f>
      </c>
    </row>
    <row r="3878">
      <c r="A3878" t="s">
        <v>164</v>
      </c>
      <c r="B3878" t="s">
        <v>250</v>
      </c>
      <c r="C3878" s="32" t="s">
        <v>252</v>
      </c>
      <c r="D3878" t="s">
        <v>458</v>
      </c>
      <c r="E3878" t="s">
        <v>476</v>
      </c>
      <c r="F3878" s="174" t="n">
        <v>2043</v>
      </c>
      <c r="G3878" s="175" t="n">
        <v>66</v>
      </c>
      <c r="H3878" s="176" t="n">
        <v>28541.694661891</v>
      </c>
      <c r="I3878" s="177" t="n">
        <v>3212394.12495872</v>
      </c>
      <c r="J3878" s="178" t="str">
        <f>IF(I3878&gt;0,H3878/I3878,0)</f>
      </c>
      <c r="K3878" s="179" t="str">
        <f>1-EXP(-J3878)</f>
      </c>
      <c r="L3878" s="180" t="str">
        <f>IF(G3878=30,1,M3877)</f>
      </c>
      <c r="M3878" s="181" t="str">
        <f>L3878*(1-K3878)</f>
      </c>
    </row>
    <row r="3879">
      <c r="A3879" t="s">
        <v>164</v>
      </c>
      <c r="B3879" t="s">
        <v>250</v>
      </c>
      <c r="C3879" s="32" t="s">
        <v>252</v>
      </c>
      <c r="D3879" t="s">
        <v>458</v>
      </c>
      <c r="E3879" t="s">
        <v>476</v>
      </c>
      <c r="F3879" s="174" t="n">
        <v>2043</v>
      </c>
      <c r="G3879" s="175" t="n">
        <v>67</v>
      </c>
      <c r="H3879" s="176" t="n">
        <v>30215.1927150778</v>
      </c>
      <c r="I3879" s="177" t="n">
        <v>3096325.50838689</v>
      </c>
      <c r="J3879" s="178" t="str">
        <f>IF(I3879&gt;0,H3879/I3879,0)</f>
      </c>
      <c r="K3879" s="179" t="str">
        <f>1-EXP(-J3879)</f>
      </c>
      <c r="L3879" s="180" t="str">
        <f>IF(G3879=30,1,M3878)</f>
      </c>
      <c r="M3879" s="181" t="str">
        <f>L3879*(1-K3879)</f>
      </c>
    </row>
    <row r="3880">
      <c r="A3880" t="s">
        <v>164</v>
      </c>
      <c r="B3880" t="s">
        <v>250</v>
      </c>
      <c r="C3880" s="32" t="s">
        <v>252</v>
      </c>
      <c r="D3880" t="s">
        <v>458</v>
      </c>
      <c r="E3880" t="s">
        <v>476</v>
      </c>
      <c r="F3880" s="174" t="n">
        <v>2043</v>
      </c>
      <c r="G3880" s="175" t="n">
        <v>68</v>
      </c>
      <c r="H3880" s="176" t="n">
        <v>31936.6149651654</v>
      </c>
      <c r="I3880" s="177" t="n">
        <v>2977759.67743327</v>
      </c>
      <c r="J3880" s="178" t="str">
        <f>IF(I3880&gt;0,H3880/I3880,0)</f>
      </c>
      <c r="K3880" s="179" t="str">
        <f>1-EXP(-J3880)</f>
      </c>
      <c r="L3880" s="180" t="str">
        <f>IF(G3880=30,1,M3879)</f>
      </c>
      <c r="M3880" s="181" t="str">
        <f>L3880*(1-K3880)</f>
      </c>
    </row>
    <row r="3881">
      <c r="A3881" t="s">
        <v>164</v>
      </c>
      <c r="B3881" t="s">
        <v>250</v>
      </c>
      <c r="C3881" s="32" t="s">
        <v>252</v>
      </c>
      <c r="D3881" t="s">
        <v>458</v>
      </c>
      <c r="E3881" t="s">
        <v>476</v>
      </c>
      <c r="F3881" s="174" t="n">
        <v>2043</v>
      </c>
      <c r="G3881" s="175" t="n">
        <v>69</v>
      </c>
      <c r="H3881" s="176" t="n">
        <v>33452.4438789317</v>
      </c>
      <c r="I3881" s="177" t="n">
        <v>2835238.85133059</v>
      </c>
      <c r="J3881" s="178" t="str">
        <f>IF(I3881&gt;0,H3881/I3881,0)</f>
      </c>
      <c r="K3881" s="179" t="str">
        <f>1-EXP(-J3881)</f>
      </c>
      <c r="L3881" s="180" t="str">
        <f>IF(G3881=30,1,M3880)</f>
      </c>
      <c r="M3881" s="181" t="str">
        <f>L3881*(1-K3881)</f>
      </c>
    </row>
    <row r="3882">
      <c r="A3882" t="s">
        <v>164</v>
      </c>
      <c r="B3882" t="s">
        <v>250</v>
      </c>
      <c r="C3882" s="32" t="s">
        <v>252</v>
      </c>
      <c r="D3882" t="s">
        <v>458</v>
      </c>
      <c r="E3882" t="s">
        <v>476</v>
      </c>
      <c r="F3882" s="174" t="n">
        <v>2044</v>
      </c>
      <c r="G3882" s="175" t="n">
        <v>30</v>
      </c>
      <c r="H3882" s="176" t="n">
        <v>750.998591162932</v>
      </c>
      <c r="I3882" s="177" t="n">
        <v>4714189.17608482</v>
      </c>
      <c r="J3882" s="178" t="str">
        <f>IF(I3882&gt;0,H3882/I3882,0)</f>
      </c>
      <c r="K3882" s="179" t="str">
        <f>1-EXP(-J3882)</f>
      </c>
      <c r="L3882" s="180" t="str">
        <f>IF(G3882=30,1,M3881)</f>
      </c>
      <c r="M3882" s="181" t="str">
        <f>L3882*(1-K3882)</f>
      </c>
    </row>
    <row r="3883">
      <c r="A3883" t="s">
        <v>164</v>
      </c>
      <c r="B3883" t="s">
        <v>250</v>
      </c>
      <c r="C3883" s="32" t="s">
        <v>252</v>
      </c>
      <c r="D3883" t="s">
        <v>458</v>
      </c>
      <c r="E3883" t="s">
        <v>476</v>
      </c>
      <c r="F3883" s="174" t="n">
        <v>2044</v>
      </c>
      <c r="G3883" s="175" t="n">
        <v>31</v>
      </c>
      <c r="H3883" s="176" t="n">
        <v>964.615931513119</v>
      </c>
      <c r="I3883" s="177" t="n">
        <v>4782350.73814761</v>
      </c>
      <c r="J3883" s="178" t="str">
        <f>IF(I3883&gt;0,H3883/I3883,0)</f>
      </c>
      <c r="K3883" s="179" t="str">
        <f>1-EXP(-J3883)</f>
      </c>
      <c r="L3883" s="180" t="str">
        <f>IF(G3883=30,1,M3882)</f>
      </c>
      <c r="M3883" s="181" t="str">
        <f>L3883*(1-K3883)</f>
      </c>
    </row>
    <row r="3884">
      <c r="A3884" t="s">
        <v>164</v>
      </c>
      <c r="B3884" t="s">
        <v>250</v>
      </c>
      <c r="C3884" s="32" t="s">
        <v>252</v>
      </c>
      <c r="D3884" t="s">
        <v>458</v>
      </c>
      <c r="E3884" t="s">
        <v>476</v>
      </c>
      <c r="F3884" s="174" t="n">
        <v>2044</v>
      </c>
      <c r="G3884" s="175" t="n">
        <v>32</v>
      </c>
      <c r="H3884" s="176" t="n">
        <v>1084.11458778355</v>
      </c>
      <c r="I3884" s="177" t="n">
        <v>4895288.98941043</v>
      </c>
      <c r="J3884" s="178" t="str">
        <f>IF(I3884&gt;0,H3884/I3884,0)</f>
      </c>
      <c r="K3884" s="179" t="str">
        <f>1-EXP(-J3884)</f>
      </c>
      <c r="L3884" s="180" t="str">
        <f>IF(G3884=30,1,M3883)</f>
      </c>
      <c r="M3884" s="181" t="str">
        <f>L3884*(1-K3884)</f>
      </c>
    </row>
    <row r="3885">
      <c r="A3885" t="s">
        <v>164</v>
      </c>
      <c r="B3885" t="s">
        <v>250</v>
      </c>
      <c r="C3885" s="32" t="s">
        <v>252</v>
      </c>
      <c r="D3885" t="s">
        <v>458</v>
      </c>
      <c r="E3885" t="s">
        <v>476</v>
      </c>
      <c r="F3885" s="174" t="n">
        <v>2044</v>
      </c>
      <c r="G3885" s="175" t="n">
        <v>33</v>
      </c>
      <c r="H3885" s="176" t="n">
        <v>1141.73226191084</v>
      </c>
      <c r="I3885" s="177" t="n">
        <v>4867097.19493407</v>
      </c>
      <c r="J3885" s="178" t="str">
        <f>IF(I3885&gt;0,H3885/I3885,0)</f>
      </c>
      <c r="K3885" s="179" t="str">
        <f>1-EXP(-J3885)</f>
      </c>
      <c r="L3885" s="180" t="str">
        <f>IF(G3885=30,1,M3884)</f>
      </c>
      <c r="M3885" s="181" t="str">
        <f>L3885*(1-K3885)</f>
      </c>
    </row>
    <row r="3886">
      <c r="A3886" t="s">
        <v>164</v>
      </c>
      <c r="B3886" t="s">
        <v>250</v>
      </c>
      <c r="C3886" s="32" t="s">
        <v>252</v>
      </c>
      <c r="D3886" t="s">
        <v>458</v>
      </c>
      <c r="E3886" t="s">
        <v>476</v>
      </c>
      <c r="F3886" s="174" t="n">
        <v>2044</v>
      </c>
      <c r="G3886" s="175" t="n">
        <v>34</v>
      </c>
      <c r="H3886" s="176" t="n">
        <v>1183.16412926894</v>
      </c>
      <c r="I3886" s="177" t="n">
        <v>4733212.36027748</v>
      </c>
      <c r="J3886" s="178" t="str">
        <f>IF(I3886&gt;0,H3886/I3886,0)</f>
      </c>
      <c r="K3886" s="179" t="str">
        <f>1-EXP(-J3886)</f>
      </c>
      <c r="L3886" s="180" t="str">
        <f>IF(G3886=30,1,M3885)</f>
      </c>
      <c r="M3886" s="181" t="str">
        <f>L3886*(1-K3886)</f>
      </c>
    </row>
    <row r="3887">
      <c r="A3887" t="s">
        <v>164</v>
      </c>
      <c r="B3887" t="s">
        <v>250</v>
      </c>
      <c r="C3887" s="32" t="s">
        <v>252</v>
      </c>
      <c r="D3887" t="s">
        <v>458</v>
      </c>
      <c r="E3887" t="s">
        <v>476</v>
      </c>
      <c r="F3887" s="174" t="n">
        <v>2044</v>
      </c>
      <c r="G3887" s="175" t="n">
        <v>35</v>
      </c>
      <c r="H3887" s="176" t="n">
        <v>1535.79531641788</v>
      </c>
      <c r="I3887" s="177" t="n">
        <v>4661997.29064075</v>
      </c>
      <c r="J3887" s="178" t="str">
        <f>IF(I3887&gt;0,H3887/I3887,0)</f>
      </c>
      <c r="K3887" s="179" t="str">
        <f>1-EXP(-J3887)</f>
      </c>
      <c r="L3887" s="180" t="str">
        <f>IF(G3887=30,1,M3886)</f>
      </c>
      <c r="M3887" s="181" t="str">
        <f>L3887*(1-K3887)</f>
      </c>
    </row>
    <row r="3888">
      <c r="A3888" t="s">
        <v>164</v>
      </c>
      <c r="B3888" t="s">
        <v>250</v>
      </c>
      <c r="C3888" s="32" t="s">
        <v>252</v>
      </c>
      <c r="D3888" t="s">
        <v>458</v>
      </c>
      <c r="E3888" t="s">
        <v>476</v>
      </c>
      <c r="F3888" s="174" t="n">
        <v>2044</v>
      </c>
      <c r="G3888" s="175" t="n">
        <v>36</v>
      </c>
      <c r="H3888" s="176" t="n">
        <v>1786.14989507529</v>
      </c>
      <c r="I3888" s="177" t="n">
        <v>4618245.74840988</v>
      </c>
      <c r="J3888" s="178" t="str">
        <f>IF(I3888&gt;0,H3888/I3888,0)</f>
      </c>
      <c r="K3888" s="179" t="str">
        <f>1-EXP(-J3888)</f>
      </c>
      <c r="L3888" s="180" t="str">
        <f>IF(G3888=30,1,M3887)</f>
      </c>
      <c r="M3888" s="181" t="str">
        <f>L3888*(1-K3888)</f>
      </c>
    </row>
    <row r="3889">
      <c r="A3889" t="s">
        <v>164</v>
      </c>
      <c r="B3889" t="s">
        <v>250</v>
      </c>
      <c r="C3889" s="32" t="s">
        <v>252</v>
      </c>
      <c r="D3889" t="s">
        <v>458</v>
      </c>
      <c r="E3889" t="s">
        <v>476</v>
      </c>
      <c r="F3889" s="174" t="n">
        <v>2044</v>
      </c>
      <c r="G3889" s="175" t="n">
        <v>37</v>
      </c>
      <c r="H3889" s="176" t="n">
        <v>1989.87506791097</v>
      </c>
      <c r="I3889" s="177" t="n">
        <v>4642507.39032951</v>
      </c>
      <c r="J3889" s="178" t="str">
        <f>IF(I3889&gt;0,H3889/I3889,0)</f>
      </c>
      <c r="K3889" s="179" t="str">
        <f>1-EXP(-J3889)</f>
      </c>
      <c r="L3889" s="180" t="str">
        <f>IF(G3889=30,1,M3888)</f>
      </c>
      <c r="M3889" s="181" t="str">
        <f>L3889*(1-K3889)</f>
      </c>
    </row>
    <row r="3890">
      <c r="A3890" t="s">
        <v>164</v>
      </c>
      <c r="B3890" t="s">
        <v>250</v>
      </c>
      <c r="C3890" s="32" t="s">
        <v>252</v>
      </c>
      <c r="D3890" t="s">
        <v>458</v>
      </c>
      <c r="E3890" t="s">
        <v>476</v>
      </c>
      <c r="F3890" s="174" t="n">
        <v>2044</v>
      </c>
      <c r="G3890" s="175" t="n">
        <v>38</v>
      </c>
      <c r="H3890" s="176" t="n">
        <v>2106.90115535425</v>
      </c>
      <c r="I3890" s="177" t="n">
        <v>4558208.58532282</v>
      </c>
      <c r="J3890" s="178" t="str">
        <f>IF(I3890&gt;0,H3890/I3890,0)</f>
      </c>
      <c r="K3890" s="179" t="str">
        <f>1-EXP(-J3890)</f>
      </c>
      <c r="L3890" s="180" t="str">
        <f>IF(G3890=30,1,M3889)</f>
      </c>
      <c r="M3890" s="181" t="str">
        <f>L3890*(1-K3890)</f>
      </c>
    </row>
    <row r="3891">
      <c r="A3891" t="s">
        <v>164</v>
      </c>
      <c r="B3891" t="s">
        <v>250</v>
      </c>
      <c r="C3891" s="32" t="s">
        <v>252</v>
      </c>
      <c r="D3891" t="s">
        <v>458</v>
      </c>
      <c r="E3891" t="s">
        <v>476</v>
      </c>
      <c r="F3891" s="174" t="n">
        <v>2044</v>
      </c>
      <c r="G3891" s="175" t="n">
        <v>39</v>
      </c>
      <c r="H3891" s="176" t="n">
        <v>2246.84880661503</v>
      </c>
      <c r="I3891" s="177" t="n">
        <v>4495365.02675995</v>
      </c>
      <c r="J3891" s="178" t="str">
        <f>IF(I3891&gt;0,H3891/I3891,0)</f>
      </c>
      <c r="K3891" s="179" t="str">
        <f>1-EXP(-J3891)</f>
      </c>
      <c r="L3891" s="180" t="str">
        <f>IF(G3891=30,1,M3890)</f>
      </c>
      <c r="M3891" s="181" t="str">
        <f>L3891*(1-K3891)</f>
      </c>
    </row>
    <row r="3892">
      <c r="A3892" t="s">
        <v>164</v>
      </c>
      <c r="B3892" t="s">
        <v>250</v>
      </c>
      <c r="C3892" s="32" t="s">
        <v>252</v>
      </c>
      <c r="D3892" t="s">
        <v>458</v>
      </c>
      <c r="E3892" t="s">
        <v>476</v>
      </c>
      <c r="F3892" s="174" t="n">
        <v>2044</v>
      </c>
      <c r="G3892" s="175" t="n">
        <v>40</v>
      </c>
      <c r="H3892" s="176" t="n">
        <v>2935.85688460199</v>
      </c>
      <c r="I3892" s="177" t="n">
        <v>4365194.07957429</v>
      </c>
      <c r="J3892" s="178" t="str">
        <f>IF(I3892&gt;0,H3892/I3892,0)</f>
      </c>
      <c r="K3892" s="179" t="str">
        <f>1-EXP(-J3892)</f>
      </c>
      <c r="L3892" s="180" t="str">
        <f>IF(G3892=30,1,M3891)</f>
      </c>
      <c r="M3892" s="181" t="str">
        <f>L3892*(1-K3892)</f>
      </c>
    </row>
    <row r="3893">
      <c r="A3893" t="s">
        <v>164</v>
      </c>
      <c r="B3893" t="s">
        <v>250</v>
      </c>
      <c r="C3893" s="32" t="s">
        <v>252</v>
      </c>
      <c r="D3893" t="s">
        <v>458</v>
      </c>
      <c r="E3893" t="s">
        <v>476</v>
      </c>
      <c r="F3893" s="174" t="n">
        <v>2044</v>
      </c>
      <c r="G3893" s="175" t="n">
        <v>41</v>
      </c>
      <c r="H3893" s="176" t="n">
        <v>3256.14738843339</v>
      </c>
      <c r="I3893" s="177" t="n">
        <v>4296457.70949444</v>
      </c>
      <c r="J3893" s="178" t="str">
        <f>IF(I3893&gt;0,H3893/I3893,0)</f>
      </c>
      <c r="K3893" s="179" t="str">
        <f>1-EXP(-J3893)</f>
      </c>
      <c r="L3893" s="180" t="str">
        <f>IF(G3893=30,1,M3892)</f>
      </c>
      <c r="M3893" s="181" t="str">
        <f>L3893*(1-K3893)</f>
      </c>
    </row>
    <row r="3894">
      <c r="A3894" t="s">
        <v>164</v>
      </c>
      <c r="B3894" t="s">
        <v>250</v>
      </c>
      <c r="C3894" s="32" t="s">
        <v>252</v>
      </c>
      <c r="D3894" t="s">
        <v>458</v>
      </c>
      <c r="E3894" t="s">
        <v>476</v>
      </c>
      <c r="F3894" s="174" t="n">
        <v>2044</v>
      </c>
      <c r="G3894" s="175" t="n">
        <v>42</v>
      </c>
      <c r="H3894" s="176" t="n">
        <v>3661.03101895294</v>
      </c>
      <c r="I3894" s="177" t="n">
        <v>4269690.09296749</v>
      </c>
      <c r="J3894" s="178" t="str">
        <f>IF(I3894&gt;0,H3894/I3894,0)</f>
      </c>
      <c r="K3894" s="179" t="str">
        <f>1-EXP(-J3894)</f>
      </c>
      <c r="L3894" s="180" t="str">
        <f>IF(G3894=30,1,M3893)</f>
      </c>
      <c r="M3894" s="181" t="str">
        <f>L3894*(1-K3894)</f>
      </c>
    </row>
    <row r="3895">
      <c r="A3895" t="s">
        <v>164</v>
      </c>
      <c r="B3895" t="s">
        <v>250</v>
      </c>
      <c r="C3895" s="32" t="s">
        <v>252</v>
      </c>
      <c r="D3895" t="s">
        <v>458</v>
      </c>
      <c r="E3895" t="s">
        <v>476</v>
      </c>
      <c r="F3895" s="174" t="n">
        <v>2044</v>
      </c>
      <c r="G3895" s="175" t="n">
        <v>43</v>
      </c>
      <c r="H3895" s="176" t="n">
        <v>3957.13724855505</v>
      </c>
      <c r="I3895" s="177" t="n">
        <v>4245140.57223536</v>
      </c>
      <c r="J3895" s="178" t="str">
        <f>IF(I3895&gt;0,H3895/I3895,0)</f>
      </c>
      <c r="K3895" s="179" t="str">
        <f>1-EXP(-J3895)</f>
      </c>
      <c r="L3895" s="180" t="str">
        <f>IF(G3895=30,1,M3894)</f>
      </c>
      <c r="M3895" s="181" t="str">
        <f>L3895*(1-K3895)</f>
      </c>
    </row>
    <row r="3896">
      <c r="A3896" t="s">
        <v>164</v>
      </c>
      <c r="B3896" t="s">
        <v>250</v>
      </c>
      <c r="C3896" s="32" t="s">
        <v>252</v>
      </c>
      <c r="D3896" t="s">
        <v>458</v>
      </c>
      <c r="E3896" t="s">
        <v>476</v>
      </c>
      <c r="F3896" s="174" t="n">
        <v>2044</v>
      </c>
      <c r="G3896" s="175" t="n">
        <v>44</v>
      </c>
      <c r="H3896" s="176" t="n">
        <v>4287.60958129154</v>
      </c>
      <c r="I3896" s="177" t="n">
        <v>4219727.37447703</v>
      </c>
      <c r="J3896" s="178" t="str">
        <f>IF(I3896&gt;0,H3896/I3896,0)</f>
      </c>
      <c r="K3896" s="179" t="str">
        <f>1-EXP(-J3896)</f>
      </c>
      <c r="L3896" s="180" t="str">
        <f>IF(G3896=30,1,M3895)</f>
      </c>
      <c r="M3896" s="181" t="str">
        <f>L3896*(1-K3896)</f>
      </c>
    </row>
    <row r="3897">
      <c r="A3897" t="s">
        <v>164</v>
      </c>
      <c r="B3897" t="s">
        <v>250</v>
      </c>
      <c r="C3897" s="32" t="s">
        <v>252</v>
      </c>
      <c r="D3897" t="s">
        <v>458</v>
      </c>
      <c r="E3897" t="s">
        <v>476</v>
      </c>
      <c r="F3897" s="174" t="n">
        <v>2044</v>
      </c>
      <c r="G3897" s="175" t="n">
        <v>45</v>
      </c>
      <c r="H3897" s="176" t="n">
        <v>5532.91857276535</v>
      </c>
      <c r="I3897" s="177" t="n">
        <v>4232488.0763986</v>
      </c>
      <c r="J3897" s="178" t="str">
        <f>IF(I3897&gt;0,H3897/I3897,0)</f>
      </c>
      <c r="K3897" s="179" t="str">
        <f>1-EXP(-J3897)</f>
      </c>
      <c r="L3897" s="180" t="str">
        <f>IF(G3897=30,1,M3896)</f>
      </c>
      <c r="M3897" s="181" t="str">
        <f>L3897*(1-K3897)</f>
      </c>
    </row>
    <row r="3898">
      <c r="A3898" t="s">
        <v>164</v>
      </c>
      <c r="B3898" t="s">
        <v>250</v>
      </c>
      <c r="C3898" s="32" t="s">
        <v>252</v>
      </c>
      <c r="D3898" t="s">
        <v>458</v>
      </c>
      <c r="E3898" t="s">
        <v>476</v>
      </c>
      <c r="F3898" s="174" t="n">
        <v>2044</v>
      </c>
      <c r="G3898" s="175" t="n">
        <v>46</v>
      </c>
      <c r="H3898" s="176" t="n">
        <v>6187.54549351188</v>
      </c>
      <c r="I3898" s="177" t="n">
        <v>4281700.40917344</v>
      </c>
      <c r="J3898" s="178" t="str">
        <f>IF(I3898&gt;0,H3898/I3898,0)</f>
      </c>
      <c r="K3898" s="179" t="str">
        <f>1-EXP(-J3898)</f>
      </c>
      <c r="L3898" s="180" t="str">
        <f>IF(G3898=30,1,M3897)</f>
      </c>
      <c r="M3898" s="181" t="str">
        <f>L3898*(1-K3898)</f>
      </c>
    </row>
    <row r="3899">
      <c r="A3899" t="s">
        <v>164</v>
      </c>
      <c r="B3899" t="s">
        <v>250</v>
      </c>
      <c r="C3899" s="32" t="s">
        <v>252</v>
      </c>
      <c r="D3899" t="s">
        <v>458</v>
      </c>
      <c r="E3899" t="s">
        <v>476</v>
      </c>
      <c r="F3899" s="174" t="n">
        <v>2044</v>
      </c>
      <c r="G3899" s="175" t="n">
        <v>47</v>
      </c>
      <c r="H3899" s="176" t="n">
        <v>7161.11662513156</v>
      </c>
      <c r="I3899" s="177" t="n">
        <v>4405199.35382773</v>
      </c>
      <c r="J3899" s="178" t="str">
        <f>IF(I3899&gt;0,H3899/I3899,0)</f>
      </c>
      <c r="K3899" s="179" t="str">
        <f>1-EXP(-J3899)</f>
      </c>
      <c r="L3899" s="180" t="str">
        <f>IF(G3899=30,1,M3898)</f>
      </c>
      <c r="M3899" s="181" t="str">
        <f>L3899*(1-K3899)</f>
      </c>
    </row>
    <row r="3900">
      <c r="A3900" t="s">
        <v>164</v>
      </c>
      <c r="B3900" t="s">
        <v>250</v>
      </c>
      <c r="C3900" s="32" t="s">
        <v>252</v>
      </c>
      <c r="D3900" t="s">
        <v>458</v>
      </c>
      <c r="E3900" t="s">
        <v>476</v>
      </c>
      <c r="F3900" s="174" t="n">
        <v>2044</v>
      </c>
      <c r="G3900" s="175" t="n">
        <v>48</v>
      </c>
      <c r="H3900" s="176" t="n">
        <v>7753.63704778355</v>
      </c>
      <c r="I3900" s="177" t="n">
        <v>4352604.09096945</v>
      </c>
      <c r="J3900" s="178" t="str">
        <f>IF(I3900&gt;0,H3900/I3900,0)</f>
      </c>
      <c r="K3900" s="179" t="str">
        <f>1-EXP(-J3900)</f>
      </c>
      <c r="L3900" s="180" t="str">
        <f>IF(G3900=30,1,M3899)</f>
      </c>
      <c r="M3900" s="181" t="str">
        <f>L3900*(1-K3900)</f>
      </c>
    </row>
    <row r="3901">
      <c r="A3901" t="s">
        <v>164</v>
      </c>
      <c r="B3901" t="s">
        <v>250</v>
      </c>
      <c r="C3901" s="32" t="s">
        <v>252</v>
      </c>
      <c r="D3901" t="s">
        <v>458</v>
      </c>
      <c r="E3901" t="s">
        <v>476</v>
      </c>
      <c r="F3901" s="174" t="n">
        <v>2044</v>
      </c>
      <c r="G3901" s="175" t="n">
        <v>49</v>
      </c>
      <c r="H3901" s="176" t="n">
        <v>8341.33289728038</v>
      </c>
      <c r="I3901" s="177" t="n">
        <v>4269845.88264847</v>
      </c>
      <c r="J3901" s="178" t="str">
        <f>IF(I3901&gt;0,H3901/I3901,0)</f>
      </c>
      <c r="K3901" s="179" t="str">
        <f>1-EXP(-J3901)</f>
      </c>
      <c r="L3901" s="180" t="str">
        <f>IF(G3901=30,1,M3900)</f>
      </c>
      <c r="M3901" s="181" t="str">
        <f>L3901*(1-K3901)</f>
      </c>
    </row>
    <row r="3902">
      <c r="A3902" t="s">
        <v>164</v>
      </c>
      <c r="B3902" t="s">
        <v>250</v>
      </c>
      <c r="C3902" s="32" t="s">
        <v>252</v>
      </c>
      <c r="D3902" t="s">
        <v>458</v>
      </c>
      <c r="E3902" t="s">
        <v>476</v>
      </c>
      <c r="F3902" s="174" t="n">
        <v>2044</v>
      </c>
      <c r="G3902" s="175" t="n">
        <v>50</v>
      </c>
      <c r="H3902" s="176" t="n">
        <v>9401.89738816705</v>
      </c>
      <c r="I3902" s="177" t="n">
        <v>4201267.92498344</v>
      </c>
      <c r="J3902" s="178" t="str">
        <f>IF(I3902&gt;0,H3902/I3902,0)</f>
      </c>
      <c r="K3902" s="179" t="str">
        <f>1-EXP(-J3902)</f>
      </c>
      <c r="L3902" s="180" t="str">
        <f>IF(G3902=30,1,M3901)</f>
      </c>
      <c r="M3902" s="181" t="str">
        <f>L3902*(1-K3902)</f>
      </c>
    </row>
    <row r="3903">
      <c r="A3903" t="s">
        <v>164</v>
      </c>
      <c r="B3903" t="s">
        <v>250</v>
      </c>
      <c r="C3903" s="32" t="s">
        <v>252</v>
      </c>
      <c r="D3903" t="s">
        <v>458</v>
      </c>
      <c r="E3903" t="s">
        <v>476</v>
      </c>
      <c r="F3903" s="174" t="n">
        <v>2044</v>
      </c>
      <c r="G3903" s="175" t="n">
        <v>51</v>
      </c>
      <c r="H3903" s="176" t="n">
        <v>10108.5438146915</v>
      </c>
      <c r="I3903" s="177" t="n">
        <v>4134373.25670479</v>
      </c>
      <c r="J3903" s="178" t="str">
        <f>IF(I3903&gt;0,H3903/I3903,0)</f>
      </c>
      <c r="K3903" s="179" t="str">
        <f>1-EXP(-J3903)</f>
      </c>
      <c r="L3903" s="180" t="str">
        <f>IF(G3903=30,1,M3902)</f>
      </c>
      <c r="M3903" s="181" t="str">
        <f>L3903*(1-K3903)</f>
      </c>
    </row>
    <row r="3904">
      <c r="A3904" t="s">
        <v>164</v>
      </c>
      <c r="B3904" t="s">
        <v>250</v>
      </c>
      <c r="C3904" s="32" t="s">
        <v>252</v>
      </c>
      <c r="D3904" t="s">
        <v>458</v>
      </c>
      <c r="E3904" t="s">
        <v>476</v>
      </c>
      <c r="F3904" s="174" t="n">
        <v>2044</v>
      </c>
      <c r="G3904" s="175" t="n">
        <v>52</v>
      </c>
      <c r="H3904" s="176" t="n">
        <v>11087.6574875886</v>
      </c>
      <c r="I3904" s="177" t="n">
        <v>4154201.87872723</v>
      </c>
      <c r="J3904" s="178" t="str">
        <f>IF(I3904&gt;0,H3904/I3904,0)</f>
      </c>
      <c r="K3904" s="179" t="str">
        <f>1-EXP(-J3904)</f>
      </c>
      <c r="L3904" s="180" t="str">
        <f>IF(G3904=30,1,M3903)</f>
      </c>
      <c r="M3904" s="181" t="str">
        <f>L3904*(1-K3904)</f>
      </c>
    </row>
    <row r="3905">
      <c r="A3905" t="s">
        <v>164</v>
      </c>
      <c r="B3905" t="s">
        <v>250</v>
      </c>
      <c r="C3905" s="32" t="s">
        <v>252</v>
      </c>
      <c r="D3905" t="s">
        <v>458</v>
      </c>
      <c r="E3905" t="s">
        <v>476</v>
      </c>
      <c r="F3905" s="174" t="n">
        <v>2044</v>
      </c>
      <c r="G3905" s="175" t="n">
        <v>53</v>
      </c>
      <c r="H3905" s="176" t="n">
        <v>12096.7084225596</v>
      </c>
      <c r="I3905" s="177" t="n">
        <v>4153233.0316796</v>
      </c>
      <c r="J3905" s="178" t="str">
        <f>IF(I3905&gt;0,H3905/I3905,0)</f>
      </c>
      <c r="K3905" s="179" t="str">
        <f>1-EXP(-J3905)</f>
      </c>
      <c r="L3905" s="180" t="str">
        <f>IF(G3905=30,1,M3904)</f>
      </c>
      <c r="M3905" s="181" t="str">
        <f>L3905*(1-K3905)</f>
      </c>
    </row>
    <row r="3906">
      <c r="A3906" t="s">
        <v>164</v>
      </c>
      <c r="B3906" t="s">
        <v>250</v>
      </c>
      <c r="C3906" s="32" t="s">
        <v>252</v>
      </c>
      <c r="D3906" t="s">
        <v>458</v>
      </c>
      <c r="E3906" t="s">
        <v>476</v>
      </c>
      <c r="F3906" s="174" t="n">
        <v>2044</v>
      </c>
      <c r="G3906" s="175" t="n">
        <v>54</v>
      </c>
      <c r="H3906" s="176" t="n">
        <v>17532.6963026369</v>
      </c>
      <c r="I3906" s="177" t="n">
        <v>6106802.55690384</v>
      </c>
      <c r="J3906" s="178" t="str">
        <f>IF(I3906&gt;0,H3906/I3906,0)</f>
      </c>
      <c r="K3906" s="179" t="str">
        <f>1-EXP(-J3906)</f>
      </c>
      <c r="L3906" s="180" t="str">
        <f>IF(G3906=30,1,M3905)</f>
      </c>
      <c r="M3906" s="181" t="str">
        <f>L3906*(1-K3906)</f>
      </c>
    </row>
    <row r="3907">
      <c r="A3907" t="s">
        <v>164</v>
      </c>
      <c r="B3907" t="s">
        <v>250</v>
      </c>
      <c r="C3907" s="32" t="s">
        <v>252</v>
      </c>
      <c r="D3907" t="s">
        <v>458</v>
      </c>
      <c r="E3907" t="s">
        <v>476</v>
      </c>
      <c r="F3907" s="174" t="n">
        <v>2044</v>
      </c>
      <c r="G3907" s="175" t="n">
        <v>55</v>
      </c>
      <c r="H3907" s="176" t="n">
        <v>13890.0908717959</v>
      </c>
      <c r="I3907" s="177" t="n">
        <v>4072738.04125588</v>
      </c>
      <c r="J3907" s="178" t="str">
        <f>IF(I3907&gt;0,H3907/I3907,0)</f>
      </c>
      <c r="K3907" s="179" t="str">
        <f>1-EXP(-J3907)</f>
      </c>
      <c r="L3907" s="180" t="str">
        <f>IF(G3907=30,1,M3906)</f>
      </c>
      <c r="M3907" s="181" t="str">
        <f>L3907*(1-K3907)</f>
      </c>
    </row>
    <row r="3908">
      <c r="A3908" t="s">
        <v>164</v>
      </c>
      <c r="B3908" t="s">
        <v>250</v>
      </c>
      <c r="C3908" s="32" t="s">
        <v>252</v>
      </c>
      <c r="D3908" t="s">
        <v>458</v>
      </c>
      <c r="E3908" t="s">
        <v>476</v>
      </c>
      <c r="F3908" s="174" t="n">
        <v>2044</v>
      </c>
      <c r="G3908" s="175" t="n">
        <v>56</v>
      </c>
      <c r="H3908" s="176" t="n">
        <v>14952.460511295</v>
      </c>
      <c r="I3908" s="177" t="n">
        <v>4033542.57536878</v>
      </c>
      <c r="J3908" s="178" t="str">
        <f>IF(I3908&gt;0,H3908/I3908,0)</f>
      </c>
      <c r="K3908" s="179" t="str">
        <f>1-EXP(-J3908)</f>
      </c>
      <c r="L3908" s="180" t="str">
        <f>IF(G3908=30,1,M3907)</f>
      </c>
      <c r="M3908" s="181" t="str">
        <f>L3908*(1-K3908)</f>
      </c>
    </row>
    <row r="3909">
      <c r="A3909" t="s">
        <v>164</v>
      </c>
      <c r="B3909" t="s">
        <v>250</v>
      </c>
      <c r="C3909" s="32" t="s">
        <v>252</v>
      </c>
      <c r="D3909" t="s">
        <v>458</v>
      </c>
      <c r="E3909" t="s">
        <v>476</v>
      </c>
      <c r="F3909" s="174" t="n">
        <v>2044</v>
      </c>
      <c r="G3909" s="175" t="n">
        <v>57</v>
      </c>
      <c r="H3909" s="176" t="n">
        <v>15717.2716693231</v>
      </c>
      <c r="I3909" s="177" t="n">
        <v>3885281.00507774</v>
      </c>
      <c r="J3909" s="178" t="str">
        <f>IF(I3909&gt;0,H3909/I3909,0)</f>
      </c>
      <c r="K3909" s="179" t="str">
        <f>1-EXP(-J3909)</f>
      </c>
      <c r="L3909" s="180" t="str">
        <f>IF(G3909=30,1,M3908)</f>
      </c>
      <c r="M3909" s="181" t="str">
        <f>L3909*(1-K3909)</f>
      </c>
    </row>
    <row r="3910">
      <c r="A3910" t="s">
        <v>164</v>
      </c>
      <c r="B3910" t="s">
        <v>250</v>
      </c>
      <c r="C3910" s="32" t="s">
        <v>252</v>
      </c>
      <c r="D3910" t="s">
        <v>458</v>
      </c>
      <c r="E3910" t="s">
        <v>476</v>
      </c>
      <c r="F3910" s="174" t="n">
        <v>2044</v>
      </c>
      <c r="G3910" s="175" t="n">
        <v>58</v>
      </c>
      <c r="H3910" s="176" t="n">
        <v>16911.9206501038</v>
      </c>
      <c r="I3910" s="177" t="n">
        <v>3826609.94766237</v>
      </c>
      <c r="J3910" s="178" t="str">
        <f>IF(I3910&gt;0,H3910/I3910,0)</f>
      </c>
      <c r="K3910" s="179" t="str">
        <f>1-EXP(-J3910)</f>
      </c>
      <c r="L3910" s="180" t="str">
        <f>IF(G3910=30,1,M3909)</f>
      </c>
      <c r="M3910" s="181" t="str">
        <f>L3910*(1-K3910)</f>
      </c>
    </row>
    <row r="3911">
      <c r="A3911" t="s">
        <v>164</v>
      </c>
      <c r="B3911" t="s">
        <v>250</v>
      </c>
      <c r="C3911" s="32" t="s">
        <v>252</v>
      </c>
      <c r="D3911" t="s">
        <v>458</v>
      </c>
      <c r="E3911" t="s">
        <v>476</v>
      </c>
      <c r="F3911" s="174" t="n">
        <v>2044</v>
      </c>
      <c r="G3911" s="175" t="n">
        <v>59</v>
      </c>
      <c r="H3911" s="176" t="n">
        <v>18632.1301770084</v>
      </c>
      <c r="I3911" s="177" t="n">
        <v>3851612.21198707</v>
      </c>
      <c r="J3911" s="178" t="str">
        <f>IF(I3911&gt;0,H3911/I3911,0)</f>
      </c>
      <c r="K3911" s="179" t="str">
        <f>1-EXP(-J3911)</f>
      </c>
      <c r="L3911" s="180" t="str">
        <f>IF(G3911=30,1,M3910)</f>
      </c>
      <c r="M3911" s="181" t="str">
        <f>L3911*(1-K3911)</f>
      </c>
    </row>
    <row r="3912">
      <c r="A3912" t="s">
        <v>164</v>
      </c>
      <c r="B3912" t="s">
        <v>250</v>
      </c>
      <c r="C3912" s="32" t="s">
        <v>252</v>
      </c>
      <c r="D3912" t="s">
        <v>458</v>
      </c>
      <c r="E3912" t="s">
        <v>476</v>
      </c>
      <c r="F3912" s="174" t="n">
        <v>2044</v>
      </c>
      <c r="G3912" s="175" t="n">
        <v>60</v>
      </c>
      <c r="H3912" s="176" t="n">
        <v>20490.6243687357</v>
      </c>
      <c r="I3912" s="177" t="n">
        <v>3895946.22602574</v>
      </c>
      <c r="J3912" s="178" t="str">
        <f>IF(I3912&gt;0,H3912/I3912,0)</f>
      </c>
      <c r="K3912" s="179" t="str">
        <f>1-EXP(-J3912)</f>
      </c>
      <c r="L3912" s="180" t="str">
        <f>IF(G3912=30,1,M3911)</f>
      </c>
      <c r="M3912" s="181" t="str">
        <f>L3912*(1-K3912)</f>
      </c>
    </row>
    <row r="3913">
      <c r="A3913" t="s">
        <v>164</v>
      </c>
      <c r="B3913" t="s">
        <v>250</v>
      </c>
      <c r="C3913" s="32" t="s">
        <v>252</v>
      </c>
      <c r="D3913" t="s">
        <v>458</v>
      </c>
      <c r="E3913" t="s">
        <v>476</v>
      </c>
      <c r="F3913" s="174" t="n">
        <v>2044</v>
      </c>
      <c r="G3913" s="175" t="n">
        <v>61</v>
      </c>
      <c r="H3913" s="176" t="n">
        <v>22098.8799064429</v>
      </c>
      <c r="I3913" s="177" t="n">
        <v>3838047.40117992</v>
      </c>
      <c r="J3913" s="178" t="str">
        <f>IF(I3913&gt;0,H3913/I3913,0)</f>
      </c>
      <c r="K3913" s="179" t="str">
        <f>1-EXP(-J3913)</f>
      </c>
      <c r="L3913" s="180" t="str">
        <f>IF(G3913=30,1,M3912)</f>
      </c>
      <c r="M3913" s="181" t="str">
        <f>L3913*(1-K3913)</f>
      </c>
    </row>
    <row r="3914">
      <c r="A3914" t="s">
        <v>164</v>
      </c>
      <c r="B3914" t="s">
        <v>250</v>
      </c>
      <c r="C3914" s="32" t="s">
        <v>252</v>
      </c>
      <c r="D3914" t="s">
        <v>458</v>
      </c>
      <c r="E3914" t="s">
        <v>476</v>
      </c>
      <c r="F3914" s="174" t="n">
        <v>2044</v>
      </c>
      <c r="G3914" s="175" t="n">
        <v>62</v>
      </c>
      <c r="H3914" s="176" t="n">
        <v>23259.5516731359</v>
      </c>
      <c r="I3914" s="177" t="n">
        <v>3677349.21089659</v>
      </c>
      <c r="J3914" s="178" t="str">
        <f>IF(I3914&gt;0,H3914/I3914,0)</f>
      </c>
      <c r="K3914" s="179" t="str">
        <f>1-EXP(-J3914)</f>
      </c>
      <c r="L3914" s="180" t="str">
        <f>IF(G3914=30,1,M3913)</f>
      </c>
      <c r="M3914" s="181" t="str">
        <f>L3914*(1-K3914)</f>
      </c>
    </row>
    <row r="3915">
      <c r="A3915" t="s">
        <v>164</v>
      </c>
      <c r="B3915" t="s">
        <v>250</v>
      </c>
      <c r="C3915" s="32" t="s">
        <v>252</v>
      </c>
      <c r="D3915" t="s">
        <v>458</v>
      </c>
      <c r="E3915" t="s">
        <v>476</v>
      </c>
      <c r="F3915" s="174" t="n">
        <v>2044</v>
      </c>
      <c r="G3915" s="175" t="n">
        <v>63</v>
      </c>
      <c r="H3915" s="176" t="n">
        <v>24792.0148867493</v>
      </c>
      <c r="I3915" s="177" t="n">
        <v>3571070.8044542</v>
      </c>
      <c r="J3915" s="178" t="str">
        <f>IF(I3915&gt;0,H3915/I3915,0)</f>
      </c>
      <c r="K3915" s="179" t="str">
        <f>1-EXP(-J3915)</f>
      </c>
      <c r="L3915" s="180" t="str">
        <f>IF(G3915=30,1,M3914)</f>
      </c>
      <c r="M3915" s="181" t="str">
        <f>L3915*(1-K3915)</f>
      </c>
    </row>
    <row r="3916">
      <c r="A3916" t="s">
        <v>164</v>
      </c>
      <c r="B3916" t="s">
        <v>250</v>
      </c>
      <c r="C3916" s="32" t="s">
        <v>252</v>
      </c>
      <c r="D3916" t="s">
        <v>458</v>
      </c>
      <c r="E3916" t="s">
        <v>476</v>
      </c>
      <c r="F3916" s="174" t="n">
        <v>2044</v>
      </c>
      <c r="G3916" s="175" t="n">
        <v>64</v>
      </c>
      <c r="H3916" s="176" t="n">
        <v>26488.3107566687</v>
      </c>
      <c r="I3916" s="177" t="n">
        <v>3476580.58736285</v>
      </c>
      <c r="J3916" s="178" t="str">
        <f>IF(I3916&gt;0,H3916/I3916,0)</f>
      </c>
      <c r="K3916" s="179" t="str">
        <f>1-EXP(-J3916)</f>
      </c>
      <c r="L3916" s="180" t="str">
        <f>IF(G3916=30,1,M3915)</f>
      </c>
      <c r="M3916" s="181" t="str">
        <f>L3916*(1-K3916)</f>
      </c>
    </row>
    <row r="3917">
      <c r="A3917" t="s">
        <v>164</v>
      </c>
      <c r="B3917" t="s">
        <v>250</v>
      </c>
      <c r="C3917" s="32" t="s">
        <v>252</v>
      </c>
      <c r="D3917" t="s">
        <v>458</v>
      </c>
      <c r="E3917" t="s">
        <v>476</v>
      </c>
      <c r="F3917" s="174" t="n">
        <v>2044</v>
      </c>
      <c r="G3917" s="175" t="n">
        <v>65</v>
      </c>
      <c r="H3917" s="176" t="n">
        <v>26961.1726300849</v>
      </c>
      <c r="I3917" s="177" t="n">
        <v>3375052.75818614</v>
      </c>
      <c r="J3917" s="178" t="str">
        <f>IF(I3917&gt;0,H3917/I3917,0)</f>
      </c>
      <c r="K3917" s="179" t="str">
        <f>1-EXP(-J3917)</f>
      </c>
      <c r="L3917" s="180" t="str">
        <f>IF(G3917=30,1,M3916)</f>
      </c>
      <c r="M3917" s="181" t="str">
        <f>L3917*(1-K3917)</f>
      </c>
    </row>
    <row r="3918">
      <c r="A3918" t="s">
        <v>164</v>
      </c>
      <c r="B3918" t="s">
        <v>250</v>
      </c>
      <c r="C3918" s="32" t="s">
        <v>252</v>
      </c>
      <c r="D3918" t="s">
        <v>458</v>
      </c>
      <c r="E3918" t="s">
        <v>476</v>
      </c>
      <c r="F3918" s="174" t="n">
        <v>2044</v>
      </c>
      <c r="G3918" s="175" t="n">
        <v>66</v>
      </c>
      <c r="H3918" s="176" t="n">
        <v>28508.0171158266</v>
      </c>
      <c r="I3918" s="177" t="n">
        <v>3255425.22317143</v>
      </c>
      <c r="J3918" s="178" t="str">
        <f>IF(I3918&gt;0,H3918/I3918,0)</f>
      </c>
      <c r="K3918" s="179" t="str">
        <f>1-EXP(-J3918)</f>
      </c>
      <c r="L3918" s="180" t="str">
        <f>IF(G3918=30,1,M3917)</f>
      </c>
      <c r="M3918" s="181" t="str">
        <f>L3918*(1-K3918)</f>
      </c>
    </row>
    <row r="3919">
      <c r="A3919" t="s">
        <v>164</v>
      </c>
      <c r="B3919" t="s">
        <v>250</v>
      </c>
      <c r="C3919" s="32" t="s">
        <v>252</v>
      </c>
      <c r="D3919" t="s">
        <v>458</v>
      </c>
      <c r="E3919" t="s">
        <v>476</v>
      </c>
      <c r="F3919" s="174" t="n">
        <v>2044</v>
      </c>
      <c r="G3919" s="175" t="n">
        <v>67</v>
      </c>
      <c r="H3919" s="176" t="n">
        <v>30304.7414837411</v>
      </c>
      <c r="I3919" s="177" t="n">
        <v>3146886.87104426</v>
      </c>
      <c r="J3919" s="178" t="str">
        <f>IF(I3919&gt;0,H3919/I3919,0)</f>
      </c>
      <c r="K3919" s="179" t="str">
        <f>1-EXP(-J3919)</f>
      </c>
      <c r="L3919" s="180" t="str">
        <f>IF(G3919=30,1,M3918)</f>
      </c>
      <c r="M3919" s="181" t="str">
        <f>L3919*(1-K3919)</f>
      </c>
    </row>
    <row r="3920">
      <c r="A3920" t="s">
        <v>164</v>
      </c>
      <c r="B3920" t="s">
        <v>250</v>
      </c>
      <c r="C3920" s="32" t="s">
        <v>252</v>
      </c>
      <c r="D3920" t="s">
        <v>458</v>
      </c>
      <c r="E3920" t="s">
        <v>476</v>
      </c>
      <c r="F3920" s="174" t="n">
        <v>2044</v>
      </c>
      <c r="G3920" s="175" t="n">
        <v>68</v>
      </c>
      <c r="H3920" s="176" t="n">
        <v>32043.8090458667</v>
      </c>
      <c r="I3920" s="177" t="n">
        <v>3027054.24038688</v>
      </c>
      <c r="J3920" s="178" t="str">
        <f>IF(I3920&gt;0,H3920/I3920,0)</f>
      </c>
      <c r="K3920" s="179" t="str">
        <f>1-EXP(-J3920)</f>
      </c>
      <c r="L3920" s="180" t="str">
        <f>IF(G3920=30,1,M3919)</f>
      </c>
      <c r="M3920" s="181" t="str">
        <f>L3920*(1-K3920)</f>
      </c>
    </row>
    <row r="3921">
      <c r="A3921" t="s">
        <v>164</v>
      </c>
      <c r="B3921" t="s">
        <v>250</v>
      </c>
      <c r="C3921" s="32" t="s">
        <v>252</v>
      </c>
      <c r="D3921" t="s">
        <v>458</v>
      </c>
      <c r="E3921" t="s">
        <v>476</v>
      </c>
      <c r="F3921" s="174" t="n">
        <v>2044</v>
      </c>
      <c r="G3921" s="175" t="n">
        <v>69</v>
      </c>
      <c r="H3921" s="176" t="n">
        <v>33830.5274765722</v>
      </c>
      <c r="I3921" s="177" t="n">
        <v>2904641.31990503</v>
      </c>
      <c r="J3921" s="178" t="str">
        <f>IF(I3921&gt;0,H3921/I3921,0)</f>
      </c>
      <c r="K3921" s="179" t="str">
        <f>1-EXP(-J3921)</f>
      </c>
      <c r="L3921" s="180" t="str">
        <f>IF(G3921=30,1,M3920)</f>
      </c>
      <c r="M3921" s="181" t="str">
        <f>L3921*(1-K3921)</f>
      </c>
    </row>
    <row r="3922">
      <c r="A3922" t="s">
        <v>164</v>
      </c>
      <c r="B3922" t="s">
        <v>250</v>
      </c>
      <c r="C3922" s="32" t="s">
        <v>252</v>
      </c>
      <c r="D3922" t="s">
        <v>458</v>
      </c>
      <c r="E3922" t="s">
        <v>476</v>
      </c>
      <c r="F3922" s="174" t="n">
        <v>2045</v>
      </c>
      <c r="G3922" s="175" t="n">
        <v>30</v>
      </c>
      <c r="H3922" s="176" t="n">
        <v>740.974012990067</v>
      </c>
      <c r="I3922" s="177" t="n">
        <v>4642333.58395385</v>
      </c>
      <c r="J3922" s="178" t="str">
        <f>IF(I3922&gt;0,H3922/I3922,0)</f>
      </c>
      <c r="K3922" s="179" t="str">
        <f>1-EXP(-J3922)</f>
      </c>
      <c r="L3922" s="180" t="str">
        <f>IF(G3922=30,1,M3921)</f>
      </c>
      <c r="M3922" s="181" t="str">
        <f>L3922*(1-K3922)</f>
      </c>
    </row>
    <row r="3923">
      <c r="A3923" t="s">
        <v>164</v>
      </c>
      <c r="B3923" t="s">
        <v>250</v>
      </c>
      <c r="C3923" s="32" t="s">
        <v>252</v>
      </c>
      <c r="D3923" t="s">
        <v>458</v>
      </c>
      <c r="E3923" t="s">
        <v>476</v>
      </c>
      <c r="F3923" s="174" t="n">
        <v>2045</v>
      </c>
      <c r="G3923" s="175" t="n">
        <v>31</v>
      </c>
      <c r="H3923" s="176" t="n">
        <v>949.121675112155</v>
      </c>
      <c r="I3923" s="177" t="n">
        <v>4708844.90647585</v>
      </c>
      <c r="J3923" s="178" t="str">
        <f>IF(I3923&gt;0,H3923/I3923,0)</f>
      </c>
      <c r="K3923" s="179" t="str">
        <f>1-EXP(-J3923)</f>
      </c>
      <c r="L3923" s="180" t="str">
        <f>IF(G3923=30,1,M3922)</f>
      </c>
      <c r="M3923" s="181" t="str">
        <f>L3923*(1-K3923)</f>
      </c>
    </row>
    <row r="3924">
      <c r="A3924" t="s">
        <v>164</v>
      </c>
      <c r="B3924" t="s">
        <v>250</v>
      </c>
      <c r="C3924" s="32" t="s">
        <v>252</v>
      </c>
      <c r="D3924" t="s">
        <v>458</v>
      </c>
      <c r="E3924" t="s">
        <v>476</v>
      </c>
      <c r="F3924" s="174" t="n">
        <v>2045</v>
      </c>
      <c r="G3924" s="175" t="n">
        <v>32</v>
      </c>
      <c r="H3924" s="176" t="n">
        <v>1015.72008553526</v>
      </c>
      <c r="I3924" s="177" t="n">
        <v>4777047.47335341</v>
      </c>
      <c r="J3924" s="178" t="str">
        <f>IF(I3924&gt;0,H3924/I3924,0)</f>
      </c>
      <c r="K3924" s="179" t="str">
        <f>1-EXP(-J3924)</f>
      </c>
      <c r="L3924" s="180" t="str">
        <f>IF(G3924=30,1,M3923)</f>
      </c>
      <c r="M3924" s="181" t="str">
        <f>L3924*(1-K3924)</f>
      </c>
    </row>
    <row r="3925">
      <c r="A3925" t="s">
        <v>164</v>
      </c>
      <c r="B3925" t="s">
        <v>250</v>
      </c>
      <c r="C3925" s="32" t="s">
        <v>252</v>
      </c>
      <c r="D3925" t="s">
        <v>458</v>
      </c>
      <c r="E3925" t="s">
        <v>476</v>
      </c>
      <c r="F3925" s="174" t="n">
        <v>2045</v>
      </c>
      <c r="G3925" s="175" t="n">
        <v>33</v>
      </c>
      <c r="H3925" s="176" t="n">
        <v>1145.90730898514</v>
      </c>
      <c r="I3925" s="177" t="n">
        <v>4889592.91489379</v>
      </c>
      <c r="J3925" s="178" t="str">
        <f>IF(I3925&gt;0,H3925/I3925,0)</f>
      </c>
      <c r="K3925" s="179" t="str">
        <f>1-EXP(-J3925)</f>
      </c>
      <c r="L3925" s="180" t="str">
        <f>IF(G3925=30,1,M3924)</f>
      </c>
      <c r="M3925" s="181" t="str">
        <f>L3925*(1-K3925)</f>
      </c>
    </row>
    <row r="3926">
      <c r="A3926" t="s">
        <v>164</v>
      </c>
      <c r="B3926" t="s">
        <v>250</v>
      </c>
      <c r="C3926" s="32" t="s">
        <v>252</v>
      </c>
      <c r="D3926" t="s">
        <v>458</v>
      </c>
      <c r="E3926" t="s">
        <v>476</v>
      </c>
      <c r="F3926" s="174" t="n">
        <v>2045</v>
      </c>
      <c r="G3926" s="175" t="n">
        <v>34</v>
      </c>
      <c r="H3926" s="176" t="n">
        <v>1213.76205418805</v>
      </c>
      <c r="I3926" s="177" t="n">
        <v>4861171.73458468</v>
      </c>
      <c r="J3926" s="178" t="str">
        <f>IF(I3926&gt;0,H3926/I3926,0)</f>
      </c>
      <c r="K3926" s="179" t="str">
        <f>1-EXP(-J3926)</f>
      </c>
      <c r="L3926" s="180" t="str">
        <f>IF(G3926=30,1,M3925)</f>
      </c>
      <c r="M3926" s="181" t="str">
        <f>L3926*(1-K3926)</f>
      </c>
    </row>
    <row r="3927">
      <c r="A3927" t="s">
        <v>164</v>
      </c>
      <c r="B3927" t="s">
        <v>250</v>
      </c>
      <c r="C3927" s="32" t="s">
        <v>252</v>
      </c>
      <c r="D3927" t="s">
        <v>458</v>
      </c>
      <c r="E3927" t="s">
        <v>476</v>
      </c>
      <c r="F3927" s="174" t="n">
        <v>2045</v>
      </c>
      <c r="G3927" s="175" t="n">
        <v>35</v>
      </c>
      <c r="H3927" s="176" t="n">
        <v>1551.26431770841</v>
      </c>
      <c r="I3927" s="177" t="n">
        <v>4727149.50653326</v>
      </c>
      <c r="J3927" s="178" t="str">
        <f>IF(I3927&gt;0,H3927/I3927,0)</f>
      </c>
      <c r="K3927" s="179" t="str">
        <f>1-EXP(-J3927)</f>
      </c>
      <c r="L3927" s="180" t="str">
        <f>IF(G3927=30,1,M3926)</f>
      </c>
      <c r="M3927" s="181" t="str">
        <f>L3927*(1-K3927)</f>
      </c>
    </row>
    <row r="3928">
      <c r="A3928" t="s">
        <v>164</v>
      </c>
      <c r="B3928" t="s">
        <v>250</v>
      </c>
      <c r="C3928" s="32" t="s">
        <v>252</v>
      </c>
      <c r="D3928" t="s">
        <v>458</v>
      </c>
      <c r="E3928" t="s">
        <v>476</v>
      </c>
      <c r="F3928" s="174" t="n">
        <v>2045</v>
      </c>
      <c r="G3928" s="175" t="n">
        <v>36</v>
      </c>
      <c r="H3928" s="176" t="n">
        <v>1792.44899979884</v>
      </c>
      <c r="I3928" s="177" t="n">
        <v>4655356.64046095</v>
      </c>
      <c r="J3928" s="178" t="str">
        <f>IF(I3928&gt;0,H3928/I3928,0)</f>
      </c>
      <c r="K3928" s="179" t="str">
        <f>1-EXP(-J3928)</f>
      </c>
      <c r="L3928" s="180" t="str">
        <f>IF(G3928=30,1,M3927)</f>
      </c>
      <c r="M3928" s="181" t="str">
        <f>L3928*(1-K3928)</f>
      </c>
    </row>
    <row r="3929">
      <c r="A3929" t="s">
        <v>164</v>
      </c>
      <c r="B3929" t="s">
        <v>250</v>
      </c>
      <c r="C3929" s="32" t="s">
        <v>252</v>
      </c>
      <c r="D3929" t="s">
        <v>458</v>
      </c>
      <c r="E3929" t="s">
        <v>476</v>
      </c>
      <c r="F3929" s="174" t="n">
        <v>2045</v>
      </c>
      <c r="G3929" s="175" t="n">
        <v>37</v>
      </c>
      <c r="H3929" s="176" t="n">
        <v>1910.07410844575</v>
      </c>
      <c r="I3929" s="177" t="n">
        <v>4611505.9959827</v>
      </c>
      <c r="J3929" s="178" t="str">
        <f>IF(I3929&gt;0,H3929/I3929,0)</f>
      </c>
      <c r="K3929" s="179" t="str">
        <f>1-EXP(-J3929)</f>
      </c>
      <c r="L3929" s="180" t="str">
        <f>IF(G3929=30,1,M3928)</f>
      </c>
      <c r="M3929" s="181" t="str">
        <f>L3929*(1-K3929)</f>
      </c>
    </row>
    <row r="3930">
      <c r="A3930" t="s">
        <v>164</v>
      </c>
      <c r="B3930" t="s">
        <v>250</v>
      </c>
      <c r="C3930" s="32" t="s">
        <v>252</v>
      </c>
      <c r="D3930" t="s">
        <v>458</v>
      </c>
      <c r="E3930" t="s">
        <v>476</v>
      </c>
      <c r="F3930" s="174" t="n">
        <v>2045</v>
      </c>
      <c r="G3930" s="175" t="n">
        <v>38</v>
      </c>
      <c r="H3930" s="176" t="n">
        <v>2131.97503459772</v>
      </c>
      <c r="I3930" s="177" t="n">
        <v>4635212.59675071</v>
      </c>
      <c r="J3930" s="178" t="str">
        <f>IF(I3930&gt;0,H3930/I3930,0)</f>
      </c>
      <c r="K3930" s="179" t="str">
        <f>1-EXP(-J3930)</f>
      </c>
      <c r="L3930" s="180" t="str">
        <f>IF(G3930=30,1,M3929)</f>
      </c>
      <c r="M3930" s="181" t="str">
        <f>L3930*(1-K3930)</f>
      </c>
    </row>
    <row r="3931">
      <c r="A3931" t="s">
        <v>164</v>
      </c>
      <c r="B3931" t="s">
        <v>250</v>
      </c>
      <c r="C3931" s="32" t="s">
        <v>252</v>
      </c>
      <c r="D3931" t="s">
        <v>458</v>
      </c>
      <c r="E3931" t="s">
        <v>476</v>
      </c>
      <c r="F3931" s="174" t="n">
        <v>2045</v>
      </c>
      <c r="G3931" s="175" t="n">
        <v>39</v>
      </c>
      <c r="H3931" s="176" t="n">
        <v>2263.07412965198</v>
      </c>
      <c r="I3931" s="177" t="n">
        <v>4550532.25133774</v>
      </c>
      <c r="J3931" s="178" t="str">
        <f>IF(I3931&gt;0,H3931/I3931,0)</f>
      </c>
      <c r="K3931" s="179" t="str">
        <f>1-EXP(-J3931)</f>
      </c>
      <c r="L3931" s="180" t="str">
        <f>IF(G3931=30,1,M3930)</f>
      </c>
      <c r="M3931" s="181" t="str">
        <f>L3931*(1-K3931)</f>
      </c>
    </row>
    <row r="3932">
      <c r="A3932" t="s">
        <v>164</v>
      </c>
      <c r="B3932" t="s">
        <v>250</v>
      </c>
      <c r="C3932" s="32" t="s">
        <v>252</v>
      </c>
      <c r="D3932" t="s">
        <v>458</v>
      </c>
      <c r="E3932" t="s">
        <v>476</v>
      </c>
      <c r="F3932" s="174" t="n">
        <v>2045</v>
      </c>
      <c r="G3932" s="175" t="n">
        <v>40</v>
      </c>
      <c r="H3932" s="176" t="n">
        <v>3000.90614123012</v>
      </c>
      <c r="I3932" s="177" t="n">
        <v>4487226.88974407</v>
      </c>
      <c r="J3932" s="178" t="str">
        <f>IF(I3932&gt;0,H3932/I3932,0)</f>
      </c>
      <c r="K3932" s="179" t="str">
        <f>1-EXP(-J3932)</f>
      </c>
      <c r="L3932" s="180" t="str">
        <f>IF(G3932=30,1,M3931)</f>
      </c>
      <c r="M3932" s="181" t="str">
        <f>L3932*(1-K3932)</f>
      </c>
    </row>
    <row r="3933">
      <c r="A3933" t="s">
        <v>164</v>
      </c>
      <c r="B3933" t="s">
        <v>250</v>
      </c>
      <c r="C3933" s="32" t="s">
        <v>252</v>
      </c>
      <c r="D3933" t="s">
        <v>458</v>
      </c>
      <c r="E3933" t="s">
        <v>476</v>
      </c>
      <c r="F3933" s="174" t="n">
        <v>2045</v>
      </c>
      <c r="G3933" s="175" t="n">
        <v>41</v>
      </c>
      <c r="H3933" s="176" t="n">
        <v>3281.71836253643</v>
      </c>
      <c r="I3933" s="177" t="n">
        <v>4356038.25850884</v>
      </c>
      <c r="J3933" s="178" t="str">
        <f>IF(I3933&gt;0,H3933/I3933,0)</f>
      </c>
      <c r="K3933" s="179" t="str">
        <f>1-EXP(-J3933)</f>
      </c>
      <c r="L3933" s="180" t="str">
        <f>IF(G3933=30,1,M3932)</f>
      </c>
      <c r="M3933" s="181" t="str">
        <f>L3933*(1-K3933)</f>
      </c>
    </row>
    <row r="3934">
      <c r="A3934" t="s">
        <v>164</v>
      </c>
      <c r="B3934" t="s">
        <v>250</v>
      </c>
      <c r="C3934" s="32" t="s">
        <v>252</v>
      </c>
      <c r="D3934" t="s">
        <v>458</v>
      </c>
      <c r="E3934" t="s">
        <v>476</v>
      </c>
      <c r="F3934" s="174" t="n">
        <v>2045</v>
      </c>
      <c r="G3934" s="175" t="n">
        <v>42</v>
      </c>
      <c r="H3934" s="176" t="n">
        <v>3506.9107001623</v>
      </c>
      <c r="I3934" s="177" t="n">
        <v>4287322.5834743</v>
      </c>
      <c r="J3934" s="178" t="str">
        <f>IF(I3934&gt;0,H3934/I3934,0)</f>
      </c>
      <c r="K3934" s="179" t="str">
        <f>1-EXP(-J3934)</f>
      </c>
      <c r="L3934" s="180" t="str">
        <f>IF(G3934=30,1,M3933)</f>
      </c>
      <c r="M3934" s="181" t="str">
        <f>L3934*(1-K3934)</f>
      </c>
    </row>
    <row r="3935">
      <c r="A3935" t="s">
        <v>164</v>
      </c>
      <c r="B3935" t="s">
        <v>250</v>
      </c>
      <c r="C3935" s="32" t="s">
        <v>252</v>
      </c>
      <c r="D3935" t="s">
        <v>458</v>
      </c>
      <c r="E3935" t="s">
        <v>476</v>
      </c>
      <c r="F3935" s="174" t="n">
        <v>2045</v>
      </c>
      <c r="G3935" s="175" t="n">
        <v>43</v>
      </c>
      <c r="H3935" s="176" t="n">
        <v>3943.42664794217</v>
      </c>
      <c r="I3935" s="177" t="n">
        <v>4259694.43875108</v>
      </c>
      <c r="J3935" s="178" t="str">
        <f>IF(I3935&gt;0,H3935/I3935,0)</f>
      </c>
      <c r="K3935" s="179" t="str">
        <f>1-EXP(-J3935)</f>
      </c>
      <c r="L3935" s="180" t="str">
        <f>IF(G3935=30,1,M3934)</f>
      </c>
      <c r="M3935" s="181" t="str">
        <f>L3935*(1-K3935)</f>
      </c>
    </row>
    <row r="3936">
      <c r="A3936" t="s">
        <v>164</v>
      </c>
      <c r="B3936" t="s">
        <v>250</v>
      </c>
      <c r="C3936" s="32" t="s">
        <v>252</v>
      </c>
      <c r="D3936" t="s">
        <v>458</v>
      </c>
      <c r="E3936" t="s">
        <v>476</v>
      </c>
      <c r="F3936" s="174" t="n">
        <v>2045</v>
      </c>
      <c r="G3936" s="175" t="n">
        <v>44</v>
      </c>
      <c r="H3936" s="176" t="n">
        <v>4270.824525425</v>
      </c>
      <c r="I3936" s="177" t="n">
        <v>4234372.59555987</v>
      </c>
      <c r="J3936" s="178" t="str">
        <f>IF(I3936&gt;0,H3936/I3936,0)</f>
      </c>
      <c r="K3936" s="179" t="str">
        <f>1-EXP(-J3936)</f>
      </c>
      <c r="L3936" s="180" t="str">
        <f>IF(G3936=30,1,M3935)</f>
      </c>
      <c r="M3936" s="181" t="str">
        <f>L3936*(1-K3936)</f>
      </c>
    </row>
    <row r="3937">
      <c r="A3937" t="s">
        <v>164</v>
      </c>
      <c r="B3937" t="s">
        <v>250</v>
      </c>
      <c r="C3937" s="32" t="s">
        <v>252</v>
      </c>
      <c r="D3937" t="s">
        <v>458</v>
      </c>
      <c r="E3937" t="s">
        <v>476</v>
      </c>
      <c r="F3937" s="174" t="n">
        <v>2045</v>
      </c>
      <c r="G3937" s="175" t="n">
        <v>45</v>
      </c>
      <c r="H3937" s="176" t="n">
        <v>5457.66154993345</v>
      </c>
      <c r="I3937" s="177" t="n">
        <v>4208102.16098358</v>
      </c>
      <c r="J3937" s="178" t="str">
        <f>IF(I3937&gt;0,H3937/I3937,0)</f>
      </c>
      <c r="K3937" s="179" t="str">
        <f>1-EXP(-J3937)</f>
      </c>
      <c r="L3937" s="180" t="str">
        <f>IF(G3937=30,1,M3936)</f>
      </c>
      <c r="M3937" s="181" t="str">
        <f>L3937*(1-K3937)</f>
      </c>
    </row>
    <row r="3938">
      <c r="A3938" t="s">
        <v>164</v>
      </c>
      <c r="B3938" t="s">
        <v>250</v>
      </c>
      <c r="C3938" s="32" t="s">
        <v>252</v>
      </c>
      <c r="D3938" t="s">
        <v>458</v>
      </c>
      <c r="E3938" t="s">
        <v>476</v>
      </c>
      <c r="F3938" s="174" t="n">
        <v>2045</v>
      </c>
      <c r="G3938" s="175" t="n">
        <v>46</v>
      </c>
      <c r="H3938" s="176" t="n">
        <v>6047.41023400673</v>
      </c>
      <c r="I3938" s="177" t="n">
        <v>4218922.7522685</v>
      </c>
      <c r="J3938" s="178" t="str">
        <f>IF(I3938&gt;0,H3938/I3938,0)</f>
      </c>
      <c r="K3938" s="179" t="str">
        <f>1-EXP(-J3938)</f>
      </c>
      <c r="L3938" s="180" t="str">
        <f>IF(G3938=30,1,M3937)</f>
      </c>
      <c r="M3938" s="181" t="str">
        <f>L3938*(1-K3938)</f>
      </c>
    </row>
    <row r="3939">
      <c r="A3939" t="s">
        <v>164</v>
      </c>
      <c r="B3939" t="s">
        <v>250</v>
      </c>
      <c r="C3939" s="32" t="s">
        <v>252</v>
      </c>
      <c r="D3939" t="s">
        <v>458</v>
      </c>
      <c r="E3939" t="s">
        <v>476</v>
      </c>
      <c r="F3939" s="174" t="n">
        <v>2045</v>
      </c>
      <c r="G3939" s="175" t="n">
        <v>47</v>
      </c>
      <c r="H3939" s="176" t="n">
        <v>6703.94873727415</v>
      </c>
      <c r="I3939" s="177" t="n">
        <v>4267577.15229256</v>
      </c>
      <c r="J3939" s="178" t="str">
        <f>IF(I3939&gt;0,H3939/I3939,0)</f>
      </c>
      <c r="K3939" s="179" t="str">
        <f>1-EXP(-J3939)</f>
      </c>
      <c r="L3939" s="180" t="str">
        <f>IF(G3939=30,1,M3938)</f>
      </c>
      <c r="M3939" s="181" t="str">
        <f>L3939*(1-K3939)</f>
      </c>
    </row>
    <row r="3940">
      <c r="A3940" t="s">
        <v>164</v>
      </c>
      <c r="B3940" t="s">
        <v>250</v>
      </c>
      <c r="C3940" s="32" t="s">
        <v>252</v>
      </c>
      <c r="D3940" t="s">
        <v>458</v>
      </c>
      <c r="E3940" t="s">
        <v>476</v>
      </c>
      <c r="F3940" s="174" t="n">
        <v>2045</v>
      </c>
      <c r="G3940" s="175" t="n">
        <v>48</v>
      </c>
      <c r="H3940" s="176" t="n">
        <v>7755.58949790785</v>
      </c>
      <c r="I3940" s="177" t="n">
        <v>4389087.88346518</v>
      </c>
      <c r="J3940" s="178" t="str">
        <f>IF(I3940&gt;0,H3940/I3940,0)</f>
      </c>
      <c r="K3940" s="179" t="str">
        <f>1-EXP(-J3940)</f>
      </c>
      <c r="L3940" s="180" t="str">
        <f>IF(G3940=30,1,M3939)</f>
      </c>
      <c r="M3940" s="181" t="str">
        <f>L3940*(1-K3940)</f>
      </c>
    </row>
    <row r="3941">
      <c r="A3941" t="s">
        <v>164</v>
      </c>
      <c r="B3941" t="s">
        <v>250</v>
      </c>
      <c r="C3941" s="32" t="s">
        <v>252</v>
      </c>
      <c r="D3941" t="s">
        <v>458</v>
      </c>
      <c r="E3941" t="s">
        <v>476</v>
      </c>
      <c r="F3941" s="174" t="n">
        <v>2045</v>
      </c>
      <c r="G3941" s="175" t="n">
        <v>49</v>
      </c>
      <c r="H3941" s="176" t="n">
        <v>8401.07265467888</v>
      </c>
      <c r="I3941" s="177" t="n">
        <v>4335186.62207775</v>
      </c>
      <c r="J3941" s="178" t="str">
        <f>IF(I3941&gt;0,H3941/I3941,0)</f>
      </c>
      <c r="K3941" s="179" t="str">
        <f>1-EXP(-J3941)</f>
      </c>
      <c r="L3941" s="180" t="str">
        <f>IF(G3941=30,1,M3940)</f>
      </c>
      <c r="M3941" s="181" t="str">
        <f>L3941*(1-K3941)</f>
      </c>
    </row>
    <row r="3942">
      <c r="A3942" t="s">
        <v>164</v>
      </c>
      <c r="B3942" t="s">
        <v>250</v>
      </c>
      <c r="C3942" s="32" t="s">
        <v>252</v>
      </c>
      <c r="D3942" t="s">
        <v>458</v>
      </c>
      <c r="E3942" t="s">
        <v>476</v>
      </c>
      <c r="F3942" s="174" t="n">
        <v>2045</v>
      </c>
      <c r="G3942" s="175" t="n">
        <v>50</v>
      </c>
      <c r="H3942" s="176" t="n">
        <v>9427.73299322858</v>
      </c>
      <c r="I3942" s="177" t="n">
        <v>4251132.26487481</v>
      </c>
      <c r="J3942" s="178" t="str">
        <f>IF(I3942&gt;0,H3942/I3942,0)</f>
      </c>
      <c r="K3942" s="179" t="str">
        <f>1-EXP(-J3942)</f>
      </c>
      <c r="L3942" s="180" t="str">
        <f>IF(G3942=30,1,M3941)</f>
      </c>
      <c r="M3942" s="181" t="str">
        <f>L3942*(1-K3942)</f>
      </c>
    </row>
    <row r="3943">
      <c r="A3943" t="s">
        <v>164</v>
      </c>
      <c r="B3943" t="s">
        <v>250</v>
      </c>
      <c r="C3943" s="32" t="s">
        <v>252</v>
      </c>
      <c r="D3943" t="s">
        <v>458</v>
      </c>
      <c r="E3943" t="s">
        <v>476</v>
      </c>
      <c r="F3943" s="174" t="n">
        <v>2045</v>
      </c>
      <c r="G3943" s="175" t="n">
        <v>51</v>
      </c>
      <c r="H3943" s="176" t="n">
        <v>10128.5515086811</v>
      </c>
      <c r="I3943" s="177" t="n">
        <v>4180442.93074571</v>
      </c>
      <c r="J3943" s="178" t="str">
        <f>IF(I3943&gt;0,H3943/I3943,0)</f>
      </c>
      <c r="K3943" s="179" t="str">
        <f>1-EXP(-J3943)</f>
      </c>
      <c r="L3943" s="180" t="str">
        <f>IF(G3943=30,1,M3942)</f>
      </c>
      <c r="M3943" s="181" t="str">
        <f>L3943*(1-K3943)</f>
      </c>
    </row>
    <row r="3944">
      <c r="A3944" t="s">
        <v>164</v>
      </c>
      <c r="B3944" t="s">
        <v>250</v>
      </c>
      <c r="C3944" s="32" t="s">
        <v>252</v>
      </c>
      <c r="D3944" t="s">
        <v>458</v>
      </c>
      <c r="E3944" t="s">
        <v>476</v>
      </c>
      <c r="F3944" s="174" t="n">
        <v>2045</v>
      </c>
      <c r="G3944" s="175" t="n">
        <v>52</v>
      </c>
      <c r="H3944" s="176" t="n">
        <v>10894.528453273</v>
      </c>
      <c r="I3944" s="177" t="n">
        <v>4112603.71469512</v>
      </c>
      <c r="J3944" s="178" t="str">
        <f>IF(I3944&gt;0,H3944/I3944,0)</f>
      </c>
      <c r="K3944" s="179" t="str">
        <f>1-EXP(-J3944)</f>
      </c>
      <c r="L3944" s="180" t="str">
        <f>IF(G3944=30,1,M3943)</f>
      </c>
      <c r="M3944" s="181" t="str">
        <f>L3944*(1-K3944)</f>
      </c>
    </row>
    <row r="3945">
      <c r="A3945" t="s">
        <v>164</v>
      </c>
      <c r="B3945" t="s">
        <v>250</v>
      </c>
      <c r="C3945" s="32" t="s">
        <v>252</v>
      </c>
      <c r="D3945" t="s">
        <v>458</v>
      </c>
      <c r="E3945" t="s">
        <v>476</v>
      </c>
      <c r="F3945" s="174" t="n">
        <v>2045</v>
      </c>
      <c r="G3945" s="175" t="n">
        <v>53</v>
      </c>
      <c r="H3945" s="176" t="n">
        <v>11921.5878182208</v>
      </c>
      <c r="I3945" s="177" t="n">
        <v>4130316.99873233</v>
      </c>
      <c r="J3945" s="178" t="str">
        <f>IF(I3945&gt;0,H3945/I3945,0)</f>
      </c>
      <c r="K3945" s="179" t="str">
        <f>1-EXP(-J3945)</f>
      </c>
      <c r="L3945" s="180" t="str">
        <f>IF(G3945=30,1,M3944)</f>
      </c>
      <c r="M3945" s="181" t="str">
        <f>L3945*(1-K3945)</f>
      </c>
    </row>
    <row r="3946">
      <c r="A3946" t="s">
        <v>164</v>
      </c>
      <c r="B3946" t="s">
        <v>250</v>
      </c>
      <c r="C3946" s="32" t="s">
        <v>252</v>
      </c>
      <c r="D3946" t="s">
        <v>458</v>
      </c>
      <c r="E3946" t="s">
        <v>476</v>
      </c>
      <c r="F3946" s="174" t="n">
        <v>2045</v>
      </c>
      <c r="G3946" s="175" t="n">
        <v>54</v>
      </c>
      <c r="H3946" s="176" t="n">
        <v>12979.0979558328</v>
      </c>
      <c r="I3946" s="177" t="n">
        <v>4127171.77455588</v>
      </c>
      <c r="J3946" s="178" t="str">
        <f>IF(I3946&gt;0,H3946/I3946,0)</f>
      </c>
      <c r="K3946" s="179" t="str">
        <f>1-EXP(-J3946)</f>
      </c>
      <c r="L3946" s="180" t="str">
        <f>IF(G3946=30,1,M3945)</f>
      </c>
      <c r="M3946" s="181" t="str">
        <f>L3946*(1-K3946)</f>
      </c>
    </row>
    <row r="3947">
      <c r="A3947" t="s">
        <v>164</v>
      </c>
      <c r="B3947" t="s">
        <v>250</v>
      </c>
      <c r="C3947" s="32" t="s">
        <v>252</v>
      </c>
      <c r="D3947" t="s">
        <v>458</v>
      </c>
      <c r="E3947" t="s">
        <v>476</v>
      </c>
      <c r="F3947" s="174" t="n">
        <v>2045</v>
      </c>
      <c r="G3947" s="175" t="n">
        <v>55</v>
      </c>
      <c r="H3947" s="176" t="n">
        <v>18684.034855018</v>
      </c>
      <c r="I3947" s="177" t="n">
        <v>6068250.04775494</v>
      </c>
      <c r="J3947" s="178" t="str">
        <f>IF(I3947&gt;0,H3947/I3947,0)</f>
      </c>
      <c r="K3947" s="179" t="str">
        <f>1-EXP(-J3947)</f>
      </c>
      <c r="L3947" s="180" t="str">
        <f>IF(G3947=30,1,M3946)</f>
      </c>
      <c r="M3947" s="181" t="str">
        <f>L3947*(1-K3947)</f>
      </c>
    </row>
    <row r="3948">
      <c r="A3948" t="s">
        <v>164</v>
      </c>
      <c r="B3948" t="s">
        <v>250</v>
      </c>
      <c r="C3948" s="32" t="s">
        <v>252</v>
      </c>
      <c r="D3948" t="s">
        <v>458</v>
      </c>
      <c r="E3948" t="s">
        <v>476</v>
      </c>
      <c r="F3948" s="174" t="n">
        <v>2045</v>
      </c>
      <c r="G3948" s="175" t="n">
        <v>56</v>
      </c>
      <c r="H3948" s="176" t="n">
        <v>14815.2166354458</v>
      </c>
      <c r="I3948" s="177" t="n">
        <v>4042304.70276093</v>
      </c>
      <c r="J3948" s="178" t="str">
        <f>IF(I3948&gt;0,H3948/I3948,0)</f>
      </c>
      <c r="K3948" s="179" t="str">
        <f>1-EXP(-J3948)</f>
      </c>
      <c r="L3948" s="180" t="str">
        <f>IF(G3948=30,1,M3947)</f>
      </c>
      <c r="M3948" s="181" t="str">
        <f>L3948*(1-K3948)</f>
      </c>
    </row>
    <row r="3949">
      <c r="A3949" t="s">
        <v>164</v>
      </c>
      <c r="B3949" t="s">
        <v>250</v>
      </c>
      <c r="C3949" s="32" t="s">
        <v>252</v>
      </c>
      <c r="D3949" t="s">
        <v>458</v>
      </c>
      <c r="E3949" t="s">
        <v>476</v>
      </c>
      <c r="F3949" s="174" t="n">
        <v>2045</v>
      </c>
      <c r="G3949" s="175" t="n">
        <v>57</v>
      </c>
      <c r="H3949" s="176" t="n">
        <v>15993.4715385496</v>
      </c>
      <c r="I3949" s="177" t="n">
        <v>4000867.03860132</v>
      </c>
      <c r="J3949" s="178" t="str">
        <f>IF(I3949&gt;0,H3949/I3949,0)</f>
      </c>
      <c r="K3949" s="179" t="str">
        <f>1-EXP(-J3949)</f>
      </c>
      <c r="L3949" s="180" t="str">
        <f>IF(G3949=30,1,M3948)</f>
      </c>
      <c r="M3949" s="181" t="str">
        <f>L3949*(1-K3949)</f>
      </c>
    </row>
    <row r="3950">
      <c r="A3950" t="s">
        <v>164</v>
      </c>
      <c r="B3950" t="s">
        <v>250</v>
      </c>
      <c r="C3950" s="32" t="s">
        <v>252</v>
      </c>
      <c r="D3950" t="s">
        <v>458</v>
      </c>
      <c r="E3950" t="s">
        <v>476</v>
      </c>
      <c r="F3950" s="174" t="n">
        <v>2045</v>
      </c>
      <c r="G3950" s="175" t="n">
        <v>58</v>
      </c>
      <c r="H3950" s="176" t="n">
        <v>16826.8049888498</v>
      </c>
      <c r="I3950" s="177" t="n">
        <v>3850970.90786375</v>
      </c>
      <c r="J3950" s="178" t="str">
        <f>IF(I3950&gt;0,H3950/I3950,0)</f>
      </c>
      <c r="K3950" s="179" t="str">
        <f>1-EXP(-J3950)</f>
      </c>
      <c r="L3950" s="180" t="str">
        <f>IF(G3950=30,1,M3949)</f>
      </c>
      <c r="M3950" s="181" t="str">
        <f>L3950*(1-K3950)</f>
      </c>
    </row>
    <row r="3951">
      <c r="A3951" t="s">
        <v>164</v>
      </c>
      <c r="B3951" t="s">
        <v>250</v>
      </c>
      <c r="C3951" s="32" t="s">
        <v>252</v>
      </c>
      <c r="D3951" t="s">
        <v>458</v>
      </c>
      <c r="E3951" t="s">
        <v>476</v>
      </c>
      <c r="F3951" s="174" t="n">
        <v>2045</v>
      </c>
      <c r="G3951" s="175" t="n">
        <v>59</v>
      </c>
      <c r="H3951" s="176" t="n">
        <v>18122.2567642585</v>
      </c>
      <c r="I3951" s="177" t="n">
        <v>3789737.0372245</v>
      </c>
      <c r="J3951" s="178" t="str">
        <f>IF(I3951&gt;0,H3951/I3951,0)</f>
      </c>
      <c r="K3951" s="179" t="str">
        <f>1-EXP(-J3951)</f>
      </c>
      <c r="L3951" s="180" t="str">
        <f>IF(G3951=30,1,M3950)</f>
      </c>
      <c r="M3951" s="181" t="str">
        <f>L3951*(1-K3951)</f>
      </c>
    </row>
    <row r="3952">
      <c r="A3952" t="s">
        <v>164</v>
      </c>
      <c r="B3952" t="s">
        <v>250</v>
      </c>
      <c r="C3952" s="32" t="s">
        <v>252</v>
      </c>
      <c r="D3952" t="s">
        <v>458</v>
      </c>
      <c r="E3952" t="s">
        <v>476</v>
      </c>
      <c r="F3952" s="174" t="n">
        <v>2045</v>
      </c>
      <c r="G3952" s="175" t="n">
        <v>60</v>
      </c>
      <c r="H3952" s="176" t="n">
        <v>19786.2877639178</v>
      </c>
      <c r="I3952" s="177" t="n">
        <v>3811039.44027754</v>
      </c>
      <c r="J3952" s="178" t="str">
        <f>IF(I3952&gt;0,H3952/I3952,0)</f>
      </c>
      <c r="K3952" s="179" t="str">
        <f>1-EXP(-J3952)</f>
      </c>
      <c r="L3952" s="180" t="str">
        <f>IF(G3952=30,1,M3951)</f>
      </c>
      <c r="M3952" s="181" t="str">
        <f>L3952*(1-K3952)</f>
      </c>
    </row>
    <row r="3953">
      <c r="A3953" t="s">
        <v>164</v>
      </c>
      <c r="B3953" t="s">
        <v>250</v>
      </c>
      <c r="C3953" s="32" t="s">
        <v>252</v>
      </c>
      <c r="D3953" t="s">
        <v>458</v>
      </c>
      <c r="E3953" t="s">
        <v>476</v>
      </c>
      <c r="F3953" s="174" t="n">
        <v>2045</v>
      </c>
      <c r="G3953" s="175" t="n">
        <v>61</v>
      </c>
      <c r="H3953" s="176" t="n">
        <v>21890.2410351854</v>
      </c>
      <c r="I3953" s="177" t="n">
        <v>3850848.81835979</v>
      </c>
      <c r="J3953" s="178" t="str">
        <f>IF(I3953&gt;0,H3953/I3953,0)</f>
      </c>
      <c r="K3953" s="179" t="str">
        <f>1-EXP(-J3953)</f>
      </c>
      <c r="L3953" s="180" t="str">
        <f>IF(G3953=30,1,M3952)</f>
      </c>
      <c r="M3953" s="181" t="str">
        <f>L3953*(1-K3953)</f>
      </c>
    </row>
    <row r="3954">
      <c r="A3954" t="s">
        <v>164</v>
      </c>
      <c r="B3954" t="s">
        <v>250</v>
      </c>
      <c r="C3954" s="32" t="s">
        <v>252</v>
      </c>
      <c r="D3954" t="s">
        <v>458</v>
      </c>
      <c r="E3954" t="s">
        <v>476</v>
      </c>
      <c r="F3954" s="174" t="n">
        <v>2045</v>
      </c>
      <c r="G3954" s="175" t="n">
        <v>62</v>
      </c>
      <c r="H3954" s="176" t="n">
        <v>23647.844502816</v>
      </c>
      <c r="I3954" s="177" t="n">
        <v>3789516.78716461</v>
      </c>
      <c r="J3954" s="178" t="str">
        <f>IF(I3954&gt;0,H3954/I3954,0)</f>
      </c>
      <c r="K3954" s="179" t="str">
        <f>1-EXP(-J3954)</f>
      </c>
      <c r="L3954" s="180" t="str">
        <f>IF(G3954=30,1,M3953)</f>
      </c>
      <c r="M3954" s="181" t="str">
        <f>L3954*(1-K3954)</f>
      </c>
    </row>
    <row r="3955">
      <c r="A3955" t="s">
        <v>164</v>
      </c>
      <c r="B3955" t="s">
        <v>250</v>
      </c>
      <c r="C3955" s="32" t="s">
        <v>252</v>
      </c>
      <c r="D3955" t="s">
        <v>458</v>
      </c>
      <c r="E3955" t="s">
        <v>476</v>
      </c>
      <c r="F3955" s="174" t="n">
        <v>2045</v>
      </c>
      <c r="G3955" s="175" t="n">
        <v>63</v>
      </c>
      <c r="H3955" s="176" t="n">
        <v>24866.6542910282</v>
      </c>
      <c r="I3955" s="177" t="n">
        <v>3626296.86682376</v>
      </c>
      <c r="J3955" s="178" t="str">
        <f>IF(I3955&gt;0,H3955/I3955,0)</f>
      </c>
      <c r="K3955" s="179" t="str">
        <f>1-EXP(-J3955)</f>
      </c>
      <c r="L3955" s="180" t="str">
        <f>IF(G3955=30,1,M3954)</f>
      </c>
      <c r="M3955" s="181" t="str">
        <f>L3955*(1-K3955)</f>
      </c>
    </row>
    <row r="3956">
      <c r="A3956" t="s">
        <v>164</v>
      </c>
      <c r="B3956" t="s">
        <v>250</v>
      </c>
      <c r="C3956" s="32" t="s">
        <v>252</v>
      </c>
      <c r="D3956" t="s">
        <v>458</v>
      </c>
      <c r="E3956" t="s">
        <v>476</v>
      </c>
      <c r="F3956" s="174" t="n">
        <v>2045</v>
      </c>
      <c r="G3956" s="175" t="n">
        <v>64</v>
      </c>
      <c r="H3956" s="176" t="n">
        <v>26469.0802656663</v>
      </c>
      <c r="I3956" s="177" t="n">
        <v>3516677.83580841</v>
      </c>
      <c r="J3956" s="178" t="str">
        <f>IF(I3956&gt;0,H3956/I3956,0)</f>
      </c>
      <c r="K3956" s="179" t="str">
        <f>1-EXP(-J3956)</f>
      </c>
      <c r="L3956" s="180" t="str">
        <f>IF(G3956=30,1,M3955)</f>
      </c>
      <c r="M3956" s="181" t="str">
        <f>L3956*(1-K3956)</f>
      </c>
    </row>
    <row r="3957">
      <c r="A3957" t="s">
        <v>164</v>
      </c>
      <c r="B3957" t="s">
        <v>250</v>
      </c>
      <c r="C3957" s="32" t="s">
        <v>252</v>
      </c>
      <c r="D3957" t="s">
        <v>458</v>
      </c>
      <c r="E3957" t="s">
        <v>476</v>
      </c>
      <c r="F3957" s="174" t="n">
        <v>2045</v>
      </c>
      <c r="G3957" s="175" t="n">
        <v>65</v>
      </c>
      <c r="H3957" s="176" t="n">
        <v>26952.5701418552</v>
      </c>
      <c r="I3957" s="177" t="n">
        <v>3418486.23681131</v>
      </c>
      <c r="J3957" s="178" t="str">
        <f>IF(I3957&gt;0,H3957/I3957,0)</f>
      </c>
      <c r="K3957" s="179" t="str">
        <f>1-EXP(-J3957)</f>
      </c>
      <c r="L3957" s="180" t="str">
        <f>IF(G3957=30,1,M3956)</f>
      </c>
      <c r="M3957" s="181" t="str">
        <f>L3957*(1-K3957)</f>
      </c>
    </row>
    <row r="3958">
      <c r="A3958" t="s">
        <v>164</v>
      </c>
      <c r="B3958" t="s">
        <v>250</v>
      </c>
      <c r="C3958" s="32" t="s">
        <v>252</v>
      </c>
      <c r="D3958" t="s">
        <v>458</v>
      </c>
      <c r="E3958" t="s">
        <v>476</v>
      </c>
      <c r="F3958" s="174" t="n">
        <v>2045</v>
      </c>
      <c r="G3958" s="175" t="n">
        <v>66</v>
      </c>
      <c r="H3958" s="176" t="n">
        <v>28641.2827488684</v>
      </c>
      <c r="I3958" s="177" t="n">
        <v>3313816.35334909</v>
      </c>
      <c r="J3958" s="178" t="str">
        <f>IF(I3958&gt;0,H3958/I3958,0)</f>
      </c>
      <c r="K3958" s="179" t="str">
        <f>1-EXP(-J3958)</f>
      </c>
      <c r="L3958" s="180" t="str">
        <f>IF(G3958=30,1,M3957)</f>
      </c>
      <c r="M3958" s="181" t="str">
        <f>L3958*(1-K3958)</f>
      </c>
    </row>
    <row r="3959">
      <c r="A3959" t="s">
        <v>164</v>
      </c>
      <c r="B3959" t="s">
        <v>250</v>
      </c>
      <c r="C3959" s="32" t="s">
        <v>252</v>
      </c>
      <c r="D3959" t="s">
        <v>458</v>
      </c>
      <c r="E3959" t="s">
        <v>476</v>
      </c>
      <c r="F3959" s="174" t="n">
        <v>2045</v>
      </c>
      <c r="G3959" s="175" t="n">
        <v>67</v>
      </c>
      <c r="H3959" s="176" t="n">
        <v>30296.6089213862</v>
      </c>
      <c r="I3959" s="177" t="n">
        <v>3190016.56454626</v>
      </c>
      <c r="J3959" s="178" t="str">
        <f>IF(I3959&gt;0,H3959/I3959,0)</f>
      </c>
      <c r="K3959" s="179" t="str">
        <f>1-EXP(-J3959)</f>
      </c>
      <c r="L3959" s="180" t="str">
        <f>IF(G3959=30,1,M3958)</f>
      </c>
      <c r="M3959" s="181" t="str">
        <f>L3959*(1-K3959)</f>
      </c>
    </row>
    <row r="3960">
      <c r="A3960" t="s">
        <v>164</v>
      </c>
      <c r="B3960" t="s">
        <v>250</v>
      </c>
      <c r="C3960" s="32" t="s">
        <v>252</v>
      </c>
      <c r="D3960" t="s">
        <v>458</v>
      </c>
      <c r="E3960" t="s">
        <v>476</v>
      </c>
      <c r="F3960" s="174" t="n">
        <v>2045</v>
      </c>
      <c r="G3960" s="175" t="n">
        <v>68</v>
      </c>
      <c r="H3960" s="176" t="n">
        <v>32167.275553172</v>
      </c>
      <c r="I3960" s="177" t="n">
        <v>3077415.29176104</v>
      </c>
      <c r="J3960" s="178" t="str">
        <f>IF(I3960&gt;0,H3960/I3960,0)</f>
      </c>
      <c r="K3960" s="179" t="str">
        <f>1-EXP(-J3960)</f>
      </c>
      <c r="L3960" s="180" t="str">
        <f>IF(G3960=30,1,M3959)</f>
      </c>
      <c r="M3960" s="181" t="str">
        <f>L3960*(1-K3960)</f>
      </c>
    </row>
    <row r="3961">
      <c r="A3961" t="s">
        <v>164</v>
      </c>
      <c r="B3961" t="s">
        <v>250</v>
      </c>
      <c r="C3961" s="32" t="s">
        <v>252</v>
      </c>
      <c r="D3961" t="s">
        <v>458</v>
      </c>
      <c r="E3961" t="s">
        <v>476</v>
      </c>
      <c r="F3961" s="174" t="n">
        <v>2045</v>
      </c>
      <c r="G3961" s="175" t="n">
        <v>69</v>
      </c>
      <c r="H3961" s="176" t="n">
        <v>33975.4428801549</v>
      </c>
      <c r="I3961" s="177" t="n">
        <v>2953697.64343178</v>
      </c>
      <c r="J3961" s="178" t="str">
        <f>IF(I3961&gt;0,H3961/I3961,0)</f>
      </c>
      <c r="K3961" s="179" t="str">
        <f>1-EXP(-J3961)</f>
      </c>
      <c r="L3961" s="180" t="str">
        <f>IF(G3961=30,1,M3960)</f>
      </c>
      <c r="M3961" s="181" t="str">
        <f>L3961*(1-K3961)</f>
      </c>
    </row>
    <row r="3962">
      <c r="A3962" t="s">
        <v>164</v>
      </c>
      <c r="B3962" t="s">
        <v>250</v>
      </c>
      <c r="C3962" s="32" t="s">
        <v>252</v>
      </c>
      <c r="D3962" t="s">
        <v>458</v>
      </c>
      <c r="E3962" t="s">
        <v>476</v>
      </c>
      <c r="F3962" s="174" t="n">
        <v>2046</v>
      </c>
      <c r="G3962" s="175" t="n">
        <v>30</v>
      </c>
      <c r="H3962" s="176" t="n">
        <v>694.516488547025</v>
      </c>
      <c r="I3962" s="177" t="n">
        <v>4588321.92170056</v>
      </c>
      <c r="J3962" s="178" t="str">
        <f>IF(I3962&gt;0,H3962/I3962,0)</f>
      </c>
      <c r="K3962" s="179" t="str">
        <f>1-EXP(-J3962)</f>
      </c>
      <c r="L3962" s="180" t="str">
        <f>IF(G3962=30,1,M3961)</f>
      </c>
      <c r="M3962" s="181" t="str">
        <f>L3962*(1-K3962)</f>
      </c>
    </row>
    <row r="3963">
      <c r="A3963" t="s">
        <v>164</v>
      </c>
      <c r="B3963" t="s">
        <v>250</v>
      </c>
      <c r="C3963" s="32" t="s">
        <v>252</v>
      </c>
      <c r="D3963" t="s">
        <v>458</v>
      </c>
      <c r="E3963" t="s">
        <v>476</v>
      </c>
      <c r="F3963" s="174" t="n">
        <v>2046</v>
      </c>
      <c r="G3963" s="175" t="n">
        <v>31</v>
      </c>
      <c r="H3963" s="176" t="n">
        <v>934.097052641252</v>
      </c>
      <c r="I3963" s="177" t="n">
        <v>4637118.8879299</v>
      </c>
      <c r="J3963" s="178" t="str">
        <f>IF(I3963&gt;0,H3963/I3963,0)</f>
      </c>
      <c r="K3963" s="179" t="str">
        <f>1-EXP(-J3963)</f>
      </c>
      <c r="L3963" s="180" t="str">
        <f>IF(G3963=30,1,M3962)</f>
      </c>
      <c r="M3963" s="181" t="str">
        <f>L3963*(1-K3963)</f>
      </c>
    </row>
    <row r="3964">
      <c r="A3964" t="s">
        <v>164</v>
      </c>
      <c r="B3964" t="s">
        <v>250</v>
      </c>
      <c r="C3964" s="32" t="s">
        <v>252</v>
      </c>
      <c r="D3964" t="s">
        <v>458</v>
      </c>
      <c r="E3964" t="s">
        <v>476</v>
      </c>
      <c r="F3964" s="174" t="n">
        <v>2046</v>
      </c>
      <c r="G3964" s="175" t="n">
        <v>32</v>
      </c>
      <c r="H3964" s="176" t="n">
        <v>999.423773140245</v>
      </c>
      <c r="I3964" s="177" t="n">
        <v>4703675.20728966</v>
      </c>
      <c r="J3964" s="178" t="str">
        <f>IF(I3964&gt;0,H3964/I3964,0)</f>
      </c>
      <c r="K3964" s="179" t="str">
        <f>1-EXP(-J3964)</f>
      </c>
      <c r="L3964" s="180" t="str">
        <f>IF(G3964=30,1,M3963)</f>
      </c>
      <c r="M3964" s="181" t="str">
        <f>L3964*(1-K3964)</f>
      </c>
    </row>
    <row r="3965">
      <c r="A3965" t="s">
        <v>164</v>
      </c>
      <c r="B3965" t="s">
        <v>250</v>
      </c>
      <c r="C3965" s="32" t="s">
        <v>252</v>
      </c>
      <c r="D3965" t="s">
        <v>458</v>
      </c>
      <c r="E3965" t="s">
        <v>476</v>
      </c>
      <c r="F3965" s="174" t="n">
        <v>2046</v>
      </c>
      <c r="G3965" s="175" t="n">
        <v>33</v>
      </c>
      <c r="H3965" s="176" t="n">
        <v>1075.15243254568</v>
      </c>
      <c r="I3965" s="177" t="n">
        <v>4771586.25935411</v>
      </c>
      <c r="J3965" s="178" t="str">
        <f>IF(I3965&gt;0,H3965/I3965,0)</f>
      </c>
      <c r="K3965" s="179" t="str">
        <f>1-EXP(-J3965)</f>
      </c>
      <c r="L3965" s="180" t="str">
        <f>IF(G3965=30,1,M3964)</f>
      </c>
      <c r="M3965" s="181" t="str">
        <f>L3965*(1-K3965)</f>
      </c>
    </row>
    <row r="3966">
      <c r="A3966" t="s">
        <v>164</v>
      </c>
      <c r="B3966" t="s">
        <v>250</v>
      </c>
      <c r="C3966" s="32" t="s">
        <v>252</v>
      </c>
      <c r="D3966" t="s">
        <v>458</v>
      </c>
      <c r="E3966" t="s">
        <v>476</v>
      </c>
      <c r="F3966" s="174" t="n">
        <v>2046</v>
      </c>
      <c r="G3966" s="175" t="n">
        <v>34</v>
      </c>
      <c r="H3966" s="176" t="n">
        <v>1218.07286931036</v>
      </c>
      <c r="I3966" s="177" t="n">
        <v>4883700.33423796</v>
      </c>
      <c r="J3966" s="178" t="str">
        <f>IF(I3966&gt;0,H3966/I3966,0)</f>
      </c>
      <c r="K3966" s="179" t="str">
        <f>1-EXP(-J3966)</f>
      </c>
      <c r="L3966" s="180" t="str">
        <f>IF(G3966=30,1,M3965)</f>
      </c>
      <c r="M3966" s="181" t="str">
        <f>L3966*(1-K3966)</f>
      </c>
    </row>
    <row r="3967">
      <c r="A3967" t="s">
        <v>164</v>
      </c>
      <c r="B3967" t="s">
        <v>250</v>
      </c>
      <c r="C3967" s="32" t="s">
        <v>252</v>
      </c>
      <c r="D3967" t="s">
        <v>458</v>
      </c>
      <c r="E3967" t="s">
        <v>476</v>
      </c>
      <c r="F3967" s="174" t="n">
        <v>2046</v>
      </c>
      <c r="G3967" s="175" t="n">
        <v>35</v>
      </c>
      <c r="H3967" s="176" t="n">
        <v>1587.39503433701</v>
      </c>
      <c r="I3967" s="177" t="n">
        <v>4855009.06095406</v>
      </c>
      <c r="J3967" s="178" t="str">
        <f>IF(I3967&gt;0,H3967/I3967,0)</f>
      </c>
      <c r="K3967" s="179" t="str">
        <f>1-EXP(-J3967)</f>
      </c>
      <c r="L3967" s="180" t="str">
        <f>IF(G3967=30,1,M3966)</f>
      </c>
      <c r="M3967" s="181" t="str">
        <f>L3967*(1-K3967)</f>
      </c>
    </row>
    <row r="3968">
      <c r="A3968" t="s">
        <v>164</v>
      </c>
      <c r="B3968" t="s">
        <v>250</v>
      </c>
      <c r="C3968" s="32" t="s">
        <v>252</v>
      </c>
      <c r="D3968" t="s">
        <v>458</v>
      </c>
      <c r="E3968" t="s">
        <v>476</v>
      </c>
      <c r="F3968" s="174" t="n">
        <v>2046</v>
      </c>
      <c r="G3968" s="175" t="n">
        <v>36</v>
      </c>
      <c r="H3968" s="176" t="n">
        <v>1809.7974049847</v>
      </c>
      <c r="I3968" s="177" t="n">
        <v>4720488.14017951</v>
      </c>
      <c r="J3968" s="178" t="str">
        <f>IF(I3968&gt;0,H3968/I3968,0)</f>
      </c>
      <c r="K3968" s="179" t="str">
        <f>1-EXP(-J3968)</f>
      </c>
      <c r="L3968" s="180" t="str">
        <f>IF(G3968=30,1,M3967)</f>
      </c>
      <c r="M3968" s="181" t="str">
        <f>L3968*(1-K3968)</f>
      </c>
    </row>
    <row r="3969">
      <c r="A3969" t="s">
        <v>164</v>
      </c>
      <c r="B3969" t="s">
        <v>250</v>
      </c>
      <c r="C3969" s="32" t="s">
        <v>252</v>
      </c>
      <c r="D3969" t="s">
        <v>458</v>
      </c>
      <c r="E3969" t="s">
        <v>476</v>
      </c>
      <c r="F3969" s="174" t="n">
        <v>2046</v>
      </c>
      <c r="G3969" s="175" t="n">
        <v>37</v>
      </c>
      <c r="H3969" s="176" t="n">
        <v>1916.69260772171</v>
      </c>
      <c r="I3969" s="177" t="n">
        <v>4648635.68679071</v>
      </c>
      <c r="J3969" s="178" t="str">
        <f>IF(I3969&gt;0,H3969/I3969,0)</f>
      </c>
      <c r="K3969" s="179" t="str">
        <f>1-EXP(-J3969)</f>
      </c>
      <c r="L3969" s="180" t="str">
        <f>IF(G3969=30,1,M3968)</f>
      </c>
      <c r="M3969" s="181" t="str">
        <f>L3969*(1-K3969)</f>
      </c>
    </row>
    <row r="3970">
      <c r="A3970" t="s">
        <v>164</v>
      </c>
      <c r="B3970" t="s">
        <v>250</v>
      </c>
      <c r="C3970" s="32" t="s">
        <v>252</v>
      </c>
      <c r="D3970" t="s">
        <v>458</v>
      </c>
      <c r="E3970" t="s">
        <v>476</v>
      </c>
      <c r="F3970" s="174" t="n">
        <v>2046</v>
      </c>
      <c r="G3970" s="175" t="n">
        <v>38</v>
      </c>
      <c r="H3970" s="176" t="n">
        <v>2049.06178882732</v>
      </c>
      <c r="I3970" s="177" t="n">
        <v>4604397.24032363</v>
      </c>
      <c r="J3970" s="178" t="str">
        <f>IF(I3970&gt;0,H3970/I3970,0)</f>
      </c>
      <c r="K3970" s="179" t="str">
        <f>1-EXP(-J3970)</f>
      </c>
      <c r="L3970" s="180" t="str">
        <f>IF(G3970=30,1,M3969)</f>
      </c>
      <c r="M3970" s="181" t="str">
        <f>L3970*(1-K3970)</f>
      </c>
    </row>
    <row r="3971">
      <c r="A3971" t="s">
        <v>164</v>
      </c>
      <c r="B3971" t="s">
        <v>250</v>
      </c>
      <c r="C3971" s="32" t="s">
        <v>252</v>
      </c>
      <c r="D3971" t="s">
        <v>458</v>
      </c>
      <c r="E3971" t="s">
        <v>476</v>
      </c>
      <c r="F3971" s="174" t="n">
        <v>2046</v>
      </c>
      <c r="G3971" s="175" t="n">
        <v>39</v>
      </c>
      <c r="H3971" s="176" t="n">
        <v>2290.1666715784</v>
      </c>
      <c r="I3971" s="177" t="n">
        <v>4627493.82853499</v>
      </c>
      <c r="J3971" s="178" t="str">
        <f>IF(I3971&gt;0,H3971/I3971,0)</f>
      </c>
      <c r="K3971" s="179" t="str">
        <f>1-EXP(-J3971)</f>
      </c>
      <c r="L3971" s="180" t="str">
        <f>IF(G3971=30,1,M3970)</f>
      </c>
      <c r="M3971" s="181" t="str">
        <f>L3971*(1-K3971)</f>
      </c>
    </row>
    <row r="3972">
      <c r="A3972" t="s">
        <v>164</v>
      </c>
      <c r="B3972" t="s">
        <v>250</v>
      </c>
      <c r="C3972" s="32" t="s">
        <v>252</v>
      </c>
      <c r="D3972" t="s">
        <v>458</v>
      </c>
      <c r="E3972" t="s">
        <v>476</v>
      </c>
      <c r="F3972" s="174" t="n">
        <v>2046</v>
      </c>
      <c r="G3972" s="175" t="n">
        <v>40</v>
      </c>
      <c r="H3972" s="176" t="n">
        <v>3021.25422836574</v>
      </c>
      <c r="I3972" s="177" t="n">
        <v>4542387.27585821</v>
      </c>
      <c r="J3972" s="178" t="str">
        <f>IF(I3972&gt;0,H3972/I3972,0)</f>
      </c>
      <c r="K3972" s="179" t="str">
        <f>1-EXP(-J3972)</f>
      </c>
      <c r="L3972" s="180" t="str">
        <f>IF(G3972=30,1,M3971)</f>
      </c>
      <c r="M3972" s="181" t="str">
        <f>L3972*(1-K3972)</f>
      </c>
    </row>
    <row r="3973">
      <c r="A3973" t="s">
        <v>164</v>
      </c>
      <c r="B3973" t="s">
        <v>250</v>
      </c>
      <c r="C3973" s="32" t="s">
        <v>252</v>
      </c>
      <c r="D3973" t="s">
        <v>458</v>
      </c>
      <c r="E3973" t="s">
        <v>476</v>
      </c>
      <c r="F3973" s="174" t="n">
        <v>2046</v>
      </c>
      <c r="G3973" s="175" t="n">
        <v>41</v>
      </c>
      <c r="H3973" s="176" t="n">
        <v>3353.95436817376</v>
      </c>
      <c r="I3973" s="177" t="n">
        <v>4477920.26891746</v>
      </c>
      <c r="J3973" s="178" t="str">
        <f>IF(I3973&gt;0,H3973/I3973,0)</f>
      </c>
      <c r="K3973" s="179" t="str">
        <f>1-EXP(-J3973)</f>
      </c>
      <c r="L3973" s="180" t="str">
        <f>IF(G3973=30,1,M3972)</f>
      </c>
      <c r="M3973" s="181" t="str">
        <f>L3973*(1-K3973)</f>
      </c>
    </row>
    <row r="3974">
      <c r="A3974" t="s">
        <v>164</v>
      </c>
      <c r="B3974" t="s">
        <v>250</v>
      </c>
      <c r="C3974" s="32" t="s">
        <v>252</v>
      </c>
      <c r="D3974" t="s">
        <v>458</v>
      </c>
      <c r="E3974" t="s">
        <v>476</v>
      </c>
      <c r="F3974" s="174" t="n">
        <v>2046</v>
      </c>
      <c r="G3974" s="175" t="n">
        <v>42</v>
      </c>
      <c r="H3974" s="176" t="n">
        <v>3534.34289606119</v>
      </c>
      <c r="I3974" s="177" t="n">
        <v>4346883.44995553</v>
      </c>
      <c r="J3974" s="178" t="str">
        <f>IF(I3974&gt;0,H3974/I3974,0)</f>
      </c>
      <c r="K3974" s="179" t="str">
        <f>1-EXP(-J3974)</f>
      </c>
      <c r="L3974" s="180" t="str">
        <f>IF(G3974=30,1,M3973)</f>
      </c>
      <c r="M3974" s="181" t="str">
        <f>L3974*(1-K3974)</f>
      </c>
    </row>
    <row r="3975">
      <c r="A3975" t="s">
        <v>164</v>
      </c>
      <c r="B3975" t="s">
        <v>250</v>
      </c>
      <c r="C3975" s="32" t="s">
        <v>252</v>
      </c>
      <c r="D3975" t="s">
        <v>458</v>
      </c>
      <c r="E3975" t="s">
        <v>476</v>
      </c>
      <c r="F3975" s="174" t="n">
        <v>2046</v>
      </c>
      <c r="G3975" s="175" t="n">
        <v>43</v>
      </c>
      <c r="H3975" s="176" t="n">
        <v>3784.09943557601</v>
      </c>
      <c r="I3975" s="177" t="n">
        <v>4277578.25018967</v>
      </c>
      <c r="J3975" s="178" t="str">
        <f>IF(I3975&gt;0,H3975/I3975,0)</f>
      </c>
      <c r="K3975" s="179" t="str">
        <f>1-EXP(-J3975)</f>
      </c>
      <c r="L3975" s="180" t="str">
        <f>IF(G3975=30,1,M3974)</f>
      </c>
      <c r="M3975" s="181" t="str">
        <f>L3975*(1-K3975)</f>
      </c>
    </row>
    <row r="3976">
      <c r="A3976" t="s">
        <v>164</v>
      </c>
      <c r="B3976" t="s">
        <v>250</v>
      </c>
      <c r="C3976" s="32" t="s">
        <v>252</v>
      </c>
      <c r="D3976" t="s">
        <v>458</v>
      </c>
      <c r="E3976" t="s">
        <v>476</v>
      </c>
      <c r="F3976" s="174" t="n">
        <v>2046</v>
      </c>
      <c r="G3976" s="175" t="n">
        <v>44</v>
      </c>
      <c r="H3976" s="176" t="n">
        <v>4255.36726047241</v>
      </c>
      <c r="I3976" s="177" t="n">
        <v>4249019.19300194</v>
      </c>
      <c r="J3976" s="178" t="str">
        <f>IF(I3976&gt;0,H3976/I3976,0)</f>
      </c>
      <c r="K3976" s="179" t="str">
        <f>1-EXP(-J3976)</f>
      </c>
      <c r="L3976" s="180" t="str">
        <f>IF(G3976=30,1,M3975)</f>
      </c>
      <c r="M3976" s="181" t="str">
        <f>L3976*(1-K3976)</f>
      </c>
    </row>
    <row r="3977">
      <c r="A3977" t="s">
        <v>164</v>
      </c>
      <c r="B3977" t="s">
        <v>250</v>
      </c>
      <c r="C3977" s="32" t="s">
        <v>252</v>
      </c>
      <c r="D3977" t="s">
        <v>458</v>
      </c>
      <c r="E3977" t="s">
        <v>476</v>
      </c>
      <c r="F3977" s="174" t="n">
        <v>2046</v>
      </c>
      <c r="G3977" s="175" t="n">
        <v>45</v>
      </c>
      <c r="H3977" s="176" t="n">
        <v>5433.34418056837</v>
      </c>
      <c r="I3977" s="177" t="n">
        <v>4222851.24523104</v>
      </c>
      <c r="J3977" s="178" t="str">
        <f>IF(I3977&gt;0,H3977/I3977,0)</f>
      </c>
      <c r="K3977" s="179" t="str">
        <f>1-EXP(-J3977)</f>
      </c>
      <c r="L3977" s="180" t="str">
        <f>IF(G3977=30,1,M3976)</f>
      </c>
      <c r="M3977" s="181" t="str">
        <f>L3977*(1-K3977)</f>
      </c>
    </row>
    <row r="3978">
      <c r="A3978" t="s">
        <v>164</v>
      </c>
      <c r="B3978" t="s">
        <v>250</v>
      </c>
      <c r="C3978" s="32" t="s">
        <v>252</v>
      </c>
      <c r="D3978" t="s">
        <v>458</v>
      </c>
      <c r="E3978" t="s">
        <v>476</v>
      </c>
      <c r="F3978" s="174" t="n">
        <v>2046</v>
      </c>
      <c r="G3978" s="175" t="n">
        <v>46</v>
      </c>
      <c r="H3978" s="176" t="n">
        <v>5964.2507974119</v>
      </c>
      <c r="I3978" s="177" t="n">
        <v>4194784.44505222</v>
      </c>
      <c r="J3978" s="178" t="str">
        <f>IF(I3978&gt;0,H3978/I3978,0)</f>
      </c>
      <c r="K3978" s="179" t="str">
        <f>1-EXP(-J3978)</f>
      </c>
      <c r="L3978" s="180" t="str">
        <f>IF(G3978=30,1,M3977)</f>
      </c>
      <c r="M3978" s="181" t="str">
        <f>L3978*(1-K3978)</f>
      </c>
    </row>
    <row r="3979">
      <c r="A3979" t="s">
        <v>164</v>
      </c>
      <c r="B3979" t="s">
        <v>250</v>
      </c>
      <c r="C3979" s="32" t="s">
        <v>252</v>
      </c>
      <c r="D3979" t="s">
        <v>458</v>
      </c>
      <c r="E3979" t="s">
        <v>476</v>
      </c>
      <c r="F3979" s="174" t="n">
        <v>2046</v>
      </c>
      <c r="G3979" s="175" t="n">
        <v>47</v>
      </c>
      <c r="H3979" s="176" t="n">
        <v>6551.93608687956</v>
      </c>
      <c r="I3979" s="177" t="n">
        <v>4205187.54831548</v>
      </c>
      <c r="J3979" s="178" t="str">
        <f>IF(I3979&gt;0,H3979/I3979,0)</f>
      </c>
      <c r="K3979" s="179" t="str">
        <f>1-EXP(-J3979)</f>
      </c>
      <c r="L3979" s="180" t="str">
        <f>IF(G3979=30,1,M3978)</f>
      </c>
      <c r="M3979" s="181" t="str">
        <f>L3979*(1-K3979)</f>
      </c>
    </row>
    <row r="3980">
      <c r="A3980" t="s">
        <v>164</v>
      </c>
      <c r="B3980" t="s">
        <v>250</v>
      </c>
      <c r="C3980" s="32" t="s">
        <v>252</v>
      </c>
      <c r="D3980" t="s">
        <v>458</v>
      </c>
      <c r="E3980" t="s">
        <v>476</v>
      </c>
      <c r="F3980" s="174" t="n">
        <v>2046</v>
      </c>
      <c r="G3980" s="175" t="n">
        <v>48</v>
      </c>
      <c r="H3980" s="176" t="n">
        <v>7272.45670040148</v>
      </c>
      <c r="I3980" s="177" t="n">
        <v>4252391.53261777</v>
      </c>
      <c r="J3980" s="178" t="str">
        <f>IF(I3980&gt;0,H3980/I3980,0)</f>
      </c>
      <c r="K3980" s="179" t="str">
        <f>1-EXP(-J3980)</f>
      </c>
      <c r="L3980" s="180" t="str">
        <f>IF(G3980=30,1,M3979)</f>
      </c>
      <c r="M3980" s="181" t="str">
        <f>L3980*(1-K3980)</f>
      </c>
    </row>
    <row r="3981">
      <c r="A3981" t="s">
        <v>164</v>
      </c>
      <c r="B3981" t="s">
        <v>250</v>
      </c>
      <c r="C3981" s="32" t="s">
        <v>252</v>
      </c>
      <c r="D3981" t="s">
        <v>458</v>
      </c>
      <c r="E3981" t="s">
        <v>476</v>
      </c>
      <c r="F3981" s="174" t="n">
        <v>2046</v>
      </c>
      <c r="G3981" s="175" t="n">
        <v>49</v>
      </c>
      <c r="H3981" s="176" t="n">
        <v>8404.80677182247</v>
      </c>
      <c r="I3981" s="177" t="n">
        <v>4371754.56640149</v>
      </c>
      <c r="J3981" s="178" t="str">
        <f>IF(I3981&gt;0,H3981/I3981,0)</f>
      </c>
      <c r="K3981" s="179" t="str">
        <f>1-EXP(-J3981)</f>
      </c>
      <c r="L3981" s="180" t="str">
        <f>IF(G3981=30,1,M3980)</f>
      </c>
      <c r="M3981" s="181" t="str">
        <f>L3981*(1-K3981)</f>
      </c>
    </row>
    <row r="3982">
      <c r="A3982" t="s">
        <v>164</v>
      </c>
      <c r="B3982" t="s">
        <v>250</v>
      </c>
      <c r="C3982" s="32" t="s">
        <v>252</v>
      </c>
      <c r="D3982" t="s">
        <v>458</v>
      </c>
      <c r="E3982" t="s">
        <v>476</v>
      </c>
      <c r="F3982" s="174" t="n">
        <v>2046</v>
      </c>
      <c r="G3982" s="175" t="n">
        <v>50</v>
      </c>
      <c r="H3982" s="176" t="n">
        <v>9487.01203611582</v>
      </c>
      <c r="I3982" s="177" t="n">
        <v>4316436.14362991</v>
      </c>
      <c r="J3982" s="178" t="str">
        <f>IF(I3982&gt;0,H3982/I3982,0)</f>
      </c>
      <c r="K3982" s="179" t="str">
        <f>1-EXP(-J3982)</f>
      </c>
      <c r="L3982" s="180" t="str">
        <f>IF(G3982=30,1,M3981)</f>
      </c>
      <c r="M3982" s="181" t="str">
        <f>L3982*(1-K3982)</f>
      </c>
    </row>
    <row r="3983">
      <c r="A3983" t="s">
        <v>164</v>
      </c>
      <c r="B3983" t="s">
        <v>250</v>
      </c>
      <c r="C3983" s="32" t="s">
        <v>252</v>
      </c>
      <c r="D3983" t="s">
        <v>458</v>
      </c>
      <c r="E3983" t="s">
        <v>476</v>
      </c>
      <c r="F3983" s="174" t="n">
        <v>2046</v>
      </c>
      <c r="G3983" s="175" t="n">
        <v>51</v>
      </c>
      <c r="H3983" s="176" t="n">
        <v>10157.4286325661</v>
      </c>
      <c r="I3983" s="177" t="n">
        <v>4230342.77042737</v>
      </c>
      <c r="J3983" s="178" t="str">
        <f>IF(I3983&gt;0,H3983/I3983,0)</f>
      </c>
      <c r="K3983" s="179" t="str">
        <f>1-EXP(-J3983)</f>
      </c>
      <c r="L3983" s="180" t="str">
        <f>IF(G3983=30,1,M3982)</f>
      </c>
      <c r="M3983" s="181" t="str">
        <f>L3983*(1-K3983)</f>
      </c>
    </row>
    <row r="3984">
      <c r="A3984" t="s">
        <v>164</v>
      </c>
      <c r="B3984" t="s">
        <v>250</v>
      </c>
      <c r="C3984" s="32" t="s">
        <v>252</v>
      </c>
      <c r="D3984" t="s">
        <v>458</v>
      </c>
      <c r="E3984" t="s">
        <v>476</v>
      </c>
      <c r="F3984" s="174" t="n">
        <v>2046</v>
      </c>
      <c r="G3984" s="175" t="n">
        <v>52</v>
      </c>
      <c r="H3984" s="176" t="n">
        <v>10918.0079444082</v>
      </c>
      <c r="I3984" s="177" t="n">
        <v>4158718.72731488</v>
      </c>
      <c r="J3984" s="178" t="str">
        <f>IF(I3984&gt;0,H3984/I3984,0)</f>
      </c>
      <c r="K3984" s="179" t="str">
        <f>1-EXP(-J3984)</f>
      </c>
      <c r="L3984" s="180" t="str">
        <f>IF(G3984=30,1,M3983)</f>
      </c>
      <c r="M3984" s="181" t="str">
        <f>L3984*(1-K3984)</f>
      </c>
    </row>
    <row r="3985">
      <c r="A3985" t="s">
        <v>164</v>
      </c>
      <c r="B3985" t="s">
        <v>250</v>
      </c>
      <c r="C3985" s="32" t="s">
        <v>252</v>
      </c>
      <c r="D3985" t="s">
        <v>458</v>
      </c>
      <c r="E3985" t="s">
        <v>476</v>
      </c>
      <c r="F3985" s="174" t="n">
        <v>2046</v>
      </c>
      <c r="G3985" s="175" t="n">
        <v>53</v>
      </c>
      <c r="H3985" s="176" t="n">
        <v>11715.0180847251</v>
      </c>
      <c r="I3985" s="177" t="n">
        <v>4089237.40929485</v>
      </c>
      <c r="J3985" s="178" t="str">
        <f>IF(I3985&gt;0,H3985/I3985,0)</f>
      </c>
      <c r="K3985" s="179" t="str">
        <f>1-EXP(-J3985)</f>
      </c>
      <c r="L3985" s="180" t="str">
        <f>IF(G3985=30,1,M3984)</f>
      </c>
      <c r="M3985" s="181" t="str">
        <f>L3985*(1-K3985)</f>
      </c>
    </row>
    <row r="3986">
      <c r="A3986" t="s">
        <v>164</v>
      </c>
      <c r="B3986" t="s">
        <v>250</v>
      </c>
      <c r="C3986" s="32" t="s">
        <v>252</v>
      </c>
      <c r="D3986" t="s">
        <v>458</v>
      </c>
      <c r="E3986" t="s">
        <v>476</v>
      </c>
      <c r="F3986" s="174" t="n">
        <v>2046</v>
      </c>
      <c r="G3986" s="175" t="n">
        <v>54</v>
      </c>
      <c r="H3986" s="176" t="n">
        <v>12790.2327408407</v>
      </c>
      <c r="I3986" s="177" t="n">
        <v>4104736.66213307</v>
      </c>
      <c r="J3986" s="178" t="str">
        <f>IF(I3986&gt;0,H3986/I3986,0)</f>
      </c>
      <c r="K3986" s="179" t="str">
        <f>1-EXP(-J3986)</f>
      </c>
      <c r="L3986" s="180" t="str">
        <f>IF(G3986=30,1,M3985)</f>
      </c>
      <c r="M3986" s="181" t="str">
        <f>L3986*(1-K3986)</f>
      </c>
    </row>
    <row r="3987">
      <c r="A3987" t="s">
        <v>164</v>
      </c>
      <c r="B3987" t="s">
        <v>250</v>
      </c>
      <c r="C3987" s="32" t="s">
        <v>252</v>
      </c>
      <c r="D3987" t="s">
        <v>458</v>
      </c>
      <c r="E3987" t="s">
        <v>476</v>
      </c>
      <c r="F3987" s="174" t="n">
        <v>2046</v>
      </c>
      <c r="G3987" s="175" t="n">
        <v>55</v>
      </c>
      <c r="H3987" s="176" t="n">
        <v>13679.7291061319</v>
      </c>
      <c r="I3987" s="177" t="n">
        <v>4099322.35406423</v>
      </c>
      <c r="J3987" s="178" t="str">
        <f>IF(I3987&gt;0,H3987/I3987,0)</f>
      </c>
      <c r="K3987" s="179" t="str">
        <f>1-EXP(-J3987)</f>
      </c>
      <c r="L3987" s="180" t="str">
        <f>IF(G3987=30,1,M3986)</f>
      </c>
      <c r="M3987" s="181" t="str">
        <f>L3987*(1-K3987)</f>
      </c>
    </row>
    <row r="3988">
      <c r="A3988" t="s">
        <v>164</v>
      </c>
      <c r="B3988" t="s">
        <v>250</v>
      </c>
      <c r="C3988" s="32" t="s">
        <v>252</v>
      </c>
      <c r="D3988" t="s">
        <v>458</v>
      </c>
      <c r="E3988" t="s">
        <v>476</v>
      </c>
      <c r="F3988" s="174" t="n">
        <v>2046</v>
      </c>
      <c r="G3988" s="175" t="n">
        <v>56</v>
      </c>
      <c r="H3988" s="176" t="n">
        <v>19887.6795850215</v>
      </c>
      <c r="I3988" s="177" t="n">
        <v>6026843.69655974</v>
      </c>
      <c r="J3988" s="178" t="str">
        <f>IF(I3988&gt;0,H3988/I3988,0)</f>
      </c>
      <c r="K3988" s="179" t="str">
        <f>1-EXP(-J3988)</f>
      </c>
      <c r="L3988" s="180" t="str">
        <f>IF(G3988=30,1,M3987)</f>
      </c>
      <c r="M3988" s="181" t="str">
        <f>L3988*(1-K3988)</f>
      </c>
    </row>
    <row r="3989">
      <c r="A3989" t="s">
        <v>164</v>
      </c>
      <c r="B3989" t="s">
        <v>250</v>
      </c>
      <c r="C3989" s="32" t="s">
        <v>252</v>
      </c>
      <c r="D3989" t="s">
        <v>458</v>
      </c>
      <c r="E3989" t="s">
        <v>476</v>
      </c>
      <c r="F3989" s="174" t="n">
        <v>2046</v>
      </c>
      <c r="G3989" s="175" t="n">
        <v>57</v>
      </c>
      <c r="H3989" s="176" t="n">
        <v>15846.2589967341</v>
      </c>
      <c r="I3989" s="177" t="n">
        <v>4010011.82578293</v>
      </c>
      <c r="J3989" s="178" t="str">
        <f>IF(I3989&gt;0,H3989/I3989,0)</f>
      </c>
      <c r="K3989" s="179" t="str">
        <f>1-EXP(-J3989)</f>
      </c>
      <c r="L3989" s="180" t="str">
        <f>IF(G3989=30,1,M3988)</f>
      </c>
      <c r="M3989" s="181" t="str">
        <f>L3989*(1-K3989)</f>
      </c>
    </row>
    <row r="3990">
      <c r="A3990" t="s">
        <v>164</v>
      </c>
      <c r="B3990" t="s">
        <v>250</v>
      </c>
      <c r="C3990" s="32" t="s">
        <v>252</v>
      </c>
      <c r="D3990" t="s">
        <v>458</v>
      </c>
      <c r="E3990" t="s">
        <v>476</v>
      </c>
      <c r="F3990" s="174" t="n">
        <v>2046</v>
      </c>
      <c r="G3990" s="175" t="n">
        <v>58</v>
      </c>
      <c r="H3990" s="176" t="n">
        <v>17123.7661805424</v>
      </c>
      <c r="I3990" s="177" t="n">
        <v>3966043.93109188</v>
      </c>
      <c r="J3990" s="178" t="str">
        <f>IF(I3990&gt;0,H3990/I3990,0)</f>
      </c>
      <c r="K3990" s="179" t="str">
        <f>1-EXP(-J3990)</f>
      </c>
      <c r="L3990" s="180" t="str">
        <f>IF(G3990=30,1,M3989)</f>
      </c>
      <c r="M3990" s="181" t="str">
        <f>L3990*(1-K3990)</f>
      </c>
    </row>
    <row r="3991">
      <c r="A3991" t="s">
        <v>164</v>
      </c>
      <c r="B3991" t="s">
        <v>250</v>
      </c>
      <c r="C3991" s="32" t="s">
        <v>252</v>
      </c>
      <c r="D3991" t="s">
        <v>458</v>
      </c>
      <c r="E3991" t="s">
        <v>476</v>
      </c>
      <c r="F3991" s="174" t="n">
        <v>2046</v>
      </c>
      <c r="G3991" s="175" t="n">
        <v>59</v>
      </c>
      <c r="H3991" s="176" t="n">
        <v>18034.6323999444</v>
      </c>
      <c r="I3991" s="177" t="n">
        <v>3814382.37797472</v>
      </c>
      <c r="J3991" s="178" t="str">
        <f>IF(I3991&gt;0,H3991/I3991,0)</f>
      </c>
      <c r="K3991" s="179" t="str">
        <f>1-EXP(-J3991)</f>
      </c>
      <c r="L3991" s="180" t="str">
        <f>IF(G3991=30,1,M3990)</f>
      </c>
      <c r="M3991" s="181" t="str">
        <f>L3991*(1-K3991)</f>
      </c>
    </row>
    <row r="3992">
      <c r="A3992" t="s">
        <v>164</v>
      </c>
      <c r="B3992" t="s">
        <v>250</v>
      </c>
      <c r="C3992" s="32" t="s">
        <v>252</v>
      </c>
      <c r="D3992" t="s">
        <v>458</v>
      </c>
      <c r="E3992" t="s">
        <v>476</v>
      </c>
      <c r="F3992" s="174" t="n">
        <v>2046</v>
      </c>
      <c r="G3992" s="175" t="n">
        <v>60</v>
      </c>
      <c r="H3992" s="176" t="n">
        <v>19219.7600162685</v>
      </c>
      <c r="I3992" s="177" t="n">
        <v>3750382.85040281</v>
      </c>
      <c r="J3992" s="178" t="str">
        <f>IF(I3992&gt;0,H3992/I3992,0)</f>
      </c>
      <c r="K3992" s="179" t="str">
        <f>1-EXP(-J3992)</f>
      </c>
      <c r="L3992" s="180" t="str">
        <f>IF(G3992=30,1,M3991)</f>
      </c>
      <c r="M3992" s="181" t="str">
        <f>L3992*(1-K3992)</f>
      </c>
    </row>
    <row r="3993">
      <c r="A3993" t="s">
        <v>164</v>
      </c>
      <c r="B3993" t="s">
        <v>250</v>
      </c>
      <c r="C3993" s="32" t="s">
        <v>252</v>
      </c>
      <c r="D3993" t="s">
        <v>458</v>
      </c>
      <c r="E3993" t="s">
        <v>476</v>
      </c>
      <c r="F3993" s="174" t="n">
        <v>2046</v>
      </c>
      <c r="G3993" s="175" t="n">
        <v>61</v>
      </c>
      <c r="H3993" s="176" t="n">
        <v>21144.0417562079</v>
      </c>
      <c r="I3993" s="177" t="n">
        <v>3767569.6767874</v>
      </c>
      <c r="J3993" s="178" t="str">
        <f>IF(I3993&gt;0,H3993/I3993,0)</f>
      </c>
      <c r="K3993" s="179" t="str">
        <f>1-EXP(-J3993)</f>
      </c>
      <c r="L3993" s="180" t="str">
        <f>IF(G3993=30,1,M3992)</f>
      </c>
      <c r="M3993" s="181" t="str">
        <f>L3993*(1-K3993)</f>
      </c>
    </row>
    <row r="3994">
      <c r="A3994" t="s">
        <v>164</v>
      </c>
      <c r="B3994" t="s">
        <v>250</v>
      </c>
      <c r="C3994" s="32" t="s">
        <v>252</v>
      </c>
      <c r="D3994" t="s">
        <v>458</v>
      </c>
      <c r="E3994" t="s">
        <v>476</v>
      </c>
      <c r="F3994" s="174" t="n">
        <v>2046</v>
      </c>
      <c r="G3994" s="175" t="n">
        <v>62</v>
      </c>
      <c r="H3994" s="176" t="n">
        <v>23435.7237838212</v>
      </c>
      <c r="I3994" s="177" t="n">
        <v>3802830.8916747</v>
      </c>
      <c r="J3994" s="178" t="str">
        <f>IF(I3994&gt;0,H3994/I3994,0)</f>
      </c>
      <c r="K3994" s="179" t="str">
        <f>1-EXP(-J3994)</f>
      </c>
      <c r="L3994" s="180" t="str">
        <f>IF(G3994=30,1,M3993)</f>
      </c>
      <c r="M3994" s="181" t="str">
        <f>L3994*(1-K3994)</f>
      </c>
    </row>
    <row r="3995">
      <c r="A3995" t="s">
        <v>164</v>
      </c>
      <c r="B3995" t="s">
        <v>250</v>
      </c>
      <c r="C3995" s="32" t="s">
        <v>252</v>
      </c>
      <c r="D3995" t="s">
        <v>458</v>
      </c>
      <c r="E3995" t="s">
        <v>476</v>
      </c>
      <c r="F3995" s="174" t="n">
        <v>2046</v>
      </c>
      <c r="G3995" s="175" t="n">
        <v>63</v>
      </c>
      <c r="H3995" s="176" t="n">
        <v>25294.1182461928</v>
      </c>
      <c r="I3995" s="177" t="n">
        <v>3737674.06640235</v>
      </c>
      <c r="J3995" s="178" t="str">
        <f>IF(I3995&gt;0,H3995/I3995,0)</f>
      </c>
      <c r="K3995" s="179" t="str">
        <f>1-EXP(-J3995)</f>
      </c>
      <c r="L3995" s="180" t="str">
        <f>IF(G3995=30,1,M3994)</f>
      </c>
      <c r="M3995" s="181" t="str">
        <f>L3995*(1-K3995)</f>
      </c>
    </row>
    <row r="3996">
      <c r="A3996" t="s">
        <v>164</v>
      </c>
      <c r="B3996" t="s">
        <v>250</v>
      </c>
      <c r="C3996" s="32" t="s">
        <v>252</v>
      </c>
      <c r="D3996" t="s">
        <v>458</v>
      </c>
      <c r="E3996" t="s">
        <v>476</v>
      </c>
      <c r="F3996" s="174" t="n">
        <v>2046</v>
      </c>
      <c r="G3996" s="175" t="n">
        <v>64</v>
      </c>
      <c r="H3996" s="176" t="n">
        <v>26561.0408445597</v>
      </c>
      <c r="I3996" s="177" t="n">
        <v>3571803.54831015</v>
      </c>
      <c r="J3996" s="178" t="str">
        <f>IF(I3996&gt;0,H3996/I3996,0)</f>
      </c>
      <c r="K3996" s="179" t="str">
        <f>1-EXP(-J3996)</f>
      </c>
      <c r="L3996" s="180" t="str">
        <f>IF(G3996=30,1,M3995)</f>
      </c>
      <c r="M3996" s="181" t="str">
        <f>L3996*(1-K3996)</f>
      </c>
    </row>
    <row r="3997">
      <c r="A3997" t="s">
        <v>164</v>
      </c>
      <c r="B3997" t="s">
        <v>250</v>
      </c>
      <c r="C3997" s="32" t="s">
        <v>252</v>
      </c>
      <c r="D3997" t="s">
        <v>458</v>
      </c>
      <c r="E3997" t="s">
        <v>476</v>
      </c>
      <c r="F3997" s="174" t="n">
        <v>2046</v>
      </c>
      <c r="G3997" s="175" t="n">
        <v>65</v>
      </c>
      <c r="H3997" s="176" t="n">
        <v>26917.4868611861</v>
      </c>
      <c r="I3997" s="177" t="n">
        <v>3458693.46644493</v>
      </c>
      <c r="J3997" s="178" t="str">
        <f>IF(I3997&gt;0,H3997/I3997,0)</f>
      </c>
      <c r="K3997" s="179" t="str">
        <f>1-EXP(-J3997)</f>
      </c>
      <c r="L3997" s="180" t="str">
        <f>IF(G3997=30,1,M3996)</f>
      </c>
      <c r="M3997" s="181" t="str">
        <f>L3997*(1-K3997)</f>
      </c>
    </row>
    <row r="3998">
      <c r="A3998" t="s">
        <v>164</v>
      </c>
      <c r="B3998" t="s">
        <v>250</v>
      </c>
      <c r="C3998" s="32" t="s">
        <v>252</v>
      </c>
      <c r="D3998" t="s">
        <v>458</v>
      </c>
      <c r="E3998" t="s">
        <v>476</v>
      </c>
      <c r="F3998" s="174" t="n">
        <v>2046</v>
      </c>
      <c r="G3998" s="175" t="n">
        <v>66</v>
      </c>
      <c r="H3998" s="176" t="n">
        <v>28642.7698764369</v>
      </c>
      <c r="I3998" s="177" t="n">
        <v>3357300.02594655</v>
      </c>
      <c r="J3998" s="178" t="str">
        <f>IF(I3998&gt;0,H3998/I3998,0)</f>
      </c>
      <c r="K3998" s="179" t="str">
        <f>1-EXP(-J3998)</f>
      </c>
      <c r="L3998" s="180" t="str">
        <f>IF(G3998=30,1,M3997)</f>
      </c>
      <c r="M3998" s="181" t="str">
        <f>L3998*(1-K3998)</f>
      </c>
    </row>
    <row r="3999">
      <c r="A3999" t="s">
        <v>164</v>
      </c>
      <c r="B3999" t="s">
        <v>250</v>
      </c>
      <c r="C3999" s="32" t="s">
        <v>252</v>
      </c>
      <c r="D3999" t="s">
        <v>458</v>
      </c>
      <c r="E3999" t="s">
        <v>476</v>
      </c>
      <c r="F3999" s="174" t="n">
        <v>2046</v>
      </c>
      <c r="G3999" s="175" t="n">
        <v>67</v>
      </c>
      <c r="H3999" s="176" t="n">
        <v>30454.44858722</v>
      </c>
      <c r="I3999" s="177" t="n">
        <v>3248107.75666381</v>
      </c>
      <c r="J3999" s="178" t="str">
        <f>IF(I3999&gt;0,H3999/I3999,0)</f>
      </c>
      <c r="K3999" s="179" t="str">
        <f>1-EXP(-J3999)</f>
      </c>
      <c r="L3999" s="180" t="str">
        <f>IF(G3999=30,1,M3998)</f>
      </c>
      <c r="M3999" s="181" t="str">
        <f>L3999*(1-K3999)</f>
      </c>
    </row>
    <row r="4000">
      <c r="A4000" t="s">
        <v>164</v>
      </c>
      <c r="B4000" t="s">
        <v>250</v>
      </c>
      <c r="C4000" s="32" t="s">
        <v>252</v>
      </c>
      <c r="D4000" t="s">
        <v>458</v>
      </c>
      <c r="E4000" t="s">
        <v>476</v>
      </c>
      <c r="F4000" s="174" t="n">
        <v>2046</v>
      </c>
      <c r="G4000" s="175" t="n">
        <v>68</v>
      </c>
      <c r="H4000" s="176" t="n">
        <v>32178.7262059523</v>
      </c>
      <c r="I4000" s="177" t="n">
        <v>3120587.76719085</v>
      </c>
      <c r="J4000" s="178" t="str">
        <f>IF(I4000&gt;0,H4000/I4000,0)</f>
      </c>
      <c r="K4000" s="179" t="str">
        <f>1-EXP(-J4000)</f>
      </c>
      <c r="L4000" s="180" t="str">
        <f>IF(G4000=30,1,M3999)</f>
      </c>
      <c r="M4000" s="181" t="str">
        <f>L4000*(1-K4000)</f>
      </c>
    </row>
    <row r="4001">
      <c r="A4001" t="s">
        <v>164</v>
      </c>
      <c r="B4001" t="s">
        <v>250</v>
      </c>
      <c r="C4001" s="32" t="s">
        <v>252</v>
      </c>
      <c r="D4001" t="s">
        <v>458</v>
      </c>
      <c r="E4001" t="s">
        <v>476</v>
      </c>
      <c r="F4001" s="174" t="n">
        <v>2046</v>
      </c>
      <c r="G4001" s="175" t="n">
        <v>69</v>
      </c>
      <c r="H4001" s="176" t="n">
        <v>34127.0915647819</v>
      </c>
      <c r="I4001" s="177" t="n">
        <v>3003782.97722922</v>
      </c>
      <c r="J4001" s="178" t="str">
        <f>IF(I4001&gt;0,H4001/I4001,0)</f>
      </c>
      <c r="K4001" s="179" t="str">
        <f>1-EXP(-J4001)</f>
      </c>
      <c r="L4001" s="180" t="str">
        <f>IF(G4001=30,1,M4000)</f>
      </c>
      <c r="M4001" s="181" t="str">
        <f>L4001*(1-K4001)</f>
      </c>
    </row>
    <row r="4002">
      <c r="A4002" t="s">
        <v>164</v>
      </c>
      <c r="B4002" t="s">
        <v>250</v>
      </c>
      <c r="C4002" s="32" t="s">
        <v>252</v>
      </c>
      <c r="D4002" t="s">
        <v>458</v>
      </c>
      <c r="E4002" t="s">
        <v>476</v>
      </c>
      <c r="F4002" s="174" t="n">
        <v>2047</v>
      </c>
      <c r="G4002" s="175" t="n">
        <v>30</v>
      </c>
      <c r="H4002" s="176" t="n">
        <v>620.226687259566</v>
      </c>
      <c r="I4002" s="177" t="n">
        <v>4320502.14035755</v>
      </c>
      <c r="J4002" s="178" t="str">
        <f>IF(I4002&gt;0,H4002/I4002,0)</f>
      </c>
      <c r="K4002" s="179" t="str">
        <f>1-EXP(-J4002)</f>
      </c>
      <c r="L4002" s="180" t="str">
        <f>IF(G4002=30,1,M4001)</f>
      </c>
      <c r="M4002" s="181" t="str">
        <f>L4002*(1-K4002)</f>
      </c>
    </row>
    <row r="4003">
      <c r="A4003" t="s">
        <v>164</v>
      </c>
      <c r="B4003" t="s">
        <v>250</v>
      </c>
      <c r="C4003" s="32" t="s">
        <v>252</v>
      </c>
      <c r="D4003" t="s">
        <v>458</v>
      </c>
      <c r="E4003" t="s">
        <v>476</v>
      </c>
      <c r="F4003" s="174" t="n">
        <v>2047</v>
      </c>
      <c r="G4003" s="175" t="n">
        <v>31</v>
      </c>
      <c r="H4003" s="176" t="n">
        <v>890.222032798393</v>
      </c>
      <c r="I4003" s="177" t="n">
        <v>4583251.99254384</v>
      </c>
      <c r="J4003" s="178" t="str">
        <f>IF(I4003&gt;0,H4003/I4003,0)</f>
      </c>
      <c r="K4003" s="179" t="str">
        <f>1-EXP(-J4003)</f>
      </c>
      <c r="L4003" s="180" t="str">
        <f>IF(G4003=30,1,M4002)</f>
      </c>
      <c r="M4003" s="181" t="str">
        <f>L4003*(1-K4003)</f>
      </c>
    </row>
    <row r="4004">
      <c r="A4004" t="s">
        <v>164</v>
      </c>
      <c r="B4004" t="s">
        <v>250</v>
      </c>
      <c r="C4004" s="32" t="s">
        <v>252</v>
      </c>
      <c r="D4004" t="s">
        <v>458</v>
      </c>
      <c r="E4004" t="s">
        <v>476</v>
      </c>
      <c r="F4004" s="174" t="n">
        <v>2047</v>
      </c>
      <c r="G4004" s="175" t="n">
        <v>32</v>
      </c>
      <c r="H4004" s="176" t="n">
        <v>982.79576211247</v>
      </c>
      <c r="I4004" s="177" t="n">
        <v>4632076.83233152</v>
      </c>
      <c r="J4004" s="178" t="str">
        <f>IF(I4004&gt;0,H4004/I4004,0)</f>
      </c>
      <c r="K4004" s="179" t="str">
        <f>1-EXP(-J4004)</f>
      </c>
      <c r="L4004" s="180" t="str">
        <f>IF(G4004=30,1,M4003)</f>
      </c>
      <c r="M4004" s="181" t="str">
        <f>L4004*(1-K4004)</f>
      </c>
    </row>
    <row r="4005">
      <c r="A4005" t="s">
        <v>164</v>
      </c>
      <c r="B4005" t="s">
        <v>250</v>
      </c>
      <c r="C4005" s="32" t="s">
        <v>252</v>
      </c>
      <c r="D4005" t="s">
        <v>458</v>
      </c>
      <c r="E4005" t="s">
        <v>476</v>
      </c>
      <c r="F4005" s="174" t="n">
        <v>2047</v>
      </c>
      <c r="G4005" s="175" t="n">
        <v>33</v>
      </c>
      <c r="H4005" s="176" t="n">
        <v>1056.98295933137</v>
      </c>
      <c r="I4005" s="177" t="n">
        <v>4698349.94394905</v>
      </c>
      <c r="J4005" s="178" t="str">
        <f>IF(I4005&gt;0,H4005/I4005,0)</f>
      </c>
      <c r="K4005" s="179" t="str">
        <f>1-EXP(-J4005)</f>
      </c>
      <c r="L4005" s="180" t="str">
        <f>IF(G4005=30,1,M4004)</f>
      </c>
      <c r="M4005" s="181" t="str">
        <f>L4005*(1-K4005)</f>
      </c>
    </row>
    <row r="4006">
      <c r="A4006" t="s">
        <v>164</v>
      </c>
      <c r="B4006" t="s">
        <v>250</v>
      </c>
      <c r="C4006" s="32" t="s">
        <v>252</v>
      </c>
      <c r="D4006" t="s">
        <v>458</v>
      </c>
      <c r="E4006" t="s">
        <v>476</v>
      </c>
      <c r="F4006" s="174" t="n">
        <v>2047</v>
      </c>
      <c r="G4006" s="175" t="n">
        <v>34</v>
      </c>
      <c r="H4006" s="176" t="n">
        <v>1143.25782468682</v>
      </c>
      <c r="I4006" s="177" t="n">
        <v>4765934.64479508</v>
      </c>
      <c r="J4006" s="178" t="str">
        <f>IF(I4006&gt;0,H4006/I4006,0)</f>
      </c>
      <c r="K4006" s="179" t="str">
        <f>1-EXP(-J4006)</f>
      </c>
      <c r="L4006" s="180" t="str">
        <f>IF(G4006=30,1,M4005)</f>
      </c>
      <c r="M4006" s="181" t="str">
        <f>L4006*(1-K4006)</f>
      </c>
    </row>
    <row r="4007">
      <c r="A4007" t="s">
        <v>164</v>
      </c>
      <c r="B4007" t="s">
        <v>250</v>
      </c>
      <c r="C4007" s="32" t="s">
        <v>252</v>
      </c>
      <c r="D4007" t="s">
        <v>458</v>
      </c>
      <c r="E4007" t="s">
        <v>476</v>
      </c>
      <c r="F4007" s="174" t="n">
        <v>2047</v>
      </c>
      <c r="G4007" s="175" t="n">
        <v>35</v>
      </c>
      <c r="H4007" s="176" t="n">
        <v>1587.96192290708</v>
      </c>
      <c r="I4007" s="177" t="n">
        <v>4877570.91809611</v>
      </c>
      <c r="J4007" s="178" t="str">
        <f>IF(I4007&gt;0,H4007/I4007,0)</f>
      </c>
      <c r="K4007" s="179" t="str">
        <f>1-EXP(-J4007)</f>
      </c>
      <c r="L4007" s="180" t="str">
        <f>IF(G4007=30,1,M4006)</f>
      </c>
      <c r="M4007" s="181" t="str">
        <f>L4007*(1-K4007)</f>
      </c>
    </row>
    <row r="4008">
      <c r="A4008" t="s">
        <v>164</v>
      </c>
      <c r="B4008" t="s">
        <v>250</v>
      </c>
      <c r="C4008" s="32" t="s">
        <v>252</v>
      </c>
      <c r="D4008" t="s">
        <v>458</v>
      </c>
      <c r="E4008" t="s">
        <v>476</v>
      </c>
      <c r="F4008" s="174" t="n">
        <v>2047</v>
      </c>
      <c r="G4008" s="175" t="n">
        <v>36</v>
      </c>
      <c r="H4008" s="176" t="n">
        <v>1849.97366866342</v>
      </c>
      <c r="I4008" s="177" t="n">
        <v>4848238.18791596</v>
      </c>
      <c r="J4008" s="178" t="str">
        <f>IF(I4008&gt;0,H4008/I4008,0)</f>
      </c>
      <c r="K4008" s="179" t="str">
        <f>1-EXP(-J4008)</f>
      </c>
      <c r="L4008" s="180" t="str">
        <f>IF(G4008=30,1,M4007)</f>
      </c>
      <c r="M4008" s="181" t="str">
        <f>L4008*(1-K4008)</f>
      </c>
    </row>
    <row r="4009">
      <c r="A4009" t="s">
        <v>164</v>
      </c>
      <c r="B4009" t="s">
        <v>250</v>
      </c>
      <c r="C4009" s="32" t="s">
        <v>252</v>
      </c>
      <c r="D4009" t="s">
        <v>458</v>
      </c>
      <c r="E4009" t="s">
        <v>476</v>
      </c>
      <c r="F4009" s="174" t="n">
        <v>2047</v>
      </c>
      <c r="G4009" s="175" t="n">
        <v>37</v>
      </c>
      <c r="H4009" s="176" t="n">
        <v>1933.87594202826</v>
      </c>
      <c r="I4009" s="177" t="n">
        <v>4713743.80624928</v>
      </c>
      <c r="J4009" s="178" t="str">
        <f>IF(I4009&gt;0,H4009/I4009,0)</f>
      </c>
      <c r="K4009" s="179" t="str">
        <f>1-EXP(-J4009)</f>
      </c>
      <c r="L4009" s="180" t="str">
        <f>IF(G4009=30,1,M4008)</f>
      </c>
      <c r="M4009" s="181" t="str">
        <f>L4009*(1-K4009)</f>
      </c>
    </row>
    <row r="4010">
      <c r="A4010" t="s">
        <v>164</v>
      </c>
      <c r="B4010" t="s">
        <v>250</v>
      </c>
      <c r="C4010" s="32" t="s">
        <v>252</v>
      </c>
      <c r="D4010" t="s">
        <v>458</v>
      </c>
      <c r="E4010" t="s">
        <v>476</v>
      </c>
      <c r="F4010" s="174" t="n">
        <v>2047</v>
      </c>
      <c r="G4010" s="175" t="n">
        <v>38</v>
      </c>
      <c r="H4010" s="176" t="n">
        <v>2054.89730840953</v>
      </c>
      <c r="I4010" s="177" t="n">
        <v>4641546.34545816</v>
      </c>
      <c r="J4010" s="178" t="str">
        <f>IF(I4010&gt;0,H4010/I4010,0)</f>
      </c>
      <c r="K4010" s="179" t="str">
        <f>1-EXP(-J4010)</f>
      </c>
      <c r="L4010" s="180" t="str">
        <f>IF(G4010=30,1,M4009)</f>
      </c>
      <c r="M4010" s="181" t="str">
        <f>L4010*(1-K4010)</f>
      </c>
    </row>
    <row r="4011">
      <c r="A4011" t="s">
        <v>164</v>
      </c>
      <c r="B4011" t="s">
        <v>250</v>
      </c>
      <c r="C4011" s="32" t="s">
        <v>252</v>
      </c>
      <c r="D4011" t="s">
        <v>458</v>
      </c>
      <c r="E4011" t="s">
        <v>476</v>
      </c>
      <c r="F4011" s="174" t="n">
        <v>2047</v>
      </c>
      <c r="G4011" s="175" t="n">
        <v>39</v>
      </c>
      <c r="H4011" s="176" t="n">
        <v>2202.719168947</v>
      </c>
      <c r="I4011" s="177" t="n">
        <v>4596872.54519623</v>
      </c>
      <c r="J4011" s="178" t="str">
        <f>IF(I4011&gt;0,H4011/I4011,0)</f>
      </c>
      <c r="K4011" s="179" t="str">
        <f>1-EXP(-J4011)</f>
      </c>
      <c r="L4011" s="180" t="str">
        <f>IF(G4011=30,1,M4010)</f>
      </c>
      <c r="M4011" s="181" t="str">
        <f>L4011*(1-K4011)</f>
      </c>
    </row>
    <row r="4012">
      <c r="A4012" t="s">
        <v>164</v>
      </c>
      <c r="B4012" t="s">
        <v>250</v>
      </c>
      <c r="C4012" s="32" t="s">
        <v>252</v>
      </c>
      <c r="D4012" t="s">
        <v>458</v>
      </c>
      <c r="E4012" t="s">
        <v>476</v>
      </c>
      <c r="F4012" s="174" t="n">
        <v>2047</v>
      </c>
      <c r="G4012" s="175" t="n">
        <v>40</v>
      </c>
      <c r="H4012" s="176" t="n">
        <v>3054.27517750673</v>
      </c>
      <c r="I4012" s="177" t="n">
        <v>4619302.28252685</v>
      </c>
      <c r="J4012" s="178" t="str">
        <f>IF(I4012&gt;0,H4012/I4012,0)</f>
      </c>
      <c r="K4012" s="179" t="str">
        <f>1-EXP(-J4012)</f>
      </c>
      <c r="L4012" s="180" t="str">
        <f>IF(G4012=30,1,M4011)</f>
      </c>
      <c r="M4012" s="181" t="str">
        <f>L4012*(1-K4012)</f>
      </c>
    </row>
    <row r="4013">
      <c r="A4013" t="s">
        <v>164</v>
      </c>
      <c r="B4013" t="s">
        <v>250</v>
      </c>
      <c r="C4013" s="32" t="s">
        <v>252</v>
      </c>
      <c r="D4013" t="s">
        <v>458</v>
      </c>
      <c r="E4013" t="s">
        <v>476</v>
      </c>
      <c r="F4013" s="174" t="n">
        <v>2047</v>
      </c>
      <c r="G4013" s="175" t="n">
        <v>41</v>
      </c>
      <c r="H4013" s="176" t="n">
        <v>3374.20584027688</v>
      </c>
      <c r="I4013" s="177" t="n">
        <v>4533068.56531983</v>
      </c>
      <c r="J4013" s="178" t="str">
        <f>IF(I4013&gt;0,H4013/I4013,0)</f>
      </c>
      <c r="K4013" s="179" t="str">
        <f>1-EXP(-J4013)</f>
      </c>
      <c r="L4013" s="180" t="str">
        <f>IF(G4013=30,1,M4012)</f>
      </c>
      <c r="M4013" s="181" t="str">
        <f>L4013*(1-K4013)</f>
      </c>
    </row>
    <row r="4014">
      <c r="A4014" t="s">
        <v>164</v>
      </c>
      <c r="B4014" t="s">
        <v>250</v>
      </c>
      <c r="C4014" s="32" t="s">
        <v>252</v>
      </c>
      <c r="D4014" t="s">
        <v>458</v>
      </c>
      <c r="E4014" t="s">
        <v>476</v>
      </c>
      <c r="F4014" s="174" t="n">
        <v>2047</v>
      </c>
      <c r="G4014" s="175" t="n">
        <v>42</v>
      </c>
      <c r="H4014" s="176" t="n">
        <v>3609.98571853887</v>
      </c>
      <c r="I4014" s="177" t="n">
        <v>4468615.52284034</v>
      </c>
      <c r="J4014" s="178" t="str">
        <f>IF(I4014&gt;0,H4014/I4014,0)</f>
      </c>
      <c r="K4014" s="179" t="str">
        <f>1-EXP(-J4014)</f>
      </c>
      <c r="L4014" s="180" t="str">
        <f>IF(G4014=30,1,M4013)</f>
      </c>
      <c r="M4014" s="181" t="str">
        <f>L4014*(1-K4014)</f>
      </c>
    </row>
    <row r="4015">
      <c r="A4015" t="s">
        <v>164</v>
      </c>
      <c r="B4015" t="s">
        <v>250</v>
      </c>
      <c r="C4015" s="32" t="s">
        <v>252</v>
      </c>
      <c r="D4015" t="s">
        <v>458</v>
      </c>
      <c r="E4015" t="s">
        <v>476</v>
      </c>
      <c r="F4015" s="174" t="n">
        <v>2047</v>
      </c>
      <c r="G4015" s="175" t="n">
        <v>43</v>
      </c>
      <c r="H4015" s="176" t="n">
        <v>3811.23687641658</v>
      </c>
      <c r="I4015" s="177" t="n">
        <v>4337116.68097939</v>
      </c>
      <c r="J4015" s="178" t="str">
        <f>IF(I4015&gt;0,H4015/I4015,0)</f>
      </c>
      <c r="K4015" s="179" t="str">
        <f>1-EXP(-J4015)</f>
      </c>
      <c r="L4015" s="180" t="str">
        <f>IF(G4015=30,1,M4014)</f>
      </c>
      <c r="M4015" s="181" t="str">
        <f>L4015*(1-K4015)</f>
      </c>
    </row>
    <row r="4016">
      <c r="A4016" t="s">
        <v>164</v>
      </c>
      <c r="B4016" t="s">
        <v>250</v>
      </c>
      <c r="C4016" s="32" t="s">
        <v>252</v>
      </c>
      <c r="D4016" t="s">
        <v>458</v>
      </c>
      <c r="E4016" t="s">
        <v>476</v>
      </c>
      <c r="F4016" s="174" t="n">
        <v>2047</v>
      </c>
      <c r="G4016" s="175" t="n">
        <v>44</v>
      </c>
      <c r="H4016" s="176" t="n">
        <v>4088.62662373583</v>
      </c>
      <c r="I4016" s="177" t="n">
        <v>4267164.6568352</v>
      </c>
      <c r="J4016" s="178" t="str">
        <f>IF(I4016&gt;0,H4016/I4016,0)</f>
      </c>
      <c r="K4016" s="179" t="str">
        <f>1-EXP(-J4016)</f>
      </c>
      <c r="L4016" s="180" t="str">
        <f>IF(G4016=30,1,M4015)</f>
      </c>
      <c r="M4016" s="181" t="str">
        <f>L4016*(1-K4016)</f>
      </c>
    </row>
    <row r="4017">
      <c r="A4017" t="s">
        <v>164</v>
      </c>
      <c r="B4017" t="s">
        <v>250</v>
      </c>
      <c r="C4017" s="32" t="s">
        <v>252</v>
      </c>
      <c r="D4017" t="s">
        <v>458</v>
      </c>
      <c r="E4017" t="s">
        <v>476</v>
      </c>
      <c r="F4017" s="174" t="n">
        <v>2047</v>
      </c>
      <c r="G4017" s="175" t="n">
        <v>45</v>
      </c>
      <c r="H4017" s="176" t="n">
        <v>5408.51317249965</v>
      </c>
      <c r="I4017" s="177" t="n">
        <v>4237597.21646229</v>
      </c>
      <c r="J4017" s="178" t="str">
        <f>IF(I4017&gt;0,H4017/I4017,0)</f>
      </c>
      <c r="K4017" s="179" t="str">
        <f>1-EXP(-J4017)</f>
      </c>
      <c r="L4017" s="180" t="str">
        <f>IF(G4017=30,1,M4016)</f>
      </c>
      <c r="M4017" s="181" t="str">
        <f>L4017*(1-K4017)</f>
      </c>
    </row>
    <row r="4018">
      <c r="A4018" t="s">
        <v>164</v>
      </c>
      <c r="B4018" t="s">
        <v>250</v>
      </c>
      <c r="C4018" s="32" t="s">
        <v>252</v>
      </c>
      <c r="D4018" t="s">
        <v>458</v>
      </c>
      <c r="E4018" t="s">
        <v>476</v>
      </c>
      <c r="F4018" s="174" t="n">
        <v>2047</v>
      </c>
      <c r="G4018" s="175" t="n">
        <v>46</v>
      </c>
      <c r="H4018" s="176" t="n">
        <v>5934.8623983301</v>
      </c>
      <c r="I4018" s="177" t="n">
        <v>4209652.1335458</v>
      </c>
      <c r="J4018" s="178" t="str">
        <f>IF(I4018&gt;0,H4018/I4018,0)</f>
      </c>
      <c r="K4018" s="179" t="str">
        <f>1-EXP(-J4018)</f>
      </c>
      <c r="L4018" s="180" t="str">
        <f>IF(G4018=30,1,M4017)</f>
      </c>
      <c r="M4018" s="181" t="str">
        <f>L4018*(1-K4018)</f>
      </c>
    </row>
    <row r="4019">
      <c r="A4019" t="s">
        <v>164</v>
      </c>
      <c r="B4019" t="s">
        <v>250</v>
      </c>
      <c r="C4019" s="32" t="s">
        <v>252</v>
      </c>
      <c r="D4019" t="s">
        <v>458</v>
      </c>
      <c r="E4019" t="s">
        <v>476</v>
      </c>
      <c r="F4019" s="174" t="n">
        <v>2047</v>
      </c>
      <c r="G4019" s="175" t="n">
        <v>47</v>
      </c>
      <c r="H4019" s="176" t="n">
        <v>6459.71721131004</v>
      </c>
      <c r="I4019" s="177" t="n">
        <v>4181302.9991584</v>
      </c>
      <c r="J4019" s="178" t="str">
        <f>IF(I4019&gt;0,H4019/I4019,0)</f>
      </c>
      <c r="K4019" s="179" t="str">
        <f>1-EXP(-J4019)</f>
      </c>
      <c r="L4019" s="180" t="str">
        <f>IF(G4019=30,1,M4018)</f>
      </c>
      <c r="M4019" s="181" t="str">
        <f>L4019*(1-K4019)</f>
      </c>
    </row>
    <row r="4020">
      <c r="A4020" t="s">
        <v>164</v>
      </c>
      <c r="B4020" t="s">
        <v>250</v>
      </c>
      <c r="C4020" s="32" t="s">
        <v>252</v>
      </c>
      <c r="D4020" t="s">
        <v>458</v>
      </c>
      <c r="E4020" t="s">
        <v>476</v>
      </c>
      <c r="F4020" s="174" t="n">
        <v>2047</v>
      </c>
      <c r="G4020" s="175" t="n">
        <v>48</v>
      </c>
      <c r="H4020" s="176" t="n">
        <v>7106.2476056253</v>
      </c>
      <c r="I4020" s="177" t="n">
        <v>4190419.09161356</v>
      </c>
      <c r="J4020" s="178" t="str">
        <f>IF(I4020&gt;0,H4020/I4020,0)</f>
      </c>
      <c r="K4020" s="179" t="str">
        <f>1-EXP(-J4020)</f>
      </c>
      <c r="L4020" s="180" t="str">
        <f>IF(G4020=30,1,M4019)</f>
      </c>
      <c r="M4020" s="181" t="str">
        <f>L4020*(1-K4020)</f>
      </c>
    </row>
    <row r="4021">
      <c r="A4021" t="s">
        <v>164</v>
      </c>
      <c r="B4021" t="s">
        <v>250</v>
      </c>
      <c r="C4021" s="32" t="s">
        <v>252</v>
      </c>
      <c r="D4021" t="s">
        <v>458</v>
      </c>
      <c r="E4021" t="s">
        <v>476</v>
      </c>
      <c r="F4021" s="174" t="n">
        <v>2047</v>
      </c>
      <c r="G4021" s="175" t="n">
        <v>49</v>
      </c>
      <c r="H4021" s="176" t="n">
        <v>7893.3058719182</v>
      </c>
      <c r="I4021" s="177" t="n">
        <v>4236041.58811873</v>
      </c>
      <c r="J4021" s="178" t="str">
        <f>IF(I4021&gt;0,H4021/I4021,0)</f>
      </c>
      <c r="K4021" s="179" t="str">
        <f>1-EXP(-J4021)</f>
      </c>
      <c r="L4021" s="180" t="str">
        <f>IF(G4021=30,1,M4020)</f>
      </c>
      <c r="M4021" s="181" t="str">
        <f>L4021*(1-K4021)</f>
      </c>
    </row>
    <row r="4022">
      <c r="A4022" t="s">
        <v>164</v>
      </c>
      <c r="B4022" t="s">
        <v>250</v>
      </c>
      <c r="C4022" s="32" t="s">
        <v>252</v>
      </c>
      <c r="D4022" t="s">
        <v>458</v>
      </c>
      <c r="E4022" t="s">
        <v>476</v>
      </c>
      <c r="F4022" s="174" t="n">
        <v>2047</v>
      </c>
      <c r="G4022" s="175" t="n">
        <v>50</v>
      </c>
      <c r="H4022" s="176" t="n">
        <v>9481.03305759701</v>
      </c>
      <c r="I4022" s="177" t="n">
        <v>4353090.79046026</v>
      </c>
      <c r="J4022" s="178" t="str">
        <f>IF(I4022&gt;0,H4022/I4022,0)</f>
      </c>
      <c r="K4022" s="179" t="str">
        <f>1-EXP(-J4022)</f>
      </c>
      <c r="L4022" s="180" t="str">
        <f>IF(G4022=30,1,M4021)</f>
      </c>
      <c r="M4022" s="181" t="str">
        <f>L4022*(1-K4022)</f>
      </c>
    </row>
    <row r="4023">
      <c r="A4023" t="s">
        <v>164</v>
      </c>
      <c r="B4023" t="s">
        <v>250</v>
      </c>
      <c r="C4023" s="32" t="s">
        <v>252</v>
      </c>
      <c r="D4023" t="s">
        <v>458</v>
      </c>
      <c r="E4023" t="s">
        <v>476</v>
      </c>
      <c r="F4023" s="174" t="n">
        <v>2047</v>
      </c>
      <c r="G4023" s="175" t="n">
        <v>51</v>
      </c>
      <c r="H4023" s="176" t="n">
        <v>10220.084307072</v>
      </c>
      <c r="I4023" s="177" t="n">
        <v>4295607.11354622</v>
      </c>
      <c r="J4023" s="178" t="str">
        <f>IF(I4023&gt;0,H4023/I4023,0)</f>
      </c>
      <c r="K4023" s="179" t="str">
        <f>1-EXP(-J4023)</f>
      </c>
      <c r="L4023" s="180" t="str">
        <f>IF(G4023=30,1,M4022)</f>
      </c>
      <c r="M4023" s="181" t="str">
        <f>L4023*(1-K4023)</f>
      </c>
    </row>
    <row r="4024">
      <c r="A4024" t="s">
        <v>164</v>
      </c>
      <c r="B4024" t="s">
        <v>250</v>
      </c>
      <c r="C4024" s="32" t="s">
        <v>252</v>
      </c>
      <c r="D4024" t="s">
        <v>458</v>
      </c>
      <c r="E4024" t="s">
        <v>476</v>
      </c>
      <c r="F4024" s="174" t="n">
        <v>2047</v>
      </c>
      <c r="G4024" s="175" t="n">
        <v>52</v>
      </c>
      <c r="H4024" s="176" t="n">
        <v>10948.7325287927</v>
      </c>
      <c r="I4024" s="177" t="n">
        <v>4208643.24086707</v>
      </c>
      <c r="J4024" s="178" t="str">
        <f>IF(I4024&gt;0,H4024/I4024,0)</f>
      </c>
      <c r="K4024" s="179" t="str">
        <f>1-EXP(-J4024)</f>
      </c>
      <c r="L4024" s="180" t="str">
        <f>IF(G4024=30,1,M4023)</f>
      </c>
      <c r="M4024" s="181" t="str">
        <f>L4024*(1-K4024)</f>
      </c>
    </row>
    <row r="4025">
      <c r="A4025" t="s">
        <v>164</v>
      </c>
      <c r="B4025" t="s">
        <v>250</v>
      </c>
      <c r="C4025" s="32" t="s">
        <v>252</v>
      </c>
      <c r="D4025" t="s">
        <v>458</v>
      </c>
      <c r="E4025" t="s">
        <v>476</v>
      </c>
      <c r="F4025" s="174" t="n">
        <v>2047</v>
      </c>
      <c r="G4025" s="175" t="n">
        <v>53</v>
      </c>
      <c r="H4025" s="176" t="n">
        <v>11738.4979021406</v>
      </c>
      <c r="I4025" s="177" t="n">
        <v>4135394.82358553</v>
      </c>
      <c r="J4025" s="178" t="str">
        <f>IF(I4025&gt;0,H4025/I4025,0)</f>
      </c>
      <c r="K4025" s="179" t="str">
        <f>1-EXP(-J4025)</f>
      </c>
      <c r="L4025" s="180" t="str">
        <f>IF(G4025=30,1,M4024)</f>
      </c>
      <c r="M4025" s="181" t="str">
        <f>L4025*(1-K4025)</f>
      </c>
    </row>
    <row r="4026">
      <c r="A4026" t="s">
        <v>164</v>
      </c>
      <c r="B4026" t="s">
        <v>250</v>
      </c>
      <c r="C4026" s="32" t="s">
        <v>252</v>
      </c>
      <c r="D4026" t="s">
        <v>458</v>
      </c>
      <c r="E4026" t="s">
        <v>476</v>
      </c>
      <c r="F4026" s="174" t="n">
        <v>2047</v>
      </c>
      <c r="G4026" s="175" t="n">
        <v>54</v>
      </c>
      <c r="H4026" s="176" t="n">
        <v>12566.0424628798</v>
      </c>
      <c r="I4026" s="177" t="n">
        <v>4064207.37427358</v>
      </c>
      <c r="J4026" s="178" t="str">
        <f>IF(I4026&gt;0,H4026/I4026,0)</f>
      </c>
      <c r="K4026" s="179" t="str">
        <f>1-EXP(-J4026)</f>
      </c>
      <c r="L4026" s="180" t="str">
        <f>IF(G4026=30,1,M4025)</f>
      </c>
      <c r="M4026" s="181" t="str">
        <f>L4026*(1-K4026)</f>
      </c>
    </row>
    <row r="4027">
      <c r="A4027" t="s">
        <v>164</v>
      </c>
      <c r="B4027" t="s">
        <v>250</v>
      </c>
      <c r="C4027" s="32" t="s">
        <v>252</v>
      </c>
      <c r="D4027" t="s">
        <v>458</v>
      </c>
      <c r="E4027" t="s">
        <v>476</v>
      </c>
      <c r="F4027" s="174" t="n">
        <v>2047</v>
      </c>
      <c r="G4027" s="175" t="n">
        <v>55</v>
      </c>
      <c r="H4027" s="176" t="n">
        <v>13458.3902183129</v>
      </c>
      <c r="I4027" s="177" t="n">
        <v>4077400.17462331</v>
      </c>
      <c r="J4027" s="178" t="str">
        <f>IF(I4027&gt;0,H4027/I4027,0)</f>
      </c>
      <c r="K4027" s="179" t="str">
        <f>1-EXP(-J4027)</f>
      </c>
      <c r="L4027" s="180" t="str">
        <f>IF(G4027=30,1,M4026)</f>
      </c>
      <c r="M4027" s="181" t="str">
        <f>L4027*(1-K4027)</f>
      </c>
    </row>
    <row r="4028">
      <c r="A4028" t="s">
        <v>164</v>
      </c>
      <c r="B4028" t="s">
        <v>250</v>
      </c>
      <c r="C4028" s="32" t="s">
        <v>252</v>
      </c>
      <c r="D4028" t="s">
        <v>458</v>
      </c>
      <c r="E4028" t="s">
        <v>476</v>
      </c>
      <c r="F4028" s="174" t="n">
        <v>2047</v>
      </c>
      <c r="G4028" s="175" t="n">
        <v>56</v>
      </c>
      <c r="H4028" s="176" t="n">
        <v>14582.0135662756</v>
      </c>
      <c r="I4028" s="177" t="n">
        <v>4069539.73298752</v>
      </c>
      <c r="J4028" s="178" t="str">
        <f>IF(I4028&gt;0,H4028/I4028,0)</f>
      </c>
      <c r="K4028" s="179" t="str">
        <f>1-EXP(-J4028)</f>
      </c>
      <c r="L4028" s="180" t="str">
        <f>IF(G4028=30,1,M4027)</f>
      </c>
      <c r="M4028" s="181" t="str">
        <f>L4028*(1-K4028)</f>
      </c>
    </row>
    <row r="4029">
      <c r="A4029" t="s">
        <v>164</v>
      </c>
      <c r="B4029" t="s">
        <v>250</v>
      </c>
      <c r="C4029" s="32" t="s">
        <v>252</v>
      </c>
      <c r="D4029" t="s">
        <v>458</v>
      </c>
      <c r="E4029" t="s">
        <v>476</v>
      </c>
      <c r="F4029" s="174" t="n">
        <v>2047</v>
      </c>
      <c r="G4029" s="175" t="n">
        <v>57</v>
      </c>
      <c r="H4029" s="176" t="n">
        <v>21232.060309418</v>
      </c>
      <c r="I4029" s="177" t="n">
        <v>5983207.20809231</v>
      </c>
      <c r="J4029" s="178" t="str">
        <f>IF(I4029&gt;0,H4029/I4029,0)</f>
      </c>
      <c r="K4029" s="179" t="str">
        <f>1-EXP(-J4029)</f>
      </c>
      <c r="L4029" s="180" t="str">
        <f>IF(G4029=30,1,M4028)</f>
      </c>
      <c r="M4029" s="181" t="str">
        <f>L4029*(1-K4029)</f>
      </c>
    </row>
    <row r="4030">
      <c r="A4030" t="s">
        <v>164</v>
      </c>
      <c r="B4030" t="s">
        <v>250</v>
      </c>
      <c r="C4030" s="32" t="s">
        <v>252</v>
      </c>
      <c r="D4030" t="s">
        <v>458</v>
      </c>
      <c r="E4030" t="s">
        <v>476</v>
      </c>
      <c r="F4030" s="174" t="n">
        <v>2047</v>
      </c>
      <c r="G4030" s="175" t="n">
        <v>58</v>
      </c>
      <c r="H4030" s="176" t="n">
        <v>16966.8305310207</v>
      </c>
      <c r="I4030" s="177" t="n">
        <v>3975597.02252257</v>
      </c>
      <c r="J4030" s="178" t="str">
        <f>IF(I4030&gt;0,H4030/I4030,0)</f>
      </c>
      <c r="K4030" s="179" t="str">
        <f>1-EXP(-J4030)</f>
      </c>
      <c r="L4030" s="180" t="str">
        <f>IF(G4030=30,1,M4029)</f>
      </c>
      <c r="M4030" s="181" t="str">
        <f>L4030*(1-K4030)</f>
      </c>
    </row>
    <row r="4031">
      <c r="A4031" t="s">
        <v>164</v>
      </c>
      <c r="B4031" t="s">
        <v>250</v>
      </c>
      <c r="C4031" s="32" t="s">
        <v>252</v>
      </c>
      <c r="D4031" t="s">
        <v>458</v>
      </c>
      <c r="E4031" t="s">
        <v>476</v>
      </c>
      <c r="F4031" s="174" t="n">
        <v>2047</v>
      </c>
      <c r="G4031" s="175" t="n">
        <v>59</v>
      </c>
      <c r="H4031" s="176" t="n">
        <v>18355.866909651</v>
      </c>
      <c r="I4031" s="177" t="n">
        <v>3928905.82504142</v>
      </c>
      <c r="J4031" s="178" t="str">
        <f>IF(I4031&gt;0,H4031/I4031,0)</f>
      </c>
      <c r="K4031" s="179" t="str">
        <f>1-EXP(-J4031)</f>
      </c>
      <c r="L4031" s="180" t="str">
        <f>IF(G4031=30,1,M4030)</f>
      </c>
      <c r="M4031" s="181" t="str">
        <f>L4031*(1-K4031)</f>
      </c>
    </row>
    <row r="4032">
      <c r="A4032" t="s">
        <v>164</v>
      </c>
      <c r="B4032" t="s">
        <v>250</v>
      </c>
      <c r="C4032" s="32" t="s">
        <v>252</v>
      </c>
      <c r="D4032" t="s">
        <v>458</v>
      </c>
      <c r="E4032" t="s">
        <v>476</v>
      </c>
      <c r="F4032" s="174" t="n">
        <v>2047</v>
      </c>
      <c r="G4032" s="175" t="n">
        <v>60</v>
      </c>
      <c r="H4032" s="176" t="n">
        <v>19101.6357456507</v>
      </c>
      <c r="I4032" s="177" t="n">
        <v>3775324.42350526</v>
      </c>
      <c r="J4032" s="178" t="str">
        <f>IF(I4032&gt;0,H4032/I4032,0)</f>
      </c>
      <c r="K4032" s="179" t="str">
        <f>1-EXP(-J4032)</f>
      </c>
      <c r="L4032" s="180" t="str">
        <f>IF(G4032=30,1,M4031)</f>
      </c>
      <c r="M4032" s="181" t="str">
        <f>L4032*(1-K4032)</f>
      </c>
    </row>
    <row r="4033">
      <c r="A4033" t="s">
        <v>164</v>
      </c>
      <c r="B4033" t="s">
        <v>250</v>
      </c>
      <c r="C4033" s="32" t="s">
        <v>252</v>
      </c>
      <c r="D4033" t="s">
        <v>458</v>
      </c>
      <c r="E4033" t="s">
        <v>476</v>
      </c>
      <c r="F4033" s="174" t="n">
        <v>2047</v>
      </c>
      <c r="G4033" s="175" t="n">
        <v>61</v>
      </c>
      <c r="H4033" s="176" t="n">
        <v>20544.0650694504</v>
      </c>
      <c r="I4033" s="177" t="n">
        <v>3708231.21707301</v>
      </c>
      <c r="J4033" s="178" t="str">
        <f>IF(I4033&gt;0,H4033/I4033,0)</f>
      </c>
      <c r="K4033" s="179" t="str">
        <f>1-EXP(-J4033)</f>
      </c>
      <c r="L4033" s="180" t="str">
        <f>IF(G4033=30,1,M4032)</f>
      </c>
      <c r="M4033" s="181" t="str">
        <f>L4033*(1-K4033)</f>
      </c>
    </row>
    <row r="4034">
      <c r="A4034" t="s">
        <v>164</v>
      </c>
      <c r="B4034" t="s">
        <v>250</v>
      </c>
      <c r="C4034" s="32" t="s">
        <v>252</v>
      </c>
      <c r="D4034" t="s">
        <v>458</v>
      </c>
      <c r="E4034" t="s">
        <v>476</v>
      </c>
      <c r="F4034" s="174" t="n">
        <v>2047</v>
      </c>
      <c r="G4034" s="175" t="n">
        <v>62</v>
      </c>
      <c r="H4034" s="176" t="n">
        <v>22646.4540739852</v>
      </c>
      <c r="I4034" s="177" t="n">
        <v>3721240.03688743</v>
      </c>
      <c r="J4034" s="178" t="str">
        <f>IF(I4034&gt;0,H4034/I4034,0)</f>
      </c>
      <c r="K4034" s="179" t="str">
        <f>1-EXP(-J4034)</f>
      </c>
      <c r="L4034" s="180" t="str">
        <f>IF(G4034=30,1,M4033)</f>
      </c>
      <c r="M4034" s="181" t="str">
        <f>L4034*(1-K4034)</f>
      </c>
    </row>
    <row r="4035">
      <c r="A4035" t="s">
        <v>164</v>
      </c>
      <c r="B4035" t="s">
        <v>250</v>
      </c>
      <c r="C4035" s="32" t="s">
        <v>252</v>
      </c>
      <c r="D4035" t="s">
        <v>458</v>
      </c>
      <c r="E4035" t="s">
        <v>476</v>
      </c>
      <c r="F4035" s="174" t="n">
        <v>2047</v>
      </c>
      <c r="G4035" s="175" t="n">
        <v>63</v>
      </c>
      <c r="H4035" s="176" t="n">
        <v>25077.5273286555</v>
      </c>
      <c r="I4035" s="177" t="n">
        <v>3751511.14851125</v>
      </c>
      <c r="J4035" s="178" t="str">
        <f>IF(I4035&gt;0,H4035/I4035,0)</f>
      </c>
      <c r="K4035" s="179" t="str">
        <f>1-EXP(-J4035)</f>
      </c>
      <c r="L4035" s="180" t="str">
        <f>IF(G4035=30,1,M4034)</f>
      </c>
      <c r="M4035" s="181" t="str">
        <f>L4035*(1-K4035)</f>
      </c>
    </row>
    <row r="4036">
      <c r="A4036" t="s">
        <v>164</v>
      </c>
      <c r="B4036" t="s">
        <v>250</v>
      </c>
      <c r="C4036" s="32" t="s">
        <v>252</v>
      </c>
      <c r="D4036" t="s">
        <v>458</v>
      </c>
      <c r="E4036" t="s">
        <v>476</v>
      </c>
      <c r="F4036" s="174" t="n">
        <v>2047</v>
      </c>
      <c r="G4036" s="175" t="n">
        <v>64</v>
      </c>
      <c r="H4036" s="176" t="n">
        <v>27028.3368172925</v>
      </c>
      <c r="I4036" s="177" t="n">
        <v>3682309.31365067</v>
      </c>
      <c r="J4036" s="178" t="str">
        <f>IF(I4036&gt;0,H4036/I4036,0)</f>
      </c>
      <c r="K4036" s="179" t="str">
        <f>1-EXP(-J4036)</f>
      </c>
      <c r="L4036" s="180" t="str">
        <f>IF(G4036=30,1,M4035)</f>
      </c>
      <c r="M4036" s="181" t="str">
        <f>L4036*(1-K4036)</f>
      </c>
    </row>
    <row r="4037">
      <c r="A4037" t="s">
        <v>164</v>
      </c>
      <c r="B4037" t="s">
        <v>250</v>
      </c>
      <c r="C4037" s="32" t="s">
        <v>252</v>
      </c>
      <c r="D4037" t="s">
        <v>458</v>
      </c>
      <c r="E4037" t="s">
        <v>476</v>
      </c>
      <c r="F4037" s="174" t="n">
        <v>2047</v>
      </c>
      <c r="G4037" s="175" t="n">
        <v>65</v>
      </c>
      <c r="H4037" s="176" t="n">
        <v>26993.5324190406</v>
      </c>
      <c r="I4037" s="177" t="n">
        <v>3513683.82801387</v>
      </c>
      <c r="J4037" s="178" t="str">
        <f>IF(I4037&gt;0,H4037/I4037,0)</f>
      </c>
      <c r="K4037" s="179" t="str">
        <f>1-EXP(-J4037)</f>
      </c>
      <c r="L4037" s="180" t="str">
        <f>IF(G4037=30,1,M4036)</f>
      </c>
      <c r="M4037" s="181" t="str">
        <f>L4037*(1-K4037)</f>
      </c>
    </row>
    <row r="4038">
      <c r="A4038" t="s">
        <v>164</v>
      </c>
      <c r="B4038" t="s">
        <v>250</v>
      </c>
      <c r="C4038" s="32" t="s">
        <v>252</v>
      </c>
      <c r="D4038" t="s">
        <v>458</v>
      </c>
      <c r="E4038" t="s">
        <v>476</v>
      </c>
      <c r="F4038" s="174" t="n">
        <v>2047</v>
      </c>
      <c r="G4038" s="175" t="n">
        <v>66</v>
      </c>
      <c r="H4038" s="176" t="n">
        <v>28613.4107171815</v>
      </c>
      <c r="I4038" s="177" t="n">
        <v>3397615.95597866</v>
      </c>
      <c r="J4038" s="178" t="str">
        <f>IF(I4038&gt;0,H4038/I4038,0)</f>
      </c>
      <c r="K4038" s="179" t="str">
        <f>1-EXP(-J4038)</f>
      </c>
      <c r="L4038" s="180" t="str">
        <f>IF(G4038=30,1,M4037)</f>
      </c>
      <c r="M4038" s="181" t="str">
        <f>L4038*(1-K4038)</f>
      </c>
    </row>
    <row r="4039">
      <c r="A4039" t="s">
        <v>164</v>
      </c>
      <c r="B4039" t="s">
        <v>250</v>
      </c>
      <c r="C4039" s="32" t="s">
        <v>252</v>
      </c>
      <c r="D4039" t="s">
        <v>458</v>
      </c>
      <c r="E4039" t="s">
        <v>476</v>
      </c>
      <c r="F4039" s="174" t="n">
        <v>2047</v>
      </c>
      <c r="G4039" s="175" t="n">
        <v>67</v>
      </c>
      <c r="H4039" s="176" t="n">
        <v>30468.856175914</v>
      </c>
      <c r="I4039" s="177" t="n">
        <v>3291592.3538341</v>
      </c>
      <c r="J4039" s="178" t="str">
        <f>IF(I4039&gt;0,H4039/I4039,0)</f>
      </c>
      <c r="K4039" s="179" t="str">
        <f>1-EXP(-J4039)</f>
      </c>
      <c r="L4039" s="180" t="str">
        <f>IF(G4039=30,1,M4038)</f>
      </c>
      <c r="M4039" s="181" t="str">
        <f>L4039*(1-K4039)</f>
      </c>
    </row>
    <row r="4040">
      <c r="A4040" t="s">
        <v>164</v>
      </c>
      <c r="B4040" t="s">
        <v>250</v>
      </c>
      <c r="C4040" s="32" t="s">
        <v>252</v>
      </c>
      <c r="D4040" t="s">
        <v>458</v>
      </c>
      <c r="E4040" t="s">
        <v>476</v>
      </c>
      <c r="F4040" s="174" t="n">
        <v>2047</v>
      </c>
      <c r="G4040" s="175" t="n">
        <v>68</v>
      </c>
      <c r="H4040" s="176" t="n">
        <v>32360.6776922097</v>
      </c>
      <c r="I4040" s="177" t="n">
        <v>3178323.67448859</v>
      </c>
      <c r="J4040" s="178" t="str">
        <f>IF(I4040&gt;0,H4040/I4040,0)</f>
      </c>
      <c r="K4040" s="179" t="str">
        <f>1-EXP(-J4040)</f>
      </c>
      <c r="L4040" s="180" t="str">
        <f>IF(G4040=30,1,M4039)</f>
      </c>
      <c r="M4040" s="181" t="str">
        <f>L4040*(1-K4040)</f>
      </c>
    </row>
    <row r="4041">
      <c r="A4041" t="s">
        <v>164</v>
      </c>
      <c r="B4041" t="s">
        <v>250</v>
      </c>
      <c r="C4041" s="32" t="s">
        <v>252</v>
      </c>
      <c r="D4041" t="s">
        <v>458</v>
      </c>
      <c r="E4041" t="s">
        <v>476</v>
      </c>
      <c r="F4041" s="174" t="n">
        <v>2047</v>
      </c>
      <c r="G4041" s="175" t="n">
        <v>69</v>
      </c>
      <c r="H4041" s="176" t="n">
        <v>34157.3127437442</v>
      </c>
      <c r="I4041" s="177" t="n">
        <v>3046956.32177508</v>
      </c>
      <c r="J4041" s="178" t="str">
        <f>IF(I4041&gt;0,H4041/I4041,0)</f>
      </c>
      <c r="K4041" s="179" t="str">
        <f>1-EXP(-J4041)</f>
      </c>
      <c r="L4041" s="180" t="str">
        <f>IF(G4041=30,1,M4040)</f>
      </c>
      <c r="M4041" s="181" t="str">
        <f>L4041*(1-K4041)</f>
      </c>
    </row>
    <row r="4042">
      <c r="A4042" t="s">
        <v>164</v>
      </c>
      <c r="B4042" t="s">
        <v>250</v>
      </c>
      <c r="C4042" s="32" t="s">
        <v>252</v>
      </c>
      <c r="D4042" t="s">
        <v>458</v>
      </c>
      <c r="E4042" t="s">
        <v>476</v>
      </c>
      <c r="F4042" s="174" t="n">
        <v>2048</v>
      </c>
      <c r="G4042" s="175" t="n">
        <v>30</v>
      </c>
      <c r="H4042" s="176" t="n">
        <v>614.666398973392</v>
      </c>
      <c r="I4042" s="177" t="n">
        <v>4275283.87393158</v>
      </c>
      <c r="J4042" s="178" t="str">
        <f>IF(I4042&gt;0,H4042/I4042,0)</f>
      </c>
      <c r="K4042" s="179" t="str">
        <f>1-EXP(-J4042)</f>
      </c>
      <c r="L4042" s="180" t="str">
        <f>IF(G4042=30,1,M4041)</f>
      </c>
      <c r="M4042" s="181" t="str">
        <f>L4042*(1-K4042)</f>
      </c>
    </row>
    <row r="4043">
      <c r="A4043" t="s">
        <v>164</v>
      </c>
      <c r="B4043" t="s">
        <v>250</v>
      </c>
      <c r="C4043" s="32" t="s">
        <v>252</v>
      </c>
      <c r="D4043" t="s">
        <v>458</v>
      </c>
      <c r="E4043" t="s">
        <v>476</v>
      </c>
      <c r="F4043" s="174" t="n">
        <v>2048</v>
      </c>
      <c r="G4043" s="175" t="n">
        <v>31</v>
      </c>
      <c r="H4043" s="176" t="n">
        <v>805.966503173695</v>
      </c>
      <c r="I4043" s="177" t="n">
        <v>4315810.83305652</v>
      </c>
      <c r="J4043" s="178" t="str">
        <f>IF(I4043&gt;0,H4043/I4043,0)</f>
      </c>
      <c r="K4043" s="179" t="str">
        <f>1-EXP(-J4043)</f>
      </c>
      <c r="L4043" s="180" t="str">
        <f>IF(G4043=30,1,M4042)</f>
      </c>
      <c r="M4043" s="181" t="str">
        <f>L4043*(1-K4043)</f>
      </c>
    </row>
    <row r="4044">
      <c r="A4044" t="s">
        <v>164</v>
      </c>
      <c r="B4044" t="s">
        <v>250</v>
      </c>
      <c r="C4044" s="32" t="s">
        <v>252</v>
      </c>
      <c r="D4044" t="s">
        <v>458</v>
      </c>
      <c r="E4044" t="s">
        <v>476</v>
      </c>
      <c r="F4044" s="174" t="n">
        <v>2048</v>
      </c>
      <c r="G4044" s="175" t="n">
        <v>32</v>
      </c>
      <c r="H4044" s="176" t="n">
        <v>937.529162419148</v>
      </c>
      <c r="I4044" s="177" t="n">
        <v>4578350.31668879</v>
      </c>
      <c r="J4044" s="178" t="str">
        <f>IF(I4044&gt;0,H4044/I4044,0)</f>
      </c>
      <c r="K4044" s="179" t="str">
        <f>1-EXP(-J4044)</f>
      </c>
      <c r="L4044" s="180" t="str">
        <f>IF(G4044=30,1,M4043)</f>
      </c>
      <c r="M4044" s="181" t="str">
        <f>L4044*(1-K4044)</f>
      </c>
    </row>
    <row r="4045">
      <c r="A4045" t="s">
        <v>164</v>
      </c>
      <c r="B4045" t="s">
        <v>250</v>
      </c>
      <c r="C4045" s="32" t="s">
        <v>252</v>
      </c>
      <c r="D4045" t="s">
        <v>458</v>
      </c>
      <c r="E4045" t="s">
        <v>476</v>
      </c>
      <c r="F4045" s="174" t="n">
        <v>2048</v>
      </c>
      <c r="G4045" s="175" t="n">
        <v>33</v>
      </c>
      <c r="H4045" s="176" t="n">
        <v>1039.11179479448</v>
      </c>
      <c r="I4045" s="177" t="n">
        <v>4626886.01218075</v>
      </c>
      <c r="J4045" s="178" t="str">
        <f>IF(I4045&gt;0,H4045/I4045,0)</f>
      </c>
      <c r="K4045" s="179" t="str">
        <f>1-EXP(-J4045)</f>
      </c>
      <c r="L4045" s="180" t="str">
        <f>IF(G4045=30,1,M4044)</f>
      </c>
      <c r="M4045" s="181" t="str">
        <f>L4045*(1-K4045)</f>
      </c>
    </row>
    <row r="4046">
      <c r="A4046" t="s">
        <v>164</v>
      </c>
      <c r="B4046" t="s">
        <v>250</v>
      </c>
      <c r="C4046" s="32" t="s">
        <v>252</v>
      </c>
      <c r="D4046" t="s">
        <v>458</v>
      </c>
      <c r="E4046" t="s">
        <v>476</v>
      </c>
      <c r="F4046" s="174" t="n">
        <v>2048</v>
      </c>
      <c r="G4046" s="175" t="n">
        <v>34</v>
      </c>
      <c r="H4046" s="176" t="n">
        <v>1123.56045176316</v>
      </c>
      <c r="I4046" s="177" t="n">
        <v>4692842.39588273</v>
      </c>
      <c r="J4046" s="178" t="str">
        <f>IF(I4046&gt;0,H4046/I4046,0)</f>
      </c>
      <c r="K4046" s="179" t="str">
        <f>1-EXP(-J4046)</f>
      </c>
      <c r="L4046" s="180" t="str">
        <f>IF(G4046=30,1,M4045)</f>
      </c>
      <c r="M4046" s="181" t="str">
        <f>L4046*(1-K4046)</f>
      </c>
    </row>
    <row r="4047">
      <c r="A4047" t="s">
        <v>164</v>
      </c>
      <c r="B4047" t="s">
        <v>250</v>
      </c>
      <c r="C4047" s="32" t="s">
        <v>252</v>
      </c>
      <c r="D4047" t="s">
        <v>458</v>
      </c>
      <c r="E4047" t="s">
        <v>476</v>
      </c>
      <c r="F4047" s="174" t="n">
        <v>2048</v>
      </c>
      <c r="G4047" s="175" t="n">
        <v>35</v>
      </c>
      <c r="H4047" s="176" t="n">
        <v>1480.69626675055</v>
      </c>
      <c r="I4047" s="177" t="n">
        <v>4760059.19118773</v>
      </c>
      <c r="J4047" s="178" t="str">
        <f>IF(I4047&gt;0,H4047/I4047,0)</f>
      </c>
      <c r="K4047" s="179" t="str">
        <f>1-EXP(-J4047)</f>
      </c>
      <c r="L4047" s="180" t="str">
        <f>IF(G4047=30,1,M4046)</f>
      </c>
      <c r="M4047" s="181" t="str">
        <f>L4047*(1-K4047)</f>
      </c>
    </row>
    <row r="4048">
      <c r="A4048" t="s">
        <v>164</v>
      </c>
      <c r="B4048" t="s">
        <v>250</v>
      </c>
      <c r="C4048" s="32" t="s">
        <v>252</v>
      </c>
      <c r="D4048" t="s">
        <v>458</v>
      </c>
      <c r="E4048" t="s">
        <v>476</v>
      </c>
      <c r="F4048" s="174" t="n">
        <v>2048</v>
      </c>
      <c r="G4048" s="175" t="n">
        <v>36</v>
      </c>
      <c r="H4048" s="176" t="n">
        <v>1849.46542894099</v>
      </c>
      <c r="I4048" s="177" t="n">
        <v>4870841.8841927</v>
      </c>
      <c r="J4048" s="178" t="str">
        <f>IF(I4048&gt;0,H4048/I4048,0)</f>
      </c>
      <c r="K4048" s="179" t="str">
        <f>1-EXP(-J4048)</f>
      </c>
      <c r="L4048" s="180" t="str">
        <f>IF(G4048=30,1,M4047)</f>
      </c>
      <c r="M4048" s="181" t="str">
        <f>L4048*(1-K4048)</f>
      </c>
    </row>
    <row r="4049">
      <c r="A4049" t="s">
        <v>164</v>
      </c>
      <c r="B4049" t="s">
        <v>250</v>
      </c>
      <c r="C4049" s="32" t="s">
        <v>252</v>
      </c>
      <c r="D4049" t="s">
        <v>458</v>
      </c>
      <c r="E4049" t="s">
        <v>476</v>
      </c>
      <c r="F4049" s="174" t="n">
        <v>2048</v>
      </c>
      <c r="G4049" s="175" t="n">
        <v>37</v>
      </c>
      <c r="H4049" s="176" t="n">
        <v>1976.14585607615</v>
      </c>
      <c r="I4049" s="177" t="n">
        <v>4841385.51401231</v>
      </c>
      <c r="J4049" s="178" t="str">
        <f>IF(I4049&gt;0,H4049/I4049,0)</f>
      </c>
      <c r="K4049" s="179" t="str">
        <f>1-EXP(-J4049)</f>
      </c>
      <c r="L4049" s="180" t="str">
        <f>IF(G4049=30,1,M4048)</f>
      </c>
      <c r="M4049" s="181" t="str">
        <f>L4049*(1-K4049)</f>
      </c>
    </row>
    <row r="4050">
      <c r="A4050" t="s">
        <v>164</v>
      </c>
      <c r="B4050" t="s">
        <v>250</v>
      </c>
      <c r="C4050" s="32" t="s">
        <v>252</v>
      </c>
      <c r="D4050" t="s">
        <v>458</v>
      </c>
      <c r="E4050" t="s">
        <v>476</v>
      </c>
      <c r="F4050" s="174" t="n">
        <v>2048</v>
      </c>
      <c r="G4050" s="175" t="n">
        <v>38</v>
      </c>
      <c r="H4050" s="176" t="n">
        <v>2072.71973855624</v>
      </c>
      <c r="I4050" s="177" t="n">
        <v>4706634.18282966</v>
      </c>
      <c r="J4050" s="178" t="str">
        <f>IF(I4050&gt;0,H4050/I4050,0)</f>
      </c>
      <c r="K4050" s="179" t="str">
        <f>1-EXP(-J4050)</f>
      </c>
      <c r="L4050" s="180" t="str">
        <f>IF(G4050=30,1,M4049)</f>
      </c>
      <c r="M4050" s="181" t="str">
        <f>L4050*(1-K4050)</f>
      </c>
    </row>
    <row r="4051">
      <c r="A4051" t="s">
        <v>164</v>
      </c>
      <c r="B4051" t="s">
        <v>250</v>
      </c>
      <c r="C4051" s="32" t="s">
        <v>252</v>
      </c>
      <c r="D4051" t="s">
        <v>458</v>
      </c>
      <c r="E4051" t="s">
        <v>476</v>
      </c>
      <c r="F4051" s="174" t="n">
        <v>2048</v>
      </c>
      <c r="G4051" s="175" t="n">
        <v>39</v>
      </c>
      <c r="H4051" s="176" t="n">
        <v>2208.4254436959</v>
      </c>
      <c r="I4051" s="177" t="n">
        <v>4634046.08362851</v>
      </c>
      <c r="J4051" s="178" t="str">
        <f>IF(I4051&gt;0,H4051/I4051,0)</f>
      </c>
      <c r="K4051" s="179" t="str">
        <f>1-EXP(-J4051)</f>
      </c>
      <c r="L4051" s="180" t="str">
        <f>IF(G4051=30,1,M4050)</f>
      </c>
      <c r="M4051" s="181" t="str">
        <f>L4051*(1-K4051)</f>
      </c>
    </row>
    <row r="4052">
      <c r="A4052" t="s">
        <v>164</v>
      </c>
      <c r="B4052" t="s">
        <v>250</v>
      </c>
      <c r="C4052" s="32" t="s">
        <v>252</v>
      </c>
      <c r="D4052" t="s">
        <v>458</v>
      </c>
      <c r="E4052" t="s">
        <v>476</v>
      </c>
      <c r="F4052" s="174" t="n">
        <v>2048</v>
      </c>
      <c r="G4052" s="175" t="n">
        <v>40</v>
      </c>
      <c r="H4052" s="176" t="n">
        <v>2939.74850691442</v>
      </c>
      <c r="I4052" s="177" t="n">
        <v>4588888.2847466</v>
      </c>
      <c r="J4052" s="178" t="str">
        <f>IF(I4052&gt;0,H4052/I4052,0)</f>
      </c>
      <c r="K4052" s="179" t="str">
        <f>1-EXP(-J4052)</f>
      </c>
      <c r="L4052" s="180" t="str">
        <f>IF(G4052=30,1,M4051)</f>
      </c>
      <c r="M4052" s="181" t="str">
        <f>L4052*(1-K4052)</f>
      </c>
    </row>
    <row r="4053">
      <c r="A4053" t="s">
        <v>164</v>
      </c>
      <c r="B4053" t="s">
        <v>250</v>
      </c>
      <c r="C4053" s="32" t="s">
        <v>252</v>
      </c>
      <c r="D4053" t="s">
        <v>458</v>
      </c>
      <c r="E4053" t="s">
        <v>476</v>
      </c>
      <c r="F4053" s="174" t="n">
        <v>2048</v>
      </c>
      <c r="G4053" s="175" t="n">
        <v>41</v>
      </c>
      <c r="H4053" s="176" t="n">
        <v>3409.35397052653</v>
      </c>
      <c r="I4053" s="177" t="n">
        <v>4609931.77542445</v>
      </c>
      <c r="J4053" s="178" t="str">
        <f>IF(I4053&gt;0,H4053/I4053,0)</f>
      </c>
      <c r="K4053" s="179" t="str">
        <f>1-EXP(-J4053)</f>
      </c>
      <c r="L4053" s="180" t="str">
        <f>IF(G4053=30,1,M4052)</f>
      </c>
      <c r="M4053" s="181" t="str">
        <f>L4053*(1-K4053)</f>
      </c>
    </row>
    <row r="4054">
      <c r="A4054" t="s">
        <v>164</v>
      </c>
      <c r="B4054" t="s">
        <v>250</v>
      </c>
      <c r="C4054" s="32" t="s">
        <v>252</v>
      </c>
      <c r="D4054" t="s">
        <v>458</v>
      </c>
      <c r="E4054" t="s">
        <v>476</v>
      </c>
      <c r="F4054" s="174" t="n">
        <v>2048</v>
      </c>
      <c r="G4054" s="175" t="n">
        <v>42</v>
      </c>
      <c r="H4054" s="176" t="n">
        <v>3630.30449253277</v>
      </c>
      <c r="I4054" s="177" t="n">
        <v>4523758.19676741</v>
      </c>
      <c r="J4054" s="178" t="str">
        <f>IF(I4054&gt;0,H4054/I4054,0)</f>
      </c>
      <c r="K4054" s="179" t="str">
        <f>1-EXP(-J4054)</f>
      </c>
      <c r="L4054" s="180" t="str">
        <f>IF(G4054=30,1,M4053)</f>
      </c>
      <c r="M4054" s="181" t="str">
        <f>L4054*(1-K4054)</f>
      </c>
    </row>
    <row r="4055">
      <c r="A4055" t="s">
        <v>164</v>
      </c>
      <c r="B4055" t="s">
        <v>250</v>
      </c>
      <c r="C4055" s="32" t="s">
        <v>252</v>
      </c>
      <c r="D4055" t="s">
        <v>458</v>
      </c>
      <c r="E4055" t="s">
        <v>476</v>
      </c>
      <c r="F4055" s="174" t="n">
        <v>2048</v>
      </c>
      <c r="G4055" s="175" t="n">
        <v>43</v>
      </c>
      <c r="H4055" s="176" t="n">
        <v>3890.81814766325</v>
      </c>
      <c r="I4055" s="177" t="n">
        <v>4458693.10005639</v>
      </c>
      <c r="J4055" s="178" t="str">
        <f>IF(I4055&gt;0,H4055/I4055,0)</f>
      </c>
      <c r="K4055" s="179" t="str">
        <f>1-EXP(-J4055)</f>
      </c>
      <c r="L4055" s="180" t="str">
        <f>IF(G4055=30,1,M4054)</f>
      </c>
      <c r="M4055" s="181" t="str">
        <f>L4055*(1-K4055)</f>
      </c>
    </row>
    <row r="4056">
      <c r="A4056" t="s">
        <v>164</v>
      </c>
      <c r="B4056" t="s">
        <v>250</v>
      </c>
      <c r="C4056" s="32" t="s">
        <v>252</v>
      </c>
      <c r="D4056" t="s">
        <v>458</v>
      </c>
      <c r="E4056" t="s">
        <v>476</v>
      </c>
      <c r="F4056" s="174" t="n">
        <v>2048</v>
      </c>
      <c r="G4056" s="175" t="n">
        <v>44</v>
      </c>
      <c r="H4056" s="176" t="n">
        <v>4115.53719621708</v>
      </c>
      <c r="I4056" s="177" t="n">
        <v>4326684.1654178</v>
      </c>
      <c r="J4056" s="178" t="str">
        <f>IF(I4056&gt;0,H4056/I4056,0)</f>
      </c>
      <c r="K4056" s="179" t="str">
        <f>1-EXP(-J4056)</f>
      </c>
      <c r="L4056" s="180" t="str">
        <f>IF(G4056=30,1,M4055)</f>
      </c>
      <c r="M4056" s="181" t="str">
        <f>L4056*(1-K4056)</f>
      </c>
    </row>
    <row r="4057">
      <c r="A4057" t="s">
        <v>164</v>
      </c>
      <c r="B4057" t="s">
        <v>250</v>
      </c>
      <c r="C4057" s="32" t="s">
        <v>252</v>
      </c>
      <c r="D4057" t="s">
        <v>458</v>
      </c>
      <c r="E4057" t="s">
        <v>476</v>
      </c>
      <c r="F4057" s="174" t="n">
        <v>2048</v>
      </c>
      <c r="G4057" s="175" t="n">
        <v>45</v>
      </c>
      <c r="H4057" s="176" t="n">
        <v>5207.84024949331</v>
      </c>
      <c r="I4057" s="177" t="n">
        <v>4256021.65014614</v>
      </c>
      <c r="J4057" s="178" t="str">
        <f>IF(I4057&gt;0,H4057/I4057,0)</f>
      </c>
      <c r="K4057" s="179" t="str">
        <f>1-EXP(-J4057)</f>
      </c>
      <c r="L4057" s="180" t="str">
        <f>IF(G4057=30,1,M4056)</f>
      </c>
      <c r="M4057" s="181" t="str">
        <f>L4057*(1-K4057)</f>
      </c>
    </row>
    <row r="4058">
      <c r="A4058" t="s">
        <v>164</v>
      </c>
      <c r="B4058" t="s">
        <v>250</v>
      </c>
      <c r="C4058" s="32" t="s">
        <v>252</v>
      </c>
      <c r="D4058" t="s">
        <v>458</v>
      </c>
      <c r="E4058" t="s">
        <v>476</v>
      </c>
      <c r="F4058" s="174" t="n">
        <v>2048</v>
      </c>
      <c r="G4058" s="175" t="n">
        <v>46</v>
      </c>
      <c r="H4058" s="176" t="n">
        <v>5904.16181079215</v>
      </c>
      <c r="I4058" s="177" t="n">
        <v>4224517.30343396</v>
      </c>
      <c r="J4058" s="178" t="str">
        <f>IF(I4058&gt;0,H4058/I4058,0)</f>
      </c>
      <c r="K4058" s="179" t="str">
        <f>1-EXP(-J4058)</f>
      </c>
      <c r="L4058" s="180" t="str">
        <f>IF(G4058=30,1,M4057)</f>
      </c>
      <c r="M4058" s="181" t="str">
        <f>L4058*(1-K4058)</f>
      </c>
    </row>
    <row r="4059">
      <c r="A4059" t="s">
        <v>164</v>
      </c>
      <c r="B4059" t="s">
        <v>250</v>
      </c>
      <c r="C4059" s="32" t="s">
        <v>252</v>
      </c>
      <c r="D4059" t="s">
        <v>458</v>
      </c>
      <c r="E4059" t="s">
        <v>476</v>
      </c>
      <c r="F4059" s="174" t="n">
        <v>2048</v>
      </c>
      <c r="G4059" s="175" t="n">
        <v>47</v>
      </c>
      <c r="H4059" s="176" t="n">
        <v>6425.07946754082</v>
      </c>
      <c r="I4059" s="177" t="n">
        <v>4196298.78552648</v>
      </c>
      <c r="J4059" s="178" t="str">
        <f>IF(I4059&gt;0,H4059/I4059,0)</f>
      </c>
      <c r="K4059" s="179" t="str">
        <f>1-EXP(-J4059)</f>
      </c>
      <c r="L4059" s="180" t="str">
        <f>IF(G4059=30,1,M4058)</f>
      </c>
      <c r="M4059" s="181" t="str">
        <f>L4059*(1-K4059)</f>
      </c>
    </row>
    <row r="4060">
      <c r="A4060" t="s">
        <v>164</v>
      </c>
      <c r="B4060" t="s">
        <v>250</v>
      </c>
      <c r="C4060" s="32" t="s">
        <v>252</v>
      </c>
      <c r="D4060" t="s">
        <v>458</v>
      </c>
      <c r="E4060" t="s">
        <v>476</v>
      </c>
      <c r="F4060" s="174" t="n">
        <v>2048</v>
      </c>
      <c r="G4060" s="175" t="n">
        <v>48</v>
      </c>
      <c r="H4060" s="176" t="n">
        <v>7003.78411807891</v>
      </c>
      <c r="I4060" s="177" t="n">
        <v>4166811.90542188</v>
      </c>
      <c r="J4060" s="178" t="str">
        <f>IF(I4060&gt;0,H4060/I4060,0)</f>
      </c>
      <c r="K4060" s="179" t="str">
        <f>1-EXP(-J4060)</f>
      </c>
      <c r="L4060" s="180" t="str">
        <f>IF(G4060=30,1,M4059)</f>
      </c>
      <c r="M4060" s="181" t="str">
        <f>L4060*(1-K4060)</f>
      </c>
    </row>
    <row r="4061">
      <c r="A4061" t="s">
        <v>164</v>
      </c>
      <c r="B4061" t="s">
        <v>250</v>
      </c>
      <c r="C4061" s="32" t="s">
        <v>252</v>
      </c>
      <c r="D4061" t="s">
        <v>458</v>
      </c>
      <c r="E4061" t="s">
        <v>476</v>
      </c>
      <c r="F4061" s="174" t="n">
        <v>2048</v>
      </c>
      <c r="G4061" s="175" t="n">
        <v>49</v>
      </c>
      <c r="H4061" s="176" t="n">
        <v>7710.89662125096</v>
      </c>
      <c r="I4061" s="177" t="n">
        <v>4174520.9555984</v>
      </c>
      <c r="J4061" s="178" t="str">
        <f>IF(I4061&gt;0,H4061/I4061,0)</f>
      </c>
      <c r="K4061" s="179" t="str">
        <f>1-EXP(-J4061)</f>
      </c>
      <c r="L4061" s="180" t="str">
        <f>IF(G4061=30,1,M4060)</f>
      </c>
      <c r="M4061" s="181" t="str">
        <f>L4061*(1-K4061)</f>
      </c>
    </row>
    <row r="4062">
      <c r="A4062" t="s">
        <v>164</v>
      </c>
      <c r="B4062" t="s">
        <v>250</v>
      </c>
      <c r="C4062" s="32" t="s">
        <v>252</v>
      </c>
      <c r="D4062" t="s">
        <v>458</v>
      </c>
      <c r="E4062" t="s">
        <v>476</v>
      </c>
      <c r="F4062" s="174" t="n">
        <v>2048</v>
      </c>
      <c r="G4062" s="175" t="n">
        <v>50</v>
      </c>
      <c r="H4062" s="176" t="n">
        <v>8906.21733342897</v>
      </c>
      <c r="I4062" s="177" t="n">
        <v>4218424.93326447</v>
      </c>
      <c r="J4062" s="178" t="str">
        <f>IF(I4062&gt;0,H4062/I4062,0)</f>
      </c>
      <c r="K4062" s="179" t="str">
        <f>1-EXP(-J4062)</f>
      </c>
      <c r="L4062" s="180" t="str">
        <f>IF(G4062=30,1,M4061)</f>
      </c>
      <c r="M4062" s="181" t="str">
        <f>L4062*(1-K4062)</f>
      </c>
    </row>
    <row r="4063">
      <c r="A4063" t="s">
        <v>164</v>
      </c>
      <c r="B4063" t="s">
        <v>250</v>
      </c>
      <c r="C4063" s="32" t="s">
        <v>252</v>
      </c>
      <c r="D4063" t="s">
        <v>458</v>
      </c>
      <c r="E4063" t="s">
        <v>476</v>
      </c>
      <c r="F4063" s="174" t="n">
        <v>2048</v>
      </c>
      <c r="G4063" s="175" t="n">
        <v>51</v>
      </c>
      <c r="H4063" s="176" t="n">
        <v>10209.7959539692</v>
      </c>
      <c r="I4063" s="177" t="n">
        <v>4332363.9325498</v>
      </c>
      <c r="J4063" s="178" t="str">
        <f>IF(I4063&gt;0,H4063/I4063,0)</f>
      </c>
      <c r="K4063" s="179" t="str">
        <f>1-EXP(-J4063)</f>
      </c>
      <c r="L4063" s="180" t="str">
        <f>IF(G4063=30,1,M4062)</f>
      </c>
      <c r="M4063" s="181" t="str">
        <f>L4063*(1-K4063)</f>
      </c>
    </row>
    <row r="4064">
      <c r="A4064" t="s">
        <v>164</v>
      </c>
      <c r="B4064" t="s">
        <v>250</v>
      </c>
      <c r="C4064" s="32" t="s">
        <v>252</v>
      </c>
      <c r="D4064" t="s">
        <v>458</v>
      </c>
      <c r="E4064" t="s">
        <v>476</v>
      </c>
      <c r="F4064" s="174" t="n">
        <v>2048</v>
      </c>
      <c r="G4064" s="175" t="n">
        <v>52</v>
      </c>
      <c r="H4064" s="176" t="n">
        <v>11012.7118546153</v>
      </c>
      <c r="I4064" s="177" t="n">
        <v>4273858.62426709</v>
      </c>
      <c r="J4064" s="178" t="str">
        <f>IF(I4064&gt;0,H4064/I4064,0)</f>
      </c>
      <c r="K4064" s="179" t="str">
        <f>1-EXP(-J4064)</f>
      </c>
      <c r="L4064" s="180" t="str">
        <f>IF(G4064=30,1,M4063)</f>
      </c>
      <c r="M4064" s="181" t="str">
        <f>L4064*(1-K4064)</f>
      </c>
    </row>
    <row r="4065">
      <c r="A4065" t="s">
        <v>164</v>
      </c>
      <c r="B4065" t="s">
        <v>250</v>
      </c>
      <c r="C4065" s="32" t="s">
        <v>252</v>
      </c>
      <c r="D4065" t="s">
        <v>458</v>
      </c>
      <c r="E4065" t="s">
        <v>476</v>
      </c>
      <c r="F4065" s="174" t="n">
        <v>2048</v>
      </c>
      <c r="G4065" s="175" t="n">
        <v>53</v>
      </c>
      <c r="H4065" s="176" t="n">
        <v>11765.9870563145</v>
      </c>
      <c r="I4065" s="177" t="n">
        <v>4185344.37098822</v>
      </c>
      <c r="J4065" s="178" t="str">
        <f>IF(I4065&gt;0,H4065/I4065,0)</f>
      </c>
      <c r="K4065" s="179" t="str">
        <f>1-EXP(-J4065)</f>
      </c>
      <c r="L4065" s="180" t="str">
        <f>IF(G4065=30,1,M4064)</f>
      </c>
      <c r="M4065" s="181" t="str">
        <f>L4065*(1-K4065)</f>
      </c>
    </row>
    <row r="4066">
      <c r="A4066" t="s">
        <v>164</v>
      </c>
      <c r="B4066" t="s">
        <v>250</v>
      </c>
      <c r="C4066" s="32" t="s">
        <v>252</v>
      </c>
      <c r="D4066" t="s">
        <v>458</v>
      </c>
      <c r="E4066" t="s">
        <v>476</v>
      </c>
      <c r="F4066" s="174" t="n">
        <v>2048</v>
      </c>
      <c r="G4066" s="175" t="n">
        <v>54</v>
      </c>
      <c r="H4066" s="176" t="n">
        <v>12583.5653364572</v>
      </c>
      <c r="I4066" s="177" t="n">
        <v>4110411.07293974</v>
      </c>
      <c r="J4066" s="178" t="str">
        <f>IF(I4066&gt;0,H4066/I4066,0)</f>
      </c>
      <c r="K4066" s="179" t="str">
        <f>1-EXP(-J4066)</f>
      </c>
      <c r="L4066" s="180" t="str">
        <f>IF(G4066=30,1,M4065)</f>
      </c>
      <c r="M4066" s="181" t="str">
        <f>L4066*(1-K4066)</f>
      </c>
    </row>
    <row r="4067">
      <c r="A4067" t="s">
        <v>164</v>
      </c>
      <c r="B4067" t="s">
        <v>250</v>
      </c>
      <c r="C4067" s="32" t="s">
        <v>252</v>
      </c>
      <c r="D4067" t="s">
        <v>458</v>
      </c>
      <c r="E4067" t="s">
        <v>476</v>
      </c>
      <c r="F4067" s="174" t="n">
        <v>2048</v>
      </c>
      <c r="G4067" s="175" t="n">
        <v>55</v>
      </c>
      <c r="H4067" s="176" t="n">
        <v>13193.620392246</v>
      </c>
      <c r="I4067" s="177" t="n">
        <v>4037461.59976802</v>
      </c>
      <c r="J4067" s="178" t="str">
        <f>IF(I4067&gt;0,H4067/I4067,0)</f>
      </c>
      <c r="K4067" s="179" t="str">
        <f>1-EXP(-J4067)</f>
      </c>
      <c r="L4067" s="180" t="str">
        <f>IF(G4067=30,1,M4066)</f>
      </c>
      <c r="M4067" s="181" t="str">
        <f>L4067*(1-K4067)</f>
      </c>
    </row>
    <row r="4068">
      <c r="A4068" t="s">
        <v>164</v>
      </c>
      <c r="B4068" t="s">
        <v>250</v>
      </c>
      <c r="C4068" s="32" t="s">
        <v>252</v>
      </c>
      <c r="D4068" t="s">
        <v>458</v>
      </c>
      <c r="E4068" t="s">
        <v>476</v>
      </c>
      <c r="F4068" s="174" t="n">
        <v>2048</v>
      </c>
      <c r="G4068" s="175" t="n">
        <v>56</v>
      </c>
      <c r="H4068" s="176" t="n">
        <v>14334.5306120243</v>
      </c>
      <c r="I4068" s="177" t="n">
        <v>4048189.36006245</v>
      </c>
      <c r="J4068" s="178" t="str">
        <f>IF(I4068&gt;0,H4068/I4068,0)</f>
      </c>
      <c r="K4068" s="179" t="str">
        <f>1-EXP(-J4068)</f>
      </c>
      <c r="L4068" s="180" t="str">
        <f>IF(G4068=30,1,M4067)</f>
      </c>
      <c r="M4068" s="181" t="str">
        <f>L4068*(1-K4068)</f>
      </c>
    </row>
    <row r="4069">
      <c r="A4069" t="s">
        <v>164</v>
      </c>
      <c r="B4069" t="s">
        <v>250</v>
      </c>
      <c r="C4069" s="32" t="s">
        <v>252</v>
      </c>
      <c r="D4069" t="s">
        <v>458</v>
      </c>
      <c r="E4069" t="s">
        <v>476</v>
      </c>
      <c r="F4069" s="174" t="n">
        <v>2048</v>
      </c>
      <c r="G4069" s="175" t="n">
        <v>57</v>
      </c>
      <c r="H4069" s="176" t="n">
        <v>15586.544763163</v>
      </c>
      <c r="I4069" s="177" t="n">
        <v>4037912.06015889</v>
      </c>
      <c r="J4069" s="178" t="str">
        <f>IF(I4069&gt;0,H4069/I4069,0)</f>
      </c>
      <c r="K4069" s="179" t="str">
        <f>1-EXP(-J4069)</f>
      </c>
      <c r="L4069" s="180" t="str">
        <f>IF(G4069=30,1,M4068)</f>
      </c>
      <c r="M4069" s="181" t="str">
        <f>L4069*(1-K4069)</f>
      </c>
    </row>
    <row r="4070">
      <c r="A4070" t="s">
        <v>164</v>
      </c>
      <c r="B4070" t="s">
        <v>250</v>
      </c>
      <c r="C4070" s="32" t="s">
        <v>252</v>
      </c>
      <c r="D4070" t="s">
        <v>458</v>
      </c>
      <c r="E4070" t="s">
        <v>476</v>
      </c>
      <c r="F4070" s="174" t="n">
        <v>2048</v>
      </c>
      <c r="G4070" s="175" t="n">
        <v>58</v>
      </c>
      <c r="H4070" s="176" t="n">
        <v>22685.2281325666</v>
      </c>
      <c r="I4070" s="177" t="n">
        <v>5936788.00233232</v>
      </c>
      <c r="J4070" s="178" t="str">
        <f>IF(I4070&gt;0,H4070/I4070,0)</f>
      </c>
      <c r="K4070" s="179" t="str">
        <f>1-EXP(-J4070)</f>
      </c>
      <c r="L4070" s="180" t="str">
        <f>IF(G4070=30,1,M4069)</f>
      </c>
      <c r="M4070" s="181" t="str">
        <f>L4070*(1-K4070)</f>
      </c>
    </row>
    <row r="4071">
      <c r="A4071" t="s">
        <v>164</v>
      </c>
      <c r="B4071" t="s">
        <v>250</v>
      </c>
      <c r="C4071" s="32" t="s">
        <v>252</v>
      </c>
      <c r="D4071" t="s">
        <v>458</v>
      </c>
      <c r="E4071" t="s">
        <v>476</v>
      </c>
      <c r="F4071" s="174" t="n">
        <v>2048</v>
      </c>
      <c r="G4071" s="175" t="n">
        <v>59</v>
      </c>
      <c r="H4071" s="176" t="n">
        <v>18180.9470455932</v>
      </c>
      <c r="I4071" s="177" t="n">
        <v>3938893.23861308</v>
      </c>
      <c r="J4071" s="178" t="str">
        <f>IF(I4071&gt;0,H4071/I4071,0)</f>
      </c>
      <c r="K4071" s="179" t="str">
        <f>1-EXP(-J4071)</f>
      </c>
      <c r="L4071" s="180" t="str">
        <f>IF(G4071=30,1,M4070)</f>
      </c>
      <c r="M4071" s="181" t="str">
        <f>L4071*(1-K4071)</f>
      </c>
    </row>
    <row r="4072">
      <c r="A4072" t="s">
        <v>164</v>
      </c>
      <c r="B4072" t="s">
        <v>250</v>
      </c>
      <c r="C4072" s="32" t="s">
        <v>252</v>
      </c>
      <c r="D4072" t="s">
        <v>458</v>
      </c>
      <c r="E4072" t="s">
        <v>476</v>
      </c>
      <c r="F4072" s="174" t="n">
        <v>2048</v>
      </c>
      <c r="G4072" s="175" t="n">
        <v>60</v>
      </c>
      <c r="H4072" s="176" t="n">
        <v>19407.7834341106</v>
      </c>
      <c r="I4072" s="177" t="n">
        <v>3889255.20566002</v>
      </c>
      <c r="J4072" s="178" t="str">
        <f>IF(I4072&gt;0,H4072/I4072,0)</f>
      </c>
      <c r="K4072" s="179" t="str">
        <f>1-EXP(-J4072)</f>
      </c>
      <c r="L4072" s="180" t="str">
        <f>IF(G4072=30,1,M4071)</f>
      </c>
      <c r="M4072" s="181" t="str">
        <f>L4072*(1-K4072)</f>
      </c>
    </row>
    <row r="4073">
      <c r="A4073" t="s">
        <v>164</v>
      </c>
      <c r="B4073" t="s">
        <v>250</v>
      </c>
      <c r="C4073" s="32" t="s">
        <v>252</v>
      </c>
      <c r="D4073" t="s">
        <v>458</v>
      </c>
      <c r="E4073" t="s">
        <v>476</v>
      </c>
      <c r="F4073" s="174" t="n">
        <v>2048</v>
      </c>
      <c r="G4073" s="175" t="n">
        <v>61</v>
      </c>
      <c r="H4073" s="176" t="n">
        <v>20412.1203763352</v>
      </c>
      <c r="I4073" s="177" t="n">
        <v>3733503.30348934</v>
      </c>
      <c r="J4073" s="178" t="str">
        <f>IF(I4073&gt;0,H4073/I4073,0)</f>
      </c>
      <c r="K4073" s="179" t="str">
        <f>1-EXP(-J4073)</f>
      </c>
      <c r="L4073" s="180" t="str">
        <f>IF(G4073=30,1,M4072)</f>
      </c>
      <c r="M4073" s="181" t="str">
        <f>L4073*(1-K4073)</f>
      </c>
    </row>
    <row r="4074">
      <c r="A4074" t="s">
        <v>164</v>
      </c>
      <c r="B4074" t="s">
        <v>250</v>
      </c>
      <c r="C4074" s="32" t="s">
        <v>252</v>
      </c>
      <c r="D4074" t="s">
        <v>458</v>
      </c>
      <c r="E4074" t="s">
        <v>476</v>
      </c>
      <c r="F4074" s="174" t="n">
        <v>2048</v>
      </c>
      <c r="G4074" s="175" t="n">
        <v>62</v>
      </c>
      <c r="H4074" s="176" t="n">
        <v>22001.5129616474</v>
      </c>
      <c r="I4074" s="177" t="n">
        <v>3663264.76101493</v>
      </c>
      <c r="J4074" s="178" t="str">
        <f>IF(I4074&gt;0,H4074/I4074,0)</f>
      </c>
      <c r="K4074" s="179" t="str">
        <f>1-EXP(-J4074)</f>
      </c>
      <c r="L4074" s="180" t="str">
        <f>IF(G4074=30,1,M4073)</f>
      </c>
      <c r="M4074" s="181" t="str">
        <f>L4074*(1-K4074)</f>
      </c>
    </row>
    <row r="4075">
      <c r="A4075" t="s">
        <v>164</v>
      </c>
      <c r="B4075" t="s">
        <v>250</v>
      </c>
      <c r="C4075" s="32" t="s">
        <v>252</v>
      </c>
      <c r="D4075" t="s">
        <v>458</v>
      </c>
      <c r="E4075" t="s">
        <v>476</v>
      </c>
      <c r="F4075" s="174" t="n">
        <v>2048</v>
      </c>
      <c r="G4075" s="175" t="n">
        <v>63</v>
      </c>
      <c r="H4075" s="176" t="n">
        <v>24230.2707477431</v>
      </c>
      <c r="I4075" s="177" t="n">
        <v>3671702.99801284</v>
      </c>
      <c r="J4075" s="178" t="str">
        <f>IF(I4075&gt;0,H4075/I4075,0)</f>
      </c>
      <c r="K4075" s="179" t="str">
        <f>1-EXP(-J4075)</f>
      </c>
      <c r="L4075" s="180" t="str">
        <f>IF(G4075=30,1,M4074)</f>
      </c>
      <c r="M4075" s="181" t="str">
        <f>L4075*(1-K4075)</f>
      </c>
    </row>
    <row r="4076">
      <c r="A4076" t="s">
        <v>164</v>
      </c>
      <c r="B4076" t="s">
        <v>250</v>
      </c>
      <c r="C4076" s="32" t="s">
        <v>252</v>
      </c>
      <c r="D4076" t="s">
        <v>458</v>
      </c>
      <c r="E4076" t="s">
        <v>476</v>
      </c>
      <c r="F4076" s="174" t="n">
        <v>2048</v>
      </c>
      <c r="G4076" s="175" t="n">
        <v>64</v>
      </c>
      <c r="H4076" s="176" t="n">
        <v>26793.2429034669</v>
      </c>
      <c r="I4076" s="177" t="n">
        <v>3696681.02791392</v>
      </c>
      <c r="J4076" s="178" t="str">
        <f>IF(I4076&gt;0,H4076/I4076,0)</f>
      </c>
      <c r="K4076" s="179" t="str">
        <f>1-EXP(-J4076)</f>
      </c>
      <c r="L4076" s="180" t="str">
        <f>IF(G4076=30,1,M4075)</f>
      </c>
      <c r="M4076" s="181" t="str">
        <f>L4076*(1-K4076)</f>
      </c>
    </row>
    <row r="4077">
      <c r="A4077" t="s">
        <v>164</v>
      </c>
      <c r="B4077" t="s">
        <v>250</v>
      </c>
      <c r="C4077" s="32" t="s">
        <v>252</v>
      </c>
      <c r="D4077" t="s">
        <v>458</v>
      </c>
      <c r="E4077" t="s">
        <v>476</v>
      </c>
      <c r="F4077" s="174" t="n">
        <v>2048</v>
      </c>
      <c r="G4077" s="175" t="n">
        <v>65</v>
      </c>
      <c r="H4077" s="176" t="n">
        <v>27441.9968844558</v>
      </c>
      <c r="I4077" s="177" t="n">
        <v>3623235.29925015</v>
      </c>
      <c r="J4077" s="178" t="str">
        <f>IF(I4077&gt;0,H4077/I4077,0)</f>
      </c>
      <c r="K4077" s="179" t="str">
        <f>1-EXP(-J4077)</f>
      </c>
      <c r="L4077" s="180" t="str">
        <f>IF(G4077=30,1,M4076)</f>
      </c>
      <c r="M4077" s="181" t="str">
        <f>L4077*(1-K4077)</f>
      </c>
    </row>
    <row r="4078">
      <c r="A4078" t="s">
        <v>164</v>
      </c>
      <c r="B4078" t="s">
        <v>250</v>
      </c>
      <c r="C4078" s="32" t="s">
        <v>252</v>
      </c>
      <c r="D4078" t="s">
        <v>458</v>
      </c>
      <c r="E4078" t="s">
        <v>476</v>
      </c>
      <c r="F4078" s="174" t="n">
        <v>2048</v>
      </c>
      <c r="G4078" s="175" t="n">
        <v>66</v>
      </c>
      <c r="H4078" s="176" t="n">
        <v>28687.5966019038</v>
      </c>
      <c r="I4078" s="177" t="n">
        <v>3452461.56759148</v>
      </c>
      <c r="J4078" s="178" t="str">
        <f>IF(I4078&gt;0,H4078/I4078,0)</f>
      </c>
      <c r="K4078" s="179" t="str">
        <f>1-EXP(-J4078)</f>
      </c>
      <c r="L4078" s="180" t="str">
        <f>IF(G4078=30,1,M4077)</f>
      </c>
      <c r="M4078" s="181" t="str">
        <f>L4078*(1-K4078)</f>
      </c>
    </row>
    <row r="4079">
      <c r="A4079" t="s">
        <v>164</v>
      </c>
      <c r="B4079" t="s">
        <v>250</v>
      </c>
      <c r="C4079" s="32" t="s">
        <v>252</v>
      </c>
      <c r="D4079" t="s">
        <v>458</v>
      </c>
      <c r="E4079" t="s">
        <v>476</v>
      </c>
      <c r="F4079" s="174" t="n">
        <v>2048</v>
      </c>
      <c r="G4079" s="175" t="n">
        <v>67</v>
      </c>
      <c r="H4079" s="176" t="n">
        <v>30435.444701835</v>
      </c>
      <c r="I4079" s="177" t="n">
        <v>3331978.76087038</v>
      </c>
      <c r="J4079" s="178" t="str">
        <f>IF(I4079&gt;0,H4079/I4079,0)</f>
      </c>
      <c r="K4079" s="179" t="str">
        <f>1-EXP(-J4079)</f>
      </c>
      <c r="L4079" s="180" t="str">
        <f>IF(G4079=30,1,M4078)</f>
      </c>
      <c r="M4079" s="181" t="str">
        <f>L4079*(1-K4079)</f>
      </c>
    </row>
    <row r="4080">
      <c r="A4080" t="s">
        <v>164</v>
      </c>
      <c r="B4080" t="s">
        <v>250</v>
      </c>
      <c r="C4080" s="32" t="s">
        <v>252</v>
      </c>
      <c r="D4080" t="s">
        <v>458</v>
      </c>
      <c r="E4080" t="s">
        <v>476</v>
      </c>
      <c r="F4080" s="174" t="n">
        <v>2048</v>
      </c>
      <c r="G4080" s="175" t="n">
        <v>68</v>
      </c>
      <c r="H4080" s="176" t="n">
        <v>32374.8571138943</v>
      </c>
      <c r="I4080" s="177" t="n">
        <v>3221780.23245716</v>
      </c>
      <c r="J4080" s="178" t="str">
        <f>IF(I4080&gt;0,H4080/I4080,0)</f>
      </c>
      <c r="K4080" s="179" t="str">
        <f>1-EXP(-J4080)</f>
      </c>
      <c r="L4080" s="180" t="str">
        <f>IF(G4080=30,1,M4079)</f>
      </c>
      <c r="M4080" s="181" t="str">
        <f>L4080*(1-K4080)</f>
      </c>
    </row>
    <row r="4081">
      <c r="A4081" t="s">
        <v>164</v>
      </c>
      <c r="B4081" t="s">
        <v>250</v>
      </c>
      <c r="C4081" s="32" t="s">
        <v>252</v>
      </c>
      <c r="D4081" t="s">
        <v>458</v>
      </c>
      <c r="E4081" t="s">
        <v>476</v>
      </c>
      <c r="F4081" s="174" t="n">
        <v>2048</v>
      </c>
      <c r="G4081" s="175" t="n">
        <v>69</v>
      </c>
      <c r="H4081" s="176" t="n">
        <v>34350.9091026579</v>
      </c>
      <c r="I4081" s="177" t="n">
        <v>3104283.79856347</v>
      </c>
      <c r="J4081" s="178" t="str">
        <f>IF(I4081&gt;0,H4081/I4081,0)</f>
      </c>
      <c r="K4081" s="179" t="str">
        <f>1-EXP(-J4081)</f>
      </c>
      <c r="L4081" s="180" t="str">
        <f>IF(G4081=30,1,M4080)</f>
      </c>
      <c r="M4081" s="181" t="str">
        <f>L4081*(1-K4081)</f>
      </c>
    </row>
    <row r="4082">
      <c r="A4082" t="s">
        <v>164</v>
      </c>
      <c r="B4082" t="s">
        <v>250</v>
      </c>
      <c r="C4082" s="32" t="s">
        <v>252</v>
      </c>
      <c r="D4082" t="s">
        <v>458</v>
      </c>
      <c r="E4082" t="s">
        <v>476</v>
      </c>
      <c r="F4082" s="174" t="n">
        <v>2049</v>
      </c>
      <c r="G4082" s="175" t="n">
        <v>30</v>
      </c>
      <c r="H4082" s="176" t="n">
        <v>613.95011455684</v>
      </c>
      <c r="I4082" s="177" t="n">
        <v>4266580.07827733</v>
      </c>
      <c r="J4082" s="178" t="str">
        <f>IF(I4082&gt;0,H4082/I4082,0)</f>
      </c>
      <c r="K4082" s="179" t="str">
        <f>1-EXP(-J4082)</f>
      </c>
      <c r="L4082" s="180" t="str">
        <f>IF(G4082=30,1,M4081)</f>
      </c>
      <c r="M4082" s="181" t="str">
        <f>L4082*(1-K4082)</f>
      </c>
    </row>
    <row r="4083">
      <c r="A4083" t="s">
        <v>164</v>
      </c>
      <c r="B4083" t="s">
        <v>250</v>
      </c>
      <c r="C4083" s="32" t="s">
        <v>252</v>
      </c>
      <c r="D4083" t="s">
        <v>458</v>
      </c>
      <c r="E4083" t="s">
        <v>476</v>
      </c>
      <c r="F4083" s="174" t="n">
        <v>2049</v>
      </c>
      <c r="G4083" s="175" t="n">
        <v>31</v>
      </c>
      <c r="H4083" s="176" t="n">
        <v>796.001834419324</v>
      </c>
      <c r="I4083" s="177" t="n">
        <v>4270683.54125705</v>
      </c>
      <c r="J4083" s="178" t="str">
        <f>IF(I4083&gt;0,H4083/I4083,0)</f>
      </c>
      <c r="K4083" s="179" t="str">
        <f>1-EXP(-J4083)</f>
      </c>
      <c r="L4083" s="180" t="str">
        <f>IF(G4083=30,1,M4082)</f>
      </c>
      <c r="M4083" s="181" t="str">
        <f>L4083*(1-K4083)</f>
      </c>
    </row>
    <row r="4084">
      <c r="A4084" t="s">
        <v>164</v>
      </c>
      <c r="B4084" t="s">
        <v>250</v>
      </c>
      <c r="C4084" s="32" t="s">
        <v>252</v>
      </c>
      <c r="D4084" t="s">
        <v>458</v>
      </c>
      <c r="E4084" t="s">
        <v>476</v>
      </c>
      <c r="F4084" s="174" t="n">
        <v>2049</v>
      </c>
      <c r="G4084" s="175" t="n">
        <v>32</v>
      </c>
      <c r="H4084" s="176" t="n">
        <v>849.036038417008</v>
      </c>
      <c r="I4084" s="177" t="n">
        <v>4311275.20055324</v>
      </c>
      <c r="J4084" s="178" t="str">
        <f>IF(I4084&gt;0,H4084/I4084,0)</f>
      </c>
      <c r="K4084" s="179" t="str">
        <f>1-EXP(-J4084)</f>
      </c>
      <c r="L4084" s="180" t="str">
        <f>IF(G4084=30,1,M4083)</f>
      </c>
      <c r="M4084" s="181" t="str">
        <f>L4084*(1-K4084)</f>
      </c>
    </row>
    <row r="4085">
      <c r="A4085" t="s">
        <v>164</v>
      </c>
      <c r="B4085" t="s">
        <v>250</v>
      </c>
      <c r="C4085" s="32" t="s">
        <v>252</v>
      </c>
      <c r="D4085" t="s">
        <v>458</v>
      </c>
      <c r="E4085" t="s">
        <v>476</v>
      </c>
      <c r="F4085" s="174" t="n">
        <v>2049</v>
      </c>
      <c r="G4085" s="175" t="n">
        <v>33</v>
      </c>
      <c r="H4085" s="176" t="n">
        <v>991.693489039513</v>
      </c>
      <c r="I4085" s="177" t="n">
        <v>4573303.12438203</v>
      </c>
      <c r="J4085" s="178" t="str">
        <f>IF(I4085&gt;0,H4085/I4085,0)</f>
      </c>
      <c r="K4085" s="179" t="str">
        <f>1-EXP(-J4085)</f>
      </c>
      <c r="L4085" s="180" t="str">
        <f>IF(G4085=30,1,M4084)</f>
      </c>
      <c r="M4085" s="181" t="str">
        <f>L4085*(1-K4085)</f>
      </c>
    </row>
    <row r="4086">
      <c r="A4086" t="s">
        <v>164</v>
      </c>
      <c r="B4086" t="s">
        <v>250</v>
      </c>
      <c r="C4086" s="32" t="s">
        <v>252</v>
      </c>
      <c r="D4086" t="s">
        <v>458</v>
      </c>
      <c r="E4086" t="s">
        <v>476</v>
      </c>
      <c r="F4086" s="174" t="n">
        <v>2049</v>
      </c>
      <c r="G4086" s="175" t="n">
        <v>34</v>
      </c>
      <c r="H4086" s="176" t="n">
        <v>1103.81506076362</v>
      </c>
      <c r="I4086" s="177" t="n">
        <v>4621517.36913783</v>
      </c>
      <c r="J4086" s="178" t="str">
        <f>IF(I4086&gt;0,H4086/I4086,0)</f>
      </c>
      <c r="K4086" s="179" t="str">
        <f>1-EXP(-J4086)</f>
      </c>
      <c r="L4086" s="180" t="str">
        <f>IF(G4086=30,1,M4085)</f>
      </c>
      <c r="M4086" s="181" t="str">
        <f>L4086*(1-K4086)</f>
      </c>
    </row>
    <row r="4087">
      <c r="A4087" t="s">
        <v>164</v>
      </c>
      <c r="B4087" t="s">
        <v>250</v>
      </c>
      <c r="C4087" s="32" t="s">
        <v>252</v>
      </c>
      <c r="D4087" t="s">
        <v>458</v>
      </c>
      <c r="E4087" t="s">
        <v>476</v>
      </c>
      <c r="F4087" s="174" t="n">
        <v>2049</v>
      </c>
      <c r="G4087" s="175" t="n">
        <v>35</v>
      </c>
      <c r="H4087" s="176" t="n">
        <v>1451.0710068204</v>
      </c>
      <c r="I4087" s="177" t="n">
        <v>4687117.03134892</v>
      </c>
      <c r="J4087" s="178" t="str">
        <f>IF(I4087&gt;0,H4087/I4087,0)</f>
      </c>
      <c r="K4087" s="179" t="str">
        <f>1-EXP(-J4087)</f>
      </c>
      <c r="L4087" s="180" t="str">
        <f>IF(G4087=30,1,M4086)</f>
      </c>
      <c r="M4087" s="181" t="str">
        <f>L4087*(1-K4087)</f>
      </c>
    </row>
    <row r="4088">
      <c r="A4088" t="s">
        <v>164</v>
      </c>
      <c r="B4088" t="s">
        <v>250</v>
      </c>
      <c r="C4088" s="32" t="s">
        <v>252</v>
      </c>
      <c r="D4088" t="s">
        <v>458</v>
      </c>
      <c r="E4088" t="s">
        <v>476</v>
      </c>
      <c r="F4088" s="174" t="n">
        <v>2049</v>
      </c>
      <c r="G4088" s="175" t="n">
        <v>36</v>
      </c>
      <c r="H4088" s="176" t="n">
        <v>1748.25193938905</v>
      </c>
      <c r="I4088" s="177" t="n">
        <v>4753625.28403688</v>
      </c>
      <c r="J4088" s="178" t="str">
        <f>IF(I4088&gt;0,H4088/I4088,0)</f>
      </c>
      <c r="K4088" s="179" t="str">
        <f>1-EXP(-J4088)</f>
      </c>
      <c r="L4088" s="180" t="str">
        <f>IF(G4088=30,1,M4087)</f>
      </c>
      <c r="M4088" s="181" t="str">
        <f>L4088*(1-K4088)</f>
      </c>
    </row>
    <row r="4089">
      <c r="A4089" t="s">
        <v>164</v>
      </c>
      <c r="B4089" t="s">
        <v>250</v>
      </c>
      <c r="C4089" s="32" t="s">
        <v>252</v>
      </c>
      <c r="D4089" t="s">
        <v>458</v>
      </c>
      <c r="E4089" t="s">
        <v>476</v>
      </c>
      <c r="F4089" s="174" t="n">
        <v>2049</v>
      </c>
      <c r="G4089" s="175" t="n">
        <v>37</v>
      </c>
      <c r="H4089" s="176" t="n">
        <v>1974.64466706045</v>
      </c>
      <c r="I4089" s="177" t="n">
        <v>4864030.95074338</v>
      </c>
      <c r="J4089" s="178" t="str">
        <f>IF(I4089&gt;0,H4089/I4089,0)</f>
      </c>
      <c r="K4089" s="179" t="str">
        <f>1-EXP(-J4089)</f>
      </c>
      <c r="L4089" s="180" t="str">
        <f>IF(G4089=30,1,M4088)</f>
      </c>
      <c r="M4089" s="181" t="str">
        <f>L4089*(1-K4089)</f>
      </c>
    </row>
    <row r="4090">
      <c r="A4090" t="s">
        <v>164</v>
      </c>
      <c r="B4090" t="s">
        <v>250</v>
      </c>
      <c r="C4090" s="32" t="s">
        <v>252</v>
      </c>
      <c r="D4090" t="s">
        <v>458</v>
      </c>
      <c r="E4090" t="s">
        <v>476</v>
      </c>
      <c r="F4090" s="174" t="n">
        <v>2049</v>
      </c>
      <c r="G4090" s="175" t="n">
        <v>38</v>
      </c>
      <c r="H4090" s="176" t="n">
        <v>2117.21386509206</v>
      </c>
      <c r="I4090" s="177" t="n">
        <v>4834163.23798522</v>
      </c>
      <c r="J4090" s="178" t="str">
        <f>IF(I4090&gt;0,H4090/I4090,0)</f>
      </c>
      <c r="K4090" s="179" t="str">
        <f>1-EXP(-J4090)</f>
      </c>
      <c r="L4090" s="180" t="str">
        <f>IF(G4090=30,1,M4089)</f>
      </c>
      <c r="M4090" s="181" t="str">
        <f>L4090*(1-K4090)</f>
      </c>
    </row>
    <row r="4091">
      <c r="A4091" t="s">
        <v>164</v>
      </c>
      <c r="B4091" t="s">
        <v>250</v>
      </c>
      <c r="C4091" s="32" t="s">
        <v>252</v>
      </c>
      <c r="D4091" t="s">
        <v>458</v>
      </c>
      <c r="E4091" t="s">
        <v>476</v>
      </c>
      <c r="F4091" s="174" t="n">
        <v>2049</v>
      </c>
      <c r="G4091" s="175" t="n">
        <v>39</v>
      </c>
      <c r="H4091" s="176" t="n">
        <v>2226.92895165359</v>
      </c>
      <c r="I4091" s="177" t="n">
        <v>4699113.75772738</v>
      </c>
      <c r="J4091" s="178" t="str">
        <f>IF(I4091&gt;0,H4091/I4091,0)</f>
      </c>
      <c r="K4091" s="179" t="str">
        <f>1-EXP(-J4091)</f>
      </c>
      <c r="L4091" s="180" t="str">
        <f>IF(G4091=30,1,M4090)</f>
      </c>
      <c r="M4091" s="181" t="str">
        <f>L4091*(1-K4091)</f>
      </c>
    </row>
    <row r="4092">
      <c r="A4092" t="s">
        <v>164</v>
      </c>
      <c r="B4092" t="s">
        <v>250</v>
      </c>
      <c r="C4092" s="32" t="s">
        <v>252</v>
      </c>
      <c r="D4092" t="s">
        <v>458</v>
      </c>
      <c r="E4092" t="s">
        <v>476</v>
      </c>
      <c r="F4092" s="174" t="n">
        <v>2049</v>
      </c>
      <c r="G4092" s="175" t="n">
        <v>40</v>
      </c>
      <c r="H4092" s="176" t="n">
        <v>2945.23536228391</v>
      </c>
      <c r="I4092" s="177" t="n">
        <v>4626088.7658134</v>
      </c>
      <c r="J4092" s="178" t="str">
        <f>IF(I4092&gt;0,H4092/I4092,0)</f>
      </c>
      <c r="K4092" s="179" t="str">
        <f>1-EXP(-J4092)</f>
      </c>
      <c r="L4092" s="180" t="str">
        <f>IF(G4092=30,1,M4091)</f>
      </c>
      <c r="M4092" s="181" t="str">
        <f>L4092*(1-K4092)</f>
      </c>
    </row>
    <row r="4093">
      <c r="A4093" t="s">
        <v>164</v>
      </c>
      <c r="B4093" t="s">
        <v>250</v>
      </c>
      <c r="C4093" s="32" t="s">
        <v>252</v>
      </c>
      <c r="D4093" t="s">
        <v>458</v>
      </c>
      <c r="E4093" t="s">
        <v>476</v>
      </c>
      <c r="F4093" s="174" t="n">
        <v>2049</v>
      </c>
      <c r="G4093" s="175" t="n">
        <v>41</v>
      </c>
      <c r="H4093" s="176" t="n">
        <v>3306.45591355026</v>
      </c>
      <c r="I4093" s="177" t="n">
        <v>4579761.04183553</v>
      </c>
      <c r="J4093" s="178" t="str">
        <f>IF(I4093&gt;0,H4093/I4093,0)</f>
      </c>
      <c r="K4093" s="179" t="str">
        <f>1-EXP(-J4093)</f>
      </c>
      <c r="L4093" s="180" t="str">
        <f>IF(G4093=30,1,M4092)</f>
      </c>
      <c r="M4093" s="181" t="str">
        <f>L4093*(1-K4093)</f>
      </c>
    </row>
    <row r="4094">
      <c r="A4094" t="s">
        <v>164</v>
      </c>
      <c r="B4094" t="s">
        <v>250</v>
      </c>
      <c r="C4094" s="32" t="s">
        <v>252</v>
      </c>
      <c r="D4094" t="s">
        <v>458</v>
      </c>
      <c r="E4094" t="s">
        <v>476</v>
      </c>
      <c r="F4094" s="174" t="n">
        <v>2049</v>
      </c>
      <c r="G4094" s="175" t="n">
        <v>42</v>
      </c>
      <c r="H4094" s="176" t="n">
        <v>3667.07988008437</v>
      </c>
      <c r="I4094" s="177" t="n">
        <v>4600573.93824144</v>
      </c>
      <c r="J4094" s="178" t="str">
        <f>IF(I4094&gt;0,H4094/I4094,0)</f>
      </c>
      <c r="K4094" s="179" t="str">
        <f>1-EXP(-J4094)</f>
      </c>
      <c r="L4094" s="180" t="str">
        <f>IF(G4094=30,1,M4093)</f>
      </c>
      <c r="M4094" s="181" t="str">
        <f>L4094*(1-K4094)</f>
      </c>
    </row>
    <row r="4095">
      <c r="A4095" t="s">
        <v>164</v>
      </c>
      <c r="B4095" t="s">
        <v>250</v>
      </c>
      <c r="C4095" s="32" t="s">
        <v>252</v>
      </c>
      <c r="D4095" t="s">
        <v>458</v>
      </c>
      <c r="E4095" t="s">
        <v>476</v>
      </c>
      <c r="F4095" s="174" t="n">
        <v>2049</v>
      </c>
      <c r="G4095" s="175" t="n">
        <v>43</v>
      </c>
      <c r="H4095" s="176" t="n">
        <v>3911.48870545451</v>
      </c>
      <c r="I4095" s="177" t="n">
        <v>4513832.09886999</v>
      </c>
      <c r="J4095" s="178" t="str">
        <f>IF(I4095&gt;0,H4095/I4095,0)</f>
      </c>
      <c r="K4095" s="179" t="str">
        <f>1-EXP(-J4095)</f>
      </c>
      <c r="L4095" s="180" t="str">
        <f>IF(G4095=30,1,M4094)</f>
      </c>
      <c r="M4095" s="181" t="str">
        <f>L4095*(1-K4095)</f>
      </c>
    </row>
    <row r="4096">
      <c r="A4096" t="s">
        <v>164</v>
      </c>
      <c r="B4096" t="s">
        <v>250</v>
      </c>
      <c r="C4096" s="32" t="s">
        <v>252</v>
      </c>
      <c r="D4096" t="s">
        <v>458</v>
      </c>
      <c r="E4096" t="s">
        <v>476</v>
      </c>
      <c r="F4096" s="174" t="n">
        <v>2049</v>
      </c>
      <c r="G4096" s="175" t="n">
        <v>44</v>
      </c>
      <c r="H4096" s="176" t="n">
        <v>4200.16735904678</v>
      </c>
      <c r="I4096" s="177" t="n">
        <v>4448097.82062975</v>
      </c>
      <c r="J4096" s="178" t="str">
        <f>IF(I4096&gt;0,H4096/I4096,0)</f>
      </c>
      <c r="K4096" s="179" t="str">
        <f>1-EXP(-J4096)</f>
      </c>
      <c r="L4096" s="180" t="str">
        <f>IF(G4096=30,1,M4095)</f>
      </c>
      <c r="M4096" s="181" t="str">
        <f>L4096*(1-K4096)</f>
      </c>
    </row>
    <row r="4097">
      <c r="A4097" t="s">
        <v>164</v>
      </c>
      <c r="B4097" t="s">
        <v>250</v>
      </c>
      <c r="C4097" s="32" t="s">
        <v>252</v>
      </c>
      <c r="D4097" t="s">
        <v>458</v>
      </c>
      <c r="E4097" t="s">
        <v>476</v>
      </c>
      <c r="F4097" s="174" t="n">
        <v>2049</v>
      </c>
      <c r="G4097" s="175" t="n">
        <v>45</v>
      </c>
      <c r="H4097" s="176" t="n">
        <v>5238.81541632538</v>
      </c>
      <c r="I4097" s="177" t="n">
        <v>4315525.63519049</v>
      </c>
      <c r="J4097" s="178" t="str">
        <f>IF(I4097&gt;0,H4097/I4097,0)</f>
      </c>
      <c r="K4097" s="179" t="str">
        <f>1-EXP(-J4097)</f>
      </c>
      <c r="L4097" s="180" t="str">
        <f>IF(G4097=30,1,M4096)</f>
      </c>
      <c r="M4097" s="181" t="str">
        <f>L4097*(1-K4097)</f>
      </c>
    </row>
    <row r="4098">
      <c r="A4098" t="s">
        <v>164</v>
      </c>
      <c r="B4098" t="s">
        <v>250</v>
      </c>
      <c r="C4098" s="32" t="s">
        <v>252</v>
      </c>
      <c r="D4098" t="s">
        <v>458</v>
      </c>
      <c r="E4098" t="s">
        <v>476</v>
      </c>
      <c r="F4098" s="174" t="n">
        <v>2049</v>
      </c>
      <c r="G4098" s="175" t="n">
        <v>46</v>
      </c>
      <c r="H4098" s="176" t="n">
        <v>5746.66051457745</v>
      </c>
      <c r="I4098" s="177" t="n">
        <v>4243269.27796742</v>
      </c>
      <c r="J4098" s="178" t="str">
        <f>IF(I4098&gt;0,H4098/I4098,0)</f>
      </c>
      <c r="K4098" s="179" t="str">
        <f>1-EXP(-J4098)</f>
      </c>
      <c r="L4098" s="180" t="str">
        <f>IF(G4098=30,1,M4097)</f>
      </c>
      <c r="M4098" s="181" t="str">
        <f>L4098*(1-K4098)</f>
      </c>
    </row>
    <row r="4099">
      <c r="A4099" t="s">
        <v>164</v>
      </c>
      <c r="B4099" t="s">
        <v>250</v>
      </c>
      <c r="C4099" s="32" t="s">
        <v>252</v>
      </c>
      <c r="D4099" t="s">
        <v>458</v>
      </c>
      <c r="E4099" t="s">
        <v>476</v>
      </c>
      <c r="F4099" s="174" t="n">
        <v>2049</v>
      </c>
      <c r="G4099" s="175" t="n">
        <v>47</v>
      </c>
      <c r="H4099" s="176" t="n">
        <v>6392.19870316712</v>
      </c>
      <c r="I4099" s="177" t="n">
        <v>4211293.38149086</v>
      </c>
      <c r="J4099" s="178" t="str">
        <f>IF(I4099&gt;0,H4099/I4099,0)</f>
      </c>
      <c r="K4099" s="179" t="str">
        <f>1-EXP(-J4099)</f>
      </c>
      <c r="L4099" s="180" t="str">
        <f>IF(G4099=30,1,M4098)</f>
      </c>
      <c r="M4099" s="181" t="str">
        <f>L4099*(1-K4099)</f>
      </c>
    </row>
    <row r="4100">
      <c r="A4100" t="s">
        <v>164</v>
      </c>
      <c r="B4100" t="s">
        <v>250</v>
      </c>
      <c r="C4100" s="32" t="s">
        <v>252</v>
      </c>
      <c r="D4100" t="s">
        <v>458</v>
      </c>
      <c r="E4100" t="s">
        <v>476</v>
      </c>
      <c r="F4100" s="174" t="n">
        <v>2049</v>
      </c>
      <c r="G4100" s="175" t="n">
        <v>48</v>
      </c>
      <c r="H4100" s="176" t="n">
        <v>6967.78324433933</v>
      </c>
      <c r="I4100" s="177" t="n">
        <v>4181951.26282722</v>
      </c>
      <c r="J4100" s="178" t="str">
        <f>IF(I4100&gt;0,H4100/I4100,0)</f>
      </c>
      <c r="K4100" s="179" t="str">
        <f>1-EXP(-J4100)</f>
      </c>
      <c r="L4100" s="180" t="str">
        <f>IF(G4100=30,1,M4099)</f>
      </c>
      <c r="M4100" s="181" t="str">
        <f>L4100*(1-K4100)</f>
      </c>
    </row>
    <row r="4101">
      <c r="A4101" t="s">
        <v>164</v>
      </c>
      <c r="B4101" t="s">
        <v>250</v>
      </c>
      <c r="C4101" s="32" t="s">
        <v>252</v>
      </c>
      <c r="D4101" t="s">
        <v>458</v>
      </c>
      <c r="E4101" t="s">
        <v>476</v>
      </c>
      <c r="F4101" s="174" t="n">
        <v>2049</v>
      </c>
      <c r="G4101" s="175" t="n">
        <v>49</v>
      </c>
      <c r="H4101" s="176" t="n">
        <v>7602.31568737966</v>
      </c>
      <c r="I4101" s="177" t="n">
        <v>4151217.40013826</v>
      </c>
      <c r="J4101" s="178" t="str">
        <f>IF(I4101&gt;0,H4101/I4101,0)</f>
      </c>
      <c r="K4101" s="179" t="str">
        <f>1-EXP(-J4101)</f>
      </c>
      <c r="L4101" s="180" t="str">
        <f>IF(G4101=30,1,M4100)</f>
      </c>
      <c r="M4101" s="181" t="str">
        <f>L4101*(1-K4101)</f>
      </c>
    </row>
    <row r="4102">
      <c r="A4102" t="s">
        <v>164</v>
      </c>
      <c r="B4102" t="s">
        <v>250</v>
      </c>
      <c r="C4102" s="32" t="s">
        <v>252</v>
      </c>
      <c r="D4102" t="s">
        <v>458</v>
      </c>
      <c r="E4102" t="s">
        <v>476</v>
      </c>
      <c r="F4102" s="174" t="n">
        <v>2049</v>
      </c>
      <c r="G4102" s="175" t="n">
        <v>50</v>
      </c>
      <c r="H4102" s="176" t="n">
        <v>8694.913104034</v>
      </c>
      <c r="I4102" s="177" t="n">
        <v>4157395.01235471</v>
      </c>
      <c r="J4102" s="178" t="str">
        <f>IF(I4102&gt;0,H4102/I4102,0)</f>
      </c>
      <c r="K4102" s="179" t="str">
        <f>1-EXP(-J4102)</f>
      </c>
      <c r="L4102" s="180" t="str">
        <f>IF(G4102=30,1,M4101)</f>
      </c>
      <c r="M4102" s="181" t="str">
        <f>L4102*(1-K4102)</f>
      </c>
    </row>
    <row r="4103">
      <c r="A4103" t="s">
        <v>164</v>
      </c>
      <c r="B4103" t="s">
        <v>250</v>
      </c>
      <c r="C4103" s="32" t="s">
        <v>252</v>
      </c>
      <c r="D4103" t="s">
        <v>458</v>
      </c>
      <c r="E4103" t="s">
        <v>476</v>
      </c>
      <c r="F4103" s="174" t="n">
        <v>2049</v>
      </c>
      <c r="G4103" s="175" t="n">
        <v>51</v>
      </c>
      <c r="H4103" s="176" t="n">
        <v>9663.34846777408</v>
      </c>
      <c r="I4103" s="177" t="n">
        <v>4198873.55588655</v>
      </c>
      <c r="J4103" s="178" t="str">
        <f>IF(I4103&gt;0,H4103/I4103,0)</f>
      </c>
      <c r="K4103" s="179" t="str">
        <f>1-EXP(-J4103)</f>
      </c>
      <c r="L4103" s="180" t="str">
        <f>IF(G4103=30,1,M4102)</f>
      </c>
      <c r="M4103" s="181" t="str">
        <f>L4103*(1-K4103)</f>
      </c>
    </row>
    <row r="4104">
      <c r="A4104" t="s">
        <v>164</v>
      </c>
      <c r="B4104" t="s">
        <v>250</v>
      </c>
      <c r="C4104" s="32" t="s">
        <v>252</v>
      </c>
      <c r="D4104" t="s">
        <v>458</v>
      </c>
      <c r="E4104" t="s">
        <v>476</v>
      </c>
      <c r="F4104" s="174" t="n">
        <v>2049</v>
      </c>
      <c r="G4104" s="175" t="n">
        <v>52</v>
      </c>
      <c r="H4104" s="176" t="n">
        <v>11006.0033285526</v>
      </c>
      <c r="I4104" s="177" t="n">
        <v>4310720.03345594</v>
      </c>
      <c r="J4104" s="178" t="str">
        <f>IF(I4104&gt;0,H4104/I4104,0)</f>
      </c>
      <c r="K4104" s="179" t="str">
        <f>1-EXP(-J4104)</f>
      </c>
      <c r="L4104" s="180" t="str">
        <f>IF(G4104=30,1,M4103)</f>
      </c>
      <c r="M4104" s="181" t="str">
        <f>L4104*(1-K4104)</f>
      </c>
    </row>
    <row r="4105">
      <c r="A4105" t="s">
        <v>164</v>
      </c>
      <c r="B4105" t="s">
        <v>250</v>
      </c>
      <c r="C4105" s="32" t="s">
        <v>252</v>
      </c>
      <c r="D4105" t="s">
        <v>458</v>
      </c>
      <c r="E4105" t="s">
        <v>476</v>
      </c>
      <c r="F4105" s="174" t="n">
        <v>2049</v>
      </c>
      <c r="G4105" s="175" t="n">
        <v>53</v>
      </c>
      <c r="H4105" s="176" t="n">
        <v>11838.2101363293</v>
      </c>
      <c r="I4105" s="177" t="n">
        <v>4250512.23854611</v>
      </c>
      <c r="J4105" s="178" t="str">
        <f>IF(I4105&gt;0,H4105/I4105,0)</f>
      </c>
      <c r="K4105" s="179" t="str">
        <f>1-EXP(-J4105)</f>
      </c>
      <c r="L4105" s="180" t="str">
        <f>IF(G4105=30,1,M4104)</f>
      </c>
      <c r="M4105" s="181" t="str">
        <f>L4105*(1-K4105)</f>
      </c>
    </row>
    <row r="4106">
      <c r="A4106" t="s">
        <v>164</v>
      </c>
      <c r="B4106" t="s">
        <v>250</v>
      </c>
      <c r="C4106" s="32" t="s">
        <v>252</v>
      </c>
      <c r="D4106" t="s">
        <v>458</v>
      </c>
      <c r="E4106" t="s">
        <v>476</v>
      </c>
      <c r="F4106" s="174" t="n">
        <v>2049</v>
      </c>
      <c r="G4106" s="175" t="n">
        <v>54</v>
      </c>
      <c r="H4106" s="176" t="n">
        <v>12615.6140120389</v>
      </c>
      <c r="I4106" s="177" t="n">
        <v>4160395.99283156</v>
      </c>
      <c r="J4106" s="178" t="str">
        <f>IF(I4106&gt;0,H4106/I4106,0)</f>
      </c>
      <c r="K4106" s="179" t="str">
        <f>1-EXP(-J4106)</f>
      </c>
      <c r="L4106" s="180" t="str">
        <f>IF(G4106=30,1,M4105)</f>
      </c>
      <c r="M4106" s="181" t="str">
        <f>L4106*(1-K4106)</f>
      </c>
    </row>
    <row r="4107">
      <c r="A4107" t="s">
        <v>164</v>
      </c>
      <c r="B4107" t="s">
        <v>250</v>
      </c>
      <c r="C4107" s="32" t="s">
        <v>252</v>
      </c>
      <c r="D4107" t="s">
        <v>458</v>
      </c>
      <c r="E4107" t="s">
        <v>476</v>
      </c>
      <c r="F4107" s="174" t="n">
        <v>2049</v>
      </c>
      <c r="G4107" s="175" t="n">
        <v>55</v>
      </c>
      <c r="H4107" s="176" t="n">
        <v>13197.1519482686</v>
      </c>
      <c r="I4107" s="177" t="n">
        <v>4083727.63810379</v>
      </c>
      <c r="J4107" s="178" t="str">
        <f>IF(I4107&gt;0,H4107/I4107,0)</f>
      </c>
      <c r="K4107" s="179" t="str">
        <f>1-EXP(-J4107)</f>
      </c>
      <c r="L4107" s="180" t="str">
        <f>IF(G4107=30,1,M4106)</f>
      </c>
      <c r="M4107" s="181" t="str">
        <f>L4107*(1-K4107)</f>
      </c>
    </row>
    <row r="4108">
      <c r="A4108" t="s">
        <v>164</v>
      </c>
      <c r="B4108" t="s">
        <v>250</v>
      </c>
      <c r="C4108" s="32" t="s">
        <v>252</v>
      </c>
      <c r="D4108" t="s">
        <v>458</v>
      </c>
      <c r="E4108" t="s">
        <v>476</v>
      </c>
      <c r="F4108" s="174" t="n">
        <v>2049</v>
      </c>
      <c r="G4108" s="175" t="n">
        <v>56</v>
      </c>
      <c r="H4108" s="176" t="n">
        <v>14054.4747117839</v>
      </c>
      <c r="I4108" s="177" t="n">
        <v>4008917.29409693</v>
      </c>
      <c r="J4108" s="178" t="str">
        <f>IF(I4108&gt;0,H4108/I4108,0)</f>
      </c>
      <c r="K4108" s="179" t="str">
        <f>1-EXP(-J4108)</f>
      </c>
      <c r="L4108" s="180" t="str">
        <f>IF(G4108=30,1,M4107)</f>
      </c>
      <c r="M4108" s="181" t="str">
        <f>L4108*(1-K4108)</f>
      </c>
    </row>
    <row r="4109">
      <c r="A4109" t="s">
        <v>164</v>
      </c>
      <c r="B4109" t="s">
        <v>250</v>
      </c>
      <c r="C4109" s="32" t="s">
        <v>252</v>
      </c>
      <c r="D4109" t="s">
        <v>458</v>
      </c>
      <c r="E4109" t="s">
        <v>476</v>
      </c>
      <c r="F4109" s="174" t="n">
        <v>2049</v>
      </c>
      <c r="G4109" s="175" t="n">
        <v>57</v>
      </c>
      <c r="H4109" s="176" t="n">
        <v>15327.9259365297</v>
      </c>
      <c r="I4109" s="177" t="n">
        <v>4017172.01310777</v>
      </c>
      <c r="J4109" s="178" t="str">
        <f>IF(I4109&gt;0,H4109/I4109,0)</f>
      </c>
      <c r="K4109" s="179" t="str">
        <f>1-EXP(-J4109)</f>
      </c>
      <c r="L4109" s="180" t="str">
        <f>IF(G4109=30,1,M4108)</f>
      </c>
      <c r="M4109" s="181" t="str">
        <f>L4109*(1-K4109)</f>
      </c>
    </row>
    <row r="4110">
      <c r="A4110" t="s">
        <v>164</v>
      </c>
      <c r="B4110" t="s">
        <v>250</v>
      </c>
      <c r="C4110" s="32" t="s">
        <v>252</v>
      </c>
      <c r="D4110" t="s">
        <v>458</v>
      </c>
      <c r="E4110" t="s">
        <v>476</v>
      </c>
      <c r="F4110" s="174" t="n">
        <v>2049</v>
      </c>
      <c r="G4110" s="175" t="n">
        <v>58</v>
      </c>
      <c r="H4110" s="176" t="n">
        <v>16689.5084147365</v>
      </c>
      <c r="I4110" s="177" t="n">
        <v>4004227.49573179</v>
      </c>
      <c r="J4110" s="178" t="str">
        <f>IF(I4110&gt;0,H4110/I4110,0)</f>
      </c>
      <c r="K4110" s="179" t="str">
        <f>1-EXP(-J4110)</f>
      </c>
      <c r="L4110" s="180" t="str">
        <f>IF(G4110=30,1,M4109)</f>
      </c>
      <c r="M4110" s="181" t="str">
        <f>L4110*(1-K4110)</f>
      </c>
    </row>
    <row r="4111">
      <c r="A4111" t="s">
        <v>164</v>
      </c>
      <c r="B4111" t="s">
        <v>250</v>
      </c>
      <c r="C4111" s="32" t="s">
        <v>252</v>
      </c>
      <c r="D4111" t="s">
        <v>458</v>
      </c>
      <c r="E4111" t="s">
        <v>476</v>
      </c>
      <c r="F4111" s="174" t="n">
        <v>2049</v>
      </c>
      <c r="G4111" s="175" t="n">
        <v>59</v>
      </c>
      <c r="H4111" s="176" t="n">
        <v>24287.9130485608</v>
      </c>
      <c r="I4111" s="177" t="n">
        <v>5887384.74006505</v>
      </c>
      <c r="J4111" s="178" t="str">
        <f>IF(I4111&gt;0,H4111/I4111,0)</f>
      </c>
      <c r="K4111" s="179" t="str">
        <f>1-EXP(-J4111)</f>
      </c>
      <c r="L4111" s="180" t="str">
        <f>IF(G4111=30,1,M4110)</f>
      </c>
      <c r="M4111" s="181" t="str">
        <f>L4111*(1-K4111)</f>
      </c>
    </row>
    <row r="4112">
      <c r="A4112" t="s">
        <v>164</v>
      </c>
      <c r="B4112" t="s">
        <v>250</v>
      </c>
      <c r="C4112" s="32" t="s">
        <v>252</v>
      </c>
      <c r="D4112" t="s">
        <v>458</v>
      </c>
      <c r="E4112" t="s">
        <v>476</v>
      </c>
      <c r="F4112" s="174" t="n">
        <v>2049</v>
      </c>
      <c r="G4112" s="175" t="n">
        <v>60</v>
      </c>
      <c r="H4112" s="176" t="n">
        <v>19209.0067660959</v>
      </c>
      <c r="I4112" s="177" t="n">
        <v>3899720.77053199</v>
      </c>
      <c r="J4112" s="178" t="str">
        <f>IF(I4112&gt;0,H4112/I4112,0)</f>
      </c>
      <c r="K4112" s="179" t="str">
        <f>1-EXP(-J4112)</f>
      </c>
      <c r="L4112" s="180" t="str">
        <f>IF(G4112=30,1,M4111)</f>
      </c>
      <c r="M4112" s="181" t="str">
        <f>L4112*(1-K4112)</f>
      </c>
    </row>
    <row r="4113">
      <c r="A4113" t="s">
        <v>164</v>
      </c>
      <c r="B4113" t="s">
        <v>250</v>
      </c>
      <c r="C4113" s="32" t="s">
        <v>252</v>
      </c>
      <c r="D4113" t="s">
        <v>458</v>
      </c>
      <c r="E4113" t="s">
        <v>476</v>
      </c>
      <c r="F4113" s="174" t="n">
        <v>2049</v>
      </c>
      <c r="G4113" s="175" t="n">
        <v>61</v>
      </c>
      <c r="H4113" s="176" t="n">
        <v>20755.1709022021</v>
      </c>
      <c r="I4113" s="177" t="n">
        <v>3846833.9676581</v>
      </c>
      <c r="J4113" s="178" t="str">
        <f>IF(I4113&gt;0,H4113/I4113,0)</f>
      </c>
      <c r="K4113" s="179" t="str">
        <f>1-EXP(-J4113)</f>
      </c>
      <c r="L4113" s="180" t="str">
        <f>IF(G4113=30,1,M4112)</f>
      </c>
      <c r="M4113" s="181" t="str">
        <f>L4113*(1-K4113)</f>
      </c>
    </row>
    <row r="4114">
      <c r="A4114" t="s">
        <v>164</v>
      </c>
      <c r="B4114" t="s">
        <v>250</v>
      </c>
      <c r="C4114" s="32" t="s">
        <v>252</v>
      </c>
      <c r="D4114" t="s">
        <v>458</v>
      </c>
      <c r="E4114" t="s">
        <v>476</v>
      </c>
      <c r="F4114" s="174" t="n">
        <v>2049</v>
      </c>
      <c r="G4114" s="175" t="n">
        <v>62</v>
      </c>
      <c r="H4114" s="176" t="n">
        <v>21880.7860700909</v>
      </c>
      <c r="I4114" s="177" t="n">
        <v>3688872.10499728</v>
      </c>
      <c r="J4114" s="178" t="str">
        <f>IF(I4114&gt;0,H4114/I4114,0)</f>
      </c>
      <c r="K4114" s="179" t="str">
        <f>1-EXP(-J4114)</f>
      </c>
      <c r="L4114" s="180" t="str">
        <f>IF(G4114=30,1,M4113)</f>
      </c>
      <c r="M4114" s="181" t="str">
        <f>L4114*(1-K4114)</f>
      </c>
    </row>
    <row r="4115">
      <c r="A4115" t="s">
        <v>164</v>
      </c>
      <c r="B4115" t="s">
        <v>250</v>
      </c>
      <c r="C4115" s="32" t="s">
        <v>252</v>
      </c>
      <c r="D4115" t="s">
        <v>458</v>
      </c>
      <c r="E4115" t="s">
        <v>476</v>
      </c>
      <c r="F4115" s="174" t="n">
        <v>2049</v>
      </c>
      <c r="G4115" s="175" t="n">
        <v>63</v>
      </c>
      <c r="H4115" s="176" t="n">
        <v>23562.3212637625</v>
      </c>
      <c r="I4115" s="177" t="n">
        <v>3615190.03365216</v>
      </c>
      <c r="J4115" s="178" t="str">
        <f>IF(I4115&gt;0,H4115/I4115,0)</f>
      </c>
      <c r="K4115" s="179" t="str">
        <f>1-EXP(-J4115)</f>
      </c>
      <c r="L4115" s="180" t="str">
        <f>IF(G4115=30,1,M4114)</f>
      </c>
      <c r="M4115" s="181" t="str">
        <f>L4115*(1-K4115)</f>
      </c>
    </row>
    <row r="4116">
      <c r="A4116" t="s">
        <v>164</v>
      </c>
      <c r="B4116" t="s">
        <v>250</v>
      </c>
      <c r="C4116" s="32" t="s">
        <v>252</v>
      </c>
      <c r="D4116" t="s">
        <v>458</v>
      </c>
      <c r="E4116" t="s">
        <v>476</v>
      </c>
      <c r="F4116" s="174" t="n">
        <v>2049</v>
      </c>
      <c r="G4116" s="175" t="n">
        <v>64</v>
      </c>
      <c r="H4116" s="176" t="n">
        <v>25911.7483148448</v>
      </c>
      <c r="I4116" s="177" t="n">
        <v>3618782.31179373</v>
      </c>
      <c r="J4116" s="178" t="str">
        <f>IF(I4116&gt;0,H4116/I4116,0)</f>
      </c>
      <c r="K4116" s="179" t="str">
        <f>1-EXP(-J4116)</f>
      </c>
      <c r="L4116" s="180" t="str">
        <f>IF(G4116=30,1,M4115)</f>
      </c>
      <c r="M4116" s="181" t="str">
        <f>L4116*(1-K4116)</f>
      </c>
    </row>
    <row r="4117">
      <c r="A4117" t="s">
        <v>164</v>
      </c>
      <c r="B4117" t="s">
        <v>250</v>
      </c>
      <c r="C4117" s="32" t="s">
        <v>252</v>
      </c>
      <c r="D4117" t="s">
        <v>458</v>
      </c>
      <c r="E4117" t="s">
        <v>476</v>
      </c>
      <c r="F4117" s="174" t="n">
        <v>2049</v>
      </c>
      <c r="G4117" s="175" t="n">
        <v>65</v>
      </c>
      <c r="H4117" s="176" t="n">
        <v>27201.8216400046</v>
      </c>
      <c r="I4117" s="177" t="n">
        <v>3638183.83760969</v>
      </c>
      <c r="J4117" s="178" t="str">
        <f>IF(I4117&gt;0,H4117/I4117,0)</f>
      </c>
      <c r="K4117" s="179" t="str">
        <f>1-EXP(-J4117)</f>
      </c>
      <c r="L4117" s="180" t="str">
        <f>IF(G4117=30,1,M4116)</f>
      </c>
      <c r="M4117" s="181" t="str">
        <f>L4117*(1-K4117)</f>
      </c>
    </row>
    <row r="4118">
      <c r="A4118" t="s">
        <v>164</v>
      </c>
      <c r="B4118" t="s">
        <v>250</v>
      </c>
      <c r="C4118" s="32" t="s">
        <v>252</v>
      </c>
      <c r="D4118" t="s">
        <v>458</v>
      </c>
      <c r="E4118" t="s">
        <v>476</v>
      </c>
      <c r="F4118" s="174" t="n">
        <v>2049</v>
      </c>
      <c r="G4118" s="175" t="n">
        <v>66</v>
      </c>
      <c r="H4118" s="176" t="n">
        <v>29188.9039481692</v>
      </c>
      <c r="I4118" s="177" t="n">
        <v>3561032.4207766</v>
      </c>
      <c r="J4118" s="178" t="str">
        <f>IF(I4118&gt;0,H4118/I4118,0)</f>
      </c>
      <c r="K4118" s="179" t="str">
        <f>1-EXP(-J4118)</f>
      </c>
      <c r="L4118" s="180" t="str">
        <f>IF(G4118=30,1,M4117)</f>
      </c>
      <c r="M4118" s="181" t="str">
        <f>L4118*(1-K4118)</f>
      </c>
    </row>
    <row r="4119">
      <c r="A4119" t="s">
        <v>164</v>
      </c>
      <c r="B4119" t="s">
        <v>250</v>
      </c>
      <c r="C4119" s="32" t="s">
        <v>252</v>
      </c>
      <c r="D4119" t="s">
        <v>458</v>
      </c>
      <c r="E4119" t="s">
        <v>476</v>
      </c>
      <c r="F4119" s="174" t="n">
        <v>2049</v>
      </c>
      <c r="G4119" s="175" t="n">
        <v>67</v>
      </c>
      <c r="H4119" s="176" t="n">
        <v>30543.7917104123</v>
      </c>
      <c r="I4119" s="177" t="n">
        <v>3386656.52323093</v>
      </c>
      <c r="J4119" s="178" t="str">
        <f>IF(I4119&gt;0,H4119/I4119,0)</f>
      </c>
      <c r="K4119" s="179" t="str">
        <f>1-EXP(-J4119)</f>
      </c>
      <c r="L4119" s="180" t="str">
        <f>IF(G4119=30,1,M4118)</f>
      </c>
      <c r="M4119" s="181" t="str">
        <f>L4119*(1-K4119)</f>
      </c>
    </row>
    <row r="4120">
      <c r="A4120" t="s">
        <v>164</v>
      </c>
      <c r="B4120" t="s">
        <v>250</v>
      </c>
      <c r="C4120" s="32" t="s">
        <v>252</v>
      </c>
      <c r="D4120" t="s">
        <v>458</v>
      </c>
      <c r="E4120" t="s">
        <v>476</v>
      </c>
      <c r="F4120" s="174" t="n">
        <v>2049</v>
      </c>
      <c r="G4120" s="175" t="n">
        <v>68</v>
      </c>
      <c r="H4120" s="176" t="n">
        <v>32371.3425103097</v>
      </c>
      <c r="I4120" s="177" t="n">
        <v>3262247.48379473</v>
      </c>
      <c r="J4120" s="178" t="str">
        <f>IF(I4120&gt;0,H4120/I4120,0)</f>
      </c>
      <c r="K4120" s="179" t="str">
        <f>1-EXP(-J4120)</f>
      </c>
      <c r="L4120" s="180" t="str">
        <f>IF(G4120=30,1,M4119)</f>
      </c>
      <c r="M4120" s="181" t="str">
        <f>L4120*(1-K4120)</f>
      </c>
    </row>
    <row r="4121">
      <c r="A4121" t="s">
        <v>164</v>
      </c>
      <c r="B4121" t="s">
        <v>250</v>
      </c>
      <c r="C4121" s="32" t="s">
        <v>252</v>
      </c>
      <c r="D4121" t="s">
        <v>458</v>
      </c>
      <c r="E4121" t="s">
        <v>476</v>
      </c>
      <c r="F4121" s="174" t="n">
        <v>2049</v>
      </c>
      <c r="G4121" s="175" t="n">
        <v>69</v>
      </c>
      <c r="H4121" s="176" t="n">
        <v>34401.0525896224</v>
      </c>
      <c r="I4121" s="177" t="n">
        <v>3147714.95716707</v>
      </c>
      <c r="J4121" s="178" t="str">
        <f>IF(I4121&gt;0,H4121/I4121,0)</f>
      </c>
      <c r="K4121" s="179" t="str">
        <f>1-EXP(-J4121)</f>
      </c>
      <c r="L4121" s="180" t="str">
        <f>IF(G4121=30,1,M4120)</f>
      </c>
      <c r="M4121" s="181" t="str">
        <f>L4121*(1-K4121)</f>
      </c>
    </row>
    <row r="4122">
      <c r="A4122" t="s">
        <v>164</v>
      </c>
      <c r="B4122" t="s">
        <v>250</v>
      </c>
      <c r="C4122" s="32" t="s">
        <v>252</v>
      </c>
      <c r="D4122" t="s">
        <v>458</v>
      </c>
      <c r="E4122" t="s">
        <v>476</v>
      </c>
      <c r="F4122" s="174" t="n">
        <v>2050</v>
      </c>
      <c r="G4122" s="175" t="n">
        <v>30</v>
      </c>
      <c r="H4122" s="176" t="n">
        <v>612.445799566593</v>
      </c>
      <c r="I4122" s="177" t="n">
        <v>4253315.10160259</v>
      </c>
      <c r="J4122" s="178" t="str">
        <f>IF(I4122&gt;0,H4122/I4122,0)</f>
      </c>
      <c r="K4122" s="179" t="str">
        <f>1-EXP(-J4122)</f>
      </c>
      <c r="L4122" s="180" t="str">
        <f>IF(G4122=30,1,M4121)</f>
      </c>
      <c r="M4122" s="181" t="str">
        <f>L4122*(1-K4122)</f>
      </c>
    </row>
    <row r="4123">
      <c r="A4123" t="s">
        <v>164</v>
      </c>
      <c r="B4123" t="s">
        <v>250</v>
      </c>
      <c r="C4123" s="32" t="s">
        <v>252</v>
      </c>
      <c r="D4123" t="s">
        <v>458</v>
      </c>
      <c r="E4123" t="s">
        <v>476</v>
      </c>
      <c r="F4123" s="174" t="n">
        <v>2050</v>
      </c>
      <c r="G4123" s="175" t="n">
        <v>31</v>
      </c>
      <c r="H4123" s="176" t="n">
        <v>792.749817594792</v>
      </c>
      <c r="I4123" s="177" t="n">
        <v>4262032.09169324</v>
      </c>
      <c r="J4123" s="178" t="str">
        <f>IF(I4123&gt;0,H4123/I4123,0)</f>
      </c>
      <c r="K4123" s="179" t="str">
        <f>1-EXP(-J4123)</f>
      </c>
      <c r="L4123" s="180" t="str">
        <f>IF(G4123=30,1,M4122)</f>
      </c>
      <c r="M4123" s="181" t="str">
        <f>L4123*(1-K4123)</f>
      </c>
    </row>
    <row r="4124">
      <c r="A4124" t="s">
        <v>164</v>
      </c>
      <c r="B4124" t="s">
        <v>250</v>
      </c>
      <c r="C4124" s="32" t="s">
        <v>252</v>
      </c>
      <c r="D4124" t="s">
        <v>458</v>
      </c>
      <c r="E4124" t="s">
        <v>476</v>
      </c>
      <c r="F4124" s="174" t="n">
        <v>2050</v>
      </c>
      <c r="G4124" s="175" t="n">
        <v>32</v>
      </c>
      <c r="H4124" s="176" t="n">
        <v>838.369410613357</v>
      </c>
      <c r="I4124" s="177" t="n">
        <v>4266241.27811896</v>
      </c>
      <c r="J4124" s="178" t="str">
        <f>IF(I4124&gt;0,H4124/I4124,0)</f>
      </c>
      <c r="K4124" s="179" t="str">
        <f>1-EXP(-J4124)</f>
      </c>
      <c r="L4124" s="180" t="str">
        <f>IF(G4124=30,1,M4123)</f>
      </c>
      <c r="M4124" s="181" t="str">
        <f>L4124*(1-K4124)</f>
      </c>
    </row>
    <row r="4125">
      <c r="A4125" t="s">
        <v>164</v>
      </c>
      <c r="B4125" t="s">
        <v>250</v>
      </c>
      <c r="C4125" s="32" t="s">
        <v>252</v>
      </c>
      <c r="D4125" t="s">
        <v>458</v>
      </c>
      <c r="E4125" t="s">
        <v>476</v>
      </c>
      <c r="F4125" s="174" t="n">
        <v>2050</v>
      </c>
      <c r="G4125" s="175" t="n">
        <v>33</v>
      </c>
      <c r="H4125" s="176" t="n">
        <v>898.655693588142</v>
      </c>
      <c r="I4125" s="177" t="n">
        <v>4306606.63153602</v>
      </c>
      <c r="J4125" s="178" t="str">
        <f>IF(I4125&gt;0,H4125/I4125,0)</f>
      </c>
      <c r="K4125" s="179" t="str">
        <f>1-EXP(-J4125)</f>
      </c>
      <c r="L4125" s="180" t="str">
        <f>IF(G4125=30,1,M4124)</f>
      </c>
      <c r="M4125" s="181" t="str">
        <f>L4125*(1-K4125)</f>
      </c>
    </row>
    <row r="4126">
      <c r="A4126" t="s">
        <v>164</v>
      </c>
      <c r="B4126" t="s">
        <v>250</v>
      </c>
      <c r="C4126" s="32" t="s">
        <v>252</v>
      </c>
      <c r="D4126" t="s">
        <v>458</v>
      </c>
      <c r="E4126" t="s">
        <v>476</v>
      </c>
      <c r="F4126" s="174" t="n">
        <v>2050</v>
      </c>
      <c r="G4126" s="175" t="n">
        <v>34</v>
      </c>
      <c r="H4126" s="176" t="n">
        <v>1054.38563725499</v>
      </c>
      <c r="I4126" s="177" t="n">
        <v>4568084.90538105</v>
      </c>
      <c r="J4126" s="178" t="str">
        <f>IF(I4126&gt;0,H4126/I4126,0)</f>
      </c>
      <c r="K4126" s="179" t="str">
        <f>1-EXP(-J4126)</f>
      </c>
      <c r="L4126" s="180" t="str">
        <f>IF(G4126=30,1,M4125)</f>
      </c>
      <c r="M4126" s="181" t="str">
        <f>L4126*(1-K4126)</f>
      </c>
    </row>
    <row r="4127">
      <c r="A4127" t="s">
        <v>164</v>
      </c>
      <c r="B4127" t="s">
        <v>250</v>
      </c>
      <c r="C4127" s="32" t="s">
        <v>252</v>
      </c>
      <c r="D4127" t="s">
        <v>458</v>
      </c>
      <c r="E4127" t="s">
        <v>476</v>
      </c>
      <c r="F4127" s="174" t="n">
        <v>2050</v>
      </c>
      <c r="G4127" s="175" t="n">
        <v>35</v>
      </c>
      <c r="H4127" s="176" t="n">
        <v>1422.06122932544</v>
      </c>
      <c r="I4127" s="177" t="n">
        <v>4615938.97948072</v>
      </c>
      <c r="J4127" s="178" t="str">
        <f>IF(I4127&gt;0,H4127/I4127,0)</f>
      </c>
      <c r="K4127" s="179" t="str">
        <f>1-EXP(-J4127)</f>
      </c>
      <c r="L4127" s="180" t="str">
        <f>IF(G4127=30,1,M4126)</f>
      </c>
      <c r="M4127" s="181" t="str">
        <f>L4127*(1-K4127)</f>
      </c>
    </row>
    <row r="4128">
      <c r="A4128" t="s">
        <v>164</v>
      </c>
      <c r="B4128" t="s">
        <v>250</v>
      </c>
      <c r="C4128" s="32" t="s">
        <v>252</v>
      </c>
      <c r="D4128" t="s">
        <v>458</v>
      </c>
      <c r="E4128" t="s">
        <v>476</v>
      </c>
      <c r="F4128" s="174" t="n">
        <v>2050</v>
      </c>
      <c r="G4128" s="175" t="n">
        <v>36</v>
      </c>
      <c r="H4128" s="176" t="n">
        <v>1712.32005519548</v>
      </c>
      <c r="I4128" s="177" t="n">
        <v>4680851.18501058</v>
      </c>
      <c r="J4128" s="178" t="str">
        <f>IF(I4128&gt;0,H4128/I4128,0)</f>
      </c>
      <c r="K4128" s="179" t="str">
        <f>1-EXP(-J4128)</f>
      </c>
      <c r="L4128" s="180" t="str">
        <f>IF(G4128=30,1,M4127)</f>
      </c>
      <c r="M4128" s="181" t="str">
        <f>L4128*(1-K4128)</f>
      </c>
    </row>
    <row r="4129">
      <c r="A4129" t="s">
        <v>164</v>
      </c>
      <c r="B4129" t="s">
        <v>250</v>
      </c>
      <c r="C4129" s="32" t="s">
        <v>252</v>
      </c>
      <c r="D4129" t="s">
        <v>458</v>
      </c>
      <c r="E4129" t="s">
        <v>476</v>
      </c>
      <c r="F4129" s="174" t="n">
        <v>2050</v>
      </c>
      <c r="G4129" s="175" t="n">
        <v>37</v>
      </c>
      <c r="H4129" s="176" t="n">
        <v>1867.99755952605</v>
      </c>
      <c r="I4129" s="177" t="n">
        <v>4747098.17540253</v>
      </c>
      <c r="J4129" s="178" t="str">
        <f>IF(I4129&gt;0,H4129/I4129,0)</f>
      </c>
      <c r="K4129" s="179" t="str">
        <f>1-EXP(-J4129)</f>
      </c>
      <c r="L4129" s="180" t="str">
        <f>IF(G4129=30,1,M4128)</f>
      </c>
      <c r="M4129" s="181" t="str">
        <f>L4129*(1-K4129)</f>
      </c>
    </row>
    <row r="4130">
      <c r="A4130" t="s">
        <v>164</v>
      </c>
      <c r="B4130" t="s">
        <v>250</v>
      </c>
      <c r="C4130" s="32" t="s">
        <v>252</v>
      </c>
      <c r="D4130" t="s">
        <v>458</v>
      </c>
      <c r="E4130" t="s">
        <v>476</v>
      </c>
      <c r="F4130" s="174" t="n">
        <v>2050</v>
      </c>
      <c r="G4130" s="175" t="n">
        <v>38</v>
      </c>
      <c r="H4130" s="176" t="n">
        <v>2115.21242576073</v>
      </c>
      <c r="I4130" s="177" t="n">
        <v>4856855.40364673</v>
      </c>
      <c r="J4130" s="178" t="str">
        <f>IF(I4130&gt;0,H4130/I4130,0)</f>
      </c>
      <c r="K4130" s="179" t="str">
        <f>1-EXP(-J4130)</f>
      </c>
      <c r="L4130" s="180" t="str">
        <f>IF(G4130=30,1,M4129)</f>
      </c>
      <c r="M4130" s="181" t="str">
        <f>L4130*(1-K4130)</f>
      </c>
    </row>
    <row r="4131">
      <c r="A4131" t="s">
        <v>164</v>
      </c>
      <c r="B4131" t="s">
        <v>250</v>
      </c>
      <c r="C4131" s="32" t="s">
        <v>252</v>
      </c>
      <c r="D4131" t="s">
        <v>458</v>
      </c>
      <c r="E4131" t="s">
        <v>476</v>
      </c>
      <c r="F4131" s="174" t="n">
        <v>2050</v>
      </c>
      <c r="G4131" s="175" t="n">
        <v>39</v>
      </c>
      <c r="H4131" s="176" t="n">
        <v>2274.43258574642</v>
      </c>
      <c r="I4131" s="177" t="n">
        <v>4826525.72294386</v>
      </c>
      <c r="J4131" s="178" t="str">
        <f>IF(I4131&gt;0,H4131/I4131,0)</f>
      </c>
      <c r="K4131" s="179" t="str">
        <f>1-EXP(-J4131)</f>
      </c>
      <c r="L4131" s="180" t="str">
        <f>IF(G4131=30,1,M4130)</f>
      </c>
      <c r="M4131" s="181" t="str">
        <f>L4131*(1-K4131)</f>
      </c>
    </row>
    <row r="4132">
      <c r="A4132" t="s">
        <v>164</v>
      </c>
      <c r="B4132" t="s">
        <v>250</v>
      </c>
      <c r="C4132" s="32" t="s">
        <v>252</v>
      </c>
      <c r="D4132" t="s">
        <v>458</v>
      </c>
      <c r="E4132" t="s">
        <v>476</v>
      </c>
      <c r="F4132" s="174" t="n">
        <v>2050</v>
      </c>
      <c r="G4132" s="175" t="n">
        <v>40</v>
      </c>
      <c r="H4132" s="176" t="n">
        <v>2968.21236433011</v>
      </c>
      <c r="I4132" s="177" t="n">
        <v>4691136.40699949</v>
      </c>
      <c r="J4132" s="178" t="str">
        <f>IF(I4132&gt;0,H4132/I4132,0)</f>
      </c>
      <c r="K4132" s="179" t="str">
        <f>1-EXP(-J4132)</f>
      </c>
      <c r="L4132" s="180" t="str">
        <f>IF(G4132=30,1,M4131)</f>
      </c>
      <c r="M4132" s="181" t="str">
        <f>L4132*(1-K4132)</f>
      </c>
    </row>
    <row r="4133">
      <c r="A4133" t="s">
        <v>164</v>
      </c>
      <c r="B4133" t="s">
        <v>250</v>
      </c>
      <c r="C4133" s="32" t="s">
        <v>252</v>
      </c>
      <c r="D4133" t="s">
        <v>458</v>
      </c>
      <c r="E4133" t="s">
        <v>476</v>
      </c>
      <c r="F4133" s="174" t="n">
        <v>2050</v>
      </c>
      <c r="G4133" s="175" t="n">
        <v>41</v>
      </c>
      <c r="H4133" s="176" t="n">
        <v>3311.44777674808</v>
      </c>
      <c r="I4133" s="177" t="n">
        <v>4616991.22663395</v>
      </c>
      <c r="J4133" s="178" t="str">
        <f>IF(I4133&gt;0,H4133/I4133,0)</f>
      </c>
      <c r="K4133" s="179" t="str">
        <f>1-EXP(-J4133)</f>
      </c>
      <c r="L4133" s="180" t="str">
        <f>IF(G4133=30,1,M4132)</f>
      </c>
      <c r="M4133" s="181" t="str">
        <f>L4133*(1-K4133)</f>
      </c>
    </row>
    <row r="4134">
      <c r="A4134" t="s">
        <v>164</v>
      </c>
      <c r="B4134" t="s">
        <v>250</v>
      </c>
      <c r="C4134" s="32" t="s">
        <v>252</v>
      </c>
      <c r="D4134" t="s">
        <v>458</v>
      </c>
      <c r="E4134" t="s">
        <v>476</v>
      </c>
      <c r="F4134" s="174" t="n">
        <v>2050</v>
      </c>
      <c r="G4134" s="175" t="n">
        <v>42</v>
      </c>
      <c r="H4134" s="176" t="n">
        <v>3558.92984901048</v>
      </c>
      <c r="I4134" s="177" t="n">
        <v>4570631.90161727</v>
      </c>
      <c r="J4134" s="178" t="str">
        <f>IF(I4134&gt;0,H4134/I4134,0)</f>
      </c>
      <c r="K4134" s="179" t="str">
        <f>1-EXP(-J4134)</f>
      </c>
      <c r="L4134" s="180" t="str">
        <f>IF(G4134=30,1,M4133)</f>
      </c>
      <c r="M4134" s="181" t="str">
        <f>L4134*(1-K4134)</f>
      </c>
    </row>
    <row r="4135">
      <c r="A4135" t="s">
        <v>164</v>
      </c>
      <c r="B4135" t="s">
        <v>250</v>
      </c>
      <c r="C4135" s="32" t="s">
        <v>252</v>
      </c>
      <c r="D4135" t="s">
        <v>458</v>
      </c>
      <c r="E4135" t="s">
        <v>476</v>
      </c>
      <c r="F4135" s="174" t="n">
        <v>2050</v>
      </c>
      <c r="G4135" s="175" t="n">
        <v>43</v>
      </c>
      <c r="H4135" s="176" t="n">
        <v>3949.97884566026</v>
      </c>
      <c r="I4135" s="177" t="n">
        <v>4590598.28797983</v>
      </c>
      <c r="J4135" s="178" t="str">
        <f>IF(I4135&gt;0,H4135/I4135,0)</f>
      </c>
      <c r="K4135" s="179" t="str">
        <f>1-EXP(-J4135)</f>
      </c>
      <c r="L4135" s="180" t="str">
        <f>IF(G4135=30,1,M4134)</f>
      </c>
      <c r="M4135" s="181" t="str">
        <f>L4135*(1-K4135)</f>
      </c>
    </row>
    <row r="4136">
      <c r="A4136" t="s">
        <v>164</v>
      </c>
      <c r="B4136" t="s">
        <v>250</v>
      </c>
      <c r="C4136" s="32" t="s">
        <v>252</v>
      </c>
      <c r="D4136" t="s">
        <v>458</v>
      </c>
      <c r="E4136" t="s">
        <v>476</v>
      </c>
      <c r="F4136" s="174" t="n">
        <v>2050</v>
      </c>
      <c r="G4136" s="175" t="n">
        <v>44</v>
      </c>
      <c r="H4136" s="176" t="n">
        <v>4221.07888029649</v>
      </c>
      <c r="I4136" s="177" t="n">
        <v>4503234.34529485</v>
      </c>
      <c r="J4136" s="178" t="str">
        <f>IF(I4136&gt;0,H4136/I4136,0)</f>
      </c>
      <c r="K4136" s="179" t="str">
        <f>1-EXP(-J4136)</f>
      </c>
      <c r="L4136" s="180" t="str">
        <f>IF(G4136=30,1,M4135)</f>
      </c>
      <c r="M4136" s="181" t="str">
        <f>L4136*(1-K4136)</f>
      </c>
    </row>
    <row r="4137">
      <c r="A4137" t="s">
        <v>164</v>
      </c>
      <c r="B4137" t="s">
        <v>250</v>
      </c>
      <c r="C4137" s="32" t="s">
        <v>252</v>
      </c>
      <c r="D4137" t="s">
        <v>458</v>
      </c>
      <c r="E4137" t="s">
        <v>476</v>
      </c>
      <c r="F4137" s="174" t="n">
        <v>2050</v>
      </c>
      <c r="G4137" s="175" t="n">
        <v>45</v>
      </c>
      <c r="H4137" s="176" t="n">
        <v>5342.86960816417</v>
      </c>
      <c r="I4137" s="177" t="n">
        <v>4436767.00171726</v>
      </c>
      <c r="J4137" s="178" t="str">
        <f>IF(I4137&gt;0,H4137/I4137,0)</f>
      </c>
      <c r="K4137" s="179" t="str">
        <f>1-EXP(-J4137)</f>
      </c>
      <c r="L4137" s="180" t="str">
        <f>IF(G4137=30,1,M4136)</f>
      </c>
      <c r="M4137" s="181" t="str">
        <f>L4137*(1-K4137)</f>
      </c>
    </row>
    <row r="4138">
      <c r="A4138" t="s">
        <v>164</v>
      </c>
      <c r="B4138" t="s">
        <v>250</v>
      </c>
      <c r="C4138" s="32" t="s">
        <v>252</v>
      </c>
      <c r="D4138" t="s">
        <v>458</v>
      </c>
      <c r="E4138" t="s">
        <v>476</v>
      </c>
      <c r="F4138" s="174" t="n">
        <v>2050</v>
      </c>
      <c r="G4138" s="175" t="n">
        <v>46</v>
      </c>
      <c r="H4138" s="176" t="n">
        <v>5778.48225781852</v>
      </c>
      <c r="I4138" s="177" t="n">
        <v>4302755.91314004</v>
      </c>
      <c r="J4138" s="178" t="str">
        <f>IF(I4138&gt;0,H4138/I4138,0)</f>
      </c>
      <c r="K4138" s="179" t="str">
        <f>1-EXP(-J4138)</f>
      </c>
      <c r="L4138" s="180" t="str">
        <f>IF(G4138=30,1,M4137)</f>
      </c>
      <c r="M4138" s="181" t="str">
        <f>L4138*(1-K4138)</f>
      </c>
    </row>
    <row r="4139">
      <c r="A4139" t="s">
        <v>164</v>
      </c>
      <c r="B4139" t="s">
        <v>250</v>
      </c>
      <c r="C4139" s="32" t="s">
        <v>252</v>
      </c>
      <c r="D4139" t="s">
        <v>458</v>
      </c>
      <c r="E4139" t="s">
        <v>476</v>
      </c>
      <c r="F4139" s="174" t="n">
        <v>2050</v>
      </c>
      <c r="G4139" s="175" t="n">
        <v>47</v>
      </c>
      <c r="H4139" s="176" t="n">
        <v>6228.68717079787</v>
      </c>
      <c r="I4139" s="177" t="n">
        <v>4230322.98313912</v>
      </c>
      <c r="J4139" s="178" t="str">
        <f>IF(I4139&gt;0,H4139/I4139,0)</f>
      </c>
      <c r="K4139" s="179" t="str">
        <f>1-EXP(-J4139)</f>
      </c>
      <c r="L4139" s="180" t="str">
        <f>IF(G4139=30,1,M4138)</f>
      </c>
      <c r="M4139" s="181" t="str">
        <f>L4139*(1-K4139)</f>
      </c>
    </row>
    <row r="4140">
      <c r="A4140" t="s">
        <v>164</v>
      </c>
      <c r="B4140" t="s">
        <v>250</v>
      </c>
      <c r="C4140" s="32" t="s">
        <v>252</v>
      </c>
      <c r="D4140" t="s">
        <v>458</v>
      </c>
      <c r="E4140" t="s">
        <v>476</v>
      </c>
      <c r="F4140" s="174" t="n">
        <v>2050</v>
      </c>
      <c r="G4140" s="175" t="n">
        <v>48</v>
      </c>
      <c r="H4140" s="176" t="n">
        <v>6932.24202744005</v>
      </c>
      <c r="I4140" s="177" t="n">
        <v>4197083.71010774</v>
      </c>
      <c r="J4140" s="178" t="str">
        <f>IF(I4140&gt;0,H4140/I4140,0)</f>
      </c>
      <c r="K4140" s="179" t="str">
        <f>1-EXP(-J4140)</f>
      </c>
      <c r="L4140" s="180" t="str">
        <f>IF(G4140=30,1,M4139)</f>
      </c>
      <c r="M4140" s="181" t="str">
        <f>L4140*(1-K4140)</f>
      </c>
    </row>
    <row r="4141">
      <c r="A4141" t="s">
        <v>164</v>
      </c>
      <c r="B4141" t="s">
        <v>250</v>
      </c>
      <c r="C4141" s="32" t="s">
        <v>252</v>
      </c>
      <c r="D4141" t="s">
        <v>458</v>
      </c>
      <c r="E4141" t="s">
        <v>476</v>
      </c>
      <c r="F4141" s="174" t="n">
        <v>2050</v>
      </c>
      <c r="G4141" s="175" t="n">
        <v>49</v>
      </c>
      <c r="H4141" s="176" t="n">
        <v>7564.17366045105</v>
      </c>
      <c r="I4141" s="177" t="n">
        <v>4166507.56233679</v>
      </c>
      <c r="J4141" s="178" t="str">
        <f>IF(I4141&gt;0,H4141/I4141,0)</f>
      </c>
      <c r="K4141" s="179" t="str">
        <f>1-EXP(-J4141)</f>
      </c>
      <c r="L4141" s="180" t="str">
        <f>IF(G4141=30,1,M4140)</f>
      </c>
      <c r="M4141" s="181" t="str">
        <f>L4141*(1-K4141)</f>
      </c>
    </row>
    <row r="4142">
      <c r="A4142" t="s">
        <v>164</v>
      </c>
      <c r="B4142" t="s">
        <v>250</v>
      </c>
      <c r="C4142" s="32" t="s">
        <v>252</v>
      </c>
      <c r="D4142" t="s">
        <v>458</v>
      </c>
      <c r="E4142" t="s">
        <v>476</v>
      </c>
      <c r="F4142" s="174" t="n">
        <v>2050</v>
      </c>
      <c r="G4142" s="175" t="n">
        <v>50</v>
      </c>
      <c r="H4142" s="176" t="n">
        <v>8564.99879463306</v>
      </c>
      <c r="I4142" s="177" t="n">
        <v>4134412.22414749</v>
      </c>
      <c r="J4142" s="178" t="str">
        <f>IF(I4142&gt;0,H4142/I4142,0)</f>
      </c>
      <c r="K4142" s="179" t="str">
        <f>1-EXP(-J4142)</f>
      </c>
      <c r="L4142" s="180" t="str">
        <f>IF(G4142=30,1,M4141)</f>
      </c>
      <c r="M4142" s="181" t="str">
        <f>L4142*(1-K4142)</f>
      </c>
    </row>
    <row r="4143">
      <c r="A4143" t="s">
        <v>164</v>
      </c>
      <c r="B4143" t="s">
        <v>250</v>
      </c>
      <c r="C4143" s="32" t="s">
        <v>252</v>
      </c>
      <c r="D4143" t="s">
        <v>458</v>
      </c>
      <c r="E4143" t="s">
        <v>476</v>
      </c>
      <c r="F4143" s="174" t="n">
        <v>2050</v>
      </c>
      <c r="G4143" s="175" t="n">
        <v>51</v>
      </c>
      <c r="H4143" s="176" t="n">
        <v>9435.16284482159</v>
      </c>
      <c r="I4143" s="177" t="n">
        <v>4138385.92077138</v>
      </c>
      <c r="J4143" s="178" t="str">
        <f>IF(I4143&gt;0,H4143/I4143,0)</f>
      </c>
      <c r="K4143" s="179" t="str">
        <f>1-EXP(-J4143)</f>
      </c>
      <c r="L4143" s="180" t="str">
        <f>IF(G4143=30,1,M4142)</f>
      </c>
      <c r="M4143" s="181" t="str">
        <f>L4143*(1-K4143)</f>
      </c>
    </row>
    <row r="4144">
      <c r="A4144" t="s">
        <v>164</v>
      </c>
      <c r="B4144" t="s">
        <v>250</v>
      </c>
      <c r="C4144" s="32" t="s">
        <v>252</v>
      </c>
      <c r="D4144" t="s">
        <v>458</v>
      </c>
      <c r="E4144" t="s">
        <v>476</v>
      </c>
      <c r="F4144" s="174" t="n">
        <v>2050</v>
      </c>
      <c r="G4144" s="175" t="n">
        <v>52</v>
      </c>
      <c r="H4144" s="176" t="n">
        <v>10428.1105885276</v>
      </c>
      <c r="I4144" s="177" t="n">
        <v>4178360.09650955</v>
      </c>
      <c r="J4144" s="178" t="str">
        <f>IF(I4144&gt;0,H4144/I4144,0)</f>
      </c>
      <c r="K4144" s="179" t="str">
        <f>1-EXP(-J4144)</f>
      </c>
      <c r="L4144" s="180" t="str">
        <f>IF(G4144=30,1,M4143)</f>
      </c>
      <c r="M4144" s="181" t="str">
        <f>L4144*(1-K4144)</f>
      </c>
    </row>
    <row r="4145">
      <c r="A4145" t="s">
        <v>164</v>
      </c>
      <c r="B4145" t="s">
        <v>250</v>
      </c>
      <c r="C4145" s="32" t="s">
        <v>252</v>
      </c>
      <c r="D4145" t="s">
        <v>458</v>
      </c>
      <c r="E4145" t="s">
        <v>476</v>
      </c>
      <c r="F4145" s="174" t="n">
        <v>2050</v>
      </c>
      <c r="G4145" s="175" t="n">
        <v>53</v>
      </c>
      <c r="H4145" s="176" t="n">
        <v>11830.3382583746</v>
      </c>
      <c r="I4145" s="177" t="n">
        <v>4287474.31782367</v>
      </c>
      <c r="J4145" s="178" t="str">
        <f>IF(I4145&gt;0,H4145/I4145,0)</f>
      </c>
      <c r="K4145" s="179" t="str">
        <f>1-EXP(-J4145)</f>
      </c>
      <c r="L4145" s="180" t="str">
        <f>IF(G4145=30,1,M4144)</f>
      </c>
      <c r="M4145" s="181" t="str">
        <f>L4145*(1-K4145)</f>
      </c>
    </row>
    <row r="4146">
      <c r="A4146" t="s">
        <v>164</v>
      </c>
      <c r="B4146" t="s">
        <v>250</v>
      </c>
      <c r="C4146" s="32" t="s">
        <v>252</v>
      </c>
      <c r="D4146" t="s">
        <v>458</v>
      </c>
      <c r="E4146" t="s">
        <v>476</v>
      </c>
      <c r="F4146" s="174" t="n">
        <v>2050</v>
      </c>
      <c r="G4146" s="175" t="n">
        <v>54</v>
      </c>
      <c r="H4146" s="176" t="n">
        <v>12690.8436860479</v>
      </c>
      <c r="I4146" s="177" t="n">
        <v>4225502.73680159</v>
      </c>
      <c r="J4146" s="178" t="str">
        <f>IF(I4146&gt;0,H4146/I4146,0)</f>
      </c>
      <c r="K4146" s="179" t="str">
        <f>1-EXP(-J4146)</f>
      </c>
      <c r="L4146" s="180" t="str">
        <f>IF(G4146=30,1,M4145)</f>
      </c>
      <c r="M4146" s="181" t="str">
        <f>L4146*(1-K4146)</f>
      </c>
    </row>
    <row r="4147">
      <c r="A4147" t="s">
        <v>164</v>
      </c>
      <c r="B4147" t="s">
        <v>250</v>
      </c>
      <c r="C4147" s="32" t="s">
        <v>252</v>
      </c>
      <c r="D4147" t="s">
        <v>458</v>
      </c>
      <c r="E4147" t="s">
        <v>476</v>
      </c>
      <c r="F4147" s="174" t="n">
        <v>2050</v>
      </c>
      <c r="G4147" s="175" t="n">
        <v>55</v>
      </c>
      <c r="H4147" s="176" t="n">
        <v>13210.8365447188</v>
      </c>
      <c r="I4147" s="177" t="n">
        <v>4133741.9368193</v>
      </c>
      <c r="J4147" s="178" t="str">
        <f>IF(I4147&gt;0,H4147/I4147,0)</f>
      </c>
      <c r="K4147" s="179" t="str">
        <f>1-EXP(-J4147)</f>
      </c>
      <c r="L4147" s="180" t="str">
        <f>IF(G4147=30,1,M4146)</f>
      </c>
      <c r="M4147" s="181" t="str">
        <f>L4147*(1-K4147)</f>
      </c>
    </row>
    <row r="4148">
      <c r="A4148" t="s">
        <v>164</v>
      </c>
      <c r="B4148" t="s">
        <v>250</v>
      </c>
      <c r="C4148" s="32" t="s">
        <v>252</v>
      </c>
      <c r="D4148" t="s">
        <v>458</v>
      </c>
      <c r="E4148" t="s">
        <v>476</v>
      </c>
      <c r="F4148" s="174" t="n">
        <v>2050</v>
      </c>
      <c r="G4148" s="175" t="n">
        <v>56</v>
      </c>
      <c r="H4148" s="176" t="n">
        <v>14053.5925378353</v>
      </c>
      <c r="I4148" s="177" t="n">
        <v>4055258.8086095</v>
      </c>
      <c r="J4148" s="178" t="str">
        <f>IF(I4148&gt;0,H4148/I4148,0)</f>
      </c>
      <c r="K4148" s="179" t="str">
        <f>1-EXP(-J4148)</f>
      </c>
      <c r="L4148" s="180" t="str">
        <f>IF(G4148=30,1,M4147)</f>
      </c>
      <c r="M4148" s="181" t="str">
        <f>L4148*(1-K4148)</f>
      </c>
    </row>
    <row r="4149">
      <c r="A4149" t="s">
        <v>164</v>
      </c>
      <c r="B4149" t="s">
        <v>250</v>
      </c>
      <c r="C4149" s="32" t="s">
        <v>252</v>
      </c>
      <c r="D4149" t="s">
        <v>458</v>
      </c>
      <c r="E4149" t="s">
        <v>476</v>
      </c>
      <c r="F4149" s="174" t="n">
        <v>2050</v>
      </c>
      <c r="G4149" s="175" t="n">
        <v>57</v>
      </c>
      <c r="H4149" s="176" t="n">
        <v>15027.6459873313</v>
      </c>
      <c r="I4149" s="177" t="n">
        <v>3978580.29513882</v>
      </c>
      <c r="J4149" s="178" t="str">
        <f>IF(I4149&gt;0,H4149/I4149,0)</f>
      </c>
      <c r="K4149" s="179" t="str">
        <f>1-EXP(-J4149)</f>
      </c>
      <c r="L4149" s="180" t="str">
        <f>IF(G4149=30,1,M4148)</f>
      </c>
      <c r="M4149" s="181" t="str">
        <f>L4149*(1-K4149)</f>
      </c>
    </row>
    <row r="4150">
      <c r="A4150" t="s">
        <v>164</v>
      </c>
      <c r="B4150" t="s">
        <v>250</v>
      </c>
      <c r="C4150" s="32" t="s">
        <v>252</v>
      </c>
      <c r="D4150" t="s">
        <v>458</v>
      </c>
      <c r="E4150" t="s">
        <v>476</v>
      </c>
      <c r="F4150" s="174" t="n">
        <v>2050</v>
      </c>
      <c r="G4150" s="175" t="n">
        <v>58</v>
      </c>
      <c r="H4150" s="176" t="n">
        <v>16413.1497467258</v>
      </c>
      <c r="I4150" s="177" t="n">
        <v>3984124.60521328</v>
      </c>
      <c r="J4150" s="178" t="str">
        <f>IF(I4150&gt;0,H4150/I4150,0)</f>
      </c>
      <c r="K4150" s="179" t="str">
        <f>1-EXP(-J4150)</f>
      </c>
      <c r="L4150" s="180" t="str">
        <f>IF(G4150=30,1,M4149)</f>
      </c>
      <c r="M4150" s="181" t="str">
        <f>L4150*(1-K4150)</f>
      </c>
    </row>
    <row r="4151">
      <c r="A4151" t="s">
        <v>164</v>
      </c>
      <c r="B4151" t="s">
        <v>250</v>
      </c>
      <c r="C4151" s="32" t="s">
        <v>252</v>
      </c>
      <c r="D4151" t="s">
        <v>458</v>
      </c>
      <c r="E4151" t="s">
        <v>476</v>
      </c>
      <c r="F4151" s="174" t="n">
        <v>2050</v>
      </c>
      <c r="G4151" s="175" t="n">
        <v>59</v>
      </c>
      <c r="H4151" s="176" t="n">
        <v>17898.2448337399</v>
      </c>
      <c r="I4151" s="177" t="n">
        <v>3968301.18268478</v>
      </c>
      <c r="J4151" s="178" t="str">
        <f>IF(I4151&gt;0,H4151/I4151,0)</f>
      </c>
      <c r="K4151" s="179" t="str">
        <f>1-EXP(-J4151)</f>
      </c>
      <c r="L4151" s="180" t="str">
        <f>IF(G4151=30,1,M4150)</f>
      </c>
      <c r="M4151" s="181" t="str">
        <f>L4151*(1-K4151)</f>
      </c>
    </row>
    <row r="4152">
      <c r="A4152" t="s">
        <v>164</v>
      </c>
      <c r="B4152" t="s">
        <v>250</v>
      </c>
      <c r="C4152" s="32" t="s">
        <v>252</v>
      </c>
      <c r="D4152" t="s">
        <v>458</v>
      </c>
      <c r="E4152" t="s">
        <v>476</v>
      </c>
      <c r="F4152" s="174" t="n">
        <v>2050</v>
      </c>
      <c r="G4152" s="175" t="n">
        <v>60</v>
      </c>
      <c r="H4152" s="176" t="n">
        <v>25966.8773515974</v>
      </c>
      <c r="I4152" s="177" t="n">
        <v>5834703.05553908</v>
      </c>
      <c r="J4152" s="178" t="str">
        <f>IF(I4152&gt;0,H4152/I4152,0)</f>
      </c>
      <c r="K4152" s="179" t="str">
        <f>1-EXP(-J4152)</f>
      </c>
      <c r="L4152" s="180" t="str">
        <f>IF(G4152=30,1,M4151)</f>
      </c>
      <c r="M4152" s="181" t="str">
        <f>L4152*(1-K4152)</f>
      </c>
    </row>
    <row r="4153">
      <c r="A4153" t="s">
        <v>164</v>
      </c>
      <c r="B4153" t="s">
        <v>250</v>
      </c>
      <c r="C4153" s="32" t="s">
        <v>252</v>
      </c>
      <c r="D4153" t="s">
        <v>458</v>
      </c>
      <c r="E4153" t="s">
        <v>476</v>
      </c>
      <c r="F4153" s="174" t="n">
        <v>2050</v>
      </c>
      <c r="G4153" s="175" t="n">
        <v>61</v>
      </c>
      <c r="H4153" s="176" t="n">
        <v>20547.3552360741</v>
      </c>
      <c r="I4153" s="177" t="n">
        <v>3857802.14751869</v>
      </c>
      <c r="J4153" s="178" t="str">
        <f>IF(I4153&gt;0,H4153/I4153,0)</f>
      </c>
      <c r="K4153" s="179" t="str">
        <f>1-EXP(-J4153)</f>
      </c>
      <c r="L4153" s="180" t="str">
        <f>IF(G4153=30,1,M4152)</f>
      </c>
      <c r="M4153" s="181" t="str">
        <f>L4153*(1-K4153)</f>
      </c>
    </row>
    <row r="4154">
      <c r="A4154" t="s">
        <v>164</v>
      </c>
      <c r="B4154" t="s">
        <v>250</v>
      </c>
      <c r="C4154" s="32" t="s">
        <v>252</v>
      </c>
      <c r="D4154" t="s">
        <v>458</v>
      </c>
      <c r="E4154" t="s">
        <v>476</v>
      </c>
      <c r="F4154" s="174" t="n">
        <v>2050</v>
      </c>
      <c r="G4154" s="175" t="n">
        <v>62</v>
      </c>
      <c r="H4154" s="176" t="n">
        <v>22257.4381168033</v>
      </c>
      <c r="I4154" s="177" t="n">
        <v>3801499.60532221</v>
      </c>
      <c r="J4154" s="178" t="str">
        <f>IF(I4154&gt;0,H4154/I4154,0)</f>
      </c>
      <c r="K4154" s="179" t="str">
        <f>1-EXP(-J4154)</f>
      </c>
      <c r="L4154" s="180" t="str">
        <f>IF(G4154=30,1,M4153)</f>
      </c>
      <c r="M4154" s="181" t="str">
        <f>L4154*(1-K4154)</f>
      </c>
    </row>
    <row r="4155">
      <c r="A4155" t="s">
        <v>164</v>
      </c>
      <c r="B4155" t="s">
        <v>250</v>
      </c>
      <c r="C4155" s="32" t="s">
        <v>252</v>
      </c>
      <c r="D4155" t="s">
        <v>458</v>
      </c>
      <c r="E4155" t="s">
        <v>476</v>
      </c>
      <c r="F4155" s="174" t="n">
        <v>2050</v>
      </c>
      <c r="G4155" s="175" t="n">
        <v>63</v>
      </c>
      <c r="H4155" s="176" t="n">
        <v>23442.1707357508</v>
      </c>
      <c r="I4155" s="177" t="n">
        <v>3641110.39916704</v>
      </c>
      <c r="J4155" s="178" t="str">
        <f>IF(I4155&gt;0,H4155/I4155,0)</f>
      </c>
      <c r="K4155" s="179" t="str">
        <f>1-EXP(-J4155)</f>
      </c>
      <c r="L4155" s="180" t="str">
        <f>IF(G4155=30,1,M4154)</f>
      </c>
      <c r="M4155" s="181" t="str">
        <f>L4155*(1-K4155)</f>
      </c>
    </row>
    <row r="4156">
      <c r="A4156" t="s">
        <v>164</v>
      </c>
      <c r="B4156" t="s">
        <v>250</v>
      </c>
      <c r="C4156" s="32" t="s">
        <v>252</v>
      </c>
      <c r="D4156" t="s">
        <v>458</v>
      </c>
      <c r="E4156" t="s">
        <v>476</v>
      </c>
      <c r="F4156" s="174" t="n">
        <v>2050</v>
      </c>
      <c r="G4156" s="175" t="n">
        <v>64</v>
      </c>
      <c r="H4156" s="176" t="n">
        <v>25206.6449759679</v>
      </c>
      <c r="I4156" s="177" t="n">
        <v>3563782.21717502</v>
      </c>
      <c r="J4156" s="178" t="str">
        <f>IF(I4156&gt;0,H4156/I4156,0)</f>
      </c>
      <c r="K4156" s="179" t="str">
        <f>1-EXP(-J4156)</f>
      </c>
      <c r="L4156" s="180" t="str">
        <f>IF(G4156=30,1,M4155)</f>
      </c>
      <c r="M4156" s="181" t="str">
        <f>L4156*(1-K4156)</f>
      </c>
    </row>
    <row r="4157">
      <c r="A4157" t="s">
        <v>164</v>
      </c>
      <c r="B4157" t="s">
        <v>250</v>
      </c>
      <c r="C4157" s="32" t="s">
        <v>252</v>
      </c>
      <c r="D4157" t="s">
        <v>458</v>
      </c>
      <c r="E4157" t="s">
        <v>476</v>
      </c>
      <c r="F4157" s="174" t="n">
        <v>2050</v>
      </c>
      <c r="G4157" s="175" t="n">
        <v>65</v>
      </c>
      <c r="H4157" s="176" t="n">
        <v>26291.4937405096</v>
      </c>
      <c r="I4157" s="177" t="n">
        <v>3562268.9363013</v>
      </c>
      <c r="J4157" s="178" t="str">
        <f>IF(I4157&gt;0,H4157/I4157,0)</f>
      </c>
      <c r="K4157" s="179" t="str">
        <f>1-EXP(-J4157)</f>
      </c>
      <c r="L4157" s="180" t="str">
        <f>IF(G4157=30,1,M4156)</f>
      </c>
      <c r="M4157" s="181" t="str">
        <f>L4157*(1-K4157)</f>
      </c>
    </row>
    <row r="4158">
      <c r="A4158" t="s">
        <v>164</v>
      </c>
      <c r="B4158" t="s">
        <v>250</v>
      </c>
      <c r="C4158" s="32" t="s">
        <v>252</v>
      </c>
      <c r="D4158" t="s">
        <v>458</v>
      </c>
      <c r="E4158" t="s">
        <v>476</v>
      </c>
      <c r="F4158" s="174" t="n">
        <v>2050</v>
      </c>
      <c r="G4158" s="175" t="n">
        <v>66</v>
      </c>
      <c r="H4158" s="176" t="n">
        <v>28940.5924088177</v>
      </c>
      <c r="I4158" s="177" t="n">
        <v>3576551.6517845</v>
      </c>
      <c r="J4158" s="178" t="str">
        <f>IF(I4158&gt;0,H4158/I4158,0)</f>
      </c>
      <c r="K4158" s="179" t="str">
        <f>1-EXP(-J4158)</f>
      </c>
      <c r="L4158" s="180" t="str">
        <f>IF(G4158=30,1,M4157)</f>
      </c>
      <c r="M4158" s="181" t="str">
        <f>L4158*(1-K4158)</f>
      </c>
    </row>
    <row r="4159">
      <c r="A4159" t="s">
        <v>164</v>
      </c>
      <c r="B4159" t="s">
        <v>250</v>
      </c>
      <c r="C4159" s="32" t="s">
        <v>252</v>
      </c>
      <c r="D4159" t="s">
        <v>458</v>
      </c>
      <c r="E4159" t="s">
        <v>476</v>
      </c>
      <c r="F4159" s="174" t="n">
        <v>2050</v>
      </c>
      <c r="G4159" s="175" t="n">
        <v>67</v>
      </c>
      <c r="H4159" s="176" t="n">
        <v>31091.1035016397</v>
      </c>
      <c r="I4159" s="177" t="n">
        <v>3494092.65693559</v>
      </c>
      <c r="J4159" s="178" t="str">
        <f>IF(I4159&gt;0,H4159/I4159,0)</f>
      </c>
      <c r="K4159" s="179" t="str">
        <f>1-EXP(-J4159)</f>
      </c>
      <c r="L4159" s="180" t="str">
        <f>IF(G4159=30,1,M4158)</f>
      </c>
      <c r="M4159" s="181" t="str">
        <f>L4159*(1-K4159)</f>
      </c>
    </row>
    <row r="4160">
      <c r="A4160" t="s">
        <v>164</v>
      </c>
      <c r="B4160" t="s">
        <v>250</v>
      </c>
      <c r="C4160" s="32" t="s">
        <v>252</v>
      </c>
      <c r="D4160" t="s">
        <v>458</v>
      </c>
      <c r="E4160" t="s">
        <v>476</v>
      </c>
      <c r="F4160" s="174" t="n">
        <v>2050</v>
      </c>
      <c r="G4160" s="175" t="n">
        <v>68</v>
      </c>
      <c r="H4160" s="176" t="n">
        <v>32500.3722007793</v>
      </c>
      <c r="I4160" s="177" t="n">
        <v>3316679.65699144</v>
      </c>
      <c r="J4160" s="178" t="str">
        <f>IF(I4160&gt;0,H4160/I4160,0)</f>
      </c>
      <c r="K4160" s="179" t="str">
        <f>1-EXP(-J4160)</f>
      </c>
      <c r="L4160" s="180" t="str">
        <f>IF(G4160=30,1,M4159)</f>
      </c>
      <c r="M4160" s="181" t="str">
        <f>L4160*(1-K4160)</f>
      </c>
    </row>
    <row r="4161">
      <c r="A4161" t="s">
        <v>164</v>
      </c>
      <c r="B4161" t="s">
        <v>250</v>
      </c>
      <c r="C4161" s="32" t="s">
        <v>252</v>
      </c>
      <c r="D4161" t="s">
        <v>458</v>
      </c>
      <c r="E4161" t="s">
        <v>476</v>
      </c>
      <c r="F4161" s="174" t="n">
        <v>2050</v>
      </c>
      <c r="G4161" s="175" t="n">
        <v>69</v>
      </c>
      <c r="H4161" s="176" t="n">
        <v>34413.1776812777</v>
      </c>
      <c r="I4161" s="177" t="n">
        <v>3188195.68180066</v>
      </c>
      <c r="J4161" s="178" t="str">
        <f>IF(I4161&gt;0,H4161/I4161,0)</f>
      </c>
      <c r="K4161" s="179" t="str">
        <f>1-EXP(-J4161)</f>
      </c>
      <c r="L4161" s="180" t="str">
        <f>IF(G4161=30,1,M4160)</f>
      </c>
      <c r="M4161" s="181" t="str">
        <f>L4161*(1-K4161)</f>
      </c>
    </row>
    <row r="4162">
      <c r="A4162" t="s">
        <v>164</v>
      </c>
      <c r="B4162" t="s">
        <v>253</v>
      </c>
      <c r="C4162" s="32" t="s">
        <v>255</v>
      </c>
      <c r="D4162" t="s">
        <v>458</v>
      </c>
      <c r="E4162" t="s">
        <v>476</v>
      </c>
      <c r="F4162" s="174" t="n">
        <v>2025</v>
      </c>
      <c r="G4162" s="175" t="n">
        <v>30</v>
      </c>
      <c r="H4162" s="176" t="n">
        <v>1282.1480800753</v>
      </c>
      <c r="I4162" s="177" t="n">
        <v>4467259.00744984</v>
      </c>
      <c r="J4162" s="178" t="str">
        <f>IF(I4162&gt;0,H4162/I4162,0)</f>
      </c>
      <c r="K4162" s="179" t="str">
        <f>1-EXP(-J4162)</f>
      </c>
      <c r="L4162" s="180" t="str">
        <f>IF(G4162=30,1,M4161)</f>
      </c>
      <c r="M4162" s="181" t="str">
        <f>L4162*(1-K4162)</f>
      </c>
    </row>
    <row r="4163">
      <c r="A4163" t="s">
        <v>164</v>
      </c>
      <c r="B4163" t="s">
        <v>253</v>
      </c>
      <c r="C4163" s="32" t="s">
        <v>255</v>
      </c>
      <c r="D4163" t="s">
        <v>458</v>
      </c>
      <c r="E4163" t="s">
        <v>476</v>
      </c>
      <c r="F4163" s="174" t="n">
        <v>2025</v>
      </c>
      <c r="G4163" s="175" t="n">
        <v>31</v>
      </c>
      <c r="H4163" s="176" t="n">
        <v>1313.36765451522</v>
      </c>
      <c r="I4163" s="177" t="n">
        <v>4410712.39044934</v>
      </c>
      <c r="J4163" s="178" t="str">
        <f>IF(I4163&gt;0,H4163/I4163,0)</f>
      </c>
      <c r="K4163" s="179" t="str">
        <f>1-EXP(-J4163)</f>
      </c>
      <c r="L4163" s="180" t="str">
        <f>IF(G4163=30,1,M4162)</f>
      </c>
      <c r="M4163" s="181" t="str">
        <f>L4163*(1-K4163)</f>
      </c>
    </row>
    <row r="4164">
      <c r="A4164" t="s">
        <v>164</v>
      </c>
      <c r="B4164" t="s">
        <v>253</v>
      </c>
      <c r="C4164" s="32" t="s">
        <v>255</v>
      </c>
      <c r="D4164" t="s">
        <v>458</v>
      </c>
      <c r="E4164" t="s">
        <v>476</v>
      </c>
      <c r="F4164" s="174" t="n">
        <v>2025</v>
      </c>
      <c r="G4164" s="175" t="n">
        <v>32</v>
      </c>
      <c r="H4164" s="176" t="n">
        <v>1356.43686898914</v>
      </c>
      <c r="I4164" s="177" t="n">
        <v>4358505.80076359</v>
      </c>
      <c r="J4164" s="178" t="str">
        <f>IF(I4164&gt;0,H4164/I4164,0)</f>
      </c>
      <c r="K4164" s="179" t="str">
        <f>1-EXP(-J4164)</f>
      </c>
      <c r="L4164" s="180" t="str">
        <f>IF(G4164=30,1,M4163)</f>
      </c>
      <c r="M4164" s="181" t="str">
        <f>L4164*(1-K4164)</f>
      </c>
    </row>
    <row r="4165">
      <c r="A4165" t="s">
        <v>164</v>
      </c>
      <c r="B4165" t="s">
        <v>253</v>
      </c>
      <c r="C4165" s="32" t="s">
        <v>255</v>
      </c>
      <c r="D4165" t="s">
        <v>458</v>
      </c>
      <c r="E4165" t="s">
        <v>476</v>
      </c>
      <c r="F4165" s="174" t="n">
        <v>2025</v>
      </c>
      <c r="G4165" s="175" t="n">
        <v>33</v>
      </c>
      <c r="H4165" s="176" t="n">
        <v>1439.79321672472</v>
      </c>
      <c r="I4165" s="177" t="n">
        <v>4398745.92791286</v>
      </c>
      <c r="J4165" s="178" t="str">
        <f>IF(I4165&gt;0,H4165/I4165,0)</f>
      </c>
      <c r="K4165" s="179" t="str">
        <f>1-EXP(-J4165)</f>
      </c>
      <c r="L4165" s="180" t="str">
        <f>IF(G4165=30,1,M4164)</f>
      </c>
      <c r="M4165" s="181" t="str">
        <f>L4165*(1-K4165)</f>
      </c>
    </row>
    <row r="4166">
      <c r="A4166" t="s">
        <v>164</v>
      </c>
      <c r="B4166" t="s">
        <v>253</v>
      </c>
      <c r="C4166" s="32" t="s">
        <v>255</v>
      </c>
      <c r="D4166" t="s">
        <v>458</v>
      </c>
      <c r="E4166" t="s">
        <v>476</v>
      </c>
      <c r="F4166" s="174" t="n">
        <v>2025</v>
      </c>
      <c r="G4166" s="175" t="n">
        <v>34</v>
      </c>
      <c r="H4166" s="176" t="n">
        <v>1531.6088107271</v>
      </c>
      <c r="I4166" s="177" t="n">
        <v>4419468.58899599</v>
      </c>
      <c r="J4166" s="178" t="str">
        <f>IF(I4166&gt;0,H4166/I4166,0)</f>
      </c>
      <c r="K4166" s="179" t="str">
        <f>1-EXP(-J4166)</f>
      </c>
      <c r="L4166" s="180" t="str">
        <f>IF(G4166=30,1,M4165)</f>
      </c>
      <c r="M4166" s="181" t="str">
        <f>L4166*(1-K4166)</f>
      </c>
    </row>
    <row r="4167">
      <c r="A4167" t="s">
        <v>164</v>
      </c>
      <c r="B4167" t="s">
        <v>253</v>
      </c>
      <c r="C4167" s="32" t="s">
        <v>255</v>
      </c>
      <c r="D4167" t="s">
        <v>458</v>
      </c>
      <c r="E4167" t="s">
        <v>476</v>
      </c>
      <c r="F4167" s="174" t="n">
        <v>2025</v>
      </c>
      <c r="G4167" s="175" t="n">
        <v>35</v>
      </c>
      <c r="H4167" s="176" t="n">
        <v>3012.1871083562</v>
      </c>
      <c r="I4167" s="177" t="n">
        <v>6509663.36688188</v>
      </c>
      <c r="J4167" s="178" t="str">
        <f>IF(I4167&gt;0,H4167/I4167,0)</f>
      </c>
      <c r="K4167" s="179" t="str">
        <f>1-EXP(-J4167)</f>
      </c>
      <c r="L4167" s="180" t="str">
        <f>IF(G4167=30,1,M4166)</f>
      </c>
      <c r="M4167" s="181" t="str">
        <f>L4167*(1-K4167)</f>
      </c>
    </row>
    <row r="4168">
      <c r="A4168" t="s">
        <v>164</v>
      </c>
      <c r="B4168" t="s">
        <v>253</v>
      </c>
      <c r="C4168" s="32" t="s">
        <v>255</v>
      </c>
      <c r="D4168" t="s">
        <v>458</v>
      </c>
      <c r="E4168" t="s">
        <v>476</v>
      </c>
      <c r="F4168" s="174" t="n">
        <v>2025</v>
      </c>
      <c r="G4168" s="175" t="n">
        <v>36</v>
      </c>
      <c r="H4168" s="176" t="n">
        <v>2251.68917267721</v>
      </c>
      <c r="I4168" s="177" t="n">
        <v>4383096.00549538</v>
      </c>
      <c r="J4168" s="178" t="str">
        <f>IF(I4168&gt;0,H4168/I4168,0)</f>
      </c>
      <c r="K4168" s="179" t="str">
        <f>1-EXP(-J4168)</f>
      </c>
      <c r="L4168" s="180" t="str">
        <f>IF(G4168=30,1,M4167)</f>
      </c>
      <c r="M4168" s="181" t="str">
        <f>L4168*(1-K4168)</f>
      </c>
    </row>
    <row r="4169">
      <c r="A4169" t="s">
        <v>164</v>
      </c>
      <c r="B4169" t="s">
        <v>253</v>
      </c>
      <c r="C4169" s="32" t="s">
        <v>255</v>
      </c>
      <c r="D4169" t="s">
        <v>458</v>
      </c>
      <c r="E4169" t="s">
        <v>476</v>
      </c>
      <c r="F4169" s="174" t="n">
        <v>2025</v>
      </c>
      <c r="G4169" s="175" t="n">
        <v>37</v>
      </c>
      <c r="H4169" s="176" t="n">
        <v>2403.50499681477</v>
      </c>
      <c r="I4169" s="177" t="n">
        <v>4369642.29305489</v>
      </c>
      <c r="J4169" s="178" t="str">
        <f>IF(I4169&gt;0,H4169/I4169,0)</f>
      </c>
      <c r="K4169" s="179" t="str">
        <f>1-EXP(-J4169)</f>
      </c>
      <c r="L4169" s="180" t="str">
        <f>IF(G4169=30,1,M4168)</f>
      </c>
      <c r="M4169" s="181" t="str">
        <f>L4169*(1-K4169)</f>
      </c>
    </row>
    <row r="4170">
      <c r="A4170" t="s">
        <v>164</v>
      </c>
      <c r="B4170" t="s">
        <v>253</v>
      </c>
      <c r="C4170" s="32" t="s">
        <v>255</v>
      </c>
      <c r="D4170" t="s">
        <v>458</v>
      </c>
      <c r="E4170" t="s">
        <v>476</v>
      </c>
      <c r="F4170" s="174" t="n">
        <v>2025</v>
      </c>
      <c r="G4170" s="175" t="n">
        <v>38</v>
      </c>
      <c r="H4170" s="176" t="n">
        <v>2500.91017314451</v>
      </c>
      <c r="I4170" s="177" t="n">
        <v>4239505.8530855</v>
      </c>
      <c r="J4170" s="178" t="str">
        <f>IF(I4170&gt;0,H4170/I4170,0)</f>
      </c>
      <c r="K4170" s="179" t="str">
        <f>1-EXP(-J4170)</f>
      </c>
      <c r="L4170" s="180" t="str">
        <f>IF(G4170=30,1,M4169)</f>
      </c>
      <c r="M4170" s="181" t="str">
        <f>L4170*(1-K4170)</f>
      </c>
    </row>
    <row r="4171">
      <c r="A4171" t="s">
        <v>164</v>
      </c>
      <c r="B4171" t="s">
        <v>253</v>
      </c>
      <c r="C4171" s="32" t="s">
        <v>255</v>
      </c>
      <c r="D4171" t="s">
        <v>458</v>
      </c>
      <c r="E4171" t="s">
        <v>476</v>
      </c>
      <c r="F4171" s="174" t="n">
        <v>2025</v>
      </c>
      <c r="G4171" s="175" t="n">
        <v>39</v>
      </c>
      <c r="H4171" s="176" t="n">
        <v>2665.27459499891</v>
      </c>
      <c r="I4171" s="177" t="n">
        <v>4208510.72085438</v>
      </c>
      <c r="J4171" s="178" t="str">
        <f>IF(I4171&gt;0,H4171/I4171,0)</f>
      </c>
      <c r="K4171" s="179" t="str">
        <f>1-EXP(-J4171)</f>
      </c>
      <c r="L4171" s="180" t="str">
        <f>IF(G4171=30,1,M4170)</f>
      </c>
      <c r="M4171" s="181" t="str">
        <f>L4171*(1-K4171)</f>
      </c>
    </row>
    <row r="4172">
      <c r="A4172" t="s">
        <v>164</v>
      </c>
      <c r="B4172" t="s">
        <v>253</v>
      </c>
      <c r="C4172" s="32" t="s">
        <v>255</v>
      </c>
      <c r="D4172" t="s">
        <v>458</v>
      </c>
      <c r="E4172" t="s">
        <v>476</v>
      </c>
      <c r="F4172" s="174" t="n">
        <v>2025</v>
      </c>
      <c r="G4172" s="175" t="n">
        <v>40</v>
      </c>
      <c r="H4172" s="176" t="n">
        <v>3652.53501902101</v>
      </c>
      <c r="I4172" s="177" t="n">
        <v>4272859.94162918</v>
      </c>
      <c r="J4172" s="178" t="str">
        <f>IF(I4172&gt;0,H4172/I4172,0)</f>
      </c>
      <c r="K4172" s="179" t="str">
        <f>1-EXP(-J4172)</f>
      </c>
      <c r="L4172" s="180" t="str">
        <f>IF(G4172=30,1,M4171)</f>
      </c>
      <c r="M4172" s="181" t="str">
        <f>L4172*(1-K4172)</f>
      </c>
    </row>
    <row r="4173">
      <c r="A4173" t="s">
        <v>164</v>
      </c>
      <c r="B4173" t="s">
        <v>253</v>
      </c>
      <c r="C4173" s="32" t="s">
        <v>255</v>
      </c>
      <c r="D4173" t="s">
        <v>458</v>
      </c>
      <c r="E4173" t="s">
        <v>476</v>
      </c>
      <c r="F4173" s="174" t="n">
        <v>2025</v>
      </c>
      <c r="G4173" s="175" t="n">
        <v>41</v>
      </c>
      <c r="H4173" s="176" t="n">
        <v>4021.83883915527</v>
      </c>
      <c r="I4173" s="177" t="n">
        <v>4362484.66303299</v>
      </c>
      <c r="J4173" s="178" t="str">
        <f>IF(I4173&gt;0,H4173/I4173,0)</f>
      </c>
      <c r="K4173" s="179" t="str">
        <f>1-EXP(-J4173)</f>
      </c>
      <c r="L4173" s="180" t="str">
        <f>IF(G4173=30,1,M4172)</f>
      </c>
      <c r="M4173" s="181" t="str">
        <f>L4173*(1-K4173)</f>
      </c>
    </row>
    <row r="4174">
      <c r="A4174" t="s">
        <v>164</v>
      </c>
      <c r="B4174" t="s">
        <v>253</v>
      </c>
      <c r="C4174" s="32" t="s">
        <v>255</v>
      </c>
      <c r="D4174" t="s">
        <v>458</v>
      </c>
      <c r="E4174" t="s">
        <v>476</v>
      </c>
      <c r="F4174" s="174" t="n">
        <v>2025</v>
      </c>
      <c r="G4174" s="175" t="n">
        <v>42</v>
      </c>
      <c r="H4174" s="176" t="n">
        <v>4332.79030193696</v>
      </c>
      <c r="I4174" s="177" t="n">
        <v>4343004.76876643</v>
      </c>
      <c r="J4174" s="178" t="str">
        <f>IF(I4174&gt;0,H4174/I4174,0)</f>
      </c>
      <c r="K4174" s="179" t="str">
        <f>1-EXP(-J4174)</f>
      </c>
      <c r="L4174" s="180" t="str">
        <f>IF(G4174=30,1,M4173)</f>
      </c>
      <c r="M4174" s="181" t="str">
        <f>L4174*(1-K4174)</f>
      </c>
    </row>
    <row r="4175">
      <c r="A4175" t="s">
        <v>164</v>
      </c>
      <c r="B4175" t="s">
        <v>253</v>
      </c>
      <c r="C4175" s="32" t="s">
        <v>255</v>
      </c>
      <c r="D4175" t="s">
        <v>458</v>
      </c>
      <c r="E4175" t="s">
        <v>476</v>
      </c>
      <c r="F4175" s="174" t="n">
        <v>2025</v>
      </c>
      <c r="G4175" s="175" t="n">
        <v>43</v>
      </c>
      <c r="H4175" s="176" t="n">
        <v>4564.21559354227</v>
      </c>
      <c r="I4175" s="177" t="n">
        <v>4209764.82229798</v>
      </c>
      <c r="J4175" s="178" t="str">
        <f>IF(I4175&gt;0,H4175/I4175,0)</f>
      </c>
      <c r="K4175" s="179" t="str">
        <f>1-EXP(-J4175)</f>
      </c>
      <c r="L4175" s="180" t="str">
        <f>IF(G4175=30,1,M4174)</f>
      </c>
      <c r="M4175" s="181" t="str">
        <f>L4175*(1-K4175)</f>
      </c>
    </row>
    <row r="4176">
      <c r="A4176" t="s">
        <v>164</v>
      </c>
      <c r="B4176" t="s">
        <v>253</v>
      </c>
      <c r="C4176" s="32" t="s">
        <v>255</v>
      </c>
      <c r="D4176" t="s">
        <v>458</v>
      </c>
      <c r="E4176" t="s">
        <v>476</v>
      </c>
      <c r="F4176" s="174" t="n">
        <v>2025</v>
      </c>
      <c r="G4176" s="175" t="n">
        <v>44</v>
      </c>
      <c r="H4176" s="176" t="n">
        <v>4892.66427233772</v>
      </c>
      <c r="I4176" s="177" t="n">
        <v>4140245.42433907</v>
      </c>
      <c r="J4176" s="178" t="str">
        <f>IF(I4176&gt;0,H4176/I4176,0)</f>
      </c>
      <c r="K4176" s="179" t="str">
        <f>1-EXP(-J4176)</f>
      </c>
      <c r="L4176" s="180" t="str">
        <f>IF(G4176=30,1,M4175)</f>
      </c>
      <c r="M4176" s="181" t="str">
        <f>L4176*(1-K4176)</f>
      </c>
    </row>
    <row r="4177">
      <c r="A4177" t="s">
        <v>164</v>
      </c>
      <c r="B4177" t="s">
        <v>253</v>
      </c>
      <c r="C4177" s="32" t="s">
        <v>255</v>
      </c>
      <c r="D4177" t="s">
        <v>458</v>
      </c>
      <c r="E4177" t="s">
        <v>476</v>
      </c>
      <c r="F4177" s="174" t="n">
        <v>2025</v>
      </c>
      <c r="G4177" s="175" t="n">
        <v>45</v>
      </c>
      <c r="H4177" s="176" t="n">
        <v>6261.78529979121</v>
      </c>
      <c r="I4177" s="177" t="n">
        <v>4087263.42645959</v>
      </c>
      <c r="J4177" s="178" t="str">
        <f>IF(I4177&gt;0,H4177/I4177,0)</f>
      </c>
      <c r="K4177" s="179" t="str">
        <f>1-EXP(-J4177)</f>
      </c>
      <c r="L4177" s="180" t="str">
        <f>IF(G4177=30,1,M4176)</f>
      </c>
      <c r="M4177" s="181" t="str">
        <f>L4177*(1-K4177)</f>
      </c>
    </row>
    <row r="4178">
      <c r="A4178" t="s">
        <v>164</v>
      </c>
      <c r="B4178" t="s">
        <v>253</v>
      </c>
      <c r="C4178" s="32" t="s">
        <v>255</v>
      </c>
      <c r="D4178" t="s">
        <v>458</v>
      </c>
      <c r="E4178" t="s">
        <v>476</v>
      </c>
      <c r="F4178" s="174" t="n">
        <v>2025</v>
      </c>
      <c r="G4178" s="175" t="n">
        <v>46</v>
      </c>
      <c r="H4178" s="176" t="n">
        <v>6751.19240739844</v>
      </c>
      <c r="I4178" s="177" t="n">
        <v>4028051.8565677</v>
      </c>
      <c r="J4178" s="178" t="str">
        <f>IF(I4178&gt;0,H4178/I4178,0)</f>
      </c>
      <c r="K4178" s="179" t="str">
        <f>1-EXP(-J4178)</f>
      </c>
      <c r="L4178" s="180" t="str">
        <f>IF(G4178=30,1,M4177)</f>
      </c>
      <c r="M4178" s="181" t="str">
        <f>L4178*(1-K4178)</f>
      </c>
    </row>
    <row r="4179">
      <c r="A4179" t="s">
        <v>164</v>
      </c>
      <c r="B4179" t="s">
        <v>253</v>
      </c>
      <c r="C4179" s="32" t="s">
        <v>255</v>
      </c>
      <c r="D4179" t="s">
        <v>458</v>
      </c>
      <c r="E4179" t="s">
        <v>476</v>
      </c>
      <c r="F4179" s="174" t="n">
        <v>2025</v>
      </c>
      <c r="G4179" s="175" t="n">
        <v>47</v>
      </c>
      <c r="H4179" s="176" t="n">
        <v>7243.14781259573</v>
      </c>
      <c r="I4179" s="177" t="n">
        <v>3950277.12889061</v>
      </c>
      <c r="J4179" s="178" t="str">
        <f>IF(I4179&gt;0,H4179/I4179,0)</f>
      </c>
      <c r="K4179" s="179" t="str">
        <f>1-EXP(-J4179)</f>
      </c>
      <c r="L4179" s="180" t="str">
        <f>IF(G4179=30,1,M4178)</f>
      </c>
      <c r="M4179" s="181" t="str">
        <f>L4179*(1-K4179)</f>
      </c>
    </row>
    <row r="4180">
      <c r="A4180" t="s">
        <v>164</v>
      </c>
      <c r="B4180" t="s">
        <v>253</v>
      </c>
      <c r="C4180" s="32" t="s">
        <v>255</v>
      </c>
      <c r="D4180" t="s">
        <v>458</v>
      </c>
      <c r="E4180" t="s">
        <v>476</v>
      </c>
      <c r="F4180" s="174" t="n">
        <v>2025</v>
      </c>
      <c r="G4180" s="175" t="n">
        <v>48</v>
      </c>
      <c r="H4180" s="176" t="n">
        <v>7803.6606172685</v>
      </c>
      <c r="I4180" s="177" t="n">
        <v>3890339.92856643</v>
      </c>
      <c r="J4180" s="178" t="str">
        <f>IF(I4180&gt;0,H4180/I4180,0)</f>
      </c>
      <c r="K4180" s="179" t="str">
        <f>1-EXP(-J4180)</f>
      </c>
      <c r="L4180" s="180" t="str">
        <f>IF(G4180=30,1,M4179)</f>
      </c>
      <c r="M4180" s="181" t="str">
        <f>L4180*(1-K4180)</f>
      </c>
    </row>
    <row r="4181">
      <c r="A4181" t="s">
        <v>164</v>
      </c>
      <c r="B4181" t="s">
        <v>253</v>
      </c>
      <c r="C4181" s="32" t="s">
        <v>255</v>
      </c>
      <c r="D4181" t="s">
        <v>458</v>
      </c>
      <c r="E4181" t="s">
        <v>476</v>
      </c>
      <c r="F4181" s="174" t="n">
        <v>2025</v>
      </c>
      <c r="G4181" s="175" t="n">
        <v>49</v>
      </c>
      <c r="H4181" s="176" t="n">
        <v>8362.33429942766</v>
      </c>
      <c r="I4181" s="177" t="n">
        <v>3818493.26996543</v>
      </c>
      <c r="J4181" s="178" t="str">
        <f>IF(I4181&gt;0,H4181/I4181,0)</f>
      </c>
      <c r="K4181" s="179" t="str">
        <f>1-EXP(-J4181)</f>
      </c>
      <c r="L4181" s="180" t="str">
        <f>IF(G4181=30,1,M4180)</f>
      </c>
      <c r="M4181" s="181" t="str">
        <f>L4181*(1-K4181)</f>
      </c>
    </row>
    <row r="4182">
      <c r="A4182" t="s">
        <v>164</v>
      </c>
      <c r="B4182" t="s">
        <v>253</v>
      </c>
      <c r="C4182" s="32" t="s">
        <v>255</v>
      </c>
      <c r="D4182" t="s">
        <v>458</v>
      </c>
      <c r="E4182" t="s">
        <v>476</v>
      </c>
      <c r="F4182" s="174" t="n">
        <v>2025</v>
      </c>
      <c r="G4182" s="175" t="n">
        <v>50</v>
      </c>
      <c r="H4182" s="176" t="n">
        <v>9604.02939987052</v>
      </c>
      <c r="I4182" s="177" t="n">
        <v>3746208.3894556</v>
      </c>
      <c r="J4182" s="178" t="str">
        <f>IF(I4182&gt;0,H4182/I4182,0)</f>
      </c>
      <c r="K4182" s="179" t="str">
        <f>1-EXP(-J4182)</f>
      </c>
      <c r="L4182" s="180" t="str">
        <f>IF(G4182=30,1,M4181)</f>
      </c>
      <c r="M4182" s="181" t="str">
        <f>L4182*(1-K4182)</f>
      </c>
    </row>
    <row r="4183">
      <c r="A4183" t="s">
        <v>164</v>
      </c>
      <c r="B4183" t="s">
        <v>253</v>
      </c>
      <c r="C4183" s="32" t="s">
        <v>255</v>
      </c>
      <c r="D4183" t="s">
        <v>458</v>
      </c>
      <c r="E4183" t="s">
        <v>476</v>
      </c>
      <c r="F4183" s="174" t="n">
        <v>2025</v>
      </c>
      <c r="G4183" s="175" t="n">
        <v>51</v>
      </c>
      <c r="H4183" s="176" t="n">
        <v>10185.5381864102</v>
      </c>
      <c r="I4183" s="177" t="n">
        <v>3645044.21523223</v>
      </c>
      <c r="J4183" s="178" t="str">
        <f>IF(I4183&gt;0,H4183/I4183,0)</f>
      </c>
      <c r="K4183" s="179" t="str">
        <f>1-EXP(-J4183)</f>
      </c>
      <c r="L4183" s="180" t="str">
        <f>IF(G4183=30,1,M4182)</f>
      </c>
      <c r="M4183" s="181" t="str">
        <f>L4183*(1-K4183)</f>
      </c>
    </row>
    <row r="4184">
      <c r="A4184" t="s">
        <v>164</v>
      </c>
      <c r="B4184" t="s">
        <v>253</v>
      </c>
      <c r="C4184" s="32" t="s">
        <v>255</v>
      </c>
      <c r="D4184" t="s">
        <v>458</v>
      </c>
      <c r="E4184" t="s">
        <v>476</v>
      </c>
      <c r="F4184" s="174" t="n">
        <v>2025</v>
      </c>
      <c r="G4184" s="175" t="n">
        <v>52</v>
      </c>
      <c r="H4184" s="176" t="n">
        <v>10985.979688393</v>
      </c>
      <c r="I4184" s="177" t="n">
        <v>3606935.96429087</v>
      </c>
      <c r="J4184" s="178" t="str">
        <f>IF(I4184&gt;0,H4184/I4184,0)</f>
      </c>
      <c r="K4184" s="179" t="str">
        <f>1-EXP(-J4184)</f>
      </c>
      <c r="L4184" s="180" t="str">
        <f>IF(G4184=30,1,M4183)</f>
      </c>
      <c r="M4184" s="181" t="str">
        <f>L4184*(1-K4184)</f>
      </c>
    </row>
    <row r="4185">
      <c r="A4185" t="s">
        <v>164</v>
      </c>
      <c r="B4185" t="s">
        <v>253</v>
      </c>
      <c r="C4185" s="32" t="s">
        <v>255</v>
      </c>
      <c r="D4185" t="s">
        <v>458</v>
      </c>
      <c r="E4185" t="s">
        <v>476</v>
      </c>
      <c r="F4185" s="174" t="n">
        <v>2025</v>
      </c>
      <c r="G4185" s="175" t="n">
        <v>53</v>
      </c>
      <c r="H4185" s="176" t="n">
        <v>11306.6065604582</v>
      </c>
      <c r="I4185" s="177" t="n">
        <v>3400438.09374049</v>
      </c>
      <c r="J4185" s="178" t="str">
        <f>IF(I4185&gt;0,H4185/I4185,0)</f>
      </c>
      <c r="K4185" s="179" t="str">
        <f>1-EXP(-J4185)</f>
      </c>
      <c r="L4185" s="180" t="str">
        <f>IF(G4185=30,1,M4184)</f>
      </c>
      <c r="M4185" s="181" t="str">
        <f>L4185*(1-K4185)</f>
      </c>
    </row>
    <row r="4186">
      <c r="A4186" t="s">
        <v>164</v>
      </c>
      <c r="B4186" t="s">
        <v>253</v>
      </c>
      <c r="C4186" s="32" t="s">
        <v>255</v>
      </c>
      <c r="D4186" t="s">
        <v>458</v>
      </c>
      <c r="E4186" t="s">
        <v>476</v>
      </c>
      <c r="F4186" s="174" t="n">
        <v>2025</v>
      </c>
      <c r="G4186" s="175" t="n">
        <v>54</v>
      </c>
      <c r="H4186" s="176" t="n">
        <v>12043.5145209124</v>
      </c>
      <c r="I4186" s="177" t="n">
        <v>3319306.02358973</v>
      </c>
      <c r="J4186" s="178" t="str">
        <f>IF(I4186&gt;0,H4186/I4186,0)</f>
      </c>
      <c r="K4186" s="179" t="str">
        <f>1-EXP(-J4186)</f>
      </c>
      <c r="L4186" s="180" t="str">
        <f>IF(G4186=30,1,M4185)</f>
      </c>
      <c r="M4186" s="181" t="str">
        <f>L4186*(1-K4186)</f>
      </c>
    </row>
    <row r="4187">
      <c r="A4187" t="s">
        <v>164</v>
      </c>
      <c r="B4187" t="s">
        <v>253</v>
      </c>
      <c r="C4187" s="32" t="s">
        <v>255</v>
      </c>
      <c r="D4187" t="s">
        <v>458</v>
      </c>
      <c r="E4187" t="s">
        <v>476</v>
      </c>
      <c r="F4187" s="174" t="n">
        <v>2025</v>
      </c>
      <c r="G4187" s="175" t="n">
        <v>55</v>
      </c>
      <c r="H4187" s="176" t="n">
        <v>13106.2472886477</v>
      </c>
      <c r="I4187" s="177" t="n">
        <v>3243129.61757841</v>
      </c>
      <c r="J4187" s="178" t="str">
        <f>IF(I4187&gt;0,H4187/I4187,0)</f>
      </c>
      <c r="K4187" s="179" t="str">
        <f>1-EXP(-J4187)</f>
      </c>
      <c r="L4187" s="180" t="str">
        <f>IF(G4187=30,1,M4186)</f>
      </c>
      <c r="M4187" s="181" t="str">
        <f>L4187*(1-K4187)</f>
      </c>
    </row>
    <row r="4188">
      <c r="A4188" t="s">
        <v>164</v>
      </c>
      <c r="B4188" t="s">
        <v>253</v>
      </c>
      <c r="C4188" s="32" t="s">
        <v>255</v>
      </c>
      <c r="D4188" t="s">
        <v>458</v>
      </c>
      <c r="E4188" t="s">
        <v>476</v>
      </c>
      <c r="F4188" s="174" t="n">
        <v>2025</v>
      </c>
      <c r="G4188" s="175" t="n">
        <v>56</v>
      </c>
      <c r="H4188" s="176" t="n">
        <v>13932.7948574305</v>
      </c>
      <c r="I4188" s="177" t="n">
        <v>3157182.63240391</v>
      </c>
      <c r="J4188" s="178" t="str">
        <f>IF(I4188&gt;0,H4188/I4188,0)</f>
      </c>
      <c r="K4188" s="179" t="str">
        <f>1-EXP(-J4188)</f>
      </c>
      <c r="L4188" s="180" t="str">
        <f>IF(G4188=30,1,M4187)</f>
      </c>
      <c r="M4188" s="181" t="str">
        <f>L4188*(1-K4188)</f>
      </c>
    </row>
    <row r="4189">
      <c r="A4189" t="s">
        <v>164</v>
      </c>
      <c r="B4189" t="s">
        <v>253</v>
      </c>
      <c r="C4189" s="32" t="s">
        <v>255</v>
      </c>
      <c r="D4189" t="s">
        <v>458</v>
      </c>
      <c r="E4189" t="s">
        <v>476</v>
      </c>
      <c r="F4189" s="174" t="n">
        <v>2025</v>
      </c>
      <c r="G4189" s="175" t="n">
        <v>57</v>
      </c>
      <c r="H4189" s="176" t="n">
        <v>14707.3999524268</v>
      </c>
      <c r="I4189" s="177" t="n">
        <v>3051443.9184786</v>
      </c>
      <c r="J4189" s="178" t="str">
        <f>IF(I4189&gt;0,H4189/I4189,0)</f>
      </c>
      <c r="K4189" s="179" t="str">
        <f>1-EXP(-J4189)</f>
      </c>
      <c r="L4189" s="180" t="str">
        <f>IF(G4189=30,1,M4188)</f>
      </c>
      <c r="M4189" s="181" t="str">
        <f>L4189*(1-K4189)</f>
      </c>
    </row>
    <row r="4190">
      <c r="A4190" t="s">
        <v>164</v>
      </c>
      <c r="B4190" t="s">
        <v>253</v>
      </c>
      <c r="C4190" s="32" t="s">
        <v>255</v>
      </c>
      <c r="D4190" t="s">
        <v>458</v>
      </c>
      <c r="E4190" t="s">
        <v>476</v>
      </c>
      <c r="F4190" s="174" t="n">
        <v>2025</v>
      </c>
      <c r="G4190" s="175" t="n">
        <v>58</v>
      </c>
      <c r="H4190" s="176" t="n">
        <v>15352.8908385356</v>
      </c>
      <c r="I4190" s="177" t="n">
        <v>2913456.20780408</v>
      </c>
      <c r="J4190" s="178" t="str">
        <f>IF(I4190&gt;0,H4190/I4190,0)</f>
      </c>
      <c r="K4190" s="179" t="str">
        <f>1-EXP(-J4190)</f>
      </c>
      <c r="L4190" s="180" t="str">
        <f>IF(G4190=30,1,M4189)</f>
      </c>
      <c r="M4190" s="181" t="str">
        <f>L4190*(1-K4190)</f>
      </c>
    </row>
    <row r="4191">
      <c r="A4191" t="s">
        <v>164</v>
      </c>
      <c r="B4191" t="s">
        <v>253</v>
      </c>
      <c r="C4191" s="32" t="s">
        <v>255</v>
      </c>
      <c r="D4191" t="s">
        <v>458</v>
      </c>
      <c r="E4191" t="s">
        <v>476</v>
      </c>
      <c r="F4191" s="174" t="n">
        <v>2025</v>
      </c>
      <c r="G4191" s="175" t="n">
        <v>59</v>
      </c>
      <c r="H4191" s="176" t="n">
        <v>16194.4851724811</v>
      </c>
      <c r="I4191" s="177" t="n">
        <v>2813535.58615437</v>
      </c>
      <c r="J4191" s="178" t="str">
        <f>IF(I4191&gt;0,H4191/I4191,0)</f>
      </c>
      <c r="K4191" s="179" t="str">
        <f>1-EXP(-J4191)</f>
      </c>
      <c r="L4191" s="180" t="str">
        <f>IF(G4191=30,1,M4190)</f>
      </c>
      <c r="M4191" s="181" t="str">
        <f>L4191*(1-K4191)</f>
      </c>
    </row>
    <row r="4192">
      <c r="A4192" t="s">
        <v>164</v>
      </c>
      <c r="B4192" t="s">
        <v>253</v>
      </c>
      <c r="C4192" s="32" t="s">
        <v>255</v>
      </c>
      <c r="D4192" t="s">
        <v>458</v>
      </c>
      <c r="E4192" t="s">
        <v>476</v>
      </c>
      <c r="F4192" s="174" t="n">
        <v>2025</v>
      </c>
      <c r="G4192" s="175" t="n">
        <v>60</v>
      </c>
      <c r="H4192" s="176" t="n">
        <v>17423.2801405334</v>
      </c>
      <c r="I4192" s="177" t="n">
        <v>2691047.17153736</v>
      </c>
      <c r="J4192" s="178" t="str">
        <f>IF(I4192&gt;0,H4192/I4192,0)</f>
      </c>
      <c r="K4192" s="179" t="str">
        <f>1-EXP(-J4192)</f>
      </c>
      <c r="L4192" s="180" t="str">
        <f>IF(G4192=30,1,M4191)</f>
      </c>
      <c r="M4192" s="181" t="str">
        <f>L4192*(1-K4192)</f>
      </c>
    </row>
    <row r="4193">
      <c r="A4193" t="s">
        <v>164</v>
      </c>
      <c r="B4193" t="s">
        <v>253</v>
      </c>
      <c r="C4193" s="32" t="s">
        <v>255</v>
      </c>
      <c r="D4193" t="s">
        <v>458</v>
      </c>
      <c r="E4193" t="s">
        <v>476</v>
      </c>
      <c r="F4193" s="174" t="n">
        <v>2025</v>
      </c>
      <c r="G4193" s="175" t="n">
        <v>61</v>
      </c>
      <c r="H4193" s="176" t="n">
        <v>18165.5911945509</v>
      </c>
      <c r="I4193" s="177" t="n">
        <v>2568096.94973173</v>
      </c>
      <c r="J4193" s="178" t="str">
        <f>IF(I4193&gt;0,H4193/I4193,0)</f>
      </c>
      <c r="K4193" s="179" t="str">
        <f>1-EXP(-J4193)</f>
      </c>
      <c r="L4193" s="180" t="str">
        <f>IF(G4193=30,1,M4192)</f>
      </c>
      <c r="M4193" s="181" t="str">
        <f>L4193*(1-K4193)</f>
      </c>
    </row>
    <row r="4194">
      <c r="A4194" t="s">
        <v>164</v>
      </c>
      <c r="B4194" t="s">
        <v>253</v>
      </c>
      <c r="C4194" s="32" t="s">
        <v>255</v>
      </c>
      <c r="D4194" t="s">
        <v>458</v>
      </c>
      <c r="E4194" t="s">
        <v>476</v>
      </c>
      <c r="F4194" s="174" t="n">
        <v>2025</v>
      </c>
      <c r="G4194" s="175" t="n">
        <v>62</v>
      </c>
      <c r="H4194" s="176" t="n">
        <v>18949.2710408012</v>
      </c>
      <c r="I4194" s="177" t="n">
        <v>2450910.06582199</v>
      </c>
      <c r="J4194" s="178" t="str">
        <f>IF(I4194&gt;0,H4194/I4194,0)</f>
      </c>
      <c r="K4194" s="179" t="str">
        <f>1-EXP(-J4194)</f>
      </c>
      <c r="L4194" s="180" t="str">
        <f>IF(G4194=30,1,M4193)</f>
      </c>
      <c r="M4194" s="181" t="str">
        <f>L4194*(1-K4194)</f>
      </c>
    </row>
    <row r="4195">
      <c r="A4195" t="s">
        <v>164</v>
      </c>
      <c r="B4195" t="s">
        <v>253</v>
      </c>
      <c r="C4195" s="32" t="s">
        <v>255</v>
      </c>
      <c r="D4195" t="s">
        <v>458</v>
      </c>
      <c r="E4195" t="s">
        <v>476</v>
      </c>
      <c r="F4195" s="174" t="n">
        <v>2025</v>
      </c>
      <c r="G4195" s="175" t="n">
        <v>63</v>
      </c>
      <c r="H4195" s="176" t="n">
        <v>19595.2874860153</v>
      </c>
      <c r="I4195" s="177" t="n">
        <v>2307352.6622382</v>
      </c>
      <c r="J4195" s="178" t="str">
        <f>IF(I4195&gt;0,H4195/I4195,0)</f>
      </c>
      <c r="K4195" s="179" t="str">
        <f>1-EXP(-J4195)</f>
      </c>
      <c r="L4195" s="180" t="str">
        <f>IF(G4195=30,1,M4194)</f>
      </c>
      <c r="M4195" s="181" t="str">
        <f>L4195*(1-K4195)</f>
      </c>
    </row>
    <row r="4196">
      <c r="A4196" t="s">
        <v>164</v>
      </c>
      <c r="B4196" t="s">
        <v>253</v>
      </c>
      <c r="C4196" s="32" t="s">
        <v>255</v>
      </c>
      <c r="D4196" t="s">
        <v>458</v>
      </c>
      <c r="E4196" t="s">
        <v>476</v>
      </c>
      <c r="F4196" s="174" t="n">
        <v>2025</v>
      </c>
      <c r="G4196" s="175" t="n">
        <v>64</v>
      </c>
      <c r="H4196" s="176" t="n">
        <v>20344.1065668903</v>
      </c>
      <c r="I4196" s="177" t="n">
        <v>2189442.45160812</v>
      </c>
      <c r="J4196" s="178" t="str">
        <f>IF(I4196&gt;0,H4196/I4196,0)</f>
      </c>
      <c r="K4196" s="179" t="str">
        <f>1-EXP(-J4196)</f>
      </c>
      <c r="L4196" s="180" t="str">
        <f>IF(G4196=30,1,M4195)</f>
      </c>
      <c r="M4196" s="181" t="str">
        <f>L4196*(1-K4196)</f>
      </c>
    </row>
    <row r="4197">
      <c r="A4197" t="s">
        <v>164</v>
      </c>
      <c r="B4197" t="s">
        <v>253</v>
      </c>
      <c r="C4197" s="32" t="s">
        <v>255</v>
      </c>
      <c r="D4197" t="s">
        <v>458</v>
      </c>
      <c r="E4197" t="s">
        <v>476</v>
      </c>
      <c r="F4197" s="174" t="n">
        <v>2025</v>
      </c>
      <c r="G4197" s="175" t="n">
        <v>65</v>
      </c>
      <c r="H4197" s="176" t="n">
        <v>20543.2075134781</v>
      </c>
      <c r="I4197" s="177" t="n">
        <v>2067379.29561573</v>
      </c>
      <c r="J4197" s="178" t="str">
        <f>IF(I4197&gt;0,H4197/I4197,0)</f>
      </c>
      <c r="K4197" s="179" t="str">
        <f>1-EXP(-J4197)</f>
      </c>
      <c r="L4197" s="180" t="str">
        <f>IF(G4197=30,1,M4196)</f>
      </c>
      <c r="M4197" s="181" t="str">
        <f>L4197*(1-K4197)</f>
      </c>
    </row>
    <row r="4198">
      <c r="A4198" t="s">
        <v>164</v>
      </c>
      <c r="B4198" t="s">
        <v>253</v>
      </c>
      <c r="C4198" s="32" t="s">
        <v>255</v>
      </c>
      <c r="D4198" t="s">
        <v>458</v>
      </c>
      <c r="E4198" t="s">
        <v>476</v>
      </c>
      <c r="F4198" s="174" t="n">
        <v>2025</v>
      </c>
      <c r="G4198" s="175" t="n">
        <v>66</v>
      </c>
      <c r="H4198" s="176" t="n">
        <v>21106.2999521535</v>
      </c>
      <c r="I4198" s="177" t="n">
        <v>1938977.04767675</v>
      </c>
      <c r="J4198" s="178" t="str">
        <f>IF(I4198&gt;0,H4198/I4198,0)</f>
      </c>
      <c r="K4198" s="179" t="str">
        <f>1-EXP(-J4198)</f>
      </c>
      <c r="L4198" s="180" t="str">
        <f>IF(G4198=30,1,M4197)</f>
      </c>
      <c r="M4198" s="181" t="str">
        <f>L4198*(1-K4198)</f>
      </c>
    </row>
    <row r="4199">
      <c r="A4199" t="s">
        <v>164</v>
      </c>
      <c r="B4199" t="s">
        <v>253</v>
      </c>
      <c r="C4199" s="32" t="s">
        <v>255</v>
      </c>
      <c r="D4199" t="s">
        <v>458</v>
      </c>
      <c r="E4199" t="s">
        <v>476</v>
      </c>
      <c r="F4199" s="174" t="n">
        <v>2025</v>
      </c>
      <c r="G4199" s="175" t="n">
        <v>67</v>
      </c>
      <c r="H4199" s="176" t="n">
        <v>21627.4436556859</v>
      </c>
      <c r="I4199" s="177" t="n">
        <v>1812804.58670767</v>
      </c>
      <c r="J4199" s="178" t="str">
        <f>IF(I4199&gt;0,H4199/I4199,0)</f>
      </c>
      <c r="K4199" s="179" t="str">
        <f>1-EXP(-J4199)</f>
      </c>
      <c r="L4199" s="180" t="str">
        <f>IF(G4199=30,1,M4198)</f>
      </c>
      <c r="M4199" s="181" t="str">
        <f>L4199*(1-K4199)</f>
      </c>
    </row>
    <row r="4200">
      <c r="A4200" t="s">
        <v>164</v>
      </c>
      <c r="B4200" t="s">
        <v>253</v>
      </c>
      <c r="C4200" s="32" t="s">
        <v>255</v>
      </c>
      <c r="D4200" t="s">
        <v>458</v>
      </c>
      <c r="E4200" t="s">
        <v>476</v>
      </c>
      <c r="F4200" s="174" t="n">
        <v>2025</v>
      </c>
      <c r="G4200" s="175" t="n">
        <v>68</v>
      </c>
      <c r="H4200" s="176" t="n">
        <v>22420.0473056095</v>
      </c>
      <c r="I4200" s="177" t="n">
        <v>1708817.0374287</v>
      </c>
      <c r="J4200" s="178" t="str">
        <f>IF(I4200&gt;0,H4200/I4200,0)</f>
      </c>
      <c r="K4200" s="179" t="str">
        <f>1-EXP(-J4200)</f>
      </c>
      <c r="L4200" s="180" t="str">
        <f>IF(G4200=30,1,M4199)</f>
      </c>
      <c r="M4200" s="181" t="str">
        <f>L4200*(1-K4200)</f>
      </c>
    </row>
    <row r="4201">
      <c r="A4201" t="s">
        <v>164</v>
      </c>
      <c r="B4201" t="s">
        <v>253</v>
      </c>
      <c r="C4201" s="32" t="s">
        <v>255</v>
      </c>
      <c r="D4201" t="s">
        <v>458</v>
      </c>
      <c r="E4201" t="s">
        <v>476</v>
      </c>
      <c r="F4201" s="174" t="n">
        <v>2025</v>
      </c>
      <c r="G4201" s="175" t="n">
        <v>69</v>
      </c>
      <c r="H4201" s="176" t="n">
        <v>22863.5341697474</v>
      </c>
      <c r="I4201" s="177" t="n">
        <v>1588246.5017458</v>
      </c>
      <c r="J4201" s="178" t="str">
        <f>IF(I4201&gt;0,H4201/I4201,0)</f>
      </c>
      <c r="K4201" s="179" t="str">
        <f>1-EXP(-J4201)</f>
      </c>
      <c r="L4201" s="180" t="str">
        <f>IF(G4201=30,1,M4200)</f>
      </c>
      <c r="M4201" s="181" t="str">
        <f>L4201*(1-K4201)</f>
      </c>
    </row>
    <row r="4202">
      <c r="A4202" t="s">
        <v>164</v>
      </c>
      <c r="B4202" t="s">
        <v>253</v>
      </c>
      <c r="C4202" s="32" t="s">
        <v>255</v>
      </c>
      <c r="D4202" t="s">
        <v>458</v>
      </c>
      <c r="E4202" t="s">
        <v>476</v>
      </c>
      <c r="F4202" s="174" t="n">
        <v>2026</v>
      </c>
      <c r="G4202" s="175" t="n">
        <v>30</v>
      </c>
      <c r="H4202" s="176" t="n">
        <v>1298.25984518349</v>
      </c>
      <c r="I4202" s="177" t="n">
        <v>4533066.05431128</v>
      </c>
      <c r="J4202" s="178" t="str">
        <f>IF(I4202&gt;0,H4202/I4202,0)</f>
      </c>
      <c r="K4202" s="179" t="str">
        <f>1-EXP(-J4202)</f>
      </c>
      <c r="L4202" s="180" t="str">
        <f>IF(G4202=30,1,M4201)</f>
      </c>
      <c r="M4202" s="181" t="str">
        <f>L4202*(1-K4202)</f>
      </c>
    </row>
    <row r="4203">
      <c r="A4203" t="s">
        <v>164</v>
      </c>
      <c r="B4203" t="s">
        <v>253</v>
      </c>
      <c r="C4203" s="32" t="s">
        <v>255</v>
      </c>
      <c r="D4203" t="s">
        <v>458</v>
      </c>
      <c r="E4203" t="s">
        <v>476</v>
      </c>
      <c r="F4203" s="174" t="n">
        <v>2026</v>
      </c>
      <c r="G4203" s="175" t="n">
        <v>31</v>
      </c>
      <c r="H4203" s="176" t="n">
        <v>1323.75476625861</v>
      </c>
      <c r="I4203" s="177" t="n">
        <v>4460323.13013529</v>
      </c>
      <c r="J4203" s="178" t="str">
        <f>IF(I4203&gt;0,H4203/I4203,0)</f>
      </c>
      <c r="K4203" s="179" t="str">
        <f>1-EXP(-J4203)</f>
      </c>
      <c r="L4203" s="180" t="str">
        <f>IF(G4203=30,1,M4202)</f>
      </c>
      <c r="M4203" s="181" t="str">
        <f>L4203*(1-K4203)</f>
      </c>
    </row>
    <row r="4204">
      <c r="A4204" t="s">
        <v>164</v>
      </c>
      <c r="B4204" t="s">
        <v>253</v>
      </c>
      <c r="C4204" s="32" t="s">
        <v>255</v>
      </c>
      <c r="D4204" t="s">
        <v>458</v>
      </c>
      <c r="E4204" t="s">
        <v>476</v>
      </c>
      <c r="F4204" s="174" t="n">
        <v>2026</v>
      </c>
      <c r="G4204" s="175" t="n">
        <v>32</v>
      </c>
      <c r="H4204" s="176" t="n">
        <v>1366.42992409946</v>
      </c>
      <c r="I4204" s="177" t="n">
        <v>4404107.46693365</v>
      </c>
      <c r="J4204" s="178" t="str">
        <f>IF(I4204&gt;0,H4204/I4204,0)</f>
      </c>
      <c r="K4204" s="179" t="str">
        <f>1-EXP(-J4204)</f>
      </c>
      <c r="L4204" s="180" t="str">
        <f>IF(G4204=30,1,M4203)</f>
      </c>
      <c r="M4204" s="181" t="str">
        <f>L4204*(1-K4204)</f>
      </c>
    </row>
    <row r="4205">
      <c r="A4205" t="s">
        <v>164</v>
      </c>
      <c r="B4205" t="s">
        <v>253</v>
      </c>
      <c r="C4205" s="32" t="s">
        <v>255</v>
      </c>
      <c r="D4205" t="s">
        <v>458</v>
      </c>
      <c r="E4205" t="s">
        <v>476</v>
      </c>
      <c r="F4205" s="174" t="n">
        <v>2026</v>
      </c>
      <c r="G4205" s="175" t="n">
        <v>33</v>
      </c>
      <c r="H4205" s="176" t="n">
        <v>1420.83304905885</v>
      </c>
      <c r="I4205" s="177" t="n">
        <v>4351716.8554044</v>
      </c>
      <c r="J4205" s="178" t="str">
        <f>IF(I4205&gt;0,H4205/I4205,0)</f>
      </c>
      <c r="K4205" s="179" t="str">
        <f>1-EXP(-J4205)</f>
      </c>
      <c r="L4205" s="180" t="str">
        <f>IF(G4205=30,1,M4204)</f>
      </c>
      <c r="M4205" s="181" t="str">
        <f>L4205*(1-K4205)</f>
      </c>
    </row>
    <row r="4206">
      <c r="A4206" t="s">
        <v>164</v>
      </c>
      <c r="B4206" t="s">
        <v>253</v>
      </c>
      <c r="C4206" s="32" t="s">
        <v>255</v>
      </c>
      <c r="D4206" t="s">
        <v>458</v>
      </c>
      <c r="E4206" t="s">
        <v>476</v>
      </c>
      <c r="F4206" s="174" t="n">
        <v>2026</v>
      </c>
      <c r="G4206" s="175" t="n">
        <v>34</v>
      </c>
      <c r="H4206" s="176" t="n">
        <v>1517.70477633331</v>
      </c>
      <c r="I4206" s="177" t="n">
        <v>4391579.85398627</v>
      </c>
      <c r="J4206" s="178" t="str">
        <f>IF(I4206&gt;0,H4206/I4206,0)</f>
      </c>
      <c r="K4206" s="179" t="str">
        <f>1-EXP(-J4206)</f>
      </c>
      <c r="L4206" s="180" t="str">
        <f>IF(G4206=30,1,M4205)</f>
      </c>
      <c r="M4206" s="181" t="str">
        <f>L4206*(1-K4206)</f>
      </c>
    </row>
    <row r="4207">
      <c r="A4207" t="s">
        <v>164</v>
      </c>
      <c r="B4207" t="s">
        <v>253</v>
      </c>
      <c r="C4207" s="32" t="s">
        <v>255</v>
      </c>
      <c r="D4207" t="s">
        <v>458</v>
      </c>
      <c r="E4207" t="s">
        <v>476</v>
      </c>
      <c r="F4207" s="174" t="n">
        <v>2026</v>
      </c>
      <c r="G4207" s="175" t="n">
        <v>35</v>
      </c>
      <c r="H4207" s="176" t="n">
        <v>2106.64246965204</v>
      </c>
      <c r="I4207" s="177" t="n">
        <v>4411883.81574944</v>
      </c>
      <c r="J4207" s="178" t="str">
        <f>IF(I4207&gt;0,H4207/I4207,0)</f>
      </c>
      <c r="K4207" s="179" t="str">
        <f>1-EXP(-J4207)</f>
      </c>
      <c r="L4207" s="180" t="str">
        <f>IF(G4207=30,1,M4206)</f>
      </c>
      <c r="M4207" s="181" t="str">
        <f>L4207*(1-K4207)</f>
      </c>
    </row>
    <row r="4208">
      <c r="A4208" t="s">
        <v>164</v>
      </c>
      <c r="B4208" t="s">
        <v>253</v>
      </c>
      <c r="C4208" s="32" t="s">
        <v>255</v>
      </c>
      <c r="D4208" t="s">
        <v>458</v>
      </c>
      <c r="E4208" t="s">
        <v>476</v>
      </c>
      <c r="F4208" s="174" t="n">
        <v>2026</v>
      </c>
      <c r="G4208" s="175" t="n">
        <v>36</v>
      </c>
      <c r="H4208" s="176" t="n">
        <v>3188.49569785259</v>
      </c>
      <c r="I4208" s="177" t="n">
        <v>6497478.00294907</v>
      </c>
      <c r="J4208" s="178" t="str">
        <f>IF(I4208&gt;0,H4208/I4208,0)</f>
      </c>
      <c r="K4208" s="179" t="str">
        <f>1-EXP(-J4208)</f>
      </c>
      <c r="L4208" s="180" t="str">
        <f>IF(G4208=30,1,M4207)</f>
      </c>
      <c r="M4208" s="181" t="str">
        <f>L4208*(1-K4208)</f>
      </c>
    </row>
    <row r="4209">
      <c r="A4209" t="s">
        <v>164</v>
      </c>
      <c r="B4209" t="s">
        <v>253</v>
      </c>
      <c r="C4209" s="32" t="s">
        <v>255</v>
      </c>
      <c r="D4209" t="s">
        <v>458</v>
      </c>
      <c r="E4209" t="s">
        <v>476</v>
      </c>
      <c r="F4209" s="174" t="n">
        <v>2026</v>
      </c>
      <c r="G4209" s="175" t="n">
        <v>37</v>
      </c>
      <c r="H4209" s="176" t="n">
        <v>2390.34910259347</v>
      </c>
      <c r="I4209" s="177" t="n">
        <v>4374567.97247644</v>
      </c>
      <c r="J4209" s="178" t="str">
        <f>IF(I4209&gt;0,H4209/I4209,0)</f>
      </c>
      <c r="K4209" s="179" t="str">
        <f>1-EXP(-J4209)</f>
      </c>
      <c r="L4209" s="180" t="str">
        <f>IF(G4209=30,1,M4208)</f>
      </c>
      <c r="M4209" s="181" t="str">
        <f>L4209*(1-K4209)</f>
      </c>
    </row>
    <row r="4210">
      <c r="A4210" t="s">
        <v>164</v>
      </c>
      <c r="B4210" t="s">
        <v>253</v>
      </c>
      <c r="C4210" s="32" t="s">
        <v>255</v>
      </c>
      <c r="D4210" t="s">
        <v>458</v>
      </c>
      <c r="E4210" t="s">
        <v>476</v>
      </c>
      <c r="F4210" s="174" t="n">
        <v>2026</v>
      </c>
      <c r="G4210" s="175" t="n">
        <v>38</v>
      </c>
      <c r="H4210" s="176" t="n">
        <v>2556.02615361757</v>
      </c>
      <c r="I4210" s="177" t="n">
        <v>4360553.26063845</v>
      </c>
      <c r="J4210" s="178" t="str">
        <f>IF(I4210&gt;0,H4210/I4210,0)</f>
      </c>
      <c r="K4210" s="179" t="str">
        <f>1-EXP(-J4210)</f>
      </c>
      <c r="L4210" s="180" t="str">
        <f>IF(G4210=30,1,M4209)</f>
      </c>
      <c r="M4210" s="181" t="str">
        <f>L4210*(1-K4210)</f>
      </c>
    </row>
    <row r="4211">
      <c r="A4211" t="s">
        <v>164</v>
      </c>
      <c r="B4211" t="s">
        <v>253</v>
      </c>
      <c r="C4211" s="32" t="s">
        <v>255</v>
      </c>
      <c r="D4211" t="s">
        <v>458</v>
      </c>
      <c r="E4211" t="s">
        <v>476</v>
      </c>
      <c r="F4211" s="174" t="n">
        <v>2026</v>
      </c>
      <c r="G4211" s="175" t="n">
        <v>39</v>
      </c>
      <c r="H4211" s="176" t="n">
        <v>2663.83688663376</v>
      </c>
      <c r="I4211" s="177" t="n">
        <v>4230058.50129271</v>
      </c>
      <c r="J4211" s="178" t="str">
        <f>IF(I4211&gt;0,H4211/I4211,0)</f>
      </c>
      <c r="K4211" s="179" t="str">
        <f>1-EXP(-J4211)</f>
      </c>
      <c r="L4211" s="180" t="str">
        <f>IF(G4211=30,1,M4210)</f>
      </c>
      <c r="M4211" s="181" t="str">
        <f>L4211*(1-K4211)</f>
      </c>
    </row>
    <row r="4212">
      <c r="A4212" t="s">
        <v>164</v>
      </c>
      <c r="B4212" t="s">
        <v>253</v>
      </c>
      <c r="C4212" s="32" t="s">
        <v>255</v>
      </c>
      <c r="D4212" t="s">
        <v>458</v>
      </c>
      <c r="E4212" t="s">
        <v>476</v>
      </c>
      <c r="F4212" s="174" t="n">
        <v>2026</v>
      </c>
      <c r="G4212" s="175" t="n">
        <v>40</v>
      </c>
      <c r="H4212" s="176" t="n">
        <v>3566.04671079729</v>
      </c>
      <c r="I4212" s="177" t="n">
        <v>4198451.37942556</v>
      </c>
      <c r="J4212" s="178" t="str">
        <f>IF(I4212&gt;0,H4212/I4212,0)</f>
      </c>
      <c r="K4212" s="179" t="str">
        <f>1-EXP(-J4212)</f>
      </c>
      <c r="L4212" s="180" t="str">
        <f>IF(G4212=30,1,M4211)</f>
      </c>
      <c r="M4212" s="181" t="str">
        <f>L4212*(1-K4212)</f>
      </c>
    </row>
    <row r="4213">
      <c r="A4213" t="s">
        <v>164</v>
      </c>
      <c r="B4213" t="s">
        <v>253</v>
      </c>
      <c r="C4213" s="32" t="s">
        <v>255</v>
      </c>
      <c r="D4213" t="s">
        <v>458</v>
      </c>
      <c r="E4213" t="s">
        <v>476</v>
      </c>
      <c r="F4213" s="174" t="n">
        <v>2026</v>
      </c>
      <c r="G4213" s="175" t="n">
        <v>41</v>
      </c>
      <c r="H4213" s="176" t="n">
        <v>3905.19766451372</v>
      </c>
      <c r="I4213" s="177" t="n">
        <v>4261042.03594786</v>
      </c>
      <c r="J4213" s="178" t="str">
        <f>IF(I4213&gt;0,H4213/I4213,0)</f>
      </c>
      <c r="K4213" s="179" t="str">
        <f>1-EXP(-J4213)</f>
      </c>
      <c r="L4213" s="180" t="str">
        <f>IF(G4213=30,1,M4212)</f>
      </c>
      <c r="M4213" s="181" t="str">
        <f>L4213*(1-K4213)</f>
      </c>
    </row>
    <row r="4214">
      <c r="A4214" t="s">
        <v>164</v>
      </c>
      <c r="B4214" t="s">
        <v>253</v>
      </c>
      <c r="C4214" s="32" t="s">
        <v>255</v>
      </c>
      <c r="D4214" t="s">
        <v>458</v>
      </c>
      <c r="E4214" t="s">
        <v>476</v>
      </c>
      <c r="F4214" s="174" t="n">
        <v>2026</v>
      </c>
      <c r="G4214" s="175" t="n">
        <v>42</v>
      </c>
      <c r="H4214" s="176" t="n">
        <v>4316.33685165864</v>
      </c>
      <c r="I4214" s="177" t="n">
        <v>4350361.23155137</v>
      </c>
      <c r="J4214" s="178" t="str">
        <f>IF(I4214&gt;0,H4214/I4214,0)</f>
      </c>
      <c r="K4214" s="179" t="str">
        <f>1-EXP(-J4214)</f>
      </c>
      <c r="L4214" s="180" t="str">
        <f>IF(G4214=30,1,M4213)</f>
      </c>
      <c r="M4214" s="181" t="str">
        <f>L4214*(1-K4214)</f>
      </c>
    </row>
    <row r="4215">
      <c r="A4215" t="s">
        <v>164</v>
      </c>
      <c r="B4215" t="s">
        <v>253</v>
      </c>
      <c r="C4215" s="32" t="s">
        <v>255</v>
      </c>
      <c r="D4215" t="s">
        <v>458</v>
      </c>
      <c r="E4215" t="s">
        <v>476</v>
      </c>
      <c r="F4215" s="174" t="n">
        <v>2026</v>
      </c>
      <c r="G4215" s="175" t="n">
        <v>43</v>
      </c>
      <c r="H4215" s="176" t="n">
        <v>4668.14177707266</v>
      </c>
      <c r="I4215" s="177" t="n">
        <v>4329972.66909871</v>
      </c>
      <c r="J4215" s="178" t="str">
        <f>IF(I4215&gt;0,H4215/I4215,0)</f>
      </c>
      <c r="K4215" s="179" t="str">
        <f>1-EXP(-J4215)</f>
      </c>
      <c r="L4215" s="180" t="str">
        <f>IF(G4215=30,1,M4214)</f>
      </c>
      <c r="M4215" s="181" t="str">
        <f>L4215*(1-K4215)</f>
      </c>
    </row>
    <row r="4216">
      <c r="A4216" t="s">
        <v>164</v>
      </c>
      <c r="B4216" t="s">
        <v>253</v>
      </c>
      <c r="C4216" s="32" t="s">
        <v>255</v>
      </c>
      <c r="D4216" t="s">
        <v>458</v>
      </c>
      <c r="E4216" t="s">
        <v>476</v>
      </c>
      <c r="F4216" s="174" t="n">
        <v>2026</v>
      </c>
      <c r="G4216" s="175" t="n">
        <v>44</v>
      </c>
      <c r="H4216" s="176" t="n">
        <v>4934.2200170153</v>
      </c>
      <c r="I4216" s="177" t="n">
        <v>4196070.84452067</v>
      </c>
      <c r="J4216" s="178" t="str">
        <f>IF(I4216&gt;0,H4216/I4216,0)</f>
      </c>
      <c r="K4216" s="179" t="str">
        <f>1-EXP(-J4216)</f>
      </c>
      <c r="L4216" s="180" t="str">
        <f>IF(G4216=30,1,M4215)</f>
      </c>
      <c r="M4216" s="181" t="str">
        <f>L4216*(1-K4216)</f>
      </c>
    </row>
    <row r="4217">
      <c r="A4217" t="s">
        <v>164</v>
      </c>
      <c r="B4217" t="s">
        <v>253</v>
      </c>
      <c r="C4217" s="32" t="s">
        <v>255</v>
      </c>
      <c r="D4217" t="s">
        <v>458</v>
      </c>
      <c r="E4217" t="s">
        <v>476</v>
      </c>
      <c r="F4217" s="174" t="n">
        <v>2026</v>
      </c>
      <c r="G4217" s="175" t="n">
        <v>45</v>
      </c>
      <c r="H4217" s="176" t="n">
        <v>6286.75426902447</v>
      </c>
      <c r="I4217" s="177" t="n">
        <v>4125597.90099542</v>
      </c>
      <c r="J4217" s="178" t="str">
        <f>IF(I4217&gt;0,H4217/I4217,0)</f>
      </c>
      <c r="K4217" s="179" t="str">
        <f>1-EXP(-J4217)</f>
      </c>
      <c r="L4217" s="180" t="str">
        <f>IF(G4217=30,1,M4216)</f>
      </c>
      <c r="M4217" s="181" t="str">
        <f>L4217*(1-K4217)</f>
      </c>
    </row>
    <row r="4218">
      <c r="A4218" t="s">
        <v>164</v>
      </c>
      <c r="B4218" t="s">
        <v>253</v>
      </c>
      <c r="C4218" s="32" t="s">
        <v>255</v>
      </c>
      <c r="D4218" t="s">
        <v>458</v>
      </c>
      <c r="E4218" t="s">
        <v>476</v>
      </c>
      <c r="F4218" s="174" t="n">
        <v>2026</v>
      </c>
      <c r="G4218" s="175" t="n">
        <v>46</v>
      </c>
      <c r="H4218" s="176" t="n">
        <v>6787.23832089236</v>
      </c>
      <c r="I4218" s="177" t="n">
        <v>4070431.60125937</v>
      </c>
      <c r="J4218" s="178" t="str">
        <f>IF(I4218&gt;0,H4218/I4218,0)</f>
      </c>
      <c r="K4218" s="179" t="str">
        <f>1-EXP(-J4218)</f>
      </c>
      <c r="L4218" s="180" t="str">
        <f>IF(G4218=30,1,M4217)</f>
      </c>
      <c r="M4218" s="181" t="str">
        <f>L4218*(1-K4218)</f>
      </c>
    </row>
    <row r="4219">
      <c r="A4219" t="s">
        <v>164</v>
      </c>
      <c r="B4219" t="s">
        <v>253</v>
      </c>
      <c r="C4219" s="32" t="s">
        <v>255</v>
      </c>
      <c r="D4219" t="s">
        <v>458</v>
      </c>
      <c r="E4219" t="s">
        <v>476</v>
      </c>
      <c r="F4219" s="174" t="n">
        <v>2026</v>
      </c>
      <c r="G4219" s="175" t="n">
        <v>47</v>
      </c>
      <c r="H4219" s="176" t="n">
        <v>7319.05345007231</v>
      </c>
      <c r="I4219" s="177" t="n">
        <v>4010961.05014961</v>
      </c>
      <c r="J4219" s="178" t="str">
        <f>IF(I4219&gt;0,H4219/I4219,0)</f>
      </c>
      <c r="K4219" s="179" t="str">
        <f>1-EXP(-J4219)</f>
      </c>
      <c r="L4219" s="180" t="str">
        <f>IF(G4219=30,1,M4218)</f>
      </c>
      <c r="M4219" s="181" t="str">
        <f>L4219*(1-K4219)</f>
      </c>
    </row>
    <row r="4220">
      <c r="A4220" t="s">
        <v>164</v>
      </c>
      <c r="B4220" t="s">
        <v>253</v>
      </c>
      <c r="C4220" s="32" t="s">
        <v>255</v>
      </c>
      <c r="D4220" t="s">
        <v>458</v>
      </c>
      <c r="E4220" t="s">
        <v>476</v>
      </c>
      <c r="F4220" s="174" t="n">
        <v>2026</v>
      </c>
      <c r="G4220" s="175" t="n">
        <v>48</v>
      </c>
      <c r="H4220" s="176" t="n">
        <v>7846.56464019785</v>
      </c>
      <c r="I4220" s="177" t="n">
        <v>3931943.37085172</v>
      </c>
      <c r="J4220" s="178" t="str">
        <f>IF(I4220&gt;0,H4220/I4220,0)</f>
      </c>
      <c r="K4220" s="179" t="str">
        <f>1-EXP(-J4220)</f>
      </c>
      <c r="L4220" s="180" t="str">
        <f>IF(G4220=30,1,M4219)</f>
      </c>
      <c r="M4220" s="181" t="str">
        <f>L4220*(1-K4220)</f>
      </c>
    </row>
    <row r="4221">
      <c r="A4221" t="s">
        <v>164</v>
      </c>
      <c r="B4221" t="s">
        <v>253</v>
      </c>
      <c r="C4221" s="32" t="s">
        <v>255</v>
      </c>
      <c r="D4221" t="s">
        <v>458</v>
      </c>
      <c r="E4221" t="s">
        <v>476</v>
      </c>
      <c r="F4221" s="174" t="n">
        <v>2026</v>
      </c>
      <c r="G4221" s="175" t="n">
        <v>49</v>
      </c>
      <c r="H4221" s="176" t="n">
        <v>8445.46387446914</v>
      </c>
      <c r="I4221" s="177" t="n">
        <v>3870585.29285046</v>
      </c>
      <c r="J4221" s="178" t="str">
        <f>IF(I4221&gt;0,H4221/I4221,0)</f>
      </c>
      <c r="K4221" s="179" t="str">
        <f>1-EXP(-J4221)</f>
      </c>
      <c r="L4221" s="180" t="str">
        <f>IF(G4221=30,1,M4220)</f>
      </c>
      <c r="M4221" s="181" t="str">
        <f>L4221*(1-K4221)</f>
      </c>
    </row>
    <row r="4222">
      <c r="A4222" t="s">
        <v>164</v>
      </c>
      <c r="B4222" t="s">
        <v>253</v>
      </c>
      <c r="C4222" s="32" t="s">
        <v>255</v>
      </c>
      <c r="D4222" t="s">
        <v>458</v>
      </c>
      <c r="E4222" t="s">
        <v>476</v>
      </c>
      <c r="F4222" s="174" t="n">
        <v>2026</v>
      </c>
      <c r="G4222" s="175" t="n">
        <v>50</v>
      </c>
      <c r="H4222" s="176" t="n">
        <v>9689.09383057323</v>
      </c>
      <c r="I4222" s="177" t="n">
        <v>3797314.82516744</v>
      </c>
      <c r="J4222" s="178" t="str">
        <f>IF(I4222&gt;0,H4222/I4222,0)</f>
      </c>
      <c r="K4222" s="179" t="str">
        <f>1-EXP(-J4222)</f>
      </c>
      <c r="L4222" s="180" t="str">
        <f>IF(G4222=30,1,M4221)</f>
      </c>
      <c r="M4222" s="181" t="str">
        <f>L4222*(1-K4222)</f>
      </c>
    </row>
    <row r="4223">
      <c r="A4223" t="s">
        <v>164</v>
      </c>
      <c r="B4223" t="s">
        <v>253</v>
      </c>
      <c r="C4223" s="32" t="s">
        <v>255</v>
      </c>
      <c r="D4223" t="s">
        <v>458</v>
      </c>
      <c r="E4223" t="s">
        <v>476</v>
      </c>
      <c r="F4223" s="174" t="n">
        <v>2026</v>
      </c>
      <c r="G4223" s="175" t="n">
        <v>51</v>
      </c>
      <c r="H4223" s="176" t="n">
        <v>10357.6016896565</v>
      </c>
      <c r="I4223" s="177" t="n">
        <v>3722630.69397396</v>
      </c>
      <c r="J4223" s="178" t="str">
        <f>IF(I4223&gt;0,H4223/I4223,0)</f>
      </c>
      <c r="K4223" s="179" t="str">
        <f>1-EXP(-J4223)</f>
      </c>
      <c r="L4223" s="180" t="str">
        <f>IF(G4223=30,1,M4222)</f>
      </c>
      <c r="M4223" s="181" t="str">
        <f>L4223*(1-K4223)</f>
      </c>
    </row>
    <row r="4224">
      <c r="A4224" t="s">
        <v>164</v>
      </c>
      <c r="B4224" t="s">
        <v>253</v>
      </c>
      <c r="C4224" s="32" t="s">
        <v>255</v>
      </c>
      <c r="D4224" t="s">
        <v>458</v>
      </c>
      <c r="E4224" t="s">
        <v>476</v>
      </c>
      <c r="F4224" s="174" t="n">
        <v>2026</v>
      </c>
      <c r="G4224" s="175" t="n">
        <v>52</v>
      </c>
      <c r="H4224" s="176" t="n">
        <v>10985.6656536712</v>
      </c>
      <c r="I4224" s="177" t="n">
        <v>3620921.14029281</v>
      </c>
      <c r="J4224" s="178" t="str">
        <f>IF(I4224&gt;0,H4224/I4224,0)</f>
      </c>
      <c r="K4224" s="179" t="str">
        <f>1-EXP(-J4224)</f>
      </c>
      <c r="L4224" s="180" t="str">
        <f>IF(G4224=30,1,M4223)</f>
      </c>
      <c r="M4224" s="181" t="str">
        <f>L4224*(1-K4224)</f>
      </c>
    </row>
    <row r="4225">
      <c r="A4225" t="s">
        <v>164</v>
      </c>
      <c r="B4225" t="s">
        <v>253</v>
      </c>
      <c r="C4225" s="32" t="s">
        <v>255</v>
      </c>
      <c r="D4225" t="s">
        <v>458</v>
      </c>
      <c r="E4225" t="s">
        <v>476</v>
      </c>
      <c r="F4225" s="174" t="n">
        <v>2026</v>
      </c>
      <c r="G4225" s="175" t="n">
        <v>53</v>
      </c>
      <c r="H4225" s="176" t="n">
        <v>11850.3108398407</v>
      </c>
      <c r="I4225" s="177" t="n">
        <v>3580923.27146592</v>
      </c>
      <c r="J4225" s="178" t="str">
        <f>IF(I4225&gt;0,H4225/I4225,0)</f>
      </c>
      <c r="K4225" s="179" t="str">
        <f>1-EXP(-J4225)</f>
      </c>
      <c r="L4225" s="180" t="str">
        <f>IF(G4225=30,1,M4224)</f>
      </c>
      <c r="M4225" s="181" t="str">
        <f>L4225*(1-K4225)</f>
      </c>
    </row>
    <row r="4226">
      <c r="A4226" t="s">
        <v>164</v>
      </c>
      <c r="B4226" t="s">
        <v>253</v>
      </c>
      <c r="C4226" s="32" t="s">
        <v>255</v>
      </c>
      <c r="D4226" t="s">
        <v>458</v>
      </c>
      <c r="E4226" t="s">
        <v>476</v>
      </c>
      <c r="F4226" s="174" t="n">
        <v>2026</v>
      </c>
      <c r="G4226" s="175" t="n">
        <v>54</v>
      </c>
      <c r="H4226" s="176" t="n">
        <v>12197.9772840199</v>
      </c>
      <c r="I4226" s="177" t="n">
        <v>3373682.24021596</v>
      </c>
      <c r="J4226" s="178" t="str">
        <f>IF(I4226&gt;0,H4226/I4226,0)</f>
      </c>
      <c r="K4226" s="179" t="str">
        <f>1-EXP(-J4226)</f>
      </c>
      <c r="L4226" s="180" t="str">
        <f>IF(G4226=30,1,M4225)</f>
      </c>
      <c r="M4226" s="181" t="str">
        <f>L4226*(1-K4226)</f>
      </c>
    </row>
    <row r="4227">
      <c r="A4227" t="s">
        <v>164</v>
      </c>
      <c r="B4227" t="s">
        <v>253</v>
      </c>
      <c r="C4227" s="32" t="s">
        <v>255</v>
      </c>
      <c r="D4227" t="s">
        <v>458</v>
      </c>
      <c r="E4227" t="s">
        <v>476</v>
      </c>
      <c r="F4227" s="174" t="n">
        <v>2026</v>
      </c>
      <c r="G4227" s="175" t="n">
        <v>55</v>
      </c>
      <c r="H4227" s="176" t="n">
        <v>13225.9243983193</v>
      </c>
      <c r="I4227" s="177" t="n">
        <v>3290820.46264231</v>
      </c>
      <c r="J4227" s="178" t="str">
        <f>IF(I4227&gt;0,H4227/I4227,0)</f>
      </c>
      <c r="K4227" s="179" t="str">
        <f>1-EXP(-J4227)</f>
      </c>
      <c r="L4227" s="180" t="str">
        <f>IF(G4227=30,1,M4226)</f>
      </c>
      <c r="M4227" s="181" t="str">
        <f>L4227*(1-K4227)</f>
      </c>
    </row>
    <row r="4228">
      <c r="A4228" t="s">
        <v>164</v>
      </c>
      <c r="B4228" t="s">
        <v>253</v>
      </c>
      <c r="C4228" s="32" t="s">
        <v>255</v>
      </c>
      <c r="D4228" t="s">
        <v>458</v>
      </c>
      <c r="E4228" t="s">
        <v>476</v>
      </c>
      <c r="F4228" s="174" t="n">
        <v>2026</v>
      </c>
      <c r="G4228" s="175" t="n">
        <v>56</v>
      </c>
      <c r="H4228" s="176" t="n">
        <v>14098.4596101535</v>
      </c>
      <c r="I4228" s="177" t="n">
        <v>3212229.89687869</v>
      </c>
      <c r="J4228" s="178" t="str">
        <f>IF(I4228&gt;0,H4228/I4228,0)</f>
      </c>
      <c r="K4228" s="179" t="str">
        <f>1-EXP(-J4228)</f>
      </c>
      <c r="L4228" s="180" t="str">
        <f>IF(G4228=30,1,M4227)</f>
      </c>
      <c r="M4228" s="181" t="str">
        <f>L4228*(1-K4228)</f>
      </c>
    </row>
    <row r="4229">
      <c r="A4229" t="s">
        <v>164</v>
      </c>
      <c r="B4229" t="s">
        <v>253</v>
      </c>
      <c r="C4229" s="32" t="s">
        <v>255</v>
      </c>
      <c r="D4229" t="s">
        <v>458</v>
      </c>
      <c r="E4229" t="s">
        <v>476</v>
      </c>
      <c r="F4229" s="174" t="n">
        <v>2026</v>
      </c>
      <c r="G4229" s="175" t="n">
        <v>57</v>
      </c>
      <c r="H4229" s="176" t="n">
        <v>14979.8999148015</v>
      </c>
      <c r="I4229" s="177" t="n">
        <v>3124853.30890341</v>
      </c>
      <c r="J4229" s="178" t="str">
        <f>IF(I4229&gt;0,H4229/I4229,0)</f>
      </c>
      <c r="K4229" s="179" t="str">
        <f>1-EXP(-J4229)</f>
      </c>
      <c r="L4229" s="180" t="str">
        <f>IF(G4229=30,1,M4228)</f>
      </c>
      <c r="M4229" s="181" t="str">
        <f>L4229*(1-K4229)</f>
      </c>
    </row>
    <row r="4230">
      <c r="A4230" t="s">
        <v>164</v>
      </c>
      <c r="B4230" t="s">
        <v>253</v>
      </c>
      <c r="C4230" s="32" t="s">
        <v>255</v>
      </c>
      <c r="D4230" t="s">
        <v>458</v>
      </c>
      <c r="E4230" t="s">
        <v>476</v>
      </c>
      <c r="F4230" s="174" t="n">
        <v>2026</v>
      </c>
      <c r="G4230" s="175" t="n">
        <v>58</v>
      </c>
      <c r="H4230" s="176" t="n">
        <v>15800.3408271137</v>
      </c>
      <c r="I4230" s="177" t="n">
        <v>3017322.82151662</v>
      </c>
      <c r="J4230" s="178" t="str">
        <f>IF(I4230&gt;0,H4230/I4230,0)</f>
      </c>
      <c r="K4230" s="179" t="str">
        <f>1-EXP(-J4230)</f>
      </c>
      <c r="L4230" s="180" t="str">
        <f>IF(G4230=30,1,M4229)</f>
      </c>
      <c r="M4230" s="181" t="str">
        <f>L4230*(1-K4230)</f>
      </c>
    </row>
    <row r="4231">
      <c r="A4231" t="s">
        <v>164</v>
      </c>
      <c r="B4231" t="s">
        <v>253</v>
      </c>
      <c r="C4231" s="32" t="s">
        <v>255</v>
      </c>
      <c r="D4231" t="s">
        <v>458</v>
      </c>
      <c r="E4231" t="s">
        <v>476</v>
      </c>
      <c r="F4231" s="174" t="n">
        <v>2026</v>
      </c>
      <c r="G4231" s="175" t="n">
        <v>59</v>
      </c>
      <c r="H4231" s="176" t="n">
        <v>16480.687279451</v>
      </c>
      <c r="I4231" s="177" t="n">
        <v>2877844.30618652</v>
      </c>
      <c r="J4231" s="178" t="str">
        <f>IF(I4231&gt;0,H4231/I4231,0)</f>
      </c>
      <c r="K4231" s="179" t="str">
        <f>1-EXP(-J4231)</f>
      </c>
      <c r="L4231" s="180" t="str">
        <f>IF(G4231=30,1,M4230)</f>
      </c>
      <c r="M4231" s="181" t="str">
        <f>L4231*(1-K4231)</f>
      </c>
    </row>
    <row r="4232">
      <c r="A4232" t="s">
        <v>164</v>
      </c>
      <c r="B4232" t="s">
        <v>253</v>
      </c>
      <c r="C4232" s="32" t="s">
        <v>255</v>
      </c>
      <c r="D4232" t="s">
        <v>458</v>
      </c>
      <c r="E4232" t="s">
        <v>476</v>
      </c>
      <c r="F4232" s="174" t="n">
        <v>2026</v>
      </c>
      <c r="G4232" s="175" t="n">
        <v>60</v>
      </c>
      <c r="H4232" s="176" t="n">
        <v>17848.9965372908</v>
      </c>
      <c r="I4232" s="177" t="n">
        <v>2775975.05812671</v>
      </c>
      <c r="J4232" s="178" t="str">
        <f>IF(I4232&gt;0,H4232/I4232,0)</f>
      </c>
      <c r="K4232" s="179" t="str">
        <f>1-EXP(-J4232)</f>
      </c>
      <c r="L4232" s="180" t="str">
        <f>IF(G4232=30,1,M4231)</f>
      </c>
      <c r="M4232" s="181" t="str">
        <f>L4232*(1-K4232)</f>
      </c>
    </row>
    <row r="4233">
      <c r="A4233" t="s">
        <v>164</v>
      </c>
      <c r="B4233" t="s">
        <v>253</v>
      </c>
      <c r="C4233" s="32" t="s">
        <v>255</v>
      </c>
      <c r="D4233" t="s">
        <v>458</v>
      </c>
      <c r="E4233" t="s">
        <v>476</v>
      </c>
      <c r="F4233" s="174" t="n">
        <v>2026</v>
      </c>
      <c r="G4233" s="175" t="n">
        <v>61</v>
      </c>
      <c r="H4233" s="176" t="n">
        <v>18625.144887407</v>
      </c>
      <c r="I4233" s="177" t="n">
        <v>2651145.01124856</v>
      </c>
      <c r="J4233" s="178" t="str">
        <f>IF(I4233&gt;0,H4233/I4233,0)</f>
      </c>
      <c r="K4233" s="179" t="str">
        <f>1-EXP(-J4233)</f>
      </c>
      <c r="L4233" s="180" t="str">
        <f>IF(G4233=30,1,M4232)</f>
      </c>
      <c r="M4233" s="181" t="str">
        <f>L4233*(1-K4233)</f>
      </c>
    </row>
    <row r="4234">
      <c r="A4234" t="s">
        <v>164</v>
      </c>
      <c r="B4234" t="s">
        <v>253</v>
      </c>
      <c r="C4234" s="32" t="s">
        <v>255</v>
      </c>
      <c r="D4234" t="s">
        <v>458</v>
      </c>
      <c r="E4234" t="s">
        <v>476</v>
      </c>
      <c r="F4234" s="174" t="n">
        <v>2026</v>
      </c>
      <c r="G4234" s="175" t="n">
        <v>62</v>
      </c>
      <c r="H4234" s="176" t="n">
        <v>19409.5268180348</v>
      </c>
      <c r="I4234" s="177" t="n">
        <v>2527138.35281488</v>
      </c>
      <c r="J4234" s="178" t="str">
        <f>IF(I4234&gt;0,H4234/I4234,0)</f>
      </c>
      <c r="K4234" s="179" t="str">
        <f>1-EXP(-J4234)</f>
      </c>
      <c r="L4234" s="180" t="str">
        <f>IF(G4234=30,1,M4233)</f>
      </c>
      <c r="M4234" s="181" t="str">
        <f>L4234*(1-K4234)</f>
      </c>
    </row>
    <row r="4235">
      <c r="A4235" t="s">
        <v>164</v>
      </c>
      <c r="B4235" t="s">
        <v>253</v>
      </c>
      <c r="C4235" s="32" t="s">
        <v>255</v>
      </c>
      <c r="D4235" t="s">
        <v>458</v>
      </c>
      <c r="E4235" t="s">
        <v>476</v>
      </c>
      <c r="F4235" s="174" t="n">
        <v>2026</v>
      </c>
      <c r="G4235" s="175" t="n">
        <v>63</v>
      </c>
      <c r="H4235" s="176" t="n">
        <v>20232.1401661899</v>
      </c>
      <c r="I4235" s="177" t="n">
        <v>2408195.69653557</v>
      </c>
      <c r="J4235" s="178" t="str">
        <f>IF(I4235&gt;0,H4235/I4235,0)</f>
      </c>
      <c r="K4235" s="179" t="str">
        <f>1-EXP(-J4235)</f>
      </c>
      <c r="L4235" s="180" t="str">
        <f>IF(G4235=30,1,M4234)</f>
      </c>
      <c r="M4235" s="181" t="str">
        <f>L4235*(1-K4235)</f>
      </c>
    </row>
    <row r="4236">
      <c r="A4236" t="s">
        <v>164</v>
      </c>
      <c r="B4236" t="s">
        <v>253</v>
      </c>
      <c r="C4236" s="32" t="s">
        <v>255</v>
      </c>
      <c r="D4236" t="s">
        <v>458</v>
      </c>
      <c r="E4236" t="s">
        <v>476</v>
      </c>
      <c r="F4236" s="174" t="n">
        <v>2026</v>
      </c>
      <c r="G4236" s="175" t="n">
        <v>64</v>
      </c>
      <c r="H4236" s="176" t="n">
        <v>20901.7010508694</v>
      </c>
      <c r="I4236" s="177" t="n">
        <v>2263198.75041566</v>
      </c>
      <c r="J4236" s="178" t="str">
        <f>IF(I4236&gt;0,H4236/I4236,0)</f>
      </c>
      <c r="K4236" s="179" t="str">
        <f>1-EXP(-J4236)</f>
      </c>
      <c r="L4236" s="180" t="str">
        <f>IF(G4236=30,1,M4235)</f>
      </c>
      <c r="M4236" s="181" t="str">
        <f>L4236*(1-K4236)</f>
      </c>
    </row>
    <row r="4237">
      <c r="A4237" t="s">
        <v>164</v>
      </c>
      <c r="B4237" t="s">
        <v>253</v>
      </c>
      <c r="C4237" s="32" t="s">
        <v>255</v>
      </c>
      <c r="D4237" t="s">
        <v>458</v>
      </c>
      <c r="E4237" t="s">
        <v>476</v>
      </c>
      <c r="F4237" s="174" t="n">
        <v>2026</v>
      </c>
      <c r="G4237" s="175" t="n">
        <v>65</v>
      </c>
      <c r="H4237" s="176" t="n">
        <v>21147.3658777471</v>
      </c>
      <c r="I4237" s="177" t="n">
        <v>2143615.30509381</v>
      </c>
      <c r="J4237" s="178" t="str">
        <f>IF(I4237&gt;0,H4237/I4237,0)</f>
      </c>
      <c r="K4237" s="179" t="str">
        <f>1-EXP(-J4237)</f>
      </c>
      <c r="L4237" s="180" t="str">
        <f>IF(G4237=30,1,M4236)</f>
      </c>
      <c r="M4237" s="181" t="str">
        <f>L4237*(1-K4237)</f>
      </c>
    </row>
    <row r="4238">
      <c r="A4238" t="s">
        <v>164</v>
      </c>
      <c r="B4238" t="s">
        <v>253</v>
      </c>
      <c r="C4238" s="32" t="s">
        <v>255</v>
      </c>
      <c r="D4238" t="s">
        <v>458</v>
      </c>
      <c r="E4238" t="s">
        <v>476</v>
      </c>
      <c r="F4238" s="174" t="n">
        <v>2026</v>
      </c>
      <c r="G4238" s="175" t="n">
        <v>66</v>
      </c>
      <c r="H4238" s="176" t="n">
        <v>21834.0317950494</v>
      </c>
      <c r="I4238" s="177" t="n">
        <v>2020145.26701587</v>
      </c>
      <c r="J4238" s="178" t="str">
        <f>IF(I4238&gt;0,H4238/I4238,0)</f>
      </c>
      <c r="K4238" s="179" t="str">
        <f>1-EXP(-J4238)</f>
      </c>
      <c r="L4238" s="180" t="str">
        <f>IF(G4238=30,1,M4237)</f>
      </c>
      <c r="M4238" s="181" t="str">
        <f>L4238*(1-K4238)</f>
      </c>
    </row>
    <row r="4239">
      <c r="A4239" t="s">
        <v>164</v>
      </c>
      <c r="B4239" t="s">
        <v>253</v>
      </c>
      <c r="C4239" s="32" t="s">
        <v>255</v>
      </c>
      <c r="D4239" t="s">
        <v>458</v>
      </c>
      <c r="E4239" t="s">
        <v>476</v>
      </c>
      <c r="F4239" s="174" t="n">
        <v>2026</v>
      </c>
      <c r="G4239" s="175" t="n">
        <v>67</v>
      </c>
      <c r="H4239" s="176" t="n">
        <v>22393.2941936168</v>
      </c>
      <c r="I4239" s="177" t="n">
        <v>1890359.45336957</v>
      </c>
      <c r="J4239" s="178" t="str">
        <f>IF(I4239&gt;0,H4239/I4239,0)</f>
      </c>
      <c r="K4239" s="179" t="str">
        <f>1-EXP(-J4239)</f>
      </c>
      <c r="L4239" s="180" t="str">
        <f>IF(G4239=30,1,M4238)</f>
      </c>
      <c r="M4239" s="181" t="str">
        <f>L4239*(1-K4239)</f>
      </c>
    </row>
    <row r="4240">
      <c r="A4240" t="s">
        <v>164</v>
      </c>
      <c r="B4240" t="s">
        <v>253</v>
      </c>
      <c r="C4240" s="32" t="s">
        <v>255</v>
      </c>
      <c r="D4240" t="s">
        <v>458</v>
      </c>
      <c r="E4240" t="s">
        <v>476</v>
      </c>
      <c r="F4240" s="174" t="n">
        <v>2026</v>
      </c>
      <c r="G4240" s="175" t="n">
        <v>68</v>
      </c>
      <c r="H4240" s="176" t="n">
        <v>22904.7484824525</v>
      </c>
      <c r="I4240" s="177" t="n">
        <v>1763016.18644109</v>
      </c>
      <c r="J4240" s="178" t="str">
        <f>IF(I4240&gt;0,H4240/I4240,0)</f>
      </c>
      <c r="K4240" s="179" t="str">
        <f>1-EXP(-J4240)</f>
      </c>
      <c r="L4240" s="180" t="str">
        <f>IF(G4240=30,1,M4239)</f>
      </c>
      <c r="M4240" s="181" t="str">
        <f>L4240*(1-K4240)</f>
      </c>
    </row>
    <row r="4241">
      <c r="A4241" t="s">
        <v>164</v>
      </c>
      <c r="B4241" t="s">
        <v>253</v>
      </c>
      <c r="C4241" s="32" t="s">
        <v>255</v>
      </c>
      <c r="D4241" t="s">
        <v>458</v>
      </c>
      <c r="E4241" t="s">
        <v>476</v>
      </c>
      <c r="F4241" s="174" t="n">
        <v>2026</v>
      </c>
      <c r="G4241" s="175" t="n">
        <v>69</v>
      </c>
      <c r="H4241" s="176" t="n">
        <v>23694.0194130157</v>
      </c>
      <c r="I4241" s="177" t="n">
        <v>1657213.93616852</v>
      </c>
      <c r="J4241" s="178" t="str">
        <f>IF(I4241&gt;0,H4241/I4241,0)</f>
      </c>
      <c r="K4241" s="179" t="str">
        <f>1-EXP(-J4241)</f>
      </c>
      <c r="L4241" s="180" t="str">
        <f>IF(G4241=30,1,M4240)</f>
      </c>
      <c r="M4241" s="181" t="str">
        <f>L4241*(1-K4241)</f>
      </c>
    </row>
    <row r="4242">
      <c r="A4242" t="s">
        <v>164</v>
      </c>
      <c r="B4242" t="s">
        <v>253</v>
      </c>
      <c r="C4242" s="32" t="s">
        <v>255</v>
      </c>
      <c r="D4242" t="s">
        <v>458</v>
      </c>
      <c r="E4242" t="s">
        <v>476</v>
      </c>
      <c r="F4242" s="174" t="n">
        <v>2027</v>
      </c>
      <c r="G4242" s="175" t="n">
        <v>30</v>
      </c>
      <c r="H4242" s="176" t="n">
        <v>1304.64237016457</v>
      </c>
      <c r="I4242" s="177" t="n">
        <v>4568808.45043002</v>
      </c>
      <c r="J4242" s="178" t="str">
        <f>IF(I4242&gt;0,H4242/I4242,0)</f>
      </c>
      <c r="K4242" s="179" t="str">
        <f>1-EXP(-J4242)</f>
      </c>
      <c r="L4242" s="180" t="str">
        <f>IF(G4242=30,1,M4241)</f>
      </c>
      <c r="M4242" s="181" t="str">
        <f>L4242*(1-K4242)</f>
      </c>
    </row>
    <row r="4243">
      <c r="A4243" t="s">
        <v>164</v>
      </c>
      <c r="B4243" t="s">
        <v>253</v>
      </c>
      <c r="C4243" s="32" t="s">
        <v>255</v>
      </c>
      <c r="D4243" t="s">
        <v>458</v>
      </c>
      <c r="E4243" t="s">
        <v>476</v>
      </c>
      <c r="F4243" s="174" t="n">
        <v>2027</v>
      </c>
      <c r="G4243" s="175" t="n">
        <v>31</v>
      </c>
      <c r="H4243" s="176" t="n">
        <v>1337.69745070519</v>
      </c>
      <c r="I4243" s="177" t="n">
        <v>4526141.25825779</v>
      </c>
      <c r="J4243" s="178" t="str">
        <f>IF(I4243&gt;0,H4243/I4243,0)</f>
      </c>
      <c r="K4243" s="179" t="str">
        <f>1-EXP(-J4243)</f>
      </c>
      <c r="L4243" s="180" t="str">
        <f>IF(G4243=30,1,M4242)</f>
      </c>
      <c r="M4243" s="181" t="str">
        <f>L4243*(1-K4243)</f>
      </c>
    </row>
    <row r="4244">
      <c r="A4244" t="s">
        <v>164</v>
      </c>
      <c r="B4244" t="s">
        <v>253</v>
      </c>
      <c r="C4244" s="32" t="s">
        <v>255</v>
      </c>
      <c r="D4244" t="s">
        <v>458</v>
      </c>
      <c r="E4244" t="s">
        <v>476</v>
      </c>
      <c r="F4244" s="174" t="n">
        <v>2027</v>
      </c>
      <c r="G4244" s="175" t="n">
        <v>32</v>
      </c>
      <c r="H4244" s="176" t="n">
        <v>1376.39416066027</v>
      </c>
      <c r="I4244" s="177" t="n">
        <v>4453756.44910529</v>
      </c>
      <c r="J4244" s="178" t="str">
        <f>IF(I4244&gt;0,H4244/I4244,0)</f>
      </c>
      <c r="K4244" s="179" t="str">
        <f>1-EXP(-J4244)</f>
      </c>
      <c r="L4244" s="180" t="str">
        <f>IF(G4244=30,1,M4243)</f>
      </c>
      <c r="M4244" s="181" t="str">
        <f>L4244*(1-K4244)</f>
      </c>
    </row>
    <row r="4245">
      <c r="A4245" t="s">
        <v>164</v>
      </c>
      <c r="B4245" t="s">
        <v>253</v>
      </c>
      <c r="C4245" s="32" t="s">
        <v>255</v>
      </c>
      <c r="D4245" t="s">
        <v>458</v>
      </c>
      <c r="E4245" t="s">
        <v>476</v>
      </c>
      <c r="F4245" s="174" t="n">
        <v>2027</v>
      </c>
      <c r="G4245" s="175" t="n">
        <v>33</v>
      </c>
      <c r="H4245" s="176" t="n">
        <v>1430.31844323694</v>
      </c>
      <c r="I4245" s="177" t="n">
        <v>4397361.22031544</v>
      </c>
      <c r="J4245" s="178" t="str">
        <f>IF(I4245&gt;0,H4245/I4245,0)</f>
      </c>
      <c r="K4245" s="179" t="str">
        <f>1-EXP(-J4245)</f>
      </c>
      <c r="L4245" s="180" t="str">
        <f>IF(G4245=30,1,M4244)</f>
      </c>
      <c r="M4245" s="181" t="str">
        <f>L4245*(1-K4245)</f>
      </c>
    </row>
    <row r="4246">
      <c r="A4246" t="s">
        <v>164</v>
      </c>
      <c r="B4246" t="s">
        <v>253</v>
      </c>
      <c r="C4246" s="32" t="s">
        <v>255</v>
      </c>
      <c r="D4246" t="s">
        <v>458</v>
      </c>
      <c r="E4246" t="s">
        <v>476</v>
      </c>
      <c r="F4246" s="174" t="n">
        <v>2027</v>
      </c>
      <c r="G4246" s="175" t="n">
        <v>34</v>
      </c>
      <c r="H4246" s="176" t="n">
        <v>1496.61820720478</v>
      </c>
      <c r="I4246" s="177" t="n">
        <v>4344739.19762597</v>
      </c>
      <c r="J4246" s="178" t="str">
        <f>IF(I4246&gt;0,H4246/I4246,0)</f>
      </c>
      <c r="K4246" s="179" t="str">
        <f>1-EXP(-J4246)</f>
      </c>
      <c r="L4246" s="180" t="str">
        <f>IF(G4246=30,1,M4245)</f>
      </c>
      <c r="M4246" s="181" t="str">
        <f>L4246*(1-K4246)</f>
      </c>
    </row>
    <row r="4247">
      <c r="A4247" t="s">
        <v>164</v>
      </c>
      <c r="B4247" t="s">
        <v>253</v>
      </c>
      <c r="C4247" s="32" t="s">
        <v>255</v>
      </c>
      <c r="D4247" t="s">
        <v>458</v>
      </c>
      <c r="E4247" t="s">
        <v>476</v>
      </c>
      <c r="F4247" s="174" t="n">
        <v>2027</v>
      </c>
      <c r="G4247" s="175" t="n">
        <v>35</v>
      </c>
      <c r="H4247" s="176" t="n">
        <v>2077.02818480482</v>
      </c>
      <c r="I4247" s="177" t="n">
        <v>4384165.09500516</v>
      </c>
      <c r="J4247" s="178" t="str">
        <f>IF(I4247&gt;0,H4247/I4247,0)</f>
      </c>
      <c r="K4247" s="179" t="str">
        <f>1-EXP(-J4247)</f>
      </c>
      <c r="L4247" s="180" t="str">
        <f>IF(G4247=30,1,M4246)</f>
      </c>
      <c r="M4247" s="181" t="str">
        <f>L4247*(1-K4247)</f>
      </c>
    </row>
    <row r="4248">
      <c r="A4248" t="s">
        <v>164</v>
      </c>
      <c r="B4248" t="s">
        <v>253</v>
      </c>
      <c r="C4248" s="32" t="s">
        <v>255</v>
      </c>
      <c r="D4248" t="s">
        <v>458</v>
      </c>
      <c r="E4248" t="s">
        <v>476</v>
      </c>
      <c r="F4248" s="174" t="n">
        <v>2027</v>
      </c>
      <c r="G4248" s="175" t="n">
        <v>36</v>
      </c>
      <c r="H4248" s="176" t="n">
        <v>2229.50502613298</v>
      </c>
      <c r="I4248" s="177" t="n">
        <v>4403451.62058886</v>
      </c>
      <c r="J4248" s="178" t="str">
        <f>IF(I4248&gt;0,H4248/I4248,0)</f>
      </c>
      <c r="K4248" s="179" t="str">
        <f>1-EXP(-J4248)</f>
      </c>
      <c r="L4248" s="180" t="str">
        <f>IF(G4248=30,1,M4247)</f>
      </c>
      <c r="M4248" s="181" t="str">
        <f>L4248*(1-K4248)</f>
      </c>
    </row>
    <row r="4249">
      <c r="A4249" t="s">
        <v>164</v>
      </c>
      <c r="B4249" t="s">
        <v>253</v>
      </c>
      <c r="C4249" s="32" t="s">
        <v>255</v>
      </c>
      <c r="D4249" t="s">
        <v>458</v>
      </c>
      <c r="E4249" t="s">
        <v>476</v>
      </c>
      <c r="F4249" s="174" t="n">
        <v>2027</v>
      </c>
      <c r="G4249" s="175" t="n">
        <v>37</v>
      </c>
      <c r="H4249" s="176" t="n">
        <v>3380.51099972416</v>
      </c>
      <c r="I4249" s="177" t="n">
        <v>6485449.06891337</v>
      </c>
      <c r="J4249" s="178" t="str">
        <f>IF(I4249&gt;0,H4249/I4249,0)</f>
      </c>
      <c r="K4249" s="179" t="str">
        <f>1-EXP(-J4249)</f>
      </c>
      <c r="L4249" s="180" t="str">
        <f>IF(G4249=30,1,M4248)</f>
      </c>
      <c r="M4249" s="181" t="str">
        <f>L4249*(1-K4249)</f>
      </c>
    </row>
    <row r="4250">
      <c r="A4250" t="s">
        <v>164</v>
      </c>
      <c r="B4250" t="s">
        <v>253</v>
      </c>
      <c r="C4250" s="32" t="s">
        <v>255</v>
      </c>
      <c r="D4250" t="s">
        <v>458</v>
      </c>
      <c r="E4250" t="s">
        <v>476</v>
      </c>
      <c r="F4250" s="174" t="n">
        <v>2027</v>
      </c>
      <c r="G4250" s="175" t="n">
        <v>38</v>
      </c>
      <c r="H4250" s="176" t="n">
        <v>2541.20086476522</v>
      </c>
      <c r="I4250" s="177" t="n">
        <v>4365612.16737505</v>
      </c>
      <c r="J4250" s="178" t="str">
        <f>IF(I4250&gt;0,H4250/I4250,0)</f>
      </c>
      <c r="K4250" s="179" t="str">
        <f>1-EXP(-J4250)</f>
      </c>
      <c r="L4250" s="180" t="str">
        <f>IF(G4250=30,1,M4249)</f>
      </c>
      <c r="M4250" s="181" t="str">
        <f>L4250*(1-K4250)</f>
      </c>
    </row>
    <row r="4251">
      <c r="A4251" t="s">
        <v>164</v>
      </c>
      <c r="B4251" t="s">
        <v>253</v>
      </c>
      <c r="C4251" s="32" t="s">
        <v>255</v>
      </c>
      <c r="D4251" t="s">
        <v>458</v>
      </c>
      <c r="E4251" t="s">
        <v>476</v>
      </c>
      <c r="F4251" s="174" t="n">
        <v>2027</v>
      </c>
      <c r="G4251" s="175" t="n">
        <v>39</v>
      </c>
      <c r="H4251" s="176" t="n">
        <v>2721.8065187935</v>
      </c>
      <c r="I4251" s="177" t="n">
        <v>4350987.20634482</v>
      </c>
      <c r="J4251" s="178" t="str">
        <f>IF(I4251&gt;0,H4251/I4251,0)</f>
      </c>
      <c r="K4251" s="179" t="str">
        <f>1-EXP(-J4251)</f>
      </c>
      <c r="L4251" s="180" t="str">
        <f>IF(G4251=30,1,M4250)</f>
      </c>
      <c r="M4251" s="181" t="str">
        <f>L4251*(1-K4251)</f>
      </c>
    </row>
    <row r="4252">
      <c r="A4252" t="s">
        <v>164</v>
      </c>
      <c r="B4252" t="s">
        <v>253</v>
      </c>
      <c r="C4252" s="32" t="s">
        <v>255</v>
      </c>
      <c r="D4252" t="s">
        <v>458</v>
      </c>
      <c r="E4252" t="s">
        <v>476</v>
      </c>
      <c r="F4252" s="174" t="n">
        <v>2027</v>
      </c>
      <c r="G4252" s="175" t="n">
        <v>40</v>
      </c>
      <c r="H4252" s="176" t="n">
        <v>3559.29473957708</v>
      </c>
      <c r="I4252" s="177" t="n">
        <v>4220098.60489592</v>
      </c>
      <c r="J4252" s="178" t="str">
        <f>IF(I4252&gt;0,H4252/I4252,0)</f>
      </c>
      <c r="K4252" s="179" t="str">
        <f>1-EXP(-J4252)</f>
      </c>
      <c r="L4252" s="180" t="str">
        <f>IF(G4252=30,1,M4251)</f>
      </c>
      <c r="M4252" s="181" t="str">
        <f>L4252*(1-K4252)</f>
      </c>
    </row>
    <row r="4253">
      <c r="A4253" t="s">
        <v>164</v>
      </c>
      <c r="B4253" t="s">
        <v>253</v>
      </c>
      <c r="C4253" s="32" t="s">
        <v>255</v>
      </c>
      <c r="D4253" t="s">
        <v>458</v>
      </c>
      <c r="E4253" t="s">
        <v>476</v>
      </c>
      <c r="F4253" s="174" t="n">
        <v>2027</v>
      </c>
      <c r="G4253" s="175" t="n">
        <v>41</v>
      </c>
      <c r="H4253" s="176" t="n">
        <v>3811.73035922021</v>
      </c>
      <c r="I4253" s="177" t="n">
        <v>4187004.99008848</v>
      </c>
      <c r="J4253" s="178" t="str">
        <f>IF(I4253&gt;0,H4253/I4253,0)</f>
      </c>
      <c r="K4253" s="179" t="str">
        <f>1-EXP(-J4253)</f>
      </c>
      <c r="L4253" s="180" t="str">
        <f>IF(G4253=30,1,M4252)</f>
      </c>
      <c r="M4253" s="181" t="str">
        <f>L4253*(1-K4253)</f>
      </c>
    </row>
    <row r="4254">
      <c r="A4254" t="s">
        <v>164</v>
      </c>
      <c r="B4254" t="s">
        <v>253</v>
      </c>
      <c r="C4254" s="32" t="s">
        <v>255</v>
      </c>
      <c r="D4254" t="s">
        <v>458</v>
      </c>
      <c r="E4254" t="s">
        <v>476</v>
      </c>
      <c r="F4254" s="174" t="n">
        <v>2027</v>
      </c>
      <c r="G4254" s="175" t="n">
        <v>42</v>
      </c>
      <c r="H4254" s="176" t="n">
        <v>4189.80298105387</v>
      </c>
      <c r="I4254" s="177" t="n">
        <v>4249366.50115175</v>
      </c>
      <c r="J4254" s="178" t="str">
        <f>IF(I4254&gt;0,H4254/I4254,0)</f>
      </c>
      <c r="K4254" s="179" t="str">
        <f>1-EXP(-J4254)</f>
      </c>
      <c r="L4254" s="180" t="str">
        <f>IF(G4254=30,1,M4253)</f>
      </c>
      <c r="M4254" s="181" t="str">
        <f>L4254*(1-K4254)</f>
      </c>
    </row>
    <row r="4255">
      <c r="A4255" t="s">
        <v>164</v>
      </c>
      <c r="B4255" t="s">
        <v>253</v>
      </c>
      <c r="C4255" s="32" t="s">
        <v>255</v>
      </c>
      <c r="D4255" t="s">
        <v>458</v>
      </c>
      <c r="E4255" t="s">
        <v>476</v>
      </c>
      <c r="F4255" s="174" t="n">
        <v>2027</v>
      </c>
      <c r="G4255" s="175" t="n">
        <v>43</v>
      </c>
      <c r="H4255" s="176" t="n">
        <v>4648.50946595523</v>
      </c>
      <c r="I4255" s="177" t="n">
        <v>4337484.22439988</v>
      </c>
      <c r="J4255" s="178" t="str">
        <f>IF(I4255&gt;0,H4255/I4255,0)</f>
      </c>
      <c r="K4255" s="179" t="str">
        <f>1-EXP(-J4255)</f>
      </c>
      <c r="L4255" s="180" t="str">
        <f>IF(G4255=30,1,M4254)</f>
      </c>
      <c r="M4255" s="181" t="str">
        <f>L4255*(1-K4255)</f>
      </c>
    </row>
    <row r="4256">
      <c r="A4256" t="s">
        <v>164</v>
      </c>
      <c r="B4256" t="s">
        <v>253</v>
      </c>
      <c r="C4256" s="32" t="s">
        <v>255</v>
      </c>
      <c r="D4256" t="s">
        <v>458</v>
      </c>
      <c r="E4256" t="s">
        <v>476</v>
      </c>
      <c r="F4256" s="174" t="n">
        <v>2027</v>
      </c>
      <c r="G4256" s="175" t="n">
        <v>44</v>
      </c>
      <c r="H4256" s="176" t="n">
        <v>5044.04466106314</v>
      </c>
      <c r="I4256" s="177" t="n">
        <v>4316079.43025376</v>
      </c>
      <c r="J4256" s="178" t="str">
        <f>IF(I4256&gt;0,H4256/I4256,0)</f>
      </c>
      <c r="K4256" s="179" t="str">
        <f>1-EXP(-J4256)</f>
      </c>
      <c r="L4256" s="180" t="str">
        <f>IF(G4256=30,1,M4255)</f>
      </c>
      <c r="M4256" s="181" t="str">
        <f>L4256*(1-K4256)</f>
      </c>
    </row>
    <row r="4257">
      <c r="A4257" t="s">
        <v>164</v>
      </c>
      <c r="B4257" t="s">
        <v>253</v>
      </c>
      <c r="C4257" s="32" t="s">
        <v>255</v>
      </c>
      <c r="D4257" t="s">
        <v>458</v>
      </c>
      <c r="E4257" t="s">
        <v>476</v>
      </c>
      <c r="F4257" s="174" t="n">
        <v>2027</v>
      </c>
      <c r="G4257" s="175" t="n">
        <v>45</v>
      </c>
      <c r="H4257" s="176" t="n">
        <v>6333.27138870147</v>
      </c>
      <c r="I4257" s="177" t="n">
        <v>4181417.80645798</v>
      </c>
      <c r="J4257" s="178" t="str">
        <f>IF(I4257&gt;0,H4257/I4257,0)</f>
      </c>
      <c r="K4257" s="179" t="str">
        <f>1-EXP(-J4257)</f>
      </c>
      <c r="L4257" s="180" t="str">
        <f>IF(G4257=30,1,M4256)</f>
      </c>
      <c r="M4257" s="181" t="str">
        <f>L4257*(1-K4257)</f>
      </c>
    </row>
    <row r="4258">
      <c r="A4258" t="s">
        <v>164</v>
      </c>
      <c r="B4258" t="s">
        <v>253</v>
      </c>
      <c r="C4258" s="32" t="s">
        <v>255</v>
      </c>
      <c r="D4258" t="s">
        <v>458</v>
      </c>
      <c r="E4258" t="s">
        <v>476</v>
      </c>
      <c r="F4258" s="174" t="n">
        <v>2027</v>
      </c>
      <c r="G4258" s="175" t="n">
        <v>46</v>
      </c>
      <c r="H4258" s="176" t="n">
        <v>6811.10815632067</v>
      </c>
      <c r="I4258" s="177" t="n">
        <v>4108821.67160053</v>
      </c>
      <c r="J4258" s="178" t="str">
        <f>IF(I4258&gt;0,H4258/I4258,0)</f>
      </c>
      <c r="K4258" s="179" t="str">
        <f>1-EXP(-J4258)</f>
      </c>
      <c r="L4258" s="180" t="str">
        <f>IF(G4258=30,1,M4257)</f>
      </c>
      <c r="M4258" s="181" t="str">
        <f>L4258*(1-K4258)</f>
      </c>
    </row>
    <row r="4259">
      <c r="A4259" t="s">
        <v>164</v>
      </c>
      <c r="B4259" t="s">
        <v>253</v>
      </c>
      <c r="C4259" s="32" t="s">
        <v>255</v>
      </c>
      <c r="D4259" t="s">
        <v>458</v>
      </c>
      <c r="E4259" t="s">
        <v>476</v>
      </c>
      <c r="F4259" s="174" t="n">
        <v>2027</v>
      </c>
      <c r="G4259" s="175" t="n">
        <v>47</v>
      </c>
      <c r="H4259" s="176" t="n">
        <v>7355.55964903229</v>
      </c>
      <c r="I4259" s="177" t="n">
        <v>4053377.07395861</v>
      </c>
      <c r="J4259" s="178" t="str">
        <f>IF(I4259&gt;0,H4259/I4259,0)</f>
      </c>
      <c r="K4259" s="179" t="str">
        <f>1-EXP(-J4259)</f>
      </c>
      <c r="L4259" s="180" t="str">
        <f>IF(G4259=30,1,M4258)</f>
      </c>
      <c r="M4259" s="181" t="str">
        <f>L4259*(1-K4259)</f>
      </c>
    </row>
    <row r="4260">
      <c r="A4260" t="s">
        <v>164</v>
      </c>
      <c r="B4260" t="s">
        <v>253</v>
      </c>
      <c r="C4260" s="32" t="s">
        <v>255</v>
      </c>
      <c r="D4260" t="s">
        <v>458</v>
      </c>
      <c r="E4260" t="s">
        <v>476</v>
      </c>
      <c r="F4260" s="174" t="n">
        <v>2027</v>
      </c>
      <c r="G4260" s="175" t="n">
        <v>48</v>
      </c>
      <c r="H4260" s="176" t="n">
        <v>7926.93105102149</v>
      </c>
      <c r="I4260" s="177" t="n">
        <v>3992573.93329697</v>
      </c>
      <c r="J4260" s="178" t="str">
        <f>IF(I4260&gt;0,H4260/I4260,0)</f>
      </c>
      <c r="K4260" s="179" t="str">
        <f>1-EXP(-J4260)</f>
      </c>
      <c r="L4260" s="180" t="str">
        <f>IF(G4260=30,1,M4259)</f>
      </c>
      <c r="M4260" s="181" t="str">
        <f>L4260*(1-K4260)</f>
      </c>
    </row>
    <row r="4261">
      <c r="A4261" t="s">
        <v>164</v>
      </c>
      <c r="B4261" t="s">
        <v>253</v>
      </c>
      <c r="C4261" s="32" t="s">
        <v>255</v>
      </c>
      <c r="D4261" t="s">
        <v>458</v>
      </c>
      <c r="E4261" t="s">
        <v>476</v>
      </c>
      <c r="F4261" s="174" t="n">
        <v>2027</v>
      </c>
      <c r="G4261" s="175" t="n">
        <v>49</v>
      </c>
      <c r="H4261" s="176" t="n">
        <v>8490.23283865153</v>
      </c>
      <c r="I4261" s="177" t="n">
        <v>3912227.51121388</v>
      </c>
      <c r="J4261" s="178" t="str">
        <f>IF(I4261&gt;0,H4261/I4261,0)</f>
      </c>
      <c r="K4261" s="179" t="str">
        <f>1-EXP(-J4261)</f>
      </c>
      <c r="L4261" s="180" t="str">
        <f>IF(G4261=30,1,M4260)</f>
      </c>
      <c r="M4261" s="181" t="str">
        <f>L4261*(1-K4261)</f>
      </c>
    </row>
    <row r="4262">
      <c r="A4262" t="s">
        <v>164</v>
      </c>
      <c r="B4262" t="s">
        <v>253</v>
      </c>
      <c r="C4262" s="32" t="s">
        <v>255</v>
      </c>
      <c r="D4262" t="s">
        <v>458</v>
      </c>
      <c r="E4262" t="s">
        <v>476</v>
      </c>
      <c r="F4262" s="174" t="n">
        <v>2027</v>
      </c>
      <c r="G4262" s="175" t="n">
        <v>50</v>
      </c>
      <c r="H4262" s="176" t="n">
        <v>9768.42197500069</v>
      </c>
      <c r="I4262" s="177" t="n">
        <v>3849360.72376885</v>
      </c>
      <c r="J4262" s="178" t="str">
        <f>IF(I4262&gt;0,H4262/I4262,0)</f>
      </c>
      <c r="K4262" s="179" t="str">
        <f>1-EXP(-J4262)</f>
      </c>
      <c r="L4262" s="180" t="str">
        <f>IF(G4262=30,1,M4261)</f>
      </c>
      <c r="M4262" s="181" t="str">
        <f>L4262*(1-K4262)</f>
      </c>
    </row>
    <row r="4263">
      <c r="A4263" t="s">
        <v>164</v>
      </c>
      <c r="B4263" t="s">
        <v>253</v>
      </c>
      <c r="C4263" s="32" t="s">
        <v>255</v>
      </c>
      <c r="D4263" t="s">
        <v>458</v>
      </c>
      <c r="E4263" t="s">
        <v>476</v>
      </c>
      <c r="F4263" s="174" t="n">
        <v>2027</v>
      </c>
      <c r="G4263" s="175" t="n">
        <v>51</v>
      </c>
      <c r="H4263" s="176" t="n">
        <v>10447.3853898391</v>
      </c>
      <c r="I4263" s="177" t="n">
        <v>3773682.18529114</v>
      </c>
      <c r="J4263" s="178" t="str">
        <f>IF(I4263&gt;0,H4263/I4263,0)</f>
      </c>
      <c r="K4263" s="179" t="str">
        <f>1-EXP(-J4263)</f>
      </c>
      <c r="L4263" s="180" t="str">
        <f>IF(G4263=30,1,M4262)</f>
      </c>
      <c r="M4263" s="181" t="str">
        <f>L4263*(1-K4263)</f>
      </c>
    </row>
    <row r="4264">
      <c r="A4264" t="s">
        <v>164</v>
      </c>
      <c r="B4264" t="s">
        <v>253</v>
      </c>
      <c r="C4264" s="32" t="s">
        <v>255</v>
      </c>
      <c r="D4264" t="s">
        <v>458</v>
      </c>
      <c r="E4264" t="s">
        <v>476</v>
      </c>
      <c r="F4264" s="174" t="n">
        <v>2027</v>
      </c>
      <c r="G4264" s="175" t="n">
        <v>52</v>
      </c>
      <c r="H4264" s="176" t="n">
        <v>11168.4625776001</v>
      </c>
      <c r="I4264" s="177" t="n">
        <v>3698248.12529366</v>
      </c>
      <c r="J4264" s="178" t="str">
        <f>IF(I4264&gt;0,H4264/I4264,0)</f>
      </c>
      <c r="K4264" s="179" t="str">
        <f>1-EXP(-J4264)</f>
      </c>
      <c r="L4264" s="180" t="str">
        <f>IF(G4264=30,1,M4263)</f>
      </c>
      <c r="M4264" s="181" t="str">
        <f>L4264*(1-K4264)</f>
      </c>
    </row>
    <row r="4265">
      <c r="A4265" t="s">
        <v>164</v>
      </c>
      <c r="B4265" t="s">
        <v>253</v>
      </c>
      <c r="C4265" s="32" t="s">
        <v>255</v>
      </c>
      <c r="D4265" t="s">
        <v>458</v>
      </c>
      <c r="E4265" t="s">
        <v>476</v>
      </c>
      <c r="F4265" s="174" t="n">
        <v>2027</v>
      </c>
      <c r="G4265" s="175" t="n">
        <v>53</v>
      </c>
      <c r="H4265" s="176" t="n">
        <v>11845.8047834872</v>
      </c>
      <c r="I4265" s="177" t="n">
        <v>3595065.5064785</v>
      </c>
      <c r="J4265" s="178" t="str">
        <f>IF(I4265&gt;0,H4265/I4265,0)</f>
      </c>
      <c r="K4265" s="179" t="str">
        <f>1-EXP(-J4265)</f>
      </c>
      <c r="L4265" s="180" t="str">
        <f>IF(G4265=30,1,M4264)</f>
      </c>
      <c r="M4265" s="181" t="str">
        <f>L4265*(1-K4265)</f>
      </c>
    </row>
    <row r="4266">
      <c r="A4266" t="s">
        <v>164</v>
      </c>
      <c r="B4266" t="s">
        <v>253</v>
      </c>
      <c r="C4266" s="32" t="s">
        <v>255</v>
      </c>
      <c r="D4266" t="s">
        <v>458</v>
      </c>
      <c r="E4266" t="s">
        <v>476</v>
      </c>
      <c r="F4266" s="174" t="n">
        <v>2027</v>
      </c>
      <c r="G4266" s="175" t="n">
        <v>54</v>
      </c>
      <c r="H4266" s="176" t="n">
        <v>12778.2498954501</v>
      </c>
      <c r="I4266" s="177" t="n">
        <v>3553043.49502364</v>
      </c>
      <c r="J4266" s="178" t="str">
        <f>IF(I4266&gt;0,H4266/I4266,0)</f>
      </c>
      <c r="K4266" s="179" t="str">
        <f>1-EXP(-J4266)</f>
      </c>
      <c r="L4266" s="180" t="str">
        <f>IF(G4266=30,1,M4265)</f>
      </c>
      <c r="M4266" s="181" t="str">
        <f>L4266*(1-K4266)</f>
      </c>
    </row>
    <row r="4267">
      <c r="A4267" t="s">
        <v>164</v>
      </c>
      <c r="B4267" t="s">
        <v>253</v>
      </c>
      <c r="C4267" s="32" t="s">
        <v>255</v>
      </c>
      <c r="D4267" t="s">
        <v>458</v>
      </c>
      <c r="E4267" t="s">
        <v>476</v>
      </c>
      <c r="F4267" s="174" t="n">
        <v>2027</v>
      </c>
      <c r="G4267" s="175" t="n">
        <v>55</v>
      </c>
      <c r="H4267" s="176" t="n">
        <v>13361.766106521</v>
      </c>
      <c r="I4267" s="177" t="n">
        <v>3345001.95717175</v>
      </c>
      <c r="J4267" s="178" t="str">
        <f>IF(I4267&gt;0,H4267/I4267,0)</f>
      </c>
      <c r="K4267" s="179" t="str">
        <f>1-EXP(-J4267)</f>
      </c>
      <c r="L4267" s="180" t="str">
        <f>IF(G4267=30,1,M4266)</f>
      </c>
      <c r="M4267" s="181" t="str">
        <f>L4267*(1-K4267)</f>
      </c>
    </row>
    <row r="4268">
      <c r="A4268" t="s">
        <v>164</v>
      </c>
      <c r="B4268" t="s">
        <v>253</v>
      </c>
      <c r="C4268" s="32" t="s">
        <v>255</v>
      </c>
      <c r="D4268" t="s">
        <v>458</v>
      </c>
      <c r="E4268" t="s">
        <v>476</v>
      </c>
      <c r="F4268" s="174" t="n">
        <v>2027</v>
      </c>
      <c r="G4268" s="175" t="n">
        <v>56</v>
      </c>
      <c r="H4268" s="176" t="n">
        <v>14219.0559843137</v>
      </c>
      <c r="I4268" s="177" t="n">
        <v>3259782.04079316</v>
      </c>
      <c r="J4268" s="178" t="str">
        <f>IF(I4268&gt;0,H4268/I4268,0)</f>
      </c>
      <c r="K4268" s="179" t="str">
        <f>1-EXP(-J4268)</f>
      </c>
      <c r="L4268" s="180" t="str">
        <f>IF(G4268=30,1,M4267)</f>
      </c>
      <c r="M4268" s="181" t="str">
        <f>L4268*(1-K4268)</f>
      </c>
    </row>
    <row r="4269">
      <c r="A4269" t="s">
        <v>164</v>
      </c>
      <c r="B4269" t="s">
        <v>253</v>
      </c>
      <c r="C4269" s="32" t="s">
        <v>255</v>
      </c>
      <c r="D4269" t="s">
        <v>458</v>
      </c>
      <c r="E4269" t="s">
        <v>476</v>
      </c>
      <c r="F4269" s="174" t="n">
        <v>2027</v>
      </c>
      <c r="G4269" s="175" t="n">
        <v>57</v>
      </c>
      <c r="H4269" s="176" t="n">
        <v>15150.424956412</v>
      </c>
      <c r="I4269" s="177" t="n">
        <v>3179642.25962351</v>
      </c>
      <c r="J4269" s="178" t="str">
        <f>IF(I4269&gt;0,H4269/I4269,0)</f>
      </c>
      <c r="K4269" s="179" t="str">
        <f>1-EXP(-J4269)</f>
      </c>
      <c r="L4269" s="180" t="str">
        <f>IF(G4269=30,1,M4268)</f>
      </c>
      <c r="M4269" s="181" t="str">
        <f>L4269*(1-K4269)</f>
      </c>
    </row>
    <row r="4270">
      <c r="A4270" t="s">
        <v>164</v>
      </c>
      <c r="B4270" t="s">
        <v>253</v>
      </c>
      <c r="C4270" s="32" t="s">
        <v>255</v>
      </c>
      <c r="D4270" t="s">
        <v>458</v>
      </c>
      <c r="E4270" t="s">
        <v>476</v>
      </c>
      <c r="F4270" s="174" t="n">
        <v>2027</v>
      </c>
      <c r="G4270" s="175" t="n">
        <v>58</v>
      </c>
      <c r="H4270" s="176" t="n">
        <v>16086.436544802</v>
      </c>
      <c r="I4270" s="177" t="n">
        <v>3090234.82580299</v>
      </c>
      <c r="J4270" s="178" t="str">
        <f>IF(I4270&gt;0,H4270/I4270,0)</f>
      </c>
      <c r="K4270" s="179" t="str">
        <f>1-EXP(-J4270)</f>
      </c>
      <c r="L4270" s="180" t="str">
        <f>IF(G4270=30,1,M4269)</f>
      </c>
      <c r="M4270" s="181" t="str">
        <f>L4270*(1-K4270)</f>
      </c>
    </row>
    <row r="4271">
      <c r="A4271" t="s">
        <v>164</v>
      </c>
      <c r="B4271" t="s">
        <v>253</v>
      </c>
      <c r="C4271" s="32" t="s">
        <v>255</v>
      </c>
      <c r="D4271" t="s">
        <v>458</v>
      </c>
      <c r="E4271" t="s">
        <v>476</v>
      </c>
      <c r="F4271" s="174" t="n">
        <v>2027</v>
      </c>
      <c r="G4271" s="175" t="n">
        <v>59</v>
      </c>
      <c r="H4271" s="176" t="n">
        <v>16955.1602622847</v>
      </c>
      <c r="I4271" s="177" t="n">
        <v>2980813.38283325</v>
      </c>
      <c r="J4271" s="178" t="str">
        <f>IF(I4271&gt;0,H4271/I4271,0)</f>
      </c>
      <c r="K4271" s="179" t="str">
        <f>1-EXP(-J4271)</f>
      </c>
      <c r="L4271" s="180" t="str">
        <f>IF(G4271=30,1,M4270)</f>
      </c>
      <c r="M4271" s="181" t="str">
        <f>L4271*(1-K4271)</f>
      </c>
    </row>
    <row r="4272">
      <c r="A4272" t="s">
        <v>164</v>
      </c>
      <c r="B4272" t="s">
        <v>253</v>
      </c>
      <c r="C4272" s="32" t="s">
        <v>255</v>
      </c>
      <c r="D4272" t="s">
        <v>458</v>
      </c>
      <c r="E4272" t="s">
        <v>476</v>
      </c>
      <c r="F4272" s="174" t="n">
        <v>2027</v>
      </c>
      <c r="G4272" s="175" t="n">
        <v>60</v>
      </c>
      <c r="H4272" s="176" t="n">
        <v>18119.0941975367</v>
      </c>
      <c r="I4272" s="177" t="n">
        <v>2839771.11631152</v>
      </c>
      <c r="J4272" s="178" t="str">
        <f>IF(I4272&gt;0,H4272/I4272,0)</f>
      </c>
      <c r="K4272" s="179" t="str">
        <f>1-EXP(-J4272)</f>
      </c>
      <c r="L4272" s="180" t="str">
        <f>IF(G4272=30,1,M4271)</f>
      </c>
      <c r="M4272" s="181" t="str">
        <f>L4272*(1-K4272)</f>
      </c>
    </row>
    <row r="4273">
      <c r="A4273" t="s">
        <v>164</v>
      </c>
      <c r="B4273" t="s">
        <v>253</v>
      </c>
      <c r="C4273" s="32" t="s">
        <v>255</v>
      </c>
      <c r="D4273" t="s">
        <v>458</v>
      </c>
      <c r="E4273" t="s">
        <v>476</v>
      </c>
      <c r="F4273" s="174" t="n">
        <v>2027</v>
      </c>
      <c r="G4273" s="175" t="n">
        <v>61</v>
      </c>
      <c r="H4273" s="176" t="n">
        <v>19074.9818090577</v>
      </c>
      <c r="I4273" s="177" t="n">
        <v>2735199.67292289</v>
      </c>
      <c r="J4273" s="178" t="str">
        <f>IF(I4273&gt;0,H4273/I4273,0)</f>
      </c>
      <c r="K4273" s="179" t="str">
        <f>1-EXP(-J4273)</f>
      </c>
      <c r="L4273" s="180" t="str">
        <f>IF(G4273=30,1,M4272)</f>
      </c>
      <c r="M4273" s="181" t="str">
        <f>L4273*(1-K4273)</f>
      </c>
    </row>
    <row r="4274">
      <c r="A4274" t="s">
        <v>164</v>
      </c>
      <c r="B4274" t="s">
        <v>253</v>
      </c>
      <c r="C4274" s="32" t="s">
        <v>255</v>
      </c>
      <c r="D4274" t="s">
        <v>458</v>
      </c>
      <c r="E4274" t="s">
        <v>476</v>
      </c>
      <c r="F4274" s="174" t="n">
        <v>2027</v>
      </c>
      <c r="G4274" s="175" t="n">
        <v>62</v>
      </c>
      <c r="H4274" s="176" t="n">
        <v>19895.3672219776</v>
      </c>
      <c r="I4274" s="177" t="n">
        <v>2609222.73830975</v>
      </c>
      <c r="J4274" s="178" t="str">
        <f>IF(I4274&gt;0,H4274/I4274,0)</f>
      </c>
      <c r="K4274" s="179" t="str">
        <f>1-EXP(-J4274)</f>
      </c>
      <c r="L4274" s="180" t="str">
        <f>IF(G4274=30,1,M4273)</f>
      </c>
      <c r="M4274" s="181" t="str">
        <f>L4274*(1-K4274)</f>
      </c>
    </row>
    <row r="4275">
      <c r="A4275" t="s">
        <v>164</v>
      </c>
      <c r="B4275" t="s">
        <v>253</v>
      </c>
      <c r="C4275" s="32" t="s">
        <v>255</v>
      </c>
      <c r="D4275" t="s">
        <v>458</v>
      </c>
      <c r="E4275" t="s">
        <v>476</v>
      </c>
      <c r="F4275" s="174" t="n">
        <v>2027</v>
      </c>
      <c r="G4275" s="175" t="n">
        <v>63</v>
      </c>
      <c r="H4275" s="176" t="n">
        <v>20717.9921511576</v>
      </c>
      <c r="I4275" s="177" t="n">
        <v>2483462.11846486</v>
      </c>
      <c r="J4275" s="178" t="str">
        <f>IF(I4275&gt;0,H4275/I4275,0)</f>
      </c>
      <c r="K4275" s="179" t="str">
        <f>1-EXP(-J4275)</f>
      </c>
      <c r="L4275" s="180" t="str">
        <f>IF(G4275=30,1,M4274)</f>
      </c>
      <c r="M4275" s="181" t="str">
        <f>L4275*(1-K4275)</f>
      </c>
    </row>
    <row r="4276">
      <c r="A4276" t="s">
        <v>164</v>
      </c>
      <c r="B4276" t="s">
        <v>253</v>
      </c>
      <c r="C4276" s="32" t="s">
        <v>255</v>
      </c>
      <c r="D4276" t="s">
        <v>458</v>
      </c>
      <c r="E4276" t="s">
        <v>476</v>
      </c>
      <c r="F4276" s="174" t="n">
        <v>2027</v>
      </c>
      <c r="G4276" s="175" t="n">
        <v>64</v>
      </c>
      <c r="H4276" s="176" t="n">
        <v>21576.6008307893</v>
      </c>
      <c r="I4276" s="177" t="n">
        <v>2362682.31321244</v>
      </c>
      <c r="J4276" s="178" t="str">
        <f>IF(I4276&gt;0,H4276/I4276,0)</f>
      </c>
      <c r="K4276" s="179" t="str">
        <f>1-EXP(-J4276)</f>
      </c>
      <c r="L4276" s="180" t="str">
        <f>IF(G4276=30,1,M4275)</f>
      </c>
      <c r="M4276" s="181" t="str">
        <f>L4276*(1-K4276)</f>
      </c>
    </row>
    <row r="4277">
      <c r="A4277" t="s">
        <v>164</v>
      </c>
      <c r="B4277" t="s">
        <v>253</v>
      </c>
      <c r="C4277" s="32" t="s">
        <v>255</v>
      </c>
      <c r="D4277" t="s">
        <v>458</v>
      </c>
      <c r="E4277" t="s">
        <v>476</v>
      </c>
      <c r="F4277" s="174" t="n">
        <v>2027</v>
      </c>
      <c r="G4277" s="175" t="n">
        <v>65</v>
      </c>
      <c r="H4277" s="176" t="n">
        <v>21691.0149809362</v>
      </c>
      <c r="I4277" s="177" t="n">
        <v>2216195.37306442</v>
      </c>
      <c r="J4277" s="178" t="str">
        <f>IF(I4277&gt;0,H4277/I4277,0)</f>
      </c>
      <c r="K4277" s="179" t="str">
        <f>1-EXP(-J4277)</f>
      </c>
      <c r="L4277" s="180" t="str">
        <f>IF(G4277=30,1,M4276)</f>
      </c>
      <c r="M4277" s="181" t="str">
        <f>L4277*(1-K4277)</f>
      </c>
    </row>
    <row r="4278">
      <c r="A4278" t="s">
        <v>164</v>
      </c>
      <c r="B4278" t="s">
        <v>253</v>
      </c>
      <c r="C4278" s="32" t="s">
        <v>255</v>
      </c>
      <c r="D4278" t="s">
        <v>458</v>
      </c>
      <c r="E4278" t="s">
        <v>476</v>
      </c>
      <c r="F4278" s="174" t="n">
        <v>2027</v>
      </c>
      <c r="G4278" s="175" t="n">
        <v>66</v>
      </c>
      <c r="H4278" s="176" t="n">
        <v>22467.9238026979</v>
      </c>
      <c r="I4278" s="177" t="n">
        <v>2095030.7086987</v>
      </c>
      <c r="J4278" s="178" t="str">
        <f>IF(I4278&gt;0,H4278/I4278,0)</f>
      </c>
      <c r="K4278" s="179" t="str">
        <f>1-EXP(-J4278)</f>
      </c>
      <c r="L4278" s="180" t="str">
        <f>IF(G4278=30,1,M4277)</f>
      </c>
      <c r="M4278" s="181" t="str">
        <f>L4278*(1-K4278)</f>
      </c>
    </row>
    <row r="4279">
      <c r="A4279" t="s">
        <v>164</v>
      </c>
      <c r="B4279" t="s">
        <v>253</v>
      </c>
      <c r="C4279" s="32" t="s">
        <v>255</v>
      </c>
      <c r="D4279" t="s">
        <v>458</v>
      </c>
      <c r="E4279" t="s">
        <v>476</v>
      </c>
      <c r="F4279" s="174" t="n">
        <v>2027</v>
      </c>
      <c r="G4279" s="175" t="n">
        <v>67</v>
      </c>
      <c r="H4279" s="176" t="n">
        <v>23157.2682734226</v>
      </c>
      <c r="I4279" s="177" t="n">
        <v>1969866.53199207</v>
      </c>
      <c r="J4279" s="178" t="str">
        <f>IF(I4279&gt;0,H4279/I4279,0)</f>
      </c>
      <c r="K4279" s="179" t="str">
        <f>1-EXP(-J4279)</f>
      </c>
      <c r="L4279" s="180" t="str">
        <f>IF(G4279=30,1,M4278)</f>
      </c>
      <c r="M4279" s="181" t="str">
        <f>L4279*(1-K4279)</f>
      </c>
    </row>
    <row r="4280">
      <c r="A4280" t="s">
        <v>164</v>
      </c>
      <c r="B4280" t="s">
        <v>253</v>
      </c>
      <c r="C4280" s="32" t="s">
        <v>255</v>
      </c>
      <c r="D4280" t="s">
        <v>458</v>
      </c>
      <c r="E4280" t="s">
        <v>476</v>
      </c>
      <c r="F4280" s="174" t="n">
        <v>2027</v>
      </c>
      <c r="G4280" s="175" t="n">
        <v>68</v>
      </c>
      <c r="H4280" s="176" t="n">
        <v>23708.2832698247</v>
      </c>
      <c r="I4280" s="177" t="n">
        <v>1838825.13650841</v>
      </c>
      <c r="J4280" s="178" t="str">
        <f>IF(I4280&gt;0,H4280/I4280,0)</f>
      </c>
      <c r="K4280" s="179" t="str">
        <f>1-EXP(-J4280)</f>
      </c>
      <c r="L4280" s="180" t="str">
        <f>IF(G4280=30,1,M4279)</f>
      </c>
      <c r="M4280" s="181" t="str">
        <f>L4280*(1-K4280)</f>
      </c>
    </row>
    <row r="4281">
      <c r="A4281" t="s">
        <v>164</v>
      </c>
      <c r="B4281" t="s">
        <v>253</v>
      </c>
      <c r="C4281" s="32" t="s">
        <v>255</v>
      </c>
      <c r="D4281" t="s">
        <v>458</v>
      </c>
      <c r="E4281" t="s">
        <v>476</v>
      </c>
      <c r="F4281" s="174" t="n">
        <v>2027</v>
      </c>
      <c r="G4281" s="175" t="n">
        <v>69</v>
      </c>
      <c r="H4281" s="176" t="n">
        <v>24204.2204278547</v>
      </c>
      <c r="I4281" s="177" t="n">
        <v>1710341.15842463</v>
      </c>
      <c r="J4281" s="178" t="str">
        <f>IF(I4281&gt;0,H4281/I4281,0)</f>
      </c>
      <c r="K4281" s="179" t="str">
        <f>1-EXP(-J4281)</f>
      </c>
      <c r="L4281" s="180" t="str">
        <f>IF(G4281=30,1,M4280)</f>
      </c>
      <c r="M4281" s="181" t="str">
        <f>L4281*(1-K4281)</f>
      </c>
    </row>
    <row r="4282">
      <c r="A4282" t="s">
        <v>164</v>
      </c>
      <c r="B4282" t="s">
        <v>253</v>
      </c>
      <c r="C4282" s="32" t="s">
        <v>255</v>
      </c>
      <c r="D4282" t="s">
        <v>458</v>
      </c>
      <c r="E4282" t="s">
        <v>476</v>
      </c>
      <c r="F4282" s="174" t="n">
        <v>2028</v>
      </c>
      <c r="G4282" s="175" t="n">
        <v>30</v>
      </c>
      <c r="H4282" s="176" t="n">
        <v>986.004927108551</v>
      </c>
      <c r="I4282" s="177" t="n">
        <v>4420053.28578776</v>
      </c>
      <c r="J4282" s="178" t="str">
        <f>IF(I4282&gt;0,H4282/I4282,0)</f>
      </c>
      <c r="K4282" s="179" t="str">
        <f>1-EXP(-J4282)</f>
      </c>
      <c r="L4282" s="180" t="str">
        <f>IF(G4282=30,1,M4281)</f>
      </c>
      <c r="M4282" s="181" t="str">
        <f>L4282*(1-K4282)</f>
      </c>
    </row>
    <row r="4283">
      <c r="A4283" t="s">
        <v>164</v>
      </c>
      <c r="B4283" t="s">
        <v>253</v>
      </c>
      <c r="C4283" s="32" t="s">
        <v>255</v>
      </c>
      <c r="D4283" t="s">
        <v>458</v>
      </c>
      <c r="E4283" t="s">
        <v>476</v>
      </c>
      <c r="F4283" s="174" t="n">
        <v>2028</v>
      </c>
      <c r="G4283" s="175" t="n">
        <v>31</v>
      </c>
      <c r="H4283" s="176" t="n">
        <v>1340.92230351867</v>
      </c>
      <c r="I4283" s="177" t="n">
        <v>4561944.67980585</v>
      </c>
      <c r="J4283" s="178" t="str">
        <f>IF(I4283&gt;0,H4283/I4283,0)</f>
      </c>
      <c r="K4283" s="179" t="str">
        <f>1-EXP(-J4283)</f>
      </c>
      <c r="L4283" s="180" t="str">
        <f>IF(G4283=30,1,M4282)</f>
      </c>
      <c r="M4283" s="181" t="str">
        <f>L4283*(1-K4283)</f>
      </c>
    </row>
    <row r="4284">
      <c r="A4284" t="s">
        <v>164</v>
      </c>
      <c r="B4284" t="s">
        <v>253</v>
      </c>
      <c r="C4284" s="32" t="s">
        <v>255</v>
      </c>
      <c r="D4284" t="s">
        <v>458</v>
      </c>
      <c r="E4284" t="s">
        <v>476</v>
      </c>
      <c r="F4284" s="174" t="n">
        <v>2028</v>
      </c>
      <c r="G4284" s="175" t="n">
        <v>32</v>
      </c>
      <c r="H4284" s="176" t="n">
        <v>1389.46273136139</v>
      </c>
      <c r="I4284" s="177" t="n">
        <v>4519593.42833626</v>
      </c>
      <c r="J4284" s="178" t="str">
        <f>IF(I4284&gt;0,H4284/I4284,0)</f>
      </c>
      <c r="K4284" s="179" t="str">
        <f>1-EXP(-J4284)</f>
      </c>
      <c r="L4284" s="180" t="str">
        <f>IF(G4284=30,1,M4283)</f>
      </c>
      <c r="M4284" s="181" t="str">
        <f>L4284*(1-K4284)</f>
      </c>
    </row>
    <row r="4285">
      <c r="A4285" t="s">
        <v>164</v>
      </c>
      <c r="B4285" t="s">
        <v>253</v>
      </c>
      <c r="C4285" s="32" t="s">
        <v>255</v>
      </c>
      <c r="D4285" t="s">
        <v>458</v>
      </c>
      <c r="E4285" t="s">
        <v>476</v>
      </c>
      <c r="F4285" s="174" t="n">
        <v>2028</v>
      </c>
      <c r="G4285" s="175" t="n">
        <v>33</v>
      </c>
      <c r="H4285" s="176" t="n">
        <v>1439.24050005823</v>
      </c>
      <c r="I4285" s="177" t="n">
        <v>4447050.91688445</v>
      </c>
      <c r="J4285" s="178" t="str">
        <f>IF(I4285&gt;0,H4285/I4285,0)</f>
      </c>
      <c r="K4285" s="179" t="str">
        <f>1-EXP(-J4285)</f>
      </c>
      <c r="L4285" s="180" t="str">
        <f>IF(G4285=30,1,M4284)</f>
      </c>
      <c r="M4285" s="181" t="str">
        <f>L4285*(1-K4285)</f>
      </c>
    </row>
    <row r="4286">
      <c r="A4286" t="s">
        <v>164</v>
      </c>
      <c r="B4286" t="s">
        <v>253</v>
      </c>
      <c r="C4286" s="32" t="s">
        <v>255</v>
      </c>
      <c r="D4286" t="s">
        <v>458</v>
      </c>
      <c r="E4286" t="s">
        <v>476</v>
      </c>
      <c r="F4286" s="174" t="n">
        <v>2028</v>
      </c>
      <c r="G4286" s="175" t="n">
        <v>34</v>
      </c>
      <c r="H4286" s="176" t="n">
        <v>1505.05290363088</v>
      </c>
      <c r="I4286" s="177" t="n">
        <v>4390429.67582369</v>
      </c>
      <c r="J4286" s="178" t="str">
        <f>IF(I4286&gt;0,H4286/I4286,0)</f>
      </c>
      <c r="K4286" s="179" t="str">
        <f>1-EXP(-J4286)</f>
      </c>
      <c r="L4286" s="180" t="str">
        <f>IF(G4286=30,1,M4285)</f>
      </c>
      <c r="M4286" s="181" t="str">
        <f>L4286*(1-K4286)</f>
      </c>
    </row>
    <row r="4287">
      <c r="A4287" t="s">
        <v>164</v>
      </c>
      <c r="B4287" t="s">
        <v>253</v>
      </c>
      <c r="C4287" s="32" t="s">
        <v>255</v>
      </c>
      <c r="D4287" t="s">
        <v>458</v>
      </c>
      <c r="E4287" t="s">
        <v>476</v>
      </c>
      <c r="F4287" s="174" t="n">
        <v>2028</v>
      </c>
      <c r="G4287" s="175" t="n">
        <v>35</v>
      </c>
      <c r="H4287" s="176" t="n">
        <v>2038.2013252917</v>
      </c>
      <c r="I4287" s="177" t="n">
        <v>4337522.23266068</v>
      </c>
      <c r="J4287" s="178" t="str">
        <f>IF(I4287&gt;0,H4287/I4287,0)</f>
      </c>
      <c r="K4287" s="179" t="str">
        <f>1-EXP(-J4287)</f>
      </c>
      <c r="L4287" s="180" t="str">
        <f>IF(G4287=30,1,M4286)</f>
      </c>
      <c r="M4287" s="181" t="str">
        <f>L4287*(1-K4287)</f>
      </c>
    </row>
    <row r="4288">
      <c r="A4288" t="s">
        <v>164</v>
      </c>
      <c r="B4288" t="s">
        <v>253</v>
      </c>
      <c r="C4288" s="32" t="s">
        <v>255</v>
      </c>
      <c r="D4288" t="s">
        <v>458</v>
      </c>
      <c r="E4288" t="s">
        <v>476</v>
      </c>
      <c r="F4288" s="174" t="n">
        <v>2028</v>
      </c>
      <c r="G4288" s="175" t="n">
        <v>36</v>
      </c>
      <c r="H4288" s="176" t="n">
        <v>2196.58242112608</v>
      </c>
      <c r="I4288" s="177" t="n">
        <v>4375927.57245132</v>
      </c>
      <c r="J4288" s="178" t="str">
        <f>IF(I4288&gt;0,H4288/I4288,0)</f>
      </c>
      <c r="K4288" s="179" t="str">
        <f>1-EXP(-J4288)</f>
      </c>
      <c r="L4288" s="180" t="str">
        <f>IF(G4288=30,1,M4287)</f>
      </c>
      <c r="M4288" s="181" t="str">
        <f>L4288*(1-K4288)</f>
      </c>
    </row>
    <row r="4289">
      <c r="A4289" t="s">
        <v>164</v>
      </c>
      <c r="B4289" t="s">
        <v>253</v>
      </c>
      <c r="C4289" s="32" t="s">
        <v>255</v>
      </c>
      <c r="D4289" t="s">
        <v>458</v>
      </c>
      <c r="E4289" t="s">
        <v>476</v>
      </c>
      <c r="F4289" s="174" t="n">
        <v>2028</v>
      </c>
      <c r="G4289" s="175" t="n">
        <v>37</v>
      </c>
      <c r="H4289" s="176" t="n">
        <v>2364.49926357623</v>
      </c>
      <c r="I4289" s="177" t="n">
        <v>4395160.57861239</v>
      </c>
      <c r="J4289" s="178" t="str">
        <f>IF(I4289&gt;0,H4289/I4289,0)</f>
      </c>
      <c r="K4289" s="179" t="str">
        <f>1-EXP(-J4289)</f>
      </c>
      <c r="L4289" s="180" t="str">
        <f>IF(G4289=30,1,M4288)</f>
      </c>
      <c r="M4289" s="181" t="str">
        <f>L4289*(1-K4289)</f>
      </c>
    </row>
    <row r="4290">
      <c r="A4290" t="s">
        <v>164</v>
      </c>
      <c r="B4290" t="s">
        <v>253</v>
      </c>
      <c r="C4290" s="32" t="s">
        <v>255</v>
      </c>
      <c r="D4290" t="s">
        <v>458</v>
      </c>
      <c r="E4290" t="s">
        <v>476</v>
      </c>
      <c r="F4290" s="174" t="n">
        <v>2028</v>
      </c>
      <c r="G4290" s="175" t="n">
        <v>38</v>
      </c>
      <c r="H4290" s="176" t="n">
        <v>3587.38914070439</v>
      </c>
      <c r="I4290" s="177" t="n">
        <v>6472828.46174005</v>
      </c>
      <c r="J4290" s="178" t="str">
        <f>IF(I4290&gt;0,H4290/I4290,0)</f>
      </c>
      <c r="K4290" s="179" t="str">
        <f>1-EXP(-J4290)</f>
      </c>
      <c r="L4290" s="180" t="str">
        <f>IF(G4290=30,1,M4289)</f>
      </c>
      <c r="M4290" s="181" t="str">
        <f>L4290*(1-K4290)</f>
      </c>
    </row>
    <row r="4291">
      <c r="A4291" t="s">
        <v>164</v>
      </c>
      <c r="B4291" t="s">
        <v>253</v>
      </c>
      <c r="C4291" s="32" t="s">
        <v>255</v>
      </c>
      <c r="D4291" t="s">
        <v>458</v>
      </c>
      <c r="E4291" t="s">
        <v>476</v>
      </c>
      <c r="F4291" s="174" t="n">
        <v>2028</v>
      </c>
      <c r="G4291" s="175" t="n">
        <v>39</v>
      </c>
      <c r="H4291" s="176" t="n">
        <v>2705.24338566832</v>
      </c>
      <c r="I4291" s="177" t="n">
        <v>4356188.50722301</v>
      </c>
      <c r="J4291" s="178" t="str">
        <f>IF(I4291&gt;0,H4291/I4291,0)</f>
      </c>
      <c r="K4291" s="179" t="str">
        <f>1-EXP(-J4291)</f>
      </c>
      <c r="L4291" s="180" t="str">
        <f>IF(G4291=30,1,M4290)</f>
      </c>
      <c r="M4291" s="181" t="str">
        <f>L4291*(1-K4291)</f>
      </c>
    </row>
    <row r="4292">
      <c r="A4292" t="s">
        <v>164</v>
      </c>
      <c r="B4292" t="s">
        <v>253</v>
      </c>
      <c r="C4292" s="32" t="s">
        <v>255</v>
      </c>
      <c r="D4292" t="s">
        <v>458</v>
      </c>
      <c r="E4292" t="s">
        <v>476</v>
      </c>
      <c r="F4292" s="174" t="n">
        <v>2028</v>
      </c>
      <c r="G4292" s="175" t="n">
        <v>40</v>
      </c>
      <c r="H4292" s="176" t="n">
        <v>3632.09500562297</v>
      </c>
      <c r="I4292" s="177" t="n">
        <v>4340903.75511918</v>
      </c>
      <c r="J4292" s="178" t="str">
        <f>IF(I4292&gt;0,H4292/I4292,0)</f>
      </c>
      <c r="K4292" s="179" t="str">
        <f>1-EXP(-J4292)</f>
      </c>
      <c r="L4292" s="180" t="str">
        <f>IF(G4292=30,1,M4291)</f>
      </c>
      <c r="M4292" s="181" t="str">
        <f>L4292*(1-K4292)</f>
      </c>
    </row>
    <row r="4293">
      <c r="A4293" t="s">
        <v>164</v>
      </c>
      <c r="B4293" t="s">
        <v>253</v>
      </c>
      <c r="C4293" s="32" t="s">
        <v>255</v>
      </c>
      <c r="D4293" t="s">
        <v>458</v>
      </c>
      <c r="E4293" t="s">
        <v>476</v>
      </c>
      <c r="F4293" s="174" t="n">
        <v>2028</v>
      </c>
      <c r="G4293" s="175" t="n">
        <v>41</v>
      </c>
      <c r="H4293" s="176" t="n">
        <v>3803.85637326058</v>
      </c>
      <c r="I4293" s="177" t="n">
        <v>4208763.50842248</v>
      </c>
      <c r="J4293" s="178" t="str">
        <f>IF(I4293&gt;0,H4293/I4293,0)</f>
      </c>
      <c r="K4293" s="179" t="str">
        <f>1-EXP(-J4293)</f>
      </c>
      <c r="L4293" s="180" t="str">
        <f>IF(G4293=30,1,M4292)</f>
      </c>
      <c r="M4293" s="181" t="str">
        <f>L4293*(1-K4293)</f>
      </c>
    </row>
    <row r="4294">
      <c r="A4294" t="s">
        <v>164</v>
      </c>
      <c r="B4294" t="s">
        <v>253</v>
      </c>
      <c r="C4294" s="32" t="s">
        <v>255</v>
      </c>
      <c r="D4294" t="s">
        <v>458</v>
      </c>
      <c r="E4294" t="s">
        <v>476</v>
      </c>
      <c r="F4294" s="174" t="n">
        <v>2028</v>
      </c>
      <c r="G4294" s="175" t="n">
        <v>42</v>
      </c>
      <c r="H4294" s="176" t="n">
        <v>4088.78640263458</v>
      </c>
      <c r="I4294" s="177" t="n">
        <v>4175700.78617371</v>
      </c>
      <c r="J4294" s="178" t="str">
        <f>IF(I4294&gt;0,H4294/I4294,0)</f>
      </c>
      <c r="K4294" s="179" t="str">
        <f>1-EXP(-J4294)</f>
      </c>
      <c r="L4294" s="180" t="str">
        <f>IF(G4294=30,1,M4293)</f>
      </c>
      <c r="M4294" s="181" t="str">
        <f>L4294*(1-K4294)</f>
      </c>
    </row>
    <row r="4295">
      <c r="A4295" t="s">
        <v>164</v>
      </c>
      <c r="B4295" t="s">
        <v>253</v>
      </c>
      <c r="C4295" s="32" t="s">
        <v>255</v>
      </c>
      <c r="D4295" t="s">
        <v>458</v>
      </c>
      <c r="E4295" t="s">
        <v>476</v>
      </c>
      <c r="F4295" s="174" t="n">
        <v>2028</v>
      </c>
      <c r="G4295" s="175" t="n">
        <v>43</v>
      </c>
      <c r="H4295" s="176" t="n">
        <v>4511.28614494288</v>
      </c>
      <c r="I4295" s="177" t="n">
        <v>4236967.32395046</v>
      </c>
      <c r="J4295" s="178" t="str">
        <f>IF(I4295&gt;0,H4295/I4295,0)</f>
      </c>
      <c r="K4295" s="179" t="str">
        <f>1-EXP(-J4295)</f>
      </c>
      <c r="L4295" s="180" t="str">
        <f>IF(G4295=30,1,M4294)</f>
      </c>
      <c r="M4295" s="181" t="str">
        <f>L4295*(1-K4295)</f>
      </c>
    </row>
    <row r="4296">
      <c r="A4296" t="s">
        <v>164</v>
      </c>
      <c r="B4296" t="s">
        <v>253</v>
      </c>
      <c r="C4296" s="32" t="s">
        <v>255</v>
      </c>
      <c r="D4296" t="s">
        <v>458</v>
      </c>
      <c r="E4296" t="s">
        <v>476</v>
      </c>
      <c r="F4296" s="174" t="n">
        <v>2028</v>
      </c>
      <c r="G4296" s="175" t="n">
        <v>44</v>
      </c>
      <c r="H4296" s="176" t="n">
        <v>5021.77465646513</v>
      </c>
      <c r="I4296" s="177" t="n">
        <v>4323759.73344149</v>
      </c>
      <c r="J4296" s="178" t="str">
        <f>IF(I4296&gt;0,H4296/I4296,0)</f>
      </c>
      <c r="K4296" s="179" t="str">
        <f>1-EXP(-J4296)</f>
      </c>
      <c r="L4296" s="180" t="str">
        <f>IF(G4296=30,1,M4295)</f>
      </c>
      <c r="M4296" s="181" t="str">
        <f>L4296*(1-K4296)</f>
      </c>
    </row>
    <row r="4297">
      <c r="A4297" t="s">
        <v>164</v>
      </c>
      <c r="B4297" t="s">
        <v>253</v>
      </c>
      <c r="C4297" s="32" t="s">
        <v>255</v>
      </c>
      <c r="D4297" t="s">
        <v>458</v>
      </c>
      <c r="E4297" t="s">
        <v>476</v>
      </c>
      <c r="F4297" s="174" t="n">
        <v>2028</v>
      </c>
      <c r="G4297" s="175" t="n">
        <v>45</v>
      </c>
      <c r="H4297" s="176" t="n">
        <v>6468.54276113398</v>
      </c>
      <c r="I4297" s="177" t="n">
        <v>4301218.45456113</v>
      </c>
      <c r="J4297" s="178" t="str">
        <f>IF(I4297&gt;0,H4297/I4297,0)</f>
      </c>
      <c r="K4297" s="179" t="str">
        <f>1-EXP(-J4297)</f>
      </c>
      <c r="L4297" s="180" t="str">
        <f>IF(G4297=30,1,M4296)</f>
      </c>
      <c r="M4297" s="181" t="str">
        <f>L4297*(1-K4297)</f>
      </c>
    </row>
    <row r="4298">
      <c r="A4298" t="s">
        <v>164</v>
      </c>
      <c r="B4298" t="s">
        <v>253</v>
      </c>
      <c r="C4298" s="32" t="s">
        <v>255</v>
      </c>
      <c r="D4298" t="s">
        <v>458</v>
      </c>
      <c r="E4298" t="s">
        <v>476</v>
      </c>
      <c r="F4298" s="174" t="n">
        <v>2028</v>
      </c>
      <c r="G4298" s="175" t="n">
        <v>46</v>
      </c>
      <c r="H4298" s="176" t="n">
        <v>6860.66004161326</v>
      </c>
      <c r="I4298" s="177" t="n">
        <v>4164638.86916536</v>
      </c>
      <c r="J4298" s="178" t="str">
        <f>IF(I4298&gt;0,H4298/I4298,0)</f>
      </c>
      <c r="K4298" s="179" t="str">
        <f>1-EXP(-J4298)</f>
      </c>
      <c r="L4298" s="180" t="str">
        <f>IF(G4298=30,1,M4297)</f>
      </c>
      <c r="M4298" s="181" t="str">
        <f>L4298*(1-K4298)</f>
      </c>
    </row>
    <row r="4299">
      <c r="A4299" t="s">
        <v>164</v>
      </c>
      <c r="B4299" t="s">
        <v>253</v>
      </c>
      <c r="C4299" s="32" t="s">
        <v>255</v>
      </c>
      <c r="D4299" t="s">
        <v>458</v>
      </c>
      <c r="E4299" t="s">
        <v>476</v>
      </c>
      <c r="F4299" s="174" t="n">
        <v>2028</v>
      </c>
      <c r="G4299" s="175" t="n">
        <v>47</v>
      </c>
      <c r="H4299" s="176" t="n">
        <v>7381.84875004058</v>
      </c>
      <c r="I4299" s="177" t="n">
        <v>4091832.77709783</v>
      </c>
      <c r="J4299" s="178" t="str">
        <f>IF(I4299&gt;0,H4299/I4299,0)</f>
      </c>
      <c r="K4299" s="179" t="str">
        <f>1-EXP(-J4299)</f>
      </c>
      <c r="L4299" s="180" t="str">
        <f>IF(G4299=30,1,M4298)</f>
      </c>
      <c r="M4299" s="181" t="str">
        <f>L4299*(1-K4299)</f>
      </c>
    </row>
    <row r="4300">
      <c r="A4300" t="s">
        <v>164</v>
      </c>
      <c r="B4300" t="s">
        <v>253</v>
      </c>
      <c r="C4300" s="32" t="s">
        <v>255</v>
      </c>
      <c r="D4300" t="s">
        <v>458</v>
      </c>
      <c r="E4300" t="s">
        <v>476</v>
      </c>
      <c r="F4300" s="174" t="n">
        <v>2028</v>
      </c>
      <c r="G4300" s="175" t="n">
        <v>48</v>
      </c>
      <c r="H4300" s="176" t="n">
        <v>7968.2335260236</v>
      </c>
      <c r="I4300" s="177" t="n">
        <v>4035035.22018922</v>
      </c>
      <c r="J4300" s="178" t="str">
        <f>IF(I4300&gt;0,H4300/I4300,0)</f>
      </c>
      <c r="K4300" s="179" t="str">
        <f>1-EXP(-J4300)</f>
      </c>
      <c r="L4300" s="180" t="str">
        <f>IF(G4300=30,1,M4299)</f>
      </c>
      <c r="M4300" s="181" t="str">
        <f>L4300*(1-K4300)</f>
      </c>
    </row>
    <row r="4301">
      <c r="A4301" t="s">
        <v>164</v>
      </c>
      <c r="B4301" t="s">
        <v>253</v>
      </c>
      <c r="C4301" s="32" t="s">
        <v>255</v>
      </c>
      <c r="D4301" t="s">
        <v>458</v>
      </c>
      <c r="E4301" t="s">
        <v>476</v>
      </c>
      <c r="F4301" s="174" t="n">
        <v>2028</v>
      </c>
      <c r="G4301" s="175" t="n">
        <v>49</v>
      </c>
      <c r="H4301" s="176" t="n">
        <v>8580.32279165553</v>
      </c>
      <c r="I4301" s="177" t="n">
        <v>3972805.35203297</v>
      </c>
      <c r="J4301" s="178" t="str">
        <f>IF(I4301&gt;0,H4301/I4301,0)</f>
      </c>
      <c r="K4301" s="179" t="str">
        <f>1-EXP(-J4301)</f>
      </c>
      <c r="L4301" s="180" t="str">
        <f>IF(G4301=30,1,M4300)</f>
      </c>
      <c r="M4301" s="181" t="str">
        <f>L4301*(1-K4301)</f>
      </c>
    </row>
    <row r="4302">
      <c r="A4302" t="s">
        <v>164</v>
      </c>
      <c r="B4302" t="s">
        <v>253</v>
      </c>
      <c r="C4302" s="32" t="s">
        <v>255</v>
      </c>
      <c r="D4302" t="s">
        <v>458</v>
      </c>
      <c r="E4302" t="s">
        <v>476</v>
      </c>
      <c r="F4302" s="174" t="n">
        <v>2028</v>
      </c>
      <c r="G4302" s="175" t="n">
        <v>50</v>
      </c>
      <c r="H4302" s="176" t="n">
        <v>9808.36545391469</v>
      </c>
      <c r="I4302" s="177" t="n">
        <v>3891048.35730733</v>
      </c>
      <c r="J4302" s="178" t="str">
        <f>IF(I4302&gt;0,H4302/I4302,0)</f>
      </c>
      <c r="K4302" s="179" t="str">
        <f>1-EXP(-J4302)</f>
      </c>
      <c r="L4302" s="180" t="str">
        <f>IF(G4302=30,1,M4301)</f>
      </c>
      <c r="M4302" s="181" t="str">
        <f>L4302*(1-K4302)</f>
      </c>
    </row>
    <row r="4303">
      <c r="A4303" t="s">
        <v>164</v>
      </c>
      <c r="B4303" t="s">
        <v>253</v>
      </c>
      <c r="C4303" s="32" t="s">
        <v>255</v>
      </c>
      <c r="D4303" t="s">
        <v>458</v>
      </c>
      <c r="E4303" t="s">
        <v>476</v>
      </c>
      <c r="F4303" s="174" t="n">
        <v>2028</v>
      </c>
      <c r="G4303" s="175" t="n">
        <v>51</v>
      </c>
      <c r="H4303" s="176" t="n">
        <v>10536.9091594288</v>
      </c>
      <c r="I4303" s="177" t="n">
        <v>3825687.46175018</v>
      </c>
      <c r="J4303" s="178" t="str">
        <f>IF(I4303&gt;0,H4303/I4303,0)</f>
      </c>
      <c r="K4303" s="179" t="str">
        <f>1-EXP(-J4303)</f>
      </c>
      <c r="L4303" s="180" t="str">
        <f>IF(G4303=30,1,M4302)</f>
      </c>
      <c r="M4303" s="181" t="str">
        <f>L4303*(1-K4303)</f>
      </c>
    </row>
    <row r="4304">
      <c r="A4304" t="s">
        <v>164</v>
      </c>
      <c r="B4304" t="s">
        <v>253</v>
      </c>
      <c r="C4304" s="32" t="s">
        <v>255</v>
      </c>
      <c r="D4304" t="s">
        <v>458</v>
      </c>
      <c r="E4304" t="s">
        <v>476</v>
      </c>
      <c r="F4304" s="174" t="n">
        <v>2028</v>
      </c>
      <c r="G4304" s="175" t="n">
        <v>52</v>
      </c>
      <c r="H4304" s="176" t="n">
        <v>11269.4237668861</v>
      </c>
      <c r="I4304" s="177" t="n">
        <v>3749235.37120235</v>
      </c>
      <c r="J4304" s="178" t="str">
        <f>IF(I4304&gt;0,H4304/I4304,0)</f>
      </c>
      <c r="K4304" s="179" t="str">
        <f>1-EXP(-J4304)</f>
      </c>
      <c r="L4304" s="180" t="str">
        <f>IF(G4304=30,1,M4303)</f>
      </c>
      <c r="M4304" s="181" t="str">
        <f>L4304*(1-K4304)</f>
      </c>
    </row>
    <row r="4305">
      <c r="A4305" t="s">
        <v>164</v>
      </c>
      <c r="B4305" t="s">
        <v>253</v>
      </c>
      <c r="C4305" s="32" t="s">
        <v>255</v>
      </c>
      <c r="D4305" t="s">
        <v>458</v>
      </c>
      <c r="E4305" t="s">
        <v>476</v>
      </c>
      <c r="F4305" s="174" t="n">
        <v>2028</v>
      </c>
      <c r="G4305" s="175" t="n">
        <v>53</v>
      </c>
      <c r="H4305" s="176" t="n">
        <v>12046.4843023807</v>
      </c>
      <c r="I4305" s="177" t="n">
        <v>3672118.6650411</v>
      </c>
      <c r="J4305" s="178" t="str">
        <f>IF(I4305&gt;0,H4305/I4305,0)</f>
      </c>
      <c r="K4305" s="179" t="str">
        <f>1-EXP(-J4305)</f>
      </c>
      <c r="L4305" s="180" t="str">
        <f>IF(G4305=30,1,M4304)</f>
      </c>
      <c r="M4305" s="181" t="str">
        <f>L4305*(1-K4305)</f>
      </c>
    </row>
    <row r="4306">
      <c r="A4306" t="s">
        <v>164</v>
      </c>
      <c r="B4306" t="s">
        <v>253</v>
      </c>
      <c r="C4306" s="32" t="s">
        <v>255</v>
      </c>
      <c r="D4306" t="s">
        <v>458</v>
      </c>
      <c r="E4306" t="s">
        <v>476</v>
      </c>
      <c r="F4306" s="174" t="n">
        <v>2028</v>
      </c>
      <c r="G4306" s="175" t="n">
        <v>54</v>
      </c>
      <c r="H4306" s="176" t="n">
        <v>12776.4304466203</v>
      </c>
      <c r="I4306" s="177" t="n">
        <v>3567360.99293131</v>
      </c>
      <c r="J4306" s="178" t="str">
        <f>IF(I4306&gt;0,H4306/I4306,0)</f>
      </c>
      <c r="K4306" s="179" t="str">
        <f>1-EXP(-J4306)</f>
      </c>
      <c r="L4306" s="180" t="str">
        <f>IF(G4306=30,1,M4305)</f>
      </c>
      <c r="M4306" s="181" t="str">
        <f>L4306*(1-K4306)</f>
      </c>
    </row>
    <row r="4307">
      <c r="A4307" t="s">
        <v>164</v>
      </c>
      <c r="B4307" t="s">
        <v>253</v>
      </c>
      <c r="C4307" s="32" t="s">
        <v>255</v>
      </c>
      <c r="D4307" t="s">
        <v>458</v>
      </c>
      <c r="E4307" t="s">
        <v>476</v>
      </c>
      <c r="F4307" s="174" t="n">
        <v>2028</v>
      </c>
      <c r="G4307" s="175" t="n">
        <v>55</v>
      </c>
      <c r="H4307" s="176" t="n">
        <v>13972.9050181302</v>
      </c>
      <c r="I4307" s="177" t="n">
        <v>3523170.13231473</v>
      </c>
      <c r="J4307" s="178" t="str">
        <f>IF(I4307&gt;0,H4307/I4307,0)</f>
      </c>
      <c r="K4307" s="179" t="str">
        <f>1-EXP(-J4307)</f>
      </c>
      <c r="L4307" s="180" t="str">
        <f>IF(G4307=30,1,M4306)</f>
      </c>
      <c r="M4307" s="181" t="str">
        <f>L4307*(1-K4307)</f>
      </c>
    </row>
    <row r="4308">
      <c r="A4308" t="s">
        <v>164</v>
      </c>
      <c r="B4308" t="s">
        <v>253</v>
      </c>
      <c r="C4308" s="32" t="s">
        <v>255</v>
      </c>
      <c r="D4308" t="s">
        <v>458</v>
      </c>
      <c r="E4308" t="s">
        <v>476</v>
      </c>
      <c r="F4308" s="174" t="n">
        <v>2028</v>
      </c>
      <c r="G4308" s="175" t="n">
        <v>56</v>
      </c>
      <c r="H4308" s="176" t="n">
        <v>14367.4158976072</v>
      </c>
      <c r="I4308" s="177" t="n">
        <v>3313788.47094926</v>
      </c>
      <c r="J4308" s="178" t="str">
        <f>IF(I4308&gt;0,H4308/I4308,0)</f>
      </c>
      <c r="K4308" s="179" t="str">
        <f>1-EXP(-J4308)</f>
      </c>
      <c r="L4308" s="180" t="str">
        <f>IF(G4308=30,1,M4307)</f>
      </c>
      <c r="M4308" s="181" t="str">
        <f>L4308*(1-K4308)</f>
      </c>
    </row>
    <row r="4309">
      <c r="A4309" t="s">
        <v>164</v>
      </c>
      <c r="B4309" t="s">
        <v>253</v>
      </c>
      <c r="C4309" s="32" t="s">
        <v>255</v>
      </c>
      <c r="D4309" t="s">
        <v>458</v>
      </c>
      <c r="E4309" t="s">
        <v>476</v>
      </c>
      <c r="F4309" s="174" t="n">
        <v>2028</v>
      </c>
      <c r="G4309" s="175" t="n">
        <v>57</v>
      </c>
      <c r="H4309" s="176" t="n">
        <v>15284.1722591895</v>
      </c>
      <c r="I4309" s="177" t="n">
        <v>3227041.24869164</v>
      </c>
      <c r="J4309" s="178" t="str">
        <f>IF(I4309&gt;0,H4309/I4309,0)</f>
      </c>
      <c r="K4309" s="179" t="str">
        <f>1-EXP(-J4309)</f>
      </c>
      <c r="L4309" s="180" t="str">
        <f>IF(G4309=30,1,M4308)</f>
      </c>
      <c r="M4309" s="181" t="str">
        <f>L4309*(1-K4309)</f>
      </c>
    </row>
    <row r="4310">
      <c r="A4310" t="s">
        <v>164</v>
      </c>
      <c r="B4310" t="s">
        <v>253</v>
      </c>
      <c r="C4310" s="32" t="s">
        <v>255</v>
      </c>
      <c r="D4310" t="s">
        <v>458</v>
      </c>
      <c r="E4310" t="s">
        <v>476</v>
      </c>
      <c r="F4310" s="174" t="n">
        <v>2028</v>
      </c>
      <c r="G4310" s="175" t="n">
        <v>58</v>
      </c>
      <c r="H4310" s="176" t="n">
        <v>16275.8518644202</v>
      </c>
      <c r="I4310" s="177" t="n">
        <v>3144764.64447228</v>
      </c>
      <c r="J4310" s="178" t="str">
        <f>IF(I4310&gt;0,H4310/I4310,0)</f>
      </c>
      <c r="K4310" s="179" t="str">
        <f>1-EXP(-J4310)</f>
      </c>
      <c r="L4310" s="180" t="str">
        <f>IF(G4310=30,1,M4309)</f>
      </c>
      <c r="M4310" s="181" t="str">
        <f>L4310*(1-K4310)</f>
      </c>
    </row>
    <row r="4311">
      <c r="A4311" t="s">
        <v>164</v>
      </c>
      <c r="B4311" t="s">
        <v>253</v>
      </c>
      <c r="C4311" s="32" t="s">
        <v>255</v>
      </c>
      <c r="D4311" t="s">
        <v>458</v>
      </c>
      <c r="E4311" t="s">
        <v>476</v>
      </c>
      <c r="F4311" s="174" t="n">
        <v>2028</v>
      </c>
      <c r="G4311" s="175" t="n">
        <v>59</v>
      </c>
      <c r="H4311" s="176" t="n">
        <v>17270.8313813366</v>
      </c>
      <c r="I4311" s="177" t="n">
        <v>3053209.0340405</v>
      </c>
      <c r="J4311" s="178" t="str">
        <f>IF(I4311&gt;0,H4311/I4311,0)</f>
      </c>
      <c r="K4311" s="179" t="str">
        <f>1-EXP(-J4311)</f>
      </c>
      <c r="L4311" s="180" t="str">
        <f>IF(G4311=30,1,M4310)</f>
      </c>
      <c r="M4311" s="181" t="str">
        <f>L4311*(1-K4311)</f>
      </c>
    </row>
    <row r="4312">
      <c r="A4312" t="s">
        <v>164</v>
      </c>
      <c r="B4312" t="s">
        <v>253</v>
      </c>
      <c r="C4312" s="32" t="s">
        <v>255</v>
      </c>
      <c r="D4312" t="s">
        <v>458</v>
      </c>
      <c r="E4312" t="s">
        <v>476</v>
      </c>
      <c r="F4312" s="174" t="n">
        <v>2028</v>
      </c>
      <c r="G4312" s="175" t="n">
        <v>60</v>
      </c>
      <c r="H4312" s="176" t="n">
        <v>18611.7767760998</v>
      </c>
      <c r="I4312" s="177" t="n">
        <v>2941794.72297306</v>
      </c>
      <c r="J4312" s="178" t="str">
        <f>IF(I4312&gt;0,H4312/I4312,0)</f>
      </c>
      <c r="K4312" s="179" t="str">
        <f>1-EXP(-J4312)</f>
      </c>
      <c r="L4312" s="180" t="str">
        <f>IF(G4312=30,1,M4311)</f>
      </c>
      <c r="M4312" s="181" t="str">
        <f>L4312*(1-K4312)</f>
      </c>
    </row>
    <row r="4313">
      <c r="A4313" t="s">
        <v>164</v>
      </c>
      <c r="B4313" t="s">
        <v>253</v>
      </c>
      <c r="C4313" s="32" t="s">
        <v>255</v>
      </c>
      <c r="D4313" t="s">
        <v>458</v>
      </c>
      <c r="E4313" t="s">
        <v>476</v>
      </c>
      <c r="F4313" s="174" t="n">
        <v>2028</v>
      </c>
      <c r="G4313" s="175" t="n">
        <v>61</v>
      </c>
      <c r="H4313" s="176" t="n">
        <v>19375.042653868</v>
      </c>
      <c r="I4313" s="177" t="n">
        <v>2798481.45771705</v>
      </c>
      <c r="J4313" s="178" t="str">
        <f>IF(I4313&gt;0,H4313/I4313,0)</f>
      </c>
      <c r="K4313" s="179" t="str">
        <f>1-EXP(-J4313)</f>
      </c>
      <c r="L4313" s="180" t="str">
        <f>IF(G4313=30,1,M4312)</f>
      </c>
      <c r="M4313" s="181" t="str">
        <f>L4313*(1-K4313)</f>
      </c>
    </row>
    <row r="4314">
      <c r="A4314" t="s">
        <v>164</v>
      </c>
      <c r="B4314" t="s">
        <v>253</v>
      </c>
      <c r="C4314" s="32" t="s">
        <v>255</v>
      </c>
      <c r="D4314" t="s">
        <v>458</v>
      </c>
      <c r="E4314" t="s">
        <v>476</v>
      </c>
      <c r="F4314" s="174" t="n">
        <v>2028</v>
      </c>
      <c r="G4314" s="175" t="n">
        <v>62</v>
      </c>
      <c r="H4314" s="176" t="n">
        <v>20388.8500715481</v>
      </c>
      <c r="I4314" s="177" t="n">
        <v>2692339.01660009</v>
      </c>
      <c r="J4314" s="178" t="str">
        <f>IF(I4314&gt;0,H4314/I4314,0)</f>
      </c>
      <c r="K4314" s="179" t="str">
        <f>1-EXP(-J4314)</f>
      </c>
      <c r="L4314" s="180" t="str">
        <f>IF(G4314=30,1,M4313)</f>
      </c>
      <c r="M4314" s="181" t="str">
        <f>L4314*(1-K4314)</f>
      </c>
    </row>
    <row r="4315">
      <c r="A4315" t="s">
        <v>164</v>
      </c>
      <c r="B4315" t="s">
        <v>253</v>
      </c>
      <c r="C4315" s="32" t="s">
        <v>255</v>
      </c>
      <c r="D4315" t="s">
        <v>458</v>
      </c>
      <c r="E4315" t="s">
        <v>476</v>
      </c>
      <c r="F4315" s="174" t="n">
        <v>2028</v>
      </c>
      <c r="G4315" s="175" t="n">
        <v>63</v>
      </c>
      <c r="H4315" s="176" t="n">
        <v>21250.3332404993</v>
      </c>
      <c r="I4315" s="177" t="n">
        <v>2564530.58399652</v>
      </c>
      <c r="J4315" s="178" t="str">
        <f>IF(I4315&gt;0,H4315/I4315,0)</f>
      </c>
      <c r="K4315" s="179" t="str">
        <f>1-EXP(-J4315)</f>
      </c>
      <c r="L4315" s="180" t="str">
        <f>IF(G4315=30,1,M4314)</f>
      </c>
      <c r="M4315" s="181" t="str">
        <f>L4315*(1-K4315)</f>
      </c>
    </row>
    <row r="4316">
      <c r="A4316" t="s">
        <v>164</v>
      </c>
      <c r="B4316" t="s">
        <v>253</v>
      </c>
      <c r="C4316" s="32" t="s">
        <v>255</v>
      </c>
      <c r="D4316" t="s">
        <v>458</v>
      </c>
      <c r="E4316" t="s">
        <v>476</v>
      </c>
      <c r="F4316" s="174" t="n">
        <v>2028</v>
      </c>
      <c r="G4316" s="175" t="n">
        <v>64</v>
      </c>
      <c r="H4316" s="176" t="n">
        <v>22109.027312908</v>
      </c>
      <c r="I4316" s="177" t="n">
        <v>2436936.04278342</v>
      </c>
      <c r="J4316" s="178" t="str">
        <f>IF(I4316&gt;0,H4316/I4316,0)</f>
      </c>
      <c r="K4316" s="179" t="str">
        <f>1-EXP(-J4316)</f>
      </c>
      <c r="L4316" s="180" t="str">
        <f>IF(G4316=30,1,M4315)</f>
      </c>
      <c r="M4316" s="181" t="str">
        <f>L4316*(1-K4316)</f>
      </c>
    </row>
    <row r="4317">
      <c r="A4317" t="s">
        <v>164</v>
      </c>
      <c r="B4317" t="s">
        <v>253</v>
      </c>
      <c r="C4317" s="32" t="s">
        <v>255</v>
      </c>
      <c r="D4317" t="s">
        <v>458</v>
      </c>
      <c r="E4317" t="s">
        <v>476</v>
      </c>
      <c r="F4317" s="174" t="n">
        <v>2028</v>
      </c>
      <c r="G4317" s="175" t="n">
        <v>65</v>
      </c>
      <c r="H4317" s="176" t="n">
        <v>22393.2231037431</v>
      </c>
      <c r="I4317" s="177" t="n">
        <v>2314242.69756653</v>
      </c>
      <c r="J4317" s="178" t="str">
        <f>IF(I4317&gt;0,H4317/I4317,0)</f>
      </c>
      <c r="K4317" s="179" t="str">
        <f>1-EXP(-J4317)</f>
      </c>
      <c r="L4317" s="180" t="str">
        <f>IF(G4317=30,1,M4316)</f>
      </c>
      <c r="M4317" s="181" t="str">
        <f>L4317*(1-K4317)</f>
      </c>
    </row>
    <row r="4318">
      <c r="A4318" t="s">
        <v>164</v>
      </c>
      <c r="B4318" t="s">
        <v>253</v>
      </c>
      <c r="C4318" s="32" t="s">
        <v>255</v>
      </c>
      <c r="D4318" t="s">
        <v>458</v>
      </c>
      <c r="E4318" t="s">
        <v>476</v>
      </c>
      <c r="F4318" s="174" t="n">
        <v>2028</v>
      </c>
      <c r="G4318" s="175" t="n">
        <v>66</v>
      </c>
      <c r="H4318" s="176" t="n">
        <v>23059.4915498384</v>
      </c>
      <c r="I4318" s="177" t="n">
        <v>2166402.13074826</v>
      </c>
      <c r="J4318" s="178" t="str">
        <f>IF(I4318&gt;0,H4318/I4318,0)</f>
      </c>
      <c r="K4318" s="179" t="str">
        <f>1-EXP(-J4318)</f>
      </c>
      <c r="L4318" s="180" t="str">
        <f>IF(G4318=30,1,M4317)</f>
      </c>
      <c r="M4318" s="181" t="str">
        <f>L4318*(1-K4318)</f>
      </c>
    </row>
    <row r="4319">
      <c r="A4319" t="s">
        <v>164</v>
      </c>
      <c r="B4319" t="s">
        <v>253</v>
      </c>
      <c r="C4319" s="32" t="s">
        <v>255</v>
      </c>
      <c r="D4319" t="s">
        <v>458</v>
      </c>
      <c r="E4319" t="s">
        <v>476</v>
      </c>
      <c r="F4319" s="174" t="n">
        <v>2028</v>
      </c>
      <c r="G4319" s="175" t="n">
        <v>67</v>
      </c>
      <c r="H4319" s="176" t="n">
        <v>23845.080681136</v>
      </c>
      <c r="I4319" s="177" t="n">
        <v>2043308.49917148</v>
      </c>
      <c r="J4319" s="178" t="str">
        <f>IF(I4319&gt;0,H4319/I4319,0)</f>
      </c>
      <c r="K4319" s="179" t="str">
        <f>1-EXP(-J4319)</f>
      </c>
      <c r="L4319" s="180" t="str">
        <f>IF(G4319=30,1,M4318)</f>
      </c>
      <c r="M4319" s="181" t="str">
        <f>L4319*(1-K4319)</f>
      </c>
    </row>
    <row r="4320">
      <c r="A4320" t="s">
        <v>164</v>
      </c>
      <c r="B4320" t="s">
        <v>253</v>
      </c>
      <c r="C4320" s="32" t="s">
        <v>255</v>
      </c>
      <c r="D4320" t="s">
        <v>458</v>
      </c>
      <c r="E4320" t="s">
        <v>476</v>
      </c>
      <c r="F4320" s="174" t="n">
        <v>2028</v>
      </c>
      <c r="G4320" s="175" t="n">
        <v>68</v>
      </c>
      <c r="H4320" s="176" t="n">
        <v>24534.1638966685</v>
      </c>
      <c r="I4320" s="177" t="n">
        <v>1916591.46275146</v>
      </c>
      <c r="J4320" s="178" t="str">
        <f>IF(I4320&gt;0,H4320/I4320,0)</f>
      </c>
      <c r="K4320" s="179" t="str">
        <f>1-EXP(-J4320)</f>
      </c>
      <c r="L4320" s="180" t="str">
        <f>IF(G4320=30,1,M4319)</f>
      </c>
      <c r="M4320" s="181" t="str">
        <f>L4320*(1-K4320)</f>
      </c>
    </row>
    <row r="4321">
      <c r="A4321" t="s">
        <v>164</v>
      </c>
      <c r="B4321" t="s">
        <v>253</v>
      </c>
      <c r="C4321" s="32" t="s">
        <v>255</v>
      </c>
      <c r="D4321" t="s">
        <v>458</v>
      </c>
      <c r="E4321" t="s">
        <v>476</v>
      </c>
      <c r="F4321" s="174" t="n">
        <v>2028</v>
      </c>
      <c r="G4321" s="175" t="n">
        <v>69</v>
      </c>
      <c r="H4321" s="176" t="n">
        <v>25072.2131066077</v>
      </c>
      <c r="I4321" s="177" t="n">
        <v>1784322.29737209</v>
      </c>
      <c r="J4321" s="178" t="str">
        <f>IF(I4321&gt;0,H4321/I4321,0)</f>
      </c>
      <c r="K4321" s="179" t="str">
        <f>1-EXP(-J4321)</f>
      </c>
      <c r="L4321" s="180" t="str">
        <f>IF(G4321=30,1,M4320)</f>
      </c>
      <c r="M4321" s="181" t="str">
        <f>L4321*(1-K4321)</f>
      </c>
    </row>
    <row r="4322">
      <c r="A4322" t="s">
        <v>164</v>
      </c>
      <c r="B4322" t="s">
        <v>253</v>
      </c>
      <c r="C4322" s="32" t="s">
        <v>255</v>
      </c>
      <c r="D4322" t="s">
        <v>458</v>
      </c>
      <c r="E4322" t="s">
        <v>476</v>
      </c>
      <c r="F4322" s="174" t="n">
        <v>2029</v>
      </c>
      <c r="G4322" s="175" t="n">
        <v>30</v>
      </c>
      <c r="H4322" s="176" t="n">
        <v>966.089666279396</v>
      </c>
      <c r="I4322" s="177" t="n">
        <v>4353617.72664716</v>
      </c>
      <c r="J4322" s="178" t="str">
        <f>IF(I4322&gt;0,H4322/I4322,0)</f>
      </c>
      <c r="K4322" s="179" t="str">
        <f>1-EXP(-J4322)</f>
      </c>
      <c r="L4322" s="180" t="str">
        <f>IF(G4322=30,1,M4321)</f>
      </c>
      <c r="M4322" s="181" t="str">
        <f>L4322*(1-K4322)</f>
      </c>
    </row>
    <row r="4323">
      <c r="A4323" t="s">
        <v>164</v>
      </c>
      <c r="B4323" t="s">
        <v>253</v>
      </c>
      <c r="C4323" s="32" t="s">
        <v>255</v>
      </c>
      <c r="D4323" t="s">
        <v>458</v>
      </c>
      <c r="E4323" t="s">
        <v>476</v>
      </c>
      <c r="F4323" s="174" t="n">
        <v>2029</v>
      </c>
      <c r="G4323" s="175" t="n">
        <v>31</v>
      </c>
      <c r="H4323" s="176" t="n">
        <v>1110.21050721921</v>
      </c>
      <c r="I4323" s="177" t="n">
        <v>4413831.85508253</v>
      </c>
      <c r="J4323" s="178" t="str">
        <f>IF(I4323&gt;0,H4323/I4323,0)</f>
      </c>
      <c r="K4323" s="179" t="str">
        <f>1-EXP(-J4323)</f>
      </c>
      <c r="L4323" s="180" t="str">
        <f>IF(G4323=30,1,M4322)</f>
      </c>
      <c r="M4323" s="181" t="str">
        <f>L4323*(1-K4323)</f>
      </c>
    </row>
    <row r="4324">
      <c r="A4324" t="s">
        <v>164</v>
      </c>
      <c r="B4324" t="s">
        <v>253</v>
      </c>
      <c r="C4324" s="32" t="s">
        <v>255</v>
      </c>
      <c r="D4324" t="s">
        <v>458</v>
      </c>
      <c r="E4324" t="s">
        <v>476</v>
      </c>
      <c r="F4324" s="174" t="n">
        <v>2029</v>
      </c>
      <c r="G4324" s="175" t="n">
        <v>32</v>
      </c>
      <c r="H4324" s="176" t="n">
        <v>1396.97465870156</v>
      </c>
      <c r="I4324" s="177" t="n">
        <v>4555466.28704845</v>
      </c>
      <c r="J4324" s="178" t="str">
        <f>IF(I4324&gt;0,H4324/I4324,0)</f>
      </c>
      <c r="K4324" s="179" t="str">
        <f>1-EXP(-J4324)</f>
      </c>
      <c r="L4324" s="180" t="str">
        <f>IF(G4324=30,1,M4323)</f>
      </c>
      <c r="M4324" s="181" t="str">
        <f>L4324*(1-K4324)</f>
      </c>
    </row>
    <row r="4325">
      <c r="A4325" t="s">
        <v>164</v>
      </c>
      <c r="B4325" t="s">
        <v>253</v>
      </c>
      <c r="C4325" s="32" t="s">
        <v>255</v>
      </c>
      <c r="D4325" t="s">
        <v>458</v>
      </c>
      <c r="E4325" t="s">
        <v>476</v>
      </c>
      <c r="F4325" s="174" t="n">
        <v>2029</v>
      </c>
      <c r="G4325" s="175" t="n">
        <v>33</v>
      </c>
      <c r="H4325" s="176" t="n">
        <v>1457.0016645976</v>
      </c>
      <c r="I4325" s="177" t="n">
        <v>4512911.88435973</v>
      </c>
      <c r="J4325" s="178" t="str">
        <f>IF(I4325&gt;0,H4325/I4325,0)</f>
      </c>
      <c r="K4325" s="179" t="str">
        <f>1-EXP(-J4325)</f>
      </c>
      <c r="L4325" s="180" t="str">
        <f>IF(G4325=30,1,M4324)</f>
      </c>
      <c r="M4325" s="181" t="str">
        <f>L4325*(1-K4325)</f>
      </c>
    </row>
    <row r="4326">
      <c r="A4326" t="s">
        <v>164</v>
      </c>
      <c r="B4326" t="s">
        <v>253</v>
      </c>
      <c r="C4326" s="32" t="s">
        <v>255</v>
      </c>
      <c r="D4326" t="s">
        <v>458</v>
      </c>
      <c r="E4326" t="s">
        <v>476</v>
      </c>
      <c r="F4326" s="174" t="n">
        <v>2029</v>
      </c>
      <c r="G4326" s="175" t="n">
        <v>34</v>
      </c>
      <c r="H4326" s="176" t="n">
        <v>1518.50310320164</v>
      </c>
      <c r="I4326" s="177" t="n">
        <v>4440166.23816581</v>
      </c>
      <c r="J4326" s="178" t="str">
        <f>IF(I4326&gt;0,H4326/I4326,0)</f>
      </c>
      <c r="K4326" s="179" t="str">
        <f>1-EXP(-J4326)</f>
      </c>
      <c r="L4326" s="180" t="str">
        <f>IF(G4326=30,1,M4325)</f>
      </c>
      <c r="M4326" s="181" t="str">
        <f>L4326*(1-K4326)</f>
      </c>
    </row>
    <row r="4327">
      <c r="A4327" t="s">
        <v>164</v>
      </c>
      <c r="B4327" t="s">
        <v>253</v>
      </c>
      <c r="C4327" s="32" t="s">
        <v>255</v>
      </c>
      <c r="D4327" t="s">
        <v>458</v>
      </c>
      <c r="E4327" t="s">
        <v>476</v>
      </c>
      <c r="F4327" s="174" t="n">
        <v>2029</v>
      </c>
      <c r="G4327" s="175" t="n">
        <v>35</v>
      </c>
      <c r="H4327" s="176" t="n">
        <v>2046.63444170718</v>
      </c>
      <c r="I4327" s="177" t="n">
        <v>4383265.7642344</v>
      </c>
      <c r="J4327" s="178" t="str">
        <f>IF(I4327&gt;0,H4327/I4327,0)</f>
      </c>
      <c r="K4327" s="179" t="str">
        <f>1-EXP(-J4327)</f>
      </c>
      <c r="L4327" s="180" t="str">
        <f>IF(G4327=30,1,M4326)</f>
      </c>
      <c r="M4327" s="181" t="str">
        <f>L4327*(1-K4327)</f>
      </c>
    </row>
    <row r="4328">
      <c r="A4328" t="s">
        <v>164</v>
      </c>
      <c r="B4328" t="s">
        <v>253</v>
      </c>
      <c r="C4328" s="32" t="s">
        <v>255</v>
      </c>
      <c r="D4328" t="s">
        <v>458</v>
      </c>
      <c r="E4328" t="s">
        <v>476</v>
      </c>
      <c r="F4328" s="174" t="n">
        <v>2029</v>
      </c>
      <c r="G4328" s="175" t="n">
        <v>36</v>
      </c>
      <c r="H4328" s="176" t="n">
        <v>2161.24757078063</v>
      </c>
      <c r="I4328" s="177" t="n">
        <v>4329511.78900572</v>
      </c>
      <c r="J4328" s="178" t="str">
        <f>IF(I4328&gt;0,H4328/I4328,0)</f>
      </c>
      <c r="K4328" s="179" t="str">
        <f>1-EXP(-J4328)</f>
      </c>
      <c r="L4328" s="180" t="str">
        <f>IF(G4328=30,1,M4327)</f>
      </c>
      <c r="M4328" s="181" t="str">
        <f>L4328*(1-K4328)</f>
      </c>
    </row>
    <row r="4329">
      <c r="A4329" t="s">
        <v>164</v>
      </c>
      <c r="B4329" t="s">
        <v>253</v>
      </c>
      <c r="C4329" s="32" t="s">
        <v>255</v>
      </c>
      <c r="D4329" t="s">
        <v>458</v>
      </c>
      <c r="E4329" t="s">
        <v>476</v>
      </c>
      <c r="F4329" s="174" t="n">
        <v>2029</v>
      </c>
      <c r="G4329" s="175" t="n">
        <v>37</v>
      </c>
      <c r="H4329" s="176" t="n">
        <v>2335.79416696644</v>
      </c>
      <c r="I4329" s="177" t="n">
        <v>4367831.60601339</v>
      </c>
      <c r="J4329" s="178" t="str">
        <f>IF(I4329&gt;0,H4329/I4329,0)</f>
      </c>
      <c r="K4329" s="179" t="str">
        <f>1-EXP(-J4329)</f>
      </c>
      <c r="L4329" s="180" t="str">
        <f>IF(G4329=30,1,M4328)</f>
      </c>
      <c r="M4329" s="181" t="str">
        <f>L4329*(1-K4329)</f>
      </c>
    </row>
    <row r="4330">
      <c r="A4330" t="s">
        <v>164</v>
      </c>
      <c r="B4330" t="s">
        <v>253</v>
      </c>
      <c r="C4330" s="32" t="s">
        <v>255</v>
      </c>
      <c r="D4330" t="s">
        <v>458</v>
      </c>
      <c r="E4330" t="s">
        <v>476</v>
      </c>
      <c r="F4330" s="174" t="n">
        <v>2029</v>
      </c>
      <c r="G4330" s="175" t="n">
        <v>38</v>
      </c>
      <c r="H4330" s="176" t="n">
        <v>2519.34554438441</v>
      </c>
      <c r="I4330" s="177" t="n">
        <v>4386460.72358326</v>
      </c>
      <c r="J4330" s="178" t="str">
        <f>IF(I4330&gt;0,H4330/I4330,0)</f>
      </c>
      <c r="K4330" s="179" t="str">
        <f>1-EXP(-J4330)</f>
      </c>
      <c r="L4330" s="180" t="str">
        <f>IF(G4330=30,1,M4329)</f>
      </c>
      <c r="M4330" s="181" t="str">
        <f>L4330*(1-K4330)</f>
      </c>
    </row>
    <row r="4331">
      <c r="A4331" t="s">
        <v>164</v>
      </c>
      <c r="B4331" t="s">
        <v>253</v>
      </c>
      <c r="C4331" s="32" t="s">
        <v>255</v>
      </c>
      <c r="D4331" t="s">
        <v>458</v>
      </c>
      <c r="E4331" t="s">
        <v>476</v>
      </c>
      <c r="F4331" s="174" t="n">
        <v>2029</v>
      </c>
      <c r="G4331" s="175" t="n">
        <v>39</v>
      </c>
      <c r="H4331" s="176" t="n">
        <v>3821.91579953349</v>
      </c>
      <c r="I4331" s="177" t="n">
        <v>6459567.90427139</v>
      </c>
      <c r="J4331" s="178" t="str">
        <f>IF(I4331&gt;0,H4331/I4331,0)</f>
      </c>
      <c r="K4331" s="179" t="str">
        <f>1-EXP(-J4331)</f>
      </c>
      <c r="L4331" s="180" t="str">
        <f>IF(G4331=30,1,M4330)</f>
      </c>
      <c r="M4331" s="181" t="str">
        <f>L4331*(1-K4331)</f>
      </c>
    </row>
    <row r="4332">
      <c r="A4332" t="s">
        <v>164</v>
      </c>
      <c r="B4332" t="s">
        <v>253</v>
      </c>
      <c r="C4332" s="32" t="s">
        <v>255</v>
      </c>
      <c r="D4332" t="s">
        <v>458</v>
      </c>
      <c r="E4332" t="s">
        <v>476</v>
      </c>
      <c r="F4332" s="174" t="n">
        <v>2029</v>
      </c>
      <c r="G4332" s="175" t="n">
        <v>40</v>
      </c>
      <c r="H4332" s="176" t="n">
        <v>3615.35110103384</v>
      </c>
      <c r="I4332" s="177" t="n">
        <v>4346257.27357069</v>
      </c>
      <c r="J4332" s="178" t="str">
        <f>IF(I4332&gt;0,H4332/I4332,0)</f>
      </c>
      <c r="K4332" s="179" t="str">
        <f>1-EXP(-J4332)</f>
      </c>
      <c r="L4332" s="180" t="str">
        <f>IF(G4332=30,1,M4331)</f>
      </c>
      <c r="M4332" s="181" t="str">
        <f>L4332*(1-K4332)</f>
      </c>
    </row>
    <row r="4333">
      <c r="A4333" t="s">
        <v>164</v>
      </c>
      <c r="B4333" t="s">
        <v>253</v>
      </c>
      <c r="C4333" s="32" t="s">
        <v>255</v>
      </c>
      <c r="D4333" t="s">
        <v>458</v>
      </c>
      <c r="E4333" t="s">
        <v>476</v>
      </c>
      <c r="F4333" s="174" t="n">
        <v>2029</v>
      </c>
      <c r="G4333" s="175" t="n">
        <v>41</v>
      </c>
      <c r="H4333" s="176" t="n">
        <v>3890.78336499504</v>
      </c>
      <c r="I4333" s="177" t="n">
        <v>4329426.37956764</v>
      </c>
      <c r="J4333" s="178" t="str">
        <f>IF(I4333&gt;0,H4333/I4333,0)</f>
      </c>
      <c r="K4333" s="179" t="str">
        <f>1-EXP(-J4333)</f>
      </c>
      <c r="L4333" s="180" t="str">
        <f>IF(G4333=30,1,M4332)</f>
      </c>
      <c r="M4333" s="181" t="str">
        <f>L4333*(1-K4333)</f>
      </c>
    </row>
    <row r="4334">
      <c r="A4334" t="s">
        <v>164</v>
      </c>
      <c r="B4334" t="s">
        <v>253</v>
      </c>
      <c r="C4334" s="32" t="s">
        <v>255</v>
      </c>
      <c r="D4334" t="s">
        <v>458</v>
      </c>
      <c r="E4334" t="s">
        <v>476</v>
      </c>
      <c r="F4334" s="174" t="n">
        <v>2029</v>
      </c>
      <c r="G4334" s="175" t="n">
        <v>42</v>
      </c>
      <c r="H4334" s="176" t="n">
        <v>4089.38161351836</v>
      </c>
      <c r="I4334" s="177" t="n">
        <v>4197572.85332064</v>
      </c>
      <c r="J4334" s="178" t="str">
        <f>IF(I4334&gt;0,H4334/I4334,0)</f>
      </c>
      <c r="K4334" s="179" t="str">
        <f>1-EXP(-J4334)</f>
      </c>
      <c r="L4334" s="180" t="str">
        <f>IF(G4334=30,1,M4333)</f>
      </c>
      <c r="M4334" s="181" t="str">
        <f>L4334*(1-K4334)</f>
      </c>
    </row>
    <row r="4335">
      <c r="A4335" t="s">
        <v>164</v>
      </c>
      <c r="B4335" t="s">
        <v>253</v>
      </c>
      <c r="C4335" s="32" t="s">
        <v>255</v>
      </c>
      <c r="D4335" t="s">
        <v>458</v>
      </c>
      <c r="E4335" t="s">
        <v>476</v>
      </c>
      <c r="F4335" s="174" t="n">
        <v>2029</v>
      </c>
      <c r="G4335" s="175" t="n">
        <v>43</v>
      </c>
      <c r="H4335" s="176" t="n">
        <v>4411.38729353909</v>
      </c>
      <c r="I4335" s="177" t="n">
        <v>4163696.63433979</v>
      </c>
      <c r="J4335" s="178" t="str">
        <f>IF(I4335&gt;0,H4335/I4335,0)</f>
      </c>
      <c r="K4335" s="179" t="str">
        <f>1-EXP(-J4335)</f>
      </c>
      <c r="L4335" s="180" t="str">
        <f>IF(G4335=30,1,M4334)</f>
      </c>
      <c r="M4335" s="181" t="str">
        <f>L4335*(1-K4335)</f>
      </c>
    </row>
    <row r="4336">
      <c r="A4336" t="s">
        <v>164</v>
      </c>
      <c r="B4336" t="s">
        <v>253</v>
      </c>
      <c r="C4336" s="32" t="s">
        <v>255</v>
      </c>
      <c r="D4336" t="s">
        <v>458</v>
      </c>
      <c r="E4336" t="s">
        <v>476</v>
      </c>
      <c r="F4336" s="174" t="n">
        <v>2029</v>
      </c>
      <c r="G4336" s="175" t="n">
        <v>44</v>
      </c>
      <c r="H4336" s="176" t="n">
        <v>4882.59118765923</v>
      </c>
      <c r="I4336" s="177" t="n">
        <v>4223753.17090767</v>
      </c>
      <c r="J4336" s="178" t="str">
        <f>IF(I4336&gt;0,H4336/I4336,0)</f>
      </c>
      <c r="K4336" s="179" t="str">
        <f>1-EXP(-J4336)</f>
      </c>
      <c r="L4336" s="180" t="str">
        <f>IF(G4336=30,1,M4335)</f>
      </c>
      <c r="M4336" s="181" t="str">
        <f>L4336*(1-K4336)</f>
      </c>
    </row>
    <row r="4337">
      <c r="A4337" t="s">
        <v>164</v>
      </c>
      <c r="B4337" t="s">
        <v>253</v>
      </c>
      <c r="C4337" s="32" t="s">
        <v>255</v>
      </c>
      <c r="D4337" t="s">
        <v>458</v>
      </c>
      <c r="E4337" t="s">
        <v>476</v>
      </c>
      <c r="F4337" s="174" t="n">
        <v>2029</v>
      </c>
      <c r="G4337" s="175" t="n">
        <v>45</v>
      </c>
      <c r="H4337" s="176" t="n">
        <v>6447.51112507498</v>
      </c>
      <c r="I4337" s="177" t="n">
        <v>4309080.77322875</v>
      </c>
      <c r="J4337" s="178" t="str">
        <f>IF(I4337&gt;0,H4337/I4337,0)</f>
      </c>
      <c r="K4337" s="179" t="str">
        <f>1-EXP(-J4337)</f>
      </c>
      <c r="L4337" s="180" t="str">
        <f>IF(G4337=30,1,M4336)</f>
      </c>
      <c r="M4337" s="181" t="str">
        <f>L4337*(1-K4337)</f>
      </c>
    </row>
    <row r="4338">
      <c r="A4338" t="s">
        <v>164</v>
      </c>
      <c r="B4338" t="s">
        <v>253</v>
      </c>
      <c r="C4338" s="32" t="s">
        <v>255</v>
      </c>
      <c r="D4338" t="s">
        <v>458</v>
      </c>
      <c r="E4338" t="s">
        <v>476</v>
      </c>
      <c r="F4338" s="174" t="n">
        <v>2029</v>
      </c>
      <c r="G4338" s="175" t="n">
        <v>46</v>
      </c>
      <c r="H4338" s="176" t="n">
        <v>7018.42821879476</v>
      </c>
      <c r="I4338" s="177" t="n">
        <v>4284201.09317056</v>
      </c>
      <c r="J4338" s="178" t="str">
        <f>IF(I4338&gt;0,H4338/I4338,0)</f>
      </c>
      <c r="K4338" s="179" t="str">
        <f>1-EXP(-J4338)</f>
      </c>
      <c r="L4338" s="180" t="str">
        <f>IF(G4338=30,1,M4337)</f>
      </c>
      <c r="M4338" s="181" t="str">
        <f>L4338*(1-K4338)</f>
      </c>
    </row>
    <row r="4339">
      <c r="A4339" t="s">
        <v>164</v>
      </c>
      <c r="B4339" t="s">
        <v>253</v>
      </c>
      <c r="C4339" s="32" t="s">
        <v>255</v>
      </c>
      <c r="D4339" t="s">
        <v>458</v>
      </c>
      <c r="E4339" t="s">
        <v>476</v>
      </c>
      <c r="F4339" s="174" t="n">
        <v>2029</v>
      </c>
      <c r="G4339" s="175" t="n">
        <v>47</v>
      </c>
      <c r="H4339" s="176" t="n">
        <v>7448.15627981845</v>
      </c>
      <c r="I4339" s="177" t="n">
        <v>4147650.88044623</v>
      </c>
      <c r="J4339" s="178" t="str">
        <f>IF(I4339&gt;0,H4339/I4339,0)</f>
      </c>
      <c r="K4339" s="179" t="str">
        <f>1-EXP(-J4339)</f>
      </c>
      <c r="L4339" s="180" t="str">
        <f>IF(G4339=30,1,M4338)</f>
      </c>
      <c r="M4339" s="181" t="str">
        <f>L4339*(1-K4339)</f>
      </c>
    </row>
    <row r="4340">
      <c r="A4340" t="s">
        <v>164</v>
      </c>
      <c r="B4340" t="s">
        <v>253</v>
      </c>
      <c r="C4340" s="32" t="s">
        <v>255</v>
      </c>
      <c r="D4340" t="s">
        <v>458</v>
      </c>
      <c r="E4340" t="s">
        <v>476</v>
      </c>
      <c r="F4340" s="174" t="n">
        <v>2029</v>
      </c>
      <c r="G4340" s="175" t="n">
        <v>48</v>
      </c>
      <c r="H4340" s="176" t="n">
        <v>8010.48499672213</v>
      </c>
      <c r="I4340" s="177" t="n">
        <v>4073560.57739442</v>
      </c>
      <c r="J4340" s="178" t="str">
        <f>IF(I4340&gt;0,H4340/I4340,0)</f>
      </c>
      <c r="K4340" s="179" t="str">
        <f>1-EXP(-J4340)</f>
      </c>
      <c r="L4340" s="180" t="str">
        <f>IF(G4340=30,1,M4339)</f>
      </c>
      <c r="M4340" s="181" t="str">
        <f>L4340*(1-K4340)</f>
      </c>
    </row>
    <row r="4341">
      <c r="A4341" t="s">
        <v>164</v>
      </c>
      <c r="B4341" t="s">
        <v>253</v>
      </c>
      <c r="C4341" s="32" t="s">
        <v>255</v>
      </c>
      <c r="D4341" t="s">
        <v>458</v>
      </c>
      <c r="E4341" t="s">
        <v>476</v>
      </c>
      <c r="F4341" s="174" t="n">
        <v>2029</v>
      </c>
      <c r="G4341" s="175" t="n">
        <v>49</v>
      </c>
      <c r="H4341" s="176" t="n">
        <v>8639.93659888011</v>
      </c>
      <c r="I4341" s="177" t="n">
        <v>4015311.26432063</v>
      </c>
      <c r="J4341" s="178" t="str">
        <f>IF(I4341&gt;0,H4341/I4341,0)</f>
      </c>
      <c r="K4341" s="179" t="str">
        <f>1-EXP(-J4341)</f>
      </c>
      <c r="L4341" s="180" t="str">
        <f>IF(G4341=30,1,M4340)</f>
      </c>
      <c r="M4341" s="181" t="str">
        <f>L4341*(1-K4341)</f>
      </c>
    </row>
    <row r="4342">
      <c r="A4342" t="s">
        <v>164</v>
      </c>
      <c r="B4342" t="s">
        <v>253</v>
      </c>
      <c r="C4342" s="32" t="s">
        <v>255</v>
      </c>
      <c r="D4342" t="s">
        <v>458</v>
      </c>
      <c r="E4342" t="s">
        <v>476</v>
      </c>
      <c r="F4342" s="174" t="n">
        <v>2029</v>
      </c>
      <c r="G4342" s="175" t="n">
        <v>50</v>
      </c>
      <c r="H4342" s="176" t="n">
        <v>9913.24863945199</v>
      </c>
      <c r="I4342" s="177" t="n">
        <v>3951562.00637974</v>
      </c>
      <c r="J4342" s="178" t="str">
        <f>IF(I4342&gt;0,H4342/I4342,0)</f>
      </c>
      <c r="K4342" s="179" t="str">
        <f>1-EXP(-J4342)</f>
      </c>
      <c r="L4342" s="180" t="str">
        <f>IF(G4342=30,1,M4341)</f>
      </c>
      <c r="M4342" s="181" t="str">
        <f>L4342*(1-K4342)</f>
      </c>
    </row>
    <row r="4343">
      <c r="A4343" t="s">
        <v>164</v>
      </c>
      <c r="B4343" t="s">
        <v>253</v>
      </c>
      <c r="C4343" s="32" t="s">
        <v>255</v>
      </c>
      <c r="D4343" t="s">
        <v>458</v>
      </c>
      <c r="E4343" t="s">
        <v>476</v>
      </c>
      <c r="F4343" s="174" t="n">
        <v>2029</v>
      </c>
      <c r="G4343" s="175" t="n">
        <v>51</v>
      </c>
      <c r="H4343" s="176" t="n">
        <v>10594.9755692309</v>
      </c>
      <c r="I4343" s="177" t="n">
        <v>3867424.97770569</v>
      </c>
      <c r="J4343" s="178" t="str">
        <f>IF(I4343&gt;0,H4343/I4343,0)</f>
      </c>
      <c r="K4343" s="179" t="str">
        <f>1-EXP(-J4343)</f>
      </c>
      <c r="L4343" s="180" t="str">
        <f>IF(G4343=30,1,M4342)</f>
      </c>
      <c r="M4343" s="181" t="str">
        <f>L4343*(1-K4343)</f>
      </c>
    </row>
    <row r="4344">
      <c r="A4344" t="s">
        <v>164</v>
      </c>
      <c r="B4344" t="s">
        <v>253</v>
      </c>
      <c r="C4344" s="32" t="s">
        <v>255</v>
      </c>
      <c r="D4344" t="s">
        <v>458</v>
      </c>
      <c r="E4344" t="s">
        <v>476</v>
      </c>
      <c r="F4344" s="174" t="n">
        <v>2029</v>
      </c>
      <c r="G4344" s="175" t="n">
        <v>52</v>
      </c>
      <c r="H4344" s="176" t="n">
        <v>11381.6018643998</v>
      </c>
      <c r="I4344" s="177" t="n">
        <v>3801177.26187158</v>
      </c>
      <c r="J4344" s="178" t="str">
        <f>IF(I4344&gt;0,H4344/I4344,0)</f>
      </c>
      <c r="K4344" s="179" t="str">
        <f>1-EXP(-J4344)</f>
      </c>
      <c r="L4344" s="180" t="str">
        <f>IF(G4344=30,1,M4343)</f>
      </c>
      <c r="M4344" s="181" t="str">
        <f>L4344*(1-K4344)</f>
      </c>
    </row>
    <row r="4345">
      <c r="A4345" t="s">
        <v>164</v>
      </c>
      <c r="B4345" t="s">
        <v>253</v>
      </c>
      <c r="C4345" s="32" t="s">
        <v>255</v>
      </c>
      <c r="D4345" t="s">
        <v>458</v>
      </c>
      <c r="E4345" t="s">
        <v>476</v>
      </c>
      <c r="F4345" s="174" t="n">
        <v>2029</v>
      </c>
      <c r="G4345" s="175" t="n">
        <v>53</v>
      </c>
      <c r="H4345" s="176" t="n">
        <v>12169.9767726395</v>
      </c>
      <c r="I4345" s="177" t="n">
        <v>3723025.36493813</v>
      </c>
      <c r="J4345" s="178" t="str">
        <f>IF(I4345&gt;0,H4345/I4345,0)</f>
      </c>
      <c r="K4345" s="179" t="str">
        <f>1-EXP(-J4345)</f>
      </c>
      <c r="L4345" s="180" t="str">
        <f>IF(G4345=30,1,M4344)</f>
      </c>
      <c r="M4345" s="181" t="str">
        <f>L4345*(1-K4345)</f>
      </c>
    </row>
    <row r="4346">
      <c r="A4346" t="s">
        <v>164</v>
      </c>
      <c r="B4346" t="s">
        <v>253</v>
      </c>
      <c r="C4346" s="32" t="s">
        <v>255</v>
      </c>
      <c r="D4346" t="s">
        <v>458</v>
      </c>
      <c r="E4346" t="s">
        <v>476</v>
      </c>
      <c r="F4346" s="174" t="n">
        <v>2029</v>
      </c>
      <c r="G4346" s="175" t="n">
        <v>54</v>
      </c>
      <c r="H4346" s="176" t="n">
        <v>13006.3558308128</v>
      </c>
      <c r="I4346" s="177" t="n">
        <v>3644109.76016205</v>
      </c>
      <c r="J4346" s="178" t="str">
        <f>IF(I4346&gt;0,H4346/I4346,0)</f>
      </c>
      <c r="K4346" s="179" t="str">
        <f>1-EXP(-J4346)</f>
      </c>
      <c r="L4346" s="180" t="str">
        <f>IF(G4346=30,1,M4345)</f>
      </c>
      <c r="M4346" s="181" t="str">
        <f>L4346*(1-K4346)</f>
      </c>
    </row>
    <row r="4347">
      <c r="A4347" t="s">
        <v>164</v>
      </c>
      <c r="B4347" t="s">
        <v>253</v>
      </c>
      <c r="C4347" s="32" t="s">
        <v>255</v>
      </c>
      <c r="D4347" t="s">
        <v>458</v>
      </c>
      <c r="E4347" t="s">
        <v>476</v>
      </c>
      <c r="F4347" s="174" t="n">
        <v>2029</v>
      </c>
      <c r="G4347" s="175" t="n">
        <v>55</v>
      </c>
      <c r="H4347" s="176" t="n">
        <v>13956.2175003694</v>
      </c>
      <c r="I4347" s="177" t="n">
        <v>3537665.66230423</v>
      </c>
      <c r="J4347" s="178" t="str">
        <f>IF(I4347&gt;0,H4347/I4347,0)</f>
      </c>
      <c r="K4347" s="179" t="str">
        <f>1-EXP(-J4347)</f>
      </c>
      <c r="L4347" s="180" t="str">
        <f>IF(G4347=30,1,M4346)</f>
      </c>
      <c r="M4347" s="181" t="str">
        <f>L4347*(1-K4347)</f>
      </c>
    </row>
    <row r="4348">
      <c r="A4348" t="s">
        <v>164</v>
      </c>
      <c r="B4348" t="s">
        <v>253</v>
      </c>
      <c r="C4348" s="32" t="s">
        <v>255</v>
      </c>
      <c r="D4348" t="s">
        <v>458</v>
      </c>
      <c r="E4348" t="s">
        <v>476</v>
      </c>
      <c r="F4348" s="174" t="n">
        <v>2029</v>
      </c>
      <c r="G4348" s="175" t="n">
        <v>56</v>
      </c>
      <c r="H4348" s="176" t="n">
        <v>15035.4908771452</v>
      </c>
      <c r="I4348" s="177" t="n">
        <v>3490673.31382055</v>
      </c>
      <c r="J4348" s="178" t="str">
        <f>IF(I4348&gt;0,H4348/I4348,0)</f>
      </c>
      <c r="K4348" s="179" t="str">
        <f>1-EXP(-J4348)</f>
      </c>
      <c r="L4348" s="180" t="str">
        <f>IF(G4348=30,1,M4347)</f>
      </c>
      <c r="M4348" s="181" t="str">
        <f>L4348*(1-K4348)</f>
      </c>
    </row>
    <row r="4349">
      <c r="A4349" t="s">
        <v>164</v>
      </c>
      <c r="B4349" t="s">
        <v>253</v>
      </c>
      <c r="C4349" s="32" t="s">
        <v>255</v>
      </c>
      <c r="D4349" t="s">
        <v>458</v>
      </c>
      <c r="E4349" t="s">
        <v>476</v>
      </c>
      <c r="F4349" s="174" t="n">
        <v>2029</v>
      </c>
      <c r="G4349" s="175" t="n">
        <v>57</v>
      </c>
      <c r="H4349" s="176" t="n">
        <v>15456.1799477366</v>
      </c>
      <c r="I4349" s="177" t="n">
        <v>3280831.7544936</v>
      </c>
      <c r="J4349" s="178" t="str">
        <f>IF(I4349&gt;0,H4349/I4349,0)</f>
      </c>
      <c r="K4349" s="179" t="str">
        <f>1-EXP(-J4349)</f>
      </c>
      <c r="L4349" s="180" t="str">
        <f>IF(G4349=30,1,M4348)</f>
      </c>
      <c r="M4349" s="181" t="str">
        <f>L4349*(1-K4349)</f>
      </c>
    </row>
    <row r="4350">
      <c r="A4350" t="s">
        <v>164</v>
      </c>
      <c r="B4350" t="s">
        <v>253</v>
      </c>
      <c r="C4350" s="32" t="s">
        <v>255</v>
      </c>
      <c r="D4350" t="s">
        <v>458</v>
      </c>
      <c r="E4350" t="s">
        <v>476</v>
      </c>
      <c r="F4350" s="174" t="n">
        <v>2029</v>
      </c>
      <c r="G4350" s="175" t="n">
        <v>58</v>
      </c>
      <c r="H4350" s="176" t="n">
        <v>16433.5169117246</v>
      </c>
      <c r="I4350" s="177" t="n">
        <v>3191990.33441352</v>
      </c>
      <c r="J4350" s="178" t="str">
        <f>IF(I4350&gt;0,H4350/I4350,0)</f>
      </c>
      <c r="K4350" s="179" t="str">
        <f>1-EXP(-J4350)</f>
      </c>
      <c r="L4350" s="180" t="str">
        <f>IF(G4350=30,1,M4349)</f>
      </c>
      <c r="M4350" s="181" t="str">
        <f>L4350*(1-K4350)</f>
      </c>
    </row>
    <row r="4351">
      <c r="A4351" t="s">
        <v>164</v>
      </c>
      <c r="B4351" t="s">
        <v>253</v>
      </c>
      <c r="C4351" s="32" t="s">
        <v>255</v>
      </c>
      <c r="D4351" t="s">
        <v>458</v>
      </c>
      <c r="E4351" t="s">
        <v>476</v>
      </c>
      <c r="F4351" s="174" t="n">
        <v>2029</v>
      </c>
      <c r="G4351" s="175" t="n">
        <v>59</v>
      </c>
      <c r="H4351" s="176" t="n">
        <v>17489.796527953</v>
      </c>
      <c r="I4351" s="177" t="n">
        <v>3107447.95440352</v>
      </c>
      <c r="J4351" s="178" t="str">
        <f>IF(I4351&gt;0,H4351/I4351,0)</f>
      </c>
      <c r="K4351" s="179" t="str">
        <f>1-EXP(-J4351)</f>
      </c>
      <c r="L4351" s="180" t="str">
        <f>IF(G4351=30,1,M4350)</f>
      </c>
      <c r="M4351" s="181" t="str">
        <f>L4351*(1-K4351)</f>
      </c>
    </row>
    <row r="4352">
      <c r="A4352" t="s">
        <v>164</v>
      </c>
      <c r="B4352" t="s">
        <v>253</v>
      </c>
      <c r="C4352" s="32" t="s">
        <v>255</v>
      </c>
      <c r="D4352" t="s">
        <v>458</v>
      </c>
      <c r="E4352" t="s">
        <v>476</v>
      </c>
      <c r="F4352" s="174" t="n">
        <v>2029</v>
      </c>
      <c r="G4352" s="175" t="n">
        <v>60</v>
      </c>
      <c r="H4352" s="176" t="n">
        <v>18933.9963299733</v>
      </c>
      <c r="I4352" s="177" t="n">
        <v>3013619.48980952</v>
      </c>
      <c r="J4352" s="178" t="str">
        <f>IF(I4352&gt;0,H4352/I4352,0)</f>
      </c>
      <c r="K4352" s="179" t="str">
        <f>1-EXP(-J4352)</f>
      </c>
      <c r="L4352" s="180" t="str">
        <f>IF(G4352=30,1,M4351)</f>
      </c>
      <c r="M4352" s="181" t="str">
        <f>L4352*(1-K4352)</f>
      </c>
    </row>
    <row r="4353">
      <c r="A4353" t="s">
        <v>164</v>
      </c>
      <c r="B4353" t="s">
        <v>253</v>
      </c>
      <c r="C4353" s="32" t="s">
        <v>255</v>
      </c>
      <c r="D4353" t="s">
        <v>458</v>
      </c>
      <c r="E4353" t="s">
        <v>476</v>
      </c>
      <c r="F4353" s="174" t="n">
        <v>2029</v>
      </c>
      <c r="G4353" s="175" t="n">
        <v>61</v>
      </c>
      <c r="H4353" s="176" t="n">
        <v>19918.1005880433</v>
      </c>
      <c r="I4353" s="177" t="n">
        <v>2899485.7602862</v>
      </c>
      <c r="J4353" s="178" t="str">
        <f>IF(I4353&gt;0,H4353/I4353,0)</f>
      </c>
      <c r="K4353" s="179" t="str">
        <f>1-EXP(-J4353)</f>
      </c>
      <c r="L4353" s="180" t="str">
        <f>IF(G4353=30,1,M4352)</f>
      </c>
      <c r="M4353" s="181" t="str">
        <f>L4353*(1-K4353)</f>
      </c>
    </row>
    <row r="4354">
      <c r="A4354" t="s">
        <v>164</v>
      </c>
      <c r="B4354" t="s">
        <v>253</v>
      </c>
      <c r="C4354" s="32" t="s">
        <v>255</v>
      </c>
      <c r="D4354" t="s">
        <v>458</v>
      </c>
      <c r="E4354" t="s">
        <v>476</v>
      </c>
      <c r="F4354" s="174" t="n">
        <v>2029</v>
      </c>
      <c r="G4354" s="175" t="n">
        <v>62</v>
      </c>
      <c r="H4354" s="176" t="n">
        <v>20726.7374367413</v>
      </c>
      <c r="I4354" s="177" t="n">
        <v>2755021.71363706</v>
      </c>
      <c r="J4354" s="178" t="str">
        <f>IF(I4354&gt;0,H4354/I4354,0)</f>
      </c>
      <c r="K4354" s="179" t="str">
        <f>1-EXP(-J4354)</f>
      </c>
      <c r="L4354" s="180" t="str">
        <f>IF(G4354=30,1,M4353)</f>
      </c>
      <c r="M4354" s="181" t="str">
        <f>L4354*(1-K4354)</f>
      </c>
    </row>
    <row r="4355">
      <c r="A4355" t="s">
        <v>164</v>
      </c>
      <c r="B4355" t="s">
        <v>253</v>
      </c>
      <c r="C4355" s="32" t="s">
        <v>255</v>
      </c>
      <c r="D4355" t="s">
        <v>458</v>
      </c>
      <c r="E4355" t="s">
        <v>476</v>
      </c>
      <c r="F4355" s="174" t="n">
        <v>2029</v>
      </c>
      <c r="G4355" s="175" t="n">
        <v>63</v>
      </c>
      <c r="H4355" s="176" t="n">
        <v>21794.4657632399</v>
      </c>
      <c r="I4355" s="177" t="n">
        <v>2646617.69206894</v>
      </c>
      <c r="J4355" s="178" t="str">
        <f>IF(I4355&gt;0,H4355/I4355,0)</f>
      </c>
      <c r="K4355" s="179" t="str">
        <f>1-EXP(-J4355)</f>
      </c>
      <c r="L4355" s="180" t="str">
        <f>IF(G4355=30,1,M4354)</f>
      </c>
      <c r="M4355" s="181" t="str">
        <f>L4355*(1-K4355)</f>
      </c>
    </row>
    <row r="4356">
      <c r="A4356" t="s">
        <v>164</v>
      </c>
      <c r="B4356" t="s">
        <v>253</v>
      </c>
      <c r="C4356" s="32" t="s">
        <v>255</v>
      </c>
      <c r="D4356" t="s">
        <v>458</v>
      </c>
      <c r="E4356" t="s">
        <v>476</v>
      </c>
      <c r="F4356" s="174" t="n">
        <v>2029</v>
      </c>
      <c r="G4356" s="175" t="n">
        <v>64</v>
      </c>
      <c r="H4356" s="176" t="n">
        <v>22693.5844732792</v>
      </c>
      <c r="I4356" s="177" t="n">
        <v>2516891.47338436</v>
      </c>
      <c r="J4356" s="178" t="str">
        <f>IF(I4356&gt;0,H4356/I4356,0)</f>
      </c>
      <c r="K4356" s="179" t="str">
        <f>1-EXP(-J4356)</f>
      </c>
      <c r="L4356" s="180" t="str">
        <f>IF(G4356=30,1,M4355)</f>
      </c>
      <c r="M4356" s="181" t="str">
        <f>L4356*(1-K4356)</f>
      </c>
    </row>
    <row r="4357">
      <c r="A4357" t="s">
        <v>164</v>
      </c>
      <c r="B4357" t="s">
        <v>253</v>
      </c>
      <c r="C4357" s="32" t="s">
        <v>255</v>
      </c>
      <c r="D4357" t="s">
        <v>458</v>
      </c>
      <c r="E4357" t="s">
        <v>476</v>
      </c>
      <c r="F4357" s="174" t="n">
        <v>2029</v>
      </c>
      <c r="G4357" s="175" t="n">
        <v>65</v>
      </c>
      <c r="H4357" s="176" t="n">
        <v>22931.1325493191</v>
      </c>
      <c r="I4357" s="177" t="n">
        <v>2387386.51448154</v>
      </c>
      <c r="J4357" s="178" t="str">
        <f>IF(I4357&gt;0,H4357/I4357,0)</f>
      </c>
      <c r="K4357" s="179" t="str">
        <f>1-EXP(-J4357)</f>
      </c>
      <c r="L4357" s="180" t="str">
        <f>IF(G4357=30,1,M4356)</f>
      </c>
      <c r="M4357" s="181" t="str">
        <f>L4357*(1-K4357)</f>
      </c>
    </row>
    <row r="4358">
      <c r="A4358" t="s">
        <v>164</v>
      </c>
      <c r="B4358" t="s">
        <v>253</v>
      </c>
      <c r="C4358" s="32" t="s">
        <v>255</v>
      </c>
      <c r="D4358" t="s">
        <v>458</v>
      </c>
      <c r="E4358" t="s">
        <v>476</v>
      </c>
      <c r="F4358" s="174" t="n">
        <v>2029</v>
      </c>
      <c r="G4358" s="175" t="n">
        <v>66</v>
      </c>
      <c r="H4358" s="176" t="n">
        <v>23822.8786624813</v>
      </c>
      <c r="I4358" s="177" t="n">
        <v>2262900.90746372</v>
      </c>
      <c r="J4358" s="178" t="str">
        <f>IF(I4358&gt;0,H4358/I4358,0)</f>
      </c>
      <c r="K4358" s="179" t="str">
        <f>1-EXP(-J4358)</f>
      </c>
      <c r="L4358" s="180" t="str">
        <f>IF(G4358=30,1,M4357)</f>
      </c>
      <c r="M4358" s="181" t="str">
        <f>L4358*(1-K4358)</f>
      </c>
    </row>
    <row r="4359">
      <c r="A4359" t="s">
        <v>164</v>
      </c>
      <c r="B4359" t="s">
        <v>253</v>
      </c>
      <c r="C4359" s="32" t="s">
        <v>255</v>
      </c>
      <c r="D4359" t="s">
        <v>458</v>
      </c>
      <c r="E4359" t="s">
        <v>476</v>
      </c>
      <c r="F4359" s="174" t="n">
        <v>2029</v>
      </c>
      <c r="G4359" s="175" t="n">
        <v>67</v>
      </c>
      <c r="H4359" s="176" t="n">
        <v>24486.7536100099</v>
      </c>
      <c r="I4359" s="177" t="n">
        <v>2113336.59741914</v>
      </c>
      <c r="J4359" s="178" t="str">
        <f>IF(I4359&gt;0,H4359/I4359,0)</f>
      </c>
      <c r="K4359" s="179" t="str">
        <f>1-EXP(-J4359)</f>
      </c>
      <c r="L4359" s="180" t="str">
        <f>IF(G4359=30,1,M4358)</f>
      </c>
      <c r="M4359" s="181" t="str">
        <f>L4359*(1-K4359)</f>
      </c>
    </row>
    <row r="4360">
      <c r="A4360" t="s">
        <v>164</v>
      </c>
      <c r="B4360" t="s">
        <v>253</v>
      </c>
      <c r="C4360" s="32" t="s">
        <v>255</v>
      </c>
      <c r="D4360" t="s">
        <v>458</v>
      </c>
      <c r="E4360" t="s">
        <v>476</v>
      </c>
      <c r="F4360" s="174" t="n">
        <v>2029</v>
      </c>
      <c r="G4360" s="175" t="n">
        <v>68</v>
      </c>
      <c r="H4360" s="176" t="n">
        <v>25277.0565397281</v>
      </c>
      <c r="I4360" s="177" t="n">
        <v>1988470.74203114</v>
      </c>
      <c r="J4360" s="178" t="str">
        <f>IF(I4360&gt;0,H4360/I4360,0)</f>
      </c>
      <c r="K4360" s="179" t="str">
        <f>1-EXP(-J4360)</f>
      </c>
      <c r="L4360" s="180" t="str">
        <f>IF(G4360=30,1,M4359)</f>
      </c>
      <c r="M4360" s="181" t="str">
        <f>L4360*(1-K4360)</f>
      </c>
    </row>
    <row r="4361">
      <c r="A4361" t="s">
        <v>164</v>
      </c>
      <c r="B4361" t="s">
        <v>253</v>
      </c>
      <c r="C4361" s="32" t="s">
        <v>255</v>
      </c>
      <c r="D4361" t="s">
        <v>458</v>
      </c>
      <c r="E4361" t="s">
        <v>476</v>
      </c>
      <c r="F4361" s="174" t="n">
        <v>2029</v>
      </c>
      <c r="G4361" s="175" t="n">
        <v>69</v>
      </c>
      <c r="H4361" s="176" t="n">
        <v>25960.2214347931</v>
      </c>
      <c r="I4361" s="177" t="n">
        <v>1860211.55603926</v>
      </c>
      <c r="J4361" s="178" t="str">
        <f>IF(I4361&gt;0,H4361/I4361,0)</f>
      </c>
      <c r="K4361" s="179" t="str">
        <f>1-EXP(-J4361)</f>
      </c>
      <c r="L4361" s="180" t="str">
        <f>IF(G4361=30,1,M4360)</f>
      </c>
      <c r="M4361" s="181" t="str">
        <f>L4361*(1-K4361)</f>
      </c>
    </row>
    <row r="4362">
      <c r="A4362" t="s">
        <v>164</v>
      </c>
      <c r="B4362" t="s">
        <v>253</v>
      </c>
      <c r="C4362" s="32" t="s">
        <v>255</v>
      </c>
      <c r="D4362" t="s">
        <v>458</v>
      </c>
      <c r="E4362" t="s">
        <v>476</v>
      </c>
      <c r="F4362" s="174" t="n">
        <v>2030</v>
      </c>
      <c r="G4362" s="175" t="n">
        <v>30</v>
      </c>
      <c r="H4362" s="176" t="n">
        <v>954.561909011068</v>
      </c>
      <c r="I4362" s="177" t="n">
        <v>4327148.80938421</v>
      </c>
      <c r="J4362" s="178" t="str">
        <f>IF(I4362&gt;0,H4362/I4362,0)</f>
      </c>
      <c r="K4362" s="179" t="str">
        <f>1-EXP(-J4362)</f>
      </c>
      <c r="L4362" s="180" t="str">
        <f>IF(G4362=30,1,M4361)</f>
      </c>
      <c r="M4362" s="181" t="str">
        <f>L4362*(1-K4362)</f>
      </c>
    </row>
    <row r="4363">
      <c r="A4363" t="s">
        <v>164</v>
      </c>
      <c r="B4363" t="s">
        <v>253</v>
      </c>
      <c r="C4363" s="32" t="s">
        <v>255</v>
      </c>
      <c r="D4363" t="s">
        <v>458</v>
      </c>
      <c r="E4363" t="s">
        <v>476</v>
      </c>
      <c r="F4363" s="174" t="n">
        <v>2030</v>
      </c>
      <c r="G4363" s="175" t="n">
        <v>31</v>
      </c>
      <c r="H4363" s="176" t="n">
        <v>1086.24557991001</v>
      </c>
      <c r="I4363" s="177" t="n">
        <v>4347585.95869366</v>
      </c>
      <c r="J4363" s="178" t="str">
        <f>IF(I4363&gt;0,H4363/I4363,0)</f>
      </c>
      <c r="K4363" s="179" t="str">
        <f>1-EXP(-J4363)</f>
      </c>
      <c r="L4363" s="180" t="str">
        <f>IF(G4363=30,1,M4362)</f>
      </c>
      <c r="M4363" s="181" t="str">
        <f>L4363*(1-K4363)</f>
      </c>
    </row>
    <row r="4364">
      <c r="A4364" t="s">
        <v>164</v>
      </c>
      <c r="B4364" t="s">
        <v>253</v>
      </c>
      <c r="C4364" s="32" t="s">
        <v>255</v>
      </c>
      <c r="D4364" t="s">
        <v>458</v>
      </c>
      <c r="E4364" t="s">
        <v>476</v>
      </c>
      <c r="F4364" s="174" t="n">
        <v>2030</v>
      </c>
      <c r="G4364" s="175" t="n">
        <v>32</v>
      </c>
      <c r="H4364" s="176" t="n">
        <v>1158.97128995381</v>
      </c>
      <c r="I4364" s="177" t="n">
        <v>4407863.78617325</v>
      </c>
      <c r="J4364" s="178" t="str">
        <f>IF(I4364&gt;0,H4364/I4364,0)</f>
      </c>
      <c r="K4364" s="179" t="str">
        <f>1-EXP(-J4364)</f>
      </c>
      <c r="L4364" s="180" t="str">
        <f>IF(G4364=30,1,M4363)</f>
      </c>
      <c r="M4364" s="181" t="str">
        <f>L4364*(1-K4364)</f>
      </c>
    </row>
    <row r="4365">
      <c r="A4365" t="s">
        <v>164</v>
      </c>
      <c r="B4365" t="s">
        <v>253</v>
      </c>
      <c r="C4365" s="32" t="s">
        <v>255</v>
      </c>
      <c r="D4365" t="s">
        <v>458</v>
      </c>
      <c r="E4365" t="s">
        <v>476</v>
      </c>
      <c r="F4365" s="174" t="n">
        <v>2030</v>
      </c>
      <c r="G4365" s="175" t="n">
        <v>33</v>
      </c>
      <c r="H4365" s="176" t="n">
        <v>1461.92667988939</v>
      </c>
      <c r="I4365" s="177" t="n">
        <v>4548833.12112967</v>
      </c>
      <c r="J4365" s="178" t="str">
        <f>IF(I4365&gt;0,H4365/I4365,0)</f>
      </c>
      <c r="K4365" s="179" t="str">
        <f>1-EXP(-J4365)</f>
      </c>
      <c r="L4365" s="180" t="str">
        <f>IF(G4365=30,1,M4364)</f>
      </c>
      <c r="M4365" s="181" t="str">
        <f>L4365*(1-K4365)</f>
      </c>
    </row>
    <row r="4366">
      <c r="A4366" t="s">
        <v>164</v>
      </c>
      <c r="B4366" t="s">
        <v>253</v>
      </c>
      <c r="C4366" s="32" t="s">
        <v>255</v>
      </c>
      <c r="D4366" t="s">
        <v>458</v>
      </c>
      <c r="E4366" t="s">
        <v>476</v>
      </c>
      <c r="F4366" s="174" t="n">
        <v>2030</v>
      </c>
      <c r="G4366" s="175" t="n">
        <v>34</v>
      </c>
      <c r="H4366" s="176" t="n">
        <v>1534.19332901172</v>
      </c>
      <c r="I4366" s="177" t="n">
        <v>4506029.66785105</v>
      </c>
      <c r="J4366" s="178" t="str">
        <f>IF(I4366&gt;0,H4366/I4366,0)</f>
      </c>
      <c r="K4366" s="179" t="str">
        <f>1-EXP(-J4366)</f>
      </c>
      <c r="L4366" s="180" t="str">
        <f>IF(G4366=30,1,M4365)</f>
      </c>
      <c r="M4366" s="181" t="str">
        <f>L4366*(1-K4366)</f>
      </c>
    </row>
    <row r="4367">
      <c r="A4367" t="s">
        <v>164</v>
      </c>
      <c r="B4367" t="s">
        <v>253</v>
      </c>
      <c r="C4367" s="32" t="s">
        <v>255</v>
      </c>
      <c r="D4367" t="s">
        <v>458</v>
      </c>
      <c r="E4367" t="s">
        <v>476</v>
      </c>
      <c r="F4367" s="174" t="n">
        <v>2030</v>
      </c>
      <c r="G4367" s="175" t="n">
        <v>35</v>
      </c>
      <c r="H4367" s="176" t="n">
        <v>2052.91869105043</v>
      </c>
      <c r="I4367" s="177" t="n">
        <v>4433028.95628031</v>
      </c>
      <c r="J4367" s="178" t="str">
        <f>IF(I4367&gt;0,H4367/I4367,0)</f>
      </c>
      <c r="K4367" s="179" t="str">
        <f>1-EXP(-J4367)</f>
      </c>
      <c r="L4367" s="180" t="str">
        <f>IF(G4367=30,1,M4366)</f>
      </c>
      <c r="M4367" s="181" t="str">
        <f>L4367*(1-K4367)</f>
      </c>
    </row>
    <row r="4368">
      <c r="A4368" t="s">
        <v>164</v>
      </c>
      <c r="B4368" t="s">
        <v>253</v>
      </c>
      <c r="C4368" s="32" t="s">
        <v>255</v>
      </c>
      <c r="D4368" t="s">
        <v>458</v>
      </c>
      <c r="E4368" t="s">
        <v>476</v>
      </c>
      <c r="F4368" s="174" t="n">
        <v>2030</v>
      </c>
      <c r="G4368" s="175" t="n">
        <v>36</v>
      </c>
      <c r="H4368" s="176" t="n">
        <v>2166.59784923124</v>
      </c>
      <c r="I4368" s="177" t="n">
        <v>4375292.97582669</v>
      </c>
      <c r="J4368" s="178" t="str">
        <f>IF(I4368&gt;0,H4368/I4368,0)</f>
      </c>
      <c r="K4368" s="179" t="str">
        <f>1-EXP(-J4368)</f>
      </c>
      <c r="L4368" s="180" t="str">
        <f>IF(G4368=30,1,M4367)</f>
      </c>
      <c r="M4368" s="181" t="str">
        <f>L4368*(1-K4368)</f>
      </c>
    </row>
    <row r="4369">
      <c r="A4369" t="s">
        <v>164</v>
      </c>
      <c r="B4369" t="s">
        <v>253</v>
      </c>
      <c r="C4369" s="32" t="s">
        <v>255</v>
      </c>
      <c r="D4369" t="s">
        <v>458</v>
      </c>
      <c r="E4369" t="s">
        <v>476</v>
      </c>
      <c r="F4369" s="174" t="n">
        <v>2030</v>
      </c>
      <c r="G4369" s="175" t="n">
        <v>37</v>
      </c>
      <c r="H4369" s="176" t="n">
        <v>2294.88137189945</v>
      </c>
      <c r="I4369" s="177" t="n">
        <v>4321615.55940179</v>
      </c>
      <c r="J4369" s="178" t="str">
        <f>IF(I4369&gt;0,H4369/I4369,0)</f>
      </c>
      <c r="K4369" s="179" t="str">
        <f>1-EXP(-J4369)</f>
      </c>
      <c r="L4369" s="180" t="str">
        <f>IF(G4369=30,1,M4368)</f>
      </c>
      <c r="M4369" s="181" t="str">
        <f>L4369*(1-K4369)</f>
      </c>
    </row>
    <row r="4370">
      <c r="A4370" t="s">
        <v>164</v>
      </c>
      <c r="B4370" t="s">
        <v>253</v>
      </c>
      <c r="C4370" s="32" t="s">
        <v>255</v>
      </c>
      <c r="D4370" t="s">
        <v>458</v>
      </c>
      <c r="E4370" t="s">
        <v>476</v>
      </c>
      <c r="F4370" s="174" t="n">
        <v>2030</v>
      </c>
      <c r="G4370" s="175" t="n">
        <v>38</v>
      </c>
      <c r="H4370" s="176" t="n">
        <v>2485.51765724122</v>
      </c>
      <c r="I4370" s="177" t="n">
        <v>4359312.28638301</v>
      </c>
      <c r="J4370" s="178" t="str">
        <f>IF(I4370&gt;0,H4370/I4370,0)</f>
      </c>
      <c r="K4370" s="179" t="str">
        <f>1-EXP(-J4370)</f>
      </c>
      <c r="L4370" s="180" t="str">
        <f>IF(G4370=30,1,M4369)</f>
      </c>
      <c r="M4370" s="181" t="str">
        <f>L4370*(1-K4370)</f>
      </c>
    </row>
    <row r="4371">
      <c r="A4371" t="s">
        <v>164</v>
      </c>
      <c r="B4371" t="s">
        <v>253</v>
      </c>
      <c r="C4371" s="32" t="s">
        <v>255</v>
      </c>
      <c r="D4371" t="s">
        <v>458</v>
      </c>
      <c r="E4371" t="s">
        <v>476</v>
      </c>
      <c r="F4371" s="174" t="n">
        <v>2030</v>
      </c>
      <c r="G4371" s="175" t="n">
        <v>39</v>
      </c>
      <c r="H4371" s="176" t="n">
        <v>2685.83151676637</v>
      </c>
      <c r="I4371" s="177" t="n">
        <v>4377283.77582633</v>
      </c>
      <c r="J4371" s="178" t="str">
        <f>IF(I4371&gt;0,H4371/I4371,0)</f>
      </c>
      <c r="K4371" s="179" t="str">
        <f>1-EXP(-J4371)</f>
      </c>
      <c r="L4371" s="180" t="str">
        <f>IF(G4371=30,1,M4370)</f>
      </c>
      <c r="M4371" s="181" t="str">
        <f>L4371*(1-K4371)</f>
      </c>
    </row>
    <row r="4372">
      <c r="A4372" t="s">
        <v>164</v>
      </c>
      <c r="B4372" t="s">
        <v>253</v>
      </c>
      <c r="C4372" s="32" t="s">
        <v>255</v>
      </c>
      <c r="D4372" t="s">
        <v>458</v>
      </c>
      <c r="E4372" t="s">
        <v>476</v>
      </c>
      <c r="F4372" s="174" t="n">
        <v>2030</v>
      </c>
      <c r="G4372" s="175" t="n">
        <v>40</v>
      </c>
      <c r="H4372" s="176" t="n">
        <v>5079.88339239254</v>
      </c>
      <c r="I4372" s="177" t="n">
        <v>6445575.79803067</v>
      </c>
      <c r="J4372" s="178" t="str">
        <f>IF(I4372&gt;0,H4372/I4372,0)</f>
      </c>
      <c r="K4372" s="179" t="str">
        <f>1-EXP(-J4372)</f>
      </c>
      <c r="L4372" s="180" t="str">
        <f>IF(G4372=30,1,M4371)</f>
      </c>
      <c r="M4372" s="181" t="str">
        <f>L4372*(1-K4372)</f>
      </c>
    </row>
    <row r="4373">
      <c r="A4373" t="s">
        <v>164</v>
      </c>
      <c r="B4373" t="s">
        <v>253</v>
      </c>
      <c r="C4373" s="32" t="s">
        <v>255</v>
      </c>
      <c r="D4373" t="s">
        <v>458</v>
      </c>
      <c r="E4373" t="s">
        <v>476</v>
      </c>
      <c r="F4373" s="174" t="n">
        <v>2030</v>
      </c>
      <c r="G4373" s="175" t="n">
        <v>41</v>
      </c>
      <c r="H4373" s="176" t="n">
        <v>3868.76634140642</v>
      </c>
      <c r="I4373" s="177" t="n">
        <v>4334919.29669852</v>
      </c>
      <c r="J4373" s="178" t="str">
        <f>IF(I4373&gt;0,H4373/I4373,0)</f>
      </c>
      <c r="K4373" s="179" t="str">
        <f>1-EXP(-J4373)</f>
      </c>
      <c r="L4373" s="180" t="str">
        <f>IF(G4373=30,1,M4372)</f>
      </c>
      <c r="M4373" s="181" t="str">
        <f>L4373*(1-K4373)</f>
      </c>
    </row>
    <row r="4374">
      <c r="A4374" t="s">
        <v>164</v>
      </c>
      <c r="B4374" t="s">
        <v>253</v>
      </c>
      <c r="C4374" s="32" t="s">
        <v>255</v>
      </c>
      <c r="D4374" t="s">
        <v>458</v>
      </c>
      <c r="E4374" t="s">
        <v>476</v>
      </c>
      <c r="F4374" s="174" t="n">
        <v>2030</v>
      </c>
      <c r="G4374" s="175" t="n">
        <v>42</v>
      </c>
      <c r="H4374" s="176" t="n">
        <v>4178.51072051502</v>
      </c>
      <c r="I4374" s="177" t="n">
        <v>4318068.98890717</v>
      </c>
      <c r="J4374" s="178" t="str">
        <f>IF(I4374&gt;0,H4374/I4374,0)</f>
      </c>
      <c r="K4374" s="179" t="str">
        <f>1-EXP(-J4374)</f>
      </c>
      <c r="L4374" s="180" t="str">
        <f>IF(G4374=30,1,M4373)</f>
      </c>
      <c r="M4374" s="181" t="str">
        <f>L4374*(1-K4374)</f>
      </c>
    </row>
    <row r="4375">
      <c r="A4375" t="s">
        <v>164</v>
      </c>
      <c r="B4375" t="s">
        <v>253</v>
      </c>
      <c r="C4375" s="32" t="s">
        <v>255</v>
      </c>
      <c r="D4375" t="s">
        <v>458</v>
      </c>
      <c r="E4375" t="s">
        <v>476</v>
      </c>
      <c r="F4375" s="174" t="n">
        <v>2030</v>
      </c>
      <c r="G4375" s="175" t="n">
        <v>43</v>
      </c>
      <c r="H4375" s="176" t="n">
        <v>4407.48848846261</v>
      </c>
      <c r="I4375" s="177" t="n">
        <v>4185660.27095982</v>
      </c>
      <c r="J4375" s="178" t="str">
        <f>IF(I4375&gt;0,H4375/I4375,0)</f>
      </c>
      <c r="K4375" s="179" t="str">
        <f>1-EXP(-J4375)</f>
      </c>
      <c r="L4375" s="180" t="str">
        <f>IF(G4375=30,1,M4374)</f>
      </c>
      <c r="M4375" s="181" t="str">
        <f>L4375*(1-K4375)</f>
      </c>
    </row>
    <row r="4376">
      <c r="A4376" t="s">
        <v>164</v>
      </c>
      <c r="B4376" t="s">
        <v>253</v>
      </c>
      <c r="C4376" s="32" t="s">
        <v>255</v>
      </c>
      <c r="D4376" t="s">
        <v>458</v>
      </c>
      <c r="E4376" t="s">
        <v>476</v>
      </c>
      <c r="F4376" s="174" t="n">
        <v>2030</v>
      </c>
      <c r="G4376" s="175" t="n">
        <v>44</v>
      </c>
      <c r="H4376" s="176" t="n">
        <v>4769.5897719567</v>
      </c>
      <c r="I4376" s="177" t="n">
        <v>4150874.7407286</v>
      </c>
      <c r="J4376" s="178" t="str">
        <f>IF(I4376&gt;0,H4376/I4376,0)</f>
      </c>
      <c r="K4376" s="179" t="str">
        <f>1-EXP(-J4376)</f>
      </c>
      <c r="L4376" s="180" t="str">
        <f>IF(G4376=30,1,M4375)</f>
      </c>
      <c r="M4376" s="181" t="str">
        <f>L4376*(1-K4376)</f>
      </c>
    </row>
    <row r="4377">
      <c r="A4377" t="s">
        <v>164</v>
      </c>
      <c r="B4377" t="s">
        <v>253</v>
      </c>
      <c r="C4377" s="32" t="s">
        <v>255</v>
      </c>
      <c r="D4377" t="s">
        <v>458</v>
      </c>
      <c r="E4377" t="s">
        <v>476</v>
      </c>
      <c r="F4377" s="174" t="n">
        <v>2030</v>
      </c>
      <c r="G4377" s="175" t="n">
        <v>45</v>
      </c>
      <c r="H4377" s="176" t="n">
        <v>6259.2117933818</v>
      </c>
      <c r="I4377" s="177" t="n">
        <v>4209590.86664158</v>
      </c>
      <c r="J4377" s="178" t="str">
        <f>IF(I4377&gt;0,H4377/I4377,0)</f>
      </c>
      <c r="K4377" s="179" t="str">
        <f>1-EXP(-J4377)</f>
      </c>
      <c r="L4377" s="180" t="str">
        <f>IF(G4377=30,1,M4376)</f>
      </c>
      <c r="M4377" s="181" t="str">
        <f>L4377*(1-K4377)</f>
      </c>
    </row>
    <row r="4378">
      <c r="A4378" t="s">
        <v>164</v>
      </c>
      <c r="B4378" t="s">
        <v>253</v>
      </c>
      <c r="C4378" s="32" t="s">
        <v>255</v>
      </c>
      <c r="D4378" t="s">
        <v>458</v>
      </c>
      <c r="E4378" t="s">
        <v>476</v>
      </c>
      <c r="F4378" s="174" t="n">
        <v>2030</v>
      </c>
      <c r="G4378" s="175" t="n">
        <v>46</v>
      </c>
      <c r="H4378" s="176" t="n">
        <v>6989.12855257565</v>
      </c>
      <c r="I4378" s="177" t="n">
        <v>4292236.95288445</v>
      </c>
      <c r="J4378" s="178" t="str">
        <f>IF(I4378&gt;0,H4378/I4378,0)</f>
      </c>
      <c r="K4378" s="179" t="str">
        <f>1-EXP(-J4378)</f>
      </c>
      <c r="L4378" s="180" t="str">
        <f>IF(G4378=30,1,M4377)</f>
      </c>
      <c r="M4378" s="181" t="str">
        <f>L4378*(1-K4378)</f>
      </c>
    </row>
    <row r="4379">
      <c r="A4379" t="s">
        <v>164</v>
      </c>
      <c r="B4379" t="s">
        <v>253</v>
      </c>
      <c r="C4379" s="32" t="s">
        <v>255</v>
      </c>
      <c r="D4379" t="s">
        <v>458</v>
      </c>
      <c r="E4379" t="s">
        <v>476</v>
      </c>
      <c r="F4379" s="174" t="n">
        <v>2030</v>
      </c>
      <c r="G4379" s="175" t="n">
        <v>47</v>
      </c>
      <c r="H4379" s="176" t="n">
        <v>7613.69528930814</v>
      </c>
      <c r="I4379" s="177" t="n">
        <v>4266943.72656486</v>
      </c>
      <c r="J4379" s="178" t="str">
        <f>IF(I4379&gt;0,H4379/I4379,0)</f>
      </c>
      <c r="K4379" s="179" t="str">
        <f>1-EXP(-J4379)</f>
      </c>
      <c r="L4379" s="180" t="str">
        <f>IF(G4379=30,1,M4378)</f>
      </c>
      <c r="M4379" s="181" t="str">
        <f>L4379*(1-K4379)</f>
      </c>
    </row>
    <row r="4380">
      <c r="A4380" t="s">
        <v>164</v>
      </c>
      <c r="B4380" t="s">
        <v>253</v>
      </c>
      <c r="C4380" s="32" t="s">
        <v>255</v>
      </c>
      <c r="D4380" t="s">
        <v>458</v>
      </c>
      <c r="E4380" t="s">
        <v>476</v>
      </c>
      <c r="F4380" s="174" t="n">
        <v>2030</v>
      </c>
      <c r="G4380" s="175" t="n">
        <v>48</v>
      </c>
      <c r="H4380" s="176" t="n">
        <v>8078.05663034224</v>
      </c>
      <c r="I4380" s="177" t="n">
        <v>4129347.52941026</v>
      </c>
      <c r="J4380" s="178" t="str">
        <f>IF(I4380&gt;0,H4380/I4380,0)</f>
      </c>
      <c r="K4380" s="179" t="str">
        <f>1-EXP(-J4380)</f>
      </c>
      <c r="L4380" s="180" t="str">
        <f>IF(G4380=30,1,M4379)</f>
      </c>
      <c r="M4380" s="181" t="str">
        <f>L4380*(1-K4380)</f>
      </c>
    </row>
    <row r="4381">
      <c r="A4381" t="s">
        <v>164</v>
      </c>
      <c r="B4381" t="s">
        <v>253</v>
      </c>
      <c r="C4381" s="32" t="s">
        <v>255</v>
      </c>
      <c r="D4381" t="s">
        <v>458</v>
      </c>
      <c r="E4381" t="s">
        <v>476</v>
      </c>
      <c r="F4381" s="174" t="n">
        <v>2030</v>
      </c>
      <c r="G4381" s="175" t="n">
        <v>49</v>
      </c>
      <c r="H4381" s="176" t="n">
        <v>8682.32063374243</v>
      </c>
      <c r="I4381" s="177" t="n">
        <v>4053876.69948166</v>
      </c>
      <c r="J4381" s="178" t="str">
        <f>IF(I4381&gt;0,H4381/I4381,0)</f>
      </c>
      <c r="K4381" s="179" t="str">
        <f>1-EXP(-J4381)</f>
      </c>
      <c r="L4381" s="180" t="str">
        <f>IF(G4381=30,1,M4380)</f>
      </c>
      <c r="M4381" s="181" t="str">
        <f>L4381*(1-K4381)</f>
      </c>
    </row>
    <row r="4382">
      <c r="A4382" t="s">
        <v>164</v>
      </c>
      <c r="B4382" t="s">
        <v>253</v>
      </c>
      <c r="C4382" s="32" t="s">
        <v>255</v>
      </c>
      <c r="D4382" t="s">
        <v>458</v>
      </c>
      <c r="E4382" t="s">
        <v>476</v>
      </c>
      <c r="F4382" s="174" t="n">
        <v>2030</v>
      </c>
      <c r="G4382" s="175" t="n">
        <v>50</v>
      </c>
      <c r="H4382" s="176" t="n">
        <v>9963.43161695062</v>
      </c>
      <c r="I4382" s="177" t="n">
        <v>3994078.04066222</v>
      </c>
      <c r="J4382" s="178" t="str">
        <f>IF(I4382&gt;0,H4382/I4382,0)</f>
      </c>
      <c r="K4382" s="179" t="str">
        <f>1-EXP(-J4382)</f>
      </c>
      <c r="L4382" s="180" t="str">
        <f>IF(G4382=30,1,M4381)</f>
      </c>
      <c r="M4382" s="181" t="str">
        <f>L4382*(1-K4382)</f>
      </c>
    </row>
    <row r="4383">
      <c r="A4383" t="s">
        <v>164</v>
      </c>
      <c r="B4383" t="s">
        <v>253</v>
      </c>
      <c r="C4383" s="32" t="s">
        <v>255</v>
      </c>
      <c r="D4383" t="s">
        <v>458</v>
      </c>
      <c r="E4383" t="s">
        <v>476</v>
      </c>
      <c r="F4383" s="174" t="n">
        <v>2030</v>
      </c>
      <c r="G4383" s="175" t="n">
        <v>51</v>
      </c>
      <c r="H4383" s="176" t="n">
        <v>10704.021711526</v>
      </c>
      <c r="I4383" s="177" t="n">
        <v>3927834.82652474</v>
      </c>
      <c r="J4383" s="178" t="str">
        <f>IF(I4383&gt;0,H4383/I4383,0)</f>
      </c>
      <c r="K4383" s="179" t="str">
        <f>1-EXP(-J4383)</f>
      </c>
      <c r="L4383" s="180" t="str">
        <f>IF(G4383=30,1,M4382)</f>
      </c>
      <c r="M4383" s="181" t="str">
        <f>L4383*(1-K4383)</f>
      </c>
    </row>
    <row r="4384">
      <c r="A4384" t="s">
        <v>164</v>
      </c>
      <c r="B4384" t="s">
        <v>253</v>
      </c>
      <c r="C4384" s="32" t="s">
        <v>255</v>
      </c>
      <c r="D4384" t="s">
        <v>458</v>
      </c>
      <c r="E4384" t="s">
        <v>476</v>
      </c>
      <c r="F4384" s="174" t="n">
        <v>2030</v>
      </c>
      <c r="G4384" s="175" t="n">
        <v>52</v>
      </c>
      <c r="H4384" s="176" t="n">
        <v>11439.391749058</v>
      </c>
      <c r="I4384" s="177" t="n">
        <v>3842918.4740395</v>
      </c>
      <c r="J4384" s="178" t="str">
        <f>IF(I4384&gt;0,H4384/I4384,0)</f>
      </c>
      <c r="K4384" s="179" t="str">
        <f>1-EXP(-J4384)</f>
      </c>
      <c r="L4384" s="180" t="str">
        <f>IF(G4384=30,1,M4383)</f>
      </c>
      <c r="M4384" s="181" t="str">
        <f>L4384*(1-K4384)</f>
      </c>
    </row>
    <row r="4385">
      <c r="A4385" t="s">
        <v>164</v>
      </c>
      <c r="B4385" t="s">
        <v>253</v>
      </c>
      <c r="C4385" s="32" t="s">
        <v>255</v>
      </c>
      <c r="D4385" t="s">
        <v>458</v>
      </c>
      <c r="E4385" t="s">
        <v>476</v>
      </c>
      <c r="F4385" s="174" t="n">
        <v>2030</v>
      </c>
      <c r="G4385" s="175" t="n">
        <v>53</v>
      </c>
      <c r="H4385" s="176" t="n">
        <v>12285.6721108015</v>
      </c>
      <c r="I4385" s="177" t="n">
        <v>3774860.07251354</v>
      </c>
      <c r="J4385" s="178" t="str">
        <f>IF(I4385&gt;0,H4385/I4385,0)</f>
      </c>
      <c r="K4385" s="179" t="str">
        <f>1-EXP(-J4385)</f>
      </c>
      <c r="L4385" s="180" t="str">
        <f>IF(G4385=30,1,M4384)</f>
      </c>
      <c r="M4385" s="181" t="str">
        <f>L4385*(1-K4385)</f>
      </c>
    </row>
    <row r="4386">
      <c r="A4386" t="s">
        <v>164</v>
      </c>
      <c r="B4386" t="s">
        <v>253</v>
      </c>
      <c r="C4386" s="32" t="s">
        <v>255</v>
      </c>
      <c r="D4386" t="s">
        <v>458</v>
      </c>
      <c r="E4386" t="s">
        <v>476</v>
      </c>
      <c r="F4386" s="174" t="n">
        <v>2030</v>
      </c>
      <c r="G4386" s="175" t="n">
        <v>54</v>
      </c>
      <c r="H4386" s="176" t="n">
        <v>13133.098269176</v>
      </c>
      <c r="I4386" s="177" t="n">
        <v>3694892.63599794</v>
      </c>
      <c r="J4386" s="178" t="str">
        <f>IF(I4386&gt;0,H4386/I4386,0)</f>
      </c>
      <c r="K4386" s="179" t="str">
        <f>1-EXP(-J4386)</f>
      </c>
      <c r="L4386" s="180" t="str">
        <f>IF(G4386=30,1,M4385)</f>
      </c>
      <c r="M4386" s="181" t="str">
        <f>L4386*(1-K4386)</f>
      </c>
    </row>
    <row r="4387">
      <c r="A4387" t="s">
        <v>164</v>
      </c>
      <c r="B4387" t="s">
        <v>253</v>
      </c>
      <c r="C4387" s="32" t="s">
        <v>255</v>
      </c>
      <c r="D4387" t="s">
        <v>458</v>
      </c>
      <c r="E4387" t="s">
        <v>476</v>
      </c>
      <c r="F4387" s="174" t="n">
        <v>2030</v>
      </c>
      <c r="G4387" s="175" t="n">
        <v>55</v>
      </c>
      <c r="H4387" s="176" t="n">
        <v>14172.649653466</v>
      </c>
      <c r="I4387" s="177" t="n">
        <v>3614053.21410706</v>
      </c>
      <c r="J4387" s="178" t="str">
        <f>IF(I4387&gt;0,H4387/I4387,0)</f>
      </c>
      <c r="K4387" s="179" t="str">
        <f>1-EXP(-J4387)</f>
      </c>
      <c r="L4387" s="180" t="str">
        <f>IF(G4387=30,1,M4386)</f>
      </c>
      <c r="M4387" s="181" t="str">
        <f>L4387*(1-K4387)</f>
      </c>
    </row>
    <row r="4388">
      <c r="A4388" t="s">
        <v>164</v>
      </c>
      <c r="B4388" t="s">
        <v>253</v>
      </c>
      <c r="C4388" s="32" t="s">
        <v>255</v>
      </c>
      <c r="D4388" t="s">
        <v>458</v>
      </c>
      <c r="E4388" t="s">
        <v>476</v>
      </c>
      <c r="F4388" s="174" t="n">
        <v>2030</v>
      </c>
      <c r="G4388" s="175" t="n">
        <v>56</v>
      </c>
      <c r="H4388" s="176" t="n">
        <v>15008.8821023508</v>
      </c>
      <c r="I4388" s="177" t="n">
        <v>3505354.0172401</v>
      </c>
      <c r="J4388" s="178" t="str">
        <f>IF(I4388&gt;0,H4388/I4388,0)</f>
      </c>
      <c r="K4388" s="179" t="str">
        <f>1-EXP(-J4388)</f>
      </c>
      <c r="L4388" s="180" t="str">
        <f>IF(G4388=30,1,M4387)</f>
      </c>
      <c r="M4388" s="181" t="str">
        <f>L4388*(1-K4388)</f>
      </c>
    </row>
    <row r="4389">
      <c r="A4389" t="s">
        <v>164</v>
      </c>
      <c r="B4389" t="s">
        <v>253</v>
      </c>
      <c r="C4389" s="32" t="s">
        <v>255</v>
      </c>
      <c r="D4389" t="s">
        <v>458</v>
      </c>
      <c r="E4389" t="s">
        <v>476</v>
      </c>
      <c r="F4389" s="174" t="n">
        <v>2030</v>
      </c>
      <c r="G4389" s="175" t="n">
        <v>57</v>
      </c>
      <c r="H4389" s="176" t="n">
        <v>16167.351955797</v>
      </c>
      <c r="I4389" s="177" t="n">
        <v>3456309.68191221</v>
      </c>
      <c r="J4389" s="178" t="str">
        <f>IF(I4389&gt;0,H4389/I4389,0)</f>
      </c>
      <c r="K4389" s="179" t="str">
        <f>1-EXP(-J4389)</f>
      </c>
      <c r="L4389" s="180" t="str">
        <f>IF(G4389=30,1,M4388)</f>
      </c>
      <c r="M4389" s="181" t="str">
        <f>L4389*(1-K4389)</f>
      </c>
    </row>
    <row r="4390">
      <c r="A4390" t="s">
        <v>164</v>
      </c>
      <c r="B4390" t="s">
        <v>253</v>
      </c>
      <c r="C4390" s="32" t="s">
        <v>255</v>
      </c>
      <c r="D4390" t="s">
        <v>458</v>
      </c>
      <c r="E4390" t="s">
        <v>476</v>
      </c>
      <c r="F4390" s="174" t="n">
        <v>2030</v>
      </c>
      <c r="G4390" s="175" t="n">
        <v>58</v>
      </c>
      <c r="H4390" s="176" t="n">
        <v>16613.0782859138</v>
      </c>
      <c r="I4390" s="177" t="n">
        <v>3245520.32351861</v>
      </c>
      <c r="J4390" s="178" t="str">
        <f>IF(I4390&gt;0,H4390/I4390,0)</f>
      </c>
      <c r="K4390" s="179" t="str">
        <f>1-EXP(-J4390)</f>
      </c>
      <c r="L4390" s="180" t="str">
        <f>IF(G4390=30,1,M4389)</f>
      </c>
      <c r="M4390" s="181" t="str">
        <f>L4390*(1-K4390)</f>
      </c>
    </row>
    <row r="4391">
      <c r="A4391" t="s">
        <v>164</v>
      </c>
      <c r="B4391" t="s">
        <v>253</v>
      </c>
      <c r="C4391" s="32" t="s">
        <v>255</v>
      </c>
      <c r="D4391" t="s">
        <v>458</v>
      </c>
      <c r="E4391" t="s">
        <v>476</v>
      </c>
      <c r="F4391" s="174" t="n">
        <v>2030</v>
      </c>
      <c r="G4391" s="175" t="n">
        <v>59</v>
      </c>
      <c r="H4391" s="176" t="n">
        <v>17655.5466982327</v>
      </c>
      <c r="I4391" s="177" t="n">
        <v>3154456.0765421</v>
      </c>
      <c r="J4391" s="178" t="str">
        <f>IF(I4391&gt;0,H4391/I4391,0)</f>
      </c>
      <c r="K4391" s="179" t="str">
        <f>1-EXP(-J4391)</f>
      </c>
      <c r="L4391" s="180" t="str">
        <f>IF(G4391=30,1,M4390)</f>
      </c>
      <c r="M4391" s="181" t="str">
        <f>L4391*(1-K4391)</f>
      </c>
    </row>
    <row r="4392">
      <c r="A4392" t="s">
        <v>164</v>
      </c>
      <c r="B4392" t="s">
        <v>253</v>
      </c>
      <c r="C4392" s="32" t="s">
        <v>255</v>
      </c>
      <c r="D4392" t="s">
        <v>458</v>
      </c>
      <c r="E4392" t="s">
        <v>476</v>
      </c>
      <c r="F4392" s="174" t="n">
        <v>2030</v>
      </c>
      <c r="G4392" s="175" t="n">
        <v>60</v>
      </c>
      <c r="H4392" s="176" t="n">
        <v>19130.6951187859</v>
      </c>
      <c r="I4392" s="177" t="n">
        <v>3067511.58476238</v>
      </c>
      <c r="J4392" s="178" t="str">
        <f>IF(I4392&gt;0,H4392/I4392,0)</f>
      </c>
      <c r="K4392" s="179" t="str">
        <f>1-EXP(-J4392)</f>
      </c>
      <c r="L4392" s="180" t="str">
        <f>IF(G4392=30,1,M4391)</f>
      </c>
      <c r="M4392" s="181" t="str">
        <f>L4392*(1-K4392)</f>
      </c>
    </row>
    <row r="4393">
      <c r="A4393" t="s">
        <v>164</v>
      </c>
      <c r="B4393" t="s">
        <v>253</v>
      </c>
      <c r="C4393" s="32" t="s">
        <v>255</v>
      </c>
      <c r="D4393" t="s">
        <v>458</v>
      </c>
      <c r="E4393" t="s">
        <v>476</v>
      </c>
      <c r="F4393" s="174" t="n">
        <v>2030</v>
      </c>
      <c r="G4393" s="175" t="n">
        <v>61</v>
      </c>
      <c r="H4393" s="176" t="n">
        <v>20260.5679962242</v>
      </c>
      <c r="I4393" s="177" t="n">
        <v>2970684.16596693</v>
      </c>
      <c r="J4393" s="178" t="str">
        <f>IF(I4393&gt;0,H4393/I4393,0)</f>
      </c>
      <c r="K4393" s="179" t="str">
        <f>1-EXP(-J4393)</f>
      </c>
      <c r="L4393" s="180" t="str">
        <f>IF(G4393=30,1,M4392)</f>
      </c>
      <c r="M4393" s="181" t="str">
        <f>L4393*(1-K4393)</f>
      </c>
    </row>
    <row r="4394">
      <c r="A4394" t="s">
        <v>164</v>
      </c>
      <c r="B4394" t="s">
        <v>253</v>
      </c>
      <c r="C4394" s="32" t="s">
        <v>255</v>
      </c>
      <c r="D4394" t="s">
        <v>458</v>
      </c>
      <c r="E4394" t="s">
        <v>476</v>
      </c>
      <c r="F4394" s="174" t="n">
        <v>2030</v>
      </c>
      <c r="G4394" s="175" t="n">
        <v>62</v>
      </c>
      <c r="H4394" s="176" t="n">
        <v>21306.7718264496</v>
      </c>
      <c r="I4394" s="177" t="n">
        <v>2854883.61048716</v>
      </c>
      <c r="J4394" s="178" t="str">
        <f>IF(I4394&gt;0,H4394/I4394,0)</f>
      </c>
      <c r="K4394" s="179" t="str">
        <f>1-EXP(-J4394)</f>
      </c>
      <c r="L4394" s="180" t="str">
        <f>IF(G4394=30,1,M4393)</f>
      </c>
      <c r="M4394" s="181" t="str">
        <f>L4394*(1-K4394)</f>
      </c>
    </row>
    <row r="4395">
      <c r="A4395" t="s">
        <v>164</v>
      </c>
      <c r="B4395" t="s">
        <v>253</v>
      </c>
      <c r="C4395" s="32" t="s">
        <v>255</v>
      </c>
      <c r="D4395" t="s">
        <v>458</v>
      </c>
      <c r="E4395" t="s">
        <v>476</v>
      </c>
      <c r="F4395" s="174" t="n">
        <v>2030</v>
      </c>
      <c r="G4395" s="175" t="n">
        <v>63</v>
      </c>
      <c r="H4395" s="176" t="n">
        <v>22154.895707827</v>
      </c>
      <c r="I4395" s="177" t="n">
        <v>2708622.09304099</v>
      </c>
      <c r="J4395" s="178" t="str">
        <f>IF(I4395&gt;0,H4395/I4395,0)</f>
      </c>
      <c r="K4395" s="179" t="str">
        <f>1-EXP(-J4395)</f>
      </c>
      <c r="L4395" s="180" t="str">
        <f>IF(G4395=30,1,M4394)</f>
      </c>
      <c r="M4395" s="181" t="str">
        <f>L4395*(1-K4395)</f>
      </c>
    </row>
    <row r="4396">
      <c r="A4396" t="s">
        <v>164</v>
      </c>
      <c r="B4396" t="s">
        <v>253</v>
      </c>
      <c r="C4396" s="32" t="s">
        <v>255</v>
      </c>
      <c r="D4396" t="s">
        <v>458</v>
      </c>
      <c r="E4396" t="s">
        <v>476</v>
      </c>
      <c r="F4396" s="174" t="n">
        <v>2030</v>
      </c>
      <c r="G4396" s="175" t="n">
        <v>64</v>
      </c>
      <c r="H4396" s="176" t="n">
        <v>23273.8688189644</v>
      </c>
      <c r="I4396" s="177" t="n">
        <v>2597842.12010864</v>
      </c>
      <c r="J4396" s="178" t="str">
        <f>IF(I4396&gt;0,H4396/I4396,0)</f>
      </c>
      <c r="K4396" s="179" t="str">
        <f>1-EXP(-J4396)</f>
      </c>
      <c r="L4396" s="180" t="str">
        <f>IF(G4396=30,1,M4395)</f>
      </c>
      <c r="M4396" s="181" t="str">
        <f>L4396*(1-K4396)</f>
      </c>
    </row>
    <row r="4397">
      <c r="A4397" t="s">
        <v>164</v>
      </c>
      <c r="B4397" t="s">
        <v>253</v>
      </c>
      <c r="C4397" s="32" t="s">
        <v>255</v>
      </c>
      <c r="D4397" t="s">
        <v>458</v>
      </c>
      <c r="E4397" t="s">
        <v>476</v>
      </c>
      <c r="F4397" s="174" t="n">
        <v>2030</v>
      </c>
      <c r="G4397" s="175" t="n">
        <v>65</v>
      </c>
      <c r="H4397" s="176" t="n">
        <v>23507.0170120449</v>
      </c>
      <c r="I4397" s="177" t="n">
        <v>2466118.31289155</v>
      </c>
      <c r="J4397" s="178" t="str">
        <f>IF(I4397&gt;0,H4397/I4397,0)</f>
      </c>
      <c r="K4397" s="179" t="str">
        <f>1-EXP(-J4397)</f>
      </c>
      <c r="L4397" s="180" t="str">
        <f>IF(G4397=30,1,M4396)</f>
      </c>
      <c r="M4397" s="181" t="str">
        <f>L4397*(1-K4397)</f>
      </c>
    </row>
    <row r="4398">
      <c r="A4398" t="s">
        <v>164</v>
      </c>
      <c r="B4398" t="s">
        <v>253</v>
      </c>
      <c r="C4398" s="32" t="s">
        <v>255</v>
      </c>
      <c r="D4398" t="s">
        <v>458</v>
      </c>
      <c r="E4398" t="s">
        <v>476</v>
      </c>
      <c r="F4398" s="174" t="n">
        <v>2030</v>
      </c>
      <c r="G4398" s="175" t="n">
        <v>66</v>
      </c>
      <c r="H4398" s="176" t="n">
        <v>24394.1030107471</v>
      </c>
      <c r="I4398" s="177" t="n">
        <v>2334855.70987692</v>
      </c>
      <c r="J4398" s="178" t="str">
        <f>IF(I4398&gt;0,H4398/I4398,0)</f>
      </c>
      <c r="K4398" s="179" t="str">
        <f>1-EXP(-J4398)</f>
      </c>
      <c r="L4398" s="180" t="str">
        <f>IF(G4398=30,1,M4397)</f>
      </c>
      <c r="M4398" s="181" t="str">
        <f>L4398*(1-K4398)</f>
      </c>
    </row>
    <row r="4399">
      <c r="A4399" t="s">
        <v>164</v>
      </c>
      <c r="B4399" t="s">
        <v>253</v>
      </c>
      <c r="C4399" s="32" t="s">
        <v>255</v>
      </c>
      <c r="D4399" t="s">
        <v>458</v>
      </c>
      <c r="E4399" t="s">
        <v>476</v>
      </c>
      <c r="F4399" s="174" t="n">
        <v>2030</v>
      </c>
      <c r="G4399" s="175" t="n">
        <v>67</v>
      </c>
      <c r="H4399" s="176" t="n">
        <v>25303.0261595503</v>
      </c>
      <c r="I4399" s="177" t="n">
        <v>2208132.68257275</v>
      </c>
      <c r="J4399" s="178" t="str">
        <f>IF(I4399&gt;0,H4399/I4399,0)</f>
      </c>
      <c r="K4399" s="179" t="str">
        <f>1-EXP(-J4399)</f>
      </c>
      <c r="L4399" s="180" t="str">
        <f>IF(G4399=30,1,M4398)</f>
      </c>
      <c r="M4399" s="181" t="str">
        <f>L4399*(1-K4399)</f>
      </c>
    </row>
    <row r="4400">
      <c r="A4400" t="s">
        <v>164</v>
      </c>
      <c r="B4400" t="s">
        <v>253</v>
      </c>
      <c r="C4400" s="32" t="s">
        <v>255</v>
      </c>
      <c r="D4400" t="s">
        <v>458</v>
      </c>
      <c r="E4400" t="s">
        <v>476</v>
      </c>
      <c r="F4400" s="174" t="n">
        <v>2030</v>
      </c>
      <c r="G4400" s="175" t="n">
        <v>68</v>
      </c>
      <c r="H4400" s="176" t="n">
        <v>25959.0111329324</v>
      </c>
      <c r="I4400" s="177" t="n">
        <v>2057042.55972074</v>
      </c>
      <c r="J4400" s="178" t="str">
        <f>IF(I4400&gt;0,H4400/I4400,0)</f>
      </c>
      <c r="K4400" s="179" t="str">
        <f>1-EXP(-J4400)</f>
      </c>
      <c r="L4400" s="180" t="str">
        <f>IF(G4400=30,1,M4399)</f>
      </c>
      <c r="M4400" s="181" t="str">
        <f>L4400*(1-K4400)</f>
      </c>
    </row>
    <row r="4401">
      <c r="A4401" t="s">
        <v>164</v>
      </c>
      <c r="B4401" t="s">
        <v>253</v>
      </c>
      <c r="C4401" s="32" t="s">
        <v>255</v>
      </c>
      <c r="D4401" t="s">
        <v>458</v>
      </c>
      <c r="E4401" t="s">
        <v>476</v>
      </c>
      <c r="F4401" s="174" t="n">
        <v>2030</v>
      </c>
      <c r="G4401" s="175" t="n">
        <v>69</v>
      </c>
      <c r="H4401" s="176" t="n">
        <v>26749.6742669846</v>
      </c>
      <c r="I4401" s="177" t="n">
        <v>1930404.78871371</v>
      </c>
      <c r="J4401" s="178" t="str">
        <f>IF(I4401&gt;0,H4401/I4401,0)</f>
      </c>
      <c r="K4401" s="179" t="str">
        <f>1-EXP(-J4401)</f>
      </c>
      <c r="L4401" s="180" t="str">
        <f>IF(G4401=30,1,M4400)</f>
      </c>
      <c r="M4401" s="181" t="str">
        <f>L4401*(1-K4401)</f>
      </c>
    </row>
    <row r="4402">
      <c r="A4402" t="s">
        <v>164</v>
      </c>
      <c r="B4402" t="s">
        <v>253</v>
      </c>
      <c r="C4402" s="32" t="s">
        <v>255</v>
      </c>
      <c r="D4402" t="s">
        <v>458</v>
      </c>
      <c r="E4402" t="s">
        <v>476</v>
      </c>
      <c r="F4402" s="174" t="n">
        <v>2031</v>
      </c>
      <c r="G4402" s="175" t="n">
        <v>30</v>
      </c>
      <c r="H4402" s="176" t="n">
        <v>957.922641781584</v>
      </c>
      <c r="I4402" s="177" t="n">
        <v>4340985.19831892</v>
      </c>
      <c r="J4402" s="178" t="str">
        <f>IF(I4402&gt;0,H4402/I4402,0)</f>
      </c>
      <c r="K4402" s="179" t="str">
        <f>1-EXP(-J4402)</f>
      </c>
      <c r="L4402" s="180" t="str">
        <f>IF(G4402=30,1,M4401)</f>
      </c>
      <c r="M4402" s="181" t="str">
        <f>L4402*(1-K4402)</f>
      </c>
    </row>
    <row r="4403">
      <c r="A4403" t="s">
        <v>164</v>
      </c>
      <c r="B4403" t="s">
        <v>253</v>
      </c>
      <c r="C4403" s="32" t="s">
        <v>255</v>
      </c>
      <c r="D4403" t="s">
        <v>458</v>
      </c>
      <c r="E4403" t="s">
        <v>476</v>
      </c>
      <c r="F4403" s="174" t="n">
        <v>2031</v>
      </c>
      <c r="G4403" s="175" t="n">
        <v>31</v>
      </c>
      <c r="H4403" s="176" t="n">
        <v>1079.47748037253</v>
      </c>
      <c r="I4403" s="177" t="n">
        <v>4321257.80390265</v>
      </c>
      <c r="J4403" s="178" t="str">
        <f>IF(I4403&gt;0,H4403/I4403,0)</f>
      </c>
      <c r="K4403" s="179" t="str">
        <f>1-EXP(-J4403)</f>
      </c>
      <c r="L4403" s="180" t="str">
        <f>IF(G4403=30,1,M4402)</f>
      </c>
      <c r="M4403" s="181" t="str">
        <f>L4403*(1-K4403)</f>
      </c>
    </row>
    <row r="4404">
      <c r="A4404" t="s">
        <v>164</v>
      </c>
      <c r="B4404" t="s">
        <v>253</v>
      </c>
      <c r="C4404" s="32" t="s">
        <v>255</v>
      </c>
      <c r="D4404" t="s">
        <v>458</v>
      </c>
      <c r="E4404" t="s">
        <v>476</v>
      </c>
      <c r="F4404" s="174" t="n">
        <v>2031</v>
      </c>
      <c r="G4404" s="175" t="n">
        <v>32</v>
      </c>
      <c r="H4404" s="176" t="n">
        <v>1140.66412132986</v>
      </c>
      <c r="I4404" s="177" t="n">
        <v>4341812.97724759</v>
      </c>
      <c r="J4404" s="178" t="str">
        <f>IF(I4404&gt;0,H4404/I4404,0)</f>
      </c>
      <c r="K4404" s="179" t="str">
        <f>1-EXP(-J4404)</f>
      </c>
      <c r="L4404" s="180" t="str">
        <f>IF(G4404=30,1,M4403)</f>
      </c>
      <c r="M4404" s="181" t="str">
        <f>L4404*(1-K4404)</f>
      </c>
    </row>
    <row r="4405">
      <c r="A4405" t="s">
        <v>164</v>
      </c>
      <c r="B4405" t="s">
        <v>253</v>
      </c>
      <c r="C4405" s="32" t="s">
        <v>255</v>
      </c>
      <c r="D4405" t="s">
        <v>458</v>
      </c>
      <c r="E4405" t="s">
        <v>476</v>
      </c>
      <c r="F4405" s="174" t="n">
        <v>2031</v>
      </c>
      <c r="G4405" s="175" t="n">
        <v>33</v>
      </c>
      <c r="H4405" s="176" t="n">
        <v>1224.55944411629</v>
      </c>
      <c r="I4405" s="177" t="n">
        <v>4401761.94677447</v>
      </c>
      <c r="J4405" s="178" t="str">
        <f>IF(I4405&gt;0,H4405/I4405,0)</f>
      </c>
      <c r="K4405" s="179" t="str">
        <f>1-EXP(-J4405)</f>
      </c>
      <c r="L4405" s="180" t="str">
        <f>IF(G4405=30,1,M4404)</f>
      </c>
      <c r="M4405" s="181" t="str">
        <f>L4405*(1-K4405)</f>
      </c>
    </row>
    <row r="4406">
      <c r="A4406" t="s">
        <v>164</v>
      </c>
      <c r="B4406" t="s">
        <v>253</v>
      </c>
      <c r="C4406" s="32" t="s">
        <v>255</v>
      </c>
      <c r="D4406" t="s">
        <v>458</v>
      </c>
      <c r="E4406" t="s">
        <v>476</v>
      </c>
      <c r="F4406" s="174" t="n">
        <v>2031</v>
      </c>
      <c r="G4406" s="175" t="n">
        <v>34</v>
      </c>
      <c r="H4406" s="176" t="n">
        <v>1547.66642438941</v>
      </c>
      <c r="I4406" s="177" t="n">
        <v>4542012.36171476</v>
      </c>
      <c r="J4406" s="178" t="str">
        <f>IF(I4406&gt;0,H4406/I4406,0)</f>
      </c>
      <c r="K4406" s="179" t="str">
        <f>1-EXP(-J4406)</f>
      </c>
      <c r="L4406" s="180" t="str">
        <f>IF(G4406=30,1,M4405)</f>
      </c>
      <c r="M4406" s="181" t="str">
        <f>L4406*(1-K4406)</f>
      </c>
    </row>
    <row r="4407">
      <c r="A4407" t="s">
        <v>164</v>
      </c>
      <c r="B4407" t="s">
        <v>253</v>
      </c>
      <c r="C4407" s="32" t="s">
        <v>255</v>
      </c>
      <c r="D4407" t="s">
        <v>458</v>
      </c>
      <c r="E4407" t="s">
        <v>476</v>
      </c>
      <c r="F4407" s="174" t="n">
        <v>2031</v>
      </c>
      <c r="G4407" s="175" t="n">
        <v>35</v>
      </c>
      <c r="H4407" s="176" t="n">
        <v>2076.76137199699</v>
      </c>
      <c r="I4407" s="177" t="n">
        <v>4498907.09491842</v>
      </c>
      <c r="J4407" s="178" t="str">
        <f>IF(I4407&gt;0,H4407/I4407,0)</f>
      </c>
      <c r="K4407" s="179" t="str">
        <f>1-EXP(-J4407)</f>
      </c>
      <c r="L4407" s="180" t="str">
        <f>IF(G4407=30,1,M4406)</f>
      </c>
      <c r="M4407" s="181" t="str">
        <f>L4407*(1-K4407)</f>
      </c>
    </row>
    <row r="4408">
      <c r="A4408" t="s">
        <v>164</v>
      </c>
      <c r="B4408" t="s">
        <v>253</v>
      </c>
      <c r="C4408" s="32" t="s">
        <v>255</v>
      </c>
      <c r="D4408" t="s">
        <v>458</v>
      </c>
      <c r="E4408" t="s">
        <v>476</v>
      </c>
      <c r="F4408" s="174" t="n">
        <v>2031</v>
      </c>
      <c r="G4408" s="175" t="n">
        <v>36</v>
      </c>
      <c r="H4408" s="176" t="n">
        <v>2183.90424984859</v>
      </c>
      <c r="I4408" s="177" t="n">
        <v>4425101.04442561</v>
      </c>
      <c r="J4408" s="178" t="str">
        <f>IF(I4408&gt;0,H4408/I4408,0)</f>
      </c>
      <c r="K4408" s="179" t="str">
        <f>1-EXP(-J4408)</f>
      </c>
      <c r="L4408" s="180" t="str">
        <f>IF(G4408=30,1,M4407)</f>
      </c>
      <c r="M4408" s="181" t="str">
        <f>L4408*(1-K4408)</f>
      </c>
    </row>
    <row r="4409">
      <c r="A4409" t="s">
        <v>164</v>
      </c>
      <c r="B4409" t="s">
        <v>253</v>
      </c>
      <c r="C4409" s="32" t="s">
        <v>255</v>
      </c>
      <c r="D4409" t="s">
        <v>458</v>
      </c>
      <c r="E4409" t="s">
        <v>476</v>
      </c>
      <c r="F4409" s="174" t="n">
        <v>2031</v>
      </c>
      <c r="G4409" s="175" t="n">
        <v>37</v>
      </c>
      <c r="H4409" s="176" t="n">
        <v>2311.37106836919</v>
      </c>
      <c r="I4409" s="177" t="n">
        <v>4367444.78839073</v>
      </c>
      <c r="J4409" s="178" t="str">
        <f>IF(I4409&gt;0,H4409/I4409,0)</f>
      </c>
      <c r="K4409" s="179" t="str">
        <f>1-EXP(-J4409)</f>
      </c>
      <c r="L4409" s="180" t="str">
        <f>IF(G4409=30,1,M4408)</f>
      </c>
      <c r="M4409" s="181" t="str">
        <f>L4409*(1-K4409)</f>
      </c>
    </row>
    <row r="4410">
      <c r="A4410" t="s">
        <v>164</v>
      </c>
      <c r="B4410" t="s">
        <v>253</v>
      </c>
      <c r="C4410" s="32" t="s">
        <v>255</v>
      </c>
      <c r="D4410" t="s">
        <v>458</v>
      </c>
      <c r="E4410" t="s">
        <v>476</v>
      </c>
      <c r="F4410" s="174" t="n">
        <v>2031</v>
      </c>
      <c r="G4410" s="175" t="n">
        <v>38</v>
      </c>
      <c r="H4410" s="176" t="n">
        <v>2452.89733006288</v>
      </c>
      <c r="I4410" s="177" t="n">
        <v>4313318.16065999</v>
      </c>
      <c r="J4410" s="178" t="str">
        <f>IF(I4410&gt;0,H4410/I4410,0)</f>
      </c>
      <c r="K4410" s="179" t="str">
        <f>1-EXP(-J4410)</f>
      </c>
      <c r="L4410" s="180" t="str">
        <f>IF(G4410=30,1,M4409)</f>
      </c>
      <c r="M4410" s="181" t="str">
        <f>L4410*(1-K4410)</f>
      </c>
    </row>
    <row r="4411">
      <c r="A4411" t="s">
        <v>164</v>
      </c>
      <c r="B4411" t="s">
        <v>253</v>
      </c>
      <c r="C4411" s="32" t="s">
        <v>255</v>
      </c>
      <c r="D4411" t="s">
        <v>458</v>
      </c>
      <c r="E4411" t="s">
        <v>476</v>
      </c>
      <c r="F4411" s="174" t="n">
        <v>2031</v>
      </c>
      <c r="G4411" s="175" t="n">
        <v>39</v>
      </c>
      <c r="H4411" s="176" t="n">
        <v>2660.83090112396</v>
      </c>
      <c r="I4411" s="177" t="n">
        <v>4350337.14930564</v>
      </c>
      <c r="J4411" s="178" t="str">
        <f>IF(I4411&gt;0,H4411/I4411,0)</f>
      </c>
      <c r="K4411" s="179" t="str">
        <f>1-EXP(-J4411)</f>
      </c>
      <c r="L4411" s="180" t="str">
        <f>IF(G4411=30,1,M4410)</f>
      </c>
      <c r="M4411" s="181" t="str">
        <f>L4411*(1-K4411)</f>
      </c>
    </row>
    <row r="4412">
      <c r="A4412" t="s">
        <v>164</v>
      </c>
      <c r="B4412" t="s">
        <v>253</v>
      </c>
      <c r="C4412" s="32" t="s">
        <v>255</v>
      </c>
      <c r="D4412" t="s">
        <v>458</v>
      </c>
      <c r="E4412" t="s">
        <v>476</v>
      </c>
      <c r="F4412" s="174" t="n">
        <v>2031</v>
      </c>
      <c r="G4412" s="175" t="n">
        <v>40</v>
      </c>
      <c r="H4412" s="176" t="n">
        <v>3592.44954465064</v>
      </c>
      <c r="I4412" s="177" t="n">
        <v>4367596.27172753</v>
      </c>
      <c r="J4412" s="178" t="str">
        <f>IF(I4412&gt;0,H4412/I4412,0)</f>
      </c>
      <c r="K4412" s="179" t="str">
        <f>1-EXP(-J4412)</f>
      </c>
      <c r="L4412" s="180" t="str">
        <f>IF(G4412=30,1,M4411)</f>
      </c>
      <c r="M4412" s="181" t="str">
        <f>L4412*(1-K4412)</f>
      </c>
    </row>
    <row r="4413">
      <c r="A4413" t="s">
        <v>164</v>
      </c>
      <c r="B4413" t="s">
        <v>253</v>
      </c>
      <c r="C4413" s="32" t="s">
        <v>255</v>
      </c>
      <c r="D4413" t="s">
        <v>458</v>
      </c>
      <c r="E4413" t="s">
        <v>476</v>
      </c>
      <c r="F4413" s="174" t="n">
        <v>2031</v>
      </c>
      <c r="G4413" s="175" t="n">
        <v>41</v>
      </c>
      <c r="H4413" s="176" t="n">
        <v>5439.35171563542</v>
      </c>
      <c r="I4413" s="177" t="n">
        <v>6429680.70460545</v>
      </c>
      <c r="J4413" s="178" t="str">
        <f>IF(I4413&gt;0,H4413/I4413,0)</f>
      </c>
      <c r="K4413" s="179" t="str">
        <f>1-EXP(-J4413)</f>
      </c>
      <c r="L4413" s="180" t="str">
        <f>IF(G4413=30,1,M4412)</f>
      </c>
      <c r="M4413" s="181" t="str">
        <f>L4413*(1-K4413)</f>
      </c>
    </row>
    <row r="4414">
      <c r="A4414" t="s">
        <v>164</v>
      </c>
      <c r="B4414" t="s">
        <v>253</v>
      </c>
      <c r="C4414" s="32" t="s">
        <v>255</v>
      </c>
      <c r="D4414" t="s">
        <v>458</v>
      </c>
      <c r="E4414" t="s">
        <v>476</v>
      </c>
      <c r="F4414" s="174" t="n">
        <v>2031</v>
      </c>
      <c r="G4414" s="175" t="n">
        <v>42</v>
      </c>
      <c r="H4414" s="176" t="n">
        <v>4167.37821599073</v>
      </c>
      <c r="I4414" s="177" t="n">
        <v>4323713.43940161</v>
      </c>
      <c r="J4414" s="178" t="str">
        <f>IF(I4414&gt;0,H4414/I4414,0)</f>
      </c>
      <c r="K4414" s="179" t="str">
        <f>1-EXP(-J4414)</f>
      </c>
      <c r="L4414" s="180" t="str">
        <f>IF(G4414=30,1,M4413)</f>
      </c>
      <c r="M4414" s="181" t="str">
        <f>L4414*(1-K4414)</f>
      </c>
    </row>
    <row r="4415">
      <c r="A4415" t="s">
        <v>164</v>
      </c>
      <c r="B4415" t="s">
        <v>253</v>
      </c>
      <c r="C4415" s="32" t="s">
        <v>255</v>
      </c>
      <c r="D4415" t="s">
        <v>458</v>
      </c>
      <c r="E4415" t="s">
        <v>476</v>
      </c>
      <c r="F4415" s="174" t="n">
        <v>2031</v>
      </c>
      <c r="G4415" s="175" t="n">
        <v>43</v>
      </c>
      <c r="H4415" s="176" t="n">
        <v>4514.99286082192</v>
      </c>
      <c r="I4415" s="177" t="n">
        <v>4305990.01476789</v>
      </c>
      <c r="J4415" s="178" t="str">
        <f>IF(I4415&gt;0,H4415/I4415,0)</f>
      </c>
      <c r="K4415" s="179" t="str">
        <f>1-EXP(-J4415)</f>
      </c>
      <c r="L4415" s="180" t="str">
        <f>IF(G4415=30,1,M4414)</f>
      </c>
      <c r="M4415" s="181" t="str">
        <f>L4415*(1-K4415)</f>
      </c>
    </row>
    <row r="4416">
      <c r="A4416" t="s">
        <v>164</v>
      </c>
      <c r="B4416" t="s">
        <v>253</v>
      </c>
      <c r="C4416" s="32" t="s">
        <v>255</v>
      </c>
      <c r="D4416" t="s">
        <v>458</v>
      </c>
      <c r="E4416" t="s">
        <v>476</v>
      </c>
      <c r="F4416" s="174" t="n">
        <v>2031</v>
      </c>
      <c r="G4416" s="175" t="n">
        <v>44</v>
      </c>
      <c r="H4416" s="176" t="n">
        <v>4775.52256466596</v>
      </c>
      <c r="I4416" s="177" t="n">
        <v>4172947.80690234</v>
      </c>
      <c r="J4416" s="178" t="str">
        <f>IF(I4416&gt;0,H4416/I4416,0)</f>
      </c>
      <c r="K4416" s="179" t="str">
        <f>1-EXP(-J4416)</f>
      </c>
      <c r="L4416" s="180" t="str">
        <f>IF(G4416=30,1,M4415)</f>
      </c>
      <c r="M4416" s="181" t="str">
        <f>L4416*(1-K4416)</f>
      </c>
    </row>
    <row r="4417">
      <c r="A4417" t="s">
        <v>164</v>
      </c>
      <c r="B4417" t="s">
        <v>253</v>
      </c>
      <c r="C4417" s="32" t="s">
        <v>255</v>
      </c>
      <c r="D4417" t="s">
        <v>458</v>
      </c>
      <c r="E4417" t="s">
        <v>476</v>
      </c>
      <c r="F4417" s="174" t="n">
        <v>2031</v>
      </c>
      <c r="G4417" s="175" t="n">
        <v>45</v>
      </c>
      <c r="H4417" s="176" t="n">
        <v>6121.512171559</v>
      </c>
      <c r="I4417" s="177" t="n">
        <v>4137145.53805731</v>
      </c>
      <c r="J4417" s="178" t="str">
        <f>IF(I4417&gt;0,H4417/I4417,0)</f>
      </c>
      <c r="K4417" s="179" t="str">
        <f>1-EXP(-J4417)</f>
      </c>
      <c r="L4417" s="180" t="str">
        <f>IF(G4417=30,1,M4416)</f>
      </c>
      <c r="M4417" s="181" t="str">
        <f>L4417*(1-K4417)</f>
      </c>
    </row>
    <row r="4418">
      <c r="A4418" t="s">
        <v>164</v>
      </c>
      <c r="B4418" t="s">
        <v>253</v>
      </c>
      <c r="C4418" s="32" t="s">
        <v>255</v>
      </c>
      <c r="D4418" t="s">
        <v>458</v>
      </c>
      <c r="E4418" t="s">
        <v>476</v>
      </c>
      <c r="F4418" s="174" t="n">
        <v>2031</v>
      </c>
      <c r="G4418" s="175" t="n">
        <v>46</v>
      </c>
      <c r="H4418" s="176" t="n">
        <v>6794.22994166693</v>
      </c>
      <c r="I4418" s="177" t="n">
        <v>4193351.87996667</v>
      </c>
      <c r="J4418" s="178" t="str">
        <f>IF(I4418&gt;0,H4418/I4418,0)</f>
      </c>
      <c r="K4418" s="179" t="str">
        <f>1-EXP(-J4418)</f>
      </c>
      <c r="L4418" s="180" t="str">
        <f>IF(G4418=30,1,M4417)</f>
      </c>
      <c r="M4418" s="181" t="str">
        <f>L4418*(1-K4418)</f>
      </c>
    </row>
    <row r="4419">
      <c r="A4419" t="s">
        <v>164</v>
      </c>
      <c r="B4419" t="s">
        <v>253</v>
      </c>
      <c r="C4419" s="32" t="s">
        <v>255</v>
      </c>
      <c r="D4419" t="s">
        <v>458</v>
      </c>
      <c r="E4419" t="s">
        <v>476</v>
      </c>
      <c r="F4419" s="174" t="n">
        <v>2031</v>
      </c>
      <c r="G4419" s="175" t="n">
        <v>47</v>
      </c>
      <c r="H4419" s="176" t="n">
        <v>7590.91169338316</v>
      </c>
      <c r="I4419" s="177" t="n">
        <v>4275172.85060751</v>
      </c>
      <c r="J4419" s="178" t="str">
        <f>IF(I4419&gt;0,H4419/I4419,0)</f>
      </c>
      <c r="K4419" s="179" t="str">
        <f>1-EXP(-J4419)</f>
      </c>
      <c r="L4419" s="180" t="str">
        <f>IF(G4419=30,1,M4418)</f>
      </c>
      <c r="M4419" s="181" t="str">
        <f>L4419*(1-K4419)</f>
      </c>
    </row>
    <row r="4420">
      <c r="A4420" t="s">
        <v>164</v>
      </c>
      <c r="B4420" t="s">
        <v>253</v>
      </c>
      <c r="C4420" s="32" t="s">
        <v>255</v>
      </c>
      <c r="D4420" t="s">
        <v>458</v>
      </c>
      <c r="E4420" t="s">
        <v>476</v>
      </c>
      <c r="F4420" s="174" t="n">
        <v>2031</v>
      </c>
      <c r="G4420" s="175" t="n">
        <v>48</v>
      </c>
      <c r="H4420" s="176" t="n">
        <v>8265.19705087041</v>
      </c>
      <c r="I4420" s="177" t="n">
        <v>4248364.02558029</v>
      </c>
      <c r="J4420" s="178" t="str">
        <f>IF(I4420&gt;0,H4420/I4420,0)</f>
      </c>
      <c r="K4420" s="179" t="str">
        <f>1-EXP(-J4420)</f>
      </c>
      <c r="L4420" s="180" t="str">
        <f>IF(G4420=30,1,M4419)</f>
      </c>
      <c r="M4420" s="181" t="str">
        <f>L4420*(1-K4420)</f>
      </c>
    </row>
    <row r="4421">
      <c r="A4421" t="s">
        <v>164</v>
      </c>
      <c r="B4421" t="s">
        <v>253</v>
      </c>
      <c r="C4421" s="32" t="s">
        <v>255</v>
      </c>
      <c r="D4421" t="s">
        <v>458</v>
      </c>
      <c r="E4421" t="s">
        <v>476</v>
      </c>
      <c r="F4421" s="174" t="n">
        <v>2031</v>
      </c>
      <c r="G4421" s="175" t="n">
        <v>49</v>
      </c>
      <c r="H4421" s="176" t="n">
        <v>8761.86404657741</v>
      </c>
      <c r="I4421" s="177" t="n">
        <v>4109641.0224242</v>
      </c>
      <c r="J4421" s="178" t="str">
        <f>IF(I4421&gt;0,H4421/I4421,0)</f>
      </c>
      <c r="K4421" s="179" t="str">
        <f>1-EXP(-J4421)</f>
      </c>
      <c r="L4421" s="180" t="str">
        <f>IF(G4421=30,1,M4420)</f>
      </c>
      <c r="M4421" s="181" t="str">
        <f>L4421*(1-K4421)</f>
      </c>
    </row>
    <row r="4422">
      <c r="A4422" t="s">
        <v>164</v>
      </c>
      <c r="B4422" t="s">
        <v>253</v>
      </c>
      <c r="C4422" s="32" t="s">
        <v>255</v>
      </c>
      <c r="D4422" t="s">
        <v>458</v>
      </c>
      <c r="E4422" t="s">
        <v>476</v>
      </c>
      <c r="F4422" s="174" t="n">
        <v>2031</v>
      </c>
      <c r="G4422" s="175" t="n">
        <v>50</v>
      </c>
      <c r="H4422" s="176" t="n">
        <v>10001.0525643653</v>
      </c>
      <c r="I4422" s="177" t="n">
        <v>4032695.0043697</v>
      </c>
      <c r="J4422" s="178" t="str">
        <f>IF(I4422&gt;0,H4422/I4422,0)</f>
      </c>
      <c r="K4422" s="179" t="str">
        <f>1-EXP(-J4422)</f>
      </c>
      <c r="L4422" s="180" t="str">
        <f>IF(G4422=30,1,M4421)</f>
      </c>
      <c r="M4422" s="181" t="str">
        <f>L4422*(1-K4422)</f>
      </c>
    </row>
    <row r="4423">
      <c r="A4423" t="s">
        <v>164</v>
      </c>
      <c r="B4423" t="s">
        <v>253</v>
      </c>
      <c r="C4423" s="32" t="s">
        <v>255</v>
      </c>
      <c r="D4423" t="s">
        <v>458</v>
      </c>
      <c r="E4423" t="s">
        <v>476</v>
      </c>
      <c r="F4423" s="174" t="n">
        <v>2031</v>
      </c>
      <c r="G4423" s="175" t="n">
        <v>51</v>
      </c>
      <c r="H4423" s="176" t="n">
        <v>10758.2198858661</v>
      </c>
      <c r="I4423" s="177" t="n">
        <v>3970378.15036558</v>
      </c>
      <c r="J4423" s="178" t="str">
        <f>IF(I4423&gt;0,H4423/I4423,0)</f>
      </c>
      <c r="K4423" s="179" t="str">
        <f>1-EXP(-J4423)</f>
      </c>
      <c r="L4423" s="180" t="str">
        <f>IF(G4423=30,1,M4422)</f>
      </c>
      <c r="M4423" s="181" t="str">
        <f>L4423*(1-K4423)</f>
      </c>
    </row>
    <row r="4424">
      <c r="A4424" t="s">
        <v>164</v>
      </c>
      <c r="B4424" t="s">
        <v>253</v>
      </c>
      <c r="C4424" s="32" t="s">
        <v>255</v>
      </c>
      <c r="D4424" t="s">
        <v>458</v>
      </c>
      <c r="E4424" t="s">
        <v>476</v>
      </c>
      <c r="F4424" s="174" t="n">
        <v>2031</v>
      </c>
      <c r="G4424" s="175" t="n">
        <v>52</v>
      </c>
      <c r="H4424" s="176" t="n">
        <v>11553.9121538351</v>
      </c>
      <c r="I4424" s="177" t="n">
        <v>3903217.83973616</v>
      </c>
      <c r="J4424" s="178" t="str">
        <f>IF(I4424&gt;0,H4424/I4424,0)</f>
      </c>
      <c r="K4424" s="179" t="str">
        <f>1-EXP(-J4424)</f>
      </c>
      <c r="L4424" s="180" t="str">
        <f>IF(G4424=30,1,M4423)</f>
      </c>
      <c r="M4424" s="181" t="str">
        <f>L4424*(1-K4424)</f>
      </c>
    </row>
    <row r="4425">
      <c r="A4425" t="s">
        <v>164</v>
      </c>
      <c r="B4425" t="s">
        <v>253</v>
      </c>
      <c r="C4425" s="32" t="s">
        <v>255</v>
      </c>
      <c r="D4425" t="s">
        <v>458</v>
      </c>
      <c r="E4425" t="s">
        <v>476</v>
      </c>
      <c r="F4425" s="174" t="n">
        <v>2031</v>
      </c>
      <c r="G4425" s="175" t="n">
        <v>53</v>
      </c>
      <c r="H4425" s="176" t="n">
        <v>12339.4835936445</v>
      </c>
      <c r="I4425" s="177" t="n">
        <v>3816614.09021787</v>
      </c>
      <c r="J4425" s="178" t="str">
        <f>IF(I4425&gt;0,H4425/I4425,0)</f>
      </c>
      <c r="K4425" s="179" t="str">
        <f>1-EXP(-J4425)</f>
      </c>
      <c r="L4425" s="180" t="str">
        <f>IF(G4425=30,1,M4424)</f>
      </c>
      <c r="M4425" s="181" t="str">
        <f>L4425*(1-K4425)</f>
      </c>
    </row>
    <row r="4426">
      <c r="A4426" t="s">
        <v>164</v>
      </c>
      <c r="B4426" t="s">
        <v>253</v>
      </c>
      <c r="C4426" s="32" t="s">
        <v>255</v>
      </c>
      <c r="D4426" t="s">
        <v>458</v>
      </c>
      <c r="E4426" t="s">
        <v>476</v>
      </c>
      <c r="F4426" s="174" t="n">
        <v>2031</v>
      </c>
      <c r="G4426" s="175" t="n">
        <v>54</v>
      </c>
      <c r="H4426" s="176" t="n">
        <v>13244.6694211755</v>
      </c>
      <c r="I4426" s="177" t="n">
        <v>3746621.76470629</v>
      </c>
      <c r="J4426" s="178" t="str">
        <f>IF(I4426&gt;0,H4426/I4426,0)</f>
      </c>
      <c r="K4426" s="179" t="str">
        <f>1-EXP(-J4426)</f>
      </c>
      <c r="L4426" s="180" t="str">
        <f>IF(G4426=30,1,M4425)</f>
      </c>
      <c r="M4426" s="181" t="str">
        <f>L4426*(1-K4426)</f>
      </c>
    </row>
    <row r="4427">
      <c r="A4427" t="s">
        <v>164</v>
      </c>
      <c r="B4427" t="s">
        <v>253</v>
      </c>
      <c r="C4427" s="32" t="s">
        <v>255</v>
      </c>
      <c r="D4427" t="s">
        <v>458</v>
      </c>
      <c r="E4427" t="s">
        <v>476</v>
      </c>
      <c r="F4427" s="174" t="n">
        <v>2031</v>
      </c>
      <c r="G4427" s="175" t="n">
        <v>55</v>
      </c>
      <c r="H4427" s="176" t="n">
        <v>14264.5529659016</v>
      </c>
      <c r="I4427" s="177" t="n">
        <v>3664715.16765558</v>
      </c>
      <c r="J4427" s="178" t="str">
        <f>IF(I4427&gt;0,H4427/I4427,0)</f>
      </c>
      <c r="K4427" s="179" t="str">
        <f>1-EXP(-J4427)</f>
      </c>
      <c r="L4427" s="180" t="str">
        <f>IF(G4427=30,1,M4426)</f>
      </c>
      <c r="M4427" s="181" t="str">
        <f>L4427*(1-K4427)</f>
      </c>
    </row>
    <row r="4428">
      <c r="A4428" t="s">
        <v>164</v>
      </c>
      <c r="B4428" t="s">
        <v>253</v>
      </c>
      <c r="C4428" s="32" t="s">
        <v>255</v>
      </c>
      <c r="D4428" t="s">
        <v>458</v>
      </c>
      <c r="E4428" t="s">
        <v>476</v>
      </c>
      <c r="F4428" s="174" t="n">
        <v>2031</v>
      </c>
      <c r="G4428" s="175" t="n">
        <v>56</v>
      </c>
      <c r="H4428" s="176" t="n">
        <v>15216.9315290152</v>
      </c>
      <c r="I4428" s="177" t="n">
        <v>3581387.12372607</v>
      </c>
      <c r="J4428" s="178" t="str">
        <f>IF(I4428&gt;0,H4428/I4428,0)</f>
      </c>
      <c r="K4428" s="179" t="str">
        <f>1-EXP(-J4428)</f>
      </c>
      <c r="L4428" s="180" t="str">
        <f>IF(G4428=30,1,M4427)</f>
      </c>
      <c r="M4428" s="181" t="str">
        <f>L4428*(1-K4428)</f>
      </c>
    </row>
    <row r="4429">
      <c r="A4429" t="s">
        <v>164</v>
      </c>
      <c r="B4429" t="s">
        <v>253</v>
      </c>
      <c r="C4429" s="32" t="s">
        <v>255</v>
      </c>
      <c r="D4429" t="s">
        <v>458</v>
      </c>
      <c r="E4429" t="s">
        <v>476</v>
      </c>
      <c r="F4429" s="174" t="n">
        <v>2031</v>
      </c>
      <c r="G4429" s="175" t="n">
        <v>57</v>
      </c>
      <c r="H4429" s="176" t="n">
        <v>16111.8643811442</v>
      </c>
      <c r="I4429" s="177" t="n">
        <v>3471178.46234661</v>
      </c>
      <c r="J4429" s="178" t="str">
        <f>IF(I4429&gt;0,H4429/I4429,0)</f>
      </c>
      <c r="K4429" s="179" t="str">
        <f>1-EXP(-J4429)</f>
      </c>
      <c r="L4429" s="180" t="str">
        <f>IF(G4429=30,1,M4428)</f>
      </c>
      <c r="M4429" s="181" t="str">
        <f>L4429*(1-K4429)</f>
      </c>
    </row>
    <row r="4430">
      <c r="A4430" t="s">
        <v>164</v>
      </c>
      <c r="B4430" t="s">
        <v>253</v>
      </c>
      <c r="C4430" s="32" t="s">
        <v>255</v>
      </c>
      <c r="D4430" t="s">
        <v>458</v>
      </c>
      <c r="E4430" t="s">
        <v>476</v>
      </c>
      <c r="F4430" s="174" t="n">
        <v>2031</v>
      </c>
      <c r="G4430" s="175" t="n">
        <v>58</v>
      </c>
      <c r="H4430" s="176" t="n">
        <v>17346.7135390071</v>
      </c>
      <c r="I4430" s="177" t="n">
        <v>3419507.69708997</v>
      </c>
      <c r="J4430" s="178" t="str">
        <f>IF(I4430&gt;0,H4430/I4430,0)</f>
      </c>
      <c r="K4430" s="179" t="str">
        <f>1-EXP(-J4430)</f>
      </c>
      <c r="L4430" s="180" t="str">
        <f>IF(G4430=30,1,M4429)</f>
      </c>
      <c r="M4430" s="181" t="str">
        <f>L4430*(1-K4430)</f>
      </c>
    </row>
    <row r="4431">
      <c r="A4431" t="s">
        <v>164</v>
      </c>
      <c r="B4431" t="s">
        <v>253</v>
      </c>
      <c r="C4431" s="32" t="s">
        <v>255</v>
      </c>
      <c r="D4431" t="s">
        <v>458</v>
      </c>
      <c r="E4431" t="s">
        <v>476</v>
      </c>
      <c r="F4431" s="174" t="n">
        <v>2031</v>
      </c>
      <c r="G4431" s="175" t="n">
        <v>59</v>
      </c>
      <c r="H4431" s="176" t="n">
        <v>17815.9261287007</v>
      </c>
      <c r="I4431" s="177" t="n">
        <v>3207719.61001898</v>
      </c>
      <c r="J4431" s="178" t="str">
        <f>IF(I4431&gt;0,H4431/I4431,0)</f>
      </c>
      <c r="K4431" s="179" t="str">
        <f>1-EXP(-J4431)</f>
      </c>
      <c r="L4431" s="180" t="str">
        <f>IF(G4431=30,1,M4430)</f>
      </c>
      <c r="M4431" s="181" t="str">
        <f>L4431*(1-K4431)</f>
      </c>
    </row>
    <row r="4432">
      <c r="A4432" t="s">
        <v>164</v>
      </c>
      <c r="B4432" t="s">
        <v>253</v>
      </c>
      <c r="C4432" s="32" t="s">
        <v>255</v>
      </c>
      <c r="D4432" t="s">
        <v>458</v>
      </c>
      <c r="E4432" t="s">
        <v>476</v>
      </c>
      <c r="F4432" s="174" t="n">
        <v>2031</v>
      </c>
      <c r="G4432" s="175" t="n">
        <v>60</v>
      </c>
      <c r="H4432" s="176" t="n">
        <v>19233.5245174256</v>
      </c>
      <c r="I4432" s="177" t="n">
        <v>3114295.55439732</v>
      </c>
      <c r="J4432" s="178" t="str">
        <f>IF(I4432&gt;0,H4432/I4432,0)</f>
      </c>
      <c r="K4432" s="179" t="str">
        <f>1-EXP(-J4432)</f>
      </c>
      <c r="L4432" s="180" t="str">
        <f>IF(G4432=30,1,M4431)</f>
      </c>
      <c r="M4432" s="181" t="str">
        <f>L4432*(1-K4432)</f>
      </c>
    </row>
    <row r="4433">
      <c r="A4433" t="s">
        <v>164</v>
      </c>
      <c r="B4433" t="s">
        <v>253</v>
      </c>
      <c r="C4433" s="32" t="s">
        <v>255</v>
      </c>
      <c r="D4433" t="s">
        <v>458</v>
      </c>
      <c r="E4433" t="s">
        <v>476</v>
      </c>
      <c r="F4433" s="174" t="n">
        <v>2031</v>
      </c>
      <c r="G4433" s="175" t="n">
        <v>61</v>
      </c>
      <c r="H4433" s="176" t="n">
        <v>20428.5511255226</v>
      </c>
      <c r="I4433" s="177" t="n">
        <v>3024236.95550164</v>
      </c>
      <c r="J4433" s="178" t="str">
        <f>IF(I4433&gt;0,H4433/I4433,0)</f>
      </c>
      <c r="K4433" s="179" t="str">
        <f>1-EXP(-J4433)</f>
      </c>
      <c r="L4433" s="180" t="str">
        <f>IF(G4433=30,1,M4432)</f>
      </c>
      <c r="M4433" s="181" t="str">
        <f>L4433*(1-K4433)</f>
      </c>
    </row>
    <row r="4434">
      <c r="A4434" t="s">
        <v>164</v>
      </c>
      <c r="B4434" t="s">
        <v>253</v>
      </c>
      <c r="C4434" s="32" t="s">
        <v>255</v>
      </c>
      <c r="D4434" t="s">
        <v>458</v>
      </c>
      <c r="E4434" t="s">
        <v>476</v>
      </c>
      <c r="F4434" s="174" t="n">
        <v>2031</v>
      </c>
      <c r="G4434" s="175" t="n">
        <v>62</v>
      </c>
      <c r="H4434" s="176" t="n">
        <v>21627.8867660762</v>
      </c>
      <c r="I4434" s="177" t="n">
        <v>2925392.33496375</v>
      </c>
      <c r="J4434" s="178" t="str">
        <f>IF(I4434&gt;0,H4434/I4434,0)</f>
      </c>
      <c r="K4434" s="179" t="str">
        <f>1-EXP(-J4434)</f>
      </c>
      <c r="L4434" s="180" t="str">
        <f>IF(G4434=30,1,M4433)</f>
      </c>
      <c r="M4434" s="181" t="str">
        <f>L4434*(1-K4434)</f>
      </c>
    </row>
    <row r="4435">
      <c r="A4435" t="s">
        <v>164</v>
      </c>
      <c r="B4435" t="s">
        <v>253</v>
      </c>
      <c r="C4435" s="32" t="s">
        <v>255</v>
      </c>
      <c r="D4435" t="s">
        <v>458</v>
      </c>
      <c r="E4435" t="s">
        <v>476</v>
      </c>
      <c r="F4435" s="174" t="n">
        <v>2031</v>
      </c>
      <c r="G4435" s="175" t="n">
        <v>63</v>
      </c>
      <c r="H4435" s="176" t="n">
        <v>22725.7077581337</v>
      </c>
      <c r="I4435" s="177" t="n">
        <v>2807266.94324076</v>
      </c>
      <c r="J4435" s="178" t="str">
        <f>IF(I4435&gt;0,H4435/I4435,0)</f>
      </c>
      <c r="K4435" s="179" t="str">
        <f>1-EXP(-J4435)</f>
      </c>
      <c r="L4435" s="180" t="str">
        <f>IF(G4435=30,1,M4434)</f>
      </c>
      <c r="M4435" s="181" t="str">
        <f>L4435*(1-K4435)</f>
      </c>
    </row>
    <row r="4436">
      <c r="A4436" t="s">
        <v>164</v>
      </c>
      <c r="B4436" t="s">
        <v>253</v>
      </c>
      <c r="C4436" s="32" t="s">
        <v>255</v>
      </c>
      <c r="D4436" t="s">
        <v>458</v>
      </c>
      <c r="E4436" t="s">
        <v>476</v>
      </c>
      <c r="F4436" s="174" t="n">
        <v>2031</v>
      </c>
      <c r="G4436" s="175" t="n">
        <v>64</v>
      </c>
      <c r="H4436" s="176" t="n">
        <v>23605.0941509221</v>
      </c>
      <c r="I4436" s="177" t="n">
        <v>2659124.54143051</v>
      </c>
      <c r="J4436" s="178" t="str">
        <f>IF(I4436&gt;0,H4436/I4436,0)</f>
      </c>
      <c r="K4436" s="179" t="str">
        <f>1-EXP(-J4436)</f>
      </c>
      <c r="L4436" s="180" t="str">
        <f>IF(G4436=30,1,M4435)</f>
      </c>
      <c r="M4436" s="181" t="str">
        <f>L4436*(1-K4436)</f>
      </c>
    </row>
    <row r="4437">
      <c r="A4437" t="s">
        <v>164</v>
      </c>
      <c r="B4437" t="s">
        <v>253</v>
      </c>
      <c r="C4437" s="32" t="s">
        <v>255</v>
      </c>
      <c r="D4437" t="s">
        <v>458</v>
      </c>
      <c r="E4437" t="s">
        <v>476</v>
      </c>
      <c r="F4437" s="174" t="n">
        <v>2031</v>
      </c>
      <c r="G4437" s="175" t="n">
        <v>65</v>
      </c>
      <c r="H4437" s="176" t="n">
        <v>24019.1176917988</v>
      </c>
      <c r="I4437" s="177" t="n">
        <v>2545859.33613009</v>
      </c>
      <c r="J4437" s="178" t="str">
        <f>IF(I4437&gt;0,H4437/I4437,0)</f>
      </c>
      <c r="K4437" s="179" t="str">
        <f>1-EXP(-J4437)</f>
      </c>
      <c r="L4437" s="180" t="str">
        <f>IF(G4437=30,1,M4436)</f>
      </c>
      <c r="M4437" s="181" t="str">
        <f>L4437*(1-K4437)</f>
      </c>
    </row>
    <row r="4438">
      <c r="A4438" t="s">
        <v>164</v>
      </c>
      <c r="B4438" t="s">
        <v>253</v>
      </c>
      <c r="C4438" s="32" t="s">
        <v>255</v>
      </c>
      <c r="D4438" t="s">
        <v>458</v>
      </c>
      <c r="E4438" t="s">
        <v>476</v>
      </c>
      <c r="F4438" s="174" t="n">
        <v>2031</v>
      </c>
      <c r="G4438" s="175" t="n">
        <v>66</v>
      </c>
      <c r="H4438" s="176" t="n">
        <v>24944.1651076689</v>
      </c>
      <c r="I4438" s="177" t="n">
        <v>2412315.38033711</v>
      </c>
      <c r="J4438" s="178" t="str">
        <f>IF(I4438&gt;0,H4438/I4438,0)</f>
      </c>
      <c r="K4438" s="179" t="str">
        <f>1-EXP(-J4438)</f>
      </c>
      <c r="L4438" s="180" t="str">
        <f>IF(G4438=30,1,M4437)</f>
      </c>
      <c r="M4438" s="181" t="str">
        <f>L4438*(1-K4438)</f>
      </c>
    </row>
    <row r="4439">
      <c r="A4439" t="s">
        <v>164</v>
      </c>
      <c r="B4439" t="s">
        <v>253</v>
      </c>
      <c r="C4439" s="32" t="s">
        <v>255</v>
      </c>
      <c r="D4439" t="s">
        <v>458</v>
      </c>
      <c r="E4439" t="s">
        <v>476</v>
      </c>
      <c r="F4439" s="174" t="n">
        <v>2031</v>
      </c>
      <c r="G4439" s="175" t="n">
        <v>67</v>
      </c>
      <c r="H4439" s="176" t="n">
        <v>25846.5471012517</v>
      </c>
      <c r="I4439" s="177" t="n">
        <v>2278797.11125311</v>
      </c>
      <c r="J4439" s="178" t="str">
        <f>IF(I4439&gt;0,H4439/I4439,0)</f>
      </c>
      <c r="K4439" s="179" t="str">
        <f>1-EXP(-J4439)</f>
      </c>
      <c r="L4439" s="180" t="str">
        <f>IF(G4439=30,1,M4438)</f>
      </c>
      <c r="M4439" s="181" t="str">
        <f>L4439*(1-K4439)</f>
      </c>
    </row>
    <row r="4440">
      <c r="A4440" t="s">
        <v>164</v>
      </c>
      <c r="B4440" t="s">
        <v>253</v>
      </c>
      <c r="C4440" s="32" t="s">
        <v>255</v>
      </c>
      <c r="D4440" t="s">
        <v>458</v>
      </c>
      <c r="E4440" t="s">
        <v>476</v>
      </c>
      <c r="F4440" s="174" t="n">
        <v>2031</v>
      </c>
      <c r="G4440" s="175" t="n">
        <v>68</v>
      </c>
      <c r="H4440" s="176" t="n">
        <v>26765.8811779584</v>
      </c>
      <c r="I4440" s="177" t="n">
        <v>2150025.46239854</v>
      </c>
      <c r="J4440" s="178" t="str">
        <f>IF(I4440&gt;0,H4440/I4440,0)</f>
      </c>
      <c r="K4440" s="179" t="str">
        <f>1-EXP(-J4440)</f>
      </c>
      <c r="L4440" s="180" t="str">
        <f>IF(G4440=30,1,M4439)</f>
      </c>
      <c r="M4440" s="181" t="str">
        <f>L4440*(1-K4440)</f>
      </c>
    </row>
    <row r="4441">
      <c r="A4441" t="s">
        <v>164</v>
      </c>
      <c r="B4441" t="s">
        <v>253</v>
      </c>
      <c r="C4441" s="32" t="s">
        <v>255</v>
      </c>
      <c r="D4441" t="s">
        <v>458</v>
      </c>
      <c r="E4441" t="s">
        <v>476</v>
      </c>
      <c r="F4441" s="174" t="n">
        <v>2031</v>
      </c>
      <c r="G4441" s="175" t="n">
        <v>69</v>
      </c>
      <c r="H4441" s="176" t="n">
        <v>27406.4094479111</v>
      </c>
      <c r="I4441" s="177" t="n">
        <v>1997435.41452528</v>
      </c>
      <c r="J4441" s="178" t="str">
        <f>IF(I4441&gt;0,H4441/I4441,0)</f>
      </c>
      <c r="K4441" s="179" t="str">
        <f>1-EXP(-J4441)</f>
      </c>
      <c r="L4441" s="180" t="str">
        <f>IF(G4441=30,1,M4440)</f>
      </c>
      <c r="M4441" s="181" t="str">
        <f>L4441*(1-K4441)</f>
      </c>
    </row>
    <row r="4442">
      <c r="A4442" t="s">
        <v>164</v>
      </c>
      <c r="B4442" t="s">
        <v>253</v>
      </c>
      <c r="C4442" s="32" t="s">
        <v>255</v>
      </c>
      <c r="D4442" t="s">
        <v>458</v>
      </c>
      <c r="E4442" t="s">
        <v>476</v>
      </c>
      <c r="F4442" s="174" t="n">
        <v>2032</v>
      </c>
      <c r="G4442" s="175" t="n">
        <v>30</v>
      </c>
      <c r="H4442" s="176" t="n">
        <v>961.480511664882</v>
      </c>
      <c r="I4442" s="177" t="n">
        <v>4354849.46819927</v>
      </c>
      <c r="J4442" s="178" t="str">
        <f>IF(I4442&gt;0,H4442/I4442,0)</f>
      </c>
      <c r="K4442" s="179" t="str">
        <f>1-EXP(-J4442)</f>
      </c>
      <c r="L4442" s="180" t="str">
        <f>IF(G4442=30,1,M4441)</f>
      </c>
      <c r="M4442" s="181" t="str">
        <f>L4442*(1-K4442)</f>
      </c>
    </row>
    <row r="4443">
      <c r="A4443" t="s">
        <v>164</v>
      </c>
      <c r="B4443" t="s">
        <v>253</v>
      </c>
      <c r="C4443" s="32" t="s">
        <v>255</v>
      </c>
      <c r="D4443" t="s">
        <v>458</v>
      </c>
      <c r="E4443" t="s">
        <v>476</v>
      </c>
      <c r="F4443" s="174" t="n">
        <v>2032</v>
      </c>
      <c r="G4443" s="175" t="n">
        <v>31</v>
      </c>
      <c r="H4443" s="176" t="n">
        <v>1081.16795626675</v>
      </c>
      <c r="I4443" s="177" t="n">
        <v>4335139.846239</v>
      </c>
      <c r="J4443" s="178" t="str">
        <f>IF(I4443&gt;0,H4443/I4443,0)</f>
      </c>
      <c r="K4443" s="179" t="str">
        <f>1-EXP(-J4443)</f>
      </c>
      <c r="L4443" s="180" t="str">
        <f>IF(G4443=30,1,M4442)</f>
      </c>
      <c r="M4443" s="181" t="str">
        <f>L4443*(1-K4443)</f>
      </c>
    </row>
    <row r="4444">
      <c r="A4444" t="s">
        <v>164</v>
      </c>
      <c r="B4444" t="s">
        <v>253</v>
      </c>
      <c r="C4444" s="32" t="s">
        <v>255</v>
      </c>
      <c r="D4444" t="s">
        <v>458</v>
      </c>
      <c r="E4444" t="s">
        <v>476</v>
      </c>
      <c r="F4444" s="174" t="n">
        <v>2032</v>
      </c>
      <c r="G4444" s="175" t="n">
        <v>32</v>
      </c>
      <c r="H4444" s="176" t="n">
        <v>1132.21931185437</v>
      </c>
      <c r="I4444" s="177" t="n">
        <v>4315586.3147954</v>
      </c>
      <c r="J4444" s="178" t="str">
        <f>IF(I4444&gt;0,H4444/I4444,0)</f>
      </c>
      <c r="K4444" s="179" t="str">
        <f>1-EXP(-J4444)</f>
      </c>
      <c r="L4444" s="180" t="str">
        <f>IF(G4444=30,1,M4443)</f>
      </c>
      <c r="M4444" s="181" t="str">
        <f>L4444*(1-K4444)</f>
      </c>
    </row>
    <row r="4445">
      <c r="A4445" t="s">
        <v>164</v>
      </c>
      <c r="B4445" t="s">
        <v>253</v>
      </c>
      <c r="C4445" s="32" t="s">
        <v>255</v>
      </c>
      <c r="D4445" t="s">
        <v>458</v>
      </c>
      <c r="E4445" t="s">
        <v>476</v>
      </c>
      <c r="F4445" s="174" t="n">
        <v>2032</v>
      </c>
      <c r="G4445" s="175" t="n">
        <v>33</v>
      </c>
      <c r="H4445" s="176" t="n">
        <v>1203.83165733687</v>
      </c>
      <c r="I4445" s="177" t="n">
        <v>4335872.85671243</v>
      </c>
      <c r="J4445" s="178" t="str">
        <f>IF(I4445&gt;0,H4445/I4445,0)</f>
      </c>
      <c r="K4445" s="179" t="str">
        <f>1-EXP(-J4445)</f>
      </c>
      <c r="L4445" s="180" t="str">
        <f>IF(G4445=30,1,M4444)</f>
      </c>
      <c r="M4445" s="181" t="str">
        <f>L4445*(1-K4445)</f>
      </c>
    </row>
    <row r="4446">
      <c r="A4446" t="s">
        <v>164</v>
      </c>
      <c r="B4446" t="s">
        <v>253</v>
      </c>
      <c r="C4446" s="32" t="s">
        <v>255</v>
      </c>
      <c r="D4446" t="s">
        <v>458</v>
      </c>
      <c r="E4446" t="s">
        <v>476</v>
      </c>
      <c r="F4446" s="174" t="n">
        <v>2032</v>
      </c>
      <c r="G4446" s="175" t="n">
        <v>34</v>
      </c>
      <c r="H4446" s="176" t="n">
        <v>1299.96292154462</v>
      </c>
      <c r="I4446" s="177" t="n">
        <v>4395447.68997147</v>
      </c>
      <c r="J4446" s="178" t="str">
        <f>IF(I4446&gt;0,H4446/I4446,0)</f>
      </c>
      <c r="K4446" s="179" t="str">
        <f>1-EXP(-J4446)</f>
      </c>
      <c r="L4446" s="180" t="str">
        <f>IF(G4446=30,1,M4445)</f>
      </c>
      <c r="M4446" s="181" t="str">
        <f>L4446*(1-K4446)</f>
      </c>
    </row>
    <row r="4447">
      <c r="A4447" t="s">
        <v>164</v>
      </c>
      <c r="B4447" t="s">
        <v>253</v>
      </c>
      <c r="C4447" s="32" t="s">
        <v>255</v>
      </c>
      <c r="D4447" t="s">
        <v>458</v>
      </c>
      <c r="E4447" t="s">
        <v>476</v>
      </c>
      <c r="F4447" s="174" t="n">
        <v>2032</v>
      </c>
      <c r="G4447" s="175" t="n">
        <v>35</v>
      </c>
      <c r="H4447" s="176" t="n">
        <v>2084.64589052422</v>
      </c>
      <c r="I4447" s="177" t="n">
        <v>4534912.39665352</v>
      </c>
      <c r="J4447" s="178" t="str">
        <f>IF(I4447&gt;0,H4447/I4447,0)</f>
      </c>
      <c r="K4447" s="179" t="str">
        <f>1-EXP(-J4447)</f>
      </c>
      <c r="L4447" s="180" t="str">
        <f>IF(G4447=30,1,M4446)</f>
      </c>
      <c r="M4447" s="181" t="str">
        <f>L4447*(1-K4447)</f>
      </c>
    </row>
    <row r="4448">
      <c r="A4448" t="s">
        <v>164</v>
      </c>
      <c r="B4448" t="s">
        <v>253</v>
      </c>
      <c r="C4448" s="32" t="s">
        <v>255</v>
      </c>
      <c r="D4448" t="s">
        <v>458</v>
      </c>
      <c r="E4448" t="s">
        <v>476</v>
      </c>
      <c r="F4448" s="174" t="n">
        <v>2032</v>
      </c>
      <c r="G4448" s="175" t="n">
        <v>36</v>
      </c>
      <c r="H4448" s="176" t="n">
        <v>2206.78679919485</v>
      </c>
      <c r="I4448" s="177" t="n">
        <v>4490953.90998602</v>
      </c>
      <c r="J4448" s="178" t="str">
        <f>IF(I4448&gt;0,H4448/I4448,0)</f>
      </c>
      <c r="K4448" s="179" t="str">
        <f>1-EXP(-J4448)</f>
      </c>
      <c r="L4448" s="180" t="str">
        <f>IF(G4448=30,1,M4447)</f>
      </c>
      <c r="M4448" s="181" t="str">
        <f>L4448*(1-K4448)</f>
      </c>
    </row>
    <row r="4449">
      <c r="A4449" t="s">
        <v>164</v>
      </c>
      <c r="B4449" t="s">
        <v>253</v>
      </c>
      <c r="C4449" s="32" t="s">
        <v>255</v>
      </c>
      <c r="D4449" t="s">
        <v>458</v>
      </c>
      <c r="E4449" t="s">
        <v>476</v>
      </c>
      <c r="F4449" s="174" t="n">
        <v>2032</v>
      </c>
      <c r="G4449" s="175" t="n">
        <v>37</v>
      </c>
      <c r="H4449" s="176" t="n">
        <v>2327.5605557355</v>
      </c>
      <c r="I4449" s="177" t="n">
        <v>4417254.38274446</v>
      </c>
      <c r="J4449" s="178" t="str">
        <f>IF(I4449&gt;0,H4449/I4449,0)</f>
      </c>
      <c r="K4449" s="179" t="str">
        <f>1-EXP(-J4449)</f>
      </c>
      <c r="L4449" s="180" t="str">
        <f>IF(G4449=30,1,M4448)</f>
      </c>
      <c r="M4449" s="181" t="str">
        <f>L4449*(1-K4449)</f>
      </c>
    </row>
    <row r="4450">
      <c r="A4450" t="s">
        <v>164</v>
      </c>
      <c r="B4450" t="s">
        <v>253</v>
      </c>
      <c r="C4450" s="32" t="s">
        <v>255</v>
      </c>
      <c r="D4450" t="s">
        <v>458</v>
      </c>
      <c r="E4450" t="s">
        <v>476</v>
      </c>
      <c r="F4450" s="174" t="n">
        <v>2032</v>
      </c>
      <c r="G4450" s="175" t="n">
        <v>38</v>
      </c>
      <c r="H4450" s="176" t="n">
        <v>2468.37224414153</v>
      </c>
      <c r="I4450" s="177" t="n">
        <v>4359156.24134206</v>
      </c>
      <c r="J4450" s="178" t="str">
        <f>IF(I4450&gt;0,H4450/I4450,0)</f>
      </c>
      <c r="K4450" s="179" t="str">
        <f>1-EXP(-J4450)</f>
      </c>
      <c r="L4450" s="180" t="str">
        <f>IF(G4450=30,1,M4449)</f>
      </c>
      <c r="M4450" s="181" t="str">
        <f>L4450*(1-K4450)</f>
      </c>
    </row>
    <row r="4451">
      <c r="A4451" t="s">
        <v>164</v>
      </c>
      <c r="B4451" t="s">
        <v>253</v>
      </c>
      <c r="C4451" s="32" t="s">
        <v>255</v>
      </c>
      <c r="D4451" t="s">
        <v>458</v>
      </c>
      <c r="E4451" t="s">
        <v>476</v>
      </c>
      <c r="F4451" s="174" t="n">
        <v>2032</v>
      </c>
      <c r="G4451" s="175" t="n">
        <v>39</v>
      </c>
      <c r="H4451" s="176" t="n">
        <v>2623.93727248005</v>
      </c>
      <c r="I4451" s="177" t="n">
        <v>4304534.71597977</v>
      </c>
      <c r="J4451" s="178" t="str">
        <f>IF(I4451&gt;0,H4451/I4451,0)</f>
      </c>
      <c r="K4451" s="179" t="str">
        <f>1-EXP(-J4451)</f>
      </c>
      <c r="L4451" s="180" t="str">
        <f>IF(G4451=30,1,M4450)</f>
      </c>
      <c r="M4451" s="181" t="str">
        <f>L4451*(1-K4451)</f>
      </c>
    </row>
    <row r="4452">
      <c r="A4452" t="s">
        <v>164</v>
      </c>
      <c r="B4452" t="s">
        <v>253</v>
      </c>
      <c r="C4452" s="32" t="s">
        <v>255</v>
      </c>
      <c r="D4452" t="s">
        <v>458</v>
      </c>
      <c r="E4452" t="s">
        <v>476</v>
      </c>
      <c r="F4452" s="174" t="n">
        <v>2032</v>
      </c>
      <c r="G4452" s="175" t="n">
        <v>40</v>
      </c>
      <c r="H4452" s="176" t="n">
        <v>3553.20401280673</v>
      </c>
      <c r="I4452" s="177" t="n">
        <v>4340819.61563803</v>
      </c>
      <c r="J4452" s="178" t="str">
        <f>IF(I4452&gt;0,H4452/I4452,0)</f>
      </c>
      <c r="K4452" s="179" t="str">
        <f>1-EXP(-J4452)</f>
      </c>
      <c r="L4452" s="180" t="str">
        <f>IF(G4452=30,1,M4451)</f>
      </c>
      <c r="M4452" s="181" t="str">
        <f>L4452*(1-K4452)</f>
      </c>
    </row>
    <row r="4453">
      <c r="A4453" t="s">
        <v>164</v>
      </c>
      <c r="B4453" t="s">
        <v>253</v>
      </c>
      <c r="C4453" s="32" t="s">
        <v>255</v>
      </c>
      <c r="D4453" t="s">
        <v>458</v>
      </c>
      <c r="E4453" t="s">
        <v>476</v>
      </c>
      <c r="F4453" s="174" t="n">
        <v>2032</v>
      </c>
      <c r="G4453" s="175" t="n">
        <v>41</v>
      </c>
      <c r="H4453" s="176" t="n">
        <v>3854.27384468713</v>
      </c>
      <c r="I4453" s="177" t="n">
        <v>4356494.73103531</v>
      </c>
      <c r="J4453" s="178" t="str">
        <f>IF(I4453&gt;0,H4453/I4453,0)</f>
      </c>
      <c r="K4453" s="179" t="str">
        <f>1-EXP(-J4453)</f>
      </c>
      <c r="L4453" s="180" t="str">
        <f>IF(G4453=30,1,M4452)</f>
      </c>
      <c r="M4453" s="181" t="str">
        <f>L4453*(1-K4453)</f>
      </c>
    </row>
    <row r="4454">
      <c r="A4454" t="s">
        <v>164</v>
      </c>
      <c r="B4454" t="s">
        <v>253</v>
      </c>
      <c r="C4454" s="32" t="s">
        <v>255</v>
      </c>
      <c r="D4454" t="s">
        <v>458</v>
      </c>
      <c r="E4454" t="s">
        <v>476</v>
      </c>
      <c r="F4454" s="174" t="n">
        <v>2032</v>
      </c>
      <c r="G4454" s="175" t="n">
        <v>42</v>
      </c>
      <c r="H4454" s="176" t="n">
        <v>5837.49245375495</v>
      </c>
      <c r="I4454" s="177" t="n">
        <v>6413916.27728439</v>
      </c>
      <c r="J4454" s="178" t="str">
        <f>IF(I4454&gt;0,H4454/I4454,0)</f>
      </c>
      <c r="K4454" s="179" t="str">
        <f>1-EXP(-J4454)</f>
      </c>
      <c r="L4454" s="180" t="str">
        <f>IF(G4454=30,1,M4453)</f>
      </c>
      <c r="M4454" s="181" t="str">
        <f>L4454*(1-K4454)</f>
      </c>
    </row>
    <row r="4455">
      <c r="A4455" t="s">
        <v>164</v>
      </c>
      <c r="B4455" t="s">
        <v>253</v>
      </c>
      <c r="C4455" s="32" t="s">
        <v>255</v>
      </c>
      <c r="D4455" t="s">
        <v>458</v>
      </c>
      <c r="E4455" t="s">
        <v>476</v>
      </c>
      <c r="F4455" s="174" t="n">
        <v>2032</v>
      </c>
      <c r="G4455" s="175" t="n">
        <v>43</v>
      </c>
      <c r="H4455" s="176" t="n">
        <v>4498.98964457584</v>
      </c>
      <c r="I4455" s="177" t="n">
        <v>4311754.90644618</v>
      </c>
      <c r="J4455" s="178" t="str">
        <f>IF(I4455&gt;0,H4455/I4455,0)</f>
      </c>
      <c r="K4455" s="179" t="str">
        <f>1-EXP(-J4455)</f>
      </c>
      <c r="L4455" s="180" t="str">
        <f>IF(G4455=30,1,M4454)</f>
      </c>
      <c r="M4455" s="181" t="str">
        <f>L4455*(1-K4455)</f>
      </c>
    </row>
    <row r="4456">
      <c r="A4456" t="s">
        <v>164</v>
      </c>
      <c r="B4456" t="s">
        <v>253</v>
      </c>
      <c r="C4456" s="32" t="s">
        <v>255</v>
      </c>
      <c r="D4456" t="s">
        <v>458</v>
      </c>
      <c r="E4456" t="s">
        <v>476</v>
      </c>
      <c r="F4456" s="174" t="n">
        <v>2032</v>
      </c>
      <c r="G4456" s="175" t="n">
        <v>44</v>
      </c>
      <c r="H4456" s="176" t="n">
        <v>4887.45280174892</v>
      </c>
      <c r="I4456" s="177" t="n">
        <v>4293061.95221358</v>
      </c>
      <c r="J4456" s="178" t="str">
        <f>IF(I4456&gt;0,H4456/I4456,0)</f>
      </c>
      <c r="K4456" s="179" t="str">
        <f>1-EXP(-J4456)</f>
      </c>
      <c r="L4456" s="180" t="str">
        <f>IF(G4456=30,1,M4455)</f>
      </c>
      <c r="M4456" s="181" t="str">
        <f>L4456*(1-K4456)</f>
      </c>
    </row>
    <row r="4457">
      <c r="A4457" t="s">
        <v>164</v>
      </c>
      <c r="B4457" t="s">
        <v>253</v>
      </c>
      <c r="C4457" s="32" t="s">
        <v>255</v>
      </c>
      <c r="D4457" t="s">
        <v>458</v>
      </c>
      <c r="E4457" t="s">
        <v>476</v>
      </c>
      <c r="F4457" s="174" t="n">
        <v>2032</v>
      </c>
      <c r="G4457" s="175" t="n">
        <v>45</v>
      </c>
      <c r="H4457" s="176" t="n">
        <v>6120.29153256912</v>
      </c>
      <c r="I4457" s="177" t="n">
        <v>4159301.5911815</v>
      </c>
      <c r="J4457" s="178" t="str">
        <f>IF(I4457&gt;0,H4457/I4457,0)</f>
      </c>
      <c r="K4457" s="179" t="str">
        <f>1-EXP(-J4457)</f>
      </c>
      <c r="L4457" s="180" t="str">
        <f>IF(G4457=30,1,M4456)</f>
      </c>
      <c r="M4457" s="181" t="str">
        <f>L4457*(1-K4457)</f>
      </c>
    </row>
    <row r="4458">
      <c r="A4458" t="s">
        <v>164</v>
      </c>
      <c r="B4458" t="s">
        <v>253</v>
      </c>
      <c r="C4458" s="32" t="s">
        <v>255</v>
      </c>
      <c r="D4458" t="s">
        <v>458</v>
      </c>
      <c r="E4458" t="s">
        <v>476</v>
      </c>
      <c r="F4458" s="174" t="n">
        <v>2032</v>
      </c>
      <c r="G4458" s="175" t="n">
        <v>46</v>
      </c>
      <c r="H4458" s="176" t="n">
        <v>6638.64295043345</v>
      </c>
      <c r="I4458" s="177" t="n">
        <v>4121368.09123688</v>
      </c>
      <c r="J4458" s="178" t="str">
        <f>IF(I4458&gt;0,H4458/I4458,0)</f>
      </c>
      <c r="K4458" s="179" t="str">
        <f>1-EXP(-J4458)</f>
      </c>
      <c r="L4458" s="180" t="str">
        <f>IF(G4458=30,1,M4457)</f>
      </c>
      <c r="M4458" s="181" t="str">
        <f>L4458*(1-K4458)</f>
      </c>
    </row>
    <row r="4459">
      <c r="A4459" t="s">
        <v>164</v>
      </c>
      <c r="B4459" t="s">
        <v>253</v>
      </c>
      <c r="C4459" s="32" t="s">
        <v>255</v>
      </c>
      <c r="D4459" t="s">
        <v>458</v>
      </c>
      <c r="E4459" t="s">
        <v>476</v>
      </c>
      <c r="F4459" s="174" t="n">
        <v>2032</v>
      </c>
      <c r="G4459" s="175" t="n">
        <v>47</v>
      </c>
      <c r="H4459" s="176" t="n">
        <v>7373.83393540254</v>
      </c>
      <c r="I4459" s="177" t="n">
        <v>4176875.57539257</v>
      </c>
      <c r="J4459" s="178" t="str">
        <f>IF(I4459&gt;0,H4459/I4459,0)</f>
      </c>
      <c r="K4459" s="179" t="str">
        <f>1-EXP(-J4459)</f>
      </c>
      <c r="L4459" s="180" t="str">
        <f>IF(G4459=30,1,M4458)</f>
      </c>
      <c r="M4459" s="181" t="str">
        <f>L4459*(1-K4459)</f>
      </c>
    </row>
    <row r="4460">
      <c r="A4460" t="s">
        <v>164</v>
      </c>
      <c r="B4460" t="s">
        <v>253</v>
      </c>
      <c r="C4460" s="32" t="s">
        <v>255</v>
      </c>
      <c r="D4460" t="s">
        <v>458</v>
      </c>
      <c r="E4460" t="s">
        <v>476</v>
      </c>
      <c r="F4460" s="174" t="n">
        <v>2032</v>
      </c>
      <c r="G4460" s="175" t="n">
        <v>48</v>
      </c>
      <c r="H4460" s="176" t="n">
        <v>8235.51611621314</v>
      </c>
      <c r="I4460" s="177" t="n">
        <v>4256775.42044912</v>
      </c>
      <c r="J4460" s="178" t="str">
        <f>IF(I4460&gt;0,H4460/I4460,0)</f>
      </c>
      <c r="K4460" s="179" t="str">
        <f>1-EXP(-J4460)</f>
      </c>
      <c r="L4460" s="180" t="str">
        <f>IF(G4460=30,1,M4459)</f>
      </c>
      <c r="M4460" s="181" t="str">
        <f>L4460*(1-K4460)</f>
      </c>
    </row>
    <row r="4461">
      <c r="A4461" t="s">
        <v>164</v>
      </c>
      <c r="B4461" t="s">
        <v>253</v>
      </c>
      <c r="C4461" s="32" t="s">
        <v>255</v>
      </c>
      <c r="D4461" t="s">
        <v>458</v>
      </c>
      <c r="E4461" t="s">
        <v>476</v>
      </c>
      <c r="F4461" s="174" t="n">
        <v>2032</v>
      </c>
      <c r="G4461" s="175" t="n">
        <v>49</v>
      </c>
      <c r="H4461" s="176" t="n">
        <v>8960.08507396268</v>
      </c>
      <c r="I4461" s="177" t="n">
        <v>4228337.30767828</v>
      </c>
      <c r="J4461" s="178" t="str">
        <f>IF(I4461&gt;0,H4461/I4461,0)</f>
      </c>
      <c r="K4461" s="179" t="str">
        <f>1-EXP(-J4461)</f>
      </c>
      <c r="L4461" s="180" t="str">
        <f>IF(G4461=30,1,M4460)</f>
      </c>
      <c r="M4461" s="181" t="str">
        <f>L4461*(1-K4461)</f>
      </c>
    </row>
    <row r="4462">
      <c r="A4462" t="s">
        <v>164</v>
      </c>
      <c r="B4462" t="s">
        <v>253</v>
      </c>
      <c r="C4462" s="32" t="s">
        <v>255</v>
      </c>
      <c r="D4462" t="s">
        <v>458</v>
      </c>
      <c r="E4462" t="s">
        <v>476</v>
      </c>
      <c r="F4462" s="174" t="n">
        <v>2032</v>
      </c>
      <c r="G4462" s="175" t="n">
        <v>50</v>
      </c>
      <c r="H4462" s="176" t="n">
        <v>10073.0084984785</v>
      </c>
      <c r="I4462" s="177" t="n">
        <v>4088415.40108144</v>
      </c>
      <c r="J4462" s="178" t="str">
        <f>IF(I4462&gt;0,H4462/I4462,0)</f>
      </c>
      <c r="K4462" s="179" t="str">
        <f>1-EXP(-J4462)</f>
      </c>
      <c r="L4462" s="180" t="str">
        <f>IF(G4462=30,1,M4461)</f>
      </c>
      <c r="M4462" s="181" t="str">
        <f>L4462*(1-K4462)</f>
      </c>
    </row>
    <row r="4463">
      <c r="A4463" t="s">
        <v>164</v>
      </c>
      <c r="B4463" t="s">
        <v>253</v>
      </c>
      <c r="C4463" s="32" t="s">
        <v>255</v>
      </c>
      <c r="D4463" t="s">
        <v>458</v>
      </c>
      <c r="E4463" t="s">
        <v>476</v>
      </c>
      <c r="F4463" s="174" t="n">
        <v>2032</v>
      </c>
      <c r="G4463" s="175" t="n">
        <v>51</v>
      </c>
      <c r="H4463" s="176" t="n">
        <v>10793.3662129342</v>
      </c>
      <c r="I4463" s="177" t="n">
        <v>4009046.97366913</v>
      </c>
      <c r="J4463" s="178" t="str">
        <f>IF(I4463&gt;0,H4463/I4463,0)</f>
      </c>
      <c r="K4463" s="179" t="str">
        <f>1-EXP(-J4463)</f>
      </c>
      <c r="L4463" s="180" t="str">
        <f>IF(G4463=30,1,M4462)</f>
      </c>
      <c r="M4463" s="181" t="str">
        <f>L4463*(1-K4463)</f>
      </c>
    </row>
    <row r="4464">
      <c r="A4464" t="s">
        <v>164</v>
      </c>
      <c r="B4464" t="s">
        <v>253</v>
      </c>
      <c r="C4464" s="32" t="s">
        <v>255</v>
      </c>
      <c r="D4464" t="s">
        <v>458</v>
      </c>
      <c r="E4464" t="s">
        <v>476</v>
      </c>
      <c r="F4464" s="174" t="n">
        <v>2032</v>
      </c>
      <c r="G4464" s="175" t="n">
        <v>52</v>
      </c>
      <c r="H4464" s="176" t="n">
        <v>11606.6169817056</v>
      </c>
      <c r="I4464" s="177" t="n">
        <v>3945773.33269021</v>
      </c>
      <c r="J4464" s="178" t="str">
        <f>IF(I4464&gt;0,H4464/I4464,0)</f>
      </c>
      <c r="K4464" s="179" t="str">
        <f>1-EXP(-J4464)</f>
      </c>
      <c r="L4464" s="180" t="str">
        <f>IF(G4464=30,1,M4463)</f>
      </c>
      <c r="M4464" s="181" t="str">
        <f>L4464*(1-K4464)</f>
      </c>
    </row>
    <row r="4465">
      <c r="A4465" t="s">
        <v>164</v>
      </c>
      <c r="B4465" t="s">
        <v>253</v>
      </c>
      <c r="C4465" s="32" t="s">
        <v>255</v>
      </c>
      <c r="D4465" t="s">
        <v>458</v>
      </c>
      <c r="E4465" t="s">
        <v>476</v>
      </c>
      <c r="F4465" s="174" t="n">
        <v>2032</v>
      </c>
      <c r="G4465" s="175" t="n">
        <v>53</v>
      </c>
      <c r="H4465" s="176" t="n">
        <v>12455.6017847078</v>
      </c>
      <c r="I4465" s="177" t="n">
        <v>3876796.45384498</v>
      </c>
      <c r="J4465" s="178" t="str">
        <f>IF(I4465&gt;0,H4465/I4465,0)</f>
      </c>
      <c r="K4465" s="179" t="str">
        <f>1-EXP(-J4465)</f>
      </c>
      <c r="L4465" s="180" t="str">
        <f>IF(G4465=30,1,M4464)</f>
      </c>
      <c r="M4465" s="181" t="str">
        <f>L4465*(1-K4465)</f>
      </c>
    </row>
    <row r="4466">
      <c r="A4466" t="s">
        <v>164</v>
      </c>
      <c r="B4466" t="s">
        <v>253</v>
      </c>
      <c r="C4466" s="32" t="s">
        <v>255</v>
      </c>
      <c r="D4466" t="s">
        <v>458</v>
      </c>
      <c r="E4466" t="s">
        <v>476</v>
      </c>
      <c r="F4466" s="174" t="n">
        <v>2032</v>
      </c>
      <c r="G4466" s="175" t="n">
        <v>54</v>
      </c>
      <c r="H4466" s="176" t="n">
        <v>13293.1269485478</v>
      </c>
      <c r="I4466" s="177" t="n">
        <v>3788402.45885029</v>
      </c>
      <c r="J4466" s="178" t="str">
        <f>IF(I4466&gt;0,H4466/I4466,0)</f>
      </c>
      <c r="K4466" s="179" t="str">
        <f>1-EXP(-J4466)</f>
      </c>
      <c r="L4466" s="180" t="str">
        <f>IF(G4466=30,1,M4465)</f>
      </c>
      <c r="M4466" s="181" t="str">
        <f>L4466*(1-K4466)</f>
      </c>
    </row>
    <row r="4467">
      <c r="A4467" t="s">
        <v>164</v>
      </c>
      <c r="B4467" t="s">
        <v>253</v>
      </c>
      <c r="C4467" s="32" t="s">
        <v>255</v>
      </c>
      <c r="D4467" t="s">
        <v>458</v>
      </c>
      <c r="E4467" t="s">
        <v>476</v>
      </c>
      <c r="F4467" s="174" t="n">
        <v>2032</v>
      </c>
      <c r="G4467" s="175" t="n">
        <v>55</v>
      </c>
      <c r="H4467" s="176" t="n">
        <v>14348.3561271295</v>
      </c>
      <c r="I4467" s="177" t="n">
        <v>3716354.69550529</v>
      </c>
      <c r="J4467" s="178" t="str">
        <f>IF(I4467&gt;0,H4467/I4467,0)</f>
      </c>
      <c r="K4467" s="179" t="str">
        <f>1-EXP(-J4467)</f>
      </c>
      <c r="L4467" s="180" t="str">
        <f>IF(G4467=30,1,M4466)</f>
      </c>
      <c r="M4467" s="181" t="str">
        <f>L4467*(1-K4467)</f>
      </c>
    </row>
    <row r="4468">
      <c r="A4468" t="s">
        <v>164</v>
      </c>
      <c r="B4468" t="s">
        <v>253</v>
      </c>
      <c r="C4468" s="32" t="s">
        <v>255</v>
      </c>
      <c r="D4468" t="s">
        <v>458</v>
      </c>
      <c r="E4468" t="s">
        <v>476</v>
      </c>
      <c r="F4468" s="174" t="n">
        <v>2032</v>
      </c>
      <c r="G4468" s="175" t="n">
        <v>56</v>
      </c>
      <c r="H4468" s="176" t="n">
        <v>15304.3178646657</v>
      </c>
      <c r="I4468" s="177" t="n">
        <v>3631979.12484151</v>
      </c>
      <c r="J4468" s="178" t="str">
        <f>IF(I4468&gt;0,H4468/I4468,0)</f>
      </c>
      <c r="K4468" s="179" t="str">
        <f>1-EXP(-J4468)</f>
      </c>
      <c r="L4468" s="180" t="str">
        <f>IF(G4468=30,1,M4467)</f>
      </c>
      <c r="M4468" s="181" t="str">
        <f>L4468*(1-K4468)</f>
      </c>
    </row>
    <row r="4469">
      <c r="A4469" t="s">
        <v>164</v>
      </c>
      <c r="B4469" t="s">
        <v>253</v>
      </c>
      <c r="C4469" s="32" t="s">
        <v>255</v>
      </c>
      <c r="D4469" t="s">
        <v>458</v>
      </c>
      <c r="E4469" t="s">
        <v>476</v>
      </c>
      <c r="F4469" s="174" t="n">
        <v>2032</v>
      </c>
      <c r="G4469" s="175" t="n">
        <v>57</v>
      </c>
      <c r="H4469" s="176" t="n">
        <v>16325.5921722547</v>
      </c>
      <c r="I4469" s="177" t="n">
        <v>3546862.37115744</v>
      </c>
      <c r="J4469" s="178" t="str">
        <f>IF(I4469&gt;0,H4469/I4469,0)</f>
      </c>
      <c r="K4469" s="179" t="str">
        <f>1-EXP(-J4469)</f>
      </c>
      <c r="L4469" s="180" t="str">
        <f>IF(G4469=30,1,M4468)</f>
      </c>
      <c r="M4469" s="181" t="str">
        <f>L4469*(1-K4469)</f>
      </c>
    </row>
    <row r="4470">
      <c r="A4470" t="s">
        <v>164</v>
      </c>
      <c r="B4470" t="s">
        <v>253</v>
      </c>
      <c r="C4470" s="32" t="s">
        <v>255</v>
      </c>
      <c r="D4470" t="s">
        <v>458</v>
      </c>
      <c r="E4470" t="s">
        <v>476</v>
      </c>
      <c r="F4470" s="174" t="n">
        <v>2032</v>
      </c>
      <c r="G4470" s="175" t="n">
        <v>58</v>
      </c>
      <c r="H4470" s="176" t="n">
        <v>17278.8232051741</v>
      </c>
      <c r="I4470" s="177" t="n">
        <v>3434636.09454319</v>
      </c>
      <c r="J4470" s="178" t="str">
        <f>IF(I4470&gt;0,H4470/I4470,0)</f>
      </c>
      <c r="K4470" s="179" t="str">
        <f>1-EXP(-J4470)</f>
      </c>
      <c r="L4470" s="180" t="str">
        <f>IF(G4470=30,1,M4469)</f>
      </c>
      <c r="M4470" s="181" t="str">
        <f>L4470*(1-K4470)</f>
      </c>
    </row>
    <row r="4471">
      <c r="A4471" t="s">
        <v>164</v>
      </c>
      <c r="B4471" t="s">
        <v>253</v>
      </c>
      <c r="C4471" s="32" t="s">
        <v>255</v>
      </c>
      <c r="D4471" t="s">
        <v>458</v>
      </c>
      <c r="E4471" t="s">
        <v>476</v>
      </c>
      <c r="F4471" s="174" t="n">
        <v>2032</v>
      </c>
      <c r="G4471" s="175" t="n">
        <v>59</v>
      </c>
      <c r="H4471" s="176" t="n">
        <v>18595.1743707394</v>
      </c>
      <c r="I4471" s="177" t="n">
        <v>3380178.74431294</v>
      </c>
      <c r="J4471" s="178" t="str">
        <f>IF(I4471&gt;0,H4471/I4471,0)</f>
      </c>
      <c r="K4471" s="179" t="str">
        <f>1-EXP(-J4471)</f>
      </c>
      <c r="L4471" s="180" t="str">
        <f>IF(G4471=30,1,M4470)</f>
      </c>
      <c r="M4471" s="181" t="str">
        <f>L4471*(1-K4471)</f>
      </c>
    </row>
    <row r="4472">
      <c r="A4472" t="s">
        <v>164</v>
      </c>
      <c r="B4472" t="s">
        <v>253</v>
      </c>
      <c r="C4472" s="32" t="s">
        <v>255</v>
      </c>
      <c r="D4472" t="s">
        <v>458</v>
      </c>
      <c r="E4472" t="s">
        <v>476</v>
      </c>
      <c r="F4472" s="174" t="n">
        <v>2032</v>
      </c>
      <c r="G4472" s="175" t="n">
        <v>60</v>
      </c>
      <c r="H4472" s="176" t="n">
        <v>19361.2923239308</v>
      </c>
      <c r="I4472" s="177" t="n">
        <v>3167345.47409984</v>
      </c>
      <c r="J4472" s="178" t="str">
        <f>IF(I4472&gt;0,H4472/I4472,0)</f>
      </c>
      <c r="K4472" s="179" t="str">
        <f>1-EXP(-J4472)</f>
      </c>
      <c r="L4472" s="180" t="str">
        <f>IF(G4472=30,1,M4471)</f>
      </c>
      <c r="M4472" s="181" t="str">
        <f>L4472*(1-K4472)</f>
      </c>
    </row>
    <row r="4473">
      <c r="A4473" t="s">
        <v>164</v>
      </c>
      <c r="B4473" t="s">
        <v>253</v>
      </c>
      <c r="C4473" s="32" t="s">
        <v>255</v>
      </c>
      <c r="D4473" t="s">
        <v>458</v>
      </c>
      <c r="E4473" t="s">
        <v>476</v>
      </c>
      <c r="F4473" s="174" t="n">
        <v>2032</v>
      </c>
      <c r="G4473" s="175" t="n">
        <v>61</v>
      </c>
      <c r="H4473" s="176" t="n">
        <v>20533.2716349967</v>
      </c>
      <c r="I4473" s="177" t="n">
        <v>3070891.4972614</v>
      </c>
      <c r="J4473" s="178" t="str">
        <f>IF(I4473&gt;0,H4473/I4473,0)</f>
      </c>
      <c r="K4473" s="179" t="str">
        <f>1-EXP(-J4473)</f>
      </c>
      <c r="L4473" s="180" t="str">
        <f>IF(G4473=30,1,M4472)</f>
      </c>
      <c r="M4473" s="181" t="str">
        <f>L4473*(1-K4473)</f>
      </c>
    </row>
    <row r="4474">
      <c r="A4474" t="s">
        <v>164</v>
      </c>
      <c r="B4474" t="s">
        <v>253</v>
      </c>
      <c r="C4474" s="32" t="s">
        <v>255</v>
      </c>
      <c r="D4474" t="s">
        <v>458</v>
      </c>
      <c r="E4474" t="s">
        <v>476</v>
      </c>
      <c r="F4474" s="174" t="n">
        <v>2032</v>
      </c>
      <c r="G4474" s="175" t="n">
        <v>62</v>
      </c>
      <c r="H4474" s="176" t="n">
        <v>21803.6950938612</v>
      </c>
      <c r="I4474" s="177" t="n">
        <v>2978645.11119072</v>
      </c>
      <c r="J4474" s="178" t="str">
        <f>IF(I4474&gt;0,H4474/I4474,0)</f>
      </c>
      <c r="K4474" s="179" t="str">
        <f>1-EXP(-J4474)</f>
      </c>
      <c r="L4474" s="180" t="str">
        <f>IF(G4474=30,1,M4473)</f>
      </c>
      <c r="M4474" s="181" t="str">
        <f>L4474*(1-K4474)</f>
      </c>
    </row>
    <row r="4475">
      <c r="A4475" t="s">
        <v>164</v>
      </c>
      <c r="B4475" t="s">
        <v>253</v>
      </c>
      <c r="C4475" s="32" t="s">
        <v>255</v>
      </c>
      <c r="D4475" t="s">
        <v>458</v>
      </c>
      <c r="E4475" t="s">
        <v>476</v>
      </c>
      <c r="F4475" s="174" t="n">
        <v>2032</v>
      </c>
      <c r="G4475" s="175" t="n">
        <v>63</v>
      </c>
      <c r="H4475" s="176" t="n">
        <v>23064.6013412999</v>
      </c>
      <c r="I4475" s="177" t="n">
        <v>2877138.43488752</v>
      </c>
      <c r="J4475" s="178" t="str">
        <f>IF(I4475&gt;0,H4475/I4475,0)</f>
      </c>
      <c r="K4475" s="179" t="str">
        <f>1-EXP(-J4475)</f>
      </c>
      <c r="L4475" s="180" t="str">
        <f>IF(G4475=30,1,M4474)</f>
      </c>
      <c r="M4475" s="181" t="str">
        <f>L4475*(1-K4475)</f>
      </c>
    </row>
    <row r="4476">
      <c r="A4476" t="s">
        <v>164</v>
      </c>
      <c r="B4476" t="s">
        <v>253</v>
      </c>
      <c r="C4476" s="32" t="s">
        <v>255</v>
      </c>
      <c r="D4476" t="s">
        <v>458</v>
      </c>
      <c r="E4476" t="s">
        <v>476</v>
      </c>
      <c r="F4476" s="174" t="n">
        <v>2032</v>
      </c>
      <c r="G4476" s="175" t="n">
        <v>64</v>
      </c>
      <c r="H4476" s="176" t="n">
        <v>24209.7069632196</v>
      </c>
      <c r="I4476" s="177" t="n">
        <v>2756578.72315526</v>
      </c>
      <c r="J4476" s="178" t="str">
        <f>IF(I4476&gt;0,H4476/I4476,0)</f>
      </c>
      <c r="K4476" s="179" t="str">
        <f>1-EXP(-J4476)</f>
      </c>
      <c r="L4476" s="180" t="str">
        <f>IF(G4476=30,1,M4475)</f>
      </c>
      <c r="M4476" s="181" t="str">
        <f>L4476*(1-K4476)</f>
      </c>
    </row>
    <row r="4477">
      <c r="A4477" t="s">
        <v>164</v>
      </c>
      <c r="B4477" t="s">
        <v>253</v>
      </c>
      <c r="C4477" s="32" t="s">
        <v>255</v>
      </c>
      <c r="D4477" t="s">
        <v>458</v>
      </c>
      <c r="E4477" t="s">
        <v>476</v>
      </c>
      <c r="F4477" s="174" t="n">
        <v>2032</v>
      </c>
      <c r="G4477" s="175" t="n">
        <v>65</v>
      </c>
      <c r="H4477" s="176" t="n">
        <v>24325.3935912891</v>
      </c>
      <c r="I4477" s="177" t="n">
        <v>2606489.29490158</v>
      </c>
      <c r="J4477" s="178" t="str">
        <f>IF(I4477&gt;0,H4477/I4477,0)</f>
      </c>
      <c r="K4477" s="179" t="str">
        <f>1-EXP(-J4477)</f>
      </c>
      <c r="L4477" s="180" t="str">
        <f>IF(G4477=30,1,M4476)</f>
      </c>
      <c r="M4477" s="181" t="str">
        <f>L4477*(1-K4477)</f>
      </c>
    </row>
    <row r="4478">
      <c r="A4478" t="s">
        <v>164</v>
      </c>
      <c r="B4478" t="s">
        <v>253</v>
      </c>
      <c r="C4478" s="32" t="s">
        <v>255</v>
      </c>
      <c r="D4478" t="s">
        <v>458</v>
      </c>
      <c r="E4478" t="s">
        <v>476</v>
      </c>
      <c r="F4478" s="174" t="n">
        <v>2032</v>
      </c>
      <c r="G4478" s="175" t="n">
        <v>66</v>
      </c>
      <c r="H4478" s="176" t="n">
        <v>25483.3293614714</v>
      </c>
      <c r="I4478" s="177" t="n">
        <v>2490928.03663512</v>
      </c>
      <c r="J4478" s="178" t="str">
        <f>IF(I4478&gt;0,H4478/I4478,0)</f>
      </c>
      <c r="K4478" s="179" t="str">
        <f>1-EXP(-J4478)</f>
      </c>
      <c r="L4478" s="180" t="str">
        <f>IF(G4478=30,1,M4477)</f>
      </c>
      <c r="M4478" s="181" t="str">
        <f>L4478*(1-K4478)</f>
      </c>
    </row>
    <row r="4479">
      <c r="A4479" t="s">
        <v>164</v>
      </c>
      <c r="B4479" t="s">
        <v>253</v>
      </c>
      <c r="C4479" s="32" t="s">
        <v>255</v>
      </c>
      <c r="D4479" t="s">
        <v>458</v>
      </c>
      <c r="E4479" t="s">
        <v>476</v>
      </c>
      <c r="F4479" s="174" t="n">
        <v>2032</v>
      </c>
      <c r="G4479" s="175" t="n">
        <v>67</v>
      </c>
      <c r="H4479" s="176" t="n">
        <v>26427.4783122635</v>
      </c>
      <c r="I4479" s="177" t="n">
        <v>2355013.450831</v>
      </c>
      <c r="J4479" s="178" t="str">
        <f>IF(I4479&gt;0,H4479/I4479,0)</f>
      </c>
      <c r="K4479" s="179" t="str">
        <f>1-EXP(-J4479)</f>
      </c>
      <c r="L4479" s="180" t="str">
        <f>IF(G4479=30,1,M4478)</f>
      </c>
      <c r="M4479" s="181" t="str">
        <f>L4479*(1-K4479)</f>
      </c>
    </row>
    <row r="4480">
      <c r="A4480" t="s">
        <v>164</v>
      </c>
      <c r="B4480" t="s">
        <v>253</v>
      </c>
      <c r="C4480" s="32" t="s">
        <v>255</v>
      </c>
      <c r="D4480" t="s">
        <v>458</v>
      </c>
      <c r="E4480" t="s">
        <v>476</v>
      </c>
      <c r="F4480" s="174" t="n">
        <v>2032</v>
      </c>
      <c r="G4480" s="175" t="n">
        <v>68</v>
      </c>
      <c r="H4480" s="176" t="n">
        <v>27340.274705487</v>
      </c>
      <c r="I4480" s="177" t="n">
        <v>2219464.93896724</v>
      </c>
      <c r="J4480" s="178" t="str">
        <f>IF(I4480&gt;0,H4480/I4480,0)</f>
      </c>
      <c r="K4480" s="179" t="str">
        <f>1-EXP(-J4480)</f>
      </c>
      <c r="L4480" s="180" t="str">
        <f>IF(G4480=30,1,M4479)</f>
      </c>
      <c r="M4480" s="181" t="str">
        <f>L4480*(1-K4480)</f>
      </c>
    </row>
    <row r="4481">
      <c r="A4481" t="s">
        <v>164</v>
      </c>
      <c r="B4481" t="s">
        <v>253</v>
      </c>
      <c r="C4481" s="32" t="s">
        <v>255</v>
      </c>
      <c r="D4481" t="s">
        <v>458</v>
      </c>
      <c r="E4481" t="s">
        <v>476</v>
      </c>
      <c r="F4481" s="174" t="n">
        <v>2032</v>
      </c>
      <c r="G4481" s="175" t="n">
        <v>69</v>
      </c>
      <c r="H4481" s="176" t="n">
        <v>28265.892437709</v>
      </c>
      <c r="I4481" s="177" t="n">
        <v>2088634.03121836</v>
      </c>
      <c r="J4481" s="178" t="str">
        <f>IF(I4481&gt;0,H4481/I4481,0)</f>
      </c>
      <c r="K4481" s="179" t="str">
        <f>1-EXP(-J4481)</f>
      </c>
      <c r="L4481" s="180" t="str">
        <f>IF(G4481=30,1,M4480)</f>
      </c>
      <c r="M4481" s="181" t="str">
        <f>L4481*(1-K4481)</f>
      </c>
    </row>
    <row r="4482">
      <c r="A4482" t="s">
        <v>164</v>
      </c>
      <c r="B4482" t="s">
        <v>253</v>
      </c>
      <c r="C4482" s="32" t="s">
        <v>255</v>
      </c>
      <c r="D4482" t="s">
        <v>458</v>
      </c>
      <c r="E4482" t="s">
        <v>476</v>
      </c>
      <c r="F4482" s="174" t="n">
        <v>2033</v>
      </c>
      <c r="G4482" s="175" t="n">
        <v>30</v>
      </c>
      <c r="H4482" s="176" t="n">
        <v>767.900449832632</v>
      </c>
      <c r="I4482" s="177" t="n">
        <v>4369790.32007935</v>
      </c>
      <c r="J4482" s="178" t="str">
        <f>IF(I4482&gt;0,H4482/I4482,0)</f>
      </c>
      <c r="K4482" s="179" t="str">
        <f>1-EXP(-J4482)</f>
      </c>
      <c r="L4482" s="180" t="str">
        <f>IF(G4482=30,1,M4481)</f>
      </c>
      <c r="M4482" s="181" t="str">
        <f>L4482*(1-K4482)</f>
      </c>
    </row>
    <row r="4483">
      <c r="A4483" t="s">
        <v>164</v>
      </c>
      <c r="B4483" t="s">
        <v>253</v>
      </c>
      <c r="C4483" s="32" t="s">
        <v>255</v>
      </c>
      <c r="D4483" t="s">
        <v>458</v>
      </c>
      <c r="E4483" t="s">
        <v>476</v>
      </c>
      <c r="F4483" s="174" t="n">
        <v>2033</v>
      </c>
      <c r="G4483" s="175" t="n">
        <v>31</v>
      </c>
      <c r="H4483" s="176" t="n">
        <v>1082.02118737572</v>
      </c>
      <c r="I4483" s="177" t="n">
        <v>4349053.55168678</v>
      </c>
      <c r="J4483" s="178" t="str">
        <f>IF(I4483&gt;0,H4483/I4483,0)</f>
      </c>
      <c r="K4483" s="179" t="str">
        <f>1-EXP(-J4483)</f>
      </c>
      <c r="L4483" s="180" t="str">
        <f>IF(G4483=30,1,M4482)</f>
      </c>
      <c r="M4483" s="181" t="str">
        <f>L4483*(1-K4483)</f>
      </c>
    </row>
    <row r="4484">
      <c r="A4484" t="s">
        <v>164</v>
      </c>
      <c r="B4484" t="s">
        <v>253</v>
      </c>
      <c r="C4484" s="32" t="s">
        <v>255</v>
      </c>
      <c r="D4484" t="s">
        <v>458</v>
      </c>
      <c r="E4484" t="s">
        <v>476</v>
      </c>
      <c r="F4484" s="174" t="n">
        <v>2033</v>
      </c>
      <c r="G4484" s="175" t="n">
        <v>32</v>
      </c>
      <c r="H4484" s="176" t="n">
        <v>1132.28021611804</v>
      </c>
      <c r="I4484" s="177" t="n">
        <v>4329521.41011944</v>
      </c>
      <c r="J4484" s="178" t="str">
        <f>IF(I4484&gt;0,H4484/I4484,0)</f>
      </c>
      <c r="K4484" s="179" t="str">
        <f>1-EXP(-J4484)</f>
      </c>
      <c r="L4484" s="180" t="str">
        <f>IF(G4484=30,1,M4483)</f>
      </c>
      <c r="M4484" s="181" t="str">
        <f>L4484*(1-K4484)</f>
      </c>
    </row>
    <row r="4485">
      <c r="A4485" t="s">
        <v>164</v>
      </c>
      <c r="B4485" t="s">
        <v>253</v>
      </c>
      <c r="C4485" s="32" t="s">
        <v>255</v>
      </c>
      <c r="D4485" t="s">
        <v>458</v>
      </c>
      <c r="E4485" t="s">
        <v>476</v>
      </c>
      <c r="F4485" s="174" t="n">
        <v>2033</v>
      </c>
      <c r="G4485" s="175" t="n">
        <v>33</v>
      </c>
      <c r="H4485" s="176" t="n">
        <v>1193.11743363471</v>
      </c>
      <c r="I4485" s="177" t="n">
        <v>4309755.77373385</v>
      </c>
      <c r="J4485" s="178" t="str">
        <f>IF(I4485&gt;0,H4485/I4485,0)</f>
      </c>
      <c r="K4485" s="179" t="str">
        <f>1-EXP(-J4485)</f>
      </c>
      <c r="L4485" s="180" t="str">
        <f>IF(G4485=30,1,M4484)</f>
      </c>
      <c r="M4485" s="181" t="str">
        <f>L4485*(1-K4485)</f>
      </c>
    </row>
    <row r="4486">
      <c r="A4486" t="s">
        <v>164</v>
      </c>
      <c r="B4486" t="s">
        <v>253</v>
      </c>
      <c r="C4486" s="32" t="s">
        <v>255</v>
      </c>
      <c r="D4486" t="s">
        <v>458</v>
      </c>
      <c r="E4486" t="s">
        <v>476</v>
      </c>
      <c r="F4486" s="174" t="n">
        <v>2033</v>
      </c>
      <c r="G4486" s="175" t="n">
        <v>34</v>
      </c>
      <c r="H4486" s="176" t="n">
        <v>1276.05070994145</v>
      </c>
      <c r="I4486" s="177" t="n">
        <v>4329731.56100785</v>
      </c>
      <c r="J4486" s="178" t="str">
        <f>IF(I4486&gt;0,H4486/I4486,0)</f>
      </c>
      <c r="K4486" s="179" t="str">
        <f>1-EXP(-J4486)</f>
      </c>
      <c r="L4486" s="180" t="str">
        <f>IF(G4486=30,1,M4485)</f>
      </c>
      <c r="M4486" s="181" t="str">
        <f>L4486*(1-K4486)</f>
      </c>
    </row>
    <row r="4487">
      <c r="A4487" t="s">
        <v>164</v>
      </c>
      <c r="B4487" t="s">
        <v>253</v>
      </c>
      <c r="C4487" s="32" t="s">
        <v>255</v>
      </c>
      <c r="D4487" t="s">
        <v>458</v>
      </c>
      <c r="E4487" t="s">
        <v>476</v>
      </c>
      <c r="F4487" s="174" t="n">
        <v>2033</v>
      </c>
      <c r="G4487" s="175" t="n">
        <v>35</v>
      </c>
      <c r="H4487" s="176" t="n">
        <v>1756.13450038304</v>
      </c>
      <c r="I4487" s="177" t="n">
        <v>4388879.42408677</v>
      </c>
      <c r="J4487" s="178" t="str">
        <f>IF(I4487&gt;0,H4487/I4487,0)</f>
      </c>
      <c r="K4487" s="179" t="str">
        <f>1-EXP(-J4487)</f>
      </c>
      <c r="L4487" s="180" t="str">
        <f>IF(G4487=30,1,M4486)</f>
      </c>
      <c r="M4487" s="181" t="str">
        <f>L4487*(1-K4487)</f>
      </c>
    </row>
    <row r="4488">
      <c r="A4488" t="s">
        <v>164</v>
      </c>
      <c r="B4488" t="s">
        <v>253</v>
      </c>
      <c r="C4488" s="32" t="s">
        <v>255</v>
      </c>
      <c r="D4488" t="s">
        <v>458</v>
      </c>
      <c r="E4488" t="s">
        <v>476</v>
      </c>
      <c r="F4488" s="174" t="n">
        <v>2033</v>
      </c>
      <c r="G4488" s="175" t="n">
        <v>36</v>
      </c>
      <c r="H4488" s="176" t="n">
        <v>2212.00748304939</v>
      </c>
      <c r="I4488" s="177" t="n">
        <v>4526994.32359559</v>
      </c>
      <c r="J4488" s="178" t="str">
        <f>IF(I4488&gt;0,H4488/I4488,0)</f>
      </c>
      <c r="K4488" s="179" t="str">
        <f>1-EXP(-J4488)</f>
      </c>
      <c r="L4488" s="180" t="str">
        <f>IF(G4488=30,1,M4487)</f>
      </c>
      <c r="M4488" s="181" t="str">
        <f>L4488*(1-K4488)</f>
      </c>
    </row>
    <row r="4489">
      <c r="A4489" t="s">
        <v>164</v>
      </c>
      <c r="B4489" t="s">
        <v>253</v>
      </c>
      <c r="C4489" s="32" t="s">
        <v>255</v>
      </c>
      <c r="D4489" t="s">
        <v>458</v>
      </c>
      <c r="E4489" t="s">
        <v>476</v>
      </c>
      <c r="F4489" s="174" t="n">
        <v>2033</v>
      </c>
      <c r="G4489" s="175" t="n">
        <v>37</v>
      </c>
      <c r="H4489" s="176" t="n">
        <v>2348.96899606199</v>
      </c>
      <c r="I4489" s="177" t="n">
        <v>4483088.23059542</v>
      </c>
      <c r="J4489" s="178" t="str">
        <f>IF(I4489&gt;0,H4489/I4489,0)</f>
      </c>
      <c r="K4489" s="179" t="str">
        <f>1-EXP(-J4489)</f>
      </c>
      <c r="L4489" s="180" t="str">
        <f>IF(G4489=30,1,M4488)</f>
      </c>
      <c r="M4489" s="181" t="str">
        <f>L4489*(1-K4489)</f>
      </c>
    </row>
    <row r="4490">
      <c r="A4490" t="s">
        <v>164</v>
      </c>
      <c r="B4490" t="s">
        <v>253</v>
      </c>
      <c r="C4490" s="32" t="s">
        <v>255</v>
      </c>
      <c r="D4490" t="s">
        <v>458</v>
      </c>
      <c r="E4490" t="s">
        <v>476</v>
      </c>
      <c r="F4490" s="174" t="n">
        <v>2033</v>
      </c>
      <c r="G4490" s="175" t="n">
        <v>38</v>
      </c>
      <c r="H4490" s="176" t="n">
        <v>2482.79667813884</v>
      </c>
      <c r="I4490" s="177" t="n">
        <v>4408974.92370219</v>
      </c>
      <c r="J4490" s="178" t="str">
        <f>IF(I4490&gt;0,H4490/I4490,0)</f>
      </c>
      <c r="K4490" s="179" t="str">
        <f>1-EXP(-J4490)</f>
      </c>
      <c r="L4490" s="180" t="str">
        <f>IF(G4490=30,1,M4489)</f>
      </c>
      <c r="M4490" s="181" t="str">
        <f>L4490*(1-K4490)</f>
      </c>
    </row>
    <row r="4491">
      <c r="A4491" t="s">
        <v>164</v>
      </c>
      <c r="B4491" t="s">
        <v>253</v>
      </c>
      <c r="C4491" s="32" t="s">
        <v>255</v>
      </c>
      <c r="D4491" t="s">
        <v>458</v>
      </c>
      <c r="E4491" t="s">
        <v>476</v>
      </c>
      <c r="F4491" s="174" t="n">
        <v>2033</v>
      </c>
      <c r="G4491" s="175" t="n">
        <v>39</v>
      </c>
      <c r="H4491" s="176" t="n">
        <v>2637.69089955041</v>
      </c>
      <c r="I4491" s="177" t="n">
        <v>4350389.15630548</v>
      </c>
      <c r="J4491" s="178" t="str">
        <f>IF(I4491&gt;0,H4491/I4491,0)</f>
      </c>
      <c r="K4491" s="179" t="str">
        <f>1-EXP(-J4491)</f>
      </c>
      <c r="L4491" s="180" t="str">
        <f>IF(G4491=30,1,M4490)</f>
      </c>
      <c r="M4491" s="181" t="str">
        <f>L4491*(1-K4491)</f>
      </c>
    </row>
    <row r="4492">
      <c r="A4492" t="s">
        <v>164</v>
      </c>
      <c r="B4492" t="s">
        <v>253</v>
      </c>
      <c r="C4492" s="32" t="s">
        <v>255</v>
      </c>
      <c r="D4492" t="s">
        <v>458</v>
      </c>
      <c r="E4492" t="s">
        <v>476</v>
      </c>
      <c r="F4492" s="174" t="n">
        <v>2033</v>
      </c>
      <c r="G4492" s="175" t="n">
        <v>40</v>
      </c>
      <c r="H4492" s="176" t="n">
        <v>3497.57708751943</v>
      </c>
      <c r="I4492" s="177" t="n">
        <v>4295226.75628891</v>
      </c>
      <c r="J4492" s="178" t="str">
        <f>IF(I4492&gt;0,H4492/I4492,0)</f>
      </c>
      <c r="K4492" s="179" t="str">
        <f>1-EXP(-J4492)</f>
      </c>
      <c r="L4492" s="180" t="str">
        <f>IF(G4492=30,1,M4491)</f>
      </c>
      <c r="M4492" s="181" t="str">
        <f>L4492*(1-K4492)</f>
      </c>
    </row>
    <row r="4493">
      <c r="A4493" t="s">
        <v>164</v>
      </c>
      <c r="B4493" t="s">
        <v>253</v>
      </c>
      <c r="C4493" s="32" t="s">
        <v>255</v>
      </c>
      <c r="D4493" t="s">
        <v>458</v>
      </c>
      <c r="E4493" t="s">
        <v>476</v>
      </c>
      <c r="F4493" s="174" t="n">
        <v>2033</v>
      </c>
      <c r="G4493" s="175" t="n">
        <v>41</v>
      </c>
      <c r="H4493" s="176" t="n">
        <v>3807.91009977215</v>
      </c>
      <c r="I4493" s="177" t="n">
        <v>4329916.78019711</v>
      </c>
      <c r="J4493" s="178" t="str">
        <f>IF(I4493&gt;0,H4493/I4493,0)</f>
      </c>
      <c r="K4493" s="179" t="str">
        <f>1-EXP(-J4493)</f>
      </c>
      <c r="L4493" s="180" t="str">
        <f>IF(G4493=30,1,M4492)</f>
      </c>
      <c r="M4493" s="181" t="str">
        <f>L4493*(1-K4493)</f>
      </c>
    </row>
    <row r="4494">
      <c r="A4494" t="s">
        <v>164</v>
      </c>
      <c r="B4494" t="s">
        <v>253</v>
      </c>
      <c r="C4494" s="32" t="s">
        <v>255</v>
      </c>
      <c r="D4494" t="s">
        <v>458</v>
      </c>
      <c r="E4494" t="s">
        <v>476</v>
      </c>
      <c r="F4494" s="174" t="n">
        <v>2033</v>
      </c>
      <c r="G4494" s="175" t="n">
        <v>42</v>
      </c>
      <c r="H4494" s="176" t="n">
        <v>4143.81425241467</v>
      </c>
      <c r="I4494" s="177" t="n">
        <v>4345493.66126807</v>
      </c>
      <c r="J4494" s="178" t="str">
        <f>IF(I4494&gt;0,H4494/I4494,0)</f>
      </c>
      <c r="K4494" s="179" t="str">
        <f>1-EXP(-J4494)</f>
      </c>
      <c r="L4494" s="180" t="str">
        <f>IF(G4494=30,1,M4493)</f>
      </c>
      <c r="M4494" s="181" t="str">
        <f>L4494*(1-K4494)</f>
      </c>
    </row>
    <row r="4495">
      <c r="A4495" t="s">
        <v>164</v>
      </c>
      <c r="B4495" t="s">
        <v>253</v>
      </c>
      <c r="C4495" s="32" t="s">
        <v>255</v>
      </c>
      <c r="D4495" t="s">
        <v>458</v>
      </c>
      <c r="E4495" t="s">
        <v>476</v>
      </c>
      <c r="F4495" s="174" t="n">
        <v>2033</v>
      </c>
      <c r="G4495" s="175" t="n">
        <v>43</v>
      </c>
      <c r="H4495" s="176" t="n">
        <v>6277.82037759507</v>
      </c>
      <c r="I4495" s="177" t="n">
        <v>6397141.65292075</v>
      </c>
      <c r="J4495" s="178" t="str">
        <f>IF(I4495&gt;0,H4495/I4495,0)</f>
      </c>
      <c r="K4495" s="179" t="str">
        <f>1-EXP(-J4495)</f>
      </c>
      <c r="L4495" s="180" t="str">
        <f>IF(G4495=30,1,M4494)</f>
      </c>
      <c r="M4495" s="181" t="str">
        <f>L4495*(1-K4495)</f>
      </c>
    </row>
    <row r="4496">
      <c r="A4496" t="s">
        <v>164</v>
      </c>
      <c r="B4496" t="s">
        <v>253</v>
      </c>
      <c r="C4496" s="32" t="s">
        <v>255</v>
      </c>
      <c r="D4496" t="s">
        <v>458</v>
      </c>
      <c r="E4496" t="s">
        <v>476</v>
      </c>
      <c r="F4496" s="174" t="n">
        <v>2033</v>
      </c>
      <c r="G4496" s="175" t="n">
        <v>44</v>
      </c>
      <c r="H4496" s="176" t="n">
        <v>4864.27705856904</v>
      </c>
      <c r="I4496" s="177" t="n">
        <v>4298965.15183027</v>
      </c>
      <c r="J4496" s="178" t="str">
        <f>IF(I4496&gt;0,H4496/I4496,0)</f>
      </c>
      <c r="K4496" s="179" t="str">
        <f>1-EXP(-J4496)</f>
      </c>
      <c r="L4496" s="180" t="str">
        <f>IF(G4496=30,1,M4495)</f>
      </c>
      <c r="M4496" s="181" t="str">
        <f>L4496*(1-K4496)</f>
      </c>
    </row>
    <row r="4497">
      <c r="A4497" t="s">
        <v>164</v>
      </c>
      <c r="B4497" t="s">
        <v>253</v>
      </c>
      <c r="C4497" s="32" t="s">
        <v>255</v>
      </c>
      <c r="D4497" t="s">
        <v>458</v>
      </c>
      <c r="E4497" t="s">
        <v>476</v>
      </c>
      <c r="F4497" s="174" t="n">
        <v>2033</v>
      </c>
      <c r="G4497" s="175" t="n">
        <v>45</v>
      </c>
      <c r="H4497" s="176" t="n">
        <v>6252.57765978256</v>
      </c>
      <c r="I4497" s="177" t="n">
        <v>4279195.4365076</v>
      </c>
      <c r="J4497" s="178" t="str">
        <f>IF(I4497&gt;0,H4497/I4497,0)</f>
      </c>
      <c r="K4497" s="179" t="str">
        <f>1-EXP(-J4497)</f>
      </c>
      <c r="L4497" s="180" t="str">
        <f>IF(G4497=30,1,M4496)</f>
      </c>
      <c r="M4497" s="181" t="str">
        <f>L4497*(1-K4497)</f>
      </c>
    </row>
    <row r="4498">
      <c r="A4498" t="s">
        <v>164</v>
      </c>
      <c r="B4498" t="s">
        <v>253</v>
      </c>
      <c r="C4498" s="32" t="s">
        <v>255</v>
      </c>
      <c r="D4498" t="s">
        <v>458</v>
      </c>
      <c r="E4498" t="s">
        <v>476</v>
      </c>
      <c r="F4498" s="174" t="n">
        <v>2033</v>
      </c>
      <c r="G4498" s="175" t="n">
        <v>46</v>
      </c>
      <c r="H4498" s="176" t="n">
        <v>6629.35532791085</v>
      </c>
      <c r="I4498" s="177" t="n">
        <v>4143630.01515764</v>
      </c>
      <c r="J4498" s="178" t="str">
        <f>IF(I4498&gt;0,H4498/I4498,0)</f>
      </c>
      <c r="K4498" s="179" t="str">
        <f>1-EXP(-J4498)</f>
      </c>
      <c r="L4498" s="180" t="str">
        <f>IF(G4498=30,1,M4497)</f>
      </c>
      <c r="M4498" s="181" t="str">
        <f>L4498*(1-K4498)</f>
      </c>
    </row>
    <row r="4499">
      <c r="A4499" t="s">
        <v>164</v>
      </c>
      <c r="B4499" t="s">
        <v>253</v>
      </c>
      <c r="C4499" s="32" t="s">
        <v>255</v>
      </c>
      <c r="D4499" t="s">
        <v>458</v>
      </c>
      <c r="E4499" t="s">
        <v>476</v>
      </c>
      <c r="F4499" s="174" t="n">
        <v>2033</v>
      </c>
      <c r="G4499" s="175" t="n">
        <v>47</v>
      </c>
      <c r="H4499" s="176" t="n">
        <v>7197.70432714658</v>
      </c>
      <c r="I4499" s="177" t="n">
        <v>4105375.99246569</v>
      </c>
      <c r="J4499" s="178" t="str">
        <f>IF(I4499&gt;0,H4499/I4499,0)</f>
      </c>
      <c r="K4499" s="179" t="str">
        <f>1-EXP(-J4499)</f>
      </c>
      <c r="L4499" s="180" t="str">
        <f>IF(G4499=30,1,M4498)</f>
      </c>
      <c r="M4499" s="181" t="str">
        <f>L4499*(1-K4499)</f>
      </c>
    </row>
    <row r="4500">
      <c r="A4500" t="s">
        <v>164</v>
      </c>
      <c r="B4500" t="s">
        <v>253</v>
      </c>
      <c r="C4500" s="32" t="s">
        <v>255</v>
      </c>
      <c r="D4500" t="s">
        <v>458</v>
      </c>
      <c r="E4500" t="s">
        <v>476</v>
      </c>
      <c r="F4500" s="174" t="n">
        <v>2033</v>
      </c>
      <c r="G4500" s="175" t="n">
        <v>48</v>
      </c>
      <c r="H4500" s="176" t="n">
        <v>7993.04086304823</v>
      </c>
      <c r="I4500" s="177" t="n">
        <v>4159124.73078086</v>
      </c>
      <c r="J4500" s="178" t="str">
        <f>IF(I4500&gt;0,H4500/I4500,0)</f>
      </c>
      <c r="K4500" s="179" t="str">
        <f>1-EXP(-J4500)</f>
      </c>
      <c r="L4500" s="180" t="str">
        <f>IF(G4500=30,1,M4499)</f>
      </c>
      <c r="M4500" s="181" t="str">
        <f>L4500*(1-K4500)</f>
      </c>
    </row>
    <row r="4501">
      <c r="A4501" t="s">
        <v>164</v>
      </c>
      <c r="B4501" t="s">
        <v>253</v>
      </c>
      <c r="C4501" s="32" t="s">
        <v>255</v>
      </c>
      <c r="D4501" t="s">
        <v>458</v>
      </c>
      <c r="E4501" t="s">
        <v>476</v>
      </c>
      <c r="F4501" s="174" t="n">
        <v>2033</v>
      </c>
      <c r="G4501" s="175" t="n">
        <v>49</v>
      </c>
      <c r="H4501" s="176" t="n">
        <v>8921.16531543268</v>
      </c>
      <c r="I4501" s="177" t="n">
        <v>4236957.15210221</v>
      </c>
      <c r="J4501" s="178" t="str">
        <f>IF(I4501&gt;0,H4501/I4501,0)</f>
      </c>
      <c r="K4501" s="179" t="str">
        <f>1-EXP(-J4501)</f>
      </c>
      <c r="L4501" s="180" t="str">
        <f>IF(G4501=30,1,M4500)</f>
      </c>
      <c r="M4501" s="181" t="str">
        <f>L4501*(1-K4501)</f>
      </c>
    </row>
    <row r="4502">
      <c r="A4502" t="s">
        <v>164</v>
      </c>
      <c r="B4502" t="s">
        <v>253</v>
      </c>
      <c r="C4502" s="32" t="s">
        <v>255</v>
      </c>
      <c r="D4502" t="s">
        <v>458</v>
      </c>
      <c r="E4502" t="s">
        <v>476</v>
      </c>
      <c r="F4502" s="174" t="n">
        <v>2033</v>
      </c>
      <c r="G4502" s="175" t="n">
        <v>50</v>
      </c>
      <c r="H4502" s="176" t="n">
        <v>10278.2576658619</v>
      </c>
      <c r="I4502" s="177" t="n">
        <v>4206778.01449903</v>
      </c>
      <c r="J4502" s="178" t="str">
        <f>IF(I4502&gt;0,H4502/I4502,0)</f>
      </c>
      <c r="K4502" s="179" t="str">
        <f>1-EXP(-J4502)</f>
      </c>
      <c r="L4502" s="180" t="str">
        <f>IF(G4502=30,1,M4501)</f>
      </c>
      <c r="M4502" s="181" t="str">
        <f>L4502*(1-K4502)</f>
      </c>
    </row>
    <row r="4503">
      <c r="A4503" t="s">
        <v>164</v>
      </c>
      <c r="B4503" t="s">
        <v>253</v>
      </c>
      <c r="C4503" s="32" t="s">
        <v>255</v>
      </c>
      <c r="D4503" t="s">
        <v>458</v>
      </c>
      <c r="E4503" t="s">
        <v>476</v>
      </c>
      <c r="F4503" s="174" t="n">
        <v>2033</v>
      </c>
      <c r="G4503" s="175" t="n">
        <v>51</v>
      </c>
      <c r="H4503" s="176" t="n">
        <v>10862.4534590748</v>
      </c>
      <c r="I4503" s="177" t="n">
        <v>4064737.43100045</v>
      </c>
      <c r="J4503" s="178" t="str">
        <f>IF(I4503&gt;0,H4503/I4503,0)</f>
      </c>
      <c r="K4503" s="179" t="str">
        <f>1-EXP(-J4503)</f>
      </c>
      <c r="L4503" s="180" t="str">
        <f>IF(G4503=30,1,M4502)</f>
      </c>
      <c r="M4503" s="181" t="str">
        <f>L4503*(1-K4503)</f>
      </c>
    </row>
    <row r="4504">
      <c r="A4504" t="s">
        <v>164</v>
      </c>
      <c r="B4504" t="s">
        <v>253</v>
      </c>
      <c r="C4504" s="32" t="s">
        <v>255</v>
      </c>
      <c r="D4504" t="s">
        <v>458</v>
      </c>
      <c r="E4504" t="s">
        <v>476</v>
      </c>
      <c r="F4504" s="174" t="n">
        <v>2033</v>
      </c>
      <c r="G4504" s="175" t="n">
        <v>52</v>
      </c>
      <c r="H4504" s="176" t="n">
        <v>11635.4674022413</v>
      </c>
      <c r="I4504" s="177" t="n">
        <v>3984496.69195508</v>
      </c>
      <c r="J4504" s="178" t="str">
        <f>IF(I4504&gt;0,H4504/I4504,0)</f>
      </c>
      <c r="K4504" s="179" t="str">
        <f>1-EXP(-J4504)</f>
      </c>
      <c r="L4504" s="180" t="str">
        <f>IF(G4504=30,1,M4503)</f>
      </c>
      <c r="M4504" s="181" t="str">
        <f>L4504*(1-K4504)</f>
      </c>
    </row>
    <row r="4505">
      <c r="A4505" t="s">
        <v>164</v>
      </c>
      <c r="B4505" t="s">
        <v>253</v>
      </c>
      <c r="C4505" s="32" t="s">
        <v>255</v>
      </c>
      <c r="D4505" t="s">
        <v>458</v>
      </c>
      <c r="E4505" t="s">
        <v>476</v>
      </c>
      <c r="F4505" s="174" t="n">
        <v>2033</v>
      </c>
      <c r="G4505" s="175" t="n">
        <v>53</v>
      </c>
      <c r="H4505" s="176" t="n">
        <v>12501.4340686603</v>
      </c>
      <c r="I4505" s="177" t="n">
        <v>3919376.0031355</v>
      </c>
      <c r="J4505" s="178" t="str">
        <f>IF(I4505&gt;0,H4505/I4505,0)</f>
      </c>
      <c r="K4505" s="179" t="str">
        <f>1-EXP(-J4505)</f>
      </c>
      <c r="L4505" s="180" t="str">
        <f>IF(G4505=30,1,M4504)</f>
      </c>
      <c r="M4505" s="181" t="str">
        <f>L4505*(1-K4505)</f>
      </c>
    </row>
    <row r="4506">
      <c r="A4506" t="s">
        <v>164</v>
      </c>
      <c r="B4506" t="s">
        <v>253</v>
      </c>
      <c r="C4506" s="32" t="s">
        <v>255</v>
      </c>
      <c r="D4506" t="s">
        <v>458</v>
      </c>
      <c r="E4506" t="s">
        <v>476</v>
      </c>
      <c r="F4506" s="174" t="n">
        <v>2033</v>
      </c>
      <c r="G4506" s="175" t="n">
        <v>54</v>
      </c>
      <c r="H4506" s="176" t="n">
        <v>13405.2445147803</v>
      </c>
      <c r="I4506" s="177" t="n">
        <v>3848473.37387814</v>
      </c>
      <c r="J4506" s="178" t="str">
        <f>IF(I4506&gt;0,H4506/I4506,0)</f>
      </c>
      <c r="K4506" s="179" t="str">
        <f>1-EXP(-J4506)</f>
      </c>
      <c r="L4506" s="180" t="str">
        <f>IF(G4506=30,1,M4505)</f>
      </c>
      <c r="M4506" s="181" t="str">
        <f>L4506*(1-K4506)</f>
      </c>
    </row>
    <row r="4507">
      <c r="A4507" t="s">
        <v>164</v>
      </c>
      <c r="B4507" t="s">
        <v>253</v>
      </c>
      <c r="C4507" s="32" t="s">
        <v>255</v>
      </c>
      <c r="D4507" t="s">
        <v>458</v>
      </c>
      <c r="E4507" t="s">
        <v>476</v>
      </c>
      <c r="F4507" s="174" t="n">
        <v>2033</v>
      </c>
      <c r="G4507" s="175" t="n">
        <v>55</v>
      </c>
      <c r="H4507" s="176" t="n">
        <v>14360.7463764243</v>
      </c>
      <c r="I4507" s="177" t="n">
        <v>3758182.7111963</v>
      </c>
      <c r="J4507" s="178" t="str">
        <f>IF(I4507&gt;0,H4507/I4507,0)</f>
      </c>
      <c r="K4507" s="179" t="str">
        <f>1-EXP(-J4507)</f>
      </c>
      <c r="L4507" s="180" t="str">
        <f>IF(G4507=30,1,M4506)</f>
      </c>
      <c r="M4507" s="181" t="str">
        <f>L4507*(1-K4507)</f>
      </c>
    </row>
    <row r="4508">
      <c r="A4508" t="s">
        <v>164</v>
      </c>
      <c r="B4508" t="s">
        <v>253</v>
      </c>
      <c r="C4508" s="32" t="s">
        <v>255</v>
      </c>
      <c r="D4508" t="s">
        <v>458</v>
      </c>
      <c r="E4508" t="s">
        <v>476</v>
      </c>
      <c r="F4508" s="174" t="n">
        <v>2033</v>
      </c>
      <c r="G4508" s="175" t="n">
        <v>56</v>
      </c>
      <c r="H4508" s="176" t="n">
        <v>15378.4927223632</v>
      </c>
      <c r="I4508" s="177" t="n">
        <v>3683567.05041977</v>
      </c>
      <c r="J4508" s="178" t="str">
        <f>IF(I4508&gt;0,H4508/I4508,0)</f>
      </c>
      <c r="K4508" s="179" t="str">
        <f>1-EXP(-J4508)</f>
      </c>
      <c r="L4508" s="180" t="str">
        <f>IF(G4508=30,1,M4507)</f>
      </c>
      <c r="M4508" s="181" t="str">
        <f>L4508*(1-K4508)</f>
      </c>
    </row>
    <row r="4509">
      <c r="A4509" t="s">
        <v>164</v>
      </c>
      <c r="B4509" t="s">
        <v>253</v>
      </c>
      <c r="C4509" s="32" t="s">
        <v>255</v>
      </c>
      <c r="D4509" t="s">
        <v>458</v>
      </c>
      <c r="E4509" t="s">
        <v>476</v>
      </c>
      <c r="F4509" s="174" t="n">
        <v>2033</v>
      </c>
      <c r="G4509" s="175" t="n">
        <v>57</v>
      </c>
      <c r="H4509" s="176" t="n">
        <v>16405.1867073079</v>
      </c>
      <c r="I4509" s="177" t="n">
        <v>3597379.62469555</v>
      </c>
      <c r="J4509" s="178" t="str">
        <f>IF(I4509&gt;0,H4509/I4509,0)</f>
      </c>
      <c r="K4509" s="179" t="str">
        <f>1-EXP(-J4509)</f>
      </c>
      <c r="L4509" s="180" t="str">
        <f>IF(G4509=30,1,M4508)</f>
      </c>
      <c r="M4509" s="181" t="str">
        <f>L4509*(1-K4509)</f>
      </c>
    </row>
    <row r="4510">
      <c r="A4510" t="s">
        <v>164</v>
      </c>
      <c r="B4510" t="s">
        <v>253</v>
      </c>
      <c r="C4510" s="32" t="s">
        <v>255</v>
      </c>
      <c r="D4510" t="s">
        <v>458</v>
      </c>
      <c r="E4510" t="s">
        <v>476</v>
      </c>
      <c r="F4510" s="174" t="n">
        <v>2033</v>
      </c>
      <c r="G4510" s="175" t="n">
        <v>58</v>
      </c>
      <c r="H4510" s="176" t="n">
        <v>17494.7465911996</v>
      </c>
      <c r="I4510" s="177" t="n">
        <v>3509968.3575268</v>
      </c>
      <c r="J4510" s="178" t="str">
        <f>IF(I4510&gt;0,H4510/I4510,0)</f>
      </c>
      <c r="K4510" s="179" t="str">
        <f>1-EXP(-J4510)</f>
      </c>
      <c r="L4510" s="180" t="str">
        <f>IF(G4510=30,1,M4509)</f>
      </c>
      <c r="M4510" s="181" t="str">
        <f>L4510*(1-K4510)</f>
      </c>
    </row>
    <row r="4511">
      <c r="A4511" t="s">
        <v>164</v>
      </c>
      <c r="B4511" t="s">
        <v>253</v>
      </c>
      <c r="C4511" s="32" t="s">
        <v>255</v>
      </c>
      <c r="D4511" t="s">
        <v>458</v>
      </c>
      <c r="E4511" t="s">
        <v>476</v>
      </c>
      <c r="F4511" s="174" t="n">
        <v>2033</v>
      </c>
      <c r="G4511" s="175" t="n">
        <v>59</v>
      </c>
      <c r="H4511" s="176" t="n">
        <v>18510.3025527427</v>
      </c>
      <c r="I4511" s="177" t="n">
        <v>3395604.04902486</v>
      </c>
      <c r="J4511" s="178" t="str">
        <f>IF(I4511&gt;0,H4511/I4511,0)</f>
      </c>
      <c r="K4511" s="179" t="str">
        <f>1-EXP(-J4511)</f>
      </c>
      <c r="L4511" s="180" t="str">
        <f>IF(G4511=30,1,M4510)</f>
      </c>
      <c r="M4511" s="181" t="str">
        <f>L4511*(1-K4511)</f>
      </c>
    </row>
    <row r="4512">
      <c r="A4512" t="s">
        <v>164</v>
      </c>
      <c r="B4512" t="s">
        <v>253</v>
      </c>
      <c r="C4512" s="32" t="s">
        <v>255</v>
      </c>
      <c r="D4512" t="s">
        <v>458</v>
      </c>
      <c r="E4512" t="s">
        <v>476</v>
      </c>
      <c r="F4512" s="174" t="n">
        <v>2033</v>
      </c>
      <c r="G4512" s="175" t="n">
        <v>60</v>
      </c>
      <c r="H4512" s="176" t="n">
        <v>20156.4440343403</v>
      </c>
      <c r="I4512" s="177" t="n">
        <v>3338189.96738214</v>
      </c>
      <c r="J4512" s="178" t="str">
        <f>IF(I4512&gt;0,H4512/I4512,0)</f>
      </c>
      <c r="K4512" s="179" t="str">
        <f>1-EXP(-J4512)</f>
      </c>
      <c r="L4512" s="180" t="str">
        <f>IF(G4512=30,1,M4511)</f>
      </c>
      <c r="M4512" s="181" t="str">
        <f>L4512*(1-K4512)</f>
      </c>
    </row>
    <row r="4513">
      <c r="A4513" t="s">
        <v>164</v>
      </c>
      <c r="B4513" t="s">
        <v>253</v>
      </c>
      <c r="C4513" s="32" t="s">
        <v>255</v>
      </c>
      <c r="D4513" t="s">
        <v>458</v>
      </c>
      <c r="E4513" t="s">
        <v>476</v>
      </c>
      <c r="F4513" s="174" t="n">
        <v>2033</v>
      </c>
      <c r="G4513" s="175" t="n">
        <v>61</v>
      </c>
      <c r="H4513" s="176" t="n">
        <v>20658.9670426595</v>
      </c>
      <c r="I4513" s="177" t="n">
        <v>3123756.33434279</v>
      </c>
      <c r="J4513" s="178" t="str">
        <f>IF(I4513&gt;0,H4513/I4513,0)</f>
      </c>
      <c r="K4513" s="179" t="str">
        <f>1-EXP(-J4513)</f>
      </c>
      <c r="L4513" s="180" t="str">
        <f>IF(G4513=30,1,M4512)</f>
      </c>
      <c r="M4513" s="181" t="str">
        <f>L4513*(1-K4513)</f>
      </c>
    </row>
    <row r="4514">
      <c r="A4514" t="s">
        <v>164</v>
      </c>
      <c r="B4514" t="s">
        <v>253</v>
      </c>
      <c r="C4514" s="32" t="s">
        <v>255</v>
      </c>
      <c r="D4514" t="s">
        <v>458</v>
      </c>
      <c r="E4514" t="s">
        <v>476</v>
      </c>
      <c r="F4514" s="174" t="n">
        <v>2033</v>
      </c>
      <c r="G4514" s="175" t="n">
        <v>62</v>
      </c>
      <c r="H4514" s="176" t="n">
        <v>21906.1388500263</v>
      </c>
      <c r="I4514" s="177" t="n">
        <v>3025141.15606891</v>
      </c>
      <c r="J4514" s="178" t="str">
        <f>IF(I4514&gt;0,H4514/I4514,0)</f>
      </c>
      <c r="K4514" s="179" t="str">
        <f>1-EXP(-J4514)</f>
      </c>
      <c r="L4514" s="180" t="str">
        <f>IF(G4514=30,1,M4513)</f>
      </c>
      <c r="M4514" s="181" t="str">
        <f>L4514*(1-K4514)</f>
      </c>
    </row>
    <row r="4515">
      <c r="A4515" t="s">
        <v>164</v>
      </c>
      <c r="B4515" t="s">
        <v>253</v>
      </c>
      <c r="C4515" s="32" t="s">
        <v>255</v>
      </c>
      <c r="D4515" t="s">
        <v>458</v>
      </c>
      <c r="E4515" t="s">
        <v>476</v>
      </c>
      <c r="F4515" s="174" t="n">
        <v>2033</v>
      </c>
      <c r="G4515" s="175" t="n">
        <v>63</v>
      </c>
      <c r="H4515" s="176" t="n">
        <v>23242.2643666645</v>
      </c>
      <c r="I4515" s="177" t="n">
        <v>2930079.37285809</v>
      </c>
      <c r="J4515" s="178" t="str">
        <f>IF(I4515&gt;0,H4515/I4515,0)</f>
      </c>
      <c r="K4515" s="179" t="str">
        <f>1-EXP(-J4515)</f>
      </c>
      <c r="L4515" s="180" t="str">
        <f>IF(G4515=30,1,M4514)</f>
      </c>
      <c r="M4515" s="181" t="str">
        <f>L4515*(1-K4515)</f>
      </c>
    </row>
    <row r="4516">
      <c r="A4516" t="s">
        <v>164</v>
      </c>
      <c r="B4516" t="s">
        <v>253</v>
      </c>
      <c r="C4516" s="32" t="s">
        <v>255</v>
      </c>
      <c r="D4516" t="s">
        <v>458</v>
      </c>
      <c r="E4516" t="s">
        <v>476</v>
      </c>
      <c r="F4516" s="174" t="n">
        <v>2033</v>
      </c>
      <c r="G4516" s="175" t="n">
        <v>64</v>
      </c>
      <c r="H4516" s="176" t="n">
        <v>24560.1551540902</v>
      </c>
      <c r="I4516" s="177" t="n">
        <v>2825779.43826303</v>
      </c>
      <c r="J4516" s="178" t="str">
        <f>IF(I4516&gt;0,H4516/I4516,0)</f>
      </c>
      <c r="K4516" s="179" t="str">
        <f>1-EXP(-J4516)</f>
      </c>
      <c r="L4516" s="180" t="str">
        <f>IF(G4516=30,1,M4515)</f>
      </c>
      <c r="M4516" s="181" t="str">
        <f>L4516*(1-K4516)</f>
      </c>
    </row>
    <row r="4517">
      <c r="A4517" t="s">
        <v>164</v>
      </c>
      <c r="B4517" t="s">
        <v>253</v>
      </c>
      <c r="C4517" s="32" t="s">
        <v>255</v>
      </c>
      <c r="D4517" t="s">
        <v>458</v>
      </c>
      <c r="E4517" t="s">
        <v>476</v>
      </c>
      <c r="F4517" s="174" t="n">
        <v>2033</v>
      </c>
      <c r="G4517" s="175" t="n">
        <v>65</v>
      </c>
      <c r="H4517" s="176" t="n">
        <v>24910.7676443097</v>
      </c>
      <c r="I4517" s="177" t="n">
        <v>2702684.96494551</v>
      </c>
      <c r="J4517" s="178" t="str">
        <f>IF(I4517&gt;0,H4517/I4517,0)</f>
      </c>
      <c r="K4517" s="179" t="str">
        <f>1-EXP(-J4517)</f>
      </c>
      <c r="L4517" s="180" t="str">
        <f>IF(G4517=30,1,M4516)</f>
      </c>
      <c r="M4517" s="181" t="str">
        <f>L4517*(1-K4517)</f>
      </c>
    </row>
    <row r="4518">
      <c r="A4518" t="s">
        <v>164</v>
      </c>
      <c r="B4518" t="s">
        <v>253</v>
      </c>
      <c r="C4518" s="32" t="s">
        <v>255</v>
      </c>
      <c r="D4518" t="s">
        <v>458</v>
      </c>
      <c r="E4518" t="s">
        <v>476</v>
      </c>
      <c r="F4518" s="174" t="n">
        <v>2033</v>
      </c>
      <c r="G4518" s="175" t="n">
        <v>66</v>
      </c>
      <c r="H4518" s="176" t="n">
        <v>25797.9064363363</v>
      </c>
      <c r="I4518" s="177" t="n">
        <v>2550902.58386333</v>
      </c>
      <c r="J4518" s="178" t="str">
        <f>IF(I4518&gt;0,H4518/I4518,0)</f>
      </c>
      <c r="K4518" s="179" t="str">
        <f>1-EXP(-J4518)</f>
      </c>
      <c r="L4518" s="180" t="str">
        <f>IF(G4518=30,1,M4517)</f>
      </c>
      <c r="M4518" s="181" t="str">
        <f>L4518*(1-K4518)</f>
      </c>
    </row>
    <row r="4519">
      <c r="A4519" t="s">
        <v>164</v>
      </c>
      <c r="B4519" t="s">
        <v>253</v>
      </c>
      <c r="C4519" s="32" t="s">
        <v>255</v>
      </c>
      <c r="D4519" t="s">
        <v>458</v>
      </c>
      <c r="E4519" t="s">
        <v>476</v>
      </c>
      <c r="F4519" s="174" t="n">
        <v>2033</v>
      </c>
      <c r="G4519" s="175" t="n">
        <v>67</v>
      </c>
      <c r="H4519" s="176" t="n">
        <v>26990.4259972</v>
      </c>
      <c r="I4519" s="177" t="n">
        <v>2432407.48962785</v>
      </c>
      <c r="J4519" s="178" t="str">
        <f>IF(I4519&gt;0,H4519/I4519,0)</f>
      </c>
      <c r="K4519" s="179" t="str">
        <f>1-EXP(-J4519)</f>
      </c>
      <c r="L4519" s="180" t="str">
        <f>IF(G4519=30,1,M4518)</f>
      </c>
      <c r="M4519" s="181" t="str">
        <f>L4519*(1-K4519)</f>
      </c>
    </row>
    <row r="4520">
      <c r="A4520" t="s">
        <v>164</v>
      </c>
      <c r="B4520" t="s">
        <v>253</v>
      </c>
      <c r="C4520" s="32" t="s">
        <v>255</v>
      </c>
      <c r="D4520" t="s">
        <v>458</v>
      </c>
      <c r="E4520" t="s">
        <v>476</v>
      </c>
      <c r="F4520" s="174" t="n">
        <v>2033</v>
      </c>
      <c r="G4520" s="175" t="n">
        <v>68</v>
      </c>
      <c r="H4520" s="176" t="n">
        <v>27947.8808722631</v>
      </c>
      <c r="I4520" s="177" t="n">
        <v>2294371.31445465</v>
      </c>
      <c r="J4520" s="178" t="str">
        <f>IF(I4520&gt;0,H4520/I4520,0)</f>
      </c>
      <c r="K4520" s="179" t="str">
        <f>1-EXP(-J4520)</f>
      </c>
      <c r="L4520" s="180" t="str">
        <f>IF(G4520=30,1,M4519)</f>
      </c>
      <c r="M4520" s="181" t="str">
        <f>L4520*(1-K4520)</f>
      </c>
    </row>
    <row r="4521">
      <c r="A4521" t="s">
        <v>164</v>
      </c>
      <c r="B4521" t="s">
        <v>253</v>
      </c>
      <c r="C4521" s="32" t="s">
        <v>255</v>
      </c>
      <c r="D4521" t="s">
        <v>458</v>
      </c>
      <c r="E4521" t="s">
        <v>476</v>
      </c>
      <c r="F4521" s="174" t="n">
        <v>2033</v>
      </c>
      <c r="G4521" s="175" t="n">
        <v>69</v>
      </c>
      <c r="H4521" s="176" t="n">
        <v>28867.1748244285</v>
      </c>
      <c r="I4521" s="177" t="n">
        <v>2156782.93477498</v>
      </c>
      <c r="J4521" s="178" t="str">
        <f>IF(I4521&gt;0,H4521/I4521,0)</f>
      </c>
      <c r="K4521" s="179" t="str">
        <f>1-EXP(-J4521)</f>
      </c>
      <c r="L4521" s="180" t="str">
        <f>IF(G4521=30,1,M4520)</f>
      </c>
      <c r="M4521" s="181" t="str">
        <f>L4521*(1-K4521)</f>
      </c>
    </row>
    <row r="4522">
      <c r="A4522" t="s">
        <v>164</v>
      </c>
      <c r="B4522" t="s">
        <v>253</v>
      </c>
      <c r="C4522" s="32" t="s">
        <v>255</v>
      </c>
      <c r="D4522" t="s">
        <v>458</v>
      </c>
      <c r="E4522" t="s">
        <v>476</v>
      </c>
      <c r="F4522" s="174" t="n">
        <v>2034</v>
      </c>
      <c r="G4522" s="175" t="n">
        <v>30</v>
      </c>
      <c r="H4522" s="176" t="n">
        <v>782.693003770076</v>
      </c>
      <c r="I4522" s="177" t="n">
        <v>4429661.52582106</v>
      </c>
      <c r="J4522" s="178" t="str">
        <f>IF(I4522&gt;0,H4522/I4522,0)</f>
      </c>
      <c r="K4522" s="179" t="str">
        <f>1-EXP(-J4522)</f>
      </c>
      <c r="L4522" s="180" t="str">
        <f>IF(G4522=30,1,M4521)</f>
      </c>
      <c r="M4522" s="181" t="str">
        <f>L4522*(1-K4522)</f>
      </c>
    </row>
    <row r="4523">
      <c r="A4523" t="s">
        <v>164</v>
      </c>
      <c r="B4523" t="s">
        <v>253</v>
      </c>
      <c r="C4523" s="32" t="s">
        <v>255</v>
      </c>
      <c r="D4523" t="s">
        <v>458</v>
      </c>
      <c r="E4523" t="s">
        <v>476</v>
      </c>
      <c r="F4523" s="174" t="n">
        <v>2034</v>
      </c>
      <c r="G4523" s="175" t="n">
        <v>31</v>
      </c>
      <c r="H4523" s="176" t="n">
        <v>951.670418694001</v>
      </c>
      <c r="I4523" s="177" t="n">
        <v>4364271.69849571</v>
      </c>
      <c r="J4523" s="178" t="str">
        <f>IF(I4523&gt;0,H4523/I4523,0)</f>
      </c>
      <c r="K4523" s="179" t="str">
        <f>1-EXP(-J4523)</f>
      </c>
      <c r="L4523" s="180" t="str">
        <f>IF(G4523=30,1,M4522)</f>
      </c>
      <c r="M4523" s="181" t="str">
        <f>L4523*(1-K4523)</f>
      </c>
    </row>
    <row r="4524">
      <c r="A4524" t="s">
        <v>164</v>
      </c>
      <c r="B4524" t="s">
        <v>253</v>
      </c>
      <c r="C4524" s="32" t="s">
        <v>255</v>
      </c>
      <c r="D4524" t="s">
        <v>458</v>
      </c>
      <c r="E4524" t="s">
        <v>476</v>
      </c>
      <c r="F4524" s="174" t="n">
        <v>2034</v>
      </c>
      <c r="G4524" s="175" t="n">
        <v>32</v>
      </c>
      <c r="H4524" s="176" t="n">
        <v>1139.12030420682</v>
      </c>
      <c r="I4524" s="177" t="n">
        <v>4343494.05978921</v>
      </c>
      <c r="J4524" s="178" t="str">
        <f>IF(I4524&gt;0,H4524/I4524,0)</f>
      </c>
      <c r="K4524" s="179" t="str">
        <f>1-EXP(-J4524)</f>
      </c>
      <c r="L4524" s="180" t="str">
        <f>IF(G4524=30,1,M4523)</f>
      </c>
      <c r="M4524" s="181" t="str">
        <f>L4524*(1-K4524)</f>
      </c>
    </row>
    <row r="4525">
      <c r="A4525" t="s">
        <v>164</v>
      </c>
      <c r="B4525" t="s">
        <v>253</v>
      </c>
      <c r="C4525" s="32" t="s">
        <v>255</v>
      </c>
      <c r="D4525" t="s">
        <v>458</v>
      </c>
      <c r="E4525" t="s">
        <v>476</v>
      </c>
      <c r="F4525" s="174" t="n">
        <v>2034</v>
      </c>
      <c r="G4525" s="175" t="n">
        <v>33</v>
      </c>
      <c r="H4525" s="176" t="n">
        <v>1199.13923850665</v>
      </c>
      <c r="I4525" s="177" t="n">
        <v>4323752.45339624</v>
      </c>
      <c r="J4525" s="178" t="str">
        <f>IF(I4525&gt;0,H4525/I4525,0)</f>
      </c>
      <c r="K4525" s="179" t="str">
        <f>1-EXP(-J4525)</f>
      </c>
      <c r="L4525" s="180" t="str">
        <f>IF(G4525=30,1,M4524)</f>
      </c>
      <c r="M4525" s="181" t="str">
        <f>L4525*(1-K4525)</f>
      </c>
    </row>
    <row r="4526">
      <c r="A4526" t="s">
        <v>164</v>
      </c>
      <c r="B4526" t="s">
        <v>253</v>
      </c>
      <c r="C4526" s="32" t="s">
        <v>255</v>
      </c>
      <c r="D4526" t="s">
        <v>458</v>
      </c>
      <c r="E4526" t="s">
        <v>476</v>
      </c>
      <c r="F4526" s="174" t="n">
        <v>2034</v>
      </c>
      <c r="G4526" s="175" t="n">
        <v>34</v>
      </c>
      <c r="H4526" s="176" t="n">
        <v>1270.69930115903</v>
      </c>
      <c r="I4526" s="177" t="n">
        <v>4303735.30219908</v>
      </c>
      <c r="J4526" s="178" t="str">
        <f>IF(I4526&gt;0,H4526/I4526,0)</f>
      </c>
      <c r="K4526" s="179" t="str">
        <f>1-EXP(-J4526)</f>
      </c>
      <c r="L4526" s="180" t="str">
        <f>IF(G4526=30,1,M4525)</f>
      </c>
      <c r="M4526" s="181" t="str">
        <f>L4526*(1-K4526)</f>
      </c>
    </row>
    <row r="4527">
      <c r="A4527" t="s">
        <v>164</v>
      </c>
      <c r="B4527" t="s">
        <v>253</v>
      </c>
      <c r="C4527" s="32" t="s">
        <v>255</v>
      </c>
      <c r="D4527" t="s">
        <v>458</v>
      </c>
      <c r="E4527" t="s">
        <v>476</v>
      </c>
      <c r="F4527" s="174" t="n">
        <v>2034</v>
      </c>
      <c r="G4527" s="175" t="n">
        <v>35</v>
      </c>
      <c r="H4527" s="176" t="n">
        <v>1726.02934300839</v>
      </c>
      <c r="I4527" s="177" t="n">
        <v>4323351.39503636</v>
      </c>
      <c r="J4527" s="178" t="str">
        <f>IF(I4527&gt;0,H4527/I4527,0)</f>
      </c>
      <c r="K4527" s="179" t="str">
        <f>1-EXP(-J4527)</f>
      </c>
      <c r="L4527" s="180" t="str">
        <f>IF(G4527=30,1,M4526)</f>
      </c>
      <c r="M4527" s="181" t="str">
        <f>L4527*(1-K4527)</f>
      </c>
    </row>
    <row r="4528">
      <c r="A4528" t="s">
        <v>164</v>
      </c>
      <c r="B4528" t="s">
        <v>253</v>
      </c>
      <c r="C4528" s="32" t="s">
        <v>255</v>
      </c>
      <c r="D4528" t="s">
        <v>458</v>
      </c>
      <c r="E4528" t="s">
        <v>476</v>
      </c>
      <c r="F4528" s="174" t="n">
        <v>2034</v>
      </c>
      <c r="G4528" s="175" t="n">
        <v>36</v>
      </c>
      <c r="H4528" s="176" t="n">
        <v>1955.17610047221</v>
      </c>
      <c r="I4528" s="177" t="n">
        <v>4381604.0156309</v>
      </c>
      <c r="J4528" s="178" t="str">
        <f>IF(I4528&gt;0,H4528/I4528,0)</f>
      </c>
      <c r="K4528" s="179" t="str">
        <f>1-EXP(-J4528)</f>
      </c>
      <c r="L4528" s="180" t="str">
        <f>IF(G4528=30,1,M4527)</f>
      </c>
      <c r="M4528" s="181" t="str">
        <f>L4528*(1-K4528)</f>
      </c>
    </row>
    <row r="4529">
      <c r="A4529" t="s">
        <v>164</v>
      </c>
      <c r="B4529" t="s">
        <v>253</v>
      </c>
      <c r="C4529" s="32" t="s">
        <v>255</v>
      </c>
      <c r="D4529" t="s">
        <v>458</v>
      </c>
      <c r="E4529" t="s">
        <v>476</v>
      </c>
      <c r="F4529" s="174" t="n">
        <v>2034</v>
      </c>
      <c r="G4529" s="175" t="n">
        <v>37</v>
      </c>
      <c r="H4529" s="176" t="n">
        <v>2364.27666437711</v>
      </c>
      <c r="I4529" s="177" t="n">
        <v>4519171.7055389</v>
      </c>
      <c r="J4529" s="178" t="str">
        <f>IF(I4529&gt;0,H4529/I4529,0)</f>
      </c>
      <c r="K4529" s="179" t="str">
        <f>1-EXP(-J4529)</f>
      </c>
      <c r="L4529" s="180" t="str">
        <f>IF(G4529=30,1,M4528)</f>
      </c>
      <c r="M4529" s="181" t="str">
        <f>L4529*(1-K4529)</f>
      </c>
    </row>
    <row r="4530">
      <c r="A4530" t="s">
        <v>164</v>
      </c>
      <c r="B4530" t="s">
        <v>253</v>
      </c>
      <c r="C4530" s="32" t="s">
        <v>255</v>
      </c>
      <c r="D4530" t="s">
        <v>458</v>
      </c>
      <c r="E4530" t="s">
        <v>476</v>
      </c>
      <c r="F4530" s="174" t="n">
        <v>2034</v>
      </c>
      <c r="G4530" s="175" t="n">
        <v>38</v>
      </c>
      <c r="H4530" s="176" t="n">
        <v>2515.56959344912</v>
      </c>
      <c r="I4530" s="177" t="n">
        <v>4474798.59171879</v>
      </c>
      <c r="J4530" s="178" t="str">
        <f>IF(I4530&gt;0,H4530/I4530,0)</f>
      </c>
      <c r="K4530" s="179" t="str">
        <f>1-EXP(-J4530)</f>
      </c>
      <c r="L4530" s="180" t="str">
        <f>IF(G4530=30,1,M4529)</f>
      </c>
      <c r="M4530" s="181" t="str">
        <f>L4530*(1-K4530)</f>
      </c>
    </row>
    <row r="4531">
      <c r="A4531" t="s">
        <v>164</v>
      </c>
      <c r="B4531" t="s">
        <v>253</v>
      </c>
      <c r="C4531" s="32" t="s">
        <v>255</v>
      </c>
      <c r="D4531" t="s">
        <v>458</v>
      </c>
      <c r="E4531" t="s">
        <v>476</v>
      </c>
      <c r="F4531" s="174" t="n">
        <v>2034</v>
      </c>
      <c r="G4531" s="175" t="n">
        <v>39</v>
      </c>
      <c r="H4531" s="176" t="n">
        <v>2663.10451701538</v>
      </c>
      <c r="I4531" s="177" t="n">
        <v>4400226.87141059</v>
      </c>
      <c r="J4531" s="178" t="str">
        <f>IF(I4531&gt;0,H4531/I4531,0)</f>
      </c>
      <c r="K4531" s="179" t="str">
        <f>1-EXP(-J4531)</f>
      </c>
      <c r="L4531" s="180" t="str">
        <f>IF(G4531=30,1,M4530)</f>
      </c>
      <c r="M4531" s="181" t="str">
        <f>L4531*(1-K4531)</f>
      </c>
    </row>
    <row r="4532">
      <c r="A4532" t="s">
        <v>164</v>
      </c>
      <c r="B4532" t="s">
        <v>253</v>
      </c>
      <c r="C4532" s="32" t="s">
        <v>255</v>
      </c>
      <c r="D4532" t="s">
        <v>458</v>
      </c>
      <c r="E4532" t="s">
        <v>476</v>
      </c>
      <c r="F4532" s="174" t="n">
        <v>2034</v>
      </c>
      <c r="G4532" s="175" t="n">
        <v>40</v>
      </c>
      <c r="H4532" s="176" t="n">
        <v>3525.34849971207</v>
      </c>
      <c r="I4532" s="177" t="n">
        <v>4341107.5332278</v>
      </c>
      <c r="J4532" s="178" t="str">
        <f>IF(I4532&gt;0,H4532/I4532,0)</f>
      </c>
      <c r="K4532" s="179" t="str">
        <f>1-EXP(-J4532)</f>
      </c>
      <c r="L4532" s="180" t="str">
        <f>IF(G4532=30,1,M4531)</f>
      </c>
      <c r="M4532" s="181" t="str">
        <f>L4532*(1-K4532)</f>
      </c>
    </row>
    <row r="4533">
      <c r="A4533" t="s">
        <v>164</v>
      </c>
      <c r="B4533" t="s">
        <v>253</v>
      </c>
      <c r="C4533" s="32" t="s">
        <v>255</v>
      </c>
      <c r="D4533" t="s">
        <v>458</v>
      </c>
      <c r="E4533" t="s">
        <v>476</v>
      </c>
      <c r="F4533" s="174" t="n">
        <v>2034</v>
      </c>
      <c r="G4533" s="175" t="n">
        <v>41</v>
      </c>
      <c r="H4533" s="176" t="n">
        <v>3760.3040950898</v>
      </c>
      <c r="I4533" s="177" t="n">
        <v>4284570.09447539</v>
      </c>
      <c r="J4533" s="178" t="str">
        <f>IF(I4533&gt;0,H4533/I4533,0)</f>
      </c>
      <c r="K4533" s="179" t="str">
        <f>1-EXP(-J4533)</f>
      </c>
      <c r="L4533" s="180" t="str">
        <f>IF(G4533=30,1,M4532)</f>
      </c>
      <c r="M4533" s="181" t="str">
        <f>L4533*(1-K4533)</f>
      </c>
    </row>
    <row r="4534">
      <c r="A4534" t="s">
        <v>164</v>
      </c>
      <c r="B4534" t="s">
        <v>253</v>
      </c>
      <c r="C4534" s="32" t="s">
        <v>255</v>
      </c>
      <c r="D4534" t="s">
        <v>458</v>
      </c>
      <c r="E4534" t="s">
        <v>476</v>
      </c>
      <c r="F4534" s="174" t="n">
        <v>2034</v>
      </c>
      <c r="G4534" s="175" t="n">
        <v>42</v>
      </c>
      <c r="H4534" s="176" t="n">
        <v>4105.97400926543</v>
      </c>
      <c r="I4534" s="177" t="n">
        <v>4319125.67275446</v>
      </c>
      <c r="J4534" s="178" t="str">
        <f>IF(I4534&gt;0,H4534/I4534,0)</f>
      </c>
      <c r="K4534" s="179" t="str">
        <f>1-EXP(-J4534)</f>
      </c>
      <c r="L4534" s="180" t="str">
        <f>IF(G4534=30,1,M4533)</f>
      </c>
      <c r="M4534" s="181" t="str">
        <f>L4534*(1-K4534)</f>
      </c>
    </row>
    <row r="4535">
      <c r="A4535" t="s">
        <v>164</v>
      </c>
      <c r="B4535" t="s">
        <v>253</v>
      </c>
      <c r="C4535" s="32" t="s">
        <v>255</v>
      </c>
      <c r="D4535" t="s">
        <v>458</v>
      </c>
      <c r="E4535" t="s">
        <v>476</v>
      </c>
      <c r="F4535" s="174" t="n">
        <v>2034</v>
      </c>
      <c r="G4535" s="175" t="n">
        <v>43</v>
      </c>
      <c r="H4535" s="176" t="n">
        <v>4480.0227336655</v>
      </c>
      <c r="I4535" s="177" t="n">
        <v>4333772.68890566</v>
      </c>
      <c r="J4535" s="178" t="str">
        <f>IF(I4535&gt;0,H4535/I4535,0)</f>
      </c>
      <c r="K4535" s="179" t="str">
        <f>1-EXP(-J4535)</f>
      </c>
      <c r="L4535" s="180" t="str">
        <f>IF(G4535=30,1,M4534)</f>
      </c>
      <c r="M4535" s="181" t="str">
        <f>L4535*(1-K4535)</f>
      </c>
    </row>
    <row r="4536">
      <c r="A4536" t="s">
        <v>164</v>
      </c>
      <c r="B4536" t="s">
        <v>253</v>
      </c>
      <c r="C4536" s="32" t="s">
        <v>255</v>
      </c>
      <c r="D4536" t="s">
        <v>458</v>
      </c>
      <c r="E4536" t="s">
        <v>476</v>
      </c>
      <c r="F4536" s="174" t="n">
        <v>2034</v>
      </c>
      <c r="G4536" s="175" t="n">
        <v>44</v>
      </c>
      <c r="H4536" s="176" t="n">
        <v>6785.42524537672</v>
      </c>
      <c r="I4536" s="177" t="n">
        <v>6379256.35356223</v>
      </c>
      <c r="J4536" s="178" t="str">
        <f>IF(I4536&gt;0,H4536/I4536,0)</f>
      </c>
      <c r="K4536" s="179" t="str">
        <f>1-EXP(-J4536)</f>
      </c>
      <c r="L4536" s="180" t="str">
        <f>IF(G4536=30,1,M4535)</f>
      </c>
      <c r="M4536" s="181" t="str">
        <f>L4536*(1-K4536)</f>
      </c>
    </row>
    <row r="4537">
      <c r="A4537" t="s">
        <v>164</v>
      </c>
      <c r="B4537" t="s">
        <v>253</v>
      </c>
      <c r="C4537" s="32" t="s">
        <v>255</v>
      </c>
      <c r="D4537" t="s">
        <v>458</v>
      </c>
      <c r="E4537" t="s">
        <v>476</v>
      </c>
      <c r="F4537" s="174" t="n">
        <v>2034</v>
      </c>
      <c r="G4537" s="175" t="n">
        <v>45</v>
      </c>
      <c r="H4537" s="176" t="n">
        <v>6232.61447997783</v>
      </c>
      <c r="I4537" s="177" t="n">
        <v>4285261.57767701</v>
      </c>
      <c r="J4537" s="178" t="str">
        <f>IF(I4537&gt;0,H4537/I4537,0)</f>
      </c>
      <c r="K4537" s="179" t="str">
        <f>1-EXP(-J4537)</f>
      </c>
      <c r="L4537" s="180" t="str">
        <f>IF(G4537=30,1,M4536)</f>
      </c>
      <c r="M4537" s="181" t="str">
        <f>L4537*(1-K4537)</f>
      </c>
    </row>
    <row r="4538">
      <c r="A4538" t="s">
        <v>164</v>
      </c>
      <c r="B4538" t="s">
        <v>253</v>
      </c>
      <c r="C4538" s="32" t="s">
        <v>255</v>
      </c>
      <c r="D4538" t="s">
        <v>458</v>
      </c>
      <c r="E4538" t="s">
        <v>476</v>
      </c>
      <c r="F4538" s="174" t="n">
        <v>2034</v>
      </c>
      <c r="G4538" s="175" t="n">
        <v>46</v>
      </c>
      <c r="H4538" s="176" t="n">
        <v>6785.21892971618</v>
      </c>
      <c r="I4538" s="177" t="n">
        <v>4263286.23098661</v>
      </c>
      <c r="J4538" s="178" t="str">
        <f>IF(I4538&gt;0,H4538/I4538,0)</f>
      </c>
      <c r="K4538" s="179" t="str">
        <f>1-EXP(-J4538)</f>
      </c>
      <c r="L4538" s="180" t="str">
        <f>IF(G4538=30,1,M4537)</f>
      </c>
      <c r="M4538" s="181" t="str">
        <f>L4538*(1-K4538)</f>
      </c>
    </row>
    <row r="4539">
      <c r="A4539" t="s">
        <v>164</v>
      </c>
      <c r="B4539" t="s">
        <v>253</v>
      </c>
      <c r="C4539" s="32" t="s">
        <v>255</v>
      </c>
      <c r="D4539" t="s">
        <v>458</v>
      </c>
      <c r="E4539" t="s">
        <v>476</v>
      </c>
      <c r="F4539" s="174" t="n">
        <v>2034</v>
      </c>
      <c r="G4539" s="175" t="n">
        <v>47</v>
      </c>
      <c r="H4539" s="176" t="n">
        <v>7201.13722178641</v>
      </c>
      <c r="I4539" s="177" t="n">
        <v>4127765.05336748</v>
      </c>
      <c r="J4539" s="178" t="str">
        <f>IF(I4539&gt;0,H4539/I4539,0)</f>
      </c>
      <c r="K4539" s="179" t="str">
        <f>1-EXP(-J4539)</f>
      </c>
      <c r="L4539" s="180" t="str">
        <f>IF(G4539=30,1,M4538)</f>
      </c>
      <c r="M4539" s="181" t="str">
        <f>L4539*(1-K4539)</f>
      </c>
    </row>
    <row r="4540">
      <c r="A4540" t="s">
        <v>164</v>
      </c>
      <c r="B4540" t="s">
        <v>253</v>
      </c>
      <c r="C4540" s="32" t="s">
        <v>255</v>
      </c>
      <c r="D4540" t="s">
        <v>458</v>
      </c>
      <c r="E4540" t="s">
        <v>476</v>
      </c>
      <c r="F4540" s="174" t="n">
        <v>2034</v>
      </c>
      <c r="G4540" s="175" t="n">
        <v>48</v>
      </c>
      <c r="H4540" s="176" t="n">
        <v>7816.16657128308</v>
      </c>
      <c r="I4540" s="177" t="n">
        <v>4088163.49078764</v>
      </c>
      <c r="J4540" s="178" t="str">
        <f>IF(I4540&gt;0,H4540/I4540,0)</f>
      </c>
      <c r="K4540" s="179" t="str">
        <f>1-EXP(-J4540)</f>
      </c>
      <c r="L4540" s="180" t="str">
        <f>IF(G4540=30,1,M4539)</f>
      </c>
      <c r="M4540" s="181" t="str">
        <f>L4540*(1-K4540)</f>
      </c>
    </row>
    <row r="4541">
      <c r="A4541" t="s">
        <v>164</v>
      </c>
      <c r="B4541" t="s">
        <v>253</v>
      </c>
      <c r="C4541" s="32" t="s">
        <v>255</v>
      </c>
      <c r="D4541" t="s">
        <v>458</v>
      </c>
      <c r="E4541" t="s">
        <v>476</v>
      </c>
      <c r="F4541" s="174" t="n">
        <v>2034</v>
      </c>
      <c r="G4541" s="175" t="n">
        <v>49</v>
      </c>
      <c r="H4541" s="176" t="n">
        <v>8673.36875450566</v>
      </c>
      <c r="I4541" s="177" t="n">
        <v>4140019.0670126</v>
      </c>
      <c r="J4541" s="178" t="str">
        <f>IF(I4541&gt;0,H4541/I4541,0)</f>
      </c>
      <c r="K4541" s="179" t="str">
        <f>1-EXP(-J4541)</f>
      </c>
      <c r="L4541" s="180" t="str">
        <f>IF(G4541=30,1,M4540)</f>
      </c>
      <c r="M4541" s="181" t="str">
        <f>L4541*(1-K4541)</f>
      </c>
    </row>
    <row r="4542">
      <c r="A4542" t="s">
        <v>164</v>
      </c>
      <c r="B4542" t="s">
        <v>253</v>
      </c>
      <c r="C4542" s="32" t="s">
        <v>255</v>
      </c>
      <c r="D4542" t="s">
        <v>458</v>
      </c>
      <c r="E4542" t="s">
        <v>476</v>
      </c>
      <c r="F4542" s="174" t="n">
        <v>2034</v>
      </c>
      <c r="G4542" s="175" t="n">
        <v>50</v>
      </c>
      <c r="H4542" s="176" t="n">
        <v>10234.7566484062</v>
      </c>
      <c r="I4542" s="177" t="n">
        <v>4215637.58205961</v>
      </c>
      <c r="J4542" s="178" t="str">
        <f>IF(I4542&gt;0,H4542/I4542,0)</f>
      </c>
      <c r="K4542" s="179" t="str">
        <f>1-EXP(-J4542)</f>
      </c>
      <c r="L4542" s="180" t="str">
        <f>IF(G4542=30,1,M4541)</f>
      </c>
      <c r="M4542" s="181" t="str">
        <f>L4542*(1-K4542)</f>
      </c>
    </row>
    <row r="4543">
      <c r="A4543" t="s">
        <v>164</v>
      </c>
      <c r="B4543" t="s">
        <v>253</v>
      </c>
      <c r="C4543" s="32" t="s">
        <v>255</v>
      </c>
      <c r="D4543" t="s">
        <v>458</v>
      </c>
      <c r="E4543" t="s">
        <v>476</v>
      </c>
      <c r="F4543" s="174" t="n">
        <v>2034</v>
      </c>
      <c r="G4543" s="175" t="n">
        <v>51</v>
      </c>
      <c r="H4543" s="176" t="n">
        <v>11098.1061828562</v>
      </c>
      <c r="I4543" s="177" t="n">
        <v>4182753.34012212</v>
      </c>
      <c r="J4543" s="178" t="str">
        <f>IF(I4543&gt;0,H4543/I4543,0)</f>
      </c>
      <c r="K4543" s="179" t="str">
        <f>1-EXP(-J4543)</f>
      </c>
      <c r="L4543" s="180" t="str">
        <f>IF(G4543=30,1,M4542)</f>
      </c>
      <c r="M4543" s="181" t="str">
        <f>L4543*(1-K4543)</f>
      </c>
    </row>
    <row r="4544">
      <c r="A4544" t="s">
        <v>164</v>
      </c>
      <c r="B4544" t="s">
        <v>253</v>
      </c>
      <c r="C4544" s="32" t="s">
        <v>255</v>
      </c>
      <c r="D4544" t="s">
        <v>458</v>
      </c>
      <c r="E4544" t="s">
        <v>476</v>
      </c>
      <c r="F4544" s="174" t="n">
        <v>2034</v>
      </c>
      <c r="G4544" s="175" t="n">
        <v>52</v>
      </c>
      <c r="H4544" s="176" t="n">
        <v>11724.0578944855</v>
      </c>
      <c r="I4544" s="177" t="n">
        <v>4040162.78856304</v>
      </c>
      <c r="J4544" s="178" t="str">
        <f>IF(I4544&gt;0,H4544/I4544,0)</f>
      </c>
      <c r="K4544" s="179" t="str">
        <f>1-EXP(-J4544)</f>
      </c>
      <c r="L4544" s="180" t="str">
        <f>IF(G4544=30,1,M4543)</f>
      </c>
      <c r="M4544" s="181" t="str">
        <f>L4544*(1-K4544)</f>
      </c>
    </row>
    <row r="4545">
      <c r="A4545" t="s">
        <v>164</v>
      </c>
      <c r="B4545" t="s">
        <v>253</v>
      </c>
      <c r="C4545" s="32" t="s">
        <v>255</v>
      </c>
      <c r="D4545" t="s">
        <v>458</v>
      </c>
      <c r="E4545" t="s">
        <v>476</v>
      </c>
      <c r="F4545" s="174" t="n">
        <v>2034</v>
      </c>
      <c r="G4545" s="175" t="n">
        <v>53</v>
      </c>
      <c r="H4545" s="176" t="n">
        <v>12544.5389945538</v>
      </c>
      <c r="I4545" s="177" t="n">
        <v>3958175.39746516</v>
      </c>
      <c r="J4545" s="178" t="str">
        <f>IF(I4545&gt;0,H4545/I4545,0)</f>
      </c>
      <c r="K4545" s="179" t="str">
        <f>1-EXP(-J4545)</f>
      </c>
      <c r="L4545" s="180" t="str">
        <f>IF(G4545=30,1,M4544)</f>
      </c>
      <c r="M4545" s="181" t="str">
        <f>L4545*(1-K4545)</f>
      </c>
    </row>
    <row r="4546">
      <c r="A4546" t="s">
        <v>164</v>
      </c>
      <c r="B4546" t="s">
        <v>253</v>
      </c>
      <c r="C4546" s="32" t="s">
        <v>255</v>
      </c>
      <c r="D4546" t="s">
        <v>458</v>
      </c>
      <c r="E4546" t="s">
        <v>476</v>
      </c>
      <c r="F4546" s="174" t="n">
        <v>2034</v>
      </c>
      <c r="G4546" s="175" t="n">
        <v>54</v>
      </c>
      <c r="H4546" s="176" t="n">
        <v>13464.3462504636</v>
      </c>
      <c r="I4546" s="177" t="n">
        <v>3891099.90141697</v>
      </c>
      <c r="J4546" s="178" t="str">
        <f>IF(I4546&gt;0,H4546/I4546,0)</f>
      </c>
      <c r="K4546" s="179" t="str">
        <f>1-EXP(-J4546)</f>
      </c>
      <c r="L4546" s="180" t="str">
        <f>IF(G4546=30,1,M4545)</f>
      </c>
      <c r="M4546" s="181" t="str">
        <f>L4546*(1-K4546)</f>
      </c>
    </row>
    <row r="4547">
      <c r="A4547" t="s">
        <v>164</v>
      </c>
      <c r="B4547" t="s">
        <v>253</v>
      </c>
      <c r="C4547" s="32" t="s">
        <v>255</v>
      </c>
      <c r="D4547" t="s">
        <v>458</v>
      </c>
      <c r="E4547" t="s">
        <v>476</v>
      </c>
      <c r="F4547" s="174" t="n">
        <v>2034</v>
      </c>
      <c r="G4547" s="175" t="n">
        <v>55</v>
      </c>
      <c r="H4547" s="176" t="n">
        <v>14463.5422693941</v>
      </c>
      <c r="I4547" s="177" t="n">
        <v>3818159.79629851</v>
      </c>
      <c r="J4547" s="178" t="str">
        <f>IF(I4547&gt;0,H4547/I4547,0)</f>
      </c>
      <c r="K4547" s="179" t="str">
        <f>1-EXP(-J4547)</f>
      </c>
      <c r="L4547" s="180" t="str">
        <f>IF(G4547=30,1,M4546)</f>
      </c>
      <c r="M4547" s="181" t="str">
        <f>L4547*(1-K4547)</f>
      </c>
    </row>
    <row r="4548">
      <c r="A4548" t="s">
        <v>164</v>
      </c>
      <c r="B4548" t="s">
        <v>253</v>
      </c>
      <c r="C4548" s="32" t="s">
        <v>255</v>
      </c>
      <c r="D4548" t="s">
        <v>458</v>
      </c>
      <c r="E4548" t="s">
        <v>476</v>
      </c>
      <c r="F4548" s="174" t="n">
        <v>2034</v>
      </c>
      <c r="G4548" s="175" t="n">
        <v>56</v>
      </c>
      <c r="H4548" s="176" t="n">
        <v>15397.2857082829</v>
      </c>
      <c r="I4548" s="177" t="n">
        <v>3725499.31012739</v>
      </c>
      <c r="J4548" s="178" t="str">
        <f>IF(I4548&gt;0,H4548/I4548,0)</f>
      </c>
      <c r="K4548" s="179" t="str">
        <f>1-EXP(-J4548)</f>
      </c>
      <c r="L4548" s="180" t="str">
        <f>IF(G4548=30,1,M4547)</f>
      </c>
      <c r="M4548" s="181" t="str">
        <f>L4548*(1-K4548)</f>
      </c>
    </row>
    <row r="4549">
      <c r="A4549" t="s">
        <v>164</v>
      </c>
      <c r="B4549" t="s">
        <v>253</v>
      </c>
      <c r="C4549" s="32" t="s">
        <v>255</v>
      </c>
      <c r="D4549" t="s">
        <v>458</v>
      </c>
      <c r="E4549" t="s">
        <v>476</v>
      </c>
      <c r="F4549" s="174" t="n">
        <v>2034</v>
      </c>
      <c r="G4549" s="175" t="n">
        <v>57</v>
      </c>
      <c r="H4549" s="176" t="n">
        <v>16492.0376727448</v>
      </c>
      <c r="I4549" s="177" t="n">
        <v>3648921.4778497</v>
      </c>
      <c r="J4549" s="178" t="str">
        <f>IF(I4549&gt;0,H4549/I4549,0)</f>
      </c>
      <c r="K4549" s="179" t="str">
        <f>1-EXP(-J4549)</f>
      </c>
      <c r="L4549" s="180" t="str">
        <f>IF(G4549=30,1,M4548)</f>
      </c>
      <c r="M4549" s="181" t="str">
        <f>L4549*(1-K4549)</f>
      </c>
    </row>
    <row r="4550">
      <c r="A4550" t="s">
        <v>164</v>
      </c>
      <c r="B4550" t="s">
        <v>253</v>
      </c>
      <c r="C4550" s="32" t="s">
        <v>255</v>
      </c>
      <c r="D4550" t="s">
        <v>458</v>
      </c>
      <c r="E4550" t="s">
        <v>476</v>
      </c>
      <c r="F4550" s="174" t="n">
        <v>2034</v>
      </c>
      <c r="G4550" s="175" t="n">
        <v>58</v>
      </c>
      <c r="H4550" s="176" t="n">
        <v>17587.7762864822</v>
      </c>
      <c r="I4550" s="177" t="n">
        <v>3560437.04696826</v>
      </c>
      <c r="J4550" s="178" t="str">
        <f>IF(I4550&gt;0,H4550/I4550,0)</f>
      </c>
      <c r="K4550" s="179" t="str">
        <f>1-EXP(-J4550)</f>
      </c>
      <c r="L4550" s="180" t="str">
        <f>IF(G4550=30,1,M4549)</f>
      </c>
      <c r="M4550" s="181" t="str">
        <f>L4550*(1-K4550)</f>
      </c>
    </row>
    <row r="4551">
      <c r="A4551" t="s">
        <v>164</v>
      </c>
      <c r="B4551" t="s">
        <v>253</v>
      </c>
      <c r="C4551" s="32" t="s">
        <v>255</v>
      </c>
      <c r="D4551" t="s">
        <v>458</v>
      </c>
      <c r="E4551" t="s">
        <v>476</v>
      </c>
      <c r="F4551" s="174" t="n">
        <v>2034</v>
      </c>
      <c r="G4551" s="175" t="n">
        <v>59</v>
      </c>
      <c r="H4551" s="176" t="n">
        <v>18749.7547755273</v>
      </c>
      <c r="I4551" s="177" t="n">
        <v>3470590.548718</v>
      </c>
      <c r="J4551" s="178" t="str">
        <f>IF(I4551&gt;0,H4551/I4551,0)</f>
      </c>
      <c r="K4551" s="179" t="str">
        <f>1-EXP(-J4551)</f>
      </c>
      <c r="L4551" s="180" t="str">
        <f>IF(G4551=30,1,M4550)</f>
      </c>
      <c r="M4551" s="181" t="str">
        <f>L4551*(1-K4551)</f>
      </c>
    </row>
    <row r="4552">
      <c r="A4552" t="s">
        <v>164</v>
      </c>
      <c r="B4552" t="s">
        <v>253</v>
      </c>
      <c r="C4552" s="32" t="s">
        <v>255</v>
      </c>
      <c r="D4552" t="s">
        <v>458</v>
      </c>
      <c r="E4552" t="s">
        <v>476</v>
      </c>
      <c r="F4552" s="174" t="n">
        <v>2034</v>
      </c>
      <c r="G4552" s="175" t="n">
        <v>60</v>
      </c>
      <c r="H4552" s="176" t="n">
        <v>20031.0286670195</v>
      </c>
      <c r="I4552" s="177" t="n">
        <v>3353959.46644768</v>
      </c>
      <c r="J4552" s="178" t="str">
        <f>IF(I4552&gt;0,H4552/I4552,0)</f>
      </c>
      <c r="K4552" s="179" t="str">
        <f>1-EXP(-J4552)</f>
      </c>
      <c r="L4552" s="180" t="str">
        <f>IF(G4552=30,1,M4551)</f>
      </c>
      <c r="M4552" s="181" t="str">
        <f>L4552*(1-K4552)</f>
      </c>
    </row>
    <row r="4553">
      <c r="A4553" t="s">
        <v>164</v>
      </c>
      <c r="B4553" t="s">
        <v>253</v>
      </c>
      <c r="C4553" s="32" t="s">
        <v>255</v>
      </c>
      <c r="D4553" t="s">
        <v>458</v>
      </c>
      <c r="E4553" t="s">
        <v>476</v>
      </c>
      <c r="F4553" s="174" t="n">
        <v>2034</v>
      </c>
      <c r="G4553" s="175" t="n">
        <v>61</v>
      </c>
      <c r="H4553" s="176" t="n">
        <v>21514.6703944615</v>
      </c>
      <c r="I4553" s="177" t="n">
        <v>3292914.59503789</v>
      </c>
      <c r="J4553" s="178" t="str">
        <f>IF(I4553&gt;0,H4553/I4553,0)</f>
      </c>
      <c r="K4553" s="179" t="str">
        <f>1-EXP(-J4553)</f>
      </c>
      <c r="L4553" s="180" t="str">
        <f>IF(G4553=30,1,M4552)</f>
      </c>
      <c r="M4553" s="181" t="str">
        <f>L4553*(1-K4553)</f>
      </c>
    </row>
    <row r="4554">
      <c r="A4554" t="s">
        <v>164</v>
      </c>
      <c r="B4554" t="s">
        <v>253</v>
      </c>
      <c r="C4554" s="32" t="s">
        <v>255</v>
      </c>
      <c r="D4554" t="s">
        <v>458</v>
      </c>
      <c r="E4554" t="s">
        <v>476</v>
      </c>
      <c r="F4554" s="174" t="n">
        <v>2034</v>
      </c>
      <c r="G4554" s="175" t="n">
        <v>62</v>
      </c>
      <c r="H4554" s="176" t="n">
        <v>22048.0657333213</v>
      </c>
      <c r="I4554" s="177" t="n">
        <v>3077800.77280986</v>
      </c>
      <c r="J4554" s="178" t="str">
        <f>IF(I4554&gt;0,H4554/I4554,0)</f>
      </c>
      <c r="K4554" s="179" t="str">
        <f>1-EXP(-J4554)</f>
      </c>
      <c r="L4554" s="180" t="str">
        <f>IF(G4554=30,1,M4553)</f>
      </c>
      <c r="M4554" s="181" t="str">
        <f>L4554*(1-K4554)</f>
      </c>
    </row>
    <row r="4555">
      <c r="A4555" t="s">
        <v>164</v>
      </c>
      <c r="B4555" t="s">
        <v>253</v>
      </c>
      <c r="C4555" s="32" t="s">
        <v>255</v>
      </c>
      <c r="D4555" t="s">
        <v>458</v>
      </c>
      <c r="E4555" t="s">
        <v>476</v>
      </c>
      <c r="F4555" s="174" t="n">
        <v>2034</v>
      </c>
      <c r="G4555" s="175" t="n">
        <v>63</v>
      </c>
      <c r="H4555" s="176" t="n">
        <v>23357.6826015589</v>
      </c>
      <c r="I4555" s="177" t="n">
        <v>2976427.24670472</v>
      </c>
      <c r="J4555" s="178" t="str">
        <f>IF(I4555&gt;0,H4555/I4555,0)</f>
      </c>
      <c r="K4555" s="179" t="str">
        <f>1-EXP(-J4555)</f>
      </c>
      <c r="L4555" s="180" t="str">
        <f>IF(G4555=30,1,M4554)</f>
      </c>
      <c r="M4555" s="181" t="str">
        <f>L4555*(1-K4555)</f>
      </c>
    </row>
    <row r="4556">
      <c r="A4556" t="s">
        <v>164</v>
      </c>
      <c r="B4556" t="s">
        <v>253</v>
      </c>
      <c r="C4556" s="32" t="s">
        <v>255</v>
      </c>
      <c r="D4556" t="s">
        <v>458</v>
      </c>
      <c r="E4556" t="s">
        <v>476</v>
      </c>
      <c r="F4556" s="174" t="n">
        <v>2034</v>
      </c>
      <c r="G4556" s="175" t="n">
        <v>64</v>
      </c>
      <c r="H4556" s="176" t="n">
        <v>24753.3359452418</v>
      </c>
      <c r="I4556" s="177" t="n">
        <v>2878409.75978314</v>
      </c>
      <c r="J4556" s="178" t="str">
        <f>IF(I4556&gt;0,H4556/I4556,0)</f>
      </c>
      <c r="K4556" s="179" t="str">
        <f>1-EXP(-J4556)</f>
      </c>
      <c r="L4556" s="180" t="str">
        <f>IF(G4556=30,1,M4555)</f>
      </c>
      <c r="M4556" s="181" t="str">
        <f>L4556*(1-K4556)</f>
      </c>
    </row>
    <row r="4557">
      <c r="A4557" t="s">
        <v>164</v>
      </c>
      <c r="B4557" t="s">
        <v>253</v>
      </c>
      <c r="C4557" s="32" t="s">
        <v>255</v>
      </c>
      <c r="D4557" t="s">
        <v>458</v>
      </c>
      <c r="E4557" t="s">
        <v>476</v>
      </c>
      <c r="F4557" s="174" t="n">
        <v>2034</v>
      </c>
      <c r="G4557" s="175" t="n">
        <v>65</v>
      </c>
      <c r="H4557" s="176" t="n">
        <v>25240.720888374</v>
      </c>
      <c r="I4557" s="177" t="n">
        <v>2771195.27126004</v>
      </c>
      <c r="J4557" s="178" t="str">
        <f>IF(I4557&gt;0,H4557/I4557,0)</f>
      </c>
      <c r="K4557" s="179" t="str">
        <f>1-EXP(-J4557)</f>
      </c>
      <c r="L4557" s="180" t="str">
        <f>IF(G4557=30,1,M4556)</f>
      </c>
      <c r="M4557" s="181" t="str">
        <f>L4557*(1-K4557)</f>
      </c>
    </row>
    <row r="4558">
      <c r="A4558" t="s">
        <v>164</v>
      </c>
      <c r="B4558" t="s">
        <v>253</v>
      </c>
      <c r="C4558" s="32" t="s">
        <v>255</v>
      </c>
      <c r="D4558" t="s">
        <v>458</v>
      </c>
      <c r="E4558" t="s">
        <v>476</v>
      </c>
      <c r="F4558" s="174" t="n">
        <v>2034</v>
      </c>
      <c r="G4558" s="175" t="n">
        <v>66</v>
      </c>
      <c r="H4558" s="176" t="n">
        <v>26418.3991270152</v>
      </c>
      <c r="I4558" s="177" t="n">
        <v>2645813.86969564</v>
      </c>
      <c r="J4558" s="178" t="str">
        <f>IF(I4558&gt;0,H4558/I4558,0)</f>
      </c>
      <c r="K4558" s="179" t="str">
        <f>1-EXP(-J4558)</f>
      </c>
      <c r="L4558" s="180" t="str">
        <f>IF(G4558=30,1,M4557)</f>
      </c>
      <c r="M4558" s="181" t="str">
        <f>L4558*(1-K4558)</f>
      </c>
    </row>
    <row r="4559">
      <c r="A4559" t="s">
        <v>164</v>
      </c>
      <c r="B4559" t="s">
        <v>253</v>
      </c>
      <c r="C4559" s="32" t="s">
        <v>255</v>
      </c>
      <c r="D4559" t="s">
        <v>458</v>
      </c>
      <c r="E4559" t="s">
        <v>476</v>
      </c>
      <c r="F4559" s="174" t="n">
        <v>2034</v>
      </c>
      <c r="G4559" s="175" t="n">
        <v>67</v>
      </c>
      <c r="H4559" s="176" t="n">
        <v>27322.7952510462</v>
      </c>
      <c r="I4559" s="177" t="n">
        <v>2491682.64973219</v>
      </c>
      <c r="J4559" s="178" t="str">
        <f>IF(I4559&gt;0,H4559/I4559,0)</f>
      </c>
      <c r="K4559" s="179" t="str">
        <f>1-EXP(-J4559)</f>
      </c>
      <c r="L4559" s="180" t="str">
        <f>IF(G4559=30,1,M4558)</f>
      </c>
      <c r="M4559" s="181" t="str">
        <f>L4559*(1-K4559)</f>
      </c>
    </row>
    <row r="4560">
      <c r="A4560" t="s">
        <v>164</v>
      </c>
      <c r="B4560" t="s">
        <v>253</v>
      </c>
      <c r="C4560" s="32" t="s">
        <v>255</v>
      </c>
      <c r="D4560" t="s">
        <v>458</v>
      </c>
      <c r="E4560" t="s">
        <v>476</v>
      </c>
      <c r="F4560" s="174" t="n">
        <v>2034</v>
      </c>
      <c r="G4560" s="175" t="n">
        <v>68</v>
      </c>
      <c r="H4560" s="176" t="n">
        <v>28540.9938292776</v>
      </c>
      <c r="I4560" s="177" t="n">
        <v>2370497.90208936</v>
      </c>
      <c r="J4560" s="178" t="str">
        <f>IF(I4560&gt;0,H4560/I4560,0)</f>
      </c>
      <c r="K4560" s="179" t="str">
        <f>1-EXP(-J4560)</f>
      </c>
      <c r="L4560" s="180" t="str">
        <f>IF(G4560=30,1,M4559)</f>
      </c>
      <c r="M4560" s="181" t="str">
        <f>L4560*(1-K4560)</f>
      </c>
    </row>
    <row r="4561">
      <c r="A4561" t="s">
        <v>164</v>
      </c>
      <c r="B4561" t="s">
        <v>253</v>
      </c>
      <c r="C4561" s="32" t="s">
        <v>255</v>
      </c>
      <c r="D4561" t="s">
        <v>458</v>
      </c>
      <c r="E4561" t="s">
        <v>476</v>
      </c>
      <c r="F4561" s="174" t="n">
        <v>2034</v>
      </c>
      <c r="G4561" s="175" t="n">
        <v>69</v>
      </c>
      <c r="H4561" s="176" t="n">
        <v>29505.5943801673</v>
      </c>
      <c r="I4561" s="177" t="n">
        <v>2230325.26836429</v>
      </c>
      <c r="J4561" s="178" t="str">
        <f>IF(I4561&gt;0,H4561/I4561,0)</f>
      </c>
      <c r="K4561" s="179" t="str">
        <f>1-EXP(-J4561)</f>
      </c>
      <c r="L4561" s="180" t="str">
        <f>IF(G4561=30,1,M4560)</f>
      </c>
      <c r="M4561" s="181" t="str">
        <f>L4561*(1-K4561)</f>
      </c>
    </row>
    <row r="4562">
      <c r="A4562" t="s">
        <v>164</v>
      </c>
      <c r="B4562" t="s">
        <v>253</v>
      </c>
      <c r="C4562" s="32" t="s">
        <v>255</v>
      </c>
      <c r="D4562" t="s">
        <v>458</v>
      </c>
      <c r="E4562" t="s">
        <v>476</v>
      </c>
      <c r="F4562" s="174" t="n">
        <v>2035</v>
      </c>
      <c r="G4562" s="175" t="n">
        <v>30</v>
      </c>
      <c r="H4562" s="176" t="n">
        <v>808.760449094376</v>
      </c>
      <c r="I4562" s="177" t="n">
        <v>4552852.62019601</v>
      </c>
      <c r="J4562" s="178" t="str">
        <f>IF(I4562&gt;0,H4562/I4562,0)</f>
      </c>
      <c r="K4562" s="179" t="str">
        <f>1-EXP(-J4562)</f>
      </c>
      <c r="L4562" s="180" t="str">
        <f>IF(G4562=30,1,M4561)</f>
      </c>
      <c r="M4562" s="181" t="str">
        <f>L4562*(1-K4562)</f>
      </c>
    </row>
    <row r="4563">
      <c r="A4563" t="s">
        <v>164</v>
      </c>
      <c r="B4563" t="s">
        <v>253</v>
      </c>
      <c r="C4563" s="32" t="s">
        <v>255</v>
      </c>
      <c r="D4563" t="s">
        <v>458</v>
      </c>
      <c r="E4563" t="s">
        <v>476</v>
      </c>
      <c r="F4563" s="174" t="n">
        <v>2035</v>
      </c>
      <c r="G4563" s="175" t="n">
        <v>31</v>
      </c>
      <c r="H4563" s="176" t="n">
        <v>968.402886052372</v>
      </c>
      <c r="I4563" s="177" t="n">
        <v>4424108.03798398</v>
      </c>
      <c r="J4563" s="178" t="str">
        <f>IF(I4563&gt;0,H4563/I4563,0)</f>
      </c>
      <c r="K4563" s="179" t="str">
        <f>1-EXP(-J4563)</f>
      </c>
      <c r="L4563" s="180" t="str">
        <f>IF(G4563=30,1,M4562)</f>
      </c>
      <c r="M4563" s="181" t="str">
        <f>L4563*(1-K4563)</f>
      </c>
    </row>
    <row r="4564">
      <c r="A4564" t="s">
        <v>164</v>
      </c>
      <c r="B4564" t="s">
        <v>253</v>
      </c>
      <c r="C4564" s="32" t="s">
        <v>255</v>
      </c>
      <c r="D4564" t="s">
        <v>458</v>
      </c>
      <c r="E4564" t="s">
        <v>476</v>
      </c>
      <c r="F4564" s="174" t="n">
        <v>2035</v>
      </c>
      <c r="G4564" s="175" t="n">
        <v>32</v>
      </c>
      <c r="H4564" s="176" t="n">
        <v>1005.18886233354</v>
      </c>
      <c r="I4564" s="177" t="n">
        <v>4358892.04631183</v>
      </c>
      <c r="J4564" s="178" t="str">
        <f>IF(I4564&gt;0,H4564/I4564,0)</f>
      </c>
      <c r="K4564" s="179" t="str">
        <f>1-EXP(-J4564)</f>
      </c>
      <c r="L4564" s="180" t="str">
        <f>IF(G4564=30,1,M4563)</f>
      </c>
      <c r="M4564" s="181" t="str">
        <f>L4564*(1-K4564)</f>
      </c>
    </row>
    <row r="4565">
      <c r="A4565" t="s">
        <v>164</v>
      </c>
      <c r="B4565" t="s">
        <v>253</v>
      </c>
      <c r="C4565" s="32" t="s">
        <v>255</v>
      </c>
      <c r="D4565" t="s">
        <v>458</v>
      </c>
      <c r="E4565" t="s">
        <v>476</v>
      </c>
      <c r="F4565" s="174" t="n">
        <v>2035</v>
      </c>
      <c r="G4565" s="175" t="n">
        <v>33</v>
      </c>
      <c r="H4565" s="176" t="n">
        <v>1205.79476729984</v>
      </c>
      <c r="I4565" s="177" t="n">
        <v>4337752.84369752</v>
      </c>
      <c r="J4565" s="178" t="str">
        <f>IF(I4565&gt;0,H4565/I4565,0)</f>
      </c>
      <c r="K4565" s="179" t="str">
        <f>1-EXP(-J4565)</f>
      </c>
      <c r="L4565" s="180" t="str">
        <f>IF(G4565=30,1,M4564)</f>
      </c>
      <c r="M4565" s="181" t="str">
        <f>L4565*(1-K4565)</f>
      </c>
    </row>
    <row r="4566">
      <c r="A4566" t="s">
        <v>164</v>
      </c>
      <c r="B4566" t="s">
        <v>253</v>
      </c>
      <c r="C4566" s="32" t="s">
        <v>255</v>
      </c>
      <c r="D4566" t="s">
        <v>458</v>
      </c>
      <c r="E4566" t="s">
        <v>476</v>
      </c>
      <c r="F4566" s="174" t="n">
        <v>2035</v>
      </c>
      <c r="G4566" s="175" t="n">
        <v>34</v>
      </c>
      <c r="H4566" s="176" t="n">
        <v>1276.48929253015</v>
      </c>
      <c r="I4566" s="177" t="n">
        <v>4317763.0958947</v>
      </c>
      <c r="J4566" s="178" t="str">
        <f>IF(I4566&gt;0,H4566/I4566,0)</f>
      </c>
      <c r="K4566" s="179" t="str">
        <f>1-EXP(-J4566)</f>
      </c>
      <c r="L4566" s="180" t="str">
        <f>IF(G4566=30,1,M4565)</f>
      </c>
      <c r="M4566" s="181" t="str">
        <f>L4566*(1-K4566)</f>
      </c>
    </row>
    <row r="4567">
      <c r="A4567" t="s">
        <v>164</v>
      </c>
      <c r="B4567" t="s">
        <v>253</v>
      </c>
      <c r="C4567" s="32" t="s">
        <v>255</v>
      </c>
      <c r="D4567" t="s">
        <v>458</v>
      </c>
      <c r="E4567" t="s">
        <v>476</v>
      </c>
      <c r="F4567" s="174" t="n">
        <v>2035</v>
      </c>
      <c r="G4567" s="175" t="n">
        <v>35</v>
      </c>
      <c r="H4567" s="176" t="n">
        <v>1712.30224863571</v>
      </c>
      <c r="I4567" s="177" t="n">
        <v>4297448.34931367</v>
      </c>
      <c r="J4567" s="178" t="str">
        <f>IF(I4567&gt;0,H4567/I4567,0)</f>
      </c>
      <c r="K4567" s="179" t="str">
        <f>1-EXP(-J4567)</f>
      </c>
      <c r="L4567" s="180" t="str">
        <f>IF(G4567=30,1,M4566)</f>
      </c>
      <c r="M4567" s="181" t="str">
        <f>L4567*(1-K4567)</f>
      </c>
    </row>
    <row r="4568">
      <c r="A4568" t="s">
        <v>164</v>
      </c>
      <c r="B4568" t="s">
        <v>253</v>
      </c>
      <c r="C4568" s="32" t="s">
        <v>255</v>
      </c>
      <c r="D4568" t="s">
        <v>458</v>
      </c>
      <c r="E4568" t="s">
        <v>476</v>
      </c>
      <c r="F4568" s="174" t="n">
        <v>2035</v>
      </c>
      <c r="G4568" s="175" t="n">
        <v>36</v>
      </c>
      <c r="H4568" s="176" t="n">
        <v>1921.85807769518</v>
      </c>
      <c r="I4568" s="177" t="n">
        <v>4316251.41537009</v>
      </c>
      <c r="J4568" s="178" t="str">
        <f>IF(I4568&gt;0,H4568/I4568,0)</f>
      </c>
      <c r="K4568" s="179" t="str">
        <f>1-EXP(-J4568)</f>
      </c>
      <c r="L4568" s="180" t="str">
        <f>IF(G4568=30,1,M4567)</f>
      </c>
      <c r="M4568" s="181" t="str">
        <f>L4568*(1-K4568)</f>
      </c>
    </row>
    <row r="4569">
      <c r="A4569" t="s">
        <v>164</v>
      </c>
      <c r="B4569" t="s">
        <v>253</v>
      </c>
      <c r="C4569" s="32" t="s">
        <v>255</v>
      </c>
      <c r="D4569" t="s">
        <v>458</v>
      </c>
      <c r="E4569" t="s">
        <v>476</v>
      </c>
      <c r="F4569" s="174" t="n">
        <v>2035</v>
      </c>
      <c r="G4569" s="175" t="n">
        <v>37</v>
      </c>
      <c r="H4569" s="176" t="n">
        <v>2094.51701717036</v>
      </c>
      <c r="I4569" s="177" t="n">
        <v>4374307.21738323</v>
      </c>
      <c r="J4569" s="178" t="str">
        <f>IF(I4569&gt;0,H4569/I4569,0)</f>
      </c>
      <c r="K4569" s="179" t="str">
        <f>1-EXP(-J4569)</f>
      </c>
      <c r="L4569" s="180" t="str">
        <f>IF(G4569=30,1,M4568)</f>
      </c>
      <c r="M4569" s="181" t="str">
        <f>L4569*(1-K4569)</f>
      </c>
    </row>
    <row r="4570">
      <c r="A4570" t="s">
        <v>164</v>
      </c>
      <c r="B4570" t="s">
        <v>253</v>
      </c>
      <c r="C4570" s="32" t="s">
        <v>255</v>
      </c>
      <c r="D4570" t="s">
        <v>458</v>
      </c>
      <c r="E4570" t="s">
        <v>476</v>
      </c>
      <c r="F4570" s="174" t="n">
        <v>2035</v>
      </c>
      <c r="G4570" s="175" t="n">
        <v>38</v>
      </c>
      <c r="H4570" s="176" t="n">
        <v>2531.03815475529</v>
      </c>
      <c r="I4570" s="177" t="n">
        <v>4510891.06965045</v>
      </c>
      <c r="J4570" s="178" t="str">
        <f>IF(I4570&gt;0,H4570/I4570,0)</f>
      </c>
      <c r="K4570" s="179" t="str">
        <f>1-EXP(-J4570)</f>
      </c>
      <c r="L4570" s="180" t="str">
        <f>IF(G4570=30,1,M4569)</f>
      </c>
      <c r="M4570" s="181" t="str">
        <f>L4570*(1-K4570)</f>
      </c>
    </row>
    <row r="4571">
      <c r="A4571" t="s">
        <v>164</v>
      </c>
      <c r="B4571" t="s">
        <v>253</v>
      </c>
      <c r="C4571" s="32" t="s">
        <v>255</v>
      </c>
      <c r="D4571" t="s">
        <v>458</v>
      </c>
      <c r="E4571" t="s">
        <v>476</v>
      </c>
      <c r="F4571" s="174" t="n">
        <v>2035</v>
      </c>
      <c r="G4571" s="175" t="n">
        <v>39</v>
      </c>
      <c r="H4571" s="176" t="n">
        <v>2697.40542006794</v>
      </c>
      <c r="I4571" s="177" t="n">
        <v>4466002.61740271</v>
      </c>
      <c r="J4571" s="178" t="str">
        <f>IF(I4571&gt;0,H4571/I4571,0)</f>
      </c>
      <c r="K4571" s="179" t="str">
        <f>1-EXP(-J4571)</f>
      </c>
      <c r="L4571" s="180" t="str">
        <f>IF(G4571=30,1,M4570)</f>
      </c>
      <c r="M4571" s="181" t="str">
        <f>L4571*(1-K4571)</f>
      </c>
    </row>
    <row r="4572">
      <c r="A4572" t="s">
        <v>164</v>
      </c>
      <c r="B4572" t="s">
        <v>253</v>
      </c>
      <c r="C4572" s="32" t="s">
        <v>255</v>
      </c>
      <c r="D4572" t="s">
        <v>458</v>
      </c>
      <c r="E4572" t="s">
        <v>476</v>
      </c>
      <c r="F4572" s="174" t="n">
        <v>2035</v>
      </c>
      <c r="G4572" s="175" t="n">
        <v>40</v>
      </c>
      <c r="H4572" s="176" t="n">
        <v>3555.32391515598</v>
      </c>
      <c r="I4572" s="177" t="n">
        <v>4390927.80410951</v>
      </c>
      <c r="J4572" s="178" t="str">
        <f>IF(I4572&gt;0,H4572/I4572,0)</f>
      </c>
      <c r="K4572" s="179" t="str">
        <f>1-EXP(-J4572)</f>
      </c>
      <c r="L4572" s="180" t="str">
        <f>IF(G4572=30,1,M4571)</f>
      </c>
      <c r="M4572" s="181" t="str">
        <f>L4572*(1-K4572)</f>
      </c>
    </row>
    <row r="4573">
      <c r="A4573" t="s">
        <v>164</v>
      </c>
      <c r="B4573" t="s">
        <v>253</v>
      </c>
      <c r="C4573" s="32" t="s">
        <v>255</v>
      </c>
      <c r="D4573" t="s">
        <v>458</v>
      </c>
      <c r="E4573" t="s">
        <v>476</v>
      </c>
      <c r="F4573" s="174" t="n">
        <v>2035</v>
      </c>
      <c r="G4573" s="175" t="n">
        <v>41</v>
      </c>
      <c r="H4573" s="176" t="n">
        <v>3788.51252201721</v>
      </c>
      <c r="I4573" s="177" t="n">
        <v>4330437.63595966</v>
      </c>
      <c r="J4573" s="178" t="str">
        <f>IF(I4573&gt;0,H4573/I4573,0)</f>
      </c>
      <c r="K4573" s="179" t="str">
        <f>1-EXP(-J4573)</f>
      </c>
      <c r="L4573" s="180" t="str">
        <f>IF(G4573=30,1,M4572)</f>
      </c>
      <c r="M4573" s="181" t="str">
        <f>L4573*(1-K4573)</f>
      </c>
    </row>
    <row r="4574">
      <c r="A4574" t="s">
        <v>164</v>
      </c>
      <c r="B4574" t="s">
        <v>253</v>
      </c>
      <c r="C4574" s="32" t="s">
        <v>255</v>
      </c>
      <c r="D4574" t="s">
        <v>458</v>
      </c>
      <c r="E4574" t="s">
        <v>476</v>
      </c>
      <c r="F4574" s="174" t="n">
        <v>2035</v>
      </c>
      <c r="G4574" s="175" t="n">
        <v>42</v>
      </c>
      <c r="H4574" s="176" t="n">
        <v>4052.9803839552</v>
      </c>
      <c r="I4574" s="177" t="n">
        <v>4273988.67084292</v>
      </c>
      <c r="J4574" s="178" t="str">
        <f>IF(I4574&gt;0,H4574/I4574,0)</f>
      </c>
      <c r="K4574" s="179" t="str">
        <f>1-EXP(-J4574)</f>
      </c>
      <c r="L4574" s="180" t="str">
        <f>IF(G4574=30,1,M4573)</f>
      </c>
      <c r="M4574" s="181" t="str">
        <f>L4574*(1-K4574)</f>
      </c>
    </row>
    <row r="4575">
      <c r="A4575" t="s">
        <v>164</v>
      </c>
      <c r="B4575" t="s">
        <v>253</v>
      </c>
      <c r="C4575" s="32" t="s">
        <v>255</v>
      </c>
      <c r="D4575" t="s">
        <v>458</v>
      </c>
      <c r="E4575" t="s">
        <v>476</v>
      </c>
      <c r="F4575" s="174" t="n">
        <v>2035</v>
      </c>
      <c r="G4575" s="175" t="n">
        <v>43</v>
      </c>
      <c r="H4575" s="176" t="n">
        <v>4436.66781084084</v>
      </c>
      <c r="I4575" s="177" t="n">
        <v>4307591.18324254</v>
      </c>
      <c r="J4575" s="178" t="str">
        <f>IF(I4575&gt;0,H4575/I4575,0)</f>
      </c>
      <c r="K4575" s="179" t="str">
        <f>1-EXP(-J4575)</f>
      </c>
      <c r="L4575" s="180" t="str">
        <f>IF(G4575=30,1,M4574)</f>
      </c>
      <c r="M4575" s="181" t="str">
        <f>L4575*(1-K4575)</f>
      </c>
    </row>
    <row r="4576">
      <c r="A4576" t="s">
        <v>164</v>
      </c>
      <c r="B4576" t="s">
        <v>253</v>
      </c>
      <c r="C4576" s="32" t="s">
        <v>255</v>
      </c>
      <c r="D4576" t="s">
        <v>458</v>
      </c>
      <c r="E4576" t="s">
        <v>476</v>
      </c>
      <c r="F4576" s="174" t="n">
        <v>2035</v>
      </c>
      <c r="G4576" s="175" t="n">
        <v>44</v>
      </c>
      <c r="H4576" s="176" t="n">
        <v>4852.06786657594</v>
      </c>
      <c r="I4576" s="177" t="n">
        <v>4321213.00020685</v>
      </c>
      <c r="J4576" s="178" t="str">
        <f>IF(I4576&gt;0,H4576/I4576,0)</f>
      </c>
      <c r="K4576" s="179" t="str">
        <f>1-EXP(-J4576)</f>
      </c>
      <c r="L4576" s="180" t="str">
        <f>IF(G4576=30,1,M4575)</f>
      </c>
      <c r="M4576" s="181" t="str">
        <f>L4576*(1-K4576)</f>
      </c>
    </row>
    <row r="4577">
      <c r="A4577" t="s">
        <v>164</v>
      </c>
      <c r="B4577" t="s">
        <v>253</v>
      </c>
      <c r="C4577" s="32" t="s">
        <v>255</v>
      </c>
      <c r="D4577" t="s">
        <v>458</v>
      </c>
      <c r="E4577" t="s">
        <v>476</v>
      </c>
      <c r="F4577" s="174" t="n">
        <v>2035</v>
      </c>
      <c r="G4577" s="175" t="n">
        <v>45</v>
      </c>
      <c r="H4577" s="176" t="n">
        <v>8569.19094957115</v>
      </c>
      <c r="I4577" s="177" t="n">
        <v>6360081.66498512</v>
      </c>
      <c r="J4577" s="178" t="str">
        <f>IF(I4577&gt;0,H4577/I4577,0)</f>
      </c>
      <c r="K4577" s="179" t="str">
        <f>1-EXP(-J4577)</f>
      </c>
      <c r="L4577" s="180" t="str">
        <f>IF(G4577=30,1,M4576)</f>
      </c>
      <c r="M4577" s="181" t="str">
        <f>L4577*(1-K4577)</f>
      </c>
    </row>
    <row r="4578">
      <c r="A4578" t="s">
        <v>164</v>
      </c>
      <c r="B4578" t="s">
        <v>253</v>
      </c>
      <c r="C4578" s="32" t="s">
        <v>255</v>
      </c>
      <c r="D4578" t="s">
        <v>458</v>
      </c>
      <c r="E4578" t="s">
        <v>476</v>
      </c>
      <c r="F4578" s="174" t="n">
        <v>2035</v>
      </c>
      <c r="G4578" s="175" t="n">
        <v>46</v>
      </c>
      <c r="H4578" s="176" t="n">
        <v>6758.99047502697</v>
      </c>
      <c r="I4578" s="177" t="n">
        <v>4269500.43720916</v>
      </c>
      <c r="J4578" s="178" t="str">
        <f>IF(I4578&gt;0,H4578/I4578,0)</f>
      </c>
      <c r="K4578" s="179" t="str">
        <f>1-EXP(-J4578)</f>
      </c>
      <c r="L4578" s="180" t="str">
        <f>IF(G4578=30,1,M4577)</f>
      </c>
      <c r="M4578" s="181" t="str">
        <f>L4578*(1-K4578)</f>
      </c>
    </row>
    <row r="4579">
      <c r="A4579" t="s">
        <v>164</v>
      </c>
      <c r="B4579" t="s">
        <v>253</v>
      </c>
      <c r="C4579" s="32" t="s">
        <v>255</v>
      </c>
      <c r="D4579" t="s">
        <v>458</v>
      </c>
      <c r="E4579" t="s">
        <v>476</v>
      </c>
      <c r="F4579" s="174" t="n">
        <v>2035</v>
      </c>
      <c r="G4579" s="175" t="n">
        <v>47</v>
      </c>
      <c r="H4579" s="176" t="n">
        <v>7366.66555012398</v>
      </c>
      <c r="I4579" s="177" t="n">
        <v>4247149.62312116</v>
      </c>
      <c r="J4579" s="178" t="str">
        <f>IF(I4579&gt;0,H4579/I4579,0)</f>
      </c>
      <c r="K4579" s="179" t="str">
        <f>1-EXP(-J4579)</f>
      </c>
      <c r="L4579" s="180" t="str">
        <f>IF(G4579=30,1,M4578)</f>
      </c>
      <c r="M4579" s="181" t="str">
        <f>L4579*(1-K4579)</f>
      </c>
    </row>
    <row r="4580">
      <c r="A4580" t="s">
        <v>164</v>
      </c>
      <c r="B4580" t="s">
        <v>253</v>
      </c>
      <c r="C4580" s="32" t="s">
        <v>255</v>
      </c>
      <c r="D4580" t="s">
        <v>458</v>
      </c>
      <c r="E4580" t="s">
        <v>476</v>
      </c>
      <c r="F4580" s="174" t="n">
        <v>2035</v>
      </c>
      <c r="G4580" s="175" t="n">
        <v>48</v>
      </c>
      <c r="H4580" s="176" t="n">
        <v>7816.84614973528</v>
      </c>
      <c r="I4580" s="177" t="n">
        <v>4110655.21036418</v>
      </c>
      <c r="J4580" s="178" t="str">
        <f>IF(I4580&gt;0,H4580/I4580,0)</f>
      </c>
      <c r="K4580" s="179" t="str">
        <f>1-EXP(-J4580)</f>
      </c>
      <c r="L4580" s="180" t="str">
        <f>IF(G4580=30,1,M4579)</f>
      </c>
      <c r="M4580" s="181" t="str">
        <f>L4580*(1-K4580)</f>
      </c>
    </row>
    <row r="4581">
      <c r="A4581" t="s">
        <v>164</v>
      </c>
      <c r="B4581" t="s">
        <v>253</v>
      </c>
      <c r="C4581" s="32" t="s">
        <v>255</v>
      </c>
      <c r="D4581" t="s">
        <v>458</v>
      </c>
      <c r="E4581" t="s">
        <v>476</v>
      </c>
      <c r="F4581" s="174" t="n">
        <v>2035</v>
      </c>
      <c r="G4581" s="175" t="n">
        <v>49</v>
      </c>
      <c r="H4581" s="176" t="n">
        <v>8478.79783501487</v>
      </c>
      <c r="I4581" s="177" t="n">
        <v>4069601.80256396</v>
      </c>
      <c r="J4581" s="178" t="str">
        <f>IF(I4581&gt;0,H4581/I4581,0)</f>
      </c>
      <c r="K4581" s="179" t="str">
        <f>1-EXP(-J4581)</f>
      </c>
      <c r="L4581" s="180" t="str">
        <f>IF(G4581=30,1,M4580)</f>
      </c>
      <c r="M4581" s="181" t="str">
        <f>L4581*(1-K4581)</f>
      </c>
    </row>
    <row r="4582">
      <c r="A4582" t="s">
        <v>164</v>
      </c>
      <c r="B4582" t="s">
        <v>253</v>
      </c>
      <c r="C4582" s="32" t="s">
        <v>255</v>
      </c>
      <c r="D4582" t="s">
        <v>458</v>
      </c>
      <c r="E4582" t="s">
        <v>476</v>
      </c>
      <c r="F4582" s="174" t="n">
        <v>2035</v>
      </c>
      <c r="G4582" s="175" t="n">
        <v>50</v>
      </c>
      <c r="H4582" s="176" t="n">
        <v>9933.46525149092</v>
      </c>
      <c r="I4582" s="177" t="n">
        <v>4119428.42065714</v>
      </c>
      <c r="J4582" s="178" t="str">
        <f>IF(I4582&gt;0,H4582/I4582,0)</f>
      </c>
      <c r="K4582" s="179" t="str">
        <f>1-EXP(-J4582)</f>
      </c>
      <c r="L4582" s="180" t="str">
        <f>IF(G4582=30,1,M4581)</f>
      </c>
      <c r="M4582" s="181" t="str">
        <f>L4582*(1-K4582)</f>
      </c>
    </row>
    <row r="4583">
      <c r="A4583" t="s">
        <v>164</v>
      </c>
      <c r="B4583" t="s">
        <v>253</v>
      </c>
      <c r="C4583" s="32" t="s">
        <v>255</v>
      </c>
      <c r="D4583" t="s">
        <v>458</v>
      </c>
      <c r="E4583" t="s">
        <v>476</v>
      </c>
      <c r="F4583" s="174" t="n">
        <v>2035</v>
      </c>
      <c r="G4583" s="175" t="n">
        <v>51</v>
      </c>
      <c r="H4583" s="176" t="n">
        <v>11047.3069979754</v>
      </c>
      <c r="I4583" s="177" t="n">
        <v>4191848.89956739</v>
      </c>
      <c r="J4583" s="178" t="str">
        <f>IF(I4583&gt;0,H4583/I4583,0)</f>
      </c>
      <c r="K4583" s="179" t="str">
        <f>1-EXP(-J4583)</f>
      </c>
      <c r="L4583" s="180" t="str">
        <f>IF(G4583=30,1,M4582)</f>
      </c>
      <c r="M4583" s="181" t="str">
        <f>L4583*(1-K4583)</f>
      </c>
    </row>
    <row r="4584">
      <c r="A4584" t="s">
        <v>164</v>
      </c>
      <c r="B4584" t="s">
        <v>253</v>
      </c>
      <c r="C4584" s="32" t="s">
        <v>255</v>
      </c>
      <c r="D4584" t="s">
        <v>458</v>
      </c>
      <c r="E4584" t="s">
        <v>476</v>
      </c>
      <c r="F4584" s="174" t="n">
        <v>2035</v>
      </c>
      <c r="G4584" s="175" t="n">
        <v>52</v>
      </c>
      <c r="H4584" s="176" t="n">
        <v>11973.860525981</v>
      </c>
      <c r="I4584" s="177" t="n">
        <v>4157772.86880192</v>
      </c>
      <c r="J4584" s="178" t="str">
        <f>IF(I4584&gt;0,H4584/I4584,0)</f>
      </c>
      <c r="K4584" s="179" t="str">
        <f>1-EXP(-J4584)</f>
      </c>
      <c r="L4584" s="180" t="str">
        <f>IF(G4584=30,1,M4583)</f>
      </c>
      <c r="M4584" s="181" t="str">
        <f>L4584*(1-K4584)</f>
      </c>
    </row>
    <row r="4585">
      <c r="A4585" t="s">
        <v>164</v>
      </c>
      <c r="B4585" t="s">
        <v>253</v>
      </c>
      <c r="C4585" s="32" t="s">
        <v>255</v>
      </c>
      <c r="D4585" t="s">
        <v>458</v>
      </c>
      <c r="E4585" t="s">
        <v>476</v>
      </c>
      <c r="F4585" s="174" t="n">
        <v>2035</v>
      </c>
      <c r="G4585" s="175" t="n">
        <v>53</v>
      </c>
      <c r="H4585" s="176" t="n">
        <v>12634.1812709094</v>
      </c>
      <c r="I4585" s="177" t="n">
        <v>4013779.53126267</v>
      </c>
      <c r="J4585" s="178" t="str">
        <f>IF(I4585&gt;0,H4585/I4585,0)</f>
      </c>
      <c r="K4585" s="179" t="str">
        <f>1-EXP(-J4585)</f>
      </c>
      <c r="L4585" s="180" t="str">
        <f>IF(G4585=30,1,M4584)</f>
      </c>
      <c r="M4585" s="181" t="str">
        <f>L4585*(1-K4585)</f>
      </c>
    </row>
    <row r="4586">
      <c r="A4586" t="s">
        <v>164</v>
      </c>
      <c r="B4586" t="s">
        <v>253</v>
      </c>
      <c r="C4586" s="32" t="s">
        <v>255</v>
      </c>
      <c r="D4586" t="s">
        <v>458</v>
      </c>
      <c r="E4586" t="s">
        <v>476</v>
      </c>
      <c r="F4586" s="174" t="n">
        <v>2035</v>
      </c>
      <c r="G4586" s="175" t="n">
        <v>54</v>
      </c>
      <c r="H4586" s="176" t="n">
        <v>13502.984620383</v>
      </c>
      <c r="I4586" s="177" t="n">
        <v>3929948.8897375</v>
      </c>
      <c r="J4586" s="178" t="str">
        <f>IF(I4586&gt;0,H4586/I4586,0)</f>
      </c>
      <c r="K4586" s="179" t="str">
        <f>1-EXP(-J4586)</f>
      </c>
      <c r="L4586" s="180" t="str">
        <f>IF(G4586=30,1,M4585)</f>
      </c>
      <c r="M4586" s="181" t="str">
        <f>L4586*(1-K4586)</f>
      </c>
    </row>
    <row r="4587">
      <c r="A4587" t="s">
        <v>164</v>
      </c>
      <c r="B4587" t="s">
        <v>253</v>
      </c>
      <c r="C4587" s="32" t="s">
        <v>255</v>
      </c>
      <c r="D4587" t="s">
        <v>458</v>
      </c>
      <c r="E4587" t="s">
        <v>476</v>
      </c>
      <c r="F4587" s="174" t="n">
        <v>2035</v>
      </c>
      <c r="G4587" s="175" t="n">
        <v>55</v>
      </c>
      <c r="H4587" s="176" t="n">
        <v>14492.2564228258</v>
      </c>
      <c r="I4587" s="177" t="n">
        <v>3860809.665446</v>
      </c>
      <c r="J4587" s="178" t="str">
        <f>IF(I4587&gt;0,H4587/I4587,0)</f>
      </c>
      <c r="K4587" s="179" t="str">
        <f>1-EXP(-J4587)</f>
      </c>
      <c r="L4587" s="180" t="str">
        <f>IF(G4587=30,1,M4586)</f>
      </c>
      <c r="M4587" s="181" t="str">
        <f>L4587*(1-K4587)</f>
      </c>
    </row>
    <row r="4588">
      <c r="A4588" t="s">
        <v>164</v>
      </c>
      <c r="B4588" t="s">
        <v>253</v>
      </c>
      <c r="C4588" s="32" t="s">
        <v>255</v>
      </c>
      <c r="D4588" t="s">
        <v>458</v>
      </c>
      <c r="E4588" t="s">
        <v>476</v>
      </c>
      <c r="F4588" s="174" t="n">
        <v>2035</v>
      </c>
      <c r="G4588" s="175" t="n">
        <v>56</v>
      </c>
      <c r="H4588" s="176" t="n">
        <v>15497.2009793651</v>
      </c>
      <c r="I4588" s="177" t="n">
        <v>3785376.479841</v>
      </c>
      <c r="J4588" s="178" t="str">
        <f>IF(I4588&gt;0,H4588/I4588,0)</f>
      </c>
      <c r="K4588" s="179" t="str">
        <f>1-EXP(-J4588)</f>
      </c>
      <c r="L4588" s="180" t="str">
        <f>IF(G4588=30,1,M4587)</f>
      </c>
      <c r="M4588" s="181" t="str">
        <f>L4588*(1-K4588)</f>
      </c>
    </row>
    <row r="4589">
      <c r="A4589" t="s">
        <v>164</v>
      </c>
      <c r="B4589" t="s">
        <v>253</v>
      </c>
      <c r="C4589" s="32" t="s">
        <v>255</v>
      </c>
      <c r="D4589" t="s">
        <v>458</v>
      </c>
      <c r="E4589" t="s">
        <v>476</v>
      </c>
      <c r="F4589" s="174" t="n">
        <v>2035</v>
      </c>
      <c r="G4589" s="175" t="n">
        <v>57</v>
      </c>
      <c r="H4589" s="176" t="n">
        <v>16503.4122286587</v>
      </c>
      <c r="I4589" s="177" t="n">
        <v>3690925.33968922</v>
      </c>
      <c r="J4589" s="178" t="str">
        <f>IF(I4589&gt;0,H4589/I4589,0)</f>
      </c>
      <c r="K4589" s="179" t="str">
        <f>1-EXP(-J4589)</f>
      </c>
      <c r="L4589" s="180" t="str">
        <f>IF(G4589=30,1,M4588)</f>
      </c>
      <c r="M4589" s="181" t="str">
        <f>L4589*(1-K4589)</f>
      </c>
    </row>
    <row r="4590">
      <c r="A4590" t="s">
        <v>164</v>
      </c>
      <c r="B4590" t="s">
        <v>253</v>
      </c>
      <c r="C4590" s="32" t="s">
        <v>255</v>
      </c>
      <c r="D4590" t="s">
        <v>458</v>
      </c>
      <c r="E4590" t="s">
        <v>476</v>
      </c>
      <c r="F4590" s="174" t="n">
        <v>2035</v>
      </c>
      <c r="G4590" s="175" t="n">
        <v>58</v>
      </c>
      <c r="H4590" s="176" t="n">
        <v>17673.6276099513</v>
      </c>
      <c r="I4590" s="177" t="n">
        <v>3611911.37747531</v>
      </c>
      <c r="J4590" s="178" t="str">
        <f>IF(I4590&gt;0,H4590/I4590,0)</f>
      </c>
      <c r="K4590" s="179" t="str">
        <f>1-EXP(-J4590)</f>
      </c>
      <c r="L4590" s="180" t="str">
        <f>IF(G4590=30,1,M4589)</f>
      </c>
      <c r="M4590" s="181" t="str">
        <f>L4590*(1-K4590)</f>
      </c>
    </row>
    <row r="4591">
      <c r="A4591" t="s">
        <v>164</v>
      </c>
      <c r="B4591" t="s">
        <v>253</v>
      </c>
      <c r="C4591" s="32" t="s">
        <v>255</v>
      </c>
      <c r="D4591" t="s">
        <v>458</v>
      </c>
      <c r="E4591" t="s">
        <v>476</v>
      </c>
      <c r="F4591" s="174" t="n">
        <v>2035</v>
      </c>
      <c r="G4591" s="175" t="n">
        <v>59</v>
      </c>
      <c r="H4591" s="176" t="n">
        <v>18843.534997948</v>
      </c>
      <c r="I4591" s="177" t="n">
        <v>3520988.67579457</v>
      </c>
      <c r="J4591" s="178" t="str">
        <f>IF(I4591&gt;0,H4591/I4591,0)</f>
      </c>
      <c r="K4591" s="179" t="str">
        <f>1-EXP(-J4591)</f>
      </c>
      <c r="L4591" s="180" t="str">
        <f>IF(G4591=30,1,M4590)</f>
      </c>
      <c r="M4591" s="181" t="str">
        <f>L4591*(1-K4591)</f>
      </c>
    </row>
    <row r="4592">
      <c r="A4592" t="s">
        <v>164</v>
      </c>
      <c r="B4592" t="s">
        <v>253</v>
      </c>
      <c r="C4592" s="32" t="s">
        <v>255</v>
      </c>
      <c r="D4592" t="s">
        <v>458</v>
      </c>
      <c r="E4592" t="s">
        <v>476</v>
      </c>
      <c r="F4592" s="174" t="n">
        <v>2035</v>
      </c>
      <c r="G4592" s="175" t="n">
        <v>60</v>
      </c>
      <c r="H4592" s="176" t="n">
        <v>20243.9371432572</v>
      </c>
      <c r="I4592" s="177" t="n">
        <v>3428557.43723835</v>
      </c>
      <c r="J4592" s="178" t="str">
        <f>IF(I4592&gt;0,H4592/I4592,0)</f>
      </c>
      <c r="K4592" s="179" t="str">
        <f>1-EXP(-J4592)</f>
      </c>
      <c r="L4592" s="180" t="str">
        <f>IF(G4592=30,1,M4591)</f>
      </c>
      <c r="M4592" s="181" t="str">
        <f>L4592*(1-K4592)</f>
      </c>
    </row>
    <row r="4593">
      <c r="A4593" t="s">
        <v>164</v>
      </c>
      <c r="B4593" t="s">
        <v>253</v>
      </c>
      <c r="C4593" s="32" t="s">
        <v>255</v>
      </c>
      <c r="D4593" t="s">
        <v>458</v>
      </c>
      <c r="E4593" t="s">
        <v>476</v>
      </c>
      <c r="F4593" s="174" t="n">
        <v>2035</v>
      </c>
      <c r="G4593" s="175" t="n">
        <v>61</v>
      </c>
      <c r="H4593" s="176" t="n">
        <v>21376.8638705947</v>
      </c>
      <c r="I4593" s="177" t="n">
        <v>3309068.22837478</v>
      </c>
      <c r="J4593" s="178" t="str">
        <f>IF(I4593&gt;0,H4593/I4593,0)</f>
      </c>
      <c r="K4593" s="179" t="str">
        <f>1-EXP(-J4593)</f>
      </c>
      <c r="L4593" s="180" t="str">
        <f>IF(G4593=30,1,M4592)</f>
      </c>
      <c r="M4593" s="181" t="str">
        <f>L4593*(1-K4593)</f>
      </c>
    </row>
    <row r="4594">
      <c r="A4594" t="s">
        <v>164</v>
      </c>
      <c r="B4594" t="s">
        <v>253</v>
      </c>
      <c r="C4594" s="32" t="s">
        <v>255</v>
      </c>
      <c r="D4594" t="s">
        <v>458</v>
      </c>
      <c r="E4594" t="s">
        <v>476</v>
      </c>
      <c r="F4594" s="174" t="n">
        <v>2035</v>
      </c>
      <c r="G4594" s="175" t="n">
        <v>62</v>
      </c>
      <c r="H4594" s="176" t="n">
        <v>22959.3515621102</v>
      </c>
      <c r="I4594" s="177" t="n">
        <v>3245130.97132438</v>
      </c>
      <c r="J4594" s="178" t="str">
        <f>IF(I4594&gt;0,H4594/I4594,0)</f>
      </c>
      <c r="K4594" s="179" t="str">
        <f>1-EXP(-J4594)</f>
      </c>
      <c r="L4594" s="180" t="str">
        <f>IF(G4594=30,1,M4593)</f>
      </c>
      <c r="M4594" s="181" t="str">
        <f>L4594*(1-K4594)</f>
      </c>
    </row>
    <row r="4595">
      <c r="A4595" t="s">
        <v>164</v>
      </c>
      <c r="B4595" t="s">
        <v>253</v>
      </c>
      <c r="C4595" s="32" t="s">
        <v>255</v>
      </c>
      <c r="D4595" t="s">
        <v>458</v>
      </c>
      <c r="E4595" t="s">
        <v>476</v>
      </c>
      <c r="F4595" s="174" t="n">
        <v>2035</v>
      </c>
      <c r="G4595" s="175" t="n">
        <v>63</v>
      </c>
      <c r="H4595" s="176" t="n">
        <v>23506.9044830927</v>
      </c>
      <c r="I4595" s="177" t="n">
        <v>3028848.62750821</v>
      </c>
      <c r="J4595" s="178" t="str">
        <f>IF(I4595&gt;0,H4595/I4595,0)</f>
      </c>
      <c r="K4595" s="179" t="str">
        <f>1-EXP(-J4595)</f>
      </c>
      <c r="L4595" s="180" t="str">
        <f>IF(G4595=30,1,M4594)</f>
      </c>
      <c r="M4595" s="181" t="str">
        <f>L4595*(1-K4595)</f>
      </c>
    </row>
    <row r="4596">
      <c r="A4596" t="s">
        <v>164</v>
      </c>
      <c r="B4596" t="s">
        <v>253</v>
      </c>
      <c r="C4596" s="32" t="s">
        <v>255</v>
      </c>
      <c r="D4596" t="s">
        <v>458</v>
      </c>
      <c r="E4596" t="s">
        <v>476</v>
      </c>
      <c r="F4596" s="174" t="n">
        <v>2035</v>
      </c>
      <c r="G4596" s="175" t="n">
        <v>64</v>
      </c>
      <c r="H4596" s="176" t="n">
        <v>24873.5927678257</v>
      </c>
      <c r="I4596" s="177" t="n">
        <v>2924583.22821604</v>
      </c>
      <c r="J4596" s="178" t="str">
        <f>IF(I4596&gt;0,H4596/I4596,0)</f>
      </c>
      <c r="K4596" s="179" t="str">
        <f>1-EXP(-J4596)</f>
      </c>
      <c r="L4596" s="180" t="str">
        <f>IF(G4596=30,1,M4595)</f>
      </c>
      <c r="M4596" s="181" t="str">
        <f>L4596*(1-K4596)</f>
      </c>
    </row>
    <row r="4597">
      <c r="A4597" t="s">
        <v>164</v>
      </c>
      <c r="B4597" t="s">
        <v>253</v>
      </c>
      <c r="C4597" s="32" t="s">
        <v>255</v>
      </c>
      <c r="D4597" t="s">
        <v>458</v>
      </c>
      <c r="E4597" t="s">
        <v>476</v>
      </c>
      <c r="F4597" s="174" t="n">
        <v>2035</v>
      </c>
      <c r="G4597" s="175" t="n">
        <v>65</v>
      </c>
      <c r="H4597" s="176" t="n">
        <v>25404.2071027094</v>
      </c>
      <c r="I4597" s="177" t="n">
        <v>2823483.20669879</v>
      </c>
      <c r="J4597" s="178" t="str">
        <f>IF(I4597&gt;0,H4597/I4597,0)</f>
      </c>
      <c r="K4597" s="179" t="str">
        <f>1-EXP(-J4597)</f>
      </c>
      <c r="L4597" s="180" t="str">
        <f>IF(G4597=30,1,M4596)</f>
      </c>
      <c r="M4597" s="181" t="str">
        <f>L4597*(1-K4597)</f>
      </c>
    </row>
    <row r="4598">
      <c r="A4598" t="s">
        <v>164</v>
      </c>
      <c r="B4598" t="s">
        <v>253</v>
      </c>
      <c r="C4598" s="32" t="s">
        <v>255</v>
      </c>
      <c r="D4598" t="s">
        <v>458</v>
      </c>
      <c r="E4598" t="s">
        <v>476</v>
      </c>
      <c r="F4598" s="174" t="n">
        <v>2035</v>
      </c>
      <c r="G4598" s="175" t="n">
        <v>66</v>
      </c>
      <c r="H4598" s="176" t="n">
        <v>26765.4664698752</v>
      </c>
      <c r="I4598" s="177" t="n">
        <v>2713614.54561294</v>
      </c>
      <c r="J4598" s="178" t="str">
        <f>IF(I4598&gt;0,H4598/I4598,0)</f>
      </c>
      <c r="K4598" s="179" t="str">
        <f>1-EXP(-J4598)</f>
      </c>
      <c r="L4598" s="180" t="str">
        <f>IF(G4598=30,1,M4597)</f>
      </c>
      <c r="M4598" s="181" t="str">
        <f>L4598*(1-K4598)</f>
      </c>
    </row>
    <row r="4599">
      <c r="A4599" t="s">
        <v>164</v>
      </c>
      <c r="B4599" t="s">
        <v>253</v>
      </c>
      <c r="C4599" s="32" t="s">
        <v>255</v>
      </c>
      <c r="D4599" t="s">
        <v>458</v>
      </c>
      <c r="E4599" t="s">
        <v>476</v>
      </c>
      <c r="F4599" s="174" t="n">
        <v>2035</v>
      </c>
      <c r="G4599" s="175" t="n">
        <v>67</v>
      </c>
      <c r="H4599" s="176" t="n">
        <v>27981.1653221865</v>
      </c>
      <c r="I4599" s="177" t="n">
        <v>2585199.47466411</v>
      </c>
      <c r="J4599" s="178" t="str">
        <f>IF(I4599&gt;0,H4599/I4599,0)</f>
      </c>
      <c r="K4599" s="179" t="str">
        <f>1-EXP(-J4599)</f>
      </c>
      <c r="L4599" s="180" t="str">
        <f>IF(G4599=30,1,M4598)</f>
      </c>
      <c r="M4599" s="181" t="str">
        <f>L4599*(1-K4599)</f>
      </c>
    </row>
    <row r="4600">
      <c r="A4600" t="s">
        <v>164</v>
      </c>
      <c r="B4600" t="s">
        <v>253</v>
      </c>
      <c r="C4600" s="32" t="s">
        <v>255</v>
      </c>
      <c r="D4600" t="s">
        <v>458</v>
      </c>
      <c r="E4600" t="s">
        <v>476</v>
      </c>
      <c r="F4600" s="174" t="n">
        <v>2035</v>
      </c>
      <c r="G4600" s="175" t="n">
        <v>68</v>
      </c>
      <c r="H4600" s="176" t="n">
        <v>28893.8076863979</v>
      </c>
      <c r="I4600" s="177" t="n">
        <v>2429032.43763532</v>
      </c>
      <c r="J4600" s="178" t="str">
        <f>IF(I4600&gt;0,H4600/I4600,0)</f>
      </c>
      <c r="K4600" s="179" t="str">
        <f>1-EXP(-J4600)</f>
      </c>
      <c r="L4600" s="180" t="str">
        <f>IF(G4600=30,1,M4599)</f>
      </c>
      <c r="M4600" s="181" t="str">
        <f>L4600*(1-K4600)</f>
      </c>
    </row>
    <row r="4601">
      <c r="A4601" t="s">
        <v>164</v>
      </c>
      <c r="B4601" t="s">
        <v>253</v>
      </c>
      <c r="C4601" s="32" t="s">
        <v>255</v>
      </c>
      <c r="D4601" t="s">
        <v>458</v>
      </c>
      <c r="E4601" t="s">
        <v>476</v>
      </c>
      <c r="F4601" s="174" t="n">
        <v>2035</v>
      </c>
      <c r="G4601" s="175" t="n">
        <v>69</v>
      </c>
      <c r="H4601" s="176" t="n">
        <v>30134.5992869188</v>
      </c>
      <c r="I4601" s="177" t="n">
        <v>2305116.10532994</v>
      </c>
      <c r="J4601" s="178" t="str">
        <f>IF(I4601&gt;0,H4601/I4601,0)</f>
      </c>
      <c r="K4601" s="179" t="str">
        <f>1-EXP(-J4601)</f>
      </c>
      <c r="L4601" s="180" t="str">
        <f>IF(G4601=30,1,M4600)</f>
      </c>
      <c r="M4601" s="181" t="str">
        <f>L4601*(1-K4601)</f>
      </c>
    </row>
    <row r="4602">
      <c r="A4602" t="s">
        <v>164</v>
      </c>
      <c r="B4602" t="s">
        <v>253</v>
      </c>
      <c r="C4602" s="32" t="s">
        <v>255</v>
      </c>
      <c r="D4602" t="s">
        <v>458</v>
      </c>
      <c r="E4602" t="s">
        <v>476</v>
      </c>
      <c r="F4602" s="174" t="n">
        <v>2036</v>
      </c>
      <c r="G4602" s="175" t="n">
        <v>30</v>
      </c>
      <c r="H4602" s="176" t="n">
        <v>822.912078373967</v>
      </c>
      <c r="I4602" s="177" t="n">
        <v>4608165.95180422</v>
      </c>
      <c r="J4602" s="178" t="str">
        <f>IF(I4602&gt;0,H4602/I4602,0)</f>
      </c>
      <c r="K4602" s="179" t="str">
        <f>1-EXP(-J4602)</f>
      </c>
      <c r="L4602" s="180" t="str">
        <f>IF(G4602=30,1,M4601)</f>
      </c>
      <c r="M4602" s="181" t="str">
        <f>L4602*(1-K4602)</f>
      </c>
    </row>
    <row r="4603">
      <c r="A4603" t="s">
        <v>164</v>
      </c>
      <c r="B4603" t="s">
        <v>253</v>
      </c>
      <c r="C4603" s="32" t="s">
        <v>255</v>
      </c>
      <c r="D4603" t="s">
        <v>458</v>
      </c>
      <c r="E4603" t="s">
        <v>476</v>
      </c>
      <c r="F4603" s="174" t="n">
        <v>2036</v>
      </c>
      <c r="G4603" s="175" t="n">
        <v>31</v>
      </c>
      <c r="H4603" s="176" t="n">
        <v>998.927107884378</v>
      </c>
      <c r="I4603" s="177" t="n">
        <v>4547185.95109915</v>
      </c>
      <c r="J4603" s="178" t="str">
        <f>IF(I4603&gt;0,H4603/I4603,0)</f>
      </c>
      <c r="K4603" s="179" t="str">
        <f>1-EXP(-J4603)</f>
      </c>
      <c r="L4603" s="180" t="str">
        <f>IF(G4603=30,1,M4602)</f>
      </c>
      <c r="M4603" s="181" t="str">
        <f>L4603*(1-K4603)</f>
      </c>
    </row>
    <row r="4604">
      <c r="A4604" t="s">
        <v>164</v>
      </c>
      <c r="B4604" t="s">
        <v>253</v>
      </c>
      <c r="C4604" s="32" t="s">
        <v>255</v>
      </c>
      <c r="D4604" t="s">
        <v>458</v>
      </c>
      <c r="E4604" t="s">
        <v>476</v>
      </c>
      <c r="F4604" s="174" t="n">
        <v>2036</v>
      </c>
      <c r="G4604" s="175" t="n">
        <v>32</v>
      </c>
      <c r="H4604" s="176" t="n">
        <v>1022.44740800145</v>
      </c>
      <c r="I4604" s="177" t="n">
        <v>4418697.9029911</v>
      </c>
      <c r="J4604" s="178" t="str">
        <f>IF(I4604&gt;0,H4604/I4604,0)</f>
      </c>
      <c r="K4604" s="179" t="str">
        <f>1-EXP(-J4604)</f>
      </c>
      <c r="L4604" s="180" t="str">
        <f>IF(G4604=30,1,M4603)</f>
      </c>
      <c r="M4604" s="181" t="str">
        <f>L4604*(1-K4604)</f>
      </c>
    </row>
    <row r="4605">
      <c r="A4605" t="s">
        <v>164</v>
      </c>
      <c r="B4605" t="s">
        <v>253</v>
      </c>
      <c r="C4605" s="32" t="s">
        <v>255</v>
      </c>
      <c r="D4605" t="s">
        <v>458</v>
      </c>
      <c r="E4605" t="s">
        <v>476</v>
      </c>
      <c r="F4605" s="174" t="n">
        <v>2036</v>
      </c>
      <c r="G4605" s="175" t="n">
        <v>33</v>
      </c>
      <c r="H4605" s="176" t="n">
        <v>1067.6488413024</v>
      </c>
      <c r="I4605" s="177" t="n">
        <v>4353336.08813771</v>
      </c>
      <c r="J4605" s="178" t="str">
        <f>IF(I4605&gt;0,H4605/I4605,0)</f>
      </c>
      <c r="K4605" s="179" t="str">
        <f>1-EXP(-J4605)</f>
      </c>
      <c r="L4605" s="180" t="str">
        <f>IF(G4605=30,1,M4604)</f>
      </c>
      <c r="M4605" s="181" t="str">
        <f>L4605*(1-K4605)</f>
      </c>
    </row>
    <row r="4606">
      <c r="A4606" t="s">
        <v>164</v>
      </c>
      <c r="B4606" t="s">
        <v>253</v>
      </c>
      <c r="C4606" s="32" t="s">
        <v>255</v>
      </c>
      <c r="D4606" t="s">
        <v>458</v>
      </c>
      <c r="E4606" t="s">
        <v>476</v>
      </c>
      <c r="F4606" s="174" t="n">
        <v>2036</v>
      </c>
      <c r="G4606" s="175" t="n">
        <v>34</v>
      </c>
      <c r="H4606" s="176" t="n">
        <v>1282.95080962032</v>
      </c>
      <c r="I4606" s="177" t="n">
        <v>4331793.32663116</v>
      </c>
      <c r="J4606" s="178" t="str">
        <f>IF(I4606&gt;0,H4606/I4606,0)</f>
      </c>
      <c r="K4606" s="179" t="str">
        <f>1-EXP(-J4606)</f>
      </c>
      <c r="L4606" s="180" t="str">
        <f>IF(G4606=30,1,M4605)</f>
      </c>
      <c r="M4606" s="181" t="str">
        <f>L4606*(1-K4606)</f>
      </c>
    </row>
    <row r="4607">
      <c r="A4607" t="s">
        <v>164</v>
      </c>
      <c r="B4607" t="s">
        <v>253</v>
      </c>
      <c r="C4607" s="32" t="s">
        <v>255</v>
      </c>
      <c r="D4607" t="s">
        <v>458</v>
      </c>
      <c r="E4607" t="s">
        <v>476</v>
      </c>
      <c r="F4607" s="174" t="n">
        <v>2036</v>
      </c>
      <c r="G4607" s="175" t="n">
        <v>35</v>
      </c>
      <c r="H4607" s="176" t="n">
        <v>1713.8273131051</v>
      </c>
      <c r="I4607" s="177" t="n">
        <v>4311510.13357535</v>
      </c>
      <c r="J4607" s="178" t="str">
        <f>IF(I4607&gt;0,H4607/I4607,0)</f>
      </c>
      <c r="K4607" s="179" t="str">
        <f>1-EXP(-J4607)</f>
      </c>
      <c r="L4607" s="180" t="str">
        <f>IF(G4607=30,1,M4606)</f>
      </c>
      <c r="M4607" s="181" t="str">
        <f>L4607*(1-K4607)</f>
      </c>
    </row>
    <row r="4608">
      <c r="A4608" t="s">
        <v>164</v>
      </c>
      <c r="B4608" t="s">
        <v>253</v>
      </c>
      <c r="C4608" s="32" t="s">
        <v>255</v>
      </c>
      <c r="D4608" t="s">
        <v>458</v>
      </c>
      <c r="E4608" t="s">
        <v>476</v>
      </c>
      <c r="F4608" s="174" t="n">
        <v>2036</v>
      </c>
      <c r="G4608" s="175" t="n">
        <v>36</v>
      </c>
      <c r="H4608" s="176" t="n">
        <v>1906.36643455929</v>
      </c>
      <c r="I4608" s="177" t="n">
        <v>4290455.81183632</v>
      </c>
      <c r="J4608" s="178" t="str">
        <f>IF(I4608&gt;0,H4608/I4608,0)</f>
      </c>
      <c r="K4608" s="179" t="str">
        <f>1-EXP(-J4608)</f>
      </c>
      <c r="L4608" s="180" t="str">
        <f>IF(G4608=30,1,M4607)</f>
      </c>
      <c r="M4608" s="181" t="str">
        <f>L4608*(1-K4608)</f>
      </c>
    </row>
    <row r="4609">
      <c r="A4609" t="s">
        <v>164</v>
      </c>
      <c r="B4609" t="s">
        <v>253</v>
      </c>
      <c r="C4609" s="32" t="s">
        <v>255</v>
      </c>
      <c r="D4609" t="s">
        <v>458</v>
      </c>
      <c r="E4609" t="s">
        <v>476</v>
      </c>
      <c r="F4609" s="174" t="n">
        <v>2036</v>
      </c>
      <c r="G4609" s="175" t="n">
        <v>37</v>
      </c>
      <c r="H4609" s="176" t="n">
        <v>2058.15572683947</v>
      </c>
      <c r="I4609" s="177" t="n">
        <v>4309129.73389201</v>
      </c>
      <c r="J4609" s="178" t="str">
        <f>IF(I4609&gt;0,H4609/I4609,0)</f>
      </c>
      <c r="K4609" s="179" t="str">
        <f>1-EXP(-J4609)</f>
      </c>
      <c r="L4609" s="180" t="str">
        <f>IF(G4609=30,1,M4608)</f>
      </c>
      <c r="M4609" s="181" t="str">
        <f>L4609*(1-K4609)</f>
      </c>
    </row>
    <row r="4610">
      <c r="A4610" t="s">
        <v>164</v>
      </c>
      <c r="B4610" t="s">
        <v>253</v>
      </c>
      <c r="C4610" s="32" t="s">
        <v>255</v>
      </c>
      <c r="D4610" t="s">
        <v>458</v>
      </c>
      <c r="E4610" t="s">
        <v>476</v>
      </c>
      <c r="F4610" s="174" t="n">
        <v>2036</v>
      </c>
      <c r="G4610" s="175" t="n">
        <v>38</v>
      </c>
      <c r="H4610" s="176" t="n">
        <v>2248.09114536129</v>
      </c>
      <c r="I4610" s="177" t="n">
        <v>4366581.82104114</v>
      </c>
      <c r="J4610" s="178" t="str">
        <f>IF(I4610&gt;0,H4610/I4610,0)</f>
      </c>
      <c r="K4610" s="179" t="str">
        <f>1-EXP(-J4610)</f>
      </c>
      <c r="L4610" s="180" t="str">
        <f>IF(G4610=30,1,M4609)</f>
      </c>
      <c r="M4610" s="181" t="str">
        <f>L4610*(1-K4610)</f>
      </c>
    </row>
    <row r="4611">
      <c r="A4611" t="s">
        <v>164</v>
      </c>
      <c r="B4611" t="s">
        <v>253</v>
      </c>
      <c r="C4611" s="32" t="s">
        <v>255</v>
      </c>
      <c r="D4611" t="s">
        <v>458</v>
      </c>
      <c r="E4611" t="s">
        <v>476</v>
      </c>
      <c r="F4611" s="174" t="n">
        <v>2036</v>
      </c>
      <c r="G4611" s="175" t="n">
        <v>39</v>
      </c>
      <c r="H4611" s="176" t="n">
        <v>2713.59574232194</v>
      </c>
      <c r="I4611" s="177" t="n">
        <v>4502107.00744163</v>
      </c>
      <c r="J4611" s="178" t="str">
        <f>IF(I4611&gt;0,H4611/I4611,0)</f>
      </c>
      <c r="K4611" s="179" t="str">
        <f>1-EXP(-J4611)</f>
      </c>
      <c r="L4611" s="180" t="str">
        <f>IF(G4611=30,1,M4610)</f>
      </c>
      <c r="M4611" s="181" t="str">
        <f>L4611*(1-K4611)</f>
      </c>
    </row>
    <row r="4612">
      <c r="A4612" t="s">
        <v>164</v>
      </c>
      <c r="B4612" t="s">
        <v>253</v>
      </c>
      <c r="C4612" s="32" t="s">
        <v>255</v>
      </c>
      <c r="D4612" t="s">
        <v>458</v>
      </c>
      <c r="E4612" t="s">
        <v>476</v>
      </c>
      <c r="F4612" s="174" t="n">
        <v>2036</v>
      </c>
      <c r="G4612" s="175" t="n">
        <v>40</v>
      </c>
      <c r="H4612" s="176" t="n">
        <v>3597.89769710884</v>
      </c>
      <c r="I4612" s="177" t="n">
        <v>4456654.55093376</v>
      </c>
      <c r="J4612" s="178" t="str">
        <f>IF(I4612&gt;0,H4612/I4612,0)</f>
      </c>
      <c r="K4612" s="179" t="str">
        <f>1-EXP(-J4612)</f>
      </c>
      <c r="L4612" s="180" t="str">
        <f>IF(G4612=30,1,M4611)</f>
      </c>
      <c r="M4612" s="181" t="str">
        <f>L4612*(1-K4612)</f>
      </c>
    </row>
    <row r="4613">
      <c r="A4613" t="s">
        <v>164</v>
      </c>
      <c r="B4613" t="s">
        <v>253</v>
      </c>
      <c r="C4613" s="32" t="s">
        <v>255</v>
      </c>
      <c r="D4613" t="s">
        <v>458</v>
      </c>
      <c r="E4613" t="s">
        <v>476</v>
      </c>
      <c r="F4613" s="174" t="n">
        <v>2036</v>
      </c>
      <c r="G4613" s="175" t="n">
        <v>41</v>
      </c>
      <c r="H4613" s="176" t="n">
        <v>3819.94249537861</v>
      </c>
      <c r="I4613" s="177" t="n">
        <v>4380237.1951315</v>
      </c>
      <c r="J4613" s="178" t="str">
        <f>IF(I4613&gt;0,H4613/I4613,0)</f>
      </c>
      <c r="K4613" s="179" t="str">
        <f>1-EXP(-J4613)</f>
      </c>
      <c r="L4613" s="180" t="str">
        <f>IF(G4613=30,1,M4612)</f>
      </c>
      <c r="M4613" s="181" t="str">
        <f>L4613*(1-K4613)</f>
      </c>
    </row>
    <row r="4614">
      <c r="A4614" t="s">
        <v>164</v>
      </c>
      <c r="B4614" t="s">
        <v>253</v>
      </c>
      <c r="C4614" s="32" t="s">
        <v>255</v>
      </c>
      <c r="D4614" t="s">
        <v>458</v>
      </c>
      <c r="E4614" t="s">
        <v>476</v>
      </c>
      <c r="F4614" s="174" t="n">
        <v>2036</v>
      </c>
      <c r="G4614" s="175" t="n">
        <v>42</v>
      </c>
      <c r="H4614" s="176" t="n">
        <v>4082.63012595748</v>
      </c>
      <c r="I4614" s="177" t="n">
        <v>4319848.68583318</v>
      </c>
      <c r="J4614" s="178" t="str">
        <f>IF(I4614&gt;0,H4614/I4614,0)</f>
      </c>
      <c r="K4614" s="179" t="str">
        <f>1-EXP(-J4614)</f>
      </c>
      <c r="L4614" s="180" t="str">
        <f>IF(G4614=30,1,M4613)</f>
      </c>
      <c r="M4614" s="181" t="str">
        <f>L4614*(1-K4614)</f>
      </c>
    </row>
    <row r="4615">
      <c r="A4615" t="s">
        <v>164</v>
      </c>
      <c r="B4615" t="s">
        <v>253</v>
      </c>
      <c r="C4615" s="32" t="s">
        <v>255</v>
      </c>
      <c r="D4615" t="s">
        <v>458</v>
      </c>
      <c r="E4615" t="s">
        <v>476</v>
      </c>
      <c r="F4615" s="174" t="n">
        <v>2036</v>
      </c>
      <c r="G4615" s="175" t="n">
        <v>43</v>
      </c>
      <c r="H4615" s="176" t="n">
        <v>4378.51015911464</v>
      </c>
      <c r="I4615" s="177" t="n">
        <v>4262681.19598496</v>
      </c>
      <c r="J4615" s="178" t="str">
        <f>IF(I4615&gt;0,H4615/I4615,0)</f>
      </c>
      <c r="K4615" s="179" t="str">
        <f>1-EXP(-J4615)</f>
      </c>
      <c r="L4615" s="180" t="str">
        <f>IF(G4615=30,1,M4614)</f>
      </c>
      <c r="M4615" s="181" t="str">
        <f>L4615*(1-K4615)</f>
      </c>
    </row>
    <row r="4616">
      <c r="A4616" t="s">
        <v>164</v>
      </c>
      <c r="B4616" t="s">
        <v>253</v>
      </c>
      <c r="C4616" s="32" t="s">
        <v>255</v>
      </c>
      <c r="D4616" t="s">
        <v>458</v>
      </c>
      <c r="E4616" t="s">
        <v>476</v>
      </c>
      <c r="F4616" s="174" t="n">
        <v>2036</v>
      </c>
      <c r="G4616" s="175" t="n">
        <v>44</v>
      </c>
      <c r="H4616" s="176" t="n">
        <v>4803.82093994342</v>
      </c>
      <c r="I4616" s="177" t="n">
        <v>4295235.99944631</v>
      </c>
      <c r="J4616" s="178" t="str">
        <f>IF(I4616&gt;0,H4616/I4616,0)</f>
      </c>
      <c r="K4616" s="179" t="str">
        <f>1-EXP(-J4616)</f>
      </c>
      <c r="L4616" s="180" t="str">
        <f>IF(G4616=30,1,M4615)</f>
      </c>
      <c r="M4616" s="181" t="str">
        <f>L4616*(1-K4616)</f>
      </c>
    </row>
    <row r="4617">
      <c r="A4617" t="s">
        <v>164</v>
      </c>
      <c r="B4617" t="s">
        <v>253</v>
      </c>
      <c r="C4617" s="32" t="s">
        <v>255</v>
      </c>
      <c r="D4617" t="s">
        <v>458</v>
      </c>
      <c r="E4617" t="s">
        <v>476</v>
      </c>
      <c r="F4617" s="174" t="n">
        <v>2036</v>
      </c>
      <c r="G4617" s="175" t="n">
        <v>45</v>
      </c>
      <c r="H4617" s="176" t="n">
        <v>6204.98998476408</v>
      </c>
      <c r="I4617" s="177" t="n">
        <v>4307727.0349237</v>
      </c>
      <c r="J4617" s="178" t="str">
        <f>IF(I4617&gt;0,H4617/I4617,0)</f>
      </c>
      <c r="K4617" s="179" t="str">
        <f>1-EXP(-J4617)</f>
      </c>
      <c r="L4617" s="180" t="str">
        <f>IF(G4617=30,1,M4616)</f>
      </c>
      <c r="M4617" s="181" t="str">
        <f>L4617*(1-K4617)</f>
      </c>
    </row>
    <row r="4618">
      <c r="A4618" t="s">
        <v>164</v>
      </c>
      <c r="B4618" t="s">
        <v>253</v>
      </c>
      <c r="C4618" s="32" t="s">
        <v>255</v>
      </c>
      <c r="D4618" t="s">
        <v>458</v>
      </c>
      <c r="E4618" t="s">
        <v>476</v>
      </c>
      <c r="F4618" s="174" t="n">
        <v>2036</v>
      </c>
      <c r="G4618" s="175" t="n">
        <v>46</v>
      </c>
      <c r="H4618" s="176" t="n">
        <v>9261.46999275746</v>
      </c>
      <c r="I4618" s="177" t="n">
        <v>6338157.6908921</v>
      </c>
      <c r="J4618" s="178" t="str">
        <f>IF(I4618&gt;0,H4618/I4618,0)</f>
      </c>
      <c r="K4618" s="179" t="str">
        <f>1-EXP(-J4618)</f>
      </c>
      <c r="L4618" s="180" t="str">
        <f>IF(G4618=30,1,M4617)</f>
      </c>
      <c r="M4618" s="181" t="str">
        <f>L4618*(1-K4618)</f>
      </c>
    </row>
    <row r="4619">
      <c r="A4619" t="s">
        <v>164</v>
      </c>
      <c r="B4619" t="s">
        <v>253</v>
      </c>
      <c r="C4619" s="32" t="s">
        <v>255</v>
      </c>
      <c r="D4619" t="s">
        <v>458</v>
      </c>
      <c r="E4619" t="s">
        <v>476</v>
      </c>
      <c r="F4619" s="174" t="n">
        <v>2036</v>
      </c>
      <c r="G4619" s="175" t="n">
        <v>47</v>
      </c>
      <c r="H4619" s="176" t="n">
        <v>7338.0409998049</v>
      </c>
      <c r="I4619" s="177" t="n">
        <v>4253525.75382022</v>
      </c>
      <c r="J4619" s="178" t="str">
        <f>IF(I4619&gt;0,H4619/I4619,0)</f>
      </c>
      <c r="K4619" s="179" t="str">
        <f>1-EXP(-J4619)</f>
      </c>
      <c r="L4619" s="180" t="str">
        <f>IF(G4619=30,1,M4618)</f>
      </c>
      <c r="M4619" s="181" t="str">
        <f>L4619*(1-K4619)</f>
      </c>
    </row>
    <row r="4620">
      <c r="A4620" t="s">
        <v>164</v>
      </c>
      <c r="B4620" t="s">
        <v>253</v>
      </c>
      <c r="C4620" s="32" t="s">
        <v>255</v>
      </c>
      <c r="D4620" t="s">
        <v>458</v>
      </c>
      <c r="E4620" t="s">
        <v>476</v>
      </c>
      <c r="F4620" s="174" t="n">
        <v>2036</v>
      </c>
      <c r="G4620" s="175" t="n">
        <v>48</v>
      </c>
      <c r="H4620" s="176" t="n">
        <v>7997.36487536974</v>
      </c>
      <c r="I4620" s="177" t="n">
        <v>4229755.02893341</v>
      </c>
      <c r="J4620" s="178" t="str">
        <f>IF(I4620&gt;0,H4620/I4620,0)</f>
      </c>
      <c r="K4620" s="179" t="str">
        <f>1-EXP(-J4620)</f>
      </c>
      <c r="L4620" s="180" t="str">
        <f>IF(G4620=30,1,M4619)</f>
      </c>
      <c r="M4620" s="181" t="str">
        <f>L4620*(1-K4620)</f>
      </c>
    </row>
    <row r="4621">
      <c r="A4621" t="s">
        <v>164</v>
      </c>
      <c r="B4621" t="s">
        <v>253</v>
      </c>
      <c r="C4621" s="32" t="s">
        <v>255</v>
      </c>
      <c r="D4621" t="s">
        <v>458</v>
      </c>
      <c r="E4621" t="s">
        <v>476</v>
      </c>
      <c r="F4621" s="174" t="n">
        <v>2036</v>
      </c>
      <c r="G4621" s="175" t="n">
        <v>49</v>
      </c>
      <c r="H4621" s="176" t="n">
        <v>8481.6061549421</v>
      </c>
      <c r="I4621" s="177" t="n">
        <v>4092210.97501993</v>
      </c>
      <c r="J4621" s="178" t="str">
        <f>IF(I4621&gt;0,H4621/I4621,0)</f>
      </c>
      <c r="K4621" s="179" t="str">
        <f>1-EXP(-J4621)</f>
      </c>
      <c r="L4621" s="180" t="str">
        <f>IF(G4621=30,1,M4620)</f>
      </c>
      <c r="M4621" s="181" t="str">
        <f>L4621*(1-K4621)</f>
      </c>
    </row>
    <row r="4622">
      <c r="A4622" t="s">
        <v>164</v>
      </c>
      <c r="B4622" t="s">
        <v>253</v>
      </c>
      <c r="C4622" s="32" t="s">
        <v>255</v>
      </c>
      <c r="D4622" t="s">
        <v>458</v>
      </c>
      <c r="E4622" t="s">
        <v>476</v>
      </c>
      <c r="F4622" s="174" t="n">
        <v>2036</v>
      </c>
      <c r="G4622" s="175" t="n">
        <v>50</v>
      </c>
      <c r="H4622" s="176" t="n">
        <v>9699.94319291206</v>
      </c>
      <c r="I4622" s="177" t="n">
        <v>4049603.02096821</v>
      </c>
      <c r="J4622" s="178" t="str">
        <f>IF(I4622&gt;0,H4622/I4622,0)</f>
      </c>
      <c r="K4622" s="179" t="str">
        <f>1-EXP(-J4622)</f>
      </c>
      <c r="L4622" s="180" t="str">
        <f>IF(G4622=30,1,M4621)</f>
      </c>
      <c r="M4622" s="181" t="str">
        <f>L4622*(1-K4622)</f>
      </c>
    </row>
    <row r="4623">
      <c r="A4623" t="s">
        <v>164</v>
      </c>
      <c r="B4623" t="s">
        <v>253</v>
      </c>
      <c r="C4623" s="32" t="s">
        <v>255</v>
      </c>
      <c r="D4623" t="s">
        <v>458</v>
      </c>
      <c r="E4623" t="s">
        <v>476</v>
      </c>
      <c r="F4623" s="174" t="n">
        <v>2036</v>
      </c>
      <c r="G4623" s="175" t="n">
        <v>51</v>
      </c>
      <c r="H4623" s="176" t="n">
        <v>10724.7790498221</v>
      </c>
      <c r="I4623" s="177" t="n">
        <v>4096467.32297357</v>
      </c>
      <c r="J4623" s="178" t="str">
        <f>IF(I4623&gt;0,H4623/I4623,0)</f>
      </c>
      <c r="K4623" s="179" t="str">
        <f>1-EXP(-J4623)</f>
      </c>
      <c r="L4623" s="180" t="str">
        <f>IF(G4623=30,1,M4622)</f>
      </c>
      <c r="M4623" s="181" t="str">
        <f>L4623*(1-K4623)</f>
      </c>
    </row>
    <row r="4624">
      <c r="A4624" t="s">
        <v>164</v>
      </c>
      <c r="B4624" t="s">
        <v>253</v>
      </c>
      <c r="C4624" s="32" t="s">
        <v>255</v>
      </c>
      <c r="D4624" t="s">
        <v>458</v>
      </c>
      <c r="E4624" t="s">
        <v>476</v>
      </c>
      <c r="F4624" s="174" t="n">
        <v>2036</v>
      </c>
      <c r="G4624" s="175" t="n">
        <v>52</v>
      </c>
      <c r="H4624" s="176" t="n">
        <v>11922.4773509858</v>
      </c>
      <c r="I4624" s="177" t="n">
        <v>4167110.45087109</v>
      </c>
      <c r="J4624" s="178" t="str">
        <f>IF(I4624&gt;0,H4624/I4624,0)</f>
      </c>
      <c r="K4624" s="179" t="str">
        <f>1-EXP(-J4624)</f>
      </c>
      <c r="L4624" s="180" t="str">
        <f>IF(G4624=30,1,M4623)</f>
      </c>
      <c r="M4624" s="181" t="str">
        <f>L4624*(1-K4624)</f>
      </c>
    </row>
    <row r="4625">
      <c r="A4625" t="s">
        <v>164</v>
      </c>
      <c r="B4625" t="s">
        <v>253</v>
      </c>
      <c r="C4625" s="32" t="s">
        <v>255</v>
      </c>
      <c r="D4625" t="s">
        <v>458</v>
      </c>
      <c r="E4625" t="s">
        <v>476</v>
      </c>
      <c r="F4625" s="174" t="n">
        <v>2036</v>
      </c>
      <c r="G4625" s="175" t="n">
        <v>53</v>
      </c>
      <c r="H4625" s="176" t="n">
        <v>12905.4479614367</v>
      </c>
      <c r="I4625" s="177" t="n">
        <v>4130961.16315648</v>
      </c>
      <c r="J4625" s="178" t="str">
        <f>IF(I4625&gt;0,H4625/I4625,0)</f>
      </c>
      <c r="K4625" s="179" t="str">
        <f>1-EXP(-J4625)</f>
      </c>
      <c r="L4625" s="180" t="str">
        <f>IF(G4625=30,1,M4624)</f>
      </c>
      <c r="M4625" s="181" t="str">
        <f>L4625*(1-K4625)</f>
      </c>
    </row>
    <row r="4626">
      <c r="A4626" t="s">
        <v>164</v>
      </c>
      <c r="B4626" t="s">
        <v>253</v>
      </c>
      <c r="C4626" s="32" t="s">
        <v>255</v>
      </c>
      <c r="D4626" t="s">
        <v>458</v>
      </c>
      <c r="E4626" t="s">
        <v>476</v>
      </c>
      <c r="F4626" s="174" t="n">
        <v>2036</v>
      </c>
      <c r="G4626" s="175" t="n">
        <v>54</v>
      </c>
      <c r="H4626" s="176" t="n">
        <v>13600.9897178194</v>
      </c>
      <c r="I4626" s="177" t="n">
        <v>3985496.22437369</v>
      </c>
      <c r="J4626" s="178" t="str">
        <f>IF(I4626&gt;0,H4626/I4626,0)</f>
      </c>
      <c r="K4626" s="179" t="str">
        <f>1-EXP(-J4626)</f>
      </c>
      <c r="L4626" s="180" t="str">
        <f>IF(G4626=30,1,M4625)</f>
      </c>
      <c r="M4626" s="181" t="str">
        <f>L4626*(1-K4626)</f>
      </c>
    </row>
    <row r="4627">
      <c r="A4627" t="s">
        <v>164</v>
      </c>
      <c r="B4627" t="s">
        <v>253</v>
      </c>
      <c r="C4627" s="32" t="s">
        <v>255</v>
      </c>
      <c r="D4627" t="s">
        <v>458</v>
      </c>
      <c r="E4627" t="s">
        <v>476</v>
      </c>
      <c r="F4627" s="174" t="n">
        <v>2036</v>
      </c>
      <c r="G4627" s="175" t="n">
        <v>55</v>
      </c>
      <c r="H4627" s="176" t="n">
        <v>14509.6694745695</v>
      </c>
      <c r="I4627" s="177" t="n">
        <v>3899725.60929036</v>
      </c>
      <c r="J4627" s="178" t="str">
        <f>IF(I4627&gt;0,H4627/I4627,0)</f>
      </c>
      <c r="K4627" s="179" t="str">
        <f>1-EXP(-J4627)</f>
      </c>
      <c r="L4627" s="180" t="str">
        <f>IF(G4627=30,1,M4626)</f>
      </c>
      <c r="M4627" s="181" t="str">
        <f>L4627*(1-K4627)</f>
      </c>
    </row>
    <row r="4628">
      <c r="A4628" t="s">
        <v>164</v>
      </c>
      <c r="B4628" t="s">
        <v>253</v>
      </c>
      <c r="C4628" s="32" t="s">
        <v>255</v>
      </c>
      <c r="D4628" t="s">
        <v>458</v>
      </c>
      <c r="E4628" t="s">
        <v>476</v>
      </c>
      <c r="F4628" s="174" t="n">
        <v>2036</v>
      </c>
      <c r="G4628" s="175" t="n">
        <v>56</v>
      </c>
      <c r="H4628" s="176" t="n">
        <v>15529.0892796528</v>
      </c>
      <c r="I4628" s="177" t="n">
        <v>3828092.96916088</v>
      </c>
      <c r="J4628" s="178" t="str">
        <f>IF(I4628&gt;0,H4628/I4628,0)</f>
      </c>
      <c r="K4628" s="179" t="str">
        <f>1-EXP(-J4628)</f>
      </c>
      <c r="L4628" s="180" t="str">
        <f>IF(G4628=30,1,M4627)</f>
      </c>
      <c r="M4628" s="181" t="str">
        <f>L4628*(1-K4628)</f>
      </c>
    </row>
    <row r="4629">
      <c r="A4629" t="s">
        <v>164</v>
      </c>
      <c r="B4629" t="s">
        <v>253</v>
      </c>
      <c r="C4629" s="32" t="s">
        <v>255</v>
      </c>
      <c r="D4629" t="s">
        <v>458</v>
      </c>
      <c r="E4629" t="s">
        <v>476</v>
      </c>
      <c r="F4629" s="174" t="n">
        <v>2036</v>
      </c>
      <c r="G4629" s="175" t="n">
        <v>57</v>
      </c>
      <c r="H4629" s="176" t="n">
        <v>16614.7554751418</v>
      </c>
      <c r="I4629" s="177" t="n">
        <v>3750693.8821343</v>
      </c>
      <c r="J4629" s="178" t="str">
        <f>IF(I4629&gt;0,H4629/I4629,0)</f>
      </c>
      <c r="K4629" s="179" t="str">
        <f>1-EXP(-J4629)</f>
      </c>
      <c r="L4629" s="180" t="str">
        <f>IF(G4629=30,1,M4628)</f>
      </c>
      <c r="M4629" s="181" t="str">
        <f>L4629*(1-K4629)</f>
      </c>
    </row>
    <row r="4630">
      <c r="A4630" t="s">
        <v>164</v>
      </c>
      <c r="B4630" t="s">
        <v>253</v>
      </c>
      <c r="C4630" s="32" t="s">
        <v>255</v>
      </c>
      <c r="D4630" t="s">
        <v>458</v>
      </c>
      <c r="E4630" t="s">
        <v>476</v>
      </c>
      <c r="F4630" s="174" t="n">
        <v>2036</v>
      </c>
      <c r="G4630" s="175" t="n">
        <v>58</v>
      </c>
      <c r="H4630" s="176" t="n">
        <v>17691.8907650309</v>
      </c>
      <c r="I4630" s="177" t="n">
        <v>3654010.75118545</v>
      </c>
      <c r="J4630" s="178" t="str">
        <f>IF(I4630&gt;0,H4630/I4630,0)</f>
      </c>
      <c r="K4630" s="179" t="str">
        <f>1-EXP(-J4630)</f>
      </c>
      <c r="L4630" s="180" t="str">
        <f>IF(G4630=30,1,M4629)</f>
      </c>
      <c r="M4630" s="181" t="str">
        <f>L4630*(1-K4630)</f>
      </c>
    </row>
    <row r="4631">
      <c r="A4631" t="s">
        <v>164</v>
      </c>
      <c r="B4631" t="s">
        <v>253</v>
      </c>
      <c r="C4631" s="32" t="s">
        <v>255</v>
      </c>
      <c r="D4631" t="s">
        <v>458</v>
      </c>
      <c r="E4631" t="s">
        <v>476</v>
      </c>
      <c r="F4631" s="174" t="n">
        <v>2036</v>
      </c>
      <c r="G4631" s="175" t="n">
        <v>59</v>
      </c>
      <c r="H4631" s="176" t="n">
        <v>18944.6330938928</v>
      </c>
      <c r="I4631" s="177" t="n">
        <v>3572407.09327892</v>
      </c>
      <c r="J4631" s="178" t="str">
        <f>IF(I4631&gt;0,H4631/I4631,0)</f>
      </c>
      <c r="K4631" s="179" t="str">
        <f>1-EXP(-J4631)</f>
      </c>
      <c r="L4631" s="180" t="str">
        <f>IF(G4631=30,1,M4630)</f>
      </c>
      <c r="M4631" s="181" t="str">
        <f>L4631*(1-K4631)</f>
      </c>
    </row>
    <row r="4632">
      <c r="A4632" t="s">
        <v>164</v>
      </c>
      <c r="B4632" t="s">
        <v>253</v>
      </c>
      <c r="C4632" s="32" t="s">
        <v>255</v>
      </c>
      <c r="D4632" t="s">
        <v>458</v>
      </c>
      <c r="E4632" t="s">
        <v>476</v>
      </c>
      <c r="F4632" s="174" t="n">
        <v>2036</v>
      </c>
      <c r="G4632" s="175" t="n">
        <v>60</v>
      </c>
      <c r="H4632" s="176" t="n">
        <v>20315.8240650782</v>
      </c>
      <c r="I4632" s="177" t="n">
        <v>3478893.5420085</v>
      </c>
      <c r="J4632" s="178" t="str">
        <f>IF(I4632&gt;0,H4632/I4632,0)</f>
      </c>
      <c r="K4632" s="179" t="str">
        <f>1-EXP(-J4632)</f>
      </c>
      <c r="L4632" s="180" t="str">
        <f>IF(G4632=30,1,M4631)</f>
      </c>
      <c r="M4632" s="181" t="str">
        <f>L4632*(1-K4632)</f>
      </c>
    </row>
    <row r="4633">
      <c r="A4633" t="s">
        <v>164</v>
      </c>
      <c r="B4633" t="s">
        <v>253</v>
      </c>
      <c r="C4633" s="32" t="s">
        <v>255</v>
      </c>
      <c r="D4633" t="s">
        <v>458</v>
      </c>
      <c r="E4633" t="s">
        <v>476</v>
      </c>
      <c r="F4633" s="174" t="n">
        <v>2036</v>
      </c>
      <c r="G4633" s="175" t="n">
        <v>61</v>
      </c>
      <c r="H4633" s="176" t="n">
        <v>21617.5010468037</v>
      </c>
      <c r="I4633" s="177" t="n">
        <v>3383290.96028982</v>
      </c>
      <c r="J4633" s="178" t="str">
        <f>IF(I4633&gt;0,H4633/I4633,0)</f>
      </c>
      <c r="K4633" s="179" t="str">
        <f>1-EXP(-J4633)</f>
      </c>
      <c r="L4633" s="180" t="str">
        <f>IF(G4633=30,1,M4632)</f>
      </c>
      <c r="M4633" s="181" t="str">
        <f>L4633*(1-K4633)</f>
      </c>
    </row>
    <row r="4634">
      <c r="A4634" t="s">
        <v>164</v>
      </c>
      <c r="B4634" t="s">
        <v>253</v>
      </c>
      <c r="C4634" s="32" t="s">
        <v>255</v>
      </c>
      <c r="D4634" t="s">
        <v>458</v>
      </c>
      <c r="E4634" t="s">
        <v>476</v>
      </c>
      <c r="F4634" s="174" t="n">
        <v>2036</v>
      </c>
      <c r="G4634" s="175" t="n">
        <v>62</v>
      </c>
      <c r="H4634" s="176" t="n">
        <v>22828.8123158359</v>
      </c>
      <c r="I4634" s="177" t="n">
        <v>3261664.04031689</v>
      </c>
      <c r="J4634" s="178" t="str">
        <f>IF(I4634&gt;0,H4634/I4634,0)</f>
      </c>
      <c r="K4634" s="179" t="str">
        <f>1-EXP(-J4634)</f>
      </c>
      <c r="L4634" s="180" t="str">
        <f>IF(G4634=30,1,M4633)</f>
      </c>
      <c r="M4634" s="181" t="str">
        <f>L4634*(1-K4634)</f>
      </c>
    </row>
    <row r="4635">
      <c r="A4635" t="s">
        <v>164</v>
      </c>
      <c r="B4635" t="s">
        <v>253</v>
      </c>
      <c r="C4635" s="32" t="s">
        <v>255</v>
      </c>
      <c r="D4635" t="s">
        <v>458</v>
      </c>
      <c r="E4635" t="s">
        <v>476</v>
      </c>
      <c r="F4635" s="174" t="n">
        <v>2036</v>
      </c>
      <c r="G4635" s="175" t="n">
        <v>63</v>
      </c>
      <c r="H4635" s="176" t="n">
        <v>24496.2711834639</v>
      </c>
      <c r="I4635" s="177" t="n">
        <v>3194235.86860279</v>
      </c>
      <c r="J4635" s="178" t="str">
        <f>IF(I4635&gt;0,H4635/I4635,0)</f>
      </c>
      <c r="K4635" s="179" t="str">
        <f>1-EXP(-J4635)</f>
      </c>
      <c r="L4635" s="180" t="str">
        <f>IF(G4635=30,1,M4634)</f>
      </c>
      <c r="M4635" s="181" t="str">
        <f>L4635*(1-K4635)</f>
      </c>
    </row>
    <row r="4636">
      <c r="A4636" t="s">
        <v>164</v>
      </c>
      <c r="B4636" t="s">
        <v>253</v>
      </c>
      <c r="C4636" s="32" t="s">
        <v>255</v>
      </c>
      <c r="D4636" t="s">
        <v>458</v>
      </c>
      <c r="E4636" t="s">
        <v>476</v>
      </c>
      <c r="F4636" s="174" t="n">
        <v>2036</v>
      </c>
      <c r="G4636" s="175" t="n">
        <v>64</v>
      </c>
      <c r="H4636" s="176" t="n">
        <v>25049.8895317856</v>
      </c>
      <c r="I4636" s="177" t="n">
        <v>2976754.85455527</v>
      </c>
      <c r="J4636" s="178" t="str">
        <f>IF(I4636&gt;0,H4636/I4636,0)</f>
      </c>
      <c r="K4636" s="179" t="str">
        <f>1-EXP(-J4636)</f>
      </c>
      <c r="L4636" s="180" t="str">
        <f>IF(G4636=30,1,M4635)</f>
      </c>
      <c r="M4636" s="181" t="str">
        <f>L4636*(1-K4636)</f>
      </c>
    </row>
    <row r="4637">
      <c r="A4637" t="s">
        <v>164</v>
      </c>
      <c r="B4637" t="s">
        <v>253</v>
      </c>
      <c r="C4637" s="32" t="s">
        <v>255</v>
      </c>
      <c r="D4637" t="s">
        <v>458</v>
      </c>
      <c r="E4637" t="s">
        <v>476</v>
      </c>
      <c r="F4637" s="174" t="n">
        <v>2036</v>
      </c>
      <c r="G4637" s="175" t="n">
        <v>65</v>
      </c>
      <c r="H4637" s="176" t="n">
        <v>25513.4092063761</v>
      </c>
      <c r="I4637" s="177" t="n">
        <v>2869476.02788127</v>
      </c>
      <c r="J4637" s="178" t="str">
        <f>IF(I4637&gt;0,H4637/I4637,0)</f>
      </c>
      <c r="K4637" s="179" t="str">
        <f>1-EXP(-J4637)</f>
      </c>
      <c r="L4637" s="180" t="str">
        <f>IF(G4637=30,1,M4636)</f>
      </c>
      <c r="M4637" s="181" t="str">
        <f>L4637*(1-K4637)</f>
      </c>
    </row>
    <row r="4638">
      <c r="A4638" t="s">
        <v>164</v>
      </c>
      <c r="B4638" t="s">
        <v>253</v>
      </c>
      <c r="C4638" s="32" t="s">
        <v>255</v>
      </c>
      <c r="D4638" t="s">
        <v>458</v>
      </c>
      <c r="E4638" t="s">
        <v>476</v>
      </c>
      <c r="F4638" s="174" t="n">
        <v>2036</v>
      </c>
      <c r="G4638" s="175" t="n">
        <v>66</v>
      </c>
      <c r="H4638" s="176" t="n">
        <v>26956.897888224</v>
      </c>
      <c r="I4638" s="177" t="n">
        <v>2765572.93325825</v>
      </c>
      <c r="J4638" s="178" t="str">
        <f>IF(I4638&gt;0,H4638/I4638,0)</f>
      </c>
      <c r="K4638" s="179" t="str">
        <f>1-EXP(-J4638)</f>
      </c>
      <c r="L4638" s="180" t="str">
        <f>IF(G4638=30,1,M4637)</f>
      </c>
      <c r="M4638" s="181" t="str">
        <f>L4638*(1-K4638)</f>
      </c>
    </row>
    <row r="4639">
      <c r="A4639" t="s">
        <v>164</v>
      </c>
      <c r="B4639" t="s">
        <v>253</v>
      </c>
      <c r="C4639" s="32" t="s">
        <v>255</v>
      </c>
      <c r="D4639" t="s">
        <v>458</v>
      </c>
      <c r="E4639" t="s">
        <v>476</v>
      </c>
      <c r="F4639" s="174" t="n">
        <v>2036</v>
      </c>
      <c r="G4639" s="175" t="n">
        <v>67</v>
      </c>
      <c r="H4639" s="176" t="n">
        <v>28370.4412898237</v>
      </c>
      <c r="I4639" s="177" t="n">
        <v>2652223.35193135</v>
      </c>
      <c r="J4639" s="178" t="str">
        <f>IF(I4639&gt;0,H4639/I4639,0)</f>
      </c>
      <c r="K4639" s="179" t="str">
        <f>1-EXP(-J4639)</f>
      </c>
      <c r="L4639" s="180" t="str">
        <f>IF(G4639=30,1,M4638)</f>
      </c>
      <c r="M4639" s="181" t="str">
        <f>L4639*(1-K4639)</f>
      </c>
    </row>
    <row r="4640">
      <c r="A4640" t="s">
        <v>164</v>
      </c>
      <c r="B4640" t="s">
        <v>253</v>
      </c>
      <c r="C4640" s="32" t="s">
        <v>255</v>
      </c>
      <c r="D4640" t="s">
        <v>458</v>
      </c>
      <c r="E4640" t="s">
        <v>476</v>
      </c>
      <c r="F4640" s="174" t="n">
        <v>2036</v>
      </c>
      <c r="G4640" s="175" t="n">
        <v>68</v>
      </c>
      <c r="H4640" s="176" t="n">
        <v>29614.9993116794</v>
      </c>
      <c r="I4640" s="177" t="n">
        <v>2521073.50601956</v>
      </c>
      <c r="J4640" s="178" t="str">
        <f>IF(I4640&gt;0,H4640/I4640,0)</f>
      </c>
      <c r="K4640" s="179" t="str">
        <f>1-EXP(-J4640)</f>
      </c>
      <c r="L4640" s="180" t="str">
        <f>IF(G4640=30,1,M4639)</f>
      </c>
      <c r="M4640" s="181" t="str">
        <f>L4640*(1-K4640)</f>
      </c>
    </row>
    <row r="4641">
      <c r="A4641" t="s">
        <v>164</v>
      </c>
      <c r="B4641" t="s">
        <v>253</v>
      </c>
      <c r="C4641" s="32" t="s">
        <v>255</v>
      </c>
      <c r="D4641" t="s">
        <v>458</v>
      </c>
      <c r="E4641" t="s">
        <v>476</v>
      </c>
      <c r="F4641" s="174" t="n">
        <v>2036</v>
      </c>
      <c r="G4641" s="175" t="n">
        <v>69</v>
      </c>
      <c r="H4641" s="176" t="n">
        <v>30532.4881155523</v>
      </c>
      <c r="I4641" s="177" t="n">
        <v>2362867.8334776</v>
      </c>
      <c r="J4641" s="178" t="str">
        <f>IF(I4641&gt;0,H4641/I4641,0)</f>
      </c>
      <c r="K4641" s="179" t="str">
        <f>1-EXP(-J4641)</f>
      </c>
      <c r="L4641" s="180" t="str">
        <f>IF(G4641=30,1,M4640)</f>
      </c>
      <c r="M4641" s="181" t="str">
        <f>L4641*(1-K4641)</f>
      </c>
    </row>
    <row r="4642">
      <c r="A4642" t="s">
        <v>164</v>
      </c>
      <c r="B4642" t="s">
        <v>253</v>
      </c>
      <c r="C4642" s="32" t="s">
        <v>255</v>
      </c>
      <c r="D4642" t="s">
        <v>458</v>
      </c>
      <c r="E4642" t="s">
        <v>476</v>
      </c>
      <c r="F4642" s="174" t="n">
        <v>2037</v>
      </c>
      <c r="G4642" s="175" t="n">
        <v>30</v>
      </c>
      <c r="H4642" s="176" t="n">
        <v>840.820435338457</v>
      </c>
      <c r="I4642" s="177" t="n">
        <v>4685527.89729263</v>
      </c>
      <c r="J4642" s="178" t="str">
        <f>IF(I4642&gt;0,H4642/I4642,0)</f>
      </c>
      <c r="K4642" s="179" t="str">
        <f>1-EXP(-J4642)</f>
      </c>
      <c r="L4642" s="180" t="str">
        <f>IF(G4642=30,1,M4641)</f>
      </c>
      <c r="M4642" s="181" t="str">
        <f>L4642*(1-K4642)</f>
      </c>
    </row>
    <row r="4643">
      <c r="A4643" t="s">
        <v>164</v>
      </c>
      <c r="B4643" t="s">
        <v>253</v>
      </c>
      <c r="C4643" s="32" t="s">
        <v>255</v>
      </c>
      <c r="D4643" t="s">
        <v>458</v>
      </c>
      <c r="E4643" t="s">
        <v>476</v>
      </c>
      <c r="F4643" s="174" t="n">
        <v>2037</v>
      </c>
      <c r="G4643" s="175" t="n">
        <v>31</v>
      </c>
      <c r="H4643" s="176" t="n">
        <v>1014.31447840621</v>
      </c>
      <c r="I4643" s="177" t="n">
        <v>4602471.49850647</v>
      </c>
      <c r="J4643" s="178" t="str">
        <f>IF(I4643&gt;0,H4643/I4643,0)</f>
      </c>
      <c r="K4643" s="179" t="str">
        <f>1-EXP(-J4643)</f>
      </c>
      <c r="L4643" s="180" t="str">
        <f>IF(G4643=30,1,M4642)</f>
      </c>
      <c r="M4643" s="181" t="str">
        <f>L4643*(1-K4643)</f>
      </c>
    </row>
    <row r="4644">
      <c r="A4644" t="s">
        <v>164</v>
      </c>
      <c r="B4644" t="s">
        <v>253</v>
      </c>
      <c r="C4644" s="32" t="s">
        <v>255</v>
      </c>
      <c r="D4644" t="s">
        <v>458</v>
      </c>
      <c r="E4644" t="s">
        <v>476</v>
      </c>
      <c r="F4644" s="174" t="n">
        <v>2037</v>
      </c>
      <c r="G4644" s="175" t="n">
        <v>32</v>
      </c>
      <c r="H4644" s="176" t="n">
        <v>1054.00200658869</v>
      </c>
      <c r="I4644" s="177" t="n">
        <v>4541669.39131323</v>
      </c>
      <c r="J4644" s="178" t="str">
        <f>IF(I4644&gt;0,H4644/I4644,0)</f>
      </c>
      <c r="K4644" s="179" t="str">
        <f>1-EXP(-J4644)</f>
      </c>
      <c r="L4644" s="180" t="str">
        <f>IF(G4644=30,1,M4643)</f>
      </c>
      <c r="M4644" s="181" t="str">
        <f>L4644*(1-K4644)</f>
      </c>
    </row>
    <row r="4645">
      <c r="A4645" t="s">
        <v>164</v>
      </c>
      <c r="B4645" t="s">
        <v>253</v>
      </c>
      <c r="C4645" s="32" t="s">
        <v>255</v>
      </c>
      <c r="D4645" t="s">
        <v>458</v>
      </c>
      <c r="E4645" t="s">
        <v>476</v>
      </c>
      <c r="F4645" s="174" t="n">
        <v>2037</v>
      </c>
      <c r="G4645" s="175" t="n">
        <v>33</v>
      </c>
      <c r="H4645" s="176" t="n">
        <v>1085.22304882118</v>
      </c>
      <c r="I4645" s="177" t="n">
        <v>4413111.12940816</v>
      </c>
      <c r="J4645" s="178" t="str">
        <f>IF(I4645&gt;0,H4645/I4645,0)</f>
      </c>
      <c r="K4645" s="179" t="str">
        <f>1-EXP(-J4645)</f>
      </c>
      <c r="L4645" s="180" t="str">
        <f>IF(G4645=30,1,M4644)</f>
      </c>
      <c r="M4645" s="181" t="str">
        <f>L4645*(1-K4645)</f>
      </c>
    </row>
    <row r="4646">
      <c r="A4646" t="s">
        <v>164</v>
      </c>
      <c r="B4646" t="s">
        <v>253</v>
      </c>
      <c r="C4646" s="32" t="s">
        <v>255</v>
      </c>
      <c r="D4646" t="s">
        <v>458</v>
      </c>
      <c r="E4646" t="s">
        <v>476</v>
      </c>
      <c r="F4646" s="174" t="n">
        <v>2037</v>
      </c>
      <c r="G4646" s="175" t="n">
        <v>34</v>
      </c>
      <c r="H4646" s="176" t="n">
        <v>1140.03035316378</v>
      </c>
      <c r="I4646" s="177" t="n">
        <v>4347568.66282831</v>
      </c>
      <c r="J4646" s="178" t="str">
        <f>IF(I4646&gt;0,H4646/I4646,0)</f>
      </c>
      <c r="K4646" s="179" t="str">
        <f>1-EXP(-J4646)</f>
      </c>
      <c r="L4646" s="180" t="str">
        <f>IF(G4646=30,1,M4645)</f>
      </c>
      <c r="M4646" s="181" t="str">
        <f>L4646*(1-K4646)</f>
      </c>
    </row>
    <row r="4647">
      <c r="A4647" t="s">
        <v>164</v>
      </c>
      <c r="B4647" t="s">
        <v>253</v>
      </c>
      <c r="C4647" s="32" t="s">
        <v>255</v>
      </c>
      <c r="D4647" t="s">
        <v>458</v>
      </c>
      <c r="E4647" t="s">
        <v>476</v>
      </c>
      <c r="F4647" s="174" t="n">
        <v>2037</v>
      </c>
      <c r="G4647" s="175" t="n">
        <v>35</v>
      </c>
      <c r="H4647" s="176" t="n">
        <v>1715.92568583915</v>
      </c>
      <c r="I4647" s="177" t="n">
        <v>4325573.07730749</v>
      </c>
      <c r="J4647" s="178" t="str">
        <f>IF(I4647&gt;0,H4647/I4647,0)</f>
      </c>
      <c r="K4647" s="179" t="str">
        <f>1-EXP(-J4647)</f>
      </c>
      <c r="L4647" s="180" t="str">
        <f>IF(G4647=30,1,M4646)</f>
      </c>
      <c r="M4647" s="181" t="str">
        <f>L4647*(1-K4647)</f>
      </c>
    </row>
    <row r="4648">
      <c r="A4648" t="s">
        <v>164</v>
      </c>
      <c r="B4648" t="s">
        <v>253</v>
      </c>
      <c r="C4648" s="32" t="s">
        <v>255</v>
      </c>
      <c r="D4648" t="s">
        <v>458</v>
      </c>
      <c r="E4648" t="s">
        <v>476</v>
      </c>
      <c r="F4648" s="174" t="n">
        <v>2037</v>
      </c>
      <c r="G4648" s="175" t="n">
        <v>36</v>
      </c>
      <c r="H4648" s="176" t="n">
        <v>1907.36116472329</v>
      </c>
      <c r="I4648" s="177" t="n">
        <v>4304558.99551832</v>
      </c>
      <c r="J4648" s="178" t="str">
        <f>IF(I4648&gt;0,H4648/I4648,0)</f>
      </c>
      <c r="K4648" s="179" t="str">
        <f>1-EXP(-J4648)</f>
      </c>
      <c r="L4648" s="180" t="str">
        <f>IF(G4648=30,1,M4647)</f>
      </c>
      <c r="M4648" s="181" t="str">
        <f>L4648*(1-K4648)</f>
      </c>
    </row>
    <row r="4649">
      <c r="A4649" t="s">
        <v>164</v>
      </c>
      <c r="B4649" t="s">
        <v>253</v>
      </c>
      <c r="C4649" s="32" t="s">
        <v>255</v>
      </c>
      <c r="D4649" t="s">
        <v>458</v>
      </c>
      <c r="E4649" t="s">
        <v>476</v>
      </c>
      <c r="F4649" s="174" t="n">
        <v>2037</v>
      </c>
      <c r="G4649" s="175" t="n">
        <v>37</v>
      </c>
      <c r="H4649" s="176" t="n">
        <v>2040.41731256248</v>
      </c>
      <c r="I4649" s="177" t="n">
        <v>4283441.22479286</v>
      </c>
      <c r="J4649" s="178" t="str">
        <f>IF(I4649&gt;0,H4649/I4649,0)</f>
      </c>
      <c r="K4649" s="179" t="str">
        <f>1-EXP(-J4649)</f>
      </c>
      <c r="L4649" s="180" t="str">
        <f>IF(G4649=30,1,M4648)</f>
      </c>
      <c r="M4649" s="181" t="str">
        <f>L4649*(1-K4649)</f>
      </c>
    </row>
    <row r="4650">
      <c r="A4650" t="s">
        <v>164</v>
      </c>
      <c r="B4650" t="s">
        <v>253</v>
      </c>
      <c r="C4650" s="32" t="s">
        <v>255</v>
      </c>
      <c r="D4650" t="s">
        <v>458</v>
      </c>
      <c r="E4650" t="s">
        <v>476</v>
      </c>
      <c r="F4650" s="174" t="n">
        <v>2037</v>
      </c>
      <c r="G4650" s="175" t="n">
        <v>38</v>
      </c>
      <c r="H4650" s="176" t="n">
        <v>2208.0037913908</v>
      </c>
      <c r="I4650" s="177" t="n">
        <v>4301591.57945029</v>
      </c>
      <c r="J4650" s="178" t="str">
        <f>IF(I4650&gt;0,H4650/I4650,0)</f>
      </c>
      <c r="K4650" s="179" t="str">
        <f>1-EXP(-J4650)</f>
      </c>
      <c r="L4650" s="180" t="str">
        <f>IF(G4650=30,1,M4649)</f>
      </c>
      <c r="M4650" s="181" t="str">
        <f>L4650*(1-K4650)</f>
      </c>
    </row>
    <row r="4651">
      <c r="A4651" t="s">
        <v>164</v>
      </c>
      <c r="B4651" t="s">
        <v>253</v>
      </c>
      <c r="C4651" s="32" t="s">
        <v>255</v>
      </c>
      <c r="D4651" t="s">
        <v>458</v>
      </c>
      <c r="E4651" t="s">
        <v>476</v>
      </c>
      <c r="F4651" s="174" t="n">
        <v>2037</v>
      </c>
      <c r="G4651" s="175" t="n">
        <v>39</v>
      </c>
      <c r="H4651" s="176" t="n">
        <v>2416.33504983541</v>
      </c>
      <c r="I4651" s="177" t="n">
        <v>4358383.2393421</v>
      </c>
      <c r="J4651" s="178" t="str">
        <f>IF(I4651&gt;0,H4651/I4651,0)</f>
      </c>
      <c r="K4651" s="179" t="str">
        <f>1-EXP(-J4651)</f>
      </c>
      <c r="L4651" s="180" t="str">
        <f>IF(G4651=30,1,M4650)</f>
      </c>
      <c r="M4651" s="181" t="str">
        <f>L4651*(1-K4651)</f>
      </c>
    </row>
    <row r="4652">
      <c r="A4652" t="s">
        <v>164</v>
      </c>
      <c r="B4652" t="s">
        <v>253</v>
      </c>
      <c r="C4652" s="32" t="s">
        <v>255</v>
      </c>
      <c r="D4652" t="s">
        <v>458</v>
      </c>
      <c r="E4652" t="s">
        <v>476</v>
      </c>
      <c r="F4652" s="174" t="n">
        <v>2037</v>
      </c>
      <c r="G4652" s="175" t="n">
        <v>40</v>
      </c>
      <c r="H4652" s="176" t="n">
        <v>3615.2996231675</v>
      </c>
      <c r="I4652" s="177" t="n">
        <v>4492772.12293465</v>
      </c>
      <c r="J4652" s="178" t="str">
        <f>IF(I4652&gt;0,H4652/I4652,0)</f>
      </c>
      <c r="K4652" s="179" t="str">
        <f>1-EXP(-J4652)</f>
      </c>
      <c r="L4652" s="180" t="str">
        <f>IF(G4652=30,1,M4651)</f>
      </c>
      <c r="M4652" s="181" t="str">
        <f>L4652*(1-K4652)</f>
      </c>
    </row>
    <row r="4653">
      <c r="A4653" t="s">
        <v>164</v>
      </c>
      <c r="B4653" t="s">
        <v>253</v>
      </c>
      <c r="C4653" s="32" t="s">
        <v>255</v>
      </c>
      <c r="D4653" t="s">
        <v>458</v>
      </c>
      <c r="E4653" t="s">
        <v>476</v>
      </c>
      <c r="F4653" s="174" t="n">
        <v>2037</v>
      </c>
      <c r="G4653" s="175" t="n">
        <v>41</v>
      </c>
      <c r="H4653" s="176" t="n">
        <v>3863.67537081069</v>
      </c>
      <c r="I4653" s="177" t="n">
        <v>4445905.01287062</v>
      </c>
      <c r="J4653" s="178" t="str">
        <f>IF(I4653&gt;0,H4653/I4653,0)</f>
      </c>
      <c r="K4653" s="179" t="str">
        <f>1-EXP(-J4653)</f>
      </c>
      <c r="L4653" s="180" t="str">
        <f>IF(G4653=30,1,M4652)</f>
      </c>
      <c r="M4653" s="181" t="str">
        <f>L4653*(1-K4653)</f>
      </c>
    </row>
    <row r="4654">
      <c r="A4654" t="s">
        <v>164</v>
      </c>
      <c r="B4654" t="s">
        <v>253</v>
      </c>
      <c r="C4654" s="32" t="s">
        <v>255</v>
      </c>
      <c r="D4654" t="s">
        <v>458</v>
      </c>
      <c r="E4654" t="s">
        <v>476</v>
      </c>
      <c r="F4654" s="174" t="n">
        <v>2037</v>
      </c>
      <c r="G4654" s="175" t="n">
        <v>42</v>
      </c>
      <c r="H4654" s="176" t="n">
        <v>4114.35436598492</v>
      </c>
      <c r="I4654" s="177" t="n">
        <v>4369631.04065714</v>
      </c>
      <c r="J4654" s="178" t="str">
        <f>IF(I4654&gt;0,H4654/I4654,0)</f>
      </c>
      <c r="K4654" s="179" t="str">
        <f>1-EXP(-J4654)</f>
      </c>
      <c r="L4654" s="180" t="str">
        <f>IF(G4654=30,1,M4653)</f>
      </c>
      <c r="M4654" s="181" t="str">
        <f>L4654*(1-K4654)</f>
      </c>
    </row>
    <row r="4655">
      <c r="A4655" t="s">
        <v>164</v>
      </c>
      <c r="B4655" t="s">
        <v>253</v>
      </c>
      <c r="C4655" s="32" t="s">
        <v>255</v>
      </c>
      <c r="D4655" t="s">
        <v>458</v>
      </c>
      <c r="E4655" t="s">
        <v>476</v>
      </c>
      <c r="F4655" s="174" t="n">
        <v>2037</v>
      </c>
      <c r="G4655" s="175" t="n">
        <v>43</v>
      </c>
      <c r="H4655" s="176" t="n">
        <v>4407.86210054448</v>
      </c>
      <c r="I4655" s="177" t="n">
        <v>4308533.5603139</v>
      </c>
      <c r="J4655" s="178" t="str">
        <f>IF(I4655&gt;0,H4655/I4655,0)</f>
      </c>
      <c r="K4655" s="179" t="str">
        <f>1-EXP(-J4655)</f>
      </c>
      <c r="L4655" s="180" t="str">
        <f>IF(G4655=30,1,M4654)</f>
      </c>
      <c r="M4655" s="181" t="str">
        <f>L4655*(1-K4655)</f>
      </c>
    </row>
    <row r="4656">
      <c r="A4656" t="s">
        <v>164</v>
      </c>
      <c r="B4656" t="s">
        <v>253</v>
      </c>
      <c r="C4656" s="32" t="s">
        <v>255</v>
      </c>
      <c r="D4656" t="s">
        <v>458</v>
      </c>
      <c r="E4656" t="s">
        <v>476</v>
      </c>
      <c r="F4656" s="174" t="n">
        <v>2037</v>
      </c>
      <c r="G4656" s="175" t="n">
        <v>44</v>
      </c>
      <c r="H4656" s="176" t="n">
        <v>4737.92002095397</v>
      </c>
      <c r="I4656" s="177" t="n">
        <v>4250569.9196612</v>
      </c>
      <c r="J4656" s="178" t="str">
        <f>IF(I4656&gt;0,H4656/I4656,0)</f>
      </c>
      <c r="K4656" s="179" t="str">
        <f>1-EXP(-J4656)</f>
      </c>
      <c r="L4656" s="180" t="str">
        <f>IF(G4656=30,1,M4655)</f>
      </c>
      <c r="M4656" s="181" t="str">
        <f>L4656*(1-K4656)</f>
      </c>
    </row>
    <row r="4657">
      <c r="A4657" t="s">
        <v>164</v>
      </c>
      <c r="B4657" t="s">
        <v>253</v>
      </c>
      <c r="C4657" s="32" t="s">
        <v>255</v>
      </c>
      <c r="D4657" t="s">
        <v>458</v>
      </c>
      <c r="E4657" t="s">
        <v>476</v>
      </c>
      <c r="F4657" s="174" t="n">
        <v>2037</v>
      </c>
      <c r="G4657" s="175" t="n">
        <v>45</v>
      </c>
      <c r="H4657" s="176" t="n">
        <v>6136.18841978758</v>
      </c>
      <c r="I4657" s="177" t="n">
        <v>4281971.47871098</v>
      </c>
      <c r="J4657" s="178" t="str">
        <f>IF(I4657&gt;0,H4657/I4657,0)</f>
      </c>
      <c r="K4657" s="179" t="str">
        <f>1-EXP(-J4657)</f>
      </c>
      <c r="L4657" s="180" t="str">
        <f>IF(G4657=30,1,M4656)</f>
      </c>
      <c r="M4657" s="181" t="str">
        <f>L4657*(1-K4657)</f>
      </c>
    </row>
    <row r="4658">
      <c r="A4658" t="s">
        <v>164</v>
      </c>
      <c r="B4658" t="s">
        <v>253</v>
      </c>
      <c r="C4658" s="32" t="s">
        <v>255</v>
      </c>
      <c r="D4658" t="s">
        <v>458</v>
      </c>
      <c r="E4658" t="s">
        <v>476</v>
      </c>
      <c r="F4658" s="174" t="n">
        <v>2037</v>
      </c>
      <c r="G4658" s="175" t="n">
        <v>46</v>
      </c>
      <c r="H4658" s="176" t="n">
        <v>6722.94543922317</v>
      </c>
      <c r="I4658" s="177" t="n">
        <v>4292222.93729459</v>
      </c>
      <c r="J4658" s="178" t="str">
        <f>IF(I4658&gt;0,H4658/I4658,0)</f>
      </c>
      <c r="K4658" s="179" t="str">
        <f>1-EXP(-J4658)</f>
      </c>
      <c r="L4658" s="180" t="str">
        <f>IF(G4658=30,1,M4657)</f>
      </c>
      <c r="M4658" s="181" t="str">
        <f>L4658*(1-K4658)</f>
      </c>
    </row>
    <row r="4659">
      <c r="A4659" t="s">
        <v>164</v>
      </c>
      <c r="B4659" t="s">
        <v>253</v>
      </c>
      <c r="C4659" s="32" t="s">
        <v>255</v>
      </c>
      <c r="D4659" t="s">
        <v>458</v>
      </c>
      <c r="E4659" t="s">
        <v>476</v>
      </c>
      <c r="F4659" s="174" t="n">
        <v>2037</v>
      </c>
      <c r="G4659" s="175" t="n">
        <v>47</v>
      </c>
      <c r="H4659" s="176" t="n">
        <v>10013.6963068584</v>
      </c>
      <c r="I4659" s="177" t="n">
        <v>6315924.24392379</v>
      </c>
      <c r="J4659" s="178" t="str">
        <f>IF(I4659&gt;0,H4659/I4659,0)</f>
      </c>
      <c r="K4659" s="179" t="str">
        <f>1-EXP(-J4659)</f>
      </c>
      <c r="L4659" s="180" t="str">
        <f>IF(G4659=30,1,M4658)</f>
      </c>
      <c r="M4659" s="181" t="str">
        <f>L4659*(1-K4659)</f>
      </c>
    </row>
    <row r="4660">
      <c r="A4660" t="s">
        <v>164</v>
      </c>
      <c r="B4660" t="s">
        <v>253</v>
      </c>
      <c r="C4660" s="32" t="s">
        <v>255</v>
      </c>
      <c r="D4660" t="s">
        <v>458</v>
      </c>
      <c r="E4660" t="s">
        <v>476</v>
      </c>
      <c r="F4660" s="174" t="n">
        <v>2037</v>
      </c>
      <c r="G4660" s="175" t="n">
        <v>48</v>
      </c>
      <c r="H4660" s="176" t="n">
        <v>7963.5032944466</v>
      </c>
      <c r="I4660" s="177" t="n">
        <v>4236305.66399232</v>
      </c>
      <c r="J4660" s="178" t="str">
        <f>IF(I4660&gt;0,H4660/I4660,0)</f>
      </c>
      <c r="K4660" s="179" t="str">
        <f>1-EXP(-J4660)</f>
      </c>
      <c r="L4660" s="180" t="str">
        <f>IF(G4660=30,1,M4659)</f>
      </c>
      <c r="M4660" s="181" t="str">
        <f>L4660*(1-K4660)</f>
      </c>
    </row>
    <row r="4661">
      <c r="A4661" t="s">
        <v>164</v>
      </c>
      <c r="B4661" t="s">
        <v>253</v>
      </c>
      <c r="C4661" s="32" t="s">
        <v>255</v>
      </c>
      <c r="D4661" t="s">
        <v>458</v>
      </c>
      <c r="E4661" t="s">
        <v>476</v>
      </c>
      <c r="F4661" s="174" t="n">
        <v>2037</v>
      </c>
      <c r="G4661" s="175" t="n">
        <v>49</v>
      </c>
      <c r="H4661" s="176" t="n">
        <v>8675.16882633851</v>
      </c>
      <c r="I4661" s="177" t="n">
        <v>4211001.58824628</v>
      </c>
      <c r="J4661" s="178" t="str">
        <f>IF(I4661&gt;0,H4661/I4661,0)</f>
      </c>
      <c r="K4661" s="179" t="str">
        <f>1-EXP(-J4661)</f>
      </c>
      <c r="L4661" s="180" t="str">
        <f>IF(G4661=30,1,M4660)</f>
      </c>
      <c r="M4661" s="181" t="str">
        <f>L4661*(1-K4661)</f>
      </c>
    </row>
    <row r="4662">
      <c r="A4662" t="s">
        <v>164</v>
      </c>
      <c r="B4662" t="s">
        <v>253</v>
      </c>
      <c r="C4662" s="32" t="s">
        <v>255</v>
      </c>
      <c r="D4662" t="s">
        <v>458</v>
      </c>
      <c r="E4662" t="s">
        <v>476</v>
      </c>
      <c r="F4662" s="174" t="n">
        <v>2037</v>
      </c>
      <c r="G4662" s="175" t="n">
        <v>50</v>
      </c>
      <c r="H4662" s="176" t="n">
        <v>9687.77405595196</v>
      </c>
      <c r="I4662" s="177" t="n">
        <v>4072333.53837272</v>
      </c>
      <c r="J4662" s="178" t="str">
        <f>IF(I4662&gt;0,H4662/I4662,0)</f>
      </c>
      <c r="K4662" s="179" t="str">
        <f>1-EXP(-J4662)</f>
      </c>
      <c r="L4662" s="180" t="str">
        <f>IF(G4662=30,1,M4661)</f>
      </c>
      <c r="M4662" s="181" t="str">
        <f>L4662*(1-K4662)</f>
      </c>
    </row>
    <row r="4663">
      <c r="A4663" t="s">
        <v>164</v>
      </c>
      <c r="B4663" t="s">
        <v>253</v>
      </c>
      <c r="C4663" s="32" t="s">
        <v>255</v>
      </c>
      <c r="D4663" t="s">
        <v>458</v>
      </c>
      <c r="E4663" t="s">
        <v>476</v>
      </c>
      <c r="F4663" s="174" t="n">
        <v>2037</v>
      </c>
      <c r="G4663" s="175" t="n">
        <v>51</v>
      </c>
      <c r="H4663" s="176" t="n">
        <v>10469.635006519</v>
      </c>
      <c r="I4663" s="177" t="n">
        <v>4027303.10506858</v>
      </c>
      <c r="J4663" s="178" t="str">
        <f>IF(I4663&gt;0,H4663/I4663,0)</f>
      </c>
      <c r="K4663" s="179" t="str">
        <f>1-EXP(-J4663)</f>
      </c>
      <c r="L4663" s="180" t="str">
        <f>IF(G4663=30,1,M4662)</f>
      </c>
      <c r="M4663" s="181" t="str">
        <f>L4663*(1-K4663)</f>
      </c>
    </row>
    <row r="4664">
      <c r="A4664" t="s">
        <v>164</v>
      </c>
      <c r="B4664" t="s">
        <v>253</v>
      </c>
      <c r="C4664" s="32" t="s">
        <v>255</v>
      </c>
      <c r="D4664" t="s">
        <v>458</v>
      </c>
      <c r="E4664" t="s">
        <v>476</v>
      </c>
      <c r="F4664" s="174" t="n">
        <v>2037</v>
      </c>
      <c r="G4664" s="175" t="n">
        <v>52</v>
      </c>
      <c r="H4664" s="176" t="n">
        <v>11571.410637737</v>
      </c>
      <c r="I4664" s="177" t="n">
        <v>4072572.23569037</v>
      </c>
      <c r="J4664" s="178" t="str">
        <f>IF(I4664&gt;0,H4664/I4664,0)</f>
      </c>
      <c r="K4664" s="179" t="str">
        <f>1-EXP(-J4664)</f>
      </c>
      <c r="L4664" s="180" t="str">
        <f>IF(G4664=30,1,M4663)</f>
      </c>
      <c r="M4664" s="181" t="str">
        <f>L4664*(1-K4664)</f>
      </c>
    </row>
    <row r="4665">
      <c r="A4665" t="s">
        <v>164</v>
      </c>
      <c r="B4665" t="s">
        <v>253</v>
      </c>
      <c r="C4665" s="32" t="s">
        <v>255</v>
      </c>
      <c r="D4665" t="s">
        <v>458</v>
      </c>
      <c r="E4665" t="s">
        <v>476</v>
      </c>
      <c r="F4665" s="174" t="n">
        <v>2037</v>
      </c>
      <c r="G4665" s="175" t="n">
        <v>53</v>
      </c>
      <c r="H4665" s="176" t="n">
        <v>12845.3057432492</v>
      </c>
      <c r="I4665" s="177" t="n">
        <v>4140548.39300295</v>
      </c>
      <c r="J4665" s="178" t="str">
        <f>IF(I4665&gt;0,H4665/I4665,0)</f>
      </c>
      <c r="K4665" s="179" t="str">
        <f>1-EXP(-J4665)</f>
      </c>
      <c r="L4665" s="180" t="str">
        <f>IF(G4665=30,1,M4664)</f>
      </c>
      <c r="M4665" s="181" t="str">
        <f>L4665*(1-K4665)</f>
      </c>
    </row>
    <row r="4666">
      <c r="A4666" t="s">
        <v>164</v>
      </c>
      <c r="B4666" t="s">
        <v>253</v>
      </c>
      <c r="C4666" s="32" t="s">
        <v>255</v>
      </c>
      <c r="D4666" t="s">
        <v>458</v>
      </c>
      <c r="E4666" t="s">
        <v>476</v>
      </c>
      <c r="F4666" s="174" t="n">
        <v>2037</v>
      </c>
      <c r="G4666" s="175" t="n">
        <v>54</v>
      </c>
      <c r="H4666" s="176" t="n">
        <v>13886.0058864145</v>
      </c>
      <c r="I4666" s="177" t="n">
        <v>4102210.73569826</v>
      </c>
      <c r="J4666" s="178" t="str">
        <f>IF(I4666&gt;0,H4666/I4666,0)</f>
      </c>
      <c r="K4666" s="179" t="str">
        <f>1-EXP(-J4666)</f>
      </c>
      <c r="L4666" s="180" t="str">
        <f>IF(G4666=30,1,M4665)</f>
      </c>
      <c r="M4666" s="181" t="str">
        <f>L4666*(1-K4666)</f>
      </c>
    </row>
    <row r="4667">
      <c r="A4667" t="s">
        <v>164</v>
      </c>
      <c r="B4667" t="s">
        <v>253</v>
      </c>
      <c r="C4667" s="32" t="s">
        <v>255</v>
      </c>
      <c r="D4667" t="s">
        <v>458</v>
      </c>
      <c r="E4667" t="s">
        <v>476</v>
      </c>
      <c r="F4667" s="174" t="n">
        <v>2037</v>
      </c>
      <c r="G4667" s="175" t="n">
        <v>55</v>
      </c>
      <c r="H4667" s="176" t="n">
        <v>14582.0972786141</v>
      </c>
      <c r="I4667" s="177" t="n">
        <v>3955205.61275095</v>
      </c>
      <c r="J4667" s="178" t="str">
        <f>IF(I4667&gt;0,H4667/I4667,0)</f>
      </c>
      <c r="K4667" s="179" t="str">
        <f>1-EXP(-J4667)</f>
      </c>
      <c r="L4667" s="180" t="str">
        <f>IF(G4667=30,1,M4666)</f>
      </c>
      <c r="M4667" s="181" t="str">
        <f>L4667*(1-K4667)</f>
      </c>
    </row>
    <row r="4668">
      <c r="A4668" t="s">
        <v>164</v>
      </c>
      <c r="B4668" t="s">
        <v>253</v>
      </c>
      <c r="C4668" s="32" t="s">
        <v>255</v>
      </c>
      <c r="D4668" t="s">
        <v>458</v>
      </c>
      <c r="E4668" t="s">
        <v>476</v>
      </c>
      <c r="F4668" s="174" t="n">
        <v>2037</v>
      </c>
      <c r="G4668" s="175" t="n">
        <v>56</v>
      </c>
      <c r="H4668" s="176" t="n">
        <v>15538.9107898554</v>
      </c>
      <c r="I4668" s="177" t="n">
        <v>3867099.33728633</v>
      </c>
      <c r="J4668" s="178" t="str">
        <f>IF(I4668&gt;0,H4668/I4668,0)</f>
      </c>
      <c r="K4668" s="179" t="str">
        <f>1-EXP(-J4668)</f>
      </c>
      <c r="L4668" s="180" t="str">
        <f>IF(G4668=30,1,M4667)</f>
      </c>
      <c r="M4668" s="181" t="str">
        <f>L4668*(1-K4668)</f>
      </c>
    </row>
    <row r="4669">
      <c r="A4669" t="s">
        <v>164</v>
      </c>
      <c r="B4669" t="s">
        <v>253</v>
      </c>
      <c r="C4669" s="32" t="s">
        <v>255</v>
      </c>
      <c r="D4669" t="s">
        <v>458</v>
      </c>
      <c r="E4669" t="s">
        <v>476</v>
      </c>
      <c r="F4669" s="174" t="n">
        <v>2037</v>
      </c>
      <c r="G4669" s="175" t="n">
        <v>57</v>
      </c>
      <c r="H4669" s="176" t="n">
        <v>16642.433675477</v>
      </c>
      <c r="I4669" s="177" t="n">
        <v>3793452.91352325</v>
      </c>
      <c r="J4669" s="178" t="str">
        <f>IF(I4669&gt;0,H4669/I4669,0)</f>
      </c>
      <c r="K4669" s="179" t="str">
        <f>1-EXP(-J4669)</f>
      </c>
      <c r="L4669" s="180" t="str">
        <f>IF(G4669=30,1,M4668)</f>
      </c>
      <c r="M4669" s="181" t="str">
        <f>L4669*(1-K4669)</f>
      </c>
    </row>
    <row r="4670">
      <c r="A4670" t="s">
        <v>164</v>
      </c>
      <c r="B4670" t="s">
        <v>253</v>
      </c>
      <c r="C4670" s="32" t="s">
        <v>255</v>
      </c>
      <c r="D4670" t="s">
        <v>458</v>
      </c>
      <c r="E4670" t="s">
        <v>476</v>
      </c>
      <c r="F4670" s="174" t="n">
        <v>2037</v>
      </c>
      <c r="G4670" s="175" t="n">
        <v>58</v>
      </c>
      <c r="H4670" s="176" t="n">
        <v>17806.0526015541</v>
      </c>
      <c r="I4670" s="177" t="n">
        <v>3713653.64211765</v>
      </c>
      <c r="J4670" s="178" t="str">
        <f>IF(I4670&gt;0,H4670/I4670,0)</f>
      </c>
      <c r="K4670" s="179" t="str">
        <f>1-EXP(-J4670)</f>
      </c>
      <c r="L4670" s="180" t="str">
        <f>IF(G4670=30,1,M4669)</f>
      </c>
      <c r="M4670" s="181" t="str">
        <f>L4670*(1-K4670)</f>
      </c>
    </row>
    <row r="4671">
      <c r="A4671" t="s">
        <v>164</v>
      </c>
      <c r="B4671" t="s">
        <v>253</v>
      </c>
      <c r="C4671" s="32" t="s">
        <v>255</v>
      </c>
      <c r="D4671" t="s">
        <v>458</v>
      </c>
      <c r="E4671" t="s">
        <v>476</v>
      </c>
      <c r="F4671" s="174" t="n">
        <v>2037</v>
      </c>
      <c r="G4671" s="175" t="n">
        <v>59</v>
      </c>
      <c r="H4671" s="176" t="n">
        <v>18960.2312241803</v>
      </c>
      <c r="I4671" s="177" t="n">
        <v>3614595.23039009</v>
      </c>
      <c r="J4671" s="178" t="str">
        <f>IF(I4671&gt;0,H4671/I4671,0)</f>
      </c>
      <c r="K4671" s="179" t="str">
        <f>1-EXP(-J4671)</f>
      </c>
      <c r="L4671" s="180" t="str">
        <f>IF(G4671=30,1,M4670)</f>
      </c>
      <c r="M4671" s="181" t="str">
        <f>L4671*(1-K4671)</f>
      </c>
    </row>
    <row r="4672">
      <c r="A4672" t="s">
        <v>164</v>
      </c>
      <c r="B4672" t="s">
        <v>253</v>
      </c>
      <c r="C4672" s="32" t="s">
        <v>255</v>
      </c>
      <c r="D4672" t="s">
        <v>458</v>
      </c>
      <c r="E4672" t="s">
        <v>476</v>
      </c>
      <c r="F4672" s="174" t="n">
        <v>2037</v>
      </c>
      <c r="G4672" s="175" t="n">
        <v>60</v>
      </c>
      <c r="H4672" s="176" t="n">
        <v>20382.1514030506</v>
      </c>
      <c r="I4672" s="177" t="n">
        <v>3530232.44669605</v>
      </c>
      <c r="J4672" s="178" t="str">
        <f>IF(I4672&gt;0,H4672/I4672,0)</f>
      </c>
      <c r="K4672" s="179" t="str">
        <f>1-EXP(-J4672)</f>
      </c>
      <c r="L4672" s="180" t="str">
        <f>IF(G4672=30,1,M4671)</f>
      </c>
      <c r="M4672" s="181" t="str">
        <f>L4672*(1-K4672)</f>
      </c>
    </row>
    <row r="4673">
      <c r="A4673" t="s">
        <v>164</v>
      </c>
      <c r="B4673" t="s">
        <v>253</v>
      </c>
      <c r="C4673" s="32" t="s">
        <v>255</v>
      </c>
      <c r="D4673" t="s">
        <v>458</v>
      </c>
      <c r="E4673" t="s">
        <v>476</v>
      </c>
      <c r="F4673" s="174" t="n">
        <v>2037</v>
      </c>
      <c r="G4673" s="175" t="n">
        <v>61</v>
      </c>
      <c r="H4673" s="176" t="n">
        <v>21692.922653874</v>
      </c>
      <c r="I4673" s="177" t="n">
        <v>3433567.32596584</v>
      </c>
      <c r="J4673" s="178" t="str">
        <f>IF(I4673&gt;0,H4673/I4673,0)</f>
      </c>
      <c r="K4673" s="179" t="str">
        <f>1-EXP(-J4673)</f>
      </c>
      <c r="L4673" s="180" t="str">
        <f>IF(G4673=30,1,M4672)</f>
      </c>
      <c r="M4673" s="181" t="str">
        <f>L4673*(1-K4673)</f>
      </c>
    </row>
    <row r="4674">
      <c r="A4674" t="s">
        <v>164</v>
      </c>
      <c r="B4674" t="s">
        <v>253</v>
      </c>
      <c r="C4674" s="32" t="s">
        <v>255</v>
      </c>
      <c r="D4674" t="s">
        <v>458</v>
      </c>
      <c r="E4674" t="s">
        <v>476</v>
      </c>
      <c r="F4674" s="174" t="n">
        <v>2037</v>
      </c>
      <c r="G4674" s="175" t="n">
        <v>62</v>
      </c>
      <c r="H4674" s="176" t="n">
        <v>23087.0253717413</v>
      </c>
      <c r="I4674" s="177" t="n">
        <v>3335426.03588534</v>
      </c>
      <c r="J4674" s="178" t="str">
        <f>IF(I4674&gt;0,H4674/I4674,0)</f>
      </c>
      <c r="K4674" s="179" t="str">
        <f>1-EXP(-J4674)</f>
      </c>
      <c r="L4674" s="180" t="str">
        <f>IF(G4674=30,1,M4673)</f>
      </c>
      <c r="M4674" s="181" t="str">
        <f>L4674*(1-K4674)</f>
      </c>
    </row>
    <row r="4675">
      <c r="A4675" t="s">
        <v>164</v>
      </c>
      <c r="B4675" t="s">
        <v>253</v>
      </c>
      <c r="C4675" s="32" t="s">
        <v>255</v>
      </c>
      <c r="D4675" t="s">
        <v>458</v>
      </c>
      <c r="E4675" t="s">
        <v>476</v>
      </c>
      <c r="F4675" s="174" t="n">
        <v>2037</v>
      </c>
      <c r="G4675" s="175" t="n">
        <v>63</v>
      </c>
      <c r="H4675" s="176" t="n">
        <v>24358.2505118057</v>
      </c>
      <c r="I4675" s="177" t="n">
        <v>3211136.00622966</v>
      </c>
      <c r="J4675" s="178" t="str">
        <f>IF(I4675&gt;0,H4675/I4675,0)</f>
      </c>
      <c r="K4675" s="179" t="str">
        <f>1-EXP(-J4675)</f>
      </c>
      <c r="L4675" s="180" t="str">
        <f>IF(G4675=30,1,M4674)</f>
      </c>
      <c r="M4675" s="181" t="str">
        <f>L4675*(1-K4675)</f>
      </c>
    </row>
    <row r="4676">
      <c r="A4676" t="s">
        <v>164</v>
      </c>
      <c r="B4676" t="s">
        <v>253</v>
      </c>
      <c r="C4676" s="32" t="s">
        <v>255</v>
      </c>
      <c r="D4676" t="s">
        <v>458</v>
      </c>
      <c r="E4676" t="s">
        <v>476</v>
      </c>
      <c r="F4676" s="174" t="n">
        <v>2037</v>
      </c>
      <c r="G4676" s="175" t="n">
        <v>64</v>
      </c>
      <c r="H4676" s="176" t="n">
        <v>26105.6925086339</v>
      </c>
      <c r="I4676" s="177" t="n">
        <v>3140034.39794154</v>
      </c>
      <c r="J4676" s="178" t="str">
        <f>IF(I4676&gt;0,H4676/I4676,0)</f>
      </c>
      <c r="K4676" s="179" t="str">
        <f>1-EXP(-J4676)</f>
      </c>
      <c r="L4676" s="180" t="str">
        <f>IF(G4676=30,1,M4675)</f>
      </c>
      <c r="M4676" s="181" t="str">
        <f>L4676*(1-K4676)</f>
      </c>
    </row>
    <row r="4677">
      <c r="A4677" t="s">
        <v>164</v>
      </c>
      <c r="B4677" t="s">
        <v>253</v>
      </c>
      <c r="C4677" s="32" t="s">
        <v>255</v>
      </c>
      <c r="D4677" t="s">
        <v>458</v>
      </c>
      <c r="E4677" t="s">
        <v>476</v>
      </c>
      <c r="F4677" s="174" t="n">
        <v>2037</v>
      </c>
      <c r="G4677" s="175" t="n">
        <v>65</v>
      </c>
      <c r="H4677" s="176" t="n">
        <v>25662.9584422236</v>
      </c>
      <c r="I4677" s="177" t="n">
        <v>2921342.38364079</v>
      </c>
      <c r="J4677" s="178" t="str">
        <f>IF(I4677&gt;0,H4677/I4677,0)</f>
      </c>
      <c r="K4677" s="179" t="str">
        <f>1-EXP(-J4677)</f>
      </c>
      <c r="L4677" s="180" t="str">
        <f>IF(G4677=30,1,M4676)</f>
      </c>
      <c r="M4677" s="181" t="str">
        <f>L4677*(1-K4677)</f>
      </c>
    </row>
    <row r="4678">
      <c r="A4678" t="s">
        <v>164</v>
      </c>
      <c r="B4678" t="s">
        <v>253</v>
      </c>
      <c r="C4678" s="32" t="s">
        <v>255</v>
      </c>
      <c r="D4678" t="s">
        <v>458</v>
      </c>
      <c r="E4678" t="s">
        <v>476</v>
      </c>
      <c r="F4678" s="174" t="n">
        <v>2037</v>
      </c>
      <c r="G4678" s="175" t="n">
        <v>66</v>
      </c>
      <c r="H4678" s="176" t="n">
        <v>27073.1347723175</v>
      </c>
      <c r="I4678" s="177" t="n">
        <v>2811359.93966339</v>
      </c>
      <c r="J4678" s="178" t="str">
        <f>IF(I4678&gt;0,H4678/I4678,0)</f>
      </c>
      <c r="K4678" s="179" t="str">
        <f>1-EXP(-J4678)</f>
      </c>
      <c r="L4678" s="180" t="str">
        <f>IF(G4678=30,1,M4677)</f>
      </c>
      <c r="M4678" s="181" t="str">
        <f>L4678*(1-K4678)</f>
      </c>
    </row>
    <row r="4679">
      <c r="A4679" t="s">
        <v>164</v>
      </c>
      <c r="B4679" t="s">
        <v>253</v>
      </c>
      <c r="C4679" s="32" t="s">
        <v>255</v>
      </c>
      <c r="D4679" t="s">
        <v>458</v>
      </c>
      <c r="E4679" t="s">
        <v>476</v>
      </c>
      <c r="F4679" s="174" t="n">
        <v>2037</v>
      </c>
      <c r="G4679" s="175" t="n">
        <v>67</v>
      </c>
      <c r="H4679" s="176" t="n">
        <v>28576.9782235323</v>
      </c>
      <c r="I4679" s="177" t="n">
        <v>2703761.1101092</v>
      </c>
      <c r="J4679" s="178" t="str">
        <f>IF(I4679&gt;0,H4679/I4679,0)</f>
      </c>
      <c r="K4679" s="179" t="str">
        <f>1-EXP(-J4679)</f>
      </c>
      <c r="L4679" s="180" t="str">
        <f>IF(G4679=30,1,M4678)</f>
      </c>
      <c r="M4679" s="181" t="str">
        <f>L4679*(1-K4679)</f>
      </c>
    </row>
    <row r="4680">
      <c r="A4680" t="s">
        <v>164</v>
      </c>
      <c r="B4680" t="s">
        <v>253</v>
      </c>
      <c r="C4680" s="32" t="s">
        <v>255</v>
      </c>
      <c r="D4680" t="s">
        <v>458</v>
      </c>
      <c r="E4680" t="s">
        <v>476</v>
      </c>
      <c r="F4680" s="174" t="n">
        <v>2037</v>
      </c>
      <c r="G4680" s="175" t="n">
        <v>68</v>
      </c>
      <c r="H4680" s="176" t="n">
        <v>30032.181118864</v>
      </c>
      <c r="I4680" s="177" t="n">
        <v>2587226.70438961</v>
      </c>
      <c r="J4680" s="178" t="str">
        <f>IF(I4680&gt;0,H4680/I4680,0)</f>
      </c>
      <c r="K4680" s="179" t="str">
        <f>1-EXP(-J4680)</f>
      </c>
      <c r="L4680" s="180" t="str">
        <f>IF(G4680=30,1,M4679)</f>
      </c>
      <c r="M4680" s="181" t="str">
        <f>L4680*(1-K4680)</f>
      </c>
    </row>
    <row r="4681">
      <c r="A4681" t="s">
        <v>164</v>
      </c>
      <c r="B4681" t="s">
        <v>253</v>
      </c>
      <c r="C4681" s="32" t="s">
        <v>255</v>
      </c>
      <c r="D4681" t="s">
        <v>458</v>
      </c>
      <c r="E4681" t="s">
        <v>476</v>
      </c>
      <c r="F4681" s="174" t="n">
        <v>2037</v>
      </c>
      <c r="G4681" s="175" t="n">
        <v>69</v>
      </c>
      <c r="H4681" s="176" t="n">
        <v>31303.3645146488</v>
      </c>
      <c r="I4681" s="177" t="n">
        <v>2453295.22155485</v>
      </c>
      <c r="J4681" s="178" t="str">
        <f>IF(I4681&gt;0,H4681/I4681,0)</f>
      </c>
      <c r="K4681" s="179" t="str">
        <f>1-EXP(-J4681)</f>
      </c>
      <c r="L4681" s="180" t="str">
        <f>IF(G4681=30,1,M4680)</f>
      </c>
      <c r="M4681" s="181" t="str">
        <f>L4681*(1-K4681)</f>
      </c>
    </row>
    <row r="4682">
      <c r="A4682" t="s">
        <v>164</v>
      </c>
      <c r="B4682" t="s">
        <v>253</v>
      </c>
      <c r="C4682" s="32" t="s">
        <v>255</v>
      </c>
      <c r="D4682" t="s">
        <v>458</v>
      </c>
      <c r="E4682" t="s">
        <v>476</v>
      </c>
      <c r="F4682" s="174" t="n">
        <v>2038</v>
      </c>
      <c r="G4682" s="175" t="n">
        <v>30</v>
      </c>
      <c r="H4682" s="176" t="n">
        <v>777.316312717667</v>
      </c>
      <c r="I4682" s="177" t="n">
        <v>4653435.833222</v>
      </c>
      <c r="J4682" s="178" t="str">
        <f>IF(I4682&gt;0,H4682/I4682,0)</f>
      </c>
      <c r="K4682" s="179" t="str">
        <f>1-EXP(-J4682)</f>
      </c>
      <c r="L4682" s="180" t="str">
        <f>IF(G4682=30,1,M4681)</f>
      </c>
      <c r="M4682" s="181" t="str">
        <f>L4682*(1-K4682)</f>
      </c>
    </row>
    <row r="4683">
      <c r="A4683" t="s">
        <v>164</v>
      </c>
      <c r="B4683" t="s">
        <v>253</v>
      </c>
      <c r="C4683" s="32" t="s">
        <v>255</v>
      </c>
      <c r="D4683" t="s">
        <v>458</v>
      </c>
      <c r="E4683" t="s">
        <v>476</v>
      </c>
      <c r="F4683" s="174" t="n">
        <v>2038</v>
      </c>
      <c r="G4683" s="175" t="n">
        <v>31</v>
      </c>
      <c r="H4683" s="176" t="n">
        <v>1034.14573112847</v>
      </c>
      <c r="I4683" s="177" t="n">
        <v>4679780.66359376</v>
      </c>
      <c r="J4683" s="178" t="str">
        <f>IF(I4683&gt;0,H4683/I4683,0)</f>
      </c>
      <c r="K4683" s="179" t="str">
        <f>1-EXP(-J4683)</f>
      </c>
      <c r="L4683" s="180" t="str">
        <f>IF(G4683=30,1,M4682)</f>
      </c>
      <c r="M4683" s="181" t="str">
        <f>L4683*(1-K4683)</f>
      </c>
    </row>
    <row r="4684">
      <c r="A4684" t="s">
        <v>164</v>
      </c>
      <c r="B4684" t="s">
        <v>253</v>
      </c>
      <c r="C4684" s="32" t="s">
        <v>255</v>
      </c>
      <c r="D4684" t="s">
        <v>458</v>
      </c>
      <c r="E4684" t="s">
        <v>476</v>
      </c>
      <c r="F4684" s="174" t="n">
        <v>2038</v>
      </c>
      <c r="G4684" s="175" t="n">
        <v>32</v>
      </c>
      <c r="H4684" s="176" t="n">
        <v>1069.49605093447</v>
      </c>
      <c r="I4684" s="177" t="n">
        <v>4596933.20106161</v>
      </c>
      <c r="J4684" s="178" t="str">
        <f>IF(I4684&gt;0,H4684/I4684,0)</f>
      </c>
      <c r="K4684" s="179" t="str">
        <f>1-EXP(-J4684)</f>
      </c>
      <c r="L4684" s="180" t="str">
        <f>IF(G4684=30,1,M4683)</f>
      </c>
      <c r="M4684" s="181" t="str">
        <f>L4684*(1-K4684)</f>
      </c>
    </row>
    <row r="4685">
      <c r="A4685" t="s">
        <v>164</v>
      </c>
      <c r="B4685" t="s">
        <v>253</v>
      </c>
      <c r="C4685" s="32" t="s">
        <v>255</v>
      </c>
      <c r="D4685" t="s">
        <v>458</v>
      </c>
      <c r="E4685" t="s">
        <v>476</v>
      </c>
      <c r="F4685" s="174" t="n">
        <v>2038</v>
      </c>
      <c r="G4685" s="175" t="n">
        <v>33</v>
      </c>
      <c r="H4685" s="176" t="n">
        <v>1117.86005685441</v>
      </c>
      <c r="I4685" s="177" t="n">
        <v>4535974.76313068</v>
      </c>
      <c r="J4685" s="178" t="str">
        <f>IF(I4685&gt;0,H4685/I4685,0)</f>
      </c>
      <c r="K4685" s="179" t="str">
        <f>1-EXP(-J4685)</f>
      </c>
      <c r="L4685" s="180" t="str">
        <f>IF(G4685=30,1,M4684)</f>
      </c>
      <c r="M4685" s="181" t="str">
        <f>L4685*(1-K4685)</f>
      </c>
    </row>
    <row r="4686">
      <c r="A4686" t="s">
        <v>164</v>
      </c>
      <c r="B4686" t="s">
        <v>253</v>
      </c>
      <c r="C4686" s="32" t="s">
        <v>255</v>
      </c>
      <c r="D4686" t="s">
        <v>458</v>
      </c>
      <c r="E4686" t="s">
        <v>476</v>
      </c>
      <c r="F4686" s="174" t="n">
        <v>2038</v>
      </c>
      <c r="G4686" s="175" t="n">
        <v>34</v>
      </c>
      <c r="H4686" s="176" t="n">
        <v>1157.85436397725</v>
      </c>
      <c r="I4686" s="177" t="n">
        <v>4407314.12750787</v>
      </c>
      <c r="J4686" s="178" t="str">
        <f>IF(I4686&gt;0,H4686/I4686,0)</f>
      </c>
      <c r="K4686" s="179" t="str">
        <f>1-EXP(-J4686)</f>
      </c>
      <c r="L4686" s="180" t="str">
        <f>IF(G4686=30,1,M4685)</f>
      </c>
      <c r="M4686" s="181" t="str">
        <f>L4686*(1-K4686)</f>
      </c>
    </row>
    <row r="4687">
      <c r="A4687" t="s">
        <v>164</v>
      </c>
      <c r="B4687" t="s">
        <v>253</v>
      </c>
      <c r="C4687" s="32" t="s">
        <v>255</v>
      </c>
      <c r="D4687" t="s">
        <v>458</v>
      </c>
      <c r="E4687" t="s">
        <v>476</v>
      </c>
      <c r="F4687" s="174" t="n">
        <v>2038</v>
      </c>
      <c r="G4687" s="175" t="n">
        <v>35</v>
      </c>
      <c r="H4687" s="176" t="n">
        <v>1531.85887842211</v>
      </c>
      <c r="I4687" s="177" t="n">
        <v>4341549.69358033</v>
      </c>
      <c r="J4687" s="178" t="str">
        <f>IF(I4687&gt;0,H4687/I4687,0)</f>
      </c>
      <c r="K4687" s="179" t="str">
        <f>1-EXP(-J4687)</f>
      </c>
      <c r="L4687" s="180" t="str">
        <f>IF(G4687=30,1,M4686)</f>
      </c>
      <c r="M4687" s="181" t="str">
        <f>L4687*(1-K4687)</f>
      </c>
    </row>
    <row r="4688">
      <c r="A4688" t="s">
        <v>164</v>
      </c>
      <c r="B4688" t="s">
        <v>253</v>
      </c>
      <c r="C4688" s="32" t="s">
        <v>255</v>
      </c>
      <c r="D4688" t="s">
        <v>458</v>
      </c>
      <c r="E4688" t="s">
        <v>476</v>
      </c>
      <c r="F4688" s="174" t="n">
        <v>2038</v>
      </c>
      <c r="G4688" s="175" t="n">
        <v>36</v>
      </c>
      <c r="H4688" s="176" t="n">
        <v>1908.27804638442</v>
      </c>
      <c r="I4688" s="177" t="n">
        <v>4318663.24980982</v>
      </c>
      <c r="J4688" s="178" t="str">
        <f>IF(I4688&gt;0,H4688/I4688,0)</f>
      </c>
      <c r="K4688" s="179" t="str">
        <f>1-EXP(-J4688)</f>
      </c>
      <c r="L4688" s="180" t="str">
        <f>IF(G4688=30,1,M4687)</f>
      </c>
      <c r="M4688" s="181" t="str">
        <f>L4688*(1-K4688)</f>
      </c>
    </row>
    <row r="4689">
      <c r="A4689" t="s">
        <v>164</v>
      </c>
      <c r="B4689" t="s">
        <v>253</v>
      </c>
      <c r="C4689" s="32" t="s">
        <v>255</v>
      </c>
      <c r="D4689" t="s">
        <v>458</v>
      </c>
      <c r="E4689" t="s">
        <v>476</v>
      </c>
      <c r="F4689" s="174" t="n">
        <v>2038</v>
      </c>
      <c r="G4689" s="175" t="n">
        <v>37</v>
      </c>
      <c r="H4689" s="176" t="n">
        <v>2040.13503594227</v>
      </c>
      <c r="I4689" s="177" t="n">
        <v>4297587.10165395</v>
      </c>
      <c r="J4689" s="178" t="str">
        <f>IF(I4689&gt;0,H4689/I4689,0)</f>
      </c>
      <c r="K4689" s="179" t="str">
        <f>1-EXP(-J4689)</f>
      </c>
      <c r="L4689" s="180" t="str">
        <f>IF(G4689=30,1,M4688)</f>
      </c>
      <c r="M4689" s="181" t="str">
        <f>L4689*(1-K4689)</f>
      </c>
    </row>
    <row r="4690">
      <c r="A4690" t="s">
        <v>164</v>
      </c>
      <c r="B4690" t="s">
        <v>253</v>
      </c>
      <c r="C4690" s="32" t="s">
        <v>255</v>
      </c>
      <c r="D4690" t="s">
        <v>458</v>
      </c>
      <c r="E4690" t="s">
        <v>476</v>
      </c>
      <c r="F4690" s="174" t="n">
        <v>2038</v>
      </c>
      <c r="G4690" s="175" t="n">
        <v>38</v>
      </c>
      <c r="H4690" s="176" t="n">
        <v>2187.68754646004</v>
      </c>
      <c r="I4690" s="177" t="n">
        <v>4276020.03942026</v>
      </c>
      <c r="J4690" s="178" t="str">
        <f>IF(I4690&gt;0,H4690/I4690,0)</f>
      </c>
      <c r="K4690" s="179" t="str">
        <f>1-EXP(-J4690)</f>
      </c>
      <c r="L4690" s="180" t="str">
        <f>IF(G4690=30,1,M4689)</f>
      </c>
      <c r="M4690" s="181" t="str">
        <f>L4690*(1-K4690)</f>
      </c>
    </row>
    <row r="4691">
      <c r="A4691" t="s">
        <v>164</v>
      </c>
      <c r="B4691" t="s">
        <v>253</v>
      </c>
      <c r="C4691" s="32" t="s">
        <v>255</v>
      </c>
      <c r="D4691" t="s">
        <v>458</v>
      </c>
      <c r="E4691" t="s">
        <v>476</v>
      </c>
      <c r="F4691" s="174" t="n">
        <v>2038</v>
      </c>
      <c r="G4691" s="175" t="n">
        <v>39</v>
      </c>
      <c r="H4691" s="176" t="n">
        <v>2372.01167284778</v>
      </c>
      <c r="I4691" s="177" t="n">
        <v>4293594.95016475</v>
      </c>
      <c r="J4691" s="178" t="str">
        <f>IF(I4691&gt;0,H4691/I4691,0)</f>
      </c>
      <c r="K4691" s="179" t="str">
        <f>1-EXP(-J4691)</f>
      </c>
      <c r="L4691" s="180" t="str">
        <f>IF(G4691=30,1,M4690)</f>
      </c>
      <c r="M4691" s="181" t="str">
        <f>L4691*(1-K4691)</f>
      </c>
    </row>
    <row r="4692">
      <c r="A4692" t="s">
        <v>164</v>
      </c>
      <c r="B4692" t="s">
        <v>253</v>
      </c>
      <c r="C4692" s="32" t="s">
        <v>255</v>
      </c>
      <c r="D4692" t="s">
        <v>458</v>
      </c>
      <c r="E4692" t="s">
        <v>476</v>
      </c>
      <c r="F4692" s="174" t="n">
        <v>2038</v>
      </c>
      <c r="G4692" s="175" t="n">
        <v>40</v>
      </c>
      <c r="H4692" s="176" t="n">
        <v>3232.21669158279</v>
      </c>
      <c r="I4692" s="177" t="n">
        <v>4349667.87107372</v>
      </c>
      <c r="J4692" s="178" t="str">
        <f>IF(I4692&gt;0,H4692/I4692,0)</f>
      </c>
      <c r="K4692" s="179" t="str">
        <f>1-EXP(-J4692)</f>
      </c>
      <c r="L4692" s="180" t="str">
        <f>IF(G4692=30,1,M4691)</f>
      </c>
      <c r="M4692" s="181" t="str">
        <f>L4692*(1-K4692)</f>
      </c>
    </row>
    <row r="4693">
      <c r="A4693" t="s">
        <v>164</v>
      </c>
      <c r="B4693" t="s">
        <v>253</v>
      </c>
      <c r="C4693" s="32" t="s">
        <v>255</v>
      </c>
      <c r="D4693" t="s">
        <v>458</v>
      </c>
      <c r="E4693" t="s">
        <v>476</v>
      </c>
      <c r="F4693" s="174" t="n">
        <v>2038</v>
      </c>
      <c r="G4693" s="175" t="n">
        <v>41</v>
      </c>
      <c r="H4693" s="176" t="n">
        <v>3880.00170634861</v>
      </c>
      <c r="I4693" s="177" t="n">
        <v>4482038.27566157</v>
      </c>
      <c r="J4693" s="178" t="str">
        <f>IF(I4693&gt;0,H4693/I4693,0)</f>
      </c>
      <c r="K4693" s="179" t="str">
        <f>1-EXP(-J4693)</f>
      </c>
      <c r="L4693" s="180" t="str">
        <f>IF(G4693=30,1,M4692)</f>
      </c>
      <c r="M4693" s="181" t="str">
        <f>L4693*(1-K4693)</f>
      </c>
    </row>
    <row r="4694">
      <c r="A4694" t="s">
        <v>164</v>
      </c>
      <c r="B4694" t="s">
        <v>253</v>
      </c>
      <c r="C4694" s="32" t="s">
        <v>255</v>
      </c>
      <c r="D4694" t="s">
        <v>458</v>
      </c>
      <c r="E4694" t="s">
        <v>476</v>
      </c>
      <c r="F4694" s="174" t="n">
        <v>2038</v>
      </c>
      <c r="G4694" s="175" t="n">
        <v>42</v>
      </c>
      <c r="H4694" s="176" t="n">
        <v>4158.97406749966</v>
      </c>
      <c r="I4694" s="177" t="n">
        <v>4435247.12329022</v>
      </c>
      <c r="J4694" s="178" t="str">
        <f>IF(I4694&gt;0,H4694/I4694,0)</f>
      </c>
      <c r="K4694" s="179" t="str">
        <f>1-EXP(-J4694)</f>
      </c>
      <c r="L4694" s="180" t="str">
        <f>IF(G4694=30,1,M4693)</f>
      </c>
      <c r="M4694" s="181" t="str">
        <f>L4694*(1-K4694)</f>
      </c>
    </row>
    <row r="4695">
      <c r="A4695" t="s">
        <v>164</v>
      </c>
      <c r="B4695" t="s">
        <v>253</v>
      </c>
      <c r="C4695" s="32" t="s">
        <v>255</v>
      </c>
      <c r="D4695" t="s">
        <v>458</v>
      </c>
      <c r="E4695" t="s">
        <v>476</v>
      </c>
      <c r="F4695" s="174" t="n">
        <v>2038</v>
      </c>
      <c r="G4695" s="175" t="n">
        <v>43</v>
      </c>
      <c r="H4695" s="176" t="n">
        <v>4439.15981313152</v>
      </c>
      <c r="I4695" s="177" t="n">
        <v>4358301.73928354</v>
      </c>
      <c r="J4695" s="178" t="str">
        <f>IF(I4695&gt;0,H4695/I4695,0)</f>
      </c>
      <c r="K4695" s="179" t="str">
        <f>1-EXP(-J4695)</f>
      </c>
      <c r="L4695" s="180" t="str">
        <f>IF(G4695=30,1,M4694)</f>
      </c>
      <c r="M4695" s="181" t="str">
        <f>L4695*(1-K4695)</f>
      </c>
    </row>
    <row r="4696">
      <c r="A4696" t="s">
        <v>164</v>
      </c>
      <c r="B4696" t="s">
        <v>253</v>
      </c>
      <c r="C4696" s="32" t="s">
        <v>255</v>
      </c>
      <c r="D4696" t="s">
        <v>458</v>
      </c>
      <c r="E4696" t="s">
        <v>476</v>
      </c>
      <c r="F4696" s="174" t="n">
        <v>2038</v>
      </c>
      <c r="G4696" s="175" t="n">
        <v>44</v>
      </c>
      <c r="H4696" s="176" t="n">
        <v>4766.30190729919</v>
      </c>
      <c r="I4696" s="177" t="n">
        <v>4296419.580355</v>
      </c>
      <c r="J4696" s="178" t="str">
        <f>IF(I4696&gt;0,H4696/I4696,0)</f>
      </c>
      <c r="K4696" s="179" t="str">
        <f>1-EXP(-J4696)</f>
      </c>
      <c r="L4696" s="180" t="str">
        <f>IF(G4696=30,1,M4695)</f>
      </c>
      <c r="M4696" s="181" t="str">
        <f>L4696*(1-K4696)</f>
      </c>
    </row>
    <row r="4697">
      <c r="A4697" t="s">
        <v>164</v>
      </c>
      <c r="B4697" t="s">
        <v>253</v>
      </c>
      <c r="C4697" s="32" t="s">
        <v>255</v>
      </c>
      <c r="D4697" t="s">
        <v>458</v>
      </c>
      <c r="E4697" t="s">
        <v>476</v>
      </c>
      <c r="F4697" s="174" t="n">
        <v>2038</v>
      </c>
      <c r="G4697" s="175" t="n">
        <v>45</v>
      </c>
      <c r="H4697" s="176" t="n">
        <v>6046.08016711296</v>
      </c>
      <c r="I4697" s="177" t="n">
        <v>4237573.71470176</v>
      </c>
      <c r="J4697" s="178" t="str">
        <f>IF(I4697&gt;0,H4697/I4697,0)</f>
      </c>
      <c r="K4697" s="179" t="str">
        <f>1-EXP(-J4697)</f>
      </c>
      <c r="L4697" s="180" t="str">
        <f>IF(G4697=30,1,M4696)</f>
      </c>
      <c r="M4697" s="181" t="str">
        <f>L4697*(1-K4697)</f>
      </c>
    </row>
    <row r="4698">
      <c r="A4698" t="s">
        <v>164</v>
      </c>
      <c r="B4698" t="s">
        <v>253</v>
      </c>
      <c r="C4698" s="32" t="s">
        <v>255</v>
      </c>
      <c r="D4698" t="s">
        <v>458</v>
      </c>
      <c r="E4698" t="s">
        <v>476</v>
      </c>
      <c r="F4698" s="174" t="n">
        <v>2038</v>
      </c>
      <c r="G4698" s="175" t="n">
        <v>46</v>
      </c>
      <c r="H4698" s="176" t="n">
        <v>6643.65398242134</v>
      </c>
      <c r="I4698" s="177" t="n">
        <v>4266728.69630161</v>
      </c>
      <c r="J4698" s="178" t="str">
        <f>IF(I4698&gt;0,H4698/I4698,0)</f>
      </c>
      <c r="K4698" s="179" t="str">
        <f>1-EXP(-J4698)</f>
      </c>
      <c r="L4698" s="180" t="str">
        <f>IF(G4698=30,1,M4697)</f>
      </c>
      <c r="M4698" s="181" t="str">
        <f>L4698*(1-K4698)</f>
      </c>
    </row>
    <row r="4699">
      <c r="A4699" t="s">
        <v>164</v>
      </c>
      <c r="B4699" t="s">
        <v>253</v>
      </c>
      <c r="C4699" s="32" t="s">
        <v>255</v>
      </c>
      <c r="D4699" t="s">
        <v>458</v>
      </c>
      <c r="E4699" t="s">
        <v>476</v>
      </c>
      <c r="F4699" s="174" t="n">
        <v>2038</v>
      </c>
      <c r="G4699" s="175" t="n">
        <v>47</v>
      </c>
      <c r="H4699" s="176" t="n">
        <v>7291.92395002528</v>
      </c>
      <c r="I4699" s="177" t="n">
        <v>4276525.47923793</v>
      </c>
      <c r="J4699" s="178" t="str">
        <f>IF(I4699&gt;0,H4699/I4699,0)</f>
      </c>
      <c r="K4699" s="179" t="str">
        <f>1-EXP(-J4699)</f>
      </c>
      <c r="L4699" s="180" t="str">
        <f>IF(G4699=30,1,M4698)</f>
      </c>
      <c r="M4699" s="181" t="str">
        <f>L4699*(1-K4699)</f>
      </c>
    </row>
    <row r="4700">
      <c r="A4700" t="s">
        <v>164</v>
      </c>
      <c r="B4700" t="s">
        <v>253</v>
      </c>
      <c r="C4700" s="32" t="s">
        <v>255</v>
      </c>
      <c r="D4700" t="s">
        <v>458</v>
      </c>
      <c r="E4700" t="s">
        <v>476</v>
      </c>
      <c r="F4700" s="174" t="n">
        <v>2038</v>
      </c>
      <c r="G4700" s="175" t="n">
        <v>48</v>
      </c>
      <c r="H4700" s="176" t="n">
        <v>10821.0702075185</v>
      </c>
      <c r="I4700" s="177" t="n">
        <v>6292032.23058234</v>
      </c>
      <c r="J4700" s="178" t="str">
        <f>IF(I4700&gt;0,H4700/I4700,0)</f>
      </c>
      <c r="K4700" s="179" t="str">
        <f>1-EXP(-J4700)</f>
      </c>
      <c r="L4700" s="180" t="str">
        <f>IF(G4700=30,1,M4699)</f>
      </c>
      <c r="M4700" s="181" t="str">
        <f>L4700*(1-K4700)</f>
      </c>
    </row>
    <row r="4701">
      <c r="A4701" t="s">
        <v>164</v>
      </c>
      <c r="B4701" t="s">
        <v>253</v>
      </c>
      <c r="C4701" s="32" t="s">
        <v>255</v>
      </c>
      <c r="D4701" t="s">
        <v>458</v>
      </c>
      <c r="E4701" t="s">
        <v>476</v>
      </c>
      <c r="F4701" s="174" t="n">
        <v>2038</v>
      </c>
      <c r="G4701" s="175" t="n">
        <v>49</v>
      </c>
      <c r="H4701" s="176" t="n">
        <v>8636.18184350621</v>
      </c>
      <c r="I4701" s="177" t="n">
        <v>4217746.82798555</v>
      </c>
      <c r="J4701" s="178" t="str">
        <f>IF(I4701&gt;0,H4701/I4701,0)</f>
      </c>
      <c r="K4701" s="179" t="str">
        <f>1-EXP(-J4701)</f>
      </c>
      <c r="L4701" s="180" t="str">
        <f>IF(G4701=30,1,M4700)</f>
      </c>
      <c r="M4701" s="181" t="str">
        <f>L4701*(1-K4701)</f>
      </c>
    </row>
    <row r="4702">
      <c r="A4702" t="s">
        <v>164</v>
      </c>
      <c r="B4702" t="s">
        <v>253</v>
      </c>
      <c r="C4702" s="32" t="s">
        <v>255</v>
      </c>
      <c r="D4702" t="s">
        <v>458</v>
      </c>
      <c r="E4702" t="s">
        <v>476</v>
      </c>
      <c r="F4702" s="174" t="n">
        <v>2038</v>
      </c>
      <c r="G4702" s="175" t="n">
        <v>50</v>
      </c>
      <c r="H4702" s="176" t="n">
        <v>9893.51976147798</v>
      </c>
      <c r="I4702" s="177" t="n">
        <v>4190796.08139307</v>
      </c>
      <c r="J4702" s="178" t="str">
        <f>IF(I4702&gt;0,H4702/I4702,0)</f>
      </c>
      <c r="K4702" s="179" t="str">
        <f>1-EXP(-J4702)</f>
      </c>
      <c r="L4702" s="180" t="str">
        <f>IF(G4702=30,1,M4701)</f>
      </c>
      <c r="M4702" s="181" t="str">
        <f>L4702*(1-K4702)</f>
      </c>
    </row>
    <row r="4703">
      <c r="A4703" t="s">
        <v>164</v>
      </c>
      <c r="B4703" t="s">
        <v>253</v>
      </c>
      <c r="C4703" s="32" t="s">
        <v>255</v>
      </c>
      <c r="D4703" t="s">
        <v>458</v>
      </c>
      <c r="E4703" t="s">
        <v>476</v>
      </c>
      <c r="F4703" s="174" t="n">
        <v>2038</v>
      </c>
      <c r="G4703" s="175" t="n">
        <v>51</v>
      </c>
      <c r="H4703" s="176" t="n">
        <v>10453.7125424106</v>
      </c>
      <c r="I4703" s="177" t="n">
        <v>4050181.44704348</v>
      </c>
      <c r="J4703" s="178" t="str">
        <f>IF(I4703&gt;0,H4703/I4703,0)</f>
      </c>
      <c r="K4703" s="179" t="str">
        <f>1-EXP(-J4703)</f>
      </c>
      <c r="L4703" s="180" t="str">
        <f>IF(G4703=30,1,M4702)</f>
      </c>
      <c r="M4703" s="181" t="str">
        <f>L4703*(1-K4703)</f>
      </c>
    </row>
    <row r="4704">
      <c r="A4704" t="s">
        <v>164</v>
      </c>
      <c r="B4704" t="s">
        <v>253</v>
      </c>
      <c r="C4704" s="32" t="s">
        <v>255</v>
      </c>
      <c r="D4704" t="s">
        <v>458</v>
      </c>
      <c r="E4704" t="s">
        <v>476</v>
      </c>
      <c r="F4704" s="174" t="n">
        <v>2038</v>
      </c>
      <c r="G4704" s="175" t="n">
        <v>52</v>
      </c>
      <c r="H4704" s="176" t="n">
        <v>11293.3993020206</v>
      </c>
      <c r="I4704" s="177" t="n">
        <v>4004092.00424963</v>
      </c>
      <c r="J4704" s="178" t="str">
        <f>IF(I4704&gt;0,H4704/I4704,0)</f>
      </c>
      <c r="K4704" s="179" t="str">
        <f>1-EXP(-J4704)</f>
      </c>
      <c r="L4704" s="180" t="str">
        <f>IF(G4704=30,1,M4703)</f>
      </c>
      <c r="M4704" s="181" t="str">
        <f>L4704*(1-K4704)</f>
      </c>
    </row>
    <row r="4705">
      <c r="A4705" t="s">
        <v>164</v>
      </c>
      <c r="B4705" t="s">
        <v>253</v>
      </c>
      <c r="C4705" s="32" t="s">
        <v>255</v>
      </c>
      <c r="D4705" t="s">
        <v>458</v>
      </c>
      <c r="E4705" t="s">
        <v>476</v>
      </c>
      <c r="F4705" s="174" t="n">
        <v>2038</v>
      </c>
      <c r="G4705" s="175" t="n">
        <v>53</v>
      </c>
      <c r="H4705" s="176" t="n">
        <v>12462.764915628</v>
      </c>
      <c r="I4705" s="177" t="n">
        <v>4046920.15365772</v>
      </c>
      <c r="J4705" s="178" t="str">
        <f>IF(I4705&gt;0,H4705/I4705,0)</f>
      </c>
      <c r="K4705" s="179" t="str">
        <f>1-EXP(-J4705)</f>
      </c>
      <c r="L4705" s="180" t="str">
        <f>IF(G4705=30,1,M4704)</f>
      </c>
      <c r="M4705" s="181" t="str">
        <f>L4705*(1-K4705)</f>
      </c>
    </row>
    <row r="4706">
      <c r="A4706" t="s">
        <v>164</v>
      </c>
      <c r="B4706" t="s">
        <v>253</v>
      </c>
      <c r="C4706" s="32" t="s">
        <v>255</v>
      </c>
      <c r="D4706" t="s">
        <v>458</v>
      </c>
      <c r="E4706" t="s">
        <v>476</v>
      </c>
      <c r="F4706" s="174" t="n">
        <v>2038</v>
      </c>
      <c r="G4706" s="175" t="n">
        <v>54</v>
      </c>
      <c r="H4706" s="176" t="n">
        <v>13815.2360761466</v>
      </c>
      <c r="I4706" s="177" t="n">
        <v>4112073.2729758</v>
      </c>
      <c r="J4706" s="178" t="str">
        <f>IF(I4706&gt;0,H4706/I4706,0)</f>
      </c>
      <c r="K4706" s="179" t="str">
        <f>1-EXP(-J4706)</f>
      </c>
      <c r="L4706" s="180" t="str">
        <f>IF(G4706=30,1,M4705)</f>
      </c>
      <c r="M4706" s="181" t="str">
        <f>L4706*(1-K4706)</f>
      </c>
    </row>
    <row r="4707">
      <c r="A4707" t="s">
        <v>164</v>
      </c>
      <c r="B4707" t="s">
        <v>253</v>
      </c>
      <c r="C4707" s="32" t="s">
        <v>255</v>
      </c>
      <c r="D4707" t="s">
        <v>458</v>
      </c>
      <c r="E4707" t="s">
        <v>476</v>
      </c>
      <c r="F4707" s="174" t="n">
        <v>2038</v>
      </c>
      <c r="G4707" s="175" t="n">
        <v>55</v>
      </c>
      <c r="H4707" s="176" t="n">
        <v>14856.4202139709</v>
      </c>
      <c r="I4707" s="177" t="n">
        <v>4071432.22914826</v>
      </c>
      <c r="J4707" s="178" t="str">
        <f>IF(I4707&gt;0,H4707/I4707,0)</f>
      </c>
      <c r="K4707" s="179" t="str">
        <f>1-EXP(-J4707)</f>
      </c>
      <c r="L4707" s="180" t="str">
        <f>IF(G4707=30,1,M4706)</f>
      </c>
      <c r="M4707" s="181" t="str">
        <f>L4707*(1-K4707)</f>
      </c>
    </row>
    <row r="4708">
      <c r="A4708" t="s">
        <v>164</v>
      </c>
      <c r="B4708" t="s">
        <v>253</v>
      </c>
      <c r="C4708" s="32" t="s">
        <v>255</v>
      </c>
      <c r="D4708" t="s">
        <v>458</v>
      </c>
      <c r="E4708" t="s">
        <v>476</v>
      </c>
      <c r="F4708" s="174" t="n">
        <v>2038</v>
      </c>
      <c r="G4708" s="175" t="n">
        <v>56</v>
      </c>
      <c r="H4708" s="176" t="n">
        <v>15608.6672706243</v>
      </c>
      <c r="I4708" s="177" t="n">
        <v>3922544.69894799</v>
      </c>
      <c r="J4708" s="178" t="str">
        <f>IF(I4708&gt;0,H4708/I4708,0)</f>
      </c>
      <c r="K4708" s="179" t="str">
        <f>1-EXP(-J4708)</f>
      </c>
      <c r="L4708" s="180" t="str">
        <f>IF(G4708=30,1,M4707)</f>
      </c>
      <c r="M4708" s="181" t="str">
        <f>L4708*(1-K4708)</f>
      </c>
    </row>
    <row r="4709">
      <c r="A4709" t="s">
        <v>164</v>
      </c>
      <c r="B4709" t="s">
        <v>253</v>
      </c>
      <c r="C4709" s="32" t="s">
        <v>255</v>
      </c>
      <c r="D4709" t="s">
        <v>458</v>
      </c>
      <c r="E4709" t="s">
        <v>476</v>
      </c>
      <c r="F4709" s="174" t="n">
        <v>2038</v>
      </c>
      <c r="G4709" s="175" t="n">
        <v>57</v>
      </c>
      <c r="H4709" s="176" t="n">
        <v>16647.7248808869</v>
      </c>
      <c r="I4709" s="177" t="n">
        <v>3832549.28528277</v>
      </c>
      <c r="J4709" s="178" t="str">
        <f>IF(I4709&gt;0,H4709/I4709,0)</f>
      </c>
      <c r="K4709" s="179" t="str">
        <f>1-EXP(-J4709)</f>
      </c>
      <c r="L4709" s="180" t="str">
        <f>IF(G4709=30,1,M4708)</f>
      </c>
      <c r="M4709" s="181" t="str">
        <f>L4709*(1-K4709)</f>
      </c>
    </row>
    <row r="4710">
      <c r="A4710" t="s">
        <v>164</v>
      </c>
      <c r="B4710" t="s">
        <v>253</v>
      </c>
      <c r="C4710" s="32" t="s">
        <v>255</v>
      </c>
      <c r="D4710" t="s">
        <v>458</v>
      </c>
      <c r="E4710" t="s">
        <v>476</v>
      </c>
      <c r="F4710" s="174" t="n">
        <v>2038</v>
      </c>
      <c r="G4710" s="175" t="n">
        <v>58</v>
      </c>
      <c r="H4710" s="176" t="n">
        <v>17831.998024945</v>
      </c>
      <c r="I4710" s="177" t="n">
        <v>3756472.40028229</v>
      </c>
      <c r="J4710" s="178" t="str">
        <f>IF(I4710&gt;0,H4710/I4710,0)</f>
      </c>
      <c r="K4710" s="179" t="str">
        <f>1-EXP(-J4710)</f>
      </c>
      <c r="L4710" s="180" t="str">
        <f>IF(G4710=30,1,M4709)</f>
      </c>
      <c r="M4710" s="181" t="str">
        <f>L4710*(1-K4710)</f>
      </c>
    </row>
    <row r="4711">
      <c r="A4711" t="s">
        <v>164</v>
      </c>
      <c r="B4711" t="s">
        <v>253</v>
      </c>
      <c r="C4711" s="32" t="s">
        <v>255</v>
      </c>
      <c r="D4711" t="s">
        <v>458</v>
      </c>
      <c r="E4711" t="s">
        <v>476</v>
      </c>
      <c r="F4711" s="174" t="n">
        <v>2038</v>
      </c>
      <c r="G4711" s="175" t="n">
        <v>59</v>
      </c>
      <c r="H4711" s="176" t="n">
        <v>19080.6690028169</v>
      </c>
      <c r="I4711" s="177" t="n">
        <v>3674115.89415562</v>
      </c>
      <c r="J4711" s="178" t="str">
        <f>IF(I4711&gt;0,H4711/I4711,0)</f>
      </c>
      <c r="K4711" s="179" t="str">
        <f>1-EXP(-J4711)</f>
      </c>
      <c r="L4711" s="180" t="str">
        <f>IF(G4711=30,1,M4710)</f>
      </c>
      <c r="M4711" s="181" t="str">
        <f>L4711*(1-K4711)</f>
      </c>
    </row>
    <row r="4712">
      <c r="A4712" t="s">
        <v>164</v>
      </c>
      <c r="B4712" t="s">
        <v>253</v>
      </c>
      <c r="C4712" s="32" t="s">
        <v>255</v>
      </c>
      <c r="D4712" t="s">
        <v>458</v>
      </c>
      <c r="E4712" t="s">
        <v>476</v>
      </c>
      <c r="F4712" s="174" t="n">
        <v>2038</v>
      </c>
      <c r="G4712" s="175" t="n">
        <v>60</v>
      </c>
      <c r="H4712" s="176" t="n">
        <v>20361.6706558168</v>
      </c>
      <c r="I4712" s="177" t="n">
        <v>3572524.67907374</v>
      </c>
      <c r="J4712" s="178" t="str">
        <f>IF(I4712&gt;0,H4712/I4712,0)</f>
      </c>
      <c r="K4712" s="179" t="str">
        <f>1-EXP(-J4712)</f>
      </c>
      <c r="L4712" s="180" t="str">
        <f>IF(G4712=30,1,M4711)</f>
      </c>
      <c r="M4712" s="181" t="str">
        <f>L4712*(1-K4712)</f>
      </c>
    </row>
    <row r="4713">
      <c r="A4713" t="s">
        <v>164</v>
      </c>
      <c r="B4713" t="s">
        <v>253</v>
      </c>
      <c r="C4713" s="32" t="s">
        <v>255</v>
      </c>
      <c r="D4713" t="s">
        <v>458</v>
      </c>
      <c r="E4713" t="s">
        <v>476</v>
      </c>
      <c r="F4713" s="174" t="n">
        <v>2038</v>
      </c>
      <c r="G4713" s="175" t="n">
        <v>61</v>
      </c>
      <c r="H4713" s="176" t="n">
        <v>21764.5957620877</v>
      </c>
      <c r="I4713" s="177" t="n">
        <v>3484858.10937246</v>
      </c>
      <c r="J4713" s="178" t="str">
        <f>IF(I4713&gt;0,H4713/I4713,0)</f>
      </c>
      <c r="K4713" s="179" t="str">
        <f>1-EXP(-J4713)</f>
      </c>
      <c r="L4713" s="180" t="str">
        <f>IF(G4713=30,1,M4712)</f>
      </c>
      <c r="M4713" s="181" t="str">
        <f>L4713*(1-K4713)</f>
      </c>
    </row>
    <row r="4714">
      <c r="A4714" t="s">
        <v>164</v>
      </c>
      <c r="B4714" t="s">
        <v>253</v>
      </c>
      <c r="C4714" s="32" t="s">
        <v>255</v>
      </c>
      <c r="D4714" t="s">
        <v>458</v>
      </c>
      <c r="E4714" t="s">
        <v>476</v>
      </c>
      <c r="F4714" s="174" t="n">
        <v>2038</v>
      </c>
      <c r="G4714" s="175" t="n">
        <v>62</v>
      </c>
      <c r="H4714" s="176" t="n">
        <v>23171.021900484</v>
      </c>
      <c r="I4714" s="177" t="n">
        <v>3385607.29766198</v>
      </c>
      <c r="J4714" s="178" t="str">
        <f>IF(I4714&gt;0,H4714/I4714,0)</f>
      </c>
      <c r="K4714" s="179" t="str">
        <f>1-EXP(-J4714)</f>
      </c>
      <c r="L4714" s="180" t="str">
        <f>IF(G4714=30,1,M4713)</f>
      </c>
      <c r="M4714" s="181" t="str">
        <f>L4714*(1-K4714)</f>
      </c>
    </row>
    <row r="4715">
      <c r="A4715" t="s">
        <v>164</v>
      </c>
      <c r="B4715" t="s">
        <v>253</v>
      </c>
      <c r="C4715" s="32" t="s">
        <v>255</v>
      </c>
      <c r="D4715" t="s">
        <v>458</v>
      </c>
      <c r="E4715" t="s">
        <v>476</v>
      </c>
      <c r="F4715" s="174" t="n">
        <v>2038</v>
      </c>
      <c r="G4715" s="175" t="n">
        <v>63</v>
      </c>
      <c r="H4715" s="176" t="n">
        <v>24637.1806043763</v>
      </c>
      <c r="I4715" s="177" t="n">
        <v>3284403.80200848</v>
      </c>
      <c r="J4715" s="178" t="str">
        <f>IF(I4715&gt;0,H4715/I4715,0)</f>
      </c>
      <c r="K4715" s="179" t="str">
        <f>1-EXP(-J4715)</f>
      </c>
      <c r="L4715" s="180" t="str">
        <f>IF(G4715=30,1,M4714)</f>
      </c>
      <c r="M4715" s="181" t="str">
        <f>L4715*(1-K4715)</f>
      </c>
    </row>
    <row r="4716">
      <c r="A4716" t="s">
        <v>164</v>
      </c>
      <c r="B4716" t="s">
        <v>253</v>
      </c>
      <c r="C4716" s="32" t="s">
        <v>255</v>
      </c>
      <c r="D4716" t="s">
        <v>458</v>
      </c>
      <c r="E4716" t="s">
        <v>476</v>
      </c>
      <c r="F4716" s="174" t="n">
        <v>2038</v>
      </c>
      <c r="G4716" s="175" t="n">
        <v>64</v>
      </c>
      <c r="H4716" s="176" t="n">
        <v>25961.5526313712</v>
      </c>
      <c r="I4716" s="177" t="n">
        <v>3157321.6688357</v>
      </c>
      <c r="J4716" s="178" t="str">
        <f>IF(I4716&gt;0,H4716/I4716,0)</f>
      </c>
      <c r="K4716" s="179" t="str">
        <f>1-EXP(-J4716)</f>
      </c>
      <c r="L4716" s="180" t="str">
        <f>IF(G4716=30,1,M4715)</f>
      </c>
      <c r="M4716" s="181" t="str">
        <f>L4716*(1-K4716)</f>
      </c>
    </row>
    <row r="4717">
      <c r="A4717" t="s">
        <v>164</v>
      </c>
      <c r="B4717" t="s">
        <v>253</v>
      </c>
      <c r="C4717" s="32" t="s">
        <v>255</v>
      </c>
      <c r="D4717" t="s">
        <v>458</v>
      </c>
      <c r="E4717" t="s">
        <v>476</v>
      </c>
      <c r="F4717" s="174" t="n">
        <v>2038</v>
      </c>
      <c r="G4717" s="175" t="n">
        <v>65</v>
      </c>
      <c r="H4717" s="176" t="n">
        <v>26720.4061586344</v>
      </c>
      <c r="I4717" s="177" t="n">
        <v>3082375.78149685</v>
      </c>
      <c r="J4717" s="178" t="str">
        <f>IF(I4717&gt;0,H4717/I4717,0)</f>
      </c>
      <c r="K4717" s="179" t="str">
        <f>1-EXP(-J4717)</f>
      </c>
      <c r="L4717" s="180" t="str">
        <f>IF(G4717=30,1,M4716)</f>
      </c>
      <c r="M4717" s="181" t="str">
        <f>L4717*(1-K4717)</f>
      </c>
    </row>
    <row r="4718">
      <c r="A4718" t="s">
        <v>164</v>
      </c>
      <c r="B4718" t="s">
        <v>253</v>
      </c>
      <c r="C4718" s="32" t="s">
        <v>255</v>
      </c>
      <c r="D4718" t="s">
        <v>458</v>
      </c>
      <c r="E4718" t="s">
        <v>476</v>
      </c>
      <c r="F4718" s="174" t="n">
        <v>2038</v>
      </c>
      <c r="G4718" s="175" t="n">
        <v>66</v>
      </c>
      <c r="H4718" s="176" t="n">
        <v>27234.2400186803</v>
      </c>
      <c r="I4718" s="177" t="n">
        <v>2862927.37587972</v>
      </c>
      <c r="J4718" s="178" t="str">
        <f>IF(I4718&gt;0,H4718/I4718,0)</f>
      </c>
      <c r="K4718" s="179" t="str">
        <f>1-EXP(-J4718)</f>
      </c>
      <c r="L4718" s="180" t="str">
        <f>IF(G4718=30,1,M4717)</f>
      </c>
      <c r="M4718" s="181" t="str">
        <f>L4718*(1-K4718)</f>
      </c>
    </row>
    <row r="4719">
      <c r="A4719" t="s">
        <v>164</v>
      </c>
      <c r="B4719" t="s">
        <v>253</v>
      </c>
      <c r="C4719" s="32" t="s">
        <v>255</v>
      </c>
      <c r="D4719" t="s">
        <v>458</v>
      </c>
      <c r="E4719" t="s">
        <v>476</v>
      </c>
      <c r="F4719" s="174" t="n">
        <v>2038</v>
      </c>
      <c r="G4719" s="175" t="n">
        <v>67</v>
      </c>
      <c r="H4719" s="176" t="n">
        <v>28705.7321111005</v>
      </c>
      <c r="I4719" s="177" t="n">
        <v>2749299.4041453</v>
      </c>
      <c r="J4719" s="178" t="str">
        <f>IF(I4719&gt;0,H4719/I4719,0)</f>
      </c>
      <c r="K4719" s="179" t="str">
        <f>1-EXP(-J4719)</f>
      </c>
      <c r="L4719" s="180" t="str">
        <f>IF(G4719=30,1,M4718)</f>
      </c>
      <c r="M4719" s="181" t="str">
        <f>L4719*(1-K4719)</f>
      </c>
    </row>
    <row r="4720">
      <c r="A4720" t="s">
        <v>164</v>
      </c>
      <c r="B4720" t="s">
        <v>253</v>
      </c>
      <c r="C4720" s="32" t="s">
        <v>255</v>
      </c>
      <c r="D4720" t="s">
        <v>458</v>
      </c>
      <c r="E4720" t="s">
        <v>476</v>
      </c>
      <c r="F4720" s="174" t="n">
        <v>2038</v>
      </c>
      <c r="G4720" s="175" t="n">
        <v>68</v>
      </c>
      <c r="H4720" s="176" t="n">
        <v>30257.4744931449</v>
      </c>
      <c r="I4720" s="177" t="n">
        <v>2638311.31031499</v>
      </c>
      <c r="J4720" s="178" t="str">
        <f>IF(I4720&gt;0,H4720/I4720,0)</f>
      </c>
      <c r="K4720" s="179" t="str">
        <f>1-EXP(-J4720)</f>
      </c>
      <c r="L4720" s="180" t="str">
        <f>IF(G4720=30,1,M4719)</f>
      </c>
      <c r="M4720" s="181" t="str">
        <f>L4720*(1-K4720)</f>
      </c>
    </row>
    <row r="4721">
      <c r="A4721" t="s">
        <v>164</v>
      </c>
      <c r="B4721" t="s">
        <v>253</v>
      </c>
      <c r="C4721" s="32" t="s">
        <v>255</v>
      </c>
      <c r="D4721" t="s">
        <v>458</v>
      </c>
      <c r="E4721" t="s">
        <v>476</v>
      </c>
      <c r="F4721" s="174" t="n">
        <v>2038</v>
      </c>
      <c r="G4721" s="175" t="n">
        <v>69</v>
      </c>
      <c r="H4721" s="176" t="n">
        <v>31752.5678120756</v>
      </c>
      <c r="I4721" s="177" t="n">
        <v>2518517.44267694</v>
      </c>
      <c r="J4721" s="178" t="str">
        <f>IF(I4721&gt;0,H4721/I4721,0)</f>
      </c>
      <c r="K4721" s="179" t="str">
        <f>1-EXP(-J4721)</f>
      </c>
      <c r="L4721" s="180" t="str">
        <f>IF(G4721=30,1,M4720)</f>
      </c>
      <c r="M4721" s="181" t="str">
        <f>L4721*(1-K4721)</f>
      </c>
    </row>
    <row r="4722">
      <c r="A4722" t="s">
        <v>164</v>
      </c>
      <c r="B4722" t="s">
        <v>253</v>
      </c>
      <c r="C4722" s="32" t="s">
        <v>255</v>
      </c>
      <c r="D4722" t="s">
        <v>458</v>
      </c>
      <c r="E4722" t="s">
        <v>476</v>
      </c>
      <c r="F4722" s="174" t="n">
        <v>2039</v>
      </c>
      <c r="G4722" s="175" t="n">
        <v>30</v>
      </c>
      <c r="H4722" s="176" t="n">
        <v>787.120460165612</v>
      </c>
      <c r="I4722" s="177" t="n">
        <v>4690492.19261041</v>
      </c>
      <c r="J4722" s="178" t="str">
        <f>IF(I4722&gt;0,H4722/I4722,0)</f>
      </c>
      <c r="K4722" s="179" t="str">
        <f>1-EXP(-J4722)</f>
      </c>
      <c r="L4722" s="180" t="str">
        <f>IF(G4722=30,1,M4721)</f>
      </c>
      <c r="M4722" s="181" t="str">
        <f>L4722*(1-K4722)</f>
      </c>
    </row>
    <row r="4723">
      <c r="A4723" t="s">
        <v>164</v>
      </c>
      <c r="B4723" t="s">
        <v>253</v>
      </c>
      <c r="C4723" s="32" t="s">
        <v>255</v>
      </c>
      <c r="D4723" t="s">
        <v>458</v>
      </c>
      <c r="E4723" t="s">
        <v>476</v>
      </c>
      <c r="F4723" s="174" t="n">
        <v>2039</v>
      </c>
      <c r="G4723" s="175" t="n">
        <v>31</v>
      </c>
      <c r="H4723" s="176" t="n">
        <v>980.950381391611</v>
      </c>
      <c r="I4723" s="177" t="n">
        <v>4647833.72776423</v>
      </c>
      <c r="J4723" s="178" t="str">
        <f>IF(I4723&gt;0,H4723/I4723,0)</f>
      </c>
      <c r="K4723" s="179" t="str">
        <f>1-EXP(-J4723)</f>
      </c>
      <c r="L4723" s="180" t="str">
        <f>IF(G4723=30,1,M4722)</f>
      </c>
      <c r="M4723" s="181" t="str">
        <f>L4723*(1-K4723)</f>
      </c>
    </row>
    <row r="4724">
      <c r="A4724" t="s">
        <v>164</v>
      </c>
      <c r="B4724" t="s">
        <v>253</v>
      </c>
      <c r="C4724" s="32" t="s">
        <v>255</v>
      </c>
      <c r="D4724" t="s">
        <v>458</v>
      </c>
      <c r="E4724" t="s">
        <v>476</v>
      </c>
      <c r="F4724" s="174" t="n">
        <v>2039</v>
      </c>
      <c r="G4724" s="175" t="n">
        <v>32</v>
      </c>
      <c r="H4724" s="176" t="n">
        <v>1090.03642356458</v>
      </c>
      <c r="I4724" s="177" t="n">
        <v>4674196.60113562</v>
      </c>
      <c r="J4724" s="178" t="str">
        <f>IF(I4724&gt;0,H4724/I4724,0)</f>
      </c>
      <c r="K4724" s="179" t="str">
        <f>1-EXP(-J4724)</f>
      </c>
      <c r="L4724" s="180" t="str">
        <f>IF(G4724=30,1,M4723)</f>
      </c>
      <c r="M4724" s="181" t="str">
        <f>L4724*(1-K4724)</f>
      </c>
    </row>
    <row r="4725">
      <c r="A4725" t="s">
        <v>164</v>
      </c>
      <c r="B4725" t="s">
        <v>253</v>
      </c>
      <c r="C4725" s="32" t="s">
        <v>255</v>
      </c>
      <c r="D4725" t="s">
        <v>458</v>
      </c>
      <c r="E4725" t="s">
        <v>476</v>
      </c>
      <c r="F4725" s="174" t="n">
        <v>2039</v>
      </c>
      <c r="G4725" s="175" t="n">
        <v>33</v>
      </c>
      <c r="H4725" s="176" t="n">
        <v>1133.840592666</v>
      </c>
      <c r="I4725" s="177" t="n">
        <v>4591218.4600654</v>
      </c>
      <c r="J4725" s="178" t="str">
        <f>IF(I4725&gt;0,H4725/I4725,0)</f>
      </c>
      <c r="K4725" s="179" t="str">
        <f>1-EXP(-J4725)</f>
      </c>
      <c r="L4725" s="180" t="str">
        <f>IF(G4725=30,1,M4724)</f>
      </c>
      <c r="M4725" s="181" t="str">
        <f>L4725*(1-K4725)</f>
      </c>
    </row>
    <row r="4726">
      <c r="A4726" t="s">
        <v>164</v>
      </c>
      <c r="B4726" t="s">
        <v>253</v>
      </c>
      <c r="C4726" s="32" t="s">
        <v>255</v>
      </c>
      <c r="D4726" t="s">
        <v>458</v>
      </c>
      <c r="E4726" t="s">
        <v>476</v>
      </c>
      <c r="F4726" s="174" t="n">
        <v>2039</v>
      </c>
      <c r="G4726" s="175" t="n">
        <v>34</v>
      </c>
      <c r="H4726" s="176" t="n">
        <v>1192.17279653665</v>
      </c>
      <c r="I4726" s="177" t="n">
        <v>4530068.65130469</v>
      </c>
      <c r="J4726" s="178" t="str">
        <f>IF(I4726&gt;0,H4726/I4726,0)</f>
      </c>
      <c r="K4726" s="179" t="str">
        <f>1-EXP(-J4726)</f>
      </c>
      <c r="L4726" s="180" t="str">
        <f>IF(G4726=30,1,M4725)</f>
      </c>
      <c r="M4726" s="181" t="str">
        <f>L4726*(1-K4726)</f>
      </c>
    </row>
    <row r="4727">
      <c r="A4727" t="s">
        <v>164</v>
      </c>
      <c r="B4727" t="s">
        <v>253</v>
      </c>
      <c r="C4727" s="32" t="s">
        <v>255</v>
      </c>
      <c r="D4727" t="s">
        <v>458</v>
      </c>
      <c r="E4727" t="s">
        <v>476</v>
      </c>
      <c r="F4727" s="174" t="n">
        <v>2039</v>
      </c>
      <c r="G4727" s="175" t="n">
        <v>35</v>
      </c>
      <c r="H4727" s="176" t="n">
        <v>1550.68720391579</v>
      </c>
      <c r="I4727" s="177" t="n">
        <v>4401267.53208533</v>
      </c>
      <c r="J4727" s="178" t="str">
        <f>IF(I4727&gt;0,H4727/I4727,0)</f>
      </c>
      <c r="K4727" s="179" t="str">
        <f>1-EXP(-J4727)</f>
      </c>
      <c r="L4727" s="180" t="str">
        <f>IF(G4727=30,1,M4726)</f>
      </c>
      <c r="M4727" s="181" t="str">
        <f>L4727*(1-K4727)</f>
      </c>
    </row>
    <row r="4728">
      <c r="A4728" t="s">
        <v>164</v>
      </c>
      <c r="B4728" t="s">
        <v>253</v>
      </c>
      <c r="C4728" s="32" t="s">
        <v>255</v>
      </c>
      <c r="D4728" t="s">
        <v>458</v>
      </c>
      <c r="E4728" t="s">
        <v>476</v>
      </c>
      <c r="F4728" s="174" t="n">
        <v>2039</v>
      </c>
      <c r="G4728" s="175" t="n">
        <v>36</v>
      </c>
      <c r="H4728" s="176" t="n">
        <v>1771.62425029842</v>
      </c>
      <c r="I4728" s="177" t="n">
        <v>4334894.6439848</v>
      </c>
      <c r="J4728" s="178" t="str">
        <f>IF(I4728&gt;0,H4728/I4728,0)</f>
      </c>
      <c r="K4728" s="179" t="str">
        <f>1-EXP(-J4728)</f>
      </c>
      <c r="L4728" s="180" t="str">
        <f>IF(G4728=30,1,M4727)</f>
      </c>
      <c r="M4728" s="181" t="str">
        <f>L4728*(1-K4728)</f>
      </c>
    </row>
    <row r="4729">
      <c r="A4729" t="s">
        <v>164</v>
      </c>
      <c r="B4729" t="s">
        <v>253</v>
      </c>
      <c r="C4729" s="32" t="s">
        <v>255</v>
      </c>
      <c r="D4729" t="s">
        <v>458</v>
      </c>
      <c r="E4729" t="s">
        <v>476</v>
      </c>
      <c r="F4729" s="174" t="n">
        <v>2039</v>
      </c>
      <c r="G4729" s="175" t="n">
        <v>37</v>
      </c>
      <c r="H4729" s="176" t="n">
        <v>2040.68770986101</v>
      </c>
      <c r="I4729" s="177" t="n">
        <v>4311735.04864915</v>
      </c>
      <c r="J4729" s="178" t="str">
        <f>IF(I4729&gt;0,H4729/I4729,0)</f>
      </c>
      <c r="K4729" s="179" t="str">
        <f>1-EXP(-J4729)</f>
      </c>
      <c r="L4729" s="180" t="str">
        <f>IF(G4729=30,1,M4728)</f>
      </c>
      <c r="M4729" s="181" t="str">
        <f>L4729*(1-K4729)</f>
      </c>
    </row>
    <row r="4730">
      <c r="A4730" t="s">
        <v>164</v>
      </c>
      <c r="B4730" t="s">
        <v>253</v>
      </c>
      <c r="C4730" s="32" t="s">
        <v>255</v>
      </c>
      <c r="D4730" t="s">
        <v>458</v>
      </c>
      <c r="E4730" t="s">
        <v>476</v>
      </c>
      <c r="F4730" s="174" t="n">
        <v>2039</v>
      </c>
      <c r="G4730" s="175" t="n">
        <v>38</v>
      </c>
      <c r="H4730" s="176" t="n">
        <v>2187.17987971752</v>
      </c>
      <c r="I4730" s="177" t="n">
        <v>4290215.40699742</v>
      </c>
      <c r="J4730" s="178" t="str">
        <f>IF(I4730&gt;0,H4730/I4730,0)</f>
      </c>
      <c r="K4730" s="179" t="str">
        <f>1-EXP(-J4730)</f>
      </c>
      <c r="L4730" s="180" t="str">
        <f>IF(G4730=30,1,M4729)</f>
      </c>
      <c r="M4730" s="181" t="str">
        <f>L4730*(1-K4730)</f>
      </c>
    </row>
    <row r="4731">
      <c r="A4731" t="s">
        <v>164</v>
      </c>
      <c r="B4731" t="s">
        <v>253</v>
      </c>
      <c r="C4731" s="32" t="s">
        <v>255</v>
      </c>
      <c r="D4731" t="s">
        <v>458</v>
      </c>
      <c r="E4731" t="s">
        <v>476</v>
      </c>
      <c r="F4731" s="174" t="n">
        <v>2039</v>
      </c>
      <c r="G4731" s="175" t="n">
        <v>39</v>
      </c>
      <c r="H4731" s="176" t="n">
        <v>2350.09902317185</v>
      </c>
      <c r="I4731" s="177" t="n">
        <v>4268151.46673336</v>
      </c>
      <c r="J4731" s="178" t="str">
        <f>IF(I4731&gt;0,H4731/I4731,0)</f>
      </c>
      <c r="K4731" s="179" t="str">
        <f>1-EXP(-J4731)</f>
      </c>
      <c r="L4731" s="180" t="str">
        <f>IF(G4731=30,1,M4730)</f>
      </c>
      <c r="M4731" s="181" t="str">
        <f>L4731*(1-K4731)</f>
      </c>
    </row>
    <row r="4732">
      <c r="A4732" t="s">
        <v>164</v>
      </c>
      <c r="B4732" t="s">
        <v>253</v>
      </c>
      <c r="C4732" s="32" t="s">
        <v>255</v>
      </c>
      <c r="D4732" t="s">
        <v>458</v>
      </c>
      <c r="E4732" t="s">
        <v>476</v>
      </c>
      <c r="F4732" s="174" t="n">
        <v>2039</v>
      </c>
      <c r="G4732" s="175" t="n">
        <v>40</v>
      </c>
      <c r="H4732" s="176" t="n">
        <v>3170.81829862833</v>
      </c>
      <c r="I4732" s="177" t="n">
        <v>4285097.86531168</v>
      </c>
      <c r="J4732" s="178" t="str">
        <f>IF(I4732&gt;0,H4732/I4732,0)</f>
      </c>
      <c r="K4732" s="179" t="str">
        <f>1-EXP(-J4732)</f>
      </c>
      <c r="L4732" s="180" t="str">
        <f>IF(G4732=30,1,M4731)</f>
      </c>
      <c r="M4732" s="181" t="str">
        <f>L4732*(1-K4732)</f>
      </c>
    </row>
    <row r="4733">
      <c r="A4733" t="s">
        <v>164</v>
      </c>
      <c r="B4733" t="s">
        <v>253</v>
      </c>
      <c r="C4733" s="32" t="s">
        <v>255</v>
      </c>
      <c r="D4733" t="s">
        <v>458</v>
      </c>
      <c r="E4733" t="s">
        <v>476</v>
      </c>
      <c r="F4733" s="174" t="n">
        <v>2039</v>
      </c>
      <c r="G4733" s="175" t="n">
        <v>41</v>
      </c>
      <c r="H4733" s="176" t="n">
        <v>3552.75103720862</v>
      </c>
      <c r="I4733" s="177" t="n">
        <v>4339676.6766085</v>
      </c>
      <c r="J4733" s="178" t="str">
        <f>IF(I4733&gt;0,H4733/I4733,0)</f>
      </c>
      <c r="K4733" s="179" t="str">
        <f>1-EXP(-J4733)</f>
      </c>
      <c r="L4733" s="180" t="str">
        <f>IF(G4733=30,1,M4732)</f>
      </c>
      <c r="M4733" s="181" t="str">
        <f>L4733*(1-K4733)</f>
      </c>
    </row>
    <row r="4734">
      <c r="A4734" t="s">
        <v>164</v>
      </c>
      <c r="B4734" t="s">
        <v>253</v>
      </c>
      <c r="C4734" s="32" t="s">
        <v>255</v>
      </c>
      <c r="D4734" t="s">
        <v>458</v>
      </c>
      <c r="E4734" t="s">
        <v>476</v>
      </c>
      <c r="F4734" s="174" t="n">
        <v>2039</v>
      </c>
      <c r="G4734" s="175" t="n">
        <v>42</v>
      </c>
      <c r="H4734" s="176" t="n">
        <v>4176.18301972566</v>
      </c>
      <c r="I4734" s="177" t="n">
        <v>4471403.54093089</v>
      </c>
      <c r="J4734" s="178" t="str">
        <f>IF(I4734&gt;0,H4734/I4734,0)</f>
      </c>
      <c r="K4734" s="179" t="str">
        <f>1-EXP(-J4734)</f>
      </c>
      <c r="L4734" s="180" t="str">
        <f>IF(G4734=30,1,M4733)</f>
      </c>
      <c r="M4734" s="181" t="str">
        <f>L4734*(1-K4734)</f>
      </c>
    </row>
    <row r="4735">
      <c r="A4735" t="s">
        <v>164</v>
      </c>
      <c r="B4735" t="s">
        <v>253</v>
      </c>
      <c r="C4735" s="32" t="s">
        <v>255</v>
      </c>
      <c r="D4735" t="s">
        <v>458</v>
      </c>
      <c r="E4735" t="s">
        <v>476</v>
      </c>
      <c r="F4735" s="174" t="n">
        <v>2039</v>
      </c>
      <c r="G4735" s="175" t="n">
        <v>43</v>
      </c>
      <c r="H4735" s="176" t="n">
        <v>4486.61740875127</v>
      </c>
      <c r="I4735" s="177" t="n">
        <v>4423867.5853689</v>
      </c>
      <c r="J4735" s="178" t="str">
        <f>IF(I4735&gt;0,H4735/I4735,0)</f>
      </c>
      <c r="K4735" s="179" t="str">
        <f>1-EXP(-J4735)</f>
      </c>
      <c r="L4735" s="180" t="str">
        <f>IF(G4735=30,1,M4734)</f>
      </c>
      <c r="M4735" s="181" t="str">
        <f>L4735*(1-K4735)</f>
      </c>
    </row>
    <row r="4736">
      <c r="A4736" t="s">
        <v>164</v>
      </c>
      <c r="B4736" t="s">
        <v>253</v>
      </c>
      <c r="C4736" s="32" t="s">
        <v>255</v>
      </c>
      <c r="D4736" t="s">
        <v>458</v>
      </c>
      <c r="E4736" t="s">
        <v>476</v>
      </c>
      <c r="F4736" s="174" t="n">
        <v>2039</v>
      </c>
      <c r="G4736" s="175" t="n">
        <v>44</v>
      </c>
      <c r="H4736" s="176" t="n">
        <v>4799.25885055912</v>
      </c>
      <c r="I4736" s="177" t="n">
        <v>4346178.74547615</v>
      </c>
      <c r="J4736" s="178" t="str">
        <f>IF(I4736&gt;0,H4736/I4736,0)</f>
      </c>
      <c r="K4736" s="179" t="str">
        <f>1-EXP(-J4736)</f>
      </c>
      <c r="L4736" s="180" t="str">
        <f>IF(G4736=30,1,M4735)</f>
      </c>
      <c r="M4736" s="181" t="str">
        <f>L4736*(1-K4736)</f>
      </c>
    </row>
    <row r="4737">
      <c r="A4737" t="s">
        <v>164</v>
      </c>
      <c r="B4737" t="s">
        <v>253</v>
      </c>
      <c r="C4737" s="32" t="s">
        <v>255</v>
      </c>
      <c r="D4737" t="s">
        <v>458</v>
      </c>
      <c r="E4737" t="s">
        <v>476</v>
      </c>
      <c r="F4737" s="174" t="n">
        <v>2039</v>
      </c>
      <c r="G4737" s="175" t="n">
        <v>45</v>
      </c>
      <c r="H4737" s="176" t="n">
        <v>6078.32982584812</v>
      </c>
      <c r="I4737" s="177" t="n">
        <v>4283427.86943913</v>
      </c>
      <c r="J4737" s="178" t="str">
        <f>IF(I4737&gt;0,H4737/I4737,0)</f>
      </c>
      <c r="K4737" s="179" t="str">
        <f>1-EXP(-J4737)</f>
      </c>
      <c r="L4737" s="180" t="str">
        <f>IF(G4737=30,1,M4736)</f>
      </c>
      <c r="M4737" s="181" t="str">
        <f>L4737*(1-K4737)</f>
      </c>
    </row>
    <row r="4738">
      <c r="A4738" t="s">
        <v>164</v>
      </c>
      <c r="B4738" t="s">
        <v>253</v>
      </c>
      <c r="C4738" s="32" t="s">
        <v>255</v>
      </c>
      <c r="D4738" t="s">
        <v>458</v>
      </c>
      <c r="E4738" t="s">
        <v>476</v>
      </c>
      <c r="F4738" s="174" t="n">
        <v>2039</v>
      </c>
      <c r="G4738" s="175" t="n">
        <v>46</v>
      </c>
      <c r="H4738" s="176" t="n">
        <v>6545.32286946411</v>
      </c>
      <c r="I4738" s="177" t="n">
        <v>4222645.01527362</v>
      </c>
      <c r="J4738" s="178" t="str">
        <f>IF(I4738&gt;0,H4738/I4738,0)</f>
      </c>
      <c r="K4738" s="179" t="str">
        <f>1-EXP(-J4738)</f>
      </c>
      <c r="L4738" s="180" t="str">
        <f>IF(G4738=30,1,M4737)</f>
      </c>
      <c r="M4738" s="181" t="str">
        <f>L4738*(1-K4738)</f>
      </c>
    </row>
    <row r="4739">
      <c r="A4739" t="s">
        <v>164</v>
      </c>
      <c r="B4739" t="s">
        <v>253</v>
      </c>
      <c r="C4739" s="32" t="s">
        <v>255</v>
      </c>
      <c r="D4739" t="s">
        <v>458</v>
      </c>
      <c r="E4739" t="s">
        <v>476</v>
      </c>
      <c r="F4739" s="174" t="n">
        <v>2039</v>
      </c>
      <c r="G4739" s="175" t="n">
        <v>47</v>
      </c>
      <c r="H4739" s="176" t="n">
        <v>7206.39956160096</v>
      </c>
      <c r="I4739" s="177" t="n">
        <v>4251307.68936861</v>
      </c>
      <c r="J4739" s="178" t="str">
        <f>IF(I4739&gt;0,H4739/I4739,0)</f>
      </c>
      <c r="K4739" s="179" t="str">
        <f>1-EXP(-J4739)</f>
      </c>
      <c r="L4739" s="180" t="str">
        <f>IF(G4739=30,1,M4738)</f>
      </c>
      <c r="M4739" s="181" t="str">
        <f>L4739*(1-K4739)</f>
      </c>
    </row>
    <row r="4740">
      <c r="A4740" t="s">
        <v>164</v>
      </c>
      <c r="B4740" t="s">
        <v>253</v>
      </c>
      <c r="C4740" s="32" t="s">
        <v>255</v>
      </c>
      <c r="D4740" t="s">
        <v>458</v>
      </c>
      <c r="E4740" t="s">
        <v>476</v>
      </c>
      <c r="F4740" s="174" t="n">
        <v>2039</v>
      </c>
      <c r="G4740" s="175" t="n">
        <v>48</v>
      </c>
      <c r="H4740" s="176" t="n">
        <v>7912.15769835792</v>
      </c>
      <c r="I4740" s="177" t="n">
        <v>4259619.62857145</v>
      </c>
      <c r="J4740" s="178" t="str">
        <f>IF(I4740&gt;0,H4740/I4740,0)</f>
      </c>
      <c r="K4740" s="179" t="str">
        <f>1-EXP(-J4740)</f>
      </c>
      <c r="L4740" s="180" t="str">
        <f>IF(G4740=30,1,M4739)</f>
      </c>
      <c r="M4740" s="181" t="str">
        <f>L4740*(1-K4740)</f>
      </c>
    </row>
    <row r="4741">
      <c r="A4741" t="s">
        <v>164</v>
      </c>
      <c r="B4741" t="s">
        <v>253</v>
      </c>
      <c r="C4741" s="32" t="s">
        <v>255</v>
      </c>
      <c r="D4741" t="s">
        <v>458</v>
      </c>
      <c r="E4741" t="s">
        <v>476</v>
      </c>
      <c r="F4741" s="174" t="n">
        <v>2039</v>
      </c>
      <c r="G4741" s="175" t="n">
        <v>49</v>
      </c>
      <c r="H4741" s="176" t="n">
        <v>11690.1375635238</v>
      </c>
      <c r="I4741" s="177" t="n">
        <v>6266367.1389978</v>
      </c>
      <c r="J4741" s="178" t="str">
        <f>IF(I4741&gt;0,H4741/I4741,0)</f>
      </c>
      <c r="K4741" s="179" t="str">
        <f>1-EXP(-J4741)</f>
      </c>
      <c r="L4741" s="180" t="str">
        <f>IF(G4741=30,1,M4740)</f>
      </c>
      <c r="M4741" s="181" t="str">
        <f>L4741*(1-K4741)</f>
      </c>
    </row>
    <row r="4742">
      <c r="A4742" t="s">
        <v>164</v>
      </c>
      <c r="B4742" t="s">
        <v>253</v>
      </c>
      <c r="C4742" s="32" t="s">
        <v>255</v>
      </c>
      <c r="D4742" t="s">
        <v>458</v>
      </c>
      <c r="E4742" t="s">
        <v>476</v>
      </c>
      <c r="F4742" s="174" t="n">
        <v>2039</v>
      </c>
      <c r="G4742" s="175" t="n">
        <v>50</v>
      </c>
      <c r="H4742" s="176" t="n">
        <v>9839.7368261577</v>
      </c>
      <c r="I4742" s="177" t="n">
        <v>4197755.53766135</v>
      </c>
      <c r="J4742" s="178" t="str">
        <f>IF(I4742&gt;0,H4742/I4742,0)</f>
      </c>
      <c r="K4742" s="179" t="str">
        <f>1-EXP(-J4742)</f>
      </c>
      <c r="L4742" s="180" t="str">
        <f>IF(G4742=30,1,M4741)</f>
      </c>
      <c r="M4742" s="181" t="str">
        <f>L4742*(1-K4742)</f>
      </c>
    </row>
    <row r="4743">
      <c r="A4743" t="s">
        <v>164</v>
      </c>
      <c r="B4743" t="s">
        <v>253</v>
      </c>
      <c r="C4743" s="32" t="s">
        <v>255</v>
      </c>
      <c r="D4743" t="s">
        <v>458</v>
      </c>
      <c r="E4743" t="s">
        <v>476</v>
      </c>
      <c r="F4743" s="174" t="n">
        <v>2039</v>
      </c>
      <c r="G4743" s="175" t="n">
        <v>51</v>
      </c>
      <c r="H4743" s="176" t="n">
        <v>10678.7669198072</v>
      </c>
      <c r="I4743" s="177" t="n">
        <v>4168290.6041124</v>
      </c>
      <c r="J4743" s="178" t="str">
        <f>IF(I4743&gt;0,H4743/I4743,0)</f>
      </c>
      <c r="K4743" s="179" t="str">
        <f>1-EXP(-J4743)</f>
      </c>
      <c r="L4743" s="180" t="str">
        <f>IF(G4743=30,1,M4742)</f>
      </c>
      <c r="M4743" s="181" t="str">
        <f>L4743*(1-K4743)</f>
      </c>
    </row>
    <row r="4744">
      <c r="A4744" t="s">
        <v>164</v>
      </c>
      <c r="B4744" t="s">
        <v>253</v>
      </c>
      <c r="C4744" s="32" t="s">
        <v>255</v>
      </c>
      <c r="D4744" t="s">
        <v>458</v>
      </c>
      <c r="E4744" t="s">
        <v>476</v>
      </c>
      <c r="F4744" s="174" t="n">
        <v>2039</v>
      </c>
      <c r="G4744" s="175" t="n">
        <v>52</v>
      </c>
      <c r="H4744" s="176" t="n">
        <v>11280.1444557694</v>
      </c>
      <c r="I4744" s="177" t="n">
        <v>4027119.09511728</v>
      </c>
      <c r="J4744" s="178" t="str">
        <f>IF(I4744&gt;0,H4744/I4744,0)</f>
      </c>
      <c r="K4744" s="179" t="str">
        <f>1-EXP(-J4744)</f>
      </c>
      <c r="L4744" s="180" t="str">
        <f>IF(G4744=30,1,M4743)</f>
      </c>
      <c r="M4744" s="181" t="str">
        <f>L4744*(1-K4744)</f>
      </c>
    </row>
    <row r="4745">
      <c r="A4745" t="s">
        <v>164</v>
      </c>
      <c r="B4745" t="s">
        <v>253</v>
      </c>
      <c r="C4745" s="32" t="s">
        <v>255</v>
      </c>
      <c r="D4745" t="s">
        <v>458</v>
      </c>
      <c r="E4745" t="s">
        <v>476</v>
      </c>
      <c r="F4745" s="174" t="n">
        <v>2039</v>
      </c>
      <c r="G4745" s="175" t="n">
        <v>53</v>
      </c>
      <c r="H4745" s="176" t="n">
        <v>12166.2219942262</v>
      </c>
      <c r="I4745" s="177" t="n">
        <v>3979177.52359463</v>
      </c>
      <c r="J4745" s="178" t="str">
        <f>IF(I4745&gt;0,H4745/I4745,0)</f>
      </c>
      <c r="K4745" s="179" t="str">
        <f>1-EXP(-J4745)</f>
      </c>
      <c r="L4745" s="180" t="str">
        <f>IF(G4745=30,1,M4744)</f>
      </c>
      <c r="M4745" s="181" t="str">
        <f>L4745*(1-K4745)</f>
      </c>
    </row>
    <row r="4746">
      <c r="A4746" t="s">
        <v>164</v>
      </c>
      <c r="B4746" t="s">
        <v>253</v>
      </c>
      <c r="C4746" s="32" t="s">
        <v>255</v>
      </c>
      <c r="D4746" t="s">
        <v>458</v>
      </c>
      <c r="E4746" t="s">
        <v>476</v>
      </c>
      <c r="F4746" s="174" t="n">
        <v>2039</v>
      </c>
      <c r="G4746" s="175" t="n">
        <v>54</v>
      </c>
      <c r="H4746" s="176" t="n">
        <v>13405.8313577785</v>
      </c>
      <c r="I4746" s="177" t="n">
        <v>4019426.59994313</v>
      </c>
      <c r="J4746" s="178" t="str">
        <f>IF(I4746&gt;0,H4746/I4746,0)</f>
      </c>
      <c r="K4746" s="179" t="str">
        <f>1-EXP(-J4746)</f>
      </c>
      <c r="L4746" s="180" t="str">
        <f>IF(G4746=30,1,M4745)</f>
      </c>
      <c r="M4746" s="181" t="str">
        <f>L4746*(1-K4746)</f>
      </c>
    </row>
    <row r="4747">
      <c r="A4747" t="s">
        <v>164</v>
      </c>
      <c r="B4747" t="s">
        <v>253</v>
      </c>
      <c r="C4747" s="32" t="s">
        <v>255</v>
      </c>
      <c r="D4747" t="s">
        <v>458</v>
      </c>
      <c r="E4747" t="s">
        <v>476</v>
      </c>
      <c r="F4747" s="174" t="n">
        <v>2039</v>
      </c>
      <c r="G4747" s="175" t="n">
        <v>55</v>
      </c>
      <c r="H4747" s="176" t="n">
        <v>14758.0221272615</v>
      </c>
      <c r="I4747" s="177" t="n">
        <v>4081599.19943892</v>
      </c>
      <c r="J4747" s="178" t="str">
        <f>IF(I4747&gt;0,H4747/I4747,0)</f>
      </c>
      <c r="K4747" s="179" t="str">
        <f>1-EXP(-J4747)</f>
      </c>
      <c r="L4747" s="180" t="str">
        <f>IF(G4747=30,1,M4746)</f>
      </c>
      <c r="M4747" s="181" t="str">
        <f>L4747*(1-K4747)</f>
      </c>
    </row>
    <row r="4748">
      <c r="A4748" t="s">
        <v>164</v>
      </c>
      <c r="B4748" t="s">
        <v>253</v>
      </c>
      <c r="C4748" s="32" t="s">
        <v>255</v>
      </c>
      <c r="D4748" t="s">
        <v>458</v>
      </c>
      <c r="E4748" t="s">
        <v>476</v>
      </c>
      <c r="F4748" s="174" t="n">
        <v>2039</v>
      </c>
      <c r="G4748" s="175" t="n">
        <v>56</v>
      </c>
      <c r="H4748" s="176" t="n">
        <v>15903.3198539151</v>
      </c>
      <c r="I4748" s="177" t="n">
        <v>4038280.48435986</v>
      </c>
      <c r="J4748" s="178" t="str">
        <f>IF(I4748&gt;0,H4748/I4748,0)</f>
      </c>
      <c r="K4748" s="179" t="str">
        <f>1-EXP(-J4748)</f>
      </c>
      <c r="L4748" s="180" t="str">
        <f>IF(G4748=30,1,M4747)</f>
      </c>
      <c r="M4748" s="181" t="str">
        <f>L4748*(1-K4748)</f>
      </c>
    </row>
    <row r="4749">
      <c r="A4749" t="s">
        <v>164</v>
      </c>
      <c r="B4749" t="s">
        <v>253</v>
      </c>
      <c r="C4749" s="32" t="s">
        <v>255</v>
      </c>
      <c r="D4749" t="s">
        <v>458</v>
      </c>
      <c r="E4749" t="s">
        <v>476</v>
      </c>
      <c r="F4749" s="174" t="n">
        <v>2039</v>
      </c>
      <c r="G4749" s="175" t="n">
        <v>57</v>
      </c>
      <c r="H4749" s="176" t="n">
        <v>16727.1798438127</v>
      </c>
      <c r="I4749" s="177" t="n">
        <v>3887949.52988233</v>
      </c>
      <c r="J4749" s="178" t="str">
        <f>IF(I4749&gt;0,H4749/I4749,0)</f>
      </c>
      <c r="K4749" s="179" t="str">
        <f>1-EXP(-J4749)</f>
      </c>
      <c r="L4749" s="180" t="str">
        <f>IF(G4749=30,1,M4748)</f>
      </c>
      <c r="M4749" s="181" t="str">
        <f>L4749*(1-K4749)</f>
      </c>
    </row>
    <row r="4750">
      <c r="A4750" t="s">
        <v>164</v>
      </c>
      <c r="B4750" t="s">
        <v>253</v>
      </c>
      <c r="C4750" s="32" t="s">
        <v>255</v>
      </c>
      <c r="D4750" t="s">
        <v>458</v>
      </c>
      <c r="E4750" t="s">
        <v>476</v>
      </c>
      <c r="F4750" s="174" t="n">
        <v>2039</v>
      </c>
      <c r="G4750" s="175" t="n">
        <v>58</v>
      </c>
      <c r="H4750" s="176" t="n">
        <v>17844.6682516711</v>
      </c>
      <c r="I4750" s="177" t="n">
        <v>3795675.86474688</v>
      </c>
      <c r="J4750" s="178" t="str">
        <f>IF(I4750&gt;0,H4750/I4750,0)</f>
      </c>
      <c r="K4750" s="179" t="str">
        <f>1-EXP(-J4750)</f>
      </c>
      <c r="L4750" s="180" t="str">
        <f>IF(G4750=30,1,M4749)</f>
      </c>
      <c r="M4750" s="181" t="str">
        <f>L4750*(1-K4750)</f>
      </c>
    </row>
    <row r="4751">
      <c r="A4751" t="s">
        <v>164</v>
      </c>
      <c r="B4751" t="s">
        <v>253</v>
      </c>
      <c r="C4751" s="32" t="s">
        <v>255</v>
      </c>
      <c r="D4751" t="s">
        <v>458</v>
      </c>
      <c r="E4751" t="s">
        <v>476</v>
      </c>
      <c r="F4751" s="174" t="n">
        <v>2039</v>
      </c>
      <c r="G4751" s="175" t="n">
        <v>59</v>
      </c>
      <c r="H4751" s="176" t="n">
        <v>19118.1061208459</v>
      </c>
      <c r="I4751" s="177" t="n">
        <v>3717006.61730969</v>
      </c>
      <c r="J4751" s="178" t="str">
        <f>IF(I4751&gt;0,H4751/I4751,0)</f>
      </c>
      <c r="K4751" s="179" t="str">
        <f>1-EXP(-J4751)</f>
      </c>
      <c r="L4751" s="180" t="str">
        <f>IF(G4751=30,1,M4750)</f>
      </c>
      <c r="M4751" s="181" t="str">
        <f>L4751*(1-K4751)</f>
      </c>
    </row>
    <row r="4752">
      <c r="A4752" t="s">
        <v>164</v>
      </c>
      <c r="B4752" t="s">
        <v>253</v>
      </c>
      <c r="C4752" s="32" t="s">
        <v>255</v>
      </c>
      <c r="D4752" t="s">
        <v>458</v>
      </c>
      <c r="E4752" t="s">
        <v>476</v>
      </c>
      <c r="F4752" s="174" t="n">
        <v>2039</v>
      </c>
      <c r="G4752" s="175" t="n">
        <v>60</v>
      </c>
      <c r="H4752" s="176" t="n">
        <v>20464.4298736457</v>
      </c>
      <c r="I4752" s="177" t="n">
        <v>3631919.16366371</v>
      </c>
      <c r="J4752" s="178" t="str">
        <f>IF(I4752&gt;0,H4752/I4752,0)</f>
      </c>
      <c r="K4752" s="179" t="str">
        <f>1-EXP(-J4752)</f>
      </c>
      <c r="L4752" s="180" t="str">
        <f>IF(G4752=30,1,M4751)</f>
      </c>
      <c r="M4752" s="181" t="str">
        <f>L4752*(1-K4752)</f>
      </c>
    </row>
    <row r="4753">
      <c r="A4753" t="s">
        <v>164</v>
      </c>
      <c r="B4753" t="s">
        <v>253</v>
      </c>
      <c r="C4753" s="32" t="s">
        <v>255</v>
      </c>
      <c r="D4753" t="s">
        <v>458</v>
      </c>
      <c r="E4753" t="s">
        <v>476</v>
      </c>
      <c r="F4753" s="174" t="n">
        <v>2039</v>
      </c>
      <c r="G4753" s="175" t="n">
        <v>61</v>
      </c>
      <c r="H4753" s="176" t="n">
        <v>21756.3818083363</v>
      </c>
      <c r="I4753" s="177" t="n">
        <v>3527291.99303202</v>
      </c>
      <c r="J4753" s="178" t="str">
        <f>IF(I4753&gt;0,H4753/I4753,0)</f>
      </c>
      <c r="K4753" s="179" t="str">
        <f>1-EXP(-J4753)</f>
      </c>
      <c r="L4753" s="180" t="str">
        <f>IF(G4753=30,1,M4752)</f>
      </c>
      <c r="M4753" s="181" t="str">
        <f>L4753*(1-K4753)</f>
      </c>
    </row>
    <row r="4754">
      <c r="A4754" t="s">
        <v>164</v>
      </c>
      <c r="B4754" t="s">
        <v>253</v>
      </c>
      <c r="C4754" s="32" t="s">
        <v>255</v>
      </c>
      <c r="D4754" t="s">
        <v>458</v>
      </c>
      <c r="E4754" t="s">
        <v>476</v>
      </c>
      <c r="F4754" s="174" t="n">
        <v>2039</v>
      </c>
      <c r="G4754" s="175" t="n">
        <v>62</v>
      </c>
      <c r="H4754" s="176" t="n">
        <v>23265.1735396232</v>
      </c>
      <c r="I4754" s="177" t="n">
        <v>3436810.39024771</v>
      </c>
      <c r="J4754" s="178" t="str">
        <f>IF(I4754&gt;0,H4754/I4754,0)</f>
      </c>
      <c r="K4754" s="179" t="str">
        <f>1-EXP(-J4754)</f>
      </c>
      <c r="L4754" s="180" t="str">
        <f>IF(G4754=30,1,M4753)</f>
      </c>
      <c r="M4754" s="181" t="str">
        <f>L4754*(1-K4754)</f>
      </c>
    </row>
    <row r="4755">
      <c r="A4755" t="s">
        <v>164</v>
      </c>
      <c r="B4755" t="s">
        <v>253</v>
      </c>
      <c r="C4755" s="32" t="s">
        <v>255</v>
      </c>
      <c r="D4755" t="s">
        <v>458</v>
      </c>
      <c r="E4755" t="s">
        <v>476</v>
      </c>
      <c r="F4755" s="174" t="n">
        <v>2039</v>
      </c>
      <c r="G4755" s="175" t="n">
        <v>63</v>
      </c>
      <c r="H4755" s="176" t="n">
        <v>24745.4326991416</v>
      </c>
      <c r="I4755" s="177" t="n">
        <v>3334475.52070154</v>
      </c>
      <c r="J4755" s="178" t="str">
        <f>IF(I4755&gt;0,H4755/I4755,0)</f>
      </c>
      <c r="K4755" s="179" t="str">
        <f>1-EXP(-J4755)</f>
      </c>
      <c r="L4755" s="180" t="str">
        <f>IF(G4755=30,1,M4754)</f>
      </c>
      <c r="M4755" s="181" t="str">
        <f>L4755*(1-K4755)</f>
      </c>
    </row>
    <row r="4756">
      <c r="A4756" t="s">
        <v>164</v>
      </c>
      <c r="B4756" t="s">
        <v>253</v>
      </c>
      <c r="C4756" s="32" t="s">
        <v>255</v>
      </c>
      <c r="D4756" t="s">
        <v>458</v>
      </c>
      <c r="E4756" t="s">
        <v>476</v>
      </c>
      <c r="F4756" s="174" t="n">
        <v>2039</v>
      </c>
      <c r="G4756" s="175" t="n">
        <v>64</v>
      </c>
      <c r="H4756" s="176" t="n">
        <v>26278.1093556465</v>
      </c>
      <c r="I4756" s="177" t="n">
        <v>3230054.43041013</v>
      </c>
      <c r="J4756" s="178" t="str">
        <f>IF(I4756&gt;0,H4756/I4756,0)</f>
      </c>
      <c r="K4756" s="179" t="str">
        <f>1-EXP(-J4756)</f>
      </c>
      <c r="L4756" s="180" t="str">
        <f>IF(G4756=30,1,M4755)</f>
      </c>
      <c r="M4756" s="181" t="str">
        <f>L4756*(1-K4756)</f>
      </c>
    </row>
    <row r="4757">
      <c r="A4757" t="s">
        <v>164</v>
      </c>
      <c r="B4757" t="s">
        <v>253</v>
      </c>
      <c r="C4757" s="32" t="s">
        <v>255</v>
      </c>
      <c r="D4757" t="s">
        <v>458</v>
      </c>
      <c r="E4757" t="s">
        <v>476</v>
      </c>
      <c r="F4757" s="174" t="n">
        <v>2039</v>
      </c>
      <c r="G4757" s="175" t="n">
        <v>65</v>
      </c>
      <c r="H4757" s="176" t="n">
        <v>26559.7335041444</v>
      </c>
      <c r="I4757" s="177" t="n">
        <v>3100066.89129192</v>
      </c>
      <c r="J4757" s="178" t="str">
        <f>IF(I4757&gt;0,H4757/I4757,0)</f>
      </c>
      <c r="K4757" s="179" t="str">
        <f>1-EXP(-J4757)</f>
      </c>
      <c r="L4757" s="180" t="str">
        <f>IF(G4757=30,1,M4756)</f>
      </c>
      <c r="M4757" s="181" t="str">
        <f>L4757*(1-K4757)</f>
      </c>
    </row>
    <row r="4758">
      <c r="A4758" t="s">
        <v>164</v>
      </c>
      <c r="B4758" t="s">
        <v>253</v>
      </c>
      <c r="C4758" s="32" t="s">
        <v>255</v>
      </c>
      <c r="D4758" t="s">
        <v>458</v>
      </c>
      <c r="E4758" t="s">
        <v>476</v>
      </c>
      <c r="F4758" s="174" t="n">
        <v>2039</v>
      </c>
      <c r="G4758" s="175" t="n">
        <v>66</v>
      </c>
      <c r="H4758" s="176" t="n">
        <v>28377.3700961515</v>
      </c>
      <c r="I4758" s="177" t="n">
        <v>3021606.16438832</v>
      </c>
      <c r="J4758" s="178" t="str">
        <f>IF(I4758&gt;0,H4758/I4758,0)</f>
      </c>
      <c r="K4758" s="179" t="str">
        <f>1-EXP(-J4758)</f>
      </c>
      <c r="L4758" s="180" t="str">
        <f>IF(G4758=30,1,M4757)</f>
      </c>
      <c r="M4758" s="181" t="str">
        <f>L4758*(1-K4758)</f>
      </c>
    </row>
    <row r="4759">
      <c r="A4759" t="s">
        <v>164</v>
      </c>
      <c r="B4759" t="s">
        <v>253</v>
      </c>
      <c r="C4759" s="32" t="s">
        <v>255</v>
      </c>
      <c r="D4759" t="s">
        <v>458</v>
      </c>
      <c r="E4759" t="s">
        <v>476</v>
      </c>
      <c r="F4759" s="174" t="n">
        <v>2039</v>
      </c>
      <c r="G4759" s="175" t="n">
        <v>67</v>
      </c>
      <c r="H4759" s="176" t="n">
        <v>28899.9414704312</v>
      </c>
      <c r="I4759" s="177" t="n">
        <v>2800514.43973876</v>
      </c>
      <c r="J4759" s="178" t="str">
        <f>IF(I4759&gt;0,H4759/I4759,0)</f>
      </c>
      <c r="K4759" s="179" t="str">
        <f>1-EXP(-J4759)</f>
      </c>
      <c r="L4759" s="180" t="str">
        <f>IF(G4759=30,1,M4758)</f>
      </c>
      <c r="M4759" s="181" t="str">
        <f>L4759*(1-K4759)</f>
      </c>
    </row>
    <row r="4760">
      <c r="A4760" t="s">
        <v>164</v>
      </c>
      <c r="B4760" t="s">
        <v>253</v>
      </c>
      <c r="C4760" s="32" t="s">
        <v>255</v>
      </c>
      <c r="D4760" t="s">
        <v>458</v>
      </c>
      <c r="E4760" t="s">
        <v>476</v>
      </c>
      <c r="F4760" s="174" t="n">
        <v>2039</v>
      </c>
      <c r="G4760" s="175" t="n">
        <v>68</v>
      </c>
      <c r="H4760" s="176" t="n">
        <v>30419.5415411984</v>
      </c>
      <c r="I4760" s="177" t="n">
        <v>2683575.05211953</v>
      </c>
      <c r="J4760" s="178" t="str">
        <f>IF(I4760&gt;0,H4760/I4760,0)</f>
      </c>
      <c r="K4760" s="179" t="str">
        <f>1-EXP(-J4760)</f>
      </c>
      <c r="L4760" s="180" t="str">
        <f>IF(G4760=30,1,M4759)</f>
      </c>
      <c r="M4760" s="181" t="str">
        <f>L4760*(1-K4760)</f>
      </c>
    </row>
    <row r="4761">
      <c r="A4761" t="s">
        <v>164</v>
      </c>
      <c r="B4761" t="s">
        <v>253</v>
      </c>
      <c r="C4761" s="32" t="s">
        <v>255</v>
      </c>
      <c r="D4761" t="s">
        <v>458</v>
      </c>
      <c r="E4761" t="s">
        <v>476</v>
      </c>
      <c r="F4761" s="174" t="n">
        <v>2039</v>
      </c>
      <c r="G4761" s="175" t="n">
        <v>69</v>
      </c>
      <c r="H4761" s="176" t="n">
        <v>32019.157540911</v>
      </c>
      <c r="I4761" s="177" t="n">
        <v>2569110.00029346</v>
      </c>
      <c r="J4761" s="178" t="str">
        <f>IF(I4761&gt;0,H4761/I4761,0)</f>
      </c>
      <c r="K4761" s="179" t="str">
        <f>1-EXP(-J4761)</f>
      </c>
      <c r="L4761" s="180" t="str">
        <f>IF(G4761=30,1,M4760)</f>
      </c>
      <c r="M4761" s="181" t="str">
        <f>L4761*(1-K4761)</f>
      </c>
    </row>
    <row r="4762">
      <c r="A4762" t="s">
        <v>164</v>
      </c>
      <c r="B4762" t="s">
        <v>253</v>
      </c>
      <c r="C4762" s="32" t="s">
        <v>255</v>
      </c>
      <c r="D4762" t="s">
        <v>458</v>
      </c>
      <c r="E4762" t="s">
        <v>476</v>
      </c>
      <c r="F4762" s="174" t="n">
        <v>2040</v>
      </c>
      <c r="G4762" s="175" t="n">
        <v>30</v>
      </c>
      <c r="H4762" s="176" t="n">
        <v>801.292198015372</v>
      </c>
      <c r="I4762" s="177" t="n">
        <v>4755770.9886484</v>
      </c>
      <c r="J4762" s="178" t="str">
        <f>IF(I4762&gt;0,H4762/I4762,0)</f>
      </c>
      <c r="K4762" s="179" t="str">
        <f>1-EXP(-J4762)</f>
      </c>
      <c r="L4762" s="180" t="str">
        <f>IF(G4762=30,1,M4761)</f>
      </c>
      <c r="M4762" s="181" t="str">
        <f>L4762*(1-K4762)</f>
      </c>
    </row>
    <row r="4763">
      <c r="A4763" t="s">
        <v>164</v>
      </c>
      <c r="B4763" t="s">
        <v>253</v>
      </c>
      <c r="C4763" s="32" t="s">
        <v>255</v>
      </c>
      <c r="D4763" t="s">
        <v>458</v>
      </c>
      <c r="E4763" t="s">
        <v>476</v>
      </c>
      <c r="F4763" s="174" t="n">
        <v>2040</v>
      </c>
      <c r="G4763" s="175" t="n">
        <v>31</v>
      </c>
      <c r="H4763" s="176" t="n">
        <v>990.682084443748</v>
      </c>
      <c r="I4763" s="177" t="n">
        <v>4684888.69235014</v>
      </c>
      <c r="J4763" s="178" t="str">
        <f>IF(I4763&gt;0,H4763/I4763,0)</f>
      </c>
      <c r="K4763" s="179" t="str">
        <f>1-EXP(-J4763)</f>
      </c>
      <c r="L4763" s="180" t="str">
        <f>IF(G4763=30,1,M4762)</f>
      </c>
      <c r="M4763" s="181" t="str">
        <f>L4763*(1-K4763)</f>
      </c>
    </row>
    <row r="4764">
      <c r="A4764" t="s">
        <v>164</v>
      </c>
      <c r="B4764" t="s">
        <v>253</v>
      </c>
      <c r="C4764" s="32" t="s">
        <v>255</v>
      </c>
      <c r="D4764" t="s">
        <v>458</v>
      </c>
      <c r="E4764" t="s">
        <v>476</v>
      </c>
      <c r="F4764" s="174" t="n">
        <v>2040</v>
      </c>
      <c r="G4764" s="175" t="n">
        <v>32</v>
      </c>
      <c r="H4764" s="176" t="n">
        <v>1034.62022431536</v>
      </c>
      <c r="I4764" s="177" t="n">
        <v>4642383.31484877</v>
      </c>
      <c r="J4764" s="178" t="str">
        <f>IF(I4764&gt;0,H4764/I4764,0)</f>
      </c>
      <c r="K4764" s="179" t="str">
        <f>1-EXP(-J4764)</f>
      </c>
      <c r="L4764" s="180" t="str">
        <f>IF(G4764=30,1,M4763)</f>
      </c>
      <c r="M4764" s="181" t="str">
        <f>L4764*(1-K4764)</f>
      </c>
    </row>
    <row r="4765">
      <c r="A4765" t="s">
        <v>164</v>
      </c>
      <c r="B4765" t="s">
        <v>253</v>
      </c>
      <c r="C4765" s="32" t="s">
        <v>255</v>
      </c>
      <c r="D4765" t="s">
        <v>458</v>
      </c>
      <c r="E4765" t="s">
        <v>476</v>
      </c>
      <c r="F4765" s="174" t="n">
        <v>2040</v>
      </c>
      <c r="G4765" s="175" t="n">
        <v>33</v>
      </c>
      <c r="H4765" s="176" t="n">
        <v>1154.48850657414</v>
      </c>
      <c r="I4765" s="177" t="n">
        <v>4668435.05028289</v>
      </c>
      <c r="J4765" s="178" t="str">
        <f>IF(I4765&gt;0,H4765/I4765,0)</f>
      </c>
      <c r="K4765" s="179" t="str">
        <f>1-EXP(-J4765)</f>
      </c>
      <c r="L4765" s="180" t="str">
        <f>IF(G4765=30,1,M4764)</f>
      </c>
      <c r="M4765" s="181" t="str">
        <f>L4765*(1-K4765)</f>
      </c>
    </row>
    <row r="4766">
      <c r="A4766" t="s">
        <v>164</v>
      </c>
      <c r="B4766" t="s">
        <v>253</v>
      </c>
      <c r="C4766" s="32" t="s">
        <v>255</v>
      </c>
      <c r="D4766" t="s">
        <v>458</v>
      </c>
      <c r="E4766" t="s">
        <v>476</v>
      </c>
      <c r="F4766" s="174" t="n">
        <v>2040</v>
      </c>
      <c r="G4766" s="175" t="n">
        <v>34</v>
      </c>
      <c r="H4766" s="176" t="n">
        <v>1207.99155341377</v>
      </c>
      <c r="I4766" s="177" t="n">
        <v>4585292.19481251</v>
      </c>
      <c r="J4766" s="178" t="str">
        <f>IF(I4766&gt;0,H4766/I4766,0)</f>
      </c>
      <c r="K4766" s="179" t="str">
        <f>1-EXP(-J4766)</f>
      </c>
      <c r="L4766" s="180" t="str">
        <f>IF(G4766=30,1,M4765)</f>
      </c>
      <c r="M4766" s="181" t="str">
        <f>L4766*(1-K4766)</f>
      </c>
    </row>
    <row r="4767">
      <c r="A4767" t="s">
        <v>164</v>
      </c>
      <c r="B4767" t="s">
        <v>253</v>
      </c>
      <c r="C4767" s="32" t="s">
        <v>255</v>
      </c>
      <c r="D4767" t="s">
        <v>458</v>
      </c>
      <c r="E4767" t="s">
        <v>476</v>
      </c>
      <c r="F4767" s="174" t="n">
        <v>2040</v>
      </c>
      <c r="G4767" s="175" t="n">
        <v>35</v>
      </c>
      <c r="H4767" s="176" t="n">
        <v>1590.53885149397</v>
      </c>
      <c r="I4767" s="177" t="n">
        <v>4523909.25133359</v>
      </c>
      <c r="J4767" s="178" t="str">
        <f>IF(I4767&gt;0,H4767/I4767,0)</f>
      </c>
      <c r="K4767" s="179" t="str">
        <f>1-EXP(-J4767)</f>
      </c>
      <c r="L4767" s="180" t="str">
        <f>IF(G4767=30,1,M4766)</f>
      </c>
      <c r="M4767" s="181" t="str">
        <f>L4767*(1-K4767)</f>
      </c>
    </row>
    <row r="4768">
      <c r="A4768" t="s">
        <v>164</v>
      </c>
      <c r="B4768" t="s">
        <v>253</v>
      </c>
      <c r="C4768" s="32" t="s">
        <v>255</v>
      </c>
      <c r="D4768" t="s">
        <v>458</v>
      </c>
      <c r="E4768" t="s">
        <v>476</v>
      </c>
      <c r="F4768" s="174" t="n">
        <v>2040</v>
      </c>
      <c r="G4768" s="175" t="n">
        <v>36</v>
      </c>
      <c r="H4768" s="176" t="n">
        <v>1791.38788448794</v>
      </c>
      <c r="I4768" s="177" t="n">
        <v>4394583.99087339</v>
      </c>
      <c r="J4768" s="178" t="str">
        <f>IF(I4768&gt;0,H4768/I4768,0)</f>
      </c>
      <c r="K4768" s="179" t="str">
        <f>1-EXP(-J4768)</f>
      </c>
      <c r="L4768" s="180" t="str">
        <f>IF(G4768=30,1,M4767)</f>
      </c>
      <c r="M4768" s="181" t="str">
        <f>L4768*(1-K4768)</f>
      </c>
    </row>
    <row r="4769">
      <c r="A4769" t="s">
        <v>164</v>
      </c>
      <c r="B4769" t="s">
        <v>253</v>
      </c>
      <c r="C4769" s="32" t="s">
        <v>255</v>
      </c>
      <c r="D4769" t="s">
        <v>458</v>
      </c>
      <c r="E4769" t="s">
        <v>476</v>
      </c>
      <c r="F4769" s="174" t="n">
        <v>2040</v>
      </c>
      <c r="G4769" s="175" t="n">
        <v>37</v>
      </c>
      <c r="H4769" s="176" t="n">
        <v>1897.89471003131</v>
      </c>
      <c r="I4769" s="177" t="n">
        <v>4328165.498238</v>
      </c>
      <c r="J4769" s="178" t="str">
        <f>IF(I4769&gt;0,H4769/I4769,0)</f>
      </c>
      <c r="K4769" s="179" t="str">
        <f>1-EXP(-J4769)</f>
      </c>
      <c r="L4769" s="180" t="str">
        <f>IF(G4769=30,1,M4768)</f>
      </c>
      <c r="M4769" s="181" t="str">
        <f>L4769*(1-K4769)</f>
      </c>
    </row>
    <row r="4770">
      <c r="A4770" t="s">
        <v>164</v>
      </c>
      <c r="B4770" t="s">
        <v>253</v>
      </c>
      <c r="C4770" s="32" t="s">
        <v>255</v>
      </c>
      <c r="D4770" t="s">
        <v>458</v>
      </c>
      <c r="E4770" t="s">
        <v>476</v>
      </c>
      <c r="F4770" s="174" t="n">
        <v>2040</v>
      </c>
      <c r="G4770" s="175" t="n">
        <v>38</v>
      </c>
      <c r="H4770" s="176" t="n">
        <v>2186.03533655439</v>
      </c>
      <c r="I4770" s="177" t="n">
        <v>4304410.57155498</v>
      </c>
      <c r="J4770" s="178" t="str">
        <f>IF(I4770&gt;0,H4770/I4770,0)</f>
      </c>
      <c r="K4770" s="179" t="str">
        <f>1-EXP(-J4770)</f>
      </c>
      <c r="L4770" s="180" t="str">
        <f>IF(G4770=30,1,M4769)</f>
      </c>
      <c r="M4770" s="181" t="str">
        <f>L4770*(1-K4770)</f>
      </c>
    </row>
    <row r="4771">
      <c r="A4771" t="s">
        <v>164</v>
      </c>
      <c r="B4771" t="s">
        <v>253</v>
      </c>
      <c r="C4771" s="32" t="s">
        <v>255</v>
      </c>
      <c r="D4771" t="s">
        <v>458</v>
      </c>
      <c r="E4771" t="s">
        <v>476</v>
      </c>
      <c r="F4771" s="174" t="n">
        <v>2040</v>
      </c>
      <c r="G4771" s="175" t="n">
        <v>39</v>
      </c>
      <c r="H4771" s="176" t="n">
        <v>2347.86420926739</v>
      </c>
      <c r="I4771" s="177" t="n">
        <v>4282399.59244508</v>
      </c>
      <c r="J4771" s="178" t="str">
        <f>IF(I4771&gt;0,H4771/I4771,0)</f>
      </c>
      <c r="K4771" s="179" t="str">
        <f>1-EXP(-J4771)</f>
      </c>
      <c r="L4771" s="180" t="str">
        <f>IF(G4771=30,1,M4770)</f>
      </c>
      <c r="M4771" s="181" t="str">
        <f>L4771*(1-K4771)</f>
      </c>
    </row>
    <row r="4772">
      <c r="A4772" t="s">
        <v>164</v>
      </c>
      <c r="B4772" t="s">
        <v>253</v>
      </c>
      <c r="C4772" s="32" t="s">
        <v>255</v>
      </c>
      <c r="D4772" t="s">
        <v>458</v>
      </c>
      <c r="E4772" t="s">
        <v>476</v>
      </c>
      <c r="F4772" s="174" t="n">
        <v>2040</v>
      </c>
      <c r="G4772" s="175" t="n">
        <v>40</v>
      </c>
      <c r="H4772" s="176" t="n">
        <v>3137.22000882145</v>
      </c>
      <c r="I4772" s="177" t="n">
        <v>4259790.01357415</v>
      </c>
      <c r="J4772" s="178" t="str">
        <f>IF(I4772&gt;0,H4772/I4772,0)</f>
      </c>
      <c r="K4772" s="179" t="str">
        <f>1-EXP(-J4772)</f>
      </c>
      <c r="L4772" s="180" t="str">
        <f>IF(G4772=30,1,M4771)</f>
      </c>
      <c r="M4772" s="181" t="str">
        <f>L4772*(1-K4772)</f>
      </c>
    </row>
    <row r="4773">
      <c r="A4773" t="s">
        <v>164</v>
      </c>
      <c r="B4773" t="s">
        <v>253</v>
      </c>
      <c r="C4773" s="32" t="s">
        <v>255</v>
      </c>
      <c r="D4773" t="s">
        <v>458</v>
      </c>
      <c r="E4773" t="s">
        <v>476</v>
      </c>
      <c r="F4773" s="174" t="n">
        <v>2040</v>
      </c>
      <c r="G4773" s="175" t="n">
        <v>41</v>
      </c>
      <c r="H4773" s="176" t="n">
        <v>3483.25924167583</v>
      </c>
      <c r="I4773" s="177" t="n">
        <v>4275353.89016169</v>
      </c>
      <c r="J4773" s="178" t="str">
        <f>IF(I4773&gt;0,H4773/I4773,0)</f>
      </c>
      <c r="K4773" s="179" t="str">
        <f>1-EXP(-J4773)</f>
      </c>
      <c r="L4773" s="180" t="str">
        <f>IF(G4773=30,1,M4772)</f>
      </c>
      <c r="M4773" s="181" t="str">
        <f>L4773*(1-K4773)</f>
      </c>
    </row>
    <row r="4774">
      <c r="A4774" t="s">
        <v>164</v>
      </c>
      <c r="B4774" t="s">
        <v>253</v>
      </c>
      <c r="C4774" s="32" t="s">
        <v>255</v>
      </c>
      <c r="D4774" t="s">
        <v>458</v>
      </c>
      <c r="E4774" t="s">
        <v>476</v>
      </c>
      <c r="F4774" s="174" t="n">
        <v>2040</v>
      </c>
      <c r="G4774" s="175" t="n">
        <v>42</v>
      </c>
      <c r="H4774" s="176" t="n">
        <v>3828.85100240589</v>
      </c>
      <c r="I4774" s="177" t="n">
        <v>4329707.03233366</v>
      </c>
      <c r="J4774" s="178" t="str">
        <f>IF(I4774&gt;0,H4774/I4774,0)</f>
      </c>
      <c r="K4774" s="179" t="str">
        <f>1-EXP(-J4774)</f>
      </c>
      <c r="L4774" s="180" t="str">
        <f>IF(G4774=30,1,M4773)</f>
      </c>
      <c r="M4774" s="181" t="str">
        <f>L4774*(1-K4774)</f>
      </c>
    </row>
    <row r="4775">
      <c r="A4775" t="s">
        <v>164</v>
      </c>
      <c r="B4775" t="s">
        <v>253</v>
      </c>
      <c r="C4775" s="32" t="s">
        <v>255</v>
      </c>
      <c r="D4775" t="s">
        <v>458</v>
      </c>
      <c r="E4775" t="s">
        <v>476</v>
      </c>
      <c r="F4775" s="174" t="n">
        <v>2040</v>
      </c>
      <c r="G4775" s="175" t="n">
        <v>43</v>
      </c>
      <c r="H4775" s="176" t="n">
        <v>4500.99964973995</v>
      </c>
      <c r="I4775" s="177" t="n">
        <v>4460048.0818713</v>
      </c>
      <c r="J4775" s="178" t="str">
        <f>IF(I4775&gt;0,H4775/I4775,0)</f>
      </c>
      <c r="K4775" s="179" t="str">
        <f>1-EXP(-J4775)</f>
      </c>
      <c r="L4775" s="180" t="str">
        <f>IF(G4775=30,1,M4774)</f>
      </c>
      <c r="M4775" s="181" t="str">
        <f>L4775*(1-K4775)</f>
      </c>
    </row>
    <row r="4776">
      <c r="A4776" t="s">
        <v>164</v>
      </c>
      <c r="B4776" t="s">
        <v>253</v>
      </c>
      <c r="C4776" s="32" t="s">
        <v>255</v>
      </c>
      <c r="D4776" t="s">
        <v>458</v>
      </c>
      <c r="E4776" t="s">
        <v>476</v>
      </c>
      <c r="F4776" s="174" t="n">
        <v>2040</v>
      </c>
      <c r="G4776" s="175" t="n">
        <v>44</v>
      </c>
      <c r="H4776" s="176" t="n">
        <v>4845.79158062667</v>
      </c>
      <c r="I4776" s="177" t="n">
        <v>4411690.85990218</v>
      </c>
      <c r="J4776" s="178" t="str">
        <f>IF(I4776&gt;0,H4776/I4776,0)</f>
      </c>
      <c r="K4776" s="179" t="str">
        <f>1-EXP(-J4776)</f>
      </c>
      <c r="L4776" s="180" t="str">
        <f>IF(G4776=30,1,M4775)</f>
      </c>
      <c r="M4776" s="181" t="str">
        <f>L4776*(1-K4776)</f>
      </c>
    </row>
    <row r="4777">
      <c r="A4777" t="s">
        <v>164</v>
      </c>
      <c r="B4777" t="s">
        <v>253</v>
      </c>
      <c r="C4777" s="32" t="s">
        <v>255</v>
      </c>
      <c r="D4777" t="s">
        <v>458</v>
      </c>
      <c r="E4777" t="s">
        <v>476</v>
      </c>
      <c r="F4777" s="174" t="n">
        <v>2040</v>
      </c>
      <c r="G4777" s="175" t="n">
        <v>45</v>
      </c>
      <c r="H4777" s="176" t="n">
        <v>6111.35545606873</v>
      </c>
      <c r="I4777" s="177" t="n">
        <v>4333178.09875934</v>
      </c>
      <c r="J4777" s="178" t="str">
        <f>IF(I4777&gt;0,H4777/I4777,0)</f>
      </c>
      <c r="K4777" s="179" t="str">
        <f>1-EXP(-J4777)</f>
      </c>
      <c r="L4777" s="180" t="str">
        <f>IF(G4777=30,1,M4776)</f>
      </c>
      <c r="M4777" s="181" t="str">
        <f>L4777*(1-K4777)</f>
      </c>
    </row>
    <row r="4778">
      <c r="A4778" t="s">
        <v>164</v>
      </c>
      <c r="B4778" t="s">
        <v>253</v>
      </c>
      <c r="C4778" s="32" t="s">
        <v>255</v>
      </c>
      <c r="D4778" t="s">
        <v>458</v>
      </c>
      <c r="E4778" t="s">
        <v>476</v>
      </c>
      <c r="F4778" s="174" t="n">
        <v>2040</v>
      </c>
      <c r="G4778" s="175" t="n">
        <v>46</v>
      </c>
      <c r="H4778" s="176" t="n">
        <v>6573.43077753037</v>
      </c>
      <c r="I4778" s="177" t="n">
        <v>4268503.67662839</v>
      </c>
      <c r="J4778" s="178" t="str">
        <f>IF(I4778&gt;0,H4778/I4778,0)</f>
      </c>
      <c r="K4778" s="179" t="str">
        <f>1-EXP(-J4778)</f>
      </c>
      <c r="L4778" s="180" t="str">
        <f>IF(G4778=30,1,M4777)</f>
      </c>
      <c r="M4778" s="181" t="str">
        <f>L4778*(1-K4778)</f>
      </c>
    </row>
    <row r="4779">
      <c r="A4779" t="s">
        <v>164</v>
      </c>
      <c r="B4779" t="s">
        <v>253</v>
      </c>
      <c r="C4779" s="32" t="s">
        <v>255</v>
      </c>
      <c r="D4779" t="s">
        <v>458</v>
      </c>
      <c r="E4779" t="s">
        <v>476</v>
      </c>
      <c r="F4779" s="174" t="n">
        <v>2040</v>
      </c>
      <c r="G4779" s="175" t="n">
        <v>47</v>
      </c>
      <c r="H4779" s="176" t="n">
        <v>7094.28389323291</v>
      </c>
      <c r="I4779" s="177" t="n">
        <v>4207545.55529381</v>
      </c>
      <c r="J4779" s="178" t="str">
        <f>IF(I4779&gt;0,H4779/I4779,0)</f>
      </c>
      <c r="K4779" s="179" t="str">
        <f>1-EXP(-J4779)</f>
      </c>
      <c r="L4779" s="180" t="str">
        <f>IF(G4779=30,1,M4778)</f>
      </c>
      <c r="M4779" s="181" t="str">
        <f>L4779*(1-K4779)</f>
      </c>
    </row>
    <row r="4780">
      <c r="A4780" t="s">
        <v>164</v>
      </c>
      <c r="B4780" t="s">
        <v>253</v>
      </c>
      <c r="C4780" s="32" t="s">
        <v>255</v>
      </c>
      <c r="D4780" t="s">
        <v>458</v>
      </c>
      <c r="E4780" t="s">
        <v>476</v>
      </c>
      <c r="F4780" s="174" t="n">
        <v>2040</v>
      </c>
      <c r="G4780" s="175" t="n">
        <v>48</v>
      </c>
      <c r="H4780" s="176" t="n">
        <v>7813.85601874021</v>
      </c>
      <c r="I4780" s="177" t="n">
        <v>4234698.12128374</v>
      </c>
      <c r="J4780" s="178" t="str">
        <f>IF(I4780&gt;0,H4780/I4780,0)</f>
      </c>
      <c r="K4780" s="179" t="str">
        <f>1-EXP(-J4780)</f>
      </c>
      <c r="L4780" s="180" t="str">
        <f>IF(G4780=30,1,M4779)</f>
      </c>
      <c r="M4780" s="181" t="str">
        <f>L4780*(1-K4780)</f>
      </c>
    </row>
    <row r="4781">
      <c r="A4781" t="s">
        <v>164</v>
      </c>
      <c r="B4781" t="s">
        <v>253</v>
      </c>
      <c r="C4781" s="32" t="s">
        <v>255</v>
      </c>
      <c r="D4781" t="s">
        <v>458</v>
      </c>
      <c r="E4781" t="s">
        <v>476</v>
      </c>
      <c r="F4781" s="174" t="n">
        <v>2040</v>
      </c>
      <c r="G4781" s="175" t="n">
        <v>49</v>
      </c>
      <c r="H4781" s="176" t="n">
        <v>8578.02424871342</v>
      </c>
      <c r="I4781" s="177" t="n">
        <v>4241401.76791157</v>
      </c>
      <c r="J4781" s="178" t="str">
        <f>IF(I4781&gt;0,H4781/I4781,0)</f>
      </c>
      <c r="K4781" s="179" t="str">
        <f>1-EXP(-J4781)</f>
      </c>
      <c r="L4781" s="180" t="str">
        <f>IF(G4781=30,1,M4780)</f>
      </c>
      <c r="M4781" s="181" t="str">
        <f>L4781*(1-K4781)</f>
      </c>
    </row>
    <row r="4782">
      <c r="A4782" t="s">
        <v>164</v>
      </c>
      <c r="B4782" t="s">
        <v>253</v>
      </c>
      <c r="C4782" s="32" t="s">
        <v>255</v>
      </c>
      <c r="D4782" t="s">
        <v>458</v>
      </c>
      <c r="E4782" t="s">
        <v>476</v>
      </c>
      <c r="F4782" s="174" t="n">
        <v>2040</v>
      </c>
      <c r="G4782" s="175" t="n">
        <v>50</v>
      </c>
      <c r="H4782" s="176" t="n">
        <v>13320.2373186093</v>
      </c>
      <c r="I4782" s="177" t="n">
        <v>6238801.84210762</v>
      </c>
      <c r="J4782" s="178" t="str">
        <f>IF(I4782&gt;0,H4782/I4782,0)</f>
      </c>
      <c r="K4782" s="179" t="str">
        <f>1-EXP(-J4782)</f>
      </c>
      <c r="L4782" s="180" t="str">
        <f>IF(G4782=30,1,M4781)</f>
      </c>
      <c r="M4782" s="181" t="str">
        <f>L4782*(1-K4782)</f>
      </c>
    </row>
    <row r="4783">
      <c r="A4783" t="s">
        <v>164</v>
      </c>
      <c r="B4783" t="s">
        <v>253</v>
      </c>
      <c r="C4783" s="32" t="s">
        <v>255</v>
      </c>
      <c r="D4783" t="s">
        <v>458</v>
      </c>
      <c r="E4783" t="s">
        <v>476</v>
      </c>
      <c r="F4783" s="174" t="n">
        <v>2040</v>
      </c>
      <c r="G4783" s="175" t="n">
        <v>51</v>
      </c>
      <c r="H4783" s="176" t="n">
        <v>10613.7634304225</v>
      </c>
      <c r="I4783" s="177" t="n">
        <v>4175487.99418494</v>
      </c>
      <c r="J4783" s="178" t="str">
        <f>IF(I4783&gt;0,H4783/I4783,0)</f>
      </c>
      <c r="K4783" s="179" t="str">
        <f>1-EXP(-J4783)</f>
      </c>
      <c r="L4783" s="180" t="str">
        <f>IF(G4783=30,1,M4782)</f>
      </c>
      <c r="M4783" s="181" t="str">
        <f>L4783*(1-K4783)</f>
      </c>
    </row>
    <row r="4784">
      <c r="A4784" t="s">
        <v>164</v>
      </c>
      <c r="B4784" t="s">
        <v>253</v>
      </c>
      <c r="C4784" s="32" t="s">
        <v>255</v>
      </c>
      <c r="D4784" t="s">
        <v>458</v>
      </c>
      <c r="E4784" t="s">
        <v>476</v>
      </c>
      <c r="F4784" s="174" t="n">
        <v>2040</v>
      </c>
      <c r="G4784" s="175" t="n">
        <v>52</v>
      </c>
      <c r="H4784" s="176" t="n">
        <v>11515.6426865954</v>
      </c>
      <c r="I4784" s="177" t="n">
        <v>4144842.73100717</v>
      </c>
      <c r="J4784" s="178" t="str">
        <f>IF(I4784&gt;0,H4784/I4784,0)</f>
      </c>
      <c r="K4784" s="179" t="str">
        <f>1-EXP(-J4784)</f>
      </c>
      <c r="L4784" s="180" t="str">
        <f>IF(G4784=30,1,M4783)</f>
      </c>
      <c r="M4784" s="181" t="str">
        <f>L4784*(1-K4784)</f>
      </c>
    </row>
    <row r="4785">
      <c r="A4785" t="s">
        <v>164</v>
      </c>
      <c r="B4785" t="s">
        <v>253</v>
      </c>
      <c r="C4785" s="32" t="s">
        <v>255</v>
      </c>
      <c r="D4785" t="s">
        <v>458</v>
      </c>
      <c r="E4785" t="s">
        <v>476</v>
      </c>
      <c r="F4785" s="174" t="n">
        <v>2040</v>
      </c>
      <c r="G4785" s="175" t="n">
        <v>53</v>
      </c>
      <c r="H4785" s="176" t="n">
        <v>12142.986799361</v>
      </c>
      <c r="I4785" s="177" t="n">
        <v>4002353.36485565</v>
      </c>
      <c r="J4785" s="178" t="str">
        <f>IF(I4785&gt;0,H4785/I4785,0)</f>
      </c>
      <c r="K4785" s="179" t="str">
        <f>1-EXP(-J4785)</f>
      </c>
      <c r="L4785" s="180" t="str">
        <f>IF(G4785=30,1,M4784)</f>
      </c>
      <c r="M4785" s="181" t="str">
        <f>L4785*(1-K4785)</f>
      </c>
    </row>
    <row r="4786">
      <c r="A4786" t="s">
        <v>164</v>
      </c>
      <c r="B4786" t="s">
        <v>253</v>
      </c>
      <c r="C4786" s="32" t="s">
        <v>255</v>
      </c>
      <c r="D4786" t="s">
        <v>458</v>
      </c>
      <c r="E4786" t="s">
        <v>476</v>
      </c>
      <c r="F4786" s="174" t="n">
        <v>2040</v>
      </c>
      <c r="G4786" s="175" t="n">
        <v>54</v>
      </c>
      <c r="H4786" s="176" t="n">
        <v>13075.6802584956</v>
      </c>
      <c r="I4786" s="177" t="n">
        <v>3952465.24071032</v>
      </c>
      <c r="J4786" s="178" t="str">
        <f>IF(I4786&gt;0,H4786/I4786,0)</f>
      </c>
      <c r="K4786" s="179" t="str">
        <f>1-EXP(-J4786)</f>
      </c>
      <c r="L4786" s="180" t="str">
        <f>IF(G4786=30,1,M4785)</f>
      </c>
      <c r="M4786" s="181" t="str">
        <f>L4786*(1-K4786)</f>
      </c>
    </row>
    <row r="4787">
      <c r="A4787" t="s">
        <v>164</v>
      </c>
      <c r="B4787" t="s">
        <v>253</v>
      </c>
      <c r="C4787" s="32" t="s">
        <v>255</v>
      </c>
      <c r="D4787" t="s">
        <v>458</v>
      </c>
      <c r="E4787" t="s">
        <v>476</v>
      </c>
      <c r="F4787" s="174" t="n">
        <v>2040</v>
      </c>
      <c r="G4787" s="175" t="n">
        <v>55</v>
      </c>
      <c r="H4787" s="176" t="n">
        <v>14284.6772137912</v>
      </c>
      <c r="I4787" s="177" t="n">
        <v>3989995.4849384</v>
      </c>
      <c r="J4787" s="178" t="str">
        <f>IF(I4787&gt;0,H4787/I4787,0)</f>
      </c>
      <c r="K4787" s="179" t="str">
        <f>1-EXP(-J4787)</f>
      </c>
      <c r="L4787" s="180" t="str">
        <f>IF(G4787=30,1,M4786)</f>
      </c>
      <c r="M4787" s="181" t="str">
        <f>L4787*(1-K4787)</f>
      </c>
    </row>
    <row r="4788">
      <c r="A4788" t="s">
        <v>164</v>
      </c>
      <c r="B4788" t="s">
        <v>253</v>
      </c>
      <c r="C4788" s="32" t="s">
        <v>255</v>
      </c>
      <c r="D4788" t="s">
        <v>458</v>
      </c>
      <c r="E4788" t="s">
        <v>476</v>
      </c>
      <c r="F4788" s="174" t="n">
        <v>2040</v>
      </c>
      <c r="G4788" s="175" t="n">
        <v>56</v>
      </c>
      <c r="H4788" s="176" t="n">
        <v>15782.9932782044</v>
      </c>
      <c r="I4788" s="177" t="n">
        <v>4048791.63415519</v>
      </c>
      <c r="J4788" s="178" t="str">
        <f>IF(I4788&gt;0,H4788/I4788,0)</f>
      </c>
      <c r="K4788" s="179" t="str">
        <f>1-EXP(-J4788)</f>
      </c>
      <c r="L4788" s="180" t="str">
        <f>IF(G4788=30,1,M4787)</f>
      </c>
      <c r="M4788" s="181" t="str">
        <f>L4788*(1-K4788)</f>
      </c>
    </row>
    <row r="4789">
      <c r="A4789" t="s">
        <v>164</v>
      </c>
      <c r="B4789" t="s">
        <v>253</v>
      </c>
      <c r="C4789" s="32" t="s">
        <v>255</v>
      </c>
      <c r="D4789" t="s">
        <v>458</v>
      </c>
      <c r="E4789" t="s">
        <v>476</v>
      </c>
      <c r="F4789" s="174" t="n">
        <v>2040</v>
      </c>
      <c r="G4789" s="175" t="n">
        <v>57</v>
      </c>
      <c r="H4789" s="176" t="n">
        <v>17029.643736909</v>
      </c>
      <c r="I4789" s="177" t="n">
        <v>4003139.04327497</v>
      </c>
      <c r="J4789" s="178" t="str">
        <f>IF(I4789&gt;0,H4789/I4789,0)</f>
      </c>
      <c r="K4789" s="179" t="str">
        <f>1-EXP(-J4789)</f>
      </c>
      <c r="L4789" s="180" t="str">
        <f>IF(G4789=30,1,M4788)</f>
      </c>
      <c r="M4789" s="181" t="str">
        <f>L4789*(1-K4789)</f>
      </c>
    </row>
    <row r="4790">
      <c r="A4790" t="s">
        <v>164</v>
      </c>
      <c r="B4790" t="s">
        <v>253</v>
      </c>
      <c r="C4790" s="32" t="s">
        <v>255</v>
      </c>
      <c r="D4790" t="s">
        <v>458</v>
      </c>
      <c r="E4790" t="s">
        <v>476</v>
      </c>
      <c r="F4790" s="174" t="n">
        <v>2040</v>
      </c>
      <c r="G4790" s="175" t="n">
        <v>58</v>
      </c>
      <c r="H4790" s="176" t="n">
        <v>17917.9736625508</v>
      </c>
      <c r="I4790" s="177" t="n">
        <v>3851017.3155119</v>
      </c>
      <c r="J4790" s="178" t="str">
        <f>IF(I4790&gt;0,H4790/I4790,0)</f>
      </c>
      <c r="K4790" s="179" t="str">
        <f>1-EXP(-J4790)</f>
      </c>
      <c r="L4790" s="180" t="str">
        <f>IF(G4790=30,1,M4789)</f>
      </c>
      <c r="M4790" s="181" t="str">
        <f>L4790*(1-K4790)</f>
      </c>
    </row>
    <row r="4791">
      <c r="A4791" t="s">
        <v>164</v>
      </c>
      <c r="B4791" t="s">
        <v>253</v>
      </c>
      <c r="C4791" s="32" t="s">
        <v>255</v>
      </c>
      <c r="D4791" t="s">
        <v>458</v>
      </c>
      <c r="E4791" t="s">
        <v>476</v>
      </c>
      <c r="F4791" s="174" t="n">
        <v>2040</v>
      </c>
      <c r="G4791" s="175" t="n">
        <v>59</v>
      </c>
      <c r="H4791" s="176" t="n">
        <v>19121.0254002264</v>
      </c>
      <c r="I4791" s="177" t="n">
        <v>3756309.2450224</v>
      </c>
      <c r="J4791" s="178" t="str">
        <f>IF(I4791&gt;0,H4791/I4791,0)</f>
      </c>
      <c r="K4791" s="179" t="str">
        <f>1-EXP(-J4791)</f>
      </c>
      <c r="L4791" s="180" t="str">
        <f>IF(G4791=30,1,M4790)</f>
      </c>
      <c r="M4791" s="181" t="str">
        <f>L4791*(1-K4791)</f>
      </c>
    </row>
    <row r="4792">
      <c r="A4792" t="s">
        <v>164</v>
      </c>
      <c r="B4792" t="s">
        <v>253</v>
      </c>
      <c r="C4792" s="32" t="s">
        <v>255</v>
      </c>
      <c r="D4792" t="s">
        <v>458</v>
      </c>
      <c r="E4792" t="s">
        <v>476</v>
      </c>
      <c r="F4792" s="174" t="n">
        <v>2040</v>
      </c>
      <c r="G4792" s="175" t="n">
        <v>60</v>
      </c>
      <c r="H4792" s="176" t="n">
        <v>20456.9039322944</v>
      </c>
      <c r="I4792" s="177" t="n">
        <v>3674865.84870594</v>
      </c>
      <c r="J4792" s="178" t="str">
        <f>IF(I4792&gt;0,H4792/I4792,0)</f>
      </c>
      <c r="K4792" s="179" t="str">
        <f>1-EXP(-J4792)</f>
      </c>
      <c r="L4792" s="180" t="str">
        <f>IF(G4792=30,1,M4791)</f>
      </c>
      <c r="M4792" s="181" t="str">
        <f>L4792*(1-K4792)</f>
      </c>
    </row>
    <row r="4793">
      <c r="A4793" t="s">
        <v>164</v>
      </c>
      <c r="B4793" t="s">
        <v>253</v>
      </c>
      <c r="C4793" s="32" t="s">
        <v>255</v>
      </c>
      <c r="D4793" t="s">
        <v>458</v>
      </c>
      <c r="E4793" t="s">
        <v>476</v>
      </c>
      <c r="F4793" s="174" t="n">
        <v>2040</v>
      </c>
      <c r="G4793" s="175" t="n">
        <v>61</v>
      </c>
      <c r="H4793" s="176" t="n">
        <v>21856.8350921156</v>
      </c>
      <c r="I4793" s="177" t="n">
        <v>3586555.05411729</v>
      </c>
      <c r="J4793" s="178" t="str">
        <f>IF(I4793&gt;0,H4793/I4793,0)</f>
      </c>
      <c r="K4793" s="179" t="str">
        <f>1-EXP(-J4793)</f>
      </c>
      <c r="L4793" s="180" t="str">
        <f>IF(G4793=30,1,M4792)</f>
      </c>
      <c r="M4793" s="181" t="str">
        <f>L4793*(1-K4793)</f>
      </c>
    </row>
    <row r="4794">
      <c r="A4794" t="s">
        <v>164</v>
      </c>
      <c r="B4794" t="s">
        <v>253</v>
      </c>
      <c r="C4794" s="32" t="s">
        <v>255</v>
      </c>
      <c r="D4794" t="s">
        <v>458</v>
      </c>
      <c r="E4794" t="s">
        <v>476</v>
      </c>
      <c r="F4794" s="174" t="n">
        <v>2040</v>
      </c>
      <c r="G4794" s="175" t="n">
        <v>62</v>
      </c>
      <c r="H4794" s="176" t="n">
        <v>23249.4062236949</v>
      </c>
      <c r="I4794" s="177" t="n">
        <v>3479333.3556375</v>
      </c>
      <c r="J4794" s="178" t="str">
        <f>IF(I4794&gt;0,H4794/I4794,0)</f>
      </c>
      <c r="K4794" s="179" t="str">
        <f>1-EXP(-J4794)</f>
      </c>
      <c r="L4794" s="180" t="str">
        <f>IF(G4794=30,1,M4793)</f>
      </c>
      <c r="M4794" s="181" t="str">
        <f>L4794*(1-K4794)</f>
      </c>
    </row>
    <row r="4795">
      <c r="A4795" t="s">
        <v>164</v>
      </c>
      <c r="B4795" t="s">
        <v>253</v>
      </c>
      <c r="C4795" s="32" t="s">
        <v>255</v>
      </c>
      <c r="D4795" t="s">
        <v>458</v>
      </c>
      <c r="E4795" t="s">
        <v>476</v>
      </c>
      <c r="F4795" s="174" t="n">
        <v>2040</v>
      </c>
      <c r="G4795" s="175" t="n">
        <v>63</v>
      </c>
      <c r="H4795" s="176" t="n">
        <v>24838.4147499767</v>
      </c>
      <c r="I4795" s="177" t="n">
        <v>3385545.85987408</v>
      </c>
      <c r="J4795" s="178" t="str">
        <f>IF(I4795&gt;0,H4795/I4795,0)</f>
      </c>
      <c r="K4795" s="179" t="str">
        <f>1-EXP(-J4795)</f>
      </c>
      <c r="L4795" s="180" t="str">
        <f>IF(G4795=30,1,M4794)</f>
      </c>
      <c r="M4795" s="181" t="str">
        <f>L4795*(1-K4795)</f>
      </c>
    </row>
    <row r="4796">
      <c r="A4796" t="s">
        <v>164</v>
      </c>
      <c r="B4796" t="s">
        <v>253</v>
      </c>
      <c r="C4796" s="32" t="s">
        <v>255</v>
      </c>
      <c r="D4796" t="s">
        <v>458</v>
      </c>
      <c r="E4796" t="s">
        <v>476</v>
      </c>
      <c r="F4796" s="174" t="n">
        <v>2040</v>
      </c>
      <c r="G4796" s="175" t="n">
        <v>64</v>
      </c>
      <c r="H4796" s="176" t="n">
        <v>26385.0227379964</v>
      </c>
      <c r="I4796" s="177" t="n">
        <v>3279967.34072634</v>
      </c>
      <c r="J4796" s="178" t="str">
        <f>IF(I4796&gt;0,H4796/I4796,0)</f>
      </c>
      <c r="K4796" s="179" t="str">
        <f>1-EXP(-J4796)</f>
      </c>
      <c r="L4796" s="180" t="str">
        <f>IF(G4796=30,1,M4795)</f>
      </c>
      <c r="M4796" s="181" t="str">
        <f>L4796*(1-K4796)</f>
      </c>
    </row>
    <row r="4797">
      <c r="A4797" t="s">
        <v>164</v>
      </c>
      <c r="B4797" t="s">
        <v>253</v>
      </c>
      <c r="C4797" s="32" t="s">
        <v>255</v>
      </c>
      <c r="D4797" t="s">
        <v>458</v>
      </c>
      <c r="E4797" t="s">
        <v>476</v>
      </c>
      <c r="F4797" s="174" t="n">
        <v>2040</v>
      </c>
      <c r="G4797" s="175" t="n">
        <v>65</v>
      </c>
      <c r="H4797" s="176" t="n">
        <v>26842.7248438942</v>
      </c>
      <c r="I4797" s="177" t="n">
        <v>3172186.51834117</v>
      </c>
      <c r="J4797" s="178" t="str">
        <f>IF(I4797&gt;0,H4797/I4797,0)</f>
      </c>
      <c r="K4797" s="179" t="str">
        <f>1-EXP(-J4797)</f>
      </c>
      <c r="L4797" s="180" t="str">
        <f>IF(G4797=30,1,M4796)</f>
      </c>
      <c r="M4797" s="181" t="str">
        <f>L4797*(1-K4797)</f>
      </c>
    </row>
    <row r="4798">
      <c r="A4798" t="s">
        <v>164</v>
      </c>
      <c r="B4798" t="s">
        <v>253</v>
      </c>
      <c r="C4798" s="32" t="s">
        <v>255</v>
      </c>
      <c r="D4798" t="s">
        <v>458</v>
      </c>
      <c r="E4798" t="s">
        <v>476</v>
      </c>
      <c r="F4798" s="174" t="n">
        <v>2040</v>
      </c>
      <c r="G4798" s="175" t="n">
        <v>66</v>
      </c>
      <c r="H4798" s="176" t="n">
        <v>28196.8621716621</v>
      </c>
      <c r="I4798" s="177" t="n">
        <v>3039704.11266789</v>
      </c>
      <c r="J4798" s="178" t="str">
        <f>IF(I4798&gt;0,H4798/I4798,0)</f>
      </c>
      <c r="K4798" s="179" t="str">
        <f>1-EXP(-J4798)</f>
      </c>
      <c r="L4798" s="180" t="str">
        <f>IF(G4798=30,1,M4797)</f>
      </c>
      <c r="M4798" s="181" t="str">
        <f>L4798*(1-K4798)</f>
      </c>
    </row>
    <row r="4799">
      <c r="A4799" t="s">
        <v>164</v>
      </c>
      <c r="B4799" t="s">
        <v>253</v>
      </c>
      <c r="C4799" s="32" t="s">
        <v>255</v>
      </c>
      <c r="D4799" t="s">
        <v>458</v>
      </c>
      <c r="E4799" t="s">
        <v>476</v>
      </c>
      <c r="F4799" s="174" t="n">
        <v>2040</v>
      </c>
      <c r="G4799" s="175" t="n">
        <v>67</v>
      </c>
      <c r="H4799" s="176" t="n">
        <v>30107.7146964523</v>
      </c>
      <c r="I4799" s="177" t="n">
        <v>2956605.00248797</v>
      </c>
      <c r="J4799" s="178" t="str">
        <f>IF(I4799&gt;0,H4799/I4799,0)</f>
      </c>
      <c r="K4799" s="179" t="str">
        <f>1-EXP(-J4799)</f>
      </c>
      <c r="L4799" s="180" t="str">
        <f>IF(G4799=30,1,M4798)</f>
      </c>
      <c r="M4799" s="181" t="str">
        <f>L4799*(1-K4799)</f>
      </c>
    </row>
    <row r="4800">
      <c r="A4800" t="s">
        <v>164</v>
      </c>
      <c r="B4800" t="s">
        <v>253</v>
      </c>
      <c r="C4800" s="32" t="s">
        <v>255</v>
      </c>
      <c r="D4800" t="s">
        <v>458</v>
      </c>
      <c r="E4800" t="s">
        <v>476</v>
      </c>
      <c r="F4800" s="174" t="n">
        <v>2040</v>
      </c>
      <c r="G4800" s="175" t="n">
        <v>68</v>
      </c>
      <c r="H4800" s="176" t="n">
        <v>30619.716045987</v>
      </c>
      <c r="I4800" s="177" t="n">
        <v>2734363.92759384</v>
      </c>
      <c r="J4800" s="178" t="str">
        <f>IF(I4800&gt;0,H4800/I4800,0)</f>
      </c>
      <c r="K4800" s="179" t="str">
        <f>1-EXP(-J4800)</f>
      </c>
      <c r="L4800" s="180" t="str">
        <f>IF(G4800=30,1,M4799)</f>
      </c>
      <c r="M4800" s="181" t="str">
        <f>L4800*(1-K4800)</f>
      </c>
    </row>
    <row r="4801">
      <c r="A4801" t="s">
        <v>164</v>
      </c>
      <c r="B4801" t="s">
        <v>253</v>
      </c>
      <c r="C4801" s="32" t="s">
        <v>255</v>
      </c>
      <c r="D4801" t="s">
        <v>458</v>
      </c>
      <c r="E4801" t="s">
        <v>476</v>
      </c>
      <c r="F4801" s="174" t="n">
        <v>2040</v>
      </c>
      <c r="G4801" s="175" t="n">
        <v>69</v>
      </c>
      <c r="H4801" s="176" t="n">
        <v>32186.5071861609</v>
      </c>
      <c r="I4801" s="177" t="n">
        <v>2614025.85429866</v>
      </c>
      <c r="J4801" s="178" t="str">
        <f>IF(I4801&gt;0,H4801/I4801,0)</f>
      </c>
      <c r="K4801" s="179" t="str">
        <f>1-EXP(-J4801)</f>
      </c>
      <c r="L4801" s="180" t="str">
        <f>IF(G4801=30,1,M4800)</f>
      </c>
      <c r="M4801" s="181" t="str">
        <f>L4801*(1-K4801)</f>
      </c>
    </row>
    <row r="4802">
      <c r="A4802" t="s">
        <v>164</v>
      </c>
      <c r="B4802" t="s">
        <v>253</v>
      </c>
      <c r="C4802" s="32" t="s">
        <v>255</v>
      </c>
      <c r="D4802" t="s">
        <v>458</v>
      </c>
      <c r="E4802" t="s">
        <v>476</v>
      </c>
      <c r="F4802" s="174" t="n">
        <v>2041</v>
      </c>
      <c r="G4802" s="175" t="n">
        <v>30</v>
      </c>
      <c r="H4802" s="176" t="n">
        <v>826.196707390987</v>
      </c>
      <c r="I4802" s="177" t="n">
        <v>4884124.75171723</v>
      </c>
      <c r="J4802" s="178" t="str">
        <f>IF(I4802&gt;0,H4802/I4802,0)</f>
      </c>
      <c r="K4802" s="179" t="str">
        <f>1-EXP(-J4802)</f>
      </c>
      <c r="L4802" s="180" t="str">
        <f>IF(G4802=30,1,M4801)</f>
      </c>
      <c r="M4802" s="181" t="str">
        <f>L4802*(1-K4802)</f>
      </c>
    </row>
    <row r="4803">
      <c r="A4803" t="s">
        <v>164</v>
      </c>
      <c r="B4803" t="s">
        <v>253</v>
      </c>
      <c r="C4803" s="32" t="s">
        <v>255</v>
      </c>
      <c r="D4803" t="s">
        <v>458</v>
      </c>
      <c r="E4803" t="s">
        <v>476</v>
      </c>
      <c r="F4803" s="174" t="n">
        <v>2041</v>
      </c>
      <c r="G4803" s="175" t="n">
        <v>31</v>
      </c>
      <c r="H4803" s="176" t="n">
        <v>1006.40108545644</v>
      </c>
      <c r="I4803" s="177" t="n">
        <v>4750135.46961717</v>
      </c>
      <c r="J4803" s="178" t="str">
        <f>IF(I4803&gt;0,H4803/I4803,0)</f>
      </c>
      <c r="K4803" s="179" t="str">
        <f>1-EXP(-J4803)</f>
      </c>
      <c r="L4803" s="180" t="str">
        <f>IF(G4803=30,1,M4802)</f>
      </c>
      <c r="M4803" s="181" t="str">
        <f>L4803*(1-K4803)</f>
      </c>
    </row>
    <row r="4804">
      <c r="A4804" t="s">
        <v>164</v>
      </c>
      <c r="B4804" t="s">
        <v>253</v>
      </c>
      <c r="C4804" s="32" t="s">
        <v>255</v>
      </c>
      <c r="D4804" t="s">
        <v>458</v>
      </c>
      <c r="E4804" t="s">
        <v>476</v>
      </c>
      <c r="F4804" s="174" t="n">
        <v>2041</v>
      </c>
      <c r="G4804" s="175" t="n">
        <v>32</v>
      </c>
      <c r="H4804" s="176" t="n">
        <v>1044.58805162979</v>
      </c>
      <c r="I4804" s="177" t="n">
        <v>4679443.70836439</v>
      </c>
      <c r="J4804" s="178" t="str">
        <f>IF(I4804&gt;0,H4804/I4804,0)</f>
      </c>
      <c r="K4804" s="179" t="str">
        <f>1-EXP(-J4804)</f>
      </c>
      <c r="L4804" s="180" t="str">
        <f>IF(G4804=30,1,M4803)</f>
      </c>
      <c r="M4804" s="181" t="str">
        <f>L4804*(1-K4804)</f>
      </c>
    </row>
    <row r="4805">
      <c r="A4805" t="s">
        <v>164</v>
      </c>
      <c r="B4805" t="s">
        <v>253</v>
      </c>
      <c r="C4805" s="32" t="s">
        <v>255</v>
      </c>
      <c r="D4805" t="s">
        <v>458</v>
      </c>
      <c r="E4805" t="s">
        <v>476</v>
      </c>
      <c r="F4805" s="174" t="n">
        <v>2041</v>
      </c>
      <c r="G4805" s="175" t="n">
        <v>33</v>
      </c>
      <c r="H4805" s="176" t="n">
        <v>1097.0757247466</v>
      </c>
      <c r="I4805" s="177" t="n">
        <v>4636762.62945251</v>
      </c>
      <c r="J4805" s="178" t="str">
        <f>IF(I4805&gt;0,H4805/I4805,0)</f>
      </c>
      <c r="K4805" s="179" t="str">
        <f>1-EXP(-J4805)</f>
      </c>
      <c r="L4805" s="180" t="str">
        <f>IF(G4805=30,1,M4804)</f>
      </c>
      <c r="M4805" s="181" t="str">
        <f>L4805*(1-K4805)</f>
      </c>
    </row>
    <row r="4806">
      <c r="A4806" t="s">
        <v>164</v>
      </c>
      <c r="B4806" t="s">
        <v>253</v>
      </c>
      <c r="C4806" s="32" t="s">
        <v>255</v>
      </c>
      <c r="D4806" t="s">
        <v>458</v>
      </c>
      <c r="E4806" t="s">
        <v>476</v>
      </c>
      <c r="F4806" s="174" t="n">
        <v>2041</v>
      </c>
      <c r="G4806" s="175" t="n">
        <v>34</v>
      </c>
      <c r="H4806" s="176" t="n">
        <v>1229.46880744227</v>
      </c>
      <c r="I4806" s="177" t="n">
        <v>4662464.3504342</v>
      </c>
      <c r="J4806" s="178" t="str">
        <f>IF(I4806&gt;0,H4806/I4806,0)</f>
      </c>
      <c r="K4806" s="179" t="str">
        <f>1-EXP(-J4806)</f>
      </c>
      <c r="L4806" s="180" t="str">
        <f>IF(G4806=30,1,M4805)</f>
      </c>
      <c r="M4806" s="181" t="str">
        <f>L4806*(1-K4806)</f>
      </c>
    </row>
    <row r="4807">
      <c r="A4807" t="s">
        <v>164</v>
      </c>
      <c r="B4807" t="s">
        <v>253</v>
      </c>
      <c r="C4807" s="32" t="s">
        <v>255</v>
      </c>
      <c r="D4807" t="s">
        <v>458</v>
      </c>
      <c r="E4807" t="s">
        <v>476</v>
      </c>
      <c r="F4807" s="174" t="n">
        <v>2041</v>
      </c>
      <c r="G4807" s="175" t="n">
        <v>35</v>
      </c>
      <c r="H4807" s="176" t="n">
        <v>1606.55447570423</v>
      </c>
      <c r="I4807" s="177" t="n">
        <v>4579116.38842012</v>
      </c>
      <c r="J4807" s="178" t="str">
        <f>IF(I4807&gt;0,H4807/I4807,0)</f>
      </c>
      <c r="K4807" s="179" t="str">
        <f>1-EXP(-J4807)</f>
      </c>
      <c r="L4807" s="180" t="str">
        <f>IF(G4807=30,1,M4806)</f>
      </c>
      <c r="M4807" s="181" t="str">
        <f>L4807*(1-K4807)</f>
      </c>
    </row>
    <row r="4808">
      <c r="A4808" t="s">
        <v>164</v>
      </c>
      <c r="B4808" t="s">
        <v>253</v>
      </c>
      <c r="C4808" s="32" t="s">
        <v>255</v>
      </c>
      <c r="D4808" t="s">
        <v>458</v>
      </c>
      <c r="E4808" t="s">
        <v>476</v>
      </c>
      <c r="F4808" s="174" t="n">
        <v>2041</v>
      </c>
      <c r="G4808" s="175" t="n">
        <v>36</v>
      </c>
      <c r="H4808" s="176" t="n">
        <v>1836.41872085865</v>
      </c>
      <c r="I4808" s="177" t="n">
        <v>4517107.18209083</v>
      </c>
      <c r="J4808" s="178" t="str">
        <f>IF(I4808&gt;0,H4808/I4808,0)</f>
      </c>
      <c r="K4808" s="179" t="str">
        <f>1-EXP(-J4808)</f>
      </c>
      <c r="L4808" s="180" t="str">
        <f>IF(G4808=30,1,M4807)</f>
      </c>
      <c r="M4808" s="181" t="str">
        <f>L4808*(1-K4808)</f>
      </c>
    </row>
    <row r="4809">
      <c r="A4809" t="s">
        <v>164</v>
      </c>
      <c r="B4809" t="s">
        <v>253</v>
      </c>
      <c r="C4809" s="32" t="s">
        <v>255</v>
      </c>
      <c r="D4809" t="s">
        <v>458</v>
      </c>
      <c r="E4809" t="s">
        <v>476</v>
      </c>
      <c r="F4809" s="174" t="n">
        <v>2041</v>
      </c>
      <c r="G4809" s="175" t="n">
        <v>37</v>
      </c>
      <c r="H4809" s="176" t="n">
        <v>1918.45886925583</v>
      </c>
      <c r="I4809" s="177" t="n">
        <v>4387829.13915509</v>
      </c>
      <c r="J4809" s="178" t="str">
        <f>IF(I4809&gt;0,H4809/I4809,0)</f>
      </c>
      <c r="K4809" s="179" t="str">
        <f>1-EXP(-J4809)</f>
      </c>
      <c r="L4809" s="180" t="str">
        <f>IF(G4809=30,1,M4808)</f>
      </c>
      <c r="M4809" s="181" t="str">
        <f>L4809*(1-K4809)</f>
      </c>
    </row>
    <row r="4810">
      <c r="A4810" t="s">
        <v>164</v>
      </c>
      <c r="B4810" t="s">
        <v>253</v>
      </c>
      <c r="C4810" s="32" t="s">
        <v>255</v>
      </c>
      <c r="D4810" t="s">
        <v>458</v>
      </c>
      <c r="E4810" t="s">
        <v>476</v>
      </c>
      <c r="F4810" s="174" t="n">
        <v>2041</v>
      </c>
      <c r="G4810" s="175" t="n">
        <v>38</v>
      </c>
      <c r="H4810" s="176" t="n">
        <v>2038.16096040964</v>
      </c>
      <c r="I4810" s="177" t="n">
        <v>4321053.54885458</v>
      </c>
      <c r="J4810" s="178" t="str">
        <f>IF(I4810&gt;0,H4810/I4810,0)</f>
      </c>
      <c r="K4810" s="179" t="str">
        <f>1-EXP(-J4810)</f>
      </c>
      <c r="L4810" s="180" t="str">
        <f>IF(G4810=30,1,M4809)</f>
      </c>
      <c r="M4810" s="181" t="str">
        <f>L4810*(1-K4810)</f>
      </c>
    </row>
    <row r="4811">
      <c r="A4811" t="s">
        <v>164</v>
      </c>
      <c r="B4811" t="s">
        <v>253</v>
      </c>
      <c r="C4811" s="32" t="s">
        <v>255</v>
      </c>
      <c r="D4811" t="s">
        <v>458</v>
      </c>
      <c r="E4811" t="s">
        <v>476</v>
      </c>
      <c r="F4811" s="174" t="n">
        <v>2041</v>
      </c>
      <c r="G4811" s="175" t="n">
        <v>39</v>
      </c>
      <c r="H4811" s="176" t="n">
        <v>2346.27172654302</v>
      </c>
      <c r="I4811" s="177" t="n">
        <v>4296650.29383051</v>
      </c>
      <c r="J4811" s="178" t="str">
        <f>IF(I4811&gt;0,H4811/I4811,0)</f>
      </c>
      <c r="K4811" s="179" t="str">
        <f>1-EXP(-J4811)</f>
      </c>
      <c r="L4811" s="180" t="str">
        <f>IF(G4811=30,1,M4810)</f>
      </c>
      <c r="M4811" s="181" t="str">
        <f>L4811*(1-K4811)</f>
      </c>
    </row>
    <row r="4812">
      <c r="A4812" t="s">
        <v>164</v>
      </c>
      <c r="B4812" t="s">
        <v>253</v>
      </c>
      <c r="C4812" s="32" t="s">
        <v>255</v>
      </c>
      <c r="D4812" t="s">
        <v>458</v>
      </c>
      <c r="E4812" t="s">
        <v>476</v>
      </c>
      <c r="F4812" s="174" t="n">
        <v>2041</v>
      </c>
      <c r="G4812" s="175" t="n">
        <v>40</v>
      </c>
      <c r="H4812" s="176" t="n">
        <v>3131.96447867339</v>
      </c>
      <c r="I4812" s="177" t="n">
        <v>4274099.45937927</v>
      </c>
      <c r="J4812" s="178" t="str">
        <f>IF(I4812&gt;0,H4812/I4812,0)</f>
      </c>
      <c r="K4812" s="179" t="str">
        <f>1-EXP(-J4812)</f>
      </c>
      <c r="L4812" s="180" t="str">
        <f>IF(G4812=30,1,M4811)</f>
      </c>
      <c r="M4812" s="181" t="str">
        <f>L4812*(1-K4812)</f>
      </c>
    </row>
    <row r="4813">
      <c r="A4813" t="s">
        <v>164</v>
      </c>
      <c r="B4813" t="s">
        <v>253</v>
      </c>
      <c r="C4813" s="32" t="s">
        <v>255</v>
      </c>
      <c r="D4813" t="s">
        <v>458</v>
      </c>
      <c r="E4813" t="s">
        <v>476</v>
      </c>
      <c r="F4813" s="174" t="n">
        <v>2041</v>
      </c>
      <c r="G4813" s="175" t="n">
        <v>41</v>
      </c>
      <c r="H4813" s="176" t="n">
        <v>3446.01182522469</v>
      </c>
      <c r="I4813" s="177" t="n">
        <v>4250205.25216476</v>
      </c>
      <c r="J4813" s="178" t="str">
        <f>IF(I4813&gt;0,H4813/I4813,0)</f>
      </c>
      <c r="K4813" s="179" t="str">
        <f>1-EXP(-J4813)</f>
      </c>
      <c r="L4813" s="180" t="str">
        <f>IF(G4813=30,1,M4812)</f>
      </c>
      <c r="M4813" s="181" t="str">
        <f>L4813*(1-K4813)</f>
      </c>
    </row>
    <row r="4814">
      <c r="A4814" t="s">
        <v>164</v>
      </c>
      <c r="B4814" t="s">
        <v>253</v>
      </c>
      <c r="C4814" s="32" t="s">
        <v>255</v>
      </c>
      <c r="D4814" t="s">
        <v>458</v>
      </c>
      <c r="E4814" t="s">
        <v>476</v>
      </c>
      <c r="F4814" s="174" t="n">
        <v>2041</v>
      </c>
      <c r="G4814" s="175" t="n">
        <v>42</v>
      </c>
      <c r="H4814" s="176" t="n">
        <v>3752.95048886485</v>
      </c>
      <c r="I4814" s="177" t="n">
        <v>4265638.8200504</v>
      </c>
      <c r="J4814" s="178" t="str">
        <f>IF(I4814&gt;0,H4814/I4814,0)</f>
      </c>
      <c r="K4814" s="179" t="str">
        <f>1-EXP(-J4814)</f>
      </c>
      <c r="L4814" s="180" t="str">
        <f>IF(G4814=30,1,M4813)</f>
      </c>
      <c r="M4814" s="181" t="str">
        <f>L4814*(1-K4814)</f>
      </c>
    </row>
    <row r="4815">
      <c r="A4815" t="s">
        <v>164</v>
      </c>
      <c r="B4815" t="s">
        <v>253</v>
      </c>
      <c r="C4815" s="32" t="s">
        <v>255</v>
      </c>
      <c r="D4815" t="s">
        <v>458</v>
      </c>
      <c r="E4815" t="s">
        <v>476</v>
      </c>
      <c r="F4815" s="174" t="n">
        <v>2041</v>
      </c>
      <c r="G4815" s="175" t="n">
        <v>43</v>
      </c>
      <c r="H4815" s="176" t="n">
        <v>4134.301075273</v>
      </c>
      <c r="I4815" s="177" t="n">
        <v>4319062.01685989</v>
      </c>
      <c r="J4815" s="178" t="str">
        <f>IF(I4815&gt;0,H4815/I4815,0)</f>
      </c>
      <c r="K4815" s="179" t="str">
        <f>1-EXP(-J4815)</f>
      </c>
      <c r="L4815" s="180" t="str">
        <f>IF(G4815=30,1,M4814)</f>
      </c>
      <c r="M4815" s="181" t="str">
        <f>L4815*(1-K4815)</f>
      </c>
    </row>
    <row r="4816">
      <c r="A4816" t="s">
        <v>164</v>
      </c>
      <c r="B4816" t="s">
        <v>253</v>
      </c>
      <c r="C4816" s="32" t="s">
        <v>255</v>
      </c>
      <c r="D4816" t="s">
        <v>458</v>
      </c>
      <c r="E4816" t="s">
        <v>476</v>
      </c>
      <c r="F4816" s="174" t="n">
        <v>2041</v>
      </c>
      <c r="G4816" s="175" t="n">
        <v>44</v>
      </c>
      <c r="H4816" s="176" t="n">
        <v>4859.39439535777</v>
      </c>
      <c r="I4816" s="177" t="n">
        <v>4447906.39793355</v>
      </c>
      <c r="J4816" s="178" t="str">
        <f>IF(I4816&gt;0,H4816/I4816,0)</f>
      </c>
      <c r="K4816" s="179" t="str">
        <f>1-EXP(-J4816)</f>
      </c>
      <c r="L4816" s="180" t="str">
        <f>IF(G4816=30,1,M4815)</f>
      </c>
      <c r="M4816" s="181" t="str">
        <f>L4816*(1-K4816)</f>
      </c>
    </row>
    <row r="4817">
      <c r="A4817" t="s">
        <v>164</v>
      </c>
      <c r="B4817" t="s">
        <v>253</v>
      </c>
      <c r="C4817" s="32" t="s">
        <v>255</v>
      </c>
      <c r="D4817" t="s">
        <v>458</v>
      </c>
      <c r="E4817" t="s">
        <v>476</v>
      </c>
      <c r="F4817" s="174" t="n">
        <v>2041</v>
      </c>
      <c r="G4817" s="175" t="n">
        <v>45</v>
      </c>
      <c r="H4817" s="176" t="n">
        <v>6165.2803135745</v>
      </c>
      <c r="I4817" s="177" t="n">
        <v>4398643.53352632</v>
      </c>
      <c r="J4817" s="178" t="str">
        <f>IF(I4817&gt;0,H4817/I4817,0)</f>
      </c>
      <c r="K4817" s="179" t="str">
        <f>1-EXP(-J4817)</f>
      </c>
      <c r="L4817" s="180" t="str">
        <f>IF(G4817=30,1,M4816)</f>
      </c>
      <c r="M4817" s="181" t="str">
        <f>L4817*(1-K4817)</f>
      </c>
    </row>
    <row r="4818">
      <c r="A4818" t="s">
        <v>164</v>
      </c>
      <c r="B4818" t="s">
        <v>253</v>
      </c>
      <c r="C4818" s="32" t="s">
        <v>255</v>
      </c>
      <c r="D4818" t="s">
        <v>458</v>
      </c>
      <c r="E4818" t="s">
        <v>476</v>
      </c>
      <c r="F4818" s="174" t="n">
        <v>2041</v>
      </c>
      <c r="G4818" s="175" t="n">
        <v>46</v>
      </c>
      <c r="H4818" s="176" t="n">
        <v>6606.33261684564</v>
      </c>
      <c r="I4818" s="177" t="n">
        <v>4318255.07807338</v>
      </c>
      <c r="J4818" s="178" t="str">
        <f>IF(I4818&gt;0,H4818/I4818,0)</f>
      </c>
      <c r="K4818" s="179" t="str">
        <f>1-EXP(-J4818)</f>
      </c>
      <c r="L4818" s="180" t="str">
        <f>IF(G4818=30,1,M4817)</f>
      </c>
      <c r="M4818" s="181" t="str">
        <f>L4818*(1-K4818)</f>
      </c>
    </row>
    <row r="4819">
      <c r="A4819" t="s">
        <v>164</v>
      </c>
      <c r="B4819" t="s">
        <v>253</v>
      </c>
      <c r="C4819" s="32" t="s">
        <v>255</v>
      </c>
      <c r="D4819" t="s">
        <v>458</v>
      </c>
      <c r="E4819" t="s">
        <v>476</v>
      </c>
      <c r="F4819" s="174" t="n">
        <v>2041</v>
      </c>
      <c r="G4819" s="175" t="n">
        <v>47</v>
      </c>
      <c r="H4819" s="176" t="n">
        <v>7123.27609281096</v>
      </c>
      <c r="I4819" s="177" t="n">
        <v>4253424.9110569</v>
      </c>
      <c r="J4819" s="178" t="str">
        <f>IF(I4819&gt;0,H4819/I4819,0)</f>
      </c>
      <c r="K4819" s="179" t="str">
        <f>1-EXP(-J4819)</f>
      </c>
      <c r="L4819" s="180" t="str">
        <f>IF(G4819=30,1,M4818)</f>
      </c>
      <c r="M4819" s="181" t="str">
        <f>L4819*(1-K4819)</f>
      </c>
    </row>
    <row r="4820">
      <c r="A4820" t="s">
        <v>164</v>
      </c>
      <c r="B4820" t="s">
        <v>253</v>
      </c>
      <c r="C4820" s="32" t="s">
        <v>255</v>
      </c>
      <c r="D4820" t="s">
        <v>458</v>
      </c>
      <c r="E4820" t="s">
        <v>476</v>
      </c>
      <c r="F4820" s="174" t="n">
        <v>2041</v>
      </c>
      <c r="G4820" s="175" t="n">
        <v>48</v>
      </c>
      <c r="H4820" s="176" t="n">
        <v>7692.08054585191</v>
      </c>
      <c r="I4820" s="177" t="n">
        <v>4191294.28454516</v>
      </c>
      <c r="J4820" s="178" t="str">
        <f>IF(I4820&gt;0,H4820/I4820,0)</f>
      </c>
      <c r="K4820" s="179" t="str">
        <f>1-EXP(-J4820)</f>
      </c>
      <c r="L4820" s="180" t="str">
        <f>IF(G4820=30,1,M4819)</f>
      </c>
      <c r="M4820" s="181" t="str">
        <f>L4820*(1-K4820)</f>
      </c>
    </row>
    <row r="4821">
      <c r="A4821" t="s">
        <v>164</v>
      </c>
      <c r="B4821" t="s">
        <v>253</v>
      </c>
      <c r="C4821" s="32" t="s">
        <v>255</v>
      </c>
      <c r="D4821" t="s">
        <v>458</v>
      </c>
      <c r="E4821" t="s">
        <v>476</v>
      </c>
      <c r="F4821" s="174" t="n">
        <v>2041</v>
      </c>
      <c r="G4821" s="175" t="n">
        <v>49</v>
      </c>
      <c r="H4821" s="176" t="n">
        <v>8471.64618433146</v>
      </c>
      <c r="I4821" s="177" t="n">
        <v>4216811.52503522</v>
      </c>
      <c r="J4821" s="178" t="str">
        <f>IF(I4821&gt;0,H4821/I4821,0)</f>
      </c>
      <c r="K4821" s="179" t="str">
        <f>1-EXP(-J4821)</f>
      </c>
      <c r="L4821" s="180" t="str">
        <f>IF(G4821=30,1,M4820)</f>
      </c>
      <c r="M4821" s="181" t="str">
        <f>L4821*(1-K4821)</f>
      </c>
    </row>
    <row r="4822">
      <c r="A4822" t="s">
        <v>164</v>
      </c>
      <c r="B4822" t="s">
        <v>253</v>
      </c>
      <c r="C4822" s="32" t="s">
        <v>255</v>
      </c>
      <c r="D4822" t="s">
        <v>458</v>
      </c>
      <c r="E4822" t="s">
        <v>476</v>
      </c>
      <c r="F4822" s="174" t="n">
        <v>2041</v>
      </c>
      <c r="G4822" s="175" t="n">
        <v>50</v>
      </c>
      <c r="H4822" s="176" t="n">
        <v>9743.70059809099</v>
      </c>
      <c r="I4822" s="177" t="n">
        <v>4221782.30284711</v>
      </c>
      <c r="J4822" s="178" t="str">
        <f>IF(I4822&gt;0,H4822/I4822,0)</f>
      </c>
      <c r="K4822" s="179" t="str">
        <f>1-EXP(-J4822)</f>
      </c>
      <c r="L4822" s="180" t="str">
        <f>IF(G4822=30,1,M4821)</f>
      </c>
      <c r="M4822" s="181" t="str">
        <f>L4822*(1-K4822)</f>
      </c>
    </row>
    <row r="4823">
      <c r="A4823" t="s">
        <v>164</v>
      </c>
      <c r="B4823" t="s">
        <v>253</v>
      </c>
      <c r="C4823" s="32" t="s">
        <v>255</v>
      </c>
      <c r="D4823" t="s">
        <v>458</v>
      </c>
      <c r="E4823" t="s">
        <v>476</v>
      </c>
      <c r="F4823" s="174" t="n">
        <v>2041</v>
      </c>
      <c r="G4823" s="175" t="n">
        <v>51</v>
      </c>
      <c r="H4823" s="176" t="n">
        <v>14314.4238669421</v>
      </c>
      <c r="I4823" s="177" t="n">
        <v>6208164.84994591</v>
      </c>
      <c r="J4823" s="178" t="str">
        <f>IF(I4823&gt;0,H4823/I4823,0)</f>
      </c>
      <c r="K4823" s="179" t="str">
        <f>1-EXP(-J4823)</f>
      </c>
      <c r="L4823" s="180" t="str">
        <f>IF(G4823=30,1,M4822)</f>
      </c>
      <c r="M4823" s="181" t="str">
        <f>L4823*(1-K4823)</f>
      </c>
    </row>
    <row r="4824">
      <c r="A4824" t="s">
        <v>164</v>
      </c>
      <c r="B4824" t="s">
        <v>253</v>
      </c>
      <c r="C4824" s="32" t="s">
        <v>255</v>
      </c>
      <c r="D4824" t="s">
        <v>458</v>
      </c>
      <c r="E4824" t="s">
        <v>476</v>
      </c>
      <c r="F4824" s="174" t="n">
        <v>2041</v>
      </c>
      <c r="G4824" s="175" t="n">
        <v>52</v>
      </c>
      <c r="H4824" s="176" t="n">
        <v>11445.7303384529</v>
      </c>
      <c r="I4824" s="177" t="n">
        <v>4152291.89386148</v>
      </c>
      <c r="J4824" s="178" t="str">
        <f>IF(I4824&gt;0,H4824/I4824,0)</f>
      </c>
      <c r="K4824" s="179" t="str">
        <f>1-EXP(-J4824)</f>
      </c>
      <c r="L4824" s="180" t="str">
        <f>IF(G4824=30,1,M4823)</f>
      </c>
      <c r="M4824" s="181" t="str">
        <f>L4824*(1-K4824)</f>
      </c>
    </row>
    <row r="4825">
      <c r="A4825" t="s">
        <v>164</v>
      </c>
      <c r="B4825" t="s">
        <v>253</v>
      </c>
      <c r="C4825" s="32" t="s">
        <v>255</v>
      </c>
      <c r="D4825" t="s">
        <v>458</v>
      </c>
      <c r="E4825" t="s">
        <v>476</v>
      </c>
      <c r="F4825" s="174" t="n">
        <v>2041</v>
      </c>
      <c r="G4825" s="175" t="n">
        <v>53</v>
      </c>
      <c r="H4825" s="176" t="n">
        <v>12395.1186096164</v>
      </c>
      <c r="I4825" s="177" t="n">
        <v>4119676.23938481</v>
      </c>
      <c r="J4825" s="178" t="str">
        <f>IF(I4825&gt;0,H4825/I4825,0)</f>
      </c>
      <c r="K4825" s="179" t="str">
        <f>1-EXP(-J4825)</f>
      </c>
      <c r="L4825" s="180" t="str">
        <f>IF(G4825=30,1,M4824)</f>
      </c>
      <c r="M4825" s="181" t="str">
        <f>L4825*(1-K4825)</f>
      </c>
    </row>
    <row r="4826">
      <c r="A4826" t="s">
        <v>164</v>
      </c>
      <c r="B4826" t="s">
        <v>253</v>
      </c>
      <c r="C4826" s="32" t="s">
        <v>255</v>
      </c>
      <c r="D4826" t="s">
        <v>458</v>
      </c>
      <c r="E4826" t="s">
        <v>476</v>
      </c>
      <c r="F4826" s="174" t="n">
        <v>2041</v>
      </c>
      <c r="G4826" s="175" t="n">
        <v>54</v>
      </c>
      <c r="H4826" s="176" t="n">
        <v>13048.0802223073</v>
      </c>
      <c r="I4826" s="177" t="n">
        <v>3975816.74992525</v>
      </c>
      <c r="J4826" s="178" t="str">
        <f>IF(I4826&gt;0,H4826/I4826,0)</f>
      </c>
      <c r="K4826" s="179" t="str">
        <f>1-EXP(-J4826)</f>
      </c>
      <c r="L4826" s="180" t="str">
        <f>IF(G4826=30,1,M4825)</f>
      </c>
      <c r="M4826" s="181" t="str">
        <f>L4826*(1-K4826)</f>
      </c>
    </row>
    <row r="4827">
      <c r="A4827" t="s">
        <v>164</v>
      </c>
      <c r="B4827" t="s">
        <v>253</v>
      </c>
      <c r="C4827" s="32" t="s">
        <v>255</v>
      </c>
      <c r="D4827" t="s">
        <v>458</v>
      </c>
      <c r="E4827" t="s">
        <v>476</v>
      </c>
      <c r="F4827" s="174" t="n">
        <v>2041</v>
      </c>
      <c r="G4827" s="175" t="n">
        <v>55</v>
      </c>
      <c r="H4827" s="176" t="n">
        <v>13907.5429402041</v>
      </c>
      <c r="I4827" s="177" t="n">
        <v>3923891.28179689</v>
      </c>
      <c r="J4827" s="178" t="str">
        <f>IF(I4827&gt;0,H4827/I4827,0)</f>
      </c>
      <c r="K4827" s="179" t="str">
        <f>1-EXP(-J4827)</f>
      </c>
      <c r="L4827" s="180" t="str">
        <f>IF(G4827=30,1,M4826)</f>
      </c>
      <c r="M4827" s="181" t="str">
        <f>L4827*(1-K4827)</f>
      </c>
    </row>
    <row r="4828">
      <c r="A4828" t="s">
        <v>164</v>
      </c>
      <c r="B4828" t="s">
        <v>253</v>
      </c>
      <c r="C4828" s="32" t="s">
        <v>255</v>
      </c>
      <c r="D4828" t="s">
        <v>458</v>
      </c>
      <c r="E4828" t="s">
        <v>476</v>
      </c>
      <c r="F4828" s="174" t="n">
        <v>2041</v>
      </c>
      <c r="G4828" s="175" t="n">
        <v>56</v>
      </c>
      <c r="H4828" s="176" t="n">
        <v>15272.245819627</v>
      </c>
      <c r="I4828" s="177" t="n">
        <v>3958357.74770292</v>
      </c>
      <c r="J4828" s="178" t="str">
        <f>IF(I4828&gt;0,H4828/I4828,0)</f>
      </c>
      <c r="K4828" s="179" t="str">
        <f>1-EXP(-J4828)</f>
      </c>
      <c r="L4828" s="180" t="str">
        <f>IF(G4828=30,1,M4827)</f>
      </c>
      <c r="M4828" s="181" t="str">
        <f>L4828*(1-K4828)</f>
      </c>
    </row>
    <row r="4829">
      <c r="A4829" t="s">
        <v>164</v>
      </c>
      <c r="B4829" t="s">
        <v>253</v>
      </c>
      <c r="C4829" s="32" t="s">
        <v>255</v>
      </c>
      <c r="D4829" t="s">
        <v>458</v>
      </c>
      <c r="E4829" t="s">
        <v>476</v>
      </c>
      <c r="F4829" s="174" t="n">
        <v>2041</v>
      </c>
      <c r="G4829" s="175" t="n">
        <v>57</v>
      </c>
      <c r="H4829" s="176" t="n">
        <v>16899.0948768996</v>
      </c>
      <c r="I4829" s="177" t="n">
        <v>4014022.42599962</v>
      </c>
      <c r="J4829" s="178" t="str">
        <f>IF(I4829&gt;0,H4829/I4829,0)</f>
      </c>
      <c r="K4829" s="179" t="str">
        <f>1-EXP(-J4829)</f>
      </c>
      <c r="L4829" s="180" t="str">
        <f>IF(G4829=30,1,M4828)</f>
      </c>
      <c r="M4829" s="181" t="str">
        <f>L4829*(1-K4829)</f>
      </c>
    </row>
    <row r="4830">
      <c r="A4830" t="s">
        <v>164</v>
      </c>
      <c r="B4830" t="s">
        <v>253</v>
      </c>
      <c r="C4830" s="32" t="s">
        <v>255</v>
      </c>
      <c r="D4830" t="s">
        <v>458</v>
      </c>
      <c r="E4830" t="s">
        <v>476</v>
      </c>
      <c r="F4830" s="174" t="n">
        <v>2041</v>
      </c>
      <c r="G4830" s="175" t="n">
        <v>58</v>
      </c>
      <c r="H4830" s="176" t="n">
        <v>18241.7470780982</v>
      </c>
      <c r="I4830" s="177" t="n">
        <v>3965652.24609554</v>
      </c>
      <c r="J4830" s="178" t="str">
        <f>IF(I4830&gt;0,H4830/I4830,0)</f>
      </c>
      <c r="K4830" s="179" t="str">
        <f>1-EXP(-J4830)</f>
      </c>
      <c r="L4830" s="180" t="str">
        <f>IF(G4830=30,1,M4829)</f>
      </c>
      <c r="M4830" s="181" t="str">
        <f>L4830*(1-K4830)</f>
      </c>
    </row>
    <row r="4831">
      <c r="A4831" t="s">
        <v>164</v>
      </c>
      <c r="B4831" t="s">
        <v>253</v>
      </c>
      <c r="C4831" s="32" t="s">
        <v>255</v>
      </c>
      <c r="D4831" t="s">
        <v>458</v>
      </c>
      <c r="E4831" t="s">
        <v>476</v>
      </c>
      <c r="F4831" s="174" t="n">
        <v>2041</v>
      </c>
      <c r="G4831" s="175" t="n">
        <v>59</v>
      </c>
      <c r="H4831" s="176" t="n">
        <v>19201.7572547857</v>
      </c>
      <c r="I4831" s="177" t="n">
        <v>3811613.89818501</v>
      </c>
      <c r="J4831" s="178" t="str">
        <f>IF(I4831&gt;0,H4831/I4831,0)</f>
      </c>
      <c r="K4831" s="179" t="str">
        <f>1-EXP(-J4831)</f>
      </c>
      <c r="L4831" s="180" t="str">
        <f>IF(G4831=30,1,M4830)</f>
      </c>
      <c r="M4831" s="181" t="str">
        <f>L4831*(1-K4831)</f>
      </c>
    </row>
    <row r="4832">
      <c r="A4832" t="s">
        <v>164</v>
      </c>
      <c r="B4832" t="s">
        <v>253</v>
      </c>
      <c r="C4832" s="32" t="s">
        <v>255</v>
      </c>
      <c r="D4832" t="s">
        <v>458</v>
      </c>
      <c r="E4832" t="s">
        <v>476</v>
      </c>
      <c r="F4832" s="174" t="n">
        <v>2041</v>
      </c>
      <c r="G4832" s="175" t="n">
        <v>60</v>
      </c>
      <c r="H4832" s="176" t="n">
        <v>20426.9359651079</v>
      </c>
      <c r="I4832" s="177" t="n">
        <v>3714297.78573441</v>
      </c>
      <c r="J4832" s="178" t="str">
        <f>IF(I4832&gt;0,H4832/I4832,0)</f>
      </c>
      <c r="K4832" s="179" t="str">
        <f>1-EXP(-J4832)</f>
      </c>
      <c r="L4832" s="180" t="str">
        <f>IF(G4832=30,1,M4831)</f>
      </c>
      <c r="M4832" s="181" t="str">
        <f>L4832*(1-K4832)</f>
      </c>
    </row>
    <row r="4833">
      <c r="A4833" t="s">
        <v>164</v>
      </c>
      <c r="B4833" t="s">
        <v>253</v>
      </c>
      <c r="C4833" s="32" t="s">
        <v>255</v>
      </c>
      <c r="D4833" t="s">
        <v>458</v>
      </c>
      <c r="E4833" t="s">
        <v>476</v>
      </c>
      <c r="F4833" s="174" t="n">
        <v>2041</v>
      </c>
      <c r="G4833" s="175" t="n">
        <v>61</v>
      </c>
      <c r="H4833" s="176" t="n">
        <v>21854.0463729767</v>
      </c>
      <c r="I4833" s="177" t="n">
        <v>3629613.55091882</v>
      </c>
      <c r="J4833" s="178" t="str">
        <f>IF(I4833&gt;0,H4833/I4833,0)</f>
      </c>
      <c r="K4833" s="179" t="str">
        <f>1-EXP(-J4833)</f>
      </c>
      <c r="L4833" s="180" t="str">
        <f>IF(G4833=30,1,M4832)</f>
      </c>
      <c r="M4833" s="181" t="str">
        <f>L4833*(1-K4833)</f>
      </c>
    </row>
    <row r="4834">
      <c r="A4834" t="s">
        <v>164</v>
      </c>
      <c r="B4834" t="s">
        <v>253</v>
      </c>
      <c r="C4834" s="32" t="s">
        <v>255</v>
      </c>
      <c r="D4834" t="s">
        <v>458</v>
      </c>
      <c r="E4834" t="s">
        <v>476</v>
      </c>
      <c r="F4834" s="174" t="n">
        <v>2041</v>
      </c>
      <c r="G4834" s="175" t="n">
        <v>62</v>
      </c>
      <c r="H4834" s="176" t="n">
        <v>23365.2495708744</v>
      </c>
      <c r="I4834" s="177" t="n">
        <v>3538443.89106829</v>
      </c>
      <c r="J4834" s="178" t="str">
        <f>IF(I4834&gt;0,H4834/I4834,0)</f>
      </c>
      <c r="K4834" s="179" t="str">
        <f>1-EXP(-J4834)</f>
      </c>
      <c r="L4834" s="180" t="str">
        <f>IF(G4834=30,1,M4833)</f>
      </c>
      <c r="M4834" s="181" t="str">
        <f>L4834*(1-K4834)</f>
      </c>
    </row>
    <row r="4835">
      <c r="A4835" t="s">
        <v>164</v>
      </c>
      <c r="B4835" t="s">
        <v>253</v>
      </c>
      <c r="C4835" s="32" t="s">
        <v>255</v>
      </c>
      <c r="D4835" t="s">
        <v>458</v>
      </c>
      <c r="E4835" t="s">
        <v>476</v>
      </c>
      <c r="F4835" s="174" t="n">
        <v>2041</v>
      </c>
      <c r="G4835" s="175" t="n">
        <v>63</v>
      </c>
      <c r="H4835" s="176" t="n">
        <v>24830.647466718</v>
      </c>
      <c r="I4835" s="177" t="n">
        <v>3428179.21758037</v>
      </c>
      <c r="J4835" s="178" t="str">
        <f>IF(I4835&gt;0,H4835/I4835,0)</f>
      </c>
      <c r="K4835" s="179" t="str">
        <f>1-EXP(-J4835)</f>
      </c>
      <c r="L4835" s="180" t="str">
        <f>IF(G4835=30,1,M4834)</f>
      </c>
      <c r="M4835" s="181" t="str">
        <f>L4835*(1-K4835)</f>
      </c>
    </row>
    <row r="4836">
      <c r="A4836" t="s">
        <v>164</v>
      </c>
      <c r="B4836" t="s">
        <v>253</v>
      </c>
      <c r="C4836" s="32" t="s">
        <v>255</v>
      </c>
      <c r="D4836" t="s">
        <v>458</v>
      </c>
      <c r="E4836" t="s">
        <v>476</v>
      </c>
      <c r="F4836" s="174" t="n">
        <v>2041</v>
      </c>
      <c r="G4836" s="175" t="n">
        <v>64</v>
      </c>
      <c r="H4836" s="176" t="n">
        <v>26492.8223738214</v>
      </c>
      <c r="I4836" s="177" t="n">
        <v>3330911.80013034</v>
      </c>
      <c r="J4836" s="178" t="str">
        <f>IF(I4836&gt;0,H4836/I4836,0)</f>
      </c>
      <c r="K4836" s="179" t="str">
        <f>1-EXP(-J4836)</f>
      </c>
      <c r="L4836" s="180" t="str">
        <f>IF(G4836=30,1,M4835)</f>
      </c>
      <c r="M4836" s="181" t="str">
        <f>L4836*(1-K4836)</f>
      </c>
    </row>
    <row r="4837">
      <c r="A4837" t="s">
        <v>164</v>
      </c>
      <c r="B4837" t="s">
        <v>253</v>
      </c>
      <c r="C4837" s="32" t="s">
        <v>255</v>
      </c>
      <c r="D4837" t="s">
        <v>458</v>
      </c>
      <c r="E4837" t="s">
        <v>476</v>
      </c>
      <c r="F4837" s="174" t="n">
        <v>2041</v>
      </c>
      <c r="G4837" s="175" t="n">
        <v>65</v>
      </c>
      <c r="H4837" s="176" t="n">
        <v>26928.7333167605</v>
      </c>
      <c r="I4837" s="177" t="n">
        <v>3221947.75174343</v>
      </c>
      <c r="J4837" s="178" t="str">
        <f>IF(I4837&gt;0,H4837/I4837,0)</f>
      </c>
      <c r="K4837" s="179" t="str">
        <f>1-EXP(-J4837)</f>
      </c>
      <c r="L4837" s="180" t="str">
        <f>IF(G4837=30,1,M4836)</f>
      </c>
      <c r="M4837" s="181" t="str">
        <f>L4837*(1-K4837)</f>
      </c>
    </row>
    <row r="4838">
      <c r="A4838" t="s">
        <v>164</v>
      </c>
      <c r="B4838" t="s">
        <v>253</v>
      </c>
      <c r="C4838" s="32" t="s">
        <v>255</v>
      </c>
      <c r="D4838" t="s">
        <v>458</v>
      </c>
      <c r="E4838" t="s">
        <v>476</v>
      </c>
      <c r="F4838" s="174" t="n">
        <v>2041</v>
      </c>
      <c r="G4838" s="175" t="n">
        <v>66</v>
      </c>
      <c r="H4838" s="176" t="n">
        <v>28505.2679901895</v>
      </c>
      <c r="I4838" s="177" t="n">
        <v>3111222.18536921</v>
      </c>
      <c r="J4838" s="178" t="str">
        <f>IF(I4838&gt;0,H4838/I4838,0)</f>
      </c>
      <c r="K4838" s="179" t="str">
        <f>1-EXP(-J4838)</f>
      </c>
      <c r="L4838" s="180" t="str">
        <f>IF(G4838=30,1,M4837)</f>
      </c>
      <c r="M4838" s="181" t="str">
        <f>L4838*(1-K4838)</f>
      </c>
    </row>
    <row r="4839">
      <c r="A4839" t="s">
        <v>164</v>
      </c>
      <c r="B4839" t="s">
        <v>253</v>
      </c>
      <c r="C4839" s="32" t="s">
        <v>255</v>
      </c>
      <c r="D4839" t="s">
        <v>458</v>
      </c>
      <c r="E4839" t="s">
        <v>476</v>
      </c>
      <c r="F4839" s="174" t="n">
        <v>2041</v>
      </c>
      <c r="G4839" s="175" t="n">
        <v>67</v>
      </c>
      <c r="H4839" s="176" t="n">
        <v>29927.8611654019</v>
      </c>
      <c r="I4839" s="177" t="n">
        <v>2975132.22068497</v>
      </c>
      <c r="J4839" s="178" t="str">
        <f>IF(I4839&gt;0,H4839/I4839,0)</f>
      </c>
      <c r="K4839" s="179" t="str">
        <f>1-EXP(-J4839)</f>
      </c>
      <c r="L4839" s="180" t="str">
        <f>IF(G4839=30,1,M4838)</f>
      </c>
      <c r="M4839" s="181" t="str">
        <f>L4839*(1-K4839)</f>
      </c>
    </row>
    <row r="4840">
      <c r="A4840" t="s">
        <v>164</v>
      </c>
      <c r="B4840" t="s">
        <v>253</v>
      </c>
      <c r="C4840" s="32" t="s">
        <v>255</v>
      </c>
      <c r="D4840" t="s">
        <v>458</v>
      </c>
      <c r="E4840" t="s">
        <v>476</v>
      </c>
      <c r="F4840" s="174" t="n">
        <v>2041</v>
      </c>
      <c r="G4840" s="175" t="n">
        <v>68</v>
      </c>
      <c r="H4840" s="176" t="n">
        <v>31914.6630675679</v>
      </c>
      <c r="I4840" s="177" t="n">
        <v>2887725.53753963</v>
      </c>
      <c r="J4840" s="178" t="str">
        <f>IF(I4840&gt;0,H4840/I4840,0)</f>
      </c>
      <c r="K4840" s="179" t="str">
        <f>1-EXP(-J4840)</f>
      </c>
      <c r="L4840" s="180" t="str">
        <f>IF(G4840=30,1,M4839)</f>
      </c>
      <c r="M4840" s="181" t="str">
        <f>L4840*(1-K4840)</f>
      </c>
    </row>
    <row r="4841">
      <c r="A4841" t="s">
        <v>164</v>
      </c>
      <c r="B4841" t="s">
        <v>253</v>
      </c>
      <c r="C4841" s="32" t="s">
        <v>255</v>
      </c>
      <c r="D4841" t="s">
        <v>458</v>
      </c>
      <c r="E4841" t="s">
        <v>476</v>
      </c>
      <c r="F4841" s="174" t="n">
        <v>2041</v>
      </c>
      <c r="G4841" s="175" t="n">
        <v>69</v>
      </c>
      <c r="H4841" s="176" t="n">
        <v>32413.202012521</v>
      </c>
      <c r="I4841" s="177" t="n">
        <v>2664378.94801277</v>
      </c>
      <c r="J4841" s="178" t="str">
        <f>IF(I4841&gt;0,H4841/I4841,0)</f>
      </c>
      <c r="K4841" s="179" t="str">
        <f>1-EXP(-J4841)</f>
      </c>
      <c r="L4841" s="180" t="str">
        <f>IF(G4841=30,1,M4840)</f>
      </c>
      <c r="M4841" s="181" t="str">
        <f>L4841*(1-K4841)</f>
      </c>
    </row>
    <row r="4842">
      <c r="A4842" t="s">
        <v>164</v>
      </c>
      <c r="B4842" t="s">
        <v>253</v>
      </c>
      <c r="C4842" s="32" t="s">
        <v>255</v>
      </c>
      <c r="D4842" t="s">
        <v>458</v>
      </c>
      <c r="E4842" t="s">
        <v>476</v>
      </c>
      <c r="F4842" s="174" t="n">
        <v>2042</v>
      </c>
      <c r="G4842" s="175" t="n">
        <v>30</v>
      </c>
      <c r="H4842" s="176" t="n">
        <v>832.580379922916</v>
      </c>
      <c r="I4842" s="177" t="n">
        <v>4906538.32754179</v>
      </c>
      <c r="J4842" s="178" t="str">
        <f>IF(I4842&gt;0,H4842/I4842,0)</f>
      </c>
      <c r="K4842" s="179" t="str">
        <f>1-EXP(-J4842)</f>
      </c>
      <c r="L4842" s="180" t="str">
        <f>IF(G4842=30,1,M4841)</f>
      </c>
      <c r="M4842" s="181" t="str">
        <f>L4842*(1-K4842)</f>
      </c>
    </row>
    <row r="4843">
      <c r="A4843" t="s">
        <v>164</v>
      </c>
      <c r="B4843" t="s">
        <v>253</v>
      </c>
      <c r="C4843" s="32" t="s">
        <v>255</v>
      </c>
      <c r="D4843" t="s">
        <v>458</v>
      </c>
      <c r="E4843" t="s">
        <v>476</v>
      </c>
      <c r="F4843" s="174" t="n">
        <v>2042</v>
      </c>
      <c r="G4843" s="175" t="n">
        <v>31</v>
      </c>
      <c r="H4843" s="176" t="n">
        <v>1034.73710691919</v>
      </c>
      <c r="I4843" s="177" t="n">
        <v>4878382.80705915</v>
      </c>
      <c r="J4843" s="178" t="str">
        <f>IF(I4843&gt;0,H4843/I4843,0)</f>
      </c>
      <c r="K4843" s="179" t="str">
        <f>1-EXP(-J4843)</f>
      </c>
      <c r="L4843" s="180" t="str">
        <f>IF(G4843=30,1,M4842)</f>
      </c>
      <c r="M4843" s="181" t="str">
        <f>L4843*(1-K4843)</f>
      </c>
    </row>
    <row r="4844">
      <c r="A4844" t="s">
        <v>164</v>
      </c>
      <c r="B4844" t="s">
        <v>253</v>
      </c>
      <c r="C4844" s="32" t="s">
        <v>255</v>
      </c>
      <c r="D4844" t="s">
        <v>458</v>
      </c>
      <c r="E4844" t="s">
        <v>476</v>
      </c>
      <c r="F4844" s="174" t="n">
        <v>2042</v>
      </c>
      <c r="G4844" s="175" t="n">
        <v>32</v>
      </c>
      <c r="H4844" s="176" t="n">
        <v>1060.12929419102</v>
      </c>
      <c r="I4844" s="177" t="n">
        <v>4744662.70002135</v>
      </c>
      <c r="J4844" s="178" t="str">
        <f>IF(I4844&gt;0,H4844/I4844,0)</f>
      </c>
      <c r="K4844" s="179" t="str">
        <f>1-EXP(-J4844)</f>
      </c>
      <c r="L4844" s="180" t="str">
        <f>IF(G4844=30,1,M4843)</f>
      </c>
      <c r="M4844" s="181" t="str">
        <f>L4844*(1-K4844)</f>
      </c>
    </row>
    <row r="4845">
      <c r="A4845" t="s">
        <v>164</v>
      </c>
      <c r="B4845" t="s">
        <v>253</v>
      </c>
      <c r="C4845" s="32" t="s">
        <v>255</v>
      </c>
      <c r="D4845" t="s">
        <v>458</v>
      </c>
      <c r="E4845" t="s">
        <v>476</v>
      </c>
      <c r="F4845" s="174" t="n">
        <v>2042</v>
      </c>
      <c r="G4845" s="175" t="n">
        <v>33</v>
      </c>
      <c r="H4845" s="176" t="n">
        <v>1106.50889333089</v>
      </c>
      <c r="I4845" s="177" t="n">
        <v>4673828.55609523</v>
      </c>
      <c r="J4845" s="178" t="str">
        <f>IF(I4845&gt;0,H4845/I4845,0)</f>
      </c>
      <c r="K4845" s="179" t="str">
        <f>1-EXP(-J4845)</f>
      </c>
      <c r="L4845" s="180" t="str">
        <f>IF(G4845=30,1,M4844)</f>
      </c>
      <c r="M4845" s="181" t="str">
        <f>L4845*(1-K4845)</f>
      </c>
    </row>
    <row r="4846">
      <c r="A4846" t="s">
        <v>164</v>
      </c>
      <c r="B4846" t="s">
        <v>253</v>
      </c>
      <c r="C4846" s="32" t="s">
        <v>255</v>
      </c>
      <c r="D4846" t="s">
        <v>458</v>
      </c>
      <c r="E4846" t="s">
        <v>476</v>
      </c>
      <c r="F4846" s="174" t="n">
        <v>2042</v>
      </c>
      <c r="G4846" s="175" t="n">
        <v>34</v>
      </c>
      <c r="H4846" s="176" t="n">
        <v>1168.8829563016</v>
      </c>
      <c r="I4846" s="177" t="n">
        <v>4630937.68277662</v>
      </c>
      <c r="J4846" s="178" t="str">
        <f>IF(I4846&gt;0,H4846/I4846,0)</f>
      </c>
      <c r="K4846" s="179" t="str">
        <f>1-EXP(-J4846)</f>
      </c>
      <c r="L4846" s="180" t="str">
        <f>IF(G4846=30,1,M4845)</f>
      </c>
      <c r="M4846" s="181" t="str">
        <f>L4846*(1-K4846)</f>
      </c>
    </row>
    <row r="4847">
      <c r="A4847" t="s">
        <v>164</v>
      </c>
      <c r="B4847" t="s">
        <v>253</v>
      </c>
      <c r="C4847" s="32" t="s">
        <v>255</v>
      </c>
      <c r="D4847" t="s">
        <v>458</v>
      </c>
      <c r="E4847" t="s">
        <v>476</v>
      </c>
      <c r="F4847" s="174" t="n">
        <v>2042</v>
      </c>
      <c r="G4847" s="175" t="n">
        <v>35</v>
      </c>
      <c r="H4847" s="176" t="n">
        <v>1629.08347713545</v>
      </c>
      <c r="I4847" s="177" t="n">
        <v>4656243.07384339</v>
      </c>
      <c r="J4847" s="178" t="str">
        <f>IF(I4847&gt;0,H4847/I4847,0)</f>
      </c>
      <c r="K4847" s="179" t="str">
        <f>1-EXP(-J4847)</f>
      </c>
      <c r="L4847" s="180" t="str">
        <f>IF(G4847=30,1,M4846)</f>
      </c>
      <c r="M4847" s="181" t="str">
        <f>L4847*(1-K4847)</f>
      </c>
    </row>
    <row r="4848">
      <c r="A4848" t="s">
        <v>164</v>
      </c>
      <c r="B4848" t="s">
        <v>253</v>
      </c>
      <c r="C4848" s="32" t="s">
        <v>255</v>
      </c>
      <c r="D4848" t="s">
        <v>458</v>
      </c>
      <c r="E4848" t="s">
        <v>476</v>
      </c>
      <c r="F4848" s="174" t="n">
        <v>2042</v>
      </c>
      <c r="G4848" s="175" t="n">
        <v>36</v>
      </c>
      <c r="H4848" s="176" t="n">
        <v>1852.76947019979</v>
      </c>
      <c r="I4848" s="177" t="n">
        <v>4572298.28000784</v>
      </c>
      <c r="J4848" s="178" t="str">
        <f>IF(I4848&gt;0,H4848/I4848,0)</f>
      </c>
      <c r="K4848" s="179" t="str">
        <f>1-EXP(-J4848)</f>
      </c>
      <c r="L4848" s="180" t="str">
        <f>IF(G4848=30,1,M4847)</f>
      </c>
      <c r="M4848" s="181" t="str">
        <f>L4848*(1-K4848)</f>
      </c>
    </row>
    <row r="4849">
      <c r="A4849" t="s">
        <v>164</v>
      </c>
      <c r="B4849" t="s">
        <v>253</v>
      </c>
      <c r="C4849" s="32" t="s">
        <v>255</v>
      </c>
      <c r="D4849" t="s">
        <v>458</v>
      </c>
      <c r="E4849" t="s">
        <v>476</v>
      </c>
      <c r="F4849" s="174" t="n">
        <v>2042</v>
      </c>
      <c r="G4849" s="175" t="n">
        <v>37</v>
      </c>
      <c r="H4849" s="176" t="n">
        <v>1964.96580583285</v>
      </c>
      <c r="I4849" s="177" t="n">
        <v>4510231.71075335</v>
      </c>
      <c r="J4849" s="178" t="str">
        <f>IF(I4849&gt;0,H4849/I4849,0)</f>
      </c>
      <c r="K4849" s="179" t="str">
        <f>1-EXP(-J4849)</f>
      </c>
      <c r="L4849" s="180" t="str">
        <f>IF(G4849=30,1,M4848)</f>
      </c>
      <c r="M4849" s="181" t="str">
        <f>L4849*(1-K4849)</f>
      </c>
    </row>
    <row r="4850">
      <c r="A4850" t="s">
        <v>164</v>
      </c>
      <c r="B4850" t="s">
        <v>253</v>
      </c>
      <c r="C4850" s="32" t="s">
        <v>255</v>
      </c>
      <c r="D4850" t="s">
        <v>458</v>
      </c>
      <c r="E4850" t="s">
        <v>476</v>
      </c>
      <c r="F4850" s="174" t="n">
        <v>2042</v>
      </c>
      <c r="G4850" s="175" t="n">
        <v>38</v>
      </c>
      <c r="H4850" s="176" t="n">
        <v>2058.64589794583</v>
      </c>
      <c r="I4850" s="177" t="n">
        <v>4380691.52040855</v>
      </c>
      <c r="J4850" s="178" t="str">
        <f>IF(I4850&gt;0,H4850/I4850,0)</f>
      </c>
      <c r="K4850" s="179" t="str">
        <f>1-EXP(-J4850)</f>
      </c>
      <c r="L4850" s="180" t="str">
        <f>IF(G4850=30,1,M4849)</f>
      </c>
      <c r="M4850" s="181" t="str">
        <f>L4850*(1-K4850)</f>
      </c>
    </row>
    <row r="4851">
      <c r="A4851" t="s">
        <v>164</v>
      </c>
      <c r="B4851" t="s">
        <v>253</v>
      </c>
      <c r="C4851" s="32" t="s">
        <v>255</v>
      </c>
      <c r="D4851" t="s">
        <v>458</v>
      </c>
      <c r="E4851" t="s">
        <v>476</v>
      </c>
      <c r="F4851" s="174" t="n">
        <v>2042</v>
      </c>
      <c r="G4851" s="175" t="n">
        <v>39</v>
      </c>
      <c r="H4851" s="176" t="n">
        <v>2192.19768342849</v>
      </c>
      <c r="I4851" s="177" t="n">
        <v>4313515.4526366</v>
      </c>
      <c r="J4851" s="178" t="str">
        <f>IF(I4851&gt;0,H4851/I4851,0)</f>
      </c>
      <c r="K4851" s="179" t="str">
        <f>1-EXP(-J4851)</f>
      </c>
      <c r="L4851" s="180" t="str">
        <f>IF(G4851=30,1,M4850)</f>
      </c>
      <c r="M4851" s="181" t="str">
        <f>L4851*(1-K4851)</f>
      </c>
    </row>
    <row r="4852">
      <c r="A4852" t="s">
        <v>164</v>
      </c>
      <c r="B4852" t="s">
        <v>253</v>
      </c>
      <c r="C4852" s="32" t="s">
        <v>255</v>
      </c>
      <c r="D4852" t="s">
        <v>458</v>
      </c>
      <c r="E4852" t="s">
        <v>476</v>
      </c>
      <c r="F4852" s="174" t="n">
        <v>2042</v>
      </c>
      <c r="G4852" s="175" t="n">
        <v>40</v>
      </c>
      <c r="H4852" s="176" t="n">
        <v>3126.01961434151</v>
      </c>
      <c r="I4852" s="177" t="n">
        <v>4288409.6999343</v>
      </c>
      <c r="J4852" s="178" t="str">
        <f>IF(I4852&gt;0,H4852/I4852,0)</f>
      </c>
      <c r="K4852" s="179" t="str">
        <f>1-EXP(-J4852)</f>
      </c>
      <c r="L4852" s="180" t="str">
        <f>IF(G4852=30,1,M4851)</f>
      </c>
      <c r="M4852" s="181" t="str">
        <f>L4852*(1-K4852)</f>
      </c>
    </row>
    <row r="4853">
      <c r="A4853" t="s">
        <v>164</v>
      </c>
      <c r="B4853" t="s">
        <v>253</v>
      </c>
      <c r="C4853" s="32" t="s">
        <v>255</v>
      </c>
      <c r="D4853" t="s">
        <v>458</v>
      </c>
      <c r="E4853" t="s">
        <v>476</v>
      </c>
      <c r="F4853" s="174" t="n">
        <v>2042</v>
      </c>
      <c r="G4853" s="175" t="n">
        <v>41</v>
      </c>
      <c r="H4853" s="176" t="n">
        <v>3438.32373363341</v>
      </c>
      <c r="I4853" s="177" t="n">
        <v>4264583.13226446</v>
      </c>
      <c r="J4853" s="178" t="str">
        <f>IF(I4853&gt;0,H4853/I4853,0)</f>
      </c>
      <c r="K4853" s="179" t="str">
        <f>1-EXP(-J4853)</f>
      </c>
      <c r="L4853" s="180" t="str">
        <f>IF(G4853=30,1,M4852)</f>
      </c>
      <c r="M4853" s="181" t="str">
        <f>L4853*(1-K4853)</f>
      </c>
    </row>
    <row r="4854">
      <c r="A4854" t="s">
        <v>164</v>
      </c>
      <c r="B4854" t="s">
        <v>253</v>
      </c>
      <c r="C4854" s="32" t="s">
        <v>255</v>
      </c>
      <c r="D4854" t="s">
        <v>458</v>
      </c>
      <c r="E4854" t="s">
        <v>476</v>
      </c>
      <c r="F4854" s="174" t="n">
        <v>2042</v>
      </c>
      <c r="G4854" s="175" t="n">
        <v>42</v>
      </c>
      <c r="H4854" s="176" t="n">
        <v>3710.08465749444</v>
      </c>
      <c r="I4854" s="177" t="n">
        <v>4240651.60425458</v>
      </c>
      <c r="J4854" s="178" t="str">
        <f>IF(I4854&gt;0,H4854/I4854,0)</f>
      </c>
      <c r="K4854" s="179" t="str">
        <f>1-EXP(-J4854)</f>
      </c>
      <c r="L4854" s="180" t="str">
        <f>IF(G4854=30,1,M4853)</f>
      </c>
      <c r="M4854" s="181" t="str">
        <f>L4854*(1-K4854)</f>
      </c>
    </row>
    <row r="4855">
      <c r="A4855" t="s">
        <v>164</v>
      </c>
      <c r="B4855" t="s">
        <v>253</v>
      </c>
      <c r="C4855" s="32" t="s">
        <v>255</v>
      </c>
      <c r="D4855" t="s">
        <v>458</v>
      </c>
      <c r="E4855" t="s">
        <v>476</v>
      </c>
      <c r="F4855" s="174" t="n">
        <v>2042</v>
      </c>
      <c r="G4855" s="175" t="n">
        <v>43</v>
      </c>
      <c r="H4855" s="176" t="n">
        <v>4049.09372348023</v>
      </c>
      <c r="I4855" s="177" t="n">
        <v>4255266.7662052</v>
      </c>
      <c r="J4855" s="178" t="str">
        <f>IF(I4855&gt;0,H4855/I4855,0)</f>
      </c>
      <c r="K4855" s="179" t="str">
        <f>1-EXP(-J4855)</f>
      </c>
      <c r="L4855" s="180" t="str">
        <f>IF(G4855=30,1,M4854)</f>
      </c>
      <c r="M4855" s="181" t="str">
        <f>L4855*(1-K4855)</f>
      </c>
    </row>
    <row r="4856">
      <c r="A4856" t="s">
        <v>164</v>
      </c>
      <c r="B4856" t="s">
        <v>253</v>
      </c>
      <c r="C4856" s="32" t="s">
        <v>255</v>
      </c>
      <c r="D4856" t="s">
        <v>458</v>
      </c>
      <c r="E4856" t="s">
        <v>476</v>
      </c>
      <c r="F4856" s="174" t="n">
        <v>2042</v>
      </c>
      <c r="G4856" s="175" t="n">
        <v>44</v>
      </c>
      <c r="H4856" s="176" t="n">
        <v>4469.87032030755</v>
      </c>
      <c r="I4856" s="177" t="n">
        <v>4307674.18063743</v>
      </c>
      <c r="J4856" s="178" t="str">
        <f>IF(I4856&gt;0,H4856/I4856,0)</f>
      </c>
      <c r="K4856" s="179" t="str">
        <f>1-EXP(-J4856)</f>
      </c>
      <c r="L4856" s="180" t="str">
        <f>IF(G4856=30,1,M4855)</f>
      </c>
      <c r="M4856" s="181" t="str">
        <f>L4856*(1-K4856)</f>
      </c>
    </row>
    <row r="4857">
      <c r="A4857" t="s">
        <v>164</v>
      </c>
      <c r="B4857" t="s">
        <v>253</v>
      </c>
      <c r="C4857" s="32" t="s">
        <v>255</v>
      </c>
      <c r="D4857" t="s">
        <v>458</v>
      </c>
      <c r="E4857" t="s">
        <v>476</v>
      </c>
      <c r="F4857" s="174" t="n">
        <v>2042</v>
      </c>
      <c r="G4857" s="175" t="n">
        <v>45</v>
      </c>
      <c r="H4857" s="176" t="n">
        <v>6174.79836469502</v>
      </c>
      <c r="I4857" s="177" t="n">
        <v>4434900.03262128</v>
      </c>
      <c r="J4857" s="178" t="str">
        <f>IF(I4857&gt;0,H4857/I4857,0)</f>
      </c>
      <c r="K4857" s="179" t="str">
        <f>1-EXP(-J4857)</f>
      </c>
      <c r="L4857" s="180" t="str">
        <f>IF(G4857=30,1,M4856)</f>
      </c>
      <c r="M4857" s="181" t="str">
        <f>L4857*(1-K4857)</f>
      </c>
    </row>
    <row r="4858">
      <c r="A4858" t="s">
        <v>164</v>
      </c>
      <c r="B4858" t="s">
        <v>253</v>
      </c>
      <c r="C4858" s="32" t="s">
        <v>255</v>
      </c>
      <c r="D4858" t="s">
        <v>458</v>
      </c>
      <c r="E4858" t="s">
        <v>476</v>
      </c>
      <c r="F4858" s="174" t="n">
        <v>2042</v>
      </c>
      <c r="G4858" s="175" t="n">
        <v>46</v>
      </c>
      <c r="H4858" s="176" t="n">
        <v>6659.10863706873</v>
      </c>
      <c r="I4858" s="177" t="n">
        <v>4383669.72411474</v>
      </c>
      <c r="J4858" s="178" t="str">
        <f>IF(I4858&gt;0,H4858/I4858,0)</f>
      </c>
      <c r="K4858" s="179" t="str">
        <f>1-EXP(-J4858)</f>
      </c>
      <c r="L4858" s="180" t="str">
        <f>IF(G4858=30,1,M4857)</f>
      </c>
      <c r="M4858" s="181" t="str">
        <f>L4858*(1-K4858)</f>
      </c>
    </row>
    <row r="4859">
      <c r="A4859" t="s">
        <v>164</v>
      </c>
      <c r="B4859" t="s">
        <v>253</v>
      </c>
      <c r="C4859" s="32" t="s">
        <v>255</v>
      </c>
      <c r="D4859" t="s">
        <v>458</v>
      </c>
      <c r="E4859" t="s">
        <v>476</v>
      </c>
      <c r="F4859" s="174" t="n">
        <v>2042</v>
      </c>
      <c r="G4859" s="175" t="n">
        <v>47</v>
      </c>
      <c r="H4859" s="176" t="n">
        <v>7154.67386418123</v>
      </c>
      <c r="I4859" s="177" t="n">
        <v>4303184.70492809</v>
      </c>
      <c r="J4859" s="178" t="str">
        <f>IF(I4859&gt;0,H4859/I4859,0)</f>
      </c>
      <c r="K4859" s="179" t="str">
        <f>1-EXP(-J4859)</f>
      </c>
      <c r="L4859" s="180" t="str">
        <f>IF(G4859=30,1,M4858)</f>
      </c>
      <c r="M4859" s="181" t="str">
        <f>L4859*(1-K4859)</f>
      </c>
    </row>
    <row r="4860">
      <c r="A4860" t="s">
        <v>164</v>
      </c>
      <c r="B4860" t="s">
        <v>253</v>
      </c>
      <c r="C4860" s="32" t="s">
        <v>255</v>
      </c>
      <c r="D4860" t="s">
        <v>458</v>
      </c>
      <c r="E4860" t="s">
        <v>476</v>
      </c>
      <c r="F4860" s="174" t="n">
        <v>2042</v>
      </c>
      <c r="G4860" s="175" t="n">
        <v>48</v>
      </c>
      <c r="H4860" s="176" t="n">
        <v>7719.95524818369</v>
      </c>
      <c r="I4860" s="177" t="n">
        <v>4237198.80890738</v>
      </c>
      <c r="J4860" s="178" t="str">
        <f>IF(I4860&gt;0,H4860/I4860,0)</f>
      </c>
      <c r="K4860" s="179" t="str">
        <f>1-EXP(-J4860)</f>
      </c>
      <c r="L4860" s="180" t="str">
        <f>IF(G4860=30,1,M4859)</f>
      </c>
      <c r="M4860" s="181" t="str">
        <f>L4860*(1-K4860)</f>
      </c>
    </row>
    <row r="4861">
      <c r="A4861" t="s">
        <v>164</v>
      </c>
      <c r="B4861" t="s">
        <v>253</v>
      </c>
      <c r="C4861" s="32" t="s">
        <v>255</v>
      </c>
      <c r="D4861" t="s">
        <v>458</v>
      </c>
      <c r="E4861" t="s">
        <v>476</v>
      </c>
      <c r="F4861" s="174" t="n">
        <v>2042</v>
      </c>
      <c r="G4861" s="175" t="n">
        <v>49</v>
      </c>
      <c r="H4861" s="176" t="n">
        <v>8337.25215256217</v>
      </c>
      <c r="I4861" s="177" t="n">
        <v>4173793.87756335</v>
      </c>
      <c r="J4861" s="178" t="str">
        <f>IF(I4861&gt;0,H4861/I4861,0)</f>
      </c>
      <c r="K4861" s="179" t="str">
        <f>1-EXP(-J4861)</f>
      </c>
      <c r="L4861" s="180" t="str">
        <f>IF(G4861=30,1,M4860)</f>
      </c>
      <c r="M4861" s="181" t="str">
        <f>L4861*(1-K4861)</f>
      </c>
    </row>
    <row r="4862">
      <c r="A4862" t="s">
        <v>164</v>
      </c>
      <c r="B4862" t="s">
        <v>253</v>
      </c>
      <c r="C4862" s="32" t="s">
        <v>255</v>
      </c>
      <c r="D4862" t="s">
        <v>458</v>
      </c>
      <c r="E4862" t="s">
        <v>476</v>
      </c>
      <c r="F4862" s="174" t="n">
        <v>2042</v>
      </c>
      <c r="G4862" s="175" t="n">
        <v>50</v>
      </c>
      <c r="H4862" s="176" t="n">
        <v>9608.24541235148</v>
      </c>
      <c r="I4862" s="177" t="n">
        <v>4197547.88948834</v>
      </c>
      <c r="J4862" s="178" t="str">
        <f>IF(I4862&gt;0,H4862/I4862,0)</f>
      </c>
      <c r="K4862" s="179" t="str">
        <f>1-EXP(-J4862)</f>
      </c>
      <c r="L4862" s="180" t="str">
        <f>IF(G4862=30,1,M4861)</f>
      </c>
      <c r="M4862" s="181" t="str">
        <f>L4862*(1-K4862)</f>
      </c>
    </row>
    <row r="4863">
      <c r="A4863" t="s">
        <v>164</v>
      </c>
      <c r="B4863" t="s">
        <v>253</v>
      </c>
      <c r="C4863" s="32" t="s">
        <v>255</v>
      </c>
      <c r="D4863" t="s">
        <v>458</v>
      </c>
      <c r="E4863" t="s">
        <v>476</v>
      </c>
      <c r="F4863" s="174" t="n">
        <v>2042</v>
      </c>
      <c r="G4863" s="175" t="n">
        <v>51</v>
      </c>
      <c r="H4863" s="176" t="n">
        <v>10506.1673680439</v>
      </c>
      <c r="I4863" s="177" t="n">
        <v>4199953.79066691</v>
      </c>
      <c r="J4863" s="178" t="str">
        <f>IF(I4863&gt;0,H4863/I4863,0)</f>
      </c>
      <c r="K4863" s="179" t="str">
        <f>1-EXP(-J4863)</f>
      </c>
      <c r="L4863" s="180" t="str">
        <f>IF(G4863=30,1,M4862)</f>
      </c>
      <c r="M4863" s="181" t="str">
        <f>L4863*(1-K4863)</f>
      </c>
    </row>
    <row r="4864">
      <c r="A4864" t="s">
        <v>164</v>
      </c>
      <c r="B4864" t="s">
        <v>253</v>
      </c>
      <c r="C4864" s="32" t="s">
        <v>255</v>
      </c>
      <c r="D4864" t="s">
        <v>458</v>
      </c>
      <c r="E4864" t="s">
        <v>476</v>
      </c>
      <c r="F4864" s="174" t="n">
        <v>2042</v>
      </c>
      <c r="G4864" s="175" t="n">
        <v>52</v>
      </c>
      <c r="H4864" s="176" t="n">
        <v>15377.1608738118</v>
      </c>
      <c r="I4864" s="177" t="n">
        <v>6176407.7973966</v>
      </c>
      <c r="J4864" s="178" t="str">
        <f>IF(I4864&gt;0,H4864/I4864,0)</f>
      </c>
      <c r="K4864" s="179" t="str">
        <f>1-EXP(-J4864)</f>
      </c>
      <c r="L4864" s="180" t="str">
        <f>IF(G4864=30,1,M4863)</f>
      </c>
      <c r="M4864" s="181" t="str">
        <f>L4864*(1-K4864)</f>
      </c>
    </row>
    <row r="4865">
      <c r="A4865" t="s">
        <v>164</v>
      </c>
      <c r="B4865" t="s">
        <v>253</v>
      </c>
      <c r="C4865" s="32" t="s">
        <v>255</v>
      </c>
      <c r="D4865" t="s">
        <v>458</v>
      </c>
      <c r="E4865" t="s">
        <v>476</v>
      </c>
      <c r="F4865" s="174" t="n">
        <v>2042</v>
      </c>
      <c r="G4865" s="175" t="n">
        <v>53</v>
      </c>
      <c r="H4865" s="176" t="n">
        <v>12314.5672376037</v>
      </c>
      <c r="I4865" s="177" t="n">
        <v>4127392.67352841</v>
      </c>
      <c r="J4865" s="178" t="str">
        <f>IF(I4865&gt;0,H4865/I4865,0)</f>
      </c>
      <c r="K4865" s="179" t="str">
        <f>1-EXP(-J4865)</f>
      </c>
      <c r="L4865" s="180" t="str">
        <f>IF(G4865=30,1,M4864)</f>
      </c>
      <c r="M4865" s="181" t="str">
        <f>L4865*(1-K4865)</f>
      </c>
    </row>
    <row r="4866">
      <c r="A4866" t="s">
        <v>164</v>
      </c>
      <c r="B4866" t="s">
        <v>253</v>
      </c>
      <c r="C4866" s="32" t="s">
        <v>255</v>
      </c>
      <c r="D4866" t="s">
        <v>458</v>
      </c>
      <c r="E4866" t="s">
        <v>476</v>
      </c>
      <c r="F4866" s="174" t="n">
        <v>2042</v>
      </c>
      <c r="G4866" s="175" t="n">
        <v>54</v>
      </c>
      <c r="H4866" s="176" t="n">
        <v>13311.8512007895</v>
      </c>
      <c r="I4866" s="177" t="n">
        <v>4092709.9519448</v>
      </c>
      <c r="J4866" s="178" t="str">
        <f>IF(I4866&gt;0,H4866/I4866,0)</f>
      </c>
      <c r="K4866" s="179" t="str">
        <f>1-EXP(-J4866)</f>
      </c>
      <c r="L4866" s="180" t="str">
        <f>IF(G4866=30,1,M4865)</f>
      </c>
      <c r="M4866" s="181" t="str">
        <f>L4866*(1-K4866)</f>
      </c>
    </row>
    <row r="4867">
      <c r="A4867" t="s">
        <v>164</v>
      </c>
      <c r="B4867" t="s">
        <v>253</v>
      </c>
      <c r="C4867" s="32" t="s">
        <v>255</v>
      </c>
      <c r="D4867" t="s">
        <v>458</v>
      </c>
      <c r="E4867" t="s">
        <v>476</v>
      </c>
      <c r="F4867" s="174" t="n">
        <v>2042</v>
      </c>
      <c r="G4867" s="175" t="n">
        <v>55</v>
      </c>
      <c r="H4867" s="176" t="n">
        <v>13848.7737652392</v>
      </c>
      <c r="I4867" s="177" t="n">
        <v>3947433.09815898</v>
      </c>
      <c r="J4867" s="178" t="str">
        <f>IF(I4867&gt;0,H4867/I4867,0)</f>
      </c>
      <c r="K4867" s="179" t="str">
        <f>1-EXP(-J4867)</f>
      </c>
      <c r="L4867" s="180" t="str">
        <f>IF(G4867=30,1,M4866)</f>
      </c>
      <c r="M4867" s="181" t="str">
        <f>L4867*(1-K4867)</f>
      </c>
    </row>
    <row r="4868">
      <c r="A4868" t="s">
        <v>164</v>
      </c>
      <c r="B4868" t="s">
        <v>253</v>
      </c>
      <c r="C4868" s="32" t="s">
        <v>255</v>
      </c>
      <c r="D4868" t="s">
        <v>458</v>
      </c>
      <c r="E4868" t="s">
        <v>476</v>
      </c>
      <c r="F4868" s="174" t="n">
        <v>2042</v>
      </c>
      <c r="G4868" s="175" t="n">
        <v>56</v>
      </c>
      <c r="H4868" s="176" t="n">
        <v>14859.9439640316</v>
      </c>
      <c r="I4868" s="177" t="n">
        <v>3893200.35564038</v>
      </c>
      <c r="J4868" s="178" t="str">
        <f>IF(I4868&gt;0,H4868/I4868,0)</f>
      </c>
      <c r="K4868" s="179" t="str">
        <f>1-EXP(-J4868)</f>
      </c>
      <c r="L4868" s="180" t="str">
        <f>IF(G4868=30,1,M4867)</f>
      </c>
      <c r="M4868" s="181" t="str">
        <f>L4868*(1-K4868)</f>
      </c>
    </row>
    <row r="4869">
      <c r="A4869" t="s">
        <v>164</v>
      </c>
      <c r="B4869" t="s">
        <v>253</v>
      </c>
      <c r="C4869" s="32" t="s">
        <v>255</v>
      </c>
      <c r="D4869" t="s">
        <v>458</v>
      </c>
      <c r="E4869" t="s">
        <v>476</v>
      </c>
      <c r="F4869" s="174" t="n">
        <v>2042</v>
      </c>
      <c r="G4869" s="175" t="n">
        <v>57</v>
      </c>
      <c r="H4869" s="176" t="n">
        <v>16345.6574675274</v>
      </c>
      <c r="I4869" s="177" t="n">
        <v>3924814.02192689</v>
      </c>
      <c r="J4869" s="178" t="str">
        <f>IF(I4869&gt;0,H4869/I4869,0)</f>
      </c>
      <c r="K4869" s="179" t="str">
        <f>1-EXP(-J4869)</f>
      </c>
      <c r="L4869" s="180" t="str">
        <f>IF(G4869=30,1,M4868)</f>
      </c>
      <c r="M4869" s="181" t="str">
        <f>L4869*(1-K4869)</f>
      </c>
    </row>
    <row r="4870">
      <c r="A4870" t="s">
        <v>164</v>
      </c>
      <c r="B4870" t="s">
        <v>253</v>
      </c>
      <c r="C4870" s="32" t="s">
        <v>255</v>
      </c>
      <c r="D4870" t="s">
        <v>458</v>
      </c>
      <c r="E4870" t="s">
        <v>476</v>
      </c>
      <c r="F4870" s="174" t="n">
        <v>2042</v>
      </c>
      <c r="G4870" s="175" t="n">
        <v>58</v>
      </c>
      <c r="H4870" s="176" t="n">
        <v>18096.6958061661</v>
      </c>
      <c r="I4870" s="177" t="n">
        <v>3976935.88036217</v>
      </c>
      <c r="J4870" s="178" t="str">
        <f>IF(I4870&gt;0,H4870/I4870,0)</f>
      </c>
      <c r="K4870" s="179" t="str">
        <f>1-EXP(-J4870)</f>
      </c>
      <c r="L4870" s="180" t="str">
        <f>IF(G4870=30,1,M4869)</f>
      </c>
      <c r="M4870" s="181" t="str">
        <f>L4870*(1-K4870)</f>
      </c>
    </row>
    <row r="4871">
      <c r="A4871" t="s">
        <v>164</v>
      </c>
      <c r="B4871" t="s">
        <v>253</v>
      </c>
      <c r="C4871" s="32" t="s">
        <v>255</v>
      </c>
      <c r="D4871" t="s">
        <v>458</v>
      </c>
      <c r="E4871" t="s">
        <v>476</v>
      </c>
      <c r="F4871" s="174" t="n">
        <v>2042</v>
      </c>
      <c r="G4871" s="175" t="n">
        <v>59</v>
      </c>
      <c r="H4871" s="176" t="n">
        <v>19545.0781236506</v>
      </c>
      <c r="I4871" s="177" t="n">
        <v>3925657.64613051</v>
      </c>
      <c r="J4871" s="178" t="str">
        <f>IF(I4871&gt;0,H4871/I4871,0)</f>
      </c>
      <c r="K4871" s="179" t="str">
        <f>1-EXP(-J4871)</f>
      </c>
      <c r="L4871" s="180" t="str">
        <f>IF(G4871=30,1,M4870)</f>
      </c>
      <c r="M4871" s="181" t="str">
        <f>L4871*(1-K4871)</f>
      </c>
    </row>
    <row r="4872">
      <c r="A4872" t="s">
        <v>164</v>
      </c>
      <c r="B4872" t="s">
        <v>253</v>
      </c>
      <c r="C4872" s="32" t="s">
        <v>255</v>
      </c>
      <c r="D4872" t="s">
        <v>458</v>
      </c>
      <c r="E4872" t="s">
        <v>476</v>
      </c>
      <c r="F4872" s="174" t="n">
        <v>2042</v>
      </c>
      <c r="G4872" s="175" t="n">
        <v>60</v>
      </c>
      <c r="H4872" s="176" t="n">
        <v>20474.852515278</v>
      </c>
      <c r="I4872" s="177" t="n">
        <v>3769558.49735893</v>
      </c>
      <c r="J4872" s="178" t="str">
        <f>IF(I4872&gt;0,H4872/I4872,0)</f>
      </c>
      <c r="K4872" s="179" t="str">
        <f>1-EXP(-J4872)</f>
      </c>
      <c r="L4872" s="180" t="str">
        <f>IF(G4872=30,1,M4871)</f>
      </c>
      <c r="M4872" s="181" t="str">
        <f>L4872*(1-K4872)</f>
      </c>
    </row>
    <row r="4873">
      <c r="A4873" t="s">
        <v>164</v>
      </c>
      <c r="B4873" t="s">
        <v>253</v>
      </c>
      <c r="C4873" s="32" t="s">
        <v>255</v>
      </c>
      <c r="D4873" t="s">
        <v>458</v>
      </c>
      <c r="E4873" t="s">
        <v>476</v>
      </c>
      <c r="F4873" s="174" t="n">
        <v>2042</v>
      </c>
      <c r="G4873" s="175" t="n">
        <v>61</v>
      </c>
      <c r="H4873" s="176" t="n">
        <v>21821.155326081</v>
      </c>
      <c r="I4873" s="177" t="n">
        <v>3669205.03540327</v>
      </c>
      <c r="J4873" s="178" t="str">
        <f>IF(I4873&gt;0,H4873/I4873,0)</f>
      </c>
      <c r="K4873" s="179" t="str">
        <f>1-EXP(-J4873)</f>
      </c>
      <c r="L4873" s="180" t="str">
        <f>IF(G4873=30,1,M4872)</f>
      </c>
      <c r="M4873" s="181" t="str">
        <f>L4873*(1-K4873)</f>
      </c>
    </row>
    <row r="4874">
      <c r="A4874" t="s">
        <v>164</v>
      </c>
      <c r="B4874" t="s">
        <v>253</v>
      </c>
      <c r="C4874" s="32" t="s">
        <v>255</v>
      </c>
      <c r="D4874" t="s">
        <v>458</v>
      </c>
      <c r="E4874" t="s">
        <v>476</v>
      </c>
      <c r="F4874" s="174" t="n">
        <v>2042</v>
      </c>
      <c r="G4874" s="175" t="n">
        <v>62</v>
      </c>
      <c r="H4874" s="176" t="n">
        <v>23364.4612683445</v>
      </c>
      <c r="I4874" s="177" t="n">
        <v>3581575.96341585</v>
      </c>
      <c r="J4874" s="178" t="str">
        <f>IF(I4874&gt;0,H4874/I4874,0)</f>
      </c>
      <c r="K4874" s="179" t="str">
        <f>1-EXP(-J4874)</f>
      </c>
      <c r="L4874" s="180" t="str">
        <f>IF(G4874=30,1,M4873)</f>
      </c>
      <c r="M4874" s="181" t="str">
        <f>L4874*(1-K4874)</f>
      </c>
    </row>
    <row r="4875">
      <c r="A4875" t="s">
        <v>164</v>
      </c>
      <c r="B4875" t="s">
        <v>253</v>
      </c>
      <c r="C4875" s="32" t="s">
        <v>255</v>
      </c>
      <c r="D4875" t="s">
        <v>458</v>
      </c>
      <c r="E4875" t="s">
        <v>476</v>
      </c>
      <c r="F4875" s="174" t="n">
        <v>2042</v>
      </c>
      <c r="G4875" s="175" t="n">
        <v>63</v>
      </c>
      <c r="H4875" s="176" t="n">
        <v>24956.7023049167</v>
      </c>
      <c r="I4875" s="177" t="n">
        <v>3487107.85181271</v>
      </c>
      <c r="J4875" s="178" t="str">
        <f>IF(I4875&gt;0,H4875/I4875,0)</f>
      </c>
      <c r="K4875" s="179" t="str">
        <f>1-EXP(-J4875)</f>
      </c>
      <c r="L4875" s="180" t="str">
        <f>IF(G4875=30,1,M4874)</f>
      </c>
      <c r="M4875" s="181" t="str">
        <f>L4875*(1-K4875)</f>
      </c>
    </row>
    <row r="4876">
      <c r="A4876" t="s">
        <v>164</v>
      </c>
      <c r="B4876" t="s">
        <v>253</v>
      </c>
      <c r="C4876" s="32" t="s">
        <v>255</v>
      </c>
      <c r="D4876" t="s">
        <v>458</v>
      </c>
      <c r="E4876" t="s">
        <v>476</v>
      </c>
      <c r="F4876" s="174" t="n">
        <v>2042</v>
      </c>
      <c r="G4876" s="175" t="n">
        <v>64</v>
      </c>
      <c r="H4876" s="176" t="n">
        <v>26487.1013500903</v>
      </c>
      <c r="I4876" s="177" t="n">
        <v>3373642.02964721</v>
      </c>
      <c r="J4876" s="178" t="str">
        <f>IF(I4876&gt;0,H4876/I4876,0)</f>
      </c>
      <c r="K4876" s="179" t="str">
        <f>1-EXP(-J4876)</f>
      </c>
      <c r="L4876" s="180" t="str">
        <f>IF(G4876=30,1,M4875)</f>
      </c>
      <c r="M4876" s="181" t="str">
        <f>L4876*(1-K4876)</f>
      </c>
    </row>
    <row r="4877">
      <c r="A4877" t="s">
        <v>164</v>
      </c>
      <c r="B4877" t="s">
        <v>253</v>
      </c>
      <c r="C4877" s="32" t="s">
        <v>255</v>
      </c>
      <c r="D4877" t="s">
        <v>458</v>
      </c>
      <c r="E4877" t="s">
        <v>476</v>
      </c>
      <c r="F4877" s="174" t="n">
        <v>2042</v>
      </c>
      <c r="G4877" s="175" t="n">
        <v>65</v>
      </c>
      <c r="H4877" s="176" t="n">
        <v>27009.3504485867</v>
      </c>
      <c r="I4877" s="177" t="n">
        <v>3272737.55677291</v>
      </c>
      <c r="J4877" s="178" t="str">
        <f>IF(I4877&gt;0,H4877/I4877,0)</f>
      </c>
      <c r="K4877" s="179" t="str">
        <f>1-EXP(-J4877)</f>
      </c>
      <c r="L4877" s="180" t="str">
        <f>IF(G4877=30,1,M4876)</f>
      </c>
      <c r="M4877" s="181" t="str">
        <f>L4877*(1-K4877)</f>
      </c>
    </row>
    <row r="4878">
      <c r="A4878" t="s">
        <v>164</v>
      </c>
      <c r="B4878" t="s">
        <v>253</v>
      </c>
      <c r="C4878" s="32" t="s">
        <v>255</v>
      </c>
      <c r="D4878" t="s">
        <v>458</v>
      </c>
      <c r="E4878" t="s">
        <v>476</v>
      </c>
      <c r="F4878" s="174" t="n">
        <v>2042</v>
      </c>
      <c r="G4878" s="175" t="n">
        <v>66</v>
      </c>
      <c r="H4878" s="176" t="n">
        <v>28597.3176100513</v>
      </c>
      <c r="I4878" s="177" t="n">
        <v>3160828.64806889</v>
      </c>
      <c r="J4878" s="178" t="str">
        <f>IF(I4878&gt;0,H4878/I4878,0)</f>
      </c>
      <c r="K4878" s="179" t="str">
        <f>1-EXP(-J4878)</f>
      </c>
      <c r="L4878" s="180" t="str">
        <f>IF(G4878=30,1,M4877)</f>
      </c>
      <c r="M4878" s="181" t="str">
        <f>L4878*(1-K4878)</f>
      </c>
    </row>
    <row r="4879">
      <c r="A4879" t="s">
        <v>164</v>
      </c>
      <c r="B4879" t="s">
        <v>253</v>
      </c>
      <c r="C4879" s="32" t="s">
        <v>255</v>
      </c>
      <c r="D4879" t="s">
        <v>458</v>
      </c>
      <c r="E4879" t="s">
        <v>476</v>
      </c>
      <c r="F4879" s="174" t="n">
        <v>2042</v>
      </c>
      <c r="G4879" s="175" t="n">
        <v>67</v>
      </c>
      <c r="H4879" s="176" t="n">
        <v>30259.6577418375</v>
      </c>
      <c r="I4879" s="177" t="n">
        <v>3045959.6569518</v>
      </c>
      <c r="J4879" s="178" t="str">
        <f>IF(I4879&gt;0,H4879/I4879,0)</f>
      </c>
      <c r="K4879" s="179" t="str">
        <f>1-EXP(-J4879)</f>
      </c>
      <c r="L4879" s="180" t="str">
        <f>IF(G4879=30,1,M4878)</f>
      </c>
      <c r="M4879" s="181" t="str">
        <f>L4879*(1-K4879)</f>
      </c>
    </row>
    <row r="4880">
      <c r="A4880" t="s">
        <v>164</v>
      </c>
      <c r="B4880" t="s">
        <v>253</v>
      </c>
      <c r="C4880" s="32" t="s">
        <v>255</v>
      </c>
      <c r="D4880" t="s">
        <v>458</v>
      </c>
      <c r="E4880" t="s">
        <v>476</v>
      </c>
      <c r="F4880" s="174" t="n">
        <v>2042</v>
      </c>
      <c r="G4880" s="175" t="n">
        <v>68</v>
      </c>
      <c r="H4880" s="176" t="n">
        <v>31729.7325519797</v>
      </c>
      <c r="I4880" s="177" t="n">
        <v>2906681.72053791</v>
      </c>
      <c r="J4880" s="178" t="str">
        <f>IF(I4880&gt;0,H4880/I4880,0)</f>
      </c>
      <c r="K4880" s="179" t="str">
        <f>1-EXP(-J4880)</f>
      </c>
      <c r="L4880" s="180" t="str">
        <f>IF(G4880=30,1,M4879)</f>
      </c>
      <c r="M4880" s="181" t="str">
        <f>L4880*(1-K4880)</f>
      </c>
    </row>
    <row r="4881">
      <c r="A4881" t="s">
        <v>164</v>
      </c>
      <c r="B4881" t="s">
        <v>253</v>
      </c>
      <c r="C4881" s="32" t="s">
        <v>255</v>
      </c>
      <c r="D4881" t="s">
        <v>458</v>
      </c>
      <c r="E4881" t="s">
        <v>476</v>
      </c>
      <c r="F4881" s="174" t="n">
        <v>2042</v>
      </c>
      <c r="G4881" s="175" t="n">
        <v>69</v>
      </c>
      <c r="H4881" s="176" t="n">
        <v>33793.8441116934</v>
      </c>
      <c r="I4881" s="177" t="n">
        <v>2814820.56062347</v>
      </c>
      <c r="J4881" s="178" t="str">
        <f>IF(I4881&gt;0,H4881/I4881,0)</f>
      </c>
      <c r="K4881" s="179" t="str">
        <f>1-EXP(-J4881)</f>
      </c>
      <c r="L4881" s="180" t="str">
        <f>IF(G4881=30,1,M4880)</f>
      </c>
      <c r="M4881" s="181" t="str">
        <f>L4881*(1-K4881)</f>
      </c>
    </row>
    <row r="4882">
      <c r="A4882" t="s">
        <v>164</v>
      </c>
      <c r="B4882" t="s">
        <v>253</v>
      </c>
      <c r="C4882" s="32" t="s">
        <v>255</v>
      </c>
      <c r="D4882" t="s">
        <v>458</v>
      </c>
      <c r="E4882" t="s">
        <v>476</v>
      </c>
      <c r="F4882" s="174" t="n">
        <v>2043</v>
      </c>
      <c r="G4882" s="175" t="n">
        <v>30</v>
      </c>
      <c r="H4882" s="176" t="n">
        <v>760.863879941437</v>
      </c>
      <c r="I4882" s="177" t="n">
        <v>4787827.15360766</v>
      </c>
      <c r="J4882" s="178" t="str">
        <f>IF(I4882&gt;0,H4882/I4882,0)</f>
      </c>
      <c r="K4882" s="179" t="str">
        <f>1-EXP(-J4882)</f>
      </c>
      <c r="L4882" s="180" t="str">
        <f>IF(G4882=30,1,M4881)</f>
      </c>
      <c r="M4882" s="181" t="str">
        <f>L4882*(1-K4882)</f>
      </c>
    </row>
    <row r="4883">
      <c r="A4883" t="s">
        <v>164</v>
      </c>
      <c r="B4883" t="s">
        <v>253</v>
      </c>
      <c r="C4883" s="32" t="s">
        <v>255</v>
      </c>
      <c r="D4883" t="s">
        <v>458</v>
      </c>
      <c r="E4883" t="s">
        <v>476</v>
      </c>
      <c r="F4883" s="174" t="n">
        <v>2043</v>
      </c>
      <c r="G4883" s="175" t="n">
        <v>31</v>
      </c>
      <c r="H4883" s="176" t="n">
        <v>1039.94096271277</v>
      </c>
      <c r="I4883" s="177" t="n">
        <v>4900819.38168784</v>
      </c>
      <c r="J4883" s="178" t="str">
        <f>IF(I4883&gt;0,H4883/I4883,0)</f>
      </c>
      <c r="K4883" s="179" t="str">
        <f>1-EXP(-J4883)</f>
      </c>
      <c r="L4883" s="180" t="str">
        <f>IF(G4883=30,1,M4882)</f>
      </c>
      <c r="M4883" s="181" t="str">
        <f>L4883*(1-K4883)</f>
      </c>
    </row>
    <row r="4884">
      <c r="A4884" t="s">
        <v>164</v>
      </c>
      <c r="B4884" t="s">
        <v>253</v>
      </c>
      <c r="C4884" s="32" t="s">
        <v>255</v>
      </c>
      <c r="D4884" t="s">
        <v>458</v>
      </c>
      <c r="E4884" t="s">
        <v>476</v>
      </c>
      <c r="F4884" s="174" t="n">
        <v>2043</v>
      </c>
      <c r="G4884" s="175" t="n">
        <v>32</v>
      </c>
      <c r="H4884" s="176" t="n">
        <v>1089.10682570509</v>
      </c>
      <c r="I4884" s="177" t="n">
        <v>4872814.3130643</v>
      </c>
      <c r="J4884" s="178" t="str">
        <f>IF(I4884&gt;0,H4884/I4884,0)</f>
      </c>
      <c r="K4884" s="179" t="str">
        <f>1-EXP(-J4884)</f>
      </c>
      <c r="L4884" s="180" t="str">
        <f>IF(G4884=30,1,M4883)</f>
      </c>
      <c r="M4884" s="181" t="str">
        <f>L4884*(1-K4884)</f>
      </c>
    </row>
    <row r="4885">
      <c r="A4885" t="s">
        <v>164</v>
      </c>
      <c r="B4885" t="s">
        <v>253</v>
      </c>
      <c r="C4885" s="32" t="s">
        <v>255</v>
      </c>
      <c r="D4885" t="s">
        <v>458</v>
      </c>
      <c r="E4885" t="s">
        <v>476</v>
      </c>
      <c r="F4885" s="174" t="n">
        <v>2043</v>
      </c>
      <c r="G4885" s="175" t="n">
        <v>33</v>
      </c>
      <c r="H4885" s="176" t="n">
        <v>1121.99290646966</v>
      </c>
      <c r="I4885" s="177" t="n">
        <v>4739022.87498063</v>
      </c>
      <c r="J4885" s="178" t="str">
        <f>IF(I4885&gt;0,H4885/I4885,0)</f>
      </c>
      <c r="K4885" s="179" t="str">
        <f>1-EXP(-J4885)</f>
      </c>
      <c r="L4885" s="180" t="str">
        <f>IF(G4885=30,1,M4884)</f>
      </c>
      <c r="M4885" s="181" t="str">
        <f>L4885*(1-K4885)</f>
      </c>
    </row>
    <row r="4886">
      <c r="A4886" t="s">
        <v>164</v>
      </c>
      <c r="B4886" t="s">
        <v>253</v>
      </c>
      <c r="C4886" s="32" t="s">
        <v>255</v>
      </c>
      <c r="D4886" t="s">
        <v>458</v>
      </c>
      <c r="E4886" t="s">
        <v>476</v>
      </c>
      <c r="F4886" s="174" t="n">
        <v>2043</v>
      </c>
      <c r="G4886" s="175" t="n">
        <v>34</v>
      </c>
      <c r="H4886" s="176" t="n">
        <v>1177.85664583483</v>
      </c>
      <c r="I4886" s="177" t="n">
        <v>4668013.70592864</v>
      </c>
      <c r="J4886" s="178" t="str">
        <f>IF(I4886&gt;0,H4886/I4886,0)</f>
      </c>
      <c r="K4886" s="179" t="str">
        <f>1-EXP(-J4886)</f>
      </c>
      <c r="L4886" s="180" t="str">
        <f>IF(G4886=30,1,M4885)</f>
      </c>
      <c r="M4886" s="181" t="str">
        <f>L4886*(1-K4886)</f>
      </c>
    </row>
    <row r="4887">
      <c r="A4887" t="s">
        <v>164</v>
      </c>
      <c r="B4887" t="s">
        <v>253</v>
      </c>
      <c r="C4887" s="32" t="s">
        <v>255</v>
      </c>
      <c r="D4887" t="s">
        <v>458</v>
      </c>
      <c r="E4887" t="s">
        <v>476</v>
      </c>
      <c r="F4887" s="174" t="n">
        <v>2043</v>
      </c>
      <c r="G4887" s="175" t="n">
        <v>35</v>
      </c>
      <c r="H4887" s="176" t="n">
        <v>1541.31226525955</v>
      </c>
      <c r="I4887" s="177" t="n">
        <v>4624872.40093334</v>
      </c>
      <c r="J4887" s="178" t="str">
        <f>IF(I4887&gt;0,H4887/I4887,0)</f>
      </c>
      <c r="K4887" s="179" t="str">
        <f>1-EXP(-J4887)</f>
      </c>
      <c r="L4887" s="180" t="str">
        <f>IF(G4887=30,1,M4886)</f>
      </c>
      <c r="M4887" s="181" t="str">
        <f>L4887*(1-K4887)</f>
      </c>
    </row>
    <row r="4888">
      <c r="A4888" t="s">
        <v>164</v>
      </c>
      <c r="B4888" t="s">
        <v>253</v>
      </c>
      <c r="C4888" s="32" t="s">
        <v>255</v>
      </c>
      <c r="D4888" t="s">
        <v>458</v>
      </c>
      <c r="E4888" t="s">
        <v>476</v>
      </c>
      <c r="F4888" s="174" t="n">
        <v>2043</v>
      </c>
      <c r="G4888" s="175" t="n">
        <v>36</v>
      </c>
      <c r="H4888" s="176" t="n">
        <v>1876.78900437255</v>
      </c>
      <c r="I4888" s="177" t="n">
        <v>4649381.19370484</v>
      </c>
      <c r="J4888" s="178" t="str">
        <f>IF(I4888&gt;0,H4888/I4888,0)</f>
      </c>
      <c r="K4888" s="179" t="str">
        <f>1-EXP(-J4888)</f>
      </c>
      <c r="L4888" s="180" t="str">
        <f>IF(G4888=30,1,M4887)</f>
      </c>
      <c r="M4888" s="181" t="str">
        <f>L4888*(1-K4888)</f>
      </c>
    </row>
    <row r="4889">
      <c r="A4889" t="s">
        <v>164</v>
      </c>
      <c r="B4889" t="s">
        <v>253</v>
      </c>
      <c r="C4889" s="32" t="s">
        <v>255</v>
      </c>
      <c r="D4889" t="s">
        <v>458</v>
      </c>
      <c r="E4889" t="s">
        <v>476</v>
      </c>
      <c r="F4889" s="174" t="n">
        <v>2043</v>
      </c>
      <c r="G4889" s="175" t="n">
        <v>37</v>
      </c>
      <c r="H4889" s="176" t="n">
        <v>1980.92684004271</v>
      </c>
      <c r="I4889" s="177" t="n">
        <v>4565409.95160524</v>
      </c>
      <c r="J4889" s="178" t="str">
        <f>IF(I4889&gt;0,H4889/I4889,0)</f>
      </c>
      <c r="K4889" s="179" t="str">
        <f>1-EXP(-J4889)</f>
      </c>
      <c r="L4889" s="180" t="str">
        <f>IF(G4889=30,1,M4888)</f>
      </c>
      <c r="M4889" s="181" t="str">
        <f>L4889*(1-K4889)</f>
      </c>
    </row>
    <row r="4890">
      <c r="A4890" t="s">
        <v>164</v>
      </c>
      <c r="B4890" t="s">
        <v>253</v>
      </c>
      <c r="C4890" s="32" t="s">
        <v>255</v>
      </c>
      <c r="D4890" t="s">
        <v>458</v>
      </c>
      <c r="E4890" t="s">
        <v>476</v>
      </c>
      <c r="F4890" s="174" t="n">
        <v>2043</v>
      </c>
      <c r="G4890" s="175" t="n">
        <v>38</v>
      </c>
      <c r="H4890" s="176" t="n">
        <v>2107.07925084299</v>
      </c>
      <c r="I4890" s="177" t="n">
        <v>4502972.24204493</v>
      </c>
      <c r="J4890" s="178" t="str">
        <f>IF(I4890&gt;0,H4890/I4890,0)</f>
      </c>
      <c r="K4890" s="179" t="str">
        <f>1-EXP(-J4890)</f>
      </c>
      <c r="L4890" s="180" t="str">
        <f>IF(G4890=30,1,M4889)</f>
      </c>
      <c r="M4890" s="181" t="str">
        <f>L4890*(1-K4890)</f>
      </c>
    </row>
    <row r="4891">
      <c r="A4891" t="s">
        <v>164</v>
      </c>
      <c r="B4891" t="s">
        <v>253</v>
      </c>
      <c r="C4891" s="32" t="s">
        <v>255</v>
      </c>
      <c r="D4891" t="s">
        <v>458</v>
      </c>
      <c r="E4891" t="s">
        <v>476</v>
      </c>
      <c r="F4891" s="174" t="n">
        <v>2043</v>
      </c>
      <c r="G4891" s="175" t="n">
        <v>39</v>
      </c>
      <c r="H4891" s="176" t="n">
        <v>2212.82103746992</v>
      </c>
      <c r="I4891" s="177" t="n">
        <v>4373131.33225205</v>
      </c>
      <c r="J4891" s="178" t="str">
        <f>IF(I4891&gt;0,H4891/I4891,0)</f>
      </c>
      <c r="K4891" s="179" t="str">
        <f>1-EXP(-J4891)</f>
      </c>
      <c r="L4891" s="180" t="str">
        <f>IF(G4891=30,1,M4890)</f>
      </c>
      <c r="M4891" s="181" t="str">
        <f>L4891*(1-K4891)</f>
      </c>
    </row>
    <row r="4892">
      <c r="A4892" t="s">
        <v>164</v>
      </c>
      <c r="B4892" t="s">
        <v>253</v>
      </c>
      <c r="C4892" s="32" t="s">
        <v>255</v>
      </c>
      <c r="D4892" t="s">
        <v>458</v>
      </c>
      <c r="E4892" t="s">
        <v>476</v>
      </c>
      <c r="F4892" s="174" t="n">
        <v>2043</v>
      </c>
      <c r="G4892" s="175" t="n">
        <v>40</v>
      </c>
      <c r="H4892" s="176" t="n">
        <v>2932.67811549533</v>
      </c>
      <c r="I4892" s="177" t="n">
        <v>4305510.81428219</v>
      </c>
      <c r="J4892" s="178" t="str">
        <f>IF(I4892&gt;0,H4892/I4892,0)</f>
      </c>
      <c r="K4892" s="179" t="str">
        <f>1-EXP(-J4892)</f>
      </c>
      <c r="L4892" s="180" t="str">
        <f>IF(G4892=30,1,M4891)</f>
      </c>
      <c r="M4892" s="181" t="str">
        <f>L4892*(1-K4892)</f>
      </c>
    </row>
    <row r="4893">
      <c r="A4893" t="s">
        <v>164</v>
      </c>
      <c r="B4893" t="s">
        <v>253</v>
      </c>
      <c r="C4893" s="32" t="s">
        <v>255</v>
      </c>
      <c r="D4893" t="s">
        <v>458</v>
      </c>
      <c r="E4893" t="s">
        <v>476</v>
      </c>
      <c r="F4893" s="174" t="n">
        <v>2043</v>
      </c>
      <c r="G4893" s="175" t="n">
        <v>41</v>
      </c>
      <c r="H4893" s="176" t="n">
        <v>3429.64355709547</v>
      </c>
      <c r="I4893" s="177" t="n">
        <v>4278964.45056837</v>
      </c>
      <c r="J4893" s="178" t="str">
        <f>IF(I4893&gt;0,H4893/I4893,0)</f>
      </c>
      <c r="K4893" s="179" t="str">
        <f>1-EXP(-J4893)</f>
      </c>
      <c r="L4893" s="180" t="str">
        <f>IF(G4893=30,1,M4892)</f>
      </c>
      <c r="M4893" s="181" t="str">
        <f>L4893*(1-K4893)</f>
      </c>
    </row>
    <row r="4894">
      <c r="A4894" t="s">
        <v>164</v>
      </c>
      <c r="B4894" t="s">
        <v>253</v>
      </c>
      <c r="C4894" s="32" t="s">
        <v>255</v>
      </c>
      <c r="D4894" t="s">
        <v>458</v>
      </c>
      <c r="E4894" t="s">
        <v>476</v>
      </c>
      <c r="F4894" s="174" t="n">
        <v>2043</v>
      </c>
      <c r="G4894" s="175" t="n">
        <v>42</v>
      </c>
      <c r="H4894" s="176" t="n">
        <v>3699.29220140659</v>
      </c>
      <c r="I4894" s="177" t="n">
        <v>4255105.0684505</v>
      </c>
      <c r="J4894" s="178" t="str">
        <f>IF(I4894&gt;0,H4894/I4894,0)</f>
      </c>
      <c r="K4894" s="179" t="str">
        <f>1-EXP(-J4894)</f>
      </c>
      <c r="L4894" s="180" t="str">
        <f>IF(G4894=30,1,M4893)</f>
      </c>
      <c r="M4894" s="181" t="str">
        <f>L4894*(1-K4894)</f>
      </c>
    </row>
    <row r="4895">
      <c r="A4895" t="s">
        <v>164</v>
      </c>
      <c r="B4895" t="s">
        <v>253</v>
      </c>
      <c r="C4895" s="32" t="s">
        <v>255</v>
      </c>
      <c r="D4895" t="s">
        <v>458</v>
      </c>
      <c r="E4895" t="s">
        <v>476</v>
      </c>
      <c r="F4895" s="174" t="n">
        <v>2043</v>
      </c>
      <c r="G4895" s="175" t="n">
        <v>43</v>
      </c>
      <c r="H4895" s="176" t="n">
        <v>3999.76984227208</v>
      </c>
      <c r="I4895" s="177" t="n">
        <v>4230457.83422042</v>
      </c>
      <c r="J4895" s="178" t="str">
        <f>IF(I4895&gt;0,H4895/I4895,0)</f>
      </c>
      <c r="K4895" s="179" t="str">
        <f>1-EXP(-J4895)</f>
      </c>
      <c r="L4895" s="180" t="str">
        <f>IF(G4895=30,1,M4894)</f>
      </c>
      <c r="M4895" s="181" t="str">
        <f>L4895*(1-K4895)</f>
      </c>
    </row>
    <row r="4896">
      <c r="A4896" t="s">
        <v>164</v>
      </c>
      <c r="B4896" t="s">
        <v>253</v>
      </c>
      <c r="C4896" s="32" t="s">
        <v>255</v>
      </c>
      <c r="D4896" t="s">
        <v>458</v>
      </c>
      <c r="E4896" t="s">
        <v>476</v>
      </c>
      <c r="F4896" s="174" t="n">
        <v>2043</v>
      </c>
      <c r="G4896" s="175" t="n">
        <v>44</v>
      </c>
      <c r="H4896" s="176" t="n">
        <v>4374.18114674907</v>
      </c>
      <c r="I4896" s="177" t="n">
        <v>4244178.05977539</v>
      </c>
      <c r="J4896" s="178" t="str">
        <f>IF(I4896&gt;0,H4896/I4896,0)</f>
      </c>
      <c r="K4896" s="179" t="str">
        <f>1-EXP(-J4896)</f>
      </c>
      <c r="L4896" s="180" t="str">
        <f>IF(G4896=30,1,M4895)</f>
      </c>
      <c r="M4896" s="181" t="str">
        <f>L4896*(1-K4896)</f>
      </c>
    </row>
    <row r="4897">
      <c r="A4897" t="s">
        <v>164</v>
      </c>
      <c r="B4897" t="s">
        <v>253</v>
      </c>
      <c r="C4897" s="32" t="s">
        <v>255</v>
      </c>
      <c r="D4897" t="s">
        <v>458</v>
      </c>
      <c r="E4897" t="s">
        <v>476</v>
      </c>
      <c r="F4897" s="174" t="n">
        <v>2043</v>
      </c>
      <c r="G4897" s="175" t="n">
        <v>45</v>
      </c>
      <c r="H4897" s="176" t="n">
        <v>5696.78678637415</v>
      </c>
      <c r="I4897" s="177" t="n">
        <v>4295474.88482769</v>
      </c>
      <c r="J4897" s="178" t="str">
        <f>IF(I4897&gt;0,H4897/I4897,0)</f>
      </c>
      <c r="K4897" s="179" t="str">
        <f>1-EXP(-J4897)</f>
      </c>
      <c r="L4897" s="180" t="str">
        <f>IF(G4897=30,1,M4896)</f>
      </c>
      <c r="M4897" s="181" t="str">
        <f>L4897*(1-K4897)</f>
      </c>
    </row>
    <row r="4898">
      <c r="A4898" t="s">
        <v>164</v>
      </c>
      <c r="B4898" t="s">
        <v>253</v>
      </c>
      <c r="C4898" s="32" t="s">
        <v>255</v>
      </c>
      <c r="D4898" t="s">
        <v>458</v>
      </c>
      <c r="E4898" t="s">
        <v>476</v>
      </c>
      <c r="F4898" s="174" t="n">
        <v>2043</v>
      </c>
      <c r="G4898" s="175" t="n">
        <v>46</v>
      </c>
      <c r="H4898" s="176" t="n">
        <v>6663.86467873315</v>
      </c>
      <c r="I4898" s="177" t="n">
        <v>4419982.25670753</v>
      </c>
      <c r="J4898" s="178" t="str">
        <f>IF(I4898&gt;0,H4898/I4898,0)</f>
      </c>
      <c r="K4898" s="179" t="str">
        <f>1-EXP(-J4898)</f>
      </c>
      <c r="L4898" s="180" t="str">
        <f>IF(G4898=30,1,M4897)</f>
      </c>
      <c r="M4898" s="181" t="str">
        <f>L4898*(1-K4898)</f>
      </c>
    </row>
    <row r="4899">
      <c r="A4899" t="s">
        <v>164</v>
      </c>
      <c r="B4899" t="s">
        <v>253</v>
      </c>
      <c r="C4899" s="32" t="s">
        <v>255</v>
      </c>
      <c r="D4899" t="s">
        <v>458</v>
      </c>
      <c r="E4899" t="s">
        <v>476</v>
      </c>
      <c r="F4899" s="174" t="n">
        <v>2043</v>
      </c>
      <c r="G4899" s="175" t="n">
        <v>47</v>
      </c>
      <c r="H4899" s="176" t="n">
        <v>7207.45937364865</v>
      </c>
      <c r="I4899" s="177" t="n">
        <v>4368561.3993997</v>
      </c>
      <c r="J4899" s="178" t="str">
        <f>IF(I4899&gt;0,H4899/I4899,0)</f>
      </c>
      <c r="K4899" s="179" t="str">
        <f>1-EXP(-J4899)</f>
      </c>
      <c r="L4899" s="180" t="str">
        <f>IF(G4899=30,1,M4898)</f>
      </c>
      <c r="M4899" s="181" t="str">
        <f>L4899*(1-K4899)</f>
      </c>
    </row>
    <row r="4900">
      <c r="A4900" t="s">
        <v>164</v>
      </c>
      <c r="B4900" t="s">
        <v>253</v>
      </c>
      <c r="C4900" s="32" t="s">
        <v>255</v>
      </c>
      <c r="D4900" t="s">
        <v>458</v>
      </c>
      <c r="E4900" t="s">
        <v>476</v>
      </c>
      <c r="F4900" s="174" t="n">
        <v>2043</v>
      </c>
      <c r="G4900" s="175" t="n">
        <v>48</v>
      </c>
      <c r="H4900" s="176" t="n">
        <v>7750.23926199262</v>
      </c>
      <c r="I4900" s="177" t="n">
        <v>4286976.84823369</v>
      </c>
      <c r="J4900" s="178" t="str">
        <f>IF(I4900&gt;0,H4900/I4900,0)</f>
      </c>
      <c r="K4900" s="179" t="str">
        <f>1-EXP(-J4900)</f>
      </c>
      <c r="L4900" s="180" t="str">
        <f>IF(G4900=30,1,M4899)</f>
      </c>
      <c r="M4900" s="181" t="str">
        <f>L4900*(1-K4900)</f>
      </c>
    </row>
    <row r="4901">
      <c r="A4901" t="s">
        <v>164</v>
      </c>
      <c r="B4901" t="s">
        <v>253</v>
      </c>
      <c r="C4901" s="32" t="s">
        <v>255</v>
      </c>
      <c r="D4901" t="s">
        <v>458</v>
      </c>
      <c r="E4901" t="s">
        <v>476</v>
      </c>
      <c r="F4901" s="174" t="n">
        <v>2043</v>
      </c>
      <c r="G4901" s="175" t="n">
        <v>49</v>
      </c>
      <c r="H4901" s="176" t="n">
        <v>8364.3348529187</v>
      </c>
      <c r="I4901" s="177" t="n">
        <v>4219733.27391108</v>
      </c>
      <c r="J4901" s="178" t="str">
        <f>IF(I4901&gt;0,H4901/I4901,0)</f>
      </c>
      <c r="K4901" s="179" t="str">
        <f>1-EXP(-J4901)</f>
      </c>
      <c r="L4901" s="180" t="str">
        <f>IF(G4901=30,1,M4900)</f>
      </c>
      <c r="M4901" s="181" t="str">
        <f>L4901*(1-K4901)</f>
      </c>
    </row>
    <row r="4902">
      <c r="A4902" t="s">
        <v>164</v>
      </c>
      <c r="B4902" t="s">
        <v>253</v>
      </c>
      <c r="C4902" s="32" t="s">
        <v>255</v>
      </c>
      <c r="D4902" t="s">
        <v>458</v>
      </c>
      <c r="E4902" t="s">
        <v>476</v>
      </c>
      <c r="F4902" s="174" t="n">
        <v>2043</v>
      </c>
      <c r="G4902" s="175" t="n">
        <v>50</v>
      </c>
      <c r="H4902" s="176" t="n">
        <v>9440.97127270615</v>
      </c>
      <c r="I4902" s="177" t="n">
        <v>4154951.30845513</v>
      </c>
      <c r="J4902" s="178" t="str">
        <f>IF(I4902&gt;0,H4902/I4902,0)</f>
      </c>
      <c r="K4902" s="179" t="str">
        <f>1-EXP(-J4902)</f>
      </c>
      <c r="L4902" s="180" t="str">
        <f>IF(G4902=30,1,M4901)</f>
      </c>
      <c r="M4902" s="181" t="str">
        <f>L4902*(1-K4902)</f>
      </c>
    </row>
    <row r="4903">
      <c r="A4903" t="s">
        <v>164</v>
      </c>
      <c r="B4903" t="s">
        <v>253</v>
      </c>
      <c r="C4903" s="32" t="s">
        <v>255</v>
      </c>
      <c r="D4903" t="s">
        <v>458</v>
      </c>
      <c r="E4903" t="s">
        <v>476</v>
      </c>
      <c r="F4903" s="174" t="n">
        <v>2043</v>
      </c>
      <c r="G4903" s="175" t="n">
        <v>51</v>
      </c>
      <c r="H4903" s="176" t="n">
        <v>10355.8146645404</v>
      </c>
      <c r="I4903" s="177" t="n">
        <v>4176128.3955286</v>
      </c>
      <c r="J4903" s="178" t="str">
        <f>IF(I4903&gt;0,H4903/I4903,0)</f>
      </c>
      <c r="K4903" s="179" t="str">
        <f>1-EXP(-J4903)</f>
      </c>
      <c r="L4903" s="180" t="str">
        <f>IF(G4903=30,1,M4902)</f>
      </c>
      <c r="M4903" s="181" t="str">
        <f>L4903*(1-K4903)</f>
      </c>
    </row>
    <row r="4904">
      <c r="A4904" t="s">
        <v>164</v>
      </c>
      <c r="B4904" t="s">
        <v>253</v>
      </c>
      <c r="C4904" s="32" t="s">
        <v>255</v>
      </c>
      <c r="D4904" t="s">
        <v>458</v>
      </c>
      <c r="E4904" t="s">
        <v>476</v>
      </c>
      <c r="F4904" s="174" t="n">
        <v>2043</v>
      </c>
      <c r="G4904" s="175" t="n">
        <v>52</v>
      </c>
      <c r="H4904" s="176" t="n">
        <v>11321.9013384709</v>
      </c>
      <c r="I4904" s="177" t="n">
        <v>4177202.12806784</v>
      </c>
      <c r="J4904" s="178" t="str">
        <f>IF(I4904&gt;0,H4904/I4904,0)</f>
      </c>
      <c r="K4904" s="179" t="str">
        <f>1-EXP(-J4904)</f>
      </c>
      <c r="L4904" s="180" t="str">
        <f>IF(G4904=30,1,M4903)</f>
      </c>
      <c r="M4904" s="181" t="str">
        <f>L4904*(1-K4904)</f>
      </c>
    </row>
    <row r="4905">
      <c r="A4905" t="s">
        <v>164</v>
      </c>
      <c r="B4905" t="s">
        <v>253</v>
      </c>
      <c r="C4905" s="32" t="s">
        <v>255</v>
      </c>
      <c r="D4905" t="s">
        <v>458</v>
      </c>
      <c r="E4905" t="s">
        <v>476</v>
      </c>
      <c r="F4905" s="174" t="n">
        <v>2043</v>
      </c>
      <c r="G4905" s="175" t="n">
        <v>53</v>
      </c>
      <c r="H4905" s="176" t="n">
        <v>16483.5234789883</v>
      </c>
      <c r="I4905" s="177" t="n">
        <v>6142435.88027416</v>
      </c>
      <c r="J4905" s="178" t="str">
        <f>IF(I4905&gt;0,H4905/I4905,0)</f>
      </c>
      <c r="K4905" s="179" t="str">
        <f>1-EXP(-J4905)</f>
      </c>
      <c r="L4905" s="180" t="str">
        <f>IF(G4905=30,1,M4904)</f>
      </c>
      <c r="M4905" s="181" t="str">
        <f>L4905*(1-K4905)</f>
      </c>
    </row>
    <row r="4906">
      <c r="A4906" t="s">
        <v>164</v>
      </c>
      <c r="B4906" t="s">
        <v>253</v>
      </c>
      <c r="C4906" s="32" t="s">
        <v>255</v>
      </c>
      <c r="D4906" t="s">
        <v>458</v>
      </c>
      <c r="E4906" t="s">
        <v>476</v>
      </c>
      <c r="F4906" s="174" t="n">
        <v>2043</v>
      </c>
      <c r="G4906" s="175" t="n">
        <v>54</v>
      </c>
      <c r="H4906" s="176" t="n">
        <v>13217.4608209264</v>
      </c>
      <c r="I4906" s="177" t="n">
        <v>4100721.24121787</v>
      </c>
      <c r="J4906" s="178" t="str">
        <f>IF(I4906&gt;0,H4906/I4906,0)</f>
      </c>
      <c r="K4906" s="179" t="str">
        <f>1-EXP(-J4906)</f>
      </c>
      <c r="L4906" s="180" t="str">
        <f>IF(G4906=30,1,M4905)</f>
      </c>
      <c r="M4906" s="181" t="str">
        <f>L4906*(1-K4906)</f>
      </c>
    </row>
    <row r="4907">
      <c r="A4907" t="s">
        <v>164</v>
      </c>
      <c r="B4907" t="s">
        <v>253</v>
      </c>
      <c r="C4907" s="32" t="s">
        <v>255</v>
      </c>
      <c r="D4907" t="s">
        <v>458</v>
      </c>
      <c r="E4907" t="s">
        <v>476</v>
      </c>
      <c r="F4907" s="174" t="n">
        <v>2043</v>
      </c>
      <c r="G4907" s="175" t="n">
        <v>55</v>
      </c>
      <c r="H4907" s="176" t="n">
        <v>14098.7142833658</v>
      </c>
      <c r="I4907" s="177" t="n">
        <v>4063879.07201497</v>
      </c>
      <c r="J4907" s="178" t="str">
        <f>IF(I4907&gt;0,H4907/I4907,0)</f>
      </c>
      <c r="K4907" s="179" t="str">
        <f>1-EXP(-J4907)</f>
      </c>
      <c r="L4907" s="180" t="str">
        <f>IF(G4907=30,1,M4906)</f>
      </c>
      <c r="M4907" s="181" t="str">
        <f>L4907*(1-K4907)</f>
      </c>
    </row>
    <row r="4908">
      <c r="A4908" t="s">
        <v>164</v>
      </c>
      <c r="B4908" t="s">
        <v>253</v>
      </c>
      <c r="C4908" s="32" t="s">
        <v>255</v>
      </c>
      <c r="D4908" t="s">
        <v>458</v>
      </c>
      <c r="E4908" t="s">
        <v>476</v>
      </c>
      <c r="F4908" s="174" t="n">
        <v>2043</v>
      </c>
      <c r="G4908" s="175" t="n">
        <v>56</v>
      </c>
      <c r="H4908" s="176" t="n">
        <v>14786.8746461331</v>
      </c>
      <c r="I4908" s="177" t="n">
        <v>3916981.55379161</v>
      </c>
      <c r="J4908" s="178" t="str">
        <f>IF(I4908&gt;0,H4908/I4908,0)</f>
      </c>
      <c r="K4908" s="179" t="str">
        <f>1-EXP(-J4908)</f>
      </c>
      <c r="L4908" s="180" t="str">
        <f>IF(G4908=30,1,M4907)</f>
      </c>
      <c r="M4908" s="181" t="str">
        <f>L4908*(1-K4908)</f>
      </c>
    </row>
    <row r="4909">
      <c r="A4909" t="s">
        <v>164</v>
      </c>
      <c r="B4909" t="s">
        <v>253</v>
      </c>
      <c r="C4909" s="32" t="s">
        <v>255</v>
      </c>
      <c r="D4909" t="s">
        <v>458</v>
      </c>
      <c r="E4909" t="s">
        <v>476</v>
      </c>
      <c r="F4909" s="174" t="n">
        <v>2043</v>
      </c>
      <c r="G4909" s="175" t="n">
        <v>57</v>
      </c>
      <c r="H4909" s="176" t="n">
        <v>15896.4815216275</v>
      </c>
      <c r="I4909" s="177" t="n">
        <v>3860657.43755283</v>
      </c>
      <c r="J4909" s="178" t="str">
        <f>IF(I4909&gt;0,H4909/I4909,0)</f>
      </c>
      <c r="K4909" s="179" t="str">
        <f>1-EXP(-J4909)</f>
      </c>
      <c r="L4909" s="180" t="str">
        <f>IF(G4909=30,1,M4908)</f>
      </c>
      <c r="M4909" s="181" t="str">
        <f>L4909*(1-K4909)</f>
      </c>
    </row>
    <row r="4910">
      <c r="A4910" t="s">
        <v>164</v>
      </c>
      <c r="B4910" t="s">
        <v>253</v>
      </c>
      <c r="C4910" s="32" t="s">
        <v>255</v>
      </c>
      <c r="D4910" t="s">
        <v>458</v>
      </c>
      <c r="E4910" t="s">
        <v>476</v>
      </c>
      <c r="F4910" s="174" t="n">
        <v>2043</v>
      </c>
      <c r="G4910" s="175" t="n">
        <v>58</v>
      </c>
      <c r="H4910" s="176" t="n">
        <v>17497.2929229585</v>
      </c>
      <c r="I4910" s="177" t="n">
        <v>3889048.76493316</v>
      </c>
      <c r="J4910" s="178" t="str">
        <f>IF(I4910&gt;0,H4910/I4910,0)</f>
      </c>
      <c r="K4910" s="179" t="str">
        <f>1-EXP(-J4910)</f>
      </c>
      <c r="L4910" s="180" t="str">
        <f>IF(G4910=30,1,M4909)</f>
      </c>
      <c r="M4910" s="181" t="str">
        <f>L4910*(1-K4910)</f>
      </c>
    </row>
    <row r="4911">
      <c r="A4911" t="s">
        <v>164</v>
      </c>
      <c r="B4911" t="s">
        <v>253</v>
      </c>
      <c r="C4911" s="32" t="s">
        <v>255</v>
      </c>
      <c r="D4911" t="s">
        <v>458</v>
      </c>
      <c r="E4911" t="s">
        <v>476</v>
      </c>
      <c r="F4911" s="174" t="n">
        <v>2043</v>
      </c>
      <c r="G4911" s="175" t="n">
        <v>59</v>
      </c>
      <c r="H4911" s="176" t="n">
        <v>19384.4143757284</v>
      </c>
      <c r="I4911" s="177" t="n">
        <v>3937379.99151355</v>
      </c>
      <c r="J4911" s="178" t="str">
        <f>IF(I4911&gt;0,H4911/I4911,0)</f>
      </c>
      <c r="K4911" s="179" t="str">
        <f>1-EXP(-J4911)</f>
      </c>
      <c r="L4911" s="180" t="str">
        <f>IF(G4911=30,1,M4910)</f>
      </c>
      <c r="M4911" s="181" t="str">
        <f>L4911*(1-K4911)</f>
      </c>
    </row>
    <row r="4912">
      <c r="A4912" t="s">
        <v>164</v>
      </c>
      <c r="B4912" t="s">
        <v>253</v>
      </c>
      <c r="C4912" s="32" t="s">
        <v>255</v>
      </c>
      <c r="D4912" t="s">
        <v>458</v>
      </c>
      <c r="E4912" t="s">
        <v>476</v>
      </c>
      <c r="F4912" s="174" t="n">
        <v>2043</v>
      </c>
      <c r="G4912" s="175" t="n">
        <v>60</v>
      </c>
      <c r="H4912" s="176" t="n">
        <v>20802.7162571304</v>
      </c>
      <c r="I4912" s="177" t="n">
        <v>3882979.65488086</v>
      </c>
      <c r="J4912" s="178" t="str">
        <f>IF(I4912&gt;0,H4912/I4912,0)</f>
      </c>
      <c r="K4912" s="179" t="str">
        <f>1-EXP(-J4912)</f>
      </c>
      <c r="L4912" s="180" t="str">
        <f>IF(G4912=30,1,M4911)</f>
      </c>
      <c r="M4912" s="181" t="str">
        <f>L4912*(1-K4912)</f>
      </c>
    </row>
    <row r="4913">
      <c r="A4913" t="s">
        <v>164</v>
      </c>
      <c r="B4913" t="s">
        <v>253</v>
      </c>
      <c r="C4913" s="32" t="s">
        <v>255</v>
      </c>
      <c r="D4913" t="s">
        <v>458</v>
      </c>
      <c r="E4913" t="s">
        <v>476</v>
      </c>
      <c r="F4913" s="174" t="n">
        <v>2043</v>
      </c>
      <c r="G4913" s="175" t="n">
        <v>61</v>
      </c>
      <c r="H4913" s="176" t="n">
        <v>21869.1514630023</v>
      </c>
      <c r="I4913" s="177" t="n">
        <v>3724451.8570355</v>
      </c>
      <c r="J4913" s="178" t="str">
        <f>IF(I4913&gt;0,H4913/I4913,0)</f>
      </c>
      <c r="K4913" s="179" t="str">
        <f>1-EXP(-J4913)</f>
      </c>
      <c r="L4913" s="180" t="str">
        <f>IF(G4913=30,1,M4912)</f>
      </c>
      <c r="M4913" s="181" t="str">
        <f>L4913*(1-K4913)</f>
      </c>
    </row>
    <row r="4914">
      <c r="A4914" t="s">
        <v>164</v>
      </c>
      <c r="B4914" t="s">
        <v>253</v>
      </c>
      <c r="C4914" s="32" t="s">
        <v>255</v>
      </c>
      <c r="D4914" t="s">
        <v>458</v>
      </c>
      <c r="E4914" t="s">
        <v>476</v>
      </c>
      <c r="F4914" s="174" t="n">
        <v>2043</v>
      </c>
      <c r="G4914" s="175" t="n">
        <v>62</v>
      </c>
      <c r="H4914" s="176" t="n">
        <v>23329.0030176364</v>
      </c>
      <c r="I4914" s="177" t="n">
        <v>3621305.71926984</v>
      </c>
      <c r="J4914" s="178" t="str">
        <f>IF(I4914&gt;0,H4914/I4914,0)</f>
      </c>
      <c r="K4914" s="179" t="str">
        <f>1-EXP(-J4914)</f>
      </c>
      <c r="L4914" s="180" t="str">
        <f>IF(G4914=30,1,M4913)</f>
      </c>
      <c r="M4914" s="181" t="str">
        <f>L4914*(1-K4914)</f>
      </c>
    </row>
    <row r="4915">
      <c r="A4915" t="s">
        <v>164</v>
      </c>
      <c r="B4915" t="s">
        <v>253</v>
      </c>
      <c r="C4915" s="32" t="s">
        <v>255</v>
      </c>
      <c r="D4915" t="s">
        <v>458</v>
      </c>
      <c r="E4915" t="s">
        <v>476</v>
      </c>
      <c r="F4915" s="174" t="n">
        <v>2043</v>
      </c>
      <c r="G4915" s="175" t="n">
        <v>63</v>
      </c>
      <c r="H4915" s="176" t="n">
        <v>24955.4568393094</v>
      </c>
      <c r="I4915" s="177" t="n">
        <v>3530313.16807813</v>
      </c>
      <c r="J4915" s="178" t="str">
        <f>IF(I4915&gt;0,H4915/I4915,0)</f>
      </c>
      <c r="K4915" s="179" t="str">
        <f>1-EXP(-J4915)</f>
      </c>
      <c r="L4915" s="180" t="str">
        <f>IF(G4915=30,1,M4914)</f>
      </c>
      <c r="M4915" s="181" t="str">
        <f>L4915*(1-K4915)</f>
      </c>
    </row>
    <row r="4916">
      <c r="A4916" t="s">
        <v>164</v>
      </c>
      <c r="B4916" t="s">
        <v>253</v>
      </c>
      <c r="C4916" s="32" t="s">
        <v>255</v>
      </c>
      <c r="D4916" t="s">
        <v>458</v>
      </c>
      <c r="E4916" t="s">
        <v>476</v>
      </c>
      <c r="F4916" s="174" t="n">
        <v>2043</v>
      </c>
      <c r="G4916" s="175" t="n">
        <v>64</v>
      </c>
      <c r="H4916" s="176" t="n">
        <v>26620.5699889677</v>
      </c>
      <c r="I4916" s="177" t="n">
        <v>3432370.50087147</v>
      </c>
      <c r="J4916" s="178" t="str">
        <f>IF(I4916&gt;0,H4916/I4916,0)</f>
      </c>
      <c r="K4916" s="179" t="str">
        <f>1-EXP(-J4916)</f>
      </c>
      <c r="L4916" s="180" t="str">
        <f>IF(G4916=30,1,M4915)</f>
      </c>
      <c r="M4916" s="181" t="str">
        <f>L4916*(1-K4916)</f>
      </c>
    </row>
    <row r="4917">
      <c r="A4917" t="s">
        <v>164</v>
      </c>
      <c r="B4917" t="s">
        <v>253</v>
      </c>
      <c r="C4917" s="32" t="s">
        <v>255</v>
      </c>
      <c r="D4917" t="s">
        <v>458</v>
      </c>
      <c r="E4917" t="s">
        <v>476</v>
      </c>
      <c r="F4917" s="174" t="n">
        <v>2043</v>
      </c>
      <c r="G4917" s="175" t="n">
        <v>65</v>
      </c>
      <c r="H4917" s="176" t="n">
        <v>26977.7933730917</v>
      </c>
      <c r="I4917" s="177" t="n">
        <v>3315564.20465425</v>
      </c>
      <c r="J4917" s="178" t="str">
        <f>IF(I4917&gt;0,H4917/I4917,0)</f>
      </c>
      <c r="K4917" s="179" t="str">
        <f>1-EXP(-J4917)</f>
      </c>
      <c r="L4917" s="180" t="str">
        <f>IF(G4917=30,1,M4916)</f>
      </c>
      <c r="M4917" s="181" t="str">
        <f>L4917*(1-K4917)</f>
      </c>
    </row>
    <row r="4918">
      <c r="A4918" t="s">
        <v>164</v>
      </c>
      <c r="B4918" t="s">
        <v>253</v>
      </c>
      <c r="C4918" s="32" t="s">
        <v>255</v>
      </c>
      <c r="D4918" t="s">
        <v>458</v>
      </c>
      <c r="E4918" t="s">
        <v>476</v>
      </c>
      <c r="F4918" s="174" t="n">
        <v>2043</v>
      </c>
      <c r="G4918" s="175" t="n">
        <v>66</v>
      </c>
      <c r="H4918" s="176" t="n">
        <v>28680.0408200076</v>
      </c>
      <c r="I4918" s="177" t="n">
        <v>3211475.30862157</v>
      </c>
      <c r="J4918" s="178" t="str">
        <f>IF(I4918&gt;0,H4918/I4918,0)</f>
      </c>
      <c r="K4918" s="179" t="str">
        <f>1-EXP(-J4918)</f>
      </c>
      <c r="L4918" s="180" t="str">
        <f>IF(G4918=30,1,M4917)</f>
      </c>
      <c r="M4918" s="181" t="str">
        <f>L4918*(1-K4918)</f>
      </c>
    </row>
    <row r="4919">
      <c r="A4919" t="s">
        <v>164</v>
      </c>
      <c r="B4919" t="s">
        <v>253</v>
      </c>
      <c r="C4919" s="32" t="s">
        <v>255</v>
      </c>
      <c r="D4919" t="s">
        <v>458</v>
      </c>
      <c r="E4919" t="s">
        <v>476</v>
      </c>
      <c r="F4919" s="174" t="n">
        <v>2043</v>
      </c>
      <c r="G4919" s="175" t="n">
        <v>67</v>
      </c>
      <c r="H4919" s="176" t="n">
        <v>30357.8730080633</v>
      </c>
      <c r="I4919" s="177" t="n">
        <v>3095369.50548703</v>
      </c>
      <c r="J4919" s="178" t="str">
        <f>IF(I4919&gt;0,H4919/I4919,0)</f>
      </c>
      <c r="K4919" s="179" t="str">
        <f>1-EXP(-J4919)</f>
      </c>
      <c r="L4919" s="180" t="str">
        <f>IF(G4919=30,1,M4918)</f>
      </c>
      <c r="M4919" s="181" t="str">
        <f>L4919*(1-K4919)</f>
      </c>
    </row>
    <row r="4920">
      <c r="A4920" t="s">
        <v>164</v>
      </c>
      <c r="B4920" t="s">
        <v>253</v>
      </c>
      <c r="C4920" s="32" t="s">
        <v>255</v>
      </c>
      <c r="D4920" t="s">
        <v>458</v>
      </c>
      <c r="E4920" t="s">
        <v>476</v>
      </c>
      <c r="F4920" s="174" t="n">
        <v>2043</v>
      </c>
      <c r="G4920" s="175" t="n">
        <v>68</v>
      </c>
      <c r="H4920" s="176" t="n">
        <v>32083.0869426528</v>
      </c>
      <c r="I4920" s="177" t="n">
        <v>2976767.15479369</v>
      </c>
      <c r="J4920" s="178" t="str">
        <f>IF(I4920&gt;0,H4920/I4920,0)</f>
      </c>
      <c r="K4920" s="179" t="str">
        <f>1-EXP(-J4920)</f>
      </c>
      <c r="L4920" s="180" t="str">
        <f>IF(G4920=30,1,M4919)</f>
      </c>
      <c r="M4920" s="181" t="str">
        <f>L4920*(1-K4920)</f>
      </c>
    </row>
    <row r="4921">
      <c r="A4921" t="s">
        <v>164</v>
      </c>
      <c r="B4921" t="s">
        <v>253</v>
      </c>
      <c r="C4921" s="32" t="s">
        <v>255</v>
      </c>
      <c r="D4921" t="s">
        <v>458</v>
      </c>
      <c r="E4921" t="s">
        <v>476</v>
      </c>
      <c r="F4921" s="174" t="n">
        <v>2043</v>
      </c>
      <c r="G4921" s="175" t="n">
        <v>69</v>
      </c>
      <c r="H4921" s="176" t="n">
        <v>33600.9724883668</v>
      </c>
      <c r="I4921" s="177" t="n">
        <v>2834218.67426355</v>
      </c>
      <c r="J4921" s="178" t="str">
        <f>IF(I4921&gt;0,H4921/I4921,0)</f>
      </c>
      <c r="K4921" s="179" t="str">
        <f>1-EXP(-J4921)</f>
      </c>
      <c r="L4921" s="180" t="str">
        <f>IF(G4921=30,1,M4920)</f>
      </c>
      <c r="M4921" s="181" t="str">
        <f>L4921*(1-K4921)</f>
      </c>
    </row>
    <row r="4922">
      <c r="A4922" t="s">
        <v>164</v>
      </c>
      <c r="B4922" t="s">
        <v>253</v>
      </c>
      <c r="C4922" s="32" t="s">
        <v>255</v>
      </c>
      <c r="D4922" t="s">
        <v>458</v>
      </c>
      <c r="E4922" t="s">
        <v>476</v>
      </c>
      <c r="F4922" s="174" t="n">
        <v>2044</v>
      </c>
      <c r="G4922" s="175" t="n">
        <v>30</v>
      </c>
      <c r="H4922" s="176" t="n">
        <v>750.998591162932</v>
      </c>
      <c r="I4922" s="177" t="n">
        <v>4714189.17608482</v>
      </c>
      <c r="J4922" s="178" t="str">
        <f>IF(I4922&gt;0,H4922/I4922,0)</f>
      </c>
      <c r="K4922" s="179" t="str">
        <f>1-EXP(-J4922)</f>
      </c>
      <c r="L4922" s="180" t="str">
        <f>IF(G4922=30,1,M4921)</f>
      </c>
      <c r="M4922" s="181" t="str">
        <f>L4922*(1-K4922)</f>
      </c>
    </row>
    <row r="4923">
      <c r="A4923" t="s">
        <v>164</v>
      </c>
      <c r="B4923" t="s">
        <v>253</v>
      </c>
      <c r="C4923" s="32" t="s">
        <v>255</v>
      </c>
      <c r="D4923" t="s">
        <v>458</v>
      </c>
      <c r="E4923" t="s">
        <v>476</v>
      </c>
      <c r="F4923" s="174" t="n">
        <v>2044</v>
      </c>
      <c r="G4923" s="175" t="n">
        <v>31</v>
      </c>
      <c r="H4923" s="176" t="n">
        <v>974.27963993115</v>
      </c>
      <c r="I4923" s="177" t="n">
        <v>4782350.73814761</v>
      </c>
      <c r="J4923" s="178" t="str">
        <f>IF(I4923&gt;0,H4923/I4923,0)</f>
      </c>
      <c r="K4923" s="179" t="str">
        <f>1-EXP(-J4923)</f>
      </c>
      <c r="L4923" s="180" t="str">
        <f>IF(G4923=30,1,M4922)</f>
      </c>
      <c r="M4923" s="181" t="str">
        <f>L4923*(1-K4923)</f>
      </c>
    </row>
    <row r="4924">
      <c r="A4924" t="s">
        <v>164</v>
      </c>
      <c r="B4924" t="s">
        <v>253</v>
      </c>
      <c r="C4924" s="32" t="s">
        <v>255</v>
      </c>
      <c r="D4924" t="s">
        <v>458</v>
      </c>
      <c r="E4924" t="s">
        <v>476</v>
      </c>
      <c r="F4924" s="174" t="n">
        <v>2044</v>
      </c>
      <c r="G4924" s="175" t="n">
        <v>32</v>
      </c>
      <c r="H4924" s="176" t="n">
        <v>1094.32263557959</v>
      </c>
      <c r="I4924" s="177" t="n">
        <v>4895279.62515048</v>
      </c>
      <c r="J4924" s="178" t="str">
        <f>IF(I4924&gt;0,H4924/I4924,0)</f>
      </c>
      <c r="K4924" s="179" t="str">
        <f>1-EXP(-J4924)</f>
      </c>
      <c r="L4924" s="180" t="str">
        <f>IF(G4924=30,1,M4923)</f>
      </c>
      <c r="M4924" s="181" t="str">
        <f>L4924*(1-K4924)</f>
      </c>
    </row>
    <row r="4925">
      <c r="A4925" t="s">
        <v>164</v>
      </c>
      <c r="B4925" t="s">
        <v>253</v>
      </c>
      <c r="C4925" s="32" t="s">
        <v>255</v>
      </c>
      <c r="D4925" t="s">
        <v>458</v>
      </c>
      <c r="E4925" t="s">
        <v>476</v>
      </c>
      <c r="F4925" s="174" t="n">
        <v>2044</v>
      </c>
      <c r="G4925" s="175" t="n">
        <v>33</v>
      </c>
      <c r="H4925" s="176" t="n">
        <v>1152.26818105802</v>
      </c>
      <c r="I4925" s="177" t="n">
        <v>4867078.80619211</v>
      </c>
      <c r="J4925" s="178" t="str">
        <f>IF(I4925&gt;0,H4925/I4925,0)</f>
      </c>
      <c r="K4925" s="179" t="str">
        <f>1-EXP(-J4925)</f>
      </c>
      <c r="L4925" s="180" t="str">
        <f>IF(G4925=30,1,M4924)</f>
      </c>
      <c r="M4925" s="181" t="str">
        <f>L4925*(1-K4925)</f>
      </c>
    </row>
    <row r="4926">
      <c r="A4926" t="s">
        <v>164</v>
      </c>
      <c r="B4926" t="s">
        <v>253</v>
      </c>
      <c r="C4926" s="32" t="s">
        <v>255</v>
      </c>
      <c r="D4926" t="s">
        <v>458</v>
      </c>
      <c r="E4926" t="s">
        <v>476</v>
      </c>
      <c r="F4926" s="174" t="n">
        <v>2044</v>
      </c>
      <c r="G4926" s="175" t="n">
        <v>34</v>
      </c>
      <c r="H4926" s="176" t="n">
        <v>1193.86429996923</v>
      </c>
      <c r="I4926" s="177" t="n">
        <v>4733185.82409361</v>
      </c>
      <c r="J4926" s="178" t="str">
        <f>IF(I4926&gt;0,H4926/I4926,0)</f>
      </c>
      <c r="K4926" s="179" t="str">
        <f>1-EXP(-J4926)</f>
      </c>
      <c r="L4926" s="180" t="str">
        <f>IF(G4926=30,1,M4925)</f>
      </c>
      <c r="M4926" s="181" t="str">
        <f>L4926*(1-K4926)</f>
      </c>
    </row>
    <row r="4927">
      <c r="A4927" t="s">
        <v>164</v>
      </c>
      <c r="B4927" t="s">
        <v>253</v>
      </c>
      <c r="C4927" s="32" t="s">
        <v>255</v>
      </c>
      <c r="D4927" t="s">
        <v>458</v>
      </c>
      <c r="E4927" t="s">
        <v>476</v>
      </c>
      <c r="F4927" s="174" t="n">
        <v>2044</v>
      </c>
      <c r="G4927" s="175" t="n">
        <v>35</v>
      </c>
      <c r="H4927" s="176" t="n">
        <v>1548.66889841919</v>
      </c>
      <c r="I4927" s="177" t="n">
        <v>4661962.74477205</v>
      </c>
      <c r="J4927" s="178" t="str">
        <f>IF(I4927&gt;0,H4927/I4927,0)</f>
      </c>
      <c r="K4927" s="179" t="str">
        <f>1-EXP(-J4927)</f>
      </c>
      <c r="L4927" s="180" t="str">
        <f>IF(G4927=30,1,M4926)</f>
      </c>
      <c r="M4927" s="181" t="str">
        <f>L4927*(1-K4927)</f>
      </c>
    </row>
    <row r="4928">
      <c r="A4928" t="s">
        <v>164</v>
      </c>
      <c r="B4928" t="s">
        <v>253</v>
      </c>
      <c r="C4928" s="32" t="s">
        <v>255</v>
      </c>
      <c r="D4928" t="s">
        <v>458</v>
      </c>
      <c r="E4928" t="s">
        <v>476</v>
      </c>
      <c r="F4928" s="174" t="n">
        <v>2044</v>
      </c>
      <c r="G4928" s="175" t="n">
        <v>36</v>
      </c>
      <c r="H4928" s="176" t="n">
        <v>1801.3453178365</v>
      </c>
      <c r="I4928" s="177" t="n">
        <v>4618201.51600983</v>
      </c>
      <c r="J4928" s="178" t="str">
        <f>IF(I4928&gt;0,H4928/I4928,0)</f>
      </c>
      <c r="K4928" s="179" t="str">
        <f>1-EXP(-J4928)</f>
      </c>
      <c r="L4928" s="180" t="str">
        <f>IF(G4928=30,1,M4927)</f>
      </c>
      <c r="M4928" s="181" t="str">
        <f>L4928*(1-K4928)</f>
      </c>
    </row>
    <row r="4929">
      <c r="A4929" t="s">
        <v>164</v>
      </c>
      <c r="B4929" t="s">
        <v>253</v>
      </c>
      <c r="C4929" s="32" t="s">
        <v>255</v>
      </c>
      <c r="D4929" t="s">
        <v>458</v>
      </c>
      <c r="E4929" t="s">
        <v>476</v>
      </c>
      <c r="F4929" s="174" t="n">
        <v>2044</v>
      </c>
      <c r="G4929" s="175" t="n">
        <v>37</v>
      </c>
      <c r="H4929" s="176" t="n">
        <v>2006.01754282122</v>
      </c>
      <c r="I4929" s="177" t="n">
        <v>4642451.15963138</v>
      </c>
      <c r="J4929" s="178" t="str">
        <f>IF(I4929&gt;0,H4929/I4929,0)</f>
      </c>
      <c r="K4929" s="179" t="str">
        <f>1-EXP(-J4929)</f>
      </c>
      <c r="L4929" s="180" t="str">
        <f>IF(G4929=30,1,M4928)</f>
      </c>
      <c r="M4929" s="181" t="str">
        <f>L4929*(1-K4929)</f>
      </c>
    </row>
    <row r="4930">
      <c r="A4930" t="s">
        <v>164</v>
      </c>
      <c r="B4930" t="s">
        <v>253</v>
      </c>
      <c r="C4930" s="32" t="s">
        <v>255</v>
      </c>
      <c r="D4930" t="s">
        <v>458</v>
      </c>
      <c r="E4930" t="s">
        <v>476</v>
      </c>
      <c r="F4930" s="174" t="n">
        <v>2044</v>
      </c>
      <c r="G4930" s="175" t="n">
        <v>38</v>
      </c>
      <c r="H4930" s="176" t="n">
        <v>2123.70547913838</v>
      </c>
      <c r="I4930" s="177" t="n">
        <v>4558141.75879277</v>
      </c>
      <c r="J4930" s="178" t="str">
        <f>IF(I4930&gt;0,H4930/I4930,0)</f>
      </c>
      <c r="K4930" s="179" t="str">
        <f>1-EXP(-J4930)</f>
      </c>
      <c r="L4930" s="180" t="str">
        <f>IF(G4930=30,1,M4929)</f>
      </c>
      <c r="M4930" s="181" t="str">
        <f>L4930*(1-K4930)</f>
      </c>
    </row>
    <row r="4931">
      <c r="A4931" t="s">
        <v>164</v>
      </c>
      <c r="B4931" t="s">
        <v>253</v>
      </c>
      <c r="C4931" s="32" t="s">
        <v>255</v>
      </c>
      <c r="D4931" t="s">
        <v>458</v>
      </c>
      <c r="E4931" t="s">
        <v>476</v>
      </c>
      <c r="F4931" s="174" t="n">
        <v>2044</v>
      </c>
      <c r="G4931" s="175" t="n">
        <v>39</v>
      </c>
      <c r="H4931" s="176" t="n">
        <v>2264.46550563641</v>
      </c>
      <c r="I4931" s="177" t="n">
        <v>4495287.53818766</v>
      </c>
      <c r="J4931" s="178" t="str">
        <f>IF(I4931&gt;0,H4931/I4931,0)</f>
      </c>
      <c r="K4931" s="179" t="str">
        <f>1-EXP(-J4931)</f>
      </c>
      <c r="L4931" s="180" t="str">
        <f>IF(G4931=30,1,M4930)</f>
      </c>
      <c r="M4931" s="181" t="str">
        <f>L4931*(1-K4931)</f>
      </c>
    </row>
    <row r="4932">
      <c r="A4932" t="s">
        <v>164</v>
      </c>
      <c r="B4932" t="s">
        <v>253</v>
      </c>
      <c r="C4932" s="32" t="s">
        <v>255</v>
      </c>
      <c r="D4932" t="s">
        <v>458</v>
      </c>
      <c r="E4932" t="s">
        <v>476</v>
      </c>
      <c r="F4932" s="174" t="n">
        <v>2044</v>
      </c>
      <c r="G4932" s="175" t="n">
        <v>40</v>
      </c>
      <c r="H4932" s="176" t="n">
        <v>2958.12084678718</v>
      </c>
      <c r="I4932" s="177" t="n">
        <v>4365107.40008405</v>
      </c>
      <c r="J4932" s="178" t="str">
        <f>IF(I4932&gt;0,H4932/I4932,0)</f>
      </c>
      <c r="K4932" s="179" t="str">
        <f>1-EXP(-J4932)</f>
      </c>
      <c r="L4932" s="180" t="str">
        <f>IF(G4932=30,1,M4931)</f>
      </c>
      <c r="M4932" s="181" t="str">
        <f>L4932*(1-K4932)</f>
      </c>
    </row>
    <row r="4933">
      <c r="A4933" t="s">
        <v>164</v>
      </c>
      <c r="B4933" t="s">
        <v>253</v>
      </c>
      <c r="C4933" s="32" t="s">
        <v>255</v>
      </c>
      <c r="D4933" t="s">
        <v>458</v>
      </c>
      <c r="E4933" t="s">
        <v>476</v>
      </c>
      <c r="F4933" s="174" t="n">
        <v>2044</v>
      </c>
      <c r="G4933" s="175" t="n">
        <v>41</v>
      </c>
      <c r="H4933" s="176" t="n">
        <v>3281.65014962372</v>
      </c>
      <c r="I4933" s="177" t="n">
        <v>4296357.09910335</v>
      </c>
      <c r="J4933" s="178" t="str">
        <f>IF(I4933&gt;0,H4933/I4933,0)</f>
      </c>
      <c r="K4933" s="179" t="str">
        <f>1-EXP(-J4933)</f>
      </c>
      <c r="L4933" s="180" t="str">
        <f>IF(G4933=30,1,M4932)</f>
      </c>
      <c r="M4933" s="181" t="str">
        <f>L4933*(1-K4933)</f>
      </c>
    </row>
    <row r="4934">
      <c r="A4934" t="s">
        <v>164</v>
      </c>
      <c r="B4934" t="s">
        <v>253</v>
      </c>
      <c r="C4934" s="32" t="s">
        <v>255</v>
      </c>
      <c r="D4934" t="s">
        <v>458</v>
      </c>
      <c r="E4934" t="s">
        <v>476</v>
      </c>
      <c r="F4934" s="174" t="n">
        <v>2044</v>
      </c>
      <c r="G4934" s="175" t="n">
        <v>42</v>
      </c>
      <c r="H4934" s="176" t="n">
        <v>3688.97597506616</v>
      </c>
      <c r="I4934" s="177" t="n">
        <v>4269564.36111867</v>
      </c>
      <c r="J4934" s="178" t="str">
        <f>IF(I4934&gt;0,H4934/I4934,0)</f>
      </c>
      <c r="K4934" s="179" t="str">
        <f>1-EXP(-J4934)</f>
      </c>
      <c r="L4934" s="180" t="str">
        <f>IF(G4934=30,1,M4933)</f>
      </c>
      <c r="M4934" s="181" t="str">
        <f>L4934*(1-K4934)</f>
      </c>
    </row>
    <row r="4935">
      <c r="A4935" t="s">
        <v>164</v>
      </c>
      <c r="B4935" t="s">
        <v>253</v>
      </c>
      <c r="C4935" s="32" t="s">
        <v>255</v>
      </c>
      <c r="D4935" t="s">
        <v>458</v>
      </c>
      <c r="E4935" t="s">
        <v>476</v>
      </c>
      <c r="F4935" s="174" t="n">
        <v>2044</v>
      </c>
      <c r="G4935" s="175" t="n">
        <v>43</v>
      </c>
      <c r="H4935" s="176" t="n">
        <v>3986.77908017944</v>
      </c>
      <c r="I4935" s="177" t="n">
        <v>4244997.4021269</v>
      </c>
      <c r="J4935" s="178" t="str">
        <f>IF(I4935&gt;0,H4935/I4935,0)</f>
      </c>
      <c r="K4935" s="179" t="str">
        <f>1-EXP(-J4935)</f>
      </c>
      <c r="L4935" s="180" t="str">
        <f>IF(G4935=30,1,M4934)</f>
      </c>
      <c r="M4935" s="181" t="str">
        <f>L4935*(1-K4935)</f>
      </c>
    </row>
    <row r="4936">
      <c r="A4936" t="s">
        <v>164</v>
      </c>
      <c r="B4936" t="s">
        <v>253</v>
      </c>
      <c r="C4936" s="32" t="s">
        <v>255</v>
      </c>
      <c r="D4936" t="s">
        <v>458</v>
      </c>
      <c r="E4936" t="s">
        <v>476</v>
      </c>
      <c r="F4936" s="174" t="n">
        <v>2044</v>
      </c>
      <c r="G4936" s="175" t="n">
        <v>44</v>
      </c>
      <c r="H4936" s="176" t="n">
        <v>4319.10803014959</v>
      </c>
      <c r="I4936" s="177" t="n">
        <v>4219566.43819251</v>
      </c>
      <c r="J4936" s="178" t="str">
        <f>IF(I4936&gt;0,H4936/I4936,0)</f>
      </c>
      <c r="K4936" s="179" t="str">
        <f>1-EXP(-J4936)</f>
      </c>
      <c r="L4936" s="180" t="str">
        <f>IF(G4936=30,1,M4935)</f>
      </c>
      <c r="M4936" s="181" t="str">
        <f>L4936*(1-K4936)</f>
      </c>
    </row>
    <row r="4937">
      <c r="A4937" t="s">
        <v>164</v>
      </c>
      <c r="B4937" t="s">
        <v>253</v>
      </c>
      <c r="C4937" s="32" t="s">
        <v>255</v>
      </c>
      <c r="D4937" t="s">
        <v>458</v>
      </c>
      <c r="E4937" t="s">
        <v>476</v>
      </c>
      <c r="F4937" s="174" t="n">
        <v>2044</v>
      </c>
      <c r="G4937" s="175" t="n">
        <v>45</v>
      </c>
      <c r="H4937" s="176" t="n">
        <v>5570.38052194815</v>
      </c>
      <c r="I4937" s="177" t="n">
        <v>4232307.28612253</v>
      </c>
      <c r="J4937" s="178" t="str">
        <f>IF(I4937&gt;0,H4937/I4937,0)</f>
      </c>
      <c r="K4937" s="179" t="str">
        <f>1-EXP(-J4937)</f>
      </c>
      <c r="L4937" s="180" t="str">
        <f>IF(G4937=30,1,M4936)</f>
      </c>
      <c r="M4937" s="181" t="str">
        <f>L4937*(1-K4937)</f>
      </c>
    </row>
    <row r="4938">
      <c r="A4938" t="s">
        <v>164</v>
      </c>
      <c r="B4938" t="s">
        <v>253</v>
      </c>
      <c r="C4938" s="32" t="s">
        <v>255</v>
      </c>
      <c r="D4938" t="s">
        <v>458</v>
      </c>
      <c r="E4938" t="s">
        <v>476</v>
      </c>
      <c r="F4938" s="174" t="n">
        <v>2044</v>
      </c>
      <c r="G4938" s="175" t="n">
        <v>46</v>
      </c>
      <c r="H4938" s="176" t="n">
        <v>6231.5157439928</v>
      </c>
      <c r="I4938" s="177" t="n">
        <v>4281493.41862806</v>
      </c>
      <c r="J4938" s="178" t="str">
        <f>IF(I4938&gt;0,H4938/I4938,0)</f>
      </c>
      <c r="K4938" s="179" t="str">
        <f>1-EXP(-J4938)</f>
      </c>
      <c r="L4938" s="180" t="str">
        <f>IF(G4938=30,1,M4937)</f>
      </c>
      <c r="M4938" s="181" t="str">
        <f>L4938*(1-K4938)</f>
      </c>
    </row>
    <row r="4939">
      <c r="A4939" t="s">
        <v>164</v>
      </c>
      <c r="B4939" t="s">
        <v>253</v>
      </c>
      <c r="C4939" s="32" t="s">
        <v>255</v>
      </c>
      <c r="D4939" t="s">
        <v>458</v>
      </c>
      <c r="E4939" t="s">
        <v>476</v>
      </c>
      <c r="F4939" s="174" t="n">
        <v>2044</v>
      </c>
      <c r="G4939" s="175" t="n">
        <v>47</v>
      </c>
      <c r="H4939" s="176" t="n">
        <v>7210.83830232775</v>
      </c>
      <c r="I4939" s="177" t="n">
        <v>4404943.88838977</v>
      </c>
      <c r="J4939" s="178" t="str">
        <f>IF(I4939&gt;0,H4939/I4939,0)</f>
      </c>
      <c r="K4939" s="179" t="str">
        <f>1-EXP(-J4939)</f>
      </c>
      <c r="L4939" s="180" t="str">
        <f>IF(G4939=30,1,M4938)</f>
      </c>
      <c r="M4939" s="181" t="str">
        <f>L4939*(1-K4939)</f>
      </c>
    </row>
    <row r="4940">
      <c r="A4940" t="s">
        <v>164</v>
      </c>
      <c r="B4940" t="s">
        <v>253</v>
      </c>
      <c r="C4940" s="32" t="s">
        <v>255</v>
      </c>
      <c r="D4940" t="s">
        <v>458</v>
      </c>
      <c r="E4940" t="s">
        <v>476</v>
      </c>
      <c r="F4940" s="174" t="n">
        <v>2044</v>
      </c>
      <c r="G4940" s="175" t="n">
        <v>48</v>
      </c>
      <c r="H4940" s="176" t="n">
        <v>7806.40172992581</v>
      </c>
      <c r="I4940" s="177" t="n">
        <v>4352322.27444935</v>
      </c>
      <c r="J4940" s="178" t="str">
        <f>IF(I4940&gt;0,H4940/I4940,0)</f>
      </c>
      <c r="K4940" s="179" t="str">
        <f>1-EXP(-J4940)</f>
      </c>
      <c r="L4940" s="180" t="str">
        <f>IF(G4940=30,1,M4939)</f>
      </c>
      <c r="M4940" s="181" t="str">
        <f>L4940*(1-K4940)</f>
      </c>
    </row>
    <row r="4941">
      <c r="A4941" t="s">
        <v>164</v>
      </c>
      <c r="B4941" t="s">
        <v>253</v>
      </c>
      <c r="C4941" s="32" t="s">
        <v>255</v>
      </c>
      <c r="D4941" t="s">
        <v>458</v>
      </c>
      <c r="E4941" t="s">
        <v>476</v>
      </c>
      <c r="F4941" s="174" t="n">
        <v>2044</v>
      </c>
      <c r="G4941" s="175" t="n">
        <v>49</v>
      </c>
      <c r="H4941" s="176" t="n">
        <v>8396.88905545762</v>
      </c>
      <c r="I4941" s="177" t="n">
        <v>4269539.21533052</v>
      </c>
      <c r="J4941" s="178" t="str">
        <f>IF(I4941&gt;0,H4941/I4941,0)</f>
      </c>
      <c r="K4941" s="179" t="str">
        <f>1-EXP(-J4941)</f>
      </c>
      <c r="L4941" s="180" t="str">
        <f>IF(G4941=30,1,M4940)</f>
      </c>
      <c r="M4941" s="181" t="str">
        <f>L4941*(1-K4941)</f>
      </c>
    </row>
    <row r="4942">
      <c r="A4942" t="s">
        <v>164</v>
      </c>
      <c r="B4942" t="s">
        <v>253</v>
      </c>
      <c r="C4942" s="32" t="s">
        <v>255</v>
      </c>
      <c r="D4942" t="s">
        <v>458</v>
      </c>
      <c r="E4942" t="s">
        <v>476</v>
      </c>
      <c r="F4942" s="174" t="n">
        <v>2044</v>
      </c>
      <c r="G4942" s="175" t="n">
        <v>50</v>
      </c>
      <c r="H4942" s="176" t="n">
        <v>9460.59949304885</v>
      </c>
      <c r="I4942" s="177" t="n">
        <v>4200935.03399405</v>
      </c>
      <c r="J4942" s="178" t="str">
        <f>IF(I4942&gt;0,H4942/I4942,0)</f>
      </c>
      <c r="K4942" s="179" t="str">
        <f>1-EXP(-J4942)</f>
      </c>
      <c r="L4942" s="180" t="str">
        <f>IF(G4942=30,1,M4941)</f>
      </c>
      <c r="M4942" s="181" t="str">
        <f>L4942*(1-K4942)</f>
      </c>
    </row>
    <row r="4943">
      <c r="A4943" t="s">
        <v>164</v>
      </c>
      <c r="B4943" t="s">
        <v>253</v>
      </c>
      <c r="C4943" s="32" t="s">
        <v>255</v>
      </c>
      <c r="D4943" t="s">
        <v>458</v>
      </c>
      <c r="E4943" t="s">
        <v>476</v>
      </c>
      <c r="F4943" s="174" t="n">
        <v>2044</v>
      </c>
      <c r="G4943" s="175" t="n">
        <v>51</v>
      </c>
      <c r="H4943" s="176" t="n">
        <v>10175.2673149888</v>
      </c>
      <c r="I4943" s="177" t="n">
        <v>4134013.32723084</v>
      </c>
      <c r="J4943" s="178" t="str">
        <f>IF(I4943&gt;0,H4943/I4943,0)</f>
      </c>
      <c r="K4943" s="179" t="str">
        <f>1-EXP(-J4943)</f>
      </c>
      <c r="L4943" s="180" t="str">
        <f>IF(G4943=30,1,M4942)</f>
      </c>
      <c r="M4943" s="181" t="str">
        <f>L4943*(1-K4943)</f>
      </c>
    </row>
    <row r="4944">
      <c r="A4944" t="s">
        <v>164</v>
      </c>
      <c r="B4944" t="s">
        <v>253</v>
      </c>
      <c r="C4944" s="32" t="s">
        <v>255</v>
      </c>
      <c r="D4944" t="s">
        <v>458</v>
      </c>
      <c r="E4944" t="s">
        <v>476</v>
      </c>
      <c r="F4944" s="174" t="n">
        <v>2044</v>
      </c>
      <c r="G4944" s="175" t="n">
        <v>52</v>
      </c>
      <c r="H4944" s="176" t="n">
        <v>11159.3736999611</v>
      </c>
      <c r="I4944" s="177" t="n">
        <v>4153801.95768885</v>
      </c>
      <c r="J4944" s="178" t="str">
        <f>IF(I4944&gt;0,H4944/I4944,0)</f>
      </c>
      <c r="K4944" s="179" t="str">
        <f>1-EXP(-J4944)</f>
      </c>
      <c r="L4944" s="180" t="str">
        <f>IF(G4944=30,1,M4943)</f>
      </c>
      <c r="M4944" s="181" t="str">
        <f>L4944*(1-K4944)</f>
      </c>
    </row>
    <row r="4945">
      <c r="A4945" t="s">
        <v>164</v>
      </c>
      <c r="B4945" t="s">
        <v>253</v>
      </c>
      <c r="C4945" s="32" t="s">
        <v>255</v>
      </c>
      <c r="D4945" t="s">
        <v>458</v>
      </c>
      <c r="E4945" t="s">
        <v>476</v>
      </c>
      <c r="F4945" s="174" t="n">
        <v>2044</v>
      </c>
      <c r="G4945" s="175" t="n">
        <v>53</v>
      </c>
      <c r="H4945" s="176" t="n">
        <v>12173.2779124983</v>
      </c>
      <c r="I4945" s="177" t="n">
        <v>4152792.25630305</v>
      </c>
      <c r="J4945" s="178" t="str">
        <f>IF(I4945&gt;0,H4945/I4945,0)</f>
      </c>
      <c r="K4945" s="179" t="str">
        <f>1-EXP(-J4945)</f>
      </c>
      <c r="L4945" s="180" t="str">
        <f>IF(G4945=30,1,M4944)</f>
      </c>
      <c r="M4945" s="181" t="str">
        <f>L4945*(1-K4945)</f>
      </c>
    </row>
    <row r="4946">
      <c r="A4946" t="s">
        <v>164</v>
      </c>
      <c r="B4946" t="s">
        <v>253</v>
      </c>
      <c r="C4946" s="32" t="s">
        <v>255</v>
      </c>
      <c r="D4946" t="s">
        <v>458</v>
      </c>
      <c r="E4946" t="s">
        <v>476</v>
      </c>
      <c r="F4946" s="174" t="n">
        <v>2044</v>
      </c>
      <c r="G4946" s="175" t="n">
        <v>54</v>
      </c>
      <c r="H4946" s="176" t="n">
        <v>17638.5110395217</v>
      </c>
      <c r="I4946" s="177" t="n">
        <v>6106166.65214147</v>
      </c>
      <c r="J4946" s="178" t="str">
        <f>IF(I4946&gt;0,H4946/I4946,0)</f>
      </c>
      <c r="K4946" s="179" t="str">
        <f>1-EXP(-J4946)</f>
      </c>
      <c r="L4946" s="180" t="str">
        <f>IF(G4946=30,1,M4945)</f>
      </c>
      <c r="M4946" s="181" t="str">
        <f>L4946*(1-K4946)</f>
      </c>
    </row>
    <row r="4947">
      <c r="A4947" t="s">
        <v>164</v>
      </c>
      <c r="B4947" t="s">
        <v>253</v>
      </c>
      <c r="C4947" s="32" t="s">
        <v>255</v>
      </c>
      <c r="D4947" t="s">
        <v>458</v>
      </c>
      <c r="E4947" t="s">
        <v>476</v>
      </c>
      <c r="F4947" s="174" t="n">
        <v>2044</v>
      </c>
      <c r="G4947" s="175" t="n">
        <v>55</v>
      </c>
      <c r="H4947" s="176" t="n">
        <v>13973.2767672516</v>
      </c>
      <c r="I4947" s="177" t="n">
        <v>4072219.61121788</v>
      </c>
      <c r="J4947" s="178" t="str">
        <f>IF(I4947&gt;0,H4947/I4947,0)</f>
      </c>
      <c r="K4947" s="179" t="str">
        <f>1-EXP(-J4947)</f>
      </c>
      <c r="L4947" s="180" t="str">
        <f>IF(G4947=30,1,M4946)</f>
      </c>
      <c r="M4947" s="181" t="str">
        <f>L4947*(1-K4947)</f>
      </c>
    </row>
    <row r="4948">
      <c r="A4948" t="s">
        <v>164</v>
      </c>
      <c r="B4948" t="s">
        <v>253</v>
      </c>
      <c r="C4948" s="32" t="s">
        <v>255</v>
      </c>
      <c r="D4948" t="s">
        <v>458</v>
      </c>
      <c r="E4948" t="s">
        <v>476</v>
      </c>
      <c r="F4948" s="174" t="n">
        <v>2044</v>
      </c>
      <c r="G4948" s="175" t="n">
        <v>56</v>
      </c>
      <c r="H4948" s="176" t="n">
        <v>15047.6046672969</v>
      </c>
      <c r="I4948" s="177" t="n">
        <v>4032984.94631793</v>
      </c>
      <c r="J4948" s="178" t="str">
        <f>IF(I4948&gt;0,H4948/I4948,0)</f>
      </c>
      <c r="K4948" s="179" t="str">
        <f>1-EXP(-J4948)</f>
      </c>
      <c r="L4948" s="180" t="str">
        <f>IF(G4948=30,1,M4947)</f>
      </c>
      <c r="M4948" s="181" t="str">
        <f>L4948*(1-K4948)</f>
      </c>
    </row>
    <row r="4949">
      <c r="A4949" t="s">
        <v>164</v>
      </c>
      <c r="B4949" t="s">
        <v>253</v>
      </c>
      <c r="C4949" s="32" t="s">
        <v>255</v>
      </c>
      <c r="D4949" t="s">
        <v>458</v>
      </c>
      <c r="E4949" t="s">
        <v>476</v>
      </c>
      <c r="F4949" s="174" t="n">
        <v>2044</v>
      </c>
      <c r="G4949" s="175" t="n">
        <v>57</v>
      </c>
      <c r="H4949" s="176" t="n">
        <v>15815.1590834791</v>
      </c>
      <c r="I4949" s="177" t="n">
        <v>3884691.96173075</v>
      </c>
      <c r="J4949" s="178" t="str">
        <f>IF(I4949&gt;0,H4949/I4949,0)</f>
      </c>
      <c r="K4949" s="179" t="str">
        <f>1-EXP(-J4949)</f>
      </c>
      <c r="L4949" s="180" t="str">
        <f>IF(G4949=30,1,M4948)</f>
      </c>
      <c r="M4949" s="181" t="str">
        <f>L4949*(1-K4949)</f>
      </c>
    </row>
    <row r="4950">
      <c r="A4950" t="s">
        <v>164</v>
      </c>
      <c r="B4950" t="s">
        <v>253</v>
      </c>
      <c r="C4950" s="32" t="s">
        <v>255</v>
      </c>
      <c r="D4950" t="s">
        <v>458</v>
      </c>
      <c r="E4950" t="s">
        <v>476</v>
      </c>
      <c r="F4950" s="174" t="n">
        <v>2044</v>
      </c>
      <c r="G4950" s="175" t="n">
        <v>58</v>
      </c>
      <c r="H4950" s="176" t="n">
        <v>17014.8055280823</v>
      </c>
      <c r="I4950" s="177" t="n">
        <v>3825976.19503918</v>
      </c>
      <c r="J4950" s="178" t="str">
        <f>IF(I4950&gt;0,H4950/I4950,0)</f>
      </c>
      <c r="K4950" s="179" t="str">
        <f>1-EXP(-J4950)</f>
      </c>
      <c r="L4950" s="180" t="str">
        <f>IF(G4950=30,1,M4949)</f>
      </c>
      <c r="M4950" s="181" t="str">
        <f>L4950*(1-K4950)</f>
      </c>
    </row>
    <row r="4951">
      <c r="A4951" t="s">
        <v>164</v>
      </c>
      <c r="B4951" t="s">
        <v>253</v>
      </c>
      <c r="C4951" s="32" t="s">
        <v>255</v>
      </c>
      <c r="D4951" t="s">
        <v>458</v>
      </c>
      <c r="E4951" t="s">
        <v>476</v>
      </c>
      <c r="F4951" s="174" t="n">
        <v>2044</v>
      </c>
      <c r="G4951" s="175" t="n">
        <v>59</v>
      </c>
      <c r="H4951" s="176" t="n">
        <v>18742.6235052034</v>
      </c>
      <c r="I4951" s="177" t="n">
        <v>3850917.11834619</v>
      </c>
      <c r="J4951" s="178" t="str">
        <f>IF(I4951&gt;0,H4951/I4951,0)</f>
      </c>
      <c r="K4951" s="179" t="str">
        <f>1-EXP(-J4951)</f>
      </c>
      <c r="L4951" s="180" t="str">
        <f>IF(G4951=30,1,M4950)</f>
      </c>
      <c r="M4951" s="181" t="str">
        <f>L4951*(1-K4951)</f>
      </c>
    </row>
    <row r="4952">
      <c r="A4952" t="s">
        <v>164</v>
      </c>
      <c r="B4952" t="s">
        <v>253</v>
      </c>
      <c r="C4952" s="32" t="s">
        <v>255</v>
      </c>
      <c r="D4952" t="s">
        <v>458</v>
      </c>
      <c r="E4952" t="s">
        <v>476</v>
      </c>
      <c r="F4952" s="174" t="n">
        <v>2044</v>
      </c>
      <c r="G4952" s="175" t="n">
        <v>60</v>
      </c>
      <c r="H4952" s="176" t="n">
        <v>20598.5399466908</v>
      </c>
      <c r="I4952" s="177" t="n">
        <v>3895181.99649613</v>
      </c>
      <c r="J4952" s="178" t="str">
        <f>IF(I4952&gt;0,H4952/I4952,0)</f>
      </c>
      <c r="K4952" s="179" t="str">
        <f>1-EXP(-J4952)</f>
      </c>
      <c r="L4952" s="180" t="str">
        <f>IF(G4952=30,1,M4951)</f>
      </c>
      <c r="M4952" s="181" t="str">
        <f>L4952*(1-K4952)</f>
      </c>
    </row>
    <row r="4953">
      <c r="A4953" t="s">
        <v>164</v>
      </c>
      <c r="B4953" t="s">
        <v>253</v>
      </c>
      <c r="C4953" s="32" t="s">
        <v>255</v>
      </c>
      <c r="D4953" t="s">
        <v>458</v>
      </c>
      <c r="E4953" t="s">
        <v>476</v>
      </c>
      <c r="F4953" s="174" t="n">
        <v>2044</v>
      </c>
      <c r="G4953" s="175" t="n">
        <v>61</v>
      </c>
      <c r="H4953" s="176" t="n">
        <v>22222.5335035444</v>
      </c>
      <c r="I4953" s="177" t="n">
        <v>3837241.22932167</v>
      </c>
      <c r="J4953" s="178" t="str">
        <f>IF(I4953&gt;0,H4953/I4953,0)</f>
      </c>
      <c r="K4953" s="179" t="str">
        <f>1-EXP(-J4953)</f>
      </c>
      <c r="L4953" s="180" t="str">
        <f>IF(G4953=30,1,M4952)</f>
      </c>
      <c r="M4953" s="181" t="str">
        <f>L4953*(1-K4953)</f>
      </c>
    </row>
    <row r="4954">
      <c r="A4954" t="s">
        <v>164</v>
      </c>
      <c r="B4954" t="s">
        <v>253</v>
      </c>
      <c r="C4954" s="32" t="s">
        <v>255</v>
      </c>
      <c r="D4954" t="s">
        <v>458</v>
      </c>
      <c r="E4954" t="s">
        <v>476</v>
      </c>
      <c r="F4954" s="174" t="n">
        <v>2044</v>
      </c>
      <c r="G4954" s="175" t="n">
        <v>62</v>
      </c>
      <c r="H4954" s="176" t="n">
        <v>23386.822812044</v>
      </c>
      <c r="I4954" s="177" t="n">
        <v>3676511.76761638</v>
      </c>
      <c r="J4954" s="178" t="str">
        <f>IF(I4954&gt;0,H4954/I4954,0)</f>
      </c>
      <c r="K4954" s="179" t="str">
        <f>1-EXP(-J4954)</f>
      </c>
      <c r="L4954" s="180" t="str">
        <f>IF(G4954=30,1,M4953)</f>
      </c>
      <c r="M4954" s="181" t="str">
        <f>L4954*(1-K4954)</f>
      </c>
    </row>
    <row r="4955">
      <c r="A4955" t="s">
        <v>164</v>
      </c>
      <c r="B4955" t="s">
        <v>253</v>
      </c>
      <c r="C4955" s="32" t="s">
        <v>255</v>
      </c>
      <c r="D4955" t="s">
        <v>458</v>
      </c>
      <c r="E4955" t="s">
        <v>476</v>
      </c>
      <c r="F4955" s="174" t="n">
        <v>2044</v>
      </c>
      <c r="G4955" s="175" t="n">
        <v>63</v>
      </c>
      <c r="H4955" s="176" t="n">
        <v>24924.3007491155</v>
      </c>
      <c r="I4955" s="177" t="n">
        <v>3570190.51989569</v>
      </c>
      <c r="J4955" s="178" t="str">
        <f>IF(I4955&gt;0,H4955/I4955,0)</f>
      </c>
      <c r="K4955" s="179" t="str">
        <f>1-EXP(-J4955)</f>
      </c>
      <c r="L4955" s="180" t="str">
        <f>IF(G4955=30,1,M4954)</f>
      </c>
      <c r="M4955" s="181" t="str">
        <f>L4955*(1-K4955)</f>
      </c>
    </row>
    <row r="4956">
      <c r="A4956" t="s">
        <v>164</v>
      </c>
      <c r="B4956" t="s">
        <v>253</v>
      </c>
      <c r="C4956" s="32" t="s">
        <v>255</v>
      </c>
      <c r="D4956" t="s">
        <v>458</v>
      </c>
      <c r="E4956" t="s">
        <v>476</v>
      </c>
      <c r="F4956" s="174" t="n">
        <v>2044</v>
      </c>
      <c r="G4956" s="175" t="n">
        <v>64</v>
      </c>
      <c r="H4956" s="176" t="n">
        <v>26625.7537135788</v>
      </c>
      <c r="I4956" s="177" t="n">
        <v>3475653.50746677</v>
      </c>
      <c r="J4956" s="178" t="str">
        <f>IF(I4956&gt;0,H4956/I4956,0)</f>
      </c>
      <c r="K4956" s="179" t="str">
        <f>1-EXP(-J4956)</f>
      </c>
      <c r="L4956" s="180" t="str">
        <f>IF(G4956=30,1,M4955)</f>
      </c>
      <c r="M4956" s="181" t="str">
        <f>L4956*(1-K4956)</f>
      </c>
    </row>
    <row r="4957">
      <c r="A4957" t="s">
        <v>164</v>
      </c>
      <c r="B4957" t="s">
        <v>253</v>
      </c>
      <c r="C4957" s="32" t="s">
        <v>255</v>
      </c>
      <c r="D4957" t="s">
        <v>458</v>
      </c>
      <c r="E4957" t="s">
        <v>476</v>
      </c>
      <c r="F4957" s="174" t="n">
        <v>2044</v>
      </c>
      <c r="G4957" s="175" t="n">
        <v>65</v>
      </c>
      <c r="H4957" s="176" t="n">
        <v>27090.9685393241</v>
      </c>
      <c r="I4957" s="177" t="n">
        <v>3374079.96981489</v>
      </c>
      <c r="J4957" s="178" t="str">
        <f>IF(I4957&gt;0,H4957/I4957,0)</f>
      </c>
      <c r="K4957" s="179" t="str">
        <f>1-EXP(-J4957)</f>
      </c>
      <c r="L4957" s="180" t="str">
        <f>IF(G4957=30,1,M4956)</f>
      </c>
      <c r="M4957" s="181" t="str">
        <f>L4957*(1-K4957)</f>
      </c>
    </row>
    <row r="4958">
      <c r="A4958" t="s">
        <v>164</v>
      </c>
      <c r="B4958" t="s">
        <v>253</v>
      </c>
      <c r="C4958" s="32" t="s">
        <v>255</v>
      </c>
      <c r="D4958" t="s">
        <v>458</v>
      </c>
      <c r="E4958" t="s">
        <v>476</v>
      </c>
      <c r="F4958" s="174" t="n">
        <v>2044</v>
      </c>
      <c r="G4958" s="175" t="n">
        <v>66</v>
      </c>
      <c r="H4958" s="176" t="n">
        <v>28653.4873334396</v>
      </c>
      <c r="I4958" s="177" t="n">
        <v>3254423.57358916</v>
      </c>
      <c r="J4958" s="178" t="str">
        <f>IF(I4958&gt;0,H4958/I4958,0)</f>
      </c>
      <c r="K4958" s="179" t="str">
        <f>1-EXP(-J4958)</f>
      </c>
      <c r="L4958" s="180" t="str">
        <f>IF(G4958=30,1,M4957)</f>
      </c>
      <c r="M4958" s="181" t="str">
        <f>L4958*(1-K4958)</f>
      </c>
    </row>
    <row r="4959">
      <c r="A4959" t="s">
        <v>164</v>
      </c>
      <c r="B4959" t="s">
        <v>253</v>
      </c>
      <c r="C4959" s="32" t="s">
        <v>255</v>
      </c>
      <c r="D4959" t="s">
        <v>458</v>
      </c>
      <c r="E4959" t="s">
        <v>476</v>
      </c>
      <c r="F4959" s="174" t="n">
        <v>2044</v>
      </c>
      <c r="G4959" s="175" t="n">
        <v>67</v>
      </c>
      <c r="H4959" s="176" t="n">
        <v>30455.3482143416</v>
      </c>
      <c r="I4959" s="177" t="n">
        <v>3145839.98313794</v>
      </c>
      <c r="J4959" s="178" t="str">
        <f>IF(I4959&gt;0,H4959/I4959,0)</f>
      </c>
      <c r="K4959" s="179" t="str">
        <f>1-EXP(-J4959)</f>
      </c>
      <c r="L4959" s="180" t="str">
        <f>IF(G4959=30,1,M4958)</f>
      </c>
      <c r="M4959" s="181" t="str">
        <f>L4959*(1-K4959)</f>
      </c>
    </row>
    <row r="4960">
      <c r="A4960" t="s">
        <v>164</v>
      </c>
      <c r="B4960" t="s">
        <v>253</v>
      </c>
      <c r="C4960" s="32" t="s">
        <v>255</v>
      </c>
      <c r="D4960" t="s">
        <v>458</v>
      </c>
      <c r="E4960" t="s">
        <v>476</v>
      </c>
      <c r="F4960" s="174" t="n">
        <v>2044</v>
      </c>
      <c r="G4960" s="175" t="n">
        <v>68</v>
      </c>
      <c r="H4960" s="176" t="n">
        <v>32198.3805816528</v>
      </c>
      <c r="I4960" s="177" t="n">
        <v>3025967.20552796</v>
      </c>
      <c r="J4960" s="178" t="str">
        <f>IF(I4960&gt;0,H4960/I4960,0)</f>
      </c>
      <c r="K4960" s="179" t="str">
        <f>1-EXP(-J4960)</f>
      </c>
      <c r="L4960" s="180" t="str">
        <f>IF(G4960=30,1,M4959)</f>
      </c>
      <c r="M4960" s="181" t="str">
        <f>L4960*(1-K4960)</f>
      </c>
    </row>
    <row r="4961">
      <c r="A4961" t="s">
        <v>164</v>
      </c>
      <c r="B4961" t="s">
        <v>253</v>
      </c>
      <c r="C4961" s="32" t="s">
        <v>255</v>
      </c>
      <c r="D4961" t="s">
        <v>458</v>
      </c>
      <c r="E4961" t="s">
        <v>476</v>
      </c>
      <c r="F4961" s="174" t="n">
        <v>2044</v>
      </c>
      <c r="G4961" s="175" t="n">
        <v>69</v>
      </c>
      <c r="H4961" s="176" t="n">
        <v>33988.3969168784</v>
      </c>
      <c r="I4961" s="177" t="n">
        <v>2903515.51004007</v>
      </c>
      <c r="J4961" s="178" t="str">
        <f>IF(I4961&gt;0,H4961/I4961,0)</f>
      </c>
      <c r="K4961" s="179" t="str">
        <f>1-EXP(-J4961)</f>
      </c>
      <c r="L4961" s="180" t="str">
        <f>IF(G4961=30,1,M4960)</f>
      </c>
      <c r="M4961" s="181" t="str">
        <f>L4961*(1-K4961)</f>
      </c>
    </row>
    <row r="4962">
      <c r="A4962" t="s">
        <v>164</v>
      </c>
      <c r="B4962" t="s">
        <v>253</v>
      </c>
      <c r="C4962" s="32" t="s">
        <v>255</v>
      </c>
      <c r="D4962" t="s">
        <v>458</v>
      </c>
      <c r="E4962" t="s">
        <v>476</v>
      </c>
      <c r="F4962" s="174" t="n">
        <v>2045</v>
      </c>
      <c r="G4962" s="175" t="n">
        <v>30</v>
      </c>
      <c r="H4962" s="176" t="n">
        <v>740.974012990067</v>
      </c>
      <c r="I4962" s="177" t="n">
        <v>4642333.58395385</v>
      </c>
      <c r="J4962" s="178" t="str">
        <f>IF(I4962&gt;0,H4962/I4962,0)</f>
      </c>
      <c r="K4962" s="179" t="str">
        <f>1-EXP(-J4962)</f>
      </c>
      <c r="L4962" s="180" t="str">
        <f>IF(G4962=30,1,M4961)</f>
      </c>
      <c r="M4962" s="181" t="str">
        <f>L4962*(1-K4962)</f>
      </c>
    </row>
    <row r="4963">
      <c r="A4963" t="s">
        <v>164</v>
      </c>
      <c r="B4963" t="s">
        <v>253</v>
      </c>
      <c r="C4963" s="32" t="s">
        <v>255</v>
      </c>
      <c r="D4963" t="s">
        <v>458</v>
      </c>
      <c r="E4963" t="s">
        <v>476</v>
      </c>
      <c r="F4963" s="174" t="n">
        <v>2045</v>
      </c>
      <c r="G4963" s="175" t="n">
        <v>31</v>
      </c>
      <c r="H4963" s="176" t="n">
        <v>959.15347841971</v>
      </c>
      <c r="I4963" s="177" t="n">
        <v>4708844.90647585</v>
      </c>
      <c r="J4963" s="178" t="str">
        <f>IF(I4963&gt;0,H4963/I4963,0)</f>
      </c>
      <c r="K4963" s="179" t="str">
        <f>1-EXP(-J4963)</f>
      </c>
      <c r="L4963" s="180" t="str">
        <f>IF(G4963=30,1,M4962)</f>
      </c>
      <c r="M4963" s="181" t="str">
        <f>L4963*(1-K4963)</f>
      </c>
    </row>
    <row r="4964">
      <c r="A4964" t="s">
        <v>164</v>
      </c>
      <c r="B4964" t="s">
        <v>253</v>
      </c>
      <c r="C4964" s="32" t="s">
        <v>255</v>
      </c>
      <c r="D4964" t="s">
        <v>458</v>
      </c>
      <c r="E4964" t="s">
        <v>476</v>
      </c>
      <c r="F4964" s="174" t="n">
        <v>2045</v>
      </c>
      <c r="G4964" s="175" t="n">
        <v>32</v>
      </c>
      <c r="H4964" s="176" t="n">
        <v>1026.22106771706</v>
      </c>
      <c r="I4964" s="177" t="n">
        <v>4777037.80964499</v>
      </c>
      <c r="J4964" s="178" t="str">
        <f>IF(I4964&gt;0,H4964/I4964,0)</f>
      </c>
      <c r="K4964" s="179" t="str">
        <f>1-EXP(-J4964)</f>
      </c>
      <c r="L4964" s="180" t="str">
        <f>IF(G4964=30,1,M4963)</f>
      </c>
      <c r="M4964" s="181" t="str">
        <f>L4964*(1-K4964)</f>
      </c>
    </row>
    <row r="4965">
      <c r="A4965" t="s">
        <v>164</v>
      </c>
      <c r="B4965" t="s">
        <v>253</v>
      </c>
      <c r="C4965" s="32" t="s">
        <v>255</v>
      </c>
      <c r="D4965" t="s">
        <v>458</v>
      </c>
      <c r="E4965" t="s">
        <v>476</v>
      </c>
      <c r="F4965" s="174" t="n">
        <v>2045</v>
      </c>
      <c r="G4965" s="175" t="n">
        <v>33</v>
      </c>
      <c r="H4965" s="176" t="n">
        <v>1157.06320573815</v>
      </c>
      <c r="I4965" s="177" t="n">
        <v>4889573.35167061</v>
      </c>
      <c r="J4965" s="178" t="str">
        <f>IF(I4965&gt;0,H4965/I4965,0)</f>
      </c>
      <c r="K4965" s="179" t="str">
        <f>1-EXP(-J4965)</f>
      </c>
      <c r="L4965" s="180" t="str">
        <f>IF(G4965=30,1,M4964)</f>
      </c>
      <c r="M4965" s="181" t="str">
        <f>L4965*(1-K4965)</f>
      </c>
    </row>
    <row r="4966">
      <c r="A4966" t="s">
        <v>164</v>
      </c>
      <c r="B4966" t="s">
        <v>253</v>
      </c>
      <c r="C4966" s="32" t="s">
        <v>255</v>
      </c>
      <c r="D4966" t="s">
        <v>458</v>
      </c>
      <c r="E4966" t="s">
        <v>476</v>
      </c>
      <c r="F4966" s="174" t="n">
        <v>2045</v>
      </c>
      <c r="G4966" s="175" t="n">
        <v>34</v>
      </c>
      <c r="H4966" s="176" t="n">
        <v>1225.34160195269</v>
      </c>
      <c r="I4966" s="177" t="n">
        <v>4861142.82849986</v>
      </c>
      <c r="J4966" s="178" t="str">
        <f>IF(I4966&gt;0,H4966/I4966,0)</f>
      </c>
      <c r="K4966" s="179" t="str">
        <f>1-EXP(-J4966)</f>
      </c>
      <c r="L4966" s="180" t="str">
        <f>IF(G4966=30,1,M4965)</f>
      </c>
      <c r="M4966" s="181" t="str">
        <f>L4966*(1-K4966)</f>
      </c>
    </row>
    <row r="4967">
      <c r="A4967" t="s">
        <v>164</v>
      </c>
      <c r="B4967" t="s">
        <v>253</v>
      </c>
      <c r="C4967" s="32" t="s">
        <v>255</v>
      </c>
      <c r="D4967" t="s">
        <v>458</v>
      </c>
      <c r="E4967" t="s">
        <v>476</v>
      </c>
      <c r="F4967" s="174" t="n">
        <v>2045</v>
      </c>
      <c r="G4967" s="175" t="n">
        <v>35</v>
      </c>
      <c r="H4967" s="176" t="n">
        <v>1564.98105915046</v>
      </c>
      <c r="I4967" s="177" t="n">
        <v>4727112.29824401</v>
      </c>
      <c r="J4967" s="178" t="str">
        <f>IF(I4967&gt;0,H4967/I4967,0)</f>
      </c>
      <c r="K4967" s="179" t="str">
        <f>1-EXP(-J4967)</f>
      </c>
      <c r="L4967" s="180" t="str">
        <f>IF(G4967=30,1,M4966)</f>
      </c>
      <c r="M4967" s="181" t="str">
        <f>L4967*(1-K4967)</f>
      </c>
    </row>
    <row r="4968">
      <c r="A4968" t="s">
        <v>164</v>
      </c>
      <c r="B4968" t="s">
        <v>253</v>
      </c>
      <c r="C4968" s="32" t="s">
        <v>255</v>
      </c>
      <c r="D4968" t="s">
        <v>458</v>
      </c>
      <c r="E4968" t="s">
        <v>476</v>
      </c>
      <c r="F4968" s="174" t="n">
        <v>2045</v>
      </c>
      <c r="G4968" s="175" t="n">
        <v>36</v>
      </c>
      <c r="H4968" s="176" t="n">
        <v>1808.53858206244</v>
      </c>
      <c r="I4968" s="177" t="n">
        <v>4655309.25948059</v>
      </c>
      <c r="J4968" s="178" t="str">
        <f>IF(I4968&gt;0,H4968/I4968,0)</f>
      </c>
      <c r="K4968" s="179" t="str">
        <f>1-EXP(-J4968)</f>
      </c>
      <c r="L4968" s="180" t="str">
        <f>IF(G4968=30,1,M4967)</f>
      </c>
      <c r="M4968" s="181" t="str">
        <f>L4968*(1-K4968)</f>
      </c>
    </row>
    <row r="4969">
      <c r="A4969" t="s">
        <v>164</v>
      </c>
      <c r="B4969" t="s">
        <v>253</v>
      </c>
      <c r="C4969" s="32" t="s">
        <v>255</v>
      </c>
      <c r="D4969" t="s">
        <v>458</v>
      </c>
      <c r="E4969" t="s">
        <v>476</v>
      </c>
      <c r="F4969" s="174" t="n">
        <v>2045</v>
      </c>
      <c r="G4969" s="175" t="n">
        <v>37</v>
      </c>
      <c r="H4969" s="176" t="n">
        <v>1926.90910850011</v>
      </c>
      <c r="I4969" s="177" t="n">
        <v>4611446.61624045</v>
      </c>
      <c r="J4969" s="178" t="str">
        <f>IF(I4969&gt;0,H4969/I4969,0)</f>
      </c>
      <c r="K4969" s="179" t="str">
        <f>1-EXP(-J4969)</f>
      </c>
      <c r="L4969" s="180" t="str">
        <f>IF(G4969=30,1,M4968)</f>
      </c>
      <c r="M4969" s="181" t="str">
        <f>L4969*(1-K4969)</f>
      </c>
    </row>
    <row r="4970">
      <c r="A4970" t="s">
        <v>164</v>
      </c>
      <c r="B4970" t="s">
        <v>253</v>
      </c>
      <c r="C4970" s="32" t="s">
        <v>255</v>
      </c>
      <c r="D4970" t="s">
        <v>458</v>
      </c>
      <c r="E4970" t="s">
        <v>476</v>
      </c>
      <c r="F4970" s="174" t="n">
        <v>2045</v>
      </c>
      <c r="G4970" s="175" t="n">
        <v>38</v>
      </c>
      <c r="H4970" s="176" t="n">
        <v>2149.91099077823</v>
      </c>
      <c r="I4970" s="177" t="n">
        <v>4635140.28844938</v>
      </c>
      <c r="J4970" s="178" t="str">
        <f>IF(I4970&gt;0,H4970/I4970,0)</f>
      </c>
      <c r="K4970" s="179" t="str">
        <f>1-EXP(-J4970)</f>
      </c>
      <c r="L4970" s="180" t="str">
        <f>IF(G4970=30,1,M4969)</f>
      </c>
      <c r="M4970" s="181" t="str">
        <f>L4970*(1-K4970)</f>
      </c>
    </row>
    <row r="4971">
      <c r="A4971" t="s">
        <v>164</v>
      </c>
      <c r="B4971" t="s">
        <v>253</v>
      </c>
      <c r="C4971" s="32" t="s">
        <v>255</v>
      </c>
      <c r="D4971" t="s">
        <v>458</v>
      </c>
      <c r="E4971" t="s">
        <v>476</v>
      </c>
      <c r="F4971" s="174" t="n">
        <v>2045</v>
      </c>
      <c r="G4971" s="175" t="n">
        <v>39</v>
      </c>
      <c r="H4971" s="176" t="n">
        <v>2281.78581131699</v>
      </c>
      <c r="I4971" s="177" t="n">
        <v>4550448.70270653</v>
      </c>
      <c r="J4971" s="178" t="str">
        <f>IF(I4971&gt;0,H4971/I4971,0)</f>
      </c>
      <c r="K4971" s="179" t="str">
        <f>1-EXP(-J4971)</f>
      </c>
      <c r="L4971" s="180" t="str">
        <f>IF(G4971=30,1,M4970)</f>
      </c>
      <c r="M4971" s="181" t="str">
        <f>L4971*(1-K4971)</f>
      </c>
    </row>
    <row r="4972">
      <c r="A4972" t="s">
        <v>164</v>
      </c>
      <c r="B4972" t="s">
        <v>253</v>
      </c>
      <c r="C4972" s="32" t="s">
        <v>255</v>
      </c>
      <c r="D4972" t="s">
        <v>458</v>
      </c>
      <c r="E4972" t="s">
        <v>476</v>
      </c>
      <c r="F4972" s="174" t="n">
        <v>2045</v>
      </c>
      <c r="G4972" s="175" t="n">
        <v>40</v>
      </c>
      <c r="H4972" s="176" t="n">
        <v>3024.90308971714</v>
      </c>
      <c r="I4972" s="177" t="n">
        <v>4487131.88655146</v>
      </c>
      <c r="J4972" s="178" t="str">
        <f>IF(I4972&gt;0,H4972/I4972,0)</f>
      </c>
      <c r="K4972" s="179" t="str">
        <f>1-EXP(-J4972)</f>
      </c>
      <c r="L4972" s="180" t="str">
        <f>IF(G4972=30,1,M4971)</f>
      </c>
      <c r="M4972" s="181" t="str">
        <f>L4972*(1-K4972)</f>
      </c>
    </row>
    <row r="4973">
      <c r="A4973" t="s">
        <v>164</v>
      </c>
      <c r="B4973" t="s">
        <v>253</v>
      </c>
      <c r="C4973" s="32" t="s">
        <v>255</v>
      </c>
      <c r="D4973" t="s">
        <v>458</v>
      </c>
      <c r="E4973" t="s">
        <v>476</v>
      </c>
      <c r="F4973" s="174" t="n">
        <v>2045</v>
      </c>
      <c r="G4973" s="175" t="n">
        <v>41</v>
      </c>
      <c r="H4973" s="176" t="n">
        <v>3308.83140370479</v>
      </c>
      <c r="I4973" s="177" t="n">
        <v>4355929.43789156</v>
      </c>
      <c r="J4973" s="178" t="str">
        <f>IF(I4973&gt;0,H4973/I4973,0)</f>
      </c>
      <c r="K4973" s="179" t="str">
        <f>1-EXP(-J4973)</f>
      </c>
      <c r="L4973" s="180" t="str">
        <f>IF(G4973=30,1,M4972)</f>
      </c>
      <c r="M4973" s="181" t="str">
        <f>L4973*(1-K4973)</f>
      </c>
    </row>
    <row r="4974">
      <c r="A4974" t="s">
        <v>164</v>
      </c>
      <c r="B4974" t="s">
        <v>253</v>
      </c>
      <c r="C4974" s="32" t="s">
        <v>255</v>
      </c>
      <c r="D4974" t="s">
        <v>458</v>
      </c>
      <c r="E4974" t="s">
        <v>476</v>
      </c>
      <c r="F4974" s="174" t="n">
        <v>2045</v>
      </c>
      <c r="G4974" s="175" t="n">
        <v>42</v>
      </c>
      <c r="H4974" s="176" t="n">
        <v>3535.34897549848</v>
      </c>
      <c r="I4974" s="177" t="n">
        <v>4287196.60675487</v>
      </c>
      <c r="J4974" s="178" t="str">
        <f>IF(I4974&gt;0,H4974/I4974,0)</f>
      </c>
      <c r="K4974" s="179" t="str">
        <f>1-EXP(-J4974)</f>
      </c>
      <c r="L4974" s="180" t="str">
        <f>IF(G4974=30,1,M4973)</f>
      </c>
      <c r="M4974" s="181" t="str">
        <f>L4974*(1-K4974)</f>
      </c>
    </row>
    <row r="4975">
      <c r="A4975" t="s">
        <v>164</v>
      </c>
      <c r="B4975" t="s">
        <v>253</v>
      </c>
      <c r="C4975" s="32" t="s">
        <v>255</v>
      </c>
      <c r="D4975" t="s">
        <v>458</v>
      </c>
      <c r="E4975" t="s">
        <v>476</v>
      </c>
      <c r="F4975" s="174" t="n">
        <v>2045</v>
      </c>
      <c r="G4975" s="175" t="n">
        <v>43</v>
      </c>
      <c r="H4975" s="176" t="n">
        <v>3974.58204333108</v>
      </c>
      <c r="I4975" s="177" t="n">
        <v>4259540.94493566</v>
      </c>
      <c r="J4975" s="178" t="str">
        <f>IF(I4975&gt;0,H4975/I4975,0)</f>
      </c>
      <c r="K4975" s="179" t="str">
        <f>1-EXP(-J4975)</f>
      </c>
      <c r="L4975" s="180" t="str">
        <f>IF(G4975=30,1,M4974)</f>
      </c>
      <c r="M4975" s="181" t="str">
        <f>L4975*(1-K4975)</f>
      </c>
    </row>
    <row r="4976">
      <c r="A4976" t="s">
        <v>164</v>
      </c>
      <c r="B4976" t="s">
        <v>253</v>
      </c>
      <c r="C4976" s="32" t="s">
        <v>255</v>
      </c>
      <c r="D4976" t="s">
        <v>458</v>
      </c>
      <c r="E4976" t="s">
        <v>476</v>
      </c>
      <c r="F4976" s="174" t="n">
        <v>2045</v>
      </c>
      <c r="G4976" s="175" t="n">
        <v>44</v>
      </c>
      <c r="H4976" s="176" t="n">
        <v>4303.90059976067</v>
      </c>
      <c r="I4976" s="177" t="n">
        <v>4234200.008468</v>
      </c>
      <c r="J4976" s="178" t="str">
        <f>IF(I4976&gt;0,H4976/I4976,0)</f>
      </c>
      <c r="K4976" s="179" t="str">
        <f>1-EXP(-J4976)</f>
      </c>
      <c r="L4976" s="180" t="str">
        <f>IF(G4976=30,1,M4975)</f>
      </c>
      <c r="M4976" s="181" t="str">
        <f>L4976*(1-K4976)</f>
      </c>
    </row>
    <row r="4977">
      <c r="A4977" t="s">
        <v>164</v>
      </c>
      <c r="B4977" t="s">
        <v>253</v>
      </c>
      <c r="C4977" s="32" t="s">
        <v>255</v>
      </c>
      <c r="D4977" t="s">
        <v>458</v>
      </c>
      <c r="E4977" t="s">
        <v>476</v>
      </c>
      <c r="F4977" s="174" t="n">
        <v>2045</v>
      </c>
      <c r="G4977" s="175" t="n">
        <v>45</v>
      </c>
      <c r="H4977" s="176" t="n">
        <v>5496.57895343626</v>
      </c>
      <c r="I4977" s="177" t="n">
        <v>4207909.99982266</v>
      </c>
      <c r="J4977" s="178" t="str">
        <f>IF(I4977&gt;0,H4977/I4977,0)</f>
      </c>
      <c r="K4977" s="179" t="str">
        <f>1-EXP(-J4977)</f>
      </c>
      <c r="L4977" s="180" t="str">
        <f>IF(G4977=30,1,M4976)</f>
      </c>
      <c r="M4977" s="181" t="str">
        <f>L4977*(1-K4977)</f>
      </c>
    </row>
    <row r="4978">
      <c r="A4978" t="s">
        <v>164</v>
      </c>
      <c r="B4978" t="s">
        <v>253</v>
      </c>
      <c r="C4978" s="32" t="s">
        <v>255</v>
      </c>
      <c r="D4978" t="s">
        <v>458</v>
      </c>
      <c r="E4978" t="s">
        <v>476</v>
      </c>
      <c r="F4978" s="174" t="n">
        <v>2045</v>
      </c>
      <c r="G4978" s="175" t="n">
        <v>46</v>
      </c>
      <c r="H4978" s="176" t="n">
        <v>6092.68998134251</v>
      </c>
      <c r="I4978" s="177" t="n">
        <v>4218704.83384904</v>
      </c>
      <c r="J4978" s="178" t="str">
        <f>IF(I4978&gt;0,H4978/I4978,0)</f>
      </c>
      <c r="K4978" s="179" t="str">
        <f>1-EXP(-J4978)</f>
      </c>
      <c r="L4978" s="180" t="str">
        <f>IF(G4978=30,1,M4977)</f>
      </c>
      <c r="M4978" s="181" t="str">
        <f>L4978*(1-K4978)</f>
      </c>
    </row>
    <row r="4979">
      <c r="A4979" t="s">
        <v>164</v>
      </c>
      <c r="B4979" t="s">
        <v>253</v>
      </c>
      <c r="C4979" s="32" t="s">
        <v>255</v>
      </c>
      <c r="D4979" t="s">
        <v>458</v>
      </c>
      <c r="E4979" t="s">
        <v>476</v>
      </c>
      <c r="F4979" s="174" t="n">
        <v>2045</v>
      </c>
      <c r="G4979" s="175" t="n">
        <v>47</v>
      </c>
      <c r="H4979" s="176" t="n">
        <v>6753.18073483334</v>
      </c>
      <c r="I4979" s="177" t="n">
        <v>4267326.56440211</v>
      </c>
      <c r="J4979" s="178" t="str">
        <f>IF(I4979&gt;0,H4979/I4979,0)</f>
      </c>
      <c r="K4979" s="179" t="str">
        <f>1-EXP(-J4979)</f>
      </c>
      <c r="L4979" s="180" t="str">
        <f>IF(G4979=30,1,M4978)</f>
      </c>
      <c r="M4979" s="181" t="str">
        <f>L4979*(1-K4979)</f>
      </c>
    </row>
    <row r="4980">
      <c r="A4980" t="s">
        <v>164</v>
      </c>
      <c r="B4980" t="s">
        <v>253</v>
      </c>
      <c r="C4980" s="32" t="s">
        <v>255</v>
      </c>
      <c r="D4980" t="s">
        <v>458</v>
      </c>
      <c r="E4980" t="s">
        <v>476</v>
      </c>
      <c r="F4980" s="174" t="n">
        <v>2045</v>
      </c>
      <c r="G4980" s="175" t="n">
        <v>48</v>
      </c>
      <c r="H4980" s="176" t="n">
        <v>7811.17501897298</v>
      </c>
      <c r="I4980" s="177" t="n">
        <v>4388783.19661424</v>
      </c>
      <c r="J4980" s="178" t="str">
        <f>IF(I4980&gt;0,H4980/I4980,0)</f>
      </c>
      <c r="K4980" s="179" t="str">
        <f>1-EXP(-J4980)</f>
      </c>
      <c r="L4980" s="180" t="str">
        <f>IF(G4980=30,1,M4979)</f>
      </c>
      <c r="M4980" s="181" t="str">
        <f>L4980*(1-K4980)</f>
      </c>
    </row>
    <row r="4981">
      <c r="A4981" t="s">
        <v>164</v>
      </c>
      <c r="B4981" t="s">
        <v>253</v>
      </c>
      <c r="C4981" s="32" t="s">
        <v>255</v>
      </c>
      <c r="D4981" t="s">
        <v>458</v>
      </c>
      <c r="E4981" t="s">
        <v>476</v>
      </c>
      <c r="F4981" s="174" t="n">
        <v>2045</v>
      </c>
      <c r="G4981" s="175" t="n">
        <v>49</v>
      </c>
      <c r="H4981" s="176" t="n">
        <v>8459.97124962038</v>
      </c>
      <c r="I4981" s="177" t="n">
        <v>4334852.64347262</v>
      </c>
      <c r="J4981" s="178" t="str">
        <f>IF(I4981&gt;0,H4981/I4981,0)</f>
      </c>
      <c r="K4981" s="179" t="str">
        <f>1-EXP(-J4981)</f>
      </c>
      <c r="L4981" s="180" t="str">
        <f>IF(G4981=30,1,M4980)</f>
      </c>
      <c r="M4981" s="181" t="str">
        <f>L4981*(1-K4981)</f>
      </c>
    </row>
    <row r="4982">
      <c r="A4982" t="s">
        <v>164</v>
      </c>
      <c r="B4982" t="s">
        <v>253</v>
      </c>
      <c r="C4982" s="32" t="s">
        <v>255</v>
      </c>
      <c r="D4982" t="s">
        <v>458</v>
      </c>
      <c r="E4982" t="s">
        <v>476</v>
      </c>
      <c r="F4982" s="174" t="n">
        <v>2045</v>
      </c>
      <c r="G4982" s="175" t="n">
        <v>50</v>
      </c>
      <c r="H4982" s="176" t="n">
        <v>9489.65917497053</v>
      </c>
      <c r="I4982" s="177" t="n">
        <v>4250770.75900378</v>
      </c>
      <c r="J4982" s="178" t="str">
        <f>IF(I4982&gt;0,H4982/I4982,0)</f>
      </c>
      <c r="K4982" s="179" t="str">
        <f>1-EXP(-J4982)</f>
      </c>
      <c r="L4982" s="180" t="str">
        <f>IF(G4982=30,1,M4981)</f>
      </c>
      <c r="M4982" s="181" t="str">
        <f>L4982*(1-K4982)</f>
      </c>
    </row>
    <row r="4983">
      <c r="A4983" t="s">
        <v>164</v>
      </c>
      <c r="B4983" t="s">
        <v>253</v>
      </c>
      <c r="C4983" s="32" t="s">
        <v>255</v>
      </c>
      <c r="D4983" t="s">
        <v>458</v>
      </c>
      <c r="E4983" t="s">
        <v>476</v>
      </c>
      <c r="F4983" s="174" t="n">
        <v>2045</v>
      </c>
      <c r="G4983" s="175" t="n">
        <v>51</v>
      </c>
      <c r="H4983" s="176" t="n">
        <v>10198.949753127</v>
      </c>
      <c r="I4983" s="177" t="n">
        <v>4180052.19424406</v>
      </c>
      <c r="J4983" s="178" t="str">
        <f>IF(I4983&gt;0,H4983/I4983,0)</f>
      </c>
      <c r="K4983" s="179" t="str">
        <f>1-EXP(-J4983)</f>
      </c>
      <c r="L4983" s="180" t="str">
        <f>IF(G4983=30,1,M4982)</f>
      </c>
      <c r="M4983" s="181" t="str">
        <f>L4983*(1-K4983)</f>
      </c>
    </row>
    <row r="4984">
      <c r="A4984" t="s">
        <v>164</v>
      </c>
      <c r="B4984" t="s">
        <v>253</v>
      </c>
      <c r="C4984" s="32" t="s">
        <v>255</v>
      </c>
      <c r="D4984" t="s">
        <v>458</v>
      </c>
      <c r="E4984" t="s">
        <v>476</v>
      </c>
      <c r="F4984" s="174" t="n">
        <v>2045</v>
      </c>
      <c r="G4984" s="175" t="n">
        <v>52</v>
      </c>
      <c r="H4984" s="176" t="n">
        <v>10968.7334385414</v>
      </c>
      <c r="I4984" s="177" t="n">
        <v>4112178.03937668</v>
      </c>
      <c r="J4984" s="178" t="str">
        <f>IF(I4984&gt;0,H4984/I4984,0)</f>
      </c>
      <c r="K4984" s="179" t="str">
        <f>1-EXP(-J4984)</f>
      </c>
      <c r="L4984" s="180" t="str">
        <f>IF(G4984=30,1,M4983)</f>
      </c>
      <c r="M4984" s="181" t="str">
        <f>L4984*(1-K4984)</f>
      </c>
    </row>
    <row r="4985">
      <c r="A4985" t="s">
        <v>164</v>
      </c>
      <c r="B4985" t="s">
        <v>253</v>
      </c>
      <c r="C4985" s="32" t="s">
        <v>255</v>
      </c>
      <c r="D4985" t="s">
        <v>458</v>
      </c>
      <c r="E4985" t="s">
        <v>476</v>
      </c>
      <c r="F4985" s="174" t="n">
        <v>2045</v>
      </c>
      <c r="G4985" s="175" t="n">
        <v>53</v>
      </c>
      <c r="H4985" s="176" t="n">
        <v>12000.9891287424</v>
      </c>
      <c r="I4985" s="177" t="n">
        <v>4129846.5458712</v>
      </c>
      <c r="J4985" s="178" t="str">
        <f>IF(I4985&gt;0,H4985/I4985,0)</f>
      </c>
      <c r="K4985" s="179" t="str">
        <f>1-EXP(-J4985)</f>
      </c>
      <c r="L4985" s="180" t="str">
        <f>IF(G4985=30,1,M4984)</f>
      </c>
      <c r="M4985" s="181" t="str">
        <f>L4985*(1-K4985)</f>
      </c>
    </row>
    <row r="4986">
      <c r="A4986" t="s">
        <v>164</v>
      </c>
      <c r="B4986" t="s">
        <v>253</v>
      </c>
      <c r="C4986" s="32" t="s">
        <v>255</v>
      </c>
      <c r="D4986" t="s">
        <v>458</v>
      </c>
      <c r="E4986" t="s">
        <v>476</v>
      </c>
      <c r="F4986" s="174" t="n">
        <v>2045</v>
      </c>
      <c r="G4986" s="175" t="n">
        <v>54</v>
      </c>
      <c r="H4986" s="176" t="n">
        <v>13063.5022836376</v>
      </c>
      <c r="I4986" s="177" t="n">
        <v>4126655.85315585</v>
      </c>
      <c r="J4986" s="178" t="str">
        <f>IF(I4986&gt;0,H4986/I4986,0)</f>
      </c>
      <c r="K4986" s="179" t="str">
        <f>1-EXP(-J4986)</f>
      </c>
      <c r="L4986" s="180" t="str">
        <f>IF(G4986=30,1,M4985)</f>
      </c>
      <c r="M4986" s="181" t="str">
        <f>L4986*(1-K4986)</f>
      </c>
    </row>
    <row r="4987">
      <c r="A4987" t="s">
        <v>164</v>
      </c>
      <c r="B4987" t="s">
        <v>253</v>
      </c>
      <c r="C4987" s="32" t="s">
        <v>255</v>
      </c>
      <c r="D4987" t="s">
        <v>458</v>
      </c>
      <c r="E4987" t="s">
        <v>476</v>
      </c>
      <c r="F4987" s="174" t="n">
        <v>2045</v>
      </c>
      <c r="G4987" s="175" t="n">
        <v>55</v>
      </c>
      <c r="H4987" s="176" t="n">
        <v>18799.2478855443</v>
      </c>
      <c r="I4987" s="177" t="n">
        <v>6067510.44647982</v>
      </c>
      <c r="J4987" s="178" t="str">
        <f>IF(I4987&gt;0,H4987/I4987,0)</f>
      </c>
      <c r="K4987" s="179" t="str">
        <f>1-EXP(-J4987)</f>
      </c>
      <c r="L4987" s="180" t="str">
        <f>IF(G4987=30,1,M4986)</f>
      </c>
      <c r="M4987" s="181" t="str">
        <f>L4987*(1-K4987)</f>
      </c>
    </row>
    <row r="4988">
      <c r="A4988" t="s">
        <v>164</v>
      </c>
      <c r="B4988" t="s">
        <v>253</v>
      </c>
      <c r="C4988" s="32" t="s">
        <v>255</v>
      </c>
      <c r="D4988" t="s">
        <v>458</v>
      </c>
      <c r="E4988" t="s">
        <v>476</v>
      </c>
      <c r="F4988" s="174" t="n">
        <v>2045</v>
      </c>
      <c r="G4988" s="175" t="n">
        <v>56</v>
      </c>
      <c r="H4988" s="176" t="n">
        <v>14914.4495779113</v>
      </c>
      <c r="I4988" s="177" t="n">
        <v>4041705.07784155</v>
      </c>
      <c r="J4988" s="178" t="str">
        <f>IF(I4988&gt;0,H4988/I4988,0)</f>
      </c>
      <c r="K4988" s="179" t="str">
        <f>1-EXP(-J4988)</f>
      </c>
      <c r="L4988" s="180" t="str">
        <f>IF(G4988=30,1,M4987)</f>
      </c>
      <c r="M4988" s="181" t="str">
        <f>L4988*(1-K4988)</f>
      </c>
    </row>
    <row r="4989">
      <c r="A4989" t="s">
        <v>164</v>
      </c>
      <c r="B4989" t="s">
        <v>253</v>
      </c>
      <c r="C4989" s="32" t="s">
        <v>255</v>
      </c>
      <c r="D4989" t="s">
        <v>458</v>
      </c>
      <c r="E4989" t="s">
        <v>476</v>
      </c>
      <c r="F4989" s="174" t="n">
        <v>2045</v>
      </c>
      <c r="G4989" s="175" t="n">
        <v>57</v>
      </c>
      <c r="H4989" s="176" t="n">
        <v>16098.2741764867</v>
      </c>
      <c r="I4989" s="177" t="n">
        <v>4000216.64527515</v>
      </c>
      <c r="J4989" s="178" t="str">
        <f>IF(I4989&gt;0,H4989/I4989,0)</f>
      </c>
      <c r="K4989" s="179" t="str">
        <f>1-EXP(-J4989)</f>
      </c>
      <c r="L4989" s="180" t="str">
        <f>IF(G4989=30,1,M4988)</f>
      </c>
      <c r="M4989" s="181" t="str">
        <f>L4989*(1-K4989)</f>
      </c>
    </row>
    <row r="4990">
      <c r="A4990" t="s">
        <v>164</v>
      </c>
      <c r="B4990" t="s">
        <v>253</v>
      </c>
      <c r="C4990" s="32" t="s">
        <v>255</v>
      </c>
      <c r="D4990" t="s">
        <v>458</v>
      </c>
      <c r="E4990" t="s">
        <v>476</v>
      </c>
      <c r="F4990" s="174" t="n">
        <v>2045</v>
      </c>
      <c r="G4990" s="175" t="n">
        <v>58</v>
      </c>
      <c r="H4990" s="176" t="n">
        <v>16934.4778944392</v>
      </c>
      <c r="I4990" s="177" t="n">
        <v>3850286.70582174</v>
      </c>
      <c r="J4990" s="178" t="str">
        <f>IF(I4990&gt;0,H4990/I4990,0)</f>
      </c>
      <c r="K4990" s="179" t="str">
        <f>1-EXP(-J4990)</f>
      </c>
      <c r="L4990" s="180" t="str">
        <f>IF(G4990=30,1,M4989)</f>
      </c>
      <c r="M4990" s="181" t="str">
        <f>L4990*(1-K4990)</f>
      </c>
    </row>
    <row r="4991">
      <c r="A4991" t="s">
        <v>164</v>
      </c>
      <c r="B4991" t="s">
        <v>253</v>
      </c>
      <c r="C4991" s="32" t="s">
        <v>255</v>
      </c>
      <c r="D4991" t="s">
        <v>458</v>
      </c>
      <c r="E4991" t="s">
        <v>476</v>
      </c>
      <c r="F4991" s="174" t="n">
        <v>2045</v>
      </c>
      <c r="G4991" s="175" t="n">
        <v>59</v>
      </c>
      <c r="H4991" s="176" t="n">
        <v>18235.2362297293</v>
      </c>
      <c r="I4991" s="177" t="n">
        <v>3789003.59266558</v>
      </c>
      <c r="J4991" s="178" t="str">
        <f>IF(I4991&gt;0,H4991/I4991,0)</f>
      </c>
      <c r="K4991" s="179" t="str">
        <f>1-EXP(-J4991)</f>
      </c>
      <c r="L4991" s="180" t="str">
        <f>IF(G4991=30,1,M4990)</f>
      </c>
      <c r="M4991" s="181" t="str">
        <f>L4991*(1-K4991)</f>
      </c>
    </row>
    <row r="4992">
      <c r="A4992" t="s">
        <v>164</v>
      </c>
      <c r="B4992" t="s">
        <v>253</v>
      </c>
      <c r="C4992" s="32" t="s">
        <v>255</v>
      </c>
      <c r="D4992" t="s">
        <v>458</v>
      </c>
      <c r="E4992" t="s">
        <v>476</v>
      </c>
      <c r="F4992" s="174" t="n">
        <v>2045</v>
      </c>
      <c r="G4992" s="175" t="n">
        <v>60</v>
      </c>
      <c r="H4992" s="176" t="n">
        <v>19895.7401120719</v>
      </c>
      <c r="I4992" s="177" t="n">
        <v>3810237.67220878</v>
      </c>
      <c r="J4992" s="178" t="str">
        <f>IF(I4992&gt;0,H4992/I4992,0)</f>
      </c>
      <c r="K4992" s="179" t="str">
        <f>1-EXP(-J4992)</f>
      </c>
      <c r="L4992" s="180" t="str">
        <f>IF(G4992=30,1,M4991)</f>
      </c>
      <c r="M4992" s="181" t="str">
        <f>L4992*(1-K4992)</f>
      </c>
    </row>
    <row r="4993">
      <c r="A4993" t="s">
        <v>164</v>
      </c>
      <c r="B4993" t="s">
        <v>253</v>
      </c>
      <c r="C4993" s="32" t="s">
        <v>255</v>
      </c>
      <c r="D4993" t="s">
        <v>458</v>
      </c>
      <c r="E4993" t="s">
        <v>476</v>
      </c>
      <c r="F4993" s="174" t="n">
        <v>2045</v>
      </c>
      <c r="G4993" s="175" t="n">
        <v>61</v>
      </c>
      <c r="H4993" s="176" t="n">
        <v>22019.0503811704</v>
      </c>
      <c r="I4993" s="177" t="n">
        <v>3849981.27254782</v>
      </c>
      <c r="J4993" s="178" t="str">
        <f>IF(I4993&gt;0,H4993/I4993,0)</f>
      </c>
      <c r="K4993" s="179" t="str">
        <f>1-EXP(-J4993)</f>
      </c>
      <c r="L4993" s="180" t="str">
        <f>IF(G4993=30,1,M4992)</f>
      </c>
      <c r="M4993" s="181" t="str">
        <f>L4993*(1-K4993)</f>
      </c>
    </row>
    <row r="4994">
      <c r="A4994" t="s">
        <v>164</v>
      </c>
      <c r="B4994" t="s">
        <v>253</v>
      </c>
      <c r="C4994" s="32" t="s">
        <v>255</v>
      </c>
      <c r="D4994" t="s">
        <v>458</v>
      </c>
      <c r="E4994" t="s">
        <v>476</v>
      </c>
      <c r="F4994" s="174" t="n">
        <v>2045</v>
      </c>
      <c r="G4994" s="175" t="n">
        <v>62</v>
      </c>
      <c r="H4994" s="176" t="n">
        <v>23783.8352846013</v>
      </c>
      <c r="I4994" s="177" t="n">
        <v>3788592.3927485</v>
      </c>
      <c r="J4994" s="178" t="str">
        <f>IF(I4994&gt;0,H4994/I4994,0)</f>
      </c>
      <c r="K4994" s="179" t="str">
        <f>1-EXP(-J4994)</f>
      </c>
      <c r="L4994" s="180" t="str">
        <f>IF(G4994=30,1,M4993)</f>
      </c>
      <c r="M4994" s="181" t="str">
        <f>L4994*(1-K4994)</f>
      </c>
    </row>
    <row r="4995">
      <c r="A4995" t="s">
        <v>164</v>
      </c>
      <c r="B4995" t="s">
        <v>253</v>
      </c>
      <c r="C4995" s="32" t="s">
        <v>255</v>
      </c>
      <c r="D4995" t="s">
        <v>458</v>
      </c>
      <c r="E4995" t="s">
        <v>476</v>
      </c>
      <c r="F4995" s="174" t="n">
        <v>2045</v>
      </c>
      <c r="G4995" s="175" t="n">
        <v>63</v>
      </c>
      <c r="H4995" s="176" t="n">
        <v>25006.0642066513</v>
      </c>
      <c r="I4995" s="177" t="n">
        <v>3625338.3211201</v>
      </c>
      <c r="J4995" s="178" t="str">
        <f>IF(I4995&gt;0,H4995/I4995,0)</f>
      </c>
      <c r="K4995" s="179" t="str">
        <f>1-EXP(-J4995)</f>
      </c>
      <c r="L4995" s="180" t="str">
        <f>IF(G4995=30,1,M4994)</f>
      </c>
      <c r="M4995" s="181" t="str">
        <f>L4995*(1-K4995)</f>
      </c>
    </row>
    <row r="4996">
      <c r="A4996" t="s">
        <v>164</v>
      </c>
      <c r="B4996" t="s">
        <v>253</v>
      </c>
      <c r="C4996" s="32" t="s">
        <v>255</v>
      </c>
      <c r="D4996" t="s">
        <v>458</v>
      </c>
      <c r="E4996" t="s">
        <v>476</v>
      </c>
      <c r="F4996" s="174" t="n">
        <v>2045</v>
      </c>
      <c r="G4996" s="175" t="n">
        <v>64</v>
      </c>
      <c r="H4996" s="176" t="n">
        <v>26613.3066850975</v>
      </c>
      <c r="I4996" s="177" t="n">
        <v>3515672.35627827</v>
      </c>
      <c r="J4996" s="178" t="str">
        <f>IF(I4996&gt;0,H4996/I4996,0)</f>
      </c>
      <c r="K4996" s="179" t="str">
        <f>1-EXP(-J4996)</f>
      </c>
      <c r="L4996" s="180" t="str">
        <f>IF(G4996=30,1,M4995)</f>
      </c>
      <c r="M4996" s="181" t="str">
        <f>L4996*(1-K4996)</f>
      </c>
    </row>
    <row r="4997">
      <c r="A4997" t="s">
        <v>164</v>
      </c>
      <c r="B4997" t="s">
        <v>253</v>
      </c>
      <c r="C4997" s="32" t="s">
        <v>255</v>
      </c>
      <c r="D4997" t="s">
        <v>458</v>
      </c>
      <c r="E4997" t="s">
        <v>476</v>
      </c>
      <c r="F4997" s="174" t="n">
        <v>2045</v>
      </c>
      <c r="G4997" s="175" t="n">
        <v>65</v>
      </c>
      <c r="H4997" s="176" t="n">
        <v>27088.7585086168</v>
      </c>
      <c r="I4997" s="177" t="n">
        <v>3417429.88292208</v>
      </c>
      <c r="J4997" s="178" t="str">
        <f>IF(I4997&gt;0,H4997/I4997,0)</f>
      </c>
      <c r="K4997" s="179" t="str">
        <f>1-EXP(-J4997)</f>
      </c>
      <c r="L4997" s="180" t="str">
        <f>IF(G4997=30,1,M4996)</f>
      </c>
      <c r="M4997" s="181" t="str">
        <f>L4997*(1-K4997)</f>
      </c>
    </row>
    <row r="4998">
      <c r="A4998" t="s">
        <v>164</v>
      </c>
      <c r="B4998" t="s">
        <v>253</v>
      </c>
      <c r="C4998" s="32" t="s">
        <v>255</v>
      </c>
      <c r="D4998" t="s">
        <v>458</v>
      </c>
      <c r="E4998" t="s">
        <v>476</v>
      </c>
      <c r="F4998" s="174" t="n">
        <v>2045</v>
      </c>
      <c r="G4998" s="175" t="n">
        <v>66</v>
      </c>
      <c r="H4998" s="176" t="n">
        <v>28794.8801166019</v>
      </c>
      <c r="I4998" s="177" t="n">
        <v>3312723.17693979</v>
      </c>
      <c r="J4998" s="178" t="str">
        <f>IF(I4998&gt;0,H4998/I4998,0)</f>
      </c>
      <c r="K4998" s="179" t="str">
        <f>1-EXP(-J4998)</f>
      </c>
      <c r="L4998" s="180" t="str">
        <f>IF(G4998=30,1,M4997)</f>
      </c>
      <c r="M4998" s="181" t="str">
        <f>L4998*(1-K4998)</f>
      </c>
    </row>
    <row r="4999">
      <c r="A4999" t="s">
        <v>164</v>
      </c>
      <c r="B4999" t="s">
        <v>253</v>
      </c>
      <c r="C4999" s="32" t="s">
        <v>255</v>
      </c>
      <c r="D4999" t="s">
        <v>458</v>
      </c>
      <c r="E4999" t="s">
        <v>476</v>
      </c>
      <c r="F4999" s="174" t="n">
        <v>2045</v>
      </c>
      <c r="G4999" s="175" t="n">
        <v>67</v>
      </c>
      <c r="H4999" s="176" t="n">
        <v>30454.7284620569</v>
      </c>
      <c r="I4999" s="177" t="n">
        <v>3188880.48801561</v>
      </c>
      <c r="J4999" s="178" t="str">
        <f>IF(I4999&gt;0,H4999/I4999,0)</f>
      </c>
      <c r="K4999" s="179" t="str">
        <f>1-EXP(-J4999)</f>
      </c>
      <c r="L4999" s="180" t="str">
        <f>IF(G4999=30,1,M4998)</f>
      </c>
      <c r="M4999" s="181" t="str">
        <f>L4999*(1-K4999)</f>
      </c>
    </row>
    <row r="5000">
      <c r="A5000" t="s">
        <v>164</v>
      </c>
      <c r="B5000" t="s">
        <v>253</v>
      </c>
      <c r="C5000" s="32" t="s">
        <v>255</v>
      </c>
      <c r="D5000" t="s">
        <v>458</v>
      </c>
      <c r="E5000" t="s">
        <v>476</v>
      </c>
      <c r="F5000" s="174" t="n">
        <v>2045</v>
      </c>
      <c r="G5000" s="175" t="n">
        <v>68</v>
      </c>
      <c r="H5000" s="176" t="n">
        <v>32330.1817410915</v>
      </c>
      <c r="I5000" s="177" t="n">
        <v>3076230.39135473</v>
      </c>
      <c r="J5000" s="178" t="str">
        <f>IF(I5000&gt;0,H5000/I5000,0)</f>
      </c>
      <c r="K5000" s="179" t="str">
        <f>1-EXP(-J5000)</f>
      </c>
      <c r="L5000" s="180" t="str">
        <f>IF(G5000=30,1,M4999)</f>
      </c>
      <c r="M5000" s="181" t="str">
        <f>L5000*(1-K5000)</f>
      </c>
    </row>
    <row r="5001">
      <c r="A5001" t="s">
        <v>164</v>
      </c>
      <c r="B5001" t="s">
        <v>253</v>
      </c>
      <c r="C5001" s="32" t="s">
        <v>255</v>
      </c>
      <c r="D5001" t="s">
        <v>458</v>
      </c>
      <c r="E5001" t="s">
        <v>476</v>
      </c>
      <c r="F5001" s="174" t="n">
        <v>2045</v>
      </c>
      <c r="G5001" s="175" t="n">
        <v>69</v>
      </c>
      <c r="H5001" s="176" t="n">
        <v>34141.7931386769</v>
      </c>
      <c r="I5001" s="177" t="n">
        <v>2952470.29601258</v>
      </c>
      <c r="J5001" s="178" t="str">
        <f>IF(I5001&gt;0,H5001/I5001,0)</f>
      </c>
      <c r="K5001" s="179" t="str">
        <f>1-EXP(-J5001)</f>
      </c>
      <c r="L5001" s="180" t="str">
        <f>IF(G5001=30,1,M5000)</f>
      </c>
      <c r="M5001" s="181" t="str">
        <f>L5001*(1-K5001)</f>
      </c>
    </row>
    <row r="5002">
      <c r="A5002" t="s">
        <v>164</v>
      </c>
      <c r="B5002" t="s">
        <v>253</v>
      </c>
      <c r="C5002" s="32" t="s">
        <v>255</v>
      </c>
      <c r="D5002" t="s">
        <v>458</v>
      </c>
      <c r="E5002" t="s">
        <v>476</v>
      </c>
      <c r="F5002" s="174" t="n">
        <v>2046</v>
      </c>
      <c r="G5002" s="175" t="n">
        <v>30</v>
      </c>
      <c r="H5002" s="176" t="n">
        <v>694.516488547025</v>
      </c>
      <c r="I5002" s="177" t="n">
        <v>4588321.92170056</v>
      </c>
      <c r="J5002" s="178" t="str">
        <f>IF(I5002&gt;0,H5002/I5002,0)</f>
      </c>
      <c r="K5002" s="179" t="str">
        <f>1-EXP(-J5002)</f>
      </c>
      <c r="L5002" s="180" t="str">
        <f>IF(G5002=30,1,M5001)</f>
      </c>
      <c r="M5002" s="181" t="str">
        <f>L5002*(1-K5002)</f>
      </c>
    </row>
    <row r="5003">
      <c r="A5003" t="s">
        <v>164</v>
      </c>
      <c r="B5003" t="s">
        <v>253</v>
      </c>
      <c r="C5003" s="32" t="s">
        <v>255</v>
      </c>
      <c r="D5003" t="s">
        <v>458</v>
      </c>
      <c r="E5003" t="s">
        <v>476</v>
      </c>
      <c r="F5003" s="174" t="n">
        <v>2046</v>
      </c>
      <c r="G5003" s="175" t="n">
        <v>31</v>
      </c>
      <c r="H5003" s="176" t="n">
        <v>944.488832063995</v>
      </c>
      <c r="I5003" s="177" t="n">
        <v>4637118.8879299</v>
      </c>
      <c r="J5003" s="178" t="str">
        <f>IF(I5003&gt;0,H5003/I5003,0)</f>
      </c>
      <c r="K5003" s="179" t="str">
        <f>1-EXP(-J5003)</f>
      </c>
      <c r="L5003" s="180" t="str">
        <f>IF(G5003=30,1,M5002)</f>
      </c>
      <c r="M5003" s="181" t="str">
        <f>L5003*(1-K5003)</f>
      </c>
    </row>
    <row r="5004">
      <c r="A5004" t="s">
        <v>164</v>
      </c>
      <c r="B5004" t="s">
        <v>253</v>
      </c>
      <c r="C5004" s="32" t="s">
        <v>255</v>
      </c>
      <c r="D5004" t="s">
        <v>458</v>
      </c>
      <c r="E5004" t="s">
        <v>476</v>
      </c>
      <c r="F5004" s="174" t="n">
        <v>2046</v>
      </c>
      <c r="G5004" s="175" t="n">
        <v>32</v>
      </c>
      <c r="H5004" s="176" t="n">
        <v>1010.29957198041</v>
      </c>
      <c r="I5004" s="177" t="n">
        <v>4703665.17548636</v>
      </c>
      <c r="J5004" s="178" t="str">
        <f>IF(I5004&gt;0,H5004/I5004,0)</f>
      </c>
      <c r="K5004" s="179" t="str">
        <f>1-EXP(-J5004)</f>
      </c>
      <c r="L5004" s="180" t="str">
        <f>IF(G5004=30,1,M5003)</f>
      </c>
      <c r="M5004" s="181" t="str">
        <f>L5004*(1-K5004)</f>
      </c>
    </row>
    <row r="5005">
      <c r="A5005" t="s">
        <v>164</v>
      </c>
      <c r="B5005" t="s">
        <v>253</v>
      </c>
      <c r="C5005" s="32" t="s">
        <v>255</v>
      </c>
      <c r="D5005" t="s">
        <v>458</v>
      </c>
      <c r="E5005" t="s">
        <v>476</v>
      </c>
      <c r="F5005" s="174" t="n">
        <v>2046</v>
      </c>
      <c r="G5005" s="175" t="n">
        <v>33</v>
      </c>
      <c r="H5005" s="176" t="n">
        <v>1086.60058170949</v>
      </c>
      <c r="I5005" s="177" t="n">
        <v>4771566.10392838</v>
      </c>
      <c r="J5005" s="178" t="str">
        <f>IF(I5005&gt;0,H5005/I5005,0)</f>
      </c>
      <c r="K5005" s="179" t="str">
        <f>1-EXP(-J5005)</f>
      </c>
      <c r="L5005" s="180" t="str">
        <f>IF(G5005=30,1,M5004)</f>
      </c>
      <c r="M5005" s="181" t="str">
        <f>L5005*(1-K5005)</f>
      </c>
    </row>
    <row r="5006">
      <c r="A5006" t="s">
        <v>164</v>
      </c>
      <c r="B5006" t="s">
        <v>253</v>
      </c>
      <c r="C5006" s="32" t="s">
        <v>255</v>
      </c>
      <c r="D5006" t="s">
        <v>458</v>
      </c>
      <c r="E5006" t="s">
        <v>476</v>
      </c>
      <c r="F5006" s="174" t="n">
        <v>2046</v>
      </c>
      <c r="G5006" s="175" t="n">
        <v>34</v>
      </c>
      <c r="H5006" s="176" t="n">
        <v>1230.30299622528</v>
      </c>
      <c r="I5006" s="177" t="n">
        <v>4883669.63464562</v>
      </c>
      <c r="J5006" s="178" t="str">
        <f>IF(I5006&gt;0,H5006/I5006,0)</f>
      </c>
      <c r="K5006" s="179" t="str">
        <f>1-EXP(-J5006)</f>
      </c>
      <c r="L5006" s="180" t="str">
        <f>IF(G5006=30,1,M5005)</f>
      </c>
      <c r="M5006" s="181" t="str">
        <f>L5006*(1-K5006)</f>
      </c>
    </row>
    <row r="5007">
      <c r="A5007" t="s">
        <v>164</v>
      </c>
      <c r="B5007" t="s">
        <v>253</v>
      </c>
      <c r="C5007" s="32" t="s">
        <v>255</v>
      </c>
      <c r="D5007" t="s">
        <v>458</v>
      </c>
      <c r="E5007" t="s">
        <v>476</v>
      </c>
      <c r="F5007" s="174" t="n">
        <v>2046</v>
      </c>
      <c r="G5007" s="175" t="n">
        <v>35</v>
      </c>
      <c r="H5007" s="176" t="n">
        <v>1602.16836935773</v>
      </c>
      <c r="I5007" s="177" t="n">
        <v>4854968.60552335</v>
      </c>
      <c r="J5007" s="178" t="str">
        <f>IF(I5007&gt;0,H5007/I5007,0)</f>
      </c>
      <c r="K5007" s="179" t="str">
        <f>1-EXP(-J5007)</f>
      </c>
      <c r="L5007" s="180" t="str">
        <f>IF(G5007=30,1,M5006)</f>
      </c>
      <c r="M5007" s="181" t="str">
        <f>L5007*(1-K5007)</f>
      </c>
    </row>
    <row r="5008">
      <c r="A5008" t="s">
        <v>164</v>
      </c>
      <c r="B5008" t="s">
        <v>253</v>
      </c>
      <c r="C5008" s="32" t="s">
        <v>255</v>
      </c>
      <c r="D5008" t="s">
        <v>458</v>
      </c>
      <c r="E5008" t="s">
        <v>476</v>
      </c>
      <c r="F5008" s="174" t="n">
        <v>2046</v>
      </c>
      <c r="G5008" s="175" t="n">
        <v>36</v>
      </c>
      <c r="H5008" s="176" t="n">
        <v>1826.8996176971</v>
      </c>
      <c r="I5008" s="177" t="n">
        <v>4720437.25607003</v>
      </c>
      <c r="J5008" s="178" t="str">
        <f>IF(I5008&gt;0,H5008/I5008,0)</f>
      </c>
      <c r="K5008" s="179" t="str">
        <f>1-EXP(-J5008)</f>
      </c>
      <c r="L5008" s="180" t="str">
        <f>IF(G5008=30,1,M5007)</f>
      </c>
      <c r="M5008" s="181" t="str">
        <f>L5008*(1-K5008)</f>
      </c>
    </row>
    <row r="5009">
      <c r="A5009" t="s">
        <v>164</v>
      </c>
      <c r="B5009" t="s">
        <v>253</v>
      </c>
      <c r="C5009" s="32" t="s">
        <v>255</v>
      </c>
      <c r="D5009" t="s">
        <v>458</v>
      </c>
      <c r="E5009" t="s">
        <v>476</v>
      </c>
      <c r="F5009" s="174" t="n">
        <v>2046</v>
      </c>
      <c r="G5009" s="175" t="n">
        <v>37</v>
      </c>
      <c r="H5009" s="176" t="n">
        <v>1934.47458230506</v>
      </c>
      <c r="I5009" s="177" t="n">
        <v>4648572.26707759</v>
      </c>
      <c r="J5009" s="178" t="str">
        <f>IF(I5009&gt;0,H5009/I5009,0)</f>
      </c>
      <c r="K5009" s="179" t="str">
        <f>1-EXP(-J5009)</f>
      </c>
      <c r="L5009" s="180" t="str">
        <f>IF(G5009=30,1,M5008)</f>
      </c>
      <c r="M5009" s="181" t="str">
        <f>L5009*(1-K5009)</f>
      </c>
    </row>
    <row r="5010">
      <c r="A5010" t="s">
        <v>164</v>
      </c>
      <c r="B5010" t="s">
        <v>253</v>
      </c>
      <c r="C5010" s="32" t="s">
        <v>255</v>
      </c>
      <c r="D5010" t="s">
        <v>458</v>
      </c>
      <c r="E5010" t="s">
        <v>476</v>
      </c>
      <c r="F5010" s="174" t="n">
        <v>2046</v>
      </c>
      <c r="G5010" s="175" t="n">
        <v>38</v>
      </c>
      <c r="H5010" s="176" t="n">
        <v>2067.72241712097</v>
      </c>
      <c r="I5010" s="177" t="n">
        <v>4604321.0931953</v>
      </c>
      <c r="J5010" s="178" t="str">
        <f>IF(I5010&gt;0,H5010/I5010,0)</f>
      </c>
      <c r="K5010" s="179" t="str">
        <f>1-EXP(-J5010)</f>
      </c>
      <c r="L5010" s="180" t="str">
        <f>IF(G5010=30,1,M5009)</f>
      </c>
      <c r="M5010" s="181" t="str">
        <f>L5010*(1-K5010)</f>
      </c>
    </row>
    <row r="5011">
      <c r="A5011" t="s">
        <v>164</v>
      </c>
      <c r="B5011" t="s">
        <v>253</v>
      </c>
      <c r="C5011" s="32" t="s">
        <v>255</v>
      </c>
      <c r="D5011" t="s">
        <v>458</v>
      </c>
      <c r="E5011" t="s">
        <v>476</v>
      </c>
      <c r="F5011" s="174" t="n">
        <v>2046</v>
      </c>
      <c r="G5011" s="175" t="n">
        <v>39</v>
      </c>
      <c r="H5011" s="176" t="n">
        <v>2310.09134157955</v>
      </c>
      <c r="I5011" s="177" t="n">
        <v>4627403.67206525</v>
      </c>
      <c r="J5011" s="178" t="str">
        <f>IF(I5011&gt;0,H5011/I5011,0)</f>
      </c>
      <c r="K5011" s="179" t="str">
        <f>1-EXP(-J5011)</f>
      </c>
      <c r="L5011" s="180" t="str">
        <f>IF(G5011=30,1,M5010)</f>
      </c>
      <c r="M5011" s="181" t="str">
        <f>L5011*(1-K5011)</f>
      </c>
    </row>
    <row r="5012">
      <c r="A5012" t="s">
        <v>164</v>
      </c>
      <c r="B5012" t="s">
        <v>253</v>
      </c>
      <c r="C5012" s="32" t="s">
        <v>255</v>
      </c>
      <c r="D5012" t="s">
        <v>458</v>
      </c>
      <c r="E5012" t="s">
        <v>476</v>
      </c>
      <c r="F5012" s="174" t="n">
        <v>2046</v>
      </c>
      <c r="G5012" s="175" t="n">
        <v>40</v>
      </c>
      <c r="H5012" s="176" t="n">
        <v>3046.67559891265</v>
      </c>
      <c r="I5012" s="177" t="n">
        <v>4542285.12412835</v>
      </c>
      <c r="J5012" s="178" t="str">
        <f>IF(I5012&gt;0,H5012/I5012,0)</f>
      </c>
      <c r="K5012" s="179" t="str">
        <f>1-EXP(-J5012)</f>
      </c>
      <c r="L5012" s="180" t="str">
        <f>IF(G5012=30,1,M5011)</f>
      </c>
      <c r="M5012" s="181" t="str">
        <f>L5012*(1-K5012)</f>
      </c>
    </row>
    <row r="5013">
      <c r="A5013" t="s">
        <v>164</v>
      </c>
      <c r="B5013" t="s">
        <v>253</v>
      </c>
      <c r="C5013" s="32" t="s">
        <v>255</v>
      </c>
      <c r="D5013" t="s">
        <v>458</v>
      </c>
      <c r="E5013" t="s">
        <v>476</v>
      </c>
      <c r="F5013" s="174" t="n">
        <v>2046</v>
      </c>
      <c r="G5013" s="175" t="n">
        <v>41</v>
      </c>
      <c r="H5013" s="176" t="n">
        <v>3383.11950041322</v>
      </c>
      <c r="I5013" s="177" t="n">
        <v>4477801.40158201</v>
      </c>
      <c r="J5013" s="178" t="str">
        <f>IF(I5013&gt;0,H5013/I5013,0)</f>
      </c>
      <c r="K5013" s="179" t="str">
        <f>1-EXP(-J5013)</f>
      </c>
      <c r="L5013" s="180" t="str">
        <f>IF(G5013=30,1,M5012)</f>
      </c>
      <c r="M5013" s="181" t="str">
        <f>L5013*(1-K5013)</f>
      </c>
    </row>
    <row r="5014">
      <c r="A5014" t="s">
        <v>164</v>
      </c>
      <c r="B5014" t="s">
        <v>253</v>
      </c>
      <c r="C5014" s="32" t="s">
        <v>255</v>
      </c>
      <c r="D5014" t="s">
        <v>458</v>
      </c>
      <c r="E5014" t="s">
        <v>476</v>
      </c>
      <c r="F5014" s="174" t="n">
        <v>2046</v>
      </c>
      <c r="G5014" s="175" t="n">
        <v>42</v>
      </c>
      <c r="H5014" s="176" t="n">
        <v>3564.50289736563</v>
      </c>
      <c r="I5014" s="177" t="n">
        <v>4346747.66168905</v>
      </c>
      <c r="J5014" s="178" t="str">
        <f>IF(I5014&gt;0,H5014/I5014,0)</f>
      </c>
      <c r="K5014" s="179" t="str">
        <f>1-EXP(-J5014)</f>
      </c>
      <c r="L5014" s="180" t="str">
        <f>IF(G5014=30,1,M5013)</f>
      </c>
      <c r="M5014" s="181" t="str">
        <f>L5014*(1-K5014)</f>
      </c>
    </row>
    <row r="5015">
      <c r="A5015" t="s">
        <v>164</v>
      </c>
      <c r="B5015" t="s">
        <v>253</v>
      </c>
      <c r="C5015" s="32" t="s">
        <v>255</v>
      </c>
      <c r="D5015" t="s">
        <v>458</v>
      </c>
      <c r="E5015" t="s">
        <v>476</v>
      </c>
      <c r="F5015" s="174" t="n">
        <v>2046</v>
      </c>
      <c r="G5015" s="175" t="n">
        <v>43</v>
      </c>
      <c r="H5015" s="176" t="n">
        <v>3815.76570381279</v>
      </c>
      <c r="I5015" s="177" t="n">
        <v>4277424.01619166</v>
      </c>
      <c r="J5015" s="178" t="str">
        <f>IF(I5015&gt;0,H5015/I5015,0)</f>
      </c>
      <c r="K5015" s="179" t="str">
        <f>1-EXP(-J5015)</f>
      </c>
      <c r="L5015" s="180" t="str">
        <f>IF(G5015=30,1,M5014)</f>
      </c>
      <c r="M5015" s="181" t="str">
        <f>L5015*(1-K5015)</f>
      </c>
    </row>
    <row r="5016">
      <c r="A5016" t="s">
        <v>164</v>
      </c>
      <c r="B5016" t="s">
        <v>253</v>
      </c>
      <c r="C5016" s="32" t="s">
        <v>255</v>
      </c>
      <c r="D5016" t="s">
        <v>458</v>
      </c>
      <c r="E5016" t="s">
        <v>476</v>
      </c>
      <c r="F5016" s="174" t="n">
        <v>2046</v>
      </c>
      <c r="G5016" s="175" t="n">
        <v>44</v>
      </c>
      <c r="H5016" s="176" t="n">
        <v>4290.04141198279</v>
      </c>
      <c r="I5016" s="177" t="n">
        <v>4248834.78124458</v>
      </c>
      <c r="J5016" s="178" t="str">
        <f>IF(I5016&gt;0,H5016/I5016,0)</f>
      </c>
      <c r="K5016" s="179" t="str">
        <f>1-EXP(-J5016)</f>
      </c>
      <c r="L5016" s="180" t="str">
        <f>IF(G5016=30,1,M5015)</f>
      </c>
      <c r="M5016" s="181" t="str">
        <f>L5016*(1-K5016)</f>
      </c>
    </row>
    <row r="5017">
      <c r="A5017" t="s">
        <v>164</v>
      </c>
      <c r="B5017" t="s">
        <v>253</v>
      </c>
      <c r="C5017" s="32" t="s">
        <v>255</v>
      </c>
      <c r="D5017" t="s">
        <v>458</v>
      </c>
      <c r="E5017" t="s">
        <v>476</v>
      </c>
      <c r="F5017" s="174" t="n">
        <v>2046</v>
      </c>
      <c r="G5017" s="175" t="n">
        <v>45</v>
      </c>
      <c r="H5017" s="176" t="n">
        <v>5474.0851266758</v>
      </c>
      <c r="I5017" s="177" t="n">
        <v>4222645.87095946</v>
      </c>
      <c r="J5017" s="178" t="str">
        <f>IF(I5017&gt;0,H5017/I5017,0)</f>
      </c>
      <c r="K5017" s="179" t="str">
        <f>1-EXP(-J5017)</f>
      </c>
      <c r="L5017" s="180" t="str">
        <f>IF(G5017=30,1,M5016)</f>
      </c>
      <c r="M5017" s="181" t="str">
        <f>L5017*(1-K5017)</f>
      </c>
    </row>
    <row r="5018">
      <c r="A5018" t="s">
        <v>164</v>
      </c>
      <c r="B5018" t="s">
        <v>253</v>
      </c>
      <c r="C5018" s="32" t="s">
        <v>255</v>
      </c>
      <c r="D5018" t="s">
        <v>458</v>
      </c>
      <c r="E5018" t="s">
        <v>476</v>
      </c>
      <c r="F5018" s="174" t="n">
        <v>2046</v>
      </c>
      <c r="G5018" s="175" t="n">
        <v>46</v>
      </c>
      <c r="H5018" s="176" t="n">
        <v>6011.21954257266</v>
      </c>
      <c r="I5018" s="177" t="n">
        <v>4194553.71572533</v>
      </c>
      <c r="J5018" s="178" t="str">
        <f>IF(I5018&gt;0,H5018/I5018,0)</f>
      </c>
      <c r="K5018" s="179" t="str">
        <f>1-EXP(-J5018)</f>
      </c>
      <c r="L5018" s="180" t="str">
        <f>IF(G5018=30,1,M5017)</f>
      </c>
      <c r="M5018" s="181" t="str">
        <f>L5018*(1-K5018)</f>
      </c>
    </row>
    <row r="5019">
      <c r="A5019" t="s">
        <v>164</v>
      </c>
      <c r="B5019" t="s">
        <v>253</v>
      </c>
      <c r="C5019" s="32" t="s">
        <v>255</v>
      </c>
      <c r="D5019" t="s">
        <v>458</v>
      </c>
      <c r="E5019" t="s">
        <v>476</v>
      </c>
      <c r="F5019" s="174" t="n">
        <v>2046</v>
      </c>
      <c r="G5019" s="175" t="n">
        <v>47</v>
      </c>
      <c r="H5019" s="176" t="n">
        <v>6602.51353971522</v>
      </c>
      <c r="I5019" s="177" t="n">
        <v>4204924.73608895</v>
      </c>
      <c r="J5019" s="178" t="str">
        <f>IF(I5019&gt;0,H5019/I5019,0)</f>
      </c>
      <c r="K5019" s="179" t="str">
        <f>1-EXP(-J5019)</f>
      </c>
      <c r="L5019" s="180" t="str">
        <f>IF(G5019=30,1,M5018)</f>
      </c>
      <c r="M5019" s="181" t="str">
        <f>L5019*(1-K5019)</f>
      </c>
    </row>
    <row r="5020">
      <c r="A5020" t="s">
        <v>164</v>
      </c>
      <c r="B5020" t="s">
        <v>253</v>
      </c>
      <c r="C5020" s="32" t="s">
        <v>255</v>
      </c>
      <c r="D5020" t="s">
        <v>458</v>
      </c>
      <c r="E5020" t="s">
        <v>476</v>
      </c>
      <c r="F5020" s="174" t="n">
        <v>2046</v>
      </c>
      <c r="G5020" s="175" t="n">
        <v>48</v>
      </c>
      <c r="H5020" s="176" t="n">
        <v>7327.42941773929</v>
      </c>
      <c r="I5020" s="177" t="n">
        <v>4252092.19572071</v>
      </c>
      <c r="J5020" s="178" t="str">
        <f>IF(I5020&gt;0,H5020/I5020,0)</f>
      </c>
      <c r="K5020" s="179" t="str">
        <f>1-EXP(-J5020)</f>
      </c>
      <c r="L5020" s="180" t="str">
        <f>IF(G5020=30,1,M5019)</f>
      </c>
      <c r="M5020" s="181" t="str">
        <f>L5020*(1-K5020)</f>
      </c>
    </row>
    <row r="5021">
      <c r="A5021" t="s">
        <v>164</v>
      </c>
      <c r="B5021" t="s">
        <v>253</v>
      </c>
      <c r="C5021" s="32" t="s">
        <v>255</v>
      </c>
      <c r="D5021" t="s">
        <v>458</v>
      </c>
      <c r="E5021" t="s">
        <v>476</v>
      </c>
      <c r="F5021" s="174" t="n">
        <v>2046</v>
      </c>
      <c r="G5021" s="175" t="n">
        <v>49</v>
      </c>
      <c r="H5021" s="176" t="n">
        <v>8466.71690287086</v>
      </c>
      <c r="I5021" s="177" t="n">
        <v>4371394.93419446</v>
      </c>
      <c r="J5021" s="178" t="str">
        <f>IF(I5021&gt;0,H5021/I5021,0)</f>
      </c>
      <c r="K5021" s="179" t="str">
        <f>1-EXP(-J5021)</f>
      </c>
      <c r="L5021" s="180" t="str">
        <f>IF(G5021=30,1,M5020)</f>
      </c>
      <c r="M5021" s="181" t="str">
        <f>L5021*(1-K5021)</f>
      </c>
    </row>
    <row r="5022">
      <c r="A5022" t="s">
        <v>164</v>
      </c>
      <c r="B5022" t="s">
        <v>253</v>
      </c>
      <c r="C5022" s="32" t="s">
        <v>255</v>
      </c>
      <c r="D5022" t="s">
        <v>458</v>
      </c>
      <c r="E5022" t="s">
        <v>476</v>
      </c>
      <c r="F5022" s="174" t="n">
        <v>2046</v>
      </c>
      <c r="G5022" s="175" t="n">
        <v>50</v>
      </c>
      <c r="H5022" s="176" t="n">
        <v>9552.45221746469</v>
      </c>
      <c r="I5022" s="177" t="n">
        <v>4316044.03427627</v>
      </c>
      <c r="J5022" s="178" t="str">
        <f>IF(I5022&gt;0,H5022/I5022,0)</f>
      </c>
      <c r="K5022" s="179" t="str">
        <f>1-EXP(-J5022)</f>
      </c>
      <c r="L5022" s="180" t="str">
        <f>IF(G5022=30,1,M5021)</f>
      </c>
      <c r="M5022" s="181" t="str">
        <f>L5022*(1-K5022)</f>
      </c>
    </row>
    <row r="5023">
      <c r="A5023" t="s">
        <v>164</v>
      </c>
      <c r="B5023" t="s">
        <v>253</v>
      </c>
      <c r="C5023" s="32" t="s">
        <v>255</v>
      </c>
      <c r="D5023" t="s">
        <v>458</v>
      </c>
      <c r="E5023" t="s">
        <v>476</v>
      </c>
      <c r="F5023" s="174" t="n">
        <v>2046</v>
      </c>
      <c r="G5023" s="175" t="n">
        <v>51</v>
      </c>
      <c r="H5023" s="176" t="n">
        <v>10231.6253536304</v>
      </c>
      <c r="I5023" s="177" t="n">
        <v>4229920.25250582</v>
      </c>
      <c r="J5023" s="178" t="str">
        <f>IF(I5023&gt;0,H5023/I5023,0)</f>
      </c>
      <c r="K5023" s="179" t="str">
        <f>1-EXP(-J5023)</f>
      </c>
      <c r="L5023" s="180" t="str">
        <f>IF(G5023=30,1,M5022)</f>
      </c>
      <c r="M5023" s="181" t="str">
        <f>L5023*(1-K5023)</f>
      </c>
    </row>
    <row r="5024">
      <c r="A5024" t="s">
        <v>164</v>
      </c>
      <c r="B5024" t="s">
        <v>253</v>
      </c>
      <c r="C5024" s="32" t="s">
        <v>255</v>
      </c>
      <c r="D5024" t="s">
        <v>458</v>
      </c>
      <c r="E5024" t="s">
        <v>476</v>
      </c>
      <c r="F5024" s="174" t="n">
        <v>2046</v>
      </c>
      <c r="G5024" s="175" t="n">
        <v>52</v>
      </c>
      <c r="H5024" s="176" t="n">
        <v>10996.1284579287</v>
      </c>
      <c r="I5024" s="177" t="n">
        <v>4158258.63641823</v>
      </c>
      <c r="J5024" s="178" t="str">
        <f>IF(I5024&gt;0,H5024/I5024,0)</f>
      </c>
      <c r="K5024" s="179" t="str">
        <f>1-EXP(-J5024)</f>
      </c>
      <c r="L5024" s="180" t="str">
        <f>IF(G5024=30,1,M5023)</f>
      </c>
      <c r="M5024" s="181" t="str">
        <f>L5024*(1-K5024)</f>
      </c>
    </row>
    <row r="5025">
      <c r="A5025" t="s">
        <v>164</v>
      </c>
      <c r="B5025" t="s">
        <v>253</v>
      </c>
      <c r="C5025" s="32" t="s">
        <v>255</v>
      </c>
      <c r="D5025" t="s">
        <v>458</v>
      </c>
      <c r="E5025" t="s">
        <v>476</v>
      </c>
      <c r="F5025" s="174" t="n">
        <v>2046</v>
      </c>
      <c r="G5025" s="175" t="n">
        <v>53</v>
      </c>
      <c r="H5025" s="176" t="n">
        <v>11796.9861326271</v>
      </c>
      <c r="I5025" s="177" t="n">
        <v>4088738.76987386</v>
      </c>
      <c r="J5025" s="178" t="str">
        <f>IF(I5025&gt;0,H5025/I5025,0)</f>
      </c>
      <c r="K5025" s="179" t="str">
        <f>1-EXP(-J5025)</f>
      </c>
      <c r="L5025" s="180" t="str">
        <f>IF(G5025=30,1,M5024)</f>
      </c>
      <c r="M5025" s="181" t="str">
        <f>L5025*(1-K5025)</f>
      </c>
    </row>
    <row r="5026">
      <c r="A5026" t="s">
        <v>164</v>
      </c>
      <c r="B5026" t="s">
        <v>253</v>
      </c>
      <c r="C5026" s="32" t="s">
        <v>255</v>
      </c>
      <c r="D5026" t="s">
        <v>458</v>
      </c>
      <c r="E5026" t="s">
        <v>476</v>
      </c>
      <c r="F5026" s="174" t="n">
        <v>2046</v>
      </c>
      <c r="G5026" s="175" t="n">
        <v>54</v>
      </c>
      <c r="H5026" s="176" t="n">
        <v>12877.5445516629</v>
      </c>
      <c r="I5026" s="177" t="n">
        <v>4104188.30230933</v>
      </c>
      <c r="J5026" s="178" t="str">
        <f>IF(I5026&gt;0,H5026/I5026,0)</f>
      </c>
      <c r="K5026" s="179" t="str">
        <f>1-EXP(-J5026)</f>
      </c>
      <c r="L5026" s="180" t="str">
        <f>IF(G5026=30,1,M5025)</f>
      </c>
      <c r="M5026" s="181" t="str">
        <f>L5026*(1-K5026)</f>
      </c>
    </row>
    <row r="5027">
      <c r="A5027" t="s">
        <v>164</v>
      </c>
      <c r="B5027" t="s">
        <v>253</v>
      </c>
      <c r="C5027" s="32" t="s">
        <v>255</v>
      </c>
      <c r="D5027" t="s">
        <v>458</v>
      </c>
      <c r="E5027" t="s">
        <v>476</v>
      </c>
      <c r="F5027" s="174" t="n">
        <v>2046</v>
      </c>
      <c r="G5027" s="175" t="n">
        <v>55</v>
      </c>
      <c r="H5027" s="176" t="n">
        <v>13770.1294312417</v>
      </c>
      <c r="I5027" s="177" t="n">
        <v>4098723.81318568</v>
      </c>
      <c r="J5027" s="178" t="str">
        <f>IF(I5027&gt;0,H5027/I5027,0)</f>
      </c>
      <c r="K5027" s="179" t="str">
        <f>1-EXP(-J5027)</f>
      </c>
      <c r="L5027" s="180" t="str">
        <f>IF(G5027=30,1,M5026)</f>
      </c>
      <c r="M5027" s="181" t="str">
        <f>L5027*(1-K5027)</f>
      </c>
    </row>
    <row r="5028">
      <c r="A5028" t="s">
        <v>164</v>
      </c>
      <c r="B5028" t="s">
        <v>253</v>
      </c>
      <c r="C5028" s="32" t="s">
        <v>255</v>
      </c>
      <c r="D5028" t="s">
        <v>458</v>
      </c>
      <c r="E5028" t="s">
        <v>476</v>
      </c>
      <c r="F5028" s="174" t="n">
        <v>2046</v>
      </c>
      <c r="G5028" s="175" t="n">
        <v>56</v>
      </c>
      <c r="H5028" s="176" t="n">
        <v>20024.4291337585</v>
      </c>
      <c r="I5028" s="177" t="n">
        <v>6025991.52217082</v>
      </c>
      <c r="J5028" s="178" t="str">
        <f>IF(I5028&gt;0,H5028/I5028,0)</f>
      </c>
      <c r="K5028" s="179" t="str">
        <f>1-EXP(-J5028)</f>
      </c>
      <c r="L5028" s="180" t="str">
        <f>IF(G5028=30,1,M5027)</f>
      </c>
      <c r="M5028" s="181" t="str">
        <f>L5028*(1-K5028)</f>
      </c>
    </row>
    <row r="5029">
      <c r="A5029" t="s">
        <v>164</v>
      </c>
      <c r="B5029" t="s">
        <v>253</v>
      </c>
      <c r="C5029" s="32" t="s">
        <v>255</v>
      </c>
      <c r="D5029" t="s">
        <v>458</v>
      </c>
      <c r="E5029" t="s">
        <v>476</v>
      </c>
      <c r="F5029" s="174" t="n">
        <v>2046</v>
      </c>
      <c r="G5029" s="175" t="n">
        <v>57</v>
      </c>
      <c r="H5029" s="176" t="n">
        <v>15955.3113391371</v>
      </c>
      <c r="I5029" s="177" t="n">
        <v>4009315.48728319</v>
      </c>
      <c r="J5029" s="178" t="str">
        <f>IF(I5029&gt;0,H5029/I5029,0)</f>
      </c>
      <c r="K5029" s="179" t="str">
        <f>1-EXP(-J5029)</f>
      </c>
      <c r="L5029" s="180" t="str">
        <f>IF(G5029=30,1,M5028)</f>
      </c>
      <c r="M5029" s="181" t="str">
        <f>L5029*(1-K5029)</f>
      </c>
    </row>
    <row r="5030">
      <c r="A5030" t="s">
        <v>164</v>
      </c>
      <c r="B5030" t="s">
        <v>253</v>
      </c>
      <c r="C5030" s="32" t="s">
        <v>255</v>
      </c>
      <c r="D5030" t="s">
        <v>458</v>
      </c>
      <c r="E5030" t="s">
        <v>476</v>
      </c>
      <c r="F5030" s="174" t="n">
        <v>2046</v>
      </c>
      <c r="G5030" s="175" t="n">
        <v>58</v>
      </c>
      <c r="H5030" s="176" t="n">
        <v>17238.7904227907</v>
      </c>
      <c r="I5030" s="177" t="n">
        <v>3965291.69972987</v>
      </c>
      <c r="J5030" s="178" t="str">
        <f>IF(I5030&gt;0,H5030/I5030,0)</f>
      </c>
      <c r="K5030" s="179" t="str">
        <f>1-EXP(-J5030)</f>
      </c>
      <c r="L5030" s="180" t="str">
        <f>IF(G5030=30,1,M5029)</f>
      </c>
      <c r="M5030" s="181" t="str">
        <f>L5030*(1-K5030)</f>
      </c>
    </row>
    <row r="5031">
      <c r="A5031" t="s">
        <v>164</v>
      </c>
      <c r="B5031" t="s">
        <v>253</v>
      </c>
      <c r="C5031" s="32" t="s">
        <v>255</v>
      </c>
      <c r="D5031" t="s">
        <v>458</v>
      </c>
      <c r="E5031" t="s">
        <v>476</v>
      </c>
      <c r="F5031" s="174" t="n">
        <v>2046</v>
      </c>
      <c r="G5031" s="175" t="n">
        <v>59</v>
      </c>
      <c r="H5031" s="176" t="n">
        <v>18152.6229847661</v>
      </c>
      <c r="I5031" s="177" t="n">
        <v>3813593.89532057</v>
      </c>
      <c r="J5031" s="178" t="str">
        <f>IF(I5031&gt;0,H5031/I5031,0)</f>
      </c>
      <c r="K5031" s="179" t="str">
        <f>1-EXP(-J5031)</f>
      </c>
      <c r="L5031" s="180" t="str">
        <f>IF(G5031=30,1,M5030)</f>
      </c>
      <c r="M5031" s="181" t="str">
        <f>L5031*(1-K5031)</f>
      </c>
    </row>
    <row r="5032">
      <c r="A5032" t="s">
        <v>164</v>
      </c>
      <c r="B5032" t="s">
        <v>253</v>
      </c>
      <c r="C5032" s="32" t="s">
        <v>255</v>
      </c>
      <c r="D5032" t="s">
        <v>458</v>
      </c>
      <c r="E5032" t="s">
        <v>476</v>
      </c>
      <c r="F5032" s="174" t="n">
        <v>2046</v>
      </c>
      <c r="G5032" s="175" t="n">
        <v>60</v>
      </c>
      <c r="H5032" s="176" t="n">
        <v>19331.2384542455</v>
      </c>
      <c r="I5032" s="177" t="n">
        <v>3749540.39073941</v>
      </c>
      <c r="J5032" s="178" t="str">
        <f>IF(I5032&gt;0,H5032/I5032,0)</f>
      </c>
      <c r="K5032" s="179" t="str">
        <f>1-EXP(-J5032)</f>
      </c>
      <c r="L5032" s="180" t="str">
        <f>IF(G5032=30,1,M5031)</f>
      </c>
      <c r="M5032" s="181" t="str">
        <f>L5032*(1-K5032)</f>
      </c>
    </row>
    <row r="5033">
      <c r="A5033" t="s">
        <v>164</v>
      </c>
      <c r="B5033" t="s">
        <v>253</v>
      </c>
      <c r="C5033" s="32" t="s">
        <v>255</v>
      </c>
      <c r="D5033" t="s">
        <v>458</v>
      </c>
      <c r="E5033" t="s">
        <v>476</v>
      </c>
      <c r="F5033" s="174" t="n">
        <v>2046</v>
      </c>
      <c r="G5033" s="175" t="n">
        <v>61</v>
      </c>
      <c r="H5033" s="176" t="n">
        <v>21274.6370463246</v>
      </c>
      <c r="I5033" s="177" t="n">
        <v>3766663.20426445</v>
      </c>
      <c r="J5033" s="178" t="str">
        <f>IF(I5033&gt;0,H5033/I5033,0)</f>
      </c>
      <c r="K5033" s="179" t="str">
        <f>1-EXP(-J5033)</f>
      </c>
      <c r="L5033" s="180" t="str">
        <f>IF(G5033=30,1,M5032)</f>
      </c>
      <c r="M5033" s="181" t="str">
        <f>L5033*(1-K5033)</f>
      </c>
    </row>
    <row r="5034">
      <c r="A5034" t="s">
        <v>164</v>
      </c>
      <c r="B5034" t="s">
        <v>253</v>
      </c>
      <c r="C5034" s="32" t="s">
        <v>255</v>
      </c>
      <c r="D5034" t="s">
        <v>458</v>
      </c>
      <c r="E5034" t="s">
        <v>476</v>
      </c>
      <c r="F5034" s="174" t="n">
        <v>2046</v>
      </c>
      <c r="G5034" s="175" t="n">
        <v>62</v>
      </c>
      <c r="H5034" s="176" t="n">
        <v>23577.1365584408</v>
      </c>
      <c r="I5034" s="177" t="n">
        <v>3801840.29772247</v>
      </c>
      <c r="J5034" s="178" t="str">
        <f>IF(I5034&gt;0,H5034/I5034,0)</f>
      </c>
      <c r="K5034" s="179" t="str">
        <f>1-EXP(-J5034)</f>
      </c>
      <c r="L5034" s="180" t="str">
        <f>IF(G5034=30,1,M5033)</f>
      </c>
      <c r="M5034" s="181" t="str">
        <f>L5034*(1-K5034)</f>
      </c>
    </row>
    <row r="5035">
      <c r="A5035" t="s">
        <v>164</v>
      </c>
      <c r="B5035" t="s">
        <v>253</v>
      </c>
      <c r="C5035" s="32" t="s">
        <v>255</v>
      </c>
      <c r="D5035" t="s">
        <v>458</v>
      </c>
      <c r="E5035" t="s">
        <v>476</v>
      </c>
      <c r="F5035" s="174" t="n">
        <v>2046</v>
      </c>
      <c r="G5035" s="175" t="n">
        <v>63</v>
      </c>
      <c r="H5035" s="176" t="n">
        <v>25442.822075882</v>
      </c>
      <c r="I5035" s="177" t="n">
        <v>3736620.3892632</v>
      </c>
      <c r="J5035" s="178" t="str">
        <f>IF(I5035&gt;0,H5035/I5035,0)</f>
      </c>
      <c r="K5035" s="179" t="str">
        <f>1-EXP(-J5035)</f>
      </c>
      <c r="L5035" s="180" t="str">
        <f>IF(G5035=30,1,M5034)</f>
      </c>
      <c r="M5035" s="181" t="str">
        <f>L5035*(1-K5035)</f>
      </c>
    </row>
    <row r="5036">
      <c r="A5036" t="s">
        <v>164</v>
      </c>
      <c r="B5036" t="s">
        <v>253</v>
      </c>
      <c r="C5036" s="32" t="s">
        <v>255</v>
      </c>
      <c r="D5036" t="s">
        <v>458</v>
      </c>
      <c r="E5036" t="s">
        <v>476</v>
      </c>
      <c r="F5036" s="174" t="n">
        <v>2046</v>
      </c>
      <c r="G5036" s="175" t="n">
        <v>64</v>
      </c>
      <c r="H5036" s="176" t="n">
        <v>26712.7677980464</v>
      </c>
      <c r="I5036" s="177" t="n">
        <v>3570713.20674946</v>
      </c>
      <c r="J5036" s="178" t="str">
        <f>IF(I5036&gt;0,H5036/I5036,0)</f>
      </c>
      <c r="K5036" s="179" t="str">
        <f>1-EXP(-J5036)</f>
      </c>
      <c r="L5036" s="180" t="str">
        <f>IF(G5036=30,1,M5035)</f>
      </c>
      <c r="M5036" s="181" t="str">
        <f>L5036*(1-K5036)</f>
      </c>
    </row>
    <row r="5037">
      <c r="A5037" t="s">
        <v>164</v>
      </c>
      <c r="B5037" t="s">
        <v>253</v>
      </c>
      <c r="C5037" s="32" t="s">
        <v>255</v>
      </c>
      <c r="D5037" t="s">
        <v>458</v>
      </c>
      <c r="E5037" t="s">
        <v>476</v>
      </c>
      <c r="F5037" s="174" t="n">
        <v>2046</v>
      </c>
      <c r="G5037" s="175" t="n">
        <v>65</v>
      </c>
      <c r="H5037" s="176" t="n">
        <v>27060.0144135295</v>
      </c>
      <c r="I5037" s="177" t="n">
        <v>3457552.49805515</v>
      </c>
      <c r="J5037" s="178" t="str">
        <f>IF(I5037&gt;0,H5037/I5037,0)</f>
      </c>
      <c r="K5037" s="179" t="str">
        <f>1-EXP(-J5037)</f>
      </c>
      <c r="L5037" s="180" t="str">
        <f>IF(G5037=30,1,M5036)</f>
      </c>
      <c r="M5037" s="181" t="str">
        <f>L5037*(1-K5037)</f>
      </c>
    </row>
    <row r="5038">
      <c r="A5038" t="s">
        <v>164</v>
      </c>
      <c r="B5038" t="s">
        <v>253</v>
      </c>
      <c r="C5038" s="32" t="s">
        <v>255</v>
      </c>
      <c r="D5038" t="s">
        <v>458</v>
      </c>
      <c r="E5038" t="s">
        <v>476</v>
      </c>
      <c r="F5038" s="174" t="n">
        <v>2046</v>
      </c>
      <c r="G5038" s="175" t="n">
        <v>66</v>
      </c>
      <c r="H5038" s="176" t="n">
        <v>28803.9191367384</v>
      </c>
      <c r="I5038" s="177" t="n">
        <v>3356117.56122971</v>
      </c>
      <c r="J5038" s="178" t="str">
        <f>IF(I5038&gt;0,H5038/I5038,0)</f>
      </c>
      <c r="K5038" s="179" t="str">
        <f>1-EXP(-J5038)</f>
      </c>
      <c r="L5038" s="180" t="str">
        <f>IF(G5038=30,1,M5037)</f>
      </c>
      <c r="M5038" s="181" t="str">
        <f>L5038*(1-K5038)</f>
      </c>
    </row>
    <row r="5039">
      <c r="A5039" t="s">
        <v>164</v>
      </c>
      <c r="B5039" t="s">
        <v>253</v>
      </c>
      <c r="C5039" s="32" t="s">
        <v>255</v>
      </c>
      <c r="D5039" t="s">
        <v>458</v>
      </c>
      <c r="E5039" t="s">
        <v>476</v>
      </c>
      <c r="F5039" s="174" t="n">
        <v>2046</v>
      </c>
      <c r="G5039" s="175" t="n">
        <v>67</v>
      </c>
      <c r="H5039" s="176" t="n">
        <v>30621.1232545978</v>
      </c>
      <c r="I5039" s="177" t="n">
        <v>3246872.88334835</v>
      </c>
      <c r="J5039" s="178" t="str">
        <f>IF(I5039&gt;0,H5039/I5039,0)</f>
      </c>
      <c r="K5039" s="179" t="str">
        <f>1-EXP(-J5039)</f>
      </c>
      <c r="L5039" s="180" t="str">
        <f>IF(G5039=30,1,M5038)</f>
      </c>
      <c r="M5039" s="181" t="str">
        <f>L5039*(1-K5039)</f>
      </c>
    </row>
    <row r="5040">
      <c r="A5040" t="s">
        <v>164</v>
      </c>
      <c r="B5040" t="s">
        <v>253</v>
      </c>
      <c r="C5040" s="32" t="s">
        <v>255</v>
      </c>
      <c r="D5040" t="s">
        <v>458</v>
      </c>
      <c r="E5040" t="s">
        <v>476</v>
      </c>
      <c r="F5040" s="174" t="n">
        <v>2046</v>
      </c>
      <c r="G5040" s="175" t="n">
        <v>68</v>
      </c>
      <c r="H5040" s="176" t="n">
        <v>32349.4912740142</v>
      </c>
      <c r="I5040" s="177" t="n">
        <v>3119307.05259551</v>
      </c>
      <c r="J5040" s="178" t="str">
        <f>IF(I5040&gt;0,H5040/I5040,0)</f>
      </c>
      <c r="K5040" s="179" t="str">
        <f>1-EXP(-J5040)</f>
      </c>
      <c r="L5040" s="180" t="str">
        <f>IF(G5040=30,1,M5039)</f>
      </c>
      <c r="M5040" s="181" t="str">
        <f>L5040*(1-K5040)</f>
      </c>
    </row>
    <row r="5041">
      <c r="A5041" t="s">
        <v>164</v>
      </c>
      <c r="B5041" t="s">
        <v>253</v>
      </c>
      <c r="C5041" s="32" t="s">
        <v>255</v>
      </c>
      <c r="D5041" t="s">
        <v>458</v>
      </c>
      <c r="E5041" t="s">
        <v>476</v>
      </c>
      <c r="F5041" s="174" t="n">
        <v>2046</v>
      </c>
      <c r="G5041" s="175" t="n">
        <v>69</v>
      </c>
      <c r="H5041" s="176" t="n">
        <v>34302.1366358068</v>
      </c>
      <c r="I5041" s="177" t="n">
        <v>3002450.52362335</v>
      </c>
      <c r="J5041" s="178" t="str">
        <f>IF(I5041&gt;0,H5041/I5041,0)</f>
      </c>
      <c r="K5041" s="179" t="str">
        <f>1-EXP(-J5041)</f>
      </c>
      <c r="L5041" s="180" t="str">
        <f>IF(G5041=30,1,M5040)</f>
      </c>
      <c r="M5041" s="181" t="str">
        <f>L5041*(1-K5041)</f>
      </c>
    </row>
    <row r="5042">
      <c r="A5042" t="s">
        <v>164</v>
      </c>
      <c r="B5042" t="s">
        <v>253</v>
      </c>
      <c r="C5042" s="32" t="s">
        <v>255</v>
      </c>
      <c r="D5042" t="s">
        <v>458</v>
      </c>
      <c r="E5042" t="s">
        <v>476</v>
      </c>
      <c r="F5042" s="174" t="n">
        <v>2047</v>
      </c>
      <c r="G5042" s="175" t="n">
        <v>30</v>
      </c>
      <c r="H5042" s="176" t="n">
        <v>620.226687259566</v>
      </c>
      <c r="I5042" s="177" t="n">
        <v>4320502.14035755</v>
      </c>
      <c r="J5042" s="178" t="str">
        <f>IF(I5042&gt;0,H5042/I5042,0)</f>
      </c>
      <c r="K5042" s="179" t="str">
        <f>1-EXP(-J5042)</f>
      </c>
      <c r="L5042" s="180" t="str">
        <f>IF(G5042=30,1,M5041)</f>
      </c>
      <c r="M5042" s="181" t="str">
        <f>L5042*(1-K5042)</f>
      </c>
    </row>
    <row r="5043">
      <c r="A5043" t="s">
        <v>164</v>
      </c>
      <c r="B5043" t="s">
        <v>253</v>
      </c>
      <c r="C5043" s="32" t="s">
        <v>255</v>
      </c>
      <c r="D5043" t="s">
        <v>458</v>
      </c>
      <c r="E5043" t="s">
        <v>476</v>
      </c>
      <c r="F5043" s="174" t="n">
        <v>2047</v>
      </c>
      <c r="G5043" s="175" t="n">
        <v>31</v>
      </c>
      <c r="H5043" s="176" t="n">
        <v>900.996178986577</v>
      </c>
      <c r="I5043" s="177" t="n">
        <v>4583251.99254384</v>
      </c>
      <c r="J5043" s="178" t="str">
        <f>IF(I5043&gt;0,H5043/I5043,0)</f>
      </c>
      <c r="K5043" s="179" t="str">
        <f>1-EXP(-J5043)</f>
      </c>
      <c r="L5043" s="180" t="str">
        <f>IF(G5043=30,1,M5042)</f>
      </c>
      <c r="M5043" s="181" t="str">
        <f>L5043*(1-K5043)</f>
      </c>
    </row>
    <row r="5044">
      <c r="A5044" t="s">
        <v>164</v>
      </c>
      <c r="B5044" t="s">
        <v>253</v>
      </c>
      <c r="C5044" s="32" t="s">
        <v>255</v>
      </c>
      <c r="D5044" t="s">
        <v>458</v>
      </c>
      <c r="E5044" t="s">
        <v>476</v>
      </c>
      <c r="F5044" s="174" t="n">
        <v>2047</v>
      </c>
      <c r="G5044" s="175" t="n">
        <v>32</v>
      </c>
      <c r="H5044" s="176" t="n">
        <v>994.028790097864</v>
      </c>
      <c r="I5044" s="177" t="n">
        <v>4632066.4405521</v>
      </c>
      <c r="J5044" s="178" t="str">
        <f>IF(I5044&gt;0,H5044/I5044,0)</f>
      </c>
      <c r="K5044" s="179" t="str">
        <f>1-EXP(-J5044)</f>
      </c>
      <c r="L5044" s="180" t="str">
        <f>IF(G5044=30,1,M5043)</f>
      </c>
      <c r="M5044" s="181" t="str">
        <f>L5044*(1-K5044)</f>
      </c>
    </row>
    <row r="5045">
      <c r="A5045" t="s">
        <v>164</v>
      </c>
      <c r="B5045" t="s">
        <v>253</v>
      </c>
      <c r="C5045" s="32" t="s">
        <v>255</v>
      </c>
      <c r="D5045" t="s">
        <v>458</v>
      </c>
      <c r="E5045" t="s">
        <v>476</v>
      </c>
      <c r="F5045" s="174" t="n">
        <v>2047</v>
      </c>
      <c r="G5045" s="175" t="n">
        <v>33</v>
      </c>
      <c r="H5045" s="176" t="n">
        <v>1068.8039983259</v>
      </c>
      <c r="I5045" s="177" t="n">
        <v>4698329.04585463</v>
      </c>
      <c r="J5045" s="178" t="str">
        <f>IF(I5045&gt;0,H5045/I5045,0)</f>
      </c>
      <c r="K5045" s="179" t="str">
        <f>1-EXP(-J5045)</f>
      </c>
      <c r="L5045" s="180" t="str">
        <f>IF(G5045=30,1,M5044)</f>
      </c>
      <c r="M5045" s="181" t="str">
        <f>L5045*(1-K5045)</f>
      </c>
    </row>
    <row r="5046">
      <c r="A5046" t="s">
        <v>164</v>
      </c>
      <c r="B5046" t="s">
        <v>253</v>
      </c>
      <c r="C5046" s="32" t="s">
        <v>255</v>
      </c>
      <c r="D5046" t="s">
        <v>458</v>
      </c>
      <c r="E5046" t="s">
        <v>476</v>
      </c>
      <c r="F5046" s="174" t="n">
        <v>2047</v>
      </c>
      <c r="G5046" s="175" t="n">
        <v>34</v>
      </c>
      <c r="H5046" s="176" t="n">
        <v>1155.77000558922</v>
      </c>
      <c r="I5046" s="177" t="n">
        <v>4765903.061106</v>
      </c>
      <c r="J5046" s="178" t="str">
        <f>IF(I5046&gt;0,H5046/I5046,0)</f>
      </c>
      <c r="K5046" s="179" t="str">
        <f>1-EXP(-J5046)</f>
      </c>
      <c r="L5046" s="180" t="str">
        <f>IF(G5046=30,1,M5045)</f>
      </c>
      <c r="M5046" s="181" t="str">
        <f>L5046*(1-K5046)</f>
      </c>
    </row>
    <row r="5047">
      <c r="A5047" t="s">
        <v>164</v>
      </c>
      <c r="B5047" t="s">
        <v>253</v>
      </c>
      <c r="C5047" s="32" t="s">
        <v>255</v>
      </c>
      <c r="D5047" t="s">
        <v>458</v>
      </c>
      <c r="E5047" t="s">
        <v>476</v>
      </c>
      <c r="F5047" s="174" t="n">
        <v>2047</v>
      </c>
      <c r="G5047" s="175" t="n">
        <v>35</v>
      </c>
      <c r="H5047" s="176" t="n">
        <v>1603.48388075164</v>
      </c>
      <c r="I5047" s="177" t="n">
        <v>4877528.02007476</v>
      </c>
      <c r="J5047" s="178" t="str">
        <f>IF(I5047&gt;0,H5047/I5047,0)</f>
      </c>
      <c r="K5047" s="179" t="str">
        <f>1-EXP(-J5047)</f>
      </c>
      <c r="L5047" s="180" t="str">
        <f>IF(G5047=30,1,M5046)</f>
      </c>
      <c r="M5047" s="181" t="str">
        <f>L5047*(1-K5047)</f>
      </c>
    </row>
    <row r="5048">
      <c r="A5048" t="s">
        <v>164</v>
      </c>
      <c r="B5048" t="s">
        <v>253</v>
      </c>
      <c r="C5048" s="32" t="s">
        <v>255</v>
      </c>
      <c r="D5048" t="s">
        <v>458</v>
      </c>
      <c r="E5048" t="s">
        <v>476</v>
      </c>
      <c r="F5048" s="174" t="n">
        <v>2047</v>
      </c>
      <c r="G5048" s="175" t="n">
        <v>36</v>
      </c>
      <c r="H5048" s="176" t="n">
        <v>1868.33965709378</v>
      </c>
      <c r="I5048" s="177" t="n">
        <v>4848183.00310765</v>
      </c>
      <c r="J5048" s="178" t="str">
        <f>IF(I5048&gt;0,H5048/I5048,0)</f>
      </c>
      <c r="K5048" s="179" t="str">
        <f>1-EXP(-J5048)</f>
      </c>
      <c r="L5048" s="180" t="str">
        <f>IF(G5048=30,1,M5047)</f>
      </c>
      <c r="M5048" s="181" t="str">
        <f>L5048*(1-K5048)</f>
      </c>
    </row>
    <row r="5049">
      <c r="A5049" t="s">
        <v>164</v>
      </c>
      <c r="B5049" t="s">
        <v>253</v>
      </c>
      <c r="C5049" s="32" t="s">
        <v>255</v>
      </c>
      <c r="D5049" t="s">
        <v>458</v>
      </c>
      <c r="E5049" t="s">
        <v>476</v>
      </c>
      <c r="F5049" s="174" t="n">
        <v>2047</v>
      </c>
      <c r="G5049" s="175" t="n">
        <v>37</v>
      </c>
      <c r="H5049" s="176" t="n">
        <v>1952.72252660605</v>
      </c>
      <c r="I5049" s="177" t="n">
        <v>4713675.87386419</v>
      </c>
      <c r="J5049" s="178" t="str">
        <f>IF(I5049&gt;0,H5049/I5049,0)</f>
      </c>
      <c r="K5049" s="179" t="str">
        <f>1-EXP(-J5049)</f>
      </c>
      <c r="L5049" s="180" t="str">
        <f>IF(G5049=30,1,M5048)</f>
      </c>
      <c r="M5049" s="181" t="str">
        <f>L5049*(1-K5049)</f>
      </c>
    </row>
    <row r="5050">
      <c r="A5050" t="s">
        <v>164</v>
      </c>
      <c r="B5050" t="s">
        <v>253</v>
      </c>
      <c r="C5050" s="32" t="s">
        <v>255</v>
      </c>
      <c r="D5050" t="s">
        <v>458</v>
      </c>
      <c r="E5050" t="s">
        <v>476</v>
      </c>
      <c r="F5050" s="174" t="n">
        <v>2047</v>
      </c>
      <c r="G5050" s="175" t="n">
        <v>38</v>
      </c>
      <c r="H5050" s="176" t="n">
        <v>2074.55219076699</v>
      </c>
      <c r="I5050" s="177" t="n">
        <v>4641465.21507003</v>
      </c>
      <c r="J5050" s="178" t="str">
        <f>IF(I5050&gt;0,H5050/I5050,0)</f>
      </c>
      <c r="K5050" s="179" t="str">
        <f>1-EXP(-J5050)</f>
      </c>
      <c r="L5050" s="180" t="str">
        <f>IF(G5050=30,1,M5049)</f>
      </c>
      <c r="M5050" s="181" t="str">
        <f>L5050*(1-K5050)</f>
      </c>
    </row>
    <row r="5051">
      <c r="A5051" t="s">
        <v>164</v>
      </c>
      <c r="B5051" t="s">
        <v>253</v>
      </c>
      <c r="C5051" s="32" t="s">
        <v>255</v>
      </c>
      <c r="D5051" t="s">
        <v>458</v>
      </c>
      <c r="E5051" t="s">
        <v>476</v>
      </c>
      <c r="F5051" s="174" t="n">
        <v>2047</v>
      </c>
      <c r="G5051" s="175" t="n">
        <v>39</v>
      </c>
      <c r="H5051" s="176" t="n">
        <v>2223.39171754785</v>
      </c>
      <c r="I5051" s="177" t="n">
        <v>4596777.82869268</v>
      </c>
      <c r="J5051" s="178" t="str">
        <f>IF(I5051&gt;0,H5051/I5051,0)</f>
      </c>
      <c r="K5051" s="179" t="str">
        <f>1-EXP(-J5051)</f>
      </c>
      <c r="L5051" s="180" t="str">
        <f>IF(G5051=30,1,M5050)</f>
      </c>
      <c r="M5051" s="181" t="str">
        <f>L5051*(1-K5051)</f>
      </c>
    </row>
    <row r="5052">
      <c r="A5052" t="s">
        <v>164</v>
      </c>
      <c r="B5052" t="s">
        <v>253</v>
      </c>
      <c r="C5052" s="32" t="s">
        <v>255</v>
      </c>
      <c r="D5052" t="s">
        <v>458</v>
      </c>
      <c r="E5052" t="s">
        <v>476</v>
      </c>
      <c r="F5052" s="174" t="n">
        <v>2047</v>
      </c>
      <c r="G5052" s="175" t="n">
        <v>40</v>
      </c>
      <c r="H5052" s="176" t="n">
        <v>3081.26278090997</v>
      </c>
      <c r="I5052" s="177" t="n">
        <v>4619192.31702024</v>
      </c>
      <c r="J5052" s="178" t="str">
        <f>IF(I5052&gt;0,H5052/I5052,0)</f>
      </c>
      <c r="K5052" s="179" t="str">
        <f>1-EXP(-J5052)</f>
      </c>
      <c r="L5052" s="180" t="str">
        <f>IF(G5052=30,1,M5051)</f>
      </c>
      <c r="M5052" s="181" t="str">
        <f>L5052*(1-K5052)</f>
      </c>
    </row>
    <row r="5053">
      <c r="A5053" t="s">
        <v>164</v>
      </c>
      <c r="B5053" t="s">
        <v>253</v>
      </c>
      <c r="C5053" s="32" t="s">
        <v>255</v>
      </c>
      <c r="D5053" t="s">
        <v>458</v>
      </c>
      <c r="E5053" t="s">
        <v>476</v>
      </c>
      <c r="F5053" s="174" t="n">
        <v>2047</v>
      </c>
      <c r="G5053" s="175" t="n">
        <v>41</v>
      </c>
      <c r="H5053" s="176" t="n">
        <v>3405.02615725069</v>
      </c>
      <c r="I5053" s="177" t="n">
        <v>4532941.13312959</v>
      </c>
      <c r="J5053" s="178" t="str">
        <f>IF(I5053&gt;0,H5053/I5053,0)</f>
      </c>
      <c r="K5053" s="179" t="str">
        <f>1-EXP(-J5053)</f>
      </c>
      <c r="L5053" s="180" t="str">
        <f>IF(G5053=30,1,M5052)</f>
      </c>
      <c r="M5053" s="181" t="str">
        <f>L5053*(1-K5053)</f>
      </c>
    </row>
    <row r="5054">
      <c r="A5054" t="s">
        <v>164</v>
      </c>
      <c r="B5054" t="s">
        <v>253</v>
      </c>
      <c r="C5054" s="32" t="s">
        <v>255</v>
      </c>
      <c r="D5054" t="s">
        <v>458</v>
      </c>
      <c r="E5054" t="s">
        <v>476</v>
      </c>
      <c r="F5054" s="174" t="n">
        <v>2047</v>
      </c>
      <c r="G5054" s="175" t="n">
        <v>42</v>
      </c>
      <c r="H5054" s="176" t="n">
        <v>3642.33768617652</v>
      </c>
      <c r="I5054" s="177" t="n">
        <v>4468467.64689608</v>
      </c>
      <c r="J5054" s="178" t="str">
        <f>IF(I5054&gt;0,H5054/I5054,0)</f>
      </c>
      <c r="K5054" s="179" t="str">
        <f>1-EXP(-J5054)</f>
      </c>
      <c r="L5054" s="180" t="str">
        <f>IF(G5054=30,1,M5053)</f>
      </c>
      <c r="M5054" s="181" t="str">
        <f>L5054*(1-K5054)</f>
      </c>
    </row>
    <row r="5055">
      <c r="A5055" t="s">
        <v>164</v>
      </c>
      <c r="B5055" t="s">
        <v>253</v>
      </c>
      <c r="C5055" s="32" t="s">
        <v>255</v>
      </c>
      <c r="D5055" t="s">
        <v>458</v>
      </c>
      <c r="E5055" t="s">
        <v>476</v>
      </c>
      <c r="F5055" s="174" t="n">
        <v>2047</v>
      </c>
      <c r="G5055" s="175" t="n">
        <v>43</v>
      </c>
      <c r="H5055" s="176" t="n">
        <v>3844.72444992874</v>
      </c>
      <c r="I5055" s="177" t="n">
        <v>4336950.92495809</v>
      </c>
      <c r="J5055" s="178" t="str">
        <f>IF(I5055&gt;0,H5055/I5055,0)</f>
      </c>
      <c r="K5055" s="179" t="str">
        <f>1-EXP(-J5055)</f>
      </c>
      <c r="L5055" s="180" t="str">
        <f>IF(G5055=30,1,M5054)</f>
      </c>
      <c r="M5055" s="181" t="str">
        <f>L5055*(1-K5055)</f>
      </c>
    </row>
    <row r="5056">
      <c r="A5056" t="s">
        <v>164</v>
      </c>
      <c r="B5056" t="s">
        <v>253</v>
      </c>
      <c r="C5056" s="32" t="s">
        <v>255</v>
      </c>
      <c r="D5056" t="s">
        <v>458</v>
      </c>
      <c r="E5056" t="s">
        <v>476</v>
      </c>
      <c r="F5056" s="174" t="n">
        <v>2047</v>
      </c>
      <c r="G5056" s="175" t="n">
        <v>44</v>
      </c>
      <c r="H5056" s="176" t="n">
        <v>4123.81794186719</v>
      </c>
      <c r="I5056" s="177" t="n">
        <v>4266978.99208826</v>
      </c>
      <c r="J5056" s="178" t="str">
        <f>IF(I5056&gt;0,H5056/I5056,0)</f>
      </c>
      <c r="K5056" s="179" t="str">
        <f>1-EXP(-J5056)</f>
      </c>
      <c r="L5056" s="180" t="str">
        <f>IF(G5056=30,1,M5055)</f>
      </c>
      <c r="M5056" s="181" t="str">
        <f>L5056*(1-K5056)</f>
      </c>
    </row>
    <row r="5057">
      <c r="A5057" t="s">
        <v>164</v>
      </c>
      <c r="B5057" t="s">
        <v>253</v>
      </c>
      <c r="C5057" s="32" t="s">
        <v>255</v>
      </c>
      <c r="D5057" t="s">
        <v>458</v>
      </c>
      <c r="E5057" t="s">
        <v>476</v>
      </c>
      <c r="F5057" s="174" t="n">
        <v>2047</v>
      </c>
      <c r="G5057" s="175" t="n">
        <v>45</v>
      </c>
      <c r="H5057" s="176" t="n">
        <v>5451.08276352564</v>
      </c>
      <c r="I5057" s="177" t="n">
        <v>4237378.43461153</v>
      </c>
      <c r="J5057" s="178" t="str">
        <f>IF(I5057&gt;0,H5057/I5057,0)</f>
      </c>
      <c r="K5057" s="179" t="str">
        <f>1-EXP(-J5057)</f>
      </c>
      <c r="L5057" s="180" t="str">
        <f>IF(G5057=30,1,M5056)</f>
      </c>
      <c r="M5057" s="181" t="str">
        <f>L5057*(1-K5057)</f>
      </c>
    </row>
    <row r="5058">
      <c r="A5058" t="s">
        <v>164</v>
      </c>
      <c r="B5058" t="s">
        <v>253</v>
      </c>
      <c r="C5058" s="32" t="s">
        <v>255</v>
      </c>
      <c r="D5058" t="s">
        <v>458</v>
      </c>
      <c r="E5058" t="s">
        <v>476</v>
      </c>
      <c r="F5058" s="174" t="n">
        <v>2047</v>
      </c>
      <c r="G5058" s="175" t="n">
        <v>46</v>
      </c>
      <c r="H5058" s="176" t="n">
        <v>5983.93898467635</v>
      </c>
      <c r="I5058" s="177" t="n">
        <v>4209406.38583708</v>
      </c>
      <c r="J5058" s="178" t="str">
        <f>IF(I5058&gt;0,H5058/I5058,0)</f>
      </c>
      <c r="K5058" s="179" t="str">
        <f>1-EXP(-J5058)</f>
      </c>
      <c r="L5058" s="180" t="str">
        <f>IF(G5058=30,1,M5057)</f>
      </c>
      <c r="M5058" s="181" t="str">
        <f>L5058*(1-K5058)</f>
      </c>
    </row>
    <row r="5059">
      <c r="A5059" t="s">
        <v>164</v>
      </c>
      <c r="B5059" t="s">
        <v>253</v>
      </c>
      <c r="C5059" s="32" t="s">
        <v>255</v>
      </c>
      <c r="D5059" t="s">
        <v>458</v>
      </c>
      <c r="E5059" t="s">
        <v>476</v>
      </c>
      <c r="F5059" s="174" t="n">
        <v>2047</v>
      </c>
      <c r="G5059" s="175" t="n">
        <v>47</v>
      </c>
      <c r="H5059" s="176" t="n">
        <v>6512.04985691579</v>
      </c>
      <c r="I5059" s="177" t="n">
        <v>4181025.70287822</v>
      </c>
      <c r="J5059" s="178" t="str">
        <f>IF(I5059&gt;0,H5059/I5059,0)</f>
      </c>
      <c r="K5059" s="179" t="str">
        <f>1-EXP(-J5059)</f>
      </c>
      <c r="L5059" s="180" t="str">
        <f>IF(G5059=30,1,M5058)</f>
      </c>
      <c r="M5059" s="181" t="str">
        <f>L5059*(1-K5059)</f>
      </c>
    </row>
    <row r="5060">
      <c r="A5060" t="s">
        <v>164</v>
      </c>
      <c r="B5060" t="s">
        <v>253</v>
      </c>
      <c r="C5060" s="32" t="s">
        <v>255</v>
      </c>
      <c r="D5060" t="s">
        <v>458</v>
      </c>
      <c r="E5060" t="s">
        <v>476</v>
      </c>
      <c r="F5060" s="174" t="n">
        <v>2047</v>
      </c>
      <c r="G5060" s="175" t="n">
        <v>48</v>
      </c>
      <c r="H5060" s="176" t="n">
        <v>7162.59035600789</v>
      </c>
      <c r="I5060" s="177" t="n">
        <v>4190106.1998712</v>
      </c>
      <c r="J5060" s="178" t="str">
        <f>IF(I5060&gt;0,H5060/I5060,0)</f>
      </c>
      <c r="K5060" s="179" t="str">
        <f>1-EXP(-J5060)</f>
      </c>
      <c r="L5060" s="180" t="str">
        <f>IF(G5060=30,1,M5059)</f>
      </c>
      <c r="M5060" s="181" t="str">
        <f>L5060*(1-K5060)</f>
      </c>
    </row>
    <row r="5061">
      <c r="A5061" t="s">
        <v>164</v>
      </c>
      <c r="B5061" t="s">
        <v>253</v>
      </c>
      <c r="C5061" s="32" t="s">
        <v>255</v>
      </c>
      <c r="D5061" t="s">
        <v>458</v>
      </c>
      <c r="E5061" t="s">
        <v>476</v>
      </c>
      <c r="F5061" s="174" t="n">
        <v>2047</v>
      </c>
      <c r="G5061" s="175" t="n">
        <v>49</v>
      </c>
      <c r="H5061" s="176" t="n">
        <v>7954.47046701481</v>
      </c>
      <c r="I5061" s="177" t="n">
        <v>4235687.8975323</v>
      </c>
      <c r="J5061" s="178" t="str">
        <f>IF(I5061&gt;0,H5061/I5061,0)</f>
      </c>
      <c r="K5061" s="179" t="str">
        <f>1-EXP(-J5061)</f>
      </c>
      <c r="L5061" s="180" t="str">
        <f>IF(G5061=30,1,M5060)</f>
      </c>
      <c r="M5061" s="181" t="str">
        <f>L5061*(1-K5061)</f>
      </c>
    </row>
    <row r="5062">
      <c r="A5062" t="s">
        <v>164</v>
      </c>
      <c r="B5062" t="s">
        <v>253</v>
      </c>
      <c r="C5062" s="32" t="s">
        <v>255</v>
      </c>
      <c r="D5062" t="s">
        <v>458</v>
      </c>
      <c r="E5062" t="s">
        <v>476</v>
      </c>
      <c r="F5062" s="174" t="n">
        <v>2047</v>
      </c>
      <c r="G5062" s="175" t="n">
        <v>50</v>
      </c>
      <c r="H5062" s="176" t="n">
        <v>9549.59675479623</v>
      </c>
      <c r="I5062" s="177" t="n">
        <v>4352670.06065322</v>
      </c>
      <c r="J5062" s="178" t="str">
        <f>IF(I5062&gt;0,H5062/I5062,0)</f>
      </c>
      <c r="K5062" s="179" t="str">
        <f>1-EXP(-J5062)</f>
      </c>
      <c r="L5062" s="180" t="str">
        <f>IF(G5062=30,1,M5061)</f>
      </c>
      <c r="M5062" s="181" t="str">
        <f>L5062*(1-K5062)</f>
      </c>
    </row>
    <row r="5063">
      <c r="A5063" t="s">
        <v>164</v>
      </c>
      <c r="B5063" t="s">
        <v>253</v>
      </c>
      <c r="C5063" s="32" t="s">
        <v>255</v>
      </c>
      <c r="D5063" t="s">
        <v>458</v>
      </c>
      <c r="E5063" t="s">
        <v>476</v>
      </c>
      <c r="F5063" s="174" t="n">
        <v>2047</v>
      </c>
      <c r="G5063" s="175" t="n">
        <v>51</v>
      </c>
      <c r="H5063" s="176" t="n">
        <v>10298.4023565814</v>
      </c>
      <c r="I5063" s="177" t="n">
        <v>4295150.53854423</v>
      </c>
      <c r="J5063" s="178" t="str">
        <f>IF(I5063&gt;0,H5063/I5063,0)</f>
      </c>
      <c r="K5063" s="179" t="str">
        <f>1-EXP(-J5063)</f>
      </c>
      <c r="L5063" s="180" t="str">
        <f>IF(G5063=30,1,M5062)</f>
      </c>
      <c r="M5063" s="181" t="str">
        <f>L5063*(1-K5063)</f>
      </c>
    </row>
    <row r="5064">
      <c r="A5064" t="s">
        <v>164</v>
      </c>
      <c r="B5064" t="s">
        <v>253</v>
      </c>
      <c r="C5064" s="32" t="s">
        <v>255</v>
      </c>
      <c r="D5064" t="s">
        <v>458</v>
      </c>
      <c r="E5064" t="s">
        <v>476</v>
      </c>
      <c r="F5064" s="174" t="n">
        <v>2047</v>
      </c>
      <c r="G5064" s="175" t="n">
        <v>52</v>
      </c>
      <c r="H5064" s="176" t="n">
        <v>11030.8865605101</v>
      </c>
      <c r="I5064" s="177" t="n">
        <v>4208147.63658272</v>
      </c>
      <c r="J5064" s="178" t="str">
        <f>IF(I5064&gt;0,H5064/I5064,0)</f>
      </c>
      <c r="K5064" s="179" t="str">
        <f>1-EXP(-J5064)</f>
      </c>
      <c r="L5064" s="180" t="str">
        <f>IF(G5064=30,1,M5063)</f>
      </c>
      <c r="M5064" s="181" t="str">
        <f>L5064*(1-K5064)</f>
      </c>
    </row>
    <row r="5065">
      <c r="A5065" t="s">
        <v>164</v>
      </c>
      <c r="B5065" t="s">
        <v>253</v>
      </c>
      <c r="C5065" s="32" t="s">
        <v>255</v>
      </c>
      <c r="D5065" t="s">
        <v>458</v>
      </c>
      <c r="E5065" t="s">
        <v>476</v>
      </c>
      <c r="F5065" s="174" t="n">
        <v>2047</v>
      </c>
      <c r="G5065" s="175" t="n">
        <v>53</v>
      </c>
      <c r="H5065" s="176" t="n">
        <v>11824.5910470026</v>
      </c>
      <c r="I5065" s="177" t="n">
        <v>4134857.93162648</v>
      </c>
      <c r="J5065" s="178" t="str">
        <f>IF(I5065&gt;0,H5065/I5065,0)</f>
      </c>
      <c r="K5065" s="179" t="str">
        <f>1-EXP(-J5065)</f>
      </c>
      <c r="L5065" s="180" t="str">
        <f>IF(G5065=30,1,M5064)</f>
      </c>
      <c r="M5065" s="181" t="str">
        <f>L5065*(1-K5065)</f>
      </c>
    </row>
    <row r="5066">
      <c r="A5066" t="s">
        <v>164</v>
      </c>
      <c r="B5066" t="s">
        <v>253</v>
      </c>
      <c r="C5066" s="32" t="s">
        <v>255</v>
      </c>
      <c r="D5066" t="s">
        <v>458</v>
      </c>
      <c r="E5066" t="s">
        <v>476</v>
      </c>
      <c r="F5066" s="174" t="n">
        <v>2047</v>
      </c>
      <c r="G5066" s="175" t="n">
        <v>54</v>
      </c>
      <c r="H5066" s="176" t="n">
        <v>12655.960989209</v>
      </c>
      <c r="I5066" s="177" t="n">
        <v>4063628.32610807</v>
      </c>
      <c r="J5066" s="178" t="str">
        <f>IF(I5066&gt;0,H5066/I5066,0)</f>
      </c>
      <c r="K5066" s="179" t="str">
        <f>1-EXP(-J5066)</f>
      </c>
      <c r="L5066" s="180" t="str">
        <f>IF(G5066=30,1,M5065)</f>
      </c>
      <c r="M5066" s="181" t="str">
        <f>L5066*(1-K5066)</f>
      </c>
    </row>
    <row r="5067">
      <c r="A5067" t="s">
        <v>164</v>
      </c>
      <c r="B5067" t="s">
        <v>253</v>
      </c>
      <c r="C5067" s="32" t="s">
        <v>255</v>
      </c>
      <c r="D5067" t="s">
        <v>458</v>
      </c>
      <c r="E5067" t="s">
        <v>476</v>
      </c>
      <c r="F5067" s="174" t="n">
        <v>2047</v>
      </c>
      <c r="G5067" s="175" t="n">
        <v>55</v>
      </c>
      <c r="H5067" s="176" t="n">
        <v>13551.5706707543</v>
      </c>
      <c r="I5067" s="177" t="n">
        <v>4076766.36889059</v>
      </c>
      <c r="J5067" s="178" t="str">
        <f>IF(I5067&gt;0,H5067/I5067,0)</f>
      </c>
      <c r="K5067" s="179" t="str">
        <f>1-EXP(-J5067)</f>
      </c>
      <c r="L5067" s="180" t="str">
        <f>IF(G5067=30,1,M5066)</f>
      </c>
      <c r="M5067" s="181" t="str">
        <f>L5067*(1-K5067)</f>
      </c>
    </row>
    <row r="5068">
      <c r="A5068" t="s">
        <v>164</v>
      </c>
      <c r="B5068" t="s">
        <v>253</v>
      </c>
      <c r="C5068" s="32" t="s">
        <v>255</v>
      </c>
      <c r="D5068" t="s">
        <v>458</v>
      </c>
      <c r="E5068" t="s">
        <v>476</v>
      </c>
      <c r="F5068" s="174" t="n">
        <v>2047</v>
      </c>
      <c r="G5068" s="175" t="n">
        <v>56</v>
      </c>
      <c r="H5068" s="176" t="n">
        <v>14689.6205611824</v>
      </c>
      <c r="I5068" s="177" t="n">
        <v>4068853.01447133</v>
      </c>
      <c r="J5068" s="178" t="str">
        <f>IF(I5068&gt;0,H5068/I5068,0)</f>
      </c>
      <c r="K5068" s="179" t="str">
        <f>1-EXP(-J5068)</f>
      </c>
      <c r="L5068" s="180" t="str">
        <f>IF(G5068=30,1,M5067)</f>
      </c>
      <c r="M5068" s="181" t="str">
        <f>L5068*(1-K5068)</f>
      </c>
    </row>
    <row r="5069">
      <c r="A5069" t="s">
        <v>164</v>
      </c>
      <c r="B5069" t="s">
        <v>253</v>
      </c>
      <c r="C5069" s="32" t="s">
        <v>255</v>
      </c>
      <c r="D5069" t="s">
        <v>458</v>
      </c>
      <c r="E5069" t="s">
        <v>476</v>
      </c>
      <c r="F5069" s="174" t="n">
        <v>2047</v>
      </c>
      <c r="G5069" s="175" t="n">
        <v>57</v>
      </c>
      <c r="H5069" s="176" t="n">
        <v>21381.8804598727</v>
      </c>
      <c r="I5069" s="177" t="n">
        <v>5982221.57707867</v>
      </c>
      <c r="J5069" s="178" t="str">
        <f>IF(I5069&gt;0,H5069/I5069,0)</f>
      </c>
      <c r="K5069" s="179" t="str">
        <f>1-EXP(-J5069)</f>
      </c>
      <c r="L5069" s="180" t="str">
        <f>IF(G5069=30,1,M5068)</f>
      </c>
      <c r="M5069" s="181" t="str">
        <f>L5069*(1-K5069)</f>
      </c>
    </row>
    <row r="5070">
      <c r="A5070" t="s">
        <v>164</v>
      </c>
      <c r="B5070" t="s">
        <v>253</v>
      </c>
      <c r="C5070" s="32" t="s">
        <v>255</v>
      </c>
      <c r="D5070" t="s">
        <v>458</v>
      </c>
      <c r="E5070" t="s">
        <v>476</v>
      </c>
      <c r="F5070" s="174" t="n">
        <v>2047</v>
      </c>
      <c r="G5070" s="175" t="n">
        <v>58</v>
      </c>
      <c r="H5070" s="176" t="n">
        <v>17086.2732744632</v>
      </c>
      <c r="I5070" s="177" t="n">
        <v>3974794.75597034</v>
      </c>
      <c r="J5070" s="178" t="str">
        <f>IF(I5070&gt;0,H5070/I5070,0)</f>
      </c>
      <c r="K5070" s="179" t="str">
        <f>1-EXP(-J5070)</f>
      </c>
      <c r="L5070" s="180" t="str">
        <f>IF(G5070=30,1,M5069)</f>
      </c>
      <c r="M5070" s="181" t="str">
        <f>L5070*(1-K5070)</f>
      </c>
    </row>
    <row r="5071">
      <c r="A5071" t="s">
        <v>164</v>
      </c>
      <c r="B5071" t="s">
        <v>253</v>
      </c>
      <c r="C5071" s="32" t="s">
        <v>255</v>
      </c>
      <c r="D5071" t="s">
        <v>458</v>
      </c>
      <c r="E5071" t="s">
        <v>476</v>
      </c>
      <c r="F5071" s="174" t="n">
        <v>2047</v>
      </c>
      <c r="G5071" s="175" t="n">
        <v>59</v>
      </c>
      <c r="H5071" s="176" t="n">
        <v>18481.6714862963</v>
      </c>
      <c r="I5071" s="177" t="n">
        <v>3928042.23881283</v>
      </c>
      <c r="J5071" s="178" t="str">
        <f>IF(I5071&gt;0,H5071/I5071,0)</f>
      </c>
      <c r="K5071" s="179" t="str">
        <f>1-EXP(-J5071)</f>
      </c>
      <c r="L5071" s="180" t="str">
        <f>IF(G5071=30,1,M5070)</f>
      </c>
      <c r="M5071" s="181" t="str">
        <f>L5071*(1-K5071)</f>
      </c>
    </row>
    <row r="5072">
      <c r="A5072" t="s">
        <v>164</v>
      </c>
      <c r="B5072" t="s">
        <v>253</v>
      </c>
      <c r="C5072" s="32" t="s">
        <v>255</v>
      </c>
      <c r="D5072" t="s">
        <v>458</v>
      </c>
      <c r="E5072" t="s">
        <v>476</v>
      </c>
      <c r="F5072" s="174" t="n">
        <v>2047</v>
      </c>
      <c r="G5072" s="175" t="n">
        <v>60</v>
      </c>
      <c r="H5072" s="176" t="n">
        <v>19217.6276319815</v>
      </c>
      <c r="I5072" s="177" t="n">
        <v>3774422.14425809</v>
      </c>
      <c r="J5072" s="178" t="str">
        <f>IF(I5072&gt;0,H5072/I5072,0)</f>
      </c>
      <c r="K5072" s="179" t="str">
        <f>1-EXP(-J5072)</f>
      </c>
      <c r="L5072" s="180" t="str">
        <f>IF(G5072=30,1,M5071)</f>
      </c>
      <c r="M5072" s="181" t="str">
        <f>L5072*(1-K5072)</f>
      </c>
    </row>
    <row r="5073">
      <c r="A5073" t="s">
        <v>164</v>
      </c>
      <c r="B5073" t="s">
        <v>253</v>
      </c>
      <c r="C5073" s="32" t="s">
        <v>255</v>
      </c>
      <c r="D5073" t="s">
        <v>458</v>
      </c>
      <c r="E5073" t="s">
        <v>476</v>
      </c>
      <c r="F5073" s="174" t="n">
        <v>2047</v>
      </c>
      <c r="G5073" s="175" t="n">
        <v>61</v>
      </c>
      <c r="H5073" s="176" t="n">
        <v>20677.0251240402</v>
      </c>
      <c r="I5073" s="177" t="n">
        <v>3707282.18816917</v>
      </c>
      <c r="J5073" s="178" t="str">
        <f>IF(I5073&gt;0,H5073/I5073,0)</f>
      </c>
      <c r="K5073" s="179" t="str">
        <f>1-EXP(-J5073)</f>
      </c>
      <c r="L5073" s="180" t="str">
        <f>IF(G5073=30,1,M5072)</f>
      </c>
      <c r="M5073" s="181" t="str">
        <f>L5073*(1-K5073)</f>
      </c>
    </row>
    <row r="5074">
      <c r="A5074" t="s">
        <v>164</v>
      </c>
      <c r="B5074" t="s">
        <v>253</v>
      </c>
      <c r="C5074" s="32" t="s">
        <v>255</v>
      </c>
      <c r="D5074" t="s">
        <v>458</v>
      </c>
      <c r="E5074" t="s">
        <v>476</v>
      </c>
      <c r="F5074" s="174" t="n">
        <v>2047</v>
      </c>
      <c r="G5074" s="175" t="n">
        <v>62</v>
      </c>
      <c r="H5074" s="176" t="n">
        <v>22789.5973083586</v>
      </c>
      <c r="I5074" s="177" t="n">
        <v>3720208.90338559</v>
      </c>
      <c r="J5074" s="178" t="str">
        <f>IF(I5074&gt;0,H5074/I5074,0)</f>
      </c>
      <c r="K5074" s="179" t="str">
        <f>1-EXP(-J5074)</f>
      </c>
      <c r="L5074" s="180" t="str">
        <f>IF(G5074=30,1,M5073)</f>
      </c>
      <c r="M5074" s="181" t="str">
        <f>L5074*(1-K5074)</f>
      </c>
    </row>
    <row r="5075">
      <c r="A5075" t="s">
        <v>164</v>
      </c>
      <c r="B5075" t="s">
        <v>253</v>
      </c>
      <c r="C5075" s="32" t="s">
        <v>255</v>
      </c>
      <c r="D5075" t="s">
        <v>458</v>
      </c>
      <c r="E5075" t="s">
        <v>476</v>
      </c>
      <c r="F5075" s="174" t="n">
        <v>2047</v>
      </c>
      <c r="G5075" s="175" t="n">
        <v>63</v>
      </c>
      <c r="H5075" s="176" t="n">
        <v>25231.9102642806</v>
      </c>
      <c r="I5075" s="177" t="n">
        <v>3750386.2299389</v>
      </c>
      <c r="J5075" s="178" t="str">
        <f>IF(I5075&gt;0,H5075/I5075,0)</f>
      </c>
      <c r="K5075" s="179" t="str">
        <f>1-EXP(-J5075)</f>
      </c>
      <c r="L5075" s="180" t="str">
        <f>IF(G5075=30,1,M5074)</f>
      </c>
      <c r="M5075" s="181" t="str">
        <f>L5075*(1-K5075)</f>
      </c>
    </row>
    <row r="5076">
      <c r="A5076" t="s">
        <v>164</v>
      </c>
      <c r="B5076" t="s">
        <v>253</v>
      </c>
      <c r="C5076" s="32" t="s">
        <v>255</v>
      </c>
      <c r="D5076" t="s">
        <v>458</v>
      </c>
      <c r="E5076" t="s">
        <v>476</v>
      </c>
      <c r="F5076" s="174" t="n">
        <v>2047</v>
      </c>
      <c r="G5076" s="175" t="n">
        <v>64</v>
      </c>
      <c r="H5076" s="176" t="n">
        <v>27189.9174952313</v>
      </c>
      <c r="I5076" s="177" t="n">
        <v>3681115.18043306</v>
      </c>
      <c r="J5076" s="178" t="str">
        <f>IF(I5076&gt;0,H5076/I5076,0)</f>
      </c>
      <c r="K5076" s="179" t="str">
        <f>1-EXP(-J5076)</f>
      </c>
      <c r="L5076" s="180" t="str">
        <f>IF(G5076=30,1,M5075)</f>
      </c>
      <c r="M5076" s="181" t="str">
        <f>L5076*(1-K5076)</f>
      </c>
    </row>
    <row r="5077">
      <c r="A5077" t="s">
        <v>164</v>
      </c>
      <c r="B5077" t="s">
        <v>253</v>
      </c>
      <c r="C5077" s="32" t="s">
        <v>255</v>
      </c>
      <c r="D5077" t="s">
        <v>458</v>
      </c>
      <c r="E5077" t="s">
        <v>476</v>
      </c>
      <c r="F5077" s="174" t="n">
        <v>2047</v>
      </c>
      <c r="G5077" s="175" t="n">
        <v>65</v>
      </c>
      <c r="H5077" s="176" t="n">
        <v>27143.0901710254</v>
      </c>
      <c r="I5077" s="177" t="n">
        <v>3512451.10542736</v>
      </c>
      <c r="J5077" s="178" t="str">
        <f>IF(I5077&gt;0,H5077/I5077,0)</f>
      </c>
      <c r="K5077" s="179" t="str">
        <f>1-EXP(-J5077)</f>
      </c>
      <c r="L5077" s="180" t="str">
        <f>IF(G5077=30,1,M5076)</f>
      </c>
      <c r="M5077" s="181" t="str">
        <f>L5077*(1-K5077)</f>
      </c>
    </row>
    <row r="5078">
      <c r="A5078" t="s">
        <v>164</v>
      </c>
      <c r="B5078" t="s">
        <v>253</v>
      </c>
      <c r="C5078" s="32" t="s">
        <v>255</v>
      </c>
      <c r="D5078" t="s">
        <v>458</v>
      </c>
      <c r="E5078" t="s">
        <v>476</v>
      </c>
      <c r="F5078" s="174" t="n">
        <v>2047</v>
      </c>
      <c r="G5078" s="175" t="n">
        <v>66</v>
      </c>
      <c r="H5078" s="176" t="n">
        <v>28782.0316323142</v>
      </c>
      <c r="I5078" s="177" t="n">
        <v>3396343.19905187</v>
      </c>
      <c r="J5078" s="178" t="str">
        <f>IF(I5078&gt;0,H5078/I5078,0)</f>
      </c>
      <c r="K5078" s="179" t="str">
        <f>1-EXP(-J5078)</f>
      </c>
      <c r="L5078" s="180" t="str">
        <f>IF(G5078=30,1,M5077)</f>
      </c>
      <c r="M5078" s="181" t="str">
        <f>L5078*(1-K5078)</f>
      </c>
    </row>
    <row r="5079">
      <c r="A5079" t="s">
        <v>164</v>
      </c>
      <c r="B5079" t="s">
        <v>253</v>
      </c>
      <c r="C5079" s="32" t="s">
        <v>255</v>
      </c>
      <c r="D5079" t="s">
        <v>458</v>
      </c>
      <c r="E5079" t="s">
        <v>476</v>
      </c>
      <c r="F5079" s="174" t="n">
        <v>2047</v>
      </c>
      <c r="G5079" s="175" t="n">
        <v>67</v>
      </c>
      <c r="H5079" s="176" t="n">
        <v>30643.4485983872</v>
      </c>
      <c r="I5079" s="177" t="n">
        <v>3290261.45221371</v>
      </c>
      <c r="J5079" s="178" t="str">
        <f>IF(I5079&gt;0,H5079/I5079,0)</f>
      </c>
      <c r="K5079" s="179" t="str">
        <f>1-EXP(-J5079)</f>
      </c>
      <c r="L5079" s="180" t="str">
        <f>IF(G5079=30,1,M5078)</f>
      </c>
      <c r="M5079" s="181" t="str">
        <f>L5079*(1-K5079)</f>
      </c>
    </row>
    <row r="5080">
      <c r="A5080" t="s">
        <v>164</v>
      </c>
      <c r="B5080" t="s">
        <v>253</v>
      </c>
      <c r="C5080" s="32" t="s">
        <v>255</v>
      </c>
      <c r="D5080" t="s">
        <v>458</v>
      </c>
      <c r="E5080" t="s">
        <v>476</v>
      </c>
      <c r="F5080" s="174" t="n">
        <v>2047</v>
      </c>
      <c r="G5080" s="175" t="n">
        <v>68</v>
      </c>
      <c r="H5080" s="176" t="n">
        <v>32540.4027437648</v>
      </c>
      <c r="I5080" s="177" t="n">
        <v>3176936.59949865</v>
      </c>
      <c r="J5080" s="178" t="str">
        <f>IF(I5080&gt;0,H5080/I5080,0)</f>
      </c>
      <c r="K5080" s="179" t="str">
        <f>1-EXP(-J5080)</f>
      </c>
      <c r="L5080" s="180" t="str">
        <f>IF(G5080=30,1,M5079)</f>
      </c>
      <c r="M5080" s="181" t="str">
        <f>L5080*(1-K5080)</f>
      </c>
    </row>
    <row r="5081">
      <c r="A5081" t="s">
        <v>164</v>
      </c>
      <c r="B5081" t="s">
        <v>253</v>
      </c>
      <c r="C5081" s="32" t="s">
        <v>255</v>
      </c>
      <c r="D5081" t="s">
        <v>458</v>
      </c>
      <c r="E5081" t="s">
        <v>476</v>
      </c>
      <c r="F5081" s="174" t="n">
        <v>2047</v>
      </c>
      <c r="G5081" s="175" t="n">
        <v>69</v>
      </c>
      <c r="H5081" s="176" t="n">
        <v>34340.5363335507</v>
      </c>
      <c r="I5081" s="177" t="n">
        <v>3045521.21504177</v>
      </c>
      <c r="J5081" s="178" t="str">
        <f>IF(I5081&gt;0,H5081/I5081,0)</f>
      </c>
      <c r="K5081" s="179" t="str">
        <f>1-EXP(-J5081)</f>
      </c>
      <c r="L5081" s="180" t="str">
        <f>IF(G5081=30,1,M5080)</f>
      </c>
      <c r="M5081" s="181" t="str">
        <f>L5081*(1-K5081)</f>
      </c>
    </row>
    <row r="5082">
      <c r="A5082" t="s">
        <v>164</v>
      </c>
      <c r="B5082" t="s">
        <v>253</v>
      </c>
      <c r="C5082" s="32" t="s">
        <v>255</v>
      </c>
      <c r="D5082" t="s">
        <v>458</v>
      </c>
      <c r="E5082" t="s">
        <v>476</v>
      </c>
      <c r="F5082" s="174" t="n">
        <v>2048</v>
      </c>
      <c r="G5082" s="175" t="n">
        <v>30</v>
      </c>
      <c r="H5082" s="176" t="n">
        <v>614.666398973392</v>
      </c>
      <c r="I5082" s="177" t="n">
        <v>4275283.87393158</v>
      </c>
      <c r="J5082" s="178" t="str">
        <f>IF(I5082&gt;0,H5082/I5082,0)</f>
      </c>
      <c r="K5082" s="179" t="str">
        <f>1-EXP(-J5082)</f>
      </c>
      <c r="L5082" s="180" t="str">
        <f>IF(G5082=30,1,M5081)</f>
      </c>
      <c r="M5082" s="181" t="str">
        <f>L5082*(1-K5082)</f>
      </c>
    </row>
    <row r="5083">
      <c r="A5083" t="s">
        <v>164</v>
      </c>
      <c r="B5083" t="s">
        <v>253</v>
      </c>
      <c r="C5083" s="32" t="s">
        <v>255</v>
      </c>
      <c r="D5083" t="s">
        <v>458</v>
      </c>
      <c r="E5083" t="s">
        <v>476</v>
      </c>
      <c r="F5083" s="174" t="n">
        <v>2048</v>
      </c>
      <c r="G5083" s="175" t="n">
        <v>31</v>
      </c>
      <c r="H5083" s="176" t="n">
        <v>816.57449259483</v>
      </c>
      <c r="I5083" s="177" t="n">
        <v>4315810.83305652</v>
      </c>
      <c r="J5083" s="178" t="str">
        <f>IF(I5083&gt;0,H5083/I5083,0)</f>
      </c>
      <c r="K5083" s="179" t="str">
        <f>1-EXP(-J5083)</f>
      </c>
      <c r="L5083" s="180" t="str">
        <f>IF(G5083=30,1,M5082)</f>
      </c>
      <c r="M5083" s="181" t="str">
        <f>L5083*(1-K5083)</f>
      </c>
    </row>
    <row r="5084">
      <c r="A5084" t="s">
        <v>164</v>
      </c>
      <c r="B5084" t="s">
        <v>253</v>
      </c>
      <c r="C5084" s="32" t="s">
        <v>255</v>
      </c>
      <c r="D5084" t="s">
        <v>458</v>
      </c>
      <c r="E5084" t="s">
        <v>476</v>
      </c>
      <c r="F5084" s="174" t="n">
        <v>2048</v>
      </c>
      <c r="G5084" s="175" t="n">
        <v>32</v>
      </c>
      <c r="H5084" s="176" t="n">
        <v>949.151560685901</v>
      </c>
      <c r="I5084" s="177" t="n">
        <v>4578339.5425426</v>
      </c>
      <c r="J5084" s="178" t="str">
        <f>IF(I5084&gt;0,H5084/I5084,0)</f>
      </c>
      <c r="K5084" s="179" t="str">
        <f>1-EXP(-J5084)</f>
      </c>
      <c r="L5084" s="180" t="str">
        <f>IF(G5084=30,1,M5083)</f>
      </c>
      <c r="M5084" s="181" t="str">
        <f>L5084*(1-K5084)</f>
      </c>
    </row>
    <row r="5085">
      <c r="A5085" t="s">
        <v>164</v>
      </c>
      <c r="B5085" t="s">
        <v>253</v>
      </c>
      <c r="C5085" s="32" t="s">
        <v>255</v>
      </c>
      <c r="D5085" t="s">
        <v>458</v>
      </c>
      <c r="E5085" t="s">
        <v>476</v>
      </c>
      <c r="F5085" s="174" t="n">
        <v>2048</v>
      </c>
      <c r="G5085" s="175" t="n">
        <v>33</v>
      </c>
      <c r="H5085" s="176" t="n">
        <v>1051.29448407581</v>
      </c>
      <c r="I5085" s="177" t="n">
        <v>4626864.39710503</v>
      </c>
      <c r="J5085" s="178" t="str">
        <f>IF(I5085&gt;0,H5085/I5085,0)</f>
      </c>
      <c r="K5085" s="179" t="str">
        <f>1-EXP(-J5085)</f>
      </c>
      <c r="L5085" s="180" t="str">
        <f>IF(G5085=30,1,M5084)</f>
      </c>
      <c r="M5085" s="181" t="str">
        <f>L5085*(1-K5085)</f>
      </c>
    </row>
    <row r="5086">
      <c r="A5086" t="s">
        <v>164</v>
      </c>
      <c r="B5086" t="s">
        <v>253</v>
      </c>
      <c r="C5086" s="32" t="s">
        <v>255</v>
      </c>
      <c r="D5086" t="s">
        <v>458</v>
      </c>
      <c r="E5086" t="s">
        <v>476</v>
      </c>
      <c r="F5086" s="174" t="n">
        <v>2048</v>
      </c>
      <c r="G5086" s="175" t="n">
        <v>34</v>
      </c>
      <c r="H5086" s="176" t="n">
        <v>1136.45066114785</v>
      </c>
      <c r="I5086" s="177" t="n">
        <v>4692809.69711997</v>
      </c>
      <c r="J5086" s="178" t="str">
        <f>IF(I5086&gt;0,H5086/I5086,0)</f>
      </c>
      <c r="K5086" s="179" t="str">
        <f>1-EXP(-J5086)</f>
      </c>
      <c r="L5086" s="180" t="str">
        <f>IF(G5086=30,1,M5085)</f>
      </c>
      <c r="M5086" s="181" t="str">
        <f>L5086*(1-K5086)</f>
      </c>
    </row>
    <row r="5087">
      <c r="A5087" t="s">
        <v>164</v>
      </c>
      <c r="B5087" t="s">
        <v>253</v>
      </c>
      <c r="C5087" s="32" t="s">
        <v>255</v>
      </c>
      <c r="D5087" t="s">
        <v>458</v>
      </c>
      <c r="E5087" t="s">
        <v>476</v>
      </c>
      <c r="F5087" s="174" t="n">
        <v>2048</v>
      </c>
      <c r="G5087" s="175" t="n">
        <v>35</v>
      </c>
      <c r="H5087" s="176" t="n">
        <v>1496.5058259951</v>
      </c>
      <c r="I5087" s="177" t="n">
        <v>4760015.12752988</v>
      </c>
      <c r="J5087" s="178" t="str">
        <f>IF(I5087&gt;0,H5087/I5087,0)</f>
      </c>
      <c r="K5087" s="179" t="str">
        <f>1-EXP(-J5087)</f>
      </c>
      <c r="L5087" s="180" t="str">
        <f>IF(G5087=30,1,M5086)</f>
      </c>
      <c r="M5087" s="181" t="str">
        <f>L5087*(1-K5087)</f>
      </c>
    </row>
    <row r="5088">
      <c r="A5088" t="s">
        <v>164</v>
      </c>
      <c r="B5088" t="s">
        <v>253</v>
      </c>
      <c r="C5088" s="32" t="s">
        <v>255</v>
      </c>
      <c r="D5088" t="s">
        <v>458</v>
      </c>
      <c r="E5088" t="s">
        <v>476</v>
      </c>
      <c r="F5088" s="174" t="n">
        <v>2048</v>
      </c>
      <c r="G5088" s="175" t="n">
        <v>36</v>
      </c>
      <c r="H5088" s="176" t="n">
        <v>1868.7182234843</v>
      </c>
      <c r="I5088" s="177" t="n">
        <v>4870783.51024495</v>
      </c>
      <c r="J5088" s="178" t="str">
        <f>IF(I5088&gt;0,H5088/I5088,0)</f>
      </c>
      <c r="K5088" s="179" t="str">
        <f>1-EXP(-J5088)</f>
      </c>
      <c r="L5088" s="180" t="str">
        <f>IF(G5088=30,1,M5087)</f>
      </c>
      <c r="M5088" s="181" t="str">
        <f>L5088*(1-K5088)</f>
      </c>
    </row>
    <row r="5089">
      <c r="A5089" t="s">
        <v>164</v>
      </c>
      <c r="B5089" t="s">
        <v>253</v>
      </c>
      <c r="C5089" s="32" t="s">
        <v>255</v>
      </c>
      <c r="D5089" t="s">
        <v>458</v>
      </c>
      <c r="E5089" t="s">
        <v>476</v>
      </c>
      <c r="F5089" s="174" t="n">
        <v>2048</v>
      </c>
      <c r="G5089" s="175" t="n">
        <v>37</v>
      </c>
      <c r="H5089" s="176" t="n">
        <v>1996.33889686731</v>
      </c>
      <c r="I5089" s="177" t="n">
        <v>4841312.0209722</v>
      </c>
      <c r="J5089" s="178" t="str">
        <f>IF(I5089&gt;0,H5089/I5089,0)</f>
      </c>
      <c r="K5089" s="179" t="str">
        <f>1-EXP(-J5089)</f>
      </c>
      <c r="L5089" s="180" t="str">
        <f>IF(G5089=30,1,M5088)</f>
      </c>
      <c r="M5089" s="181" t="str">
        <f>L5089*(1-K5089)</f>
      </c>
    </row>
    <row r="5090">
      <c r="A5090" t="s">
        <v>164</v>
      </c>
      <c r="B5090" t="s">
        <v>253</v>
      </c>
      <c r="C5090" s="32" t="s">
        <v>255</v>
      </c>
      <c r="D5090" t="s">
        <v>458</v>
      </c>
      <c r="E5090" t="s">
        <v>476</v>
      </c>
      <c r="F5090" s="174" t="n">
        <v>2048</v>
      </c>
      <c r="G5090" s="175" t="n">
        <v>38</v>
      </c>
      <c r="H5090" s="176" t="n">
        <v>2093.50435739999</v>
      </c>
      <c r="I5090" s="177" t="n">
        <v>4706547.47924337</v>
      </c>
      <c r="J5090" s="178" t="str">
        <f>IF(I5090&gt;0,H5090/I5090,0)</f>
      </c>
      <c r="K5090" s="179" t="str">
        <f>1-EXP(-J5090)</f>
      </c>
      <c r="L5090" s="180" t="str">
        <f>IF(G5090=30,1,M5089)</f>
      </c>
      <c r="M5090" s="181" t="str">
        <f>L5090*(1-K5090)</f>
      </c>
    </row>
    <row r="5091">
      <c r="A5091" t="s">
        <v>164</v>
      </c>
      <c r="B5091" t="s">
        <v>253</v>
      </c>
      <c r="C5091" s="32" t="s">
        <v>255</v>
      </c>
      <c r="D5091" t="s">
        <v>458</v>
      </c>
      <c r="E5091" t="s">
        <v>476</v>
      </c>
      <c r="F5091" s="174" t="n">
        <v>2048</v>
      </c>
      <c r="G5091" s="175" t="n">
        <v>39</v>
      </c>
      <c r="H5091" s="176" t="n">
        <v>2230.15068411346</v>
      </c>
      <c r="I5091" s="177" t="n">
        <v>4633945.39429639</v>
      </c>
      <c r="J5091" s="178" t="str">
        <f>IF(I5091&gt;0,H5091/I5091,0)</f>
      </c>
      <c r="K5091" s="179" t="str">
        <f>1-EXP(-J5091)</f>
      </c>
      <c r="L5091" s="180" t="str">
        <f>IF(G5091=30,1,M5090)</f>
      </c>
      <c r="M5091" s="181" t="str">
        <f>L5091*(1-K5091)</f>
      </c>
    </row>
    <row r="5092">
      <c r="A5092" t="s">
        <v>164</v>
      </c>
      <c r="B5092" t="s">
        <v>253</v>
      </c>
      <c r="C5092" s="32" t="s">
        <v>255</v>
      </c>
      <c r="D5092" t="s">
        <v>458</v>
      </c>
      <c r="E5092" t="s">
        <v>476</v>
      </c>
      <c r="F5092" s="174" t="n">
        <v>2048</v>
      </c>
      <c r="G5092" s="175" t="n">
        <v>40</v>
      </c>
      <c r="H5092" s="176" t="n">
        <v>2967.67872020271</v>
      </c>
      <c r="I5092" s="177" t="n">
        <v>4588773.01554643</v>
      </c>
      <c r="J5092" s="178" t="str">
        <f>IF(I5092&gt;0,H5092/I5092,0)</f>
      </c>
      <c r="K5092" s="179" t="str">
        <f>1-EXP(-J5092)</f>
      </c>
      <c r="L5092" s="180" t="str">
        <f>IF(G5092=30,1,M5091)</f>
      </c>
      <c r="M5092" s="181" t="str">
        <f>L5092*(1-K5092)</f>
      </c>
    </row>
    <row r="5093">
      <c r="A5093" t="s">
        <v>164</v>
      </c>
      <c r="B5093" t="s">
        <v>253</v>
      </c>
      <c r="C5093" s="32" t="s">
        <v>255</v>
      </c>
      <c r="D5093" t="s">
        <v>458</v>
      </c>
      <c r="E5093" t="s">
        <v>476</v>
      </c>
      <c r="F5093" s="174" t="n">
        <v>2048</v>
      </c>
      <c r="G5093" s="175" t="n">
        <v>41</v>
      </c>
      <c r="H5093" s="176" t="n">
        <v>3442.00517203379</v>
      </c>
      <c r="I5093" s="177" t="n">
        <v>4609794.9719517</v>
      </c>
      <c r="J5093" s="178" t="str">
        <f>IF(I5093&gt;0,H5093/I5093,0)</f>
      </c>
      <c r="K5093" s="179" t="str">
        <f>1-EXP(-J5093)</f>
      </c>
      <c r="L5093" s="180" t="str">
        <f>IF(G5093=30,1,M5092)</f>
      </c>
      <c r="M5093" s="181" t="str">
        <f>L5093*(1-K5093)</f>
      </c>
    </row>
    <row r="5094">
      <c r="A5094" t="s">
        <v>164</v>
      </c>
      <c r="B5094" t="s">
        <v>253</v>
      </c>
      <c r="C5094" s="32" t="s">
        <v>255</v>
      </c>
      <c r="D5094" t="s">
        <v>458</v>
      </c>
      <c r="E5094" t="s">
        <v>476</v>
      </c>
      <c r="F5094" s="174" t="n">
        <v>2048</v>
      </c>
      <c r="G5094" s="175" t="n">
        <v>42</v>
      </c>
      <c r="H5094" s="176" t="n">
        <v>3664.41077542167</v>
      </c>
      <c r="I5094" s="177" t="n">
        <v>4523600.10959546</v>
      </c>
      <c r="J5094" s="178" t="str">
        <f>IF(I5094&gt;0,H5094/I5094,0)</f>
      </c>
      <c r="K5094" s="179" t="str">
        <f>1-EXP(-J5094)</f>
      </c>
      <c r="L5094" s="180" t="str">
        <f>IF(G5094=30,1,M5093)</f>
      </c>
      <c r="M5094" s="181" t="str">
        <f>L5094*(1-K5094)</f>
      </c>
    </row>
    <row r="5095">
      <c r="A5095" t="s">
        <v>164</v>
      </c>
      <c r="B5095" t="s">
        <v>253</v>
      </c>
      <c r="C5095" s="32" t="s">
        <v>255</v>
      </c>
      <c r="D5095" t="s">
        <v>458</v>
      </c>
      <c r="E5095" t="s">
        <v>476</v>
      </c>
      <c r="F5095" s="174" t="n">
        <v>2048</v>
      </c>
      <c r="G5095" s="175" t="n">
        <v>43</v>
      </c>
      <c r="H5095" s="176" t="n">
        <v>3926.64965744889</v>
      </c>
      <c r="I5095" s="177" t="n">
        <v>4458513.07839119</v>
      </c>
      <c r="J5095" s="178" t="str">
        <f>IF(I5095&gt;0,H5095/I5095,0)</f>
      </c>
      <c r="K5095" s="179" t="str">
        <f>1-EXP(-J5095)</f>
      </c>
      <c r="L5095" s="180" t="str">
        <f>IF(G5095=30,1,M5094)</f>
      </c>
      <c r="M5095" s="181" t="str">
        <f>L5095*(1-K5095)</f>
      </c>
    </row>
    <row r="5096">
      <c r="A5096" t="s">
        <v>164</v>
      </c>
      <c r="B5096" t="s">
        <v>253</v>
      </c>
      <c r="C5096" s="32" t="s">
        <v>255</v>
      </c>
      <c r="D5096" t="s">
        <v>458</v>
      </c>
      <c r="E5096" t="s">
        <v>476</v>
      </c>
      <c r="F5096" s="174" t="n">
        <v>2048</v>
      </c>
      <c r="G5096" s="175" t="n">
        <v>44</v>
      </c>
      <c r="H5096" s="176" t="n">
        <v>4152.65651103215</v>
      </c>
      <c r="I5096" s="177" t="n">
        <v>4326485.17111878</v>
      </c>
      <c r="J5096" s="178" t="str">
        <f>IF(I5096&gt;0,H5096/I5096,0)</f>
      </c>
      <c r="K5096" s="179" t="str">
        <f>1-EXP(-J5096)</f>
      </c>
      <c r="L5096" s="180" t="str">
        <f>IF(G5096=30,1,M5095)</f>
      </c>
      <c r="M5096" s="181" t="str">
        <f>L5096*(1-K5096)</f>
      </c>
    </row>
    <row r="5097">
      <c r="A5097" t="s">
        <v>164</v>
      </c>
      <c r="B5097" t="s">
        <v>253</v>
      </c>
      <c r="C5097" s="32" t="s">
        <v>255</v>
      </c>
      <c r="D5097" t="s">
        <v>458</v>
      </c>
      <c r="E5097" t="s">
        <v>476</v>
      </c>
      <c r="F5097" s="174" t="n">
        <v>2048</v>
      </c>
      <c r="G5097" s="175" t="n">
        <v>45</v>
      </c>
      <c r="H5097" s="176" t="n">
        <v>5251.00541671108</v>
      </c>
      <c r="I5097" s="177" t="n">
        <v>4255801.09606048</v>
      </c>
      <c r="J5097" s="178" t="str">
        <f>IF(I5097&gt;0,H5097/I5097,0)</f>
      </c>
      <c r="K5097" s="179" t="str">
        <f>1-EXP(-J5097)</f>
      </c>
      <c r="L5097" s="180" t="str">
        <f>IF(G5097=30,1,M5096)</f>
      </c>
      <c r="M5097" s="181" t="str">
        <f>L5097*(1-K5097)</f>
      </c>
    </row>
    <row r="5098">
      <c r="A5098" t="s">
        <v>164</v>
      </c>
      <c r="B5098" t="s">
        <v>253</v>
      </c>
      <c r="C5098" s="32" t="s">
        <v>255</v>
      </c>
      <c r="D5098" t="s">
        <v>458</v>
      </c>
      <c r="E5098" t="s">
        <v>476</v>
      </c>
      <c r="F5098" s="174" t="n">
        <v>2048</v>
      </c>
      <c r="G5098" s="175" t="n">
        <v>46</v>
      </c>
      <c r="H5098" s="176" t="n">
        <v>5955.33995491296</v>
      </c>
      <c r="I5098" s="177" t="n">
        <v>4224256.33739919</v>
      </c>
      <c r="J5098" s="178" t="str">
        <f>IF(I5098&gt;0,H5098/I5098,0)</f>
      </c>
      <c r="K5098" s="179" t="str">
        <f>1-EXP(-J5098)</f>
      </c>
      <c r="L5098" s="180" t="str">
        <f>IF(G5098=30,1,M5097)</f>
      </c>
      <c r="M5098" s="181" t="str">
        <f>L5098*(1-K5098)</f>
      </c>
    </row>
    <row r="5099">
      <c r="A5099" t="s">
        <v>164</v>
      </c>
      <c r="B5099" t="s">
        <v>253</v>
      </c>
      <c r="C5099" s="32" t="s">
        <v>255</v>
      </c>
      <c r="D5099" t="s">
        <v>458</v>
      </c>
      <c r="E5099" t="s">
        <v>476</v>
      </c>
      <c r="F5099" s="174" t="n">
        <v>2048</v>
      </c>
      <c r="G5099" s="175" t="n">
        <v>47</v>
      </c>
      <c r="H5099" s="176" t="n">
        <v>6479.6281035595</v>
      </c>
      <c r="I5099" s="177" t="n">
        <v>4196004.38196326</v>
      </c>
      <c r="J5099" s="178" t="str">
        <f>IF(I5099&gt;0,H5099/I5099,0)</f>
      </c>
      <c r="K5099" s="179" t="str">
        <f>1-EXP(-J5099)</f>
      </c>
      <c r="L5099" s="180" t="str">
        <f>IF(G5099=30,1,M5098)</f>
      </c>
      <c r="M5099" s="181" t="str">
        <f>L5099*(1-K5099)</f>
      </c>
    </row>
    <row r="5100">
      <c r="A5100" t="s">
        <v>164</v>
      </c>
      <c r="B5100" t="s">
        <v>253</v>
      </c>
      <c r="C5100" s="32" t="s">
        <v>255</v>
      </c>
      <c r="D5100" t="s">
        <v>458</v>
      </c>
      <c r="E5100" t="s">
        <v>476</v>
      </c>
      <c r="F5100" s="174" t="n">
        <v>2048</v>
      </c>
      <c r="G5100" s="175" t="n">
        <v>48</v>
      </c>
      <c r="H5100" s="176" t="n">
        <v>7061.94684115756</v>
      </c>
      <c r="I5100" s="177" t="n">
        <v>4166482.79286394</v>
      </c>
      <c r="J5100" s="178" t="str">
        <f>IF(I5100&gt;0,H5100/I5100,0)</f>
      </c>
      <c r="K5100" s="179" t="str">
        <f>1-EXP(-J5100)</f>
      </c>
      <c r="L5100" s="180" t="str">
        <f>IF(G5100=30,1,M5099)</f>
      </c>
      <c r="M5100" s="181" t="str">
        <f>L5100*(1-K5100)</f>
      </c>
    </row>
    <row r="5101">
      <c r="A5101" t="s">
        <v>164</v>
      </c>
      <c r="B5101" t="s">
        <v>253</v>
      </c>
      <c r="C5101" s="32" t="s">
        <v>255</v>
      </c>
      <c r="D5101" t="s">
        <v>458</v>
      </c>
      <c r="E5101" t="s">
        <v>476</v>
      </c>
      <c r="F5101" s="174" t="n">
        <v>2048</v>
      </c>
      <c r="G5101" s="175" t="n">
        <v>49</v>
      </c>
      <c r="H5101" s="176" t="n">
        <v>7773.44664626163</v>
      </c>
      <c r="I5101" s="177" t="n">
        <v>4174152.35696913</v>
      </c>
      <c r="J5101" s="178" t="str">
        <f>IF(I5101&gt;0,H5101/I5101,0)</f>
      </c>
      <c r="K5101" s="179" t="str">
        <f>1-EXP(-J5101)</f>
      </c>
      <c r="L5101" s="180" t="str">
        <f>IF(G5101=30,1,M5100)</f>
      </c>
      <c r="M5101" s="181" t="str">
        <f>L5101*(1-K5101)</f>
      </c>
    </row>
    <row r="5102">
      <c r="A5102" t="s">
        <v>164</v>
      </c>
      <c r="B5102" t="s">
        <v>253</v>
      </c>
      <c r="C5102" s="32" t="s">
        <v>255</v>
      </c>
      <c r="D5102" t="s">
        <v>458</v>
      </c>
      <c r="E5102" t="s">
        <v>476</v>
      </c>
      <c r="F5102" s="174" t="n">
        <v>2048</v>
      </c>
      <c r="G5102" s="175" t="n">
        <v>50</v>
      </c>
      <c r="H5102" s="176" t="n">
        <v>8973.79969591271</v>
      </c>
      <c r="I5102" s="177" t="n">
        <v>4218010.86450783</v>
      </c>
      <c r="J5102" s="178" t="str">
        <f>IF(I5102&gt;0,H5102/I5102,0)</f>
      </c>
      <c r="K5102" s="179" t="str">
        <f>1-EXP(-J5102)</f>
      </c>
      <c r="L5102" s="180" t="str">
        <f>IF(G5102=30,1,M5101)</f>
      </c>
      <c r="M5102" s="181" t="str">
        <f>L5102*(1-K5102)</f>
      </c>
    </row>
    <row r="5103">
      <c r="A5103" t="s">
        <v>164</v>
      </c>
      <c r="B5103" t="s">
        <v>253</v>
      </c>
      <c r="C5103" s="32" t="s">
        <v>255</v>
      </c>
      <c r="D5103" t="s">
        <v>458</v>
      </c>
      <c r="E5103" t="s">
        <v>476</v>
      </c>
      <c r="F5103" s="174" t="n">
        <v>2048</v>
      </c>
      <c r="G5103" s="175" t="n">
        <v>51</v>
      </c>
      <c r="H5103" s="176" t="n">
        <v>10291.7403269575</v>
      </c>
      <c r="I5103" s="177" t="n">
        <v>4331875.66673299</v>
      </c>
      <c r="J5103" s="178" t="str">
        <f>IF(I5103&gt;0,H5103/I5103,0)</f>
      </c>
      <c r="K5103" s="179" t="str">
        <f>1-EXP(-J5103)</f>
      </c>
      <c r="L5103" s="180" t="str">
        <f>IF(G5103=30,1,M5102)</f>
      </c>
      <c r="M5103" s="181" t="str">
        <f>L5103*(1-K5103)</f>
      </c>
    </row>
    <row r="5104">
      <c r="A5104" t="s">
        <v>164</v>
      </c>
      <c r="B5104" t="s">
        <v>253</v>
      </c>
      <c r="C5104" s="32" t="s">
        <v>255</v>
      </c>
      <c r="D5104" t="s">
        <v>458</v>
      </c>
      <c r="E5104" t="s">
        <v>476</v>
      </c>
      <c r="F5104" s="174" t="n">
        <v>2048</v>
      </c>
      <c r="G5104" s="175" t="n">
        <v>52</v>
      </c>
      <c r="H5104" s="176" t="n">
        <v>11099.2302265425</v>
      </c>
      <c r="I5104" s="177" t="n">
        <v>4273324.91143827</v>
      </c>
      <c r="J5104" s="178" t="str">
        <f>IF(I5104&gt;0,H5104/I5104,0)</f>
      </c>
      <c r="K5104" s="179" t="str">
        <f>1-EXP(-J5104)</f>
      </c>
      <c r="L5104" s="180" t="str">
        <f>IF(G5104=30,1,M5103)</f>
      </c>
      <c r="M5104" s="181" t="str">
        <f>L5104*(1-K5104)</f>
      </c>
    </row>
    <row r="5105">
      <c r="A5105" t="s">
        <v>164</v>
      </c>
      <c r="B5105" t="s">
        <v>253</v>
      </c>
      <c r="C5105" s="32" t="s">
        <v>255</v>
      </c>
      <c r="D5105" t="s">
        <v>458</v>
      </c>
      <c r="E5105" t="s">
        <v>476</v>
      </c>
      <c r="F5105" s="174" t="n">
        <v>2048</v>
      </c>
      <c r="G5105" s="175" t="n">
        <v>53</v>
      </c>
      <c r="H5105" s="176" t="n">
        <v>11856.3041207414</v>
      </c>
      <c r="I5105" s="177" t="n">
        <v>4184768.01082471</v>
      </c>
      <c r="J5105" s="178" t="str">
        <f>IF(I5105&gt;0,H5105/I5105,0)</f>
      </c>
      <c r="K5105" s="179" t="str">
        <f>1-EXP(-J5105)</f>
      </c>
      <c r="L5105" s="180" t="str">
        <f>IF(G5105=30,1,M5104)</f>
      </c>
      <c r="M5105" s="181" t="str">
        <f>L5105*(1-K5105)</f>
      </c>
    </row>
    <row r="5106">
      <c r="A5106" t="s">
        <v>164</v>
      </c>
      <c r="B5106" t="s">
        <v>253</v>
      </c>
      <c r="C5106" s="32" t="s">
        <v>255</v>
      </c>
      <c r="D5106" t="s">
        <v>458</v>
      </c>
      <c r="E5106" t="s">
        <v>476</v>
      </c>
      <c r="F5106" s="174" t="n">
        <v>2048</v>
      </c>
      <c r="G5106" s="175" t="n">
        <v>54</v>
      </c>
      <c r="H5106" s="176" t="n">
        <v>12677.7659773724</v>
      </c>
      <c r="I5106" s="177" t="n">
        <v>4109789.73937148</v>
      </c>
      <c r="J5106" s="178" t="str">
        <f>IF(I5106&gt;0,H5106/I5106,0)</f>
      </c>
      <c r="K5106" s="179" t="str">
        <f>1-EXP(-J5106)</f>
      </c>
      <c r="L5106" s="180" t="str">
        <f>IF(G5106=30,1,M5105)</f>
      </c>
      <c r="M5106" s="181" t="str">
        <f>L5106*(1-K5106)</f>
      </c>
    </row>
    <row r="5107">
      <c r="A5107" t="s">
        <v>164</v>
      </c>
      <c r="B5107" t="s">
        <v>253</v>
      </c>
      <c r="C5107" s="32" t="s">
        <v>255</v>
      </c>
      <c r="D5107" t="s">
        <v>458</v>
      </c>
      <c r="E5107" t="s">
        <v>476</v>
      </c>
      <c r="F5107" s="174" t="n">
        <v>2048</v>
      </c>
      <c r="G5107" s="175" t="n">
        <v>55</v>
      </c>
      <c r="H5107" s="176" t="n">
        <v>13289.2041616186</v>
      </c>
      <c r="I5107" s="177" t="n">
        <v>4036794.57245106</v>
      </c>
      <c r="J5107" s="178" t="str">
        <f>IF(I5107&gt;0,H5107/I5107,0)</f>
      </c>
      <c r="K5107" s="179" t="str">
        <f>1-EXP(-J5107)</f>
      </c>
      <c r="L5107" s="180" t="str">
        <f>IF(G5107=30,1,M5106)</f>
      </c>
      <c r="M5107" s="181" t="str">
        <f>L5107*(1-K5107)</f>
      </c>
    </row>
    <row r="5108">
      <c r="A5108" t="s">
        <v>164</v>
      </c>
      <c r="B5108" t="s">
        <v>253</v>
      </c>
      <c r="C5108" s="32" t="s">
        <v>255</v>
      </c>
      <c r="D5108" t="s">
        <v>458</v>
      </c>
      <c r="E5108" t="s">
        <v>476</v>
      </c>
      <c r="F5108" s="174" t="n">
        <v>2048</v>
      </c>
      <c r="G5108" s="175" t="n">
        <v>56</v>
      </c>
      <c r="H5108" s="176" t="n">
        <v>14445.2767078065</v>
      </c>
      <c r="I5108" s="177" t="n">
        <v>4047464.68846311</v>
      </c>
      <c r="J5108" s="178" t="str">
        <f>IF(I5108&gt;0,H5108/I5108,0)</f>
      </c>
      <c r="K5108" s="179" t="str">
        <f>1-EXP(-J5108)</f>
      </c>
      <c r="L5108" s="180" t="str">
        <f>IF(G5108=30,1,M5107)</f>
      </c>
      <c r="M5108" s="181" t="str">
        <f>L5108*(1-K5108)</f>
      </c>
    </row>
    <row r="5109">
      <c r="A5109" t="s">
        <v>164</v>
      </c>
      <c r="B5109" t="s">
        <v>253</v>
      </c>
      <c r="C5109" s="32" t="s">
        <v>255</v>
      </c>
      <c r="D5109" t="s">
        <v>458</v>
      </c>
      <c r="E5109" t="s">
        <v>476</v>
      </c>
      <c r="F5109" s="174" t="n">
        <v>2048</v>
      </c>
      <c r="G5109" s="175" t="n">
        <v>57</v>
      </c>
      <c r="H5109" s="176" t="n">
        <v>15704.2481742257</v>
      </c>
      <c r="I5109" s="177" t="n">
        <v>4037120.53224132</v>
      </c>
      <c r="J5109" s="178" t="str">
        <f>IF(I5109&gt;0,H5109/I5109,0)</f>
      </c>
      <c r="K5109" s="179" t="str">
        <f>1-EXP(-J5109)</f>
      </c>
      <c r="L5109" s="180" t="str">
        <f>IF(G5109=30,1,M5108)</f>
      </c>
      <c r="M5109" s="181" t="str">
        <f>L5109*(1-K5109)</f>
      </c>
    </row>
    <row r="5110">
      <c r="A5110" t="s">
        <v>164</v>
      </c>
      <c r="B5110" t="s">
        <v>253</v>
      </c>
      <c r="C5110" s="32" t="s">
        <v>255</v>
      </c>
      <c r="D5110" t="s">
        <v>458</v>
      </c>
      <c r="E5110" t="s">
        <v>476</v>
      </c>
      <c r="F5110" s="174" t="n">
        <v>2048</v>
      </c>
      <c r="G5110" s="175" t="n">
        <v>58</v>
      </c>
      <c r="H5110" s="176" t="n">
        <v>22848.8313264845</v>
      </c>
      <c r="I5110" s="177" t="n">
        <v>5935656.60939426</v>
      </c>
      <c r="J5110" s="178" t="str">
        <f>IF(I5110&gt;0,H5110/I5110,0)</f>
      </c>
      <c r="K5110" s="179" t="str">
        <f>1-EXP(-J5110)</f>
      </c>
      <c r="L5110" s="180" t="str">
        <f>IF(G5110=30,1,M5109)</f>
      </c>
      <c r="M5110" s="181" t="str">
        <f>L5110*(1-K5110)</f>
      </c>
    </row>
    <row r="5111">
      <c r="A5111" t="s">
        <v>164</v>
      </c>
      <c r="B5111" t="s">
        <v>253</v>
      </c>
      <c r="C5111" s="32" t="s">
        <v>255</v>
      </c>
      <c r="D5111" t="s">
        <v>458</v>
      </c>
      <c r="E5111" t="s">
        <v>476</v>
      </c>
      <c r="F5111" s="174" t="n">
        <v>2048</v>
      </c>
      <c r="G5111" s="175" t="n">
        <v>59</v>
      </c>
      <c r="H5111" s="176" t="n">
        <v>18311.2894520589</v>
      </c>
      <c r="I5111" s="177" t="n">
        <v>3937975.38061512</v>
      </c>
      <c r="J5111" s="178" t="str">
        <f>IF(I5111&gt;0,H5111/I5111,0)</f>
      </c>
      <c r="K5111" s="179" t="str">
        <f>1-EXP(-J5111)</f>
      </c>
      <c r="L5111" s="180" t="str">
        <f>IF(G5111=30,1,M5110)</f>
      </c>
      <c r="M5111" s="181" t="str">
        <f>L5111*(1-K5111)</f>
      </c>
    </row>
    <row r="5112">
      <c r="A5112" t="s">
        <v>164</v>
      </c>
      <c r="B5112" t="s">
        <v>253</v>
      </c>
      <c r="C5112" s="32" t="s">
        <v>255</v>
      </c>
      <c r="D5112" t="s">
        <v>458</v>
      </c>
      <c r="E5112" t="s">
        <v>476</v>
      </c>
      <c r="F5112" s="174" t="n">
        <v>2048</v>
      </c>
      <c r="G5112" s="175" t="n">
        <v>60</v>
      </c>
      <c r="H5112" s="176" t="n">
        <v>19530.9710225215</v>
      </c>
      <c r="I5112" s="177" t="n">
        <v>3888270.333625</v>
      </c>
      <c r="J5112" s="178" t="str">
        <f>IF(I5112&gt;0,H5112/I5112,0)</f>
      </c>
      <c r="K5112" s="179" t="str">
        <f>1-EXP(-J5112)</f>
      </c>
      <c r="L5112" s="180" t="str">
        <f>IF(G5112=30,1,M5111)</f>
      </c>
      <c r="M5112" s="181" t="str">
        <f>L5112*(1-K5112)</f>
      </c>
    </row>
    <row r="5113">
      <c r="A5113" t="s">
        <v>164</v>
      </c>
      <c r="B5113" t="s">
        <v>253</v>
      </c>
      <c r="C5113" s="32" t="s">
        <v>255</v>
      </c>
      <c r="D5113" t="s">
        <v>458</v>
      </c>
      <c r="E5113" t="s">
        <v>476</v>
      </c>
      <c r="F5113" s="174" t="n">
        <v>2048</v>
      </c>
      <c r="G5113" s="175" t="n">
        <v>61</v>
      </c>
      <c r="H5113" s="176" t="n">
        <v>20550.3364105364</v>
      </c>
      <c r="I5113" s="177" t="n">
        <v>3732490.20717648</v>
      </c>
      <c r="J5113" s="178" t="str">
        <f>IF(I5113&gt;0,H5113/I5113,0)</f>
      </c>
      <c r="K5113" s="179" t="str">
        <f>1-EXP(-J5113)</f>
      </c>
      <c r="L5113" s="180" t="str">
        <f>IF(G5113=30,1,M5112)</f>
      </c>
      <c r="M5113" s="181" t="str">
        <f>L5113*(1-K5113)</f>
      </c>
    </row>
    <row r="5114">
      <c r="A5114" t="s">
        <v>164</v>
      </c>
      <c r="B5114" t="s">
        <v>253</v>
      </c>
      <c r="C5114" s="32" t="s">
        <v>255</v>
      </c>
      <c r="D5114" t="s">
        <v>458</v>
      </c>
      <c r="E5114" t="s">
        <v>476</v>
      </c>
      <c r="F5114" s="174" t="n">
        <v>2048</v>
      </c>
      <c r="G5114" s="175" t="n">
        <v>62</v>
      </c>
      <c r="H5114" s="176" t="n">
        <v>22146.9642257669</v>
      </c>
      <c r="I5114" s="177" t="n">
        <v>3662188.89646509</v>
      </c>
      <c r="J5114" s="178" t="str">
        <f>IF(I5114&gt;0,H5114/I5114,0)</f>
      </c>
      <c r="K5114" s="179" t="str">
        <f>1-EXP(-J5114)</f>
      </c>
      <c r="L5114" s="180" t="str">
        <f>IF(G5114=30,1,M5113)</f>
      </c>
      <c r="M5114" s="181" t="str">
        <f>L5114*(1-K5114)</f>
      </c>
    </row>
    <row r="5115">
      <c r="A5115" t="s">
        <v>164</v>
      </c>
      <c r="B5115" t="s">
        <v>253</v>
      </c>
      <c r="C5115" s="32" t="s">
        <v>255</v>
      </c>
      <c r="D5115" t="s">
        <v>458</v>
      </c>
      <c r="E5115" t="s">
        <v>476</v>
      </c>
      <c r="F5115" s="174" t="n">
        <v>2048</v>
      </c>
      <c r="G5115" s="175" t="n">
        <v>63</v>
      </c>
      <c r="H5115" s="176" t="n">
        <v>24386.2385397644</v>
      </c>
      <c r="I5115" s="177" t="n">
        <v>3670535.99633655</v>
      </c>
      <c r="J5115" s="178" t="str">
        <f>IF(I5115&gt;0,H5115/I5115,0)</f>
      </c>
      <c r="K5115" s="179" t="str">
        <f>1-EXP(-J5115)</f>
      </c>
      <c r="L5115" s="180" t="str">
        <f>IF(G5115=30,1,M5114)</f>
      </c>
      <c r="M5115" s="181" t="str">
        <f>L5115*(1-K5115)</f>
      </c>
    </row>
    <row r="5116">
      <c r="A5116" t="s">
        <v>164</v>
      </c>
      <c r="B5116" t="s">
        <v>253</v>
      </c>
      <c r="C5116" s="32" t="s">
        <v>255</v>
      </c>
      <c r="D5116" t="s">
        <v>458</v>
      </c>
      <c r="E5116" t="s">
        <v>476</v>
      </c>
      <c r="F5116" s="174" t="n">
        <v>2048</v>
      </c>
      <c r="G5116" s="175" t="n">
        <v>64</v>
      </c>
      <c r="H5116" s="176" t="n">
        <v>26960.6647824341</v>
      </c>
      <c r="I5116" s="177" t="n">
        <v>3695410.41058089</v>
      </c>
      <c r="J5116" s="178" t="str">
        <f>IF(I5116&gt;0,H5116/I5116,0)</f>
      </c>
      <c r="K5116" s="179" t="str">
        <f>1-EXP(-J5116)</f>
      </c>
      <c r="L5116" s="180" t="str">
        <f>IF(G5116=30,1,M5115)</f>
      </c>
      <c r="M5116" s="181" t="str">
        <f>L5116*(1-K5116)</f>
      </c>
    </row>
    <row r="5117">
      <c r="A5117" t="s">
        <v>164</v>
      </c>
      <c r="B5117" t="s">
        <v>253</v>
      </c>
      <c r="C5117" s="32" t="s">
        <v>255</v>
      </c>
      <c r="D5117" t="s">
        <v>458</v>
      </c>
      <c r="E5117" t="s">
        <v>476</v>
      </c>
      <c r="F5117" s="174" t="n">
        <v>2048</v>
      </c>
      <c r="G5117" s="175" t="n">
        <v>65</v>
      </c>
      <c r="H5117" s="176" t="n">
        <v>27600.8408662817</v>
      </c>
      <c r="I5117" s="177" t="n">
        <v>3621889.67315927</v>
      </c>
      <c r="J5117" s="178" t="str">
        <f>IF(I5117&gt;0,H5117/I5117,0)</f>
      </c>
      <c r="K5117" s="179" t="str">
        <f>1-EXP(-J5117)</f>
      </c>
      <c r="L5117" s="180" t="str">
        <f>IF(G5117=30,1,M5116)</f>
      </c>
      <c r="M5117" s="181" t="str">
        <f>L5117*(1-K5117)</f>
      </c>
    </row>
    <row r="5118">
      <c r="A5118" t="s">
        <v>164</v>
      </c>
      <c r="B5118" t="s">
        <v>253</v>
      </c>
      <c r="C5118" s="32" t="s">
        <v>255</v>
      </c>
      <c r="D5118" t="s">
        <v>458</v>
      </c>
      <c r="E5118" t="s">
        <v>476</v>
      </c>
      <c r="F5118" s="174" t="n">
        <v>2048</v>
      </c>
      <c r="G5118" s="175" t="n">
        <v>66</v>
      </c>
      <c r="H5118" s="176" t="n">
        <v>28864.4147949188</v>
      </c>
      <c r="I5118" s="177" t="n">
        <v>3451090.73494344</v>
      </c>
      <c r="J5118" s="178" t="str">
        <f>IF(I5118&gt;0,H5118/I5118,0)</f>
      </c>
      <c r="K5118" s="179" t="str">
        <f>1-EXP(-J5118)</f>
      </c>
      <c r="L5118" s="180" t="str">
        <f>IF(G5118=30,1,M5117)</f>
      </c>
      <c r="M5118" s="181" t="str">
        <f>L5118*(1-K5118)</f>
      </c>
    </row>
    <row r="5119">
      <c r="A5119" t="s">
        <v>164</v>
      </c>
      <c r="B5119" t="s">
        <v>253</v>
      </c>
      <c r="C5119" s="32" t="s">
        <v>255</v>
      </c>
      <c r="D5119" t="s">
        <v>458</v>
      </c>
      <c r="E5119" t="s">
        <v>476</v>
      </c>
      <c r="F5119" s="174" t="n">
        <v>2048</v>
      </c>
      <c r="G5119" s="175" t="n">
        <v>67</v>
      </c>
      <c r="H5119" s="176" t="n">
        <v>30617.7865717822</v>
      </c>
      <c r="I5119" s="177" t="n">
        <v>3330550.89602745</v>
      </c>
      <c r="J5119" s="178" t="str">
        <f>IF(I5119&gt;0,H5119/I5119,0)</f>
      </c>
      <c r="K5119" s="179" t="str">
        <f>1-EXP(-J5119)</f>
      </c>
      <c r="L5119" s="180" t="str">
        <f>IF(G5119=30,1,M5118)</f>
      </c>
      <c r="M5119" s="181" t="str">
        <f>L5119*(1-K5119)</f>
      </c>
    </row>
    <row r="5120">
      <c r="A5120" t="s">
        <v>164</v>
      </c>
      <c r="B5120" t="s">
        <v>253</v>
      </c>
      <c r="C5120" s="32" t="s">
        <v>255</v>
      </c>
      <c r="D5120" t="s">
        <v>458</v>
      </c>
      <c r="E5120" t="s">
        <v>476</v>
      </c>
      <c r="F5120" s="174" t="n">
        <v>2048</v>
      </c>
      <c r="G5120" s="175" t="n">
        <v>68</v>
      </c>
      <c r="H5120" s="176" t="n">
        <v>32562.773447914</v>
      </c>
      <c r="I5120" s="177" t="n">
        <v>3220290.14446224</v>
      </c>
      <c r="J5120" s="178" t="str">
        <f>IF(I5120&gt;0,H5120/I5120,0)</f>
      </c>
      <c r="K5120" s="179" t="str">
        <f>1-EXP(-J5120)</f>
      </c>
      <c r="L5120" s="180" t="str">
        <f>IF(G5120=30,1,M5119)</f>
      </c>
      <c r="M5120" s="181" t="str">
        <f>L5120*(1-K5120)</f>
      </c>
    </row>
    <row r="5121">
      <c r="A5121" t="s">
        <v>164</v>
      </c>
      <c r="B5121" t="s">
        <v>253</v>
      </c>
      <c r="C5121" s="32" t="s">
        <v>255</v>
      </c>
      <c r="D5121" t="s">
        <v>458</v>
      </c>
      <c r="E5121" t="s">
        <v>476</v>
      </c>
      <c r="F5121" s="174" t="n">
        <v>2048</v>
      </c>
      <c r="G5121" s="175" t="n">
        <v>69</v>
      </c>
      <c r="H5121" s="176" t="n">
        <v>34543.4037489436</v>
      </c>
      <c r="I5121" s="177" t="n">
        <v>3102734.51346624</v>
      </c>
      <c r="J5121" s="178" t="str">
        <f>IF(I5121&gt;0,H5121/I5121,0)</f>
      </c>
      <c r="K5121" s="179" t="str">
        <f>1-EXP(-J5121)</f>
      </c>
      <c r="L5121" s="180" t="str">
        <f>IF(G5121=30,1,M5120)</f>
      </c>
      <c r="M5121" s="181" t="str">
        <f>L5121*(1-K5121)</f>
      </c>
    </row>
    <row r="5122">
      <c r="A5122" t="s">
        <v>164</v>
      </c>
      <c r="B5122" t="s">
        <v>253</v>
      </c>
      <c r="C5122" s="32" t="s">
        <v>255</v>
      </c>
      <c r="D5122" t="s">
        <v>458</v>
      </c>
      <c r="E5122" t="s">
        <v>476</v>
      </c>
      <c r="F5122" s="174" t="n">
        <v>2049</v>
      </c>
      <c r="G5122" s="175" t="n">
        <v>30</v>
      </c>
      <c r="H5122" s="176" t="n">
        <v>613.95011455684</v>
      </c>
      <c r="I5122" s="177" t="n">
        <v>4266580.07827733</v>
      </c>
      <c r="J5122" s="178" t="str">
        <f>IF(I5122&gt;0,H5122/I5122,0)</f>
      </c>
      <c r="K5122" s="179" t="str">
        <f>1-EXP(-J5122)</f>
      </c>
      <c r="L5122" s="180" t="str">
        <f>IF(G5122=30,1,M5121)</f>
      </c>
      <c r="M5122" s="181" t="str">
        <f>L5122*(1-K5122)</f>
      </c>
    </row>
    <row r="5123">
      <c r="A5123" t="s">
        <v>164</v>
      </c>
      <c r="B5123" t="s">
        <v>253</v>
      </c>
      <c r="C5123" s="32" t="s">
        <v>255</v>
      </c>
      <c r="D5123" t="s">
        <v>458</v>
      </c>
      <c r="E5123" t="s">
        <v>476</v>
      </c>
      <c r="F5123" s="174" t="n">
        <v>2049</v>
      </c>
      <c r="G5123" s="175" t="n">
        <v>31</v>
      </c>
      <c r="H5123" s="176" t="n">
        <v>806.965014357004</v>
      </c>
      <c r="I5123" s="177" t="n">
        <v>4270683.54125705</v>
      </c>
      <c r="J5123" s="178" t="str">
        <f>IF(I5123&gt;0,H5123/I5123,0)</f>
      </c>
      <c r="K5123" s="179" t="str">
        <f>1-EXP(-J5123)</f>
      </c>
      <c r="L5123" s="180" t="str">
        <f>IF(G5123=30,1,M5122)</f>
      </c>
      <c r="M5123" s="181" t="str">
        <f>L5123*(1-K5123)</f>
      </c>
    </row>
    <row r="5124">
      <c r="A5124" t="s">
        <v>164</v>
      </c>
      <c r="B5124" t="s">
        <v>253</v>
      </c>
      <c r="C5124" s="32" t="s">
        <v>255</v>
      </c>
      <c r="D5124" t="s">
        <v>458</v>
      </c>
      <c r="E5124" t="s">
        <v>476</v>
      </c>
      <c r="F5124" s="174" t="n">
        <v>2049</v>
      </c>
      <c r="G5124" s="175" t="n">
        <v>32</v>
      </c>
      <c r="H5124" s="176" t="n">
        <v>860.451240163819</v>
      </c>
      <c r="I5124" s="177" t="n">
        <v>4311264.59256382</v>
      </c>
      <c r="J5124" s="178" t="str">
        <f>IF(I5124&gt;0,H5124/I5124,0)</f>
      </c>
      <c r="K5124" s="179" t="str">
        <f>1-EXP(-J5124)</f>
      </c>
      <c r="L5124" s="180" t="str">
        <f>IF(G5124=30,1,M5123)</f>
      </c>
      <c r="M5124" s="181" t="str">
        <f>L5124*(1-K5124)</f>
      </c>
    </row>
    <row r="5125">
      <c r="A5125" t="s">
        <v>164</v>
      </c>
      <c r="B5125" t="s">
        <v>253</v>
      </c>
      <c r="C5125" s="32" t="s">
        <v>255</v>
      </c>
      <c r="D5125" t="s">
        <v>458</v>
      </c>
      <c r="E5125" t="s">
        <v>476</v>
      </c>
      <c r="F5125" s="174" t="n">
        <v>2049</v>
      </c>
      <c r="G5125" s="175" t="n">
        <v>33</v>
      </c>
      <c r="H5125" s="176" t="n">
        <v>1004.26655991131</v>
      </c>
      <c r="I5125" s="177" t="n">
        <v>4573280.73781149</v>
      </c>
      <c r="J5125" s="178" t="str">
        <f>IF(I5125&gt;0,H5125/I5125,0)</f>
      </c>
      <c r="K5125" s="179" t="str">
        <f>1-EXP(-J5125)</f>
      </c>
      <c r="L5125" s="180" t="str">
        <f>IF(G5125=30,1,M5124)</f>
      </c>
      <c r="M5125" s="181" t="str">
        <f>L5125*(1-K5125)</f>
      </c>
    </row>
    <row r="5126">
      <c r="A5126" t="s">
        <v>164</v>
      </c>
      <c r="B5126" t="s">
        <v>253</v>
      </c>
      <c r="C5126" s="32" t="s">
        <v>255</v>
      </c>
      <c r="D5126" t="s">
        <v>458</v>
      </c>
      <c r="E5126" t="s">
        <v>476</v>
      </c>
      <c r="F5126" s="174" t="n">
        <v>2049</v>
      </c>
      <c r="G5126" s="175" t="n">
        <v>34</v>
      </c>
      <c r="H5126" s="176" t="n">
        <v>1117.06567129865</v>
      </c>
      <c r="I5126" s="177" t="n">
        <v>4621483.59219526</v>
      </c>
      <c r="J5126" s="178" t="str">
        <f>IF(I5126&gt;0,H5126/I5126,0)</f>
      </c>
      <c r="K5126" s="179" t="str">
        <f>1-EXP(-J5126)</f>
      </c>
      <c r="L5126" s="180" t="str">
        <f>IF(G5126=30,1,M5125)</f>
      </c>
      <c r="M5126" s="181" t="str">
        <f>L5126*(1-K5126)</f>
      </c>
    </row>
    <row r="5127">
      <c r="A5127" t="s">
        <v>164</v>
      </c>
      <c r="B5127" t="s">
        <v>253</v>
      </c>
      <c r="C5127" s="32" t="s">
        <v>255</v>
      </c>
      <c r="D5127" t="s">
        <v>458</v>
      </c>
      <c r="E5127" t="s">
        <v>476</v>
      </c>
      <c r="F5127" s="174" t="n">
        <v>2049</v>
      </c>
      <c r="G5127" s="175" t="n">
        <v>35</v>
      </c>
      <c r="H5127" s="176" t="n">
        <v>1467.28368895145</v>
      </c>
      <c r="I5127" s="177" t="n">
        <v>4687071.47532749</v>
      </c>
      <c r="J5127" s="178" t="str">
        <f>IF(I5127&gt;0,H5127/I5127,0)</f>
      </c>
      <c r="K5127" s="179" t="str">
        <f>1-EXP(-J5127)</f>
      </c>
      <c r="L5127" s="180" t="str">
        <f>IF(G5127=30,1,M5126)</f>
      </c>
      <c r="M5127" s="181" t="str">
        <f>L5127*(1-K5127)</f>
      </c>
    </row>
    <row r="5128">
      <c r="A5128" t="s">
        <v>164</v>
      </c>
      <c r="B5128" t="s">
        <v>253</v>
      </c>
      <c r="C5128" s="32" t="s">
        <v>255</v>
      </c>
      <c r="D5128" t="s">
        <v>458</v>
      </c>
      <c r="E5128" t="s">
        <v>476</v>
      </c>
      <c r="F5128" s="174" t="n">
        <v>2049</v>
      </c>
      <c r="G5128" s="175" t="n">
        <v>36</v>
      </c>
      <c r="H5128" s="176" t="n">
        <v>1767.81385937906</v>
      </c>
      <c r="I5128" s="177" t="n">
        <v>4753565.45752286</v>
      </c>
      <c r="J5128" s="178" t="str">
        <f>IF(I5128&gt;0,H5128/I5128,0)</f>
      </c>
      <c r="K5128" s="179" t="str">
        <f>1-EXP(-J5128)</f>
      </c>
      <c r="L5128" s="180" t="str">
        <f>IF(G5128=30,1,M5127)</f>
      </c>
      <c r="M5128" s="181" t="str">
        <f>L5128*(1-K5128)</f>
      </c>
    </row>
    <row r="5129">
      <c r="A5129" t="s">
        <v>164</v>
      </c>
      <c r="B5129" t="s">
        <v>253</v>
      </c>
      <c r="C5129" s="32" t="s">
        <v>255</v>
      </c>
      <c r="D5129" t="s">
        <v>458</v>
      </c>
      <c r="E5129" t="s">
        <v>476</v>
      </c>
      <c r="F5129" s="174" t="n">
        <v>2049</v>
      </c>
      <c r="G5129" s="175" t="n">
        <v>37</v>
      </c>
      <c r="H5129" s="176" t="n">
        <v>1995.76306612473</v>
      </c>
      <c r="I5129" s="177" t="n">
        <v>4863953.38433271</v>
      </c>
      <c r="J5129" s="178" t="str">
        <f>IF(I5129&gt;0,H5129/I5129,0)</f>
      </c>
      <c r="K5129" s="179" t="str">
        <f>1-EXP(-J5129)</f>
      </c>
      <c r="L5129" s="180" t="str">
        <f>IF(G5129=30,1,M5128)</f>
      </c>
      <c r="M5129" s="181" t="str">
        <f>L5129*(1-K5129)</f>
      </c>
    </row>
    <row r="5130">
      <c r="A5130" t="s">
        <v>164</v>
      </c>
      <c r="B5130" t="s">
        <v>253</v>
      </c>
      <c r="C5130" s="32" t="s">
        <v>255</v>
      </c>
      <c r="D5130" t="s">
        <v>458</v>
      </c>
      <c r="E5130" t="s">
        <v>476</v>
      </c>
      <c r="F5130" s="174" t="n">
        <v>2049</v>
      </c>
      <c r="G5130" s="175" t="n">
        <v>38</v>
      </c>
      <c r="H5130" s="176" t="n">
        <v>2139.43318781829</v>
      </c>
      <c r="I5130" s="177" t="n">
        <v>4834069.63241564</v>
      </c>
      <c r="J5130" s="178" t="str">
        <f>IF(I5130&gt;0,H5130/I5130,0)</f>
      </c>
      <c r="K5130" s="179" t="str">
        <f>1-EXP(-J5130)</f>
      </c>
      <c r="L5130" s="180" t="str">
        <f>IF(G5130=30,1,M5129)</f>
      </c>
      <c r="M5130" s="181" t="str">
        <f>L5130*(1-K5130)</f>
      </c>
    </row>
    <row r="5131">
      <c r="A5131" t="s">
        <v>164</v>
      </c>
      <c r="B5131" t="s">
        <v>253</v>
      </c>
      <c r="C5131" s="32" t="s">
        <v>255</v>
      </c>
      <c r="D5131" t="s">
        <v>458</v>
      </c>
      <c r="E5131" t="s">
        <v>476</v>
      </c>
      <c r="F5131" s="174" t="n">
        <v>2049</v>
      </c>
      <c r="G5131" s="175" t="n">
        <v>39</v>
      </c>
      <c r="H5131" s="176" t="n">
        <v>2249.85301478302</v>
      </c>
      <c r="I5131" s="177" t="n">
        <v>4699006.37070968</v>
      </c>
      <c r="J5131" s="178" t="str">
        <f>IF(I5131&gt;0,H5131/I5131,0)</f>
      </c>
      <c r="K5131" s="179" t="str">
        <f>1-EXP(-J5131)</f>
      </c>
      <c r="L5131" s="180" t="str">
        <f>IF(G5131=30,1,M5130)</f>
      </c>
      <c r="M5131" s="181" t="str">
        <f>L5131*(1-K5131)</f>
      </c>
    </row>
    <row r="5132">
      <c r="A5132" t="s">
        <v>164</v>
      </c>
      <c r="B5132" t="s">
        <v>253</v>
      </c>
      <c r="C5132" s="32" t="s">
        <v>255</v>
      </c>
      <c r="D5132" t="s">
        <v>458</v>
      </c>
      <c r="E5132" t="s">
        <v>476</v>
      </c>
      <c r="F5132" s="174" t="n">
        <v>2049</v>
      </c>
      <c r="G5132" s="175" t="n">
        <v>40</v>
      </c>
      <c r="H5132" s="176" t="n">
        <v>2974.51756963295</v>
      </c>
      <c r="I5132" s="177" t="n">
        <v>4625966.47695291</v>
      </c>
      <c r="J5132" s="178" t="str">
        <f>IF(I5132&gt;0,H5132/I5132,0)</f>
      </c>
      <c r="K5132" s="179" t="str">
        <f>1-EXP(-J5132)</f>
      </c>
      <c r="L5132" s="180" t="str">
        <f>IF(G5132=30,1,M5131)</f>
      </c>
      <c r="M5132" s="181" t="str">
        <f>L5132*(1-K5132)</f>
      </c>
    </row>
    <row r="5133">
      <c r="A5133" t="s">
        <v>164</v>
      </c>
      <c r="B5133" t="s">
        <v>253</v>
      </c>
      <c r="C5133" s="32" t="s">
        <v>255</v>
      </c>
      <c r="D5133" t="s">
        <v>458</v>
      </c>
      <c r="E5133" t="s">
        <v>476</v>
      </c>
      <c r="F5133" s="174" t="n">
        <v>2049</v>
      </c>
      <c r="G5133" s="175" t="n">
        <v>41</v>
      </c>
      <c r="H5133" s="176" t="n">
        <v>3340.18223385438</v>
      </c>
      <c r="I5133" s="177" t="n">
        <v>4579617.99716475</v>
      </c>
      <c r="J5133" s="178" t="str">
        <f>IF(I5133&gt;0,H5133/I5133,0)</f>
      </c>
      <c r="K5133" s="179" t="str">
        <f>1-EXP(-J5133)</f>
      </c>
      <c r="L5133" s="180" t="str">
        <f>IF(G5133=30,1,M5132)</f>
      </c>
      <c r="M5133" s="181" t="str">
        <f>L5133*(1-K5133)</f>
      </c>
    </row>
    <row r="5134">
      <c r="A5134" t="s">
        <v>164</v>
      </c>
      <c r="B5134" t="s">
        <v>253</v>
      </c>
      <c r="C5134" s="32" t="s">
        <v>255</v>
      </c>
      <c r="D5134" t="s">
        <v>458</v>
      </c>
      <c r="E5134" t="s">
        <v>476</v>
      </c>
      <c r="F5134" s="174" t="n">
        <v>2049</v>
      </c>
      <c r="G5134" s="175" t="n">
        <v>42</v>
      </c>
      <c r="H5134" s="176" t="n">
        <v>3703.13479995945</v>
      </c>
      <c r="I5134" s="177" t="n">
        <v>4600404.65845638</v>
      </c>
      <c r="J5134" s="178" t="str">
        <f>IF(I5134&gt;0,H5134/I5134,0)</f>
      </c>
      <c r="K5134" s="179" t="str">
        <f>1-EXP(-J5134)</f>
      </c>
      <c r="L5134" s="180" t="str">
        <f>IF(G5134=30,1,M5133)</f>
      </c>
      <c r="M5134" s="181" t="str">
        <f>L5134*(1-K5134)</f>
      </c>
    </row>
    <row r="5135">
      <c r="A5135" t="s">
        <v>164</v>
      </c>
      <c r="B5135" t="s">
        <v>253</v>
      </c>
      <c r="C5135" s="32" t="s">
        <v>255</v>
      </c>
      <c r="D5135" t="s">
        <v>458</v>
      </c>
      <c r="E5135" t="s">
        <v>476</v>
      </c>
      <c r="F5135" s="174" t="n">
        <v>2049</v>
      </c>
      <c r="G5135" s="175" t="n">
        <v>43</v>
      </c>
      <c r="H5135" s="176" t="n">
        <v>3949.18104913775</v>
      </c>
      <c r="I5135" s="177" t="n">
        <v>4513640.12262607</v>
      </c>
      <c r="J5135" s="178" t="str">
        <f>IF(I5135&gt;0,H5135/I5135,0)</f>
      </c>
      <c r="K5135" s="179" t="str">
        <f>1-EXP(-J5135)</f>
      </c>
      <c r="L5135" s="180" t="str">
        <f>IF(G5135=30,1,M5134)</f>
      </c>
      <c r="M5135" s="181" t="str">
        <f>L5135*(1-K5135)</f>
      </c>
    </row>
    <row r="5136">
      <c r="A5136" t="s">
        <v>164</v>
      </c>
      <c r="B5136" t="s">
        <v>253</v>
      </c>
      <c r="C5136" s="32" t="s">
        <v>255</v>
      </c>
      <c r="D5136" t="s">
        <v>458</v>
      </c>
      <c r="E5136" t="s">
        <v>476</v>
      </c>
      <c r="F5136" s="174" t="n">
        <v>2049</v>
      </c>
      <c r="G5136" s="175" t="n">
        <v>44</v>
      </c>
      <c r="H5136" s="176" t="n">
        <v>4239.79874281088</v>
      </c>
      <c r="I5136" s="177" t="n">
        <v>4447882.23410773</v>
      </c>
      <c r="J5136" s="178" t="str">
        <f>IF(I5136&gt;0,H5136/I5136,0)</f>
      </c>
      <c r="K5136" s="179" t="str">
        <f>1-EXP(-J5136)</f>
      </c>
      <c r="L5136" s="180" t="str">
        <f>IF(G5136=30,1,M5135)</f>
      </c>
      <c r="M5136" s="181" t="str">
        <f>L5136*(1-K5136)</f>
      </c>
    </row>
    <row r="5137">
      <c r="A5137" t="s">
        <v>164</v>
      </c>
      <c r="B5137" t="s">
        <v>253</v>
      </c>
      <c r="C5137" s="32" t="s">
        <v>255</v>
      </c>
      <c r="D5137" t="s">
        <v>458</v>
      </c>
      <c r="E5137" t="s">
        <v>476</v>
      </c>
      <c r="F5137" s="174" t="n">
        <v>2049</v>
      </c>
      <c r="G5137" s="175" t="n">
        <v>45</v>
      </c>
      <c r="H5137" s="176" t="n">
        <v>5284.2281441938</v>
      </c>
      <c r="I5137" s="177" t="n">
        <v>4315289.84023352</v>
      </c>
      <c r="J5137" s="178" t="str">
        <f>IF(I5137&gt;0,H5137/I5137,0)</f>
      </c>
      <c r="K5137" s="179" t="str">
        <f>1-EXP(-J5137)</f>
      </c>
      <c r="L5137" s="180" t="str">
        <f>IF(G5137=30,1,M5136)</f>
      </c>
      <c r="M5137" s="181" t="str">
        <f>L5137*(1-K5137)</f>
      </c>
    </row>
    <row r="5138">
      <c r="A5138" t="s">
        <v>164</v>
      </c>
      <c r="B5138" t="s">
        <v>253</v>
      </c>
      <c r="C5138" s="32" t="s">
        <v>255</v>
      </c>
      <c r="D5138" t="s">
        <v>458</v>
      </c>
      <c r="E5138" t="s">
        <v>476</v>
      </c>
      <c r="F5138" s="174" t="n">
        <v>2049</v>
      </c>
      <c r="G5138" s="175" t="n">
        <v>46</v>
      </c>
      <c r="H5138" s="176" t="n">
        <v>5799.09261932056</v>
      </c>
      <c r="I5138" s="177" t="n">
        <v>4243005.94176958</v>
      </c>
      <c r="J5138" s="178" t="str">
        <f>IF(I5138&gt;0,H5138/I5138,0)</f>
      </c>
      <c r="K5138" s="179" t="str">
        <f>1-EXP(-J5138)</f>
      </c>
      <c r="L5138" s="180" t="str">
        <f>IF(G5138=30,1,M5137)</f>
      </c>
      <c r="M5138" s="181" t="str">
        <f>L5138*(1-K5138)</f>
      </c>
    </row>
    <row r="5139">
      <c r="A5139" t="s">
        <v>164</v>
      </c>
      <c r="B5139" t="s">
        <v>253</v>
      </c>
      <c r="C5139" s="32" t="s">
        <v>255</v>
      </c>
      <c r="D5139" t="s">
        <v>458</v>
      </c>
      <c r="E5139" t="s">
        <v>476</v>
      </c>
      <c r="F5139" s="174" t="n">
        <v>2049</v>
      </c>
      <c r="G5139" s="175" t="n">
        <v>47</v>
      </c>
      <c r="H5139" s="176" t="n">
        <v>6448.98176344107</v>
      </c>
      <c r="I5139" s="177" t="n">
        <v>4210981.67649688</v>
      </c>
      <c r="J5139" s="178" t="str">
        <f>IF(I5139&gt;0,H5139/I5139,0)</f>
      </c>
      <c r="K5139" s="179" t="str">
        <f>1-EXP(-J5139)</f>
      </c>
      <c r="L5139" s="180" t="str">
        <f>IF(G5139=30,1,M5138)</f>
      </c>
      <c r="M5139" s="181" t="str">
        <f>L5139*(1-K5139)</f>
      </c>
    </row>
    <row r="5140">
      <c r="A5140" t="s">
        <v>164</v>
      </c>
      <c r="B5140" t="s">
        <v>253</v>
      </c>
      <c r="C5140" s="32" t="s">
        <v>255</v>
      </c>
      <c r="D5140" t="s">
        <v>458</v>
      </c>
      <c r="E5140" t="s">
        <v>476</v>
      </c>
      <c r="F5140" s="174" t="n">
        <v>2049</v>
      </c>
      <c r="G5140" s="175" t="n">
        <v>48</v>
      </c>
      <c r="H5140" s="176" t="n">
        <v>7028.31094994979</v>
      </c>
      <c r="I5140" s="177" t="n">
        <v>4181602.84935605</v>
      </c>
      <c r="J5140" s="178" t="str">
        <f>IF(I5140&gt;0,H5140/I5140,0)</f>
      </c>
      <c r="K5140" s="179" t="str">
        <f>1-EXP(-J5140)</f>
      </c>
      <c r="L5140" s="180" t="str">
        <f>IF(G5140=30,1,M5139)</f>
      </c>
      <c r="M5140" s="181" t="str">
        <f>L5140*(1-K5140)</f>
      </c>
    </row>
    <row r="5141">
      <c r="A5141" t="s">
        <v>164</v>
      </c>
      <c r="B5141" t="s">
        <v>253</v>
      </c>
      <c r="C5141" s="32" t="s">
        <v>255</v>
      </c>
      <c r="D5141" t="s">
        <v>458</v>
      </c>
      <c r="E5141" t="s">
        <v>476</v>
      </c>
      <c r="F5141" s="174" t="n">
        <v>2049</v>
      </c>
      <c r="G5141" s="175" t="n">
        <v>49</v>
      </c>
      <c r="H5141" s="176" t="n">
        <v>7666.79100403818</v>
      </c>
      <c r="I5141" s="177" t="n">
        <v>4150830.78194622</v>
      </c>
      <c r="J5141" s="178" t="str">
        <f>IF(I5141&gt;0,H5141/I5141,0)</f>
      </c>
      <c r="K5141" s="179" t="str">
        <f>1-EXP(-J5141)</f>
      </c>
      <c r="L5141" s="180" t="str">
        <f>IF(G5141=30,1,M5140)</f>
      </c>
      <c r="M5141" s="181" t="str">
        <f>L5141*(1-K5141)</f>
      </c>
    </row>
    <row r="5142">
      <c r="A5142" t="s">
        <v>164</v>
      </c>
      <c r="B5142" t="s">
        <v>253</v>
      </c>
      <c r="C5142" s="32" t="s">
        <v>255</v>
      </c>
      <c r="D5142" t="s">
        <v>458</v>
      </c>
      <c r="E5142" t="s">
        <v>476</v>
      </c>
      <c r="F5142" s="174" t="n">
        <v>2049</v>
      </c>
      <c r="G5142" s="175" t="n">
        <v>50</v>
      </c>
      <c r="H5142" s="176" t="n">
        <v>8763.86213234201</v>
      </c>
      <c r="I5142" s="177" t="n">
        <v>4156964.66883733</v>
      </c>
      <c r="J5142" s="178" t="str">
        <f>IF(I5142&gt;0,H5142/I5142,0)</f>
      </c>
      <c r="K5142" s="179" t="str">
        <f>1-EXP(-J5142)</f>
      </c>
      <c r="L5142" s="180" t="str">
        <f>IF(G5142=30,1,M5141)</f>
      </c>
      <c r="M5142" s="181" t="str">
        <f>L5142*(1-K5142)</f>
      </c>
    </row>
    <row r="5143">
      <c r="A5143" t="s">
        <v>164</v>
      </c>
      <c r="B5143" t="s">
        <v>253</v>
      </c>
      <c r="C5143" s="32" t="s">
        <v>255</v>
      </c>
      <c r="D5143" t="s">
        <v>458</v>
      </c>
      <c r="E5143" t="s">
        <v>476</v>
      </c>
      <c r="F5143" s="174" t="n">
        <v>2049</v>
      </c>
      <c r="G5143" s="175" t="n">
        <v>51</v>
      </c>
      <c r="H5143" s="176" t="n">
        <v>9744.76996238834</v>
      </c>
      <c r="I5143" s="177" t="n">
        <v>4198392.899982</v>
      </c>
      <c r="J5143" s="178" t="str">
        <f>IF(I5143&gt;0,H5143/I5143,0)</f>
      </c>
      <c r="K5143" s="179" t="str">
        <f>1-EXP(-J5143)</f>
      </c>
      <c r="L5143" s="180" t="str">
        <f>IF(G5143=30,1,M5142)</f>
      </c>
      <c r="M5143" s="181" t="str">
        <f>L5143*(1-K5143)</f>
      </c>
    </row>
    <row r="5144">
      <c r="A5144" t="s">
        <v>164</v>
      </c>
      <c r="B5144" t="s">
        <v>253</v>
      </c>
      <c r="C5144" s="32" t="s">
        <v>255</v>
      </c>
      <c r="D5144" t="s">
        <v>458</v>
      </c>
      <c r="E5144" t="s">
        <v>476</v>
      </c>
      <c r="F5144" s="174" t="n">
        <v>2049</v>
      </c>
      <c r="G5144" s="175" t="n">
        <v>52</v>
      </c>
      <c r="H5144" s="176" t="n">
        <v>11096.4003427546</v>
      </c>
      <c r="I5144" s="177" t="n">
        <v>4310151.06441406</v>
      </c>
      <c r="J5144" s="178" t="str">
        <f>IF(I5144&gt;0,H5144/I5144,0)</f>
      </c>
      <c r="K5144" s="179" t="str">
        <f>1-EXP(-J5144)</f>
      </c>
      <c r="L5144" s="180" t="str">
        <f>IF(G5144=30,1,M5143)</f>
      </c>
      <c r="M5144" s="181" t="str">
        <f>L5144*(1-K5144)</f>
      </c>
    </row>
    <row r="5145">
      <c r="A5145" t="s">
        <v>164</v>
      </c>
      <c r="B5145" t="s">
        <v>253</v>
      </c>
      <c r="C5145" s="32" t="s">
        <v>255</v>
      </c>
      <c r="D5145" t="s">
        <v>458</v>
      </c>
      <c r="E5145" t="s">
        <v>476</v>
      </c>
      <c r="F5145" s="174" t="n">
        <v>2049</v>
      </c>
      <c r="G5145" s="175" t="n">
        <v>53</v>
      </c>
      <c r="H5145" s="176" t="n">
        <v>11933.181751665</v>
      </c>
      <c r="I5145" s="177" t="n">
        <v>4249893.48802756</v>
      </c>
      <c r="J5145" s="178" t="str">
        <f>IF(I5145&gt;0,H5145/I5145,0)</f>
      </c>
      <c r="K5145" s="179" t="str">
        <f>1-EXP(-J5145)</f>
      </c>
      <c r="L5145" s="180" t="str">
        <f>IF(G5145=30,1,M5144)</f>
      </c>
      <c r="M5145" s="181" t="str">
        <f>L5145*(1-K5145)</f>
      </c>
    </row>
    <row r="5146">
      <c r="A5146" t="s">
        <v>164</v>
      </c>
      <c r="B5146" t="s">
        <v>253</v>
      </c>
      <c r="C5146" s="32" t="s">
        <v>255</v>
      </c>
      <c r="D5146" t="s">
        <v>458</v>
      </c>
      <c r="E5146" t="s">
        <v>476</v>
      </c>
      <c r="F5146" s="174" t="n">
        <v>2049</v>
      </c>
      <c r="G5146" s="175" t="n">
        <v>54</v>
      </c>
      <c r="H5146" s="176" t="n">
        <v>12714.2797434271</v>
      </c>
      <c r="I5146" s="177" t="n">
        <v>4159731.05904795</v>
      </c>
      <c r="J5146" s="178" t="str">
        <f>IF(I5146&gt;0,H5146/I5146,0)</f>
      </c>
      <c r="K5146" s="179" t="str">
        <f>1-EXP(-J5146)</f>
      </c>
      <c r="L5146" s="180" t="str">
        <f>IF(G5146=30,1,M5145)</f>
      </c>
      <c r="M5146" s="181" t="str">
        <f>L5146*(1-K5146)</f>
      </c>
    </row>
    <row r="5147">
      <c r="A5147" t="s">
        <v>164</v>
      </c>
      <c r="B5147" t="s">
        <v>253</v>
      </c>
      <c r="C5147" s="32" t="s">
        <v>255</v>
      </c>
      <c r="D5147" t="s">
        <v>458</v>
      </c>
      <c r="E5147" t="s">
        <v>476</v>
      </c>
      <c r="F5147" s="174" t="n">
        <v>2049</v>
      </c>
      <c r="G5147" s="175" t="n">
        <v>55</v>
      </c>
      <c r="H5147" s="176" t="n">
        <v>13297.0219593871</v>
      </c>
      <c r="I5147" s="177" t="n">
        <v>4083014.14985979</v>
      </c>
      <c r="J5147" s="178" t="str">
        <f>IF(I5147&gt;0,H5147/I5147,0)</f>
      </c>
      <c r="K5147" s="179" t="str">
        <f>1-EXP(-J5147)</f>
      </c>
      <c r="L5147" s="180" t="str">
        <f>IF(G5147=30,1,M5146)</f>
      </c>
      <c r="M5147" s="181" t="str">
        <f>L5147*(1-K5147)</f>
      </c>
    </row>
    <row r="5148">
      <c r="A5148" t="s">
        <v>164</v>
      </c>
      <c r="B5148" t="s">
        <v>253</v>
      </c>
      <c r="C5148" s="32" t="s">
        <v>255</v>
      </c>
      <c r="D5148" t="s">
        <v>458</v>
      </c>
      <c r="E5148" t="s">
        <v>476</v>
      </c>
      <c r="F5148" s="174" t="n">
        <v>2049</v>
      </c>
      <c r="G5148" s="175" t="n">
        <v>56</v>
      </c>
      <c r="H5148" s="176" t="n">
        <v>14168.0180949065</v>
      </c>
      <c r="I5148" s="177" t="n">
        <v>4008157.07945285</v>
      </c>
      <c r="J5148" s="178" t="str">
        <f>IF(I5148&gt;0,H5148/I5148,0)</f>
      </c>
      <c r="K5148" s="179" t="str">
        <f>1-EXP(-J5148)</f>
      </c>
      <c r="L5148" s="180" t="str">
        <f>IF(G5148=30,1,M5147)</f>
      </c>
      <c r="M5148" s="181" t="str">
        <f>L5148*(1-K5148)</f>
      </c>
    </row>
    <row r="5149">
      <c r="A5149" t="s">
        <v>164</v>
      </c>
      <c r="B5149" t="s">
        <v>253</v>
      </c>
      <c r="C5149" s="32" t="s">
        <v>255</v>
      </c>
      <c r="D5149" t="s">
        <v>458</v>
      </c>
      <c r="E5149" t="s">
        <v>476</v>
      </c>
      <c r="F5149" s="174" t="n">
        <v>2049</v>
      </c>
      <c r="G5149" s="175" t="n">
        <v>57</v>
      </c>
      <c r="H5149" s="176" t="n">
        <v>15448.9011553144</v>
      </c>
      <c r="I5149" s="177" t="n">
        <v>4016339.50114365</v>
      </c>
      <c r="J5149" s="178" t="str">
        <f>IF(I5149&gt;0,H5149/I5149,0)</f>
      </c>
      <c r="K5149" s="179" t="str">
        <f>1-EXP(-J5149)</f>
      </c>
      <c r="L5149" s="180" t="str">
        <f>IF(G5149=30,1,M5148)</f>
      </c>
      <c r="M5149" s="181" t="str">
        <f>L5149*(1-K5149)</f>
      </c>
    </row>
    <row r="5150">
      <c r="A5150" t="s">
        <v>164</v>
      </c>
      <c r="B5150" t="s">
        <v>253</v>
      </c>
      <c r="C5150" s="32" t="s">
        <v>255</v>
      </c>
      <c r="D5150" t="s">
        <v>458</v>
      </c>
      <c r="E5150" t="s">
        <v>476</v>
      </c>
      <c r="F5150" s="174" t="n">
        <v>2049</v>
      </c>
      <c r="G5150" s="175" t="n">
        <v>58</v>
      </c>
      <c r="H5150" s="176" t="n">
        <v>16817.967741444</v>
      </c>
      <c r="I5150" s="177" t="n">
        <v>4003321.70438581</v>
      </c>
      <c r="J5150" s="178" t="str">
        <f>IF(I5150&gt;0,H5150/I5150,0)</f>
      </c>
      <c r="K5150" s="179" t="str">
        <f>1-EXP(-J5150)</f>
      </c>
      <c r="L5150" s="180" t="str">
        <f>IF(G5150=30,1,M5149)</f>
      </c>
      <c r="M5150" s="181" t="str">
        <f>L5150*(1-K5150)</f>
      </c>
    </row>
    <row r="5151">
      <c r="A5151" t="s">
        <v>164</v>
      </c>
      <c r="B5151" t="s">
        <v>253</v>
      </c>
      <c r="C5151" s="32" t="s">
        <v>255</v>
      </c>
      <c r="D5151" t="s">
        <v>458</v>
      </c>
      <c r="E5151" t="s">
        <v>476</v>
      </c>
      <c r="F5151" s="174" t="n">
        <v>2049</v>
      </c>
      <c r="G5151" s="175" t="n">
        <v>59</v>
      </c>
      <c r="H5151" s="176" t="n">
        <v>24466.1988141081</v>
      </c>
      <c r="I5151" s="177" t="n">
        <v>5886094.71541576</v>
      </c>
      <c r="J5151" s="178" t="str">
        <f>IF(I5151&gt;0,H5151/I5151,0)</f>
      </c>
      <c r="K5151" s="179" t="str">
        <f>1-EXP(-J5151)</f>
      </c>
      <c r="L5151" s="180" t="str">
        <f>IF(G5151=30,1,M5150)</f>
      </c>
      <c r="M5151" s="181" t="str">
        <f>L5151*(1-K5151)</f>
      </c>
    </row>
    <row r="5152">
      <c r="A5152" t="s">
        <v>164</v>
      </c>
      <c r="B5152" t="s">
        <v>253</v>
      </c>
      <c r="C5152" s="32" t="s">
        <v>255</v>
      </c>
      <c r="D5152" t="s">
        <v>458</v>
      </c>
      <c r="E5152" t="s">
        <v>476</v>
      </c>
      <c r="F5152" s="174" t="n">
        <v>2049</v>
      </c>
      <c r="G5152" s="175" t="n">
        <v>60</v>
      </c>
      <c r="H5152" s="176" t="n">
        <v>19336.2952398983</v>
      </c>
      <c r="I5152" s="177" t="n">
        <v>3898677.29364849</v>
      </c>
      <c r="J5152" s="178" t="str">
        <f>IF(I5152&gt;0,H5152/I5152,0)</f>
      </c>
      <c r="K5152" s="179" t="str">
        <f>1-EXP(-J5152)</f>
      </c>
      <c r="L5152" s="180" t="str">
        <f>IF(G5152=30,1,M5151)</f>
      </c>
      <c r="M5152" s="181" t="str">
        <f>L5152*(1-K5152)</f>
      </c>
    </row>
    <row r="5153">
      <c r="A5153" t="s">
        <v>164</v>
      </c>
      <c r="B5153" t="s">
        <v>253</v>
      </c>
      <c r="C5153" s="32" t="s">
        <v>255</v>
      </c>
      <c r="D5153" t="s">
        <v>458</v>
      </c>
      <c r="E5153" t="s">
        <v>476</v>
      </c>
      <c r="F5153" s="174" t="n">
        <v>2049</v>
      </c>
      <c r="G5153" s="175" t="n">
        <v>61</v>
      </c>
      <c r="H5153" s="176" t="n">
        <v>20901.982969416</v>
      </c>
      <c r="I5153" s="177" t="n">
        <v>3845731.46250719</v>
      </c>
      <c r="J5153" s="178" t="str">
        <f>IF(I5153&gt;0,H5153/I5153,0)</f>
      </c>
      <c r="K5153" s="179" t="str">
        <f>1-EXP(-J5153)</f>
      </c>
      <c r="L5153" s="180" t="str">
        <f>IF(G5153=30,1,M5152)</f>
      </c>
      <c r="M5153" s="181" t="str">
        <f>L5153*(1-K5153)</f>
      </c>
    </row>
    <row r="5154">
      <c r="A5154" t="s">
        <v>164</v>
      </c>
      <c r="B5154" t="s">
        <v>253</v>
      </c>
      <c r="C5154" s="32" t="s">
        <v>255</v>
      </c>
      <c r="D5154" t="s">
        <v>458</v>
      </c>
      <c r="E5154" t="s">
        <v>476</v>
      </c>
      <c r="F5154" s="174" t="n">
        <v>2049</v>
      </c>
      <c r="G5154" s="175" t="n">
        <v>62</v>
      </c>
      <c r="H5154" s="176" t="n">
        <v>22031.8794618258</v>
      </c>
      <c r="I5154" s="177" t="n">
        <v>3687727.2351465</v>
      </c>
      <c r="J5154" s="178" t="str">
        <f>IF(I5154&gt;0,H5154/I5154,0)</f>
      </c>
      <c r="K5154" s="179" t="str">
        <f>1-EXP(-J5154)</f>
      </c>
      <c r="L5154" s="180" t="str">
        <f>IF(G5154=30,1,M5153)</f>
      </c>
      <c r="M5154" s="181" t="str">
        <f>L5154*(1-K5154)</f>
      </c>
    </row>
    <row r="5155">
      <c r="A5155" t="s">
        <v>164</v>
      </c>
      <c r="B5155" t="s">
        <v>253</v>
      </c>
      <c r="C5155" s="32" t="s">
        <v>255</v>
      </c>
      <c r="D5155" t="s">
        <v>458</v>
      </c>
      <c r="E5155" t="s">
        <v>476</v>
      </c>
      <c r="F5155" s="174" t="n">
        <v>2049</v>
      </c>
      <c r="G5155" s="175" t="n">
        <v>63</v>
      </c>
      <c r="H5155" s="176" t="n">
        <v>23720.6922501413</v>
      </c>
      <c r="I5155" s="177" t="n">
        <v>3613976.19781785</v>
      </c>
      <c r="J5155" s="178" t="str">
        <f>IF(I5155&gt;0,H5155/I5155,0)</f>
      </c>
      <c r="K5155" s="179" t="str">
        <f>1-EXP(-J5155)</f>
      </c>
      <c r="L5155" s="180" t="str">
        <f>IF(G5155=30,1,M5154)</f>
      </c>
      <c r="M5155" s="181" t="str">
        <f>L5155*(1-K5155)</f>
      </c>
    </row>
    <row r="5156">
      <c r="A5156" t="s">
        <v>164</v>
      </c>
      <c r="B5156" t="s">
        <v>253</v>
      </c>
      <c r="C5156" s="32" t="s">
        <v>255</v>
      </c>
      <c r="D5156" t="s">
        <v>458</v>
      </c>
      <c r="E5156" t="s">
        <v>476</v>
      </c>
      <c r="F5156" s="174" t="n">
        <v>2049</v>
      </c>
      <c r="G5156" s="175" t="n">
        <v>64</v>
      </c>
      <c r="H5156" s="176" t="n">
        <v>26080.7679346981</v>
      </c>
      <c r="I5156" s="177" t="n">
        <v>3617468.22232818</v>
      </c>
      <c r="J5156" s="178" t="str">
        <f>IF(I5156&gt;0,H5156/I5156,0)</f>
      </c>
      <c r="K5156" s="179" t="str">
        <f>1-EXP(-J5156)</f>
      </c>
      <c r="L5156" s="180" t="str">
        <f>IF(G5156=30,1,M5155)</f>
      </c>
      <c r="M5156" s="181" t="str">
        <f>L5156*(1-K5156)</f>
      </c>
    </row>
    <row r="5157">
      <c r="A5157" t="s">
        <v>164</v>
      </c>
      <c r="B5157" t="s">
        <v>253</v>
      </c>
      <c r="C5157" s="32" t="s">
        <v>255</v>
      </c>
      <c r="D5157" t="s">
        <v>458</v>
      </c>
      <c r="E5157" t="s">
        <v>476</v>
      </c>
      <c r="F5157" s="174" t="n">
        <v>2049</v>
      </c>
      <c r="G5157" s="175" t="n">
        <v>65</v>
      </c>
      <c r="H5157" s="176" t="n">
        <v>27366.1504067713</v>
      </c>
      <c r="I5157" s="177" t="n">
        <v>3636756.38052664</v>
      </c>
      <c r="J5157" s="178" t="str">
        <f>IF(I5157&gt;0,H5157/I5157,0)</f>
      </c>
      <c r="K5157" s="179" t="str">
        <f>1-EXP(-J5157)</f>
      </c>
      <c r="L5157" s="180" t="str">
        <f>IF(G5157=30,1,M5156)</f>
      </c>
      <c r="M5157" s="181" t="str">
        <f>L5157*(1-K5157)</f>
      </c>
    </row>
    <row r="5158">
      <c r="A5158" t="s">
        <v>164</v>
      </c>
      <c r="B5158" t="s">
        <v>253</v>
      </c>
      <c r="C5158" s="32" t="s">
        <v>255</v>
      </c>
      <c r="D5158" t="s">
        <v>458</v>
      </c>
      <c r="E5158" t="s">
        <v>476</v>
      </c>
      <c r="F5158" s="174" t="n">
        <v>2049</v>
      </c>
      <c r="G5158" s="175" t="n">
        <v>66</v>
      </c>
      <c r="H5158" s="176" t="n">
        <v>29376.7817832683</v>
      </c>
      <c r="I5158" s="177" t="n">
        <v>3559540.26325537</v>
      </c>
      <c r="J5158" s="178" t="str">
        <f>IF(I5158&gt;0,H5158/I5158,0)</f>
      </c>
      <c r="K5158" s="179" t="str">
        <f>1-EXP(-J5158)</f>
      </c>
      <c r="L5158" s="180" t="str">
        <f>IF(G5158=30,1,M5157)</f>
      </c>
      <c r="M5158" s="181" t="str">
        <f>L5158*(1-K5158)</f>
      </c>
    </row>
    <row r="5159">
      <c r="A5159" t="s">
        <v>164</v>
      </c>
      <c r="B5159" t="s">
        <v>253</v>
      </c>
      <c r="C5159" s="32" t="s">
        <v>255</v>
      </c>
      <c r="D5159" t="s">
        <v>458</v>
      </c>
      <c r="E5159" t="s">
        <v>476</v>
      </c>
      <c r="F5159" s="174" t="n">
        <v>2049</v>
      </c>
      <c r="G5159" s="175" t="n">
        <v>67</v>
      </c>
      <c r="H5159" s="176" t="n">
        <v>30734.870958102</v>
      </c>
      <c r="I5159" s="177" t="n">
        <v>3385123.23855502</v>
      </c>
      <c r="J5159" s="178" t="str">
        <f>IF(I5159&gt;0,H5159/I5159,0)</f>
      </c>
      <c r="K5159" s="179" t="str">
        <f>1-EXP(-J5159)</f>
      </c>
      <c r="L5159" s="180" t="str">
        <f>IF(G5159=30,1,M5158)</f>
      </c>
      <c r="M5159" s="181" t="str">
        <f>L5159*(1-K5159)</f>
      </c>
    </row>
    <row r="5160">
      <c r="A5160" t="s">
        <v>164</v>
      </c>
      <c r="B5160" t="s">
        <v>253</v>
      </c>
      <c r="C5160" s="32" t="s">
        <v>255</v>
      </c>
      <c r="D5160" t="s">
        <v>458</v>
      </c>
      <c r="E5160" t="s">
        <v>476</v>
      </c>
      <c r="F5160" s="174" t="n">
        <v>2049</v>
      </c>
      <c r="G5160" s="175" t="n">
        <v>68</v>
      </c>
      <c r="H5160" s="176" t="n">
        <v>32567.4774021254</v>
      </c>
      <c r="I5160" s="177" t="n">
        <v>3260653.59332292</v>
      </c>
      <c r="J5160" s="178" t="str">
        <f>IF(I5160&gt;0,H5160/I5160,0)</f>
      </c>
      <c r="K5160" s="179" t="str">
        <f>1-EXP(-J5160)</f>
      </c>
      <c r="L5160" s="180" t="str">
        <f>IF(G5160=30,1,M5159)</f>
      </c>
      <c r="M5160" s="181" t="str">
        <f>L5160*(1-K5160)</f>
      </c>
    </row>
    <row r="5161">
      <c r="A5161" t="s">
        <v>164</v>
      </c>
      <c r="B5161" t="s">
        <v>253</v>
      </c>
      <c r="C5161" s="32" t="s">
        <v>255</v>
      </c>
      <c r="D5161" t="s">
        <v>458</v>
      </c>
      <c r="E5161" t="s">
        <v>476</v>
      </c>
      <c r="F5161" s="174" t="n">
        <v>2049</v>
      </c>
      <c r="G5161" s="175" t="n">
        <v>69</v>
      </c>
      <c r="H5161" s="176" t="n">
        <v>34602.205310047</v>
      </c>
      <c r="I5161" s="177" t="n">
        <v>3146055.52835372</v>
      </c>
      <c r="J5161" s="178" t="str">
        <f>IF(I5161&gt;0,H5161/I5161,0)</f>
      </c>
      <c r="K5161" s="179" t="str">
        <f>1-EXP(-J5161)</f>
      </c>
      <c r="L5161" s="180" t="str">
        <f>IF(G5161=30,1,M5160)</f>
      </c>
      <c r="M5161" s="181" t="str">
        <f>L5161*(1-K5161)</f>
      </c>
    </row>
    <row r="5162">
      <c r="A5162" t="s">
        <v>164</v>
      </c>
      <c r="B5162" t="s">
        <v>253</v>
      </c>
      <c r="C5162" s="32" t="s">
        <v>255</v>
      </c>
      <c r="D5162" t="s">
        <v>458</v>
      </c>
      <c r="E5162" t="s">
        <v>476</v>
      </c>
      <c r="F5162" s="174" t="n">
        <v>2050</v>
      </c>
      <c r="G5162" s="175" t="n">
        <v>30</v>
      </c>
      <c r="H5162" s="176" t="n">
        <v>612.445799566593</v>
      </c>
      <c r="I5162" s="177" t="n">
        <v>4253315.10160259</v>
      </c>
      <c r="J5162" s="178" t="str">
        <f>IF(I5162&gt;0,H5162/I5162,0)</f>
      </c>
      <c r="K5162" s="179" t="str">
        <f>1-EXP(-J5162)</f>
      </c>
      <c r="L5162" s="180" t="str">
        <f>IF(G5162=30,1,M5161)</f>
      </c>
      <c r="M5162" s="181" t="str">
        <f>L5162*(1-K5162)</f>
      </c>
    </row>
    <row r="5163">
      <c r="A5163" t="s">
        <v>164</v>
      </c>
      <c r="B5163" t="s">
        <v>253</v>
      </c>
      <c r="C5163" s="32" t="s">
        <v>255</v>
      </c>
      <c r="D5163" t="s">
        <v>458</v>
      </c>
      <c r="E5163" t="s">
        <v>476</v>
      </c>
      <c r="F5163" s="174" t="n">
        <v>2050</v>
      </c>
      <c r="G5163" s="175" t="n">
        <v>31</v>
      </c>
      <c r="H5163" s="176" t="n">
        <v>804.156477509419</v>
      </c>
      <c r="I5163" s="177" t="n">
        <v>4262032.09169324</v>
      </c>
      <c r="J5163" s="178" t="str">
        <f>IF(I5163&gt;0,H5163/I5163,0)</f>
      </c>
      <c r="K5163" s="179" t="str">
        <f>1-EXP(-J5163)</f>
      </c>
      <c r="L5163" s="180" t="str">
        <f>IF(G5163=30,1,M5162)</f>
      </c>
      <c r="M5163" s="181" t="str">
        <f>L5163*(1-K5163)</f>
      </c>
    </row>
    <row r="5164">
      <c r="A5164" t="s">
        <v>164</v>
      </c>
      <c r="B5164" t="s">
        <v>253</v>
      </c>
      <c r="C5164" s="32" t="s">
        <v>255</v>
      </c>
      <c r="D5164" t="s">
        <v>458</v>
      </c>
      <c r="E5164" t="s">
        <v>476</v>
      </c>
      <c r="F5164" s="174" t="n">
        <v>2050</v>
      </c>
      <c r="G5164" s="175" t="n">
        <v>32</v>
      </c>
      <c r="H5164" s="176" t="n">
        <v>850.145577383879</v>
      </c>
      <c r="I5164" s="177" t="n">
        <v>4266230.31493903</v>
      </c>
      <c r="J5164" s="178" t="str">
        <f>IF(I5164&gt;0,H5164/I5164,0)</f>
      </c>
      <c r="K5164" s="179" t="str">
        <f>1-EXP(-J5164)</f>
      </c>
      <c r="L5164" s="180" t="str">
        <f>IF(G5164=30,1,M5163)</f>
      </c>
      <c r="M5164" s="181" t="str">
        <f>L5164*(1-K5164)</f>
      </c>
    </row>
    <row r="5165">
      <c r="A5165" t="s">
        <v>164</v>
      </c>
      <c r="B5165" t="s">
        <v>253</v>
      </c>
      <c r="C5165" s="32" t="s">
        <v>255</v>
      </c>
      <c r="D5165" t="s">
        <v>458</v>
      </c>
      <c r="E5165" t="s">
        <v>476</v>
      </c>
      <c r="F5165" s="174" t="n">
        <v>2050</v>
      </c>
      <c r="G5165" s="175" t="n">
        <v>33</v>
      </c>
      <c r="H5165" s="176" t="n">
        <v>910.981428046656</v>
      </c>
      <c r="I5165" s="177" t="n">
        <v>4306584.61804148</v>
      </c>
      <c r="J5165" s="178" t="str">
        <f>IF(I5165&gt;0,H5165/I5165,0)</f>
      </c>
      <c r="K5165" s="179" t="str">
        <f>1-EXP(-J5165)</f>
      </c>
      <c r="L5165" s="180" t="str">
        <f>IF(G5165=30,1,M5164)</f>
      </c>
      <c r="M5165" s="181" t="str">
        <f>L5165*(1-K5165)</f>
      </c>
    </row>
    <row r="5166">
      <c r="A5166" t="s">
        <v>164</v>
      </c>
      <c r="B5166" t="s">
        <v>253</v>
      </c>
      <c r="C5166" s="32" t="s">
        <v>255</v>
      </c>
      <c r="D5166" t="s">
        <v>458</v>
      </c>
      <c r="E5166" t="s">
        <v>476</v>
      </c>
      <c r="F5166" s="174" t="n">
        <v>2050</v>
      </c>
      <c r="G5166" s="175" t="n">
        <v>34</v>
      </c>
      <c r="H5166" s="176" t="n">
        <v>1068.03393804685</v>
      </c>
      <c r="I5166" s="177" t="n">
        <v>4568049.96704584</v>
      </c>
      <c r="J5166" s="178" t="str">
        <f>IF(I5166&gt;0,H5166/I5166,0)</f>
      </c>
      <c r="K5166" s="179" t="str">
        <f>1-EXP(-J5166)</f>
      </c>
      <c r="L5166" s="180" t="str">
        <f>IF(G5166=30,1,M5165)</f>
      </c>
      <c r="M5166" s="181" t="str">
        <f>L5166*(1-K5166)</f>
      </c>
    </row>
    <row r="5167">
      <c r="A5167" t="s">
        <v>164</v>
      </c>
      <c r="B5167" t="s">
        <v>253</v>
      </c>
      <c r="C5167" s="32" t="s">
        <v>255</v>
      </c>
      <c r="D5167" t="s">
        <v>458</v>
      </c>
      <c r="E5167" t="s">
        <v>476</v>
      </c>
      <c r="F5167" s="174" t="n">
        <v>2050</v>
      </c>
      <c r="G5167" s="175" t="n">
        <v>35</v>
      </c>
      <c r="H5167" s="176" t="n">
        <v>1438.66090097727</v>
      </c>
      <c r="I5167" s="177" t="n">
        <v>4615891.98554545</v>
      </c>
      <c r="J5167" s="178" t="str">
        <f>IF(I5167&gt;0,H5167/I5167,0)</f>
      </c>
      <c r="K5167" s="179" t="str">
        <f>1-EXP(-J5167)</f>
      </c>
      <c r="L5167" s="180" t="str">
        <f>IF(G5167=30,1,M5166)</f>
      </c>
      <c r="M5167" s="181" t="str">
        <f>L5167*(1-K5167)</f>
      </c>
    </row>
    <row r="5168">
      <c r="A5168" t="s">
        <v>164</v>
      </c>
      <c r="B5168" t="s">
        <v>253</v>
      </c>
      <c r="C5168" s="32" t="s">
        <v>255</v>
      </c>
      <c r="D5168" t="s">
        <v>458</v>
      </c>
      <c r="E5168" t="s">
        <v>476</v>
      </c>
      <c r="F5168" s="174" t="n">
        <v>2050</v>
      </c>
      <c r="G5168" s="175" t="n">
        <v>36</v>
      </c>
      <c r="H5168" s="176" t="n">
        <v>1732.34165820009</v>
      </c>
      <c r="I5168" s="177" t="n">
        <v>4680789.46398547</v>
      </c>
      <c r="J5168" s="178" t="str">
        <f>IF(I5168&gt;0,H5168/I5168,0)</f>
      </c>
      <c r="K5168" s="179" t="str">
        <f>1-EXP(-J5168)</f>
      </c>
      <c r="L5168" s="180" t="str">
        <f>IF(G5168=30,1,M5167)</f>
      </c>
      <c r="M5168" s="181" t="str">
        <f>L5168*(1-K5168)</f>
      </c>
    </row>
    <row r="5169">
      <c r="A5169" t="s">
        <v>164</v>
      </c>
      <c r="B5169" t="s">
        <v>253</v>
      </c>
      <c r="C5169" s="32" t="s">
        <v>255</v>
      </c>
      <c r="D5169" t="s">
        <v>458</v>
      </c>
      <c r="E5169" t="s">
        <v>476</v>
      </c>
      <c r="F5169" s="174" t="n">
        <v>2050</v>
      </c>
      <c r="G5169" s="175" t="n">
        <v>37</v>
      </c>
      <c r="H5169" s="176" t="n">
        <v>1889.41437678773</v>
      </c>
      <c r="I5169" s="177" t="n">
        <v>4747018.84801196</v>
      </c>
      <c r="J5169" s="178" t="str">
        <f>IF(I5169&gt;0,H5169/I5169,0)</f>
      </c>
      <c r="K5169" s="179" t="str">
        <f>1-EXP(-J5169)</f>
      </c>
      <c r="L5169" s="180" t="str">
        <f>IF(G5169=30,1,M5168)</f>
      </c>
      <c r="M5169" s="181" t="str">
        <f>L5169*(1-K5169)</f>
      </c>
    </row>
    <row r="5170">
      <c r="A5170" t="s">
        <v>164</v>
      </c>
      <c r="B5170" t="s">
        <v>253</v>
      </c>
      <c r="C5170" s="32" t="s">
        <v>255</v>
      </c>
      <c r="D5170" t="s">
        <v>458</v>
      </c>
      <c r="E5170" t="s">
        <v>476</v>
      </c>
      <c r="F5170" s="174" t="n">
        <v>2050</v>
      </c>
      <c r="G5170" s="175" t="n">
        <v>38</v>
      </c>
      <c r="H5170" s="176" t="n">
        <v>2138.40711427692</v>
      </c>
      <c r="I5170" s="177" t="n">
        <v>4856756.80270339</v>
      </c>
      <c r="J5170" s="178" t="str">
        <f>IF(I5170&gt;0,H5170/I5170,0)</f>
      </c>
      <c r="K5170" s="179" t="str">
        <f>1-EXP(-J5170)</f>
      </c>
      <c r="L5170" s="180" t="str">
        <f>IF(G5170=30,1,M5169)</f>
      </c>
      <c r="M5170" s="181" t="str">
        <f>L5170*(1-K5170)</f>
      </c>
    </row>
    <row r="5171">
      <c r="A5171" t="s">
        <v>164</v>
      </c>
      <c r="B5171" t="s">
        <v>253</v>
      </c>
      <c r="C5171" s="32" t="s">
        <v>255</v>
      </c>
      <c r="D5171" t="s">
        <v>458</v>
      </c>
      <c r="E5171" t="s">
        <v>476</v>
      </c>
      <c r="F5171" s="174" t="n">
        <v>2050</v>
      </c>
      <c r="G5171" s="175" t="n">
        <v>39</v>
      </c>
      <c r="H5171" s="176" t="n">
        <v>2298.89486083221</v>
      </c>
      <c r="I5171" s="177" t="n">
        <v>4826410.00584913</v>
      </c>
      <c r="J5171" s="178" t="str">
        <f>IF(I5171&gt;0,H5171/I5171,0)</f>
      </c>
      <c r="K5171" s="179" t="str">
        <f>1-EXP(-J5171)</f>
      </c>
      <c r="L5171" s="180" t="str">
        <f>IF(G5171=30,1,M5170)</f>
      </c>
      <c r="M5171" s="181" t="str">
        <f>L5171*(1-K5171)</f>
      </c>
    </row>
    <row r="5172">
      <c r="A5172" t="s">
        <v>164</v>
      </c>
      <c r="B5172" t="s">
        <v>253</v>
      </c>
      <c r="C5172" s="32" t="s">
        <v>255</v>
      </c>
      <c r="D5172" t="s">
        <v>458</v>
      </c>
      <c r="E5172" t="s">
        <v>476</v>
      </c>
      <c r="F5172" s="174" t="n">
        <v>2050</v>
      </c>
      <c r="G5172" s="175" t="n">
        <v>40</v>
      </c>
      <c r="H5172" s="176" t="n">
        <v>2999.04710369047</v>
      </c>
      <c r="I5172" s="177" t="n">
        <v>4691006.22819297</v>
      </c>
      <c r="J5172" s="178" t="str">
        <f>IF(I5172&gt;0,H5172/I5172,0)</f>
      </c>
      <c r="K5172" s="179" t="str">
        <f>1-EXP(-J5172)</f>
      </c>
      <c r="L5172" s="180" t="str">
        <f>IF(G5172=30,1,M5171)</f>
      </c>
      <c r="M5172" s="181" t="str">
        <f>L5172*(1-K5172)</f>
      </c>
    </row>
    <row r="5173">
      <c r="A5173" t="s">
        <v>164</v>
      </c>
      <c r="B5173" t="s">
        <v>253</v>
      </c>
      <c r="C5173" s="32" t="s">
        <v>255</v>
      </c>
      <c r="D5173" t="s">
        <v>458</v>
      </c>
      <c r="E5173" t="s">
        <v>476</v>
      </c>
      <c r="F5173" s="174" t="n">
        <v>2050</v>
      </c>
      <c r="G5173" s="175" t="n">
        <v>41</v>
      </c>
      <c r="H5173" s="176" t="n">
        <v>3346.74576402309</v>
      </c>
      <c r="I5173" s="177" t="n">
        <v>4616839.81750675</v>
      </c>
      <c r="J5173" s="178" t="str">
        <f>IF(I5173&gt;0,H5173/I5173,0)</f>
      </c>
      <c r="K5173" s="179" t="str">
        <f>1-EXP(-J5173)</f>
      </c>
      <c r="L5173" s="180" t="str">
        <f>IF(G5173=30,1,M5172)</f>
      </c>
      <c r="M5173" s="181" t="str">
        <f>L5173*(1-K5173)</f>
      </c>
    </row>
    <row r="5174">
      <c r="A5174" t="s">
        <v>164</v>
      </c>
      <c r="B5174" t="s">
        <v>253</v>
      </c>
      <c r="C5174" s="32" t="s">
        <v>255</v>
      </c>
      <c r="D5174" t="s">
        <v>458</v>
      </c>
      <c r="E5174" t="s">
        <v>476</v>
      </c>
      <c r="F5174" s="174" t="n">
        <v>2050</v>
      </c>
      <c r="G5174" s="175" t="n">
        <v>42</v>
      </c>
      <c r="H5174" s="176" t="n">
        <v>3596.10198271043</v>
      </c>
      <c r="I5174" s="177" t="n">
        <v>4570455.31080114</v>
      </c>
      <c r="J5174" s="178" t="str">
        <f>IF(I5174&gt;0,H5174/I5174,0)</f>
      </c>
      <c r="K5174" s="179" t="str">
        <f>1-EXP(-J5174)</f>
      </c>
      <c r="L5174" s="180" t="str">
        <f>IF(G5174=30,1,M5173)</f>
      </c>
      <c r="M5174" s="181" t="str">
        <f>L5174*(1-K5174)</f>
      </c>
    </row>
    <row r="5175">
      <c r="A5175" t="s">
        <v>164</v>
      </c>
      <c r="B5175" t="s">
        <v>253</v>
      </c>
      <c r="C5175" s="32" t="s">
        <v>255</v>
      </c>
      <c r="D5175" t="s">
        <v>458</v>
      </c>
      <c r="E5175" t="s">
        <v>476</v>
      </c>
      <c r="F5175" s="174" t="n">
        <v>2050</v>
      </c>
      <c r="G5175" s="175" t="n">
        <v>43</v>
      </c>
      <c r="H5175" s="176" t="n">
        <v>3989.74680205464</v>
      </c>
      <c r="I5175" s="177" t="n">
        <v>4590393.18240107</v>
      </c>
      <c r="J5175" s="178" t="str">
        <f>IF(I5175&gt;0,H5175/I5175,0)</f>
      </c>
      <c r="K5175" s="179" t="str">
        <f>1-EXP(-J5175)</f>
      </c>
      <c r="L5175" s="180" t="str">
        <f>IF(G5175=30,1,M5174)</f>
      </c>
      <c r="M5175" s="181" t="str">
        <f>L5175*(1-K5175)</f>
      </c>
    </row>
    <row r="5176">
      <c r="A5176" t="s">
        <v>164</v>
      </c>
      <c r="B5176" t="s">
        <v>253</v>
      </c>
      <c r="C5176" s="32" t="s">
        <v>255</v>
      </c>
      <c r="D5176" t="s">
        <v>458</v>
      </c>
      <c r="E5176" t="s">
        <v>476</v>
      </c>
      <c r="F5176" s="174" t="n">
        <v>2050</v>
      </c>
      <c r="G5176" s="175" t="n">
        <v>44</v>
      </c>
      <c r="H5176" s="176" t="n">
        <v>4262.68501368219</v>
      </c>
      <c r="I5176" s="177" t="n">
        <v>4503004.95677259</v>
      </c>
      <c r="J5176" s="178" t="str">
        <f>IF(I5176&gt;0,H5176/I5176,0)</f>
      </c>
      <c r="K5176" s="179" t="str">
        <f>1-EXP(-J5176)</f>
      </c>
      <c r="L5176" s="180" t="str">
        <f>IF(G5176=30,1,M5175)</f>
      </c>
      <c r="M5176" s="181" t="str">
        <f>L5176*(1-K5176)</f>
      </c>
    </row>
    <row r="5177">
      <c r="A5177" t="s">
        <v>164</v>
      </c>
      <c r="B5177" t="s">
        <v>253</v>
      </c>
      <c r="C5177" s="32" t="s">
        <v>255</v>
      </c>
      <c r="D5177" t="s">
        <v>458</v>
      </c>
      <c r="E5177" t="s">
        <v>476</v>
      </c>
      <c r="F5177" s="174" t="n">
        <v>2050</v>
      </c>
      <c r="G5177" s="175" t="n">
        <v>45</v>
      </c>
      <c r="H5177" s="176" t="n">
        <v>5391.23687957935</v>
      </c>
      <c r="I5177" s="177" t="n">
        <v>4436512.12372111</v>
      </c>
      <c r="J5177" s="178" t="str">
        <f>IF(I5177&gt;0,H5177/I5177,0)</f>
      </c>
      <c r="K5177" s="179" t="str">
        <f>1-EXP(-J5177)</f>
      </c>
      <c r="L5177" s="180" t="str">
        <f>IF(G5177=30,1,M5176)</f>
      </c>
      <c r="M5177" s="181" t="str">
        <f>L5177*(1-K5177)</f>
      </c>
    </row>
    <row r="5178">
      <c r="A5178" t="s">
        <v>164</v>
      </c>
      <c r="B5178" t="s">
        <v>253</v>
      </c>
      <c r="C5178" s="32" t="s">
        <v>255</v>
      </c>
      <c r="D5178" t="s">
        <v>458</v>
      </c>
      <c r="E5178" t="s">
        <v>476</v>
      </c>
      <c r="F5178" s="174" t="n">
        <v>2050</v>
      </c>
      <c r="G5178" s="175" t="n">
        <v>46</v>
      </c>
      <c r="H5178" s="176" t="n">
        <v>5833.55939488211</v>
      </c>
      <c r="I5178" s="177" t="n">
        <v>4302475.10854155</v>
      </c>
      <c r="J5178" s="178" t="str">
        <f>IF(I5178&gt;0,H5178/I5178,0)</f>
      </c>
      <c r="K5178" s="179" t="str">
        <f>1-EXP(-J5178)</f>
      </c>
      <c r="L5178" s="180" t="str">
        <f>IF(G5178=30,1,M5177)</f>
      </c>
      <c r="M5178" s="181" t="str">
        <f>L5178*(1-K5178)</f>
      </c>
    </row>
    <row r="5179">
      <c r="A5179" t="s">
        <v>164</v>
      </c>
      <c r="B5179" t="s">
        <v>253</v>
      </c>
      <c r="C5179" s="32" t="s">
        <v>255</v>
      </c>
      <c r="D5179" t="s">
        <v>458</v>
      </c>
      <c r="E5179" t="s">
        <v>476</v>
      </c>
      <c r="F5179" s="174" t="n">
        <v>2050</v>
      </c>
      <c r="G5179" s="175" t="n">
        <v>47</v>
      </c>
      <c r="H5179" s="176" t="n">
        <v>6286.79899059914</v>
      </c>
      <c r="I5179" s="177" t="n">
        <v>4230007.65102005</v>
      </c>
      <c r="J5179" s="178" t="str">
        <f>IF(I5179&gt;0,H5179/I5179,0)</f>
      </c>
      <c r="K5179" s="179" t="str">
        <f>1-EXP(-J5179)</f>
      </c>
      <c r="L5179" s="180" t="str">
        <f>IF(G5179=30,1,M5178)</f>
      </c>
      <c r="M5179" s="181" t="str">
        <f>L5179*(1-K5179)</f>
      </c>
    </row>
    <row r="5180">
      <c r="A5180" t="s">
        <v>164</v>
      </c>
      <c r="B5180" t="s">
        <v>253</v>
      </c>
      <c r="C5180" s="32" t="s">
        <v>255</v>
      </c>
      <c r="D5180" t="s">
        <v>458</v>
      </c>
      <c r="E5180" t="s">
        <v>476</v>
      </c>
      <c r="F5180" s="174" t="n">
        <v>2050</v>
      </c>
      <c r="G5180" s="175" t="n">
        <v>48</v>
      </c>
      <c r="H5180" s="176" t="n">
        <v>6995.14524546638</v>
      </c>
      <c r="I5180" s="177" t="n">
        <v>4196715.78269126</v>
      </c>
      <c r="J5180" s="178" t="str">
        <f>IF(I5180&gt;0,H5180/I5180,0)</f>
      </c>
      <c r="K5180" s="179" t="str">
        <f>1-EXP(-J5180)</f>
      </c>
      <c r="L5180" s="180" t="str">
        <f>IF(G5180=30,1,M5179)</f>
      </c>
      <c r="M5180" s="181" t="str">
        <f>L5180*(1-K5180)</f>
      </c>
    </row>
    <row r="5181">
      <c r="A5181" t="s">
        <v>164</v>
      </c>
      <c r="B5181" t="s">
        <v>253</v>
      </c>
      <c r="C5181" s="32" t="s">
        <v>255</v>
      </c>
      <c r="D5181" t="s">
        <v>458</v>
      </c>
      <c r="E5181" t="s">
        <v>476</v>
      </c>
      <c r="F5181" s="174" t="n">
        <v>2050</v>
      </c>
      <c r="G5181" s="175" t="n">
        <v>49</v>
      </c>
      <c r="H5181" s="176" t="n">
        <v>7631.16698179003</v>
      </c>
      <c r="I5181" s="177" t="n">
        <v>4166099.30477606</v>
      </c>
      <c r="J5181" s="178" t="str">
        <f>IF(I5181&gt;0,H5181/I5181,0)</f>
      </c>
      <c r="K5181" s="179" t="str">
        <f>1-EXP(-J5181)</f>
      </c>
      <c r="L5181" s="180" t="str">
        <f>IF(G5181=30,1,M5180)</f>
      </c>
      <c r="M5181" s="181" t="str">
        <f>L5181*(1-K5181)</f>
      </c>
    </row>
    <row r="5182">
      <c r="A5182" t="s">
        <v>164</v>
      </c>
      <c r="B5182" t="s">
        <v>253</v>
      </c>
      <c r="C5182" s="32" t="s">
        <v>255</v>
      </c>
      <c r="D5182" t="s">
        <v>458</v>
      </c>
      <c r="E5182" t="s">
        <v>476</v>
      </c>
      <c r="F5182" s="174" t="n">
        <v>2050</v>
      </c>
      <c r="G5182" s="175" t="n">
        <v>50</v>
      </c>
      <c r="H5182" s="176" t="n">
        <v>8635.89501125297</v>
      </c>
      <c r="I5182" s="177" t="n">
        <v>4133961.96048797</v>
      </c>
      <c r="J5182" s="178" t="str">
        <f>IF(I5182&gt;0,H5182/I5182,0)</f>
      </c>
      <c r="K5182" s="179" t="str">
        <f>1-EXP(-J5182)</f>
      </c>
      <c r="L5182" s="180" t="str">
        <f>IF(G5182=30,1,M5181)</f>
      </c>
      <c r="M5182" s="181" t="str">
        <f>L5182*(1-K5182)</f>
      </c>
    </row>
    <row r="5183">
      <c r="A5183" t="s">
        <v>164</v>
      </c>
      <c r="B5183" t="s">
        <v>253</v>
      </c>
      <c r="C5183" s="32" t="s">
        <v>255</v>
      </c>
      <c r="D5183" t="s">
        <v>458</v>
      </c>
      <c r="E5183" t="s">
        <v>476</v>
      </c>
      <c r="F5183" s="174" t="n">
        <v>2050</v>
      </c>
      <c r="G5183" s="175" t="n">
        <v>51</v>
      </c>
      <c r="H5183" s="176" t="n">
        <v>9518.17204228159</v>
      </c>
      <c r="I5183" s="177" t="n">
        <v>4137887.64481288</v>
      </c>
      <c r="J5183" s="178" t="str">
        <f>IF(I5183&gt;0,H5183/I5183,0)</f>
      </c>
      <c r="K5183" s="179" t="str">
        <f>1-EXP(-J5183)</f>
      </c>
      <c r="L5183" s="180" t="str">
        <f>IF(G5183=30,1,M5182)</f>
      </c>
      <c r="M5183" s="181" t="str">
        <f>L5183*(1-K5183)</f>
      </c>
    </row>
    <row r="5184">
      <c r="A5184" t="s">
        <v>164</v>
      </c>
      <c r="B5184" t="s">
        <v>253</v>
      </c>
      <c r="C5184" s="32" t="s">
        <v>255</v>
      </c>
      <c r="D5184" t="s">
        <v>458</v>
      </c>
      <c r="E5184" t="s">
        <v>476</v>
      </c>
      <c r="F5184" s="174" t="n">
        <v>2050</v>
      </c>
      <c r="G5184" s="175" t="n">
        <v>52</v>
      </c>
      <c r="H5184" s="176" t="n">
        <v>10517.8436364237</v>
      </c>
      <c r="I5184" s="177" t="n">
        <v>4177799.22319809</v>
      </c>
      <c r="J5184" s="178" t="str">
        <f>IF(I5184&gt;0,H5184/I5184,0)</f>
      </c>
      <c r="K5184" s="179" t="str">
        <f>1-EXP(-J5184)</f>
      </c>
      <c r="L5184" s="180" t="str">
        <f>IF(G5184=30,1,M5183)</f>
      </c>
      <c r="M5184" s="181" t="str">
        <f>L5184*(1-K5184)</f>
      </c>
    </row>
    <row r="5185">
      <c r="A5185" t="s">
        <v>164</v>
      </c>
      <c r="B5185" t="s">
        <v>253</v>
      </c>
      <c r="C5185" s="32" t="s">
        <v>255</v>
      </c>
      <c r="D5185" t="s">
        <v>458</v>
      </c>
      <c r="E5185" t="s">
        <v>476</v>
      </c>
      <c r="F5185" s="174" t="n">
        <v>2050</v>
      </c>
      <c r="G5185" s="175" t="n">
        <v>53</v>
      </c>
      <c r="H5185" s="176" t="n">
        <v>11929.3982957594</v>
      </c>
      <c r="I5185" s="177" t="n">
        <v>4286816.50467883</v>
      </c>
      <c r="J5185" s="178" t="str">
        <f>IF(I5185&gt;0,H5185/I5185,0)</f>
      </c>
      <c r="K5185" s="179" t="str">
        <f>1-EXP(-J5185)</f>
      </c>
      <c r="L5185" s="180" t="str">
        <f>IF(G5185=30,1,M5184)</f>
      </c>
      <c r="M5185" s="181" t="str">
        <f>L5185*(1-K5185)</f>
      </c>
    </row>
    <row r="5186">
      <c r="A5186" t="s">
        <v>164</v>
      </c>
      <c r="B5186" t="s">
        <v>253</v>
      </c>
      <c r="C5186" s="32" t="s">
        <v>255</v>
      </c>
      <c r="D5186" t="s">
        <v>458</v>
      </c>
      <c r="E5186" t="s">
        <v>476</v>
      </c>
      <c r="F5186" s="174" t="n">
        <v>2050</v>
      </c>
      <c r="G5186" s="175" t="n">
        <v>54</v>
      </c>
      <c r="H5186" s="176" t="n">
        <v>12794.4058922674</v>
      </c>
      <c r="I5186" s="177" t="n">
        <v>4224790.85591542</v>
      </c>
      <c r="J5186" s="178" t="str">
        <f>IF(I5186&gt;0,H5186/I5186,0)</f>
      </c>
      <c r="K5186" s="179" t="str">
        <f>1-EXP(-J5186)</f>
      </c>
      <c r="L5186" s="180" t="str">
        <f>IF(G5186=30,1,M5185)</f>
      </c>
      <c r="M5186" s="181" t="str">
        <f>L5186*(1-K5186)</f>
      </c>
    </row>
    <row r="5187">
      <c r="A5187" t="s">
        <v>164</v>
      </c>
      <c r="B5187" t="s">
        <v>253</v>
      </c>
      <c r="C5187" s="32" t="s">
        <v>255</v>
      </c>
      <c r="D5187" t="s">
        <v>458</v>
      </c>
      <c r="E5187" t="s">
        <v>476</v>
      </c>
      <c r="F5187" s="174" t="n">
        <v>2050</v>
      </c>
      <c r="G5187" s="175" t="n">
        <v>55</v>
      </c>
      <c r="H5187" s="176" t="n">
        <v>13315.137727733</v>
      </c>
      <c r="I5187" s="177" t="n">
        <v>4132980.49088395</v>
      </c>
      <c r="J5187" s="178" t="str">
        <f>IF(I5187&gt;0,H5187/I5187,0)</f>
      </c>
      <c r="K5187" s="179" t="str">
        <f>1-EXP(-J5187)</f>
      </c>
      <c r="L5187" s="180" t="str">
        <f>IF(G5187=30,1,M5186)</f>
      </c>
      <c r="M5187" s="181" t="str">
        <f>L5187*(1-K5187)</f>
      </c>
    </row>
    <row r="5188">
      <c r="A5188" t="s">
        <v>164</v>
      </c>
      <c r="B5188" t="s">
        <v>253</v>
      </c>
      <c r="C5188" s="32" t="s">
        <v>255</v>
      </c>
      <c r="D5188" t="s">
        <v>458</v>
      </c>
      <c r="E5188" t="s">
        <v>476</v>
      </c>
      <c r="F5188" s="174" t="n">
        <v>2050</v>
      </c>
      <c r="G5188" s="175" t="n">
        <v>56</v>
      </c>
      <c r="H5188" s="176" t="n">
        <v>14172.1070429946</v>
      </c>
      <c r="I5188" s="177" t="n">
        <v>4054447.97126236</v>
      </c>
      <c r="J5188" s="178" t="str">
        <f>IF(I5188&gt;0,H5188/I5188,0)</f>
      </c>
      <c r="K5188" s="179" t="str">
        <f>1-EXP(-J5188)</f>
      </c>
      <c r="L5188" s="180" t="str">
        <f>IF(G5188=30,1,M5187)</f>
      </c>
      <c r="M5188" s="181" t="str">
        <f>L5188*(1-K5188)</f>
      </c>
    </row>
    <row r="5189">
      <c r="A5189" t="s">
        <v>164</v>
      </c>
      <c r="B5189" t="s">
        <v>253</v>
      </c>
      <c r="C5189" s="32" t="s">
        <v>255</v>
      </c>
      <c r="D5189" t="s">
        <v>458</v>
      </c>
      <c r="E5189" t="s">
        <v>476</v>
      </c>
      <c r="F5189" s="174" t="n">
        <v>2050</v>
      </c>
      <c r="G5189" s="175" t="n">
        <v>57</v>
      </c>
      <c r="H5189" s="176" t="n">
        <v>15151.4727779999</v>
      </c>
      <c r="I5189" s="177" t="n">
        <v>3977709.5416531</v>
      </c>
      <c r="J5189" s="178" t="str">
        <f>IF(I5189&gt;0,H5189/I5189,0)</f>
      </c>
      <c r="K5189" s="179" t="str">
        <f>1-EXP(-J5189)</f>
      </c>
      <c r="L5189" s="180" t="str">
        <f>IF(G5189=30,1,M5188)</f>
      </c>
      <c r="M5189" s="181" t="str">
        <f>L5189*(1-K5189)</f>
      </c>
    </row>
    <row r="5190">
      <c r="A5190" t="s">
        <v>164</v>
      </c>
      <c r="B5190" t="s">
        <v>253</v>
      </c>
      <c r="C5190" s="32" t="s">
        <v>255</v>
      </c>
      <c r="D5190" t="s">
        <v>458</v>
      </c>
      <c r="E5190" t="s">
        <v>476</v>
      </c>
      <c r="F5190" s="174" t="n">
        <v>2050</v>
      </c>
      <c r="G5190" s="175" t="n">
        <v>58</v>
      </c>
      <c r="H5190" s="176" t="n">
        <v>16544.9774739571</v>
      </c>
      <c r="I5190" s="177" t="n">
        <v>3983174.67985832</v>
      </c>
      <c r="J5190" s="178" t="str">
        <f>IF(I5190&gt;0,H5190/I5190,0)</f>
      </c>
      <c r="K5190" s="179" t="str">
        <f>1-EXP(-J5190)</f>
      </c>
      <c r="L5190" s="180" t="str">
        <f>IF(G5190=30,1,M5189)</f>
      </c>
      <c r="M5190" s="181" t="str">
        <f>L5190*(1-K5190)</f>
      </c>
    </row>
    <row r="5191">
      <c r="A5191" t="s">
        <v>164</v>
      </c>
      <c r="B5191" t="s">
        <v>253</v>
      </c>
      <c r="C5191" s="32" t="s">
        <v>255</v>
      </c>
      <c r="D5191" t="s">
        <v>458</v>
      </c>
      <c r="E5191" t="s">
        <v>476</v>
      </c>
      <c r="F5191" s="174" t="n">
        <v>2050</v>
      </c>
      <c r="G5191" s="175" t="n">
        <v>59</v>
      </c>
      <c r="H5191" s="176" t="n">
        <v>18038.0848306144</v>
      </c>
      <c r="I5191" s="177" t="n">
        <v>3967271.14210362</v>
      </c>
      <c r="J5191" s="178" t="str">
        <f>IF(I5191&gt;0,H5191/I5191,0)</f>
      </c>
      <c r="K5191" s="179" t="str">
        <f>1-EXP(-J5191)</f>
      </c>
      <c r="L5191" s="180" t="str">
        <f>IF(G5191=30,1,M5190)</f>
      </c>
      <c r="M5191" s="181" t="str">
        <f>L5191*(1-K5191)</f>
      </c>
    </row>
    <row r="5192">
      <c r="A5192" t="s">
        <v>164</v>
      </c>
      <c r="B5192" t="s">
        <v>253</v>
      </c>
      <c r="C5192" s="32" t="s">
        <v>255</v>
      </c>
      <c r="D5192" t="s">
        <v>458</v>
      </c>
      <c r="E5192" t="s">
        <v>476</v>
      </c>
      <c r="F5192" s="174" t="n">
        <v>2050</v>
      </c>
      <c r="G5192" s="175" t="n">
        <v>60</v>
      </c>
      <c r="H5192" s="176" t="n">
        <v>26142.7944121049</v>
      </c>
      <c r="I5192" s="177" t="n">
        <v>5833240.81329703</v>
      </c>
      <c r="J5192" s="178" t="str">
        <f>IF(I5192&gt;0,H5192/I5192,0)</f>
      </c>
      <c r="K5192" s="179" t="str">
        <f>1-EXP(-J5192)</f>
      </c>
      <c r="L5192" s="180" t="str">
        <f>IF(G5192=30,1,M5191)</f>
      </c>
      <c r="M5192" s="181" t="str">
        <f>L5192*(1-K5192)</f>
      </c>
    </row>
    <row r="5193">
      <c r="A5193" t="s">
        <v>164</v>
      </c>
      <c r="B5193" t="s">
        <v>253</v>
      </c>
      <c r="C5193" s="32" t="s">
        <v>255</v>
      </c>
      <c r="D5193" t="s">
        <v>458</v>
      </c>
      <c r="E5193" t="s">
        <v>476</v>
      </c>
      <c r="F5193" s="174" t="n">
        <v>2050</v>
      </c>
      <c r="G5193" s="175" t="n">
        <v>61</v>
      </c>
      <c r="H5193" s="176" t="n">
        <v>20698.9947406087</v>
      </c>
      <c r="I5193" s="177" t="n">
        <v>3856637.17385722</v>
      </c>
      <c r="J5193" s="178" t="str">
        <f>IF(I5193&gt;0,H5193/I5193,0)</f>
      </c>
      <c r="K5193" s="179" t="str">
        <f>1-EXP(-J5193)</f>
      </c>
      <c r="L5193" s="180" t="str">
        <f>IF(G5193=30,1,M5192)</f>
      </c>
      <c r="M5193" s="181" t="str">
        <f>L5193*(1-K5193)</f>
      </c>
    </row>
    <row r="5194">
      <c r="A5194" t="s">
        <v>164</v>
      </c>
      <c r="B5194" t="s">
        <v>253</v>
      </c>
      <c r="C5194" s="32" t="s">
        <v>255</v>
      </c>
      <c r="D5194" t="s">
        <v>458</v>
      </c>
      <c r="E5194" t="s">
        <v>476</v>
      </c>
      <c r="F5194" s="174" t="n">
        <v>2050</v>
      </c>
      <c r="G5194" s="175" t="n">
        <v>62</v>
      </c>
      <c r="H5194" s="176" t="n">
        <v>22417.749532687</v>
      </c>
      <c r="I5194" s="177" t="n">
        <v>3800257.19757999</v>
      </c>
      <c r="J5194" s="178" t="str">
        <f>IF(I5194&gt;0,H5194/I5194,0)</f>
      </c>
      <c r="K5194" s="179" t="str">
        <f>1-EXP(-J5194)</f>
      </c>
      <c r="L5194" s="180" t="str">
        <f>IF(G5194=30,1,M5193)</f>
      </c>
      <c r="M5194" s="181" t="str">
        <f>L5194*(1-K5194)</f>
      </c>
    </row>
    <row r="5195">
      <c r="A5195" t="s">
        <v>164</v>
      </c>
      <c r="B5195" t="s">
        <v>253</v>
      </c>
      <c r="C5195" s="32" t="s">
        <v>255</v>
      </c>
      <c r="D5195" t="s">
        <v>458</v>
      </c>
      <c r="E5195" t="s">
        <v>476</v>
      </c>
      <c r="F5195" s="174" t="n">
        <v>2050</v>
      </c>
      <c r="G5195" s="175" t="n">
        <v>63</v>
      </c>
      <c r="H5195" s="176" t="n">
        <v>23606.5005662346</v>
      </c>
      <c r="I5195" s="177" t="n">
        <v>3639822.28534077</v>
      </c>
      <c r="J5195" s="178" t="str">
        <f>IF(I5195&gt;0,H5195/I5195,0)</f>
      </c>
      <c r="K5195" s="179" t="str">
        <f>1-EXP(-J5195)</f>
      </c>
      <c r="L5195" s="180" t="str">
        <f>IF(G5195=30,1,M5194)</f>
      </c>
      <c r="M5195" s="181" t="str">
        <f>L5195*(1-K5195)</f>
      </c>
    </row>
    <row r="5196">
      <c r="A5196" t="s">
        <v>164</v>
      </c>
      <c r="B5196" t="s">
        <v>253</v>
      </c>
      <c r="C5196" s="32" t="s">
        <v>255</v>
      </c>
      <c r="D5196" t="s">
        <v>458</v>
      </c>
      <c r="E5196" t="s">
        <v>476</v>
      </c>
      <c r="F5196" s="174" t="n">
        <v>2050</v>
      </c>
      <c r="G5196" s="175" t="n">
        <v>64</v>
      </c>
      <c r="H5196" s="176" t="n">
        <v>25378.0741470067</v>
      </c>
      <c r="I5196" s="177" t="n">
        <v>3562419.11867384</v>
      </c>
      <c r="J5196" s="178" t="str">
        <f>IF(I5196&gt;0,H5196/I5196,0)</f>
      </c>
      <c r="K5196" s="179" t="str">
        <f>1-EXP(-J5196)</f>
      </c>
      <c r="L5196" s="180" t="str">
        <f>IF(G5196=30,1,M5195)</f>
      </c>
      <c r="M5196" s="181" t="str">
        <f>L5196*(1-K5196)</f>
      </c>
    </row>
    <row r="5197">
      <c r="A5197" t="s">
        <v>164</v>
      </c>
      <c r="B5197" t="s">
        <v>253</v>
      </c>
      <c r="C5197" s="32" t="s">
        <v>255</v>
      </c>
      <c r="D5197" t="s">
        <v>458</v>
      </c>
      <c r="E5197" t="s">
        <v>476</v>
      </c>
      <c r="F5197" s="174" t="n">
        <v>2050</v>
      </c>
      <c r="G5197" s="175" t="n">
        <v>65</v>
      </c>
      <c r="H5197" s="176" t="n">
        <v>26457.0649865017</v>
      </c>
      <c r="I5197" s="177" t="n">
        <v>3560796.62213283</v>
      </c>
      <c r="J5197" s="178" t="str">
        <f>IF(I5197&gt;0,H5197/I5197,0)</f>
      </c>
      <c r="K5197" s="179" t="str">
        <f>1-EXP(-J5197)</f>
      </c>
      <c r="L5197" s="180" t="str">
        <f>IF(G5197=30,1,M5196)</f>
      </c>
      <c r="M5197" s="181" t="str">
        <f>L5197*(1-K5197)</f>
      </c>
    </row>
    <row r="5198">
      <c r="A5198" t="s">
        <v>164</v>
      </c>
      <c r="B5198" t="s">
        <v>253</v>
      </c>
      <c r="C5198" s="32" t="s">
        <v>255</v>
      </c>
      <c r="D5198" t="s">
        <v>458</v>
      </c>
      <c r="E5198" t="s">
        <v>476</v>
      </c>
      <c r="F5198" s="174" t="n">
        <v>2050</v>
      </c>
      <c r="G5198" s="175" t="n">
        <v>66</v>
      </c>
      <c r="H5198" s="176" t="n">
        <v>29134.9178414023</v>
      </c>
      <c r="I5198" s="177" t="n">
        <v>3574972.75310437</v>
      </c>
      <c r="J5198" s="178" t="str">
        <f>IF(I5198&gt;0,H5198/I5198,0)</f>
      </c>
      <c r="K5198" s="179" t="str">
        <f>1-EXP(-J5198)</f>
      </c>
      <c r="L5198" s="180" t="str">
        <f>IF(G5198=30,1,M5197)</f>
      </c>
      <c r="M5198" s="181" t="str">
        <f>L5198*(1-K5198)</f>
      </c>
    </row>
    <row r="5199">
      <c r="A5199" t="s">
        <v>164</v>
      </c>
      <c r="B5199" t="s">
        <v>253</v>
      </c>
      <c r="C5199" s="32" t="s">
        <v>255</v>
      </c>
      <c r="D5199" t="s">
        <v>458</v>
      </c>
      <c r="E5199" t="s">
        <v>476</v>
      </c>
      <c r="F5199" s="174" t="n">
        <v>2050</v>
      </c>
      <c r="G5199" s="175" t="n">
        <v>67</v>
      </c>
      <c r="H5199" s="176" t="n">
        <v>31293.91926196</v>
      </c>
      <c r="I5199" s="177" t="n">
        <v>3492428.05130373</v>
      </c>
      <c r="J5199" s="178" t="str">
        <f>IF(I5199&gt;0,H5199/I5199,0)</f>
      </c>
      <c r="K5199" s="179" t="str">
        <f>1-EXP(-J5199)</f>
      </c>
      <c r="L5199" s="180" t="str">
        <f>IF(G5199=30,1,M5198)</f>
      </c>
      <c r="M5199" s="181" t="str">
        <f>L5199*(1-K5199)</f>
      </c>
    </row>
    <row r="5200">
      <c r="A5200" t="s">
        <v>164</v>
      </c>
      <c r="B5200" t="s">
        <v>253</v>
      </c>
      <c r="C5200" s="32" t="s">
        <v>255</v>
      </c>
      <c r="D5200" t="s">
        <v>458</v>
      </c>
      <c r="E5200" t="s">
        <v>476</v>
      </c>
      <c r="F5200" s="174" t="n">
        <v>2050</v>
      </c>
      <c r="G5200" s="175" t="n">
        <v>68</v>
      </c>
      <c r="H5200" s="176" t="n">
        <v>32705.6883872062</v>
      </c>
      <c r="I5200" s="177" t="n">
        <v>3314972.59889579</v>
      </c>
      <c r="J5200" s="178" t="str">
        <f>IF(I5200&gt;0,H5200/I5200,0)</f>
      </c>
      <c r="K5200" s="179" t="str">
        <f>1-EXP(-J5200)</f>
      </c>
      <c r="L5200" s="180" t="str">
        <f>IF(G5200=30,1,M5199)</f>
      </c>
      <c r="M5200" s="181" t="str">
        <f>L5200*(1-K5200)</f>
      </c>
    </row>
    <row r="5201">
      <c r="A5201" t="s">
        <v>164</v>
      </c>
      <c r="B5201" t="s">
        <v>253</v>
      </c>
      <c r="C5201" s="32" t="s">
        <v>255</v>
      </c>
      <c r="D5201" t="s">
        <v>458</v>
      </c>
      <c r="E5201" t="s">
        <v>476</v>
      </c>
      <c r="F5201" s="174" t="n">
        <v>2050</v>
      </c>
      <c r="G5201" s="175" t="n">
        <v>69</v>
      </c>
      <c r="H5201" s="176" t="n">
        <v>34622.9177099522</v>
      </c>
      <c r="I5201" s="177" t="n">
        <v>3186425.28313024</v>
      </c>
      <c r="J5201" s="178" t="str">
        <f>IF(I5201&gt;0,H5201/I5201,0)</f>
      </c>
      <c r="K5201" s="179" t="str">
        <f>1-EXP(-J5201)</f>
      </c>
      <c r="L5201" s="180" t="str">
        <f>IF(G5201=30,1,M5200)</f>
      </c>
      <c r="M5201" s="181" t="str">
        <f>L5201*(1-K5201)</f>
      </c>
    </row>
    <row r="5202">
      <c r="A5202" t="s">
        <v>164</v>
      </c>
      <c r="B5202" t="s">
        <v>256</v>
      </c>
      <c r="C5202" s="32" t="s">
        <v>258</v>
      </c>
      <c r="D5202" t="s">
        <v>458</v>
      </c>
      <c r="E5202" t="s">
        <v>476</v>
      </c>
      <c r="F5202" s="174" t="n">
        <v>2025</v>
      </c>
      <c r="G5202" s="175" t="n">
        <v>30</v>
      </c>
      <c r="H5202" s="176" t="n">
        <v>1282.1480800753</v>
      </c>
      <c r="I5202" s="177" t="n">
        <v>4467259.00744984</v>
      </c>
      <c r="J5202" s="178" t="str">
        <f>IF(I5202&gt;0,H5202/I5202,0)</f>
      </c>
      <c r="K5202" s="179" t="str">
        <f>1-EXP(-J5202)</f>
      </c>
      <c r="L5202" s="180" t="str">
        <f>IF(G5202=30,1,M5201)</f>
      </c>
      <c r="M5202" s="181" t="str">
        <f>L5202*(1-K5202)</f>
      </c>
    </row>
    <row r="5203">
      <c r="A5203" t="s">
        <v>164</v>
      </c>
      <c r="B5203" t="s">
        <v>256</v>
      </c>
      <c r="C5203" s="32" t="s">
        <v>258</v>
      </c>
      <c r="D5203" t="s">
        <v>458</v>
      </c>
      <c r="E5203" t="s">
        <v>476</v>
      </c>
      <c r="F5203" s="174" t="n">
        <v>2025</v>
      </c>
      <c r="G5203" s="175" t="n">
        <v>31</v>
      </c>
      <c r="H5203" s="176" t="n">
        <v>1315.06638089469</v>
      </c>
      <c r="I5203" s="177" t="n">
        <v>4410712.39044934</v>
      </c>
      <c r="J5203" s="178" t="str">
        <f>IF(I5203&gt;0,H5203/I5203,0)</f>
      </c>
      <c r="K5203" s="179" t="str">
        <f>1-EXP(-J5203)</f>
      </c>
      <c r="L5203" s="180" t="str">
        <f>IF(G5203=30,1,M5202)</f>
      </c>
      <c r="M5203" s="181" t="str">
        <f>L5203*(1-K5203)</f>
      </c>
    </row>
    <row r="5204">
      <c r="A5204" t="s">
        <v>164</v>
      </c>
      <c r="B5204" t="s">
        <v>256</v>
      </c>
      <c r="C5204" s="32" t="s">
        <v>258</v>
      </c>
      <c r="D5204" t="s">
        <v>458</v>
      </c>
      <c r="E5204" t="s">
        <v>476</v>
      </c>
      <c r="F5204" s="174" t="n">
        <v>2025</v>
      </c>
      <c r="G5204" s="175" t="n">
        <v>32</v>
      </c>
      <c r="H5204" s="176" t="n">
        <v>1358.19027670873</v>
      </c>
      <c r="I5204" s="177" t="n">
        <v>4358505.80076359</v>
      </c>
      <c r="J5204" s="178" t="str">
        <f>IF(I5204&gt;0,H5204/I5204,0)</f>
      </c>
      <c r="K5204" s="179" t="str">
        <f>1-EXP(-J5204)</f>
      </c>
      <c r="L5204" s="180" t="str">
        <f>IF(G5204=30,1,M5203)</f>
      </c>
      <c r="M5204" s="181" t="str">
        <f>L5204*(1-K5204)</f>
      </c>
    </row>
    <row r="5205">
      <c r="A5205" t="s">
        <v>164</v>
      </c>
      <c r="B5205" t="s">
        <v>256</v>
      </c>
      <c r="C5205" s="32" t="s">
        <v>258</v>
      </c>
      <c r="D5205" t="s">
        <v>458</v>
      </c>
      <c r="E5205" t="s">
        <v>476</v>
      </c>
      <c r="F5205" s="174" t="n">
        <v>2025</v>
      </c>
      <c r="G5205" s="175" t="n">
        <v>33</v>
      </c>
      <c r="H5205" s="176" t="n">
        <v>1441.65223645974</v>
      </c>
      <c r="I5205" s="177" t="n">
        <v>4398745.92791286</v>
      </c>
      <c r="J5205" s="178" t="str">
        <f>IF(I5205&gt;0,H5205/I5205,0)</f>
      </c>
      <c r="K5205" s="179" t="str">
        <f>1-EXP(-J5205)</f>
      </c>
      <c r="L5205" s="180" t="str">
        <f>IF(G5205=30,1,M5204)</f>
      </c>
      <c r="M5205" s="181" t="str">
        <f>L5205*(1-K5205)</f>
      </c>
    </row>
    <row r="5206">
      <c r="A5206" t="s">
        <v>164</v>
      </c>
      <c r="B5206" t="s">
        <v>256</v>
      </c>
      <c r="C5206" s="32" t="s">
        <v>258</v>
      </c>
      <c r="D5206" t="s">
        <v>458</v>
      </c>
      <c r="E5206" t="s">
        <v>476</v>
      </c>
      <c r="F5206" s="174" t="n">
        <v>2025</v>
      </c>
      <c r="G5206" s="175" t="n">
        <v>34</v>
      </c>
      <c r="H5206" s="176" t="n">
        <v>1533.58532794</v>
      </c>
      <c r="I5206" s="177" t="n">
        <v>4419468.58899599</v>
      </c>
      <c r="J5206" s="178" t="str">
        <f>IF(I5206&gt;0,H5206/I5206,0)</f>
      </c>
      <c r="K5206" s="179" t="str">
        <f>1-EXP(-J5206)</f>
      </c>
      <c r="L5206" s="180" t="str">
        <f>IF(G5206=30,1,M5205)</f>
      </c>
      <c r="M5206" s="181" t="str">
        <f>L5206*(1-K5206)</f>
      </c>
    </row>
    <row r="5207">
      <c r="A5207" t="s">
        <v>164</v>
      </c>
      <c r="B5207" t="s">
        <v>256</v>
      </c>
      <c r="C5207" s="32" t="s">
        <v>258</v>
      </c>
      <c r="D5207" t="s">
        <v>458</v>
      </c>
      <c r="E5207" t="s">
        <v>476</v>
      </c>
      <c r="F5207" s="174" t="n">
        <v>2025</v>
      </c>
      <c r="G5207" s="175" t="n">
        <v>35</v>
      </c>
      <c r="H5207" s="176" t="n">
        <v>3015.6413962943</v>
      </c>
      <c r="I5207" s="177" t="n">
        <v>6509663.36688188</v>
      </c>
      <c r="J5207" s="178" t="str">
        <f>IF(I5207&gt;0,H5207/I5207,0)</f>
      </c>
      <c r="K5207" s="179" t="str">
        <f>1-EXP(-J5207)</f>
      </c>
      <c r="L5207" s="180" t="str">
        <f>IF(G5207=30,1,M5206)</f>
      </c>
      <c r="M5207" s="181" t="str">
        <f>L5207*(1-K5207)</f>
      </c>
    </row>
    <row r="5208">
      <c r="A5208" t="s">
        <v>164</v>
      </c>
      <c r="B5208" t="s">
        <v>256</v>
      </c>
      <c r="C5208" s="32" t="s">
        <v>258</v>
      </c>
      <c r="D5208" t="s">
        <v>458</v>
      </c>
      <c r="E5208" t="s">
        <v>476</v>
      </c>
      <c r="F5208" s="174" t="n">
        <v>2025</v>
      </c>
      <c r="G5208" s="175" t="n">
        <v>36</v>
      </c>
      <c r="H5208" s="176" t="n">
        <v>2254.37293303547</v>
      </c>
      <c r="I5208" s="177" t="n">
        <v>4383096.00549538</v>
      </c>
      <c r="J5208" s="178" t="str">
        <f>IF(I5208&gt;0,H5208/I5208,0)</f>
      </c>
      <c r="K5208" s="179" t="str">
        <f>1-EXP(-J5208)</f>
      </c>
      <c r="L5208" s="180" t="str">
        <f>IF(G5208=30,1,M5207)</f>
      </c>
      <c r="M5208" s="181" t="str">
        <f>L5208*(1-K5208)</f>
      </c>
    </row>
    <row r="5209">
      <c r="A5209" t="s">
        <v>164</v>
      </c>
      <c r="B5209" t="s">
        <v>256</v>
      </c>
      <c r="C5209" s="32" t="s">
        <v>258</v>
      </c>
      <c r="D5209" t="s">
        <v>458</v>
      </c>
      <c r="E5209" t="s">
        <v>476</v>
      </c>
      <c r="F5209" s="174" t="n">
        <v>2025</v>
      </c>
      <c r="G5209" s="175" t="n">
        <v>37</v>
      </c>
      <c r="H5209" s="176" t="n">
        <v>2406.36936499245</v>
      </c>
      <c r="I5209" s="177" t="n">
        <v>4369642.29305489</v>
      </c>
      <c r="J5209" s="178" t="str">
        <f>IF(I5209&gt;0,H5209/I5209,0)</f>
      </c>
      <c r="K5209" s="179" t="str">
        <f>1-EXP(-J5209)</f>
      </c>
      <c r="L5209" s="180" t="str">
        <f>IF(G5209=30,1,M5208)</f>
      </c>
      <c r="M5209" s="181" t="str">
        <f>L5209*(1-K5209)</f>
      </c>
    </row>
    <row r="5210">
      <c r="A5210" t="s">
        <v>164</v>
      </c>
      <c r="B5210" t="s">
        <v>256</v>
      </c>
      <c r="C5210" s="32" t="s">
        <v>258</v>
      </c>
      <c r="D5210" t="s">
        <v>458</v>
      </c>
      <c r="E5210" t="s">
        <v>476</v>
      </c>
      <c r="F5210" s="174" t="n">
        <v>2025</v>
      </c>
      <c r="G5210" s="175" t="n">
        <v>38</v>
      </c>
      <c r="H5210" s="176" t="n">
        <v>2503.89133258372</v>
      </c>
      <c r="I5210" s="177" t="n">
        <v>4239505.8530855</v>
      </c>
      <c r="J5210" s="178" t="str">
        <f>IF(I5210&gt;0,H5210/I5210,0)</f>
      </c>
      <c r="K5210" s="179" t="str">
        <f>1-EXP(-J5210)</f>
      </c>
      <c r="L5210" s="180" t="str">
        <f>IF(G5210=30,1,M5209)</f>
      </c>
      <c r="M5210" s="181" t="str">
        <f>L5210*(1-K5210)</f>
      </c>
    </row>
    <row r="5211">
      <c r="A5211" t="s">
        <v>164</v>
      </c>
      <c r="B5211" t="s">
        <v>256</v>
      </c>
      <c r="C5211" s="32" t="s">
        <v>258</v>
      </c>
      <c r="D5211" t="s">
        <v>458</v>
      </c>
      <c r="E5211" t="s">
        <v>476</v>
      </c>
      <c r="F5211" s="174" t="n">
        <v>2025</v>
      </c>
      <c r="G5211" s="175" t="n">
        <v>39</v>
      </c>
      <c r="H5211" s="176" t="n">
        <v>2668.45238387912</v>
      </c>
      <c r="I5211" s="177" t="n">
        <v>4208510.72085438</v>
      </c>
      <c r="J5211" s="178" t="str">
        <f>IF(I5211&gt;0,H5211/I5211,0)</f>
      </c>
      <c r="K5211" s="179" t="str">
        <f>1-EXP(-J5211)</f>
      </c>
      <c r="L5211" s="180" t="str">
        <f>IF(G5211=30,1,M5210)</f>
      </c>
      <c r="M5211" s="181" t="str">
        <f>L5211*(1-K5211)</f>
      </c>
    </row>
    <row r="5212">
      <c r="A5212" t="s">
        <v>164</v>
      </c>
      <c r="B5212" t="s">
        <v>256</v>
      </c>
      <c r="C5212" s="32" t="s">
        <v>258</v>
      </c>
      <c r="D5212" t="s">
        <v>458</v>
      </c>
      <c r="E5212" t="s">
        <v>476</v>
      </c>
      <c r="F5212" s="174" t="n">
        <v>2025</v>
      </c>
      <c r="G5212" s="175" t="n">
        <v>40</v>
      </c>
      <c r="H5212" s="176" t="n">
        <v>3656.76275991155</v>
      </c>
      <c r="I5212" s="177" t="n">
        <v>4272859.94162918</v>
      </c>
      <c r="J5212" s="178" t="str">
        <f>IF(I5212&gt;0,H5212/I5212,0)</f>
      </c>
      <c r="K5212" s="179" t="str">
        <f>1-EXP(-J5212)</f>
      </c>
      <c r="L5212" s="180" t="str">
        <f>IF(G5212=30,1,M5211)</f>
      </c>
      <c r="M5212" s="181" t="str">
        <f>L5212*(1-K5212)</f>
      </c>
    </row>
    <row r="5213">
      <c r="A5213" t="s">
        <v>164</v>
      </c>
      <c r="B5213" t="s">
        <v>256</v>
      </c>
      <c r="C5213" s="32" t="s">
        <v>258</v>
      </c>
      <c r="D5213" t="s">
        <v>458</v>
      </c>
      <c r="E5213" t="s">
        <v>476</v>
      </c>
      <c r="F5213" s="174" t="n">
        <v>2025</v>
      </c>
      <c r="G5213" s="175" t="n">
        <v>41</v>
      </c>
      <c r="H5213" s="176" t="n">
        <v>4026.49650491625</v>
      </c>
      <c r="I5213" s="177" t="n">
        <v>4362484.66303299</v>
      </c>
      <c r="J5213" s="178" t="str">
        <f>IF(I5213&gt;0,H5213/I5213,0)</f>
      </c>
      <c r="K5213" s="179" t="str">
        <f>1-EXP(-J5213)</f>
      </c>
      <c r="L5213" s="180" t="str">
        <f>IF(G5213=30,1,M5212)</f>
      </c>
      <c r="M5213" s="181" t="str">
        <f>L5213*(1-K5213)</f>
      </c>
    </row>
    <row r="5214">
      <c r="A5214" t="s">
        <v>164</v>
      </c>
      <c r="B5214" t="s">
        <v>256</v>
      </c>
      <c r="C5214" s="32" t="s">
        <v>258</v>
      </c>
      <c r="D5214" t="s">
        <v>458</v>
      </c>
      <c r="E5214" t="s">
        <v>476</v>
      </c>
      <c r="F5214" s="174" t="n">
        <v>2025</v>
      </c>
      <c r="G5214" s="175" t="n">
        <v>42</v>
      </c>
      <c r="H5214" s="176" t="n">
        <v>4337.81071125867</v>
      </c>
      <c r="I5214" s="177" t="n">
        <v>4343004.76876643</v>
      </c>
      <c r="J5214" s="178" t="str">
        <f>IF(I5214&gt;0,H5214/I5214,0)</f>
      </c>
      <c r="K5214" s="179" t="str">
        <f>1-EXP(-J5214)</f>
      </c>
      <c r="L5214" s="180" t="str">
        <f>IF(G5214=30,1,M5213)</f>
      </c>
      <c r="M5214" s="181" t="str">
        <f>L5214*(1-K5214)</f>
      </c>
    </row>
    <row r="5215">
      <c r="A5215" t="s">
        <v>164</v>
      </c>
      <c r="B5215" t="s">
        <v>256</v>
      </c>
      <c r="C5215" s="32" t="s">
        <v>258</v>
      </c>
      <c r="D5215" t="s">
        <v>458</v>
      </c>
      <c r="E5215" t="s">
        <v>476</v>
      </c>
      <c r="F5215" s="174" t="n">
        <v>2025</v>
      </c>
      <c r="G5215" s="175" t="n">
        <v>43</v>
      </c>
      <c r="H5215" s="176" t="n">
        <v>4569.5089832627</v>
      </c>
      <c r="I5215" s="177" t="n">
        <v>4209764.82229798</v>
      </c>
      <c r="J5215" s="178" t="str">
        <f>IF(I5215&gt;0,H5215/I5215,0)</f>
      </c>
      <c r="K5215" s="179" t="str">
        <f>1-EXP(-J5215)</f>
      </c>
      <c r="L5215" s="180" t="str">
        <f>IF(G5215=30,1,M5214)</f>
      </c>
      <c r="M5215" s="181" t="str">
        <f>L5215*(1-K5215)</f>
      </c>
    </row>
    <row r="5216">
      <c r="A5216" t="s">
        <v>164</v>
      </c>
      <c r="B5216" t="s">
        <v>256</v>
      </c>
      <c r="C5216" s="32" t="s">
        <v>258</v>
      </c>
      <c r="D5216" t="s">
        <v>458</v>
      </c>
      <c r="E5216" t="s">
        <v>476</v>
      </c>
      <c r="F5216" s="174" t="n">
        <v>2025</v>
      </c>
      <c r="G5216" s="175" t="n">
        <v>44</v>
      </c>
      <c r="H5216" s="176" t="n">
        <v>4898.3411832501</v>
      </c>
      <c r="I5216" s="177" t="n">
        <v>4140245.42433907</v>
      </c>
      <c r="J5216" s="178" t="str">
        <f>IF(I5216&gt;0,H5216/I5216,0)</f>
      </c>
      <c r="K5216" s="179" t="str">
        <f>1-EXP(-J5216)</f>
      </c>
      <c r="L5216" s="180" t="str">
        <f>IF(G5216=30,1,M5215)</f>
      </c>
      <c r="M5216" s="181" t="str">
        <f>L5216*(1-K5216)</f>
      </c>
    </row>
    <row r="5217">
      <c r="A5217" t="s">
        <v>164</v>
      </c>
      <c r="B5217" t="s">
        <v>256</v>
      </c>
      <c r="C5217" s="32" t="s">
        <v>258</v>
      </c>
      <c r="D5217" t="s">
        <v>458</v>
      </c>
      <c r="E5217" t="s">
        <v>476</v>
      </c>
      <c r="F5217" s="174" t="n">
        <v>2025</v>
      </c>
      <c r="G5217" s="175" t="n">
        <v>45</v>
      </c>
      <c r="H5217" s="176" t="n">
        <v>6268.48477625181</v>
      </c>
      <c r="I5217" s="177" t="n">
        <v>4087263.42645959</v>
      </c>
      <c r="J5217" s="178" t="str">
        <f>IF(I5217&gt;0,H5217/I5217,0)</f>
      </c>
      <c r="K5217" s="179" t="str">
        <f>1-EXP(-J5217)</f>
      </c>
      <c r="L5217" s="180" t="str">
        <f>IF(G5217=30,1,M5216)</f>
      </c>
      <c r="M5217" s="181" t="str">
        <f>L5217*(1-K5217)</f>
      </c>
    </row>
    <row r="5218">
      <c r="A5218" t="s">
        <v>164</v>
      </c>
      <c r="B5218" t="s">
        <v>256</v>
      </c>
      <c r="C5218" s="32" t="s">
        <v>258</v>
      </c>
      <c r="D5218" t="s">
        <v>458</v>
      </c>
      <c r="E5218" t="s">
        <v>476</v>
      </c>
      <c r="F5218" s="174" t="n">
        <v>2025</v>
      </c>
      <c r="G5218" s="175" t="n">
        <v>46</v>
      </c>
      <c r="H5218" s="176" t="n">
        <v>6758.42000770444</v>
      </c>
      <c r="I5218" s="177" t="n">
        <v>4028051.8565677</v>
      </c>
      <c r="J5218" s="178" t="str">
        <f>IF(I5218&gt;0,H5218/I5218,0)</f>
      </c>
      <c r="K5218" s="179" t="str">
        <f>1-EXP(-J5218)</f>
      </c>
      <c r="L5218" s="180" t="str">
        <f>IF(G5218=30,1,M5217)</f>
      </c>
      <c r="M5218" s="181" t="str">
        <f>L5218*(1-K5218)</f>
      </c>
    </row>
    <row r="5219">
      <c r="A5219" t="s">
        <v>164</v>
      </c>
      <c r="B5219" t="s">
        <v>256</v>
      </c>
      <c r="C5219" s="32" t="s">
        <v>258</v>
      </c>
      <c r="D5219" t="s">
        <v>458</v>
      </c>
      <c r="E5219" t="s">
        <v>476</v>
      </c>
      <c r="F5219" s="174" t="n">
        <v>2025</v>
      </c>
      <c r="G5219" s="175" t="n">
        <v>47</v>
      </c>
      <c r="H5219" s="176" t="n">
        <v>7250.9080882068</v>
      </c>
      <c r="I5219" s="177" t="n">
        <v>3950277.12889061</v>
      </c>
      <c r="J5219" s="178" t="str">
        <f>IF(I5219&gt;0,H5219/I5219,0)</f>
      </c>
      <c r="K5219" s="179" t="str">
        <f>1-EXP(-J5219)</f>
      </c>
      <c r="L5219" s="180" t="str">
        <f>IF(G5219=30,1,M5218)</f>
      </c>
      <c r="M5219" s="181" t="str">
        <f>L5219*(1-K5219)</f>
      </c>
    </row>
    <row r="5220">
      <c r="A5220" t="s">
        <v>164</v>
      </c>
      <c r="B5220" t="s">
        <v>256</v>
      </c>
      <c r="C5220" s="32" t="s">
        <v>258</v>
      </c>
      <c r="D5220" t="s">
        <v>458</v>
      </c>
      <c r="E5220" t="s">
        <v>476</v>
      </c>
      <c r="F5220" s="174" t="n">
        <v>2025</v>
      </c>
      <c r="G5220" s="175" t="n">
        <v>48</v>
      </c>
      <c r="H5220" s="176" t="n">
        <v>7812.0340539058</v>
      </c>
      <c r="I5220" s="177" t="n">
        <v>3890339.92856643</v>
      </c>
      <c r="J5220" s="178" t="str">
        <f>IF(I5220&gt;0,H5220/I5220,0)</f>
      </c>
      <c r="K5220" s="179" t="str">
        <f>1-EXP(-J5220)</f>
      </c>
      <c r="L5220" s="180" t="str">
        <f>IF(G5220=30,1,M5219)</f>
      </c>
      <c r="M5220" s="181" t="str">
        <f>L5220*(1-K5220)</f>
      </c>
    </row>
    <row r="5221">
      <c r="A5221" t="s">
        <v>164</v>
      </c>
      <c r="B5221" t="s">
        <v>256</v>
      </c>
      <c r="C5221" s="32" t="s">
        <v>258</v>
      </c>
      <c r="D5221" t="s">
        <v>458</v>
      </c>
      <c r="E5221" t="s">
        <v>476</v>
      </c>
      <c r="F5221" s="174" t="n">
        <v>2025</v>
      </c>
      <c r="G5221" s="175" t="n">
        <v>49</v>
      </c>
      <c r="H5221" s="176" t="n">
        <v>8371.31556780701</v>
      </c>
      <c r="I5221" s="177" t="n">
        <v>3818493.26996543</v>
      </c>
      <c r="J5221" s="178" t="str">
        <f>IF(I5221&gt;0,H5221/I5221,0)</f>
      </c>
      <c r="K5221" s="179" t="str">
        <f>1-EXP(-J5221)</f>
      </c>
      <c r="L5221" s="180" t="str">
        <f>IF(G5221=30,1,M5220)</f>
      </c>
      <c r="M5221" s="181" t="str">
        <f>L5221*(1-K5221)</f>
      </c>
    </row>
    <row r="5222">
      <c r="A5222" t="s">
        <v>164</v>
      </c>
      <c r="B5222" t="s">
        <v>256</v>
      </c>
      <c r="C5222" s="32" t="s">
        <v>258</v>
      </c>
      <c r="D5222" t="s">
        <v>458</v>
      </c>
      <c r="E5222" t="s">
        <v>476</v>
      </c>
      <c r="F5222" s="174" t="n">
        <v>2025</v>
      </c>
      <c r="G5222" s="175" t="n">
        <v>50</v>
      </c>
      <c r="H5222" s="176" t="n">
        <v>9613.72893185975</v>
      </c>
      <c r="I5222" s="177" t="n">
        <v>3746208.3894556</v>
      </c>
      <c r="J5222" s="178" t="str">
        <f>IF(I5222&gt;0,H5222/I5222,0)</f>
      </c>
      <c r="K5222" s="179" t="str">
        <f>1-EXP(-J5222)</f>
      </c>
      <c r="L5222" s="180" t="str">
        <f>IF(G5222=30,1,M5221)</f>
      </c>
      <c r="M5222" s="181" t="str">
        <f>L5222*(1-K5222)</f>
      </c>
    </row>
    <row r="5223">
      <c r="A5223" t="s">
        <v>164</v>
      </c>
      <c r="B5223" t="s">
        <v>256</v>
      </c>
      <c r="C5223" s="32" t="s">
        <v>258</v>
      </c>
      <c r="D5223" t="s">
        <v>458</v>
      </c>
      <c r="E5223" t="s">
        <v>476</v>
      </c>
      <c r="F5223" s="174" t="n">
        <v>2025</v>
      </c>
      <c r="G5223" s="175" t="n">
        <v>51</v>
      </c>
      <c r="H5223" s="176" t="n">
        <v>10195.8348374067</v>
      </c>
      <c r="I5223" s="177" t="n">
        <v>3645044.21523223</v>
      </c>
      <c r="J5223" s="178" t="str">
        <f>IF(I5223&gt;0,H5223/I5223,0)</f>
      </c>
      <c r="K5223" s="179" t="str">
        <f>1-EXP(-J5223)</f>
      </c>
      <c r="L5223" s="180" t="str">
        <f>IF(G5223=30,1,M5222)</f>
      </c>
      <c r="M5223" s="181" t="str">
        <f>L5223*(1-K5223)</f>
      </c>
    </row>
    <row r="5224">
      <c r="A5224" t="s">
        <v>164</v>
      </c>
      <c r="B5224" t="s">
        <v>256</v>
      </c>
      <c r="C5224" s="32" t="s">
        <v>258</v>
      </c>
      <c r="D5224" t="s">
        <v>458</v>
      </c>
      <c r="E5224" t="s">
        <v>476</v>
      </c>
      <c r="F5224" s="174" t="n">
        <v>2025</v>
      </c>
      <c r="G5224" s="175" t="n">
        <v>52</v>
      </c>
      <c r="H5224" s="176" t="n">
        <v>10997.0950678641</v>
      </c>
      <c r="I5224" s="177" t="n">
        <v>3606935.96429087</v>
      </c>
      <c r="J5224" s="178" t="str">
        <f>IF(I5224&gt;0,H5224/I5224,0)</f>
      </c>
      <c r="K5224" s="179" t="str">
        <f>1-EXP(-J5224)</f>
      </c>
      <c r="L5224" s="180" t="str">
        <f>IF(G5224=30,1,M5223)</f>
      </c>
      <c r="M5224" s="181" t="str">
        <f>L5224*(1-K5224)</f>
      </c>
    </row>
    <row r="5225">
      <c r="A5225" t="s">
        <v>164</v>
      </c>
      <c r="B5225" t="s">
        <v>256</v>
      </c>
      <c r="C5225" s="32" t="s">
        <v>258</v>
      </c>
      <c r="D5225" t="s">
        <v>458</v>
      </c>
      <c r="E5225" t="s">
        <v>476</v>
      </c>
      <c r="F5225" s="174" t="n">
        <v>2025</v>
      </c>
      <c r="G5225" s="175" t="n">
        <v>53</v>
      </c>
      <c r="H5225" s="176" t="n">
        <v>11318.0621692504</v>
      </c>
      <c r="I5225" s="177" t="n">
        <v>3400438.09374049</v>
      </c>
      <c r="J5225" s="178" t="str">
        <f>IF(I5225&gt;0,H5225/I5225,0)</f>
      </c>
      <c r="K5225" s="179" t="str">
        <f>1-EXP(-J5225)</f>
      </c>
      <c r="L5225" s="180" t="str">
        <f>IF(G5225=30,1,M5224)</f>
      </c>
      <c r="M5225" s="181" t="str">
        <f>L5225*(1-K5225)</f>
      </c>
    </row>
    <row r="5226">
      <c r="A5226" t="s">
        <v>164</v>
      </c>
      <c r="B5226" t="s">
        <v>256</v>
      </c>
      <c r="C5226" s="32" t="s">
        <v>258</v>
      </c>
      <c r="D5226" t="s">
        <v>458</v>
      </c>
      <c r="E5226" t="s">
        <v>476</v>
      </c>
      <c r="F5226" s="174" t="n">
        <v>2025</v>
      </c>
      <c r="G5226" s="175" t="n">
        <v>54</v>
      </c>
      <c r="H5226" s="176" t="n">
        <v>12055.7244581711</v>
      </c>
      <c r="I5226" s="177" t="n">
        <v>3319306.02358973</v>
      </c>
      <c r="J5226" s="178" t="str">
        <f>IF(I5226&gt;0,H5226/I5226,0)</f>
      </c>
      <c r="K5226" s="179" t="str">
        <f>1-EXP(-J5226)</f>
      </c>
      <c r="L5226" s="180" t="str">
        <f>IF(G5226=30,1,M5225)</f>
      </c>
      <c r="M5226" s="181" t="str">
        <f>L5226*(1-K5226)</f>
      </c>
    </row>
    <row r="5227">
      <c r="A5227" t="s">
        <v>164</v>
      </c>
      <c r="B5227" t="s">
        <v>256</v>
      </c>
      <c r="C5227" s="32" t="s">
        <v>258</v>
      </c>
      <c r="D5227" t="s">
        <v>458</v>
      </c>
      <c r="E5227" t="s">
        <v>476</v>
      </c>
      <c r="F5227" s="174" t="n">
        <v>2025</v>
      </c>
      <c r="G5227" s="175" t="n">
        <v>55</v>
      </c>
      <c r="H5227" s="176" t="n">
        <v>13119.2961800161</v>
      </c>
      <c r="I5227" s="177" t="n">
        <v>3243129.61757841</v>
      </c>
      <c r="J5227" s="178" t="str">
        <f>IF(I5227&gt;0,H5227/I5227,0)</f>
      </c>
      <c r="K5227" s="179" t="str">
        <f>1-EXP(-J5227)</f>
      </c>
      <c r="L5227" s="180" t="str">
        <f>IF(G5227=30,1,M5226)</f>
      </c>
      <c r="M5227" s="181" t="str">
        <f>L5227*(1-K5227)</f>
      </c>
    </row>
    <row r="5228">
      <c r="A5228" t="s">
        <v>164</v>
      </c>
      <c r="B5228" t="s">
        <v>256</v>
      </c>
      <c r="C5228" s="32" t="s">
        <v>258</v>
      </c>
      <c r="D5228" t="s">
        <v>458</v>
      </c>
      <c r="E5228" t="s">
        <v>476</v>
      </c>
      <c r="F5228" s="174" t="n">
        <v>2025</v>
      </c>
      <c r="G5228" s="175" t="n">
        <v>56</v>
      </c>
      <c r="H5228" s="176" t="n">
        <v>13946.6729887501</v>
      </c>
      <c r="I5228" s="177" t="n">
        <v>3157182.63240391</v>
      </c>
      <c r="J5228" s="178" t="str">
        <f>IF(I5228&gt;0,H5228/I5228,0)</f>
      </c>
      <c r="K5228" s="179" t="str">
        <f>1-EXP(-J5228)</f>
      </c>
      <c r="L5228" s="180" t="str">
        <f>IF(G5228=30,1,M5227)</f>
      </c>
      <c r="M5228" s="181" t="str">
        <f>L5228*(1-K5228)</f>
      </c>
    </row>
    <row r="5229">
      <c r="A5229" t="s">
        <v>164</v>
      </c>
      <c r="B5229" t="s">
        <v>256</v>
      </c>
      <c r="C5229" s="32" t="s">
        <v>258</v>
      </c>
      <c r="D5229" t="s">
        <v>458</v>
      </c>
      <c r="E5229" t="s">
        <v>476</v>
      </c>
      <c r="F5229" s="174" t="n">
        <v>2025</v>
      </c>
      <c r="G5229" s="175" t="n">
        <v>57</v>
      </c>
      <c r="H5229" s="176" t="n">
        <v>14722.0558510739</v>
      </c>
      <c r="I5229" s="177" t="n">
        <v>3051443.9184786</v>
      </c>
      <c r="J5229" s="178" t="str">
        <f>IF(I5229&gt;0,H5229/I5229,0)</f>
      </c>
      <c r="K5229" s="179" t="str">
        <f>1-EXP(-J5229)</f>
      </c>
      <c r="L5229" s="180" t="str">
        <f>IF(G5229=30,1,M5228)</f>
      </c>
      <c r="M5229" s="181" t="str">
        <f>L5229*(1-K5229)</f>
      </c>
    </row>
    <row r="5230">
      <c r="A5230" t="s">
        <v>164</v>
      </c>
      <c r="B5230" t="s">
        <v>256</v>
      </c>
      <c r="C5230" s="32" t="s">
        <v>258</v>
      </c>
      <c r="D5230" t="s">
        <v>458</v>
      </c>
      <c r="E5230" t="s">
        <v>476</v>
      </c>
      <c r="F5230" s="174" t="n">
        <v>2025</v>
      </c>
      <c r="G5230" s="175" t="n">
        <v>58</v>
      </c>
      <c r="H5230" s="176" t="n">
        <v>15368.2039308064</v>
      </c>
      <c r="I5230" s="177" t="n">
        <v>2913456.20780408</v>
      </c>
      <c r="J5230" s="178" t="str">
        <f>IF(I5230&gt;0,H5230/I5230,0)</f>
      </c>
      <c r="K5230" s="179" t="str">
        <f>1-EXP(-J5230)</f>
      </c>
      <c r="L5230" s="180" t="str">
        <f>IF(G5230=30,1,M5229)</f>
      </c>
      <c r="M5230" s="181" t="str">
        <f>L5230*(1-K5230)</f>
      </c>
    </row>
    <row r="5231">
      <c r="A5231" t="s">
        <v>164</v>
      </c>
      <c r="B5231" t="s">
        <v>256</v>
      </c>
      <c r="C5231" s="32" t="s">
        <v>258</v>
      </c>
      <c r="D5231" t="s">
        <v>458</v>
      </c>
      <c r="E5231" t="s">
        <v>476</v>
      </c>
      <c r="F5231" s="174" t="n">
        <v>2025</v>
      </c>
      <c r="G5231" s="175" t="n">
        <v>59</v>
      </c>
      <c r="H5231" s="176" t="n">
        <v>16210.6434892945</v>
      </c>
      <c r="I5231" s="177" t="n">
        <v>2813535.58615437</v>
      </c>
      <c r="J5231" s="178" t="str">
        <f>IF(I5231&gt;0,H5231/I5231,0)</f>
      </c>
      <c r="K5231" s="179" t="str">
        <f>1-EXP(-J5231)</f>
      </c>
      <c r="L5231" s="180" t="str">
        <f>IF(G5231=30,1,M5230)</f>
      </c>
      <c r="M5231" s="181" t="str">
        <f>L5231*(1-K5231)</f>
      </c>
    </row>
    <row r="5232">
      <c r="A5232" t="s">
        <v>164</v>
      </c>
      <c r="B5232" t="s">
        <v>256</v>
      </c>
      <c r="C5232" s="32" t="s">
        <v>258</v>
      </c>
      <c r="D5232" t="s">
        <v>458</v>
      </c>
      <c r="E5232" t="s">
        <v>476</v>
      </c>
      <c r="F5232" s="174" t="n">
        <v>2025</v>
      </c>
      <c r="G5232" s="175" t="n">
        <v>60</v>
      </c>
      <c r="H5232" s="176" t="n">
        <v>17438.3070556795</v>
      </c>
      <c r="I5232" s="177" t="n">
        <v>2691047.17153736</v>
      </c>
      <c r="J5232" s="178" t="str">
        <f>IF(I5232&gt;0,H5232/I5232,0)</f>
      </c>
      <c r="K5232" s="179" t="str">
        <f>1-EXP(-J5232)</f>
      </c>
      <c r="L5232" s="180" t="str">
        <f>IF(G5232=30,1,M5231)</f>
      </c>
      <c r="M5232" s="181" t="str">
        <f>L5232*(1-K5232)</f>
      </c>
    </row>
    <row r="5233">
      <c r="A5233" t="s">
        <v>164</v>
      </c>
      <c r="B5233" t="s">
        <v>256</v>
      </c>
      <c r="C5233" s="32" t="s">
        <v>258</v>
      </c>
      <c r="D5233" t="s">
        <v>458</v>
      </c>
      <c r="E5233" t="s">
        <v>476</v>
      </c>
      <c r="F5233" s="174" t="n">
        <v>2025</v>
      </c>
      <c r="G5233" s="175" t="n">
        <v>61</v>
      </c>
      <c r="H5233" s="176" t="n">
        <v>18181.2599999118</v>
      </c>
      <c r="I5233" s="177" t="n">
        <v>2568096.94973173</v>
      </c>
      <c r="J5233" s="178" t="str">
        <f>IF(I5233&gt;0,H5233/I5233,0)</f>
      </c>
      <c r="K5233" s="179" t="str">
        <f>1-EXP(-J5233)</f>
      </c>
      <c r="L5233" s="180" t="str">
        <f>IF(G5233=30,1,M5232)</f>
      </c>
      <c r="M5233" s="181" t="str">
        <f>L5233*(1-K5233)</f>
      </c>
    </row>
    <row r="5234">
      <c r="A5234" t="s">
        <v>164</v>
      </c>
      <c r="B5234" t="s">
        <v>256</v>
      </c>
      <c r="C5234" s="32" t="s">
        <v>258</v>
      </c>
      <c r="D5234" t="s">
        <v>458</v>
      </c>
      <c r="E5234" t="s">
        <v>476</v>
      </c>
      <c r="F5234" s="174" t="n">
        <v>2025</v>
      </c>
      <c r="G5234" s="175" t="n">
        <v>62</v>
      </c>
      <c r="H5234" s="176" t="n">
        <v>18965.6142029691</v>
      </c>
      <c r="I5234" s="177" t="n">
        <v>2450910.06582199</v>
      </c>
      <c r="J5234" s="178" t="str">
        <f>IF(I5234&gt;0,H5234/I5234,0)</f>
      </c>
      <c r="K5234" s="179" t="str">
        <f>1-EXP(-J5234)</f>
      </c>
      <c r="L5234" s="180" t="str">
        <f>IF(G5234=30,1,M5233)</f>
      </c>
      <c r="M5234" s="181" t="str">
        <f>L5234*(1-K5234)</f>
      </c>
    </row>
    <row r="5235">
      <c r="A5235" t="s">
        <v>164</v>
      </c>
      <c r="B5235" t="s">
        <v>256</v>
      </c>
      <c r="C5235" s="32" t="s">
        <v>258</v>
      </c>
      <c r="D5235" t="s">
        <v>458</v>
      </c>
      <c r="E5235" t="s">
        <v>476</v>
      </c>
      <c r="F5235" s="174" t="n">
        <v>2025</v>
      </c>
      <c r="G5235" s="175" t="n">
        <v>63</v>
      </c>
      <c r="H5235" s="176" t="n">
        <v>19612.2170525407</v>
      </c>
      <c r="I5235" s="177" t="n">
        <v>2307352.6622382</v>
      </c>
      <c r="J5235" s="178" t="str">
        <f>IF(I5235&gt;0,H5235/I5235,0)</f>
      </c>
      <c r="K5235" s="179" t="str">
        <f>1-EXP(-J5235)</f>
      </c>
      <c r="L5235" s="180" t="str">
        <f>IF(G5235=30,1,M5234)</f>
      </c>
      <c r="M5235" s="181" t="str">
        <f>L5235*(1-K5235)</f>
      </c>
    </row>
    <row r="5236">
      <c r="A5236" t="s">
        <v>164</v>
      </c>
      <c r="B5236" t="s">
        <v>256</v>
      </c>
      <c r="C5236" s="32" t="s">
        <v>258</v>
      </c>
      <c r="D5236" t="s">
        <v>458</v>
      </c>
      <c r="E5236" t="s">
        <v>476</v>
      </c>
      <c r="F5236" s="174" t="n">
        <v>2025</v>
      </c>
      <c r="G5236" s="175" t="n">
        <v>64</v>
      </c>
      <c r="H5236" s="176" t="n">
        <v>20361.6712293149</v>
      </c>
      <c r="I5236" s="177" t="n">
        <v>2189442.45160812</v>
      </c>
      <c r="J5236" s="178" t="str">
        <f>IF(I5236&gt;0,H5236/I5236,0)</f>
      </c>
      <c r="K5236" s="179" t="str">
        <f>1-EXP(-J5236)</f>
      </c>
      <c r="L5236" s="180" t="str">
        <f>IF(G5236=30,1,M5235)</f>
      </c>
      <c r="M5236" s="181" t="str">
        <f>L5236*(1-K5236)</f>
      </c>
    </row>
    <row r="5237">
      <c r="A5237" t="s">
        <v>164</v>
      </c>
      <c r="B5237" t="s">
        <v>256</v>
      </c>
      <c r="C5237" s="32" t="s">
        <v>258</v>
      </c>
      <c r="D5237" t="s">
        <v>458</v>
      </c>
      <c r="E5237" t="s">
        <v>476</v>
      </c>
      <c r="F5237" s="174" t="n">
        <v>2025</v>
      </c>
      <c r="G5237" s="175" t="n">
        <v>65</v>
      </c>
      <c r="H5237" s="176" t="n">
        <v>20559.606452617</v>
      </c>
      <c r="I5237" s="177" t="n">
        <v>2067379.29561573</v>
      </c>
      <c r="J5237" s="178" t="str">
        <f>IF(I5237&gt;0,H5237/I5237,0)</f>
      </c>
      <c r="K5237" s="179" t="str">
        <f>1-EXP(-J5237)</f>
      </c>
      <c r="L5237" s="180" t="str">
        <f>IF(G5237=30,1,M5236)</f>
      </c>
      <c r="M5237" s="181" t="str">
        <f>L5237*(1-K5237)</f>
      </c>
    </row>
    <row r="5238">
      <c r="A5238" t="s">
        <v>164</v>
      </c>
      <c r="B5238" t="s">
        <v>256</v>
      </c>
      <c r="C5238" s="32" t="s">
        <v>258</v>
      </c>
      <c r="D5238" t="s">
        <v>458</v>
      </c>
      <c r="E5238" t="s">
        <v>476</v>
      </c>
      <c r="F5238" s="174" t="n">
        <v>2025</v>
      </c>
      <c r="G5238" s="175" t="n">
        <v>66</v>
      </c>
      <c r="H5238" s="176" t="n">
        <v>21123.1280861183</v>
      </c>
      <c r="I5238" s="177" t="n">
        <v>1938977.04767675</v>
      </c>
      <c r="J5238" s="178" t="str">
        <f>IF(I5238&gt;0,H5238/I5238,0)</f>
      </c>
      <c r="K5238" s="179" t="str">
        <f>1-EXP(-J5238)</f>
      </c>
      <c r="L5238" s="180" t="str">
        <f>IF(G5238=30,1,M5237)</f>
      </c>
      <c r="M5238" s="181" t="str">
        <f>L5238*(1-K5238)</f>
      </c>
    </row>
    <row r="5239">
      <c r="A5239" t="s">
        <v>164</v>
      </c>
      <c r="B5239" t="s">
        <v>256</v>
      </c>
      <c r="C5239" s="32" t="s">
        <v>258</v>
      </c>
      <c r="D5239" t="s">
        <v>458</v>
      </c>
      <c r="E5239" t="s">
        <v>476</v>
      </c>
      <c r="F5239" s="174" t="n">
        <v>2025</v>
      </c>
      <c r="G5239" s="175" t="n">
        <v>67</v>
      </c>
      <c r="H5239" s="176" t="n">
        <v>21644.662993133</v>
      </c>
      <c r="I5239" s="177" t="n">
        <v>1812804.58670767</v>
      </c>
      <c r="J5239" s="178" t="str">
        <f>IF(I5239&gt;0,H5239/I5239,0)</f>
      </c>
      <c r="K5239" s="179" t="str">
        <f>1-EXP(-J5239)</f>
      </c>
      <c r="L5239" s="180" t="str">
        <f>IF(G5239=30,1,M5238)</f>
      </c>
      <c r="M5239" s="181" t="str">
        <f>L5239*(1-K5239)</f>
      </c>
    </row>
    <row r="5240">
      <c r="A5240" t="s">
        <v>164</v>
      </c>
      <c r="B5240" t="s">
        <v>256</v>
      </c>
      <c r="C5240" s="32" t="s">
        <v>258</v>
      </c>
      <c r="D5240" t="s">
        <v>458</v>
      </c>
      <c r="E5240" t="s">
        <v>476</v>
      </c>
      <c r="F5240" s="174" t="n">
        <v>2025</v>
      </c>
      <c r="G5240" s="175" t="n">
        <v>68</v>
      </c>
      <c r="H5240" s="176" t="n">
        <v>22437.9000846778</v>
      </c>
      <c r="I5240" s="177" t="n">
        <v>1708817.0374287</v>
      </c>
      <c r="J5240" s="178" t="str">
        <f>IF(I5240&gt;0,H5240/I5240,0)</f>
      </c>
      <c r="K5240" s="179" t="str">
        <f>1-EXP(-J5240)</f>
      </c>
      <c r="L5240" s="180" t="str">
        <f>IF(G5240=30,1,M5239)</f>
      </c>
      <c r="M5240" s="181" t="str">
        <f>L5240*(1-K5240)</f>
      </c>
    </row>
    <row r="5241">
      <c r="A5241" t="s">
        <v>164</v>
      </c>
      <c r="B5241" t="s">
        <v>256</v>
      </c>
      <c r="C5241" s="32" t="s">
        <v>258</v>
      </c>
      <c r="D5241" t="s">
        <v>458</v>
      </c>
      <c r="E5241" t="s">
        <v>476</v>
      </c>
      <c r="F5241" s="174" t="n">
        <v>2025</v>
      </c>
      <c r="G5241" s="175" t="n">
        <v>69</v>
      </c>
      <c r="H5241" s="176" t="n">
        <v>22881.7078777779</v>
      </c>
      <c r="I5241" s="177" t="n">
        <v>1588246.5017458</v>
      </c>
      <c r="J5241" s="178" t="str">
        <f>IF(I5241&gt;0,H5241/I5241,0)</f>
      </c>
      <c r="K5241" s="179" t="str">
        <f>1-EXP(-J5241)</f>
      </c>
      <c r="L5241" s="180" t="str">
        <f>IF(G5241=30,1,M5240)</f>
      </c>
      <c r="M5241" s="181" t="str">
        <f>L5241*(1-K5241)</f>
      </c>
    </row>
    <row r="5242">
      <c r="A5242" t="s">
        <v>164</v>
      </c>
      <c r="B5242" t="s">
        <v>256</v>
      </c>
      <c r="C5242" s="32" t="s">
        <v>258</v>
      </c>
      <c r="D5242" t="s">
        <v>458</v>
      </c>
      <c r="E5242" t="s">
        <v>476</v>
      </c>
      <c r="F5242" s="174" t="n">
        <v>2026</v>
      </c>
      <c r="G5242" s="175" t="n">
        <v>30</v>
      </c>
      <c r="H5242" s="176" t="n">
        <v>1298.25984518349</v>
      </c>
      <c r="I5242" s="177" t="n">
        <v>4533066.05431128</v>
      </c>
      <c r="J5242" s="178" t="str">
        <f>IF(I5242&gt;0,H5242/I5242,0)</f>
      </c>
      <c r="K5242" s="179" t="str">
        <f>1-EXP(-J5242)</f>
      </c>
      <c r="L5242" s="180" t="str">
        <f>IF(G5242=30,1,M5241)</f>
      </c>
      <c r="M5242" s="181" t="str">
        <f>L5242*(1-K5242)</f>
      </c>
    </row>
    <row r="5243">
      <c r="A5243" t="s">
        <v>164</v>
      </c>
      <c r="B5243" t="s">
        <v>256</v>
      </c>
      <c r="C5243" s="32" t="s">
        <v>258</v>
      </c>
      <c r="D5243" t="s">
        <v>458</v>
      </c>
      <c r="E5243" t="s">
        <v>476</v>
      </c>
      <c r="F5243" s="174" t="n">
        <v>2026</v>
      </c>
      <c r="G5243" s="175" t="n">
        <v>31</v>
      </c>
      <c r="H5243" s="176" t="n">
        <v>1327.21145920543</v>
      </c>
      <c r="I5243" s="177" t="n">
        <v>4460323.13013529</v>
      </c>
      <c r="J5243" s="178" t="str">
        <f>IF(I5243&gt;0,H5243/I5243,0)</f>
      </c>
      <c r="K5243" s="179" t="str">
        <f>1-EXP(-J5243)</f>
      </c>
      <c r="L5243" s="180" t="str">
        <f>IF(G5243=30,1,M5242)</f>
      </c>
      <c r="M5243" s="181" t="str">
        <f>L5243*(1-K5243)</f>
      </c>
    </row>
    <row r="5244">
      <c r="A5244" t="s">
        <v>164</v>
      </c>
      <c r="B5244" t="s">
        <v>256</v>
      </c>
      <c r="C5244" s="32" t="s">
        <v>258</v>
      </c>
      <c r="D5244" t="s">
        <v>458</v>
      </c>
      <c r="E5244" t="s">
        <v>476</v>
      </c>
      <c r="F5244" s="174" t="n">
        <v>2026</v>
      </c>
      <c r="G5244" s="175" t="n">
        <v>32</v>
      </c>
      <c r="H5244" s="176" t="n">
        <v>1369.95781781808</v>
      </c>
      <c r="I5244" s="177" t="n">
        <v>4404105.76820727</v>
      </c>
      <c r="J5244" s="178" t="str">
        <f>IF(I5244&gt;0,H5244/I5244,0)</f>
      </c>
      <c r="K5244" s="179" t="str">
        <f>1-EXP(-J5244)</f>
      </c>
      <c r="L5244" s="180" t="str">
        <f>IF(G5244=30,1,M5243)</f>
      </c>
      <c r="M5244" s="181" t="str">
        <f>L5244*(1-K5244)</f>
      </c>
    </row>
    <row r="5245">
      <c r="A5245" t="s">
        <v>164</v>
      </c>
      <c r="B5245" t="s">
        <v>256</v>
      </c>
      <c r="C5245" s="32" t="s">
        <v>258</v>
      </c>
      <c r="D5245" t="s">
        <v>458</v>
      </c>
      <c r="E5245" t="s">
        <v>476</v>
      </c>
      <c r="F5245" s="174" t="n">
        <v>2026</v>
      </c>
      <c r="G5245" s="175" t="n">
        <v>33</v>
      </c>
      <c r="H5245" s="176" t="n">
        <v>1424.49767818881</v>
      </c>
      <c r="I5245" s="177" t="n">
        <v>4351715.10199669</v>
      </c>
      <c r="J5245" s="178" t="str">
        <f>IF(I5245&gt;0,H5245/I5245,0)</f>
      </c>
      <c r="K5245" s="179" t="str">
        <f>1-EXP(-J5245)</f>
      </c>
      <c r="L5245" s="180" t="str">
        <f>IF(G5245=30,1,M5244)</f>
      </c>
      <c r="M5245" s="181" t="str">
        <f>L5245*(1-K5245)</f>
      </c>
    </row>
    <row r="5246">
      <c r="A5246" t="s">
        <v>164</v>
      </c>
      <c r="B5246" t="s">
        <v>256</v>
      </c>
      <c r="C5246" s="32" t="s">
        <v>258</v>
      </c>
      <c r="D5246" t="s">
        <v>458</v>
      </c>
      <c r="E5246" t="s">
        <v>476</v>
      </c>
      <c r="F5246" s="174" t="n">
        <v>2026</v>
      </c>
      <c r="G5246" s="175" t="n">
        <v>34</v>
      </c>
      <c r="H5246" s="176" t="n">
        <v>1521.6126176624</v>
      </c>
      <c r="I5246" s="177" t="n">
        <v>4391577.99496654</v>
      </c>
      <c r="J5246" s="178" t="str">
        <f>IF(I5246&gt;0,H5246/I5246,0)</f>
      </c>
      <c r="K5246" s="179" t="str">
        <f>1-EXP(-J5246)</f>
      </c>
      <c r="L5246" s="180" t="str">
        <f>IF(G5246=30,1,M5245)</f>
      </c>
      <c r="M5246" s="181" t="str">
        <f>L5246*(1-K5246)</f>
      </c>
    </row>
    <row r="5247">
      <c r="A5247" t="s">
        <v>164</v>
      </c>
      <c r="B5247" t="s">
        <v>256</v>
      </c>
      <c r="C5247" s="32" t="s">
        <v>258</v>
      </c>
      <c r="D5247" t="s">
        <v>458</v>
      </c>
      <c r="E5247" t="s">
        <v>476</v>
      </c>
      <c r="F5247" s="174" t="n">
        <v>2026</v>
      </c>
      <c r="G5247" s="175" t="n">
        <v>35</v>
      </c>
      <c r="H5247" s="176" t="n">
        <v>2111.65381235575</v>
      </c>
      <c r="I5247" s="177" t="n">
        <v>4411881.83923223</v>
      </c>
      <c r="J5247" s="178" t="str">
        <f>IF(I5247&gt;0,H5247/I5247,0)</f>
      </c>
      <c r="K5247" s="179" t="str">
        <f>1-EXP(-J5247)</f>
      </c>
      <c r="L5247" s="180" t="str">
        <f>IF(G5247=30,1,M5246)</f>
      </c>
      <c r="M5247" s="181" t="str">
        <f>L5247*(1-K5247)</f>
      </c>
    </row>
    <row r="5248">
      <c r="A5248" t="s">
        <v>164</v>
      </c>
      <c r="B5248" t="s">
        <v>256</v>
      </c>
      <c r="C5248" s="32" t="s">
        <v>258</v>
      </c>
      <c r="D5248" t="s">
        <v>458</v>
      </c>
      <c r="E5248" t="s">
        <v>476</v>
      </c>
      <c r="F5248" s="174" t="n">
        <v>2026</v>
      </c>
      <c r="G5248" s="175" t="n">
        <v>36</v>
      </c>
      <c r="H5248" s="176" t="n">
        <v>3195.80319452201</v>
      </c>
      <c r="I5248" s="177" t="n">
        <v>6497474.54866113</v>
      </c>
      <c r="J5248" s="178" t="str">
        <f>IF(I5248&gt;0,H5248/I5248,0)</f>
      </c>
      <c r="K5248" s="179" t="str">
        <f>1-EXP(-J5248)</f>
      </c>
      <c r="L5248" s="180" t="str">
        <f>IF(G5248=30,1,M5247)</f>
      </c>
      <c r="M5248" s="181" t="str">
        <f>L5248*(1-K5248)</f>
      </c>
    </row>
    <row r="5249">
      <c r="A5249" t="s">
        <v>164</v>
      </c>
      <c r="B5249" t="s">
        <v>256</v>
      </c>
      <c r="C5249" s="32" t="s">
        <v>258</v>
      </c>
      <c r="D5249" t="s">
        <v>458</v>
      </c>
      <c r="E5249" t="s">
        <v>476</v>
      </c>
      <c r="F5249" s="174" t="n">
        <v>2026</v>
      </c>
      <c r="G5249" s="175" t="n">
        <v>37</v>
      </c>
      <c r="H5249" s="176" t="n">
        <v>2396.03968292836</v>
      </c>
      <c r="I5249" s="177" t="n">
        <v>4374565.28871608</v>
      </c>
      <c r="J5249" s="178" t="str">
        <f>IF(I5249&gt;0,H5249/I5249,0)</f>
      </c>
      <c r="K5249" s="179" t="str">
        <f>1-EXP(-J5249)</f>
      </c>
      <c r="L5249" s="180" t="str">
        <f>IF(G5249=30,1,M5248)</f>
      </c>
      <c r="M5249" s="181" t="str">
        <f>L5249*(1-K5249)</f>
      </c>
    </row>
    <row r="5250">
      <c r="A5250" t="s">
        <v>164</v>
      </c>
      <c r="B5250" t="s">
        <v>256</v>
      </c>
      <c r="C5250" s="32" t="s">
        <v>258</v>
      </c>
      <c r="D5250" t="s">
        <v>458</v>
      </c>
      <c r="E5250" t="s">
        <v>476</v>
      </c>
      <c r="F5250" s="174" t="n">
        <v>2026</v>
      </c>
      <c r="G5250" s="175" t="n">
        <v>38</v>
      </c>
      <c r="H5250" s="176" t="n">
        <v>2562.10679305204</v>
      </c>
      <c r="I5250" s="177" t="n">
        <v>4360550.39627027</v>
      </c>
      <c r="J5250" s="178" t="str">
        <f>IF(I5250&gt;0,H5250/I5250,0)</f>
      </c>
      <c r="K5250" s="179" t="str">
        <f>1-EXP(-J5250)</f>
      </c>
      <c r="L5250" s="180" t="str">
        <f>IF(G5250=30,1,M5249)</f>
      </c>
      <c r="M5250" s="181" t="str">
        <f>L5250*(1-K5250)</f>
      </c>
    </row>
    <row r="5251">
      <c r="A5251" t="s">
        <v>164</v>
      </c>
      <c r="B5251" t="s">
        <v>256</v>
      </c>
      <c r="C5251" s="32" t="s">
        <v>258</v>
      </c>
      <c r="D5251" t="s">
        <v>458</v>
      </c>
      <c r="E5251" t="s">
        <v>476</v>
      </c>
      <c r="F5251" s="174" t="n">
        <v>2026</v>
      </c>
      <c r="G5251" s="175" t="n">
        <v>39</v>
      </c>
      <c r="H5251" s="176" t="n">
        <v>2670.17114287608</v>
      </c>
      <c r="I5251" s="177" t="n">
        <v>4230055.52013327</v>
      </c>
      <c r="J5251" s="178" t="str">
        <f>IF(I5251&gt;0,H5251/I5251,0)</f>
      </c>
      <c r="K5251" s="179" t="str">
        <f>1-EXP(-J5251)</f>
      </c>
      <c r="L5251" s="180" t="str">
        <f>IF(G5251=30,1,M5250)</f>
      </c>
      <c r="M5251" s="181" t="str">
        <f>L5251*(1-K5251)</f>
      </c>
    </row>
    <row r="5252">
      <c r="A5252" t="s">
        <v>164</v>
      </c>
      <c r="B5252" t="s">
        <v>256</v>
      </c>
      <c r="C5252" s="32" t="s">
        <v>258</v>
      </c>
      <c r="D5252" t="s">
        <v>458</v>
      </c>
      <c r="E5252" t="s">
        <v>476</v>
      </c>
      <c r="F5252" s="174" t="n">
        <v>2026</v>
      </c>
      <c r="G5252" s="175" t="n">
        <v>40</v>
      </c>
      <c r="H5252" s="176" t="n">
        <v>3574.27721763131</v>
      </c>
      <c r="I5252" s="177" t="n">
        <v>4198448.20163668</v>
      </c>
      <c r="J5252" s="178" t="str">
        <f>IF(I5252&gt;0,H5252/I5252,0)</f>
      </c>
      <c r="K5252" s="179" t="str">
        <f>1-EXP(-J5252)</f>
      </c>
      <c r="L5252" s="180" t="str">
        <f>IF(G5252=30,1,M5251)</f>
      </c>
      <c r="M5252" s="181" t="str">
        <f>L5252*(1-K5252)</f>
      </c>
    </row>
    <row r="5253">
      <c r="A5253" t="s">
        <v>164</v>
      </c>
      <c r="B5253" t="s">
        <v>256</v>
      </c>
      <c r="C5253" s="32" t="s">
        <v>258</v>
      </c>
      <c r="D5253" t="s">
        <v>458</v>
      </c>
      <c r="E5253" t="s">
        <v>476</v>
      </c>
      <c r="F5253" s="174" t="n">
        <v>2026</v>
      </c>
      <c r="G5253" s="175" t="n">
        <v>41</v>
      </c>
      <c r="H5253" s="176" t="n">
        <v>3914.22868419591</v>
      </c>
      <c r="I5253" s="177" t="n">
        <v>4261037.80820697</v>
      </c>
      <c r="J5253" s="178" t="str">
        <f>IF(I5253&gt;0,H5253/I5253,0)</f>
      </c>
      <c r="K5253" s="179" t="str">
        <f>1-EXP(-J5253)</f>
      </c>
      <c r="L5253" s="180" t="str">
        <f>IF(G5253=30,1,M5252)</f>
      </c>
      <c r="M5253" s="181" t="str">
        <f>L5253*(1-K5253)</f>
      </c>
    </row>
    <row r="5254">
      <c r="A5254" t="s">
        <v>164</v>
      </c>
      <c r="B5254" t="s">
        <v>256</v>
      </c>
      <c r="C5254" s="32" t="s">
        <v>258</v>
      </c>
      <c r="D5254" t="s">
        <v>458</v>
      </c>
      <c r="E5254" t="s">
        <v>476</v>
      </c>
      <c r="F5254" s="174" t="n">
        <v>2026</v>
      </c>
      <c r="G5254" s="175" t="n">
        <v>42</v>
      </c>
      <c r="H5254" s="176" t="n">
        <v>4326.31409269729</v>
      </c>
      <c r="I5254" s="177" t="n">
        <v>4350356.5738856</v>
      </c>
      <c r="J5254" s="178" t="str">
        <f>IF(I5254&gt;0,H5254/I5254,0)</f>
      </c>
      <c r="K5254" s="179" t="str">
        <f>1-EXP(-J5254)</f>
      </c>
      <c r="L5254" s="180" t="str">
        <f>IF(G5254=30,1,M5253)</f>
      </c>
      <c r="M5254" s="181" t="str">
        <f>L5254*(1-K5254)</f>
      </c>
    </row>
    <row r="5255">
      <c r="A5255" t="s">
        <v>164</v>
      </c>
      <c r="B5255" t="s">
        <v>256</v>
      </c>
      <c r="C5255" s="32" t="s">
        <v>258</v>
      </c>
      <c r="D5255" t="s">
        <v>458</v>
      </c>
      <c r="E5255" t="s">
        <v>476</v>
      </c>
      <c r="F5255" s="174" t="n">
        <v>2026</v>
      </c>
      <c r="G5255" s="175" t="n">
        <v>43</v>
      </c>
      <c r="H5255" s="176" t="n">
        <v>4678.92536107517</v>
      </c>
      <c r="I5255" s="177" t="n">
        <v>4329967.64868939</v>
      </c>
      <c r="J5255" s="178" t="str">
        <f>IF(I5255&gt;0,H5255/I5255,0)</f>
      </c>
      <c r="K5255" s="179" t="str">
        <f>1-EXP(-J5255)</f>
      </c>
      <c r="L5255" s="180" t="str">
        <f>IF(G5255=30,1,M5254)</f>
      </c>
      <c r="M5255" s="181" t="str">
        <f>L5255*(1-K5255)</f>
      </c>
    </row>
    <row r="5256">
      <c r="A5256" t="s">
        <v>164</v>
      </c>
      <c r="B5256" t="s">
        <v>256</v>
      </c>
      <c r="C5256" s="32" t="s">
        <v>258</v>
      </c>
      <c r="D5256" t="s">
        <v>458</v>
      </c>
      <c r="E5256" t="s">
        <v>476</v>
      </c>
      <c r="F5256" s="174" t="n">
        <v>2026</v>
      </c>
      <c r="G5256" s="175" t="n">
        <v>44</v>
      </c>
      <c r="H5256" s="176" t="n">
        <v>4945.61371281687</v>
      </c>
      <c r="I5256" s="177" t="n">
        <v>4196065.55113094</v>
      </c>
      <c r="J5256" s="178" t="str">
        <f>IF(I5256&gt;0,H5256/I5256,0)</f>
      </c>
      <c r="K5256" s="179" t="str">
        <f>1-EXP(-J5256)</f>
      </c>
      <c r="L5256" s="180" t="str">
        <f>IF(G5256=30,1,M5255)</f>
      </c>
      <c r="M5256" s="181" t="str">
        <f>L5256*(1-K5256)</f>
      </c>
    </row>
    <row r="5257">
      <c r="A5257" t="s">
        <v>164</v>
      </c>
      <c r="B5257" t="s">
        <v>256</v>
      </c>
      <c r="C5257" s="32" t="s">
        <v>258</v>
      </c>
      <c r="D5257" t="s">
        <v>458</v>
      </c>
      <c r="E5257" t="s">
        <v>476</v>
      </c>
      <c r="F5257" s="174" t="n">
        <v>2026</v>
      </c>
      <c r="G5257" s="175" t="n">
        <v>45</v>
      </c>
      <c r="H5257" s="176" t="n">
        <v>6300.12232060598</v>
      </c>
      <c r="I5257" s="177" t="n">
        <v>4125592.22408451</v>
      </c>
      <c r="J5257" s="178" t="str">
        <f>IF(I5257&gt;0,H5257/I5257,0)</f>
      </c>
      <c r="K5257" s="179" t="str">
        <f>1-EXP(-J5257)</f>
      </c>
      <c r="L5257" s="180" t="str">
        <f>IF(G5257=30,1,M5256)</f>
      </c>
      <c r="M5257" s="181" t="str">
        <f>L5257*(1-K5257)</f>
      </c>
    </row>
    <row r="5258">
      <c r="A5258" t="s">
        <v>164</v>
      </c>
      <c r="B5258" t="s">
        <v>256</v>
      </c>
      <c r="C5258" s="32" t="s">
        <v>258</v>
      </c>
      <c r="D5258" t="s">
        <v>458</v>
      </c>
      <c r="E5258" t="s">
        <v>476</v>
      </c>
      <c r="F5258" s="174" t="n">
        <v>2026</v>
      </c>
      <c r="G5258" s="175" t="n">
        <v>46</v>
      </c>
      <c r="H5258" s="176" t="n">
        <v>6801.73453541144</v>
      </c>
      <c r="I5258" s="177" t="n">
        <v>4070424.9017829</v>
      </c>
      <c r="J5258" s="178" t="str">
        <f>IF(I5258&gt;0,H5258/I5258,0)</f>
      </c>
      <c r="K5258" s="179" t="str">
        <f>1-EXP(-J5258)</f>
      </c>
      <c r="L5258" s="180" t="str">
        <f>IF(G5258=30,1,M5257)</f>
      </c>
      <c r="M5258" s="181" t="str">
        <f>L5258*(1-K5258)</f>
      </c>
    </row>
    <row r="5259">
      <c r="A5259" t="s">
        <v>164</v>
      </c>
      <c r="B5259" t="s">
        <v>256</v>
      </c>
      <c r="C5259" s="32" t="s">
        <v>258</v>
      </c>
      <c r="D5259" t="s">
        <v>458</v>
      </c>
      <c r="E5259" t="s">
        <v>476</v>
      </c>
      <c r="F5259" s="174" t="n">
        <v>2026</v>
      </c>
      <c r="G5259" s="175" t="n">
        <v>47</v>
      </c>
      <c r="H5259" s="176" t="n">
        <v>7334.67732116997</v>
      </c>
      <c r="I5259" s="177" t="n">
        <v>4010953.8225493</v>
      </c>
      <c r="J5259" s="178" t="str">
        <f>IF(I5259&gt;0,H5259/I5259,0)</f>
      </c>
      <c r="K5259" s="179" t="str">
        <f>1-EXP(-J5259)</f>
      </c>
      <c r="L5259" s="180" t="str">
        <f>IF(G5259=30,1,M5258)</f>
      </c>
      <c r="M5259" s="181" t="str">
        <f>L5259*(1-K5259)</f>
      </c>
    </row>
    <row r="5260">
      <c r="A5260" t="s">
        <v>164</v>
      </c>
      <c r="B5260" t="s">
        <v>256</v>
      </c>
      <c r="C5260" s="32" t="s">
        <v>258</v>
      </c>
      <c r="D5260" t="s">
        <v>458</v>
      </c>
      <c r="E5260" t="s">
        <v>476</v>
      </c>
      <c r="F5260" s="174" t="n">
        <v>2026</v>
      </c>
      <c r="G5260" s="175" t="n">
        <v>48</v>
      </c>
      <c r="H5260" s="176" t="n">
        <v>7863.30618401713</v>
      </c>
      <c r="I5260" s="177" t="n">
        <v>3931935.61057611</v>
      </c>
      <c r="J5260" s="178" t="str">
        <f>IF(I5260&gt;0,H5260/I5260,0)</f>
      </c>
      <c r="K5260" s="179" t="str">
        <f>1-EXP(-J5260)</f>
      </c>
      <c r="L5260" s="180" t="str">
        <f>IF(G5260=30,1,M5259)</f>
      </c>
      <c r="M5260" s="181" t="str">
        <f>L5260*(1-K5260)</f>
      </c>
    </row>
    <row r="5261">
      <c r="A5261" t="s">
        <v>164</v>
      </c>
      <c r="B5261" t="s">
        <v>256</v>
      </c>
      <c r="C5261" s="32" t="s">
        <v>258</v>
      </c>
      <c r="D5261" t="s">
        <v>458</v>
      </c>
      <c r="E5261" t="s">
        <v>476</v>
      </c>
      <c r="F5261" s="174" t="n">
        <v>2026</v>
      </c>
      <c r="G5261" s="175" t="n">
        <v>49</v>
      </c>
      <c r="H5261" s="176" t="n">
        <v>8463.48438346089</v>
      </c>
      <c r="I5261" s="177" t="n">
        <v>3870576.91941383</v>
      </c>
      <c r="J5261" s="178" t="str">
        <f>IF(I5261&gt;0,H5261/I5261,0)</f>
      </c>
      <c r="K5261" s="179" t="str">
        <f>1-EXP(-J5261)</f>
      </c>
      <c r="L5261" s="180" t="str">
        <f>IF(G5261=30,1,M5260)</f>
      </c>
      <c r="M5261" s="181" t="str">
        <f>L5261*(1-K5261)</f>
      </c>
    </row>
    <row r="5262">
      <c r="A5262" t="s">
        <v>164</v>
      </c>
      <c r="B5262" t="s">
        <v>256</v>
      </c>
      <c r="C5262" s="32" t="s">
        <v>258</v>
      </c>
      <c r="D5262" t="s">
        <v>458</v>
      </c>
      <c r="E5262" t="s">
        <v>476</v>
      </c>
      <c r="F5262" s="174" t="n">
        <v>2026</v>
      </c>
      <c r="G5262" s="175" t="n">
        <v>50</v>
      </c>
      <c r="H5262" s="176" t="n">
        <v>9708.50738274535</v>
      </c>
      <c r="I5262" s="177" t="n">
        <v>3797305.84389906</v>
      </c>
      <c r="J5262" s="178" t="str">
        <f>IF(I5262&gt;0,H5262/I5262,0)</f>
      </c>
      <c r="K5262" s="179" t="str">
        <f>1-EXP(-J5262)</f>
      </c>
      <c r="L5262" s="180" t="str">
        <f>IF(G5262=30,1,M5261)</f>
      </c>
      <c r="M5262" s="181" t="str">
        <f>L5262*(1-K5262)</f>
      </c>
    </row>
    <row r="5263">
      <c r="A5263" t="s">
        <v>164</v>
      </c>
      <c r="B5263" t="s">
        <v>256</v>
      </c>
      <c r="C5263" s="32" t="s">
        <v>258</v>
      </c>
      <c r="D5263" t="s">
        <v>458</v>
      </c>
      <c r="E5263" t="s">
        <v>476</v>
      </c>
      <c r="F5263" s="174" t="n">
        <v>2026</v>
      </c>
      <c r="G5263" s="175" t="n">
        <v>51</v>
      </c>
      <c r="H5263" s="176" t="n">
        <v>10378.4917394662</v>
      </c>
      <c r="I5263" s="177" t="n">
        <v>3722620.99444197</v>
      </c>
      <c r="J5263" s="178" t="str">
        <f>IF(I5263&gt;0,H5263/I5263,0)</f>
      </c>
      <c r="K5263" s="179" t="str">
        <f>1-EXP(-J5263)</f>
      </c>
      <c r="L5263" s="180" t="str">
        <f>IF(G5263=30,1,M5262)</f>
      </c>
      <c r="M5263" s="181" t="str">
        <f>L5263*(1-K5263)</f>
      </c>
    </row>
    <row r="5264">
      <c r="A5264" t="s">
        <v>164</v>
      </c>
      <c r="B5264" t="s">
        <v>256</v>
      </c>
      <c r="C5264" s="32" t="s">
        <v>258</v>
      </c>
      <c r="D5264" t="s">
        <v>458</v>
      </c>
      <c r="E5264" t="s">
        <v>476</v>
      </c>
      <c r="F5264" s="174" t="n">
        <v>2026</v>
      </c>
      <c r="G5264" s="175" t="n">
        <v>52</v>
      </c>
      <c r="H5264" s="176" t="n">
        <v>11007.813499653</v>
      </c>
      <c r="I5264" s="177" t="n">
        <v>3620910.84364181</v>
      </c>
      <c r="J5264" s="178" t="str">
        <f>IF(I5264&gt;0,H5264/I5264,0)</f>
      </c>
      <c r="K5264" s="179" t="str">
        <f>1-EXP(-J5264)</f>
      </c>
      <c r="L5264" s="180" t="str">
        <f>IF(G5264=30,1,M5263)</f>
      </c>
      <c r="M5264" s="181" t="str">
        <f>L5264*(1-K5264)</f>
      </c>
    </row>
    <row r="5265">
      <c r="A5265" t="s">
        <v>164</v>
      </c>
      <c r="B5265" t="s">
        <v>256</v>
      </c>
      <c r="C5265" s="32" t="s">
        <v>258</v>
      </c>
      <c r="D5265" t="s">
        <v>458</v>
      </c>
      <c r="E5265" t="s">
        <v>476</v>
      </c>
      <c r="F5265" s="174" t="n">
        <v>2026</v>
      </c>
      <c r="G5265" s="175" t="n">
        <v>53</v>
      </c>
      <c r="H5265" s="176" t="n">
        <v>11874.1859074172</v>
      </c>
      <c r="I5265" s="177" t="n">
        <v>3580912.15608644</v>
      </c>
      <c r="J5265" s="178" t="str">
        <f>IF(I5265&gt;0,H5265/I5265,0)</f>
      </c>
      <c r="K5265" s="179" t="str">
        <f>1-EXP(-J5265)</f>
      </c>
      <c r="L5265" s="180" t="str">
        <f>IF(G5265=30,1,M5264)</f>
      </c>
      <c r="M5265" s="181" t="str">
        <f>L5265*(1-K5265)</f>
      </c>
    </row>
    <row r="5266">
      <c r="A5266" t="s">
        <v>164</v>
      </c>
      <c r="B5266" t="s">
        <v>256</v>
      </c>
      <c r="C5266" s="32" t="s">
        <v>258</v>
      </c>
      <c r="D5266" t="s">
        <v>458</v>
      </c>
      <c r="E5266" t="s">
        <v>476</v>
      </c>
      <c r="F5266" s="174" t="n">
        <v>2026</v>
      </c>
      <c r="G5266" s="175" t="n">
        <v>54</v>
      </c>
      <c r="H5266" s="176" t="n">
        <v>12222.5452471904</v>
      </c>
      <c r="I5266" s="177" t="n">
        <v>3373670.78460716</v>
      </c>
      <c r="J5266" s="178" t="str">
        <f>IF(I5266&gt;0,H5266/I5266,0)</f>
      </c>
      <c r="K5266" s="179" t="str">
        <f>1-EXP(-J5266)</f>
      </c>
      <c r="L5266" s="180" t="str">
        <f>IF(G5266=30,1,M5265)</f>
      </c>
      <c r="M5266" s="181" t="str">
        <f>L5266*(1-K5266)</f>
      </c>
    </row>
    <row r="5267">
      <c r="A5267" t="s">
        <v>164</v>
      </c>
      <c r="B5267" t="s">
        <v>256</v>
      </c>
      <c r="C5267" s="32" t="s">
        <v>258</v>
      </c>
      <c r="D5267" t="s">
        <v>458</v>
      </c>
      <c r="E5267" t="s">
        <v>476</v>
      </c>
      <c r="F5267" s="174" t="n">
        <v>2026</v>
      </c>
      <c r="G5267" s="175" t="n">
        <v>55</v>
      </c>
      <c r="H5267" s="176" t="n">
        <v>13252.0445116143</v>
      </c>
      <c r="I5267" s="177" t="n">
        <v>3290808.25270505</v>
      </c>
      <c r="J5267" s="178" t="str">
        <f>IF(I5267&gt;0,H5267/I5267,0)</f>
      </c>
      <c r="K5267" s="179" t="str">
        <f>1-EXP(-J5267)</f>
      </c>
      <c r="L5267" s="180" t="str">
        <f>IF(G5267=30,1,M5266)</f>
      </c>
      <c r="M5267" s="181" t="str">
        <f>L5267*(1-K5267)</f>
      </c>
    </row>
    <row r="5268">
      <c r="A5268" t="s">
        <v>164</v>
      </c>
      <c r="B5268" t="s">
        <v>256</v>
      </c>
      <c r="C5268" s="32" t="s">
        <v>258</v>
      </c>
      <c r="D5268" t="s">
        <v>458</v>
      </c>
      <c r="E5268" t="s">
        <v>476</v>
      </c>
      <c r="F5268" s="174" t="n">
        <v>2026</v>
      </c>
      <c r="G5268" s="175" t="n">
        <v>56</v>
      </c>
      <c r="H5268" s="176" t="n">
        <v>14126.4852878173</v>
      </c>
      <c r="I5268" s="177" t="n">
        <v>3212216.84798732</v>
      </c>
      <c r="J5268" s="178" t="str">
        <f>IF(I5268&gt;0,H5268/I5268,0)</f>
      </c>
      <c r="K5268" s="179" t="str">
        <f>1-EXP(-J5268)</f>
      </c>
      <c r="L5268" s="180" t="str">
        <f>IF(G5268=30,1,M5267)</f>
      </c>
      <c r="M5268" s="181" t="str">
        <f>L5268*(1-K5268)</f>
      </c>
    </row>
    <row r="5269">
      <c r="A5269" t="s">
        <v>164</v>
      </c>
      <c r="B5269" t="s">
        <v>256</v>
      </c>
      <c r="C5269" s="32" t="s">
        <v>258</v>
      </c>
      <c r="D5269" t="s">
        <v>458</v>
      </c>
      <c r="E5269" t="s">
        <v>476</v>
      </c>
      <c r="F5269" s="174" t="n">
        <v>2026</v>
      </c>
      <c r="G5269" s="175" t="n">
        <v>57</v>
      </c>
      <c r="H5269" s="176" t="n">
        <v>15009.6521256956</v>
      </c>
      <c r="I5269" s="177" t="n">
        <v>3124839.43077209</v>
      </c>
      <c r="J5269" s="178" t="str">
        <f>IF(I5269&gt;0,H5269/I5269,0)</f>
      </c>
      <c r="K5269" s="179" t="str">
        <f>1-EXP(-J5269)</f>
      </c>
      <c r="L5269" s="180" t="str">
        <f>IF(G5269=30,1,M5268)</f>
      </c>
      <c r="M5269" s="181" t="str">
        <f>L5269*(1-K5269)</f>
      </c>
    </row>
    <row r="5270">
      <c r="A5270" t="s">
        <v>164</v>
      </c>
      <c r="B5270" t="s">
        <v>256</v>
      </c>
      <c r="C5270" s="32" t="s">
        <v>258</v>
      </c>
      <c r="D5270" t="s">
        <v>458</v>
      </c>
      <c r="E5270" t="s">
        <v>476</v>
      </c>
      <c r="F5270" s="174" t="n">
        <v>2026</v>
      </c>
      <c r="G5270" s="175" t="n">
        <v>58</v>
      </c>
      <c r="H5270" s="176" t="n">
        <v>15831.6909827062</v>
      </c>
      <c r="I5270" s="177" t="n">
        <v>3017308.16561797</v>
      </c>
      <c r="J5270" s="178" t="str">
        <f>IF(I5270&gt;0,H5270/I5270,0)</f>
      </c>
      <c r="K5270" s="179" t="str">
        <f>1-EXP(-J5270)</f>
      </c>
      <c r="L5270" s="180" t="str">
        <f>IF(G5270=30,1,M5269)</f>
      </c>
      <c r="M5270" s="181" t="str">
        <f>L5270*(1-K5270)</f>
      </c>
    </row>
    <row r="5271">
      <c r="A5271" t="s">
        <v>164</v>
      </c>
      <c r="B5271" t="s">
        <v>256</v>
      </c>
      <c r="C5271" s="32" t="s">
        <v>258</v>
      </c>
      <c r="D5271" t="s">
        <v>458</v>
      </c>
      <c r="E5271" t="s">
        <v>476</v>
      </c>
      <c r="F5271" s="174" t="n">
        <v>2026</v>
      </c>
      <c r="G5271" s="175" t="n">
        <v>59</v>
      </c>
      <c r="H5271" s="176" t="n">
        <v>16513.3647905445</v>
      </c>
      <c r="I5271" s="177" t="n">
        <v>2877828.99309424</v>
      </c>
      <c r="J5271" s="178" t="str">
        <f>IF(I5271&gt;0,H5271/I5271,0)</f>
      </c>
      <c r="K5271" s="179" t="str">
        <f>1-EXP(-J5271)</f>
      </c>
      <c r="L5271" s="180" t="str">
        <f>IF(G5271=30,1,M5270)</f>
      </c>
      <c r="M5271" s="181" t="str">
        <f>L5271*(1-K5271)</f>
      </c>
    </row>
    <row r="5272">
      <c r="A5272" t="s">
        <v>164</v>
      </c>
      <c r="B5272" t="s">
        <v>256</v>
      </c>
      <c r="C5272" s="32" t="s">
        <v>258</v>
      </c>
      <c r="D5272" t="s">
        <v>458</v>
      </c>
      <c r="E5272" t="s">
        <v>476</v>
      </c>
      <c r="F5272" s="174" t="n">
        <v>2026</v>
      </c>
      <c r="G5272" s="175" t="n">
        <v>60</v>
      </c>
      <c r="H5272" s="176" t="n">
        <v>17879.516833386</v>
      </c>
      <c r="I5272" s="177" t="n">
        <v>2775958.8998099</v>
      </c>
      <c r="J5272" s="178" t="str">
        <f>IF(I5272&gt;0,H5272/I5272,0)</f>
      </c>
      <c r="K5272" s="179" t="str">
        <f>1-EXP(-J5272)</f>
      </c>
      <c r="L5272" s="180" t="str">
        <f>IF(G5272=30,1,M5271)</f>
      </c>
      <c r="M5272" s="181" t="str">
        <f>L5272*(1-K5272)</f>
      </c>
    </row>
    <row r="5273">
      <c r="A5273" t="s">
        <v>164</v>
      </c>
      <c r="B5273" t="s">
        <v>256</v>
      </c>
      <c r="C5273" s="32" t="s">
        <v>258</v>
      </c>
      <c r="D5273" t="s">
        <v>458</v>
      </c>
      <c r="E5273" t="s">
        <v>476</v>
      </c>
      <c r="F5273" s="174" t="n">
        <v>2026</v>
      </c>
      <c r="G5273" s="175" t="n">
        <v>61</v>
      </c>
      <c r="H5273" s="176" t="n">
        <v>18657.2741447922</v>
      </c>
      <c r="I5273" s="177" t="n">
        <v>2651129.98433342</v>
      </c>
      <c r="J5273" s="178" t="str">
        <f>IF(I5273&gt;0,H5273/I5273,0)</f>
      </c>
      <c r="K5273" s="179" t="str">
        <f>1-EXP(-J5273)</f>
      </c>
      <c r="L5273" s="180" t="str">
        <f>IF(G5273=30,1,M5272)</f>
      </c>
      <c r="M5273" s="181" t="str">
        <f>L5273*(1-K5273)</f>
      </c>
    </row>
    <row r="5274">
      <c r="A5274" t="s">
        <v>164</v>
      </c>
      <c r="B5274" t="s">
        <v>256</v>
      </c>
      <c r="C5274" s="32" t="s">
        <v>258</v>
      </c>
      <c r="D5274" t="s">
        <v>458</v>
      </c>
      <c r="E5274" t="s">
        <v>476</v>
      </c>
      <c r="F5274" s="174" t="n">
        <v>2026</v>
      </c>
      <c r="G5274" s="175" t="n">
        <v>62</v>
      </c>
      <c r="H5274" s="176" t="n">
        <v>19442.9718759978</v>
      </c>
      <c r="I5274" s="177" t="n">
        <v>2527122.68400952</v>
      </c>
      <c r="J5274" s="178" t="str">
        <f>IF(I5274&gt;0,H5274/I5274,0)</f>
      </c>
      <c r="K5274" s="179" t="str">
        <f>1-EXP(-J5274)</f>
      </c>
      <c r="L5274" s="180" t="str">
        <f>IF(G5274=30,1,M5273)</f>
      </c>
      <c r="M5274" s="181" t="str">
        <f>L5274*(1-K5274)</f>
      </c>
    </row>
    <row r="5275">
      <c r="A5275" t="s">
        <v>164</v>
      </c>
      <c r="B5275" t="s">
        <v>256</v>
      </c>
      <c r="C5275" s="32" t="s">
        <v>258</v>
      </c>
      <c r="D5275" t="s">
        <v>458</v>
      </c>
      <c r="E5275" t="s">
        <v>476</v>
      </c>
      <c r="F5275" s="174" t="n">
        <v>2026</v>
      </c>
      <c r="G5275" s="175" t="n">
        <v>63</v>
      </c>
      <c r="H5275" s="176" t="n">
        <v>20266.9526651946</v>
      </c>
      <c r="I5275" s="177" t="n">
        <v>2408179.3533734</v>
      </c>
      <c r="J5275" s="178" t="str">
        <f>IF(I5275&gt;0,H5275/I5275,0)</f>
      </c>
      <c r="K5275" s="179" t="str">
        <f>1-EXP(-J5275)</f>
      </c>
      <c r="L5275" s="180" t="str">
        <f>IF(G5275=30,1,M5274)</f>
      </c>
      <c r="M5275" s="181" t="str">
        <f>L5275*(1-K5275)</f>
      </c>
    </row>
    <row r="5276">
      <c r="A5276" t="s">
        <v>164</v>
      </c>
      <c r="B5276" t="s">
        <v>256</v>
      </c>
      <c r="C5276" s="32" t="s">
        <v>258</v>
      </c>
      <c r="D5276" t="s">
        <v>458</v>
      </c>
      <c r="E5276" t="s">
        <v>476</v>
      </c>
      <c r="F5276" s="174" t="n">
        <v>2026</v>
      </c>
      <c r="G5276" s="175" t="n">
        <v>64</v>
      </c>
      <c r="H5276" s="176" t="n">
        <v>20937.6726835613</v>
      </c>
      <c r="I5276" s="177" t="n">
        <v>2263181.82084914</v>
      </c>
      <c r="J5276" s="178" t="str">
        <f>IF(I5276&gt;0,H5276/I5276,0)</f>
      </c>
      <c r="K5276" s="179" t="str">
        <f>1-EXP(-J5276)</f>
      </c>
      <c r="L5276" s="180" t="str">
        <f>IF(G5276=30,1,M5275)</f>
      </c>
      <c r="M5276" s="181" t="str">
        <f>L5276*(1-K5276)</f>
      </c>
    </row>
    <row r="5277">
      <c r="A5277" t="s">
        <v>164</v>
      </c>
      <c r="B5277" t="s">
        <v>256</v>
      </c>
      <c r="C5277" s="32" t="s">
        <v>258</v>
      </c>
      <c r="D5277" t="s">
        <v>458</v>
      </c>
      <c r="E5277" t="s">
        <v>476</v>
      </c>
      <c r="F5277" s="174" t="n">
        <v>2026</v>
      </c>
      <c r="G5277" s="175" t="n">
        <v>65</v>
      </c>
      <c r="H5277" s="176" t="n">
        <v>21181.0377444798</v>
      </c>
      <c r="I5277" s="177" t="n">
        <v>2143597.74043138</v>
      </c>
      <c r="J5277" s="178" t="str">
        <f>IF(I5277&gt;0,H5277/I5277,0)</f>
      </c>
      <c r="K5277" s="179" t="str">
        <f>1-EXP(-J5277)</f>
      </c>
      <c r="L5277" s="180" t="str">
        <f>IF(G5277=30,1,M5276)</f>
      </c>
      <c r="M5277" s="181" t="str">
        <f>L5277*(1-K5277)</f>
      </c>
    </row>
    <row r="5278">
      <c r="A5278" t="s">
        <v>164</v>
      </c>
      <c r="B5278" t="s">
        <v>256</v>
      </c>
      <c r="C5278" s="32" t="s">
        <v>258</v>
      </c>
      <c r="D5278" t="s">
        <v>458</v>
      </c>
      <c r="E5278" t="s">
        <v>476</v>
      </c>
      <c r="F5278" s="174" t="n">
        <v>2026</v>
      </c>
      <c r="G5278" s="175" t="n">
        <v>66</v>
      </c>
      <c r="H5278" s="176" t="n">
        <v>21869.1249849434</v>
      </c>
      <c r="I5278" s="177" t="n">
        <v>2020128.86807673</v>
      </c>
      <c r="J5278" s="178" t="str">
        <f>IF(I5278&gt;0,H5278/I5278,0)</f>
      </c>
      <c r="K5278" s="179" t="str">
        <f>1-EXP(-J5278)</f>
      </c>
      <c r="L5278" s="180" t="str">
        <f>IF(G5278=30,1,M5277)</f>
      </c>
      <c r="M5278" s="181" t="str">
        <f>L5278*(1-K5278)</f>
      </c>
    </row>
    <row r="5279">
      <c r="A5279" t="s">
        <v>164</v>
      </c>
      <c r="B5279" t="s">
        <v>256</v>
      </c>
      <c r="C5279" s="32" t="s">
        <v>258</v>
      </c>
      <c r="D5279" t="s">
        <v>458</v>
      </c>
      <c r="E5279" t="s">
        <v>476</v>
      </c>
      <c r="F5279" s="174" t="n">
        <v>2026</v>
      </c>
      <c r="G5279" s="175" t="n">
        <v>67</v>
      </c>
      <c r="H5279" s="176" t="n">
        <v>22429.2280713417</v>
      </c>
      <c r="I5279" s="177" t="n">
        <v>1890342.6252356</v>
      </c>
      <c r="J5279" s="178" t="str">
        <f>IF(I5279&gt;0,H5279/I5279,0)</f>
      </c>
      <c r="K5279" s="179" t="str">
        <f>1-EXP(-J5279)</f>
      </c>
      <c r="L5279" s="180" t="str">
        <f>IF(G5279=30,1,M5278)</f>
      </c>
      <c r="M5279" s="181" t="str">
        <f>L5279*(1-K5279)</f>
      </c>
    </row>
    <row r="5280">
      <c r="A5280" t="s">
        <v>164</v>
      </c>
      <c r="B5280" t="s">
        <v>256</v>
      </c>
      <c r="C5280" s="32" t="s">
        <v>258</v>
      </c>
      <c r="D5280" t="s">
        <v>458</v>
      </c>
      <c r="E5280" t="s">
        <v>476</v>
      </c>
      <c r="F5280" s="174" t="n">
        <v>2026</v>
      </c>
      <c r="G5280" s="175" t="n">
        <v>68</v>
      </c>
      <c r="H5280" s="176" t="n">
        <v>22941.4390177619</v>
      </c>
      <c r="I5280" s="177" t="n">
        <v>1762998.96710364</v>
      </c>
      <c r="J5280" s="178" t="str">
        <f>IF(I5280&gt;0,H5280/I5280,0)</f>
      </c>
      <c r="K5280" s="179" t="str">
        <f>1-EXP(-J5280)</f>
      </c>
      <c r="L5280" s="180" t="str">
        <f>IF(G5280=30,1,M5279)</f>
      </c>
      <c r="M5280" s="181" t="str">
        <f>L5280*(1-K5280)</f>
      </c>
    </row>
    <row r="5281">
      <c r="A5281" t="s">
        <v>164</v>
      </c>
      <c r="B5281" t="s">
        <v>256</v>
      </c>
      <c r="C5281" s="32" t="s">
        <v>258</v>
      </c>
      <c r="D5281" t="s">
        <v>458</v>
      </c>
      <c r="E5281" t="s">
        <v>476</v>
      </c>
      <c r="F5281" s="174" t="n">
        <v>2026</v>
      </c>
      <c r="G5281" s="175" t="n">
        <v>69</v>
      </c>
      <c r="H5281" s="176" t="n">
        <v>23731.9638382778</v>
      </c>
      <c r="I5281" s="177" t="n">
        <v>1657196.08338945</v>
      </c>
      <c r="J5281" s="178" t="str">
        <f>IF(I5281&gt;0,H5281/I5281,0)</f>
      </c>
      <c r="K5281" s="179" t="str">
        <f>1-EXP(-J5281)</f>
      </c>
      <c r="L5281" s="180" t="str">
        <f>IF(G5281=30,1,M5280)</f>
      </c>
      <c r="M5281" s="181" t="str">
        <f>L5281*(1-K5281)</f>
      </c>
    </row>
    <row r="5282">
      <c r="A5282" t="s">
        <v>164</v>
      </c>
      <c r="B5282" t="s">
        <v>256</v>
      </c>
      <c r="C5282" s="32" t="s">
        <v>258</v>
      </c>
      <c r="D5282" t="s">
        <v>458</v>
      </c>
      <c r="E5282" t="s">
        <v>476</v>
      </c>
      <c r="F5282" s="174" t="n">
        <v>2027</v>
      </c>
      <c r="G5282" s="175" t="n">
        <v>30</v>
      </c>
      <c r="H5282" s="176" t="n">
        <v>1304.64237016457</v>
      </c>
      <c r="I5282" s="177" t="n">
        <v>4568808.45043002</v>
      </c>
      <c r="J5282" s="178" t="str">
        <f>IF(I5282&gt;0,H5282/I5282,0)</f>
      </c>
      <c r="K5282" s="179" t="str">
        <f>1-EXP(-J5282)</f>
      </c>
      <c r="L5282" s="180" t="str">
        <f>IF(G5282=30,1,M5281)</f>
      </c>
      <c r="M5282" s="181" t="str">
        <f>L5282*(1-K5282)</f>
      </c>
    </row>
    <row r="5283">
      <c r="A5283" t="s">
        <v>164</v>
      </c>
      <c r="B5283" t="s">
        <v>256</v>
      </c>
      <c r="C5283" s="32" t="s">
        <v>258</v>
      </c>
      <c r="D5283" t="s">
        <v>458</v>
      </c>
      <c r="E5283" t="s">
        <v>476</v>
      </c>
      <c r="F5283" s="174" t="n">
        <v>2027</v>
      </c>
      <c r="G5283" s="175" t="n">
        <v>31</v>
      </c>
      <c r="H5283" s="176" t="n">
        <v>1342.98542506631</v>
      </c>
      <c r="I5283" s="177" t="n">
        <v>4526141.25825779</v>
      </c>
      <c r="J5283" s="178" t="str">
        <f>IF(I5283&gt;0,H5283/I5283,0)</f>
      </c>
      <c r="K5283" s="179" t="str">
        <f>1-EXP(-J5283)</f>
      </c>
      <c r="L5283" s="180" t="str">
        <f>IF(G5283=30,1,M5282)</f>
      </c>
      <c r="M5283" s="181" t="str">
        <f>L5283*(1-K5283)</f>
      </c>
    </row>
    <row r="5284">
      <c r="A5284" t="s">
        <v>164</v>
      </c>
      <c r="B5284" t="s">
        <v>256</v>
      </c>
      <c r="C5284" s="32" t="s">
        <v>258</v>
      </c>
      <c r="D5284" t="s">
        <v>458</v>
      </c>
      <c r="E5284" t="s">
        <v>476</v>
      </c>
      <c r="F5284" s="174" t="n">
        <v>2027</v>
      </c>
      <c r="G5284" s="175" t="n">
        <v>32</v>
      </c>
      <c r="H5284" s="176" t="n">
        <v>1381.75425671961</v>
      </c>
      <c r="I5284" s="177" t="n">
        <v>4453752.99241235</v>
      </c>
      <c r="J5284" s="178" t="str">
        <f>IF(I5284&gt;0,H5284/I5284,0)</f>
      </c>
      <c r="K5284" s="179" t="str">
        <f>1-EXP(-J5284)</f>
      </c>
      <c r="L5284" s="180" t="str">
        <f>IF(G5284=30,1,M5283)</f>
      </c>
      <c r="M5284" s="181" t="str">
        <f>L5284*(1-K5284)</f>
      </c>
    </row>
    <row r="5285">
      <c r="A5285" t="s">
        <v>164</v>
      </c>
      <c r="B5285" t="s">
        <v>256</v>
      </c>
      <c r="C5285" s="32" t="s">
        <v>258</v>
      </c>
      <c r="D5285" t="s">
        <v>458</v>
      </c>
      <c r="E5285" t="s">
        <v>476</v>
      </c>
      <c r="F5285" s="174" t="n">
        <v>2027</v>
      </c>
      <c r="G5285" s="175" t="n">
        <v>33</v>
      </c>
      <c r="H5285" s="176" t="n">
        <v>1435.84273521158</v>
      </c>
      <c r="I5285" s="177" t="n">
        <v>4397355.99576535</v>
      </c>
      <c r="J5285" s="178" t="str">
        <f>IF(I5285&gt;0,H5285/I5285,0)</f>
      </c>
      <c r="K5285" s="179" t="str">
        <f>1-EXP(-J5285)</f>
      </c>
      <c r="L5285" s="180" t="str">
        <f>IF(G5285=30,1,M5284)</f>
      </c>
      <c r="M5285" s="181" t="str">
        <f>L5285*(1-K5285)</f>
      </c>
    </row>
    <row r="5286">
      <c r="A5286" t="s">
        <v>164</v>
      </c>
      <c r="B5286" t="s">
        <v>256</v>
      </c>
      <c r="C5286" s="32" t="s">
        <v>258</v>
      </c>
      <c r="D5286" t="s">
        <v>458</v>
      </c>
      <c r="E5286" t="s">
        <v>476</v>
      </c>
      <c r="F5286" s="174" t="n">
        <v>2027</v>
      </c>
      <c r="G5286" s="175" t="n">
        <v>34</v>
      </c>
      <c r="H5286" s="176" t="n">
        <v>1502.38934297742</v>
      </c>
      <c r="I5286" s="177" t="n">
        <v>4344733.78181865</v>
      </c>
      <c r="J5286" s="178" t="str">
        <f>IF(I5286&gt;0,H5286/I5286,0)</f>
      </c>
      <c r="K5286" s="179" t="str">
        <f>1-EXP(-J5286)</f>
      </c>
      <c r="L5286" s="180" t="str">
        <f>IF(G5286=30,1,M5285)</f>
      </c>
      <c r="M5286" s="181" t="str">
        <f>L5286*(1-K5286)</f>
      </c>
    </row>
    <row r="5287">
      <c r="A5287" t="s">
        <v>164</v>
      </c>
      <c r="B5287" t="s">
        <v>256</v>
      </c>
      <c r="C5287" s="32" t="s">
        <v>258</v>
      </c>
      <c r="D5287" t="s">
        <v>458</v>
      </c>
      <c r="E5287" t="s">
        <v>476</v>
      </c>
      <c r="F5287" s="174" t="n">
        <v>2027</v>
      </c>
      <c r="G5287" s="175" t="n">
        <v>35</v>
      </c>
      <c r="H5287" s="176" t="n">
        <v>2084.42355079295</v>
      </c>
      <c r="I5287" s="177" t="n">
        <v>4384159.33062607</v>
      </c>
      <c r="J5287" s="178" t="str">
        <f>IF(I5287&gt;0,H5287/I5287,0)</f>
      </c>
      <c r="K5287" s="179" t="str">
        <f>1-EXP(-J5287)</f>
      </c>
      <c r="L5287" s="180" t="str">
        <f>IF(G5287=30,1,M5286)</f>
      </c>
      <c r="M5287" s="181" t="str">
        <f>L5287*(1-K5287)</f>
      </c>
    </row>
    <row r="5288">
      <c r="A5288" t="s">
        <v>164</v>
      </c>
      <c r="B5288" t="s">
        <v>256</v>
      </c>
      <c r="C5288" s="32" t="s">
        <v>258</v>
      </c>
      <c r="D5288" t="s">
        <v>458</v>
      </c>
      <c r="E5288" t="s">
        <v>476</v>
      </c>
      <c r="F5288" s="174" t="n">
        <v>2027</v>
      </c>
      <c r="G5288" s="175" t="n">
        <v>36</v>
      </c>
      <c r="H5288" s="176" t="n">
        <v>2237.48080815135</v>
      </c>
      <c r="I5288" s="177" t="n">
        <v>4403444.63551913</v>
      </c>
      <c r="J5288" s="178" t="str">
        <f>IF(I5288&gt;0,H5288/I5288,0)</f>
      </c>
      <c r="K5288" s="179" t="str">
        <f>1-EXP(-J5288)</f>
      </c>
      <c r="L5288" s="180" t="str">
        <f>IF(G5288=30,1,M5287)</f>
      </c>
      <c r="M5288" s="181" t="str">
        <f>L5288*(1-K5288)</f>
      </c>
    </row>
    <row r="5289">
      <c r="A5289" t="s">
        <v>164</v>
      </c>
      <c r="B5289" t="s">
        <v>256</v>
      </c>
      <c r="C5289" s="32" t="s">
        <v>258</v>
      </c>
      <c r="D5289" t="s">
        <v>458</v>
      </c>
      <c r="E5289" t="s">
        <v>476</v>
      </c>
      <c r="F5289" s="174" t="n">
        <v>2027</v>
      </c>
      <c r="G5289" s="175" t="n">
        <v>37</v>
      </c>
      <c r="H5289" s="176" t="n">
        <v>3392.11259035258</v>
      </c>
      <c r="I5289" s="177" t="n">
        <v>6485438.3117525</v>
      </c>
      <c r="J5289" s="178" t="str">
        <f>IF(I5289&gt;0,H5289/I5289,0)</f>
      </c>
      <c r="K5289" s="179" t="str">
        <f>1-EXP(-J5289)</f>
      </c>
      <c r="L5289" s="180" t="str">
        <f>IF(G5289=30,1,M5288)</f>
      </c>
      <c r="M5289" s="181" t="str">
        <f>L5289*(1-K5289)</f>
      </c>
    </row>
    <row r="5290">
      <c r="A5290" t="s">
        <v>164</v>
      </c>
      <c r="B5290" t="s">
        <v>256</v>
      </c>
      <c r="C5290" s="32" t="s">
        <v>258</v>
      </c>
      <c r="D5290" t="s">
        <v>458</v>
      </c>
      <c r="E5290" t="s">
        <v>476</v>
      </c>
      <c r="F5290" s="174" t="n">
        <v>2027</v>
      </c>
      <c r="G5290" s="175" t="n">
        <v>38</v>
      </c>
      <c r="H5290" s="176" t="n">
        <v>2550.25396084905</v>
      </c>
      <c r="I5290" s="177" t="n">
        <v>4365603.79698538</v>
      </c>
      <c r="J5290" s="178" t="str">
        <f>IF(I5290&gt;0,H5290/I5290,0)</f>
      </c>
      <c r="K5290" s="179" t="str">
        <f>1-EXP(-J5290)</f>
      </c>
      <c r="L5290" s="180" t="str">
        <f>IF(G5290=30,1,M5289)</f>
      </c>
      <c r="M5290" s="181" t="str">
        <f>L5290*(1-K5290)</f>
      </c>
    </row>
    <row r="5291">
      <c r="A5291" t="s">
        <v>164</v>
      </c>
      <c r="B5291" t="s">
        <v>256</v>
      </c>
      <c r="C5291" s="32" t="s">
        <v>258</v>
      </c>
      <c r="D5291" t="s">
        <v>458</v>
      </c>
      <c r="E5291" t="s">
        <v>476</v>
      </c>
      <c r="F5291" s="174" t="n">
        <v>2027</v>
      </c>
      <c r="G5291" s="175" t="n">
        <v>39</v>
      </c>
      <c r="H5291" s="176" t="n">
        <v>2731.4891189387</v>
      </c>
      <c r="I5291" s="177" t="n">
        <v>4350978.26585256</v>
      </c>
      <c r="J5291" s="178" t="str">
        <f>IF(I5291&gt;0,H5291/I5291,0)</f>
      </c>
      <c r="K5291" s="179" t="str">
        <f>1-EXP(-J5291)</f>
      </c>
      <c r="L5291" s="180" t="str">
        <f>IF(G5291=30,1,M5290)</f>
      </c>
      <c r="M5291" s="181" t="str">
        <f>L5291*(1-K5291)</f>
      </c>
    </row>
    <row r="5292">
      <c r="A5292" t="s">
        <v>164</v>
      </c>
      <c r="B5292" t="s">
        <v>256</v>
      </c>
      <c r="C5292" s="32" t="s">
        <v>258</v>
      </c>
      <c r="D5292" t="s">
        <v>458</v>
      </c>
      <c r="E5292" t="s">
        <v>476</v>
      </c>
      <c r="F5292" s="174" t="n">
        <v>2027</v>
      </c>
      <c r="G5292" s="175" t="n">
        <v>40</v>
      </c>
      <c r="H5292" s="176" t="n">
        <v>3571.58643962556</v>
      </c>
      <c r="I5292" s="177" t="n">
        <v>4220089.2945234</v>
      </c>
      <c r="J5292" s="178" t="str">
        <f>IF(I5292&gt;0,H5292/I5292,0)</f>
      </c>
      <c r="K5292" s="179" t="str">
        <f>1-EXP(-J5292)</f>
      </c>
      <c r="L5292" s="180" t="str">
        <f>IF(G5292=30,1,M5291)</f>
      </c>
      <c r="M5292" s="181" t="str">
        <f>L5292*(1-K5292)</f>
      </c>
    </row>
    <row r="5293">
      <c r="A5293" t="s">
        <v>164</v>
      </c>
      <c r="B5293" t="s">
        <v>256</v>
      </c>
      <c r="C5293" s="32" t="s">
        <v>258</v>
      </c>
      <c r="D5293" t="s">
        <v>458</v>
      </c>
      <c r="E5293" t="s">
        <v>476</v>
      </c>
      <c r="F5293" s="174" t="n">
        <v>2027</v>
      </c>
      <c r="G5293" s="175" t="n">
        <v>41</v>
      </c>
      <c r="H5293" s="176" t="n">
        <v>3824.95337968118</v>
      </c>
      <c r="I5293" s="177" t="n">
        <v>4186993.58757142</v>
      </c>
      <c r="J5293" s="178" t="str">
        <f>IF(I5293&gt;0,H5293/I5293,0)</f>
      </c>
      <c r="K5293" s="179" t="str">
        <f>1-EXP(-J5293)</f>
      </c>
      <c r="L5293" s="180" t="str">
        <f>IF(G5293=30,1,M5292)</f>
      </c>
      <c r="M5293" s="181" t="str">
        <f>L5293*(1-K5293)</f>
      </c>
    </row>
    <row r="5294">
      <c r="A5294" t="s">
        <v>164</v>
      </c>
      <c r="B5294" t="s">
        <v>256</v>
      </c>
      <c r="C5294" s="32" t="s">
        <v>258</v>
      </c>
      <c r="D5294" t="s">
        <v>458</v>
      </c>
      <c r="E5294" t="s">
        <v>476</v>
      </c>
      <c r="F5294" s="174" t="n">
        <v>2027</v>
      </c>
      <c r="G5294" s="175" t="n">
        <v>42</v>
      </c>
      <c r="H5294" s="176" t="n">
        <v>4204.2981139013</v>
      </c>
      <c r="I5294" s="177" t="n">
        <v>4249353.24981728</v>
      </c>
      <c r="J5294" s="178" t="str">
        <f>IF(I5294&gt;0,H5294/I5294,0)</f>
      </c>
      <c r="K5294" s="179" t="str">
        <f>1-EXP(-J5294)</f>
      </c>
      <c r="L5294" s="180" t="str">
        <f>IF(G5294=30,1,M5293)</f>
      </c>
      <c r="M5294" s="181" t="str">
        <f>L5294*(1-K5294)</f>
      </c>
    </row>
    <row r="5295">
      <c r="A5295" t="s">
        <v>164</v>
      </c>
      <c r="B5295" t="s">
        <v>256</v>
      </c>
      <c r="C5295" s="32" t="s">
        <v>258</v>
      </c>
      <c r="D5295" t="s">
        <v>458</v>
      </c>
      <c r="E5295" t="s">
        <v>476</v>
      </c>
      <c r="F5295" s="174" t="n">
        <v>2027</v>
      </c>
      <c r="G5295" s="175" t="n">
        <v>43</v>
      </c>
      <c r="H5295" s="176" t="n">
        <v>4664.56480971192</v>
      </c>
      <c r="I5295" s="177" t="n">
        <v>4337469.59833309</v>
      </c>
      <c r="J5295" s="178" t="str">
        <f>IF(I5295&gt;0,H5295/I5295,0)</f>
      </c>
      <c r="K5295" s="179" t="str">
        <f>1-EXP(-J5295)</f>
      </c>
      <c r="L5295" s="180" t="str">
        <f>IF(G5295=30,1,M5294)</f>
      </c>
      <c r="M5295" s="181" t="str">
        <f>L5295*(1-K5295)</f>
      </c>
    </row>
    <row r="5296">
      <c r="A5296" t="s">
        <v>164</v>
      </c>
      <c r="B5296" t="s">
        <v>256</v>
      </c>
      <c r="C5296" s="32" t="s">
        <v>258</v>
      </c>
      <c r="D5296" t="s">
        <v>458</v>
      </c>
      <c r="E5296" t="s">
        <v>476</v>
      </c>
      <c r="F5296" s="174" t="n">
        <v>2027</v>
      </c>
      <c r="G5296" s="175" t="n">
        <v>44</v>
      </c>
      <c r="H5296" s="176" t="n">
        <v>5061.43139761142</v>
      </c>
      <c r="I5296" s="177" t="n">
        <v>4316063.63659162</v>
      </c>
      <c r="J5296" s="178" t="str">
        <f>IF(I5296&gt;0,H5296/I5296,0)</f>
      </c>
      <c r="K5296" s="179" t="str">
        <f>1-EXP(-J5296)</f>
      </c>
      <c r="L5296" s="180" t="str">
        <f>IF(G5296=30,1,M5295)</f>
      </c>
      <c r="M5296" s="181" t="str">
        <f>L5296*(1-K5296)</f>
      </c>
    </row>
    <row r="5297">
      <c r="A5297" t="s">
        <v>164</v>
      </c>
      <c r="B5297" t="s">
        <v>256</v>
      </c>
      <c r="C5297" s="32" t="s">
        <v>258</v>
      </c>
      <c r="D5297" t="s">
        <v>458</v>
      </c>
      <c r="E5297" t="s">
        <v>476</v>
      </c>
      <c r="F5297" s="174" t="n">
        <v>2027</v>
      </c>
      <c r="G5297" s="175" t="n">
        <v>45</v>
      </c>
      <c r="H5297" s="176" t="n">
        <v>6353.35801567018</v>
      </c>
      <c r="I5297" s="177" t="n">
        <v>4181401.1312311</v>
      </c>
      <c r="J5297" s="178" t="str">
        <f>IF(I5297&gt;0,H5297/I5297,0)</f>
      </c>
      <c r="K5297" s="179" t="str">
        <f>1-EXP(-J5297)</f>
      </c>
      <c r="L5297" s="180" t="str">
        <f>IF(G5297=30,1,M5296)</f>
      </c>
      <c r="M5297" s="181" t="str">
        <f>L5297*(1-K5297)</f>
      </c>
    </row>
    <row r="5298">
      <c r="A5298" t="s">
        <v>164</v>
      </c>
      <c r="B5298" t="s">
        <v>256</v>
      </c>
      <c r="C5298" s="32" t="s">
        <v>258</v>
      </c>
      <c r="D5298" t="s">
        <v>458</v>
      </c>
      <c r="E5298" t="s">
        <v>476</v>
      </c>
      <c r="F5298" s="174" t="n">
        <v>2027</v>
      </c>
      <c r="G5298" s="175" t="n">
        <v>46</v>
      </c>
      <c r="H5298" s="176" t="n">
        <v>6832.89554279271</v>
      </c>
      <c r="I5298" s="177" t="n">
        <v>4108802.64052549</v>
      </c>
      <c r="J5298" s="178" t="str">
        <f>IF(I5298&gt;0,H5298/I5298,0)</f>
      </c>
      <c r="K5298" s="179" t="str">
        <f>1-EXP(-J5298)</f>
      </c>
      <c r="L5298" s="180" t="str">
        <f>IF(G5298=30,1,M5297)</f>
      </c>
      <c r="M5298" s="181" t="str">
        <f>L5298*(1-K5298)</f>
      </c>
    </row>
    <row r="5299">
      <c r="A5299" t="s">
        <v>164</v>
      </c>
      <c r="B5299" t="s">
        <v>256</v>
      </c>
      <c r="C5299" s="32" t="s">
        <v>258</v>
      </c>
      <c r="D5299" t="s">
        <v>458</v>
      </c>
      <c r="E5299" t="s">
        <v>476</v>
      </c>
      <c r="F5299" s="174" t="n">
        <v>2027</v>
      </c>
      <c r="G5299" s="175" t="n">
        <v>47</v>
      </c>
      <c r="H5299" s="176" t="n">
        <v>7379.03248706238</v>
      </c>
      <c r="I5299" s="177" t="n">
        <v>4053355.89445694</v>
      </c>
      <c r="J5299" s="178" t="str">
        <f>IF(I5299&gt;0,H5299/I5299,0)</f>
      </c>
      <c r="K5299" s="179" t="str">
        <f>1-EXP(-J5299)</f>
      </c>
      <c r="L5299" s="180" t="str">
        <f>IF(G5299=30,1,M5298)</f>
      </c>
      <c r="M5299" s="181" t="str">
        <f>L5299*(1-K5299)</f>
      </c>
    </row>
    <row r="5300">
      <c r="A5300" t="s">
        <v>164</v>
      </c>
      <c r="B5300" t="s">
        <v>256</v>
      </c>
      <c r="C5300" s="32" t="s">
        <v>258</v>
      </c>
      <c r="D5300" t="s">
        <v>458</v>
      </c>
      <c r="E5300" t="s">
        <v>476</v>
      </c>
      <c r="F5300" s="174" t="n">
        <v>2027</v>
      </c>
      <c r="G5300" s="175" t="n">
        <v>48</v>
      </c>
      <c r="H5300" s="176" t="n">
        <v>7952.17954566684</v>
      </c>
      <c r="I5300" s="177" t="n">
        <v>3992551.10097531</v>
      </c>
      <c r="J5300" s="178" t="str">
        <f>IF(I5300&gt;0,H5300/I5300,0)</f>
      </c>
      <c r="K5300" s="179" t="str">
        <f>1-EXP(-J5300)</f>
      </c>
      <c r="L5300" s="180" t="str">
        <f>IF(G5300=30,1,M5299)</f>
      </c>
      <c r="M5300" s="181" t="str">
        <f>L5300*(1-K5300)</f>
      </c>
    </row>
    <row r="5301">
      <c r="A5301" t="s">
        <v>164</v>
      </c>
      <c r="B5301" t="s">
        <v>256</v>
      </c>
      <c r="C5301" s="32" t="s">
        <v>258</v>
      </c>
      <c r="D5301" t="s">
        <v>458</v>
      </c>
      <c r="E5301" t="s">
        <v>476</v>
      </c>
      <c r="F5301" s="174" t="n">
        <v>2027</v>
      </c>
      <c r="G5301" s="175" t="n">
        <v>49</v>
      </c>
      <c r="H5301" s="176" t="n">
        <v>8517.22062947929</v>
      </c>
      <c r="I5301" s="177" t="n">
        <v>3912203.03194951</v>
      </c>
      <c r="J5301" s="178" t="str">
        <f>IF(I5301&gt;0,H5301/I5301,0)</f>
      </c>
      <c r="K5301" s="179" t="str">
        <f>1-EXP(-J5301)</f>
      </c>
      <c r="L5301" s="180" t="str">
        <f>IF(G5301=30,1,M5300)</f>
      </c>
      <c r="M5301" s="181" t="str">
        <f>L5301*(1-K5301)</f>
      </c>
    </row>
    <row r="5302">
      <c r="A5302" t="s">
        <v>164</v>
      </c>
      <c r="B5302" t="s">
        <v>256</v>
      </c>
      <c r="C5302" s="32" t="s">
        <v>258</v>
      </c>
      <c r="D5302" t="s">
        <v>458</v>
      </c>
      <c r="E5302" t="s">
        <v>476</v>
      </c>
      <c r="F5302" s="174" t="n">
        <v>2027</v>
      </c>
      <c r="G5302" s="175" t="n">
        <v>50</v>
      </c>
      <c r="H5302" s="176" t="n">
        <v>9797.55718750195</v>
      </c>
      <c r="I5302" s="177" t="n">
        <v>3849334.35652768</v>
      </c>
      <c r="J5302" s="178" t="str">
        <f>IF(I5302&gt;0,H5302/I5302,0)</f>
      </c>
      <c r="K5302" s="179" t="str">
        <f>1-EXP(-J5302)</f>
      </c>
      <c r="L5302" s="180" t="str">
        <f>IF(G5302=30,1,M5301)</f>
      </c>
      <c r="M5302" s="181" t="str">
        <f>L5302*(1-K5302)</f>
      </c>
    </row>
    <row r="5303">
      <c r="A5303" t="s">
        <v>164</v>
      </c>
      <c r="B5303" t="s">
        <v>256</v>
      </c>
      <c r="C5303" s="32" t="s">
        <v>258</v>
      </c>
      <c r="D5303" t="s">
        <v>458</v>
      </c>
      <c r="E5303" t="s">
        <v>476</v>
      </c>
      <c r="F5303" s="174" t="n">
        <v>2027</v>
      </c>
      <c r="G5303" s="175" t="n">
        <v>51</v>
      </c>
      <c r="H5303" s="176" t="n">
        <v>10478.9138886232</v>
      </c>
      <c r="I5303" s="177" t="n">
        <v>3773653.82186607</v>
      </c>
      <c r="J5303" s="178" t="str">
        <f>IF(I5303&gt;0,H5303/I5303,0)</f>
      </c>
      <c r="K5303" s="179" t="str">
        <f>1-EXP(-J5303)</f>
      </c>
      <c r="L5303" s="180" t="str">
        <f>IF(G5303=30,1,M5302)</f>
      </c>
      <c r="M5303" s="181" t="str">
        <f>L5303*(1-K5303)</f>
      </c>
    </row>
    <row r="5304">
      <c r="A5304" t="s">
        <v>164</v>
      </c>
      <c r="B5304" t="s">
        <v>256</v>
      </c>
      <c r="C5304" s="32" t="s">
        <v>258</v>
      </c>
      <c r="D5304" t="s">
        <v>458</v>
      </c>
      <c r="E5304" t="s">
        <v>476</v>
      </c>
      <c r="F5304" s="174" t="n">
        <v>2027</v>
      </c>
      <c r="G5304" s="175" t="n">
        <v>52</v>
      </c>
      <c r="H5304" s="176" t="n">
        <v>11202.1114545461</v>
      </c>
      <c r="I5304" s="177" t="n">
        <v>3698217.57042707</v>
      </c>
      <c r="J5304" s="178" t="str">
        <f>IF(I5304&gt;0,H5304/I5304,0)</f>
      </c>
      <c r="K5304" s="179" t="str">
        <f>1-EXP(-J5304)</f>
      </c>
      <c r="L5304" s="180" t="str">
        <f>IF(G5304=30,1,M5303)</f>
      </c>
      <c r="M5304" s="181" t="str">
        <f>L5304*(1-K5304)</f>
      </c>
    </row>
    <row r="5305">
      <c r="A5305" t="s">
        <v>164</v>
      </c>
      <c r="B5305" t="s">
        <v>256</v>
      </c>
      <c r="C5305" s="32" t="s">
        <v>258</v>
      </c>
      <c r="D5305" t="s">
        <v>458</v>
      </c>
      <c r="E5305" t="s">
        <v>476</v>
      </c>
      <c r="F5305" s="174" t="n">
        <v>2027</v>
      </c>
      <c r="G5305" s="175" t="n">
        <v>53</v>
      </c>
      <c r="H5305" s="176" t="n">
        <v>11881.420382905</v>
      </c>
      <c r="I5305" s="177" t="n">
        <v>3595033.10232976</v>
      </c>
      <c r="J5305" s="178" t="str">
        <f>IF(I5305&gt;0,H5305/I5305,0)</f>
      </c>
      <c r="K5305" s="179" t="str">
        <f>1-EXP(-J5305)</f>
      </c>
      <c r="L5305" s="180" t="str">
        <f>IF(G5305=30,1,M5304)</f>
      </c>
      <c r="M5305" s="181" t="str">
        <f>L5305*(1-K5305)</f>
      </c>
    </row>
    <row r="5306">
      <c r="A5306" t="s">
        <v>164</v>
      </c>
      <c r="B5306" t="s">
        <v>256</v>
      </c>
      <c r="C5306" s="32" t="s">
        <v>258</v>
      </c>
      <c r="D5306" t="s">
        <v>458</v>
      </c>
      <c r="E5306" t="s">
        <v>476</v>
      </c>
      <c r="F5306" s="174" t="n">
        <v>2027</v>
      </c>
      <c r="G5306" s="175" t="n">
        <v>54</v>
      </c>
      <c r="H5306" s="176" t="n">
        <v>12816.5728798651</v>
      </c>
      <c r="I5306" s="177" t="n">
        <v>3553008.55226074</v>
      </c>
      <c r="J5306" s="178" t="str">
        <f>IF(I5306&gt;0,H5306/I5306,0)</f>
      </c>
      <c r="K5306" s="179" t="str">
        <f>1-EXP(-J5306)</f>
      </c>
      <c r="L5306" s="180" t="str">
        <f>IF(G5306=30,1,M5305)</f>
      </c>
      <c r="M5306" s="181" t="str">
        <f>L5306*(1-K5306)</f>
      </c>
    </row>
    <row r="5307">
      <c r="A5307" t="s">
        <v>164</v>
      </c>
      <c r="B5307" t="s">
        <v>256</v>
      </c>
      <c r="C5307" s="32" t="s">
        <v>258</v>
      </c>
      <c r="D5307" t="s">
        <v>458</v>
      </c>
      <c r="E5307" t="s">
        <v>476</v>
      </c>
      <c r="F5307" s="174" t="n">
        <v>2027</v>
      </c>
      <c r="G5307" s="175" t="n">
        <v>55</v>
      </c>
      <c r="H5307" s="176" t="n">
        <v>13401.0214908976</v>
      </c>
      <c r="I5307" s="177" t="n">
        <v>3344965.98744577</v>
      </c>
      <c r="J5307" s="178" t="str">
        <f>IF(I5307&gt;0,H5307/I5307,0)</f>
      </c>
      <c r="K5307" s="179" t="str">
        <f>1-EXP(-J5307)</f>
      </c>
      <c r="L5307" s="180" t="str">
        <f>IF(G5307=30,1,M5306)</f>
      </c>
      <c r="M5307" s="181" t="str">
        <f>L5307*(1-K5307)</f>
      </c>
    </row>
    <row r="5308">
      <c r="A5308" t="s">
        <v>164</v>
      </c>
      <c r="B5308" t="s">
        <v>256</v>
      </c>
      <c r="C5308" s="32" t="s">
        <v>258</v>
      </c>
      <c r="D5308" t="s">
        <v>458</v>
      </c>
      <c r="E5308" t="s">
        <v>476</v>
      </c>
      <c r="F5308" s="174" t="n">
        <v>2027</v>
      </c>
      <c r="G5308" s="175" t="n">
        <v>56</v>
      </c>
      <c r="H5308" s="176" t="n">
        <v>14261.3403399317</v>
      </c>
      <c r="I5308" s="177" t="n">
        <v>3259743.77360134</v>
      </c>
      <c r="J5308" s="178" t="str">
        <f>IF(I5308&gt;0,H5308/I5308,0)</f>
      </c>
      <c r="K5308" s="179" t="str">
        <f>1-EXP(-J5308)</f>
      </c>
      <c r="L5308" s="180" t="str">
        <f>IF(G5308=30,1,M5307)</f>
      </c>
      <c r="M5308" s="181" t="str">
        <f>L5308*(1-K5308)</f>
      </c>
    </row>
    <row r="5309">
      <c r="A5309" t="s">
        <v>164</v>
      </c>
      <c r="B5309" t="s">
        <v>256</v>
      </c>
      <c r="C5309" s="32" t="s">
        <v>258</v>
      </c>
      <c r="D5309" t="s">
        <v>458</v>
      </c>
      <c r="E5309" t="s">
        <v>476</v>
      </c>
      <c r="F5309" s="174" t="n">
        <v>2027</v>
      </c>
      <c r="G5309" s="175" t="n">
        <v>57</v>
      </c>
      <c r="H5309" s="176" t="n">
        <v>15195.3756768098</v>
      </c>
      <c r="I5309" s="177" t="n">
        <v>3179601.25667744</v>
      </c>
      <c r="J5309" s="178" t="str">
        <f>IF(I5309&gt;0,H5309/I5309,0)</f>
      </c>
      <c r="K5309" s="179" t="str">
        <f>1-EXP(-J5309)</f>
      </c>
      <c r="L5309" s="180" t="str">
        <f>IF(G5309=30,1,M5308)</f>
      </c>
      <c r="M5309" s="181" t="str">
        <f>L5309*(1-K5309)</f>
      </c>
    </row>
    <row r="5310">
      <c r="A5310" t="s">
        <v>164</v>
      </c>
      <c r="B5310" t="s">
        <v>256</v>
      </c>
      <c r="C5310" s="32" t="s">
        <v>258</v>
      </c>
      <c r="D5310" t="s">
        <v>458</v>
      </c>
      <c r="E5310" t="s">
        <v>476</v>
      </c>
      <c r="F5310" s="174" t="n">
        <v>2027</v>
      </c>
      <c r="G5310" s="175" t="n">
        <v>58</v>
      </c>
      <c r="H5310" s="176" t="n">
        <v>16134.0419378755</v>
      </c>
      <c r="I5310" s="177" t="n">
        <v>3090191.27892245</v>
      </c>
      <c r="J5310" s="178" t="str">
        <f>IF(I5310&gt;0,H5310/I5310,0)</f>
      </c>
      <c r="K5310" s="179" t="str">
        <f>1-EXP(-J5310)</f>
      </c>
      <c r="L5310" s="180" t="str">
        <f>IF(G5310=30,1,M5309)</f>
      </c>
      <c r="M5310" s="181" t="str">
        <f>L5310*(1-K5310)</f>
      </c>
    </row>
    <row r="5311">
      <c r="A5311" t="s">
        <v>164</v>
      </c>
      <c r="B5311" t="s">
        <v>256</v>
      </c>
      <c r="C5311" s="32" t="s">
        <v>258</v>
      </c>
      <c r="D5311" t="s">
        <v>458</v>
      </c>
      <c r="E5311" t="s">
        <v>476</v>
      </c>
      <c r="F5311" s="174" t="n">
        <v>2027</v>
      </c>
      <c r="G5311" s="175" t="n">
        <v>59</v>
      </c>
      <c r="H5311" s="176" t="n">
        <v>17005.1902290283</v>
      </c>
      <c r="I5311" s="177" t="n">
        <v>2980767.4733702</v>
      </c>
      <c r="J5311" s="178" t="str">
        <f>IF(I5311&gt;0,H5311/I5311,0)</f>
      </c>
      <c r="K5311" s="179" t="str">
        <f>1-EXP(-J5311)</f>
      </c>
      <c r="L5311" s="180" t="str">
        <f>IF(G5311=30,1,M5310)</f>
      </c>
      <c r="M5311" s="181" t="str">
        <f>L5311*(1-K5311)</f>
      </c>
    </row>
    <row r="5312">
      <c r="A5312" t="s">
        <v>164</v>
      </c>
      <c r="B5312" t="s">
        <v>256</v>
      </c>
      <c r="C5312" s="32" t="s">
        <v>258</v>
      </c>
      <c r="D5312" t="s">
        <v>458</v>
      </c>
      <c r="E5312" t="s">
        <v>476</v>
      </c>
      <c r="F5312" s="174" t="n">
        <v>2027</v>
      </c>
      <c r="G5312" s="175" t="n">
        <v>60</v>
      </c>
      <c r="H5312" s="176" t="n">
        <v>18165.0960273774</v>
      </c>
      <c r="I5312" s="177" t="n">
        <v>2839723.23640358</v>
      </c>
      <c r="J5312" s="178" t="str">
        <f>IF(I5312&gt;0,H5312/I5312,0)</f>
      </c>
      <c r="K5312" s="179" t="str">
        <f>1-EXP(-J5312)</f>
      </c>
      <c r="L5312" s="180" t="str">
        <f>IF(G5312=30,1,M5311)</f>
      </c>
      <c r="M5312" s="181" t="str">
        <f>L5312*(1-K5312)</f>
      </c>
    </row>
    <row r="5313">
      <c r="A5313" t="s">
        <v>164</v>
      </c>
      <c r="B5313" t="s">
        <v>256</v>
      </c>
      <c r="C5313" s="32" t="s">
        <v>258</v>
      </c>
      <c r="D5313" t="s">
        <v>458</v>
      </c>
      <c r="E5313" t="s">
        <v>476</v>
      </c>
      <c r="F5313" s="174" t="n">
        <v>2027</v>
      </c>
      <c r="G5313" s="175" t="n">
        <v>61</v>
      </c>
      <c r="H5313" s="176" t="n">
        <v>19124.1756328716</v>
      </c>
      <c r="I5313" s="177" t="n">
        <v>2735153.12234637</v>
      </c>
      <c r="J5313" s="178" t="str">
        <f>IF(I5313&gt;0,H5313/I5313,0)</f>
      </c>
      <c r="K5313" s="179" t="str">
        <f>1-EXP(-J5313)</f>
      </c>
      <c r="L5313" s="180" t="str">
        <f>IF(G5313=30,1,M5312)</f>
      </c>
      <c r="M5313" s="181" t="str">
        <f>L5313*(1-K5313)</f>
      </c>
    </row>
    <row r="5314">
      <c r="A5314" t="s">
        <v>164</v>
      </c>
      <c r="B5314" t="s">
        <v>256</v>
      </c>
      <c r="C5314" s="32" t="s">
        <v>258</v>
      </c>
      <c r="D5314" t="s">
        <v>458</v>
      </c>
      <c r="E5314" t="s">
        <v>476</v>
      </c>
      <c r="F5314" s="174" t="n">
        <v>2027</v>
      </c>
      <c r="G5314" s="175" t="n">
        <v>62</v>
      </c>
      <c r="H5314" s="176" t="n">
        <v>19946.6049318811</v>
      </c>
      <c r="I5314" s="177" t="n">
        <v>2609175.70903016</v>
      </c>
      <c r="J5314" s="178" t="str">
        <f>IF(I5314&gt;0,H5314/I5314,0)</f>
      </c>
      <c r="K5314" s="179" t="str">
        <f>1-EXP(-J5314)</f>
      </c>
      <c r="L5314" s="180" t="str">
        <f>IF(G5314=30,1,M5313)</f>
      </c>
      <c r="M5314" s="181" t="str">
        <f>L5314*(1-K5314)</f>
      </c>
    </row>
    <row r="5315">
      <c r="A5315" t="s">
        <v>164</v>
      </c>
      <c r="B5315" t="s">
        <v>256</v>
      </c>
      <c r="C5315" s="32" t="s">
        <v>258</v>
      </c>
      <c r="D5315" t="s">
        <v>458</v>
      </c>
      <c r="E5315" t="s">
        <v>476</v>
      </c>
      <c r="F5315" s="174" t="n">
        <v>2027</v>
      </c>
      <c r="G5315" s="175" t="n">
        <v>63</v>
      </c>
      <c r="H5315" s="176" t="n">
        <v>20771.185423201</v>
      </c>
      <c r="I5315" s="177" t="n">
        <v>2483413.14958445</v>
      </c>
      <c r="J5315" s="178" t="str">
        <f>IF(I5315&gt;0,H5315/I5315,0)</f>
      </c>
      <c r="K5315" s="179" t="str">
        <f>1-EXP(-J5315)</f>
      </c>
      <c r="L5315" s="180" t="str">
        <f>IF(G5315=30,1,M5314)</f>
      </c>
      <c r="M5315" s="181" t="str">
        <f>L5315*(1-K5315)</f>
      </c>
    </row>
    <row r="5316">
      <c r="A5316" t="s">
        <v>164</v>
      </c>
      <c r="B5316" t="s">
        <v>256</v>
      </c>
      <c r="C5316" s="32" t="s">
        <v>258</v>
      </c>
      <c r="D5316" t="s">
        <v>458</v>
      </c>
      <c r="E5316" t="s">
        <v>476</v>
      </c>
      <c r="F5316" s="174" t="n">
        <v>2027</v>
      </c>
      <c r="G5316" s="175" t="n">
        <v>64</v>
      </c>
      <c r="H5316" s="176" t="n">
        <v>21631.7990894865</v>
      </c>
      <c r="I5316" s="177" t="n">
        <v>2362631.3232119</v>
      </c>
      <c r="J5316" s="178" t="str">
        <f>IF(I5316&gt;0,H5316/I5316,0)</f>
      </c>
      <c r="K5316" s="179" t="str">
        <f>1-EXP(-J5316)</f>
      </c>
      <c r="L5316" s="180" t="str">
        <f>IF(G5316=30,1,M5315)</f>
      </c>
      <c r="M5316" s="181" t="str">
        <f>L5316*(1-K5316)</f>
      </c>
    </row>
    <row r="5317">
      <c r="A5317" t="s">
        <v>164</v>
      </c>
      <c r="B5317" t="s">
        <v>256</v>
      </c>
      <c r="C5317" s="32" t="s">
        <v>258</v>
      </c>
      <c r="D5317" t="s">
        <v>458</v>
      </c>
      <c r="E5317" t="s">
        <v>476</v>
      </c>
      <c r="F5317" s="174" t="n">
        <v>2027</v>
      </c>
      <c r="G5317" s="175" t="n">
        <v>65</v>
      </c>
      <c r="H5317" s="176" t="n">
        <v>21742.4178071902</v>
      </c>
      <c r="I5317" s="177" t="n">
        <v>2216142.66044802</v>
      </c>
      <c r="J5317" s="178" t="str">
        <f>IF(I5317&gt;0,H5317/I5317,0)</f>
      </c>
      <c r="K5317" s="179" t="str">
        <f>1-EXP(-J5317)</f>
      </c>
      <c r="L5317" s="180" t="str">
        <f>IF(G5317=30,1,M5316)</f>
      </c>
      <c r="M5317" s="181" t="str">
        <f>L5317*(1-K5317)</f>
      </c>
    </row>
    <row r="5318">
      <c r="A5318" t="s">
        <v>164</v>
      </c>
      <c r="B5318" t="s">
        <v>256</v>
      </c>
      <c r="C5318" s="32" t="s">
        <v>258</v>
      </c>
      <c r="D5318" t="s">
        <v>458</v>
      </c>
      <c r="E5318" t="s">
        <v>476</v>
      </c>
      <c r="F5318" s="174" t="n">
        <v>2027</v>
      </c>
      <c r="G5318" s="175" t="n">
        <v>66</v>
      </c>
      <c r="H5318" s="176" t="n">
        <v>22522.0510013278</v>
      </c>
      <c r="I5318" s="177" t="n">
        <v>2094979.68632252</v>
      </c>
      <c r="J5318" s="178" t="str">
        <f>IF(I5318&gt;0,H5318/I5318,0)</f>
      </c>
      <c r="K5318" s="179" t="str">
        <f>1-EXP(-J5318)</f>
      </c>
      <c r="L5318" s="180" t="str">
        <f>IF(G5318=30,1,M5317)</f>
      </c>
      <c r="M5318" s="181" t="str">
        <f>L5318*(1-K5318)</f>
      </c>
    </row>
    <row r="5319">
      <c r="A5319" t="s">
        <v>164</v>
      </c>
      <c r="B5319" t="s">
        <v>256</v>
      </c>
      <c r="C5319" s="32" t="s">
        <v>258</v>
      </c>
      <c r="D5319" t="s">
        <v>458</v>
      </c>
      <c r="E5319" t="s">
        <v>476</v>
      </c>
      <c r="F5319" s="174" t="n">
        <v>2027</v>
      </c>
      <c r="G5319" s="175" t="n">
        <v>67</v>
      </c>
      <c r="H5319" s="176" t="n">
        <v>23212.9595856907</v>
      </c>
      <c r="I5319" s="177" t="n">
        <v>1969815.25988954</v>
      </c>
      <c r="J5319" s="178" t="str">
        <f>IF(I5319&gt;0,H5319/I5319,0)</f>
      </c>
      <c r="K5319" s="179" t="str">
        <f>1-EXP(-J5319)</f>
      </c>
      <c r="L5319" s="180" t="str">
        <f>IF(G5319=30,1,M5318)</f>
      </c>
      <c r="M5319" s="181" t="str">
        <f>L5319*(1-K5319)</f>
      </c>
    </row>
    <row r="5320">
      <c r="A5320" t="s">
        <v>164</v>
      </c>
      <c r="B5320" t="s">
        <v>256</v>
      </c>
      <c r="C5320" s="32" t="s">
        <v>258</v>
      </c>
      <c r="D5320" t="s">
        <v>458</v>
      </c>
      <c r="E5320" t="s">
        <v>476</v>
      </c>
      <c r="F5320" s="174" t="n">
        <v>2027</v>
      </c>
      <c r="G5320" s="175" t="n">
        <v>68</v>
      </c>
      <c r="H5320" s="176" t="n">
        <v>23765.0917085562</v>
      </c>
      <c r="I5320" s="177" t="n">
        <v>1838772.62133565</v>
      </c>
      <c r="J5320" s="178" t="str">
        <f>IF(I5320&gt;0,H5320/I5320,0)</f>
      </c>
      <c r="K5320" s="179" t="str">
        <f>1-EXP(-J5320)</f>
      </c>
      <c r="L5320" s="180" t="str">
        <f>IF(G5320=30,1,M5319)</f>
      </c>
      <c r="M5320" s="181" t="str">
        <f>L5320*(1-K5320)</f>
      </c>
    </row>
    <row r="5321">
      <c r="A5321" t="s">
        <v>164</v>
      </c>
      <c r="B5321" t="s">
        <v>256</v>
      </c>
      <c r="C5321" s="32" t="s">
        <v>258</v>
      </c>
      <c r="D5321" t="s">
        <v>458</v>
      </c>
      <c r="E5321" t="s">
        <v>476</v>
      </c>
      <c r="F5321" s="174" t="n">
        <v>2027</v>
      </c>
      <c r="G5321" s="175" t="n">
        <v>69</v>
      </c>
      <c r="H5321" s="176" t="n">
        <v>24261.9793511972</v>
      </c>
      <c r="I5321" s="177" t="n">
        <v>1710287.52461369</v>
      </c>
      <c r="J5321" s="178" t="str">
        <f>IF(I5321&gt;0,H5321/I5321,0)</f>
      </c>
      <c r="K5321" s="179" t="str">
        <f>1-EXP(-J5321)</f>
      </c>
      <c r="L5321" s="180" t="str">
        <f>IF(G5321=30,1,M5320)</f>
      </c>
      <c r="M5321" s="181" t="str">
        <f>L5321*(1-K5321)</f>
      </c>
    </row>
    <row r="5322">
      <c r="A5322" t="s">
        <v>164</v>
      </c>
      <c r="B5322" t="s">
        <v>256</v>
      </c>
      <c r="C5322" s="32" t="s">
        <v>258</v>
      </c>
      <c r="D5322" t="s">
        <v>458</v>
      </c>
      <c r="E5322" t="s">
        <v>476</v>
      </c>
      <c r="F5322" s="174" t="n">
        <v>2028</v>
      </c>
      <c r="G5322" s="175" t="n">
        <v>30</v>
      </c>
      <c r="H5322" s="176" t="n">
        <v>986.004927108551</v>
      </c>
      <c r="I5322" s="177" t="n">
        <v>4420053.28578776</v>
      </c>
      <c r="J5322" s="178" t="str">
        <f>IF(I5322&gt;0,H5322/I5322,0)</f>
      </c>
      <c r="K5322" s="179" t="str">
        <f>1-EXP(-J5322)</f>
      </c>
      <c r="L5322" s="180" t="str">
        <f>IF(G5322=30,1,M5321)</f>
      </c>
      <c r="M5322" s="181" t="str">
        <f>L5322*(1-K5322)</f>
      </c>
    </row>
    <row r="5323">
      <c r="A5323" t="s">
        <v>164</v>
      </c>
      <c r="B5323" t="s">
        <v>256</v>
      </c>
      <c r="C5323" s="32" t="s">
        <v>258</v>
      </c>
      <c r="D5323" t="s">
        <v>458</v>
      </c>
      <c r="E5323" t="s">
        <v>476</v>
      </c>
      <c r="F5323" s="174" t="n">
        <v>2028</v>
      </c>
      <c r="G5323" s="175" t="n">
        <v>31</v>
      </c>
      <c r="H5323" s="176" t="n">
        <v>1348.05367988578</v>
      </c>
      <c r="I5323" s="177" t="n">
        <v>4561944.67980585</v>
      </c>
      <c r="J5323" s="178" t="str">
        <f>IF(I5323&gt;0,H5323/I5323,0)</f>
      </c>
      <c r="K5323" s="179" t="str">
        <f>1-EXP(-J5323)</f>
      </c>
      <c r="L5323" s="180" t="str">
        <f>IF(G5323=30,1,M5322)</f>
      </c>
      <c r="M5323" s="181" t="str">
        <f>L5323*(1-K5323)</f>
      </c>
    </row>
    <row r="5324">
      <c r="A5324" t="s">
        <v>164</v>
      </c>
      <c r="B5324" t="s">
        <v>256</v>
      </c>
      <c r="C5324" s="32" t="s">
        <v>258</v>
      </c>
      <c r="D5324" t="s">
        <v>458</v>
      </c>
      <c r="E5324" t="s">
        <v>476</v>
      </c>
      <c r="F5324" s="174" t="n">
        <v>2028</v>
      </c>
      <c r="G5324" s="175" t="n">
        <v>32</v>
      </c>
      <c r="H5324" s="176" t="n">
        <v>1396.72909665972</v>
      </c>
      <c r="I5324" s="177" t="n">
        <v>4519588.1403619</v>
      </c>
      <c r="J5324" s="178" t="str">
        <f>IF(I5324&gt;0,H5324/I5324,0)</f>
      </c>
      <c r="K5324" s="179" t="str">
        <f>1-EXP(-J5324)</f>
      </c>
      <c r="L5324" s="180" t="str">
        <f>IF(G5324=30,1,M5323)</f>
      </c>
      <c r="M5324" s="181" t="str">
        <f>L5324*(1-K5324)</f>
      </c>
    </row>
    <row r="5325">
      <c r="A5325" t="s">
        <v>164</v>
      </c>
      <c r="B5325" t="s">
        <v>256</v>
      </c>
      <c r="C5325" s="32" t="s">
        <v>258</v>
      </c>
      <c r="D5325" t="s">
        <v>458</v>
      </c>
      <c r="E5325" t="s">
        <v>476</v>
      </c>
      <c r="F5325" s="174" t="n">
        <v>2028</v>
      </c>
      <c r="G5325" s="175" t="n">
        <v>33</v>
      </c>
      <c r="H5325" s="176" t="n">
        <v>1446.67786590714</v>
      </c>
      <c r="I5325" s="177" t="n">
        <v>4447042.10422622</v>
      </c>
      <c r="J5325" s="178" t="str">
        <f>IF(I5325&gt;0,H5325/I5325,0)</f>
      </c>
      <c r="K5325" s="179" t="str">
        <f>1-EXP(-J5325)</f>
      </c>
      <c r="L5325" s="180" t="str">
        <f>IF(G5325=30,1,M5324)</f>
      </c>
      <c r="M5325" s="181" t="str">
        <f>L5325*(1-K5325)</f>
      </c>
    </row>
    <row r="5326">
      <c r="A5326" t="s">
        <v>164</v>
      </c>
      <c r="B5326" t="s">
        <v>256</v>
      </c>
      <c r="C5326" s="32" t="s">
        <v>258</v>
      </c>
      <c r="D5326" t="s">
        <v>458</v>
      </c>
      <c r="E5326" t="s">
        <v>476</v>
      </c>
      <c r="F5326" s="174" t="n">
        <v>2028</v>
      </c>
      <c r="G5326" s="175" t="n">
        <v>34</v>
      </c>
      <c r="H5326" s="176" t="n">
        <v>1512.77538444028</v>
      </c>
      <c r="I5326" s="177" t="n">
        <v>4390418.93349777</v>
      </c>
      <c r="J5326" s="178" t="str">
        <f>IF(I5326&gt;0,H5326/I5326,0)</f>
      </c>
      <c r="K5326" s="179" t="str">
        <f>1-EXP(-J5326)</f>
      </c>
      <c r="L5326" s="180" t="str">
        <f>IF(G5326=30,1,M5325)</f>
      </c>
      <c r="M5326" s="181" t="str">
        <f>L5326*(1-K5326)</f>
      </c>
    </row>
    <row r="5327">
      <c r="A5327" t="s">
        <v>164</v>
      </c>
      <c r="B5327" t="s">
        <v>256</v>
      </c>
      <c r="C5327" s="32" t="s">
        <v>258</v>
      </c>
      <c r="D5327" t="s">
        <v>458</v>
      </c>
      <c r="E5327" t="s">
        <v>476</v>
      </c>
      <c r="F5327" s="174" t="n">
        <v>2028</v>
      </c>
      <c r="G5327" s="175" t="n">
        <v>35</v>
      </c>
      <c r="H5327" s="176" t="n">
        <v>2047.86459492138</v>
      </c>
      <c r="I5327" s="177" t="n">
        <v>4337511.0528146</v>
      </c>
      <c r="J5327" s="178" t="str">
        <f>IF(I5327&gt;0,H5327/I5327,0)</f>
      </c>
      <c r="K5327" s="179" t="str">
        <f>1-EXP(-J5327)</f>
      </c>
      <c r="L5327" s="180" t="str">
        <f>IF(G5327=30,1,M5326)</f>
      </c>
      <c r="M5327" s="181" t="str">
        <f>L5327*(1-K5327)</f>
      </c>
    </row>
    <row r="5328">
      <c r="A5328" t="s">
        <v>164</v>
      </c>
      <c r="B5328" t="s">
        <v>256</v>
      </c>
      <c r="C5328" s="32" t="s">
        <v>258</v>
      </c>
      <c r="D5328" t="s">
        <v>458</v>
      </c>
      <c r="E5328" t="s">
        <v>476</v>
      </c>
      <c r="F5328" s="174" t="n">
        <v>2028</v>
      </c>
      <c r="G5328" s="175" t="n">
        <v>36</v>
      </c>
      <c r="H5328" s="176" t="n">
        <v>2207.07370061497</v>
      </c>
      <c r="I5328" s="177" t="n">
        <v>4375914.42068886</v>
      </c>
      <c r="J5328" s="178" t="str">
        <f>IF(I5328&gt;0,H5328/I5328,0)</f>
      </c>
      <c r="K5328" s="179" t="str">
        <f>1-EXP(-J5328)</f>
      </c>
      <c r="L5328" s="180" t="str">
        <f>IF(G5328=30,1,M5327)</f>
      </c>
      <c r="M5328" s="181" t="str">
        <f>L5328*(1-K5328)</f>
      </c>
    </row>
    <row r="5329">
      <c r="A5329" t="s">
        <v>164</v>
      </c>
      <c r="B5329" t="s">
        <v>256</v>
      </c>
      <c r="C5329" s="32" t="s">
        <v>258</v>
      </c>
      <c r="D5329" t="s">
        <v>458</v>
      </c>
      <c r="E5329" t="s">
        <v>476</v>
      </c>
      <c r="F5329" s="174" t="n">
        <v>2028</v>
      </c>
      <c r="G5329" s="175" t="n">
        <v>37</v>
      </c>
      <c r="H5329" s="176" t="n">
        <v>2375.75025425356</v>
      </c>
      <c r="I5329" s="177" t="n">
        <v>4395145.62722756</v>
      </c>
      <c r="J5329" s="178" t="str">
        <f>IF(I5329&gt;0,H5329/I5329,0)</f>
      </c>
      <c r="K5329" s="179" t="str">
        <f>1-EXP(-J5329)</f>
      </c>
      <c r="L5329" s="180" t="str">
        <f>IF(G5329=30,1,M5328)</f>
      </c>
      <c r="M5329" s="181" t="str">
        <f>L5329*(1-K5329)</f>
      </c>
    </row>
    <row r="5330">
      <c r="A5330" t="s">
        <v>164</v>
      </c>
      <c r="B5330" t="s">
        <v>256</v>
      </c>
      <c r="C5330" s="32" t="s">
        <v>258</v>
      </c>
      <c r="D5330" t="s">
        <v>458</v>
      </c>
      <c r="E5330" t="s">
        <v>476</v>
      </c>
      <c r="F5330" s="174" t="n">
        <v>2028</v>
      </c>
      <c r="G5330" s="175" t="n">
        <v>38</v>
      </c>
      <c r="H5330" s="176" t="n">
        <v>3603.75953317598</v>
      </c>
      <c r="I5330" s="177" t="n">
        <v>6472806.118066</v>
      </c>
      <c r="J5330" s="178" t="str">
        <f>IF(I5330&gt;0,H5330/I5330,0)</f>
      </c>
      <c r="K5330" s="179" t="str">
        <f>1-EXP(-J5330)</f>
      </c>
      <c r="L5330" s="180" t="str">
        <f>IF(G5330=30,1,M5329)</f>
      </c>
      <c r="M5330" s="181" t="str">
        <f>L5330*(1-K5330)</f>
      </c>
    </row>
    <row r="5331">
      <c r="A5331" t="s">
        <v>164</v>
      </c>
      <c r="B5331" t="s">
        <v>256</v>
      </c>
      <c r="C5331" s="32" t="s">
        <v>258</v>
      </c>
      <c r="D5331" t="s">
        <v>458</v>
      </c>
      <c r="E5331" t="s">
        <v>476</v>
      </c>
      <c r="F5331" s="174" t="n">
        <v>2028</v>
      </c>
      <c r="G5331" s="175" t="n">
        <v>39</v>
      </c>
      <c r="H5331" s="176" t="n">
        <v>2718.0478169837</v>
      </c>
      <c r="I5331" s="177" t="n">
        <v>4356171.09668625</v>
      </c>
      <c r="J5331" s="178" t="str">
        <f>IF(I5331&gt;0,H5331/I5331,0)</f>
      </c>
      <c r="K5331" s="179" t="str">
        <f>1-EXP(-J5331)</f>
      </c>
      <c r="L5331" s="180" t="str">
        <f>IF(G5331=30,1,M5330)</f>
      </c>
      <c r="M5331" s="181" t="str">
        <f>L5331*(1-K5331)</f>
      </c>
    </row>
    <row r="5332">
      <c r="A5332" t="s">
        <v>164</v>
      </c>
      <c r="B5332" t="s">
        <v>256</v>
      </c>
      <c r="C5332" s="32" t="s">
        <v>258</v>
      </c>
      <c r="D5332" t="s">
        <v>458</v>
      </c>
      <c r="E5332" t="s">
        <v>476</v>
      </c>
      <c r="F5332" s="174" t="n">
        <v>2028</v>
      </c>
      <c r="G5332" s="175" t="n">
        <v>40</v>
      </c>
      <c r="H5332" s="176" t="n">
        <v>3648.78012007152</v>
      </c>
      <c r="I5332" s="177" t="n">
        <v>4340885.14687213</v>
      </c>
      <c r="J5332" s="178" t="str">
        <f>IF(I5332&gt;0,H5332/I5332,0)</f>
      </c>
      <c r="K5332" s="179" t="str">
        <f>1-EXP(-J5332)</f>
      </c>
      <c r="L5332" s="180" t="str">
        <f>IF(G5332=30,1,M5331)</f>
      </c>
      <c r="M5332" s="181" t="str">
        <f>L5332*(1-K5332)</f>
      </c>
    </row>
    <row r="5333">
      <c r="A5333" t="s">
        <v>164</v>
      </c>
      <c r="B5333" t="s">
        <v>256</v>
      </c>
      <c r="C5333" s="32" t="s">
        <v>258</v>
      </c>
      <c r="D5333" t="s">
        <v>458</v>
      </c>
      <c r="E5333" t="s">
        <v>476</v>
      </c>
      <c r="F5333" s="174" t="n">
        <v>2028</v>
      </c>
      <c r="G5333" s="175" t="n">
        <v>41</v>
      </c>
      <c r="H5333" s="176" t="n">
        <v>3821.46359695088</v>
      </c>
      <c r="I5333" s="177" t="n">
        <v>4208741.92297752</v>
      </c>
      <c r="J5333" s="178" t="str">
        <f>IF(I5333&gt;0,H5333/I5333,0)</f>
      </c>
      <c r="K5333" s="179" t="str">
        <f>1-EXP(-J5333)</f>
      </c>
      <c r="L5333" s="180" t="str">
        <f>IF(G5333=30,1,M5332)</f>
      </c>
      <c r="M5333" s="181" t="str">
        <f>L5333*(1-K5333)</f>
      </c>
    </row>
    <row r="5334">
      <c r="A5334" t="s">
        <v>164</v>
      </c>
      <c r="B5334" t="s">
        <v>256</v>
      </c>
      <c r="C5334" s="32" t="s">
        <v>258</v>
      </c>
      <c r="D5334" t="s">
        <v>458</v>
      </c>
      <c r="E5334" t="s">
        <v>476</v>
      </c>
      <c r="F5334" s="174" t="n">
        <v>2028</v>
      </c>
      <c r="G5334" s="175" t="n">
        <v>42</v>
      </c>
      <c r="H5334" s="176" t="n">
        <v>4107.630254495</v>
      </c>
      <c r="I5334" s="177" t="n">
        <v>4175676.18037674</v>
      </c>
      <c r="J5334" s="178" t="str">
        <f>IF(I5334&gt;0,H5334/I5334,0)</f>
      </c>
      <c r="K5334" s="179" t="str">
        <f>1-EXP(-J5334)</f>
      </c>
      <c r="L5334" s="180" t="str">
        <f>IF(G5334=30,1,M5333)</f>
      </c>
      <c r="M5334" s="181" t="str">
        <f>L5334*(1-K5334)</f>
      </c>
    </row>
    <row r="5335">
      <c r="A5335" t="s">
        <v>164</v>
      </c>
      <c r="B5335" t="s">
        <v>256</v>
      </c>
      <c r="C5335" s="32" t="s">
        <v>258</v>
      </c>
      <c r="D5335" t="s">
        <v>458</v>
      </c>
      <c r="E5335" t="s">
        <v>476</v>
      </c>
      <c r="F5335" s="174" t="n">
        <v>2028</v>
      </c>
      <c r="G5335" s="175" t="n">
        <v>43</v>
      </c>
      <c r="H5335" s="176" t="n">
        <v>4532.00200101994</v>
      </c>
      <c r="I5335" s="177" t="n">
        <v>4236939.60217492</v>
      </c>
      <c r="J5335" s="178" t="str">
        <f>IF(I5335&gt;0,H5335/I5335,0)</f>
      </c>
      <c r="K5335" s="179" t="str">
        <f>1-EXP(-J5335)</f>
      </c>
      <c r="L5335" s="180" t="str">
        <f>IF(G5335=30,1,M5334)</f>
      </c>
      <c r="M5335" s="181" t="str">
        <f>L5335*(1-K5335)</f>
      </c>
    </row>
    <row r="5336">
      <c r="A5336" t="s">
        <v>164</v>
      </c>
      <c r="B5336" t="s">
        <v>256</v>
      </c>
      <c r="C5336" s="32" t="s">
        <v>258</v>
      </c>
      <c r="D5336" t="s">
        <v>458</v>
      </c>
      <c r="E5336" t="s">
        <v>476</v>
      </c>
      <c r="F5336" s="174" t="n">
        <v>2028</v>
      </c>
      <c r="G5336" s="175" t="n">
        <v>44</v>
      </c>
      <c r="H5336" s="176" t="n">
        <v>5044.76384918677</v>
      </c>
      <c r="I5336" s="177" t="n">
        <v>4323729.08159002</v>
      </c>
      <c r="J5336" s="178" t="str">
        <f>IF(I5336&gt;0,H5336/I5336,0)</f>
      </c>
      <c r="K5336" s="179" t="str">
        <f>1-EXP(-J5336)</f>
      </c>
      <c r="L5336" s="180" t="str">
        <f>IF(G5336=30,1,M5335)</f>
      </c>
      <c r="M5336" s="181" t="str">
        <f>L5336*(1-K5336)</f>
      </c>
    </row>
    <row r="5337">
      <c r="A5337" t="s">
        <v>164</v>
      </c>
      <c r="B5337" t="s">
        <v>256</v>
      </c>
      <c r="C5337" s="32" t="s">
        <v>258</v>
      </c>
      <c r="D5337" t="s">
        <v>458</v>
      </c>
      <c r="E5337" t="s">
        <v>476</v>
      </c>
      <c r="F5337" s="174" t="n">
        <v>2028</v>
      </c>
      <c r="G5337" s="175" t="n">
        <v>45</v>
      </c>
      <c r="H5337" s="176" t="n">
        <v>6495.74531470725</v>
      </c>
      <c r="I5337" s="177" t="n">
        <v>4301185.30890819</v>
      </c>
      <c r="J5337" s="178" t="str">
        <f>IF(I5337&gt;0,H5337/I5337,0)</f>
      </c>
      <c r="K5337" s="179" t="str">
        <f>1-EXP(-J5337)</f>
      </c>
      <c r="L5337" s="180" t="str">
        <f>IF(G5337=30,1,M5336)</f>
      </c>
      <c r="M5337" s="181" t="str">
        <f>L5337*(1-K5337)</f>
      </c>
    </row>
    <row r="5338">
      <c r="A5338" t="s">
        <v>164</v>
      </c>
      <c r="B5338" t="s">
        <v>256</v>
      </c>
      <c r="C5338" s="32" t="s">
        <v>258</v>
      </c>
      <c r="D5338" t="s">
        <v>458</v>
      </c>
      <c r="E5338" t="s">
        <v>476</v>
      </c>
      <c r="F5338" s="174" t="n">
        <v>2028</v>
      </c>
      <c r="G5338" s="175" t="n">
        <v>46</v>
      </c>
      <c r="H5338" s="176" t="n">
        <v>6889.89180923629</v>
      </c>
      <c r="I5338" s="177" t="n">
        <v>4164602.14739217</v>
      </c>
      <c r="J5338" s="178" t="str">
        <f>IF(I5338&gt;0,H5338/I5338,0)</f>
      </c>
      <c r="K5338" s="179" t="str">
        <f>1-EXP(-J5338)</f>
      </c>
      <c r="L5338" s="180" t="str">
        <f>IF(G5338=30,1,M5337)</f>
      </c>
      <c r="M5338" s="181" t="str">
        <f>L5338*(1-K5338)</f>
      </c>
    </row>
    <row r="5339">
      <c r="A5339" t="s">
        <v>164</v>
      </c>
      <c r="B5339" t="s">
        <v>256</v>
      </c>
      <c r="C5339" s="32" t="s">
        <v>258</v>
      </c>
      <c r="D5339" t="s">
        <v>458</v>
      </c>
      <c r="E5339" t="s">
        <v>476</v>
      </c>
      <c r="F5339" s="174" t="n">
        <v>2028</v>
      </c>
      <c r="G5339" s="175" t="n">
        <v>47</v>
      </c>
      <c r="H5339" s="176" t="n">
        <v>7413.17840703687</v>
      </c>
      <c r="I5339" s="177" t="n">
        <v>4091792.0039713</v>
      </c>
      <c r="J5339" s="178" t="str">
        <f>IF(I5339&gt;0,H5339/I5339,0)</f>
      </c>
      <c r="K5339" s="179" t="str">
        <f>1-EXP(-J5339)</f>
      </c>
      <c r="L5339" s="180" t="str">
        <f>IF(G5339=30,1,M5338)</f>
      </c>
      <c r="M5339" s="181" t="str">
        <f>L5339*(1-K5339)</f>
      </c>
    </row>
    <row r="5340">
      <c r="A5340" t="s">
        <v>164</v>
      </c>
      <c r="B5340" t="s">
        <v>256</v>
      </c>
      <c r="C5340" s="32" t="s">
        <v>258</v>
      </c>
      <c r="D5340" t="s">
        <v>458</v>
      </c>
      <c r="E5340" t="s">
        <v>476</v>
      </c>
      <c r="F5340" s="174" t="n">
        <v>2028</v>
      </c>
      <c r="G5340" s="175" t="n">
        <v>48</v>
      </c>
      <c r="H5340" s="176" t="n">
        <v>8001.92687641739</v>
      </c>
      <c r="I5340" s="177" t="n">
        <v>4034990.6229491</v>
      </c>
      <c r="J5340" s="178" t="str">
        <f>IF(I5340&gt;0,H5340/I5340,0)</f>
      </c>
      <c r="K5340" s="179" t="str">
        <f>1-EXP(-J5340)</f>
      </c>
      <c r="L5340" s="180" t="str">
        <f>IF(G5340=30,1,M5339)</f>
      </c>
      <c r="M5340" s="181" t="str">
        <f>L5340*(1-K5340)</f>
      </c>
    </row>
    <row r="5341">
      <c r="A5341" t="s">
        <v>164</v>
      </c>
      <c r="B5341" t="s">
        <v>256</v>
      </c>
      <c r="C5341" s="32" t="s">
        <v>258</v>
      </c>
      <c r="D5341" t="s">
        <v>458</v>
      </c>
      <c r="E5341" t="s">
        <v>476</v>
      </c>
      <c r="F5341" s="174" t="n">
        <v>2028</v>
      </c>
      <c r="G5341" s="175" t="n">
        <v>49</v>
      </c>
      <c r="H5341" s="176" t="n">
        <v>8616.47716734667</v>
      </c>
      <c r="I5341" s="177" t="n">
        <v>3972757.33639209</v>
      </c>
      <c r="J5341" s="178" t="str">
        <f>IF(I5341&gt;0,H5341/I5341,0)</f>
      </c>
      <c r="K5341" s="179" t="str">
        <f>1-EXP(-J5341)</f>
      </c>
      <c r="L5341" s="180" t="str">
        <f>IF(G5341=30,1,M5340)</f>
      </c>
      <c r="M5341" s="181" t="str">
        <f>L5341*(1-K5341)</f>
      </c>
    </row>
    <row r="5342">
      <c r="A5342" t="s">
        <v>164</v>
      </c>
      <c r="B5342" t="s">
        <v>256</v>
      </c>
      <c r="C5342" s="32" t="s">
        <v>258</v>
      </c>
      <c r="D5342" t="s">
        <v>458</v>
      </c>
      <c r="E5342" t="s">
        <v>476</v>
      </c>
      <c r="F5342" s="174" t="n">
        <v>2028</v>
      </c>
      <c r="G5342" s="175" t="n">
        <v>50</v>
      </c>
      <c r="H5342" s="176" t="n">
        <v>9847.0689758281</v>
      </c>
      <c r="I5342" s="177" t="n">
        <v>3890996.96691636</v>
      </c>
      <c r="J5342" s="178" t="str">
        <f>IF(I5342&gt;0,H5342/I5342,0)</f>
      </c>
      <c r="K5342" s="179" t="str">
        <f>1-EXP(-J5342)</f>
      </c>
      <c r="L5342" s="180" t="str">
        <f>IF(G5342=30,1,M5341)</f>
      </c>
      <c r="M5342" s="181" t="str">
        <f>L5342*(1-K5342)</f>
      </c>
    </row>
    <row r="5343">
      <c r="A5343" t="s">
        <v>164</v>
      </c>
      <c r="B5343" t="s">
        <v>256</v>
      </c>
      <c r="C5343" s="32" t="s">
        <v>258</v>
      </c>
      <c r="D5343" t="s">
        <v>458</v>
      </c>
      <c r="E5343" t="s">
        <v>476</v>
      </c>
      <c r="F5343" s="174" t="n">
        <v>2028</v>
      </c>
      <c r="G5343" s="175" t="n">
        <v>51</v>
      </c>
      <c r="H5343" s="176" t="n">
        <v>10579.2096230728</v>
      </c>
      <c r="I5343" s="177" t="n">
        <v>3825632.04990148</v>
      </c>
      <c r="J5343" s="178" t="str">
        <f>IF(I5343&gt;0,H5343/I5343,0)</f>
      </c>
      <c r="K5343" s="179" t="str">
        <f>1-EXP(-J5343)</f>
      </c>
      <c r="L5343" s="180" t="str">
        <f>IF(G5343=30,1,M5342)</f>
      </c>
      <c r="M5343" s="181" t="str">
        <f>L5343*(1-K5343)</f>
      </c>
    </row>
    <row r="5344">
      <c r="A5344" t="s">
        <v>164</v>
      </c>
      <c r="B5344" t="s">
        <v>256</v>
      </c>
      <c r="C5344" s="32" t="s">
        <v>258</v>
      </c>
      <c r="D5344" t="s">
        <v>458</v>
      </c>
      <c r="E5344" t="s">
        <v>476</v>
      </c>
      <c r="F5344" s="174" t="n">
        <v>2028</v>
      </c>
      <c r="G5344" s="175" t="n">
        <v>52</v>
      </c>
      <c r="H5344" s="176" t="n">
        <v>11314.5310279131</v>
      </c>
      <c r="I5344" s="177" t="n">
        <v>3749175.57985335</v>
      </c>
      <c r="J5344" s="178" t="str">
        <f>IF(I5344&gt;0,H5344/I5344,0)</f>
      </c>
      <c r="K5344" s="179" t="str">
        <f>1-EXP(-J5344)</f>
      </c>
      <c r="L5344" s="180" t="str">
        <f>IF(G5344=30,1,M5343)</f>
      </c>
      <c r="M5344" s="181" t="str">
        <f>L5344*(1-K5344)</f>
      </c>
    </row>
    <row r="5345">
      <c r="A5345" t="s">
        <v>164</v>
      </c>
      <c r="B5345" t="s">
        <v>256</v>
      </c>
      <c r="C5345" s="32" t="s">
        <v>258</v>
      </c>
      <c r="D5345" t="s">
        <v>458</v>
      </c>
      <c r="E5345" t="s">
        <v>476</v>
      </c>
      <c r="F5345" s="174" t="n">
        <v>2028</v>
      </c>
      <c r="G5345" s="175" t="n">
        <v>53</v>
      </c>
      <c r="H5345" s="176" t="n">
        <v>12094.5328717674</v>
      </c>
      <c r="I5345" s="177" t="n">
        <v>3672054.57914848</v>
      </c>
      <c r="J5345" s="178" t="str">
        <f>IF(I5345&gt;0,H5345/I5345,0)</f>
      </c>
      <c r="K5345" s="179" t="str">
        <f>1-EXP(-J5345)</f>
      </c>
      <c r="L5345" s="180" t="str">
        <f>IF(G5345=30,1,M5344)</f>
      </c>
      <c r="M5345" s="181" t="str">
        <f>L5345*(1-K5345)</f>
      </c>
    </row>
    <row r="5346">
      <c r="A5346" t="s">
        <v>164</v>
      </c>
      <c r="B5346" t="s">
        <v>256</v>
      </c>
      <c r="C5346" s="32" t="s">
        <v>258</v>
      </c>
      <c r="D5346" t="s">
        <v>458</v>
      </c>
      <c r="E5346" t="s">
        <v>476</v>
      </c>
      <c r="F5346" s="174" t="n">
        <v>2028</v>
      </c>
      <c r="G5346" s="175" t="n">
        <v>54</v>
      </c>
      <c r="H5346" s="176" t="n">
        <v>12827.1843986622</v>
      </c>
      <c r="I5346" s="177" t="n">
        <v>3567293.11005625</v>
      </c>
      <c r="J5346" s="178" t="str">
        <f>IF(I5346&gt;0,H5346/I5346,0)</f>
      </c>
      <c r="K5346" s="179" t="str">
        <f>1-EXP(-J5346)</f>
      </c>
      <c r="L5346" s="180" t="str">
        <f>IF(G5346=30,1,M5345)</f>
      </c>
      <c r="M5346" s="181" t="str">
        <f>L5346*(1-K5346)</f>
      </c>
    </row>
    <row r="5347">
      <c r="A5347" t="s">
        <v>164</v>
      </c>
      <c r="B5347" t="s">
        <v>256</v>
      </c>
      <c r="C5347" s="32" t="s">
        <v>258</v>
      </c>
      <c r="D5347" t="s">
        <v>458</v>
      </c>
      <c r="E5347" t="s">
        <v>476</v>
      </c>
      <c r="F5347" s="174" t="n">
        <v>2028</v>
      </c>
      <c r="G5347" s="175" t="n">
        <v>55</v>
      </c>
      <c r="H5347" s="176" t="n">
        <v>14027.164079863</v>
      </c>
      <c r="I5347" s="177" t="n">
        <v>3523097.02820757</v>
      </c>
      <c r="J5347" s="178" t="str">
        <f>IF(I5347&gt;0,H5347/I5347,0)</f>
      </c>
      <c r="K5347" s="179" t="str">
        <f>1-EXP(-J5347)</f>
      </c>
      <c r="L5347" s="180" t="str">
        <f>IF(G5347=30,1,M5346)</f>
      </c>
      <c r="M5347" s="181" t="str">
        <f>L5347*(1-K5347)</f>
      </c>
    </row>
    <row r="5348">
      <c r="A5348" t="s">
        <v>164</v>
      </c>
      <c r="B5348" t="s">
        <v>256</v>
      </c>
      <c r="C5348" s="32" t="s">
        <v>258</v>
      </c>
      <c r="D5348" t="s">
        <v>458</v>
      </c>
      <c r="E5348" t="s">
        <v>476</v>
      </c>
      <c r="F5348" s="174" t="n">
        <v>2028</v>
      </c>
      <c r="G5348" s="175" t="n">
        <v>56</v>
      </c>
      <c r="H5348" s="176" t="n">
        <v>14424.2205942635</v>
      </c>
      <c r="I5348" s="177" t="n">
        <v>3313713.42823563</v>
      </c>
      <c r="J5348" s="178" t="str">
        <f>IF(I5348&gt;0,H5348/I5348,0)</f>
      </c>
      <c r="K5348" s="179" t="str">
        <f>1-EXP(-J5348)</f>
      </c>
      <c r="L5348" s="180" t="str">
        <f>IF(G5348=30,1,M5347)</f>
      </c>
      <c r="M5348" s="181" t="str">
        <f>L5348*(1-K5348)</f>
      </c>
    </row>
    <row r="5349">
      <c r="A5349" t="s">
        <v>164</v>
      </c>
      <c r="B5349" t="s">
        <v>256</v>
      </c>
      <c r="C5349" s="32" t="s">
        <v>258</v>
      </c>
      <c r="D5349" t="s">
        <v>458</v>
      </c>
      <c r="E5349" t="s">
        <v>476</v>
      </c>
      <c r="F5349" s="174" t="n">
        <v>2028</v>
      </c>
      <c r="G5349" s="175" t="n">
        <v>57</v>
      </c>
      <c r="H5349" s="176" t="n">
        <v>15344.3700861765</v>
      </c>
      <c r="I5349" s="177" t="n">
        <v>3226960.90586241</v>
      </c>
      <c r="J5349" s="178" t="str">
        <f>IF(I5349&gt;0,H5349/I5349,0)</f>
      </c>
      <c r="K5349" s="179" t="str">
        <f>1-EXP(-J5349)</f>
      </c>
      <c r="L5349" s="180" t="str">
        <f>IF(G5349=30,1,M5348)</f>
      </c>
      <c r="M5349" s="181" t="str">
        <f>L5349*(1-K5349)</f>
      </c>
    </row>
    <row r="5350">
      <c r="A5350" t="s">
        <v>164</v>
      </c>
      <c r="B5350" t="s">
        <v>256</v>
      </c>
      <c r="C5350" s="32" t="s">
        <v>258</v>
      </c>
      <c r="D5350" t="s">
        <v>458</v>
      </c>
      <c r="E5350" t="s">
        <v>476</v>
      </c>
      <c r="F5350" s="174" t="n">
        <v>2028</v>
      </c>
      <c r="G5350" s="175" t="n">
        <v>58</v>
      </c>
      <c r="H5350" s="176" t="n">
        <v>16339.6847365314</v>
      </c>
      <c r="I5350" s="177" t="n">
        <v>3144678.93406151</v>
      </c>
      <c r="J5350" s="178" t="str">
        <f>IF(I5350&gt;0,H5350/I5350,0)</f>
      </c>
      <c r="K5350" s="179" t="str">
        <f>1-EXP(-J5350)</f>
      </c>
      <c r="L5350" s="180" t="str">
        <f>IF(G5350=30,1,M5349)</f>
      </c>
      <c r="M5350" s="181" t="str">
        <f>L5350*(1-K5350)</f>
      </c>
    </row>
    <row r="5351">
      <c r="A5351" t="s">
        <v>164</v>
      </c>
      <c r="B5351" t="s">
        <v>256</v>
      </c>
      <c r="C5351" s="32" t="s">
        <v>258</v>
      </c>
      <c r="D5351" t="s">
        <v>458</v>
      </c>
      <c r="E5351" t="s">
        <v>476</v>
      </c>
      <c r="F5351" s="174" t="n">
        <v>2028</v>
      </c>
      <c r="G5351" s="175" t="n">
        <v>59</v>
      </c>
      <c r="H5351" s="176" t="n">
        <v>17338.2468519389</v>
      </c>
      <c r="I5351" s="177" t="n">
        <v>3053118.16489612</v>
      </c>
      <c r="J5351" s="178" t="str">
        <f>IF(I5351&gt;0,H5351/I5351,0)</f>
      </c>
      <c r="K5351" s="179" t="str">
        <f>1-EXP(-J5351)</f>
      </c>
      <c r="L5351" s="180" t="str">
        <f>IF(G5351=30,1,M5350)</f>
      </c>
      <c r="M5351" s="181" t="str">
        <f>L5351*(1-K5351)</f>
      </c>
    </row>
    <row r="5352">
      <c r="A5352" t="s">
        <v>164</v>
      </c>
      <c r="B5352" t="s">
        <v>256</v>
      </c>
      <c r="C5352" s="32" t="s">
        <v>258</v>
      </c>
      <c r="D5352" t="s">
        <v>458</v>
      </c>
      <c r="E5352" t="s">
        <v>476</v>
      </c>
      <c r="F5352" s="174" t="n">
        <v>2028</v>
      </c>
      <c r="G5352" s="175" t="n">
        <v>60</v>
      </c>
      <c r="H5352" s="176" t="n">
        <v>18674.0769613821</v>
      </c>
      <c r="I5352" s="177" t="n">
        <v>2941699.11073397</v>
      </c>
      <c r="J5352" s="178" t="str">
        <f>IF(I5352&gt;0,H5352/I5352,0)</f>
      </c>
      <c r="K5352" s="179" t="str">
        <f>1-EXP(-J5352)</f>
      </c>
      <c r="L5352" s="180" t="str">
        <f>IF(G5352=30,1,M5351)</f>
      </c>
      <c r="M5352" s="181" t="str">
        <f>L5352*(1-K5352)</f>
      </c>
    </row>
    <row r="5353">
      <c r="A5353" t="s">
        <v>164</v>
      </c>
      <c r="B5353" t="s">
        <v>256</v>
      </c>
      <c r="C5353" s="32" t="s">
        <v>258</v>
      </c>
      <c r="D5353" t="s">
        <v>458</v>
      </c>
      <c r="E5353" t="s">
        <v>476</v>
      </c>
      <c r="F5353" s="174" t="n">
        <v>2028</v>
      </c>
      <c r="G5353" s="175" t="n">
        <v>61</v>
      </c>
      <c r="H5353" s="176" t="n">
        <v>19441.3450079373</v>
      </c>
      <c r="I5353" s="177" t="n">
        <v>2798387.95036942</v>
      </c>
      <c r="J5353" s="178" t="str">
        <f>IF(I5353&gt;0,H5353/I5353,0)</f>
      </c>
      <c r="K5353" s="179" t="str">
        <f>1-EXP(-J5353)</f>
      </c>
      <c r="L5353" s="180" t="str">
        <f>IF(G5353=30,1,M5352)</f>
      </c>
      <c r="M5353" s="181" t="str">
        <f>L5353*(1-K5353)</f>
      </c>
    </row>
    <row r="5354">
      <c r="A5354" t="s">
        <v>164</v>
      </c>
      <c r="B5354" t="s">
        <v>256</v>
      </c>
      <c r="C5354" s="32" t="s">
        <v>258</v>
      </c>
      <c r="D5354" t="s">
        <v>458</v>
      </c>
      <c r="E5354" t="s">
        <v>476</v>
      </c>
      <c r="F5354" s="174" t="n">
        <v>2028</v>
      </c>
      <c r="G5354" s="175" t="n">
        <v>62</v>
      </c>
      <c r="H5354" s="176" t="n">
        <v>20458.4496996376</v>
      </c>
      <c r="I5354" s="177" t="n">
        <v>2692243.66394013</v>
      </c>
      <c r="J5354" s="178" t="str">
        <f>IF(I5354&gt;0,H5354/I5354,0)</f>
      </c>
      <c r="K5354" s="179" t="str">
        <f>1-EXP(-J5354)</f>
      </c>
      <c r="L5354" s="180" t="str">
        <f>IF(G5354=30,1,M5353)</f>
      </c>
      <c r="M5354" s="181" t="str">
        <f>L5354*(1-K5354)</f>
      </c>
    </row>
    <row r="5355">
      <c r="A5355" t="s">
        <v>164</v>
      </c>
      <c r="B5355" t="s">
        <v>256</v>
      </c>
      <c r="C5355" s="32" t="s">
        <v>258</v>
      </c>
      <c r="D5355" t="s">
        <v>458</v>
      </c>
      <c r="E5355" t="s">
        <v>476</v>
      </c>
      <c r="F5355" s="174" t="n">
        <v>2028</v>
      </c>
      <c r="G5355" s="175" t="n">
        <v>63</v>
      </c>
      <c r="H5355" s="176" t="n">
        <v>21322.5805322311</v>
      </c>
      <c r="I5355" s="177" t="n">
        <v>2564432.74733135</v>
      </c>
      <c r="J5355" s="178" t="str">
        <f>IF(I5355&gt;0,H5355/I5355,0)</f>
      </c>
      <c r="K5355" s="179" t="str">
        <f>1-EXP(-J5355)</f>
      </c>
      <c r="L5355" s="180" t="str">
        <f>IF(G5355=30,1,M5354)</f>
      </c>
      <c r="M5355" s="181" t="str">
        <f>L5355*(1-K5355)</f>
      </c>
    </row>
    <row r="5356">
      <c r="A5356" t="s">
        <v>164</v>
      </c>
      <c r="B5356" t="s">
        <v>256</v>
      </c>
      <c r="C5356" s="32" t="s">
        <v>258</v>
      </c>
      <c r="D5356" t="s">
        <v>458</v>
      </c>
      <c r="E5356" t="s">
        <v>476</v>
      </c>
      <c r="F5356" s="174" t="n">
        <v>2028</v>
      </c>
      <c r="G5356" s="175" t="n">
        <v>64</v>
      </c>
      <c r="H5356" s="176" t="n">
        <v>22183.7670214971</v>
      </c>
      <c r="I5356" s="177" t="n">
        <v>2436834.37162258</v>
      </c>
      <c r="J5356" s="178" t="str">
        <f>IF(I5356&gt;0,H5356/I5356,0)</f>
      </c>
      <c r="K5356" s="179" t="str">
        <f>1-EXP(-J5356)</f>
      </c>
      <c r="L5356" s="180" t="str">
        <f>IF(G5356=30,1,M5355)</f>
      </c>
      <c r="M5356" s="181" t="str">
        <f>L5356*(1-K5356)</f>
      </c>
    </row>
    <row r="5357">
      <c r="A5357" t="s">
        <v>164</v>
      </c>
      <c r="B5357" t="s">
        <v>256</v>
      </c>
      <c r="C5357" s="32" t="s">
        <v>258</v>
      </c>
      <c r="D5357" t="s">
        <v>458</v>
      </c>
      <c r="E5357" t="s">
        <v>476</v>
      </c>
      <c r="F5357" s="174" t="n">
        <v>2028</v>
      </c>
      <c r="G5357" s="175" t="n">
        <v>65</v>
      </c>
      <c r="H5357" s="176" t="n">
        <v>22463.1165204567</v>
      </c>
      <c r="I5357" s="177" t="n">
        <v>2314137.06934093</v>
      </c>
      <c r="J5357" s="178" t="str">
        <f>IF(I5357&gt;0,H5357/I5357,0)</f>
      </c>
      <c r="K5357" s="179" t="str">
        <f>1-EXP(-J5357)</f>
      </c>
      <c r="L5357" s="180" t="str">
        <f>IF(G5357=30,1,M5356)</f>
      </c>
      <c r="M5357" s="181" t="str">
        <f>L5357*(1-K5357)</f>
      </c>
    </row>
    <row r="5358">
      <c r="A5358" t="s">
        <v>164</v>
      </c>
      <c r="B5358" t="s">
        <v>256</v>
      </c>
      <c r="C5358" s="32" t="s">
        <v>258</v>
      </c>
      <c r="D5358" t="s">
        <v>458</v>
      </c>
      <c r="E5358" t="s">
        <v>476</v>
      </c>
      <c r="F5358" s="174" t="n">
        <v>2028</v>
      </c>
      <c r="G5358" s="175" t="n">
        <v>66</v>
      </c>
      <c r="H5358" s="176" t="n">
        <v>23133.2116287861</v>
      </c>
      <c r="I5358" s="177" t="n">
        <v>2166298.65156147</v>
      </c>
      <c r="J5358" s="178" t="str">
        <f>IF(I5358&gt;0,H5358/I5358,0)</f>
      </c>
      <c r="K5358" s="179" t="str">
        <f>1-EXP(-J5358)</f>
      </c>
      <c r="L5358" s="180" t="str">
        <f>IF(G5358=30,1,M5357)</f>
      </c>
      <c r="M5358" s="181" t="str">
        <f>L5358*(1-K5358)</f>
      </c>
    </row>
    <row r="5359">
      <c r="A5359" t="s">
        <v>164</v>
      </c>
      <c r="B5359" t="s">
        <v>256</v>
      </c>
      <c r="C5359" s="32" t="s">
        <v>258</v>
      </c>
      <c r="D5359" t="s">
        <v>458</v>
      </c>
      <c r="E5359" t="s">
        <v>476</v>
      </c>
      <c r="F5359" s="174" t="n">
        <v>2028</v>
      </c>
      <c r="G5359" s="175" t="n">
        <v>67</v>
      </c>
      <c r="H5359" s="176" t="n">
        <v>23921.055818888</v>
      </c>
      <c r="I5359" s="177" t="n">
        <v>2043204.03342929</v>
      </c>
      <c r="J5359" s="178" t="str">
        <f>IF(I5359&gt;0,H5359/I5359,0)</f>
      </c>
      <c r="K5359" s="179" t="str">
        <f>1-EXP(-J5359)</f>
      </c>
      <c r="L5359" s="180" t="str">
        <f>IF(G5359=30,1,M5358)</f>
      </c>
      <c r="M5359" s="181" t="str">
        <f>L5359*(1-K5359)</f>
      </c>
    </row>
    <row r="5360">
      <c r="A5360" t="s">
        <v>164</v>
      </c>
      <c r="B5360" t="s">
        <v>256</v>
      </c>
      <c r="C5360" s="32" t="s">
        <v>258</v>
      </c>
      <c r="D5360" t="s">
        <v>458</v>
      </c>
      <c r="E5360" t="s">
        <v>476</v>
      </c>
      <c r="F5360" s="174" t="n">
        <v>2028</v>
      </c>
      <c r="G5360" s="175" t="n">
        <v>68</v>
      </c>
      <c r="H5360" s="176" t="n">
        <v>24611.9468735831</v>
      </c>
      <c r="I5360" s="177" t="n">
        <v>1916485.24482041</v>
      </c>
      <c r="J5360" s="178" t="str">
        <f>IF(I5360&gt;0,H5360/I5360,0)</f>
      </c>
      <c r="K5360" s="179" t="str">
        <f>1-EXP(-J5360)</f>
      </c>
      <c r="L5360" s="180" t="str">
        <f>IF(G5360=30,1,M5359)</f>
      </c>
      <c r="M5360" s="181" t="str">
        <f>L5360*(1-K5360)</f>
      </c>
    </row>
    <row r="5361">
      <c r="A5361" t="s">
        <v>164</v>
      </c>
      <c r="B5361" t="s">
        <v>256</v>
      </c>
      <c r="C5361" s="32" t="s">
        <v>258</v>
      </c>
      <c r="D5361" t="s">
        <v>458</v>
      </c>
      <c r="E5361" t="s">
        <v>476</v>
      </c>
      <c r="F5361" s="174" t="n">
        <v>2028</v>
      </c>
      <c r="G5361" s="175" t="n">
        <v>69</v>
      </c>
      <c r="H5361" s="176" t="n">
        <v>25151.1478127335</v>
      </c>
      <c r="I5361" s="177" t="n">
        <v>1784213.80835376</v>
      </c>
      <c r="J5361" s="178" t="str">
        <f>IF(I5361&gt;0,H5361/I5361,0)</f>
      </c>
      <c r="K5361" s="179" t="str">
        <f>1-EXP(-J5361)</f>
      </c>
      <c r="L5361" s="180" t="str">
        <f>IF(G5361=30,1,M5360)</f>
      </c>
      <c r="M5361" s="181" t="str">
        <f>L5361*(1-K5361)</f>
      </c>
    </row>
    <row r="5362">
      <c r="A5362" t="s">
        <v>164</v>
      </c>
      <c r="B5362" t="s">
        <v>256</v>
      </c>
      <c r="C5362" s="32" t="s">
        <v>258</v>
      </c>
      <c r="D5362" t="s">
        <v>458</v>
      </c>
      <c r="E5362" t="s">
        <v>476</v>
      </c>
      <c r="F5362" s="174" t="n">
        <v>2029</v>
      </c>
      <c r="G5362" s="175" t="n">
        <v>30</v>
      </c>
      <c r="H5362" s="176" t="n">
        <v>966.089666279396</v>
      </c>
      <c r="I5362" s="177" t="n">
        <v>4353617.72664716</v>
      </c>
      <c r="J5362" s="178" t="str">
        <f>IF(I5362&gt;0,H5362/I5362,0)</f>
      </c>
      <c r="K5362" s="179" t="str">
        <f>1-EXP(-J5362)</f>
      </c>
      <c r="L5362" s="180" t="str">
        <f>IF(G5362=30,1,M5361)</f>
      </c>
      <c r="M5362" s="181" t="str">
        <f>L5362*(1-K5362)</f>
      </c>
    </row>
    <row r="5363">
      <c r="A5363" t="s">
        <v>164</v>
      </c>
      <c r="B5363" t="s">
        <v>256</v>
      </c>
      <c r="C5363" s="32" t="s">
        <v>258</v>
      </c>
      <c r="D5363" t="s">
        <v>458</v>
      </c>
      <c r="E5363" t="s">
        <v>476</v>
      </c>
      <c r="F5363" s="174" t="n">
        <v>2029</v>
      </c>
      <c r="G5363" s="175" t="n">
        <v>31</v>
      </c>
      <c r="H5363" s="176" t="n">
        <v>1117.59621666405</v>
      </c>
      <c r="I5363" s="177" t="n">
        <v>4413831.85508253</v>
      </c>
      <c r="J5363" s="178" t="str">
        <f>IF(I5363&gt;0,H5363/I5363,0)</f>
      </c>
      <c r="K5363" s="179" t="str">
        <f>1-EXP(-J5363)</f>
      </c>
      <c r="L5363" s="180" t="str">
        <f>IF(G5363=30,1,M5362)</f>
      </c>
      <c r="M5363" s="181" t="str">
        <f>L5363*(1-K5363)</f>
      </c>
    </row>
    <row r="5364">
      <c r="A5364" t="s">
        <v>164</v>
      </c>
      <c r="B5364" t="s">
        <v>256</v>
      </c>
      <c r="C5364" s="32" t="s">
        <v>258</v>
      </c>
      <c r="D5364" t="s">
        <v>458</v>
      </c>
      <c r="E5364" t="s">
        <v>476</v>
      </c>
      <c r="F5364" s="174" t="n">
        <v>2029</v>
      </c>
      <c r="G5364" s="175" t="n">
        <v>32</v>
      </c>
      <c r="H5364" s="176" t="n">
        <v>1406.17687911017</v>
      </c>
      <c r="I5364" s="177" t="n">
        <v>4555459.15567209</v>
      </c>
      <c r="J5364" s="178" t="str">
        <f>IF(I5364&gt;0,H5364/I5364,0)</f>
      </c>
      <c r="K5364" s="179" t="str">
        <f>1-EXP(-J5364)</f>
      </c>
      <c r="L5364" s="180" t="str">
        <f>IF(G5364=30,1,M5363)</f>
      </c>
      <c r="M5364" s="181" t="str">
        <f>L5364*(1-K5364)</f>
      </c>
    </row>
    <row r="5365">
      <c r="A5365" t="s">
        <v>164</v>
      </c>
      <c r="B5365" t="s">
        <v>256</v>
      </c>
      <c r="C5365" s="32" t="s">
        <v>258</v>
      </c>
      <c r="D5365" t="s">
        <v>458</v>
      </c>
      <c r="E5365" t="s">
        <v>476</v>
      </c>
      <c r="F5365" s="174" t="n">
        <v>2029</v>
      </c>
      <c r="G5365" s="175" t="n">
        <v>33</v>
      </c>
      <c r="H5365" s="176" t="n">
        <v>1466.46419684718</v>
      </c>
      <c r="I5365" s="177" t="n">
        <v>4512899.33621152</v>
      </c>
      <c r="J5365" s="178" t="str">
        <f>IF(I5365&gt;0,H5365/I5365,0)</f>
      </c>
      <c r="K5365" s="179" t="str">
        <f>1-EXP(-J5365)</f>
      </c>
      <c r="L5365" s="180" t="str">
        <f>IF(G5365=30,1,M5364)</f>
      </c>
      <c r="M5365" s="181" t="str">
        <f>L5365*(1-K5365)</f>
      </c>
    </row>
    <row r="5366">
      <c r="A5366" t="s">
        <v>164</v>
      </c>
      <c r="B5366" t="s">
        <v>256</v>
      </c>
      <c r="C5366" s="32" t="s">
        <v>258</v>
      </c>
      <c r="D5366" t="s">
        <v>458</v>
      </c>
      <c r="E5366" t="s">
        <v>476</v>
      </c>
      <c r="F5366" s="174" t="n">
        <v>2029</v>
      </c>
      <c r="G5366" s="175" t="n">
        <v>34</v>
      </c>
      <c r="H5366" s="176" t="n">
        <v>1528.26253947913</v>
      </c>
      <c r="I5366" s="177" t="n">
        <v>4440149.99891273</v>
      </c>
      <c r="J5366" s="178" t="str">
        <f>IF(I5366&gt;0,H5366/I5366,0)</f>
      </c>
      <c r="K5366" s="179" t="str">
        <f>1-EXP(-J5366)</f>
      </c>
      <c r="L5366" s="180" t="str">
        <f>IF(G5366=30,1,M5365)</f>
      </c>
      <c r="M5366" s="181" t="str">
        <f>L5366*(1-K5366)</f>
      </c>
    </row>
    <row r="5367">
      <c r="A5367" t="s">
        <v>164</v>
      </c>
      <c r="B5367" t="s">
        <v>256</v>
      </c>
      <c r="C5367" s="32" t="s">
        <v>258</v>
      </c>
      <c r="D5367" t="s">
        <v>458</v>
      </c>
      <c r="E5367" t="s">
        <v>476</v>
      </c>
      <c r="F5367" s="174" t="n">
        <v>2029</v>
      </c>
      <c r="G5367" s="175" t="n">
        <v>35</v>
      </c>
      <c r="H5367" s="176" t="n">
        <v>2058.74213077931</v>
      </c>
      <c r="I5367" s="177" t="n">
        <v>4383247.31322461</v>
      </c>
      <c r="J5367" s="178" t="str">
        <f>IF(I5367&gt;0,H5367/I5367,0)</f>
      </c>
      <c r="K5367" s="179" t="str">
        <f>1-EXP(-J5367)</f>
      </c>
      <c r="L5367" s="180" t="str">
        <f>IF(G5367=30,1,M5366)</f>
      </c>
      <c r="M5367" s="181" t="str">
        <f>L5367*(1-K5367)</f>
      </c>
    </row>
    <row r="5368">
      <c r="A5368" t="s">
        <v>164</v>
      </c>
      <c r="B5368" t="s">
        <v>256</v>
      </c>
      <c r="C5368" s="32" t="s">
        <v>258</v>
      </c>
      <c r="D5368" t="s">
        <v>458</v>
      </c>
      <c r="E5368" t="s">
        <v>476</v>
      </c>
      <c r="F5368" s="174" t="n">
        <v>2029</v>
      </c>
      <c r="G5368" s="175" t="n">
        <v>36</v>
      </c>
      <c r="H5368" s="176" t="n">
        <v>2174.17832260005</v>
      </c>
      <c r="I5368" s="177" t="n">
        <v>4329490.96107456</v>
      </c>
      <c r="J5368" s="178" t="str">
        <f>IF(I5368&gt;0,H5368/I5368,0)</f>
      </c>
      <c r="K5368" s="179" t="str">
        <f>1-EXP(-J5368)</f>
      </c>
      <c r="L5368" s="180" t="str">
        <f>IF(G5368=30,1,M5367)</f>
      </c>
      <c r="M5368" s="181" t="str">
        <f>L5368*(1-K5368)</f>
      </c>
    </row>
    <row r="5369">
      <c r="A5369" t="s">
        <v>164</v>
      </c>
      <c r="B5369" t="s">
        <v>256</v>
      </c>
      <c r="C5369" s="32" t="s">
        <v>258</v>
      </c>
      <c r="D5369" t="s">
        <v>458</v>
      </c>
      <c r="E5369" t="s">
        <v>476</v>
      </c>
      <c r="F5369" s="174" t="n">
        <v>2029</v>
      </c>
      <c r="G5369" s="175" t="n">
        <v>37</v>
      </c>
      <c r="H5369" s="176" t="n">
        <v>2349.69728660196</v>
      </c>
      <c r="I5369" s="177" t="n">
        <v>4367807.98046283</v>
      </c>
      <c r="J5369" s="178" t="str">
        <f>IF(I5369&gt;0,H5369/I5369,0)</f>
      </c>
      <c r="K5369" s="179" t="str">
        <f>1-EXP(-J5369)</f>
      </c>
      <c r="L5369" s="180" t="str">
        <f>IF(G5369=30,1,M5368)</f>
      </c>
      <c r="M5369" s="181" t="str">
        <f>L5369*(1-K5369)</f>
      </c>
    </row>
    <row r="5370">
      <c r="A5370" t="s">
        <v>164</v>
      </c>
      <c r="B5370" t="s">
        <v>256</v>
      </c>
      <c r="C5370" s="32" t="s">
        <v>258</v>
      </c>
      <c r="D5370" t="s">
        <v>458</v>
      </c>
      <c r="E5370" t="s">
        <v>476</v>
      </c>
      <c r="F5370" s="174" t="n">
        <v>2029</v>
      </c>
      <c r="G5370" s="175" t="n">
        <v>38</v>
      </c>
      <c r="H5370" s="176" t="n">
        <v>2534.27973715144</v>
      </c>
      <c r="I5370" s="177" t="n">
        <v>4386434.54240284</v>
      </c>
      <c r="J5370" s="178" t="str">
        <f>IF(I5370&gt;0,H5370/I5370,0)</f>
      </c>
      <c r="K5370" s="179" t="str">
        <f>1-EXP(-J5370)</f>
      </c>
      <c r="L5370" s="180" t="str">
        <f>IF(G5370=30,1,M5369)</f>
      </c>
      <c r="M5370" s="181" t="str">
        <f>L5370*(1-K5370)</f>
      </c>
    </row>
    <row r="5371">
      <c r="A5371" t="s">
        <v>164</v>
      </c>
      <c r="B5371" t="s">
        <v>256</v>
      </c>
      <c r="C5371" s="32" t="s">
        <v>258</v>
      </c>
      <c r="D5371" t="s">
        <v>458</v>
      </c>
      <c r="E5371" t="s">
        <v>476</v>
      </c>
      <c r="F5371" s="174" t="n">
        <v>2029</v>
      </c>
      <c r="G5371" s="175" t="n">
        <v>39</v>
      </c>
      <c r="H5371" s="176" t="n">
        <v>3843.63155680055</v>
      </c>
      <c r="I5371" s="177" t="n">
        <v>6459529.22306651</v>
      </c>
      <c r="J5371" s="178" t="str">
        <f>IF(I5371&gt;0,H5371/I5371,0)</f>
      </c>
      <c r="K5371" s="179" t="str">
        <f>1-EXP(-J5371)</f>
      </c>
      <c r="L5371" s="180" t="str">
        <f>IF(G5371=30,1,M5370)</f>
      </c>
      <c r="M5371" s="181" t="str">
        <f>L5371*(1-K5371)</f>
      </c>
    </row>
    <row r="5372">
      <c r="A5372" t="s">
        <v>164</v>
      </c>
      <c r="B5372" t="s">
        <v>256</v>
      </c>
      <c r="C5372" s="32" t="s">
        <v>258</v>
      </c>
      <c r="D5372" t="s">
        <v>458</v>
      </c>
      <c r="E5372" t="s">
        <v>476</v>
      </c>
      <c r="F5372" s="174" t="n">
        <v>2029</v>
      </c>
      <c r="G5372" s="175" t="n">
        <v>40</v>
      </c>
      <c r="H5372" s="176" t="n">
        <v>3636.07380846186</v>
      </c>
      <c r="I5372" s="177" t="n">
        <v>4346227.08696407</v>
      </c>
      <c r="J5372" s="178" t="str">
        <f>IF(I5372&gt;0,H5372/I5372,0)</f>
      </c>
      <c r="K5372" s="179" t="str">
        <f>1-EXP(-J5372)</f>
      </c>
      <c r="L5372" s="180" t="str">
        <f>IF(G5372=30,1,M5371)</f>
      </c>
      <c r="M5372" s="181" t="str">
        <f>L5372*(1-K5372)</f>
      </c>
    </row>
    <row r="5373">
      <c r="A5373" t="s">
        <v>164</v>
      </c>
      <c r="B5373" t="s">
        <v>256</v>
      </c>
      <c r="C5373" s="32" t="s">
        <v>258</v>
      </c>
      <c r="D5373" t="s">
        <v>458</v>
      </c>
      <c r="E5373" t="s">
        <v>476</v>
      </c>
      <c r="F5373" s="174" t="n">
        <v>2029</v>
      </c>
      <c r="G5373" s="175" t="n">
        <v>41</v>
      </c>
      <c r="H5373" s="176" t="n">
        <v>3913.31522183909</v>
      </c>
      <c r="I5373" s="177" t="n">
        <v>4329391.11882012</v>
      </c>
      <c r="J5373" s="178" t="str">
        <f>IF(I5373&gt;0,H5373/I5373,0)</f>
      </c>
      <c r="K5373" s="179" t="str">
        <f>1-EXP(-J5373)</f>
      </c>
      <c r="L5373" s="180" t="str">
        <f>IF(G5373=30,1,M5372)</f>
      </c>
      <c r="M5373" s="181" t="str">
        <f>L5373*(1-K5373)</f>
      </c>
    </row>
    <row r="5374">
      <c r="A5374" t="s">
        <v>164</v>
      </c>
      <c r="B5374" t="s">
        <v>256</v>
      </c>
      <c r="C5374" s="32" t="s">
        <v>258</v>
      </c>
      <c r="D5374" t="s">
        <v>458</v>
      </c>
      <c r="E5374" t="s">
        <v>476</v>
      </c>
      <c r="F5374" s="174" t="n">
        <v>2029</v>
      </c>
      <c r="G5374" s="175" t="n">
        <v>42</v>
      </c>
      <c r="H5374" s="176" t="n">
        <v>4112.9375283137</v>
      </c>
      <c r="I5374" s="177" t="n">
        <v>4197533.69739561</v>
      </c>
      <c r="J5374" s="178" t="str">
        <f>IF(I5374&gt;0,H5374/I5374,0)</f>
      </c>
      <c r="K5374" s="179" t="str">
        <f>1-EXP(-J5374)</f>
      </c>
      <c r="L5374" s="180" t="str">
        <f>IF(G5374=30,1,M5373)</f>
      </c>
      <c r="M5374" s="181" t="str">
        <f>L5374*(1-K5374)</f>
      </c>
    </row>
    <row r="5375">
      <c r="A5375" t="s">
        <v>164</v>
      </c>
      <c r="B5375" t="s">
        <v>256</v>
      </c>
      <c r="C5375" s="32" t="s">
        <v>258</v>
      </c>
      <c r="D5375" t="s">
        <v>458</v>
      </c>
      <c r="E5375" t="s">
        <v>476</v>
      </c>
      <c r="F5375" s="174" t="n">
        <v>2029</v>
      </c>
      <c r="G5375" s="175" t="n">
        <v>43</v>
      </c>
      <c r="H5375" s="176" t="n">
        <v>4436.66564691877</v>
      </c>
      <c r="I5375" s="177" t="n">
        <v>4163653.22976973</v>
      </c>
      <c r="J5375" s="178" t="str">
        <f>IF(I5375&gt;0,H5375/I5375,0)</f>
      </c>
      <c r="K5375" s="179" t="str">
        <f>1-EXP(-J5375)</f>
      </c>
      <c r="L5375" s="180" t="str">
        <f>IF(G5375=30,1,M5374)</f>
      </c>
      <c r="M5375" s="181" t="str">
        <f>L5375*(1-K5375)</f>
      </c>
    </row>
    <row r="5376">
      <c r="A5376" t="s">
        <v>164</v>
      </c>
      <c r="B5376" t="s">
        <v>256</v>
      </c>
      <c r="C5376" s="32" t="s">
        <v>258</v>
      </c>
      <c r="D5376" t="s">
        <v>458</v>
      </c>
      <c r="E5376" t="s">
        <v>476</v>
      </c>
      <c r="F5376" s="174" t="n">
        <v>2029</v>
      </c>
      <c r="G5376" s="175" t="n">
        <v>44</v>
      </c>
      <c r="H5376" s="176" t="n">
        <v>4910.43379319432</v>
      </c>
      <c r="I5376" s="177" t="n">
        <v>4223704.78827087</v>
      </c>
      <c r="J5376" s="178" t="str">
        <f>IF(I5376&gt;0,H5376/I5376,0)</f>
      </c>
      <c r="K5376" s="179" t="str">
        <f>1-EXP(-J5376)</f>
      </c>
      <c r="L5376" s="180" t="str">
        <f>IF(G5376=30,1,M5375)</f>
      </c>
      <c r="M5376" s="181" t="str">
        <f>L5376*(1-K5376)</f>
      </c>
    </row>
    <row r="5377">
      <c r="A5377" t="s">
        <v>164</v>
      </c>
      <c r="B5377" t="s">
        <v>256</v>
      </c>
      <c r="C5377" s="32" t="s">
        <v>258</v>
      </c>
      <c r="D5377" t="s">
        <v>458</v>
      </c>
      <c r="E5377" t="s">
        <v>476</v>
      </c>
      <c r="F5377" s="174" t="n">
        <v>2029</v>
      </c>
      <c r="G5377" s="175" t="n">
        <v>45</v>
      </c>
      <c r="H5377" s="176" t="n">
        <v>6481.25025236198</v>
      </c>
      <c r="I5377" s="177" t="n">
        <v>4309027.19839768</v>
      </c>
      <c r="J5377" s="178" t="str">
        <f>IF(I5377&gt;0,H5377/I5377,0)</f>
      </c>
      <c r="K5377" s="179" t="str">
        <f>1-EXP(-J5377)</f>
      </c>
      <c r="L5377" s="180" t="str">
        <f>IF(G5377=30,1,M5376)</f>
      </c>
      <c r="M5377" s="181" t="str">
        <f>L5377*(1-K5377)</f>
      </c>
    </row>
    <row r="5378">
      <c r="A5378" t="s">
        <v>164</v>
      </c>
      <c r="B5378" t="s">
        <v>256</v>
      </c>
      <c r="C5378" s="32" t="s">
        <v>258</v>
      </c>
      <c r="D5378" t="s">
        <v>458</v>
      </c>
      <c r="E5378" t="s">
        <v>476</v>
      </c>
      <c r="F5378" s="174" t="n">
        <v>2029</v>
      </c>
      <c r="G5378" s="175" t="n">
        <v>46</v>
      </c>
      <c r="H5378" s="176" t="n">
        <v>7055.76971869381</v>
      </c>
      <c r="I5378" s="177" t="n">
        <v>4284140.82318455</v>
      </c>
      <c r="J5378" s="178" t="str">
        <f>IF(I5378&gt;0,H5378/I5378,0)</f>
      </c>
      <c r="K5378" s="179" t="str">
        <f>1-EXP(-J5378)</f>
      </c>
      <c r="L5378" s="180" t="str">
        <f>IF(G5378=30,1,M5377)</f>
      </c>
      <c r="M5378" s="181" t="str">
        <f>L5378*(1-K5378)</f>
      </c>
    </row>
    <row r="5379">
      <c r="A5379" t="s">
        <v>164</v>
      </c>
      <c r="B5379" t="s">
        <v>256</v>
      </c>
      <c r="C5379" s="32" t="s">
        <v>258</v>
      </c>
      <c r="D5379" t="s">
        <v>458</v>
      </c>
      <c r="E5379" t="s">
        <v>476</v>
      </c>
      <c r="F5379" s="174" t="n">
        <v>2029</v>
      </c>
      <c r="G5379" s="175" t="n">
        <v>47</v>
      </c>
      <c r="H5379" s="176" t="n">
        <v>7487.59599823085</v>
      </c>
      <c r="I5379" s="177" t="n">
        <v>4147585.01294435</v>
      </c>
      <c r="J5379" s="178" t="str">
        <f>IF(I5379&gt;0,H5379/I5379,0)</f>
      </c>
      <c r="K5379" s="179" t="str">
        <f>1-EXP(-J5379)</f>
      </c>
      <c r="L5379" s="180" t="str">
        <f>IF(G5379=30,1,M5378)</f>
      </c>
      <c r="M5379" s="181" t="str">
        <f>L5379*(1-K5379)</f>
      </c>
    </row>
    <row r="5380">
      <c r="A5380" t="s">
        <v>164</v>
      </c>
      <c r="B5380" t="s">
        <v>256</v>
      </c>
      <c r="C5380" s="32" t="s">
        <v>258</v>
      </c>
      <c r="D5380" t="s">
        <v>458</v>
      </c>
      <c r="E5380" t="s">
        <v>476</v>
      </c>
      <c r="F5380" s="174" t="n">
        <v>2029</v>
      </c>
      <c r="G5380" s="175" t="n">
        <v>48</v>
      </c>
      <c r="H5380" s="176" t="n">
        <v>8052.67929578684</v>
      </c>
      <c r="I5380" s="177" t="n">
        <v>4073488.5789309</v>
      </c>
      <c r="J5380" s="178" t="str">
        <f>IF(I5380&gt;0,H5380/I5380,0)</f>
      </c>
      <c r="K5380" s="179" t="str">
        <f>1-EXP(-J5380)</f>
      </c>
      <c r="L5380" s="180" t="str">
        <f>IF(G5380=30,1,M5379)</f>
      </c>
      <c r="M5380" s="181" t="str">
        <f>L5380*(1-K5380)</f>
      </c>
    </row>
    <row r="5381">
      <c r="A5381" t="s">
        <v>164</v>
      </c>
      <c r="B5381" t="s">
        <v>256</v>
      </c>
      <c r="C5381" s="32" t="s">
        <v>258</v>
      </c>
      <c r="D5381" t="s">
        <v>458</v>
      </c>
      <c r="E5381" t="s">
        <v>476</v>
      </c>
      <c r="F5381" s="174" t="n">
        <v>2029</v>
      </c>
      <c r="G5381" s="175" t="n">
        <v>49</v>
      </c>
      <c r="H5381" s="176" t="n">
        <v>8685.20445721742</v>
      </c>
      <c r="I5381" s="177" t="n">
        <v>4015233.09872813</v>
      </c>
      <c r="J5381" s="178" t="str">
        <f>IF(I5381&gt;0,H5381/I5381,0)</f>
      </c>
      <c r="K5381" s="179" t="str">
        <f>1-EXP(-J5381)</f>
      </c>
      <c r="L5381" s="180" t="str">
        <f>IF(G5381=30,1,M5380)</f>
      </c>
      <c r="M5381" s="181" t="str">
        <f>L5381*(1-K5381)</f>
      </c>
    </row>
    <row r="5382">
      <c r="A5382" t="s">
        <v>164</v>
      </c>
      <c r="B5382" t="s">
        <v>256</v>
      </c>
      <c r="C5382" s="32" t="s">
        <v>258</v>
      </c>
      <c r="D5382" t="s">
        <v>458</v>
      </c>
      <c r="E5382" t="s">
        <v>476</v>
      </c>
      <c r="F5382" s="174" t="n">
        <v>2029</v>
      </c>
      <c r="G5382" s="175" t="n">
        <v>50</v>
      </c>
      <c r="H5382" s="176" t="n">
        <v>9961.82112916913</v>
      </c>
      <c r="I5382" s="177" t="n">
        <v>3951477.98407012</v>
      </c>
      <c r="J5382" s="178" t="str">
        <f>IF(I5382&gt;0,H5382/I5382,0)</f>
      </c>
      <c r="K5382" s="179" t="str">
        <f>1-EXP(-J5382)</f>
      </c>
      <c r="L5382" s="180" t="str">
        <f>IF(G5382=30,1,M5381)</f>
      </c>
      <c r="M5382" s="181" t="str">
        <f>L5382*(1-K5382)</f>
      </c>
    </row>
    <row r="5383">
      <c r="A5383" t="s">
        <v>164</v>
      </c>
      <c r="B5383" t="s">
        <v>256</v>
      </c>
      <c r="C5383" s="32" t="s">
        <v>258</v>
      </c>
      <c r="D5383" t="s">
        <v>458</v>
      </c>
      <c r="E5383" t="s">
        <v>476</v>
      </c>
      <c r="F5383" s="174" t="n">
        <v>2029</v>
      </c>
      <c r="G5383" s="175" t="n">
        <v>51</v>
      </c>
      <c r="H5383" s="176" t="n">
        <v>10648.0047167051</v>
      </c>
      <c r="I5383" s="177" t="n">
        <v>3867335.05725782</v>
      </c>
      <c r="J5383" s="178" t="str">
        <f>IF(I5383&gt;0,H5383/I5383,0)</f>
      </c>
      <c r="K5383" s="179" t="str">
        <f>1-EXP(-J5383)</f>
      </c>
      <c r="L5383" s="180" t="str">
        <f>IF(G5383=30,1,M5382)</f>
      </c>
      <c r="M5383" s="181" t="str">
        <f>L5383*(1-K5383)</f>
      </c>
    </row>
    <row r="5384">
      <c r="A5384" t="s">
        <v>164</v>
      </c>
      <c r="B5384" t="s">
        <v>256</v>
      </c>
      <c r="C5384" s="32" t="s">
        <v>258</v>
      </c>
      <c r="D5384" t="s">
        <v>458</v>
      </c>
      <c r="E5384" t="s">
        <v>476</v>
      </c>
      <c r="F5384" s="174" t="n">
        <v>2029</v>
      </c>
      <c r="G5384" s="175" t="n">
        <v>52</v>
      </c>
      <c r="H5384" s="176" t="n">
        <v>11438.3591061163</v>
      </c>
      <c r="I5384" s="177" t="n">
        <v>3801079.74356042</v>
      </c>
      <c r="J5384" s="178" t="str">
        <f>IF(I5384&gt;0,H5384/I5384,0)</f>
      </c>
      <c r="K5384" s="179" t="str">
        <f>1-EXP(-J5384)</f>
      </c>
      <c r="L5384" s="180" t="str">
        <f>IF(G5384=30,1,M5383)</f>
      </c>
      <c r="M5384" s="181" t="str">
        <f>L5384*(1-K5384)</f>
      </c>
    </row>
    <row r="5385">
      <c r="A5385" t="s">
        <v>164</v>
      </c>
      <c r="B5385" t="s">
        <v>256</v>
      </c>
      <c r="C5385" s="32" t="s">
        <v>258</v>
      </c>
      <c r="D5385" t="s">
        <v>458</v>
      </c>
      <c r="E5385" t="s">
        <v>476</v>
      </c>
      <c r="F5385" s="174" t="n">
        <v>2029</v>
      </c>
      <c r="G5385" s="175" t="n">
        <v>53</v>
      </c>
      <c r="H5385" s="176" t="n">
        <v>12230.3666149425</v>
      </c>
      <c r="I5385" s="177" t="n">
        <v>3722920.69404399</v>
      </c>
      <c r="J5385" s="178" t="str">
        <f>IF(I5385&gt;0,H5385/I5385,0)</f>
      </c>
      <c r="K5385" s="179" t="str">
        <f>1-EXP(-J5385)</f>
      </c>
      <c r="L5385" s="180" t="str">
        <f>IF(G5385=30,1,M5384)</f>
      </c>
      <c r="M5385" s="181" t="str">
        <f>L5385*(1-K5385)</f>
      </c>
    </row>
    <row r="5386">
      <c r="A5386" t="s">
        <v>164</v>
      </c>
      <c r="B5386" t="s">
        <v>256</v>
      </c>
      <c r="C5386" s="32" t="s">
        <v>258</v>
      </c>
      <c r="D5386" t="s">
        <v>458</v>
      </c>
      <c r="E5386" t="s">
        <v>476</v>
      </c>
      <c r="F5386" s="174" t="n">
        <v>2029</v>
      </c>
      <c r="G5386" s="175" t="n">
        <v>54</v>
      </c>
      <c r="H5386" s="176" t="n">
        <v>13070.5331860515</v>
      </c>
      <c r="I5386" s="177" t="n">
        <v>3643997.89220945</v>
      </c>
      <c r="J5386" s="178" t="str">
        <f>IF(I5386&gt;0,H5386/I5386,0)</f>
      </c>
      <c r="K5386" s="179" t="str">
        <f>1-EXP(-J5386)</f>
      </c>
      <c r="L5386" s="180" t="str">
        <f>IF(G5386=30,1,M5385)</f>
      </c>
      <c r="M5386" s="181" t="str">
        <f>L5386*(1-K5386)</f>
      </c>
    </row>
    <row r="5387">
      <c r="A5387" t="s">
        <v>164</v>
      </c>
      <c r="B5387" t="s">
        <v>256</v>
      </c>
      <c r="C5387" s="32" t="s">
        <v>258</v>
      </c>
      <c r="D5387" t="s">
        <v>458</v>
      </c>
      <c r="E5387" t="s">
        <v>476</v>
      </c>
      <c r="F5387" s="174" t="n">
        <v>2029</v>
      </c>
      <c r="G5387" s="175" t="n">
        <v>55</v>
      </c>
      <c r="H5387" s="176" t="n">
        <v>14023.4341345142</v>
      </c>
      <c r="I5387" s="177" t="n">
        <v>3537547.33471824</v>
      </c>
      <c r="J5387" s="178" t="str">
        <f>IF(I5387&gt;0,H5387/I5387,0)</f>
      </c>
      <c r="K5387" s="179" t="str">
        <f>1-EXP(-J5387)</f>
      </c>
      <c r="L5387" s="180" t="str">
        <f>IF(G5387=30,1,M5386)</f>
      </c>
      <c r="M5387" s="181" t="str">
        <f>L5387*(1-K5387)</f>
      </c>
    </row>
    <row r="5388">
      <c r="A5388" t="s">
        <v>164</v>
      </c>
      <c r="B5388" t="s">
        <v>256</v>
      </c>
      <c r="C5388" s="32" t="s">
        <v>258</v>
      </c>
      <c r="D5388" t="s">
        <v>458</v>
      </c>
      <c r="E5388" t="s">
        <v>476</v>
      </c>
      <c r="F5388" s="174" t="n">
        <v>2029</v>
      </c>
      <c r="G5388" s="175" t="n">
        <v>56</v>
      </c>
      <c r="H5388" s="176" t="n">
        <v>15109.5520556394</v>
      </c>
      <c r="I5388" s="177" t="n">
        <v>3490546.31552883</v>
      </c>
      <c r="J5388" s="178" t="str">
        <f>IF(I5388&gt;0,H5388/I5388,0)</f>
      </c>
      <c r="K5388" s="179" t="str">
        <f>1-EXP(-J5388)</f>
      </c>
      <c r="L5388" s="180" t="str">
        <f>IF(G5388=30,1,M5387)</f>
      </c>
      <c r="M5388" s="181" t="str">
        <f>L5388*(1-K5388)</f>
      </c>
    </row>
    <row r="5389">
      <c r="A5389" t="s">
        <v>164</v>
      </c>
      <c r="B5389" t="s">
        <v>256</v>
      </c>
      <c r="C5389" s="32" t="s">
        <v>258</v>
      </c>
      <c r="D5389" t="s">
        <v>458</v>
      </c>
      <c r="E5389" t="s">
        <v>476</v>
      </c>
      <c r="F5389" s="174" t="n">
        <v>2029</v>
      </c>
      <c r="G5389" s="175" t="n">
        <v>57</v>
      </c>
      <c r="H5389" s="176" t="n">
        <v>15531.9475243674</v>
      </c>
      <c r="I5389" s="177" t="n">
        <v>3280700.31240853</v>
      </c>
      <c r="J5389" s="178" t="str">
        <f>IF(I5389&gt;0,H5389/I5389,0)</f>
      </c>
      <c r="K5389" s="179" t="str">
        <f>1-EXP(-J5389)</f>
      </c>
      <c r="L5389" s="180" t="str">
        <f>IF(G5389=30,1,M5388)</f>
      </c>
      <c r="M5389" s="181" t="str">
        <f>L5389*(1-K5389)</f>
      </c>
    </row>
    <row r="5390">
      <c r="A5390" t="s">
        <v>164</v>
      </c>
      <c r="B5390" t="s">
        <v>256</v>
      </c>
      <c r="C5390" s="32" t="s">
        <v>258</v>
      </c>
      <c r="D5390" t="s">
        <v>458</v>
      </c>
      <c r="E5390" t="s">
        <v>476</v>
      </c>
      <c r="F5390" s="174" t="n">
        <v>2029</v>
      </c>
      <c r="G5390" s="175" t="n">
        <v>58</v>
      </c>
      <c r="H5390" s="176" t="n">
        <v>16513.5975228791</v>
      </c>
      <c r="I5390" s="177" t="n">
        <v>3191850.26558047</v>
      </c>
      <c r="J5390" s="178" t="str">
        <f>IF(I5390&gt;0,H5390/I5390,0)</f>
      </c>
      <c r="K5390" s="179" t="str">
        <f>1-EXP(-J5390)</f>
      </c>
      <c r="L5390" s="180" t="str">
        <f>IF(G5390=30,1,M5389)</f>
      </c>
      <c r="M5390" s="181" t="str">
        <f>L5390*(1-K5390)</f>
      </c>
    </row>
    <row r="5391">
      <c r="A5391" t="s">
        <v>164</v>
      </c>
      <c r="B5391" t="s">
        <v>256</v>
      </c>
      <c r="C5391" s="32" t="s">
        <v>258</v>
      </c>
      <c r="D5391" t="s">
        <v>458</v>
      </c>
      <c r="E5391" t="s">
        <v>476</v>
      </c>
      <c r="F5391" s="174" t="n">
        <v>2029</v>
      </c>
      <c r="G5391" s="175" t="n">
        <v>59</v>
      </c>
      <c r="H5391" s="176" t="n">
        <v>17574.4643016648</v>
      </c>
      <c r="I5391" s="177" t="n">
        <v>3107298.96091536</v>
      </c>
      <c r="J5391" s="178" t="str">
        <f>IF(I5391&gt;0,H5391/I5391,0)</f>
      </c>
      <c r="K5391" s="179" t="str">
        <f>1-EXP(-J5391)</f>
      </c>
      <c r="L5391" s="180" t="str">
        <f>IF(G5391=30,1,M5390)</f>
      </c>
      <c r="M5391" s="181" t="str">
        <f>L5391*(1-K5391)</f>
      </c>
    </row>
    <row r="5392">
      <c r="A5392" t="s">
        <v>164</v>
      </c>
      <c r="B5392" t="s">
        <v>256</v>
      </c>
      <c r="C5392" s="32" t="s">
        <v>258</v>
      </c>
      <c r="D5392" t="s">
        <v>458</v>
      </c>
      <c r="E5392" t="s">
        <v>476</v>
      </c>
      <c r="F5392" s="174" t="n">
        <v>2029</v>
      </c>
      <c r="G5392" s="175" t="n">
        <v>60</v>
      </c>
      <c r="H5392" s="176" t="n">
        <v>19012.3689267906</v>
      </c>
      <c r="I5392" s="177" t="n">
        <v>3013461.84419841</v>
      </c>
      <c r="J5392" s="178" t="str">
        <f>IF(I5392&gt;0,H5392/I5392,0)</f>
      </c>
      <c r="K5392" s="179" t="str">
        <f>1-EXP(-J5392)</f>
      </c>
      <c r="L5392" s="180" t="str">
        <f>IF(G5392=30,1,M5391)</f>
      </c>
      <c r="M5392" s="181" t="str">
        <f>L5392*(1-K5392)</f>
      </c>
    </row>
    <row r="5393">
      <c r="A5393" t="s">
        <v>164</v>
      </c>
      <c r="B5393" t="s">
        <v>256</v>
      </c>
      <c r="C5393" s="32" t="s">
        <v>258</v>
      </c>
      <c r="D5393" t="s">
        <v>458</v>
      </c>
      <c r="E5393" t="s">
        <v>476</v>
      </c>
      <c r="F5393" s="174" t="n">
        <v>2029</v>
      </c>
      <c r="G5393" s="175" t="n">
        <v>61</v>
      </c>
      <c r="H5393" s="176" t="n">
        <v>20002.8095855394</v>
      </c>
      <c r="I5393" s="177" t="n">
        <v>2899328.58518174</v>
      </c>
      <c r="J5393" s="178" t="str">
        <f>IF(I5393&gt;0,H5393/I5393,0)</f>
      </c>
      <c r="K5393" s="179" t="str">
        <f>1-EXP(-J5393)</f>
      </c>
      <c r="L5393" s="180" t="str">
        <f>IF(G5393=30,1,M5392)</f>
      </c>
      <c r="M5393" s="181" t="str">
        <f>L5393*(1-K5393)</f>
      </c>
    </row>
    <row r="5394">
      <c r="A5394" t="s">
        <v>164</v>
      </c>
      <c r="B5394" t="s">
        <v>256</v>
      </c>
      <c r="C5394" s="32" t="s">
        <v>258</v>
      </c>
      <c r="D5394" t="s">
        <v>458</v>
      </c>
      <c r="E5394" t="s">
        <v>476</v>
      </c>
      <c r="F5394" s="174" t="n">
        <v>2029</v>
      </c>
      <c r="G5394" s="175" t="n">
        <v>62</v>
      </c>
      <c r="H5394" s="176" t="n">
        <v>20814.574241173</v>
      </c>
      <c r="I5394" s="177" t="n">
        <v>2754862.68501759</v>
      </c>
      <c r="J5394" s="178" t="str">
        <f>IF(I5394&gt;0,H5394/I5394,0)</f>
      </c>
      <c r="K5394" s="179" t="str">
        <f>1-EXP(-J5394)</f>
      </c>
      <c r="L5394" s="180" t="str">
        <f>IF(G5394=30,1,M5393)</f>
      </c>
      <c r="M5394" s="181" t="str">
        <f>L5394*(1-K5394)</f>
      </c>
    </row>
    <row r="5395">
      <c r="A5395" t="s">
        <v>164</v>
      </c>
      <c r="B5395" t="s">
        <v>256</v>
      </c>
      <c r="C5395" s="32" t="s">
        <v>258</v>
      </c>
      <c r="D5395" t="s">
        <v>458</v>
      </c>
      <c r="E5395" t="s">
        <v>476</v>
      </c>
      <c r="F5395" s="174" t="n">
        <v>2029</v>
      </c>
      <c r="G5395" s="175" t="n">
        <v>63</v>
      </c>
      <c r="H5395" s="176" t="n">
        <v>21886.3247054127</v>
      </c>
      <c r="I5395" s="177" t="n">
        <v>2646453.60605583</v>
      </c>
      <c r="J5395" s="178" t="str">
        <f>IF(I5395&gt;0,H5395/I5395,0)</f>
      </c>
      <c r="K5395" s="179" t="str">
        <f>1-EXP(-J5395)</f>
      </c>
      <c r="L5395" s="180" t="str">
        <f>IF(G5395=30,1,M5394)</f>
      </c>
      <c r="M5395" s="181" t="str">
        <f>L5395*(1-K5395)</f>
      </c>
    </row>
    <row r="5396">
      <c r="A5396" t="s">
        <v>164</v>
      </c>
      <c r="B5396" t="s">
        <v>256</v>
      </c>
      <c r="C5396" s="32" t="s">
        <v>258</v>
      </c>
      <c r="D5396" t="s">
        <v>458</v>
      </c>
      <c r="E5396" t="s">
        <v>476</v>
      </c>
      <c r="F5396" s="174" t="n">
        <v>2029</v>
      </c>
      <c r="G5396" s="175" t="n">
        <v>64</v>
      </c>
      <c r="H5396" s="176" t="n">
        <v>22788.5482209145</v>
      </c>
      <c r="I5396" s="177" t="n">
        <v>2516722.35991509</v>
      </c>
      <c r="J5396" s="178" t="str">
        <f>IF(I5396&gt;0,H5396/I5396,0)</f>
      </c>
      <c r="K5396" s="179" t="str">
        <f>1-EXP(-J5396)</f>
      </c>
      <c r="L5396" s="180" t="str">
        <f>IF(G5396=30,1,M5395)</f>
      </c>
      <c r="M5396" s="181" t="str">
        <f>L5396*(1-K5396)</f>
      </c>
    </row>
    <row r="5397">
      <c r="A5397" t="s">
        <v>164</v>
      </c>
      <c r="B5397" t="s">
        <v>256</v>
      </c>
      <c r="C5397" s="32" t="s">
        <v>258</v>
      </c>
      <c r="D5397" t="s">
        <v>458</v>
      </c>
      <c r="E5397" t="s">
        <v>476</v>
      </c>
      <c r="F5397" s="174" t="n">
        <v>2029</v>
      </c>
      <c r="G5397" s="175" t="n">
        <v>65</v>
      </c>
      <c r="H5397" s="176" t="n">
        <v>23019.5800619794</v>
      </c>
      <c r="I5397" s="177" t="n">
        <v>2387211.20866392</v>
      </c>
      <c r="J5397" s="178" t="str">
        <f>IF(I5397&gt;0,H5397/I5397,0)</f>
      </c>
      <c r="K5397" s="179" t="str">
        <f>1-EXP(-J5397)</f>
      </c>
      <c r="L5397" s="180" t="str">
        <f>IF(G5397=30,1,M5396)</f>
      </c>
      <c r="M5397" s="181" t="str">
        <f>L5397*(1-K5397)</f>
      </c>
    </row>
    <row r="5398">
      <c r="A5398" t="s">
        <v>164</v>
      </c>
      <c r="B5398" t="s">
        <v>256</v>
      </c>
      <c r="C5398" s="32" t="s">
        <v>258</v>
      </c>
      <c r="D5398" t="s">
        <v>458</v>
      </c>
      <c r="E5398" t="s">
        <v>476</v>
      </c>
      <c r="F5398" s="174" t="n">
        <v>2029</v>
      </c>
      <c r="G5398" s="175" t="n">
        <v>66</v>
      </c>
      <c r="H5398" s="176" t="n">
        <v>23917.2974208751</v>
      </c>
      <c r="I5398" s="177" t="n">
        <v>2262726.64354706</v>
      </c>
      <c r="J5398" s="178" t="str">
        <f>IF(I5398&gt;0,H5398/I5398,0)</f>
      </c>
      <c r="K5398" s="179" t="str">
        <f>1-EXP(-J5398)</f>
      </c>
      <c r="L5398" s="180" t="str">
        <f>IF(G5398=30,1,M5397)</f>
      </c>
      <c r="M5398" s="181" t="str">
        <f>L5398*(1-K5398)</f>
      </c>
    </row>
    <row r="5399">
      <c r="A5399" t="s">
        <v>164</v>
      </c>
      <c r="B5399" t="s">
        <v>256</v>
      </c>
      <c r="C5399" s="32" t="s">
        <v>258</v>
      </c>
      <c r="D5399" t="s">
        <v>458</v>
      </c>
      <c r="E5399" t="s">
        <v>476</v>
      </c>
      <c r="F5399" s="174" t="n">
        <v>2029</v>
      </c>
      <c r="G5399" s="175" t="n">
        <v>67</v>
      </c>
      <c r="H5399" s="176" t="n">
        <v>24583.432713981</v>
      </c>
      <c r="I5399" s="177" t="n">
        <v>2113160.7781391</v>
      </c>
      <c r="J5399" s="178" t="str">
        <f>IF(I5399&gt;0,H5399/I5399,0)</f>
      </c>
      <c r="K5399" s="179" t="str">
        <f>1-EXP(-J5399)</f>
      </c>
      <c r="L5399" s="180" t="str">
        <f>IF(G5399=30,1,M5398)</f>
      </c>
      <c r="M5399" s="181" t="str">
        <f>L5399*(1-K5399)</f>
      </c>
    </row>
    <row r="5400">
      <c r="A5400" t="s">
        <v>164</v>
      </c>
      <c r="B5400" t="s">
        <v>256</v>
      </c>
      <c r="C5400" s="32" t="s">
        <v>258</v>
      </c>
      <c r="D5400" t="s">
        <v>458</v>
      </c>
      <c r="E5400" t="s">
        <v>476</v>
      </c>
      <c r="F5400" s="174" t="n">
        <v>2029</v>
      </c>
      <c r="G5400" s="175" t="n">
        <v>68</v>
      </c>
      <c r="H5400" s="176" t="n">
        <v>25376.1518079955</v>
      </c>
      <c r="I5400" s="177" t="n">
        <v>1988291.81270082</v>
      </c>
      <c r="J5400" s="178" t="str">
        <f>IF(I5400&gt;0,H5400/I5400,0)</f>
      </c>
      <c r="K5400" s="179" t="str">
        <f>1-EXP(-J5400)</f>
      </c>
      <c r="L5400" s="180" t="str">
        <f>IF(G5400=30,1,M5399)</f>
      </c>
      <c r="M5400" s="181" t="str">
        <f>L5400*(1-K5400)</f>
      </c>
    </row>
    <row r="5401">
      <c r="A5401" t="s">
        <v>164</v>
      </c>
      <c r="B5401" t="s">
        <v>256</v>
      </c>
      <c r="C5401" s="32" t="s">
        <v>258</v>
      </c>
      <c r="D5401" t="s">
        <v>458</v>
      </c>
      <c r="E5401" t="s">
        <v>476</v>
      </c>
      <c r="F5401" s="174" t="n">
        <v>2029</v>
      </c>
      <c r="G5401" s="175" t="n">
        <v>69</v>
      </c>
      <c r="H5401" s="176" t="n">
        <v>26061.0783353142</v>
      </c>
      <c r="I5401" s="177" t="n">
        <v>1860029.22913522</v>
      </c>
      <c r="J5401" s="178" t="str">
        <f>IF(I5401&gt;0,H5401/I5401,0)</f>
      </c>
      <c r="K5401" s="179" t="str">
        <f>1-EXP(-J5401)</f>
      </c>
      <c r="L5401" s="180" t="str">
        <f>IF(G5401=30,1,M5400)</f>
      </c>
      <c r="M5401" s="181" t="str">
        <f>L5401*(1-K5401)</f>
      </c>
    </row>
    <row r="5402">
      <c r="A5402" t="s">
        <v>164</v>
      </c>
      <c r="B5402" t="s">
        <v>256</v>
      </c>
      <c r="C5402" s="32" t="s">
        <v>258</v>
      </c>
      <c r="D5402" t="s">
        <v>458</v>
      </c>
      <c r="E5402" t="s">
        <v>476</v>
      </c>
      <c r="F5402" s="174" t="n">
        <v>2030</v>
      </c>
      <c r="G5402" s="175" t="n">
        <v>30</v>
      </c>
      <c r="H5402" s="176" t="n">
        <v>954.561909011068</v>
      </c>
      <c r="I5402" s="177" t="n">
        <v>4327148.80938421</v>
      </c>
      <c r="J5402" s="178" t="str">
        <f>IF(I5402&gt;0,H5402/I5402,0)</f>
      </c>
      <c r="K5402" s="179" t="str">
        <f>1-EXP(-J5402)</f>
      </c>
      <c r="L5402" s="180" t="str">
        <f>IF(G5402=30,1,M5401)</f>
      </c>
      <c r="M5402" s="181" t="str">
        <f>L5402*(1-K5402)</f>
      </c>
    </row>
    <row r="5403">
      <c r="A5403" t="s">
        <v>164</v>
      </c>
      <c r="B5403" t="s">
        <v>256</v>
      </c>
      <c r="C5403" s="32" t="s">
        <v>258</v>
      </c>
      <c r="D5403" t="s">
        <v>458</v>
      </c>
      <c r="E5403" t="s">
        <v>476</v>
      </c>
      <c r="F5403" s="174" t="n">
        <v>2030</v>
      </c>
      <c r="G5403" s="175" t="n">
        <v>31</v>
      </c>
      <c r="H5403" s="176" t="n">
        <v>1094.95335791822</v>
      </c>
      <c r="I5403" s="177" t="n">
        <v>4347585.95869366</v>
      </c>
      <c r="J5403" s="178" t="str">
        <f>IF(I5403&gt;0,H5403/I5403,0)</f>
      </c>
      <c r="K5403" s="179" t="str">
        <f>1-EXP(-J5403)</f>
      </c>
      <c r="L5403" s="180" t="str">
        <f>IF(G5403=30,1,M5402)</f>
      </c>
      <c r="M5403" s="181" t="str">
        <f>L5403*(1-K5403)</f>
      </c>
    </row>
    <row r="5404">
      <c r="A5404" t="s">
        <v>164</v>
      </c>
      <c r="B5404" t="s">
        <v>256</v>
      </c>
      <c r="C5404" s="32" t="s">
        <v>258</v>
      </c>
      <c r="D5404" t="s">
        <v>458</v>
      </c>
      <c r="E5404" t="s">
        <v>476</v>
      </c>
      <c r="F5404" s="174" t="n">
        <v>2030</v>
      </c>
      <c r="G5404" s="175" t="n">
        <v>32</v>
      </c>
      <c r="H5404" s="176" t="n">
        <v>1168.13412881582</v>
      </c>
      <c r="I5404" s="177" t="n">
        <v>4407856.40046381</v>
      </c>
      <c r="J5404" s="178" t="str">
        <f>IF(I5404&gt;0,H5404/I5404,0)</f>
      </c>
      <c r="K5404" s="179" t="str">
        <f>1-EXP(-J5404)</f>
      </c>
      <c r="L5404" s="180" t="str">
        <f>IF(G5404=30,1,M5403)</f>
      </c>
      <c r="M5404" s="181" t="str">
        <f>L5404*(1-K5404)</f>
      </c>
    </row>
    <row r="5405">
      <c r="A5405" t="s">
        <v>164</v>
      </c>
      <c r="B5405" t="s">
        <v>256</v>
      </c>
      <c r="C5405" s="32" t="s">
        <v>258</v>
      </c>
      <c r="D5405" t="s">
        <v>458</v>
      </c>
      <c r="E5405" t="s">
        <v>476</v>
      </c>
      <c r="F5405" s="174" t="n">
        <v>2030</v>
      </c>
      <c r="G5405" s="175" t="n">
        <v>33</v>
      </c>
      <c r="H5405" s="176" t="n">
        <v>1473.39284429622</v>
      </c>
      <c r="I5405" s="177" t="n">
        <v>4548816.79573948</v>
      </c>
      <c r="J5405" s="178" t="str">
        <f>IF(I5405&gt;0,H5405/I5405,0)</f>
      </c>
      <c r="K5405" s="179" t="str">
        <f>1-EXP(-J5405)</f>
      </c>
      <c r="L5405" s="180" t="str">
        <f>IF(G5405=30,1,M5404)</f>
      </c>
      <c r="M5405" s="181" t="str">
        <f>L5405*(1-K5405)</f>
      </c>
    </row>
    <row r="5406">
      <c r="A5406" t="s">
        <v>164</v>
      </c>
      <c r="B5406" t="s">
        <v>256</v>
      </c>
      <c r="C5406" s="32" t="s">
        <v>258</v>
      </c>
      <c r="D5406" t="s">
        <v>458</v>
      </c>
      <c r="E5406" t="s">
        <v>476</v>
      </c>
      <c r="F5406" s="174" t="n">
        <v>2030</v>
      </c>
      <c r="G5406" s="175" t="n">
        <v>34</v>
      </c>
      <c r="H5406" s="176" t="n">
        <v>1546.07404497183</v>
      </c>
      <c r="I5406" s="177" t="n">
        <v>4506007.67224488</v>
      </c>
      <c r="J5406" s="178" t="str">
        <f>IF(I5406&gt;0,H5406/I5406,0)</f>
      </c>
      <c r="K5406" s="179" t="str">
        <f>1-EXP(-J5406)</f>
      </c>
      <c r="L5406" s="180" t="str">
        <f>IF(G5406=30,1,M5405)</f>
      </c>
      <c r="M5406" s="181" t="str">
        <f>L5406*(1-K5406)</f>
      </c>
    </row>
    <row r="5407">
      <c r="A5407" t="s">
        <v>164</v>
      </c>
      <c r="B5407" t="s">
        <v>256</v>
      </c>
      <c r="C5407" s="32" t="s">
        <v>258</v>
      </c>
      <c r="D5407" t="s">
        <v>458</v>
      </c>
      <c r="E5407" t="s">
        <v>476</v>
      </c>
      <c r="F5407" s="174" t="n">
        <v>2030</v>
      </c>
      <c r="G5407" s="175" t="n">
        <v>35</v>
      </c>
      <c r="H5407" s="176" t="n">
        <v>2067.516878864</v>
      </c>
      <c r="I5407" s="177" t="n">
        <v>4433002.97809124</v>
      </c>
      <c r="J5407" s="178" t="str">
        <f>IF(I5407&gt;0,H5407/I5407,0)</f>
      </c>
      <c r="K5407" s="179" t="str">
        <f>1-EXP(-J5407)</f>
      </c>
      <c r="L5407" s="180" t="str">
        <f>IF(G5407=30,1,M5406)</f>
      </c>
      <c r="M5407" s="181" t="str">
        <f>L5407*(1-K5407)</f>
      </c>
    </row>
    <row r="5408">
      <c r="A5408" t="s">
        <v>164</v>
      </c>
      <c r="B5408" t="s">
        <v>256</v>
      </c>
      <c r="C5408" s="32" t="s">
        <v>258</v>
      </c>
      <c r="D5408" t="s">
        <v>458</v>
      </c>
      <c r="E5408" t="s">
        <v>476</v>
      </c>
      <c r="F5408" s="174" t="n">
        <v>2030</v>
      </c>
      <c r="G5408" s="175" t="n">
        <v>36</v>
      </c>
      <c r="H5408" s="176" t="n">
        <v>2182.17928737406</v>
      </c>
      <c r="I5408" s="177" t="n">
        <v>4375262.44176009</v>
      </c>
      <c r="J5408" s="178" t="str">
        <f>IF(I5408&gt;0,H5408/I5408,0)</f>
      </c>
      <c r="K5408" s="179" t="str">
        <f>1-EXP(-J5408)</f>
      </c>
      <c r="L5408" s="180" t="str">
        <f>IF(G5408=30,1,M5407)</f>
      </c>
      <c r="M5408" s="181" t="str">
        <f>L5408*(1-K5408)</f>
      </c>
    </row>
    <row r="5409">
      <c r="A5409" t="s">
        <v>164</v>
      </c>
      <c r="B5409" t="s">
        <v>256</v>
      </c>
      <c r="C5409" s="32" t="s">
        <v>258</v>
      </c>
      <c r="D5409" t="s">
        <v>458</v>
      </c>
      <c r="E5409" t="s">
        <v>476</v>
      </c>
      <c r="F5409" s="174" t="n">
        <v>2030</v>
      </c>
      <c r="G5409" s="175" t="n">
        <v>37</v>
      </c>
      <c r="H5409" s="176" t="n">
        <v>2311.29977766111</v>
      </c>
      <c r="I5409" s="177" t="n">
        <v>4321581.82797703</v>
      </c>
      <c r="J5409" s="178" t="str">
        <f>IF(I5409&gt;0,H5409/I5409,0)</f>
      </c>
      <c r="K5409" s="179" t="str">
        <f>1-EXP(-J5409)</f>
      </c>
      <c r="L5409" s="180" t="str">
        <f>IF(G5409=30,1,M5408)</f>
      </c>
      <c r="M5409" s="181" t="str">
        <f>L5409*(1-K5409)</f>
      </c>
    </row>
    <row r="5410">
      <c r="A5410" t="s">
        <v>164</v>
      </c>
      <c r="B5410" t="s">
        <v>256</v>
      </c>
      <c r="C5410" s="32" t="s">
        <v>258</v>
      </c>
      <c r="D5410" t="s">
        <v>458</v>
      </c>
      <c r="E5410" t="s">
        <v>476</v>
      </c>
      <c r="F5410" s="174" t="n">
        <v>2030</v>
      </c>
      <c r="G5410" s="175" t="n">
        <v>38</v>
      </c>
      <c r="H5410" s="176" t="n">
        <v>2503.20137463369</v>
      </c>
      <c r="I5410" s="177" t="n">
        <v>4359274.7906595</v>
      </c>
      <c r="J5410" s="178" t="str">
        <f>IF(I5410&gt;0,H5410/I5410,0)</f>
      </c>
      <c r="K5410" s="179" t="str">
        <f>1-EXP(-J5410)</f>
      </c>
      <c r="L5410" s="180" t="str">
        <f>IF(G5410=30,1,M5409)</f>
      </c>
      <c r="M5410" s="181" t="str">
        <f>L5410*(1-K5410)</f>
      </c>
    </row>
    <row r="5411">
      <c r="A5411" t="s">
        <v>164</v>
      </c>
      <c r="B5411" t="s">
        <v>256</v>
      </c>
      <c r="C5411" s="32" t="s">
        <v>258</v>
      </c>
      <c r="D5411" t="s">
        <v>458</v>
      </c>
      <c r="E5411" t="s">
        <v>476</v>
      </c>
      <c r="F5411" s="174" t="n">
        <v>2030</v>
      </c>
      <c r="G5411" s="175" t="n">
        <v>39</v>
      </c>
      <c r="H5411" s="176" t="n">
        <v>2704.85070492571</v>
      </c>
      <c r="I5411" s="177" t="n">
        <v>4377242.69952614</v>
      </c>
      <c r="J5411" s="178" t="str">
        <f>IF(I5411&gt;0,H5411/I5411,0)</f>
      </c>
      <c r="K5411" s="179" t="str">
        <f>1-EXP(-J5411)</f>
      </c>
      <c r="L5411" s="180" t="str">
        <f>IF(G5411=30,1,M5410)</f>
      </c>
      <c r="M5411" s="181" t="str">
        <f>L5411*(1-K5411)</f>
      </c>
    </row>
    <row r="5412">
      <c r="A5412" t="s">
        <v>164</v>
      </c>
      <c r="B5412" t="s">
        <v>256</v>
      </c>
      <c r="C5412" s="32" t="s">
        <v>258</v>
      </c>
      <c r="D5412" t="s">
        <v>458</v>
      </c>
      <c r="E5412" t="s">
        <v>476</v>
      </c>
      <c r="F5412" s="174" t="n">
        <v>2030</v>
      </c>
      <c r="G5412" s="175" t="n">
        <v>40</v>
      </c>
      <c r="H5412" s="176" t="n">
        <v>5113.41996493959</v>
      </c>
      <c r="I5412" s="177" t="n">
        <v>6445515.46105053</v>
      </c>
      <c r="J5412" s="178" t="str">
        <f>IF(I5412&gt;0,H5412/I5412,0)</f>
      </c>
      <c r="K5412" s="179" t="str">
        <f>1-EXP(-J5412)</f>
      </c>
      <c r="L5412" s="180" t="str">
        <f>IF(G5412=30,1,M5411)</f>
      </c>
      <c r="M5412" s="181" t="str">
        <f>L5412*(1-K5412)</f>
      </c>
    </row>
    <row r="5413">
      <c r="A5413" t="s">
        <v>164</v>
      </c>
      <c r="B5413" t="s">
        <v>256</v>
      </c>
      <c r="C5413" s="32" t="s">
        <v>258</v>
      </c>
      <c r="D5413" t="s">
        <v>458</v>
      </c>
      <c r="E5413" t="s">
        <v>476</v>
      </c>
      <c r="F5413" s="174" t="n">
        <v>2030</v>
      </c>
      <c r="G5413" s="175" t="n">
        <v>41</v>
      </c>
      <c r="H5413" s="176" t="n">
        <v>3895.68636733839</v>
      </c>
      <c r="I5413" s="177" t="n">
        <v>4334868.43942798</v>
      </c>
      <c r="J5413" s="178" t="str">
        <f>IF(I5413&gt;0,H5413/I5413,0)</f>
      </c>
      <c r="K5413" s="179" t="str">
        <f>1-EXP(-J5413)</f>
      </c>
      <c r="L5413" s="180" t="str">
        <f>IF(G5413=30,1,M5412)</f>
      </c>
      <c r="M5413" s="181" t="str">
        <f>L5413*(1-K5413)</f>
      </c>
    </row>
    <row r="5414">
      <c r="A5414" t="s">
        <v>164</v>
      </c>
      <c r="B5414" t="s">
        <v>256</v>
      </c>
      <c r="C5414" s="32" t="s">
        <v>258</v>
      </c>
      <c r="D5414" t="s">
        <v>458</v>
      </c>
      <c r="E5414" t="s">
        <v>476</v>
      </c>
      <c r="F5414" s="174" t="n">
        <v>2030</v>
      </c>
      <c r="G5414" s="175" t="n">
        <v>42</v>
      </c>
      <c r="H5414" s="176" t="n">
        <v>4207.39729563015</v>
      </c>
      <c r="I5414" s="177" t="n">
        <v>4318011.25538366</v>
      </c>
      <c r="J5414" s="178" t="str">
        <f>IF(I5414&gt;0,H5414/I5414,0)</f>
      </c>
      <c r="K5414" s="179" t="str">
        <f>1-EXP(-J5414)</f>
      </c>
      <c r="L5414" s="180" t="str">
        <f>IF(G5414=30,1,M5413)</f>
      </c>
      <c r="M5414" s="181" t="str">
        <f>L5414*(1-K5414)</f>
      </c>
    </row>
    <row r="5415">
      <c r="A5415" t="s">
        <v>164</v>
      </c>
      <c r="B5415" t="s">
        <v>256</v>
      </c>
      <c r="C5415" s="32" t="s">
        <v>258</v>
      </c>
      <c r="D5415" t="s">
        <v>458</v>
      </c>
      <c r="E5415" t="s">
        <v>476</v>
      </c>
      <c r="F5415" s="174" t="n">
        <v>2030</v>
      </c>
      <c r="G5415" s="175" t="n">
        <v>43</v>
      </c>
      <c r="H5415" s="176" t="n">
        <v>4437.7680730041</v>
      </c>
      <c r="I5415" s="177" t="n">
        <v>4185597.6297741</v>
      </c>
      <c r="J5415" s="178" t="str">
        <f>IF(I5415&gt;0,H5415/I5415,0)</f>
      </c>
      <c r="K5415" s="179" t="str">
        <f>1-EXP(-J5415)</f>
      </c>
      <c r="L5415" s="180" t="str">
        <f>IF(G5415=30,1,M5414)</f>
      </c>
      <c r="M5415" s="181" t="str">
        <f>L5415*(1-K5415)</f>
      </c>
    </row>
    <row r="5416">
      <c r="A5416" t="s">
        <v>164</v>
      </c>
      <c r="B5416" t="s">
        <v>256</v>
      </c>
      <c r="C5416" s="32" t="s">
        <v>258</v>
      </c>
      <c r="D5416" t="s">
        <v>458</v>
      </c>
      <c r="E5416" t="s">
        <v>476</v>
      </c>
      <c r="F5416" s="174" t="n">
        <v>2030</v>
      </c>
      <c r="G5416" s="175" t="n">
        <v>44</v>
      </c>
      <c r="H5416" s="176" t="n">
        <v>4802.14635652463</v>
      </c>
      <c r="I5416" s="177" t="n">
        <v>4150806.14258038</v>
      </c>
      <c r="J5416" s="178" t="str">
        <f>IF(I5416&gt;0,H5416/I5416,0)</f>
      </c>
      <c r="K5416" s="179" t="str">
        <f>1-EXP(-J5416)</f>
      </c>
      <c r="L5416" s="180" t="str">
        <f>IF(G5416=30,1,M5415)</f>
      </c>
      <c r="M5416" s="181" t="str">
        <f>L5416*(1-K5416)</f>
      </c>
    </row>
    <row r="5417">
      <c r="A5417" t="s">
        <v>164</v>
      </c>
      <c r="B5417" t="s">
        <v>256</v>
      </c>
      <c r="C5417" s="32" t="s">
        <v>258</v>
      </c>
      <c r="D5417" t="s">
        <v>458</v>
      </c>
      <c r="E5417" t="s">
        <v>476</v>
      </c>
      <c r="F5417" s="174" t="n">
        <v>2030</v>
      </c>
      <c r="G5417" s="175" t="n">
        <v>45</v>
      </c>
      <c r="H5417" s="176" t="n">
        <v>6298.35418117395</v>
      </c>
      <c r="I5417" s="177" t="n">
        <v>4209514.74420156</v>
      </c>
      <c r="J5417" s="178" t="str">
        <f>IF(I5417&gt;0,H5417/I5417,0)</f>
      </c>
      <c r="K5417" s="179" t="str">
        <f>1-EXP(-J5417)</f>
      </c>
      <c r="L5417" s="180" t="str">
        <f>IF(G5417=30,1,M5416)</f>
      </c>
      <c r="M5417" s="181" t="str">
        <f>L5417*(1-K5417)</f>
      </c>
    </row>
    <row r="5418">
      <c r="A5418" t="s">
        <v>164</v>
      </c>
      <c r="B5418" t="s">
        <v>256</v>
      </c>
      <c r="C5418" s="32" t="s">
        <v>258</v>
      </c>
      <c r="D5418" t="s">
        <v>458</v>
      </c>
      <c r="E5418" t="s">
        <v>476</v>
      </c>
      <c r="F5418" s="174" t="n">
        <v>2030</v>
      </c>
      <c r="G5418" s="175" t="n">
        <v>46</v>
      </c>
      <c r="H5418" s="176" t="n">
        <v>7033.73912620905</v>
      </c>
      <c r="I5418" s="177" t="n">
        <v>4292149.76330695</v>
      </c>
      <c r="J5418" s="178" t="str">
        <f>IF(I5418&gt;0,H5418/I5418,0)</f>
      </c>
      <c r="K5418" s="179" t="str">
        <f>1-EXP(-J5418)</f>
      </c>
      <c r="L5418" s="180" t="str">
        <f>IF(G5418=30,1,M5417)</f>
      </c>
      <c r="M5418" s="181" t="str">
        <f>L5418*(1-K5418)</f>
      </c>
    </row>
    <row r="5419">
      <c r="A5419" t="s">
        <v>164</v>
      </c>
      <c r="B5419" t="s">
        <v>256</v>
      </c>
      <c r="C5419" s="32" t="s">
        <v>258</v>
      </c>
      <c r="D5419" t="s">
        <v>458</v>
      </c>
      <c r="E5419" t="s">
        <v>476</v>
      </c>
      <c r="F5419" s="174" t="n">
        <v>2030</v>
      </c>
      <c r="G5419" s="175" t="n">
        <v>47</v>
      </c>
      <c r="H5419" s="176" t="n">
        <v>7661.98299972248</v>
      </c>
      <c r="I5419" s="177" t="n">
        <v>4266846.25402901</v>
      </c>
      <c r="J5419" s="178" t="str">
        <f>IF(I5419&gt;0,H5419/I5419,0)</f>
      </c>
      <c r="K5419" s="179" t="str">
        <f>1-EXP(-J5419)</f>
      </c>
      <c r="L5419" s="180" t="str">
        <f>IF(G5419=30,1,M5418)</f>
      </c>
      <c r="M5419" s="181" t="str">
        <f>L5419*(1-K5419)</f>
      </c>
    </row>
    <row r="5420">
      <c r="A5420" t="s">
        <v>164</v>
      </c>
      <c r="B5420" t="s">
        <v>256</v>
      </c>
      <c r="C5420" s="32" t="s">
        <v>258</v>
      </c>
      <c r="D5420" t="s">
        <v>458</v>
      </c>
      <c r="E5420" t="s">
        <v>476</v>
      </c>
      <c r="F5420" s="174" t="n">
        <v>2030</v>
      </c>
      <c r="G5420" s="175" t="n">
        <v>48</v>
      </c>
      <c r="H5420" s="176" t="n">
        <v>8128.97200439635</v>
      </c>
      <c r="I5420" s="177" t="n">
        <v>4129242.38812216</v>
      </c>
      <c r="J5420" s="178" t="str">
        <f>IF(I5420&gt;0,H5420/I5420,0)</f>
      </c>
      <c r="K5420" s="179" t="str">
        <f>1-EXP(-J5420)</f>
      </c>
      <c r="L5420" s="180" t="str">
        <f>IF(G5420=30,1,M5419)</f>
      </c>
      <c r="M5420" s="181" t="str">
        <f>L5420*(1-K5420)</f>
      </c>
    </row>
    <row r="5421">
      <c r="A5421" t="s">
        <v>164</v>
      </c>
      <c r="B5421" t="s">
        <v>256</v>
      </c>
      <c r="C5421" s="32" t="s">
        <v>258</v>
      </c>
      <c r="D5421" t="s">
        <v>458</v>
      </c>
      <c r="E5421" t="s">
        <v>476</v>
      </c>
      <c r="F5421" s="174" t="n">
        <v>2030</v>
      </c>
      <c r="G5421" s="175" t="n">
        <v>49</v>
      </c>
      <c r="H5421" s="176" t="n">
        <v>8736.66471180202</v>
      </c>
      <c r="I5421" s="177" t="n">
        <v>4053762.70535078</v>
      </c>
      <c r="J5421" s="178" t="str">
        <f>IF(I5421&gt;0,H5421/I5421,0)</f>
      </c>
      <c r="K5421" s="179" t="str">
        <f>1-EXP(-J5421)</f>
      </c>
      <c r="L5421" s="180" t="str">
        <f>IF(G5421=30,1,M5420)</f>
      </c>
      <c r="M5421" s="181" t="str">
        <f>L5421*(1-K5421)</f>
      </c>
    </row>
    <row r="5422">
      <c r="A5422" t="s">
        <v>164</v>
      </c>
      <c r="B5422" t="s">
        <v>256</v>
      </c>
      <c r="C5422" s="32" t="s">
        <v>258</v>
      </c>
      <c r="D5422" t="s">
        <v>458</v>
      </c>
      <c r="E5422" t="s">
        <v>476</v>
      </c>
      <c r="F5422" s="174" t="n">
        <v>2030</v>
      </c>
      <c r="G5422" s="175" t="n">
        <v>50</v>
      </c>
      <c r="H5422" s="176" t="n">
        <v>10021.6532693949</v>
      </c>
      <c r="I5422" s="177" t="n">
        <v>3993954.84371251</v>
      </c>
      <c r="J5422" s="178" t="str">
        <f>IF(I5422&gt;0,H5422/I5422,0)</f>
      </c>
      <c r="K5422" s="179" t="str">
        <f>1-EXP(-J5422)</f>
      </c>
      <c r="L5422" s="180" t="str">
        <f>IF(G5422=30,1,M5421)</f>
      </c>
      <c r="M5422" s="181" t="str">
        <f>L5422*(1-K5422)</f>
      </c>
    </row>
    <row r="5423">
      <c r="A5423" t="s">
        <v>164</v>
      </c>
      <c r="B5423" t="s">
        <v>256</v>
      </c>
      <c r="C5423" s="32" t="s">
        <v>258</v>
      </c>
      <c r="D5423" t="s">
        <v>458</v>
      </c>
      <c r="E5423" t="s">
        <v>476</v>
      </c>
      <c r="F5423" s="174" t="n">
        <v>2030</v>
      </c>
      <c r="G5423" s="175" t="n">
        <v>51</v>
      </c>
      <c r="H5423" s="176" t="n">
        <v>10768.1950369033</v>
      </c>
      <c r="I5423" s="177" t="n">
        <v>3927702.51079584</v>
      </c>
      <c r="J5423" s="178" t="str">
        <f>IF(I5423&gt;0,H5423/I5423,0)</f>
      </c>
      <c r="K5423" s="179" t="str">
        <f>1-EXP(-J5423)</f>
      </c>
      <c r="L5423" s="180" t="str">
        <f>IF(G5423=30,1,M5422)</f>
      </c>
      <c r="M5423" s="181" t="str">
        <f>L5423*(1-K5423)</f>
      </c>
    </row>
    <row r="5424">
      <c r="A5424" t="s">
        <v>164</v>
      </c>
      <c r="B5424" t="s">
        <v>256</v>
      </c>
      <c r="C5424" s="32" t="s">
        <v>258</v>
      </c>
      <c r="D5424" t="s">
        <v>458</v>
      </c>
      <c r="E5424" t="s">
        <v>476</v>
      </c>
      <c r="F5424" s="174" t="n">
        <v>2030</v>
      </c>
      <c r="G5424" s="175" t="n">
        <v>52</v>
      </c>
      <c r="H5424" s="176" t="n">
        <v>11507.5977856493</v>
      </c>
      <c r="I5424" s="177" t="n">
        <v>3842775.83503806</v>
      </c>
      <c r="J5424" s="178" t="str">
        <f>IF(I5424&gt;0,H5424/I5424,0)</f>
      </c>
      <c r="K5424" s="179" t="str">
        <f>1-EXP(-J5424)</f>
      </c>
      <c r="L5424" s="180" t="str">
        <f>IF(G5424=30,1,M5423)</f>
      </c>
      <c r="M5424" s="181" t="str">
        <f>L5424*(1-K5424)</f>
      </c>
    </row>
    <row r="5425">
      <c r="A5425" t="s">
        <v>164</v>
      </c>
      <c r="B5425" t="s">
        <v>256</v>
      </c>
      <c r="C5425" s="32" t="s">
        <v>258</v>
      </c>
      <c r="D5425" t="s">
        <v>458</v>
      </c>
      <c r="E5425" t="s">
        <v>476</v>
      </c>
      <c r="F5425" s="174" t="n">
        <v>2030</v>
      </c>
      <c r="G5425" s="175" t="n">
        <v>53</v>
      </c>
      <c r="H5425" s="176" t="n">
        <v>12358.5025947562</v>
      </c>
      <c r="I5425" s="177" t="n">
        <v>3774706.16387253</v>
      </c>
      <c r="J5425" s="178" t="str">
        <f>IF(I5425&gt;0,H5425/I5425,0)</f>
      </c>
      <c r="K5425" s="179" t="str">
        <f>1-EXP(-J5425)</f>
      </c>
      <c r="L5425" s="180" t="str">
        <f>IF(G5425=30,1,M5424)</f>
      </c>
      <c r="M5425" s="181" t="str">
        <f>L5425*(1-K5425)</f>
      </c>
    </row>
    <row r="5426">
      <c r="A5426" t="s">
        <v>164</v>
      </c>
      <c r="B5426" t="s">
        <v>256</v>
      </c>
      <c r="C5426" s="32" t="s">
        <v>258</v>
      </c>
      <c r="D5426" t="s">
        <v>458</v>
      </c>
      <c r="E5426" t="s">
        <v>476</v>
      </c>
      <c r="F5426" s="174" t="n">
        <v>2030</v>
      </c>
      <c r="G5426" s="175" t="n">
        <v>54</v>
      </c>
      <c r="H5426" s="176" t="n">
        <v>13210.3951590147</v>
      </c>
      <c r="I5426" s="177" t="n">
        <v>3694728.00505333</v>
      </c>
      <c r="J5426" s="178" t="str">
        <f>IF(I5426&gt;0,H5426/I5426,0)</f>
      </c>
      <c r="K5426" s="179" t="str">
        <f>1-EXP(-J5426)</f>
      </c>
      <c r="L5426" s="180" t="str">
        <f>IF(G5426=30,1,M5425)</f>
      </c>
      <c r="M5426" s="181" t="str">
        <f>L5426*(1-K5426)</f>
      </c>
    </row>
    <row r="5427">
      <c r="A5427" t="s">
        <v>164</v>
      </c>
      <c r="B5427" t="s">
        <v>256</v>
      </c>
      <c r="C5427" s="32" t="s">
        <v>258</v>
      </c>
      <c r="D5427" t="s">
        <v>458</v>
      </c>
      <c r="E5427" t="s">
        <v>476</v>
      </c>
      <c r="F5427" s="174" t="n">
        <v>2030</v>
      </c>
      <c r="G5427" s="175" t="n">
        <v>55</v>
      </c>
      <c r="H5427" s="176" t="n">
        <v>14253.9460342222</v>
      </c>
      <c r="I5427" s="177" t="n">
        <v>3613877.67113686</v>
      </c>
      <c r="J5427" s="178" t="str">
        <f>IF(I5427&gt;0,H5427/I5427,0)</f>
      </c>
      <c r="K5427" s="179" t="str">
        <f>1-EXP(-J5427)</f>
      </c>
      <c r="L5427" s="180" t="str">
        <f>IF(G5427=30,1,M5426)</f>
      </c>
      <c r="M5427" s="181" t="str">
        <f>L5427*(1-K5427)</f>
      </c>
    </row>
    <row r="5428">
      <c r="A5428" t="s">
        <v>164</v>
      </c>
      <c r="B5428" t="s">
        <v>256</v>
      </c>
      <c r="C5428" s="32" t="s">
        <v>258</v>
      </c>
      <c r="D5428" t="s">
        <v>458</v>
      </c>
      <c r="E5428" t="s">
        <v>476</v>
      </c>
      <c r="F5428" s="174" t="n">
        <v>2030</v>
      </c>
      <c r="G5428" s="175" t="n">
        <v>56</v>
      </c>
      <c r="H5428" s="176" t="n">
        <v>15097.3589052834</v>
      </c>
      <c r="I5428" s="177" t="n">
        <v>3505169.05528311</v>
      </c>
      <c r="J5428" s="178" t="str">
        <f>IF(I5428&gt;0,H5428/I5428,0)</f>
      </c>
      <c r="K5428" s="179" t="str">
        <f>1-EXP(-J5428)</f>
      </c>
      <c r="L5428" s="180" t="str">
        <f>IF(G5428=30,1,M5427)</f>
      </c>
      <c r="M5428" s="181" t="str">
        <f>L5428*(1-K5428)</f>
      </c>
    </row>
    <row r="5429">
      <c r="A5429" t="s">
        <v>164</v>
      </c>
      <c r="B5429" t="s">
        <v>256</v>
      </c>
      <c r="C5429" s="32" t="s">
        <v>258</v>
      </c>
      <c r="D5429" t="s">
        <v>458</v>
      </c>
      <c r="E5429" t="s">
        <v>476</v>
      </c>
      <c r="F5429" s="174" t="n">
        <v>2030</v>
      </c>
      <c r="G5429" s="175" t="n">
        <v>57</v>
      </c>
      <c r="H5429" s="176" t="n">
        <v>16262.0075644987</v>
      </c>
      <c r="I5429" s="177" t="n">
        <v>3456109.30082545</v>
      </c>
      <c r="J5429" s="178" t="str">
        <f>IF(I5429&gt;0,H5429/I5429,0)</f>
      </c>
      <c r="K5429" s="179" t="str">
        <f>1-EXP(-J5429)</f>
      </c>
      <c r="L5429" s="180" t="str">
        <f>IF(G5429=30,1,M5428)</f>
      </c>
      <c r="M5429" s="181" t="str">
        <f>L5429*(1-K5429)</f>
      </c>
    </row>
    <row r="5430">
      <c r="A5430" t="s">
        <v>164</v>
      </c>
      <c r="B5430" t="s">
        <v>256</v>
      </c>
      <c r="C5430" s="32" t="s">
        <v>258</v>
      </c>
      <c r="D5430" t="s">
        <v>458</v>
      </c>
      <c r="E5430" t="s">
        <v>476</v>
      </c>
      <c r="F5430" s="174" t="n">
        <v>2030</v>
      </c>
      <c r="G5430" s="175" t="n">
        <v>58</v>
      </c>
      <c r="H5430" s="176" t="n">
        <v>16709.655462058</v>
      </c>
      <c r="I5430" s="177" t="n">
        <v>3245313.87813668</v>
      </c>
      <c r="J5430" s="178" t="str">
        <f>IF(I5430&gt;0,H5430/I5430,0)</f>
      </c>
      <c r="K5430" s="179" t="str">
        <f>1-EXP(-J5430)</f>
      </c>
      <c r="L5430" s="180" t="str">
        <f>IF(G5430=30,1,M5429)</f>
      </c>
      <c r="M5430" s="181" t="str">
        <f>L5430*(1-K5430)</f>
      </c>
    </row>
    <row r="5431">
      <c r="A5431" t="s">
        <v>164</v>
      </c>
      <c r="B5431" t="s">
        <v>256</v>
      </c>
      <c r="C5431" s="32" t="s">
        <v>258</v>
      </c>
      <c r="D5431" t="s">
        <v>458</v>
      </c>
      <c r="E5431" t="s">
        <v>476</v>
      </c>
      <c r="F5431" s="174" t="n">
        <v>2030</v>
      </c>
      <c r="G5431" s="175" t="n">
        <v>59</v>
      </c>
      <c r="H5431" s="176" t="n">
        <v>17757.3178273095</v>
      </c>
      <c r="I5431" s="177" t="n">
        <v>3154236.81588301</v>
      </c>
      <c r="J5431" s="178" t="str">
        <f>IF(I5431&gt;0,H5431/I5431,0)</f>
      </c>
      <c r="K5431" s="179" t="str">
        <f>1-EXP(-J5431)</f>
      </c>
      <c r="L5431" s="180" t="str">
        <f>IF(G5431=30,1,M5430)</f>
      </c>
      <c r="M5431" s="181" t="str">
        <f>L5431*(1-K5431)</f>
      </c>
    </row>
    <row r="5432">
      <c r="A5432" t="s">
        <v>164</v>
      </c>
      <c r="B5432" t="s">
        <v>256</v>
      </c>
      <c r="C5432" s="32" t="s">
        <v>258</v>
      </c>
      <c r="D5432" t="s">
        <v>458</v>
      </c>
      <c r="E5432" t="s">
        <v>476</v>
      </c>
      <c r="F5432" s="174" t="n">
        <v>2030</v>
      </c>
      <c r="G5432" s="175" t="n">
        <v>60</v>
      </c>
      <c r="H5432" s="176" t="n">
        <v>19224.7092359261</v>
      </c>
      <c r="I5432" s="177" t="n">
        <v>3067278.95807166</v>
      </c>
      <c r="J5432" s="178" t="str">
        <f>IF(I5432&gt;0,H5432/I5432,0)</f>
      </c>
      <c r="K5432" s="179" t="str">
        <f>1-EXP(-J5432)</f>
      </c>
      <c r="L5432" s="180" t="str">
        <f>IF(G5432=30,1,M5431)</f>
      </c>
      <c r="M5432" s="181" t="str">
        <f>L5432*(1-K5432)</f>
      </c>
    </row>
    <row r="5433">
      <c r="A5433" t="s">
        <v>164</v>
      </c>
      <c r="B5433" t="s">
        <v>256</v>
      </c>
      <c r="C5433" s="32" t="s">
        <v>258</v>
      </c>
      <c r="D5433" t="s">
        <v>458</v>
      </c>
      <c r="E5433" t="s">
        <v>476</v>
      </c>
      <c r="F5433" s="174" t="n">
        <v>2030</v>
      </c>
      <c r="G5433" s="175" t="n">
        <v>61</v>
      </c>
      <c r="H5433" s="176" t="n">
        <v>20363.3891348912</v>
      </c>
      <c r="I5433" s="177" t="n">
        <v>2970449.34840088</v>
      </c>
      <c r="J5433" s="178" t="str">
        <f>IF(I5433&gt;0,H5433/I5433,0)</f>
      </c>
      <c r="K5433" s="179" t="str">
        <f>1-EXP(-J5433)</f>
      </c>
      <c r="L5433" s="180" t="str">
        <f>IF(G5433=30,1,M5432)</f>
      </c>
      <c r="M5433" s="181" t="str">
        <f>L5433*(1-K5433)</f>
      </c>
    </row>
    <row r="5434">
      <c r="A5434" t="s">
        <v>164</v>
      </c>
      <c r="B5434" t="s">
        <v>256</v>
      </c>
      <c r="C5434" s="32" t="s">
        <v>258</v>
      </c>
      <c r="D5434" t="s">
        <v>458</v>
      </c>
      <c r="E5434" t="s">
        <v>476</v>
      </c>
      <c r="F5434" s="174" t="n">
        <v>2030</v>
      </c>
      <c r="G5434" s="175" t="n">
        <v>62</v>
      </c>
      <c r="H5434" s="176" t="n">
        <v>21414.300555879</v>
      </c>
      <c r="I5434" s="177" t="n">
        <v>2854643.02742903</v>
      </c>
      <c r="J5434" s="178" t="str">
        <f>IF(I5434&gt;0,H5434/I5434,0)</f>
      </c>
      <c r="K5434" s="179" t="str">
        <f>1-EXP(-J5434)</f>
      </c>
      <c r="L5434" s="180" t="str">
        <f>IF(G5434=30,1,M5433)</f>
      </c>
      <c r="M5434" s="181" t="str">
        <f>L5434*(1-K5434)</f>
      </c>
    </row>
    <row r="5435">
      <c r="A5435" t="s">
        <v>164</v>
      </c>
      <c r="B5435" t="s">
        <v>256</v>
      </c>
      <c r="C5435" s="32" t="s">
        <v>258</v>
      </c>
      <c r="D5435" t="s">
        <v>458</v>
      </c>
      <c r="E5435" t="s">
        <v>476</v>
      </c>
      <c r="F5435" s="174" t="n">
        <v>2030</v>
      </c>
      <c r="G5435" s="175" t="n">
        <v>63</v>
      </c>
      <c r="H5435" s="176" t="n">
        <v>22265.9522061853</v>
      </c>
      <c r="I5435" s="177" t="n">
        <v>2708376.66168005</v>
      </c>
      <c r="J5435" s="178" t="str">
        <f>IF(I5435&gt;0,H5435/I5435,0)</f>
      </c>
      <c r="K5435" s="179" t="str">
        <f>1-EXP(-J5435)</f>
      </c>
      <c r="L5435" s="180" t="str">
        <f>IF(G5435=30,1,M5434)</f>
      </c>
      <c r="M5435" s="181" t="str">
        <f>L5435*(1-K5435)</f>
      </c>
    </row>
    <row r="5436">
      <c r="A5436" t="s">
        <v>164</v>
      </c>
      <c r="B5436" t="s">
        <v>256</v>
      </c>
      <c r="C5436" s="32" t="s">
        <v>258</v>
      </c>
      <c r="D5436" t="s">
        <v>458</v>
      </c>
      <c r="E5436" t="s">
        <v>476</v>
      </c>
      <c r="F5436" s="174" t="n">
        <v>2030</v>
      </c>
      <c r="G5436" s="175" t="n">
        <v>64</v>
      </c>
      <c r="H5436" s="176" t="n">
        <v>23389.502673361</v>
      </c>
      <c r="I5436" s="177" t="n">
        <v>2597587.78993401</v>
      </c>
      <c r="J5436" s="178" t="str">
        <f>IF(I5436&gt;0,H5436/I5436,0)</f>
      </c>
      <c r="K5436" s="179" t="str">
        <f>1-EXP(-J5436)</f>
      </c>
      <c r="L5436" s="180" t="str">
        <f>IF(G5436=30,1,M5435)</f>
      </c>
      <c r="M5436" s="181" t="str">
        <f>L5436*(1-K5436)</f>
      </c>
    </row>
    <row r="5437">
      <c r="A5437" t="s">
        <v>164</v>
      </c>
      <c r="B5437" t="s">
        <v>256</v>
      </c>
      <c r="C5437" s="32" t="s">
        <v>258</v>
      </c>
      <c r="D5437" t="s">
        <v>458</v>
      </c>
      <c r="E5437" t="s">
        <v>476</v>
      </c>
      <c r="F5437" s="174" t="n">
        <v>2030</v>
      </c>
      <c r="G5437" s="175" t="n">
        <v>65</v>
      </c>
      <c r="H5437" s="176" t="n">
        <v>23614.5327229266</v>
      </c>
      <c r="I5437" s="177" t="n">
        <v>2465856.05556845</v>
      </c>
      <c r="J5437" s="178" t="str">
        <f>IF(I5437&gt;0,H5437/I5437,0)</f>
      </c>
      <c r="K5437" s="179" t="str">
        <f>1-EXP(-J5437)</f>
      </c>
      <c r="L5437" s="180" t="str">
        <f>IF(G5437=30,1,M5436)</f>
      </c>
      <c r="M5437" s="181" t="str">
        <f>L5437*(1-K5437)</f>
      </c>
    </row>
    <row r="5438">
      <c r="A5438" t="s">
        <v>164</v>
      </c>
      <c r="B5438" t="s">
        <v>256</v>
      </c>
      <c r="C5438" s="32" t="s">
        <v>258</v>
      </c>
      <c r="D5438" t="s">
        <v>458</v>
      </c>
      <c r="E5438" t="s">
        <v>476</v>
      </c>
      <c r="F5438" s="174" t="n">
        <v>2030</v>
      </c>
      <c r="G5438" s="175" t="n">
        <v>66</v>
      </c>
      <c r="H5438" s="176" t="n">
        <v>24509.2732142211</v>
      </c>
      <c r="I5438" s="177" t="n">
        <v>2334594.02398931</v>
      </c>
      <c r="J5438" s="178" t="str">
        <f>IF(I5438&gt;0,H5438/I5438,0)</f>
      </c>
      <c r="K5438" s="179" t="str">
        <f>1-EXP(-J5438)</f>
      </c>
      <c r="L5438" s="180" t="str">
        <f>IF(G5438=30,1,M5437)</f>
      </c>
      <c r="M5438" s="181" t="str">
        <f>L5438*(1-K5438)</f>
      </c>
    </row>
    <row r="5439">
      <c r="A5439" t="s">
        <v>164</v>
      </c>
      <c r="B5439" t="s">
        <v>256</v>
      </c>
      <c r="C5439" s="32" t="s">
        <v>258</v>
      </c>
      <c r="D5439" t="s">
        <v>458</v>
      </c>
      <c r="E5439" t="s">
        <v>476</v>
      </c>
      <c r="F5439" s="174" t="n">
        <v>2030</v>
      </c>
      <c r="G5439" s="175" t="n">
        <v>67</v>
      </c>
      <c r="H5439" s="176" t="n">
        <v>25421.5526996611</v>
      </c>
      <c r="I5439" s="177" t="n">
        <v>2207866.30035643</v>
      </c>
      <c r="J5439" s="178" t="str">
        <f>IF(I5439&gt;0,H5439/I5439,0)</f>
      </c>
      <c r="K5439" s="179" t="str">
        <f>1-EXP(-J5439)</f>
      </c>
      <c r="L5439" s="180" t="str">
        <f>IF(G5439=30,1,M5438)</f>
      </c>
      <c r="M5439" s="181" t="str">
        <f>L5439*(1-K5439)</f>
      </c>
    </row>
    <row r="5440">
      <c r="A5440" t="s">
        <v>164</v>
      </c>
      <c r="B5440" t="s">
        <v>256</v>
      </c>
      <c r="C5440" s="32" t="s">
        <v>258</v>
      </c>
      <c r="D5440" t="s">
        <v>458</v>
      </c>
      <c r="E5440" t="s">
        <v>476</v>
      </c>
      <c r="F5440" s="174" t="n">
        <v>2030</v>
      </c>
      <c r="G5440" s="175" t="n">
        <v>68</v>
      </c>
      <c r="H5440" s="176" t="n">
        <v>26079.6614494953</v>
      </c>
      <c r="I5440" s="177" t="n">
        <v>2056772.59193461</v>
      </c>
      <c r="J5440" s="178" t="str">
        <f>IF(I5440&gt;0,H5440/I5440,0)</f>
      </c>
      <c r="K5440" s="179" t="str">
        <f>1-EXP(-J5440)</f>
      </c>
      <c r="L5440" s="180" t="str">
        <f>IF(G5440=30,1,M5439)</f>
      </c>
      <c r="M5440" s="181" t="str">
        <f>L5440*(1-K5440)</f>
      </c>
    </row>
    <row r="5441">
      <c r="A5441" t="s">
        <v>164</v>
      </c>
      <c r="B5441" t="s">
        <v>256</v>
      </c>
      <c r="C5441" s="32" t="s">
        <v>258</v>
      </c>
      <c r="D5441" t="s">
        <v>458</v>
      </c>
      <c r="E5441" t="s">
        <v>476</v>
      </c>
      <c r="F5441" s="174" t="n">
        <v>2030</v>
      </c>
      <c r="G5441" s="175" t="n">
        <v>69</v>
      </c>
      <c r="H5441" s="176" t="n">
        <v>26872.58086853</v>
      </c>
      <c r="I5441" s="177" t="n">
        <v>1930129.56750602</v>
      </c>
      <c r="J5441" s="178" t="str">
        <f>IF(I5441&gt;0,H5441/I5441,0)</f>
      </c>
      <c r="K5441" s="179" t="str">
        <f>1-EXP(-J5441)</f>
      </c>
      <c r="L5441" s="180" t="str">
        <f>IF(G5441=30,1,M5440)</f>
      </c>
      <c r="M5441" s="181" t="str">
        <f>L5441*(1-K5441)</f>
      </c>
    </row>
    <row r="5442">
      <c r="A5442" t="s">
        <v>164</v>
      </c>
      <c r="B5442" t="s">
        <v>256</v>
      </c>
      <c r="C5442" s="32" t="s">
        <v>258</v>
      </c>
      <c r="D5442" t="s">
        <v>458</v>
      </c>
      <c r="E5442" t="s">
        <v>476</v>
      </c>
      <c r="F5442" s="174" t="n">
        <v>2031</v>
      </c>
      <c r="G5442" s="175" t="n">
        <v>30</v>
      </c>
      <c r="H5442" s="176" t="n">
        <v>957.922641781584</v>
      </c>
      <c r="I5442" s="177" t="n">
        <v>4340985.19831892</v>
      </c>
      <c r="J5442" s="178" t="str">
        <f>IF(I5442&gt;0,H5442/I5442,0)</f>
      </c>
      <c r="K5442" s="179" t="str">
        <f>1-EXP(-J5442)</f>
      </c>
      <c r="L5442" s="180" t="str">
        <f>IF(G5442=30,1,M5441)</f>
      </c>
      <c r="M5442" s="181" t="str">
        <f>L5442*(1-K5442)</f>
      </c>
    </row>
    <row r="5443">
      <c r="A5443" t="s">
        <v>164</v>
      </c>
      <c r="B5443" t="s">
        <v>256</v>
      </c>
      <c r="C5443" s="32" t="s">
        <v>258</v>
      </c>
      <c r="D5443" t="s">
        <v>458</v>
      </c>
      <c r="E5443" t="s">
        <v>476</v>
      </c>
      <c r="F5443" s="174" t="n">
        <v>2031</v>
      </c>
      <c r="G5443" s="175" t="n">
        <v>31</v>
      </c>
      <c r="H5443" s="176" t="n">
        <v>1089.63573937575</v>
      </c>
      <c r="I5443" s="177" t="n">
        <v>4321257.80390265</v>
      </c>
      <c r="J5443" s="178" t="str">
        <f>IF(I5443&gt;0,H5443/I5443,0)</f>
      </c>
      <c r="K5443" s="179" t="str">
        <f>1-EXP(-J5443)</f>
      </c>
      <c r="L5443" s="180" t="str">
        <f>IF(G5443=30,1,M5442)</f>
      </c>
      <c r="M5443" s="181" t="str">
        <f>L5443*(1-K5443)</f>
      </c>
    </row>
    <row r="5444">
      <c r="A5444" t="s">
        <v>164</v>
      </c>
      <c r="B5444" t="s">
        <v>256</v>
      </c>
      <c r="C5444" s="32" t="s">
        <v>258</v>
      </c>
      <c r="D5444" t="s">
        <v>458</v>
      </c>
      <c r="E5444" t="s">
        <v>476</v>
      </c>
      <c r="F5444" s="174" t="n">
        <v>2031</v>
      </c>
      <c r="G5444" s="175" t="n">
        <v>32</v>
      </c>
      <c r="H5444" s="176" t="n">
        <v>1151.22140152484</v>
      </c>
      <c r="I5444" s="177" t="n">
        <v>4341804.26946958</v>
      </c>
      <c r="J5444" s="178" t="str">
        <f>IF(I5444&gt;0,H5444/I5444,0)</f>
      </c>
      <c r="K5444" s="179" t="str">
        <f>1-EXP(-J5444)</f>
      </c>
      <c r="L5444" s="180" t="str">
        <f>IF(G5444=30,1,M5443)</f>
      </c>
      <c r="M5444" s="181" t="str">
        <f>L5444*(1-K5444)</f>
      </c>
    </row>
    <row r="5445">
      <c r="A5445" t="s">
        <v>164</v>
      </c>
      <c r="B5445" t="s">
        <v>256</v>
      </c>
      <c r="C5445" s="32" t="s">
        <v>258</v>
      </c>
      <c r="D5445" t="s">
        <v>458</v>
      </c>
      <c r="E5445" t="s">
        <v>476</v>
      </c>
      <c r="F5445" s="174" t="n">
        <v>2031</v>
      </c>
      <c r="G5445" s="175" t="n">
        <v>33</v>
      </c>
      <c r="H5445" s="176" t="n">
        <v>1235.7582502024</v>
      </c>
      <c r="I5445" s="177" t="n">
        <v>4401745.40660265</v>
      </c>
      <c r="J5445" s="178" t="str">
        <f>IF(I5445&gt;0,H5445/I5445,0)</f>
      </c>
      <c r="K5445" s="179" t="str">
        <f>1-EXP(-J5445)</f>
      </c>
      <c r="L5445" s="180" t="str">
        <f>IF(G5445=30,1,M5444)</f>
      </c>
      <c r="M5445" s="181" t="str">
        <f>L5445*(1-K5445)</f>
      </c>
    </row>
    <row r="5446">
      <c r="A5446" t="s">
        <v>164</v>
      </c>
      <c r="B5446" t="s">
        <v>256</v>
      </c>
      <c r="C5446" s="32" t="s">
        <v>258</v>
      </c>
      <c r="D5446" t="s">
        <v>458</v>
      </c>
      <c r="E5446" t="s">
        <v>476</v>
      </c>
      <c r="F5446" s="174" t="n">
        <v>2031</v>
      </c>
      <c r="G5446" s="175" t="n">
        <v>34</v>
      </c>
      <c r="H5446" s="176" t="n">
        <v>1561.71911997336</v>
      </c>
      <c r="I5446" s="177" t="n">
        <v>4541984.58940466</v>
      </c>
      <c r="J5446" s="178" t="str">
        <f>IF(I5446&gt;0,H5446/I5446,0)</f>
      </c>
      <c r="K5446" s="179" t="str">
        <f>1-EXP(-J5446)</f>
      </c>
      <c r="L5446" s="180" t="str">
        <f>IF(G5446=30,1,M5445)</f>
      </c>
      <c r="M5446" s="181" t="str">
        <f>L5446*(1-K5446)</f>
      </c>
    </row>
    <row r="5447">
      <c r="A5447" t="s">
        <v>164</v>
      </c>
      <c r="B5447" t="s">
        <v>256</v>
      </c>
      <c r="C5447" s="32" t="s">
        <v>258</v>
      </c>
      <c r="D5447" t="s">
        <v>458</v>
      </c>
      <c r="E5447" t="s">
        <v>476</v>
      </c>
      <c r="F5447" s="174" t="n">
        <v>2031</v>
      </c>
      <c r="G5447" s="175" t="n">
        <v>35</v>
      </c>
      <c r="H5447" s="176" t="n">
        <v>2094.04945369347</v>
      </c>
      <c r="I5447" s="177" t="n">
        <v>4498873.24584396</v>
      </c>
      <c r="J5447" s="178" t="str">
        <f>IF(I5447&gt;0,H5447/I5447,0)</f>
      </c>
      <c r="K5447" s="179" t="str">
        <f>1-EXP(-J5447)</f>
      </c>
      <c r="L5447" s="180" t="str">
        <f>IF(G5447=30,1,M5446)</f>
      </c>
      <c r="M5447" s="181" t="str">
        <f>L5447*(1-K5447)</f>
      </c>
    </row>
    <row r="5448">
      <c r="A5448" t="s">
        <v>164</v>
      </c>
      <c r="B5448" t="s">
        <v>256</v>
      </c>
      <c r="C5448" s="32" t="s">
        <v>258</v>
      </c>
      <c r="D5448" t="s">
        <v>458</v>
      </c>
      <c r="E5448" t="s">
        <v>476</v>
      </c>
      <c r="F5448" s="174" t="n">
        <v>2031</v>
      </c>
      <c r="G5448" s="175" t="n">
        <v>36</v>
      </c>
      <c r="H5448" s="176" t="n">
        <v>2202.29052913189</v>
      </c>
      <c r="I5448" s="177" t="n">
        <v>4425060.50208195</v>
      </c>
      <c r="J5448" s="178" t="str">
        <f>IF(I5448&gt;0,H5448/I5448,0)</f>
      </c>
      <c r="K5448" s="179" t="str">
        <f>1-EXP(-J5448)</f>
      </c>
      <c r="L5448" s="180" t="str">
        <f>IF(G5448=30,1,M5447)</f>
      </c>
      <c r="M5448" s="181" t="str">
        <f>L5448*(1-K5448)</f>
      </c>
    </row>
    <row r="5449">
      <c r="A5449" t="s">
        <v>164</v>
      </c>
      <c r="B5449" t="s">
        <v>256</v>
      </c>
      <c r="C5449" s="32" t="s">
        <v>258</v>
      </c>
      <c r="D5449" t="s">
        <v>458</v>
      </c>
      <c r="E5449" t="s">
        <v>476</v>
      </c>
      <c r="F5449" s="174" t="n">
        <v>2031</v>
      </c>
      <c r="G5449" s="175" t="n">
        <v>37</v>
      </c>
      <c r="H5449" s="176" t="n">
        <v>2330.68458288367</v>
      </c>
      <c r="I5449" s="177" t="n">
        <v>4367398.7121193</v>
      </c>
      <c r="J5449" s="178" t="str">
        <f>IF(I5449&gt;0,H5449/I5449,0)</f>
      </c>
      <c r="K5449" s="179" t="str">
        <f>1-EXP(-J5449)</f>
      </c>
      <c r="L5449" s="180" t="str">
        <f>IF(G5449=30,1,M5448)</f>
      </c>
      <c r="M5449" s="181" t="str">
        <f>L5449*(1-K5449)</f>
      </c>
    </row>
    <row r="5450">
      <c r="A5450" t="s">
        <v>164</v>
      </c>
      <c r="B5450" t="s">
        <v>256</v>
      </c>
      <c r="C5450" s="32" t="s">
        <v>258</v>
      </c>
      <c r="D5450" t="s">
        <v>458</v>
      </c>
      <c r="E5450" t="s">
        <v>476</v>
      </c>
      <c r="F5450" s="174" t="n">
        <v>2031</v>
      </c>
      <c r="G5450" s="175" t="n">
        <v>38</v>
      </c>
      <c r="H5450" s="176" t="n">
        <v>2473.27825335415</v>
      </c>
      <c r="I5450" s="177" t="n">
        <v>4313268.05704969</v>
      </c>
      <c r="J5450" s="178" t="str">
        <f>IF(I5450&gt;0,H5450/I5450,0)</f>
      </c>
      <c r="K5450" s="179" t="str">
        <f>1-EXP(-J5450)</f>
      </c>
      <c r="L5450" s="180" t="str">
        <f>IF(G5450=30,1,M5449)</f>
      </c>
      <c r="M5450" s="181" t="str">
        <f>L5450*(1-K5450)</f>
      </c>
    </row>
    <row r="5451">
      <c r="A5451" t="s">
        <v>164</v>
      </c>
      <c r="B5451" t="s">
        <v>256</v>
      </c>
      <c r="C5451" s="32" t="s">
        <v>258</v>
      </c>
      <c r="D5451" t="s">
        <v>458</v>
      </c>
      <c r="E5451" t="s">
        <v>476</v>
      </c>
      <c r="F5451" s="174" t="n">
        <v>2031</v>
      </c>
      <c r="G5451" s="175" t="n">
        <v>39</v>
      </c>
      <c r="H5451" s="176" t="n">
        <v>2682.80377795854</v>
      </c>
      <c r="I5451" s="177" t="n">
        <v>4350282.02482962</v>
      </c>
      <c r="J5451" s="178" t="str">
        <f>IF(I5451&gt;0,H5451/I5451,0)</f>
      </c>
      <c r="K5451" s="179" t="str">
        <f>1-EXP(-J5451)</f>
      </c>
      <c r="L5451" s="180" t="str">
        <f>IF(G5451=30,1,M5450)</f>
      </c>
      <c r="M5451" s="181" t="str">
        <f>L5451*(1-K5451)</f>
      </c>
    </row>
    <row r="5452">
      <c r="A5452" t="s">
        <v>164</v>
      </c>
      <c r="B5452" t="s">
        <v>256</v>
      </c>
      <c r="C5452" s="32" t="s">
        <v>258</v>
      </c>
      <c r="D5452" t="s">
        <v>458</v>
      </c>
      <c r="E5452" t="s">
        <v>476</v>
      </c>
      <c r="F5452" s="174" t="n">
        <v>2031</v>
      </c>
      <c r="G5452" s="175" t="n">
        <v>40</v>
      </c>
      <c r="H5452" s="176" t="n">
        <v>3621.21339476017</v>
      </c>
      <c r="I5452" s="177" t="n">
        <v>4367536.24087732</v>
      </c>
      <c r="J5452" s="178" t="str">
        <f>IF(I5452&gt;0,H5452/I5452,0)</f>
      </c>
      <c r="K5452" s="179" t="str">
        <f>1-EXP(-J5452)</f>
      </c>
      <c r="L5452" s="180" t="str">
        <f>IF(G5452=30,1,M5451)</f>
      </c>
      <c r="M5452" s="181" t="str">
        <f>L5452*(1-K5452)</f>
      </c>
    </row>
    <row r="5453">
      <c r="A5453" t="s">
        <v>164</v>
      </c>
      <c r="B5453" t="s">
        <v>256</v>
      </c>
      <c r="C5453" s="32" t="s">
        <v>258</v>
      </c>
      <c r="D5453" t="s">
        <v>458</v>
      </c>
      <c r="E5453" t="s">
        <v>476</v>
      </c>
      <c r="F5453" s="174" t="n">
        <v>2031</v>
      </c>
      <c r="G5453" s="175" t="n">
        <v>41</v>
      </c>
      <c r="H5453" s="176" t="n">
        <v>5481.84768905316</v>
      </c>
      <c r="I5453" s="177" t="n">
        <v>6429586.92978197</v>
      </c>
      <c r="J5453" s="178" t="str">
        <f>IF(I5453&gt;0,H5453/I5453,0)</f>
      </c>
      <c r="K5453" s="179" t="str">
        <f>1-EXP(-J5453)</f>
      </c>
      <c r="L5453" s="180" t="str">
        <f>IF(G5453=30,1,M5452)</f>
      </c>
      <c r="M5453" s="181" t="str">
        <f>L5453*(1-K5453)</f>
      </c>
    </row>
    <row r="5454">
      <c r="A5454" t="s">
        <v>164</v>
      </c>
      <c r="B5454" t="s">
        <v>256</v>
      </c>
      <c r="C5454" s="32" t="s">
        <v>258</v>
      </c>
      <c r="D5454" t="s">
        <v>458</v>
      </c>
      <c r="E5454" t="s">
        <v>476</v>
      </c>
      <c r="F5454" s="174" t="n">
        <v>2031</v>
      </c>
      <c r="G5454" s="175" t="n">
        <v>42</v>
      </c>
      <c r="H5454" s="176" t="n">
        <v>4201.00814136421</v>
      </c>
      <c r="I5454" s="177" t="n">
        <v>4323635.74584297</v>
      </c>
      <c r="J5454" s="178" t="str">
        <f>IF(I5454&gt;0,H5454/I5454,0)</f>
      </c>
      <c r="K5454" s="179" t="str">
        <f>1-EXP(-J5454)</f>
      </c>
      <c r="L5454" s="180" t="str">
        <f>IF(G5454=30,1,M5453)</f>
      </c>
      <c r="M5454" s="181" t="str">
        <f>L5454*(1-K5454)</f>
      </c>
    </row>
    <row r="5455">
      <c r="A5455" t="s">
        <v>164</v>
      </c>
      <c r="B5455" t="s">
        <v>256</v>
      </c>
      <c r="C5455" s="32" t="s">
        <v>258</v>
      </c>
      <c r="D5455" t="s">
        <v>458</v>
      </c>
      <c r="E5455" t="s">
        <v>476</v>
      </c>
      <c r="F5455" s="174" t="n">
        <v>2031</v>
      </c>
      <c r="G5455" s="175" t="n">
        <v>43</v>
      </c>
      <c r="H5455" s="176" t="n">
        <v>4551.15697520513</v>
      </c>
      <c r="I5455" s="177" t="n">
        <v>4305903.49709094</v>
      </c>
      <c r="J5455" s="178" t="str">
        <f>IF(I5455&gt;0,H5455/I5455,0)</f>
      </c>
      <c r="K5455" s="179" t="str">
        <f>1-EXP(-J5455)</f>
      </c>
      <c r="L5455" s="180" t="str">
        <f>IF(G5455=30,1,M5454)</f>
      </c>
      <c r="M5455" s="181" t="str">
        <f>L5455*(1-K5455)</f>
      </c>
    </row>
    <row r="5456">
      <c r="A5456" t="s">
        <v>164</v>
      </c>
      <c r="B5456" t="s">
        <v>256</v>
      </c>
      <c r="C5456" s="32" t="s">
        <v>258</v>
      </c>
      <c r="D5456" t="s">
        <v>458</v>
      </c>
      <c r="E5456" t="s">
        <v>476</v>
      </c>
      <c r="F5456" s="174" t="n">
        <v>2031</v>
      </c>
      <c r="G5456" s="175" t="n">
        <v>44</v>
      </c>
      <c r="H5456" s="176" t="n">
        <v>4813.4881276395</v>
      </c>
      <c r="I5456" s="177" t="n">
        <v>4172855.00645504</v>
      </c>
      <c r="J5456" s="178" t="str">
        <f>IF(I5456&gt;0,H5456/I5456,0)</f>
      </c>
      <c r="K5456" s="179" t="str">
        <f>1-EXP(-J5456)</f>
      </c>
      <c r="L5456" s="180" t="str">
        <f>IF(G5456=30,1,M5455)</f>
      </c>
      <c r="M5456" s="181" t="str">
        <f>L5456*(1-K5456)</f>
      </c>
    </row>
    <row r="5457">
      <c r="A5457" t="s">
        <v>164</v>
      </c>
      <c r="B5457" t="s">
        <v>256</v>
      </c>
      <c r="C5457" s="32" t="s">
        <v>258</v>
      </c>
      <c r="D5457" t="s">
        <v>458</v>
      </c>
      <c r="E5457" t="s">
        <v>476</v>
      </c>
      <c r="F5457" s="174" t="n">
        <v>2031</v>
      </c>
      <c r="G5457" s="175" t="n">
        <v>45</v>
      </c>
      <c r="H5457" s="176" t="n">
        <v>6166.0308265526</v>
      </c>
      <c r="I5457" s="177" t="n">
        <v>4137044.52662357</v>
      </c>
      <c r="J5457" s="178" t="str">
        <f>IF(I5457&gt;0,H5457/I5457,0)</f>
      </c>
      <c r="K5457" s="179" t="str">
        <f>1-EXP(-J5457)</f>
      </c>
      <c r="L5457" s="180" t="str">
        <f>IF(G5457=30,1,M5456)</f>
      </c>
      <c r="M5457" s="181" t="str">
        <f>L5457*(1-K5457)</f>
      </c>
    </row>
    <row r="5458">
      <c r="A5458" t="s">
        <v>164</v>
      </c>
      <c r="B5458" t="s">
        <v>256</v>
      </c>
      <c r="C5458" s="32" t="s">
        <v>258</v>
      </c>
      <c r="D5458" t="s">
        <v>458</v>
      </c>
      <c r="E5458" t="s">
        <v>476</v>
      </c>
      <c r="F5458" s="174" t="n">
        <v>2031</v>
      </c>
      <c r="G5458" s="175" t="n">
        <v>46</v>
      </c>
      <c r="H5458" s="176" t="n">
        <v>6844.82400724979</v>
      </c>
      <c r="I5458" s="177" t="n">
        <v>4193236.78880168</v>
      </c>
      <c r="J5458" s="178" t="str">
        <f>IF(I5458&gt;0,H5458/I5458,0)</f>
      </c>
      <c r="K5458" s="179" t="str">
        <f>1-EXP(-J5458)</f>
      </c>
      <c r="L5458" s="180" t="str">
        <f>IF(G5458=30,1,M5457)</f>
      </c>
      <c r="M5458" s="181" t="str">
        <f>L5458*(1-K5458)</f>
      </c>
    </row>
    <row r="5459">
      <c r="A5459" t="s">
        <v>164</v>
      </c>
      <c r="B5459" t="s">
        <v>256</v>
      </c>
      <c r="C5459" s="32" t="s">
        <v>258</v>
      </c>
      <c r="D5459" t="s">
        <v>458</v>
      </c>
      <c r="E5459" t="s">
        <v>476</v>
      </c>
      <c r="F5459" s="174" t="n">
        <v>2031</v>
      </c>
      <c r="G5459" s="175" t="n">
        <v>47</v>
      </c>
      <c r="H5459" s="176" t="n">
        <v>7647.0203514498</v>
      </c>
      <c r="I5459" s="177" t="n">
        <v>4275041.24801236</v>
      </c>
      <c r="J5459" s="178" t="str">
        <f>IF(I5459&gt;0,H5459/I5459,0)</f>
      </c>
      <c r="K5459" s="179" t="str">
        <f>1-EXP(-J5459)</f>
      </c>
      <c r="L5459" s="180" t="str">
        <f>IF(G5459=30,1,M5458)</f>
      </c>
      <c r="M5459" s="181" t="str">
        <f>L5459*(1-K5459)</f>
      </c>
    </row>
    <row r="5460">
      <c r="A5460" t="s">
        <v>164</v>
      </c>
      <c r="B5460" t="s">
        <v>256</v>
      </c>
      <c r="C5460" s="32" t="s">
        <v>258</v>
      </c>
      <c r="D5460" t="s">
        <v>458</v>
      </c>
      <c r="E5460" t="s">
        <v>476</v>
      </c>
      <c r="F5460" s="174" t="n">
        <v>2031</v>
      </c>
      <c r="G5460" s="175" t="n">
        <v>48</v>
      </c>
      <c r="H5460" s="176" t="n">
        <v>8325.80944566125</v>
      </c>
      <c r="I5460" s="177" t="n">
        <v>4248218.50669001</v>
      </c>
      <c r="J5460" s="178" t="str">
        <f>IF(I5460&gt;0,H5460/I5460,0)</f>
      </c>
      <c r="K5460" s="179" t="str">
        <f>1-EXP(-J5460)</f>
      </c>
      <c r="L5460" s="180" t="str">
        <f>IF(G5460=30,1,M5459)</f>
      </c>
      <c r="M5460" s="181" t="str">
        <f>L5460*(1-K5460)</f>
      </c>
    </row>
    <row r="5461">
      <c r="A5461" t="s">
        <v>164</v>
      </c>
      <c r="B5461" t="s">
        <v>256</v>
      </c>
      <c r="C5461" s="32" t="s">
        <v>258</v>
      </c>
      <c r="D5461" t="s">
        <v>458</v>
      </c>
      <c r="E5461" t="s">
        <v>476</v>
      </c>
      <c r="F5461" s="174" t="n">
        <v>2031</v>
      </c>
      <c r="G5461" s="175" t="n">
        <v>49</v>
      </c>
      <c r="H5461" s="176" t="n">
        <v>8825.60800608885</v>
      </c>
      <c r="I5461" s="177" t="n">
        <v>4109485.25100463</v>
      </c>
      <c r="J5461" s="178" t="str">
        <f>IF(I5461&gt;0,H5461/I5461,0)</f>
      </c>
      <c r="K5461" s="179" t="str">
        <f>1-EXP(-J5461)</f>
      </c>
      <c r="L5461" s="180" t="str">
        <f>IF(G5461=30,1,M5460)</f>
      </c>
      <c r="M5461" s="181" t="str">
        <f>L5461*(1-K5461)</f>
      </c>
    </row>
    <row r="5462">
      <c r="A5462" t="s">
        <v>164</v>
      </c>
      <c r="B5462" t="s">
        <v>256</v>
      </c>
      <c r="C5462" s="32" t="s">
        <v>258</v>
      </c>
      <c r="D5462" t="s">
        <v>458</v>
      </c>
      <c r="E5462" t="s">
        <v>476</v>
      </c>
      <c r="F5462" s="174" t="n">
        <v>2031</v>
      </c>
      <c r="G5462" s="175" t="n">
        <v>50</v>
      </c>
      <c r="H5462" s="176" t="n">
        <v>10068.8756457507</v>
      </c>
      <c r="I5462" s="177" t="n">
        <v>4032527.00529998</v>
      </c>
      <c r="J5462" s="178" t="str">
        <f>IF(I5462&gt;0,H5462/I5462,0)</f>
      </c>
      <c r="K5462" s="179" t="str">
        <f>1-EXP(-J5462)</f>
      </c>
      <c r="L5462" s="180" t="str">
        <f>IF(G5462=30,1,M5461)</f>
      </c>
      <c r="M5462" s="181" t="str">
        <f>L5462*(1-K5462)</f>
      </c>
    </row>
    <row r="5463">
      <c r="A5463" t="s">
        <v>164</v>
      </c>
      <c r="B5463" t="s">
        <v>256</v>
      </c>
      <c r="C5463" s="32" t="s">
        <v>258</v>
      </c>
      <c r="D5463" t="s">
        <v>458</v>
      </c>
      <c r="E5463" t="s">
        <v>476</v>
      </c>
      <c r="F5463" s="174" t="n">
        <v>2031</v>
      </c>
      <c r="G5463" s="175" t="n">
        <v>51</v>
      </c>
      <c r="H5463" s="176" t="n">
        <v>10833.3611819224</v>
      </c>
      <c r="I5463" s="177" t="n">
        <v>3970197.13403489</v>
      </c>
      <c r="J5463" s="178" t="str">
        <f>IF(I5463&gt;0,H5463/I5463,0)</f>
      </c>
      <c r="K5463" s="179" t="str">
        <f>1-EXP(-J5463)</f>
      </c>
      <c r="L5463" s="180" t="str">
        <f>IF(G5463=30,1,M5462)</f>
      </c>
      <c r="M5463" s="181" t="str">
        <f>L5463*(1-K5463)</f>
      </c>
    </row>
    <row r="5464">
      <c r="A5464" t="s">
        <v>164</v>
      </c>
      <c r="B5464" t="s">
        <v>256</v>
      </c>
      <c r="C5464" s="32" t="s">
        <v>258</v>
      </c>
      <c r="D5464" t="s">
        <v>458</v>
      </c>
      <c r="E5464" t="s">
        <v>476</v>
      </c>
      <c r="F5464" s="174" t="n">
        <v>2031</v>
      </c>
      <c r="G5464" s="175" t="n">
        <v>52</v>
      </c>
      <c r="H5464" s="176" t="n">
        <v>11634.067437291</v>
      </c>
      <c r="I5464" s="177" t="n">
        <v>3903021.8011284</v>
      </c>
      <c r="J5464" s="178" t="str">
        <f>IF(I5464&gt;0,H5464/I5464,0)</f>
      </c>
      <c r="K5464" s="179" t="str">
        <f>1-EXP(-J5464)</f>
      </c>
      <c r="L5464" s="180" t="str">
        <f>IF(G5464=30,1,M5463)</f>
      </c>
      <c r="M5464" s="181" t="str">
        <f>L5464*(1-K5464)</f>
      </c>
    </row>
    <row r="5465">
      <c r="A5465" t="s">
        <v>164</v>
      </c>
      <c r="B5465" t="s">
        <v>256</v>
      </c>
      <c r="C5465" s="32" t="s">
        <v>258</v>
      </c>
      <c r="D5465" t="s">
        <v>458</v>
      </c>
      <c r="E5465" t="s">
        <v>476</v>
      </c>
      <c r="F5465" s="174" t="n">
        <v>2031</v>
      </c>
      <c r="G5465" s="175" t="n">
        <v>53</v>
      </c>
      <c r="H5465" s="176" t="n">
        <v>12424.4370405287</v>
      </c>
      <c r="I5465" s="177" t="n">
        <v>3816403.77426355</v>
      </c>
      <c r="J5465" s="178" t="str">
        <f>IF(I5465&gt;0,H5465/I5465,0)</f>
      </c>
      <c r="K5465" s="179" t="str">
        <f>1-EXP(-J5465)</f>
      </c>
      <c r="L5465" s="180" t="str">
        <f>IF(G5465=30,1,M5464)</f>
      </c>
      <c r="M5465" s="181" t="str">
        <f>L5465*(1-K5465)</f>
      </c>
    </row>
    <row r="5466">
      <c r="A5466" t="s">
        <v>164</v>
      </c>
      <c r="B5466" t="s">
        <v>256</v>
      </c>
      <c r="C5466" s="32" t="s">
        <v>258</v>
      </c>
      <c r="D5466" t="s">
        <v>458</v>
      </c>
      <c r="E5466" t="s">
        <v>476</v>
      </c>
      <c r="F5466" s="174" t="n">
        <v>2031</v>
      </c>
      <c r="G5466" s="175" t="n">
        <v>54</v>
      </c>
      <c r="H5466" s="176" t="n">
        <v>13335.1170975725</v>
      </c>
      <c r="I5466" s="177" t="n">
        <v>3746395.64907584</v>
      </c>
      <c r="J5466" s="178" t="str">
        <f>IF(I5466&gt;0,H5466/I5466,0)</f>
      </c>
      <c r="K5466" s="179" t="str">
        <f>1-EXP(-J5466)</f>
      </c>
      <c r="L5466" s="180" t="str">
        <f>IF(G5466=30,1,M5465)</f>
      </c>
      <c r="M5466" s="181" t="str">
        <f>L5466*(1-K5466)</f>
      </c>
    </row>
    <row r="5467">
      <c r="A5467" t="s">
        <v>164</v>
      </c>
      <c r="B5467" t="s">
        <v>256</v>
      </c>
      <c r="C5467" s="32" t="s">
        <v>258</v>
      </c>
      <c r="D5467" t="s">
        <v>458</v>
      </c>
      <c r="E5467" t="s">
        <v>476</v>
      </c>
      <c r="F5467" s="174" t="n">
        <v>2031</v>
      </c>
      <c r="G5467" s="175" t="n">
        <v>55</v>
      </c>
      <c r="H5467" s="176" t="n">
        <v>14359.3548165492</v>
      </c>
      <c r="I5467" s="177" t="n">
        <v>3664473.96880184</v>
      </c>
      <c r="J5467" s="178" t="str">
        <f>IF(I5467&gt;0,H5467/I5467,0)</f>
      </c>
      <c r="K5467" s="179" t="str">
        <f>1-EXP(-J5467)</f>
      </c>
      <c r="L5467" s="180" t="str">
        <f>IF(G5467=30,1,M5466)</f>
      </c>
      <c r="M5467" s="181" t="str">
        <f>L5467*(1-K5467)</f>
      </c>
    </row>
    <row r="5468">
      <c r="A5468" t="s">
        <v>164</v>
      </c>
      <c r="B5468" t="s">
        <v>256</v>
      </c>
      <c r="C5468" s="32" t="s">
        <v>258</v>
      </c>
      <c r="D5468" t="s">
        <v>458</v>
      </c>
      <c r="E5468" t="s">
        <v>476</v>
      </c>
      <c r="F5468" s="174" t="n">
        <v>2031</v>
      </c>
      <c r="G5468" s="175" t="n">
        <v>56</v>
      </c>
      <c r="H5468" s="176" t="n">
        <v>15321.3333833917</v>
      </c>
      <c r="I5468" s="177" t="n">
        <v>3581131.13530977</v>
      </c>
      <c r="J5468" s="178" t="str">
        <f>IF(I5468&gt;0,H5468/I5468,0)</f>
      </c>
      <c r="K5468" s="179" t="str">
        <f>1-EXP(-J5468)</f>
      </c>
      <c r="L5468" s="180" t="str">
        <f>IF(G5468=30,1,M5467)</f>
      </c>
      <c r="M5468" s="181" t="str">
        <f>L5468*(1-K5468)</f>
      </c>
    </row>
    <row r="5469">
      <c r="A5469" t="s">
        <v>164</v>
      </c>
      <c r="B5469" t="s">
        <v>256</v>
      </c>
      <c r="C5469" s="32" t="s">
        <v>258</v>
      </c>
      <c r="D5469" t="s">
        <v>458</v>
      </c>
      <c r="E5469" t="s">
        <v>476</v>
      </c>
      <c r="F5469" s="174" t="n">
        <v>2031</v>
      </c>
      <c r="G5469" s="175" t="n">
        <v>57</v>
      </c>
      <c r="H5469" s="176" t="n">
        <v>16221.4980904826</v>
      </c>
      <c r="I5469" s="177" t="n">
        <v>3470906.00006015</v>
      </c>
      <c r="J5469" s="178" t="str">
        <f>IF(I5469&gt;0,H5469/I5469,0)</f>
      </c>
      <c r="K5469" s="179" t="str">
        <f>1-EXP(-J5469)</f>
      </c>
      <c r="L5469" s="180" t="str">
        <f>IF(G5469=30,1,M5468)</f>
      </c>
      <c r="M5469" s="181" t="str">
        <f>L5469*(1-K5469)</f>
      </c>
    </row>
    <row r="5470">
      <c r="A5470" t="s">
        <v>164</v>
      </c>
      <c r="B5470" t="s">
        <v>256</v>
      </c>
      <c r="C5470" s="32" t="s">
        <v>258</v>
      </c>
      <c r="D5470" t="s">
        <v>458</v>
      </c>
      <c r="E5470" t="s">
        <v>476</v>
      </c>
      <c r="F5470" s="174" t="n">
        <v>2031</v>
      </c>
      <c r="G5470" s="175" t="n">
        <v>58</v>
      </c>
      <c r="H5470" s="176" t="n">
        <v>17463.6662648387</v>
      </c>
      <c r="I5470" s="177" t="n">
        <v>3419213.8115097</v>
      </c>
      <c r="J5470" s="178" t="str">
        <f>IF(I5470&gt;0,H5470/I5470,0)</f>
      </c>
      <c r="K5470" s="179" t="str">
        <f>1-EXP(-J5470)</f>
      </c>
      <c r="L5470" s="180" t="str">
        <f>IF(G5470=30,1,M5469)</f>
      </c>
      <c r="M5470" s="181" t="str">
        <f>L5470*(1-K5470)</f>
      </c>
    </row>
    <row r="5471">
      <c r="A5471" t="s">
        <v>164</v>
      </c>
      <c r="B5471" t="s">
        <v>256</v>
      </c>
      <c r="C5471" s="32" t="s">
        <v>258</v>
      </c>
      <c r="D5471" t="s">
        <v>458</v>
      </c>
      <c r="E5471" t="s">
        <v>476</v>
      </c>
      <c r="F5471" s="174" t="n">
        <v>2031</v>
      </c>
      <c r="G5471" s="175" t="n">
        <v>59</v>
      </c>
      <c r="H5471" s="176" t="n">
        <v>17934.8739136536</v>
      </c>
      <c r="I5471" s="177" t="n">
        <v>3207417.88247794</v>
      </c>
      <c r="J5471" s="178" t="str">
        <f>IF(I5471&gt;0,H5471/I5471,0)</f>
      </c>
      <c r="K5471" s="179" t="str">
        <f>1-EXP(-J5471)</f>
      </c>
      <c r="L5471" s="180" t="str">
        <f>IF(G5471=30,1,M5470)</f>
      </c>
      <c r="M5471" s="181" t="str">
        <f>L5471*(1-K5471)</f>
      </c>
    </row>
    <row r="5472">
      <c r="A5472" t="s">
        <v>164</v>
      </c>
      <c r="B5472" t="s">
        <v>256</v>
      </c>
      <c r="C5472" s="32" t="s">
        <v>258</v>
      </c>
      <c r="D5472" t="s">
        <v>458</v>
      </c>
      <c r="E5472" t="s">
        <v>476</v>
      </c>
      <c r="F5472" s="174" t="n">
        <v>2031</v>
      </c>
      <c r="G5472" s="175" t="n">
        <v>60</v>
      </c>
      <c r="H5472" s="176" t="n">
        <v>19342.6842328328</v>
      </c>
      <c r="I5472" s="177" t="n">
        <v>3113976.02666447</v>
      </c>
      <c r="J5472" s="178" t="str">
        <f>IF(I5472&gt;0,H5472/I5472,0)</f>
      </c>
      <c r="K5472" s="179" t="str">
        <f>1-EXP(-J5472)</f>
      </c>
      <c r="L5472" s="180" t="str">
        <f>IF(G5472=30,1,M5471)</f>
      </c>
      <c r="M5472" s="181" t="str">
        <f>L5472*(1-K5472)</f>
      </c>
    </row>
    <row r="5473">
      <c r="A5473" t="s">
        <v>164</v>
      </c>
      <c r="B5473" t="s">
        <v>256</v>
      </c>
      <c r="C5473" s="32" t="s">
        <v>258</v>
      </c>
      <c r="D5473" t="s">
        <v>458</v>
      </c>
      <c r="E5473" t="s">
        <v>476</v>
      </c>
      <c r="F5473" s="174" t="n">
        <v>2031</v>
      </c>
      <c r="G5473" s="175" t="n">
        <v>61</v>
      </c>
      <c r="H5473" s="176" t="n">
        <v>20548.8549907867</v>
      </c>
      <c r="I5473" s="177" t="n">
        <v>3023912.063306</v>
      </c>
      <c r="J5473" s="178" t="str">
        <f>IF(I5473&gt;0,H5473/I5473,0)</f>
      </c>
      <c r="K5473" s="179" t="str">
        <f>1-EXP(-J5473)</f>
      </c>
      <c r="L5473" s="180" t="str">
        <f>IF(G5473=30,1,M5472)</f>
      </c>
      <c r="M5473" s="181" t="str">
        <f>L5473*(1-K5473)</f>
      </c>
    </row>
    <row r="5474">
      <c r="A5474" t="s">
        <v>164</v>
      </c>
      <c r="B5474" t="s">
        <v>256</v>
      </c>
      <c r="C5474" s="32" t="s">
        <v>258</v>
      </c>
      <c r="D5474" t="s">
        <v>458</v>
      </c>
      <c r="E5474" t="s">
        <v>476</v>
      </c>
      <c r="F5474" s="174" t="n">
        <v>2031</v>
      </c>
      <c r="G5474" s="175" t="n">
        <v>62</v>
      </c>
      <c r="H5474" s="176" t="n">
        <v>21754.3362882833</v>
      </c>
      <c r="I5474" s="177" t="n">
        <v>2925056.62136024</v>
      </c>
      <c r="J5474" s="178" t="str">
        <f>IF(I5474&gt;0,H5474/I5474,0)</f>
      </c>
      <c r="K5474" s="179" t="str">
        <f>1-EXP(-J5474)</f>
      </c>
      <c r="L5474" s="180" t="str">
        <f>IF(G5474=30,1,M5473)</f>
      </c>
      <c r="M5474" s="181" t="str">
        <f>L5474*(1-K5474)</f>
      </c>
    </row>
    <row r="5475">
      <c r="A5475" t="s">
        <v>164</v>
      </c>
      <c r="B5475" t="s">
        <v>256</v>
      </c>
      <c r="C5475" s="32" t="s">
        <v>258</v>
      </c>
      <c r="D5475" t="s">
        <v>458</v>
      </c>
      <c r="E5475" t="s">
        <v>476</v>
      </c>
      <c r="F5475" s="174" t="n">
        <v>2031</v>
      </c>
      <c r="G5475" s="175" t="n">
        <v>63</v>
      </c>
      <c r="H5475" s="176" t="n">
        <v>22857.3965838689</v>
      </c>
      <c r="I5475" s="177" t="n">
        <v>2806920.98012002</v>
      </c>
      <c r="J5475" s="178" t="str">
        <f>IF(I5475&gt;0,H5475/I5475,0)</f>
      </c>
      <c r="K5475" s="179" t="str">
        <f>1-EXP(-J5475)</f>
      </c>
      <c r="L5475" s="180" t="str">
        <f>IF(G5475=30,1,M5474)</f>
      </c>
      <c r="M5475" s="181" t="str">
        <f>L5475*(1-K5475)</f>
      </c>
    </row>
    <row r="5476">
      <c r="A5476" t="s">
        <v>164</v>
      </c>
      <c r="B5476" t="s">
        <v>256</v>
      </c>
      <c r="C5476" s="32" t="s">
        <v>258</v>
      </c>
      <c r="D5476" t="s">
        <v>458</v>
      </c>
      <c r="E5476" t="s">
        <v>476</v>
      </c>
      <c r="F5476" s="174" t="n">
        <v>2031</v>
      </c>
      <c r="G5476" s="175" t="n">
        <v>64</v>
      </c>
      <c r="H5476" s="176" t="n">
        <v>23740.4667665257</v>
      </c>
      <c r="I5476" s="177" t="n">
        <v>2658770.4479637</v>
      </c>
      <c r="J5476" s="178" t="str">
        <f>IF(I5476&gt;0,H5476/I5476,0)</f>
      </c>
      <c r="K5476" s="179" t="str">
        <f>1-EXP(-J5476)</f>
      </c>
      <c r="L5476" s="180" t="str">
        <f>IF(G5476=30,1,M5475)</f>
      </c>
      <c r="M5476" s="181" t="str">
        <f>L5476*(1-K5476)</f>
      </c>
    </row>
    <row r="5477">
      <c r="A5477" t="s">
        <v>164</v>
      </c>
      <c r="B5477" t="s">
        <v>256</v>
      </c>
      <c r="C5477" s="32" t="s">
        <v>258</v>
      </c>
      <c r="D5477" t="s">
        <v>458</v>
      </c>
      <c r="E5477" t="s">
        <v>476</v>
      </c>
      <c r="F5477" s="174" t="n">
        <v>2031</v>
      </c>
      <c r="G5477" s="175" t="n">
        <v>65</v>
      </c>
      <c r="H5477" s="176" t="n">
        <v>24145.7364443691</v>
      </c>
      <c r="I5477" s="177" t="n">
        <v>2545492.08419224</v>
      </c>
      <c r="J5477" s="178" t="str">
        <f>IF(I5477&gt;0,H5477/I5477,0)</f>
      </c>
      <c r="K5477" s="179" t="str">
        <f>1-EXP(-J5477)</f>
      </c>
      <c r="L5477" s="180" t="str">
        <f>IF(G5477=30,1,M5476)</f>
      </c>
      <c r="M5477" s="181" t="str">
        <f>L5477*(1-K5477)</f>
      </c>
    </row>
    <row r="5478">
      <c r="A5478" t="s">
        <v>164</v>
      </c>
      <c r="B5478" t="s">
        <v>256</v>
      </c>
      <c r="C5478" s="32" t="s">
        <v>258</v>
      </c>
      <c r="D5478" t="s">
        <v>458</v>
      </c>
      <c r="E5478" t="s">
        <v>476</v>
      </c>
      <c r="F5478" s="174" t="n">
        <v>2031</v>
      </c>
      <c r="G5478" s="175" t="n">
        <v>66</v>
      </c>
      <c r="H5478" s="176" t="n">
        <v>25080.5491942987</v>
      </c>
      <c r="I5478" s="177" t="n">
        <v>2411948.66875275</v>
      </c>
      <c r="J5478" s="178" t="str">
        <f>IF(I5478&gt;0,H5478/I5478,0)</f>
      </c>
      <c r="K5478" s="179" t="str">
        <f>1-EXP(-J5478)</f>
      </c>
      <c r="L5478" s="180" t="str">
        <f>IF(G5478=30,1,M5477)</f>
      </c>
      <c r="M5478" s="181" t="str">
        <f>L5478*(1-K5478)</f>
      </c>
    </row>
    <row r="5479">
      <c r="A5479" t="s">
        <v>164</v>
      </c>
      <c r="B5479" t="s">
        <v>256</v>
      </c>
      <c r="C5479" s="32" t="s">
        <v>258</v>
      </c>
      <c r="D5479" t="s">
        <v>458</v>
      </c>
      <c r="E5479" t="s">
        <v>476</v>
      </c>
      <c r="F5479" s="174" t="n">
        <v>2031</v>
      </c>
      <c r="G5479" s="175" t="n">
        <v>67</v>
      </c>
      <c r="H5479" s="176" t="n">
        <v>25986.4320765137</v>
      </c>
      <c r="I5479" s="177" t="n">
        <v>2278423.68363664</v>
      </c>
      <c r="J5479" s="178" t="str">
        <f>IF(I5479&gt;0,H5479/I5479,0)</f>
      </c>
      <c r="K5479" s="179" t="str">
        <f>1-EXP(-J5479)</f>
      </c>
      <c r="L5479" s="180" t="str">
        <f>IF(G5479=30,1,M5478)</f>
      </c>
      <c r="M5479" s="181" t="str">
        <f>L5479*(1-K5479)</f>
      </c>
    </row>
    <row r="5480">
      <c r="A5480" t="s">
        <v>164</v>
      </c>
      <c r="B5480" t="s">
        <v>256</v>
      </c>
      <c r="C5480" s="32" t="s">
        <v>258</v>
      </c>
      <c r="D5480" t="s">
        <v>458</v>
      </c>
      <c r="E5480" t="s">
        <v>476</v>
      </c>
      <c r="F5480" s="174" t="n">
        <v>2031</v>
      </c>
      <c r="G5480" s="175" t="n">
        <v>68</v>
      </c>
      <c r="H5480" s="176" t="n">
        <v>26909.0305785509</v>
      </c>
      <c r="I5480" s="177" t="n">
        <v>2149644.34665491</v>
      </c>
      <c r="J5480" s="178" t="str">
        <f>IF(I5480&gt;0,H5480/I5480,0)</f>
      </c>
      <c r="K5480" s="179" t="str">
        <f>1-EXP(-J5480)</f>
      </c>
      <c r="L5480" s="180" t="str">
        <f>IF(G5480=30,1,M5479)</f>
      </c>
      <c r="M5480" s="181" t="str">
        <f>L5480*(1-K5480)</f>
      </c>
    </row>
    <row r="5481">
      <c r="A5481" t="s">
        <v>164</v>
      </c>
      <c r="B5481" t="s">
        <v>256</v>
      </c>
      <c r="C5481" s="32" t="s">
        <v>258</v>
      </c>
      <c r="D5481" t="s">
        <v>458</v>
      </c>
      <c r="E5481" t="s">
        <v>476</v>
      </c>
      <c r="F5481" s="174" t="n">
        <v>2031</v>
      </c>
      <c r="G5481" s="175" t="n">
        <v>69</v>
      </c>
      <c r="H5481" s="176" t="n">
        <v>27551.1706715334</v>
      </c>
      <c r="I5481" s="177" t="n">
        <v>1997048.99855789</v>
      </c>
      <c r="J5481" s="178" t="str">
        <f>IF(I5481&gt;0,H5481/I5481,0)</f>
      </c>
      <c r="K5481" s="179" t="str">
        <f>1-EXP(-J5481)</f>
      </c>
      <c r="L5481" s="180" t="str">
        <f>IF(G5481=30,1,M5480)</f>
      </c>
      <c r="M5481" s="181" t="str">
        <f>L5481*(1-K5481)</f>
      </c>
    </row>
    <row r="5482">
      <c r="A5482" t="s">
        <v>164</v>
      </c>
      <c r="B5482" t="s">
        <v>256</v>
      </c>
      <c r="C5482" s="32" t="s">
        <v>258</v>
      </c>
      <c r="D5482" t="s">
        <v>458</v>
      </c>
      <c r="E5482" t="s">
        <v>476</v>
      </c>
      <c r="F5482" s="174" t="n">
        <v>2032</v>
      </c>
      <c r="G5482" s="175" t="n">
        <v>30</v>
      </c>
      <c r="H5482" s="176" t="n">
        <v>961.480511664882</v>
      </c>
      <c r="I5482" s="177" t="n">
        <v>4354849.46819927</v>
      </c>
      <c r="J5482" s="178" t="str">
        <f>IF(I5482&gt;0,H5482/I5482,0)</f>
      </c>
      <c r="K5482" s="179" t="str">
        <f>1-EXP(-J5482)</f>
      </c>
      <c r="L5482" s="180" t="str">
        <f>IF(G5482=30,1,M5481)</f>
      </c>
      <c r="M5482" s="181" t="str">
        <f>L5482*(1-K5482)</f>
      </c>
    </row>
    <row r="5483">
      <c r="A5483" t="s">
        <v>164</v>
      </c>
      <c r="B5483" t="s">
        <v>256</v>
      </c>
      <c r="C5483" s="32" t="s">
        <v>258</v>
      </c>
      <c r="D5483" t="s">
        <v>458</v>
      </c>
      <c r="E5483" t="s">
        <v>476</v>
      </c>
      <c r="F5483" s="174" t="n">
        <v>2032</v>
      </c>
      <c r="G5483" s="175" t="n">
        <v>31</v>
      </c>
      <c r="H5483" s="176" t="n">
        <v>1092.88646684591</v>
      </c>
      <c r="I5483" s="177" t="n">
        <v>4335139.846239</v>
      </c>
      <c r="J5483" s="178" t="str">
        <f>IF(I5483&gt;0,H5483/I5483,0)</f>
      </c>
      <c r="K5483" s="179" t="str">
        <f>1-EXP(-J5483)</f>
      </c>
      <c r="L5483" s="180" t="str">
        <f>IF(G5483=30,1,M5482)</f>
      </c>
      <c r="M5483" s="181" t="str">
        <f>L5483*(1-K5483)</f>
      </c>
    </row>
    <row r="5484">
      <c r="A5484" t="s">
        <v>164</v>
      </c>
      <c r="B5484" t="s">
        <v>256</v>
      </c>
      <c r="C5484" s="32" t="s">
        <v>258</v>
      </c>
      <c r="D5484" t="s">
        <v>458</v>
      </c>
      <c r="E5484" t="s">
        <v>476</v>
      </c>
      <c r="F5484" s="174" t="n">
        <v>2032</v>
      </c>
      <c r="G5484" s="175" t="n">
        <v>32</v>
      </c>
      <c r="H5484" s="176" t="n">
        <v>1144.26299639015</v>
      </c>
      <c r="I5484" s="177" t="n">
        <v>4315576.15653639</v>
      </c>
      <c r="J5484" s="178" t="str">
        <f>IF(I5484&gt;0,H5484/I5484,0)</f>
      </c>
      <c r="K5484" s="179" t="str">
        <f>1-EXP(-J5484)</f>
      </c>
      <c r="L5484" s="180" t="str">
        <f>IF(G5484=30,1,M5483)</f>
      </c>
      <c r="M5484" s="181" t="str">
        <f>L5484*(1-K5484)</f>
      </c>
    </row>
    <row r="5485">
      <c r="A5485" t="s">
        <v>164</v>
      </c>
      <c r="B5485" t="s">
        <v>256</v>
      </c>
      <c r="C5485" s="32" t="s">
        <v>258</v>
      </c>
      <c r="D5485" t="s">
        <v>458</v>
      </c>
      <c r="E5485" t="s">
        <v>476</v>
      </c>
      <c r="F5485" s="174" t="n">
        <v>2032</v>
      </c>
      <c r="G5485" s="175" t="n">
        <v>33</v>
      </c>
      <c r="H5485" s="176" t="n">
        <v>1216.44685764376</v>
      </c>
      <c r="I5485" s="177" t="n">
        <v>4335853.60140428</v>
      </c>
      <c r="J5485" s="178" t="str">
        <f>IF(I5485&gt;0,H5485/I5485,0)</f>
      </c>
      <c r="K5485" s="179" t="str">
        <f>1-EXP(-J5485)</f>
      </c>
      <c r="L5485" s="180" t="str">
        <f>IF(G5485=30,1,M5484)</f>
      </c>
      <c r="M5485" s="181" t="str">
        <f>L5485*(1-K5485)</f>
      </c>
    </row>
    <row r="5486">
      <c r="A5486" t="s">
        <v>164</v>
      </c>
      <c r="B5486" t="s">
        <v>256</v>
      </c>
      <c r="C5486" s="32" t="s">
        <v>258</v>
      </c>
      <c r="D5486" t="s">
        <v>458</v>
      </c>
      <c r="E5486" t="s">
        <v>476</v>
      </c>
      <c r="F5486" s="174" t="n">
        <v>2032</v>
      </c>
      <c r="G5486" s="175" t="n">
        <v>34</v>
      </c>
      <c r="H5486" s="176" t="n">
        <v>1313.43843895825</v>
      </c>
      <c r="I5486" s="177" t="n">
        <v>4395419.97032055</v>
      </c>
      <c r="J5486" s="178" t="str">
        <f>IF(I5486&gt;0,H5486/I5486,0)</f>
      </c>
      <c r="K5486" s="179" t="str">
        <f>1-EXP(-J5486)</f>
      </c>
      <c r="L5486" s="180" t="str">
        <f>IF(G5486=30,1,M5485)</f>
      </c>
      <c r="M5486" s="181" t="str">
        <f>L5486*(1-K5486)</f>
      </c>
    </row>
    <row r="5487">
      <c r="A5487" t="s">
        <v>164</v>
      </c>
      <c r="B5487" t="s">
        <v>256</v>
      </c>
      <c r="C5487" s="32" t="s">
        <v>258</v>
      </c>
      <c r="D5487" t="s">
        <v>458</v>
      </c>
      <c r="E5487" t="s">
        <v>476</v>
      </c>
      <c r="F5487" s="174" t="n">
        <v>2032</v>
      </c>
      <c r="G5487" s="175" t="n">
        <v>35</v>
      </c>
      <c r="H5487" s="176" t="n">
        <v>2104.568253318</v>
      </c>
      <c r="I5487" s="177" t="n">
        <v>4534870.60559312</v>
      </c>
      <c r="J5487" s="178" t="str">
        <f>IF(I5487&gt;0,H5487/I5487,0)</f>
      </c>
      <c r="K5487" s="179" t="str">
        <f>1-EXP(-J5487)</f>
      </c>
      <c r="L5487" s="180" t="str">
        <f>IF(G5487=30,1,M5486)</f>
      </c>
      <c r="M5487" s="181" t="str">
        <f>L5487*(1-K5487)</f>
      </c>
    </row>
    <row r="5488">
      <c r="A5488" t="s">
        <v>164</v>
      </c>
      <c r="B5488" t="s">
        <v>256</v>
      </c>
      <c r="C5488" s="32" t="s">
        <v>258</v>
      </c>
      <c r="D5488" t="s">
        <v>458</v>
      </c>
      <c r="E5488" t="s">
        <v>476</v>
      </c>
      <c r="F5488" s="174" t="n">
        <v>2032</v>
      </c>
      <c r="G5488" s="175" t="n">
        <v>36</v>
      </c>
      <c r="H5488" s="176" t="n">
        <v>2228.11546316456</v>
      </c>
      <c r="I5488" s="177" t="n">
        <v>4490902.81657365</v>
      </c>
      <c r="J5488" s="178" t="str">
        <f>IF(I5488&gt;0,H5488/I5488,0)</f>
      </c>
      <c r="K5488" s="179" t="str">
        <f>1-EXP(-J5488)</f>
      </c>
      <c r="L5488" s="180" t="str">
        <f>IF(G5488=30,1,M5487)</f>
      </c>
      <c r="M5488" s="181" t="str">
        <f>L5488*(1-K5488)</f>
      </c>
    </row>
    <row r="5489">
      <c r="A5489" t="s">
        <v>164</v>
      </c>
      <c r="B5489" t="s">
        <v>256</v>
      </c>
      <c r="C5489" s="32" t="s">
        <v>258</v>
      </c>
      <c r="D5489" t="s">
        <v>458</v>
      </c>
      <c r="E5489" t="s">
        <v>476</v>
      </c>
      <c r="F5489" s="174" t="n">
        <v>2032</v>
      </c>
      <c r="G5489" s="175" t="n">
        <v>37</v>
      </c>
      <c r="H5489" s="176" t="n">
        <v>2349.8485256514</v>
      </c>
      <c r="I5489" s="177" t="n">
        <v>4417195.50550996</v>
      </c>
      <c r="J5489" s="178" t="str">
        <f>IF(I5489&gt;0,H5489/I5489,0)</f>
      </c>
      <c r="K5489" s="179" t="str">
        <f>1-EXP(-J5489)</f>
      </c>
      <c r="L5489" s="180" t="str">
        <f>IF(G5489=30,1,M5488)</f>
      </c>
      <c r="M5489" s="181" t="str">
        <f>L5489*(1-K5489)</f>
      </c>
    </row>
    <row r="5490">
      <c r="A5490" t="s">
        <v>164</v>
      </c>
      <c r="B5490" t="s">
        <v>256</v>
      </c>
      <c r="C5490" s="32" t="s">
        <v>258</v>
      </c>
      <c r="D5490" t="s">
        <v>458</v>
      </c>
      <c r="E5490" t="s">
        <v>476</v>
      </c>
      <c r="F5490" s="174" t="n">
        <v>2032</v>
      </c>
      <c r="G5490" s="175" t="n">
        <v>38</v>
      </c>
      <c r="H5490" s="176" t="n">
        <v>2491.82559223967</v>
      </c>
      <c r="I5490" s="177" t="n">
        <v>4359090.91384118</v>
      </c>
      <c r="J5490" s="178" t="str">
        <f>IF(I5490&gt;0,H5490/I5490,0)</f>
      </c>
      <c r="K5490" s="179" t="str">
        <f>1-EXP(-J5490)</f>
      </c>
      <c r="L5490" s="180" t="str">
        <f>IF(G5490=30,1,M5489)</f>
      </c>
      <c r="M5490" s="181" t="str">
        <f>L5490*(1-K5490)</f>
      </c>
    </row>
    <row r="5491">
      <c r="A5491" t="s">
        <v>164</v>
      </c>
      <c r="B5491" t="s">
        <v>256</v>
      </c>
      <c r="C5491" s="32" t="s">
        <v>258</v>
      </c>
      <c r="D5491" t="s">
        <v>458</v>
      </c>
      <c r="E5491" t="s">
        <v>476</v>
      </c>
      <c r="F5491" s="174" t="n">
        <v>2032</v>
      </c>
      <c r="G5491" s="175" t="n">
        <v>39</v>
      </c>
      <c r="H5491" s="176" t="n">
        <v>2648.71280530285</v>
      </c>
      <c r="I5491" s="177" t="n">
        <v>4304464.30393435</v>
      </c>
      <c r="J5491" s="178" t="str">
        <f>IF(I5491&gt;0,H5491/I5491,0)</f>
      </c>
      <c r="K5491" s="179" t="str">
        <f>1-EXP(-J5491)</f>
      </c>
      <c r="L5491" s="180" t="str">
        <f>IF(G5491=30,1,M5490)</f>
      </c>
      <c r="M5491" s="181" t="str">
        <f>L5491*(1-K5491)</f>
      </c>
    </row>
    <row r="5492">
      <c r="A5492" t="s">
        <v>164</v>
      </c>
      <c r="B5492" t="s">
        <v>256</v>
      </c>
      <c r="C5492" s="32" t="s">
        <v>258</v>
      </c>
      <c r="D5492" t="s">
        <v>458</v>
      </c>
      <c r="E5492" t="s">
        <v>476</v>
      </c>
      <c r="F5492" s="174" t="n">
        <v>2032</v>
      </c>
      <c r="G5492" s="175" t="n">
        <v>40</v>
      </c>
      <c r="H5492" s="176" t="n">
        <v>3585.70736305476</v>
      </c>
      <c r="I5492" s="177" t="n">
        <v>4340742.60384382</v>
      </c>
      <c r="J5492" s="178" t="str">
        <f>IF(I5492&gt;0,H5492/I5492,0)</f>
      </c>
      <c r="K5492" s="179" t="str">
        <f>1-EXP(-J5492)</f>
      </c>
      <c r="L5492" s="180" t="str">
        <f>IF(G5492=30,1,M5491)</f>
      </c>
      <c r="M5492" s="181" t="str">
        <f>L5492*(1-K5492)</f>
      </c>
    </row>
    <row r="5493">
      <c r="A5493" t="s">
        <v>164</v>
      </c>
      <c r="B5493" t="s">
        <v>256</v>
      </c>
      <c r="C5493" s="32" t="s">
        <v>258</v>
      </c>
      <c r="D5493" t="s">
        <v>458</v>
      </c>
      <c r="E5493" t="s">
        <v>476</v>
      </c>
      <c r="F5493" s="174" t="n">
        <v>2032</v>
      </c>
      <c r="G5493" s="175" t="n">
        <v>41</v>
      </c>
      <c r="H5493" s="176" t="n">
        <v>3890.15382821743</v>
      </c>
      <c r="I5493" s="177" t="n">
        <v>4356406.03662434</v>
      </c>
      <c r="J5493" s="178" t="str">
        <f>IF(I5493&gt;0,H5493/I5493,0)</f>
      </c>
      <c r="K5493" s="179" t="str">
        <f>1-EXP(-J5493)</f>
      </c>
      <c r="L5493" s="180" t="str">
        <f>IF(G5493=30,1,M5492)</f>
      </c>
      <c r="M5493" s="181" t="str">
        <f>L5493*(1-K5493)</f>
      </c>
    </row>
    <row r="5494">
      <c r="A5494" t="s">
        <v>164</v>
      </c>
      <c r="B5494" t="s">
        <v>256</v>
      </c>
      <c r="C5494" s="32" t="s">
        <v>258</v>
      </c>
      <c r="D5494" t="s">
        <v>458</v>
      </c>
      <c r="E5494" t="s">
        <v>476</v>
      </c>
      <c r="F5494" s="174" t="n">
        <v>2032</v>
      </c>
      <c r="G5494" s="175" t="n">
        <v>42</v>
      </c>
      <c r="H5494" s="176" t="n">
        <v>5889.30120357052</v>
      </c>
      <c r="I5494" s="177" t="n">
        <v>6413780.15375849</v>
      </c>
      <c r="J5494" s="178" t="str">
        <f>IF(I5494&gt;0,H5494/I5494,0)</f>
      </c>
      <c r="K5494" s="179" t="str">
        <f>1-EXP(-J5494)</f>
      </c>
      <c r="L5494" s="180" t="str">
        <f>IF(G5494=30,1,M5493)</f>
      </c>
      <c r="M5494" s="181" t="str">
        <f>L5494*(1-K5494)</f>
      </c>
    </row>
    <row r="5495">
      <c r="A5495" t="s">
        <v>164</v>
      </c>
      <c r="B5495" t="s">
        <v>256</v>
      </c>
      <c r="C5495" s="32" t="s">
        <v>258</v>
      </c>
      <c r="D5495" t="s">
        <v>458</v>
      </c>
      <c r="E5495" t="s">
        <v>476</v>
      </c>
      <c r="F5495" s="174" t="n">
        <v>2032</v>
      </c>
      <c r="G5495" s="175" t="n">
        <v>43</v>
      </c>
      <c r="H5495" s="176" t="n">
        <v>4540.16790957471</v>
      </c>
      <c r="I5495" s="177" t="n">
        <v>4311643.71885558</v>
      </c>
      <c r="J5495" s="178" t="str">
        <f>IF(I5495&gt;0,H5495/I5495,0)</f>
      </c>
      <c r="K5495" s="179" t="str">
        <f>1-EXP(-J5495)</f>
      </c>
      <c r="L5495" s="180" t="str">
        <f>IF(G5495=30,1,M5494)</f>
      </c>
      <c r="M5495" s="181" t="str">
        <f>L5495*(1-K5495)</f>
      </c>
    </row>
    <row r="5496">
      <c r="A5496" t="s">
        <v>164</v>
      </c>
      <c r="B5496" t="s">
        <v>256</v>
      </c>
      <c r="C5496" s="32" t="s">
        <v>258</v>
      </c>
      <c r="D5496" t="s">
        <v>458</v>
      </c>
      <c r="E5496" t="s">
        <v>476</v>
      </c>
      <c r="F5496" s="174" t="n">
        <v>2032</v>
      </c>
      <c r="G5496" s="175" t="n">
        <v>44</v>
      </c>
      <c r="H5496" s="176" t="n">
        <v>4931.7977621415</v>
      </c>
      <c r="I5496" s="177" t="n">
        <v>4292939.4342353</v>
      </c>
      <c r="J5496" s="178" t="str">
        <f>IF(I5496&gt;0,H5496/I5496,0)</f>
      </c>
      <c r="K5496" s="179" t="str">
        <f>1-EXP(-J5496)</f>
      </c>
      <c r="L5496" s="180" t="str">
        <f>IF(G5496=30,1,M5495)</f>
      </c>
      <c r="M5496" s="181" t="str">
        <f>L5496*(1-K5496)</f>
      </c>
    </row>
    <row r="5497">
      <c r="A5497" t="s">
        <v>164</v>
      </c>
      <c r="B5497" t="s">
        <v>256</v>
      </c>
      <c r="C5497" s="32" t="s">
        <v>258</v>
      </c>
      <c r="D5497" t="s">
        <v>458</v>
      </c>
      <c r="E5497" t="s">
        <v>476</v>
      </c>
      <c r="F5497" s="174" t="n">
        <v>2032</v>
      </c>
      <c r="G5497" s="175" t="n">
        <v>45</v>
      </c>
      <c r="H5497" s="176" t="n">
        <v>6171.03864522103</v>
      </c>
      <c r="I5497" s="177" t="n">
        <v>4159171.01622911</v>
      </c>
      <c r="J5497" s="178" t="str">
        <f>IF(I5497&gt;0,H5497/I5497,0)</f>
      </c>
      <c r="K5497" s="179" t="str">
        <f>1-EXP(-J5497)</f>
      </c>
      <c r="L5497" s="180" t="str">
        <f>IF(G5497=30,1,M5496)</f>
      </c>
      <c r="M5497" s="181" t="str">
        <f>L5497*(1-K5497)</f>
      </c>
    </row>
    <row r="5498">
      <c r="A5498" t="s">
        <v>164</v>
      </c>
      <c r="B5498" t="s">
        <v>256</v>
      </c>
      <c r="C5498" s="32" t="s">
        <v>258</v>
      </c>
      <c r="D5498" t="s">
        <v>458</v>
      </c>
      <c r="E5498" t="s">
        <v>476</v>
      </c>
      <c r="F5498" s="174" t="n">
        <v>2032</v>
      </c>
      <c r="G5498" s="175" t="n">
        <v>46</v>
      </c>
      <c r="H5498" s="176" t="n">
        <v>6695.17003904294</v>
      </c>
      <c r="I5498" s="177" t="n">
        <v>4121222.78813613</v>
      </c>
      <c r="J5498" s="178" t="str">
        <f>IF(I5498&gt;0,H5498/I5498,0)</f>
      </c>
      <c r="K5498" s="179" t="str">
        <f>1-EXP(-J5498)</f>
      </c>
      <c r="L5498" s="180" t="str">
        <f>IF(G5498=30,1,M5497)</f>
      </c>
      <c r="M5498" s="181" t="str">
        <f>L5498*(1-K5498)</f>
      </c>
    </row>
    <row r="5499">
      <c r="A5499" t="s">
        <v>164</v>
      </c>
      <c r="B5499" t="s">
        <v>256</v>
      </c>
      <c r="C5499" s="32" t="s">
        <v>258</v>
      </c>
      <c r="D5499" t="s">
        <v>458</v>
      </c>
      <c r="E5499" t="s">
        <v>476</v>
      </c>
      <c r="F5499" s="174" t="n">
        <v>2032</v>
      </c>
      <c r="G5499" s="175" t="n">
        <v>47</v>
      </c>
      <c r="H5499" s="176" t="n">
        <v>7436.07999367285</v>
      </c>
      <c r="I5499" s="177" t="n">
        <v>4176710.14678045</v>
      </c>
      <c r="J5499" s="178" t="str">
        <f>IF(I5499&gt;0,H5499/I5499,0)</f>
      </c>
      <c r="K5499" s="179" t="str">
        <f>1-EXP(-J5499)</f>
      </c>
      <c r="L5499" s="180" t="str">
        <f>IF(G5499=30,1,M5498)</f>
      </c>
      <c r="M5499" s="181" t="str">
        <f>L5499*(1-K5499)</f>
      </c>
    </row>
    <row r="5500">
      <c r="A5500" t="s">
        <v>164</v>
      </c>
      <c r="B5500" t="s">
        <v>256</v>
      </c>
      <c r="C5500" s="32" t="s">
        <v>258</v>
      </c>
      <c r="D5500" t="s">
        <v>458</v>
      </c>
      <c r="E5500" t="s">
        <v>476</v>
      </c>
      <c r="F5500" s="174" t="n">
        <v>2032</v>
      </c>
      <c r="G5500" s="175" t="n">
        <v>48</v>
      </c>
      <c r="H5500" s="176" t="n">
        <v>8304.4132703442</v>
      </c>
      <c r="I5500" s="177" t="n">
        <v>4256588.02990107</v>
      </c>
      <c r="J5500" s="178" t="str">
        <f>IF(I5500&gt;0,H5500/I5500,0)</f>
      </c>
      <c r="K5500" s="179" t="str">
        <f>1-EXP(-J5500)</f>
      </c>
      <c r="L5500" s="180" t="str">
        <f>IF(G5500=30,1,M5499)</f>
      </c>
      <c r="M5500" s="181" t="str">
        <f>L5500*(1-K5500)</f>
      </c>
    </row>
    <row r="5501">
      <c r="A5501" t="s">
        <v>164</v>
      </c>
      <c r="B5501" t="s">
        <v>256</v>
      </c>
      <c r="C5501" s="32" t="s">
        <v>258</v>
      </c>
      <c r="D5501" t="s">
        <v>458</v>
      </c>
      <c r="E5501" t="s">
        <v>476</v>
      </c>
      <c r="F5501" s="174" t="n">
        <v>2032</v>
      </c>
      <c r="G5501" s="175" t="n">
        <v>49</v>
      </c>
      <c r="H5501" s="176" t="n">
        <v>9034.31922930832</v>
      </c>
      <c r="I5501" s="177" t="n">
        <v>4228131.56476636</v>
      </c>
      <c r="J5501" s="178" t="str">
        <f>IF(I5501&gt;0,H5501/I5501,0)</f>
      </c>
      <c r="K5501" s="179" t="str">
        <f>1-EXP(-J5501)</f>
      </c>
      <c r="L5501" s="180" t="str">
        <f>IF(G5501=30,1,M5500)</f>
      </c>
      <c r="M5501" s="181" t="str">
        <f>L5501*(1-K5501)</f>
      </c>
    </row>
    <row r="5502">
      <c r="A5502" t="s">
        <v>164</v>
      </c>
      <c r="B5502" t="s">
        <v>256</v>
      </c>
      <c r="C5502" s="32" t="s">
        <v>258</v>
      </c>
      <c r="D5502" t="s">
        <v>458</v>
      </c>
      <c r="E5502" t="s">
        <v>476</v>
      </c>
      <c r="F5502" s="174" t="n">
        <v>2032</v>
      </c>
      <c r="G5502" s="175" t="n">
        <v>50</v>
      </c>
      <c r="H5502" s="176" t="n">
        <v>10150.7260547094</v>
      </c>
      <c r="I5502" s="177" t="n">
        <v>4088196.34169625</v>
      </c>
      <c r="J5502" s="178" t="str">
        <f>IF(I5502&gt;0,H5502/I5502,0)</f>
      </c>
      <c r="K5502" s="179" t="str">
        <f>1-EXP(-J5502)</f>
      </c>
      <c r="L5502" s="180" t="str">
        <f>IF(G5502=30,1,M5501)</f>
      </c>
      <c r="M5502" s="181" t="str">
        <f>L5502*(1-K5502)</f>
      </c>
    </row>
    <row r="5503">
      <c r="A5503" t="s">
        <v>164</v>
      </c>
      <c r="B5503" t="s">
        <v>256</v>
      </c>
      <c r="C5503" s="32" t="s">
        <v>258</v>
      </c>
      <c r="D5503" t="s">
        <v>458</v>
      </c>
      <c r="E5503" t="s">
        <v>476</v>
      </c>
      <c r="F5503" s="174" t="n">
        <v>2032</v>
      </c>
      <c r="G5503" s="175" t="n">
        <v>51</v>
      </c>
      <c r="H5503" s="176" t="n">
        <v>10879.4457754781</v>
      </c>
      <c r="I5503" s="177" t="n">
        <v>4008811.69127242</v>
      </c>
      <c r="J5503" s="178" t="str">
        <f>IF(I5503&gt;0,H5503/I5503,0)</f>
      </c>
      <c r="K5503" s="179" t="str">
        <f>1-EXP(-J5503)</f>
      </c>
      <c r="L5503" s="180" t="str">
        <f>IF(G5503=30,1,M5502)</f>
      </c>
      <c r="M5503" s="181" t="str">
        <f>L5503*(1-K5503)</f>
      </c>
    </row>
    <row r="5504">
      <c r="A5504" t="s">
        <v>164</v>
      </c>
      <c r="B5504" t="s">
        <v>256</v>
      </c>
      <c r="C5504" s="32" t="s">
        <v>258</v>
      </c>
      <c r="D5504" t="s">
        <v>458</v>
      </c>
      <c r="E5504" t="s">
        <v>476</v>
      </c>
      <c r="F5504" s="174" t="n">
        <v>2032</v>
      </c>
      <c r="G5504" s="175" t="n">
        <v>52</v>
      </c>
      <c r="H5504" s="176" t="n">
        <v>11698.4336243674</v>
      </c>
      <c r="I5504" s="177" t="n">
        <v>3945517.78217664</v>
      </c>
      <c r="J5504" s="178" t="str">
        <f>IF(I5504&gt;0,H5504/I5504,0)</f>
      </c>
      <c r="K5504" s="179" t="str">
        <f>1-EXP(-J5504)</f>
      </c>
      <c r="L5504" s="180" t="str">
        <f>IF(G5504=30,1,M5503)</f>
      </c>
      <c r="M5504" s="181" t="str">
        <f>L5504*(1-K5504)</f>
      </c>
    </row>
    <row r="5505">
      <c r="A5505" t="s">
        <v>164</v>
      </c>
      <c r="B5505" t="s">
        <v>256</v>
      </c>
      <c r="C5505" s="32" t="s">
        <v>258</v>
      </c>
      <c r="D5505" t="s">
        <v>458</v>
      </c>
      <c r="E5505" t="s">
        <v>476</v>
      </c>
      <c r="F5505" s="174" t="n">
        <v>2032</v>
      </c>
      <c r="G5505" s="175" t="n">
        <v>53</v>
      </c>
      <c r="H5505" s="176" t="n">
        <v>12553.254901911</v>
      </c>
      <c r="I5505" s="177" t="n">
        <v>3876520.97669922</v>
      </c>
      <c r="J5505" s="178" t="str">
        <f>IF(I5505&gt;0,H5505/I5505,0)</f>
      </c>
      <c r="K5505" s="179" t="str">
        <f>1-EXP(-J5505)</f>
      </c>
      <c r="L5505" s="180" t="str">
        <f>IF(G5505=30,1,M5504)</f>
      </c>
      <c r="M5505" s="181" t="str">
        <f>L5505*(1-K5505)</f>
      </c>
    </row>
    <row r="5506">
      <c r="A5506" t="s">
        <v>164</v>
      </c>
      <c r="B5506" t="s">
        <v>256</v>
      </c>
      <c r="C5506" s="32" t="s">
        <v>258</v>
      </c>
      <c r="D5506" t="s">
        <v>458</v>
      </c>
      <c r="E5506" t="s">
        <v>476</v>
      </c>
      <c r="F5506" s="174" t="n">
        <v>2032</v>
      </c>
      <c r="G5506" s="175" t="n">
        <v>54</v>
      </c>
      <c r="H5506" s="176" t="n">
        <v>13396.3044431871</v>
      </c>
      <c r="I5506" s="177" t="n">
        <v>3788108.02880334</v>
      </c>
      <c r="J5506" s="178" t="str">
        <f>IF(I5506&gt;0,H5506/I5506,0)</f>
      </c>
      <c r="K5506" s="179" t="str">
        <f>1-EXP(-J5506)</f>
      </c>
      <c r="L5506" s="180" t="str">
        <f>IF(G5506=30,1,M5505)</f>
      </c>
      <c r="M5506" s="181" t="str">
        <f>L5506*(1-K5506)</f>
      </c>
    </row>
    <row r="5507">
      <c r="A5507" t="s">
        <v>164</v>
      </c>
      <c r="B5507" t="s">
        <v>256</v>
      </c>
      <c r="C5507" s="32" t="s">
        <v>258</v>
      </c>
      <c r="D5507" t="s">
        <v>458</v>
      </c>
      <c r="E5507" t="s">
        <v>476</v>
      </c>
      <c r="F5507" s="174" t="n">
        <v>2032</v>
      </c>
      <c r="G5507" s="175" t="n">
        <v>55</v>
      </c>
      <c r="H5507" s="176" t="n">
        <v>14456.649967579</v>
      </c>
      <c r="I5507" s="177" t="n">
        <v>3716039.11888649</v>
      </c>
      <c r="J5507" s="178" t="str">
        <f>IF(I5507&gt;0,H5507/I5507,0)</f>
      </c>
      <c r="K5507" s="179" t="str">
        <f>1-EXP(-J5507)</f>
      </c>
      <c r="L5507" s="180" t="str">
        <f>IF(G5507=30,1,M5506)</f>
      </c>
      <c r="M5507" s="181" t="str">
        <f>L5507*(1-K5507)</f>
      </c>
    </row>
    <row r="5508">
      <c r="A5508" t="s">
        <v>164</v>
      </c>
      <c r="B5508" t="s">
        <v>256</v>
      </c>
      <c r="C5508" s="32" t="s">
        <v>258</v>
      </c>
      <c r="D5508" t="s">
        <v>458</v>
      </c>
      <c r="E5508" t="s">
        <v>476</v>
      </c>
      <c r="F5508" s="174" t="n">
        <v>2032</v>
      </c>
      <c r="G5508" s="175" t="n">
        <v>56</v>
      </c>
      <c r="H5508" s="176" t="n">
        <v>15424.0733981797</v>
      </c>
      <c r="I5508" s="177" t="n">
        <v>3631644.27576198</v>
      </c>
      <c r="J5508" s="178" t="str">
        <f>IF(I5508&gt;0,H5508/I5508,0)</f>
      </c>
      <c r="K5508" s="179" t="str">
        <f>1-EXP(-J5508)</f>
      </c>
      <c r="L5508" s="180" t="str">
        <f>IF(G5508=30,1,M5507)</f>
      </c>
      <c r="M5508" s="181" t="str">
        <f>L5508*(1-K5508)</f>
      </c>
    </row>
    <row r="5509">
      <c r="A5509" t="s">
        <v>164</v>
      </c>
      <c r="B5509" t="s">
        <v>256</v>
      </c>
      <c r="C5509" s="32" t="s">
        <v>258</v>
      </c>
      <c r="D5509" t="s">
        <v>458</v>
      </c>
      <c r="E5509" t="s">
        <v>476</v>
      </c>
      <c r="F5509" s="174" t="n">
        <v>2032</v>
      </c>
      <c r="G5509" s="175" t="n">
        <v>57</v>
      </c>
      <c r="H5509" s="176" t="n">
        <v>16452.1130711526</v>
      </c>
      <c r="I5509" s="177" t="n">
        <v>3546503.31428972</v>
      </c>
      <c r="J5509" s="178" t="str">
        <f>IF(I5509&gt;0,H5509/I5509,0)</f>
      </c>
      <c r="K5509" s="179" t="str">
        <f>1-EXP(-J5509)</f>
      </c>
      <c r="L5509" s="180" t="str">
        <f>IF(G5509=30,1,M5508)</f>
      </c>
      <c r="M5509" s="181" t="str">
        <f>L5509*(1-K5509)</f>
      </c>
    </row>
    <row r="5510">
      <c r="A5510" t="s">
        <v>164</v>
      </c>
      <c r="B5510" t="s">
        <v>256</v>
      </c>
      <c r="C5510" s="32" t="s">
        <v>258</v>
      </c>
      <c r="D5510" t="s">
        <v>458</v>
      </c>
      <c r="E5510" t="s">
        <v>476</v>
      </c>
      <c r="F5510" s="174" t="n">
        <v>2032</v>
      </c>
      <c r="G5510" s="175" t="n">
        <v>58</v>
      </c>
      <c r="H5510" s="176" t="n">
        <v>17411.303782518</v>
      </c>
      <c r="I5510" s="177" t="n">
        <v>3434255.54329025</v>
      </c>
      <c r="J5510" s="178" t="str">
        <f>IF(I5510&gt;0,H5510/I5510,0)</f>
      </c>
      <c r="K5510" s="179" t="str">
        <f>1-EXP(-J5510)</f>
      </c>
      <c r="L5510" s="180" t="str">
        <f>IF(G5510=30,1,M5509)</f>
      </c>
      <c r="M5510" s="181" t="str">
        <f>L5510*(1-K5510)</f>
      </c>
    </row>
    <row r="5511">
      <c r="A5511" t="s">
        <v>164</v>
      </c>
      <c r="B5511" t="s">
        <v>256</v>
      </c>
      <c r="C5511" s="32" t="s">
        <v>258</v>
      </c>
      <c r="D5511" t="s">
        <v>458</v>
      </c>
      <c r="E5511" t="s">
        <v>476</v>
      </c>
      <c r="F5511" s="174" t="n">
        <v>2032</v>
      </c>
      <c r="G5511" s="175" t="n">
        <v>59</v>
      </c>
      <c r="H5511" s="176" t="n">
        <v>18736.0504190008</v>
      </c>
      <c r="I5511" s="177" t="n">
        <v>3379769.72367248</v>
      </c>
      <c r="J5511" s="178" t="str">
        <f>IF(I5511&gt;0,H5511/I5511,0)</f>
      </c>
      <c r="K5511" s="179" t="str">
        <f>1-EXP(-J5511)</f>
      </c>
      <c r="L5511" s="180" t="str">
        <f>IF(G5511=30,1,M5510)</f>
      </c>
      <c r="M5511" s="181" t="str">
        <f>L5511*(1-K5511)</f>
      </c>
    </row>
    <row r="5512">
      <c r="A5512" t="s">
        <v>164</v>
      </c>
      <c r="B5512" t="s">
        <v>256</v>
      </c>
      <c r="C5512" s="32" t="s">
        <v>258</v>
      </c>
      <c r="D5512" t="s">
        <v>458</v>
      </c>
      <c r="E5512" t="s">
        <v>476</v>
      </c>
      <c r="F5512" s="174" t="n">
        <v>2032</v>
      </c>
      <c r="G5512" s="175" t="n">
        <v>60</v>
      </c>
      <c r="H5512" s="176" t="n">
        <v>19485.6943206331</v>
      </c>
      <c r="I5512" s="177" t="n">
        <v>3166926.8404175</v>
      </c>
      <c r="J5512" s="178" t="str">
        <f>IF(I5512&gt;0,H5512/I5512,0)</f>
      </c>
      <c r="K5512" s="179" t="str">
        <f>1-EXP(-J5512)</f>
      </c>
      <c r="L5512" s="180" t="str">
        <f>IF(G5512=30,1,M5511)</f>
      </c>
      <c r="M5512" s="181" t="str">
        <f>L5512*(1-K5512)</f>
      </c>
    </row>
    <row r="5513">
      <c r="A5513" t="s">
        <v>164</v>
      </c>
      <c r="B5513" t="s">
        <v>256</v>
      </c>
      <c r="C5513" s="32" t="s">
        <v>258</v>
      </c>
      <c r="D5513" t="s">
        <v>458</v>
      </c>
      <c r="E5513" t="s">
        <v>476</v>
      </c>
      <c r="F5513" s="174" t="n">
        <v>2032</v>
      </c>
      <c r="G5513" s="175" t="n">
        <v>61</v>
      </c>
      <c r="H5513" s="176" t="n">
        <v>20670.7731182533</v>
      </c>
      <c r="I5513" s="177" t="n">
        <v>3070465.17783316</v>
      </c>
      <c r="J5513" s="178" t="str">
        <f>IF(I5513&gt;0,H5513/I5513,0)</f>
      </c>
      <c r="K5513" s="179" t="str">
        <f>1-EXP(-J5513)</f>
      </c>
      <c r="L5513" s="180" t="str">
        <f>IF(G5513=30,1,M5512)</f>
      </c>
      <c r="M5513" s="181" t="str">
        <f>L5513*(1-K5513)</f>
      </c>
    </row>
    <row r="5514">
      <c r="A5514" t="s">
        <v>164</v>
      </c>
      <c r="B5514" t="s">
        <v>256</v>
      </c>
      <c r="C5514" s="32" t="s">
        <v>258</v>
      </c>
      <c r="D5514" t="s">
        <v>458</v>
      </c>
      <c r="E5514" t="s">
        <v>476</v>
      </c>
      <c r="F5514" s="174" t="n">
        <v>2032</v>
      </c>
      <c r="G5514" s="175" t="n">
        <v>62</v>
      </c>
      <c r="H5514" s="176" t="n">
        <v>21948.4174361469</v>
      </c>
      <c r="I5514" s="177" t="n">
        <v>2978202.54681748</v>
      </c>
      <c r="J5514" s="178" t="str">
        <f>IF(I5514&gt;0,H5514/I5514,0)</f>
      </c>
      <c r="K5514" s="179" t="str">
        <f>1-EXP(-J5514)</f>
      </c>
      <c r="L5514" s="180" t="str">
        <f>IF(G5514=30,1,M5513)</f>
      </c>
      <c r="M5514" s="181" t="str">
        <f>L5514*(1-K5514)</f>
      </c>
    </row>
    <row r="5515">
      <c r="A5515" t="s">
        <v>164</v>
      </c>
      <c r="B5515" t="s">
        <v>256</v>
      </c>
      <c r="C5515" s="32" t="s">
        <v>258</v>
      </c>
      <c r="D5515" t="s">
        <v>458</v>
      </c>
      <c r="E5515" t="s">
        <v>476</v>
      </c>
      <c r="F5515" s="174" t="n">
        <v>2032</v>
      </c>
      <c r="G5515" s="175" t="n">
        <v>63</v>
      </c>
      <c r="H5515" s="176" t="n">
        <v>23216.0703441995</v>
      </c>
      <c r="I5515" s="177" t="n">
        <v>2876679.23610911</v>
      </c>
      <c r="J5515" s="178" t="str">
        <f>IF(I5515&gt;0,H5515/I5515,0)</f>
      </c>
      <c r="K5515" s="179" t="str">
        <f>1-EXP(-J5515)</f>
      </c>
      <c r="L5515" s="180" t="str">
        <f>IF(G5515=30,1,M5514)</f>
      </c>
      <c r="M5515" s="181" t="str">
        <f>L5515*(1-K5515)</f>
      </c>
    </row>
    <row r="5516">
      <c r="A5516" t="s">
        <v>164</v>
      </c>
      <c r="B5516" t="s">
        <v>256</v>
      </c>
      <c r="C5516" s="32" t="s">
        <v>258</v>
      </c>
      <c r="D5516" t="s">
        <v>458</v>
      </c>
      <c r="E5516" t="s">
        <v>476</v>
      </c>
      <c r="F5516" s="174" t="n">
        <v>2032</v>
      </c>
      <c r="G5516" s="175" t="n">
        <v>64</v>
      </c>
      <c r="H5516" s="176" t="n">
        <v>24366.7000716381</v>
      </c>
      <c r="I5516" s="177" t="n">
        <v>2756104.40615642</v>
      </c>
      <c r="J5516" s="178" t="str">
        <f>IF(I5516&gt;0,H5516/I5516,0)</f>
      </c>
      <c r="K5516" s="179" t="str">
        <f>1-EXP(-J5516)</f>
      </c>
      <c r="L5516" s="180" t="str">
        <f>IF(G5516=30,1,M5515)</f>
      </c>
      <c r="M5516" s="181" t="str">
        <f>L5516*(1-K5516)</f>
      </c>
    </row>
    <row r="5517">
      <c r="A5517" t="s">
        <v>164</v>
      </c>
      <c r="B5517" t="s">
        <v>256</v>
      </c>
      <c r="C5517" s="32" t="s">
        <v>258</v>
      </c>
      <c r="D5517" t="s">
        <v>458</v>
      </c>
      <c r="E5517" t="s">
        <v>476</v>
      </c>
      <c r="F5517" s="174" t="n">
        <v>2032</v>
      </c>
      <c r="G5517" s="175" t="n">
        <v>65</v>
      </c>
      <c r="H5517" s="176" t="n">
        <v>24470.2038683349</v>
      </c>
      <c r="I5517" s="177" t="n">
        <v>2606003.56243107</v>
      </c>
      <c r="J5517" s="178" t="str">
        <f>IF(I5517&gt;0,H5517/I5517,0)</f>
      </c>
      <c r="K5517" s="179" t="str">
        <f>1-EXP(-J5517)</f>
      </c>
      <c r="L5517" s="180" t="str">
        <f>IF(G5517=30,1,M5516)</f>
      </c>
      <c r="M5517" s="181" t="str">
        <f>L5517*(1-K5517)</f>
      </c>
    </row>
    <row r="5518">
      <c r="A5518" t="s">
        <v>164</v>
      </c>
      <c r="B5518" t="s">
        <v>256</v>
      </c>
      <c r="C5518" s="32" t="s">
        <v>258</v>
      </c>
      <c r="D5518" t="s">
        <v>458</v>
      </c>
      <c r="E5518" t="s">
        <v>476</v>
      </c>
      <c r="F5518" s="174" t="n">
        <v>2032</v>
      </c>
      <c r="G5518" s="175" t="n">
        <v>66</v>
      </c>
      <c r="H5518" s="176" t="n">
        <v>25641.3873364321</v>
      </c>
      <c r="I5518" s="177" t="n">
        <v>2490438.40438882</v>
      </c>
      <c r="J5518" s="178" t="str">
        <f>IF(I5518&gt;0,H5518/I5518,0)</f>
      </c>
      <c r="K5518" s="179" t="str">
        <f>1-EXP(-J5518)</f>
      </c>
      <c r="L5518" s="180" t="str">
        <f>IF(G5518=30,1,M5517)</f>
      </c>
      <c r="M5518" s="181" t="str">
        <f>L5518*(1-K5518)</f>
      </c>
    </row>
    <row r="5519">
      <c r="A5519" t="s">
        <v>164</v>
      </c>
      <c r="B5519" t="s">
        <v>256</v>
      </c>
      <c r="C5519" s="32" t="s">
        <v>258</v>
      </c>
      <c r="D5519" t="s">
        <v>458</v>
      </c>
      <c r="E5519" t="s">
        <v>476</v>
      </c>
      <c r="F5519" s="174" t="n">
        <v>2032</v>
      </c>
      <c r="G5519" s="175" t="n">
        <v>67</v>
      </c>
      <c r="H5519" s="176" t="n">
        <v>26589.417647027</v>
      </c>
      <c r="I5519" s="177" t="n">
        <v>2354515.11025353</v>
      </c>
      <c r="J5519" s="178" t="str">
        <f>IF(I5519&gt;0,H5519/I5519,0)</f>
      </c>
      <c r="K5519" s="179" t="str">
        <f>1-EXP(-J5519)</f>
      </c>
      <c r="L5519" s="180" t="str">
        <f>IF(G5519=30,1,M5518)</f>
      </c>
      <c r="M5519" s="181" t="str">
        <f>L5519*(1-K5519)</f>
      </c>
    </row>
    <row r="5520">
      <c r="A5520" t="s">
        <v>164</v>
      </c>
      <c r="B5520" t="s">
        <v>256</v>
      </c>
      <c r="C5520" s="32" t="s">
        <v>258</v>
      </c>
      <c r="D5520" t="s">
        <v>458</v>
      </c>
      <c r="E5520" t="s">
        <v>476</v>
      </c>
      <c r="F5520" s="174" t="n">
        <v>2032</v>
      </c>
      <c r="G5520" s="175" t="n">
        <v>68</v>
      </c>
      <c r="H5520" s="176" t="n">
        <v>27505.4350775485</v>
      </c>
      <c r="I5520" s="177" t="n">
        <v>2218956.89250665</v>
      </c>
      <c r="J5520" s="178" t="str">
        <f>IF(I5520&gt;0,H5520/I5520,0)</f>
      </c>
      <c r="K5520" s="179" t="str">
        <f>1-EXP(-J5520)</f>
      </c>
      <c r="L5520" s="180" t="str">
        <f>IF(G5520=30,1,M5519)</f>
      </c>
      <c r="M5520" s="181" t="str">
        <f>L5520*(1-K5520)</f>
      </c>
    </row>
    <row r="5521">
      <c r="A5521" t="s">
        <v>164</v>
      </c>
      <c r="B5521" t="s">
        <v>256</v>
      </c>
      <c r="C5521" s="32" t="s">
        <v>258</v>
      </c>
      <c r="D5521" t="s">
        <v>458</v>
      </c>
      <c r="E5521" t="s">
        <v>476</v>
      </c>
      <c r="F5521" s="174" t="n">
        <v>2032</v>
      </c>
      <c r="G5521" s="175" t="n">
        <v>69</v>
      </c>
      <c r="H5521" s="176" t="n">
        <v>28433.8536674217</v>
      </c>
      <c r="I5521" s="177" t="n">
        <v>2088115.61931257</v>
      </c>
      <c r="J5521" s="178" t="str">
        <f>IF(I5521&gt;0,H5521/I5521,0)</f>
      </c>
      <c r="K5521" s="179" t="str">
        <f>1-EXP(-J5521)</f>
      </c>
      <c r="L5521" s="180" t="str">
        <f>IF(G5521=30,1,M5520)</f>
      </c>
      <c r="M5521" s="181" t="str">
        <f>L5521*(1-K5521)</f>
      </c>
    </row>
    <row r="5522">
      <c r="A5522" t="s">
        <v>164</v>
      </c>
      <c r="B5522" t="s">
        <v>256</v>
      </c>
      <c r="C5522" s="32" t="s">
        <v>258</v>
      </c>
      <c r="D5522" t="s">
        <v>458</v>
      </c>
      <c r="E5522" t="s">
        <v>476</v>
      </c>
      <c r="F5522" s="174" t="n">
        <v>2033</v>
      </c>
      <c r="G5522" s="175" t="n">
        <v>30</v>
      </c>
      <c r="H5522" s="176" t="n">
        <v>767.900449832632</v>
      </c>
      <c r="I5522" s="177" t="n">
        <v>4369790.32007935</v>
      </c>
      <c r="J5522" s="178" t="str">
        <f>IF(I5522&gt;0,H5522/I5522,0)</f>
      </c>
      <c r="K5522" s="179" t="str">
        <f>1-EXP(-J5522)</f>
      </c>
      <c r="L5522" s="180" t="str">
        <f>IF(G5522=30,1,M5521)</f>
      </c>
      <c r="M5522" s="181" t="str">
        <f>L5522*(1-K5522)</f>
      </c>
    </row>
    <row r="5523">
      <c r="A5523" t="s">
        <v>164</v>
      </c>
      <c r="B5523" t="s">
        <v>256</v>
      </c>
      <c r="C5523" s="32" t="s">
        <v>258</v>
      </c>
      <c r="D5523" t="s">
        <v>458</v>
      </c>
      <c r="E5523" t="s">
        <v>476</v>
      </c>
      <c r="F5523" s="174" t="n">
        <v>2033</v>
      </c>
      <c r="G5523" s="175" t="n">
        <v>31</v>
      </c>
      <c r="H5523" s="176" t="n">
        <v>1095.32113598035</v>
      </c>
      <c r="I5523" s="177" t="n">
        <v>4349053.55168678</v>
      </c>
      <c r="J5523" s="178" t="str">
        <f>IF(I5523&gt;0,H5523/I5523,0)</f>
      </c>
      <c r="K5523" s="179" t="str">
        <f>1-EXP(-J5523)</f>
      </c>
      <c r="L5523" s="180" t="str">
        <f>IF(G5523=30,1,M5522)</f>
      </c>
      <c r="M5523" s="181" t="str">
        <f>L5523*(1-K5523)</f>
      </c>
    </row>
    <row r="5524">
      <c r="A5524" t="s">
        <v>164</v>
      </c>
      <c r="B5524" t="s">
        <v>256</v>
      </c>
      <c r="C5524" s="32" t="s">
        <v>258</v>
      </c>
      <c r="D5524" t="s">
        <v>458</v>
      </c>
      <c r="E5524" t="s">
        <v>476</v>
      </c>
      <c r="F5524" s="174" t="n">
        <v>2033</v>
      </c>
      <c r="G5524" s="175" t="n">
        <v>32</v>
      </c>
      <c r="H5524" s="176" t="n">
        <v>1145.92852074288</v>
      </c>
      <c r="I5524" s="177" t="n">
        <v>4329509.69160886</v>
      </c>
      <c r="J5524" s="178" t="str">
        <f>IF(I5524&gt;0,H5524/I5524,0)</f>
      </c>
      <c r="K5524" s="179" t="str">
        <f>1-EXP(-J5524)</f>
      </c>
      <c r="L5524" s="180" t="str">
        <f>IF(G5524=30,1,M5523)</f>
      </c>
      <c r="M5524" s="181" t="str">
        <f>L5524*(1-K5524)</f>
      </c>
    </row>
    <row r="5525">
      <c r="A5525" t="s">
        <v>164</v>
      </c>
      <c r="B5525" t="s">
        <v>256</v>
      </c>
      <c r="C5525" s="32" t="s">
        <v>258</v>
      </c>
      <c r="D5525" t="s">
        <v>458</v>
      </c>
      <c r="E5525" t="s">
        <v>476</v>
      </c>
      <c r="F5525" s="174" t="n">
        <v>2033</v>
      </c>
      <c r="G5525" s="175" t="n">
        <v>33</v>
      </c>
      <c r="H5525" s="176" t="n">
        <v>1207.25188981911</v>
      </c>
      <c r="I5525" s="177" t="n">
        <v>4309733.58300804</v>
      </c>
      <c r="J5525" s="178" t="str">
        <f>IF(I5525&gt;0,H5525/I5525,0)</f>
      </c>
      <c r="K5525" s="179" t="str">
        <f>1-EXP(-J5525)</f>
      </c>
      <c r="L5525" s="180" t="str">
        <f>IF(G5525=30,1,M5524)</f>
      </c>
      <c r="M5525" s="181" t="str">
        <f>L5525*(1-K5525)</f>
      </c>
    </row>
    <row r="5526">
      <c r="A5526" t="s">
        <v>164</v>
      </c>
      <c r="B5526" t="s">
        <v>256</v>
      </c>
      <c r="C5526" s="32" t="s">
        <v>258</v>
      </c>
      <c r="D5526" t="s">
        <v>458</v>
      </c>
      <c r="E5526" t="s">
        <v>476</v>
      </c>
      <c r="F5526" s="174" t="n">
        <v>2033</v>
      </c>
      <c r="G5526" s="175" t="n">
        <v>34</v>
      </c>
      <c r="H5526" s="176" t="n">
        <v>1290.95889262164</v>
      </c>
      <c r="I5526" s="177" t="n">
        <v>4329699.71268981</v>
      </c>
      <c r="J5526" s="178" t="str">
        <f>IF(I5526&gt;0,H5526/I5526,0)</f>
      </c>
      <c r="K5526" s="179" t="str">
        <f>1-EXP(-J5526)</f>
      </c>
      <c r="L5526" s="180" t="str">
        <f>IF(G5526=30,1,M5525)</f>
      </c>
      <c r="M5526" s="181" t="str">
        <f>L5526*(1-K5526)</f>
      </c>
    </row>
    <row r="5527">
      <c r="A5527" t="s">
        <v>164</v>
      </c>
      <c r="B5527" t="s">
        <v>256</v>
      </c>
      <c r="C5527" s="32" t="s">
        <v>258</v>
      </c>
      <c r="D5527" t="s">
        <v>458</v>
      </c>
      <c r="E5527" t="s">
        <v>476</v>
      </c>
      <c r="F5527" s="174" t="n">
        <v>2033</v>
      </c>
      <c r="G5527" s="175" t="n">
        <v>35</v>
      </c>
      <c r="H5527" s="176" t="n">
        <v>1774.94785083941</v>
      </c>
      <c r="I5527" s="177" t="n">
        <v>4388838.26246756</v>
      </c>
      <c r="J5527" s="178" t="str">
        <f>IF(I5527&gt;0,H5527/I5527,0)</f>
      </c>
      <c r="K5527" s="179" t="str">
        <f>1-EXP(-J5527)</f>
      </c>
      <c r="L5527" s="180" t="str">
        <f>IF(G5527=30,1,M5526)</f>
      </c>
      <c r="M5527" s="181" t="str">
        <f>L5527*(1-K5527)</f>
      </c>
    </row>
    <row r="5528">
      <c r="A5528" t="s">
        <v>164</v>
      </c>
      <c r="B5528" t="s">
        <v>256</v>
      </c>
      <c r="C5528" s="32" t="s">
        <v>258</v>
      </c>
      <c r="D5528" t="s">
        <v>458</v>
      </c>
      <c r="E5528" t="s">
        <v>476</v>
      </c>
      <c r="F5528" s="174" t="n">
        <v>2033</v>
      </c>
      <c r="G5528" s="175" t="n">
        <v>36</v>
      </c>
      <c r="H5528" s="176" t="n">
        <v>2236.18258769205</v>
      </c>
      <c r="I5528" s="177" t="n">
        <v>4526932.66340597</v>
      </c>
      <c r="J5528" s="178" t="str">
        <f>IF(I5528&gt;0,H5528/I5528,0)</f>
      </c>
      <c r="K5528" s="179" t="str">
        <f>1-EXP(-J5528)</f>
      </c>
      <c r="L5528" s="180" t="str">
        <f>IF(G5528=30,1,M5527)</f>
      </c>
      <c r="M5528" s="181" t="str">
        <f>L5528*(1-K5528)</f>
      </c>
    </row>
    <row r="5529">
      <c r="A5529" t="s">
        <v>164</v>
      </c>
      <c r="B5529" t="s">
        <v>256</v>
      </c>
      <c r="C5529" s="32" t="s">
        <v>258</v>
      </c>
      <c r="D5529" t="s">
        <v>458</v>
      </c>
      <c r="E5529" t="s">
        <v>476</v>
      </c>
      <c r="F5529" s="174" t="n">
        <v>2033</v>
      </c>
      <c r="G5529" s="175" t="n">
        <v>37</v>
      </c>
      <c r="H5529" s="176" t="n">
        <v>2374.36789408911</v>
      </c>
      <c r="I5529" s="177" t="n">
        <v>4483015.87234863</v>
      </c>
      <c r="J5529" s="178" t="str">
        <f>IF(I5529&gt;0,H5529/I5529,0)</f>
      </c>
      <c r="K5529" s="179" t="str">
        <f>1-EXP(-J5529)</f>
      </c>
      <c r="L5529" s="180" t="str">
        <f>IF(G5529=30,1,M5528)</f>
      </c>
      <c r="M5529" s="181" t="str">
        <f>L5529*(1-K5529)</f>
      </c>
    </row>
    <row r="5530">
      <c r="A5530" t="s">
        <v>164</v>
      </c>
      <c r="B5530" t="s">
        <v>256</v>
      </c>
      <c r="C5530" s="32" t="s">
        <v>258</v>
      </c>
      <c r="D5530" t="s">
        <v>458</v>
      </c>
      <c r="E5530" t="s">
        <v>476</v>
      </c>
      <c r="F5530" s="174" t="n">
        <v>2033</v>
      </c>
      <c r="G5530" s="175" t="n">
        <v>38</v>
      </c>
      <c r="H5530" s="176" t="n">
        <v>2509.3900600765</v>
      </c>
      <c r="I5530" s="177" t="n">
        <v>4408893.83693854</v>
      </c>
      <c r="J5530" s="178" t="str">
        <f>IF(I5530&gt;0,H5530/I5530,0)</f>
      </c>
      <c r="K5530" s="179" t="str">
        <f>1-EXP(-J5530)</f>
      </c>
      <c r="L5530" s="180" t="str">
        <f>IF(G5530=30,1,M5529)</f>
      </c>
      <c r="M5530" s="181" t="str">
        <f>L5530*(1-K5530)</f>
      </c>
    </row>
    <row r="5531">
      <c r="A5531" t="s">
        <v>164</v>
      </c>
      <c r="B5531" t="s">
        <v>256</v>
      </c>
      <c r="C5531" s="32" t="s">
        <v>258</v>
      </c>
      <c r="D5531" t="s">
        <v>458</v>
      </c>
      <c r="E5531" t="s">
        <v>476</v>
      </c>
      <c r="F5531" s="174" t="n">
        <v>2033</v>
      </c>
      <c r="G5531" s="175" t="n">
        <v>39</v>
      </c>
      <c r="H5531" s="176" t="n">
        <v>2665.71091896287</v>
      </c>
      <c r="I5531" s="177" t="n">
        <v>4350300.46861147</v>
      </c>
      <c r="J5531" s="178" t="str">
        <f>IF(I5531&gt;0,H5531/I5531,0)</f>
      </c>
      <c r="K5531" s="179" t="str">
        <f>1-EXP(-J5531)</f>
      </c>
      <c r="L5531" s="180" t="str">
        <f>IF(G5531=30,1,M5530)</f>
      </c>
      <c r="M5531" s="181" t="str">
        <f>L5531*(1-K5531)</f>
      </c>
    </row>
    <row r="5532">
      <c r="A5532" t="s">
        <v>164</v>
      </c>
      <c r="B5532" t="s">
        <v>256</v>
      </c>
      <c r="C5532" s="32" t="s">
        <v>258</v>
      </c>
      <c r="D5532" t="s">
        <v>458</v>
      </c>
      <c r="E5532" t="s">
        <v>476</v>
      </c>
      <c r="F5532" s="174" t="n">
        <v>2033</v>
      </c>
      <c r="G5532" s="175" t="n">
        <v>40</v>
      </c>
      <c r="H5532" s="176" t="n">
        <v>3533.59003229655</v>
      </c>
      <c r="I5532" s="177" t="n">
        <v>4295131.67647967</v>
      </c>
      <c r="J5532" s="178" t="str">
        <f>IF(I5532&gt;0,H5532/I5532,0)</f>
      </c>
      <c r="K5532" s="179" t="str">
        <f>1-EXP(-J5532)</f>
      </c>
      <c r="L5532" s="180" t="str">
        <f>IF(G5532=30,1,M5531)</f>
      </c>
      <c r="M5532" s="181" t="str">
        <f>L5532*(1-K5532)</f>
      </c>
    </row>
    <row r="5533">
      <c r="A5533" t="s">
        <v>164</v>
      </c>
      <c r="B5533" t="s">
        <v>256</v>
      </c>
      <c r="C5533" s="32" t="s">
        <v>258</v>
      </c>
      <c r="D5533" t="s">
        <v>458</v>
      </c>
      <c r="E5533" t="s">
        <v>476</v>
      </c>
      <c r="F5533" s="174" t="n">
        <v>2033</v>
      </c>
      <c r="G5533" s="175" t="n">
        <v>41</v>
      </c>
      <c r="H5533" s="176" t="n">
        <v>3847.87392253829</v>
      </c>
      <c r="I5533" s="177" t="n">
        <v>4329807.39188067</v>
      </c>
      <c r="J5533" s="178" t="str">
        <f>IF(I5533&gt;0,H5533/I5533,0)</f>
      </c>
      <c r="K5533" s="179" t="str">
        <f>1-EXP(-J5533)</f>
      </c>
      <c r="L5533" s="180" t="str">
        <f>IF(G5533=30,1,M5532)</f>
      </c>
      <c r="M5533" s="181" t="str">
        <f>L5533*(1-K5533)</f>
      </c>
    </row>
    <row r="5534">
      <c r="A5534" t="s">
        <v>164</v>
      </c>
      <c r="B5534" t="s">
        <v>256</v>
      </c>
      <c r="C5534" s="32" t="s">
        <v>258</v>
      </c>
      <c r="D5534" t="s">
        <v>458</v>
      </c>
      <c r="E5534" t="s">
        <v>476</v>
      </c>
      <c r="F5534" s="174" t="n">
        <v>2033</v>
      </c>
      <c r="G5534" s="175" t="n">
        <v>42</v>
      </c>
      <c r="H5534" s="176" t="n">
        <v>4186.89730377557</v>
      </c>
      <c r="I5534" s="177" t="n">
        <v>4345369.22867794</v>
      </c>
      <c r="J5534" s="178" t="str">
        <f>IF(I5534&gt;0,H5534/I5534,0)</f>
      </c>
      <c r="K5534" s="179" t="str">
        <f>1-EXP(-J5534)</f>
      </c>
      <c r="L5534" s="180" t="str">
        <f>IF(G5534=30,1,M5533)</f>
      </c>
      <c r="M5534" s="181" t="str">
        <f>L5534*(1-K5534)</f>
      </c>
    </row>
    <row r="5535">
      <c r="A5535" t="s">
        <v>164</v>
      </c>
      <c r="B5535" t="s">
        <v>256</v>
      </c>
      <c r="C5535" s="32" t="s">
        <v>258</v>
      </c>
      <c r="D5535" t="s">
        <v>458</v>
      </c>
      <c r="E5535" t="s">
        <v>476</v>
      </c>
      <c r="F5535" s="174" t="n">
        <v>2033</v>
      </c>
      <c r="G5535" s="175" t="n">
        <v>43</v>
      </c>
      <c r="H5535" s="176" t="n">
        <v>6340.02203812146</v>
      </c>
      <c r="I5535" s="177" t="n">
        <v>6396953.94725909</v>
      </c>
      <c r="J5535" s="178" t="str">
        <f>IF(I5535&gt;0,H5535/I5535,0)</f>
      </c>
      <c r="K5535" s="179" t="str">
        <f>1-EXP(-J5535)</f>
      </c>
      <c r="L5535" s="180" t="str">
        <f>IF(G5535=30,1,M5534)</f>
      </c>
      <c r="M5535" s="181" t="str">
        <f>L5535*(1-K5535)</f>
      </c>
    </row>
    <row r="5536">
      <c r="A5536" t="s">
        <v>164</v>
      </c>
      <c r="B5536" t="s">
        <v>256</v>
      </c>
      <c r="C5536" s="32" t="s">
        <v>258</v>
      </c>
      <c r="D5536" t="s">
        <v>458</v>
      </c>
      <c r="E5536" t="s">
        <v>476</v>
      </c>
      <c r="F5536" s="174" t="n">
        <v>2033</v>
      </c>
      <c r="G5536" s="175" t="n">
        <v>44</v>
      </c>
      <c r="H5536" s="176" t="n">
        <v>4913.88570545316</v>
      </c>
      <c r="I5536" s="177" t="n">
        <v>4298812.9933476</v>
      </c>
      <c r="J5536" s="178" t="str">
        <f>IF(I5536&gt;0,H5536/I5536,0)</f>
      </c>
      <c r="K5536" s="179" t="str">
        <f>1-EXP(-J5536)</f>
      </c>
      <c r="L5536" s="180" t="str">
        <f>IF(G5536=30,1,M5535)</f>
      </c>
      <c r="M5536" s="181" t="str">
        <f>L5536*(1-K5536)</f>
      </c>
    </row>
    <row r="5537">
      <c r="A5537" t="s">
        <v>164</v>
      </c>
      <c r="B5537" t="s">
        <v>256</v>
      </c>
      <c r="C5537" s="32" t="s">
        <v>258</v>
      </c>
      <c r="D5537" t="s">
        <v>458</v>
      </c>
      <c r="E5537" t="s">
        <v>476</v>
      </c>
      <c r="F5537" s="174" t="n">
        <v>2033</v>
      </c>
      <c r="G5537" s="175" t="n">
        <v>45</v>
      </c>
      <c r="H5537" s="176" t="n">
        <v>6310.77810816344</v>
      </c>
      <c r="I5537" s="177" t="n">
        <v>4279028.82194594</v>
      </c>
      <c r="J5537" s="178" t="str">
        <f>IF(I5537&gt;0,H5537/I5537,0)</f>
      </c>
      <c r="K5537" s="179" t="str">
        <f>1-EXP(-J5537)</f>
      </c>
      <c r="L5537" s="180" t="str">
        <f>IF(G5537=30,1,M5536)</f>
      </c>
      <c r="M5537" s="181" t="str">
        <f>L5537*(1-K5537)</f>
      </c>
    </row>
    <row r="5538">
      <c r="A5538" t="s">
        <v>164</v>
      </c>
      <c r="B5538" t="s">
        <v>256</v>
      </c>
      <c r="C5538" s="32" t="s">
        <v>258</v>
      </c>
      <c r="D5538" t="s">
        <v>458</v>
      </c>
      <c r="E5538" t="s">
        <v>476</v>
      </c>
      <c r="F5538" s="174" t="n">
        <v>2033</v>
      </c>
      <c r="G5538" s="175" t="n">
        <v>46</v>
      </c>
      <c r="H5538" s="176" t="n">
        <v>6692.92184620057</v>
      </c>
      <c r="I5538" s="177" t="n">
        <v>4143448.98198743</v>
      </c>
      <c r="J5538" s="178" t="str">
        <f>IF(I5538&gt;0,H5538/I5538,0)</f>
      </c>
      <c r="K5538" s="179" t="str">
        <f>1-EXP(-J5538)</f>
      </c>
      <c r="L5538" s="180" t="str">
        <f>IF(G5538=30,1,M5537)</f>
      </c>
      <c r="M5538" s="181" t="str">
        <f>L5538*(1-K5538)</f>
      </c>
    </row>
    <row r="5539">
      <c r="A5539" t="s">
        <v>164</v>
      </c>
      <c r="B5539" t="s">
        <v>256</v>
      </c>
      <c r="C5539" s="32" t="s">
        <v>258</v>
      </c>
      <c r="D5539" t="s">
        <v>458</v>
      </c>
      <c r="E5539" t="s">
        <v>476</v>
      </c>
      <c r="F5539" s="174" t="n">
        <v>2033</v>
      </c>
      <c r="G5539" s="175" t="n">
        <v>47</v>
      </c>
      <c r="H5539" s="176" t="n">
        <v>7266.04257129164</v>
      </c>
      <c r="I5539" s="177" t="n">
        <v>4105174.48091284</v>
      </c>
      <c r="J5539" s="178" t="str">
        <f>IF(I5539&gt;0,H5539/I5539,0)</f>
      </c>
      <c r="K5539" s="179" t="str">
        <f>1-EXP(-J5539)</f>
      </c>
      <c r="L5539" s="180" t="str">
        <f>IF(G5539=30,1,M5538)</f>
      </c>
      <c r="M5539" s="181" t="str">
        <f>L5539*(1-K5539)</f>
      </c>
    </row>
    <row r="5540">
      <c r="A5540" t="s">
        <v>164</v>
      </c>
      <c r="B5540" t="s">
        <v>256</v>
      </c>
      <c r="C5540" s="32" t="s">
        <v>258</v>
      </c>
      <c r="D5540" t="s">
        <v>458</v>
      </c>
      <c r="E5540" t="s">
        <v>476</v>
      </c>
      <c r="F5540" s="174" t="n">
        <v>2033</v>
      </c>
      <c r="G5540" s="175" t="n">
        <v>48</v>
      </c>
      <c r="H5540" s="176" t="n">
        <v>8068.15565450699</v>
      </c>
      <c r="I5540" s="177" t="n">
        <v>4158897.45252057</v>
      </c>
      <c r="J5540" s="178" t="str">
        <f>IF(I5540&gt;0,H5540/I5540,0)</f>
      </c>
      <c r="K5540" s="179" t="str">
        <f>1-EXP(-J5540)</f>
      </c>
      <c r="L5540" s="180" t="str">
        <f>IF(G5540=30,1,M5539)</f>
      </c>
      <c r="M5540" s="181" t="str">
        <f>L5540*(1-K5540)</f>
      </c>
    </row>
    <row r="5541">
      <c r="A5541" t="s">
        <v>164</v>
      </c>
      <c r="B5541" t="s">
        <v>256</v>
      </c>
      <c r="C5541" s="32" t="s">
        <v>258</v>
      </c>
      <c r="D5541" t="s">
        <v>458</v>
      </c>
      <c r="E5541" t="s">
        <v>476</v>
      </c>
      <c r="F5541" s="174" t="n">
        <v>2033</v>
      </c>
      <c r="G5541" s="175" t="n">
        <v>49</v>
      </c>
      <c r="H5541" s="176" t="n">
        <v>9004.09437606261</v>
      </c>
      <c r="I5541" s="177" t="n">
        <v>4236701.35618339</v>
      </c>
      <c r="J5541" s="178" t="str">
        <f>IF(I5541&gt;0,H5541/I5541,0)</f>
      </c>
      <c r="K5541" s="179" t="str">
        <f>1-EXP(-J5541)</f>
      </c>
      <c r="L5541" s="180" t="str">
        <f>IF(G5541=30,1,M5540)</f>
      </c>
      <c r="M5541" s="181" t="str">
        <f>L5541*(1-K5541)</f>
      </c>
    </row>
    <row r="5542">
      <c r="A5542" t="s">
        <v>164</v>
      </c>
      <c r="B5542" t="s">
        <v>256</v>
      </c>
      <c r="C5542" s="32" t="s">
        <v>258</v>
      </c>
      <c r="D5542" t="s">
        <v>458</v>
      </c>
      <c r="E5542" t="s">
        <v>476</v>
      </c>
      <c r="F5542" s="174" t="n">
        <v>2033</v>
      </c>
      <c r="G5542" s="175" t="n">
        <v>50</v>
      </c>
      <c r="H5542" s="176" t="n">
        <v>10367.0872925161</v>
      </c>
      <c r="I5542" s="177" t="n">
        <v>4206498.62943198</v>
      </c>
      <c r="J5542" s="178" t="str">
        <f>IF(I5542&gt;0,H5542/I5542,0)</f>
      </c>
      <c r="K5542" s="179" t="str">
        <f>1-EXP(-J5542)</f>
      </c>
      <c r="L5542" s="180" t="str">
        <f>IF(G5542=30,1,M5541)</f>
      </c>
      <c r="M5542" s="181" t="str">
        <f>L5542*(1-K5542)</f>
      </c>
    </row>
    <row r="5543">
      <c r="A5543" t="s">
        <v>164</v>
      </c>
      <c r="B5543" t="s">
        <v>256</v>
      </c>
      <c r="C5543" s="32" t="s">
        <v>258</v>
      </c>
      <c r="D5543" t="s">
        <v>458</v>
      </c>
      <c r="E5543" t="s">
        <v>476</v>
      </c>
      <c r="F5543" s="174" t="n">
        <v>2033</v>
      </c>
      <c r="G5543" s="175" t="n">
        <v>51</v>
      </c>
      <c r="H5543" s="176" t="n">
        <v>10959.8655455835</v>
      </c>
      <c r="I5543" s="177" t="n">
        <v>4064441.34625696</v>
      </c>
      <c r="J5543" s="178" t="str">
        <f>IF(I5543&gt;0,H5543/I5543,0)</f>
      </c>
      <c r="K5543" s="179" t="str">
        <f>1-EXP(-J5543)</f>
      </c>
      <c r="L5543" s="180" t="str">
        <f>IF(G5543=30,1,M5542)</f>
      </c>
      <c r="M5543" s="181" t="str">
        <f>L5543*(1-K5543)</f>
      </c>
    </row>
    <row r="5544">
      <c r="A5544" t="s">
        <v>164</v>
      </c>
      <c r="B5544" t="s">
        <v>256</v>
      </c>
      <c r="C5544" s="32" t="s">
        <v>258</v>
      </c>
      <c r="D5544" t="s">
        <v>458</v>
      </c>
      <c r="E5544" t="s">
        <v>476</v>
      </c>
      <c r="F5544" s="174" t="n">
        <v>2033</v>
      </c>
      <c r="G5544" s="175" t="n">
        <v>52</v>
      </c>
      <c r="H5544" s="176" t="n">
        <v>11738.8374448466</v>
      </c>
      <c r="I5544" s="177" t="n">
        <v>3984176.1070383</v>
      </c>
      <c r="J5544" s="178" t="str">
        <f>IF(I5544&gt;0,H5544/I5544,0)</f>
      </c>
      <c r="K5544" s="179" t="str">
        <f>1-EXP(-J5544)</f>
      </c>
      <c r="L5544" s="180" t="str">
        <f>IF(G5544=30,1,M5543)</f>
      </c>
      <c r="M5544" s="181" t="str">
        <f>L5544*(1-K5544)</f>
      </c>
    </row>
    <row r="5545">
      <c r="A5545" t="s">
        <v>164</v>
      </c>
      <c r="B5545" t="s">
        <v>256</v>
      </c>
      <c r="C5545" s="32" t="s">
        <v>258</v>
      </c>
      <c r="D5545" t="s">
        <v>458</v>
      </c>
      <c r="E5545" t="s">
        <v>476</v>
      </c>
      <c r="F5545" s="174" t="n">
        <v>2033</v>
      </c>
      <c r="G5545" s="175" t="n">
        <v>53</v>
      </c>
      <c r="H5545" s="176" t="n">
        <v>12611.3510312601</v>
      </c>
      <c r="I5545" s="177" t="n">
        <v>3919029.5561497</v>
      </c>
      <c r="J5545" s="178" t="str">
        <f>IF(I5545&gt;0,H5545/I5545,0)</f>
      </c>
      <c r="K5545" s="179" t="str">
        <f>1-EXP(-J5545)</f>
      </c>
      <c r="L5545" s="180" t="str">
        <f>IF(G5545=30,1,M5544)</f>
      </c>
      <c r="M5545" s="181" t="str">
        <f>L5545*(1-K5545)</f>
      </c>
    </row>
    <row r="5546">
      <c r="A5546" t="s">
        <v>164</v>
      </c>
      <c r="B5546" t="s">
        <v>256</v>
      </c>
      <c r="C5546" s="32" t="s">
        <v>258</v>
      </c>
      <c r="D5546" t="s">
        <v>458</v>
      </c>
      <c r="E5546" t="s">
        <v>476</v>
      </c>
      <c r="F5546" s="174" t="n">
        <v>2033</v>
      </c>
      <c r="G5546" s="175" t="n">
        <v>54</v>
      </c>
      <c r="H5546" s="176" t="n">
        <v>13521.7683520576</v>
      </c>
      <c r="I5546" s="177" t="n">
        <v>3848101.3264791</v>
      </c>
      <c r="J5546" s="178" t="str">
        <f>IF(I5546&gt;0,H5546/I5546,0)</f>
      </c>
      <c r="K5546" s="179" t="str">
        <f>1-EXP(-J5546)</f>
      </c>
      <c r="L5546" s="180" t="str">
        <f>IF(G5546=30,1,M5545)</f>
      </c>
      <c r="M5546" s="181" t="str">
        <f>L5546*(1-K5546)</f>
      </c>
    </row>
    <row r="5547">
      <c r="A5547" t="s">
        <v>164</v>
      </c>
      <c r="B5547" t="s">
        <v>256</v>
      </c>
      <c r="C5547" s="32" t="s">
        <v>258</v>
      </c>
      <c r="D5547" t="s">
        <v>458</v>
      </c>
      <c r="E5547" t="s">
        <v>476</v>
      </c>
      <c r="F5547" s="174" t="n">
        <v>2033</v>
      </c>
      <c r="G5547" s="175" t="n">
        <v>55</v>
      </c>
      <c r="H5547" s="176" t="n">
        <v>14481.9216580868</v>
      </c>
      <c r="I5547" s="177" t="n">
        <v>3757786.36810053</v>
      </c>
      <c r="J5547" s="178" t="str">
        <f>IF(I5547&gt;0,H5547/I5547,0)</f>
      </c>
      <c r="K5547" s="179" t="str">
        <f>1-EXP(-J5547)</f>
      </c>
      <c r="L5547" s="180" t="str">
        <f>IF(G5547=30,1,M5546)</f>
      </c>
      <c r="M5547" s="181" t="str">
        <f>L5547*(1-K5547)</f>
      </c>
    </row>
    <row r="5548">
      <c r="A5548" t="s">
        <v>164</v>
      </c>
      <c r="B5548" t="s">
        <v>256</v>
      </c>
      <c r="C5548" s="32" t="s">
        <v>258</v>
      </c>
      <c r="D5548" t="s">
        <v>458</v>
      </c>
      <c r="E5548" t="s">
        <v>476</v>
      </c>
      <c r="F5548" s="174" t="n">
        <v>2033</v>
      </c>
      <c r="G5548" s="175" t="n">
        <v>56</v>
      </c>
      <c r="H5548" s="176" t="n">
        <v>15513.634755781</v>
      </c>
      <c r="I5548" s="177" t="n">
        <v>3683144.6635852</v>
      </c>
      <c r="J5548" s="178" t="str">
        <f>IF(I5548&gt;0,H5548/I5548,0)</f>
      </c>
      <c r="K5548" s="179" t="str">
        <f>1-EXP(-J5548)</f>
      </c>
      <c r="L5548" s="180" t="str">
        <f>IF(G5548=30,1,M5547)</f>
      </c>
      <c r="M5548" s="181" t="str">
        <f>L5548*(1-K5548)</f>
      </c>
    </row>
    <row r="5549">
      <c r="A5549" t="s">
        <v>164</v>
      </c>
      <c r="B5549" t="s">
        <v>256</v>
      </c>
      <c r="C5549" s="32" t="s">
        <v>258</v>
      </c>
      <c r="D5549" t="s">
        <v>458</v>
      </c>
      <c r="E5549" t="s">
        <v>476</v>
      </c>
      <c r="F5549" s="174" t="n">
        <v>2033</v>
      </c>
      <c r="G5549" s="175" t="n">
        <v>57</v>
      </c>
      <c r="H5549" s="176" t="n">
        <v>16547.7824733398</v>
      </c>
      <c r="I5549" s="177" t="n">
        <v>3596926.74057979</v>
      </c>
      <c r="J5549" s="178" t="str">
        <f>IF(I5549&gt;0,H5549/I5549,0)</f>
      </c>
      <c r="K5549" s="179" t="str">
        <f>1-EXP(-J5549)</f>
      </c>
      <c r="L5549" s="180" t="str">
        <f>IF(G5549=30,1,M5548)</f>
      </c>
      <c r="M5549" s="181" t="str">
        <f>L5549*(1-K5549)</f>
      </c>
    </row>
    <row r="5550">
      <c r="A5550" t="s">
        <v>164</v>
      </c>
      <c r="B5550" t="s">
        <v>256</v>
      </c>
      <c r="C5550" s="32" t="s">
        <v>258</v>
      </c>
      <c r="D5550" t="s">
        <v>458</v>
      </c>
      <c r="E5550" t="s">
        <v>476</v>
      </c>
      <c r="F5550" s="174" t="n">
        <v>2033</v>
      </c>
      <c r="G5550" s="175" t="n">
        <v>58</v>
      </c>
      <c r="H5550" s="176" t="n">
        <v>17644.9697182898</v>
      </c>
      <c r="I5550" s="177" t="n">
        <v>3509484.78714669</v>
      </c>
      <c r="J5550" s="178" t="str">
        <f>IF(I5550&gt;0,H5550/I5550,0)</f>
      </c>
      <c r="K5550" s="179" t="str">
        <f>1-EXP(-J5550)</f>
      </c>
      <c r="L5550" s="180" t="str">
        <f>IF(G5550=30,1,M5549)</f>
      </c>
      <c r="M5550" s="181" t="str">
        <f>L5550*(1-K5550)</f>
      </c>
    </row>
    <row r="5551">
      <c r="A5551" t="s">
        <v>164</v>
      </c>
      <c r="B5551" t="s">
        <v>256</v>
      </c>
      <c r="C5551" s="32" t="s">
        <v>258</v>
      </c>
      <c r="D5551" t="s">
        <v>458</v>
      </c>
      <c r="E5551" t="s">
        <v>476</v>
      </c>
      <c r="F5551" s="174" t="n">
        <v>2033</v>
      </c>
      <c r="G5551" s="175" t="n">
        <v>59</v>
      </c>
      <c r="H5551" s="176" t="n">
        <v>18667.1056346625</v>
      </c>
      <c r="I5551" s="177" t="n">
        <v>3395093.33814783</v>
      </c>
      <c r="J5551" s="178" t="str">
        <f>IF(I5551&gt;0,H5551/I5551,0)</f>
      </c>
      <c r="K5551" s="179" t="str">
        <f>1-EXP(-J5551)</f>
      </c>
      <c r="L5551" s="180" t="str">
        <f>IF(G5551=30,1,M5550)</f>
      </c>
      <c r="M5551" s="181" t="str">
        <f>L5551*(1-K5551)</f>
      </c>
    </row>
    <row r="5552">
      <c r="A5552" t="s">
        <v>164</v>
      </c>
      <c r="B5552" t="s">
        <v>256</v>
      </c>
      <c r="C5552" s="32" t="s">
        <v>258</v>
      </c>
      <c r="D5552" t="s">
        <v>458</v>
      </c>
      <c r="E5552" t="s">
        <v>476</v>
      </c>
      <c r="F5552" s="174" t="n">
        <v>2033</v>
      </c>
      <c r="G5552" s="175" t="n">
        <v>60</v>
      </c>
      <c r="H5552" s="176" t="n">
        <v>20300.812328255</v>
      </c>
      <c r="I5552" s="177" t="n">
        <v>3337642.79694507</v>
      </c>
      <c r="J5552" s="178" t="str">
        <f>IF(I5552&gt;0,H5552/I5552,0)</f>
      </c>
      <c r="K5552" s="179" t="str">
        <f>1-EXP(-J5552)</f>
      </c>
      <c r="L5552" s="180" t="str">
        <f>IF(G5552=30,1,M5551)</f>
      </c>
      <c r="M5552" s="181" t="str">
        <f>L5552*(1-K5552)</f>
      </c>
    </row>
    <row r="5553">
      <c r="A5553" t="s">
        <v>164</v>
      </c>
      <c r="B5553" t="s">
        <v>256</v>
      </c>
      <c r="C5553" s="32" t="s">
        <v>258</v>
      </c>
      <c r="D5553" t="s">
        <v>458</v>
      </c>
      <c r="E5553" t="s">
        <v>476</v>
      </c>
      <c r="F5553" s="174" t="n">
        <v>2033</v>
      </c>
      <c r="G5553" s="175" t="n">
        <v>61</v>
      </c>
      <c r="H5553" s="176" t="n">
        <v>20813.8909517437</v>
      </c>
      <c r="I5553" s="177" t="n">
        <v>3123216.35690732</v>
      </c>
      <c r="J5553" s="178" t="str">
        <f>IF(I5553&gt;0,H5553/I5553,0)</f>
      </c>
      <c r="K5553" s="179" t="str">
        <f>1-EXP(-J5553)</f>
      </c>
      <c r="L5553" s="180" t="str">
        <f>IF(G5553=30,1,M5552)</f>
      </c>
      <c r="M5553" s="181" t="str">
        <f>L5553*(1-K5553)</f>
      </c>
    </row>
    <row r="5554">
      <c r="A5554" t="s">
        <v>164</v>
      </c>
      <c r="B5554" t="s">
        <v>256</v>
      </c>
      <c r="C5554" s="32" t="s">
        <v>258</v>
      </c>
      <c r="D5554" t="s">
        <v>458</v>
      </c>
      <c r="E5554" t="s">
        <v>476</v>
      </c>
      <c r="F5554" s="174" t="n">
        <v>2033</v>
      </c>
      <c r="G5554" s="175" t="n">
        <v>62</v>
      </c>
      <c r="H5554" s="176" t="n">
        <v>22068.7062389125</v>
      </c>
      <c r="I5554" s="177" t="n">
        <v>3024580.74646494</v>
      </c>
      <c r="J5554" s="178" t="str">
        <f>IF(I5554&gt;0,H5554/I5554,0)</f>
      </c>
      <c r="K5554" s="179" t="str">
        <f>1-EXP(-J5554)</f>
      </c>
      <c r="L5554" s="180" t="str">
        <f>IF(G5554=30,1,M5553)</f>
      </c>
      <c r="M5554" s="181" t="str">
        <f>L5554*(1-K5554)</f>
      </c>
    </row>
    <row r="5555">
      <c r="A5555" t="s">
        <v>164</v>
      </c>
      <c r="B5555" t="s">
        <v>256</v>
      </c>
      <c r="C5555" s="32" t="s">
        <v>258</v>
      </c>
      <c r="D5555" t="s">
        <v>458</v>
      </c>
      <c r="E5555" t="s">
        <v>476</v>
      </c>
      <c r="F5555" s="174" t="n">
        <v>2033</v>
      </c>
      <c r="G5555" s="175" t="n">
        <v>63</v>
      </c>
      <c r="H5555" s="176" t="n">
        <v>23412.6303845748</v>
      </c>
      <c r="I5555" s="177" t="n">
        <v>2929495.94684555</v>
      </c>
      <c r="J5555" s="178" t="str">
        <f>IF(I5555&gt;0,H5555/I5555,0)</f>
      </c>
      <c r="K5555" s="179" t="str">
        <f>1-EXP(-J5555)</f>
      </c>
      <c r="L5555" s="180" t="str">
        <f>IF(G5555=30,1,M5554)</f>
      </c>
      <c r="M5555" s="181" t="str">
        <f>L5555*(1-K5555)</f>
      </c>
    </row>
    <row r="5556">
      <c r="A5556" t="s">
        <v>164</v>
      </c>
      <c r="B5556" t="s">
        <v>256</v>
      </c>
      <c r="C5556" s="32" t="s">
        <v>258</v>
      </c>
      <c r="D5556" t="s">
        <v>458</v>
      </c>
      <c r="E5556" t="s">
        <v>476</v>
      </c>
      <c r="F5556" s="174" t="n">
        <v>2033</v>
      </c>
      <c r="G5556" s="175" t="n">
        <v>64</v>
      </c>
      <c r="H5556" s="176" t="n">
        <v>24737.5975356871</v>
      </c>
      <c r="I5556" s="177" t="n">
        <v>2825173.14494925</v>
      </c>
      <c r="J5556" s="178" t="str">
        <f>IF(I5556&gt;0,H5556/I5556,0)</f>
      </c>
      <c r="K5556" s="179" t="str">
        <f>1-EXP(-J5556)</f>
      </c>
      <c r="L5556" s="180" t="str">
        <f>IF(G5556=30,1,M5555)</f>
      </c>
      <c r="M5556" s="181" t="str">
        <f>L5556*(1-K5556)</f>
      </c>
    </row>
    <row r="5557">
      <c r="A5557" t="s">
        <v>164</v>
      </c>
      <c r="B5557" t="s">
        <v>256</v>
      </c>
      <c r="C5557" s="32" t="s">
        <v>258</v>
      </c>
      <c r="D5557" t="s">
        <v>458</v>
      </c>
      <c r="E5557" t="s">
        <v>476</v>
      </c>
      <c r="F5557" s="174" t="n">
        <v>2033</v>
      </c>
      <c r="G5557" s="175" t="n">
        <v>65</v>
      </c>
      <c r="H5557" s="176" t="n">
        <v>25075.648124631</v>
      </c>
      <c r="I5557" s="177" t="n">
        <v>2702058.59333362</v>
      </c>
      <c r="J5557" s="178" t="str">
        <f>IF(I5557&gt;0,H5557/I5557,0)</f>
      </c>
      <c r="K5557" s="179" t="str">
        <f>1-EXP(-J5557)</f>
      </c>
      <c r="L5557" s="180" t="str">
        <f>IF(G5557=30,1,M5556)</f>
      </c>
      <c r="M5557" s="181" t="str">
        <f>L5557*(1-K5557)</f>
      </c>
    </row>
    <row r="5558">
      <c r="A5558" t="s">
        <v>164</v>
      </c>
      <c r="B5558" t="s">
        <v>256</v>
      </c>
      <c r="C5558" s="32" t="s">
        <v>258</v>
      </c>
      <c r="D5558" t="s">
        <v>458</v>
      </c>
      <c r="E5558" t="s">
        <v>476</v>
      </c>
      <c r="F5558" s="174" t="n">
        <v>2033</v>
      </c>
      <c r="G5558" s="175" t="n">
        <v>66</v>
      </c>
      <c r="H5558" s="176" t="n">
        <v>25976.6229277896</v>
      </c>
      <c r="I5558" s="177" t="n">
        <v>2550277.58177809</v>
      </c>
      <c r="J5558" s="178" t="str">
        <f>IF(I5558&gt;0,H5558/I5558,0)</f>
      </c>
      <c r="K5558" s="179" t="str">
        <f>1-EXP(-J5558)</f>
      </c>
      <c r="L5558" s="180" t="str">
        <f>IF(G5558=30,1,M5557)</f>
      </c>
      <c r="M5558" s="181" t="str">
        <f>L5558*(1-K5558)</f>
      </c>
    </row>
    <row r="5559">
      <c r="A5559" t="s">
        <v>164</v>
      </c>
      <c r="B5559" t="s">
        <v>256</v>
      </c>
      <c r="C5559" s="32" t="s">
        <v>258</v>
      </c>
      <c r="D5559" t="s">
        <v>458</v>
      </c>
      <c r="E5559" t="s">
        <v>476</v>
      </c>
      <c r="F5559" s="174" t="n">
        <v>2033</v>
      </c>
      <c r="G5559" s="175" t="n">
        <v>67</v>
      </c>
      <c r="H5559" s="176" t="n">
        <v>27174.8097713531</v>
      </c>
      <c r="I5559" s="177" t="n">
        <v>2431766.08406572</v>
      </c>
      <c r="J5559" s="178" t="str">
        <f>IF(I5559&gt;0,H5559/I5559,0)</f>
      </c>
      <c r="K5559" s="179" t="str">
        <f>1-EXP(-J5559)</f>
      </c>
      <c r="L5559" s="180" t="str">
        <f>IF(G5559=30,1,M5558)</f>
      </c>
      <c r="M5559" s="181" t="str">
        <f>L5559*(1-K5559)</f>
      </c>
    </row>
    <row r="5560">
      <c r="A5560" t="s">
        <v>164</v>
      </c>
      <c r="B5560" t="s">
        <v>256</v>
      </c>
      <c r="C5560" s="32" t="s">
        <v>258</v>
      </c>
      <c r="D5560" t="s">
        <v>458</v>
      </c>
      <c r="E5560" t="s">
        <v>476</v>
      </c>
      <c r="F5560" s="174" t="n">
        <v>2033</v>
      </c>
      <c r="G5560" s="175" t="n">
        <v>68</v>
      </c>
      <c r="H5560" s="176" t="n">
        <v>28135.7279957785</v>
      </c>
      <c r="I5560" s="177" t="n">
        <v>2293717.98970003</v>
      </c>
      <c r="J5560" s="178" t="str">
        <f>IF(I5560&gt;0,H5560/I5560,0)</f>
      </c>
      <c r="K5560" s="179" t="str">
        <f>1-EXP(-J5560)</f>
      </c>
      <c r="L5560" s="180" t="str">
        <f>IF(G5560=30,1,M5559)</f>
      </c>
      <c r="M5560" s="181" t="str">
        <f>L5560*(1-K5560)</f>
      </c>
    </row>
    <row r="5561">
      <c r="A5561" t="s">
        <v>164</v>
      </c>
      <c r="B5561" t="s">
        <v>256</v>
      </c>
      <c r="C5561" s="32" t="s">
        <v>258</v>
      </c>
      <c r="D5561" t="s">
        <v>458</v>
      </c>
      <c r="E5561" t="s">
        <v>476</v>
      </c>
      <c r="F5561" s="174" t="n">
        <v>2033</v>
      </c>
      <c r="G5561" s="175" t="n">
        <v>69</v>
      </c>
      <c r="H5561" s="176" t="n">
        <v>29057.572654003</v>
      </c>
      <c r="I5561" s="177" t="n">
        <v>2156117.45253305</v>
      </c>
      <c r="J5561" s="178" t="str">
        <f>IF(I5561&gt;0,H5561/I5561,0)</f>
      </c>
      <c r="K5561" s="179" t="str">
        <f>1-EXP(-J5561)</f>
      </c>
      <c r="L5561" s="180" t="str">
        <f>IF(G5561=30,1,M5560)</f>
      </c>
      <c r="M5561" s="181" t="str">
        <f>L5561*(1-K5561)</f>
      </c>
    </row>
    <row r="5562">
      <c r="A5562" t="s">
        <v>164</v>
      </c>
      <c r="B5562" t="s">
        <v>256</v>
      </c>
      <c r="C5562" s="32" t="s">
        <v>258</v>
      </c>
      <c r="D5562" t="s">
        <v>458</v>
      </c>
      <c r="E5562" t="s">
        <v>476</v>
      </c>
      <c r="F5562" s="174" t="n">
        <v>2034</v>
      </c>
      <c r="G5562" s="175" t="n">
        <v>30</v>
      </c>
      <c r="H5562" s="176" t="n">
        <v>782.693003770076</v>
      </c>
      <c r="I5562" s="177" t="n">
        <v>4429661.52582106</v>
      </c>
      <c r="J5562" s="178" t="str">
        <f>IF(I5562&gt;0,H5562/I5562,0)</f>
      </c>
      <c r="K5562" s="179" t="str">
        <f>1-EXP(-J5562)</f>
      </c>
      <c r="L5562" s="180" t="str">
        <f>IF(G5562=30,1,M5561)</f>
      </c>
      <c r="M5562" s="181" t="str">
        <f>L5562*(1-K5562)</f>
      </c>
    </row>
    <row r="5563">
      <c r="A5563" t="s">
        <v>164</v>
      </c>
      <c r="B5563" t="s">
        <v>256</v>
      </c>
      <c r="C5563" s="32" t="s">
        <v>258</v>
      </c>
      <c r="D5563" t="s">
        <v>458</v>
      </c>
      <c r="E5563" t="s">
        <v>476</v>
      </c>
      <c r="F5563" s="174" t="n">
        <v>2034</v>
      </c>
      <c r="G5563" s="175" t="n">
        <v>31</v>
      </c>
      <c r="H5563" s="176" t="n">
        <v>964.903996667487</v>
      </c>
      <c r="I5563" s="177" t="n">
        <v>4364271.69849571</v>
      </c>
      <c r="J5563" s="178" t="str">
        <f>IF(I5563&gt;0,H5563/I5563,0)</f>
      </c>
      <c r="K5563" s="179" t="str">
        <f>1-EXP(-J5563)</f>
      </c>
      <c r="L5563" s="180" t="str">
        <f>IF(G5563=30,1,M5562)</f>
      </c>
      <c r="M5563" s="181" t="str">
        <f>L5563*(1-K5563)</f>
      </c>
    </row>
    <row r="5564">
      <c r="A5564" t="s">
        <v>164</v>
      </c>
      <c r="B5564" t="s">
        <v>256</v>
      </c>
      <c r="C5564" s="32" t="s">
        <v>258</v>
      </c>
      <c r="D5564" t="s">
        <v>458</v>
      </c>
      <c r="E5564" t="s">
        <v>476</v>
      </c>
      <c r="F5564" s="174" t="n">
        <v>2034</v>
      </c>
      <c r="G5564" s="175" t="n">
        <v>32</v>
      </c>
      <c r="H5564" s="176" t="n">
        <v>1154.49117031291</v>
      </c>
      <c r="I5564" s="177" t="n">
        <v>4343480.75984061</v>
      </c>
      <c r="J5564" s="178" t="str">
        <f>IF(I5564&gt;0,H5564/I5564,0)</f>
      </c>
      <c r="K5564" s="179" t="str">
        <f>1-EXP(-J5564)</f>
      </c>
      <c r="L5564" s="180" t="str">
        <f>IF(G5564=30,1,M5563)</f>
      </c>
      <c r="M5564" s="181" t="str">
        <f>L5564*(1-K5564)</f>
      </c>
    </row>
    <row r="5565">
      <c r="A5565" t="s">
        <v>164</v>
      </c>
      <c r="B5565" t="s">
        <v>256</v>
      </c>
      <c r="C5565" s="32" t="s">
        <v>258</v>
      </c>
      <c r="D5565" t="s">
        <v>458</v>
      </c>
      <c r="E5565" t="s">
        <v>476</v>
      </c>
      <c r="F5565" s="174" t="n">
        <v>2034</v>
      </c>
      <c r="G5565" s="175" t="n">
        <v>33</v>
      </c>
      <c r="H5565" s="176" t="n">
        <v>1215.02664561079</v>
      </c>
      <c r="I5565" s="177" t="n">
        <v>4323727.09932907</v>
      </c>
      <c r="J5565" s="178" t="str">
        <f>IF(I5565&gt;0,H5565/I5565,0)</f>
      </c>
      <c r="K5565" s="179" t="str">
        <f>1-EXP(-J5565)</f>
      </c>
      <c r="L5565" s="180" t="str">
        <f>IF(G5565=30,1,M5564)</f>
      </c>
      <c r="M5565" s="181" t="str">
        <f>L5565*(1-K5565)</f>
      </c>
    </row>
    <row r="5566">
      <c r="A5566" t="s">
        <v>164</v>
      </c>
      <c r="B5566" t="s">
        <v>256</v>
      </c>
      <c r="C5566" s="32" t="s">
        <v>258</v>
      </c>
      <c r="D5566" t="s">
        <v>458</v>
      </c>
      <c r="E5566" t="s">
        <v>476</v>
      </c>
      <c r="F5566" s="174" t="n">
        <v>2034</v>
      </c>
      <c r="G5566" s="175" t="n">
        <v>34</v>
      </c>
      <c r="H5566" s="176" t="n">
        <v>1287.26175814205</v>
      </c>
      <c r="I5566" s="177" t="n">
        <v>4303699.00220503</v>
      </c>
      <c r="J5566" s="178" t="str">
        <f>IF(I5566&gt;0,H5566/I5566,0)</f>
      </c>
      <c r="K5566" s="179" t="str">
        <f>1-EXP(-J5566)</f>
      </c>
      <c r="L5566" s="180" t="str">
        <f>IF(G5566=30,1,M5565)</f>
      </c>
      <c r="M5566" s="181" t="str">
        <f>L5566*(1-K5566)</f>
      </c>
    </row>
    <row r="5567">
      <c r="A5567" t="s">
        <v>164</v>
      </c>
      <c r="B5567" t="s">
        <v>256</v>
      </c>
      <c r="C5567" s="32" t="s">
        <v>258</v>
      </c>
      <c r="D5567" t="s">
        <v>458</v>
      </c>
      <c r="E5567" t="s">
        <v>476</v>
      </c>
      <c r="F5567" s="174" t="n">
        <v>2034</v>
      </c>
      <c r="G5567" s="175" t="n">
        <v>35</v>
      </c>
      <c r="H5567" s="176" t="n">
        <v>1746.60035955657</v>
      </c>
      <c r="I5567" s="177" t="n">
        <v>4323304.6764976</v>
      </c>
      <c r="J5567" s="178" t="str">
        <f>IF(I5567&gt;0,H5567/I5567,0)</f>
      </c>
      <c r="K5567" s="179" t="str">
        <f>1-EXP(-J5567)</f>
      </c>
      <c r="L5567" s="180" t="str">
        <f>IF(G5567=30,1,M5566)</f>
      </c>
      <c r="M5567" s="181" t="str">
        <f>L5567*(1-K5567)</f>
      </c>
    </row>
    <row r="5568">
      <c r="A5568" t="s">
        <v>164</v>
      </c>
      <c r="B5568" t="s">
        <v>256</v>
      </c>
      <c r="C5568" s="32" t="s">
        <v>258</v>
      </c>
      <c r="D5568" t="s">
        <v>458</v>
      </c>
      <c r="E5568" t="s">
        <v>476</v>
      </c>
      <c r="F5568" s="174" t="n">
        <v>2034</v>
      </c>
      <c r="G5568" s="175" t="n">
        <v>36</v>
      </c>
      <c r="H5568" s="176" t="n">
        <v>1979.12097601141</v>
      </c>
      <c r="I5568" s="177" t="n">
        <v>4381544.09250341</v>
      </c>
      <c r="J5568" s="178" t="str">
        <f>IF(I5568&gt;0,H5568/I5568,0)</f>
      </c>
      <c r="K5568" s="179" t="str">
        <f>1-EXP(-J5568)</f>
      </c>
      <c r="L5568" s="180" t="str">
        <f>IF(G5568=30,1,M5567)</f>
      </c>
      <c r="M5568" s="181" t="str">
        <f>L5568*(1-K5568)</f>
      </c>
    </row>
    <row r="5569">
      <c r="A5569" t="s">
        <v>164</v>
      </c>
      <c r="B5569" t="s">
        <v>256</v>
      </c>
      <c r="C5569" s="32" t="s">
        <v>258</v>
      </c>
      <c r="D5569" t="s">
        <v>458</v>
      </c>
      <c r="E5569" t="s">
        <v>476</v>
      </c>
      <c r="F5569" s="174" t="n">
        <v>2034</v>
      </c>
      <c r="G5569" s="175" t="n">
        <v>37</v>
      </c>
      <c r="H5569" s="176" t="n">
        <v>2392.80646860925</v>
      </c>
      <c r="I5569" s="177" t="n">
        <v>4519085.9460723</v>
      </c>
      <c r="J5569" s="178" t="str">
        <f>IF(I5569&gt;0,H5569/I5569,0)</f>
      </c>
      <c r="K5569" s="179" t="str">
        <f>1-EXP(-J5569)</f>
      </c>
      <c r="L5569" s="180" t="str">
        <f>IF(G5569=30,1,M5568)</f>
      </c>
      <c r="M5569" s="181" t="str">
        <f>L5569*(1-K5569)</f>
      </c>
    </row>
    <row r="5570">
      <c r="A5570" t="s">
        <v>164</v>
      </c>
      <c r="B5570" t="s">
        <v>256</v>
      </c>
      <c r="C5570" s="32" t="s">
        <v>258</v>
      </c>
      <c r="D5570" t="s">
        <v>458</v>
      </c>
      <c r="E5570" t="s">
        <v>476</v>
      </c>
      <c r="F5570" s="174" t="n">
        <v>2034</v>
      </c>
      <c r="G5570" s="175" t="n">
        <v>38</v>
      </c>
      <c r="H5570" s="176" t="n">
        <v>2545.59832578858</v>
      </c>
      <c r="I5570" s="177" t="n">
        <v>4474700.92946161</v>
      </c>
      <c r="J5570" s="178" t="str">
        <f>IF(I5570&gt;0,H5570/I5570,0)</f>
      </c>
      <c r="K5570" s="179" t="str">
        <f>1-EXP(-J5570)</f>
      </c>
      <c r="L5570" s="180" t="str">
        <f>IF(G5570=30,1,M5569)</f>
      </c>
      <c r="M5570" s="181" t="str">
        <f>L5570*(1-K5570)</f>
      </c>
    </row>
    <row r="5571">
      <c r="A5571" t="s">
        <v>164</v>
      </c>
      <c r="B5571" t="s">
        <v>256</v>
      </c>
      <c r="C5571" s="32" t="s">
        <v>258</v>
      </c>
      <c r="D5571" t="s">
        <v>458</v>
      </c>
      <c r="E5571" t="s">
        <v>476</v>
      </c>
      <c r="F5571" s="174" t="n">
        <v>2034</v>
      </c>
      <c r="G5571" s="175" t="n">
        <v>39</v>
      </c>
      <c r="H5571" s="176" t="n">
        <v>2694.58249694577</v>
      </c>
      <c r="I5571" s="177" t="n">
        <v>4400119.30507944</v>
      </c>
      <c r="J5571" s="178" t="str">
        <f>IF(I5571&gt;0,H5571/I5571,0)</f>
      </c>
      <c r="K5571" s="179" t="str">
        <f>1-EXP(-J5571)</f>
      </c>
      <c r="L5571" s="180" t="str">
        <f>IF(G5571=30,1,M5570)</f>
      </c>
      <c r="M5571" s="181" t="str">
        <f>L5571*(1-K5571)</f>
      </c>
    </row>
    <row r="5572">
      <c r="A5572" t="s">
        <v>164</v>
      </c>
      <c r="B5572" t="s">
        <v>256</v>
      </c>
      <c r="C5572" s="32" t="s">
        <v>258</v>
      </c>
      <c r="D5572" t="s">
        <v>458</v>
      </c>
      <c r="E5572" t="s">
        <v>476</v>
      </c>
      <c r="F5572" s="174" t="n">
        <v>2034</v>
      </c>
      <c r="G5572" s="175" t="n">
        <v>40</v>
      </c>
      <c r="H5572" s="176" t="n">
        <v>3565.6872504874</v>
      </c>
      <c r="I5572" s="177" t="n">
        <v>4340990.95914048</v>
      </c>
      <c r="J5572" s="178" t="str">
        <f>IF(I5572&gt;0,H5572/I5572,0)</f>
      </c>
      <c r="K5572" s="179" t="str">
        <f>1-EXP(-J5572)</f>
      </c>
      <c r="L5572" s="180" t="str">
        <f>IF(G5572=30,1,M5571)</f>
      </c>
      <c r="M5572" s="181" t="str">
        <f>L5572*(1-K5572)</f>
      </c>
    </row>
    <row r="5573">
      <c r="A5573" t="s">
        <v>164</v>
      </c>
      <c r="B5573" t="s">
        <v>256</v>
      </c>
      <c r="C5573" s="32" t="s">
        <v>258</v>
      </c>
      <c r="D5573" t="s">
        <v>458</v>
      </c>
      <c r="E5573" t="s">
        <v>476</v>
      </c>
      <c r="F5573" s="174" t="n">
        <v>2034</v>
      </c>
      <c r="G5573" s="175" t="n">
        <v>41</v>
      </c>
      <c r="H5573" s="176" t="n">
        <v>3804.27976306231</v>
      </c>
      <c r="I5573" s="177" t="n">
        <v>4284439.15598877</v>
      </c>
      <c r="J5573" s="178" t="str">
        <f>IF(I5573&gt;0,H5573/I5573,0)</f>
      </c>
      <c r="K5573" s="179" t="str">
        <f>1-EXP(-J5573)</f>
      </c>
      <c r="L5573" s="180" t="str">
        <f>IF(G5573=30,1,M5572)</f>
      </c>
      <c r="M5573" s="181" t="str">
        <f>L5573*(1-K5573)</f>
      </c>
    </row>
    <row r="5574">
      <c r="A5574" t="s">
        <v>164</v>
      </c>
      <c r="B5574" t="s">
        <v>256</v>
      </c>
      <c r="C5574" s="32" t="s">
        <v>258</v>
      </c>
      <c r="D5574" t="s">
        <v>458</v>
      </c>
      <c r="E5574" t="s">
        <v>476</v>
      </c>
      <c r="F5574" s="174" t="n">
        <v>2034</v>
      </c>
      <c r="G5574" s="175" t="n">
        <v>42</v>
      </c>
      <c r="H5574" s="176" t="n">
        <v>4153.47995769418</v>
      </c>
      <c r="I5574" s="177" t="n">
        <v>4318976.49268896</v>
      </c>
      <c r="J5574" s="178" t="str">
        <f>IF(I5574&gt;0,H5574/I5574,0)</f>
      </c>
      <c r="K5574" s="179" t="str">
        <f>1-EXP(-J5574)</f>
      </c>
      <c r="L5574" s="180" t="str">
        <f>IF(G5574=30,1,M5573)</f>
      </c>
      <c r="M5574" s="181" t="str">
        <f>L5574*(1-K5574)</f>
      </c>
    </row>
    <row r="5575">
      <c r="A5575" t="s">
        <v>164</v>
      </c>
      <c r="B5575" t="s">
        <v>256</v>
      </c>
      <c r="C5575" s="32" t="s">
        <v>258</v>
      </c>
      <c r="D5575" t="s">
        <v>458</v>
      </c>
      <c r="E5575" t="s">
        <v>476</v>
      </c>
      <c r="F5575" s="174" t="n">
        <v>2034</v>
      </c>
      <c r="G5575" s="175" t="n">
        <v>43</v>
      </c>
      <c r="H5575" s="176" t="n">
        <v>4531.31868958069</v>
      </c>
      <c r="I5575" s="177" t="n">
        <v>4333605.3842312</v>
      </c>
      <c r="J5575" s="178" t="str">
        <f>IF(I5575&gt;0,H5575/I5575,0)</f>
      </c>
      <c r="K5575" s="179" t="str">
        <f>1-EXP(-J5575)</f>
      </c>
      <c r="L5575" s="180" t="str">
        <f>IF(G5575=30,1,M5574)</f>
      </c>
      <c r="M5575" s="181" t="str">
        <f>L5575*(1-K5575)</f>
      </c>
    </row>
    <row r="5576">
      <c r="A5576" t="s">
        <v>164</v>
      </c>
      <c r="B5576" t="s">
        <v>256</v>
      </c>
      <c r="C5576" s="32" t="s">
        <v>258</v>
      </c>
      <c r="D5576" t="s">
        <v>458</v>
      </c>
      <c r="E5576" t="s">
        <v>476</v>
      </c>
      <c r="F5576" s="174" t="n">
        <v>2034</v>
      </c>
      <c r="G5576" s="175" t="n">
        <v>44</v>
      </c>
      <c r="H5576" s="176" t="n">
        <v>6859.41724652146</v>
      </c>
      <c r="I5576" s="177" t="n">
        <v>6379006.77854207</v>
      </c>
      <c r="J5576" s="178" t="str">
        <f>IF(I5576&gt;0,H5576/I5576,0)</f>
      </c>
      <c r="K5576" s="179" t="str">
        <f>1-EXP(-J5576)</f>
      </c>
      <c r="L5576" s="180" t="str">
        <f>IF(G5576=30,1,M5575)</f>
      </c>
      <c r="M5576" s="181" t="str">
        <f>L5576*(1-K5576)</f>
      </c>
    </row>
    <row r="5577">
      <c r="A5577" t="s">
        <v>164</v>
      </c>
      <c r="B5577" t="s">
        <v>256</v>
      </c>
      <c r="C5577" s="32" t="s">
        <v>258</v>
      </c>
      <c r="D5577" t="s">
        <v>458</v>
      </c>
      <c r="E5577" t="s">
        <v>476</v>
      </c>
      <c r="F5577" s="174" t="n">
        <v>2034</v>
      </c>
      <c r="G5577" s="175" t="n">
        <v>45</v>
      </c>
      <c r="H5577" s="176" t="n">
        <v>6296.98080703461</v>
      </c>
      <c r="I5577" s="177" t="n">
        <v>4285060.11397743</v>
      </c>
      <c r="J5577" s="178" t="str">
        <f>IF(I5577&gt;0,H5577/I5577,0)</f>
      </c>
      <c r="K5577" s="179" t="str">
        <f>1-EXP(-J5577)</f>
      </c>
      <c r="L5577" s="180" t="str">
        <f>IF(G5577=30,1,M5576)</f>
      </c>
      <c r="M5577" s="181" t="str">
        <f>L5577*(1-K5577)</f>
      </c>
    </row>
    <row r="5578">
      <c r="A5578" t="s">
        <v>164</v>
      </c>
      <c r="B5578" t="s">
        <v>256</v>
      </c>
      <c r="C5578" s="32" t="s">
        <v>258</v>
      </c>
      <c r="D5578" t="s">
        <v>458</v>
      </c>
      <c r="E5578" t="s">
        <v>476</v>
      </c>
      <c r="F5578" s="174" t="n">
        <v>2034</v>
      </c>
      <c r="G5578" s="175" t="n">
        <v>46</v>
      </c>
      <c r="H5578" s="176" t="n">
        <v>6857.58900651125</v>
      </c>
      <c r="I5578" s="177" t="n">
        <v>4263061.7784618</v>
      </c>
      <c r="J5578" s="178" t="str">
        <f>IF(I5578&gt;0,H5578/I5578,0)</f>
      </c>
      <c r="K5578" s="179" t="str">
        <f>1-EXP(-J5578)</f>
      </c>
      <c r="L5578" s="180" t="str">
        <f>IF(G5578=30,1,M5577)</f>
      </c>
      <c r="M5578" s="181" t="str">
        <f>L5578*(1-K5578)</f>
      </c>
    </row>
    <row r="5579">
      <c r="A5579" t="s">
        <v>164</v>
      </c>
      <c r="B5579" t="s">
        <v>256</v>
      </c>
      <c r="C5579" s="32" t="s">
        <v>258</v>
      </c>
      <c r="D5579" t="s">
        <v>458</v>
      </c>
      <c r="E5579" t="s">
        <v>476</v>
      </c>
      <c r="F5579" s="174" t="n">
        <v>2034</v>
      </c>
      <c r="G5579" s="175" t="n">
        <v>47</v>
      </c>
      <c r="H5579" s="176" t="n">
        <v>7277.13263049244</v>
      </c>
      <c r="I5579" s="177" t="n">
        <v>4127520.84373349</v>
      </c>
      <c r="J5579" s="178" t="str">
        <f>IF(I5579&gt;0,H5579/I5579,0)</f>
      </c>
      <c r="K5579" s="179" t="str">
        <f>1-EXP(-J5579)</f>
      </c>
      <c r="L5579" s="180" t="str">
        <f>IF(G5579=30,1,M5578)</f>
      </c>
      <c r="M5579" s="181" t="str">
        <f>L5579*(1-K5579)</f>
      </c>
    </row>
    <row r="5580">
      <c r="A5580" t="s">
        <v>164</v>
      </c>
      <c r="B5580" t="s">
        <v>256</v>
      </c>
      <c r="C5580" s="32" t="s">
        <v>258</v>
      </c>
      <c r="D5580" t="s">
        <v>458</v>
      </c>
      <c r="E5580" t="s">
        <v>476</v>
      </c>
      <c r="F5580" s="174" t="n">
        <v>2034</v>
      </c>
      <c r="G5580" s="175" t="n">
        <v>48</v>
      </c>
      <c r="H5580" s="176" t="n">
        <v>7897.70892187526</v>
      </c>
      <c r="I5580" s="177" t="n">
        <v>4087894.11532062</v>
      </c>
      <c r="J5580" s="178" t="str">
        <f>IF(I5580&gt;0,H5580/I5580,0)</f>
      </c>
      <c r="K5580" s="179" t="str">
        <f>1-EXP(-J5580)</f>
      </c>
      <c r="L5580" s="180" t="str">
        <f>IF(G5580=30,1,M5579)</f>
      </c>
      <c r="M5580" s="181" t="str">
        <f>L5580*(1-K5580)</f>
      </c>
    </row>
    <row r="5581">
      <c r="A5581" t="s">
        <v>164</v>
      </c>
      <c r="B5581" t="s">
        <v>256</v>
      </c>
      <c r="C5581" s="32" t="s">
        <v>258</v>
      </c>
      <c r="D5581" t="s">
        <v>458</v>
      </c>
      <c r="E5581" t="s">
        <v>476</v>
      </c>
      <c r="F5581" s="174" t="n">
        <v>2034</v>
      </c>
      <c r="G5581" s="175" t="n">
        <v>49</v>
      </c>
      <c r="H5581" s="176" t="n">
        <v>8762.75850991081</v>
      </c>
      <c r="I5581" s="177" t="n">
        <v>4139717.25978197</v>
      </c>
      <c r="J5581" s="178" t="str">
        <f>IF(I5581&gt;0,H5581/I5581,0)</f>
      </c>
      <c r="K5581" s="179" t="str">
        <f>1-EXP(-J5581)</f>
      </c>
      <c r="L5581" s="180" t="str">
        <f>IF(G5581=30,1,M5580)</f>
      </c>
      <c r="M5581" s="181" t="str">
        <f>L5581*(1-K5581)</f>
      </c>
    </row>
    <row r="5582">
      <c r="A5582" t="s">
        <v>164</v>
      </c>
      <c r="B5582" t="s">
        <v>256</v>
      </c>
      <c r="C5582" s="32" t="s">
        <v>258</v>
      </c>
      <c r="D5582" t="s">
        <v>458</v>
      </c>
      <c r="E5582" t="s">
        <v>476</v>
      </c>
      <c r="F5582" s="174" t="n">
        <v>2034</v>
      </c>
      <c r="G5582" s="175" t="n">
        <v>50</v>
      </c>
      <c r="H5582" s="176" t="n">
        <v>10332.7157124105</v>
      </c>
      <c r="I5582" s="177" t="n">
        <v>4215299.58000414</v>
      </c>
      <c r="J5582" s="178" t="str">
        <f>IF(I5582&gt;0,H5582/I5582,0)</f>
      </c>
      <c r="K5582" s="179" t="str">
        <f>1-EXP(-J5582)</f>
      </c>
      <c r="L5582" s="180" t="str">
        <f>IF(G5582=30,1,M5581)</f>
      </c>
      <c r="M5582" s="181" t="str">
        <f>L5582*(1-K5582)</f>
      </c>
    </row>
    <row r="5583">
      <c r="A5583" t="s">
        <v>164</v>
      </c>
      <c r="B5583" t="s">
        <v>256</v>
      </c>
      <c r="C5583" s="32" t="s">
        <v>258</v>
      </c>
      <c r="D5583" t="s">
        <v>458</v>
      </c>
      <c r="E5583" t="s">
        <v>476</v>
      </c>
      <c r="F5583" s="174" t="n">
        <v>2034</v>
      </c>
      <c r="G5583" s="175" t="n">
        <v>51</v>
      </c>
      <c r="H5583" s="176" t="n">
        <v>11208.6436195484</v>
      </c>
      <c r="I5583" s="177" t="n">
        <v>4182385.992463</v>
      </c>
      <c r="J5583" s="178" t="str">
        <f>IF(I5583&gt;0,H5583/I5583,0)</f>
      </c>
      <c r="K5583" s="179" t="str">
        <f>1-EXP(-J5583)</f>
      </c>
      <c r="L5583" s="180" t="str">
        <f>IF(G5583=30,1,M5582)</f>
      </c>
      <c r="M5583" s="181" t="str">
        <f>L5583*(1-K5583)</f>
      </c>
    </row>
    <row r="5584">
      <c r="A5584" t="s">
        <v>164</v>
      </c>
      <c r="B5584" t="s">
        <v>256</v>
      </c>
      <c r="C5584" s="32" t="s">
        <v>258</v>
      </c>
      <c r="D5584" t="s">
        <v>458</v>
      </c>
      <c r="E5584" t="s">
        <v>476</v>
      </c>
      <c r="F5584" s="174" t="n">
        <v>2034</v>
      </c>
      <c r="G5584" s="175" t="n">
        <v>52</v>
      </c>
      <c r="H5584" s="176" t="n">
        <v>11839.6526829483</v>
      </c>
      <c r="I5584" s="177" t="n">
        <v>4039770.25361103</v>
      </c>
      <c r="J5584" s="178" t="str">
        <f>IF(I5584&gt;0,H5584/I5584,0)</f>
      </c>
      <c r="K5584" s="179" t="str">
        <f>1-EXP(-J5584)</f>
      </c>
      <c r="L5584" s="180" t="str">
        <f>IF(G5584=30,1,M5583)</f>
      </c>
      <c r="M5584" s="181" t="str">
        <f>L5584*(1-K5584)</f>
      </c>
    </row>
    <row r="5585">
      <c r="A5585" t="s">
        <v>164</v>
      </c>
      <c r="B5585" t="s">
        <v>256</v>
      </c>
      <c r="C5585" s="32" t="s">
        <v>258</v>
      </c>
      <c r="D5585" t="s">
        <v>458</v>
      </c>
      <c r="E5585" t="s">
        <v>476</v>
      </c>
      <c r="F5585" s="174" t="n">
        <v>2034</v>
      </c>
      <c r="G5585" s="175" t="n">
        <v>53</v>
      </c>
      <c r="H5585" s="176" t="n">
        <v>12666.787926227</v>
      </c>
      <c r="I5585" s="177" t="n">
        <v>3957752.57822512</v>
      </c>
      <c r="J5585" s="178" t="str">
        <f>IF(I5585&gt;0,H5585/I5585,0)</f>
      </c>
      <c r="K5585" s="179" t="str">
        <f>1-EXP(-J5585)</f>
      </c>
      <c r="L5585" s="180" t="str">
        <f>IF(G5585=30,1,M5584)</f>
      </c>
      <c r="M5585" s="181" t="str">
        <f>L5585*(1-K5585)</f>
      </c>
    </row>
    <row r="5586">
      <c r="A5586" t="s">
        <v>164</v>
      </c>
      <c r="B5586" t="s">
        <v>256</v>
      </c>
      <c r="C5586" s="32" t="s">
        <v>258</v>
      </c>
      <c r="D5586" t="s">
        <v>458</v>
      </c>
      <c r="E5586" t="s">
        <v>476</v>
      </c>
      <c r="F5586" s="174" t="n">
        <v>2034</v>
      </c>
      <c r="G5586" s="175" t="n">
        <v>54</v>
      </c>
      <c r="H5586" s="176" t="n">
        <v>13593.8798891493</v>
      </c>
      <c r="I5586" s="177" t="n">
        <v>3890644.8772318</v>
      </c>
      <c r="J5586" s="178" t="str">
        <f>IF(I5586&gt;0,H5586/I5586,0)</f>
      </c>
      <c r="K5586" s="179" t="str">
        <f>1-EXP(-J5586)</f>
      </c>
      <c r="L5586" s="180" t="str">
        <f>IF(G5586=30,1,M5585)</f>
      </c>
      <c r="M5586" s="181" t="str">
        <f>L5586*(1-K5586)</f>
      </c>
    </row>
    <row r="5587">
      <c r="A5587" t="s">
        <v>164</v>
      </c>
      <c r="B5587" t="s">
        <v>256</v>
      </c>
      <c r="C5587" s="32" t="s">
        <v>258</v>
      </c>
      <c r="D5587" t="s">
        <v>458</v>
      </c>
      <c r="E5587" t="s">
        <v>476</v>
      </c>
      <c r="F5587" s="174" t="n">
        <v>2034</v>
      </c>
      <c r="G5587" s="175" t="n">
        <v>55</v>
      </c>
      <c r="H5587" s="176" t="n">
        <v>14598.4537753461</v>
      </c>
      <c r="I5587" s="177" t="n">
        <v>3817672.79675407</v>
      </c>
      <c r="J5587" s="178" t="str">
        <f>IF(I5587&gt;0,H5587/I5587,0)</f>
      </c>
      <c r="K5587" s="179" t="str">
        <f>1-EXP(-J5587)</f>
      </c>
      <c r="L5587" s="180" t="str">
        <f>IF(G5587=30,1,M5586)</f>
      </c>
      <c r="M5587" s="181" t="str">
        <f>L5587*(1-K5587)</f>
      </c>
    </row>
    <row r="5588">
      <c r="A5588" t="s">
        <v>164</v>
      </c>
      <c r="B5588" t="s">
        <v>256</v>
      </c>
      <c r="C5588" s="32" t="s">
        <v>258</v>
      </c>
      <c r="D5588" t="s">
        <v>458</v>
      </c>
      <c r="E5588" t="s">
        <v>476</v>
      </c>
      <c r="F5588" s="174" t="n">
        <v>2034</v>
      </c>
      <c r="G5588" s="175" t="n">
        <v>56</v>
      </c>
      <c r="H5588" s="176" t="n">
        <v>15547.358592034</v>
      </c>
      <c r="I5588" s="177" t="n">
        <v>3724983.62331777</v>
      </c>
      <c r="J5588" s="178" t="str">
        <f>IF(I5588&gt;0,H5588/I5588,0)</f>
      </c>
      <c r="K5588" s="179" t="str">
        <f>1-EXP(-J5588)</f>
      </c>
      <c r="L5588" s="180" t="str">
        <f>IF(G5588=30,1,M5587)</f>
      </c>
      <c r="M5588" s="181" t="str">
        <f>L5588*(1-K5588)</f>
      </c>
    </row>
    <row r="5589">
      <c r="A5589" t="s">
        <v>164</v>
      </c>
      <c r="B5589" t="s">
        <v>256</v>
      </c>
      <c r="C5589" s="32" t="s">
        <v>258</v>
      </c>
      <c r="D5589" t="s">
        <v>458</v>
      </c>
      <c r="E5589" t="s">
        <v>476</v>
      </c>
      <c r="F5589" s="174" t="n">
        <v>2034</v>
      </c>
      <c r="G5589" s="175" t="n">
        <v>57</v>
      </c>
      <c r="H5589" s="176" t="n">
        <v>16650.9164437038</v>
      </c>
      <c r="I5589" s="177" t="n">
        <v>3648366.0876449</v>
      </c>
      <c r="J5589" s="178" t="str">
        <f>IF(I5589&gt;0,H5589/I5589,0)</f>
      </c>
      <c r="K5589" s="179" t="str">
        <f>1-EXP(-J5589)</f>
      </c>
      <c r="L5589" s="180" t="str">
        <f>IF(G5589=30,1,M5588)</f>
      </c>
      <c r="M5589" s="181" t="str">
        <f>L5589*(1-K5589)</f>
      </c>
    </row>
    <row r="5590">
      <c r="A5590" t="s">
        <v>164</v>
      </c>
      <c r="B5590" t="s">
        <v>256</v>
      </c>
      <c r="C5590" s="32" t="s">
        <v>258</v>
      </c>
      <c r="D5590" t="s">
        <v>458</v>
      </c>
      <c r="E5590" t="s">
        <v>476</v>
      </c>
      <c r="F5590" s="174" t="n">
        <v>2034</v>
      </c>
      <c r="G5590" s="175" t="n">
        <v>58</v>
      </c>
      <c r="H5590" s="176" t="n">
        <v>17754.9297433439</v>
      </c>
      <c r="I5590" s="177" t="n">
        <v>3559844.06179021</v>
      </c>
      <c r="J5590" s="178" t="str">
        <f>IF(I5590&gt;0,H5590/I5590,0)</f>
      </c>
      <c r="K5590" s="179" t="str">
        <f>1-EXP(-J5590)</f>
      </c>
      <c r="L5590" s="180" t="str">
        <f>IF(G5590=30,1,M5589)</f>
      </c>
      <c r="M5590" s="181" t="str">
        <f>L5590*(1-K5590)</f>
      </c>
    </row>
    <row r="5591">
      <c r="A5591" t="s">
        <v>164</v>
      </c>
      <c r="B5591" t="s">
        <v>256</v>
      </c>
      <c r="C5591" s="32" t="s">
        <v>258</v>
      </c>
      <c r="D5591" t="s">
        <v>458</v>
      </c>
      <c r="E5591" t="s">
        <v>476</v>
      </c>
      <c r="F5591" s="174" t="n">
        <v>2034</v>
      </c>
      <c r="G5591" s="175" t="n">
        <v>59</v>
      </c>
      <c r="H5591" s="176" t="n">
        <v>18925.280417095</v>
      </c>
      <c r="I5591" s="177" t="n">
        <v>3469959.65994244</v>
      </c>
      <c r="J5591" s="178" t="str">
        <f>IF(I5591&gt;0,H5591/I5591,0)</f>
      </c>
      <c r="K5591" s="179" t="str">
        <f>1-EXP(-J5591)</f>
      </c>
      <c r="L5591" s="180" t="str">
        <f>IF(G5591=30,1,M5590)</f>
      </c>
      <c r="M5591" s="181" t="str">
        <f>L5591*(1-K5591)</f>
      </c>
    </row>
    <row r="5592">
      <c r="A5592" t="s">
        <v>164</v>
      </c>
      <c r="B5592" t="s">
        <v>256</v>
      </c>
      <c r="C5592" s="32" t="s">
        <v>258</v>
      </c>
      <c r="D5592" t="s">
        <v>458</v>
      </c>
      <c r="E5592" t="s">
        <v>476</v>
      </c>
      <c r="F5592" s="174" t="n">
        <v>2034</v>
      </c>
      <c r="G5592" s="175" t="n">
        <v>60</v>
      </c>
      <c r="H5592" s="176" t="n">
        <v>20189.1905529223</v>
      </c>
      <c r="I5592" s="177" t="n">
        <v>3353295.30497256</v>
      </c>
      <c r="J5592" s="178" t="str">
        <f>IF(I5592&gt;0,H5592/I5592,0)</f>
      </c>
      <c r="K5592" s="179" t="str">
        <f>1-EXP(-J5592)</f>
      </c>
      <c r="L5592" s="180" t="str">
        <f>IF(G5592=30,1,M5591)</f>
      </c>
      <c r="M5592" s="181" t="str">
        <f>L5592*(1-K5592)</f>
      </c>
    </row>
    <row r="5593">
      <c r="A5593" t="s">
        <v>164</v>
      </c>
      <c r="B5593" t="s">
        <v>256</v>
      </c>
      <c r="C5593" s="32" t="s">
        <v>258</v>
      </c>
      <c r="D5593" t="s">
        <v>458</v>
      </c>
      <c r="E5593" t="s">
        <v>476</v>
      </c>
      <c r="F5593" s="174" t="n">
        <v>2034</v>
      </c>
      <c r="G5593" s="175" t="n">
        <v>61</v>
      </c>
      <c r="H5593" s="176" t="n">
        <v>21693.1503973158</v>
      </c>
      <c r="I5593" s="177" t="n">
        <v>3292226.98942161</v>
      </c>
      <c r="J5593" s="178" t="str">
        <f>IF(I5593&gt;0,H5593/I5593,0)</f>
      </c>
      <c r="K5593" s="179" t="str">
        <f>1-EXP(-J5593)</f>
      </c>
      <c r="L5593" s="180" t="str">
        <f>IF(G5593=30,1,M5592)</f>
      </c>
      <c r="M5593" s="181" t="str">
        <f>L5593*(1-K5593)</f>
      </c>
    </row>
    <row r="5594">
      <c r="A5594" t="s">
        <v>164</v>
      </c>
      <c r="B5594" t="s">
        <v>256</v>
      </c>
      <c r="C5594" s="32" t="s">
        <v>258</v>
      </c>
      <c r="D5594" t="s">
        <v>458</v>
      </c>
      <c r="E5594" t="s">
        <v>476</v>
      </c>
      <c r="F5594" s="174" t="n">
        <v>2034</v>
      </c>
      <c r="G5594" s="175" t="n">
        <v>62</v>
      </c>
      <c r="H5594" s="176" t="n">
        <v>22228.8716436448</v>
      </c>
      <c r="I5594" s="177" t="n">
        <v>3077110.13598138</v>
      </c>
      <c r="J5594" s="178" t="str">
        <f>IF(I5594&gt;0,H5594/I5594,0)</f>
      </c>
      <c r="K5594" s="179" t="str">
        <f>1-EXP(-J5594)</f>
      </c>
      <c r="L5594" s="180" t="str">
        <f>IF(G5594=30,1,M5593)</f>
      </c>
      <c r="M5594" s="181" t="str">
        <f>L5594*(1-K5594)</f>
      </c>
    </row>
    <row r="5595">
      <c r="A5595" t="s">
        <v>164</v>
      </c>
      <c r="B5595" t="s">
        <v>256</v>
      </c>
      <c r="C5595" s="32" t="s">
        <v>258</v>
      </c>
      <c r="D5595" t="s">
        <v>458</v>
      </c>
      <c r="E5595" t="s">
        <v>476</v>
      </c>
      <c r="F5595" s="174" t="n">
        <v>2034</v>
      </c>
      <c r="G5595" s="175" t="n">
        <v>63</v>
      </c>
      <c r="H5595" s="176" t="n">
        <v>23546.5639910316</v>
      </c>
      <c r="I5595" s="177" t="n">
        <v>2975709.09551927</v>
      </c>
      <c r="J5595" s="178" t="str">
        <f>IF(I5595&gt;0,H5595/I5595,0)</f>
      </c>
      <c r="K5595" s="179" t="str">
        <f>1-EXP(-J5595)</f>
      </c>
      <c r="L5595" s="180" t="str">
        <f>IF(G5595=30,1,M5594)</f>
      </c>
      <c r="M5595" s="181" t="str">
        <f>L5595*(1-K5595)</f>
      </c>
    </row>
    <row r="5596">
      <c r="A5596" t="s">
        <v>164</v>
      </c>
      <c r="B5596" t="s">
        <v>256</v>
      </c>
      <c r="C5596" s="32" t="s">
        <v>258</v>
      </c>
      <c r="D5596" t="s">
        <v>458</v>
      </c>
      <c r="E5596" t="s">
        <v>476</v>
      </c>
      <c r="F5596" s="174" t="n">
        <v>2034</v>
      </c>
      <c r="G5596" s="175" t="n">
        <v>64</v>
      </c>
      <c r="H5596" s="176" t="n">
        <v>24950.2851788924</v>
      </c>
      <c r="I5596" s="177" t="n">
        <v>2877661.45404846</v>
      </c>
      <c r="J5596" s="178" t="str">
        <f>IF(I5596&gt;0,H5596/I5596,0)</f>
      </c>
      <c r="K5596" s="179" t="str">
        <f>1-EXP(-J5596)</f>
      </c>
      <c r="L5596" s="180" t="str">
        <f>IF(G5596=30,1,M5595)</f>
      </c>
      <c r="M5596" s="181" t="str">
        <f>L5596*(1-K5596)</f>
      </c>
    </row>
    <row r="5597">
      <c r="A5597" t="s">
        <v>164</v>
      </c>
      <c r="B5597" t="s">
        <v>256</v>
      </c>
      <c r="C5597" s="32" t="s">
        <v>258</v>
      </c>
      <c r="D5597" t="s">
        <v>458</v>
      </c>
      <c r="E5597" t="s">
        <v>476</v>
      </c>
      <c r="F5597" s="174" t="n">
        <v>2034</v>
      </c>
      <c r="G5597" s="175" t="n">
        <v>65</v>
      </c>
      <c r="H5597" s="176" t="n">
        <v>25424.4004714211</v>
      </c>
      <c r="I5597" s="177" t="n">
        <v>2770417.76778163</v>
      </c>
      <c r="J5597" s="178" t="str">
        <f>IF(I5597&gt;0,H5597/I5597,0)</f>
      </c>
      <c r="K5597" s="179" t="str">
        <f>1-EXP(-J5597)</f>
      </c>
      <c r="L5597" s="180" t="str">
        <f>IF(G5597=30,1,M5596)</f>
      </c>
      <c r="M5597" s="181" t="str">
        <f>L5597*(1-K5597)</f>
      </c>
    </row>
    <row r="5598">
      <c r="A5598" t="s">
        <v>164</v>
      </c>
      <c r="B5598" t="s">
        <v>256</v>
      </c>
      <c r="C5598" s="32" t="s">
        <v>258</v>
      </c>
      <c r="D5598" t="s">
        <v>458</v>
      </c>
      <c r="E5598" t="s">
        <v>476</v>
      </c>
      <c r="F5598" s="174" t="n">
        <v>2034</v>
      </c>
      <c r="G5598" s="175" t="n">
        <v>66</v>
      </c>
      <c r="H5598" s="176" t="n">
        <v>26620.3488370047</v>
      </c>
      <c r="I5598" s="177" t="n">
        <v>2645029.66687513</v>
      </c>
      <c r="J5598" s="178" t="str">
        <f>IF(I5598&gt;0,H5598/I5598,0)</f>
      </c>
      <c r="K5598" s="179" t="str">
        <f>1-EXP(-J5598)</f>
      </c>
      <c r="L5598" s="180" t="str">
        <f>IF(G5598=30,1,M5597)</f>
      </c>
      <c r="M5598" s="181" t="str">
        <f>L5598*(1-K5598)</f>
      </c>
    </row>
    <row r="5599">
      <c r="A5599" t="s">
        <v>164</v>
      </c>
      <c r="B5599" t="s">
        <v>256</v>
      </c>
      <c r="C5599" s="32" t="s">
        <v>258</v>
      </c>
      <c r="D5599" t="s">
        <v>458</v>
      </c>
      <c r="E5599" t="s">
        <v>476</v>
      </c>
      <c r="F5599" s="174" t="n">
        <v>2034</v>
      </c>
      <c r="G5599" s="175" t="n">
        <v>67</v>
      </c>
      <c r="H5599" s="176" t="n">
        <v>27528.4453813196</v>
      </c>
      <c r="I5599" s="177" t="n">
        <v>2490886.86403058</v>
      </c>
      <c r="J5599" s="178" t="str">
        <f>IF(I5599&gt;0,H5599/I5599,0)</f>
      </c>
      <c r="K5599" s="179" t="str">
        <f>1-EXP(-J5599)</f>
      </c>
      <c r="L5599" s="180" t="str">
        <f>IF(G5599=30,1,M5598)</f>
      </c>
      <c r="M5599" s="181" t="str">
        <f>L5599*(1-K5599)</f>
      </c>
    </row>
    <row r="5600">
      <c r="A5600" t="s">
        <v>164</v>
      </c>
      <c r="B5600" t="s">
        <v>256</v>
      </c>
      <c r="C5600" s="32" t="s">
        <v>258</v>
      </c>
      <c r="D5600" t="s">
        <v>458</v>
      </c>
      <c r="E5600" t="s">
        <v>476</v>
      </c>
      <c r="F5600" s="174" t="n">
        <v>2034</v>
      </c>
      <c r="G5600" s="175" t="n">
        <v>68</v>
      </c>
      <c r="H5600" s="176" t="n">
        <v>28751.9548176056</v>
      </c>
      <c r="I5600" s="177" t="n">
        <v>2369680.9675713</v>
      </c>
      <c r="J5600" s="178" t="str">
        <f>IF(I5600&gt;0,H5600/I5600,0)</f>
      </c>
      <c r="K5600" s="179" t="str">
        <f>1-EXP(-J5600)</f>
      </c>
      <c r="L5600" s="180" t="str">
        <f>IF(G5600=30,1,M5599)</f>
      </c>
      <c r="M5600" s="181" t="str">
        <f>L5600*(1-K5600)</f>
      </c>
    </row>
    <row r="5601">
      <c r="A5601" t="s">
        <v>164</v>
      </c>
      <c r="B5601" t="s">
        <v>256</v>
      </c>
      <c r="C5601" s="32" t="s">
        <v>258</v>
      </c>
      <c r="D5601" t="s">
        <v>458</v>
      </c>
      <c r="E5601" t="s">
        <v>476</v>
      </c>
      <c r="F5601" s="174" t="n">
        <v>2034</v>
      </c>
      <c r="G5601" s="175" t="n">
        <v>69</v>
      </c>
      <c r="H5601" s="176" t="n">
        <v>29719.1751841341</v>
      </c>
      <c r="I5601" s="177" t="n">
        <v>2229493.9195724</v>
      </c>
      <c r="J5601" s="178" t="str">
        <f>IF(I5601&gt;0,H5601/I5601,0)</f>
      </c>
      <c r="K5601" s="179" t="str">
        <f>1-EXP(-J5601)</f>
      </c>
      <c r="L5601" s="180" t="str">
        <f>IF(G5601=30,1,M5600)</f>
      </c>
      <c r="M5601" s="181" t="str">
        <f>L5601*(1-K5601)</f>
      </c>
    </row>
    <row r="5602">
      <c r="A5602" t="s">
        <v>164</v>
      </c>
      <c r="B5602" t="s">
        <v>256</v>
      </c>
      <c r="C5602" s="32" t="s">
        <v>258</v>
      </c>
      <c r="D5602" t="s">
        <v>458</v>
      </c>
      <c r="E5602" t="s">
        <v>476</v>
      </c>
      <c r="F5602" s="174" t="n">
        <v>2035</v>
      </c>
      <c r="G5602" s="175" t="n">
        <v>30</v>
      </c>
      <c r="H5602" s="176" t="n">
        <v>808.760449094376</v>
      </c>
      <c r="I5602" s="177" t="n">
        <v>4552852.62019601</v>
      </c>
      <c r="J5602" s="178" t="str">
        <f>IF(I5602&gt;0,H5602/I5602,0)</f>
      </c>
      <c r="K5602" s="179" t="str">
        <f>1-EXP(-J5602)</f>
      </c>
      <c r="L5602" s="180" t="str">
        <f>IF(G5602=30,1,M5601)</f>
      </c>
      <c r="M5602" s="181" t="str">
        <f>L5602*(1-K5602)</f>
      </c>
    </row>
    <row r="5603">
      <c r="A5603" t="s">
        <v>164</v>
      </c>
      <c r="B5603" t="s">
        <v>256</v>
      </c>
      <c r="C5603" s="32" t="s">
        <v>258</v>
      </c>
      <c r="D5603" t="s">
        <v>458</v>
      </c>
      <c r="E5603" t="s">
        <v>476</v>
      </c>
      <c r="F5603" s="174" t="n">
        <v>2035</v>
      </c>
      <c r="G5603" s="175" t="n">
        <v>31</v>
      </c>
      <c r="H5603" s="176" t="n">
        <v>983.305075490031</v>
      </c>
      <c r="I5603" s="177" t="n">
        <v>4424108.03798398</v>
      </c>
      <c r="J5603" s="178" t="str">
        <f>IF(I5603&gt;0,H5603/I5603,0)</f>
      </c>
      <c r="K5603" s="179" t="str">
        <f>1-EXP(-J5603)</f>
      </c>
      <c r="L5603" s="180" t="str">
        <f>IF(G5603=30,1,M5602)</f>
      </c>
      <c r="M5603" s="181" t="str">
        <f>L5603*(1-K5603)</f>
      </c>
    </row>
    <row r="5604">
      <c r="A5604" t="s">
        <v>164</v>
      </c>
      <c r="B5604" t="s">
        <v>256</v>
      </c>
      <c r="C5604" s="32" t="s">
        <v>258</v>
      </c>
      <c r="D5604" t="s">
        <v>458</v>
      </c>
      <c r="E5604" t="s">
        <v>476</v>
      </c>
      <c r="F5604" s="174" t="n">
        <v>2035</v>
      </c>
      <c r="G5604" s="175" t="n">
        <v>32</v>
      </c>
      <c r="H5604" s="176" t="n">
        <v>1020.37405150579</v>
      </c>
      <c r="I5604" s="177" t="n">
        <v>4358878.81273385</v>
      </c>
      <c r="J5604" s="178" t="str">
        <f>IF(I5604&gt;0,H5604/I5604,0)</f>
      </c>
      <c r="K5604" s="179" t="str">
        <f>1-EXP(-J5604)</f>
      </c>
      <c r="L5604" s="180" t="str">
        <f>IF(G5604=30,1,M5603)</f>
      </c>
      <c r="M5604" s="181" t="str">
        <f>L5604*(1-K5604)</f>
      </c>
    </row>
    <row r="5605">
      <c r="A5605" t="s">
        <v>164</v>
      </c>
      <c r="B5605" t="s">
        <v>256</v>
      </c>
      <c r="C5605" s="32" t="s">
        <v>258</v>
      </c>
      <c r="D5605" t="s">
        <v>458</v>
      </c>
      <c r="E5605" t="s">
        <v>476</v>
      </c>
      <c r="F5605" s="174" t="n">
        <v>2035</v>
      </c>
      <c r="G5605" s="175" t="n">
        <v>33</v>
      </c>
      <c r="H5605" s="176" t="n">
        <v>1223.4885104014</v>
      </c>
      <c r="I5605" s="177" t="n">
        <v>4337724.18721442</v>
      </c>
      <c r="J5605" s="178" t="str">
        <f>IF(I5605&gt;0,H5605/I5605,0)</f>
      </c>
      <c r="K5605" s="179" t="str">
        <f>1-EXP(-J5605)</f>
      </c>
      <c r="L5605" s="180" t="str">
        <f>IF(G5605=30,1,M5604)</f>
      </c>
      <c r="M5605" s="181" t="str">
        <f>L5605*(1-K5605)</f>
      </c>
    </row>
    <row r="5606">
      <c r="A5606" t="s">
        <v>164</v>
      </c>
      <c r="B5606" t="s">
        <v>256</v>
      </c>
      <c r="C5606" s="32" t="s">
        <v>258</v>
      </c>
      <c r="D5606" t="s">
        <v>458</v>
      </c>
      <c r="E5606" t="s">
        <v>476</v>
      </c>
      <c r="F5606" s="174" t="n">
        <v>2035</v>
      </c>
      <c r="G5606" s="175" t="n">
        <v>34</v>
      </c>
      <c r="H5606" s="176" t="n">
        <v>1294.89654938648</v>
      </c>
      <c r="I5606" s="177" t="n">
        <v>4317721.88291893</v>
      </c>
      <c r="J5606" s="178" t="str">
        <f>IF(I5606&gt;0,H5606/I5606,0)</f>
      </c>
      <c r="K5606" s="179" t="str">
        <f>1-EXP(-J5606)</f>
      </c>
      <c r="L5606" s="180" t="str">
        <f>IF(G5606=30,1,M5605)</f>
      </c>
      <c r="M5606" s="181" t="str">
        <f>L5606*(1-K5606)</f>
      </c>
    </row>
    <row r="5607">
      <c r="A5607" t="s">
        <v>164</v>
      </c>
      <c r="B5607" t="s">
        <v>256</v>
      </c>
      <c r="C5607" s="32" t="s">
        <v>258</v>
      </c>
      <c r="D5607" t="s">
        <v>458</v>
      </c>
      <c r="E5607" t="s">
        <v>476</v>
      </c>
      <c r="F5607" s="174" t="n">
        <v>2035</v>
      </c>
      <c r="G5607" s="175" t="n">
        <v>35</v>
      </c>
      <c r="H5607" s="176" t="n">
        <v>1734.8340769128</v>
      </c>
      <c r="I5607" s="177" t="n">
        <v>4297395.52969062</v>
      </c>
      <c r="J5607" s="178" t="str">
        <f>IF(I5607&gt;0,H5607/I5607,0)</f>
      </c>
      <c r="K5607" s="179" t="str">
        <f>1-EXP(-J5607)</f>
      </c>
      <c r="L5607" s="180" t="str">
        <f>IF(G5607=30,1,M5606)</f>
      </c>
      <c r="M5607" s="181" t="str">
        <f>L5607*(1-K5607)</f>
      </c>
    </row>
    <row r="5608">
      <c r="A5608" t="s">
        <v>164</v>
      </c>
      <c r="B5608" t="s">
        <v>256</v>
      </c>
      <c r="C5608" s="32" t="s">
        <v>258</v>
      </c>
      <c r="D5608" t="s">
        <v>458</v>
      </c>
      <c r="E5608" t="s">
        <v>476</v>
      </c>
      <c r="F5608" s="174" t="n">
        <v>2035</v>
      </c>
      <c r="G5608" s="175" t="n">
        <v>36</v>
      </c>
      <c r="H5608" s="176" t="n">
        <v>1947.83019600423</v>
      </c>
      <c r="I5608" s="177" t="n">
        <v>4316184.1840369</v>
      </c>
      <c r="J5608" s="178" t="str">
        <f>IF(I5608&gt;0,H5608/I5608,0)</f>
      </c>
      <c r="K5608" s="179" t="str">
        <f>1-EXP(-J5608)</f>
      </c>
      <c r="L5608" s="180" t="str">
        <f>IF(G5608=30,1,M5607)</f>
      </c>
      <c r="M5608" s="181" t="str">
        <f>L5608*(1-K5608)</f>
      </c>
    </row>
    <row r="5609">
      <c r="A5609" t="s">
        <v>164</v>
      </c>
      <c r="B5609" t="s">
        <v>256</v>
      </c>
      <c r="C5609" s="32" t="s">
        <v>258</v>
      </c>
      <c r="D5609" t="s">
        <v>458</v>
      </c>
      <c r="E5609" t="s">
        <v>476</v>
      </c>
      <c r="F5609" s="174" t="n">
        <v>2035</v>
      </c>
      <c r="G5609" s="175" t="n">
        <v>37</v>
      </c>
      <c r="H5609" s="176" t="n">
        <v>2122.52192207262</v>
      </c>
      <c r="I5609" s="177" t="n">
        <v>4374223.42252535</v>
      </c>
      <c r="J5609" s="178" t="str">
        <f>IF(I5609&gt;0,H5609/I5609,0)</f>
      </c>
      <c r="K5609" s="179" t="str">
        <f>1-EXP(-J5609)</f>
      </c>
      <c r="L5609" s="180" t="str">
        <f>IF(G5609=30,1,M5608)</f>
      </c>
      <c r="M5609" s="181" t="str">
        <f>L5609*(1-K5609)</f>
      </c>
    </row>
    <row r="5610">
      <c r="A5610" t="s">
        <v>164</v>
      </c>
      <c r="B5610" t="s">
        <v>256</v>
      </c>
      <c r="C5610" s="32" t="s">
        <v>258</v>
      </c>
      <c r="D5610" t="s">
        <v>458</v>
      </c>
      <c r="E5610" t="s">
        <v>476</v>
      </c>
      <c r="F5610" s="174" t="n">
        <v>2035</v>
      </c>
      <c r="G5610" s="175" t="n">
        <v>38</v>
      </c>
      <c r="H5610" s="176" t="n">
        <v>2564.3950969103</v>
      </c>
      <c r="I5610" s="177" t="n">
        <v>4510776.89156163</v>
      </c>
      <c r="J5610" s="178" t="str">
        <f>IF(I5610&gt;0,H5610/I5610,0)</f>
      </c>
      <c r="K5610" s="179" t="str">
        <f>1-EXP(-J5610)</f>
      </c>
      <c r="L5610" s="180" t="str">
        <f>IF(G5610=30,1,M5609)</f>
      </c>
      <c r="M5610" s="181" t="str">
        <f>L5610*(1-K5610)</f>
      </c>
    </row>
    <row r="5611">
      <c r="A5611" t="s">
        <v>164</v>
      </c>
      <c r="B5611" t="s">
        <v>256</v>
      </c>
      <c r="C5611" s="32" t="s">
        <v>258</v>
      </c>
      <c r="D5611" t="s">
        <v>458</v>
      </c>
      <c r="E5611" t="s">
        <v>476</v>
      </c>
      <c r="F5611" s="174" t="n">
        <v>2035</v>
      </c>
      <c r="G5611" s="175" t="n">
        <v>39</v>
      </c>
      <c r="H5611" s="176" t="n">
        <v>2732.5589650111</v>
      </c>
      <c r="I5611" s="177" t="n">
        <v>4465875.0618963</v>
      </c>
      <c r="J5611" s="178" t="str">
        <f>IF(I5611&gt;0,H5611/I5611,0)</f>
      </c>
      <c r="K5611" s="179" t="str">
        <f>1-EXP(-J5611)</f>
      </c>
      <c r="L5611" s="180" t="str">
        <f>IF(G5611=30,1,M5610)</f>
      </c>
      <c r="M5611" s="181" t="str">
        <f>L5611*(1-K5611)</f>
      </c>
    </row>
    <row r="5612">
      <c r="A5612" t="s">
        <v>164</v>
      </c>
      <c r="B5612" t="s">
        <v>256</v>
      </c>
      <c r="C5612" s="32" t="s">
        <v>258</v>
      </c>
      <c r="D5612" t="s">
        <v>458</v>
      </c>
      <c r="E5612" t="s">
        <v>476</v>
      </c>
      <c r="F5612" s="174" t="n">
        <v>2035</v>
      </c>
      <c r="G5612" s="175" t="n">
        <v>40</v>
      </c>
      <c r="H5612" s="176" t="n">
        <v>3600.1353513832</v>
      </c>
      <c r="I5612" s="177" t="n">
        <v>4390788.91995267</v>
      </c>
      <c r="J5612" s="178" t="str">
        <f>IF(I5612&gt;0,H5612/I5612,0)</f>
      </c>
      <c r="K5612" s="179" t="str">
        <f>1-EXP(-J5612)</f>
      </c>
      <c r="L5612" s="180" t="str">
        <f>IF(G5612=30,1,M5611)</f>
      </c>
      <c r="M5612" s="181" t="str">
        <f>L5612*(1-K5612)</f>
      </c>
    </row>
    <row r="5613">
      <c r="A5613" t="s">
        <v>164</v>
      </c>
      <c r="B5613" t="s">
        <v>256</v>
      </c>
      <c r="C5613" s="32" t="s">
        <v>258</v>
      </c>
      <c r="D5613" t="s">
        <v>458</v>
      </c>
      <c r="E5613" t="s">
        <v>476</v>
      </c>
      <c r="F5613" s="174" t="n">
        <v>2035</v>
      </c>
      <c r="G5613" s="175" t="n">
        <v>41</v>
      </c>
      <c r="H5613" s="176" t="n">
        <v>3837.36322489519</v>
      </c>
      <c r="I5613" s="177" t="n">
        <v>4330280.91004173</v>
      </c>
      <c r="J5613" s="178" t="str">
        <f>IF(I5613&gt;0,H5613/I5613,0)</f>
      </c>
      <c r="K5613" s="179" t="str">
        <f>1-EXP(-J5613)</f>
      </c>
      <c r="L5613" s="180" t="str">
        <f>IF(G5613=30,1,M5612)</f>
      </c>
      <c r="M5613" s="181" t="str">
        <f>L5613*(1-K5613)</f>
      </c>
    </row>
    <row r="5614">
      <c r="A5614" t="s">
        <v>164</v>
      </c>
      <c r="B5614" t="s">
        <v>256</v>
      </c>
      <c r="C5614" s="32" t="s">
        <v>258</v>
      </c>
      <c r="D5614" t="s">
        <v>458</v>
      </c>
      <c r="E5614" t="s">
        <v>476</v>
      </c>
      <c r="F5614" s="174" t="n">
        <v>2035</v>
      </c>
      <c r="G5614" s="175" t="n">
        <v>42</v>
      </c>
      <c r="H5614" s="176" t="n">
        <v>4104.68036692922</v>
      </c>
      <c r="I5614" s="177" t="n">
        <v>4273813.96012854</v>
      </c>
      <c r="J5614" s="178" t="str">
        <f>IF(I5614&gt;0,H5614/I5614,0)</f>
      </c>
      <c r="K5614" s="179" t="str">
        <f>1-EXP(-J5614)</f>
      </c>
      <c r="L5614" s="180" t="str">
        <f>IF(G5614=30,1,M5613)</f>
      </c>
      <c r="M5614" s="181" t="str">
        <f>L5614*(1-K5614)</f>
      </c>
    </row>
    <row r="5615">
      <c r="A5615" t="s">
        <v>164</v>
      </c>
      <c r="B5615" t="s">
        <v>256</v>
      </c>
      <c r="C5615" s="32" t="s">
        <v>258</v>
      </c>
      <c r="D5615" t="s">
        <v>458</v>
      </c>
      <c r="E5615" t="s">
        <v>476</v>
      </c>
      <c r="F5615" s="174" t="n">
        <v>2035</v>
      </c>
      <c r="G5615" s="175" t="n">
        <v>43</v>
      </c>
      <c r="H5615" s="176" t="n">
        <v>4492.59846588606</v>
      </c>
      <c r="I5615" s="177" t="n">
        <v>4307394.74688083</v>
      </c>
      <c r="J5615" s="178" t="str">
        <f>IF(I5615&gt;0,H5615/I5615,0)</f>
      </c>
      <c r="K5615" s="179" t="str">
        <f>1-EXP(-J5615)</f>
      </c>
      <c r="L5615" s="180" t="str">
        <f>IF(G5615=30,1,M5614)</f>
      </c>
      <c r="M5615" s="181" t="str">
        <f>L5615*(1-K5615)</f>
      </c>
    </row>
    <row r="5616">
      <c r="A5616" t="s">
        <v>164</v>
      </c>
      <c r="B5616" t="s">
        <v>256</v>
      </c>
      <c r="C5616" s="32" t="s">
        <v>258</v>
      </c>
      <c r="D5616" t="s">
        <v>458</v>
      </c>
      <c r="E5616" t="s">
        <v>476</v>
      </c>
      <c r="F5616" s="174" t="n">
        <v>2035</v>
      </c>
      <c r="G5616" s="175" t="n">
        <v>44</v>
      </c>
      <c r="H5616" s="176" t="n">
        <v>4912.5204134842</v>
      </c>
      <c r="I5616" s="177" t="n">
        <v>4320994.7025167</v>
      </c>
      <c r="J5616" s="178" t="str">
        <f>IF(I5616&gt;0,H5616/I5616,0)</f>
      </c>
      <c r="K5616" s="179" t="str">
        <f>1-EXP(-J5616)</f>
      </c>
      <c r="L5616" s="180" t="str">
        <f>IF(G5616=30,1,M5615)</f>
      </c>
      <c r="M5616" s="181" t="str">
        <f>L5616*(1-K5616)</f>
      </c>
    </row>
    <row r="5617">
      <c r="A5617" t="s">
        <v>164</v>
      </c>
      <c r="B5617" t="s">
        <v>256</v>
      </c>
      <c r="C5617" s="32" t="s">
        <v>258</v>
      </c>
      <c r="D5617" t="s">
        <v>458</v>
      </c>
      <c r="E5617" t="s">
        <v>476</v>
      </c>
      <c r="F5617" s="174" t="n">
        <v>2035</v>
      </c>
      <c r="G5617" s="175" t="n">
        <v>45</v>
      </c>
      <c r="H5617" s="176" t="n">
        <v>8662.21909290503</v>
      </c>
      <c r="I5617" s="177" t="n">
        <v>6359758.57087754</v>
      </c>
      <c r="J5617" s="178" t="str">
        <f>IF(I5617&gt;0,H5617/I5617,0)</f>
      </c>
      <c r="K5617" s="179" t="str">
        <f>1-EXP(-J5617)</f>
      </c>
      <c r="L5617" s="180" t="str">
        <f>IF(G5617=30,1,M5616)</f>
      </c>
      <c r="M5617" s="181" t="str">
        <f>L5617*(1-K5617)</f>
      </c>
    </row>
    <row r="5618">
      <c r="A5618" t="s">
        <v>164</v>
      </c>
      <c r="B5618" t="s">
        <v>256</v>
      </c>
      <c r="C5618" s="32" t="s">
        <v>258</v>
      </c>
      <c r="D5618" t="s">
        <v>458</v>
      </c>
      <c r="E5618" t="s">
        <v>476</v>
      </c>
      <c r="F5618" s="174" t="n">
        <v>2035</v>
      </c>
      <c r="G5618" s="175" t="n">
        <v>46</v>
      </c>
      <c r="H5618" s="176" t="n">
        <v>6838.408803481</v>
      </c>
      <c r="I5618" s="177" t="n">
        <v>4269235.03930415</v>
      </c>
      <c r="J5618" s="178" t="str">
        <f>IF(I5618&gt;0,H5618/I5618,0)</f>
      </c>
      <c r="K5618" s="179" t="str">
        <f>1-EXP(-J5618)</f>
      </c>
      <c r="L5618" s="180" t="str">
        <f>IF(G5618=30,1,M5617)</f>
      </c>
      <c r="M5618" s="181" t="str">
        <f>L5618*(1-K5618)</f>
      </c>
    </row>
    <row r="5619">
      <c r="A5619" t="s">
        <v>164</v>
      </c>
      <c r="B5619" t="s">
        <v>256</v>
      </c>
      <c r="C5619" s="32" t="s">
        <v>258</v>
      </c>
      <c r="D5619" t="s">
        <v>458</v>
      </c>
      <c r="E5619" t="s">
        <v>476</v>
      </c>
      <c r="F5619" s="174" t="n">
        <v>2035</v>
      </c>
      <c r="G5619" s="175" t="n">
        <v>47</v>
      </c>
      <c r="H5619" s="176" t="n">
        <v>7452.22145299631</v>
      </c>
      <c r="I5619" s="177" t="n">
        <v>4246853.27665755</v>
      </c>
      <c r="J5619" s="178" t="str">
        <f>IF(I5619&gt;0,H5619/I5619,0)</f>
      </c>
      <c r="K5619" s="179" t="str">
        <f>1-EXP(-J5619)</f>
      </c>
      <c r="L5619" s="180" t="str">
        <f>IF(G5619=30,1,M5618)</f>
      </c>
      <c r="M5619" s="181" t="str">
        <f>L5619*(1-K5619)</f>
      </c>
    </row>
    <row r="5620">
      <c r="A5620" t="s">
        <v>164</v>
      </c>
      <c r="B5620" t="s">
        <v>256</v>
      </c>
      <c r="C5620" s="32" t="s">
        <v>258</v>
      </c>
      <c r="D5620" t="s">
        <v>458</v>
      </c>
      <c r="E5620" t="s">
        <v>476</v>
      </c>
      <c r="F5620" s="174" t="n">
        <v>2035</v>
      </c>
      <c r="G5620" s="175" t="n">
        <v>48</v>
      </c>
      <c r="H5620" s="176" t="n">
        <v>7906.52094801121</v>
      </c>
      <c r="I5620" s="177" t="n">
        <v>4110335.57120676</v>
      </c>
      <c r="J5620" s="178" t="str">
        <f>IF(I5620&gt;0,H5620/I5620,0)</f>
      </c>
      <c r="K5620" s="179" t="str">
        <f>1-EXP(-J5620)</f>
      </c>
      <c r="L5620" s="180" t="str">
        <f>IF(G5620=30,1,M5619)</f>
      </c>
      <c r="M5620" s="181" t="str">
        <f>L5620*(1-K5620)</f>
      </c>
    </row>
    <row r="5621">
      <c r="A5621" t="s">
        <v>164</v>
      </c>
      <c r="B5621" t="s">
        <v>256</v>
      </c>
      <c r="C5621" s="32" t="s">
        <v>258</v>
      </c>
      <c r="D5621" t="s">
        <v>458</v>
      </c>
      <c r="E5621" t="s">
        <v>476</v>
      </c>
      <c r="F5621" s="174" t="n">
        <v>2035</v>
      </c>
      <c r="G5621" s="175" t="n">
        <v>49</v>
      </c>
      <c r="H5621" s="176" t="n">
        <v>8574.76577637174</v>
      </c>
      <c r="I5621" s="177" t="n">
        <v>4069251.56800511</v>
      </c>
      <c r="J5621" s="178" t="str">
        <f>IF(I5621&gt;0,H5621/I5621,0)</f>
      </c>
      <c r="K5621" s="179" t="str">
        <f>1-EXP(-J5621)</f>
      </c>
      <c r="L5621" s="180" t="str">
        <f>IF(G5621=30,1,M5620)</f>
      </c>
      <c r="M5621" s="181" t="str">
        <f>L5621*(1-K5621)</f>
      </c>
    </row>
    <row r="5622">
      <c r="A5622" t="s">
        <v>164</v>
      </c>
      <c r="B5622" t="s">
        <v>256</v>
      </c>
      <c r="C5622" s="32" t="s">
        <v>258</v>
      </c>
      <c r="D5622" t="s">
        <v>458</v>
      </c>
      <c r="E5622" t="s">
        <v>476</v>
      </c>
      <c r="F5622" s="174" t="n">
        <v>2035</v>
      </c>
      <c r="G5622" s="175" t="n">
        <v>50</v>
      </c>
      <c r="H5622" s="176" t="n">
        <v>10037.7521587553</v>
      </c>
      <c r="I5622" s="177" t="n">
        <v>4119038.06283371</v>
      </c>
      <c r="J5622" s="178" t="str">
        <f>IF(I5622&gt;0,H5622/I5622,0)</f>
      </c>
      <c r="K5622" s="179" t="str">
        <f>1-EXP(-J5622)</f>
      </c>
      <c r="L5622" s="180" t="str">
        <f>IF(G5622=30,1,M5621)</f>
      </c>
      <c r="M5622" s="181" t="str">
        <f>L5622*(1-K5622)</f>
      </c>
    </row>
    <row r="5623">
      <c r="A5623" t="s">
        <v>164</v>
      </c>
      <c r="B5623" t="s">
        <v>256</v>
      </c>
      <c r="C5623" s="32" t="s">
        <v>258</v>
      </c>
      <c r="D5623" t="s">
        <v>458</v>
      </c>
      <c r="E5623" t="s">
        <v>476</v>
      </c>
      <c r="F5623" s="174" t="n">
        <v>2035</v>
      </c>
      <c r="G5623" s="175" t="n">
        <v>51</v>
      </c>
      <c r="H5623" s="176" t="n">
        <v>11168.3768479133</v>
      </c>
      <c r="I5623" s="177" t="n">
        <v>4191413.97060825</v>
      </c>
      <c r="J5623" s="178" t="str">
        <f>IF(I5623&gt;0,H5623/I5623,0)</f>
      </c>
      <c r="K5623" s="179" t="str">
        <f>1-EXP(-J5623)</f>
      </c>
      <c r="L5623" s="180" t="str">
        <f>IF(G5623=30,1,M5622)</f>
      </c>
      <c r="M5623" s="181" t="str">
        <f>L5623*(1-K5623)</f>
      </c>
    </row>
    <row r="5624">
      <c r="A5624" t="s">
        <v>164</v>
      </c>
      <c r="B5624" t="s">
        <v>256</v>
      </c>
      <c r="C5624" s="32" t="s">
        <v>258</v>
      </c>
      <c r="D5624" t="s">
        <v>458</v>
      </c>
      <c r="E5624" t="s">
        <v>476</v>
      </c>
      <c r="F5624" s="174" t="n">
        <v>2035</v>
      </c>
      <c r="G5624" s="175" t="n">
        <v>52</v>
      </c>
      <c r="H5624" s="176" t="n">
        <v>12103.578079847</v>
      </c>
      <c r="I5624" s="177" t="n">
        <v>4157296.15863701</v>
      </c>
      <c r="J5624" s="178" t="str">
        <f>IF(I5624&gt;0,H5624/I5624,0)</f>
      </c>
      <c r="K5624" s="179" t="str">
        <f>1-EXP(-J5624)</f>
      </c>
      <c r="L5624" s="180" t="str">
        <f>IF(G5624=30,1,M5623)</f>
      </c>
      <c r="M5624" s="181" t="str">
        <f>L5624*(1-K5624)</f>
      </c>
    </row>
    <row r="5625">
      <c r="A5625" t="s">
        <v>164</v>
      </c>
      <c r="B5625" t="s">
        <v>256</v>
      </c>
      <c r="C5625" s="32" t="s">
        <v>258</v>
      </c>
      <c r="D5625" t="s">
        <v>458</v>
      </c>
      <c r="E5625" t="s">
        <v>476</v>
      </c>
      <c r="F5625" s="174" t="n">
        <v>2035</v>
      </c>
      <c r="G5625" s="175" t="n">
        <v>53</v>
      </c>
      <c r="H5625" s="176" t="n">
        <v>12769.3543301365</v>
      </c>
      <c r="I5625" s="177" t="n">
        <v>4013272.77137007</v>
      </c>
      <c r="J5625" s="178" t="str">
        <f>IF(I5625&gt;0,H5625/I5625,0)</f>
      </c>
      <c r="K5625" s="179" t="str">
        <f>1-EXP(-J5625)</f>
      </c>
      <c r="L5625" s="180" t="str">
        <f>IF(G5625=30,1,M5624)</f>
      </c>
      <c r="M5625" s="181" t="str">
        <f>L5625*(1-K5625)</f>
      </c>
    </row>
    <row r="5626">
      <c r="A5626" t="s">
        <v>164</v>
      </c>
      <c r="B5626" t="s">
        <v>256</v>
      </c>
      <c r="C5626" s="32" t="s">
        <v>258</v>
      </c>
      <c r="D5626" t="s">
        <v>458</v>
      </c>
      <c r="E5626" t="s">
        <v>476</v>
      </c>
      <c r="F5626" s="174" t="n">
        <v>2035</v>
      </c>
      <c r="G5626" s="175" t="n">
        <v>54</v>
      </c>
      <c r="H5626" s="176" t="n">
        <v>13645.4134823078</v>
      </c>
      <c r="I5626" s="177" t="n">
        <v>3929405.432029</v>
      </c>
      <c r="J5626" s="178" t="str">
        <f>IF(I5626&gt;0,H5626/I5626,0)</f>
      </c>
      <c r="K5626" s="179" t="str">
        <f>1-EXP(-J5626)</f>
      </c>
      <c r="L5626" s="180" t="str">
        <f>IF(G5626=30,1,M5625)</f>
      </c>
      <c r="M5626" s="181" t="str">
        <f>L5626*(1-K5626)</f>
      </c>
    </row>
    <row r="5627">
      <c r="A5627" t="s">
        <v>164</v>
      </c>
      <c r="B5627" t="s">
        <v>256</v>
      </c>
      <c r="C5627" s="32" t="s">
        <v>258</v>
      </c>
      <c r="D5627" t="s">
        <v>458</v>
      </c>
      <c r="E5627" t="s">
        <v>476</v>
      </c>
      <c r="F5627" s="174" t="n">
        <v>2035</v>
      </c>
      <c r="G5627" s="175" t="n">
        <v>55</v>
      </c>
      <c r="H5627" s="176" t="n">
        <v>14640.2841610501</v>
      </c>
      <c r="I5627" s="177" t="n">
        <v>3860227.00018634</v>
      </c>
      <c r="J5627" s="178" t="str">
        <f>IF(I5627&gt;0,H5627/I5627,0)</f>
      </c>
      <c r="K5627" s="179" t="str">
        <f>1-EXP(-J5627)</f>
      </c>
      <c r="L5627" s="180" t="str">
        <f>IF(G5627=30,1,M5626)</f>
      </c>
      <c r="M5627" s="181" t="str">
        <f>L5627*(1-K5627)</f>
      </c>
    </row>
    <row r="5628">
      <c r="A5628" t="s">
        <v>164</v>
      </c>
      <c r="B5628" t="s">
        <v>256</v>
      </c>
      <c r="C5628" s="32" t="s">
        <v>258</v>
      </c>
      <c r="D5628" t="s">
        <v>458</v>
      </c>
      <c r="E5628" t="s">
        <v>476</v>
      </c>
      <c r="F5628" s="174" t="n">
        <v>2035</v>
      </c>
      <c r="G5628" s="175" t="n">
        <v>56</v>
      </c>
      <c r="H5628" s="176" t="n">
        <v>15663.1906548972</v>
      </c>
      <c r="I5628" s="177" t="n">
        <v>3784756.78416346</v>
      </c>
      <c r="J5628" s="178" t="str">
        <f>IF(I5628&gt;0,H5628/I5628,0)</f>
      </c>
      <c r="K5628" s="179" t="str">
        <f>1-EXP(-J5628)</f>
      </c>
      <c r="L5628" s="180" t="str">
        <f>IF(G5628=30,1,M5627)</f>
      </c>
      <c r="M5628" s="181" t="str">
        <f>L5628*(1-K5628)</f>
      </c>
    </row>
    <row r="5629">
      <c r="A5629" t="s">
        <v>164</v>
      </c>
      <c r="B5629" t="s">
        <v>256</v>
      </c>
      <c r="C5629" s="32" t="s">
        <v>258</v>
      </c>
      <c r="D5629" t="s">
        <v>458</v>
      </c>
      <c r="E5629" t="s">
        <v>476</v>
      </c>
      <c r="F5629" s="174" t="n">
        <v>2035</v>
      </c>
      <c r="G5629" s="175" t="n">
        <v>57</v>
      </c>
      <c r="H5629" s="176" t="n">
        <v>16677.8546740475</v>
      </c>
      <c r="I5629" s="177" t="n">
        <v>3690262.15258073</v>
      </c>
      <c r="J5629" s="178" t="str">
        <f>IF(I5629&gt;0,H5629/I5629,0)</f>
      </c>
      <c r="K5629" s="179" t="str">
        <f>1-EXP(-J5629)</f>
      </c>
      <c r="L5629" s="180" t="str">
        <f>IF(G5629=30,1,M5628)</f>
      </c>
      <c r="M5629" s="181" t="str">
        <f>L5629*(1-K5629)</f>
      </c>
    </row>
    <row r="5630">
      <c r="A5630" t="s">
        <v>164</v>
      </c>
      <c r="B5630" t="s">
        <v>256</v>
      </c>
      <c r="C5630" s="32" t="s">
        <v>258</v>
      </c>
      <c r="D5630" t="s">
        <v>458</v>
      </c>
      <c r="E5630" t="s">
        <v>476</v>
      </c>
      <c r="F5630" s="174" t="n">
        <v>2035</v>
      </c>
      <c r="G5630" s="175" t="n">
        <v>58</v>
      </c>
      <c r="H5630" s="176" t="n">
        <v>17857.7765941905</v>
      </c>
      <c r="I5630" s="177" t="n">
        <v>3611200.12471856</v>
      </c>
      <c r="J5630" s="178" t="str">
        <f>IF(I5630&gt;0,H5630/I5630,0)</f>
      </c>
      <c r="K5630" s="179" t="str">
        <f>1-EXP(-J5630)</f>
      </c>
      <c r="L5630" s="180" t="str">
        <f>IF(G5630=30,1,M5629)</f>
      </c>
      <c r="M5630" s="181" t="str">
        <f>L5630*(1-K5630)</f>
      </c>
    </row>
    <row r="5631">
      <c r="A5631" t="s">
        <v>164</v>
      </c>
      <c r="B5631" t="s">
        <v>256</v>
      </c>
      <c r="C5631" s="32" t="s">
        <v>258</v>
      </c>
      <c r="D5631" t="s">
        <v>458</v>
      </c>
      <c r="E5631" t="s">
        <v>476</v>
      </c>
      <c r="F5631" s="174" t="n">
        <v>2035</v>
      </c>
      <c r="G5631" s="175" t="n">
        <v>59</v>
      </c>
      <c r="H5631" s="176" t="n">
        <v>19036.6560723077</v>
      </c>
      <c r="I5631" s="177" t="n">
        <v>3520232.04780883</v>
      </c>
      <c r="J5631" s="178" t="str">
        <f>IF(I5631&gt;0,H5631/I5631,0)</f>
      </c>
      <c r="K5631" s="179" t="str">
        <f>1-EXP(-J5631)</f>
      </c>
      <c r="L5631" s="180" t="str">
        <f>IF(G5631=30,1,M5630)</f>
      </c>
      <c r="M5631" s="181" t="str">
        <f>L5631*(1-K5631)</f>
      </c>
    </row>
    <row r="5632">
      <c r="A5632" t="s">
        <v>164</v>
      </c>
      <c r="B5632" t="s">
        <v>256</v>
      </c>
      <c r="C5632" s="32" t="s">
        <v>258</v>
      </c>
      <c r="D5632" t="s">
        <v>458</v>
      </c>
      <c r="E5632" t="s">
        <v>476</v>
      </c>
      <c r="F5632" s="174" t="n">
        <v>2035</v>
      </c>
      <c r="G5632" s="175" t="n">
        <v>60</v>
      </c>
      <c r="H5632" s="176" t="n">
        <v>20418.5166933406</v>
      </c>
      <c r="I5632" s="177" t="n">
        <v>3427755.10276839</v>
      </c>
      <c r="J5632" s="178" t="str">
        <f>IF(I5632&gt;0,H5632/I5632,0)</f>
      </c>
      <c r="K5632" s="179" t="str">
        <f>1-EXP(-J5632)</f>
      </c>
      <c r="L5632" s="180" t="str">
        <f>IF(G5632=30,1,M5631)</f>
      </c>
      <c r="M5632" s="181" t="str">
        <f>L5632*(1-K5632)</f>
      </c>
    </row>
    <row r="5633">
      <c r="A5633" t="s">
        <v>164</v>
      </c>
      <c r="B5633" t="s">
        <v>256</v>
      </c>
      <c r="C5633" s="32" t="s">
        <v>258</v>
      </c>
      <c r="D5633" t="s">
        <v>458</v>
      </c>
      <c r="E5633" t="s">
        <v>476</v>
      </c>
      <c r="F5633" s="174" t="n">
        <v>2035</v>
      </c>
      <c r="G5633" s="175" t="n">
        <v>61</v>
      </c>
      <c r="H5633" s="176" t="n">
        <v>21571.2696600581</v>
      </c>
      <c r="I5633" s="177" t="n">
        <v>3308250.60834914</v>
      </c>
      <c r="J5633" s="178" t="str">
        <f>IF(I5633&gt;0,H5633/I5633,0)</f>
      </c>
      <c r="K5633" s="179" t="str">
        <f>1-EXP(-J5633)</f>
      </c>
      <c r="L5633" s="180" t="str">
        <f>IF(G5633=30,1,M5632)</f>
      </c>
      <c r="M5633" s="181" t="str">
        <f>L5633*(1-K5633)</f>
      </c>
    </row>
    <row r="5634">
      <c r="A5634" t="s">
        <v>164</v>
      </c>
      <c r="B5634" t="s">
        <v>256</v>
      </c>
      <c r="C5634" s="32" t="s">
        <v>258</v>
      </c>
      <c r="D5634" t="s">
        <v>458</v>
      </c>
      <c r="E5634" t="s">
        <v>476</v>
      </c>
      <c r="F5634" s="174" t="n">
        <v>2035</v>
      </c>
      <c r="G5634" s="175" t="n">
        <v>62</v>
      </c>
      <c r="H5634" s="176" t="n">
        <v>23165.3731118389</v>
      </c>
      <c r="I5634" s="177" t="n">
        <v>3244270.24138402</v>
      </c>
      <c r="J5634" s="178" t="str">
        <f>IF(I5634&gt;0,H5634/I5634,0)</f>
      </c>
      <c r="K5634" s="179" t="str">
        <f>1-EXP(-J5634)</f>
      </c>
      <c r="L5634" s="180" t="str">
        <f>IF(G5634=30,1,M5633)</f>
      </c>
      <c r="M5634" s="181" t="str">
        <f>L5634*(1-K5634)</f>
      </c>
    </row>
    <row r="5635">
      <c r="A5635" t="s">
        <v>164</v>
      </c>
      <c r="B5635" t="s">
        <v>256</v>
      </c>
      <c r="C5635" s="32" t="s">
        <v>258</v>
      </c>
      <c r="D5635" t="s">
        <v>458</v>
      </c>
      <c r="E5635" t="s">
        <v>476</v>
      </c>
      <c r="F5635" s="174" t="n">
        <v>2035</v>
      </c>
      <c r="G5635" s="175" t="n">
        <v>63</v>
      </c>
      <c r="H5635" s="176" t="n">
        <v>23714.6686562127</v>
      </c>
      <c r="I5635" s="177" t="n">
        <v>3027983.05700741</v>
      </c>
      <c r="J5635" s="178" t="str">
        <f>IF(I5635&gt;0,H5635/I5635,0)</f>
      </c>
      <c r="K5635" s="179" t="str">
        <f>1-EXP(-J5635)</f>
      </c>
      <c r="L5635" s="180" t="str">
        <f>IF(G5635=30,1,M5634)</f>
      </c>
      <c r="M5635" s="181" t="str">
        <f>L5635*(1-K5635)</f>
      </c>
    </row>
    <row r="5636">
      <c r="A5636" t="s">
        <v>164</v>
      </c>
      <c r="B5636" t="s">
        <v>256</v>
      </c>
      <c r="C5636" s="32" t="s">
        <v>258</v>
      </c>
      <c r="D5636" t="s">
        <v>458</v>
      </c>
      <c r="E5636" t="s">
        <v>476</v>
      </c>
      <c r="F5636" s="174" t="n">
        <v>2035</v>
      </c>
      <c r="G5636" s="175" t="n">
        <v>64</v>
      </c>
      <c r="H5636" s="176" t="n">
        <v>25089.5350060168</v>
      </c>
      <c r="I5636" s="177" t="n">
        <v>2923682.86339433</v>
      </c>
      <c r="J5636" s="178" t="str">
        <f>IF(I5636&gt;0,H5636/I5636,0)</f>
      </c>
      <c r="K5636" s="179" t="str">
        <f>1-EXP(-J5636)</f>
      </c>
      <c r="L5636" s="180" t="str">
        <f>IF(G5636=30,1,M5635)</f>
      </c>
      <c r="M5636" s="181" t="str">
        <f>L5636*(1-K5636)</f>
      </c>
    </row>
    <row r="5637">
      <c r="A5637" t="s">
        <v>164</v>
      </c>
      <c r="B5637" t="s">
        <v>256</v>
      </c>
      <c r="C5637" s="32" t="s">
        <v>258</v>
      </c>
      <c r="D5637" t="s">
        <v>458</v>
      </c>
      <c r="E5637" t="s">
        <v>476</v>
      </c>
      <c r="F5637" s="174" t="n">
        <v>2035</v>
      </c>
      <c r="G5637" s="175" t="n">
        <v>65</v>
      </c>
      <c r="H5637" s="176" t="n">
        <v>25605.6040693201</v>
      </c>
      <c r="I5637" s="177" t="n">
        <v>2822545.54538661</v>
      </c>
      <c r="J5637" s="178" t="str">
        <f>IF(I5637&gt;0,H5637/I5637,0)</f>
      </c>
      <c r="K5637" s="179" t="str">
        <f>1-EXP(-J5637)</f>
      </c>
      <c r="L5637" s="180" t="str">
        <f>IF(G5637=30,1,M5636)</f>
      </c>
      <c r="M5637" s="181" t="str">
        <f>L5637*(1-K5637)</f>
      </c>
    </row>
    <row r="5638">
      <c r="A5638" t="s">
        <v>164</v>
      </c>
      <c r="B5638" t="s">
        <v>256</v>
      </c>
      <c r="C5638" s="32" t="s">
        <v>258</v>
      </c>
      <c r="D5638" t="s">
        <v>458</v>
      </c>
      <c r="E5638" t="s">
        <v>476</v>
      </c>
      <c r="F5638" s="174" t="n">
        <v>2035</v>
      </c>
      <c r="G5638" s="175" t="n">
        <v>66</v>
      </c>
      <c r="H5638" s="176" t="n">
        <v>26989.1998747383</v>
      </c>
      <c r="I5638" s="177" t="n">
        <v>2712662.00258785</v>
      </c>
      <c r="J5638" s="178" t="str">
        <f>IF(I5638&gt;0,H5638/I5638,0)</f>
      </c>
      <c r="K5638" s="179" t="str">
        <f>1-EXP(-J5638)</f>
      </c>
      <c r="L5638" s="180" t="str">
        <f>IF(G5638=30,1,M5637)</f>
      </c>
      <c r="M5638" s="181" t="str">
        <f>L5638*(1-K5638)</f>
      </c>
    </row>
    <row r="5639">
      <c r="A5639" t="s">
        <v>164</v>
      </c>
      <c r="B5639" t="s">
        <v>256</v>
      </c>
      <c r="C5639" s="32" t="s">
        <v>258</v>
      </c>
      <c r="D5639" t="s">
        <v>458</v>
      </c>
      <c r="E5639" t="s">
        <v>476</v>
      </c>
      <c r="F5639" s="174" t="n">
        <v>2035</v>
      </c>
      <c r="G5639" s="175" t="n">
        <v>67</v>
      </c>
      <c r="H5639" s="176" t="n">
        <v>28210.9863082386</v>
      </c>
      <c r="I5639" s="177" t="n">
        <v>2584223.15381415</v>
      </c>
      <c r="J5639" s="178" t="str">
        <f>IF(I5639&gt;0,H5639/I5639,0)</f>
      </c>
      <c r="K5639" s="179" t="str">
        <f>1-EXP(-J5639)</f>
      </c>
      <c r="L5639" s="180" t="str">
        <f>IF(G5639=30,1,M5638)</f>
      </c>
      <c r="M5639" s="181" t="str">
        <f>L5639*(1-K5639)</f>
      </c>
    </row>
    <row r="5640">
      <c r="A5640" t="s">
        <v>164</v>
      </c>
      <c r="B5640" t="s">
        <v>256</v>
      </c>
      <c r="C5640" s="32" t="s">
        <v>258</v>
      </c>
      <c r="D5640" t="s">
        <v>458</v>
      </c>
      <c r="E5640" t="s">
        <v>476</v>
      </c>
      <c r="F5640" s="174" t="n">
        <v>2035</v>
      </c>
      <c r="G5640" s="175" t="n">
        <v>68</v>
      </c>
      <c r="H5640" s="176" t="n">
        <v>29126.5031288803</v>
      </c>
      <c r="I5640" s="177" t="n">
        <v>2428041.86565078</v>
      </c>
      <c r="J5640" s="178" t="str">
        <f>IF(I5640&gt;0,H5640/I5640,0)</f>
      </c>
      <c r="K5640" s="179" t="str">
        <f>1-EXP(-J5640)</f>
      </c>
      <c r="L5640" s="180" t="str">
        <f>IF(G5640=30,1,M5639)</f>
      </c>
      <c r="M5640" s="181" t="str">
        <f>L5640*(1-K5640)</f>
      </c>
    </row>
    <row r="5641">
      <c r="A5641" t="s">
        <v>164</v>
      </c>
      <c r="B5641" t="s">
        <v>256</v>
      </c>
      <c r="C5641" s="32" t="s">
        <v>258</v>
      </c>
      <c r="D5641" t="s">
        <v>458</v>
      </c>
      <c r="E5641" t="s">
        <v>476</v>
      </c>
      <c r="F5641" s="174" t="n">
        <v>2035</v>
      </c>
      <c r="G5641" s="175" t="n">
        <v>69</v>
      </c>
      <c r="H5641" s="176" t="n">
        <v>30371.8225360161</v>
      </c>
      <c r="I5641" s="177" t="n">
        <v>2304100.35734251</v>
      </c>
      <c r="J5641" s="178" t="str">
        <f>IF(I5641&gt;0,H5641/I5641,0)</f>
      </c>
      <c r="K5641" s="179" t="str">
        <f>1-EXP(-J5641)</f>
      </c>
      <c r="L5641" s="180" t="str">
        <f>IF(G5641=30,1,M5640)</f>
      </c>
      <c r="M5641" s="181" t="str">
        <f>L5641*(1-K5641)</f>
      </c>
    </row>
    <row r="5642">
      <c r="A5642" t="s">
        <v>164</v>
      </c>
      <c r="B5642" t="s">
        <v>256</v>
      </c>
      <c r="C5642" s="32" t="s">
        <v>258</v>
      </c>
      <c r="D5642" t="s">
        <v>458</v>
      </c>
      <c r="E5642" t="s">
        <v>476</v>
      </c>
      <c r="F5642" s="174" t="n">
        <v>2036</v>
      </c>
      <c r="G5642" s="175" t="n">
        <v>30</v>
      </c>
      <c r="H5642" s="176" t="n">
        <v>822.912078373967</v>
      </c>
      <c r="I5642" s="177" t="n">
        <v>4608165.95180422</v>
      </c>
      <c r="J5642" s="178" t="str">
        <f>IF(I5642&gt;0,H5642/I5642,0)</f>
      </c>
      <c r="K5642" s="179" t="str">
        <f>1-EXP(-J5642)</f>
      </c>
      <c r="L5642" s="180" t="str">
        <f>IF(G5642=30,1,M5641)</f>
      </c>
      <c r="M5642" s="181" t="str">
        <f>L5642*(1-K5642)</f>
      </c>
    </row>
    <row r="5643">
      <c r="A5643" t="s">
        <v>164</v>
      </c>
      <c r="B5643" t="s">
        <v>256</v>
      </c>
      <c r="C5643" s="32" t="s">
        <v>258</v>
      </c>
      <c r="D5643" t="s">
        <v>458</v>
      </c>
      <c r="E5643" t="s">
        <v>476</v>
      </c>
      <c r="F5643" s="174" t="n">
        <v>2036</v>
      </c>
      <c r="G5643" s="175" t="n">
        <v>31</v>
      </c>
      <c r="H5643" s="176" t="n">
        <v>1015.79335865781</v>
      </c>
      <c r="I5643" s="177" t="n">
        <v>4547185.95109915</v>
      </c>
      <c r="J5643" s="178" t="str">
        <f>IF(I5643&gt;0,H5643/I5643,0)</f>
      </c>
      <c r="K5643" s="179" t="str">
        <f>1-EXP(-J5643)</f>
      </c>
      <c r="L5643" s="180" t="str">
        <f>IF(G5643=30,1,M5642)</f>
      </c>
      <c r="M5643" s="181" t="str">
        <f>L5643*(1-K5643)</f>
      </c>
    </row>
    <row r="5644">
      <c r="A5644" t="s">
        <v>164</v>
      </c>
      <c r="B5644" t="s">
        <v>256</v>
      </c>
      <c r="C5644" s="32" t="s">
        <v>258</v>
      </c>
      <c r="D5644" t="s">
        <v>458</v>
      </c>
      <c r="E5644" t="s">
        <v>476</v>
      </c>
      <c r="F5644" s="174" t="n">
        <v>2036</v>
      </c>
      <c r="G5644" s="175" t="n">
        <v>32</v>
      </c>
      <c r="H5644" s="176" t="n">
        <v>1039.39157859762</v>
      </c>
      <c r="I5644" s="177" t="n">
        <v>4418683.00080166</v>
      </c>
      <c r="J5644" s="178" t="str">
        <f>IF(I5644&gt;0,H5644/I5644,0)</f>
      </c>
      <c r="K5644" s="179" t="str">
        <f>1-EXP(-J5644)</f>
      </c>
      <c r="L5644" s="180" t="str">
        <f>IF(G5644=30,1,M5643)</f>
      </c>
      <c r="M5644" s="181" t="str">
        <f>L5644*(1-K5644)</f>
      </c>
    </row>
    <row r="5645">
      <c r="A5645" t="s">
        <v>164</v>
      </c>
      <c r="B5645" t="s">
        <v>256</v>
      </c>
      <c r="C5645" s="32" t="s">
        <v>258</v>
      </c>
      <c r="D5645" t="s">
        <v>458</v>
      </c>
      <c r="E5645" t="s">
        <v>476</v>
      </c>
      <c r="F5645" s="174" t="n">
        <v>2036</v>
      </c>
      <c r="G5645" s="175" t="n">
        <v>33</v>
      </c>
      <c r="H5645" s="176" t="n">
        <v>1085.03320203274</v>
      </c>
      <c r="I5645" s="177" t="n">
        <v>4353307.68357269</v>
      </c>
      <c r="J5645" s="178" t="str">
        <f>IF(I5645&gt;0,H5645/I5645,0)</f>
      </c>
      <c r="K5645" s="179" t="str">
        <f>1-EXP(-J5645)</f>
      </c>
      <c r="L5645" s="180" t="str">
        <f>IF(G5645=30,1,M5644)</f>
      </c>
      <c r="M5645" s="181" t="str">
        <f>L5645*(1-K5645)</f>
      </c>
    </row>
    <row r="5646">
      <c r="A5646" t="s">
        <v>164</v>
      </c>
      <c r="B5646" t="s">
        <v>256</v>
      </c>
      <c r="C5646" s="32" t="s">
        <v>258</v>
      </c>
      <c r="D5646" t="s">
        <v>458</v>
      </c>
      <c r="E5646" t="s">
        <v>476</v>
      </c>
      <c r="F5646" s="174" t="n">
        <v>2036</v>
      </c>
      <c r="G5646" s="175" t="n">
        <v>34</v>
      </c>
      <c r="H5646" s="176" t="n">
        <v>1303.25654947735</v>
      </c>
      <c r="I5646" s="177" t="n">
        <v>4331747.00830352</v>
      </c>
      <c r="J5646" s="178" t="str">
        <f>IF(I5646&gt;0,H5646/I5646,0)</f>
      </c>
      <c r="K5646" s="179" t="str">
        <f>1-EXP(-J5646)</f>
      </c>
      <c r="L5646" s="180" t="str">
        <f>IF(G5646=30,1,M5645)</f>
      </c>
      <c r="M5646" s="181" t="str">
        <f>L5646*(1-K5646)</f>
      </c>
    </row>
    <row r="5647">
      <c r="A5647" t="s">
        <v>164</v>
      </c>
      <c r="B5647" t="s">
        <v>256</v>
      </c>
      <c r="C5647" s="32" t="s">
        <v>258</v>
      </c>
      <c r="D5647" t="s">
        <v>458</v>
      </c>
      <c r="E5647" t="s">
        <v>476</v>
      </c>
      <c r="F5647" s="174" t="n">
        <v>2036</v>
      </c>
      <c r="G5647" s="175" t="n">
        <v>35</v>
      </c>
      <c r="H5647" s="176" t="n">
        <v>1738.56518528896</v>
      </c>
      <c r="I5647" s="177" t="n">
        <v>4311450.56147958</v>
      </c>
      <c r="J5647" s="178" t="str">
        <f>IF(I5647&gt;0,H5647/I5647,0)</f>
      </c>
      <c r="K5647" s="179" t="str">
        <f>1-EXP(-J5647)</f>
      </c>
      <c r="L5647" s="180" t="str">
        <f>IF(G5647=30,1,M5646)</f>
      </c>
      <c r="M5647" s="181" t="str">
        <f>L5647*(1-K5647)</f>
      </c>
    </row>
    <row r="5648">
      <c r="A5648" t="s">
        <v>164</v>
      </c>
      <c r="B5648" t="s">
        <v>256</v>
      </c>
      <c r="C5648" s="32" t="s">
        <v>258</v>
      </c>
      <c r="D5648" t="s">
        <v>458</v>
      </c>
      <c r="E5648" t="s">
        <v>476</v>
      </c>
      <c r="F5648" s="174" t="n">
        <v>2036</v>
      </c>
      <c r="G5648" s="175" t="n">
        <v>36</v>
      </c>
      <c r="H5648" s="176" t="n">
        <v>1934.6016437473</v>
      </c>
      <c r="I5648" s="177" t="n">
        <v>4290380.52551837</v>
      </c>
      <c r="J5648" s="178" t="str">
        <f>IF(I5648&gt;0,H5648/I5648,0)</f>
      </c>
      <c r="K5648" s="179" t="str">
        <f>1-EXP(-J5648)</f>
      </c>
      <c r="L5648" s="180" t="str">
        <f>IF(G5648=30,1,M5647)</f>
      </c>
      <c r="M5648" s="181" t="str">
        <f>L5648*(1-K5648)</f>
      </c>
    </row>
    <row r="5649">
      <c r="A5649" t="s">
        <v>164</v>
      </c>
      <c r="B5649" t="s">
        <v>256</v>
      </c>
      <c r="C5649" s="32" t="s">
        <v>258</v>
      </c>
      <c r="D5649" t="s">
        <v>458</v>
      </c>
      <c r="E5649" t="s">
        <v>476</v>
      </c>
      <c r="F5649" s="174" t="n">
        <v>2036</v>
      </c>
      <c r="G5649" s="175" t="n">
        <v>37</v>
      </c>
      <c r="H5649" s="176" t="n">
        <v>2088.25372313173</v>
      </c>
      <c r="I5649" s="177" t="n">
        <v>4309036.61161418</v>
      </c>
      <c r="J5649" s="178" t="str">
        <f>IF(I5649&gt;0,H5649/I5649,0)</f>
      </c>
      <c r="K5649" s="179" t="str">
        <f>1-EXP(-J5649)</f>
      </c>
      <c r="L5649" s="180" t="str">
        <f>IF(G5649=30,1,M5648)</f>
      </c>
      <c r="M5649" s="181" t="str">
        <f>L5649*(1-K5649)</f>
      </c>
    </row>
    <row r="5650">
      <c r="A5650" t="s">
        <v>164</v>
      </c>
      <c r="B5650" t="s">
        <v>256</v>
      </c>
      <c r="C5650" s="32" t="s">
        <v>258</v>
      </c>
      <c r="D5650" t="s">
        <v>458</v>
      </c>
      <c r="E5650" t="s">
        <v>476</v>
      </c>
      <c r="F5650" s="174" t="n">
        <v>2036</v>
      </c>
      <c r="G5650" s="175" t="n">
        <v>38</v>
      </c>
      <c r="H5650" s="176" t="n">
        <v>2280.61220271467</v>
      </c>
      <c r="I5650" s="177" t="n">
        <v>4366470.12903508</v>
      </c>
      <c r="J5650" s="178" t="str">
        <f>IF(I5650&gt;0,H5650/I5650,0)</f>
      </c>
      <c r="K5650" s="179" t="str">
        <f>1-EXP(-J5650)</f>
      </c>
      <c r="L5650" s="180" t="str">
        <f>IF(G5650=30,1,M5649)</f>
      </c>
      <c r="M5650" s="181" t="str">
        <f>L5650*(1-K5650)</f>
      </c>
    </row>
    <row r="5651">
      <c r="A5651" t="s">
        <v>164</v>
      </c>
      <c r="B5651" t="s">
        <v>256</v>
      </c>
      <c r="C5651" s="32" t="s">
        <v>258</v>
      </c>
      <c r="D5651" t="s">
        <v>458</v>
      </c>
      <c r="E5651" t="s">
        <v>476</v>
      </c>
      <c r="F5651" s="174" t="n">
        <v>2036</v>
      </c>
      <c r="G5651" s="175" t="n">
        <v>39</v>
      </c>
      <c r="H5651" s="176" t="n">
        <v>2752.28991199479</v>
      </c>
      <c r="I5651" s="177" t="n">
        <v>4501959.628951</v>
      </c>
      <c r="J5651" s="178" t="str">
        <f>IF(I5651&gt;0,H5651/I5651,0)</f>
      </c>
      <c r="K5651" s="179" t="str">
        <f>1-EXP(-J5651)</f>
      </c>
      <c r="L5651" s="180" t="str">
        <f>IF(G5651=30,1,M5650)</f>
      </c>
      <c r="M5651" s="181" t="str">
        <f>L5651*(1-K5651)</f>
      </c>
    </row>
    <row r="5652">
      <c r="A5652" t="s">
        <v>164</v>
      </c>
      <c r="B5652" t="s">
        <v>256</v>
      </c>
      <c r="C5652" s="32" t="s">
        <v>258</v>
      </c>
      <c r="D5652" t="s">
        <v>458</v>
      </c>
      <c r="E5652" t="s">
        <v>476</v>
      </c>
      <c r="F5652" s="174" t="n">
        <v>2036</v>
      </c>
      <c r="G5652" s="175" t="n">
        <v>40</v>
      </c>
      <c r="H5652" s="176" t="n">
        <v>3647.47805715587</v>
      </c>
      <c r="I5652" s="177" t="n">
        <v>4456492.02953156</v>
      </c>
      <c r="J5652" s="178" t="str">
        <f>IF(I5652&gt;0,H5652/I5652,0)</f>
      </c>
      <c r="K5652" s="179" t="str">
        <f>1-EXP(-J5652)</f>
      </c>
      <c r="L5652" s="180" t="str">
        <f>IF(G5652=30,1,M5651)</f>
      </c>
      <c r="M5652" s="181" t="str">
        <f>L5652*(1-K5652)</f>
      </c>
    </row>
    <row r="5653">
      <c r="A5653" t="s">
        <v>164</v>
      </c>
      <c r="B5653" t="s">
        <v>256</v>
      </c>
      <c r="C5653" s="32" t="s">
        <v>258</v>
      </c>
      <c r="D5653" t="s">
        <v>458</v>
      </c>
      <c r="E5653" t="s">
        <v>476</v>
      </c>
      <c r="F5653" s="174" t="n">
        <v>2036</v>
      </c>
      <c r="G5653" s="175" t="n">
        <v>41</v>
      </c>
      <c r="H5653" s="176" t="n">
        <v>3873.84052464532</v>
      </c>
      <c r="I5653" s="177" t="n">
        <v>4380053.71957192</v>
      </c>
      <c r="J5653" s="178" t="str">
        <f>IF(I5653&gt;0,H5653/I5653,0)</f>
      </c>
      <c r="K5653" s="179" t="str">
        <f>1-EXP(-J5653)</f>
      </c>
      <c r="L5653" s="180" t="str">
        <f>IF(G5653=30,1,M5652)</f>
      </c>
      <c r="M5653" s="181" t="str">
        <f>L5653*(1-K5653)</f>
      </c>
    </row>
    <row r="5654">
      <c r="A5654" t="s">
        <v>164</v>
      </c>
      <c r="B5654" t="s">
        <v>256</v>
      </c>
      <c r="C5654" s="32" t="s">
        <v>258</v>
      </c>
      <c r="D5654" t="s">
        <v>458</v>
      </c>
      <c r="E5654" t="s">
        <v>476</v>
      </c>
      <c r="F5654" s="174" t="n">
        <v>2036</v>
      </c>
      <c r="G5654" s="175" t="n">
        <v>42</v>
      </c>
      <c r="H5654" s="176" t="n">
        <v>4139.54417166649</v>
      </c>
      <c r="I5654" s="177" t="n">
        <v>4319643.34956182</v>
      </c>
      <c r="J5654" s="178" t="str">
        <f>IF(I5654&gt;0,H5654/I5654,0)</f>
      </c>
      <c r="K5654" s="179" t="str">
        <f>1-EXP(-J5654)</f>
      </c>
      <c r="L5654" s="180" t="str">
        <f>IF(G5654=30,1,M5653)</f>
      </c>
      <c r="M5654" s="181" t="str">
        <f>L5654*(1-K5654)</f>
      </c>
    </row>
    <row r="5655">
      <c r="A5655" t="s">
        <v>164</v>
      </c>
      <c r="B5655" t="s">
        <v>256</v>
      </c>
      <c r="C5655" s="32" t="s">
        <v>258</v>
      </c>
      <c r="D5655" t="s">
        <v>458</v>
      </c>
      <c r="E5655" t="s">
        <v>476</v>
      </c>
      <c r="F5655" s="174" t="n">
        <v>2036</v>
      </c>
      <c r="G5655" s="175" t="n">
        <v>43</v>
      </c>
      <c r="H5655" s="176" t="n">
        <v>4438.82662964398</v>
      </c>
      <c r="I5655" s="177" t="n">
        <v>4262455.07398216</v>
      </c>
      <c r="J5655" s="178" t="str">
        <f>IF(I5655&gt;0,H5655/I5655,0)</f>
      </c>
      <c r="K5655" s="179" t="str">
        <f>1-EXP(-J5655)</f>
      </c>
      <c r="L5655" s="180" t="str">
        <f>IF(G5655=30,1,M5654)</f>
      </c>
      <c r="M5655" s="181" t="str">
        <f>L5655*(1-K5655)</f>
      </c>
    </row>
    <row r="5656">
      <c r="A5656" t="s">
        <v>164</v>
      </c>
      <c r="B5656" t="s">
        <v>256</v>
      </c>
      <c r="C5656" s="32" t="s">
        <v>258</v>
      </c>
      <c r="D5656" t="s">
        <v>458</v>
      </c>
      <c r="E5656" t="s">
        <v>476</v>
      </c>
      <c r="F5656" s="174" t="n">
        <v>2036</v>
      </c>
      <c r="G5656" s="175" t="n">
        <v>44</v>
      </c>
      <c r="H5656" s="176" t="n">
        <v>4869.13277053644</v>
      </c>
      <c r="I5656" s="177" t="n">
        <v>4294983.98334925</v>
      </c>
      <c r="J5656" s="178" t="str">
        <f>IF(I5656&gt;0,H5656/I5656,0)</f>
      </c>
      <c r="K5656" s="179" t="str">
        <f>1-EXP(-J5656)</f>
      </c>
      <c r="L5656" s="180" t="str">
        <f>IF(G5656=30,1,M5655)</f>
      </c>
      <c r="M5656" s="181" t="str">
        <f>L5656*(1-K5656)</f>
      </c>
    </row>
    <row r="5657">
      <c r="A5657" t="s">
        <v>164</v>
      </c>
      <c r="B5657" t="s">
        <v>256</v>
      </c>
      <c r="C5657" s="32" t="s">
        <v>258</v>
      </c>
      <c r="D5657" t="s">
        <v>458</v>
      </c>
      <c r="E5657" t="s">
        <v>476</v>
      </c>
      <c r="F5657" s="174" t="n">
        <v>2036</v>
      </c>
      <c r="G5657" s="175" t="n">
        <v>45</v>
      </c>
      <c r="H5657" s="176" t="n">
        <v>6281.75552065393</v>
      </c>
      <c r="I5657" s="177" t="n">
        <v>4307448.70812263</v>
      </c>
      <c r="J5657" s="178" t="str">
        <f>IF(I5657&gt;0,H5657/I5657,0)</f>
      </c>
      <c r="K5657" s="179" t="str">
        <f>1-EXP(-J5657)</f>
      </c>
      <c r="L5657" s="180" t="str">
        <f>IF(G5657=30,1,M5656)</f>
      </c>
      <c r="M5657" s="181" t="str">
        <f>L5657*(1-K5657)</f>
      </c>
    </row>
    <row r="5658">
      <c r="A5658" t="s">
        <v>164</v>
      </c>
      <c r="B5658" t="s">
        <v>256</v>
      </c>
      <c r="C5658" s="32" t="s">
        <v>258</v>
      </c>
      <c r="D5658" t="s">
        <v>458</v>
      </c>
      <c r="E5658" t="s">
        <v>476</v>
      </c>
      <c r="F5658" s="174" t="n">
        <v>2036</v>
      </c>
      <c r="G5658" s="175" t="n">
        <v>46</v>
      </c>
      <c r="H5658" s="176" t="n">
        <v>9375.25768111322</v>
      </c>
      <c r="I5658" s="177" t="n">
        <v>6337742.22580933</v>
      </c>
      <c r="J5658" s="178" t="str">
        <f>IF(I5658&gt;0,H5658/I5658,0)</f>
      </c>
      <c r="K5658" s="179" t="str">
        <f>1-EXP(-J5658)</f>
      </c>
      <c r="L5658" s="180" t="str">
        <f>IF(G5658=30,1,M5657)</f>
      </c>
      <c r="M5658" s="181" t="str">
        <f>L5658*(1-K5658)</f>
      </c>
    </row>
    <row r="5659">
      <c r="A5659" t="s">
        <v>164</v>
      </c>
      <c r="B5659" t="s">
        <v>256</v>
      </c>
      <c r="C5659" s="32" t="s">
        <v>258</v>
      </c>
      <c r="D5659" t="s">
        <v>458</v>
      </c>
      <c r="E5659" t="s">
        <v>476</v>
      </c>
      <c r="F5659" s="174" t="n">
        <v>2036</v>
      </c>
      <c r="G5659" s="175" t="n">
        <v>47</v>
      </c>
      <c r="H5659" s="176" t="n">
        <v>7431.09471793636</v>
      </c>
      <c r="I5659" s="177" t="n">
        <v>4253181.4917964</v>
      </c>
      <c r="J5659" s="178" t="str">
        <f>IF(I5659&gt;0,H5659/I5659,0)</f>
      </c>
      <c r="K5659" s="179" t="str">
        <f>1-EXP(-J5659)</f>
      </c>
      <c r="L5659" s="180" t="str">
        <f>IF(G5659=30,1,M5658)</f>
      </c>
      <c r="M5659" s="181" t="str">
        <f>L5659*(1-K5659)</f>
      </c>
    </row>
    <row r="5660">
      <c r="A5660" t="s">
        <v>164</v>
      </c>
      <c r="B5660" t="s">
        <v>256</v>
      </c>
      <c r="C5660" s="32" t="s">
        <v>258</v>
      </c>
      <c r="D5660" t="s">
        <v>458</v>
      </c>
      <c r="E5660" t="s">
        <v>476</v>
      </c>
      <c r="F5660" s="174" t="n">
        <v>2036</v>
      </c>
      <c r="G5660" s="175" t="n">
        <v>48</v>
      </c>
      <c r="H5660" s="176" t="n">
        <v>8097.43279604584</v>
      </c>
      <c r="I5660" s="177" t="n">
        <v>4229373.80225084</v>
      </c>
      <c r="J5660" s="178" t="str">
        <f>IF(I5660&gt;0,H5660/I5660,0)</f>
      </c>
      <c r="K5660" s="179" t="str">
        <f>1-EXP(-J5660)</f>
      </c>
      <c r="L5660" s="180" t="str">
        <f>IF(G5660=30,1,M5659)</f>
      </c>
      <c r="M5660" s="181" t="str">
        <f>L5660*(1-K5660)</f>
      </c>
    </row>
    <row r="5661">
      <c r="A5661" t="s">
        <v>164</v>
      </c>
      <c r="B5661" t="s">
        <v>256</v>
      </c>
      <c r="C5661" s="32" t="s">
        <v>258</v>
      </c>
      <c r="D5661" t="s">
        <v>458</v>
      </c>
      <c r="E5661" t="s">
        <v>476</v>
      </c>
      <c r="F5661" s="174" t="n">
        <v>2036</v>
      </c>
      <c r="G5661" s="175" t="n">
        <v>49</v>
      </c>
      <c r="H5661" s="176" t="n">
        <v>8586.22606038336</v>
      </c>
      <c r="I5661" s="177" t="n">
        <v>4091802.45872707</v>
      </c>
      <c r="J5661" s="178" t="str">
        <f>IF(I5661&gt;0,H5661/I5661,0)</f>
      </c>
      <c r="K5661" s="179" t="str">
        <f>1-EXP(-J5661)</f>
      </c>
      <c r="L5661" s="180" t="str">
        <f>IF(G5661=30,1,M5660)</f>
      </c>
      <c r="M5661" s="181" t="str">
        <f>L5661*(1-K5661)</f>
      </c>
    </row>
    <row r="5662">
      <c r="A5662" t="s">
        <v>164</v>
      </c>
      <c r="B5662" t="s">
        <v>256</v>
      </c>
      <c r="C5662" s="32" t="s">
        <v>258</v>
      </c>
      <c r="D5662" t="s">
        <v>458</v>
      </c>
      <c r="E5662" t="s">
        <v>476</v>
      </c>
      <c r="F5662" s="174" t="n">
        <v>2036</v>
      </c>
      <c r="G5662" s="175" t="n">
        <v>50</v>
      </c>
      <c r="H5662" s="176" t="n">
        <v>9810.78883514466</v>
      </c>
      <c r="I5662" s="177" t="n">
        <v>4049157.77625794</v>
      </c>
      <c r="J5662" s="178" t="str">
        <f>IF(I5662&gt;0,H5662/I5662,0)</f>
      </c>
      <c r="K5662" s="179" t="str">
        <f>1-EXP(-J5662)</f>
      </c>
      <c r="L5662" s="180" t="str">
        <f>IF(G5662=30,1,M5661)</f>
      </c>
      <c r="M5662" s="181" t="str">
        <f>L5662*(1-K5662)</f>
      </c>
    </row>
    <row r="5663">
      <c r="A5663" t="s">
        <v>164</v>
      </c>
      <c r="B5663" t="s">
        <v>256</v>
      </c>
      <c r="C5663" s="32" t="s">
        <v>258</v>
      </c>
      <c r="D5663" t="s">
        <v>458</v>
      </c>
      <c r="E5663" t="s">
        <v>476</v>
      </c>
      <c r="F5663" s="174" t="n">
        <v>2036</v>
      </c>
      <c r="G5663" s="175" t="n">
        <v>51</v>
      </c>
      <c r="H5663" s="176" t="n">
        <v>10853.0714156022</v>
      </c>
      <c r="I5663" s="177" t="n">
        <v>4095973.85076233</v>
      </c>
      <c r="J5663" s="178" t="str">
        <f>IF(I5663&gt;0,H5663/I5663,0)</f>
      </c>
      <c r="K5663" s="179" t="str">
        <f>1-EXP(-J5663)</f>
      </c>
      <c r="L5663" s="180" t="str">
        <f>IF(G5663=30,1,M5662)</f>
      </c>
      <c r="M5663" s="181" t="str">
        <f>L5663*(1-K5663)</f>
      </c>
    </row>
    <row r="5664">
      <c r="A5664" t="s">
        <v>164</v>
      </c>
      <c r="B5664" t="s">
        <v>256</v>
      </c>
      <c r="C5664" s="32" t="s">
        <v>258</v>
      </c>
      <c r="D5664" t="s">
        <v>458</v>
      </c>
      <c r="E5664" t="s">
        <v>476</v>
      </c>
      <c r="F5664" s="174" t="n">
        <v>2036</v>
      </c>
      <c r="G5664" s="175" t="n">
        <v>52</v>
      </c>
      <c r="H5664" s="176" t="n">
        <v>12063.3278428497</v>
      </c>
      <c r="I5664" s="177" t="n">
        <v>4166555.82165611</v>
      </c>
      <c r="J5664" s="178" t="str">
        <f>IF(I5664&gt;0,H5664/I5664,0)</f>
      </c>
      <c r="K5664" s="179" t="str">
        <f>1-EXP(-J5664)</f>
      </c>
      <c r="L5664" s="180" t="str">
        <f>IF(G5664=30,1,M5663)</f>
      </c>
      <c r="M5664" s="181" t="str">
        <f>L5664*(1-K5664)</f>
      </c>
    </row>
    <row r="5665">
      <c r="A5665" t="s">
        <v>164</v>
      </c>
      <c r="B5665" t="s">
        <v>256</v>
      </c>
      <c r="C5665" s="32" t="s">
        <v>258</v>
      </c>
      <c r="D5665" t="s">
        <v>458</v>
      </c>
      <c r="E5665" t="s">
        <v>476</v>
      </c>
      <c r="F5665" s="174" t="n">
        <v>2036</v>
      </c>
      <c r="G5665" s="175" t="n">
        <v>53</v>
      </c>
      <c r="H5665" s="176" t="n">
        <v>13055.8031048818</v>
      </c>
      <c r="I5665" s="177" t="n">
        <v>4130356.37277012</v>
      </c>
      <c r="J5665" s="178" t="str">
        <f>IF(I5665&gt;0,H5665/I5665,0)</f>
      </c>
      <c r="K5665" s="179" t="str">
        <f>1-EXP(-J5665)</f>
      </c>
      <c r="L5665" s="180" t="str">
        <f>IF(G5665=30,1,M5664)</f>
      </c>
      <c r="M5665" s="181" t="str">
        <f>L5665*(1-K5665)</f>
      </c>
    </row>
    <row r="5666">
      <c r="A5666" t="s">
        <v>164</v>
      </c>
      <c r="B5666" t="s">
        <v>256</v>
      </c>
      <c r="C5666" s="32" t="s">
        <v>258</v>
      </c>
      <c r="D5666" t="s">
        <v>458</v>
      </c>
      <c r="E5666" t="s">
        <v>476</v>
      </c>
      <c r="F5666" s="174" t="n">
        <v>2036</v>
      </c>
      <c r="G5666" s="175" t="n">
        <v>54</v>
      </c>
      <c r="H5666" s="176" t="n">
        <v>13757.0767407054</v>
      </c>
      <c r="I5666" s="177" t="n">
        <v>3984856.19181108</v>
      </c>
      <c r="J5666" s="178" t="str">
        <f>IF(I5666&gt;0,H5666/I5666,0)</f>
      </c>
      <c r="K5666" s="179" t="str">
        <f>1-EXP(-J5666)</f>
      </c>
      <c r="L5666" s="180" t="str">
        <f>IF(G5666=30,1,M5665)</f>
      </c>
      <c r="M5666" s="181" t="str">
        <f>L5666*(1-K5666)</f>
      </c>
    </row>
    <row r="5667">
      <c r="A5667" t="s">
        <v>164</v>
      </c>
      <c r="B5667" t="s">
        <v>256</v>
      </c>
      <c r="C5667" s="32" t="s">
        <v>258</v>
      </c>
      <c r="D5667" t="s">
        <v>458</v>
      </c>
      <c r="E5667" t="s">
        <v>476</v>
      </c>
      <c r="F5667" s="174" t="n">
        <v>2036</v>
      </c>
      <c r="G5667" s="175" t="n">
        <v>55</v>
      </c>
      <c r="H5667" s="176" t="n">
        <v>14670.7362281873</v>
      </c>
      <c r="I5667" s="177" t="n">
        <v>3899041.9474987</v>
      </c>
      <c r="J5667" s="178" t="str">
        <f>IF(I5667&gt;0,H5667/I5667,0)</f>
      </c>
      <c r="K5667" s="179" t="str">
        <f>1-EXP(-J5667)</f>
      </c>
      <c r="L5667" s="180" t="str">
        <f>IF(G5667=30,1,M5666)</f>
      </c>
      <c r="M5667" s="181" t="str">
        <f>L5667*(1-K5667)</f>
      </c>
    </row>
    <row r="5668">
      <c r="A5668" t="s">
        <v>164</v>
      </c>
      <c r="B5668" t="s">
        <v>256</v>
      </c>
      <c r="C5668" s="32" t="s">
        <v>258</v>
      </c>
      <c r="D5668" t="s">
        <v>458</v>
      </c>
      <c r="E5668" t="s">
        <v>476</v>
      </c>
      <c r="F5668" s="174" t="n">
        <v>2036</v>
      </c>
      <c r="G5668" s="175" t="n">
        <v>56</v>
      </c>
      <c r="H5668" s="176" t="n">
        <v>15710.4360000554</v>
      </c>
      <c r="I5668" s="177" t="n">
        <v>3827364.88421367</v>
      </c>
      <c r="J5668" s="178" t="str">
        <f>IF(I5668&gt;0,H5668/I5668,0)</f>
      </c>
      <c r="K5668" s="179" t="str">
        <f>1-EXP(-J5668)</f>
      </c>
      <c r="L5668" s="180" t="str">
        <f>IF(G5668=30,1,M5667)</f>
      </c>
      <c r="M5668" s="181" t="str">
        <f>L5668*(1-K5668)</f>
      </c>
    </row>
    <row r="5669">
      <c r="A5669" t="s">
        <v>164</v>
      </c>
      <c r="B5669" t="s">
        <v>256</v>
      </c>
      <c r="C5669" s="32" t="s">
        <v>258</v>
      </c>
      <c r="D5669" t="s">
        <v>458</v>
      </c>
      <c r="E5669" t="s">
        <v>476</v>
      </c>
      <c r="F5669" s="174" t="n">
        <v>2036</v>
      </c>
      <c r="G5669" s="175" t="n">
        <v>57</v>
      </c>
      <c r="H5669" s="176" t="n">
        <v>16806.0220735739</v>
      </c>
      <c r="I5669" s="177" t="n">
        <v>3749911.24335402</v>
      </c>
      <c r="J5669" s="178" t="str">
        <f>IF(I5669&gt;0,H5669/I5669,0)</f>
      </c>
      <c r="K5669" s="179" t="str">
        <f>1-EXP(-J5669)</f>
      </c>
      <c r="L5669" s="180" t="str">
        <f>IF(G5669=30,1,M5668)</f>
      </c>
      <c r="M5669" s="181" t="str">
        <f>L5669*(1-K5669)</f>
      </c>
    </row>
    <row r="5670">
      <c r="A5670" t="s">
        <v>164</v>
      </c>
      <c r="B5670" t="s">
        <v>256</v>
      </c>
      <c r="C5670" s="32" t="s">
        <v>258</v>
      </c>
      <c r="D5670" t="s">
        <v>458</v>
      </c>
      <c r="E5670" t="s">
        <v>476</v>
      </c>
      <c r="F5670" s="174" t="n">
        <v>2036</v>
      </c>
      <c r="G5670" s="175" t="n">
        <v>58</v>
      </c>
      <c r="H5670" s="176" t="n">
        <v>17892.3340719621</v>
      </c>
      <c r="I5670" s="177" t="n">
        <v>3653176.66763963</v>
      </c>
      <c r="J5670" s="178" t="str">
        <f>IF(I5670&gt;0,H5670/I5670,0)</f>
      </c>
      <c r="K5670" s="179" t="str">
        <f>1-EXP(-J5670)</f>
      </c>
      <c r="L5670" s="180" t="str">
        <f>IF(G5670=30,1,M5669)</f>
      </c>
      <c r="M5670" s="181" t="str">
        <f>L5670*(1-K5670)</f>
      </c>
    </row>
    <row r="5671">
      <c r="A5671" t="s">
        <v>164</v>
      </c>
      <c r="B5671" t="s">
        <v>256</v>
      </c>
      <c r="C5671" s="32" t="s">
        <v>258</v>
      </c>
      <c r="D5671" t="s">
        <v>458</v>
      </c>
      <c r="E5671" t="s">
        <v>476</v>
      </c>
      <c r="F5671" s="174" t="n">
        <v>2036</v>
      </c>
      <c r="G5671" s="175" t="n">
        <v>59</v>
      </c>
      <c r="H5671" s="176" t="n">
        <v>19155.5683059818</v>
      </c>
      <c r="I5671" s="177" t="n">
        <v>3571515.83984462</v>
      </c>
      <c r="J5671" s="178" t="str">
        <f>IF(I5671&gt;0,H5671/I5671,0)</f>
      </c>
      <c r="K5671" s="179" t="str">
        <f>1-EXP(-J5671)</f>
      </c>
      <c r="L5671" s="180" t="str">
        <f>IF(G5671=30,1,M5670)</f>
      </c>
      <c r="M5671" s="181" t="str">
        <f>L5671*(1-K5671)</f>
      </c>
    </row>
    <row r="5672">
      <c r="A5672" t="s">
        <v>164</v>
      </c>
      <c r="B5672" t="s">
        <v>256</v>
      </c>
      <c r="C5672" s="32" t="s">
        <v>258</v>
      </c>
      <c r="D5672" t="s">
        <v>458</v>
      </c>
      <c r="E5672" t="s">
        <v>476</v>
      </c>
      <c r="F5672" s="174" t="n">
        <v>2036</v>
      </c>
      <c r="G5672" s="175" t="n">
        <v>60</v>
      </c>
      <c r="H5672" s="176" t="n">
        <v>20505.7487429665</v>
      </c>
      <c r="I5672" s="177" t="n">
        <v>3477948.61204965</v>
      </c>
      <c r="J5672" s="178" t="str">
        <f>IF(I5672&gt;0,H5672/I5672,0)</f>
      </c>
      <c r="K5672" s="179" t="str">
        <f>1-EXP(-J5672)</f>
      </c>
      <c r="L5672" s="180" t="str">
        <f>IF(G5672=30,1,M5671)</f>
      </c>
      <c r="M5672" s="181" t="str">
        <f>L5672*(1-K5672)</f>
      </c>
    </row>
    <row r="5673">
      <c r="A5673" t="s">
        <v>164</v>
      </c>
      <c r="B5673" t="s">
        <v>256</v>
      </c>
      <c r="C5673" s="32" t="s">
        <v>258</v>
      </c>
      <c r="D5673" t="s">
        <v>458</v>
      </c>
      <c r="E5673" t="s">
        <v>476</v>
      </c>
      <c r="F5673" s="174" t="n">
        <v>2036</v>
      </c>
      <c r="G5673" s="175" t="n">
        <v>61</v>
      </c>
      <c r="H5673" s="176" t="n">
        <v>21831.352259997</v>
      </c>
      <c r="I5673" s="177" t="n">
        <v>3382319.64101929</v>
      </c>
      <c r="J5673" s="178" t="str">
        <f>IF(I5673&gt;0,H5673/I5673,0)</f>
      </c>
      <c r="K5673" s="179" t="str">
        <f>1-EXP(-J5673)</f>
      </c>
      <c r="L5673" s="180" t="str">
        <f>IF(G5673=30,1,M5672)</f>
      </c>
      <c r="M5673" s="181" t="str">
        <f>L5673*(1-K5673)</f>
      </c>
    </row>
    <row r="5674">
      <c r="A5674" t="s">
        <v>164</v>
      </c>
      <c r="B5674" t="s">
        <v>256</v>
      </c>
      <c r="C5674" s="32" t="s">
        <v>258</v>
      </c>
      <c r="D5674" t="s">
        <v>458</v>
      </c>
      <c r="E5674" t="s">
        <v>476</v>
      </c>
      <c r="F5674" s="174" t="n">
        <v>2036</v>
      </c>
      <c r="G5674" s="175" t="n">
        <v>62</v>
      </c>
      <c r="H5674" s="176" t="n">
        <v>23051.3562121324</v>
      </c>
      <c r="I5674" s="177" t="n">
        <v>3260658.29837379</v>
      </c>
      <c r="J5674" s="178" t="str">
        <f>IF(I5674&gt;0,H5674/I5674,0)</f>
      </c>
      <c r="K5674" s="179" t="str">
        <f>1-EXP(-J5674)</f>
      </c>
      <c r="L5674" s="180" t="str">
        <f>IF(G5674=30,1,M5673)</f>
      </c>
      <c r="M5674" s="181" t="str">
        <f>L5674*(1-K5674)</f>
      </c>
    </row>
    <row r="5675">
      <c r="A5675" t="s">
        <v>164</v>
      </c>
      <c r="B5675" t="s">
        <v>256</v>
      </c>
      <c r="C5675" s="32" t="s">
        <v>258</v>
      </c>
      <c r="D5675" t="s">
        <v>458</v>
      </c>
      <c r="E5675" t="s">
        <v>476</v>
      </c>
      <c r="F5675" s="174" t="n">
        <v>2036</v>
      </c>
      <c r="G5675" s="175" t="n">
        <v>63</v>
      </c>
      <c r="H5675" s="176" t="n">
        <v>24731.0455381513</v>
      </c>
      <c r="I5675" s="177" t="n">
        <v>3193176.33249175</v>
      </c>
      <c r="J5675" s="178" t="str">
        <f>IF(I5675&gt;0,H5675/I5675,0)</f>
      </c>
      <c r="K5675" s="179" t="str">
        <f>1-EXP(-J5675)</f>
      </c>
      <c r="L5675" s="180" t="str">
        <f>IF(G5675=30,1,M5674)</f>
      </c>
      <c r="M5675" s="181" t="str">
        <f>L5675*(1-K5675)</f>
      </c>
    </row>
    <row r="5676">
      <c r="A5676" t="s">
        <v>164</v>
      </c>
      <c r="B5676" t="s">
        <v>256</v>
      </c>
      <c r="C5676" s="32" t="s">
        <v>258</v>
      </c>
      <c r="D5676" t="s">
        <v>458</v>
      </c>
      <c r="E5676" t="s">
        <v>476</v>
      </c>
      <c r="F5676" s="174" t="n">
        <v>2036</v>
      </c>
      <c r="G5676" s="175" t="n">
        <v>64</v>
      </c>
      <c r="H5676" s="176" t="n">
        <v>25285.4284798212</v>
      </c>
      <c r="I5676" s="177" t="n">
        <v>2975689.45183646</v>
      </c>
      <c r="J5676" s="178" t="str">
        <f>IF(I5676&gt;0,H5676/I5676,0)</f>
      </c>
      <c r="K5676" s="179" t="str">
        <f>1-EXP(-J5676)</f>
      </c>
      <c r="L5676" s="180" t="str">
        <f>IF(G5676=30,1,M5675)</f>
      </c>
      <c r="M5676" s="181" t="str">
        <f>L5676*(1-K5676)</f>
      </c>
    </row>
    <row r="5677">
      <c r="A5677" t="s">
        <v>164</v>
      </c>
      <c r="B5677" t="s">
        <v>256</v>
      </c>
      <c r="C5677" s="32" t="s">
        <v>258</v>
      </c>
      <c r="D5677" t="s">
        <v>458</v>
      </c>
      <c r="E5677" t="s">
        <v>476</v>
      </c>
      <c r="F5677" s="174" t="n">
        <v>2036</v>
      </c>
      <c r="G5677" s="175" t="n">
        <v>65</v>
      </c>
      <c r="H5677" s="176" t="n">
        <v>25732.1367293683</v>
      </c>
      <c r="I5677" s="177" t="n">
        <v>2868368.73773122</v>
      </c>
      <c r="J5677" s="178" t="str">
        <f>IF(I5677&gt;0,H5677/I5677,0)</f>
      </c>
      <c r="K5677" s="179" t="str">
        <f>1-EXP(-J5677)</f>
      </c>
      <c r="L5677" s="180" t="str">
        <f>IF(G5677=30,1,M5676)</f>
      </c>
      <c r="M5677" s="181" t="str">
        <f>L5677*(1-K5677)</f>
      </c>
    </row>
    <row r="5678">
      <c r="A5678" t="s">
        <v>164</v>
      </c>
      <c r="B5678" t="s">
        <v>256</v>
      </c>
      <c r="C5678" s="32" t="s">
        <v>258</v>
      </c>
      <c r="D5678" t="s">
        <v>458</v>
      </c>
      <c r="E5678" t="s">
        <v>476</v>
      </c>
      <c r="F5678" s="174" t="n">
        <v>2036</v>
      </c>
      <c r="G5678" s="175" t="n">
        <v>66</v>
      </c>
      <c r="H5678" s="176" t="n">
        <v>27201.4398082527</v>
      </c>
      <c r="I5678" s="177" t="n">
        <v>2764444.15879213</v>
      </c>
      <c r="J5678" s="178" t="str">
        <f>IF(I5678&gt;0,H5678/I5678,0)</f>
      </c>
      <c r="K5678" s="179" t="str">
        <f>1-EXP(-J5678)</f>
      </c>
      <c r="L5678" s="180" t="str">
        <f>IF(G5678=30,1,M5677)</f>
      </c>
      <c r="M5678" s="181" t="str">
        <f>L5678*(1-K5678)</f>
      </c>
    </row>
    <row r="5679">
      <c r="A5679" t="s">
        <v>164</v>
      </c>
      <c r="B5679" t="s">
        <v>256</v>
      </c>
      <c r="C5679" s="32" t="s">
        <v>258</v>
      </c>
      <c r="D5679" t="s">
        <v>458</v>
      </c>
      <c r="E5679" t="s">
        <v>476</v>
      </c>
      <c r="F5679" s="174" t="n">
        <v>2036</v>
      </c>
      <c r="G5679" s="175" t="n">
        <v>67</v>
      </c>
      <c r="H5679" s="176" t="n">
        <v>28622.9078991866</v>
      </c>
      <c r="I5679" s="177" t="n">
        <v>2651058.87702573</v>
      </c>
      <c r="J5679" s="178" t="str">
        <f>IF(I5679&gt;0,H5679/I5679,0)</f>
      </c>
      <c r="K5679" s="179" t="str">
        <f>1-EXP(-J5679)</f>
      </c>
      <c r="L5679" s="180" t="str">
        <f>IF(G5679=30,1,M5678)</f>
      </c>
      <c r="M5679" s="181" t="str">
        <f>L5679*(1-K5679)</f>
      </c>
    </row>
    <row r="5680">
      <c r="A5680" t="s">
        <v>164</v>
      </c>
      <c r="B5680" t="s">
        <v>256</v>
      </c>
      <c r="C5680" s="32" t="s">
        <v>258</v>
      </c>
      <c r="D5680" t="s">
        <v>458</v>
      </c>
      <c r="E5680" t="s">
        <v>476</v>
      </c>
      <c r="F5680" s="174" t="n">
        <v>2036</v>
      </c>
      <c r="G5680" s="175" t="n">
        <v>68</v>
      </c>
      <c r="H5680" s="176" t="n">
        <v>29872.8786540386</v>
      </c>
      <c r="I5680" s="177" t="n">
        <v>2519880.5253699</v>
      </c>
      <c r="J5680" s="178" t="str">
        <f>IF(I5680&gt;0,H5680/I5680,0)</f>
      </c>
      <c r="K5680" s="179" t="str">
        <f>1-EXP(-J5680)</f>
      </c>
      <c r="L5680" s="180" t="str">
        <f>IF(G5680=30,1,M5679)</f>
      </c>
      <c r="M5680" s="181" t="str">
        <f>L5680*(1-K5680)</f>
      </c>
    </row>
    <row r="5681">
      <c r="A5681" t="s">
        <v>164</v>
      </c>
      <c r="B5681" t="s">
        <v>256</v>
      </c>
      <c r="C5681" s="32" t="s">
        <v>258</v>
      </c>
      <c r="D5681" t="s">
        <v>458</v>
      </c>
      <c r="E5681" t="s">
        <v>476</v>
      </c>
      <c r="F5681" s="174" t="n">
        <v>2036</v>
      </c>
      <c r="G5681" s="175" t="n">
        <v>69</v>
      </c>
      <c r="H5681" s="176" t="n">
        <v>30791.9688499827</v>
      </c>
      <c r="I5681" s="177" t="n">
        <v>2361659.12556737</v>
      </c>
      <c r="J5681" s="178" t="str">
        <f>IF(I5681&gt;0,H5681/I5681,0)</f>
      </c>
      <c r="K5681" s="179" t="str">
        <f>1-EXP(-J5681)</f>
      </c>
      <c r="L5681" s="180" t="str">
        <f>IF(G5681=30,1,M5680)</f>
      </c>
      <c r="M5681" s="181" t="str">
        <f>L5681*(1-K5681)</f>
      </c>
    </row>
    <row r="5682">
      <c r="A5682" t="s">
        <v>164</v>
      </c>
      <c r="B5682" t="s">
        <v>256</v>
      </c>
      <c r="C5682" s="32" t="s">
        <v>258</v>
      </c>
      <c r="D5682" t="s">
        <v>458</v>
      </c>
      <c r="E5682" t="s">
        <v>476</v>
      </c>
      <c r="F5682" s="174" t="n">
        <v>2037</v>
      </c>
      <c r="G5682" s="175" t="n">
        <v>30</v>
      </c>
      <c r="H5682" s="176" t="n">
        <v>840.820435338457</v>
      </c>
      <c r="I5682" s="177" t="n">
        <v>4685527.89729263</v>
      </c>
      <c r="J5682" s="178" t="str">
        <f>IF(I5682&gt;0,H5682/I5682,0)</f>
      </c>
      <c r="K5682" s="179" t="str">
        <f>1-EXP(-J5682)</f>
      </c>
      <c r="L5682" s="180" t="str">
        <f>IF(G5682=30,1,M5681)</f>
      </c>
      <c r="M5682" s="181" t="str">
        <f>L5682*(1-K5682)</f>
      </c>
    </row>
    <row r="5683">
      <c r="A5683" t="s">
        <v>164</v>
      </c>
      <c r="B5683" t="s">
        <v>256</v>
      </c>
      <c r="C5683" s="32" t="s">
        <v>258</v>
      </c>
      <c r="D5683" t="s">
        <v>458</v>
      </c>
      <c r="E5683" t="s">
        <v>476</v>
      </c>
      <c r="F5683" s="174" t="n">
        <v>2037</v>
      </c>
      <c r="G5683" s="175" t="n">
        <v>31</v>
      </c>
      <c r="H5683" s="176" t="n">
        <v>1032.9733747786</v>
      </c>
      <c r="I5683" s="177" t="n">
        <v>4602471.49850647</v>
      </c>
      <c r="J5683" s="178" t="str">
        <f>IF(I5683&gt;0,H5683/I5683,0)</f>
      </c>
      <c r="K5683" s="179" t="str">
        <f>1-EXP(-J5683)</f>
      </c>
      <c r="L5683" s="180" t="str">
        <f>IF(G5683=30,1,M5682)</f>
      </c>
      <c r="M5683" s="181" t="str">
        <f>L5683*(1-K5683)</f>
      </c>
    </row>
    <row r="5684">
      <c r="A5684" t="s">
        <v>164</v>
      </c>
      <c r="B5684" t="s">
        <v>256</v>
      </c>
      <c r="C5684" s="32" t="s">
        <v>258</v>
      </c>
      <c r="D5684" t="s">
        <v>458</v>
      </c>
      <c r="E5684" t="s">
        <v>476</v>
      </c>
      <c r="F5684" s="174" t="n">
        <v>2037</v>
      </c>
      <c r="G5684" s="175" t="n">
        <v>32</v>
      </c>
      <c r="H5684" s="176" t="n">
        <v>1073.02757454774</v>
      </c>
      <c r="I5684" s="177" t="n">
        <v>4541652.52506246</v>
      </c>
      <c r="J5684" s="178" t="str">
        <f>IF(I5684&gt;0,H5684/I5684,0)</f>
      </c>
      <c r="K5684" s="179" t="str">
        <f>1-EXP(-J5684)</f>
      </c>
      <c r="L5684" s="180" t="str">
        <f>IF(G5684=30,1,M5683)</f>
      </c>
      <c r="M5684" s="181" t="str">
        <f>L5684*(1-K5684)</f>
      </c>
    </row>
    <row r="5685">
      <c r="A5685" t="s">
        <v>164</v>
      </c>
      <c r="B5685" t="s">
        <v>256</v>
      </c>
      <c r="C5685" s="32" t="s">
        <v>258</v>
      </c>
      <c r="D5685" t="s">
        <v>458</v>
      </c>
      <c r="E5685" t="s">
        <v>476</v>
      </c>
      <c r="F5685" s="174" t="n">
        <v>2037</v>
      </c>
      <c r="G5685" s="175" t="n">
        <v>33</v>
      </c>
      <c r="H5685" s="176" t="n">
        <v>1104.4644142115</v>
      </c>
      <c r="I5685" s="177" t="n">
        <v>4413079.29888391</v>
      </c>
      <c r="J5685" s="178" t="str">
        <f>IF(I5685&gt;0,H5685/I5685,0)</f>
      </c>
      <c r="K5685" s="179" t="str">
        <f>1-EXP(-J5685)</f>
      </c>
      <c r="L5685" s="180" t="str">
        <f>IF(G5685=30,1,M5684)</f>
      </c>
      <c r="M5685" s="181" t="str">
        <f>L5685*(1-K5685)</f>
      </c>
    </row>
    <row r="5686">
      <c r="A5686" t="s">
        <v>164</v>
      </c>
      <c r="B5686" t="s">
        <v>256</v>
      </c>
      <c r="C5686" s="32" t="s">
        <v>258</v>
      </c>
      <c r="D5686" t="s">
        <v>458</v>
      </c>
      <c r="E5686" t="s">
        <v>476</v>
      </c>
      <c r="F5686" s="174" t="n">
        <v>2037</v>
      </c>
      <c r="G5686" s="175" t="n">
        <v>34</v>
      </c>
      <c r="H5686" s="176" t="n">
        <v>1159.89618663274</v>
      </c>
      <c r="I5686" s="177" t="n">
        <v>4347522.90537967</v>
      </c>
      <c r="J5686" s="178" t="str">
        <f>IF(I5686&gt;0,H5686/I5686,0)</f>
      </c>
      <c r="K5686" s="179" t="str">
        <f>1-EXP(-J5686)</f>
      </c>
      <c r="L5686" s="180" t="str">
        <f>IF(G5686=30,1,M5685)</f>
      </c>
      <c r="M5686" s="181" t="str">
        <f>L5686*(1-K5686)</f>
      </c>
    </row>
    <row r="5687">
      <c r="A5687" t="s">
        <v>164</v>
      </c>
      <c r="B5687" t="s">
        <v>256</v>
      </c>
      <c r="C5687" s="32" t="s">
        <v>258</v>
      </c>
      <c r="D5687" t="s">
        <v>458</v>
      </c>
      <c r="E5687" t="s">
        <v>476</v>
      </c>
      <c r="F5687" s="174" t="n">
        <v>2037</v>
      </c>
      <c r="G5687" s="175" t="n">
        <v>35</v>
      </c>
      <c r="H5687" s="176" t="n">
        <v>1742.91944156586</v>
      </c>
      <c r="I5687" s="177" t="n">
        <v>4325506.50679665</v>
      </c>
      <c r="J5687" s="178" t="str">
        <f>IF(I5687&gt;0,H5687/I5687,0)</f>
      </c>
      <c r="K5687" s="179" t="str">
        <f>1-EXP(-J5687)</f>
      </c>
      <c r="L5687" s="180" t="str">
        <f>IF(G5687=30,1,M5686)</f>
      </c>
      <c r="M5687" s="181" t="str">
        <f>L5687*(1-K5687)</f>
      </c>
    </row>
    <row r="5688">
      <c r="A5688" t="s">
        <v>164</v>
      </c>
      <c r="B5688" t="s">
        <v>256</v>
      </c>
      <c r="C5688" s="32" t="s">
        <v>258</v>
      </c>
      <c r="D5688" t="s">
        <v>458</v>
      </c>
      <c r="E5688" t="s">
        <v>476</v>
      </c>
      <c r="F5688" s="174" t="n">
        <v>2037</v>
      </c>
      <c r="G5688" s="175" t="n">
        <v>36</v>
      </c>
      <c r="H5688" s="176" t="n">
        <v>1938.14558229169</v>
      </c>
      <c r="I5688" s="177" t="n">
        <v>4304474.75824497</v>
      </c>
      <c r="J5688" s="178" t="str">
        <f>IF(I5688&gt;0,H5688/I5688,0)</f>
      </c>
      <c r="K5688" s="179" t="str">
        <f>1-EXP(-J5688)</f>
      </c>
      <c r="L5688" s="180" t="str">
        <f>IF(G5688=30,1,M5687)</f>
      </c>
      <c r="M5688" s="181" t="str">
        <f>L5688*(1-K5688)</f>
      </c>
    </row>
    <row r="5689">
      <c r="A5689" t="s">
        <v>164</v>
      </c>
      <c r="B5689" t="s">
        <v>256</v>
      </c>
      <c r="C5689" s="32" t="s">
        <v>258</v>
      </c>
      <c r="D5689" t="s">
        <v>458</v>
      </c>
      <c r="E5689" t="s">
        <v>476</v>
      </c>
      <c r="F5689" s="174" t="n">
        <v>2037</v>
      </c>
      <c r="G5689" s="175" t="n">
        <v>37</v>
      </c>
      <c r="H5689" s="176" t="n">
        <v>2072.87570521557</v>
      </c>
      <c r="I5689" s="177" t="n">
        <v>4283337.79317572</v>
      </c>
      <c r="J5689" s="178" t="str">
        <f>IF(I5689&gt;0,H5689/I5689,0)</f>
      </c>
      <c r="K5689" s="179" t="str">
        <f>1-EXP(-J5689)</f>
      </c>
      <c r="L5689" s="180" t="str">
        <f>IF(G5689=30,1,M5688)</f>
      </c>
      <c r="M5689" s="181" t="str">
        <f>L5689*(1-K5689)</f>
      </c>
    </row>
    <row r="5690">
      <c r="A5690" t="s">
        <v>164</v>
      </c>
      <c r="B5690" t="s">
        <v>256</v>
      </c>
      <c r="C5690" s="32" t="s">
        <v>258</v>
      </c>
      <c r="D5690" t="s">
        <v>458</v>
      </c>
      <c r="E5690" t="s">
        <v>476</v>
      </c>
      <c r="F5690" s="174" t="n">
        <v>2037</v>
      </c>
      <c r="G5690" s="175" t="n">
        <v>38</v>
      </c>
      <c r="H5690" s="176" t="n">
        <v>2242.67929038381</v>
      </c>
      <c r="I5690" s="177" t="n">
        <v>4301468.47758105</v>
      </c>
      <c r="J5690" s="178" t="str">
        <f>IF(I5690&gt;0,H5690/I5690,0)</f>
      </c>
      <c r="K5690" s="179" t="str">
        <f>1-EXP(-J5690)</f>
      </c>
      <c r="L5690" s="180" t="str">
        <f>IF(G5690=30,1,M5689)</f>
      </c>
      <c r="M5690" s="181" t="str">
        <f>L5690*(1-K5690)</f>
      </c>
    </row>
    <row r="5691">
      <c r="A5691" t="s">
        <v>164</v>
      </c>
      <c r="B5691" t="s">
        <v>256</v>
      </c>
      <c r="C5691" s="32" t="s">
        <v>258</v>
      </c>
      <c r="D5691" t="s">
        <v>458</v>
      </c>
      <c r="E5691" t="s">
        <v>476</v>
      </c>
      <c r="F5691" s="174" t="n">
        <v>2037</v>
      </c>
      <c r="G5691" s="175" t="n">
        <v>39</v>
      </c>
      <c r="H5691" s="176" t="n">
        <v>2453.85766797926</v>
      </c>
      <c r="I5691" s="177" t="n">
        <v>4358239.17810717</v>
      </c>
      <c r="J5691" s="178" t="str">
        <f>IF(I5691&gt;0,H5691/I5691,0)</f>
      </c>
      <c r="K5691" s="179" t="str">
        <f>1-EXP(-J5691)</f>
      </c>
      <c r="L5691" s="180" t="str">
        <f>IF(G5691=30,1,M5690)</f>
      </c>
      <c r="M5691" s="181" t="str">
        <f>L5691*(1-K5691)</f>
      </c>
    </row>
    <row r="5692">
      <c r="A5692" t="s">
        <v>164</v>
      </c>
      <c r="B5692" t="s">
        <v>256</v>
      </c>
      <c r="C5692" s="32" t="s">
        <v>258</v>
      </c>
      <c r="D5692" t="s">
        <v>458</v>
      </c>
      <c r="E5692" t="s">
        <v>476</v>
      </c>
      <c r="F5692" s="174" t="n">
        <v>2037</v>
      </c>
      <c r="G5692" s="175" t="n">
        <v>40</v>
      </c>
      <c r="H5692" s="176" t="n">
        <v>3669.42762073112</v>
      </c>
      <c r="I5692" s="177" t="n">
        <v>4492586.26450592</v>
      </c>
      <c r="J5692" s="178" t="str">
        <f>IF(I5692&gt;0,H5692/I5692,0)</f>
      </c>
      <c r="K5692" s="179" t="str">
        <f>1-EXP(-J5692)</f>
      </c>
      <c r="L5692" s="180" t="str">
        <f>IF(G5692=30,1,M5691)</f>
      </c>
      <c r="M5692" s="181" t="str">
        <f>L5692*(1-K5692)</f>
      </c>
    </row>
    <row r="5693">
      <c r="A5693" t="s">
        <v>164</v>
      </c>
      <c r="B5693" t="s">
        <v>256</v>
      </c>
      <c r="C5693" s="32" t="s">
        <v>258</v>
      </c>
      <c r="D5693" t="s">
        <v>458</v>
      </c>
      <c r="E5693" t="s">
        <v>476</v>
      </c>
      <c r="F5693" s="174" t="n">
        <v>2037</v>
      </c>
      <c r="G5693" s="175" t="n">
        <v>41</v>
      </c>
      <c r="H5693" s="176" t="n">
        <v>3922.94614120025</v>
      </c>
      <c r="I5693" s="177" t="n">
        <v>4445693.16551276</v>
      </c>
      <c r="J5693" s="178" t="str">
        <f>IF(I5693&gt;0,H5693/I5693,0)</f>
      </c>
      <c r="K5693" s="179" t="str">
        <f>1-EXP(-J5693)</f>
      </c>
      <c r="L5693" s="180" t="str">
        <f>IF(G5693=30,1,M5692)</f>
      </c>
      <c r="M5693" s="181" t="str">
        <f>L5693*(1-K5693)</f>
      </c>
    </row>
    <row r="5694">
      <c r="A5694" t="s">
        <v>164</v>
      </c>
      <c r="B5694" t="s">
        <v>256</v>
      </c>
      <c r="C5694" s="32" t="s">
        <v>258</v>
      </c>
      <c r="D5694" t="s">
        <v>458</v>
      </c>
      <c r="E5694" t="s">
        <v>476</v>
      </c>
      <c r="F5694" s="174" t="n">
        <v>2037</v>
      </c>
      <c r="G5694" s="175" t="n">
        <v>42</v>
      </c>
      <c r="H5694" s="176" t="n">
        <v>4176.64677066042</v>
      </c>
      <c r="I5694" s="177" t="n">
        <v>4369393.94477839</v>
      </c>
      <c r="J5694" s="178" t="str">
        <f>IF(I5694&gt;0,H5694/I5694,0)</f>
      </c>
      <c r="K5694" s="179" t="str">
        <f>1-EXP(-J5694)</f>
      </c>
      <c r="L5694" s="180" t="str">
        <f>IF(G5694=30,1,M5693)</f>
      </c>
      <c r="M5694" s="181" t="str">
        <f>L5694*(1-K5694)</f>
      </c>
    </row>
    <row r="5695">
      <c r="A5695" t="s">
        <v>164</v>
      </c>
      <c r="B5695" t="s">
        <v>256</v>
      </c>
      <c r="C5695" s="32" t="s">
        <v>258</v>
      </c>
      <c r="D5695" t="s">
        <v>458</v>
      </c>
      <c r="E5695" t="s">
        <v>476</v>
      </c>
      <c r="F5695" s="174" t="n">
        <v>2037</v>
      </c>
      <c r="G5695" s="175" t="n">
        <v>43</v>
      </c>
      <c r="H5695" s="176" t="n">
        <v>4473.72664485895</v>
      </c>
      <c r="I5695" s="177" t="n">
        <v>4308271.6448604</v>
      </c>
      <c r="J5695" s="178" t="str">
        <f>IF(I5695&gt;0,H5695/I5695,0)</f>
      </c>
      <c r="K5695" s="179" t="str">
        <f>1-EXP(-J5695)</f>
      </c>
      <c r="L5695" s="180" t="str">
        <f>IF(G5695=30,1,M5694)</f>
      </c>
      <c r="M5695" s="181" t="str">
        <f>L5695*(1-K5695)</f>
      </c>
    </row>
    <row r="5696">
      <c r="A5696" t="s">
        <v>164</v>
      </c>
      <c r="B5696" t="s">
        <v>256</v>
      </c>
      <c r="C5696" s="32" t="s">
        <v>258</v>
      </c>
      <c r="D5696" t="s">
        <v>458</v>
      </c>
      <c r="E5696" t="s">
        <v>476</v>
      </c>
      <c r="F5696" s="174" t="n">
        <v>2037</v>
      </c>
      <c r="G5696" s="175" t="n">
        <v>44</v>
      </c>
      <c r="H5696" s="176" t="n">
        <v>4807.78241102852</v>
      </c>
      <c r="I5696" s="177" t="n">
        <v>4250283.87996655</v>
      </c>
      <c r="J5696" s="178" t="str">
        <f>IF(I5696&gt;0,H5696/I5696,0)</f>
      </c>
      <c r="K5696" s="179" t="str">
        <f>1-EXP(-J5696)</f>
      </c>
      <c r="L5696" s="180" t="str">
        <f>IF(G5696=30,1,M5695)</f>
      </c>
      <c r="M5696" s="181" t="str">
        <f>L5696*(1-K5696)</f>
      </c>
    </row>
    <row r="5697">
      <c r="A5697" t="s">
        <v>164</v>
      </c>
      <c r="B5697" t="s">
        <v>256</v>
      </c>
      <c r="C5697" s="32" t="s">
        <v>258</v>
      </c>
      <c r="D5697" t="s">
        <v>458</v>
      </c>
      <c r="E5697" t="s">
        <v>476</v>
      </c>
      <c r="F5697" s="174" t="n">
        <v>2037</v>
      </c>
      <c r="G5697" s="175" t="n">
        <v>45</v>
      </c>
      <c r="H5697" s="176" t="n">
        <v>6218.4086971232</v>
      </c>
      <c r="I5697" s="177" t="n">
        <v>4281654.63291961</v>
      </c>
      <c r="J5697" s="178" t="str">
        <f>IF(I5697&gt;0,H5697/I5697,0)</f>
      </c>
      <c r="K5697" s="179" t="str">
        <f>1-EXP(-J5697)</f>
      </c>
      <c r="L5697" s="180" t="str">
        <f>IF(G5697=30,1,M5696)</f>
      </c>
      <c r="M5697" s="181" t="str">
        <f>L5697*(1-K5697)</f>
      </c>
    </row>
    <row r="5698">
      <c r="A5698" t="s">
        <v>164</v>
      </c>
      <c r="B5698" t="s">
        <v>256</v>
      </c>
      <c r="C5698" s="32" t="s">
        <v>258</v>
      </c>
      <c r="D5698" t="s">
        <v>458</v>
      </c>
      <c r="E5698" t="s">
        <v>476</v>
      </c>
      <c r="F5698" s="174" t="n">
        <v>2037</v>
      </c>
      <c r="G5698" s="175" t="n">
        <v>46</v>
      </c>
      <c r="H5698" s="176" t="n">
        <v>6816.65334383264</v>
      </c>
      <c r="I5698" s="177" t="n">
        <v>4291868.42509798</v>
      </c>
      <c r="J5698" s="178" t="str">
        <f>IF(I5698&gt;0,H5698/I5698,0)</f>
      </c>
      <c r="K5698" s="179" t="str">
        <f>1-EXP(-J5698)</f>
      </c>
      <c r="L5698" s="180" t="str">
        <f>IF(G5698=30,1,M5697)</f>
      </c>
      <c r="M5698" s="181" t="str">
        <f>L5698*(1-K5698)</f>
      </c>
    </row>
    <row r="5699">
      <c r="A5699" t="s">
        <v>164</v>
      </c>
      <c r="B5699" t="s">
        <v>256</v>
      </c>
      <c r="C5699" s="32" t="s">
        <v>258</v>
      </c>
      <c r="D5699" t="s">
        <v>458</v>
      </c>
      <c r="E5699" t="s">
        <v>476</v>
      </c>
      <c r="F5699" s="174" t="n">
        <v>2037</v>
      </c>
      <c r="G5699" s="175" t="n">
        <v>47</v>
      </c>
      <c r="H5699" s="176" t="n">
        <v>10145.6493743051</v>
      </c>
      <c r="I5699" s="177" t="n">
        <v>6315395.81741044</v>
      </c>
      <c r="J5699" s="178" t="str">
        <f>IF(I5699&gt;0,H5699/I5699,0)</f>
      </c>
      <c r="K5699" s="179" t="str">
        <f>1-EXP(-J5699)</f>
      </c>
      <c r="L5699" s="180" t="str">
        <f>IF(G5699=30,1,M5698)</f>
      </c>
      <c r="M5699" s="181" t="str">
        <f>L5699*(1-K5699)</f>
      </c>
    </row>
    <row r="5700">
      <c r="A5700" t="s">
        <v>164</v>
      </c>
      <c r="B5700" t="s">
        <v>256</v>
      </c>
      <c r="C5700" s="32" t="s">
        <v>258</v>
      </c>
      <c r="D5700" t="s">
        <v>458</v>
      </c>
      <c r="E5700" t="s">
        <v>476</v>
      </c>
      <c r="F5700" s="174" t="n">
        <v>2037</v>
      </c>
      <c r="G5700" s="175" t="n">
        <v>48</v>
      </c>
      <c r="H5700" s="176" t="n">
        <v>8071.48557747191</v>
      </c>
      <c r="I5700" s="177" t="n">
        <v>4235869.12080515</v>
      </c>
      <c r="J5700" s="178" t="str">
        <f>IF(I5700&gt;0,H5700/I5700,0)</f>
      </c>
      <c r="K5700" s="179" t="str">
        <f>1-EXP(-J5700)</f>
      </c>
      <c r="L5700" s="180" t="str">
        <f>IF(G5700=30,1,M5699)</f>
      </c>
      <c r="M5700" s="181" t="str">
        <f>L5700*(1-K5700)</f>
      </c>
    </row>
    <row r="5701">
      <c r="A5701" t="s">
        <v>164</v>
      </c>
      <c r="B5701" t="s">
        <v>256</v>
      </c>
      <c r="C5701" s="32" t="s">
        <v>258</v>
      </c>
      <c r="D5701" t="s">
        <v>458</v>
      </c>
      <c r="E5701" t="s">
        <v>476</v>
      </c>
      <c r="F5701" s="174" t="n">
        <v>2037</v>
      </c>
      <c r="G5701" s="175" t="n">
        <v>49</v>
      </c>
      <c r="H5701" s="176" t="n">
        <v>8791.00167144728</v>
      </c>
      <c r="I5701" s="177" t="n">
        <v>4210521.22963912</v>
      </c>
      <c r="J5701" s="178" t="str">
        <f>IF(I5701&gt;0,H5701/I5701,0)</f>
      </c>
      <c r="K5701" s="179" t="str">
        <f>1-EXP(-J5701)</f>
      </c>
      <c r="L5701" s="180" t="str">
        <f>IF(G5701=30,1,M5700)</f>
      </c>
      <c r="M5701" s="181" t="str">
        <f>L5701*(1-K5701)</f>
      </c>
    </row>
    <row r="5702">
      <c r="A5702" t="s">
        <v>164</v>
      </c>
      <c r="B5702" t="s">
        <v>256</v>
      </c>
      <c r="C5702" s="32" t="s">
        <v>258</v>
      </c>
      <c r="D5702" t="s">
        <v>458</v>
      </c>
      <c r="E5702" t="s">
        <v>476</v>
      </c>
      <c r="F5702" s="174" t="n">
        <v>2037</v>
      </c>
      <c r="G5702" s="175" t="n">
        <v>50</v>
      </c>
      <c r="H5702" s="176" t="n">
        <v>9807.51670703976</v>
      </c>
      <c r="I5702" s="177" t="n">
        <v>4071821.50132004</v>
      </c>
      <c r="J5702" s="178" t="str">
        <f>IF(I5702&gt;0,H5702/I5702,0)</f>
      </c>
      <c r="K5702" s="179" t="str">
        <f>1-EXP(-J5702)</f>
      </c>
      <c r="L5702" s="180" t="str">
        <f>IF(G5702=30,1,M5701)</f>
      </c>
      <c r="M5702" s="181" t="str">
        <f>L5702*(1-K5702)</f>
      </c>
    </row>
    <row r="5703">
      <c r="A5703" t="s">
        <v>164</v>
      </c>
      <c r="B5703" t="s">
        <v>256</v>
      </c>
      <c r="C5703" s="32" t="s">
        <v>258</v>
      </c>
      <c r="D5703" t="s">
        <v>458</v>
      </c>
      <c r="E5703" t="s">
        <v>476</v>
      </c>
      <c r="F5703" s="174" t="n">
        <v>2037</v>
      </c>
      <c r="G5703" s="175" t="n">
        <v>51</v>
      </c>
      <c r="H5703" s="176" t="n">
        <v>10605.4383813413</v>
      </c>
      <c r="I5703" s="177" t="n">
        <v>4026748.33054713</v>
      </c>
      <c r="J5703" s="178" t="str">
        <f>IF(I5703&gt;0,H5703/I5703,0)</f>
      </c>
      <c r="K5703" s="179" t="str">
        <f>1-EXP(-J5703)</f>
      </c>
      <c r="L5703" s="180" t="str">
        <f>IF(G5703=30,1,M5702)</f>
      </c>
      <c r="M5703" s="181" t="str">
        <f>L5703*(1-K5703)</f>
      </c>
    </row>
    <row r="5704">
      <c r="A5704" t="s">
        <v>164</v>
      </c>
      <c r="B5704" t="s">
        <v>256</v>
      </c>
      <c r="C5704" s="32" t="s">
        <v>258</v>
      </c>
      <c r="D5704" t="s">
        <v>458</v>
      </c>
      <c r="E5704" t="s">
        <v>476</v>
      </c>
      <c r="F5704" s="174" t="n">
        <v>2037</v>
      </c>
      <c r="G5704" s="175" t="n">
        <v>52</v>
      </c>
      <c r="H5704" s="176" t="n">
        <v>11719.5012249944</v>
      </c>
      <c r="I5704" s="177" t="n">
        <v>4071952.00133078</v>
      </c>
      <c r="J5704" s="178" t="str">
        <f>IF(I5704&gt;0,H5704/I5704,0)</f>
      </c>
      <c r="K5704" s="179" t="str">
        <f>1-EXP(-J5704)</f>
      </c>
      <c r="L5704" s="180" t="str">
        <f>IF(G5704=30,1,M5703)</f>
      </c>
      <c r="M5704" s="181" t="str">
        <f>L5704*(1-K5704)</f>
      </c>
    </row>
    <row r="5705">
      <c r="A5705" t="s">
        <v>164</v>
      </c>
      <c r="B5705" t="s">
        <v>256</v>
      </c>
      <c r="C5705" s="32" t="s">
        <v>258</v>
      </c>
      <c r="D5705" t="s">
        <v>458</v>
      </c>
      <c r="E5705" t="s">
        <v>476</v>
      </c>
      <c r="F5705" s="174" t="n">
        <v>2037</v>
      </c>
      <c r="G5705" s="175" t="n">
        <v>53</v>
      </c>
      <c r="H5705" s="176" t="n">
        <v>13007.2685679095</v>
      </c>
      <c r="I5705" s="177" t="n">
        <v>4139854.78940285</v>
      </c>
      <c r="J5705" s="178" t="str">
        <f>IF(I5705&gt;0,H5705/I5705,0)</f>
      </c>
      <c r="K5705" s="179" t="str">
        <f>1-EXP(-J5705)</f>
      </c>
      <c r="L5705" s="180" t="str">
        <f>IF(G5705=30,1,M5704)</f>
      </c>
      <c r="M5705" s="181" t="str">
        <f>L5705*(1-K5705)</f>
      </c>
    </row>
    <row r="5706">
      <c r="A5706" t="s">
        <v>164</v>
      </c>
      <c r="B5706" t="s">
        <v>256</v>
      </c>
      <c r="C5706" s="32" t="s">
        <v>258</v>
      </c>
      <c r="D5706" t="s">
        <v>458</v>
      </c>
      <c r="E5706" t="s">
        <v>476</v>
      </c>
      <c r="F5706" s="174" t="n">
        <v>2037</v>
      </c>
      <c r="G5706" s="175" t="n">
        <v>54</v>
      </c>
      <c r="H5706" s="176" t="n">
        <v>14058.2184710343</v>
      </c>
      <c r="I5706" s="177" t="n">
        <v>4101457.82263961</v>
      </c>
      <c r="J5706" s="178" t="str">
        <f>IF(I5706&gt;0,H5706/I5706,0)</f>
      </c>
      <c r="K5706" s="179" t="str">
        <f>1-EXP(-J5706)</f>
      </c>
      <c r="L5706" s="180" t="str">
        <f>IF(G5706=30,1,M5705)</f>
      </c>
      <c r="M5706" s="181" t="str">
        <f>L5706*(1-K5706)</f>
      </c>
    </row>
    <row r="5707">
      <c r="A5707" t="s">
        <v>164</v>
      </c>
      <c r="B5707" t="s">
        <v>256</v>
      </c>
      <c r="C5707" s="32" t="s">
        <v>258</v>
      </c>
      <c r="D5707" t="s">
        <v>458</v>
      </c>
      <c r="E5707" t="s">
        <v>476</v>
      </c>
      <c r="F5707" s="174" t="n">
        <v>2037</v>
      </c>
      <c r="G5707" s="175" t="n">
        <v>55</v>
      </c>
      <c r="H5707" s="176" t="n">
        <v>14756.9101436397</v>
      </c>
      <c r="I5707" s="177" t="n">
        <v>3954412.07284565</v>
      </c>
      <c r="J5707" s="178" t="str">
        <f>IF(I5707&gt;0,H5707/I5707,0)</f>
      </c>
      <c r="K5707" s="179" t="str">
        <f>1-EXP(-J5707)</f>
      </c>
      <c r="L5707" s="180" t="str">
        <f>IF(G5707=30,1,M5706)</f>
      </c>
      <c r="M5707" s="181" t="str">
        <f>L5707*(1-K5707)</f>
      </c>
    </row>
    <row r="5708">
      <c r="A5708" t="s">
        <v>164</v>
      </c>
      <c r="B5708" t="s">
        <v>256</v>
      </c>
      <c r="C5708" s="32" t="s">
        <v>258</v>
      </c>
      <c r="D5708" t="s">
        <v>458</v>
      </c>
      <c r="E5708" t="s">
        <v>476</v>
      </c>
      <c r="F5708" s="174" t="n">
        <v>2037</v>
      </c>
      <c r="G5708" s="175" t="n">
        <v>56</v>
      </c>
      <c r="H5708" s="176" t="n">
        <v>15735.4702062285</v>
      </c>
      <c r="I5708" s="177" t="n">
        <v>3866257.62095597</v>
      </c>
      <c r="J5708" s="178" t="str">
        <f>IF(I5708&gt;0,H5708/I5708,0)</f>
      </c>
      <c r="K5708" s="179" t="str">
        <f>1-EXP(-J5708)</f>
      </c>
      <c r="L5708" s="180" t="str">
        <f>IF(G5708=30,1,M5707)</f>
      </c>
      <c r="M5708" s="181" t="str">
        <f>L5708*(1-K5708)</f>
      </c>
    </row>
    <row r="5709">
      <c r="A5709" t="s">
        <v>164</v>
      </c>
      <c r="B5709" t="s">
        <v>256</v>
      </c>
      <c r="C5709" s="32" t="s">
        <v>258</v>
      </c>
      <c r="D5709" t="s">
        <v>458</v>
      </c>
      <c r="E5709" t="s">
        <v>476</v>
      </c>
      <c r="F5709" s="174" t="n">
        <v>2037</v>
      </c>
      <c r="G5709" s="175" t="n">
        <v>57</v>
      </c>
      <c r="H5709" s="176" t="n">
        <v>16849.7354505252</v>
      </c>
      <c r="I5709" s="177" t="n">
        <v>3792547.01034178</v>
      </c>
      <c r="J5709" s="178" t="str">
        <f>IF(I5709&gt;0,H5709/I5709,0)</f>
      </c>
      <c r="K5709" s="179" t="str">
        <f>1-EXP(-J5709)</f>
      </c>
      <c r="L5709" s="180" t="str">
        <f>IF(G5709=30,1,M5708)</f>
      </c>
      <c r="M5709" s="181" t="str">
        <f>L5709*(1-K5709)</f>
      </c>
    </row>
    <row r="5710">
      <c r="A5710" t="s">
        <v>164</v>
      </c>
      <c r="B5710" t="s">
        <v>256</v>
      </c>
      <c r="C5710" s="32" t="s">
        <v>258</v>
      </c>
      <c r="D5710" t="s">
        <v>458</v>
      </c>
      <c r="E5710" t="s">
        <v>476</v>
      </c>
      <c r="F5710" s="174" t="n">
        <v>2037</v>
      </c>
      <c r="G5710" s="175" t="n">
        <v>58</v>
      </c>
      <c r="H5710" s="176" t="n">
        <v>18024.0945514671</v>
      </c>
      <c r="I5710" s="177" t="n">
        <v>3712683.86101454</v>
      </c>
      <c r="J5710" s="178" t="str">
        <f>IF(I5710&gt;0,H5710/I5710,0)</f>
      </c>
      <c r="K5710" s="179" t="str">
        <f>1-EXP(-J5710)</f>
      </c>
      <c r="L5710" s="180" t="str">
        <f>IF(G5710=30,1,M5709)</f>
      </c>
      <c r="M5710" s="181" t="str">
        <f>L5710*(1-K5710)</f>
      </c>
    </row>
    <row r="5711">
      <c r="A5711" t="s">
        <v>164</v>
      </c>
      <c r="B5711" t="s">
        <v>256</v>
      </c>
      <c r="C5711" s="32" t="s">
        <v>258</v>
      </c>
      <c r="D5711" t="s">
        <v>458</v>
      </c>
      <c r="E5711" t="s">
        <v>476</v>
      </c>
      <c r="F5711" s="174" t="n">
        <v>2037</v>
      </c>
      <c r="G5711" s="175" t="n">
        <v>59</v>
      </c>
      <c r="H5711" s="176" t="n">
        <v>19188.0338455291</v>
      </c>
      <c r="I5711" s="177" t="n">
        <v>3613565.49319571</v>
      </c>
      <c r="J5711" s="178" t="str">
        <f>IF(I5711&gt;0,H5711/I5711,0)</f>
      </c>
      <c r="K5711" s="179" t="str">
        <f>1-EXP(-J5711)</f>
      </c>
      <c r="L5711" s="180" t="str">
        <f>IF(G5711=30,1,M5710)</f>
      </c>
      <c r="M5711" s="181" t="str">
        <f>L5711*(1-K5711)</f>
      </c>
    </row>
    <row r="5712">
      <c r="A5712" t="s">
        <v>164</v>
      </c>
      <c r="B5712" t="s">
        <v>256</v>
      </c>
      <c r="C5712" s="32" t="s">
        <v>258</v>
      </c>
      <c r="D5712" t="s">
        <v>458</v>
      </c>
      <c r="E5712" t="s">
        <v>476</v>
      </c>
      <c r="F5712" s="174" t="n">
        <v>2037</v>
      </c>
      <c r="G5712" s="175" t="n">
        <v>60</v>
      </c>
      <c r="H5712" s="176" t="n">
        <v>20587.4332531016</v>
      </c>
      <c r="I5712" s="177" t="n">
        <v>3529135.85085763</v>
      </c>
      <c r="J5712" s="178" t="str">
        <f>IF(I5712&gt;0,H5712/I5712,0)</f>
      </c>
      <c r="K5712" s="179" t="str">
        <f>1-EXP(-J5712)</f>
      </c>
      <c r="L5712" s="180" t="str">
        <f>IF(G5712=30,1,M5711)</f>
      </c>
      <c r="M5712" s="181" t="str">
        <f>L5712*(1-K5712)</f>
      </c>
    </row>
    <row r="5713">
      <c r="A5713" t="s">
        <v>164</v>
      </c>
      <c r="B5713" t="s">
        <v>256</v>
      </c>
      <c r="C5713" s="32" t="s">
        <v>258</v>
      </c>
      <c r="D5713" t="s">
        <v>458</v>
      </c>
      <c r="E5713" t="s">
        <v>476</v>
      </c>
      <c r="F5713" s="174" t="n">
        <v>2037</v>
      </c>
      <c r="G5713" s="175" t="n">
        <v>61</v>
      </c>
      <c r="H5713" s="176" t="n">
        <v>21924.8701538242</v>
      </c>
      <c r="I5713" s="177" t="n">
        <v>3432438.96290807</v>
      </c>
      <c r="J5713" s="178" t="str">
        <f>IF(I5713&gt;0,H5713/I5713,0)</f>
      </c>
      <c r="K5713" s="179" t="str">
        <f>1-EXP(-J5713)</f>
      </c>
      <c r="L5713" s="180" t="str">
        <f>IF(G5713=30,1,M5712)</f>
      </c>
      <c r="M5713" s="181" t="str">
        <f>L5713*(1-K5713)</f>
      </c>
    </row>
    <row r="5714">
      <c r="A5714" t="s">
        <v>164</v>
      </c>
      <c r="B5714" t="s">
        <v>256</v>
      </c>
      <c r="C5714" s="32" t="s">
        <v>258</v>
      </c>
      <c r="D5714" t="s">
        <v>458</v>
      </c>
      <c r="E5714" t="s">
        <v>476</v>
      </c>
      <c r="F5714" s="174" t="n">
        <v>2037</v>
      </c>
      <c r="G5714" s="175" t="n">
        <v>62</v>
      </c>
      <c r="H5714" s="176" t="n">
        <v>23329.9799430893</v>
      </c>
      <c r="I5714" s="177" t="n">
        <v>3334248.23365515</v>
      </c>
      <c r="J5714" s="178" t="str">
        <f>IF(I5714&gt;0,H5714/I5714,0)</f>
      </c>
      <c r="K5714" s="179" t="str">
        <f>1-EXP(-J5714)</f>
      </c>
      <c r="L5714" s="180" t="str">
        <f>IF(G5714=30,1,M5713)</f>
      </c>
      <c r="M5714" s="181" t="str">
        <f>L5714*(1-K5714)</f>
      </c>
    </row>
    <row r="5715">
      <c r="A5715" t="s">
        <v>164</v>
      </c>
      <c r="B5715" t="s">
        <v>256</v>
      </c>
      <c r="C5715" s="32" t="s">
        <v>258</v>
      </c>
      <c r="D5715" t="s">
        <v>458</v>
      </c>
      <c r="E5715" t="s">
        <v>476</v>
      </c>
      <c r="F5715" s="174" t="n">
        <v>2037</v>
      </c>
      <c r="G5715" s="175" t="n">
        <v>63</v>
      </c>
      <c r="H5715" s="176" t="n">
        <v>24609.9295579131</v>
      </c>
      <c r="I5715" s="177" t="n">
        <v>3209916.04412445</v>
      </c>
      <c r="J5715" s="178" t="str">
        <f>IF(I5715&gt;0,H5715/I5715,0)</f>
      </c>
      <c r="K5715" s="179" t="str">
        <f>1-EXP(-J5715)</f>
      </c>
      <c r="L5715" s="180" t="str">
        <f>IF(G5715=30,1,M5714)</f>
      </c>
      <c r="M5715" s="181" t="str">
        <f>L5715*(1-K5715)</f>
      </c>
    </row>
    <row r="5716">
      <c r="A5716" t="s">
        <v>164</v>
      </c>
      <c r="B5716" t="s">
        <v>256</v>
      </c>
      <c r="C5716" s="32" t="s">
        <v>258</v>
      </c>
      <c r="D5716" t="s">
        <v>458</v>
      </c>
      <c r="E5716" t="s">
        <v>476</v>
      </c>
      <c r="F5716" s="174" t="n">
        <v>2037</v>
      </c>
      <c r="G5716" s="175" t="n">
        <v>64</v>
      </c>
      <c r="H5716" s="176" t="n">
        <v>26369.8332719426</v>
      </c>
      <c r="I5716" s="177" t="n">
        <v>3138749.66423837</v>
      </c>
      <c r="J5716" s="178" t="str">
        <f>IF(I5716&gt;0,H5716/I5716,0)</f>
      </c>
      <c r="K5716" s="179" t="str">
        <f>1-EXP(-J5716)</f>
      </c>
      <c r="L5716" s="180" t="str">
        <f>IF(G5716=30,1,M5715)</f>
      </c>
      <c r="M5716" s="181" t="str">
        <f>L5716*(1-K5716)</f>
      </c>
    </row>
    <row r="5717">
      <c r="A5717" t="s">
        <v>164</v>
      </c>
      <c r="B5717" t="s">
        <v>256</v>
      </c>
      <c r="C5717" s="32" t="s">
        <v>258</v>
      </c>
      <c r="D5717" t="s">
        <v>458</v>
      </c>
      <c r="E5717" t="s">
        <v>476</v>
      </c>
      <c r="F5717" s="174" t="n">
        <v>2037</v>
      </c>
      <c r="G5717" s="175" t="n">
        <v>65</v>
      </c>
      <c r="H5717" s="176" t="n">
        <v>25899.4534308449</v>
      </c>
      <c r="I5717" s="177" t="n">
        <v>2920051.97689678</v>
      </c>
      <c r="J5717" s="178" t="str">
        <f>IF(I5717&gt;0,H5717/I5717,0)</f>
      </c>
      <c r="K5717" s="179" t="str">
        <f>1-EXP(-J5717)</f>
      </c>
      <c r="L5717" s="180" t="str">
        <f>IF(G5717=30,1,M5716)</f>
      </c>
      <c r="M5717" s="181" t="str">
        <f>L5717*(1-K5717)</f>
      </c>
    </row>
    <row r="5718">
      <c r="A5718" t="s">
        <v>164</v>
      </c>
      <c r="B5718" t="s">
        <v>256</v>
      </c>
      <c r="C5718" s="32" t="s">
        <v>258</v>
      </c>
      <c r="D5718" t="s">
        <v>458</v>
      </c>
      <c r="E5718" t="s">
        <v>476</v>
      </c>
      <c r="F5718" s="174" t="n">
        <v>2037</v>
      </c>
      <c r="G5718" s="175" t="n">
        <v>66</v>
      </c>
      <c r="H5718" s="176" t="n">
        <v>27338.0103708567</v>
      </c>
      <c r="I5718" s="177" t="n">
        <v>2810045.91364197</v>
      </c>
      <c r="J5718" s="178" t="str">
        <f>IF(I5718&gt;0,H5718/I5718,0)</f>
      </c>
      <c r="K5718" s="179" t="str">
        <f>1-EXP(-J5718)</f>
      </c>
      <c r="L5718" s="180" t="str">
        <f>IF(G5718=30,1,M5717)</f>
      </c>
      <c r="M5718" s="181" t="str">
        <f>L5718*(1-K5718)</f>
      </c>
    </row>
    <row r="5719">
      <c r="A5719" t="s">
        <v>164</v>
      </c>
      <c r="B5719" t="s">
        <v>256</v>
      </c>
      <c r="C5719" s="32" t="s">
        <v>258</v>
      </c>
      <c r="D5719" t="s">
        <v>458</v>
      </c>
      <c r="E5719" t="s">
        <v>476</v>
      </c>
      <c r="F5719" s="174" t="n">
        <v>2037</v>
      </c>
      <c r="G5719" s="175" t="n">
        <v>67</v>
      </c>
      <c r="H5719" s="176" t="n">
        <v>28850.8243680639</v>
      </c>
      <c r="I5719" s="177" t="n">
        <v>2702401.61837746</v>
      </c>
      <c r="J5719" s="178" t="str">
        <f>IF(I5719&gt;0,H5719/I5719,0)</f>
      </c>
      <c r="K5719" s="179" t="str">
        <f>1-EXP(-J5719)</f>
      </c>
      <c r="L5719" s="180" t="str">
        <f>IF(G5719=30,1,M5718)</f>
      </c>
      <c r="M5719" s="181" t="str">
        <f>L5719*(1-K5719)</f>
      </c>
    </row>
    <row r="5720">
      <c r="A5720" t="s">
        <v>164</v>
      </c>
      <c r="B5720" t="s">
        <v>256</v>
      </c>
      <c r="C5720" s="32" t="s">
        <v>258</v>
      </c>
      <c r="D5720" t="s">
        <v>458</v>
      </c>
      <c r="E5720" t="s">
        <v>476</v>
      </c>
      <c r="F5720" s="174" t="n">
        <v>2037</v>
      </c>
      <c r="G5720" s="175" t="n">
        <v>68</v>
      </c>
      <c r="H5720" s="176" t="n">
        <v>30313.328488868</v>
      </c>
      <c r="I5720" s="177" t="n">
        <v>2585825.28349599</v>
      </c>
      <c r="J5720" s="178" t="str">
        <f>IF(I5720&gt;0,H5720/I5720,0)</f>
      </c>
      <c r="K5720" s="179" t="str">
        <f>1-EXP(-J5720)</f>
      </c>
      <c r="L5720" s="180" t="str">
        <f>IF(G5720=30,1,M5719)</f>
      </c>
      <c r="M5720" s="181" t="str">
        <f>L5720*(1-K5720)</f>
      </c>
    </row>
    <row r="5721">
      <c r="A5721" t="s">
        <v>164</v>
      </c>
      <c r="B5721" t="s">
        <v>256</v>
      </c>
      <c r="C5721" s="32" t="s">
        <v>258</v>
      </c>
      <c r="D5721" t="s">
        <v>458</v>
      </c>
      <c r="E5721" t="s">
        <v>476</v>
      </c>
      <c r="F5721" s="174" t="n">
        <v>2037</v>
      </c>
      <c r="G5721" s="175" t="n">
        <v>69</v>
      </c>
      <c r="H5721" s="176" t="n">
        <v>31588.7903573455</v>
      </c>
      <c r="I5721" s="177" t="n">
        <v>2451861.68264269</v>
      </c>
      <c r="J5721" s="178" t="str">
        <f>IF(I5721&gt;0,H5721/I5721,0)</f>
      </c>
      <c r="K5721" s="179" t="str">
        <f>1-EXP(-J5721)</f>
      </c>
      <c r="L5721" s="180" t="str">
        <f>IF(G5721=30,1,M5720)</f>
      </c>
      <c r="M5721" s="181" t="str">
        <f>L5721*(1-K5721)</f>
      </c>
    </row>
    <row r="5722">
      <c r="A5722" t="s">
        <v>164</v>
      </c>
      <c r="B5722" t="s">
        <v>256</v>
      </c>
      <c r="C5722" s="32" t="s">
        <v>258</v>
      </c>
      <c r="D5722" t="s">
        <v>458</v>
      </c>
      <c r="E5722" t="s">
        <v>476</v>
      </c>
      <c r="F5722" s="174" t="n">
        <v>2038</v>
      </c>
      <c r="G5722" s="175" t="n">
        <v>30</v>
      </c>
      <c r="H5722" s="176" t="n">
        <v>777.316312717667</v>
      </c>
      <c r="I5722" s="177" t="n">
        <v>4653435.833222</v>
      </c>
      <c r="J5722" s="178" t="str">
        <f>IF(I5722&gt;0,H5722/I5722,0)</f>
      </c>
      <c r="K5722" s="179" t="str">
        <f>1-EXP(-J5722)</f>
      </c>
      <c r="L5722" s="180" t="str">
        <f>IF(G5722=30,1,M5721)</f>
      </c>
      <c r="M5722" s="181" t="str">
        <f>L5722*(1-K5722)</f>
      </c>
    </row>
    <row r="5723">
      <c r="A5723" t="s">
        <v>164</v>
      </c>
      <c r="B5723" t="s">
        <v>256</v>
      </c>
      <c r="C5723" s="32" t="s">
        <v>258</v>
      </c>
      <c r="D5723" t="s">
        <v>458</v>
      </c>
      <c r="E5723" t="s">
        <v>476</v>
      </c>
      <c r="F5723" s="174" t="n">
        <v>2038</v>
      </c>
      <c r="G5723" s="175" t="n">
        <v>31</v>
      </c>
      <c r="H5723" s="176" t="n">
        <v>1054.74596775738</v>
      </c>
      <c r="I5723" s="177" t="n">
        <v>4679780.66359376</v>
      </c>
      <c r="J5723" s="178" t="str">
        <f>IF(I5723&gt;0,H5723/I5723,0)</f>
      </c>
      <c r="K5723" s="179" t="str">
        <f>1-EXP(-J5723)</f>
      </c>
      <c r="L5723" s="180" t="str">
        <f>IF(G5723=30,1,M5722)</f>
      </c>
      <c r="M5723" s="181" t="str">
        <f>L5723*(1-K5723)</f>
      </c>
    </row>
    <row r="5724">
      <c r="A5724" t="s">
        <v>164</v>
      </c>
      <c r="B5724" t="s">
        <v>256</v>
      </c>
      <c r="C5724" s="32" t="s">
        <v>258</v>
      </c>
      <c r="D5724" t="s">
        <v>458</v>
      </c>
      <c r="E5724" t="s">
        <v>476</v>
      </c>
      <c r="F5724" s="174" t="n">
        <v>2038</v>
      </c>
      <c r="G5724" s="175" t="n">
        <v>32</v>
      </c>
      <c r="H5724" s="176" t="n">
        <v>1090.39736318658</v>
      </c>
      <c r="I5724" s="177" t="n">
        <v>4596914.54216524</v>
      </c>
      <c r="J5724" s="178" t="str">
        <f>IF(I5724&gt;0,H5724/I5724,0)</f>
      </c>
      <c r="K5724" s="179" t="str">
        <f>1-EXP(-J5724)</f>
      </c>
      <c r="L5724" s="180" t="str">
        <f>IF(G5724=30,1,M5723)</f>
      </c>
      <c r="M5724" s="181" t="str">
        <f>L5724*(1-K5724)</f>
      </c>
    </row>
    <row r="5725">
      <c r="A5725" t="s">
        <v>164</v>
      </c>
      <c r="B5725" t="s">
        <v>256</v>
      </c>
      <c r="C5725" s="32" t="s">
        <v>258</v>
      </c>
      <c r="D5725" t="s">
        <v>458</v>
      </c>
      <c r="E5725" t="s">
        <v>476</v>
      </c>
      <c r="F5725" s="174" t="n">
        <v>2038</v>
      </c>
      <c r="G5725" s="175" t="n">
        <v>33</v>
      </c>
      <c r="H5725" s="176" t="n">
        <v>1139.31124247358</v>
      </c>
      <c r="I5725" s="177" t="n">
        <v>4535938.88905516</v>
      </c>
      <c r="J5725" s="178" t="str">
        <f>IF(I5725&gt;0,H5725/I5725,0)</f>
      </c>
      <c r="K5725" s="179" t="str">
        <f>1-EXP(-J5725)</f>
      </c>
      <c r="L5725" s="180" t="str">
        <f>IF(G5725=30,1,M5724)</f>
      </c>
      <c r="M5725" s="181" t="str">
        <f>L5725*(1-K5725)</f>
      </c>
    </row>
    <row r="5726">
      <c r="A5726" t="s">
        <v>164</v>
      </c>
      <c r="B5726" t="s">
        <v>256</v>
      </c>
      <c r="C5726" s="32" t="s">
        <v>258</v>
      </c>
      <c r="D5726" t="s">
        <v>458</v>
      </c>
      <c r="E5726" t="s">
        <v>476</v>
      </c>
      <c r="F5726" s="174" t="n">
        <v>2038</v>
      </c>
      <c r="G5726" s="175" t="n">
        <v>34</v>
      </c>
      <c r="H5726" s="176" t="n">
        <v>1179.68313884792</v>
      </c>
      <c r="I5726" s="177" t="n">
        <v>4407263.09053168</v>
      </c>
      <c r="J5726" s="178" t="str">
        <f>IF(I5726&gt;0,H5726/I5726,0)</f>
      </c>
      <c r="K5726" s="179" t="str">
        <f>1-EXP(-J5726)</f>
      </c>
      <c r="L5726" s="180" t="str">
        <f>IF(G5726=30,1,M5725)</f>
      </c>
      <c r="M5726" s="181" t="str">
        <f>L5726*(1-K5726)</f>
      </c>
    </row>
    <row r="5727">
      <c r="A5727" t="s">
        <v>164</v>
      </c>
      <c r="B5727" t="s">
        <v>256</v>
      </c>
      <c r="C5727" s="32" t="s">
        <v>258</v>
      </c>
      <c r="D5727" t="s">
        <v>458</v>
      </c>
      <c r="E5727" t="s">
        <v>476</v>
      </c>
      <c r="F5727" s="174" t="n">
        <v>2038</v>
      </c>
      <c r="G5727" s="175" t="n">
        <v>35</v>
      </c>
      <c r="H5727" s="176" t="n">
        <v>1558.16715000916</v>
      </c>
      <c r="I5727" s="177" t="n">
        <v>4341484.12293955</v>
      </c>
      <c r="J5727" s="178" t="str">
        <f>IF(I5727&gt;0,H5727/I5727,0)</f>
      </c>
      <c r="K5727" s="179" t="str">
        <f>1-EXP(-J5727)</f>
      </c>
      <c r="L5727" s="180" t="str">
        <f>IF(G5727=30,1,M5726)</f>
      </c>
      <c r="M5727" s="181" t="str">
        <f>L5727*(1-K5727)</f>
      </c>
    </row>
    <row r="5728">
      <c r="A5728" t="s">
        <v>164</v>
      </c>
      <c r="B5728" t="s">
        <v>256</v>
      </c>
      <c r="C5728" s="32" t="s">
        <v>258</v>
      </c>
      <c r="D5728" t="s">
        <v>458</v>
      </c>
      <c r="E5728" t="s">
        <v>476</v>
      </c>
      <c r="F5728" s="174" t="n">
        <v>2038</v>
      </c>
      <c r="G5728" s="175" t="n">
        <v>36</v>
      </c>
      <c r="H5728" s="176" t="n">
        <v>1941.64908352131</v>
      </c>
      <c r="I5728" s="177" t="n">
        <v>4318569.76592146</v>
      </c>
      <c r="J5728" s="178" t="str">
        <f>IF(I5728&gt;0,H5728/I5728,0)</f>
      </c>
      <c r="K5728" s="179" t="str">
        <f>1-EXP(-J5728)</f>
      </c>
      <c r="L5728" s="180" t="str">
        <f>IF(G5728=30,1,M5727)</f>
      </c>
      <c r="M5728" s="181" t="str">
        <f>L5728*(1-K5728)</f>
      </c>
    </row>
    <row r="5729">
      <c r="A5729" t="s">
        <v>164</v>
      </c>
      <c r="B5729" t="s">
        <v>256</v>
      </c>
      <c r="C5729" s="32" t="s">
        <v>258</v>
      </c>
      <c r="D5729" t="s">
        <v>458</v>
      </c>
      <c r="E5729" t="s">
        <v>476</v>
      </c>
      <c r="F5729" s="174" t="n">
        <v>2038</v>
      </c>
      <c r="G5729" s="175" t="n">
        <v>37</v>
      </c>
      <c r="H5729" s="176" t="n">
        <v>2075.27159601999</v>
      </c>
      <c r="I5729" s="177" t="n">
        <v>4297472.17946346</v>
      </c>
      <c r="J5729" s="178" t="str">
        <f>IF(I5729&gt;0,H5729/I5729,0)</f>
      </c>
      <c r="K5729" s="179" t="str">
        <f>1-EXP(-J5729)</f>
      </c>
      <c r="L5729" s="180" t="str">
        <f>IF(G5729=30,1,M5728)</f>
      </c>
      <c r="M5729" s="181" t="str">
        <f>L5729*(1-K5729)</f>
      </c>
    </row>
    <row r="5730">
      <c r="A5730" t="s">
        <v>164</v>
      </c>
      <c r="B5730" t="s">
        <v>256</v>
      </c>
      <c r="C5730" s="32" t="s">
        <v>258</v>
      </c>
      <c r="D5730" t="s">
        <v>458</v>
      </c>
      <c r="E5730" t="s">
        <v>476</v>
      </c>
      <c r="F5730" s="174" t="n">
        <v>2038</v>
      </c>
      <c r="G5730" s="175" t="n">
        <v>38</v>
      </c>
      <c r="H5730" s="176" t="n">
        <v>2224.81903979224</v>
      </c>
      <c r="I5730" s="177" t="n">
        <v>4275884.27942663</v>
      </c>
      <c r="J5730" s="178" t="str">
        <f>IF(I5730&gt;0,H5730/I5730,0)</f>
      </c>
      <c r="K5730" s="179" t="str">
        <f>1-EXP(-J5730)</f>
      </c>
      <c r="L5730" s="180" t="str">
        <f>IF(G5730=30,1,M5729)</f>
      </c>
      <c r="M5730" s="181" t="str">
        <f>L5730*(1-K5730)</f>
      </c>
    </row>
    <row r="5731">
      <c r="A5731" t="s">
        <v>164</v>
      </c>
      <c r="B5731" t="s">
        <v>256</v>
      </c>
      <c r="C5731" s="32" t="s">
        <v>258</v>
      </c>
      <c r="D5731" t="s">
        <v>458</v>
      </c>
      <c r="E5731" t="s">
        <v>476</v>
      </c>
      <c r="F5731" s="174" t="n">
        <v>2038</v>
      </c>
      <c r="G5731" s="175" t="n">
        <v>39</v>
      </c>
      <c r="H5731" s="176" t="n">
        <v>2411.74263938914</v>
      </c>
      <c r="I5731" s="177" t="n">
        <v>4293437.33818182</v>
      </c>
      <c r="J5731" s="178" t="str">
        <f>IF(I5731&gt;0,H5731/I5731,0)</f>
      </c>
      <c r="K5731" s="179" t="str">
        <f>1-EXP(-J5731)</f>
      </c>
      <c r="L5731" s="180" t="str">
        <f>IF(G5731=30,1,M5730)</f>
      </c>
      <c r="M5731" s="181" t="str">
        <f>L5731*(1-K5731)</f>
      </c>
    </row>
    <row r="5732">
      <c r="A5732" t="s">
        <v>164</v>
      </c>
      <c r="B5732" t="s">
        <v>256</v>
      </c>
      <c r="C5732" s="32" t="s">
        <v>258</v>
      </c>
      <c r="D5732" t="s">
        <v>458</v>
      </c>
      <c r="E5732" t="s">
        <v>476</v>
      </c>
      <c r="F5732" s="174" t="n">
        <v>2038</v>
      </c>
      <c r="G5732" s="175" t="n">
        <v>40</v>
      </c>
      <c r="H5732" s="176" t="n">
        <v>3284.4898284308</v>
      </c>
      <c r="I5732" s="177" t="n">
        <v>4349486.49476141</v>
      </c>
      <c r="J5732" s="178" t="str">
        <f>IF(I5732&gt;0,H5732/I5732,0)</f>
      </c>
      <c r="K5732" s="179" t="str">
        <f>1-EXP(-J5732)</f>
      </c>
      <c r="L5732" s="180" t="str">
        <f>IF(G5732=30,1,M5731)</f>
      </c>
      <c r="M5732" s="181" t="str">
        <f>L5732*(1-K5732)</f>
      </c>
    </row>
    <row r="5733">
      <c r="A5733" t="s">
        <v>164</v>
      </c>
      <c r="B5733" t="s">
        <v>256</v>
      </c>
      <c r="C5733" s="32" t="s">
        <v>258</v>
      </c>
      <c r="D5733" t="s">
        <v>458</v>
      </c>
      <c r="E5733" t="s">
        <v>476</v>
      </c>
      <c r="F5733" s="174" t="n">
        <v>2038</v>
      </c>
      <c r="G5733" s="175" t="n">
        <v>41</v>
      </c>
      <c r="H5733" s="176" t="n">
        <v>3944.35663952069</v>
      </c>
      <c r="I5733" s="177" t="n">
        <v>4481798.57664637</v>
      </c>
      <c r="J5733" s="178" t="str">
        <f>IF(I5733&gt;0,H5733/I5733,0)</f>
      </c>
      <c r="K5733" s="179" t="str">
        <f>1-EXP(-J5733)</f>
      </c>
      <c r="L5733" s="180" t="str">
        <f>IF(G5733=30,1,M5732)</f>
      </c>
      <c r="M5733" s="181" t="str">
        <f>L5733*(1-K5733)</f>
      </c>
    </row>
    <row r="5734">
      <c r="A5734" t="s">
        <v>164</v>
      </c>
      <c r="B5734" t="s">
        <v>256</v>
      </c>
      <c r="C5734" s="32" t="s">
        <v>258</v>
      </c>
      <c r="D5734" t="s">
        <v>458</v>
      </c>
      <c r="E5734" t="s">
        <v>476</v>
      </c>
      <c r="F5734" s="174" t="n">
        <v>2038</v>
      </c>
      <c r="G5734" s="175" t="n">
        <v>42</v>
      </c>
      <c r="H5734" s="176" t="n">
        <v>4226.99067283899</v>
      </c>
      <c r="I5734" s="177" t="n">
        <v>4434976.32156961</v>
      </c>
      <c r="J5734" s="178" t="str">
        <f>IF(I5734&gt;0,H5734/I5734,0)</f>
      </c>
      <c r="K5734" s="179" t="str">
        <f>1-EXP(-J5734)</f>
      </c>
      <c r="L5734" s="180" t="str">
        <f>IF(G5734=30,1,M5733)</f>
      </c>
      <c r="M5734" s="181" t="str">
        <f>L5734*(1-K5734)</f>
      </c>
    </row>
    <row r="5735">
      <c r="A5735" t="s">
        <v>164</v>
      </c>
      <c r="B5735" t="s">
        <v>256</v>
      </c>
      <c r="C5735" s="32" t="s">
        <v>258</v>
      </c>
      <c r="D5735" t="s">
        <v>458</v>
      </c>
      <c r="E5735" t="s">
        <v>476</v>
      </c>
      <c r="F5735" s="174" t="n">
        <v>2038</v>
      </c>
      <c r="G5735" s="175" t="n">
        <v>43</v>
      </c>
      <c r="H5735" s="176" t="n">
        <v>4510.73355143521</v>
      </c>
      <c r="I5735" s="177" t="n">
        <v>4358002.73249647</v>
      </c>
      <c r="J5735" s="178" t="str">
        <f>IF(I5735&gt;0,H5735/I5735,0)</f>
      </c>
      <c r="K5735" s="179" t="str">
        <f>1-EXP(-J5735)</f>
      </c>
      <c r="L5735" s="180" t="str">
        <f>IF(G5735=30,1,M5734)</f>
      </c>
      <c r="M5735" s="181" t="str">
        <f>L5735*(1-K5735)</f>
      </c>
    </row>
    <row r="5736">
      <c r="A5736" t="s">
        <v>164</v>
      </c>
      <c r="B5736" t="s">
        <v>256</v>
      </c>
      <c r="C5736" s="32" t="s">
        <v>258</v>
      </c>
      <c r="D5736" t="s">
        <v>458</v>
      </c>
      <c r="E5736" t="s">
        <v>476</v>
      </c>
      <c r="F5736" s="174" t="n">
        <v>2038</v>
      </c>
      <c r="G5736" s="175" t="n">
        <v>44</v>
      </c>
      <c r="H5736" s="176" t="n">
        <v>4842.04394015788</v>
      </c>
      <c r="I5736" s="177" t="n">
        <v>4296092.25600467</v>
      </c>
      <c r="J5736" s="178" t="str">
        <f>IF(I5736&gt;0,H5736/I5736,0)</f>
      </c>
      <c r="K5736" s="179" t="str">
        <f>1-EXP(-J5736)</f>
      </c>
      <c r="L5736" s="180" t="str">
        <f>IF(G5736=30,1,M5735)</f>
      </c>
      <c r="M5736" s="181" t="str">
        <f>L5736*(1-K5736)</f>
      </c>
    </row>
    <row r="5737">
      <c r="A5737" t="s">
        <v>164</v>
      </c>
      <c r="B5737" t="s">
        <v>256</v>
      </c>
      <c r="C5737" s="32" t="s">
        <v>258</v>
      </c>
      <c r="D5737" t="s">
        <v>458</v>
      </c>
      <c r="E5737" t="s">
        <v>476</v>
      </c>
      <c r="F5737" s="174" t="n">
        <v>2038</v>
      </c>
      <c r="G5737" s="175" t="n">
        <v>45</v>
      </c>
      <c r="H5737" s="176" t="n">
        <v>6133.38158936487</v>
      </c>
      <c r="I5737" s="177" t="n">
        <v>4237218.35253494</v>
      </c>
      <c r="J5737" s="178" t="str">
        <f>IF(I5737&gt;0,H5737/I5737,0)</f>
      </c>
      <c r="K5737" s="179" t="str">
        <f>1-EXP(-J5737)</f>
      </c>
      <c r="L5737" s="180" t="str">
        <f>IF(G5737=30,1,M5736)</f>
      </c>
      <c r="M5737" s="181" t="str">
        <f>L5737*(1-K5737)</f>
      </c>
    </row>
    <row r="5738">
      <c r="A5738" t="s">
        <v>164</v>
      </c>
      <c r="B5738" t="s">
        <v>256</v>
      </c>
      <c r="C5738" s="32" t="s">
        <v>258</v>
      </c>
      <c r="D5738" t="s">
        <v>458</v>
      </c>
      <c r="E5738" t="s">
        <v>476</v>
      </c>
      <c r="F5738" s="174" t="n">
        <v>2038</v>
      </c>
      <c r="G5738" s="175" t="n">
        <v>46</v>
      </c>
      <c r="H5738" s="176" t="n">
        <v>6743.59765759943</v>
      </c>
      <c r="I5738" s="177" t="n">
        <v>4266330.28121433</v>
      </c>
      <c r="J5738" s="178" t="str">
        <f>IF(I5738&gt;0,H5738/I5738,0)</f>
      </c>
      <c r="K5738" s="179" t="str">
        <f>1-EXP(-J5738)</f>
      </c>
      <c r="L5738" s="180" t="str">
        <f>IF(G5738=30,1,M5737)</f>
      </c>
      <c r="M5738" s="181" t="str">
        <f>L5738*(1-K5738)</f>
      </c>
    </row>
    <row r="5739">
      <c r="A5739" t="s">
        <v>164</v>
      </c>
      <c r="B5739" t="s">
        <v>256</v>
      </c>
      <c r="C5739" s="32" t="s">
        <v>258</v>
      </c>
      <c r="D5739" t="s">
        <v>458</v>
      </c>
      <c r="E5739" t="s">
        <v>476</v>
      </c>
      <c r="F5739" s="174" t="n">
        <v>2038</v>
      </c>
      <c r="G5739" s="175" t="n">
        <v>47</v>
      </c>
      <c r="H5739" s="176" t="n">
        <v>7400.09162485743</v>
      </c>
      <c r="I5739" s="177" t="n">
        <v>4276077.97661598</v>
      </c>
      <c r="J5739" s="178" t="str">
        <f>IF(I5739&gt;0,H5739/I5739,0)</f>
      </c>
      <c r="K5739" s="179" t="str">
        <f>1-EXP(-J5739)</f>
      </c>
      <c r="L5739" s="180" t="str">
        <f>IF(G5739=30,1,M5738)</f>
      </c>
      <c r="M5739" s="181" t="str">
        <f>L5739*(1-K5739)</f>
      </c>
    </row>
    <row r="5740">
      <c r="A5740" t="s">
        <v>164</v>
      </c>
      <c r="B5740" t="s">
        <v>256</v>
      </c>
      <c r="C5740" s="32" t="s">
        <v>258</v>
      </c>
      <c r="D5740" t="s">
        <v>458</v>
      </c>
      <c r="E5740" t="s">
        <v>476</v>
      </c>
      <c r="F5740" s="174" t="n">
        <v>2038</v>
      </c>
      <c r="G5740" s="175" t="n">
        <v>48</v>
      </c>
      <c r="H5740" s="176" t="n">
        <v>10972.7619178963</v>
      </c>
      <c r="I5740" s="177" t="n">
        <v>6291372.97813516</v>
      </c>
      <c r="J5740" s="178" t="str">
        <f>IF(I5740&gt;0,H5740/I5740,0)</f>
      </c>
      <c r="K5740" s="179" t="str">
        <f>1-EXP(-J5740)</f>
      </c>
      <c r="L5740" s="180" t="str">
        <f>IF(G5740=30,1,M5739)</f>
      </c>
      <c r="M5740" s="181" t="str">
        <f>L5740*(1-K5740)</f>
      </c>
    </row>
    <row r="5741">
      <c r="A5741" t="s">
        <v>164</v>
      </c>
      <c r="B5741" t="s">
        <v>256</v>
      </c>
      <c r="C5741" s="32" t="s">
        <v>258</v>
      </c>
      <c r="D5741" t="s">
        <v>458</v>
      </c>
      <c r="E5741" t="s">
        <v>476</v>
      </c>
      <c r="F5741" s="174" t="n">
        <v>2038</v>
      </c>
      <c r="G5741" s="175" t="n">
        <v>49</v>
      </c>
      <c r="H5741" s="176" t="n">
        <v>8760.32575216387</v>
      </c>
      <c r="I5741" s="177" t="n">
        <v>4217203.35693136</v>
      </c>
      <c r="J5741" s="178" t="str">
        <f>IF(I5741&gt;0,H5741/I5741,0)</f>
      </c>
      <c r="K5741" s="179" t="str">
        <f>1-EXP(-J5741)</f>
      </c>
      <c r="L5741" s="180" t="str">
        <f>IF(G5741=30,1,M5740)</f>
      </c>
      <c r="M5741" s="181" t="str">
        <f>L5741*(1-K5741)</f>
      </c>
    </row>
    <row r="5742">
      <c r="A5742" t="s">
        <v>164</v>
      </c>
      <c r="B5742" t="s">
        <v>256</v>
      </c>
      <c r="C5742" s="32" t="s">
        <v>258</v>
      </c>
      <c r="D5742" t="s">
        <v>458</v>
      </c>
      <c r="E5742" t="s">
        <v>476</v>
      </c>
      <c r="F5742" s="174" t="n">
        <v>2038</v>
      </c>
      <c r="G5742" s="175" t="n">
        <v>50</v>
      </c>
      <c r="H5742" s="176" t="n">
        <v>10025.0362249565</v>
      </c>
      <c r="I5742" s="177" t="n">
        <v>4190201.16102248</v>
      </c>
      <c r="J5742" s="178" t="str">
        <f>IF(I5742&gt;0,H5742/I5742,0)</f>
      </c>
      <c r="K5742" s="179" t="str">
        <f>1-EXP(-J5742)</f>
      </c>
      <c r="L5742" s="180" t="str">
        <f>IF(G5742=30,1,M5741)</f>
      </c>
      <c r="M5742" s="181" t="str">
        <f>L5742*(1-K5742)</f>
      </c>
    </row>
    <row r="5743">
      <c r="A5743" t="s">
        <v>164</v>
      </c>
      <c r="B5743" t="s">
        <v>256</v>
      </c>
      <c r="C5743" s="32" t="s">
        <v>258</v>
      </c>
      <c r="D5743" t="s">
        <v>458</v>
      </c>
      <c r="E5743" t="s">
        <v>476</v>
      </c>
      <c r="F5743" s="174" t="n">
        <v>2038</v>
      </c>
      <c r="G5743" s="175" t="n">
        <v>51</v>
      </c>
      <c r="H5743" s="176" t="n">
        <v>10599.9309906007</v>
      </c>
      <c r="I5743" s="177" t="n">
        <v>4049551.15605475</v>
      </c>
      <c r="J5743" s="178" t="str">
        <f>IF(I5743&gt;0,H5743/I5743,0)</f>
      </c>
      <c r="K5743" s="179" t="str">
        <f>1-EXP(-J5743)</f>
      </c>
      <c r="L5743" s="180" t="str">
        <f>IF(G5743=30,1,M5742)</f>
      </c>
      <c r="M5743" s="181" t="str">
        <f>L5743*(1-K5743)</f>
      </c>
    </row>
    <row r="5744">
      <c r="A5744" t="s">
        <v>164</v>
      </c>
      <c r="B5744" t="s">
        <v>256</v>
      </c>
      <c r="C5744" s="32" t="s">
        <v>258</v>
      </c>
      <c r="D5744" t="s">
        <v>458</v>
      </c>
      <c r="E5744" t="s">
        <v>476</v>
      </c>
      <c r="F5744" s="174" t="n">
        <v>2038</v>
      </c>
      <c r="G5744" s="175" t="n">
        <v>52</v>
      </c>
      <c r="H5744" s="176" t="n">
        <v>11449.1002141595</v>
      </c>
      <c r="I5744" s="177" t="n">
        <v>4003403.1200121</v>
      </c>
      <c r="J5744" s="178" t="str">
        <f>IF(I5744&gt;0,H5744/I5744,0)</f>
      </c>
      <c r="K5744" s="179" t="str">
        <f>1-EXP(-J5744)</f>
      </c>
      <c r="L5744" s="180" t="str">
        <f>IF(G5744=30,1,M5743)</f>
      </c>
      <c r="M5744" s="181" t="str">
        <f>L5744*(1-K5744)</f>
      </c>
    </row>
    <row r="5745">
      <c r="A5745" t="s">
        <v>164</v>
      </c>
      <c r="B5745" t="s">
        <v>256</v>
      </c>
      <c r="C5745" s="32" t="s">
        <v>258</v>
      </c>
      <c r="D5745" t="s">
        <v>458</v>
      </c>
      <c r="E5745" t="s">
        <v>476</v>
      </c>
      <c r="F5745" s="174" t="n">
        <v>2038</v>
      </c>
      <c r="G5745" s="175" t="n">
        <v>53</v>
      </c>
      <c r="H5745" s="176" t="n">
        <v>12631.8792074418</v>
      </c>
      <c r="I5745" s="177" t="n">
        <v>4046153.89439995</v>
      </c>
      <c r="J5745" s="178" t="str">
        <f>IF(I5745&gt;0,H5745/I5745,0)</f>
      </c>
      <c r="K5745" s="179" t="str">
        <f>1-EXP(-J5745)</f>
      </c>
      <c r="L5745" s="180" t="str">
        <f>IF(G5745=30,1,M5744)</f>
      </c>
      <c r="M5745" s="181" t="str">
        <f>L5745*(1-K5745)</f>
      </c>
    </row>
    <row r="5746">
      <c r="A5746" t="s">
        <v>164</v>
      </c>
      <c r="B5746" t="s">
        <v>256</v>
      </c>
      <c r="C5746" s="32" t="s">
        <v>258</v>
      </c>
      <c r="D5746" t="s">
        <v>458</v>
      </c>
      <c r="E5746" t="s">
        <v>476</v>
      </c>
      <c r="F5746" s="174" t="n">
        <v>2038</v>
      </c>
      <c r="G5746" s="175" t="n">
        <v>54</v>
      </c>
      <c r="H5746" s="176" t="n">
        <v>13999.4413754264</v>
      </c>
      <c r="I5746" s="177" t="n">
        <v>4111220.22731398</v>
      </c>
      <c r="J5746" s="178" t="str">
        <f>IF(I5746&gt;0,H5746/I5746,0)</f>
      </c>
      <c r="K5746" s="179" t="str">
        <f>1-EXP(-J5746)</f>
      </c>
      <c r="L5746" s="180" t="str">
        <f>IF(G5746=30,1,M5745)</f>
      </c>
      <c r="M5746" s="181" t="str">
        <f>L5746*(1-K5746)</f>
      </c>
    </row>
    <row r="5747">
      <c r="A5747" t="s">
        <v>164</v>
      </c>
      <c r="B5747" t="s">
        <v>256</v>
      </c>
      <c r="C5747" s="32" t="s">
        <v>258</v>
      </c>
      <c r="D5747" t="s">
        <v>458</v>
      </c>
      <c r="E5747" t="s">
        <v>476</v>
      </c>
      <c r="F5747" s="174" t="n">
        <v>2038</v>
      </c>
      <c r="G5747" s="175" t="n">
        <v>55</v>
      </c>
      <c r="H5747" s="176" t="n">
        <v>15047.6714370831</v>
      </c>
      <c r="I5747" s="177" t="n">
        <v>4070510.08914148</v>
      </c>
      <c r="J5747" s="178" t="str">
        <f>IF(I5747&gt;0,H5747/I5747,0)</f>
      </c>
      <c r="K5747" s="179" t="str">
        <f>1-EXP(-J5747)</f>
      </c>
      <c r="L5747" s="180" t="str">
        <f>IF(G5747=30,1,M5746)</f>
      </c>
      <c r="M5747" s="181" t="str">
        <f>L5747*(1-K5747)</f>
      </c>
    </row>
    <row r="5748">
      <c r="A5748" t="s">
        <v>164</v>
      </c>
      <c r="B5748" t="s">
        <v>256</v>
      </c>
      <c r="C5748" s="32" t="s">
        <v>258</v>
      </c>
      <c r="D5748" t="s">
        <v>458</v>
      </c>
      <c r="E5748" t="s">
        <v>476</v>
      </c>
      <c r="F5748" s="174" t="n">
        <v>2038</v>
      </c>
      <c r="G5748" s="175" t="n">
        <v>56</v>
      </c>
      <c r="H5748" s="176" t="n">
        <v>15821.351813527</v>
      </c>
      <c r="I5748" s="177" t="n">
        <v>3921579.78718563</v>
      </c>
      <c r="J5748" s="178" t="str">
        <f>IF(I5748&gt;0,H5748/I5748,0)</f>
      </c>
      <c r="K5748" s="179" t="str">
        <f>1-EXP(-J5748)</f>
      </c>
      <c r="L5748" s="180" t="str">
        <f>IF(G5748=30,1,M5747)</f>
      </c>
      <c r="M5748" s="181" t="str">
        <f>L5748*(1-K5748)</f>
      </c>
    </row>
    <row r="5749">
      <c r="A5749" t="s">
        <v>164</v>
      </c>
      <c r="B5749" t="s">
        <v>256</v>
      </c>
      <c r="C5749" s="32" t="s">
        <v>258</v>
      </c>
      <c r="D5749" t="s">
        <v>458</v>
      </c>
      <c r="E5749" t="s">
        <v>476</v>
      </c>
      <c r="F5749" s="174" t="n">
        <v>2038</v>
      </c>
      <c r="G5749" s="175" t="n">
        <v>57</v>
      </c>
      <c r="H5749" s="176" t="n">
        <v>16870.879888467</v>
      </c>
      <c r="I5749" s="177" t="n">
        <v>3831515.02982534</v>
      </c>
      <c r="J5749" s="178" t="str">
        <f>IF(I5749&gt;0,H5749/I5749,0)</f>
      </c>
      <c r="K5749" s="179" t="str">
        <f>1-EXP(-J5749)</f>
      </c>
      <c r="L5749" s="180" t="str">
        <f>IF(G5749=30,1,M5748)</f>
      </c>
      <c r="M5749" s="181" t="str">
        <f>L5749*(1-K5749)</f>
      </c>
    </row>
    <row r="5750">
      <c r="A5750" t="s">
        <v>164</v>
      </c>
      <c r="B5750" t="s">
        <v>256</v>
      </c>
      <c r="C5750" s="32" t="s">
        <v>258</v>
      </c>
      <c r="D5750" t="s">
        <v>458</v>
      </c>
      <c r="E5750" t="s">
        <v>476</v>
      </c>
      <c r="F5750" s="174" t="n">
        <v>2038</v>
      </c>
      <c r="G5750" s="175" t="n">
        <v>58</v>
      </c>
      <c r="H5750" s="176" t="n">
        <v>18066.721812728</v>
      </c>
      <c r="I5750" s="177" t="n">
        <v>3755363.89899878</v>
      </c>
      <c r="J5750" s="178" t="str">
        <f>IF(I5750&gt;0,H5750/I5750,0)</f>
      </c>
      <c r="K5750" s="179" t="str">
        <f>1-EXP(-J5750)</f>
      </c>
      <c r="L5750" s="180" t="str">
        <f>IF(G5750=30,1,M5749)</f>
      </c>
      <c r="M5750" s="181" t="str">
        <f>L5750*(1-K5750)</f>
      </c>
    </row>
    <row r="5751">
      <c r="A5751" t="s">
        <v>164</v>
      </c>
      <c r="B5751" t="s">
        <v>256</v>
      </c>
      <c r="C5751" s="32" t="s">
        <v>258</v>
      </c>
      <c r="D5751" t="s">
        <v>458</v>
      </c>
      <c r="E5751" t="s">
        <v>476</v>
      </c>
      <c r="F5751" s="174" t="n">
        <v>2038</v>
      </c>
      <c r="G5751" s="175" t="n">
        <v>59</v>
      </c>
      <c r="H5751" s="176" t="n">
        <v>19326.8146671104</v>
      </c>
      <c r="I5751" s="177" t="n">
        <v>3672933.55683784</v>
      </c>
      <c r="J5751" s="178" t="str">
        <f>IF(I5751&gt;0,H5751/I5751,0)</f>
      </c>
      <c r="K5751" s="179" t="str">
        <f>1-EXP(-J5751)</f>
      </c>
      <c r="L5751" s="180" t="str">
        <f>IF(G5751=30,1,M5750)</f>
      </c>
      <c r="M5751" s="181" t="str">
        <f>L5751*(1-K5751)</f>
      </c>
    </row>
    <row r="5752">
      <c r="A5752" t="s">
        <v>164</v>
      </c>
      <c r="B5752" t="s">
        <v>256</v>
      </c>
      <c r="C5752" s="32" t="s">
        <v>258</v>
      </c>
      <c r="D5752" t="s">
        <v>458</v>
      </c>
      <c r="E5752" t="s">
        <v>476</v>
      </c>
      <c r="F5752" s="174" t="n">
        <v>2038</v>
      </c>
      <c r="G5752" s="175" t="n">
        <v>60</v>
      </c>
      <c r="H5752" s="176" t="n">
        <v>20581.3665945238</v>
      </c>
      <c r="I5752" s="177" t="n">
        <v>3571273.49832147</v>
      </c>
      <c r="J5752" s="178" t="str">
        <f>IF(I5752&gt;0,H5752/I5752,0)</f>
      </c>
      <c r="K5752" s="179" t="str">
        <f>1-EXP(-J5752)</f>
      </c>
      <c r="L5752" s="180" t="str">
        <f>IF(G5752=30,1,M5751)</f>
      </c>
      <c r="M5752" s="181" t="str">
        <f>L5752*(1-K5752)</f>
      </c>
    </row>
    <row r="5753">
      <c r="A5753" t="s">
        <v>164</v>
      </c>
      <c r="B5753" t="s">
        <v>256</v>
      </c>
      <c r="C5753" s="32" t="s">
        <v>258</v>
      </c>
      <c r="D5753" t="s">
        <v>458</v>
      </c>
      <c r="E5753" t="s">
        <v>476</v>
      </c>
      <c r="F5753" s="174" t="n">
        <v>2038</v>
      </c>
      <c r="G5753" s="175" t="n">
        <v>61</v>
      </c>
      <c r="H5753" s="176" t="n">
        <v>22014.7589838906</v>
      </c>
      <c r="I5753" s="177" t="n">
        <v>3483563.65231444</v>
      </c>
      <c r="J5753" s="178" t="str">
        <f>IF(I5753&gt;0,H5753/I5753,0)</f>
      </c>
      <c r="K5753" s="179" t="str">
        <f>1-EXP(-J5753)</f>
      </c>
      <c r="L5753" s="180" t="str">
        <f>IF(G5753=30,1,M5752)</f>
      </c>
      <c r="M5753" s="181" t="str">
        <f>L5753*(1-K5753)</f>
      </c>
    </row>
    <row r="5754">
      <c r="A5754" t="s">
        <v>164</v>
      </c>
      <c r="B5754" t="s">
        <v>256</v>
      </c>
      <c r="C5754" s="32" t="s">
        <v>258</v>
      </c>
      <c r="D5754" t="s">
        <v>458</v>
      </c>
      <c r="E5754" t="s">
        <v>476</v>
      </c>
      <c r="F5754" s="174" t="n">
        <v>2038</v>
      </c>
      <c r="G5754" s="175" t="n">
        <v>62</v>
      </c>
      <c r="H5754" s="176" t="n">
        <v>23432.84797687</v>
      </c>
      <c r="I5754" s="177" t="n">
        <v>3384255.43453197</v>
      </c>
      <c r="J5754" s="178" t="str">
        <f>IF(I5754&gt;0,H5754/I5754,0)</f>
      </c>
      <c r="K5754" s="179" t="str">
        <f>1-EXP(-J5754)</f>
      </c>
      <c r="L5754" s="180" t="str">
        <f>IF(G5754=30,1,M5753)</f>
      </c>
      <c r="M5754" s="181" t="str">
        <f>L5754*(1-K5754)</f>
      </c>
    </row>
    <row r="5755">
      <c r="A5755" t="s">
        <v>164</v>
      </c>
      <c r="B5755" t="s">
        <v>256</v>
      </c>
      <c r="C5755" s="32" t="s">
        <v>258</v>
      </c>
      <c r="D5755" t="s">
        <v>458</v>
      </c>
      <c r="E5755" t="s">
        <v>476</v>
      </c>
      <c r="F5755" s="174" t="n">
        <v>2038</v>
      </c>
      <c r="G5755" s="175" t="n">
        <v>63</v>
      </c>
      <c r="H5755" s="176" t="n">
        <v>24910.1734069592</v>
      </c>
      <c r="I5755" s="177" t="n">
        <v>3282992.66612258</v>
      </c>
      <c r="J5755" s="178" t="str">
        <f>IF(I5755&gt;0,H5755/I5755,0)</f>
      </c>
      <c r="K5755" s="179" t="str">
        <f>1-EXP(-J5755)</f>
      </c>
      <c r="L5755" s="180" t="str">
        <f>IF(G5755=30,1,M5754)</f>
      </c>
      <c r="M5755" s="181" t="str">
        <f>L5755*(1-K5755)</f>
      </c>
    </row>
    <row r="5756">
      <c r="A5756" t="s">
        <v>164</v>
      </c>
      <c r="B5756" t="s">
        <v>256</v>
      </c>
      <c r="C5756" s="32" t="s">
        <v>258</v>
      </c>
      <c r="D5756" t="s">
        <v>458</v>
      </c>
      <c r="E5756" t="s">
        <v>476</v>
      </c>
      <c r="F5756" s="174" t="n">
        <v>2038</v>
      </c>
      <c r="G5756" s="175" t="n">
        <v>64</v>
      </c>
      <c r="H5756" s="176" t="n">
        <v>26242.8752997796</v>
      </c>
      <c r="I5756" s="177" t="n">
        <v>3155860.91307959</v>
      </c>
      <c r="J5756" s="178" t="str">
        <f>IF(I5756&gt;0,H5756/I5756,0)</f>
      </c>
      <c r="K5756" s="179" t="str">
        <f>1-EXP(-J5756)</f>
      </c>
      <c r="L5756" s="180" t="str">
        <f>IF(G5756=30,1,M5755)</f>
      </c>
      <c r="M5756" s="181" t="str">
        <f>L5756*(1-K5756)</f>
      </c>
    </row>
    <row r="5757">
      <c r="A5757" t="s">
        <v>164</v>
      </c>
      <c r="B5757" t="s">
        <v>256</v>
      </c>
      <c r="C5757" s="32" t="s">
        <v>258</v>
      </c>
      <c r="D5757" t="s">
        <v>458</v>
      </c>
      <c r="E5757" t="s">
        <v>476</v>
      </c>
      <c r="F5757" s="174" t="n">
        <v>2038</v>
      </c>
      <c r="G5757" s="175" t="n">
        <v>65</v>
      </c>
      <c r="H5757" s="176" t="n">
        <v>26983.6719121913</v>
      </c>
      <c r="I5757" s="177" t="n">
        <v>3080839.43487202</v>
      </c>
      <c r="J5757" s="178" t="str">
        <f>IF(I5757&gt;0,H5757/I5757,0)</f>
      </c>
      <c r="K5757" s="179" t="str">
        <f>1-EXP(-J5757)</f>
      </c>
      <c r="L5757" s="180" t="str">
        <f>IF(G5757=30,1,M5756)</f>
      </c>
      <c r="M5757" s="181" t="str">
        <f>L5757*(1-K5757)</f>
      </c>
    </row>
    <row r="5758">
      <c r="A5758" t="s">
        <v>164</v>
      </c>
      <c r="B5758" t="s">
        <v>256</v>
      </c>
      <c r="C5758" s="32" t="s">
        <v>258</v>
      </c>
      <c r="D5758" t="s">
        <v>458</v>
      </c>
      <c r="E5758" t="s">
        <v>476</v>
      </c>
      <c r="F5758" s="174" t="n">
        <v>2038</v>
      </c>
      <c r="G5758" s="175" t="n">
        <v>66</v>
      </c>
      <c r="H5758" s="176" t="n">
        <v>27520.1123293868</v>
      </c>
      <c r="I5758" s="177" t="n">
        <v>2861414.27254244</v>
      </c>
      <c r="J5758" s="178" t="str">
        <f>IF(I5758&gt;0,H5758/I5758,0)</f>
      </c>
      <c r="K5758" s="179" t="str">
        <f>1-EXP(-J5758)</f>
      </c>
      <c r="L5758" s="180" t="str">
        <f>IF(G5758=30,1,M5757)</f>
      </c>
      <c r="M5758" s="181" t="str">
        <f>L5758*(1-K5758)</f>
      </c>
    </row>
    <row r="5759">
      <c r="A5759" t="s">
        <v>164</v>
      </c>
      <c r="B5759" t="s">
        <v>256</v>
      </c>
      <c r="C5759" s="32" t="s">
        <v>258</v>
      </c>
      <c r="D5759" t="s">
        <v>458</v>
      </c>
      <c r="E5759" t="s">
        <v>476</v>
      </c>
      <c r="F5759" s="174" t="n">
        <v>2038</v>
      </c>
      <c r="G5759" s="175" t="n">
        <v>67</v>
      </c>
      <c r="H5759" s="176" t="n">
        <v>29000.431190103</v>
      </c>
      <c r="I5759" s="177" t="n">
        <v>2747736.40942161</v>
      </c>
      <c r="J5759" s="178" t="str">
        <f>IF(I5759&gt;0,H5759/I5759,0)</f>
      </c>
      <c r="K5759" s="179" t="str">
        <f>1-EXP(-J5759)</f>
      </c>
      <c r="L5759" s="180" t="str">
        <f>IF(G5759=30,1,M5758)</f>
      </c>
      <c r="M5759" s="181" t="str">
        <f>L5759*(1-K5759)</f>
      </c>
    </row>
    <row r="5760">
      <c r="A5760" t="s">
        <v>164</v>
      </c>
      <c r="B5760" t="s">
        <v>256</v>
      </c>
      <c r="C5760" s="32" t="s">
        <v>258</v>
      </c>
      <c r="D5760" t="s">
        <v>458</v>
      </c>
      <c r="E5760" t="s">
        <v>476</v>
      </c>
      <c r="F5760" s="174" t="n">
        <v>2038</v>
      </c>
      <c r="G5760" s="175" t="n">
        <v>68</v>
      </c>
      <c r="H5760" s="176" t="n">
        <v>30560.4696265525</v>
      </c>
      <c r="I5760" s="177" t="n">
        <v>2636695.88431659</v>
      </c>
      <c r="J5760" s="178" t="str">
        <f>IF(I5760&gt;0,H5760/I5760,0)</f>
      </c>
      <c r="K5760" s="179" t="str">
        <f>1-EXP(-J5760)</f>
      </c>
      <c r="L5760" s="180" t="str">
        <f>IF(G5760=30,1,M5759)</f>
      </c>
      <c r="M5760" s="181" t="str">
        <f>L5760*(1-K5760)</f>
      </c>
    </row>
    <row r="5761">
      <c r="A5761" t="s">
        <v>164</v>
      </c>
      <c r="B5761" t="s">
        <v>256</v>
      </c>
      <c r="C5761" s="32" t="s">
        <v>258</v>
      </c>
      <c r="D5761" t="s">
        <v>458</v>
      </c>
      <c r="E5761" t="s">
        <v>476</v>
      </c>
      <c r="F5761" s="174" t="n">
        <v>2038</v>
      </c>
      <c r="G5761" s="175" t="n">
        <v>69</v>
      </c>
      <c r="H5761" s="176" t="n">
        <v>32061.7623211869</v>
      </c>
      <c r="I5761" s="177" t="n">
        <v>2516854.99036622</v>
      </c>
      <c r="J5761" s="178" t="str">
        <f>IF(I5761&gt;0,H5761/I5761,0)</f>
      </c>
      <c r="K5761" s="179" t="str">
        <f>1-EXP(-J5761)</f>
      </c>
      <c r="L5761" s="180" t="str">
        <f>IF(G5761=30,1,M5760)</f>
      </c>
      <c r="M5761" s="181" t="str">
        <f>L5761*(1-K5761)</f>
      </c>
    </row>
    <row r="5762">
      <c r="A5762" t="s">
        <v>164</v>
      </c>
      <c r="B5762" t="s">
        <v>256</v>
      </c>
      <c r="C5762" s="32" t="s">
        <v>258</v>
      </c>
      <c r="D5762" t="s">
        <v>458</v>
      </c>
      <c r="E5762" t="s">
        <v>476</v>
      </c>
      <c r="F5762" s="174" t="n">
        <v>2039</v>
      </c>
      <c r="G5762" s="175" t="n">
        <v>30</v>
      </c>
      <c r="H5762" s="176" t="n">
        <v>787.120460165612</v>
      </c>
      <c r="I5762" s="177" t="n">
        <v>4690492.19261041</v>
      </c>
      <c r="J5762" s="178" t="str">
        <f>IF(I5762&gt;0,H5762/I5762,0)</f>
      </c>
      <c r="K5762" s="179" t="str">
        <f>1-EXP(-J5762)</f>
      </c>
      <c r="L5762" s="180" t="str">
        <f>IF(G5762=30,1,M5761)</f>
      </c>
      <c r="M5762" s="181" t="str">
        <f>L5762*(1-K5762)</f>
      </c>
    </row>
    <row r="5763">
      <c r="A5763" t="s">
        <v>164</v>
      </c>
      <c r="B5763" t="s">
        <v>256</v>
      </c>
      <c r="C5763" s="32" t="s">
        <v>258</v>
      </c>
      <c r="D5763" t="s">
        <v>458</v>
      </c>
      <c r="E5763" t="s">
        <v>476</v>
      </c>
      <c r="F5763" s="174" t="n">
        <v>2039</v>
      </c>
      <c r="G5763" s="175" t="n">
        <v>31</v>
      </c>
      <c r="H5763" s="176" t="n">
        <v>1003.30517668569</v>
      </c>
      <c r="I5763" s="177" t="n">
        <v>4647833.72776423</v>
      </c>
      <c r="J5763" s="178" t="str">
        <f>IF(I5763&gt;0,H5763/I5763,0)</f>
      </c>
      <c r="K5763" s="179" t="str">
        <f>1-EXP(-J5763)</f>
      </c>
      <c r="L5763" s="180" t="str">
        <f>IF(G5763=30,1,M5762)</f>
      </c>
      <c r="M5763" s="181" t="str">
        <f>L5763*(1-K5763)</f>
      </c>
    </row>
    <row r="5764">
      <c r="A5764" t="s">
        <v>164</v>
      </c>
      <c r="B5764" t="s">
        <v>256</v>
      </c>
      <c r="C5764" s="32" t="s">
        <v>258</v>
      </c>
      <c r="D5764" t="s">
        <v>458</v>
      </c>
      <c r="E5764" t="s">
        <v>476</v>
      </c>
      <c r="F5764" s="174" t="n">
        <v>2039</v>
      </c>
      <c r="G5764" s="175" t="n">
        <v>32</v>
      </c>
      <c r="H5764" s="176" t="n">
        <v>1112.9794208141</v>
      </c>
      <c r="I5764" s="177" t="n">
        <v>4674176.00089899</v>
      </c>
      <c r="J5764" s="178" t="str">
        <f>IF(I5764&gt;0,H5764/I5764,0)</f>
      </c>
      <c r="K5764" s="179" t="str">
        <f>1-EXP(-J5764)</f>
      </c>
      <c r="L5764" s="180" t="str">
        <f>IF(G5764=30,1,M5763)</f>
      </c>
      <c r="M5764" s="181" t="str">
        <f>L5764*(1-K5764)</f>
      </c>
    </row>
    <row r="5765">
      <c r="A5765" t="s">
        <v>164</v>
      </c>
      <c r="B5765" t="s">
        <v>256</v>
      </c>
      <c r="C5765" s="32" t="s">
        <v>258</v>
      </c>
      <c r="D5765" t="s">
        <v>458</v>
      </c>
      <c r="E5765" t="s">
        <v>476</v>
      </c>
      <c r="F5765" s="174" t="n">
        <v>2039</v>
      </c>
      <c r="G5765" s="175" t="n">
        <v>33</v>
      </c>
      <c r="H5765" s="176" t="n">
        <v>1157.26770539751</v>
      </c>
      <c r="I5765" s="177" t="n">
        <v>4591178.91928429</v>
      </c>
      <c r="J5765" s="178" t="str">
        <f>IF(I5765&gt;0,H5765/I5765,0)</f>
      </c>
      <c r="K5765" s="179" t="str">
        <f>1-EXP(-J5765)</f>
      </c>
      <c r="L5765" s="180" t="str">
        <f>IF(G5765=30,1,M5764)</f>
      </c>
      <c r="M5765" s="181" t="str">
        <f>L5765*(1-K5765)</f>
      </c>
    </row>
    <row r="5766">
      <c r="A5766" t="s">
        <v>164</v>
      </c>
      <c r="B5766" t="s">
        <v>256</v>
      </c>
      <c r="C5766" s="32" t="s">
        <v>258</v>
      </c>
      <c r="D5766" t="s">
        <v>458</v>
      </c>
      <c r="E5766" t="s">
        <v>476</v>
      </c>
      <c r="F5766" s="174" t="n">
        <v>2039</v>
      </c>
      <c r="G5766" s="175" t="n">
        <v>34</v>
      </c>
      <c r="H5766" s="176" t="n">
        <v>1216.36305527314</v>
      </c>
      <c r="I5766" s="177" t="n">
        <v>4530011.36497813</v>
      </c>
      <c r="J5766" s="178" t="str">
        <f>IF(I5766&gt;0,H5766/I5766,0)</f>
      </c>
      <c r="K5766" s="179" t="str">
        <f>1-EXP(-J5766)</f>
      </c>
      <c r="L5766" s="180" t="str">
        <f>IF(G5766=30,1,M5765)</f>
      </c>
      <c r="M5766" s="181" t="str">
        <f>L5766*(1-K5766)</f>
      </c>
    </row>
    <row r="5767">
      <c r="A5767" t="s">
        <v>164</v>
      </c>
      <c r="B5767" t="s">
        <v>256</v>
      </c>
      <c r="C5767" s="32" t="s">
        <v>258</v>
      </c>
      <c r="D5767" t="s">
        <v>458</v>
      </c>
      <c r="E5767" t="s">
        <v>476</v>
      </c>
      <c r="F5767" s="174" t="n">
        <v>2039</v>
      </c>
      <c r="G5767" s="175" t="n">
        <v>35</v>
      </c>
      <c r="H5767" s="176" t="n">
        <v>1579.34716996028</v>
      </c>
      <c r="I5767" s="177" t="n">
        <v>4401194.72441547</v>
      </c>
      <c r="J5767" s="178" t="str">
        <f>IF(I5767&gt;0,H5767/I5767,0)</f>
      </c>
      <c r="K5767" s="179" t="str">
        <f>1-EXP(-J5767)</f>
      </c>
      <c r="L5767" s="180" t="str">
        <f>IF(G5767=30,1,M5766)</f>
      </c>
      <c r="M5767" s="181" t="str">
        <f>L5767*(1-K5767)</f>
      </c>
    </row>
    <row r="5768">
      <c r="A5768" t="s">
        <v>164</v>
      </c>
      <c r="B5768" t="s">
        <v>256</v>
      </c>
      <c r="C5768" s="32" t="s">
        <v>258</v>
      </c>
      <c r="D5768" t="s">
        <v>458</v>
      </c>
      <c r="E5768" t="s">
        <v>476</v>
      </c>
      <c r="F5768" s="174" t="n">
        <v>2039</v>
      </c>
      <c r="G5768" s="175" t="n">
        <v>36</v>
      </c>
      <c r="H5768" s="176" t="n">
        <v>1805.45797754337</v>
      </c>
      <c r="I5768" s="177" t="n">
        <v>4334802.84378285</v>
      </c>
      <c r="J5768" s="178" t="str">
        <f>IF(I5768&gt;0,H5768/I5768,0)</f>
      </c>
      <c r="K5768" s="179" t="str">
        <f>1-EXP(-J5768)</f>
      </c>
      <c r="L5768" s="180" t="str">
        <f>IF(G5768=30,1,M5767)</f>
      </c>
      <c r="M5768" s="181" t="str">
        <f>L5768*(1-K5768)</f>
      </c>
    </row>
    <row r="5769">
      <c r="A5769" t="s">
        <v>164</v>
      </c>
      <c r="B5769" t="s">
        <v>256</v>
      </c>
      <c r="C5769" s="32" t="s">
        <v>258</v>
      </c>
      <c r="D5769" t="s">
        <v>458</v>
      </c>
      <c r="E5769" t="s">
        <v>476</v>
      </c>
      <c r="F5769" s="174" t="n">
        <v>2039</v>
      </c>
      <c r="G5769" s="175" t="n">
        <v>37</v>
      </c>
      <c r="H5769" s="176" t="n">
        <v>2078.55499262318</v>
      </c>
      <c r="I5769" s="177" t="n">
        <v>4311608.30290733</v>
      </c>
      <c r="J5769" s="178" t="str">
        <f>IF(I5769&gt;0,H5769/I5769,0)</f>
      </c>
      <c r="K5769" s="179" t="str">
        <f>1-EXP(-J5769)</f>
      </c>
      <c r="L5769" s="180" t="str">
        <f>IF(G5769=30,1,M5768)</f>
      </c>
      <c r="M5769" s="181" t="str">
        <f>L5769*(1-K5769)</f>
      </c>
    </row>
    <row r="5770">
      <c r="A5770" t="s">
        <v>164</v>
      </c>
      <c r="B5770" t="s">
        <v>256</v>
      </c>
      <c r="C5770" s="32" t="s">
        <v>258</v>
      </c>
      <c r="D5770" t="s">
        <v>458</v>
      </c>
      <c r="E5770" t="s">
        <v>476</v>
      </c>
      <c r="F5770" s="174" t="n">
        <v>2039</v>
      </c>
      <c r="G5770" s="175" t="n">
        <v>38</v>
      </c>
      <c r="H5770" s="176" t="n">
        <v>2227.14492552843</v>
      </c>
      <c r="I5770" s="177" t="n">
        <v>4290065.49102763</v>
      </c>
      <c r="J5770" s="178" t="str">
        <f>IF(I5770&gt;0,H5770/I5770,0)</f>
      </c>
      <c r="K5770" s="179" t="str">
        <f>1-EXP(-J5770)</f>
      </c>
      <c r="L5770" s="180" t="str">
        <f>IF(G5770=30,1,M5769)</f>
      </c>
      <c r="M5770" s="181" t="str">
        <f>L5770*(1-K5770)</f>
      </c>
    </row>
    <row r="5771">
      <c r="A5771" t="s">
        <v>164</v>
      </c>
      <c r="B5771" t="s">
        <v>256</v>
      </c>
      <c r="C5771" s="32" t="s">
        <v>258</v>
      </c>
      <c r="D5771" t="s">
        <v>458</v>
      </c>
      <c r="E5771" t="s">
        <v>476</v>
      </c>
      <c r="F5771" s="174" t="n">
        <v>2039</v>
      </c>
      <c r="G5771" s="175" t="n">
        <v>39</v>
      </c>
      <c r="H5771" s="176" t="n">
        <v>2392.40392892063</v>
      </c>
      <c r="I5771" s="177" t="n">
        <v>4267978.75544871</v>
      </c>
      <c r="J5771" s="178" t="str">
        <f>IF(I5771&gt;0,H5771/I5771,0)</f>
      </c>
      <c r="K5771" s="179" t="str">
        <f>1-EXP(-J5771)</f>
      </c>
      <c r="L5771" s="180" t="str">
        <f>IF(G5771=30,1,M5770)</f>
      </c>
      <c r="M5771" s="181" t="str">
        <f>L5771*(1-K5771)</f>
      </c>
    </row>
    <row r="5772">
      <c r="A5772" t="s">
        <v>164</v>
      </c>
      <c r="B5772" t="s">
        <v>256</v>
      </c>
      <c r="C5772" s="32" t="s">
        <v>258</v>
      </c>
      <c r="D5772" t="s">
        <v>458</v>
      </c>
      <c r="E5772" t="s">
        <v>476</v>
      </c>
      <c r="F5772" s="174" t="n">
        <v>2039</v>
      </c>
      <c r="G5772" s="175" t="n">
        <v>40</v>
      </c>
      <c r="H5772" s="176" t="n">
        <v>3225.84891652022</v>
      </c>
      <c r="I5772" s="177" t="n">
        <v>4284900.74665224</v>
      </c>
      <c r="J5772" s="178" t="str">
        <f>IF(I5772&gt;0,H5772/I5772,0)</f>
      </c>
      <c r="K5772" s="179" t="str">
        <f>1-EXP(-J5772)</f>
      </c>
      <c r="L5772" s="180" t="str">
        <f>IF(G5772=30,1,M5771)</f>
      </c>
      <c r="M5772" s="181" t="str">
        <f>L5772*(1-K5772)</f>
      </c>
    </row>
    <row r="5773">
      <c r="A5773" t="s">
        <v>164</v>
      </c>
      <c r="B5773" t="s">
        <v>256</v>
      </c>
      <c r="C5773" s="32" t="s">
        <v>258</v>
      </c>
      <c r="D5773" t="s">
        <v>458</v>
      </c>
      <c r="E5773" t="s">
        <v>476</v>
      </c>
      <c r="F5773" s="174" t="n">
        <v>2039</v>
      </c>
      <c r="G5773" s="175" t="n">
        <v>41</v>
      </c>
      <c r="H5773" s="176" t="n">
        <v>3616.42683134523</v>
      </c>
      <c r="I5773" s="177" t="n">
        <v>4339443.30501266</v>
      </c>
      <c r="J5773" s="178" t="str">
        <f>IF(I5773&gt;0,H5773/I5773,0)</f>
      </c>
      <c r="K5773" s="179" t="str">
        <f>1-EXP(-J5773)</f>
      </c>
      <c r="L5773" s="180" t="str">
        <f>IF(G5773=30,1,M5772)</f>
      </c>
      <c r="M5773" s="181" t="str">
        <f>L5773*(1-K5773)</f>
      </c>
    </row>
    <row r="5774">
      <c r="A5774" t="s">
        <v>164</v>
      </c>
      <c r="B5774" t="s">
        <v>256</v>
      </c>
      <c r="C5774" s="32" t="s">
        <v>258</v>
      </c>
      <c r="D5774" t="s">
        <v>458</v>
      </c>
      <c r="E5774" t="s">
        <v>476</v>
      </c>
      <c r="F5774" s="174" t="n">
        <v>2039</v>
      </c>
      <c r="G5774" s="175" t="n">
        <v>42</v>
      </c>
      <c r="H5774" s="176" t="n">
        <v>4249.61115695383</v>
      </c>
      <c r="I5774" s="177" t="n">
        <v>4471099.84012687</v>
      </c>
      <c r="J5774" s="178" t="str">
        <f>IF(I5774&gt;0,H5774/I5774,0)</f>
      </c>
      <c r="K5774" s="179" t="str">
        <f>1-EXP(-J5774)</f>
      </c>
      <c r="L5774" s="180" t="str">
        <f>IF(G5774=30,1,M5773)</f>
      </c>
      <c r="M5774" s="181" t="str">
        <f>L5774*(1-K5774)</f>
      </c>
    </row>
    <row r="5775">
      <c r="A5775" t="s">
        <v>164</v>
      </c>
      <c r="B5775" t="s">
        <v>256</v>
      </c>
      <c r="C5775" s="32" t="s">
        <v>258</v>
      </c>
      <c r="D5775" t="s">
        <v>458</v>
      </c>
      <c r="E5775" t="s">
        <v>476</v>
      </c>
      <c r="F5775" s="174" t="n">
        <v>2039</v>
      </c>
      <c r="G5775" s="175" t="n">
        <v>43</v>
      </c>
      <c r="H5775" s="176" t="n">
        <v>4564.31582058245</v>
      </c>
      <c r="I5775" s="177" t="n">
        <v>4423529.19679016</v>
      </c>
      <c r="J5775" s="178" t="str">
        <f>IF(I5775&gt;0,H5775/I5775,0)</f>
      </c>
      <c r="K5775" s="179" t="str">
        <f>1-EXP(-J5775)</f>
      </c>
      <c r="L5775" s="180" t="str">
        <f>IF(G5775=30,1,M5774)</f>
      </c>
      <c r="M5775" s="181" t="str">
        <f>L5775*(1-K5775)</f>
      </c>
    </row>
    <row r="5776">
      <c r="A5776" t="s">
        <v>164</v>
      </c>
      <c r="B5776" t="s">
        <v>256</v>
      </c>
      <c r="C5776" s="32" t="s">
        <v>258</v>
      </c>
      <c r="D5776" t="s">
        <v>458</v>
      </c>
      <c r="E5776" t="s">
        <v>476</v>
      </c>
      <c r="F5776" s="174" t="n">
        <v>2039</v>
      </c>
      <c r="G5776" s="175" t="n">
        <v>44</v>
      </c>
      <c r="H5776" s="176" t="n">
        <v>4881.08821861819</v>
      </c>
      <c r="I5776" s="177" t="n">
        <v>4345808.67787321</v>
      </c>
      <c r="J5776" s="178" t="str">
        <f>IF(I5776&gt;0,H5776/I5776,0)</f>
      </c>
      <c r="K5776" s="179" t="str">
        <f>1-EXP(-J5776)</f>
      </c>
      <c r="L5776" s="180" t="str">
        <f>IF(G5776=30,1,M5775)</f>
      </c>
      <c r="M5776" s="181" t="str">
        <f>L5776*(1-K5776)</f>
      </c>
    </row>
    <row r="5777">
      <c r="A5777" t="s">
        <v>164</v>
      </c>
      <c r="B5777" t="s">
        <v>256</v>
      </c>
      <c r="C5777" s="32" t="s">
        <v>258</v>
      </c>
      <c r="D5777" t="s">
        <v>458</v>
      </c>
      <c r="E5777" t="s">
        <v>476</v>
      </c>
      <c r="F5777" s="174" t="n">
        <v>2039</v>
      </c>
      <c r="G5777" s="175" t="n">
        <v>45</v>
      </c>
      <c r="H5777" s="176" t="n">
        <v>6172.38750953162</v>
      </c>
      <c r="I5777" s="177" t="n">
        <v>4283025.41210638</v>
      </c>
      <c r="J5777" s="178" t="str">
        <f>IF(I5777&gt;0,H5777/I5777,0)</f>
      </c>
      <c r="K5777" s="179" t="str">
        <f>1-EXP(-J5777)</f>
      </c>
      <c r="L5777" s="180" t="str">
        <f>IF(G5777=30,1,M5776)</f>
      </c>
      <c r="M5777" s="181" t="str">
        <f>L5777*(1-K5777)</f>
      </c>
    </row>
    <row r="5778">
      <c r="A5778" t="s">
        <v>164</v>
      </c>
      <c r="B5778" t="s">
        <v>256</v>
      </c>
      <c r="C5778" s="32" t="s">
        <v>258</v>
      </c>
      <c r="D5778" t="s">
        <v>458</v>
      </c>
      <c r="E5778" t="s">
        <v>476</v>
      </c>
      <c r="F5778" s="174" t="n">
        <v>2039</v>
      </c>
      <c r="G5778" s="175" t="n">
        <v>46</v>
      </c>
      <c r="H5778" s="176" t="n">
        <v>6651.13395770108</v>
      </c>
      <c r="I5778" s="177" t="n">
        <v>4222203.07154025</v>
      </c>
      <c r="J5778" s="178" t="str">
        <f>IF(I5778&gt;0,H5778/I5778,0)</f>
      </c>
      <c r="K5778" s="179" t="str">
        <f>1-EXP(-J5778)</f>
      </c>
      <c r="L5778" s="180" t="str">
        <f>IF(G5778=30,1,M5777)</f>
      </c>
      <c r="M5778" s="181" t="str">
        <f>L5778*(1-K5778)</f>
      </c>
    </row>
    <row r="5779">
      <c r="A5779" t="s">
        <v>164</v>
      </c>
      <c r="B5779" t="s">
        <v>256</v>
      </c>
      <c r="C5779" s="32" t="s">
        <v>258</v>
      </c>
      <c r="D5779" t="s">
        <v>458</v>
      </c>
      <c r="E5779" t="s">
        <v>476</v>
      </c>
      <c r="F5779" s="174" t="n">
        <v>2039</v>
      </c>
      <c r="G5779" s="175" t="n">
        <v>47</v>
      </c>
      <c r="H5779" s="176" t="n">
        <v>7321.12850454352</v>
      </c>
      <c r="I5779" s="177" t="n">
        <v>4250810.12408737</v>
      </c>
      <c r="J5779" s="178" t="str">
        <f>IF(I5779&gt;0,H5779/I5779,0)</f>
      </c>
      <c r="K5779" s="179" t="str">
        <f>1-EXP(-J5779)</f>
      </c>
      <c r="L5779" s="180" t="str">
        <f>IF(G5779=30,1,M5778)</f>
      </c>
      <c r="M5779" s="181" t="str">
        <f>L5779*(1-K5779)</f>
      </c>
    </row>
    <row r="5780">
      <c r="A5780" t="s">
        <v>164</v>
      </c>
      <c r="B5780" t="s">
        <v>256</v>
      </c>
      <c r="C5780" s="32" t="s">
        <v>258</v>
      </c>
      <c r="D5780" t="s">
        <v>458</v>
      </c>
      <c r="E5780" t="s">
        <v>476</v>
      </c>
      <c r="F5780" s="174" t="n">
        <v>2039</v>
      </c>
      <c r="G5780" s="175" t="n">
        <v>48</v>
      </c>
      <c r="H5780" s="176" t="n">
        <v>8036.14201053419</v>
      </c>
      <c r="I5780" s="177" t="n">
        <v>4259064.9304347</v>
      </c>
      <c r="J5780" s="178" t="str">
        <f>IF(I5780&gt;0,H5780/I5780,0)</f>
      </c>
      <c r="K5780" s="179" t="str">
        <f>1-EXP(-J5780)</f>
      </c>
      <c r="L5780" s="180" t="str">
        <f>IF(G5780=30,1,M5779)</f>
      </c>
      <c r="M5780" s="181" t="str">
        <f>L5780*(1-K5780)</f>
      </c>
    </row>
    <row r="5781">
      <c r="A5781" t="s">
        <v>164</v>
      </c>
      <c r="B5781" t="s">
        <v>256</v>
      </c>
      <c r="C5781" s="32" t="s">
        <v>258</v>
      </c>
      <c r="D5781" t="s">
        <v>458</v>
      </c>
      <c r="E5781" t="s">
        <v>476</v>
      </c>
      <c r="F5781" s="174" t="n">
        <v>2039</v>
      </c>
      <c r="G5781" s="175" t="n">
        <v>49</v>
      </c>
      <c r="H5781" s="176" t="n">
        <v>11863.150919952</v>
      </c>
      <c r="I5781" s="177" t="n">
        <v>6265557.70479243</v>
      </c>
      <c r="J5781" s="178" t="str">
        <f>IF(I5781&gt;0,H5781/I5781,0)</f>
      </c>
      <c r="K5781" s="179" t="str">
        <f>1-EXP(-J5781)</f>
      </c>
      <c r="L5781" s="180" t="str">
        <f>IF(G5781=30,1,M5780)</f>
      </c>
      <c r="M5781" s="181" t="str">
        <f>L5781*(1-K5781)</f>
      </c>
    </row>
    <row r="5782">
      <c r="A5782" t="s">
        <v>164</v>
      </c>
      <c r="B5782" t="s">
        <v>256</v>
      </c>
      <c r="C5782" s="32" t="s">
        <v>258</v>
      </c>
      <c r="D5782" t="s">
        <v>458</v>
      </c>
      <c r="E5782" t="s">
        <v>476</v>
      </c>
      <c r="F5782" s="174" t="n">
        <v>2039</v>
      </c>
      <c r="G5782" s="175" t="n">
        <v>50</v>
      </c>
      <c r="H5782" s="176" t="n">
        <v>9979.7715730316</v>
      </c>
      <c r="I5782" s="177" t="n">
        <v>4197089.33677279</v>
      </c>
      <c r="J5782" s="178" t="str">
        <f>IF(I5782&gt;0,H5782/I5782,0)</f>
      </c>
      <c r="K5782" s="179" t="str">
        <f>1-EXP(-J5782)</f>
      </c>
      <c r="L5782" s="180" t="str">
        <f>IF(G5782=30,1,M5781)</f>
      </c>
      <c r="M5782" s="181" t="str">
        <f>L5782*(1-K5782)</f>
      </c>
    </row>
    <row r="5783">
      <c r="A5783" t="s">
        <v>164</v>
      </c>
      <c r="B5783" t="s">
        <v>256</v>
      </c>
      <c r="C5783" s="32" t="s">
        <v>258</v>
      </c>
      <c r="D5783" t="s">
        <v>458</v>
      </c>
      <c r="E5783" t="s">
        <v>476</v>
      </c>
      <c r="F5783" s="174" t="n">
        <v>2039</v>
      </c>
      <c r="G5783" s="175" t="n">
        <v>51</v>
      </c>
      <c r="H5783" s="176" t="n">
        <v>10839.0248818023</v>
      </c>
      <c r="I5783" s="177" t="n">
        <v>4167565.86810342</v>
      </c>
      <c r="J5783" s="178" t="str">
        <f>IF(I5783&gt;0,H5783/I5783,0)</f>
      </c>
      <c r="K5783" s="179" t="str">
        <f>1-EXP(-J5783)</f>
      </c>
      <c r="L5783" s="180" t="str">
        <f>IF(G5783=30,1,M5782)</f>
      </c>
      <c r="M5783" s="181" t="str">
        <f>L5783*(1-K5783)</f>
      </c>
    </row>
    <row r="5784">
      <c r="A5784" t="s">
        <v>164</v>
      </c>
      <c r="B5784" t="s">
        <v>256</v>
      </c>
      <c r="C5784" s="32" t="s">
        <v>258</v>
      </c>
      <c r="D5784" t="s">
        <v>458</v>
      </c>
      <c r="E5784" t="s">
        <v>476</v>
      </c>
      <c r="F5784" s="174" t="n">
        <v>2039</v>
      </c>
      <c r="G5784" s="175" t="n">
        <v>52</v>
      </c>
      <c r="H5784" s="176" t="n">
        <v>11446.8993933102</v>
      </c>
      <c r="I5784" s="177" t="n">
        <v>4026344.4797182</v>
      </c>
      <c r="J5784" s="178" t="str">
        <f>IF(I5784&gt;0,H5784/I5784,0)</f>
      </c>
      <c r="K5784" s="179" t="str">
        <f>1-EXP(-J5784)</f>
      </c>
      <c r="L5784" s="180" t="str">
        <f>IF(G5784=30,1,M5783)</f>
      </c>
      <c r="M5784" s="181" t="str">
        <f>L5784*(1-K5784)</f>
      </c>
    </row>
    <row r="5785">
      <c r="A5785" t="s">
        <v>164</v>
      </c>
      <c r="B5785" t="s">
        <v>256</v>
      </c>
      <c r="C5785" s="32" t="s">
        <v>258</v>
      </c>
      <c r="D5785" t="s">
        <v>458</v>
      </c>
      <c r="E5785" t="s">
        <v>476</v>
      </c>
      <c r="F5785" s="174" t="n">
        <v>2039</v>
      </c>
      <c r="G5785" s="175" t="n">
        <v>53</v>
      </c>
      <c r="H5785" s="176" t="n">
        <v>12343.0623549864</v>
      </c>
      <c r="I5785" s="177" t="n">
        <v>3978335.19667627</v>
      </c>
      <c r="J5785" s="178" t="str">
        <f>IF(I5785&gt;0,H5785/I5785,0)</f>
      </c>
      <c r="K5785" s="179" t="str">
        <f>1-EXP(-J5785)</f>
      </c>
      <c r="L5785" s="180" t="str">
        <f>IF(G5785=30,1,M5784)</f>
      </c>
      <c r="M5785" s="181" t="str">
        <f>L5785*(1-K5785)</f>
      </c>
    </row>
    <row r="5786">
      <c r="A5786" t="s">
        <v>164</v>
      </c>
      <c r="B5786" t="s">
        <v>256</v>
      </c>
      <c r="C5786" s="32" t="s">
        <v>258</v>
      </c>
      <c r="D5786" t="s">
        <v>458</v>
      </c>
      <c r="E5786" t="s">
        <v>476</v>
      </c>
      <c r="F5786" s="174" t="n">
        <v>2039</v>
      </c>
      <c r="G5786" s="175" t="n">
        <v>54</v>
      </c>
      <c r="H5786" s="176" t="n">
        <v>13597.1055208005</v>
      </c>
      <c r="I5786" s="177" t="n">
        <v>4018493.96725399</v>
      </c>
      <c r="J5786" s="178" t="str">
        <f>IF(I5786&gt;0,H5786/I5786,0)</f>
      </c>
      <c r="K5786" s="179" t="str">
        <f>1-EXP(-J5786)</f>
      </c>
      <c r="L5786" s="180" t="str">
        <f>IF(G5786=30,1,M5785)</f>
      </c>
      <c r="M5786" s="181" t="str">
        <f>L5786*(1-K5786)</f>
      </c>
    </row>
    <row r="5787">
      <c r="A5787" t="s">
        <v>164</v>
      </c>
      <c r="B5787" t="s">
        <v>256</v>
      </c>
      <c r="C5787" s="32" t="s">
        <v>258</v>
      </c>
      <c r="D5787" t="s">
        <v>458</v>
      </c>
      <c r="E5787" t="s">
        <v>476</v>
      </c>
      <c r="F5787" s="174" t="n">
        <v>2039</v>
      </c>
      <c r="G5787" s="175" t="n">
        <v>55</v>
      </c>
      <c r="H5787" s="176" t="n">
        <v>14961.1649987286</v>
      </c>
      <c r="I5787" s="177" t="n">
        <v>4080565.27717038</v>
      </c>
      <c r="J5787" s="178" t="str">
        <f>IF(I5787&gt;0,H5787/I5787,0)</f>
      </c>
      <c r="K5787" s="179" t="str">
        <f>1-EXP(-J5787)</f>
      </c>
      <c r="L5787" s="180" t="str">
        <f>IF(G5787=30,1,M5786)</f>
      </c>
      <c r="M5787" s="181" t="str">
        <f>L5787*(1-K5787)</f>
      </c>
    </row>
    <row r="5788">
      <c r="A5788" t="s">
        <v>164</v>
      </c>
      <c r="B5788" t="s">
        <v>256</v>
      </c>
      <c r="C5788" s="32" t="s">
        <v>258</v>
      </c>
      <c r="D5788" t="s">
        <v>458</v>
      </c>
      <c r="E5788" t="s">
        <v>476</v>
      </c>
      <c r="F5788" s="174" t="n">
        <v>2039</v>
      </c>
      <c r="G5788" s="175" t="n">
        <v>56</v>
      </c>
      <c r="H5788" s="176" t="n">
        <v>16135.5700214788</v>
      </c>
      <c r="I5788" s="177" t="n">
        <v>4037171.02535033</v>
      </c>
      <c r="J5788" s="178" t="str">
        <f>IF(I5788&gt;0,H5788/I5788,0)</f>
      </c>
      <c r="K5788" s="179" t="str">
        <f>1-EXP(-J5788)</f>
      </c>
      <c r="L5788" s="180" t="str">
        <f>IF(G5788=30,1,M5787)</f>
      </c>
      <c r="M5788" s="181" t="str">
        <f>L5788*(1-K5788)</f>
      </c>
    </row>
    <row r="5789">
      <c r="A5789" t="s">
        <v>164</v>
      </c>
      <c r="B5789" t="s">
        <v>256</v>
      </c>
      <c r="C5789" s="32" t="s">
        <v>258</v>
      </c>
      <c r="D5789" t="s">
        <v>458</v>
      </c>
      <c r="E5789" t="s">
        <v>476</v>
      </c>
      <c r="F5789" s="174" t="n">
        <v>2039</v>
      </c>
      <c r="G5789" s="175" t="n">
        <v>57</v>
      </c>
      <c r="H5789" s="176" t="n">
        <v>16967.3503945199</v>
      </c>
      <c r="I5789" s="177" t="n">
        <v>3886776.47453069</v>
      </c>
      <c r="J5789" s="178" t="str">
        <f>IF(I5789&gt;0,H5789/I5789,0)</f>
      </c>
      <c r="K5789" s="179" t="str">
        <f>1-EXP(-J5789)</f>
      </c>
      <c r="L5789" s="180" t="str">
        <f>IF(G5789=30,1,M5788)</f>
      </c>
      <c r="M5789" s="181" t="str">
        <f>L5789*(1-K5789)</f>
      </c>
    </row>
    <row r="5790">
      <c r="A5790" t="s">
        <v>164</v>
      </c>
      <c r="B5790" t="s">
        <v>256</v>
      </c>
      <c r="C5790" s="32" t="s">
        <v>258</v>
      </c>
      <c r="D5790" t="s">
        <v>458</v>
      </c>
      <c r="E5790" t="s">
        <v>476</v>
      </c>
      <c r="F5790" s="174" t="n">
        <v>2039</v>
      </c>
      <c r="G5790" s="175" t="n">
        <v>58</v>
      </c>
      <c r="H5790" s="176" t="n">
        <v>18096.0126508626</v>
      </c>
      <c r="I5790" s="177" t="n">
        <v>3794423.74400865</v>
      </c>
      <c r="J5790" s="178" t="str">
        <f>IF(I5790&gt;0,H5790/I5790,0)</f>
      </c>
      <c r="K5790" s="179" t="str">
        <f>1-EXP(-J5790)</f>
      </c>
      <c r="L5790" s="180" t="str">
        <f>IF(G5790=30,1,M5789)</f>
      </c>
      <c r="M5790" s="181" t="str">
        <f>L5790*(1-K5790)</f>
      </c>
    </row>
    <row r="5791">
      <c r="A5791" t="s">
        <v>164</v>
      </c>
      <c r="B5791" t="s">
        <v>256</v>
      </c>
      <c r="C5791" s="32" t="s">
        <v>258</v>
      </c>
      <c r="D5791" t="s">
        <v>458</v>
      </c>
      <c r="E5791" t="s">
        <v>476</v>
      </c>
      <c r="F5791" s="174" t="n">
        <v>2039</v>
      </c>
      <c r="G5791" s="175" t="n">
        <v>59</v>
      </c>
      <c r="H5791" s="176" t="n">
        <v>19381.7118607166</v>
      </c>
      <c r="I5791" s="177" t="n">
        <v>3715669.56716311</v>
      </c>
      <c r="J5791" s="178" t="str">
        <f>IF(I5791&gt;0,H5791/I5791,0)</f>
      </c>
      <c r="K5791" s="179" t="str">
        <f>1-EXP(-J5791)</f>
      </c>
      <c r="L5791" s="180" t="str">
        <f>IF(G5791=30,1,M5790)</f>
      </c>
      <c r="M5791" s="181" t="str">
        <f>L5791*(1-K5791)</f>
      </c>
    </row>
    <row r="5792">
      <c r="A5792" t="s">
        <v>164</v>
      </c>
      <c r="B5792" t="s">
        <v>256</v>
      </c>
      <c r="C5792" s="32" t="s">
        <v>258</v>
      </c>
      <c r="D5792" t="s">
        <v>458</v>
      </c>
      <c r="E5792" t="s">
        <v>476</v>
      </c>
      <c r="F5792" s="174" t="n">
        <v>2039</v>
      </c>
      <c r="G5792" s="175" t="n">
        <v>60</v>
      </c>
      <c r="H5792" s="176" t="n">
        <v>20700.0188708019</v>
      </c>
      <c r="I5792" s="177" t="n">
        <v>3630497.86953733</v>
      </c>
      <c r="J5792" s="178" t="str">
        <f>IF(I5792&gt;0,H5792/I5792,0)</f>
      </c>
      <c r="K5792" s="179" t="str">
        <f>1-EXP(-J5792)</f>
      </c>
      <c r="L5792" s="180" t="str">
        <f>IF(G5792=30,1,M5791)</f>
      </c>
      <c r="M5792" s="181" t="str">
        <f>L5792*(1-K5792)</f>
      </c>
    </row>
    <row r="5793">
      <c r="A5793" t="s">
        <v>164</v>
      </c>
      <c r="B5793" t="s">
        <v>256</v>
      </c>
      <c r="C5793" s="32" t="s">
        <v>258</v>
      </c>
      <c r="D5793" t="s">
        <v>458</v>
      </c>
      <c r="E5793" t="s">
        <v>476</v>
      </c>
      <c r="F5793" s="174" t="n">
        <v>2039</v>
      </c>
      <c r="G5793" s="175" t="n">
        <v>61</v>
      </c>
      <c r="H5793" s="176" t="n">
        <v>22023.8595522325</v>
      </c>
      <c r="I5793" s="177" t="n">
        <v>3525829.44598574</v>
      </c>
      <c r="J5793" s="178" t="str">
        <f>IF(I5793&gt;0,H5793/I5793,0)</f>
      </c>
      <c r="K5793" s="179" t="str">
        <f>1-EXP(-J5793)</f>
      </c>
      <c r="L5793" s="180" t="str">
        <f>IF(G5793=30,1,M5792)</f>
      </c>
      <c r="M5793" s="181" t="str">
        <f>L5793*(1-K5793)</f>
      </c>
    </row>
    <row r="5794">
      <c r="A5794" t="s">
        <v>164</v>
      </c>
      <c r="B5794" t="s">
        <v>256</v>
      </c>
      <c r="C5794" s="32" t="s">
        <v>258</v>
      </c>
      <c r="D5794" t="s">
        <v>458</v>
      </c>
      <c r="E5794" t="s">
        <v>476</v>
      </c>
      <c r="F5794" s="174" t="n">
        <v>2039</v>
      </c>
      <c r="G5794" s="175" t="n">
        <v>62</v>
      </c>
      <c r="H5794" s="176" t="n">
        <v>23546.182019084</v>
      </c>
      <c r="I5794" s="177" t="n">
        <v>3435275.33114014</v>
      </c>
      <c r="J5794" s="178" t="str">
        <f>IF(I5794&gt;0,H5794/I5794,0)</f>
      </c>
      <c r="K5794" s="179" t="str">
        <f>1-EXP(-J5794)</f>
      </c>
      <c r="L5794" s="180" t="str">
        <f>IF(G5794=30,1,M5793)</f>
      </c>
      <c r="M5794" s="181" t="str">
        <f>L5794*(1-K5794)</f>
      </c>
    </row>
    <row r="5795">
      <c r="A5795" t="s">
        <v>164</v>
      </c>
      <c r="B5795" t="s">
        <v>256</v>
      </c>
      <c r="C5795" s="32" t="s">
        <v>258</v>
      </c>
      <c r="D5795" t="s">
        <v>458</v>
      </c>
      <c r="E5795" t="s">
        <v>476</v>
      </c>
      <c r="F5795" s="174" t="n">
        <v>2039</v>
      </c>
      <c r="G5795" s="175" t="n">
        <v>63</v>
      </c>
      <c r="H5795" s="176" t="n">
        <v>25038.1851365337</v>
      </c>
      <c r="I5795" s="177" t="n">
        <v>3332872.72833632</v>
      </c>
      <c r="J5795" s="178" t="str">
        <f>IF(I5795&gt;0,H5795/I5795,0)</f>
      </c>
      <c r="K5795" s="179" t="str">
        <f>1-EXP(-J5795)</f>
      </c>
      <c r="L5795" s="180" t="str">
        <f>IF(G5795=30,1,M5794)</f>
      </c>
      <c r="M5795" s="181" t="str">
        <f>L5795*(1-K5795)</f>
      </c>
    </row>
    <row r="5796">
      <c r="A5796" t="s">
        <v>164</v>
      </c>
      <c r="B5796" t="s">
        <v>256</v>
      </c>
      <c r="C5796" s="32" t="s">
        <v>258</v>
      </c>
      <c r="D5796" t="s">
        <v>458</v>
      </c>
      <c r="E5796" t="s">
        <v>476</v>
      </c>
      <c r="F5796" s="174" t="n">
        <v>2039</v>
      </c>
      <c r="G5796" s="175" t="n">
        <v>64</v>
      </c>
      <c r="H5796" s="176" t="n">
        <v>26581.7453173343</v>
      </c>
      <c r="I5796" s="177" t="n">
        <v>3228382.72709784</v>
      </c>
      <c r="J5796" s="178" t="str">
        <f>IF(I5796&gt;0,H5796/I5796,0)</f>
      </c>
      <c r="K5796" s="179" t="str">
        <f>1-EXP(-J5796)</f>
      </c>
      <c r="L5796" s="180" t="str">
        <f>IF(G5796=30,1,M5795)</f>
      </c>
      <c r="M5796" s="181" t="str">
        <f>L5796*(1-K5796)</f>
      </c>
    </row>
    <row r="5797">
      <c r="A5797" t="s">
        <v>164</v>
      </c>
      <c r="B5797" t="s">
        <v>256</v>
      </c>
      <c r="C5797" s="32" t="s">
        <v>258</v>
      </c>
      <c r="D5797" t="s">
        <v>458</v>
      </c>
      <c r="E5797" t="s">
        <v>476</v>
      </c>
      <c r="F5797" s="174" t="n">
        <v>2039</v>
      </c>
      <c r="G5797" s="175" t="n">
        <v>65</v>
      </c>
      <c r="H5797" s="176" t="n">
        <v>26838.4345646488</v>
      </c>
      <c r="I5797" s="177" t="n">
        <v>3098338.87127489</v>
      </c>
      <c r="J5797" s="178" t="str">
        <f>IF(I5797&gt;0,H5797/I5797,0)</f>
      </c>
      <c r="K5797" s="179" t="str">
        <f>1-EXP(-J5797)</f>
      </c>
      <c r="L5797" s="180" t="str">
        <f>IF(G5797=30,1,M5796)</f>
      </c>
      <c r="M5797" s="181" t="str">
        <f>L5797*(1-K5797)</f>
      </c>
    </row>
    <row r="5798">
      <c r="A5798" t="s">
        <v>164</v>
      </c>
      <c r="B5798" t="s">
        <v>256</v>
      </c>
      <c r="C5798" s="32" t="s">
        <v>258</v>
      </c>
      <c r="D5798" t="s">
        <v>458</v>
      </c>
      <c r="E5798" t="s">
        <v>476</v>
      </c>
      <c r="F5798" s="174" t="n">
        <v>2039</v>
      </c>
      <c r="G5798" s="175" t="n">
        <v>66</v>
      </c>
      <c r="H5798" s="176" t="n">
        <v>28695.4496712649</v>
      </c>
      <c r="I5798" s="177" t="n">
        <v>3019822.75150258</v>
      </c>
      <c r="J5798" s="178" t="str">
        <f>IF(I5798&gt;0,H5798/I5798,0)</f>
      </c>
      <c r="K5798" s="179" t="str">
        <f>1-EXP(-J5798)</f>
      </c>
      <c r="L5798" s="180" t="str">
        <f>IF(G5798=30,1,M5797)</f>
      </c>
      <c r="M5798" s="181" t="str">
        <f>L5798*(1-K5798)</f>
      </c>
    </row>
    <row r="5799">
      <c r="A5799" t="s">
        <v>164</v>
      </c>
      <c r="B5799" t="s">
        <v>256</v>
      </c>
      <c r="C5799" s="32" t="s">
        <v>258</v>
      </c>
      <c r="D5799" t="s">
        <v>458</v>
      </c>
      <c r="E5799" t="s">
        <v>476</v>
      </c>
      <c r="F5799" s="174" t="n">
        <v>2039</v>
      </c>
      <c r="G5799" s="175" t="n">
        <v>67</v>
      </c>
      <c r="H5799" s="176" t="n">
        <v>29216.4358504394</v>
      </c>
      <c r="I5799" s="177" t="n">
        <v>2798733.56478928</v>
      </c>
      <c r="J5799" s="178" t="str">
        <f>IF(I5799&gt;0,H5799/I5799,0)</f>
      </c>
      <c r="K5799" s="179" t="str">
        <f>1-EXP(-J5799)</f>
      </c>
      <c r="L5799" s="180" t="str">
        <f>IF(G5799=30,1,M5798)</f>
      </c>
      <c r="M5799" s="181" t="str">
        <f>L5799*(1-K5799)</f>
      </c>
    </row>
    <row r="5800">
      <c r="A5800" t="s">
        <v>164</v>
      </c>
      <c r="B5800" t="s">
        <v>256</v>
      </c>
      <c r="C5800" s="32" t="s">
        <v>258</v>
      </c>
      <c r="D5800" t="s">
        <v>458</v>
      </c>
      <c r="E5800" t="s">
        <v>476</v>
      </c>
      <c r="F5800" s="174" t="n">
        <v>2039</v>
      </c>
      <c r="G5800" s="175" t="n">
        <v>68</v>
      </c>
      <c r="H5800" s="176" t="n">
        <v>30744.019515715</v>
      </c>
      <c r="I5800" s="177" t="n">
        <v>2681737.70920726</v>
      </c>
      <c r="J5800" s="178" t="str">
        <f>IF(I5800&gt;0,H5800/I5800,0)</f>
      </c>
      <c r="K5800" s="179" t="str">
        <f>1-EXP(-J5800)</f>
      </c>
      <c r="L5800" s="180" t="str">
        <f>IF(G5800=30,1,M5799)</f>
      </c>
      <c r="M5800" s="181" t="str">
        <f>L5800*(1-K5800)</f>
      </c>
    </row>
    <row r="5801">
      <c r="A5801" t="s">
        <v>164</v>
      </c>
      <c r="B5801" t="s">
        <v>256</v>
      </c>
      <c r="C5801" s="32" t="s">
        <v>258</v>
      </c>
      <c r="D5801" t="s">
        <v>458</v>
      </c>
      <c r="E5801" t="s">
        <v>476</v>
      </c>
      <c r="F5801" s="174" t="n">
        <v>2039</v>
      </c>
      <c r="G5801" s="175" t="n">
        <v>69</v>
      </c>
      <c r="H5801" s="176" t="n">
        <v>32350.7727950355</v>
      </c>
      <c r="I5801" s="177" t="n">
        <v>2567214.49544801</v>
      </c>
      <c r="J5801" s="178" t="str">
        <f>IF(I5801&gt;0,H5801/I5801,0)</f>
      </c>
      <c r="K5801" s="179" t="str">
        <f>1-EXP(-J5801)</f>
      </c>
      <c r="L5801" s="180" t="str">
        <f>IF(G5801=30,1,M5800)</f>
      </c>
      <c r="M5801" s="181" t="str">
        <f>L5801*(1-K5801)</f>
      </c>
    </row>
    <row r="5802">
      <c r="A5802" t="s">
        <v>164</v>
      </c>
      <c r="B5802" t="s">
        <v>256</v>
      </c>
      <c r="C5802" s="32" t="s">
        <v>258</v>
      </c>
      <c r="D5802" t="s">
        <v>458</v>
      </c>
      <c r="E5802" t="s">
        <v>476</v>
      </c>
      <c r="F5802" s="174" t="n">
        <v>2040</v>
      </c>
      <c r="G5802" s="175" t="n">
        <v>30</v>
      </c>
      <c r="H5802" s="176" t="n">
        <v>801.292198015372</v>
      </c>
      <c r="I5802" s="177" t="n">
        <v>4755770.9886484</v>
      </c>
      <c r="J5802" s="178" t="str">
        <f>IF(I5802&gt;0,H5802/I5802,0)</f>
      </c>
      <c r="K5802" s="179" t="str">
        <f>1-EXP(-J5802)</f>
      </c>
      <c r="L5802" s="180" t="str">
        <f>IF(G5802=30,1,M5801)</f>
      </c>
      <c r="M5802" s="181" t="str">
        <f>L5802*(1-K5802)</f>
      </c>
    </row>
    <row r="5803">
      <c r="A5803" t="s">
        <v>164</v>
      </c>
      <c r="B5803" t="s">
        <v>256</v>
      </c>
      <c r="C5803" s="32" t="s">
        <v>258</v>
      </c>
      <c r="D5803" t="s">
        <v>458</v>
      </c>
      <c r="E5803" t="s">
        <v>476</v>
      </c>
      <c r="F5803" s="174" t="n">
        <v>2040</v>
      </c>
      <c r="G5803" s="175" t="n">
        <v>31</v>
      </c>
      <c r="H5803" s="176" t="n">
        <v>1014.88736266783</v>
      </c>
      <c r="I5803" s="177" t="n">
        <v>4684888.69235014</v>
      </c>
      <c r="J5803" s="178" t="str">
        <f>IF(I5803&gt;0,H5803/I5803,0)</f>
      </c>
      <c r="K5803" s="179" t="str">
        <f>1-EXP(-J5803)</f>
      </c>
      <c r="L5803" s="180" t="str">
        <f>IF(G5803=30,1,M5802)</f>
      </c>
      <c r="M5803" s="181" t="str">
        <f>L5803*(1-K5803)</f>
      </c>
    </row>
    <row r="5804">
      <c r="A5804" t="s">
        <v>164</v>
      </c>
      <c r="B5804" t="s">
        <v>256</v>
      </c>
      <c r="C5804" s="32" t="s">
        <v>258</v>
      </c>
      <c r="D5804" t="s">
        <v>458</v>
      </c>
      <c r="E5804" t="s">
        <v>476</v>
      </c>
      <c r="F5804" s="174" t="n">
        <v>2040</v>
      </c>
      <c r="G5804" s="175" t="n">
        <v>32</v>
      </c>
      <c r="H5804" s="176" t="n">
        <v>1059.36736272032</v>
      </c>
      <c r="I5804" s="177" t="n">
        <v>4642360.96005347</v>
      </c>
      <c r="J5804" s="178" t="str">
        <f>IF(I5804&gt;0,H5804/I5804,0)</f>
      </c>
      <c r="K5804" s="179" t="str">
        <f>1-EXP(-J5804)</f>
      </c>
      <c r="L5804" s="180" t="str">
        <f>IF(G5804=30,1,M5803)</f>
      </c>
      <c r="M5804" s="181" t="str">
        <f>L5804*(1-K5804)</f>
      </c>
    </row>
    <row r="5805">
      <c r="A5805" t="s">
        <v>164</v>
      </c>
      <c r="B5805" t="s">
        <v>256</v>
      </c>
      <c r="C5805" s="32" t="s">
        <v>258</v>
      </c>
      <c r="D5805" t="s">
        <v>458</v>
      </c>
      <c r="E5805" t="s">
        <v>476</v>
      </c>
      <c r="F5805" s="174" t="n">
        <v>2040</v>
      </c>
      <c r="G5805" s="175" t="n">
        <v>33</v>
      </c>
      <c r="H5805" s="176" t="n">
        <v>1180.05519746979</v>
      </c>
      <c r="I5805" s="177" t="n">
        <v>4668391.52827756</v>
      </c>
      <c r="J5805" s="178" t="str">
        <f>IF(I5805&gt;0,H5805/I5805,0)</f>
      </c>
      <c r="K5805" s="179" t="str">
        <f>1-EXP(-J5805)</f>
      </c>
      <c r="L5805" s="180" t="str">
        <f>IF(G5805=30,1,M5804)</f>
      </c>
      <c r="M5805" s="181" t="str">
        <f>L5805*(1-K5805)</f>
      </c>
    </row>
    <row r="5806">
      <c r="A5806" t="s">
        <v>164</v>
      </c>
      <c r="B5806" t="s">
        <v>256</v>
      </c>
      <c r="C5806" s="32" t="s">
        <v>258</v>
      </c>
      <c r="D5806" t="s">
        <v>458</v>
      </c>
      <c r="E5806" t="s">
        <v>476</v>
      </c>
      <c r="F5806" s="174" t="n">
        <v>2040</v>
      </c>
      <c r="G5806" s="175" t="n">
        <v>34</v>
      </c>
      <c r="H5806" s="176" t="n">
        <v>1234.25473686005</v>
      </c>
      <c r="I5806" s="177" t="n">
        <v>4585229.26938425</v>
      </c>
      <c r="J5806" s="178" t="str">
        <f>IF(I5806&gt;0,H5806/I5806,0)</f>
      </c>
      <c r="K5806" s="179" t="str">
        <f>1-EXP(-J5806)</f>
      </c>
      <c r="L5806" s="180" t="str">
        <f>IF(G5806=30,1,M5805)</f>
      </c>
      <c r="M5806" s="181" t="str">
        <f>L5806*(1-K5806)</f>
      </c>
    </row>
    <row r="5807">
      <c r="A5807" t="s">
        <v>164</v>
      </c>
      <c r="B5807" t="s">
        <v>256</v>
      </c>
      <c r="C5807" s="32" t="s">
        <v>258</v>
      </c>
      <c r="D5807" t="s">
        <v>458</v>
      </c>
      <c r="E5807" t="s">
        <v>476</v>
      </c>
      <c r="F5807" s="174" t="n">
        <v>2040</v>
      </c>
      <c r="G5807" s="175" t="n">
        <v>35</v>
      </c>
      <c r="H5807" s="176" t="n">
        <v>1622.03174937053</v>
      </c>
      <c r="I5807" s="177" t="n">
        <v>4523827.83924039</v>
      </c>
      <c r="J5807" s="178" t="str">
        <f>IF(I5807&gt;0,H5807/I5807,0)</f>
      </c>
      <c r="K5807" s="179" t="str">
        <f>1-EXP(-J5807)</f>
      </c>
      <c r="L5807" s="180" t="str">
        <f>IF(G5807=30,1,M5806)</f>
      </c>
      <c r="M5807" s="181" t="str">
        <f>L5807*(1-K5807)</f>
      </c>
    </row>
    <row r="5808">
      <c r="A5808" t="s">
        <v>164</v>
      </c>
      <c r="B5808" t="s">
        <v>256</v>
      </c>
      <c r="C5808" s="32" t="s">
        <v>258</v>
      </c>
      <c r="D5808" t="s">
        <v>458</v>
      </c>
      <c r="E5808" t="s">
        <v>476</v>
      </c>
      <c r="F5808" s="174" t="n">
        <v>2040</v>
      </c>
      <c r="G5808" s="175" t="n">
        <v>36</v>
      </c>
      <c r="H5808" s="176" t="n">
        <v>1828.05913445706</v>
      </c>
      <c r="I5808" s="177" t="n">
        <v>4394482.60966945</v>
      </c>
      <c r="J5808" s="178" t="str">
        <f>IF(I5808&gt;0,H5808/I5808,0)</f>
      </c>
      <c r="K5808" s="179" t="str">
        <f>1-EXP(-J5808)</f>
      </c>
      <c r="L5808" s="180" t="str">
        <f>IF(G5808=30,1,M5807)</f>
      </c>
      <c r="M5808" s="181" t="str">
        <f>L5808*(1-K5808)</f>
      </c>
    </row>
    <row r="5809">
      <c r="A5809" t="s">
        <v>164</v>
      </c>
      <c r="B5809" t="s">
        <v>256</v>
      </c>
      <c r="C5809" s="32" t="s">
        <v>258</v>
      </c>
      <c r="D5809" t="s">
        <v>458</v>
      </c>
      <c r="E5809" t="s">
        <v>476</v>
      </c>
      <c r="F5809" s="174" t="n">
        <v>2040</v>
      </c>
      <c r="G5809" s="175" t="n">
        <v>37</v>
      </c>
      <c r="H5809" s="176" t="n">
        <v>1936.129791186</v>
      </c>
      <c r="I5809" s="177" t="n">
        <v>4328039.97078155</v>
      </c>
      <c r="J5809" s="178" t="str">
        <f>IF(I5809&gt;0,H5809/I5809,0)</f>
      </c>
      <c r="K5809" s="179" t="str">
        <f>1-EXP(-J5809)</f>
      </c>
      <c r="L5809" s="180" t="str">
        <f>IF(G5809=30,1,M5808)</f>
      </c>
      <c r="M5809" s="181" t="str">
        <f>L5809*(1-K5809)</f>
      </c>
    </row>
    <row r="5810">
      <c r="A5810" t="s">
        <v>164</v>
      </c>
      <c r="B5810" t="s">
        <v>256</v>
      </c>
      <c r="C5810" s="32" t="s">
        <v>258</v>
      </c>
      <c r="D5810" t="s">
        <v>458</v>
      </c>
      <c r="E5810" t="s">
        <v>476</v>
      </c>
      <c r="F5810" s="174" t="n">
        <v>2040</v>
      </c>
      <c r="G5810" s="175" t="n">
        <v>38</v>
      </c>
      <c r="H5810" s="176" t="n">
        <v>2228.85865416892</v>
      </c>
      <c r="I5810" s="177" t="n">
        <v>4304246.11419437</v>
      </c>
      <c r="J5810" s="178" t="str">
        <f>IF(I5810&gt;0,H5810/I5810,0)</f>
      </c>
      <c r="K5810" s="179" t="str">
        <f>1-EXP(-J5810)</f>
      </c>
      <c r="L5810" s="180" t="str">
        <f>IF(G5810=30,1,M5809)</f>
      </c>
      <c r="M5810" s="181" t="str">
        <f>L5810*(1-K5810)</f>
      </c>
    </row>
    <row r="5811">
      <c r="A5811" t="s">
        <v>164</v>
      </c>
      <c r="B5811" t="s">
        <v>256</v>
      </c>
      <c r="C5811" s="32" t="s">
        <v>258</v>
      </c>
      <c r="D5811" t="s">
        <v>458</v>
      </c>
      <c r="E5811" t="s">
        <v>476</v>
      </c>
      <c r="F5811" s="174" t="n">
        <v>2040</v>
      </c>
      <c r="G5811" s="175" t="n">
        <v>39</v>
      </c>
      <c r="H5811" s="176" t="n">
        <v>2393.13814399658</v>
      </c>
      <c r="I5811" s="177" t="n">
        <v>4282209.90807767</v>
      </c>
      <c r="J5811" s="178" t="str">
        <f>IF(I5811&gt;0,H5811/I5811,0)</f>
      </c>
      <c r="K5811" s="179" t="str">
        <f>1-EXP(-J5811)</f>
      </c>
      <c r="L5811" s="180" t="str">
        <f>IF(G5811=30,1,M5810)</f>
      </c>
      <c r="M5811" s="181" t="str">
        <f>L5811*(1-K5811)</f>
      </c>
    </row>
    <row r="5812">
      <c r="A5812" t="s">
        <v>164</v>
      </c>
      <c r="B5812" t="s">
        <v>256</v>
      </c>
      <c r="C5812" s="32" t="s">
        <v>258</v>
      </c>
      <c r="D5812" t="s">
        <v>458</v>
      </c>
      <c r="E5812" t="s">
        <v>476</v>
      </c>
      <c r="F5812" s="174" t="n">
        <v>2040</v>
      </c>
      <c r="G5812" s="175" t="n">
        <v>40</v>
      </c>
      <c r="H5812" s="176" t="n">
        <v>3195.4732156498</v>
      </c>
      <c r="I5812" s="177" t="n">
        <v>4259575.24019809</v>
      </c>
      <c r="J5812" s="178" t="str">
        <f>IF(I5812&gt;0,H5812/I5812,0)</f>
      </c>
      <c r="K5812" s="179" t="str">
        <f>1-EXP(-J5812)</f>
      </c>
      <c r="L5812" s="180" t="str">
        <f>IF(G5812=30,1,M5811)</f>
      </c>
      <c r="M5812" s="181" t="str">
        <f>L5812*(1-K5812)</f>
      </c>
    </row>
    <row r="5813">
      <c r="A5813" t="s">
        <v>164</v>
      </c>
      <c r="B5813" t="s">
        <v>256</v>
      </c>
      <c r="C5813" s="32" t="s">
        <v>258</v>
      </c>
      <c r="D5813" t="s">
        <v>458</v>
      </c>
      <c r="E5813" t="s">
        <v>476</v>
      </c>
      <c r="F5813" s="174" t="n">
        <v>2040</v>
      </c>
      <c r="G5813" s="175" t="n">
        <v>41</v>
      </c>
      <c r="H5813" s="176" t="n">
        <v>3550.06401604502</v>
      </c>
      <c r="I5813" s="177" t="n">
        <v>4275102.03918823</v>
      </c>
      <c r="J5813" s="178" t="str">
        <f>IF(I5813&gt;0,H5813/I5813,0)</f>
      </c>
      <c r="K5813" s="179" t="str">
        <f>1-EXP(-J5813)</f>
      </c>
      <c r="L5813" s="180" t="str">
        <f>IF(G5813=30,1,M5812)</f>
      </c>
      <c r="M5813" s="181" t="str">
        <f>L5813*(1-K5813)</f>
      </c>
    </row>
    <row r="5814">
      <c r="A5814" t="s">
        <v>164</v>
      </c>
      <c r="B5814" t="s">
        <v>256</v>
      </c>
      <c r="C5814" s="32" t="s">
        <v>258</v>
      </c>
      <c r="D5814" t="s">
        <v>458</v>
      </c>
      <c r="E5814" t="s">
        <v>476</v>
      </c>
      <c r="F5814" s="174" t="n">
        <v>2040</v>
      </c>
      <c r="G5814" s="175" t="n">
        <v>42</v>
      </c>
      <c r="H5814" s="176" t="n">
        <v>3901.1985796055</v>
      </c>
      <c r="I5814" s="177" t="n">
        <v>4329410.32502997</v>
      </c>
      <c r="J5814" s="178" t="str">
        <f>IF(I5814&gt;0,H5814/I5814,0)</f>
      </c>
      <c r="K5814" s="179" t="str">
        <f>1-EXP(-J5814)</f>
      </c>
      <c r="L5814" s="180" t="str">
        <f>IF(G5814=30,1,M5813)</f>
      </c>
      <c r="M5814" s="181" t="str">
        <f>L5814*(1-K5814)</f>
      </c>
    </row>
    <row r="5815">
      <c r="A5815" t="s">
        <v>164</v>
      </c>
      <c r="B5815" t="s">
        <v>256</v>
      </c>
      <c r="C5815" s="32" t="s">
        <v>258</v>
      </c>
      <c r="D5815" t="s">
        <v>458</v>
      </c>
      <c r="E5815" t="s">
        <v>476</v>
      </c>
      <c r="F5815" s="174" t="n">
        <v>2040</v>
      </c>
      <c r="G5815" s="175" t="n">
        <v>43</v>
      </c>
      <c r="H5815" s="176" t="n">
        <v>4584.38429880837</v>
      </c>
      <c r="I5815" s="177" t="n">
        <v>4459671.42835164</v>
      </c>
      <c r="J5815" s="178" t="str">
        <f>IF(I5815&gt;0,H5815/I5815,0)</f>
      </c>
      <c r="K5815" s="179" t="str">
        <f>1-EXP(-J5815)</f>
      </c>
      <c r="L5815" s="180" t="str">
        <f>IF(G5815=30,1,M5814)</f>
      </c>
      <c r="M5815" s="181" t="str">
        <f>L5815*(1-K5815)</f>
      </c>
    </row>
    <row r="5816">
      <c r="A5816" t="s">
        <v>164</v>
      </c>
      <c r="B5816" t="s">
        <v>256</v>
      </c>
      <c r="C5816" s="32" t="s">
        <v>258</v>
      </c>
      <c r="D5816" t="s">
        <v>458</v>
      </c>
      <c r="E5816" t="s">
        <v>476</v>
      </c>
      <c r="F5816" s="174" t="n">
        <v>2040</v>
      </c>
      <c r="G5816" s="175" t="n">
        <v>44</v>
      </c>
      <c r="H5816" s="176" t="n">
        <v>4934.09367155612</v>
      </c>
      <c r="I5816" s="177" t="n">
        <v>4411275.34538589</v>
      </c>
      <c r="J5816" s="178" t="str">
        <f>IF(I5816&gt;0,H5816/I5816,0)</f>
      </c>
      <c r="K5816" s="179" t="str">
        <f>1-EXP(-J5816)</f>
      </c>
      <c r="L5816" s="180" t="str">
        <f>IF(G5816=30,1,M5815)</f>
      </c>
      <c r="M5816" s="181" t="str">
        <f>L5816*(1-K5816)</f>
      </c>
    </row>
    <row r="5817">
      <c r="A5817" t="s">
        <v>164</v>
      </c>
      <c r="B5817" t="s">
        <v>256</v>
      </c>
      <c r="C5817" s="32" t="s">
        <v>258</v>
      </c>
      <c r="D5817" t="s">
        <v>458</v>
      </c>
      <c r="E5817" t="s">
        <v>476</v>
      </c>
      <c r="F5817" s="174" t="n">
        <v>2040</v>
      </c>
      <c r="G5817" s="175" t="n">
        <v>45</v>
      </c>
      <c r="H5817" s="176" t="n">
        <v>6212.31890249339</v>
      </c>
      <c r="I5817" s="177" t="n">
        <v>4332726.88067408</v>
      </c>
      <c r="J5817" s="178" t="str">
        <f>IF(I5817&gt;0,H5817/I5817,0)</f>
      </c>
      <c r="K5817" s="179" t="str">
        <f>1-EXP(-J5817)</f>
      </c>
      <c r="L5817" s="180" t="str">
        <f>IF(G5817=30,1,M5816)</f>
      </c>
      <c r="M5817" s="181" t="str">
        <f>L5817*(1-K5817)</f>
      </c>
    </row>
    <row r="5818">
      <c r="A5818" t="s">
        <v>164</v>
      </c>
      <c r="B5818" t="s">
        <v>256</v>
      </c>
      <c r="C5818" s="32" t="s">
        <v>258</v>
      </c>
      <c r="D5818" t="s">
        <v>458</v>
      </c>
      <c r="E5818" t="s">
        <v>476</v>
      </c>
      <c r="F5818" s="174" t="n">
        <v>2040</v>
      </c>
      <c r="G5818" s="175" t="n">
        <v>46</v>
      </c>
      <c r="H5818" s="176" t="n">
        <v>6687.05285460793</v>
      </c>
      <c r="I5818" s="177" t="n">
        <v>4268007.96513078</v>
      </c>
      <c r="J5818" s="178" t="str">
        <f>IF(I5818&gt;0,H5818/I5818,0)</f>
      </c>
      <c r="K5818" s="179" t="str">
        <f>1-EXP(-J5818)</f>
      </c>
      <c r="L5818" s="180" t="str">
        <f>IF(G5818=30,1,M5817)</f>
      </c>
      <c r="M5818" s="181" t="str">
        <f>L5818*(1-K5818)</f>
      </c>
    </row>
    <row r="5819">
      <c r="A5819" t="s">
        <v>164</v>
      </c>
      <c r="B5819" t="s">
        <v>256</v>
      </c>
      <c r="C5819" s="32" t="s">
        <v>258</v>
      </c>
      <c r="D5819" t="s">
        <v>458</v>
      </c>
      <c r="E5819" t="s">
        <v>476</v>
      </c>
      <c r="F5819" s="174" t="n">
        <v>2040</v>
      </c>
      <c r="G5819" s="175" t="n">
        <v>47</v>
      </c>
      <c r="H5819" s="176" t="n">
        <v>7215.05460418756</v>
      </c>
      <c r="I5819" s="177" t="n">
        <v>4206998.66724776</v>
      </c>
      <c r="J5819" s="178" t="str">
        <f>IF(I5819&gt;0,H5819/I5819,0)</f>
      </c>
      <c r="K5819" s="179" t="str">
        <f>1-EXP(-J5819)</f>
      </c>
      <c r="L5819" s="180" t="str">
        <f>IF(G5819=30,1,M5818)</f>
      </c>
      <c r="M5819" s="181" t="str">
        <f>L5819*(1-K5819)</f>
      </c>
    </row>
    <row r="5820">
      <c r="A5820" t="s">
        <v>164</v>
      </c>
      <c r="B5820" t="s">
        <v>256</v>
      </c>
      <c r="C5820" s="32" t="s">
        <v>258</v>
      </c>
      <c r="D5820" t="s">
        <v>458</v>
      </c>
      <c r="E5820" t="s">
        <v>476</v>
      </c>
      <c r="F5820" s="174" t="n">
        <v>2040</v>
      </c>
      <c r="G5820" s="175" t="n">
        <v>48</v>
      </c>
      <c r="H5820" s="176" t="n">
        <v>7944.61718009157</v>
      </c>
      <c r="I5820" s="177" t="n">
        <v>4234086.89069835</v>
      </c>
      <c r="J5820" s="178" t="str">
        <f>IF(I5820&gt;0,H5820/I5820,0)</f>
      </c>
      <c r="K5820" s="179" t="str">
        <f>1-EXP(-J5820)</f>
      </c>
      <c r="L5820" s="180" t="str">
        <f>IF(G5820=30,1,M5819)</f>
      </c>
      <c r="M5820" s="181" t="str">
        <f>L5820*(1-K5820)</f>
      </c>
    </row>
    <row r="5821">
      <c r="A5821" t="s">
        <v>164</v>
      </c>
      <c r="B5821" t="s">
        <v>256</v>
      </c>
      <c r="C5821" s="32" t="s">
        <v>258</v>
      </c>
      <c r="D5821" t="s">
        <v>458</v>
      </c>
      <c r="E5821" t="s">
        <v>476</v>
      </c>
      <c r="F5821" s="174" t="n">
        <v>2040</v>
      </c>
      <c r="G5821" s="175" t="n">
        <v>49</v>
      </c>
      <c r="H5821" s="176" t="n">
        <v>8719.0118355362</v>
      </c>
      <c r="I5821" s="177" t="n">
        <v>4240724.38179552</v>
      </c>
      <c r="J5821" s="178" t="str">
        <f>IF(I5821&gt;0,H5821/I5821,0)</f>
      </c>
      <c r="K5821" s="179" t="str">
        <f>1-EXP(-J5821)</f>
      </c>
      <c r="L5821" s="180" t="str">
        <f>IF(G5821=30,1,M5820)</f>
      </c>
      <c r="M5821" s="181" t="str">
        <f>L5821*(1-K5821)</f>
      </c>
    </row>
    <row r="5822">
      <c r="A5822" t="s">
        <v>164</v>
      </c>
      <c r="B5822" t="s">
        <v>256</v>
      </c>
      <c r="C5822" s="32" t="s">
        <v>258</v>
      </c>
      <c r="D5822" t="s">
        <v>458</v>
      </c>
      <c r="E5822" t="s">
        <v>476</v>
      </c>
      <c r="F5822" s="174" t="n">
        <v>2040</v>
      </c>
      <c r="G5822" s="175" t="n">
        <v>50</v>
      </c>
      <c r="H5822" s="176" t="n">
        <v>13515.3367581087</v>
      </c>
      <c r="I5822" s="177" t="n">
        <v>6237821.38763557</v>
      </c>
      <c r="J5822" s="178" t="str">
        <f>IF(I5822&gt;0,H5822/I5822,0)</f>
      </c>
      <c r="K5822" s="179" t="str">
        <f>1-EXP(-J5822)</f>
      </c>
      <c r="L5822" s="180" t="str">
        <f>IF(G5822=30,1,M5821)</f>
      </c>
      <c r="M5822" s="181" t="str">
        <f>L5822*(1-K5822)</f>
      </c>
    </row>
    <row r="5823">
      <c r="A5823" t="s">
        <v>164</v>
      </c>
      <c r="B5823" t="s">
        <v>256</v>
      </c>
      <c r="C5823" s="32" t="s">
        <v>258</v>
      </c>
      <c r="D5823" t="s">
        <v>458</v>
      </c>
      <c r="E5823" t="s">
        <v>476</v>
      </c>
      <c r="F5823" s="174" t="n">
        <v>2040</v>
      </c>
      <c r="G5823" s="175" t="n">
        <v>51</v>
      </c>
      <c r="H5823" s="176" t="n">
        <v>10783.9599989626</v>
      </c>
      <c r="I5823" s="177" t="n">
        <v>4174683.63223684</v>
      </c>
      <c r="J5823" s="178" t="str">
        <f>IF(I5823&gt;0,H5823/I5823,0)</f>
      </c>
      <c r="K5823" s="179" t="str">
        <f>1-EXP(-J5823)</f>
      </c>
      <c r="L5823" s="180" t="str">
        <f>IF(G5823=30,1,M5822)</f>
      </c>
      <c r="M5823" s="181" t="str">
        <f>L5823*(1-K5823)</f>
      </c>
    </row>
    <row r="5824">
      <c r="A5824" t="s">
        <v>164</v>
      </c>
      <c r="B5824" t="s">
        <v>256</v>
      </c>
      <c r="C5824" s="32" t="s">
        <v>258</v>
      </c>
      <c r="D5824" t="s">
        <v>458</v>
      </c>
      <c r="E5824" t="s">
        <v>476</v>
      </c>
      <c r="F5824" s="174" t="n">
        <v>2040</v>
      </c>
      <c r="G5824" s="175" t="n">
        <v>52</v>
      </c>
      <c r="H5824" s="176" t="n">
        <v>11697.3848853731</v>
      </c>
      <c r="I5824" s="177" t="n">
        <v>4143959.88092685</v>
      </c>
      <c r="J5824" s="178" t="str">
        <f>IF(I5824&gt;0,H5824/I5824,0)</f>
      </c>
      <c r="K5824" s="179" t="str">
        <f>1-EXP(-J5824)</f>
      </c>
      <c r="L5824" s="180" t="str">
        <f>IF(G5824=30,1,M5823)</f>
      </c>
      <c r="M5824" s="181" t="str">
        <f>L5824*(1-K5824)</f>
      </c>
    </row>
    <row r="5825">
      <c r="A5825" t="s">
        <v>164</v>
      </c>
      <c r="B5825" t="s">
        <v>256</v>
      </c>
      <c r="C5825" s="32" t="s">
        <v>258</v>
      </c>
      <c r="D5825" t="s">
        <v>458</v>
      </c>
      <c r="E5825" t="s">
        <v>476</v>
      </c>
      <c r="F5825" s="174" t="n">
        <v>2040</v>
      </c>
      <c r="G5825" s="175" t="n">
        <v>53</v>
      </c>
      <c r="H5825" s="176" t="n">
        <v>12331.2950427768</v>
      </c>
      <c r="I5825" s="177" t="n">
        <v>4001414.49494093</v>
      </c>
      <c r="J5825" s="178" t="str">
        <f>IF(I5825&gt;0,H5825/I5825,0)</f>
      </c>
      <c r="K5825" s="179" t="str">
        <f>1-EXP(-J5825)</f>
      </c>
      <c r="L5825" s="180" t="str">
        <f>IF(G5825=30,1,M5824)</f>
      </c>
      <c r="M5825" s="181" t="str">
        <f>L5825*(1-K5825)</f>
      </c>
    </row>
    <row r="5826">
      <c r="A5826" t="s">
        <v>164</v>
      </c>
      <c r="B5826" t="s">
        <v>256</v>
      </c>
      <c r="C5826" s="32" t="s">
        <v>258</v>
      </c>
      <c r="D5826" t="s">
        <v>458</v>
      </c>
      <c r="E5826" t="s">
        <v>476</v>
      </c>
      <c r="F5826" s="174" t="n">
        <v>2040</v>
      </c>
      <c r="G5826" s="175" t="n">
        <v>54</v>
      </c>
      <c r="H5826" s="176" t="n">
        <v>13274.5177059717</v>
      </c>
      <c r="I5826" s="177" t="n">
        <v>3951449.03974199</v>
      </c>
      <c r="J5826" s="178" t="str">
        <f>IF(I5826&gt;0,H5826/I5826,0)</f>
      </c>
      <c r="K5826" s="179" t="str">
        <f>1-EXP(-J5826)</f>
      </c>
      <c r="L5826" s="180" t="str">
        <f>IF(G5826=30,1,M5825)</f>
      </c>
      <c r="M5826" s="181" t="str">
        <f>L5826*(1-K5826)</f>
      </c>
    </row>
    <row r="5827">
      <c r="A5827" t="s">
        <v>164</v>
      </c>
      <c r="B5827" t="s">
        <v>256</v>
      </c>
      <c r="C5827" s="32" t="s">
        <v>258</v>
      </c>
      <c r="D5827" t="s">
        <v>458</v>
      </c>
      <c r="E5827" t="s">
        <v>476</v>
      </c>
      <c r="F5827" s="174" t="n">
        <v>2040</v>
      </c>
      <c r="G5827" s="175" t="n">
        <v>55</v>
      </c>
      <c r="H5827" s="176" t="n">
        <v>14494.0802399563</v>
      </c>
      <c r="I5827" s="177" t="n">
        <v>3988875.16035149</v>
      </c>
      <c r="J5827" s="178" t="str">
        <f>IF(I5827&gt;0,H5827/I5827,0)</f>
      </c>
      <c r="K5827" s="179" t="str">
        <f>1-EXP(-J5827)</f>
      </c>
      <c r="L5827" s="180" t="str">
        <f>IF(G5827=30,1,M5826)</f>
      </c>
      <c r="M5827" s="181" t="str">
        <f>L5827*(1-K5827)</f>
      </c>
    </row>
    <row r="5828">
      <c r="A5828" t="s">
        <v>164</v>
      </c>
      <c r="B5828" t="s">
        <v>256</v>
      </c>
      <c r="C5828" s="32" t="s">
        <v>258</v>
      </c>
      <c r="D5828" t="s">
        <v>458</v>
      </c>
      <c r="E5828" t="s">
        <v>476</v>
      </c>
      <c r="F5828" s="174" t="n">
        <v>2040</v>
      </c>
      <c r="G5828" s="175" t="n">
        <v>56</v>
      </c>
      <c r="H5828" s="176" t="n">
        <v>16029.0791192798</v>
      </c>
      <c r="I5828" s="177" t="n">
        <v>4047558.90840919</v>
      </c>
      <c r="J5828" s="178" t="str">
        <f>IF(I5828&gt;0,H5828/I5828,0)</f>
      </c>
      <c r="K5828" s="179" t="str">
        <f>1-EXP(-J5828)</f>
      </c>
      <c r="L5828" s="180" t="str">
        <f>IF(G5828=30,1,M5827)</f>
      </c>
      <c r="M5828" s="181" t="str">
        <f>L5828*(1-K5828)</f>
      </c>
    </row>
    <row r="5829">
      <c r="A5829" t="s">
        <v>164</v>
      </c>
      <c r="B5829" t="s">
        <v>256</v>
      </c>
      <c r="C5829" s="32" t="s">
        <v>258</v>
      </c>
      <c r="D5829" t="s">
        <v>458</v>
      </c>
      <c r="E5829" t="s">
        <v>476</v>
      </c>
      <c r="F5829" s="174" t="n">
        <v>2040</v>
      </c>
      <c r="G5829" s="175" t="n">
        <v>57</v>
      </c>
      <c r="H5829" s="176" t="n">
        <v>17290.4063473073</v>
      </c>
      <c r="I5829" s="177" t="n">
        <v>4001802.47727326</v>
      </c>
      <c r="J5829" s="178" t="str">
        <f>IF(I5829&gt;0,H5829/I5829,0)</f>
      </c>
      <c r="K5829" s="179" t="str">
        <f>1-EXP(-J5829)</f>
      </c>
      <c r="L5829" s="180" t="str">
        <f>IF(G5829=30,1,M5828)</f>
      </c>
      <c r="M5829" s="181" t="str">
        <f>L5829*(1-K5829)</f>
      </c>
    </row>
    <row r="5830">
      <c r="A5830" t="s">
        <v>164</v>
      </c>
      <c r="B5830" t="s">
        <v>256</v>
      </c>
      <c r="C5830" s="32" t="s">
        <v>258</v>
      </c>
      <c r="D5830" t="s">
        <v>458</v>
      </c>
      <c r="E5830" t="s">
        <v>476</v>
      </c>
      <c r="F5830" s="174" t="n">
        <v>2040</v>
      </c>
      <c r="G5830" s="175" t="n">
        <v>58</v>
      </c>
      <c r="H5830" s="176" t="n">
        <v>18186.9560829159</v>
      </c>
      <c r="I5830" s="177" t="n">
        <v>3849610.00173811</v>
      </c>
      <c r="J5830" s="178" t="str">
        <f>IF(I5830&gt;0,H5830/I5830,0)</f>
      </c>
      <c r="K5830" s="179" t="str">
        <f>1-EXP(-J5830)</f>
      </c>
      <c r="L5830" s="180" t="str">
        <f>IF(G5830=30,1,M5829)</f>
      </c>
      <c r="M5830" s="181" t="str">
        <f>L5830*(1-K5830)</f>
      </c>
    </row>
    <row r="5831">
      <c r="A5831" t="s">
        <v>164</v>
      </c>
      <c r="B5831" t="s">
        <v>256</v>
      </c>
      <c r="C5831" s="32" t="s">
        <v>258</v>
      </c>
      <c r="D5831" t="s">
        <v>458</v>
      </c>
      <c r="E5831" t="s">
        <v>476</v>
      </c>
      <c r="F5831" s="174" t="n">
        <v>2040</v>
      </c>
      <c r="G5831" s="175" t="n">
        <v>59</v>
      </c>
      <c r="H5831" s="176" t="n">
        <v>19401.7258189113</v>
      </c>
      <c r="I5831" s="177" t="n">
        <v>3754812.65137898</v>
      </c>
      <c r="J5831" s="178" t="str">
        <f>IF(I5831&gt;0,H5831/I5831,0)</f>
      </c>
      <c r="K5831" s="179" t="str">
        <f>1-EXP(-J5831)</f>
      </c>
      <c r="L5831" s="180" t="str">
        <f>IF(G5831=30,1,M5830)</f>
      </c>
      <c r="M5831" s="181" t="str">
        <f>L5831*(1-K5831)</f>
      </c>
    </row>
    <row r="5832">
      <c r="A5832" t="s">
        <v>164</v>
      </c>
      <c r="B5832" t="s">
        <v>256</v>
      </c>
      <c r="C5832" s="32" t="s">
        <v>258</v>
      </c>
      <c r="D5832" t="s">
        <v>458</v>
      </c>
      <c r="E5832" t="s">
        <v>476</v>
      </c>
      <c r="F5832" s="174" t="n">
        <v>2040</v>
      </c>
      <c r="G5832" s="175" t="n">
        <v>60</v>
      </c>
      <c r="H5832" s="176" t="n">
        <v>20707.2169237215</v>
      </c>
      <c r="I5832" s="177" t="n">
        <v>3673273.20017127</v>
      </c>
      <c r="J5832" s="178" t="str">
        <f>IF(I5832&gt;0,H5832/I5832,0)</f>
      </c>
      <c r="K5832" s="179" t="str">
        <f>1-EXP(-J5832)</f>
      </c>
      <c r="L5832" s="180" t="str">
        <f>IF(G5832=30,1,M5831)</f>
      </c>
      <c r="M5832" s="181" t="str">
        <f>L5832*(1-K5832)</f>
      </c>
    </row>
    <row r="5833">
      <c r="A5833" t="s">
        <v>164</v>
      </c>
      <c r="B5833" t="s">
        <v>256</v>
      </c>
      <c r="C5833" s="32" t="s">
        <v>258</v>
      </c>
      <c r="D5833" t="s">
        <v>458</v>
      </c>
      <c r="E5833" t="s">
        <v>476</v>
      </c>
      <c r="F5833" s="174" t="n">
        <v>2040</v>
      </c>
      <c r="G5833" s="175" t="n">
        <v>61</v>
      </c>
      <c r="H5833" s="176" t="n">
        <v>22143.2060352835</v>
      </c>
      <c r="I5833" s="177" t="n">
        <v>3584907.49131201</v>
      </c>
      <c r="J5833" s="178" t="str">
        <f>IF(I5833&gt;0,H5833/I5833,0)</f>
      </c>
      <c r="K5833" s="179" t="str">
        <f>1-EXP(-J5833)</f>
      </c>
      <c r="L5833" s="180" t="str">
        <f>IF(G5833=30,1,M5832)</f>
      </c>
      <c r="M5833" s="181" t="str">
        <f>L5833*(1-K5833)</f>
      </c>
    </row>
    <row r="5834">
      <c r="A5834" t="s">
        <v>164</v>
      </c>
      <c r="B5834" t="s">
        <v>256</v>
      </c>
      <c r="C5834" s="32" t="s">
        <v>258</v>
      </c>
      <c r="D5834" t="s">
        <v>458</v>
      </c>
      <c r="E5834" t="s">
        <v>476</v>
      </c>
      <c r="F5834" s="174" t="n">
        <v>2040</v>
      </c>
      <c r="G5834" s="175" t="n">
        <v>62</v>
      </c>
      <c r="H5834" s="176" t="n">
        <v>23548.2878646842</v>
      </c>
      <c r="I5834" s="177" t="n">
        <v>3477613.98159345</v>
      </c>
      <c r="J5834" s="178" t="str">
        <f>IF(I5834&gt;0,H5834/I5834,0)</f>
      </c>
      <c r="K5834" s="179" t="str">
        <f>1-EXP(-J5834)</f>
      </c>
      <c r="L5834" s="180" t="str">
        <f>IF(G5834=30,1,M5833)</f>
      </c>
      <c r="M5834" s="181" t="str">
        <f>L5834*(1-K5834)</f>
      </c>
    </row>
    <row r="5835">
      <c r="A5835" t="s">
        <v>164</v>
      </c>
      <c r="B5835" t="s">
        <v>256</v>
      </c>
      <c r="C5835" s="32" t="s">
        <v>258</v>
      </c>
      <c r="D5835" t="s">
        <v>458</v>
      </c>
      <c r="E5835" t="s">
        <v>476</v>
      </c>
      <c r="F5835" s="174" t="n">
        <v>2040</v>
      </c>
      <c r="G5835" s="175" t="n">
        <v>63</v>
      </c>
      <c r="H5835" s="176" t="n">
        <v>25150.9541333409</v>
      </c>
      <c r="I5835" s="177" t="n">
        <v>3383742.00719461</v>
      </c>
      <c r="J5835" s="178" t="str">
        <f>IF(I5835&gt;0,H5835/I5835,0)</f>
      </c>
      <c r="K5835" s="179" t="str">
        <f>1-EXP(-J5835)</f>
      </c>
      <c r="L5835" s="180" t="str">
        <f>IF(G5835=30,1,M5834)</f>
      </c>
      <c r="M5835" s="181" t="str">
        <f>L5835*(1-K5835)</f>
      </c>
    </row>
    <row r="5836">
      <c r="A5836" t="s">
        <v>164</v>
      </c>
      <c r="B5836" t="s">
        <v>256</v>
      </c>
      <c r="C5836" s="32" t="s">
        <v>258</v>
      </c>
      <c r="D5836" t="s">
        <v>458</v>
      </c>
      <c r="E5836" t="s">
        <v>476</v>
      </c>
      <c r="F5836" s="174" t="n">
        <v>2040</v>
      </c>
      <c r="G5836" s="175" t="n">
        <v>64</v>
      </c>
      <c r="H5836" s="176" t="n">
        <v>26708.9016676031</v>
      </c>
      <c r="I5836" s="177" t="n">
        <v>3278085.72991836</v>
      </c>
      <c r="J5836" s="178" t="str">
        <f>IF(I5836&gt;0,H5836/I5836,0)</f>
      </c>
      <c r="K5836" s="179" t="str">
        <f>1-EXP(-J5836)</f>
      </c>
      <c r="L5836" s="180" t="str">
        <f>IF(G5836=30,1,M5835)</f>
      </c>
      <c r="M5836" s="181" t="str">
        <f>L5836*(1-K5836)</f>
      </c>
    </row>
    <row r="5837">
      <c r="A5837" t="s">
        <v>164</v>
      </c>
      <c r="B5837" t="s">
        <v>256</v>
      </c>
      <c r="C5837" s="32" t="s">
        <v>258</v>
      </c>
      <c r="D5837" t="s">
        <v>458</v>
      </c>
      <c r="E5837" t="s">
        <v>476</v>
      </c>
      <c r="F5837" s="174" t="n">
        <v>2040</v>
      </c>
      <c r="G5837" s="175" t="n">
        <v>65</v>
      </c>
      <c r="H5837" s="176" t="n">
        <v>27141.6154543163</v>
      </c>
      <c r="I5837" s="177" t="n">
        <v>3170227.06368781</v>
      </c>
      <c r="J5837" s="178" t="str">
        <f>IF(I5837&gt;0,H5837/I5837,0)</f>
      </c>
      <c r="K5837" s="179" t="str">
        <f>1-EXP(-J5837)</f>
      </c>
      <c r="L5837" s="180" t="str">
        <f>IF(G5837=30,1,M5836)</f>
      </c>
      <c r="M5837" s="181" t="str">
        <f>L5837*(1-K5837)</f>
      </c>
    </row>
    <row r="5838">
      <c r="A5838" t="s">
        <v>164</v>
      </c>
      <c r="B5838" t="s">
        <v>256</v>
      </c>
      <c r="C5838" s="32" t="s">
        <v>258</v>
      </c>
      <c r="D5838" t="s">
        <v>458</v>
      </c>
      <c r="E5838" t="s">
        <v>476</v>
      </c>
      <c r="F5838" s="174" t="n">
        <v>2040</v>
      </c>
      <c r="G5838" s="175" t="n">
        <v>66</v>
      </c>
      <c r="H5838" s="176" t="n">
        <v>28533.184635903</v>
      </c>
      <c r="I5838" s="177" t="n">
        <v>3037715.38621092</v>
      </c>
      <c r="J5838" s="178" t="str">
        <f>IF(I5838&gt;0,H5838/I5838,0)</f>
      </c>
      <c r="K5838" s="179" t="str">
        <f>1-EXP(-J5838)</f>
      </c>
      <c r="L5838" s="180" t="str">
        <f>IF(G5838=30,1,M5837)</f>
      </c>
      <c r="M5838" s="181" t="str">
        <f>L5838*(1-K5838)</f>
      </c>
    </row>
    <row r="5839">
      <c r="A5839" t="s">
        <v>164</v>
      </c>
      <c r="B5839" t="s">
        <v>256</v>
      </c>
      <c r="C5839" s="32" t="s">
        <v>258</v>
      </c>
      <c r="D5839" t="s">
        <v>458</v>
      </c>
      <c r="E5839" t="s">
        <v>476</v>
      </c>
      <c r="F5839" s="174" t="n">
        <v>2040</v>
      </c>
      <c r="G5839" s="175" t="n">
        <v>67</v>
      </c>
      <c r="H5839" s="176" t="n">
        <v>30458.0313007426</v>
      </c>
      <c r="I5839" s="177" t="n">
        <v>2954524.57718614</v>
      </c>
      <c r="J5839" s="178" t="str">
        <f>IF(I5839&gt;0,H5839/I5839,0)</f>
      </c>
      <c r="K5839" s="179" t="str">
        <f>1-EXP(-J5839)</f>
      </c>
      <c r="L5839" s="180" t="str">
        <f>IF(G5839=30,1,M5838)</f>
      </c>
      <c r="M5839" s="181" t="str">
        <f>L5839*(1-K5839)</f>
      </c>
    </row>
    <row r="5840">
      <c r="A5840" t="s">
        <v>164</v>
      </c>
      <c r="B5840" t="s">
        <v>256</v>
      </c>
      <c r="C5840" s="32" t="s">
        <v>258</v>
      </c>
      <c r="D5840" t="s">
        <v>458</v>
      </c>
      <c r="E5840" t="s">
        <v>476</v>
      </c>
      <c r="F5840" s="174" t="n">
        <v>2040</v>
      </c>
      <c r="G5840" s="175" t="n">
        <v>68</v>
      </c>
      <c r="H5840" s="176" t="n">
        <v>30966.3741304044</v>
      </c>
      <c r="I5840" s="177" t="n">
        <v>2732289.48508277</v>
      </c>
      <c r="J5840" s="178" t="str">
        <f>IF(I5840&gt;0,H5840/I5840,0)</f>
      </c>
      <c r="K5840" s="179" t="str">
        <f>1-EXP(-J5840)</f>
      </c>
      <c r="L5840" s="180" t="str">
        <f>IF(G5840=30,1,M5839)</f>
      </c>
      <c r="M5840" s="181" t="str">
        <f>L5840*(1-K5840)</f>
      </c>
    </row>
    <row r="5841">
      <c r="A5841" t="s">
        <v>164</v>
      </c>
      <c r="B5841" t="s">
        <v>256</v>
      </c>
      <c r="C5841" s="32" t="s">
        <v>258</v>
      </c>
      <c r="D5841" t="s">
        <v>458</v>
      </c>
      <c r="E5841" t="s">
        <v>476</v>
      </c>
      <c r="F5841" s="174" t="n">
        <v>2040</v>
      </c>
      <c r="G5841" s="175" t="n">
        <v>69</v>
      </c>
      <c r="H5841" s="176" t="n">
        <v>32539.8055418772</v>
      </c>
      <c r="I5841" s="177" t="n">
        <v>2611889.80397613</v>
      </c>
      <c r="J5841" s="178" t="str">
        <f>IF(I5841&gt;0,H5841/I5841,0)</f>
      </c>
      <c r="K5841" s="179" t="str">
        <f>1-EXP(-J5841)</f>
      </c>
      <c r="L5841" s="180" t="str">
        <f>IF(G5841=30,1,M5840)</f>
      </c>
      <c r="M5841" s="181" t="str">
        <f>L5841*(1-K5841)</f>
      </c>
    </row>
    <row r="5842">
      <c r="A5842" t="s">
        <v>164</v>
      </c>
      <c r="B5842" t="s">
        <v>256</v>
      </c>
      <c r="C5842" s="32" t="s">
        <v>258</v>
      </c>
      <c r="D5842" t="s">
        <v>458</v>
      </c>
      <c r="E5842" t="s">
        <v>476</v>
      </c>
      <c r="F5842" s="174" t="n">
        <v>2041</v>
      </c>
      <c r="G5842" s="175" t="n">
        <v>30</v>
      </c>
      <c r="H5842" s="176" t="n">
        <v>826.196707390987</v>
      </c>
      <c r="I5842" s="177" t="n">
        <v>4884124.75171723</v>
      </c>
      <c r="J5842" s="178" t="str">
        <f>IF(I5842&gt;0,H5842/I5842,0)</f>
      </c>
      <c r="K5842" s="179" t="str">
        <f>1-EXP(-J5842)</f>
      </c>
      <c r="L5842" s="180" t="str">
        <f>IF(G5842=30,1,M5841)</f>
      </c>
      <c r="M5842" s="181" t="str">
        <f>L5842*(1-K5842)</f>
      </c>
    </row>
    <row r="5843">
      <c r="A5843" t="s">
        <v>164</v>
      </c>
      <c r="B5843" t="s">
        <v>256</v>
      </c>
      <c r="C5843" s="32" t="s">
        <v>258</v>
      </c>
      <c r="D5843" t="s">
        <v>458</v>
      </c>
      <c r="E5843" t="s">
        <v>476</v>
      </c>
      <c r="F5843" s="174" t="n">
        <v>2041</v>
      </c>
      <c r="G5843" s="175" t="n">
        <v>31</v>
      </c>
      <c r="H5843" s="176" t="n">
        <v>1032.65993295819</v>
      </c>
      <c r="I5843" s="177" t="n">
        <v>4750135.46961717</v>
      </c>
      <c r="J5843" s="178" t="str">
        <f>IF(I5843&gt;0,H5843/I5843,0)</f>
      </c>
      <c r="K5843" s="179" t="str">
        <f>1-EXP(-J5843)</f>
      </c>
      <c r="L5843" s="180" t="str">
        <f>IF(G5843=30,1,M5842)</f>
      </c>
      <c r="M5843" s="181" t="str">
        <f>L5843*(1-K5843)</f>
      </c>
    </row>
    <row r="5844">
      <c r="A5844" t="s">
        <v>164</v>
      </c>
      <c r="B5844" t="s">
        <v>256</v>
      </c>
      <c r="C5844" s="32" t="s">
        <v>258</v>
      </c>
      <c r="D5844" t="s">
        <v>458</v>
      </c>
      <c r="E5844" t="s">
        <v>476</v>
      </c>
      <c r="F5844" s="174" t="n">
        <v>2041</v>
      </c>
      <c r="G5844" s="175" t="n">
        <v>32</v>
      </c>
      <c r="H5844" s="176" t="n">
        <v>1071.26569190712</v>
      </c>
      <c r="I5844" s="177" t="n">
        <v>4679419.50308617</v>
      </c>
      <c r="J5844" s="178" t="str">
        <f>IF(I5844&gt;0,H5844/I5844,0)</f>
      </c>
      <c r="K5844" s="179" t="str">
        <f>1-EXP(-J5844)</f>
      </c>
      <c r="L5844" s="180" t="str">
        <f>IF(G5844=30,1,M5843)</f>
      </c>
      <c r="M5844" s="181" t="str">
        <f>L5844*(1-K5844)</f>
      </c>
    </row>
    <row r="5845">
      <c r="A5845" t="s">
        <v>164</v>
      </c>
      <c r="B5845" t="s">
        <v>256</v>
      </c>
      <c r="C5845" s="32" t="s">
        <v>258</v>
      </c>
      <c r="D5845" t="s">
        <v>458</v>
      </c>
      <c r="E5845" t="s">
        <v>476</v>
      </c>
      <c r="F5845" s="174" t="n">
        <v>2041</v>
      </c>
      <c r="G5845" s="175" t="n">
        <v>33</v>
      </c>
      <c r="H5845" s="176" t="n">
        <v>1124.51697257997</v>
      </c>
      <c r="I5845" s="177" t="n">
        <v>4636715.55028773</v>
      </c>
      <c r="J5845" s="178" t="str">
        <f>IF(I5845&gt;0,H5845/I5845,0)</f>
      </c>
      <c r="K5845" s="179" t="str">
        <f>1-EXP(-J5845)</f>
      </c>
      <c r="L5845" s="180" t="str">
        <f>IF(G5845=30,1,M5844)</f>
      </c>
      <c r="M5845" s="181" t="str">
        <f>L5845*(1-K5845)</f>
      </c>
    </row>
    <row r="5846">
      <c r="A5846" t="s">
        <v>164</v>
      </c>
      <c r="B5846" t="s">
        <v>256</v>
      </c>
      <c r="C5846" s="32" t="s">
        <v>258</v>
      </c>
      <c r="D5846" t="s">
        <v>458</v>
      </c>
      <c r="E5846" t="s">
        <v>476</v>
      </c>
      <c r="F5846" s="174" t="n">
        <v>2041</v>
      </c>
      <c r="G5846" s="175" t="n">
        <v>34</v>
      </c>
      <c r="H5846" s="176" t="n">
        <v>1257.99726070792</v>
      </c>
      <c r="I5846" s="177" t="n">
        <v>4662395.30796406</v>
      </c>
      <c r="J5846" s="178" t="str">
        <f>IF(I5846&gt;0,H5846/I5846,0)</f>
      </c>
      <c r="K5846" s="179" t="str">
        <f>1-EXP(-J5846)</f>
      </c>
      <c r="L5846" s="180" t="str">
        <f>IF(G5846=30,1,M5845)</f>
      </c>
      <c r="M5846" s="181" t="str">
        <f>L5846*(1-K5846)</f>
      </c>
    </row>
    <row r="5847">
      <c r="A5847" t="s">
        <v>164</v>
      </c>
      <c r="B5847" t="s">
        <v>256</v>
      </c>
      <c r="C5847" s="32" t="s">
        <v>258</v>
      </c>
      <c r="D5847" t="s">
        <v>458</v>
      </c>
      <c r="E5847" t="s">
        <v>476</v>
      </c>
      <c r="F5847" s="174" t="n">
        <v>2041</v>
      </c>
      <c r="G5847" s="175" t="n">
        <v>35</v>
      </c>
      <c r="H5847" s="176" t="n">
        <v>1640.50257197497</v>
      </c>
      <c r="I5847" s="177" t="n">
        <v>4579027.2698502</v>
      </c>
      <c r="J5847" s="178" t="str">
        <f>IF(I5847&gt;0,H5847/I5847,0)</f>
      </c>
      <c r="K5847" s="179" t="str">
        <f>1-EXP(-J5847)</f>
      </c>
      <c r="L5847" s="180" t="str">
        <f>IF(G5847=30,1,M5846)</f>
      </c>
      <c r="M5847" s="181" t="str">
        <f>L5847*(1-K5847)</f>
      </c>
    </row>
    <row r="5848">
      <c r="A5848" t="s">
        <v>164</v>
      </c>
      <c r="B5848" t="s">
        <v>256</v>
      </c>
      <c r="C5848" s="32" t="s">
        <v>258</v>
      </c>
      <c r="D5848" t="s">
        <v>458</v>
      </c>
      <c r="E5848" t="s">
        <v>476</v>
      </c>
      <c r="F5848" s="174" t="n">
        <v>2041</v>
      </c>
      <c r="G5848" s="175" t="n">
        <v>36</v>
      </c>
      <c r="H5848" s="176" t="n">
        <v>1876.55651957839</v>
      </c>
      <c r="I5848" s="177" t="n">
        <v>4516994.37262456</v>
      </c>
      <c r="J5848" s="178" t="str">
        <f>IF(I5848&gt;0,H5848/I5848,0)</f>
      </c>
      <c r="K5848" s="179" t="str">
        <f>1-EXP(-J5848)</f>
      </c>
      <c r="L5848" s="180" t="str">
        <f>IF(G5848=30,1,M5847)</f>
      </c>
      <c r="M5848" s="181" t="str">
        <f>L5848*(1-K5848)</f>
      </c>
    </row>
    <row r="5849">
      <c r="A5849" t="s">
        <v>164</v>
      </c>
      <c r="B5849" t="s">
        <v>256</v>
      </c>
      <c r="C5849" s="32" t="s">
        <v>258</v>
      </c>
      <c r="D5849" t="s">
        <v>458</v>
      </c>
      <c r="E5849" t="s">
        <v>476</v>
      </c>
      <c r="F5849" s="174" t="n">
        <v>2041</v>
      </c>
      <c r="G5849" s="175" t="n">
        <v>37</v>
      </c>
      <c r="H5849" s="176" t="n">
        <v>1959.71142152118</v>
      </c>
      <c r="I5849" s="177" t="n">
        <v>4387691.20288881</v>
      </c>
      <c r="J5849" s="178" t="str">
        <f>IF(I5849&gt;0,H5849/I5849,0)</f>
      </c>
      <c r="K5849" s="179" t="str">
        <f>1-EXP(-J5849)</f>
      </c>
      <c r="L5849" s="180" t="str">
        <f>IF(G5849=30,1,M5848)</f>
      </c>
      <c r="M5849" s="181" t="str">
        <f>L5849*(1-K5849)</f>
      </c>
    </row>
    <row r="5850">
      <c r="A5850" t="s">
        <v>164</v>
      </c>
      <c r="B5850" t="s">
        <v>256</v>
      </c>
      <c r="C5850" s="32" t="s">
        <v>258</v>
      </c>
      <c r="D5850" t="s">
        <v>458</v>
      </c>
      <c r="E5850" t="s">
        <v>476</v>
      </c>
      <c r="F5850" s="174" t="n">
        <v>2041</v>
      </c>
      <c r="G5850" s="175" t="n">
        <v>38</v>
      </c>
      <c r="H5850" s="176" t="n">
        <v>2081.28366632895</v>
      </c>
      <c r="I5850" s="177" t="n">
        <v>4320889.93918946</v>
      </c>
      <c r="J5850" s="178" t="str">
        <f>IF(I5850&gt;0,H5850/I5850,0)</f>
      </c>
      <c r="K5850" s="179" t="str">
        <f>1-EXP(-J5850)</f>
      </c>
      <c r="L5850" s="180" t="str">
        <f>IF(G5850=30,1,M5849)</f>
      </c>
      <c r="M5850" s="181" t="str">
        <f>L5850*(1-K5850)</f>
      </c>
    </row>
    <row r="5851">
      <c r="A5851" t="s">
        <v>164</v>
      </c>
      <c r="B5851" t="s">
        <v>256</v>
      </c>
      <c r="C5851" s="32" t="s">
        <v>258</v>
      </c>
      <c r="D5851" t="s">
        <v>458</v>
      </c>
      <c r="E5851" t="s">
        <v>476</v>
      </c>
      <c r="F5851" s="174" t="n">
        <v>2041</v>
      </c>
      <c r="G5851" s="175" t="n">
        <v>39</v>
      </c>
      <c r="H5851" s="176" t="n">
        <v>2394.56440131958</v>
      </c>
      <c r="I5851" s="177" t="n">
        <v>4296443.22622108</v>
      </c>
      <c r="J5851" s="178" t="str">
        <f>IF(I5851&gt;0,H5851/I5851,0)</f>
      </c>
      <c r="K5851" s="179" t="str">
        <f>1-EXP(-J5851)</f>
      </c>
      <c r="L5851" s="180" t="str">
        <f>IF(G5851=30,1,M5850)</f>
      </c>
      <c r="M5851" s="181" t="str">
        <f>L5851*(1-K5851)</f>
      </c>
    </row>
    <row r="5852">
      <c r="A5852" t="s">
        <v>164</v>
      </c>
      <c r="B5852" t="s">
        <v>256</v>
      </c>
      <c r="C5852" s="32" t="s">
        <v>258</v>
      </c>
      <c r="D5852" t="s">
        <v>458</v>
      </c>
      <c r="E5852" t="s">
        <v>476</v>
      </c>
      <c r="F5852" s="174" t="n">
        <v>2041</v>
      </c>
      <c r="G5852" s="175" t="n">
        <v>40</v>
      </c>
      <c r="H5852" s="176" t="n">
        <v>3194.01549914464</v>
      </c>
      <c r="I5852" s="177" t="n">
        <v>4273864.76440986</v>
      </c>
      <c r="J5852" s="178" t="str">
        <f>IF(I5852&gt;0,H5852/I5852,0)</f>
      </c>
      <c r="K5852" s="179" t="str">
        <f>1-EXP(-J5852)</f>
      </c>
      <c r="L5852" s="180" t="str">
        <f>IF(G5852=30,1,M5851)</f>
      </c>
      <c r="M5852" s="181" t="str">
        <f>L5852*(1-K5852)</f>
      </c>
    </row>
    <row r="5853">
      <c r="A5853" t="s">
        <v>164</v>
      </c>
      <c r="B5853" t="s">
        <v>256</v>
      </c>
      <c r="C5853" s="32" t="s">
        <v>258</v>
      </c>
      <c r="D5853" t="s">
        <v>458</v>
      </c>
      <c r="E5853" t="s">
        <v>476</v>
      </c>
      <c r="F5853" s="174" t="n">
        <v>2041</v>
      </c>
      <c r="G5853" s="175" t="n">
        <v>41</v>
      </c>
      <c r="H5853" s="176" t="n">
        <v>3516.52035641063</v>
      </c>
      <c r="I5853" s="177" t="n">
        <v>4249932.54647351</v>
      </c>
      <c r="J5853" s="178" t="str">
        <f>IF(I5853&gt;0,H5853/I5853,0)</f>
      </c>
      <c r="K5853" s="179" t="str">
        <f>1-EXP(-J5853)</f>
      </c>
      <c r="L5853" s="180" t="str">
        <f>IF(G5853=30,1,M5852)</f>
      </c>
      <c r="M5853" s="181" t="str">
        <f>L5853*(1-K5853)</f>
      </c>
    </row>
    <row r="5854">
      <c r="A5854" t="s">
        <v>164</v>
      </c>
      <c r="B5854" t="s">
        <v>256</v>
      </c>
      <c r="C5854" s="32" t="s">
        <v>258</v>
      </c>
      <c r="D5854" t="s">
        <v>458</v>
      </c>
      <c r="E5854" t="s">
        <v>476</v>
      </c>
      <c r="F5854" s="174" t="n">
        <v>2041</v>
      </c>
      <c r="G5854" s="175" t="n">
        <v>42</v>
      </c>
      <c r="H5854" s="176" t="n">
        <v>3828.50794381509</v>
      </c>
      <c r="I5854" s="177" t="n">
        <v>4265320.52621306</v>
      </c>
      <c r="J5854" s="178" t="str">
        <f>IF(I5854&gt;0,H5854/I5854,0)</f>
      </c>
      <c r="K5854" s="179" t="str">
        <f>1-EXP(-J5854)</f>
      </c>
      <c r="L5854" s="180" t="str">
        <f>IF(G5854=30,1,M5853)</f>
      </c>
      <c r="M5854" s="181" t="str">
        <f>L5854*(1-K5854)</f>
      </c>
    </row>
    <row r="5855">
      <c r="A5855" t="s">
        <v>164</v>
      </c>
      <c r="B5855" t="s">
        <v>256</v>
      </c>
      <c r="C5855" s="32" t="s">
        <v>258</v>
      </c>
      <c r="D5855" t="s">
        <v>458</v>
      </c>
      <c r="E5855" t="s">
        <v>476</v>
      </c>
      <c r="F5855" s="174" t="n">
        <v>2041</v>
      </c>
      <c r="G5855" s="175" t="n">
        <v>43</v>
      </c>
      <c r="H5855" s="176" t="n">
        <v>4216.21686607323</v>
      </c>
      <c r="I5855" s="177" t="n">
        <v>4318693.42097697</v>
      </c>
      <c r="J5855" s="178" t="str">
        <f>IF(I5855&gt;0,H5855/I5855,0)</f>
      </c>
      <c r="K5855" s="179" t="str">
        <f>1-EXP(-J5855)</f>
      </c>
      <c r="L5855" s="180" t="str">
        <f>IF(G5855=30,1,M5854)</f>
      </c>
      <c r="M5855" s="181" t="str">
        <f>L5855*(1-K5855)</f>
      </c>
    </row>
    <row r="5856">
      <c r="A5856" t="s">
        <v>164</v>
      </c>
      <c r="B5856" t="s">
        <v>256</v>
      </c>
      <c r="C5856" s="32" t="s">
        <v>258</v>
      </c>
      <c r="D5856" t="s">
        <v>458</v>
      </c>
      <c r="E5856" t="s">
        <v>476</v>
      </c>
      <c r="F5856" s="174" t="n">
        <v>2041</v>
      </c>
      <c r="G5856" s="175" t="n">
        <v>44</v>
      </c>
      <c r="H5856" s="176" t="n">
        <v>4953.70576106926</v>
      </c>
      <c r="I5856" s="177" t="n">
        <v>4447446.98781035</v>
      </c>
      <c r="J5856" s="178" t="str">
        <f>IF(I5856&gt;0,H5856/I5856,0)</f>
      </c>
      <c r="K5856" s="179" t="str">
        <f>1-EXP(-J5856)</f>
      </c>
      <c r="L5856" s="180" t="str">
        <f>IF(G5856=30,1,M5855)</f>
      </c>
      <c r="M5856" s="181" t="str">
        <f>L5856*(1-K5856)</f>
      </c>
    </row>
    <row r="5857">
      <c r="A5857" t="s">
        <v>164</v>
      </c>
      <c r="B5857" t="s">
        <v>256</v>
      </c>
      <c r="C5857" s="32" t="s">
        <v>258</v>
      </c>
      <c r="D5857" t="s">
        <v>458</v>
      </c>
      <c r="E5857" t="s">
        <v>476</v>
      </c>
      <c r="F5857" s="174" t="n">
        <v>2041</v>
      </c>
      <c r="G5857" s="175" t="n">
        <v>45</v>
      </c>
      <c r="H5857" s="176" t="n">
        <v>6273.65968447859</v>
      </c>
      <c r="I5857" s="177" t="n">
        <v>4398140.46796571</v>
      </c>
      <c r="J5857" s="178" t="str">
        <f>IF(I5857&gt;0,H5857/I5857,0)</f>
      </c>
      <c r="K5857" s="179" t="str">
        <f>1-EXP(-J5857)</f>
      </c>
      <c r="L5857" s="180" t="str">
        <f>IF(G5857=30,1,M5856)</f>
      </c>
      <c r="M5857" s="181" t="str">
        <f>L5857*(1-K5857)</f>
      </c>
    </row>
    <row r="5858">
      <c r="A5858" t="s">
        <v>164</v>
      </c>
      <c r="B5858" t="s">
        <v>256</v>
      </c>
      <c r="C5858" s="32" t="s">
        <v>258</v>
      </c>
      <c r="D5858" t="s">
        <v>458</v>
      </c>
      <c r="E5858" t="s">
        <v>476</v>
      </c>
      <c r="F5858" s="174" t="n">
        <v>2041</v>
      </c>
      <c r="G5858" s="175" t="n">
        <v>46</v>
      </c>
      <c r="H5858" s="176" t="n">
        <v>6728.00152620666</v>
      </c>
      <c r="I5858" s="177" t="n">
        <v>4317703.78385494</v>
      </c>
      <c r="J5858" s="178" t="str">
        <f>IF(I5858&gt;0,H5858/I5858,0)</f>
      </c>
      <c r="K5858" s="179" t="str">
        <f>1-EXP(-J5858)</f>
      </c>
      <c r="L5858" s="180" t="str">
        <f>IF(G5858=30,1,M5857)</f>
      </c>
      <c r="M5858" s="181" t="str">
        <f>L5858*(1-K5858)</f>
      </c>
    </row>
    <row r="5859">
      <c r="A5859" t="s">
        <v>164</v>
      </c>
      <c r="B5859" t="s">
        <v>256</v>
      </c>
      <c r="C5859" s="32" t="s">
        <v>258</v>
      </c>
      <c r="D5859" t="s">
        <v>458</v>
      </c>
      <c r="E5859" t="s">
        <v>476</v>
      </c>
      <c r="F5859" s="174" t="n">
        <v>2041</v>
      </c>
      <c r="G5859" s="175" t="n">
        <v>47</v>
      </c>
      <c r="H5859" s="176" t="n">
        <v>7252.37615751345</v>
      </c>
      <c r="I5859" s="177" t="n">
        <v>4252816.53384884</v>
      </c>
      <c r="J5859" s="178" t="str">
        <f>IF(I5859&gt;0,H5859/I5859,0)</f>
      </c>
      <c r="K5859" s="179" t="str">
        <f>1-EXP(-J5859)</f>
      </c>
      <c r="L5859" s="180" t="str">
        <f>IF(G5859=30,1,M5858)</f>
      </c>
      <c r="M5859" s="181" t="str">
        <f>L5859*(1-K5859)</f>
      </c>
    </row>
    <row r="5860">
      <c r="A5860" t="s">
        <v>164</v>
      </c>
      <c r="B5860" t="s">
        <v>256</v>
      </c>
      <c r="C5860" s="32" t="s">
        <v>258</v>
      </c>
      <c r="D5860" t="s">
        <v>458</v>
      </c>
      <c r="E5860" t="s">
        <v>476</v>
      </c>
      <c r="F5860" s="174" t="n">
        <v>2041</v>
      </c>
      <c r="G5860" s="175" t="n">
        <v>48</v>
      </c>
      <c r="H5860" s="176" t="n">
        <v>7829.12317928031</v>
      </c>
      <c r="I5860" s="177" t="n">
        <v>4190627.7760131</v>
      </c>
      <c r="J5860" s="178" t="str">
        <f>IF(I5860&gt;0,H5860/I5860,0)</f>
      </c>
      <c r="K5860" s="179" t="str">
        <f>1-EXP(-J5860)</f>
      </c>
      <c r="L5860" s="180" t="str">
        <f>IF(G5860=30,1,M5859)</f>
      </c>
      <c r="M5860" s="181" t="str">
        <f>L5860*(1-K5860)</f>
      </c>
    </row>
    <row r="5861">
      <c r="A5861" t="s">
        <v>164</v>
      </c>
      <c r="B5861" t="s">
        <v>256</v>
      </c>
      <c r="C5861" s="32" t="s">
        <v>258</v>
      </c>
      <c r="D5861" t="s">
        <v>458</v>
      </c>
      <c r="E5861" t="s">
        <v>476</v>
      </c>
      <c r="F5861" s="174" t="n">
        <v>2041</v>
      </c>
      <c r="G5861" s="175" t="n">
        <v>49</v>
      </c>
      <c r="H5861" s="176" t="n">
        <v>8619.69275459842</v>
      </c>
      <c r="I5861" s="177" t="n">
        <v>4216070.93768552</v>
      </c>
      <c r="J5861" s="178" t="str">
        <f>IF(I5861&gt;0,H5861/I5861,0)</f>
      </c>
      <c r="K5861" s="179" t="str">
        <f>1-EXP(-J5861)</f>
      </c>
      <c r="L5861" s="180" t="str">
        <f>IF(G5861=30,1,M5860)</f>
      </c>
      <c r="M5861" s="181" t="str">
        <f>L5861*(1-K5861)</f>
      </c>
    </row>
    <row r="5862">
      <c r="A5862" t="s">
        <v>164</v>
      </c>
      <c r="B5862" t="s">
        <v>256</v>
      </c>
      <c r="C5862" s="32" t="s">
        <v>258</v>
      </c>
      <c r="D5862" t="s">
        <v>458</v>
      </c>
      <c r="E5862" t="s">
        <v>476</v>
      </c>
      <c r="F5862" s="174" t="n">
        <v>2041</v>
      </c>
      <c r="G5862" s="175" t="n">
        <v>50</v>
      </c>
      <c r="H5862" s="176" t="n">
        <v>9900.79480274825</v>
      </c>
      <c r="I5862" s="177" t="n">
        <v>4220965.63339614</v>
      </c>
      <c r="J5862" s="178" t="str">
        <f>IF(I5862&gt;0,H5862/I5862,0)</f>
      </c>
      <c r="K5862" s="179" t="str">
        <f>1-EXP(-J5862)</f>
      </c>
      <c r="L5862" s="180" t="str">
        <f>IF(G5862=30,1,M5861)</f>
      </c>
      <c r="M5862" s="181" t="str">
        <f>L5862*(1-K5862)</f>
      </c>
    </row>
    <row r="5863">
      <c r="A5863" t="s">
        <v>164</v>
      </c>
      <c r="B5863" t="s">
        <v>256</v>
      </c>
      <c r="C5863" s="32" t="s">
        <v>258</v>
      </c>
      <c r="D5863" t="s">
        <v>458</v>
      </c>
      <c r="E5863" t="s">
        <v>476</v>
      </c>
      <c r="F5863" s="174" t="n">
        <v>2041</v>
      </c>
      <c r="G5863" s="175" t="n">
        <v>51</v>
      </c>
      <c r="H5863" s="176" t="n">
        <v>14550.1335319063</v>
      </c>
      <c r="I5863" s="177" t="n">
        <v>6206991.89806786</v>
      </c>
      <c r="J5863" s="178" t="str">
        <f>IF(I5863&gt;0,H5863/I5863,0)</f>
      </c>
      <c r="K5863" s="179" t="str">
        <f>1-EXP(-J5863)</f>
      </c>
      <c r="L5863" s="180" t="str">
        <f>IF(G5863=30,1,M5862)</f>
      </c>
      <c r="M5863" s="181" t="str">
        <f>L5863*(1-K5863)</f>
      </c>
    </row>
    <row r="5864">
      <c r="A5864" t="s">
        <v>164</v>
      </c>
      <c r="B5864" t="s">
        <v>256</v>
      </c>
      <c r="C5864" s="32" t="s">
        <v>258</v>
      </c>
      <c r="D5864" t="s">
        <v>458</v>
      </c>
      <c r="E5864" t="s">
        <v>476</v>
      </c>
      <c r="F5864" s="174" t="n">
        <v>2041</v>
      </c>
      <c r="G5864" s="175" t="n">
        <v>52</v>
      </c>
      <c r="H5864" s="176" t="n">
        <v>11637.9038184451</v>
      </c>
      <c r="I5864" s="177" t="n">
        <v>4151319.67651654</v>
      </c>
      <c r="J5864" s="178" t="str">
        <f>IF(I5864&gt;0,H5864/I5864,0)</f>
      </c>
      <c r="K5864" s="179" t="str">
        <f>1-EXP(-J5864)</f>
      </c>
      <c r="L5864" s="180" t="str">
        <f>IF(G5864=30,1,M5863)</f>
      </c>
      <c r="M5864" s="181" t="str">
        <f>L5864*(1-K5864)</f>
      </c>
    </row>
    <row r="5865">
      <c r="A5865" t="s">
        <v>164</v>
      </c>
      <c r="B5865" t="s">
        <v>256</v>
      </c>
      <c r="C5865" s="32" t="s">
        <v>258</v>
      </c>
      <c r="D5865" t="s">
        <v>458</v>
      </c>
      <c r="E5865" t="s">
        <v>476</v>
      </c>
      <c r="F5865" s="174" t="n">
        <v>2041</v>
      </c>
      <c r="G5865" s="175" t="n">
        <v>53</v>
      </c>
      <c r="H5865" s="176" t="n">
        <v>12599.4281819953</v>
      </c>
      <c r="I5865" s="177" t="n">
        <v>4118614.45073465</v>
      </c>
      <c r="J5865" s="178" t="str">
        <f>IF(I5865&gt;0,H5865/I5865,0)</f>
      </c>
      <c r="K5865" s="179" t="str">
        <f>1-EXP(-J5865)</f>
      </c>
      <c r="L5865" s="180" t="str">
        <f>IF(G5865=30,1,M5864)</f>
      </c>
      <c r="M5865" s="181" t="str">
        <f>L5865*(1-K5865)</f>
      </c>
    </row>
    <row r="5866">
      <c r="A5866" t="s">
        <v>164</v>
      </c>
      <c r="B5866" t="s">
        <v>256</v>
      </c>
      <c r="C5866" s="32" t="s">
        <v>258</v>
      </c>
      <c r="D5866" t="s">
        <v>458</v>
      </c>
      <c r="E5866" t="s">
        <v>476</v>
      </c>
      <c r="F5866" s="174" t="n">
        <v>2041</v>
      </c>
      <c r="G5866" s="175" t="n">
        <v>54</v>
      </c>
      <c r="H5866" s="176" t="n">
        <v>13258.8342819787</v>
      </c>
      <c r="I5866" s="177" t="n">
        <v>3974692.82507761</v>
      </c>
      <c r="J5866" s="178" t="str">
        <f>IF(I5866&gt;0,H5866/I5866,0)</f>
      </c>
      <c r="K5866" s="179" t="str">
        <f>1-EXP(-J5866)</f>
      </c>
      <c r="L5866" s="180" t="str">
        <f>IF(G5866=30,1,M5865)</f>
      </c>
      <c r="M5866" s="181" t="str">
        <f>L5866*(1-K5866)</f>
      </c>
    </row>
    <row r="5867">
      <c r="A5867" t="s">
        <v>164</v>
      </c>
      <c r="B5867" t="s">
        <v>256</v>
      </c>
      <c r="C5867" s="32" t="s">
        <v>258</v>
      </c>
      <c r="D5867" t="s">
        <v>458</v>
      </c>
      <c r="E5867" t="s">
        <v>476</v>
      </c>
      <c r="F5867" s="174" t="n">
        <v>2041</v>
      </c>
      <c r="G5867" s="175" t="n">
        <v>55</v>
      </c>
      <c r="H5867" s="176" t="n">
        <v>14123.9276393342</v>
      </c>
      <c r="I5867" s="177" t="n">
        <v>3922680.0827927</v>
      </c>
      <c r="J5867" s="178" t="str">
        <f>IF(I5867&gt;0,H5867/I5867,0)</f>
      </c>
      <c r="K5867" s="179" t="str">
        <f>1-EXP(-J5867)</f>
      </c>
      <c r="L5867" s="180" t="str">
        <f>IF(G5867=30,1,M5866)</f>
      </c>
      <c r="M5867" s="181" t="str">
        <f>L5867*(1-K5867)</f>
      </c>
    </row>
    <row r="5868">
      <c r="A5868" t="s">
        <v>164</v>
      </c>
      <c r="B5868" t="s">
        <v>256</v>
      </c>
      <c r="C5868" s="32" t="s">
        <v>258</v>
      </c>
      <c r="D5868" t="s">
        <v>458</v>
      </c>
      <c r="E5868" t="s">
        <v>476</v>
      </c>
      <c r="F5868" s="174" t="n">
        <v>2041</v>
      </c>
      <c r="G5868" s="175" t="n">
        <v>56</v>
      </c>
      <c r="H5868" s="176" t="n">
        <v>15525.5548111187</v>
      </c>
      <c r="I5868" s="177" t="n">
        <v>3957032.64466885</v>
      </c>
      <c r="J5868" s="178" t="str">
        <f>IF(I5868&gt;0,H5868/I5868,0)</f>
      </c>
      <c r="K5868" s="179" t="str">
        <f>1-EXP(-J5868)</f>
      </c>
      <c r="L5868" s="180" t="str">
        <f>IF(G5868=30,1,M5867)</f>
      </c>
      <c r="M5868" s="181" t="str">
        <f>L5868*(1-K5868)</f>
      </c>
    </row>
    <row r="5869">
      <c r="A5869" t="s">
        <v>164</v>
      </c>
      <c r="B5869" t="s">
        <v>256</v>
      </c>
      <c r="C5869" s="32" t="s">
        <v>258</v>
      </c>
      <c r="D5869" t="s">
        <v>458</v>
      </c>
      <c r="E5869" t="s">
        <v>476</v>
      </c>
      <c r="F5869" s="174" t="n">
        <v>2041</v>
      </c>
      <c r="G5869" s="175" t="n">
        <v>57</v>
      </c>
      <c r="H5869" s="176" t="n">
        <v>17174.1615307057</v>
      </c>
      <c r="I5869" s="177" t="n">
        <v>4012549.24289597</v>
      </c>
      <c r="J5869" s="178" t="str">
        <f>IF(I5869&gt;0,H5869/I5869,0)</f>
      </c>
      <c r="K5869" s="179" t="str">
        <f>1-EXP(-J5869)</f>
      </c>
      <c r="L5869" s="180" t="str">
        <f>IF(G5869=30,1,M5868)</f>
      </c>
      <c r="M5869" s="181" t="str">
        <f>L5869*(1-K5869)</f>
      </c>
    </row>
    <row r="5870">
      <c r="A5870" t="s">
        <v>164</v>
      </c>
      <c r="B5870" t="s">
        <v>256</v>
      </c>
      <c r="C5870" s="32" t="s">
        <v>258</v>
      </c>
      <c r="D5870" t="s">
        <v>458</v>
      </c>
      <c r="E5870" t="s">
        <v>476</v>
      </c>
      <c r="F5870" s="174" t="n">
        <v>2041</v>
      </c>
      <c r="G5870" s="175" t="n">
        <v>58</v>
      </c>
      <c r="H5870" s="176" t="n">
        <v>18532.5163533797</v>
      </c>
      <c r="I5870" s="177" t="n">
        <v>3964061.54650038</v>
      </c>
      <c r="J5870" s="178" t="str">
        <f>IF(I5870&gt;0,H5870/I5870,0)</f>
      </c>
      <c r="K5870" s="179" t="str">
        <f>1-EXP(-J5870)</f>
      </c>
      <c r="L5870" s="180" t="str">
        <f>IF(G5870=30,1,M5869)</f>
      </c>
      <c r="M5870" s="181" t="str">
        <f>L5870*(1-K5870)</f>
      </c>
    </row>
    <row r="5871">
      <c r="A5871" t="s">
        <v>164</v>
      </c>
      <c r="B5871" t="s">
        <v>256</v>
      </c>
      <c r="C5871" s="32" t="s">
        <v>258</v>
      </c>
      <c r="D5871" t="s">
        <v>458</v>
      </c>
      <c r="E5871" t="s">
        <v>476</v>
      </c>
      <c r="F5871" s="174" t="n">
        <v>2041</v>
      </c>
      <c r="G5871" s="175" t="n">
        <v>59</v>
      </c>
      <c r="H5871" s="176" t="n">
        <v>19500.8711559533</v>
      </c>
      <c r="I5871" s="177" t="n">
        <v>3809945.20527364</v>
      </c>
      <c r="J5871" s="178" t="str">
        <f>IF(I5871&gt;0,H5871/I5871,0)</f>
      </c>
      <c r="K5871" s="179" t="str">
        <f>1-EXP(-J5871)</f>
      </c>
      <c r="L5871" s="180" t="str">
        <f>IF(G5871=30,1,M5870)</f>
      </c>
      <c r="M5871" s="181" t="str">
        <f>L5871*(1-K5871)</f>
      </c>
    </row>
    <row r="5872">
      <c r="A5872" t="s">
        <v>164</v>
      </c>
      <c r="B5872" t="s">
        <v>256</v>
      </c>
      <c r="C5872" s="32" t="s">
        <v>258</v>
      </c>
      <c r="D5872" t="s">
        <v>458</v>
      </c>
      <c r="E5872" t="s">
        <v>476</v>
      </c>
      <c r="F5872" s="174" t="n">
        <v>2041</v>
      </c>
      <c r="G5872" s="175" t="n">
        <v>60</v>
      </c>
      <c r="H5872" s="176" t="n">
        <v>20691.7481047429</v>
      </c>
      <c r="I5872" s="177" t="n">
        <v>3712529.31363753</v>
      </c>
      <c r="J5872" s="178" t="str">
        <f>IF(I5872&gt;0,H5872/I5872,0)</f>
      </c>
      <c r="K5872" s="179" t="str">
        <f>1-EXP(-J5872)</f>
      </c>
      <c r="L5872" s="180" t="str">
        <f>IF(G5872=30,1,M5871)</f>
      </c>
      <c r="M5872" s="181" t="str">
        <f>L5872*(1-K5872)</f>
      </c>
    </row>
    <row r="5873">
      <c r="A5873" t="s">
        <v>164</v>
      </c>
      <c r="B5873" t="s">
        <v>256</v>
      </c>
      <c r="C5873" s="32" t="s">
        <v>258</v>
      </c>
      <c r="D5873" t="s">
        <v>458</v>
      </c>
      <c r="E5873" t="s">
        <v>476</v>
      </c>
      <c r="F5873" s="174" t="n">
        <v>2041</v>
      </c>
      <c r="G5873" s="175" t="n">
        <v>61</v>
      </c>
      <c r="H5873" s="176" t="n">
        <v>22158.1437024796</v>
      </c>
      <c r="I5873" s="177" t="n">
        <v>3627780.8695735</v>
      </c>
      <c r="J5873" s="178" t="str">
        <f>IF(I5873&gt;0,H5873/I5873,0)</f>
      </c>
      <c r="K5873" s="179" t="str">
        <f>1-EXP(-J5873)</f>
      </c>
      <c r="L5873" s="180" t="str">
        <f>IF(G5873=30,1,M5872)</f>
      </c>
      <c r="M5873" s="181" t="str">
        <f>L5873*(1-K5873)</f>
      </c>
    </row>
    <row r="5874">
      <c r="A5874" t="s">
        <v>164</v>
      </c>
      <c r="B5874" t="s">
        <v>256</v>
      </c>
      <c r="C5874" s="32" t="s">
        <v>258</v>
      </c>
      <c r="D5874" t="s">
        <v>458</v>
      </c>
      <c r="E5874" t="s">
        <v>476</v>
      </c>
      <c r="F5874" s="174" t="n">
        <v>2041</v>
      </c>
      <c r="G5874" s="175" t="n">
        <v>62</v>
      </c>
      <c r="H5874" s="176" t="n">
        <v>23683.968923617</v>
      </c>
      <c r="I5874" s="177" t="n">
        <v>3536521.78878993</v>
      </c>
      <c r="J5874" s="178" t="str">
        <f>IF(I5874&gt;0,H5874/I5874,0)</f>
      </c>
      <c r="K5874" s="179" t="str">
        <f>1-EXP(-J5874)</f>
      </c>
      <c r="L5874" s="180" t="str">
        <f>IF(G5874=30,1,M5873)</f>
      </c>
      <c r="M5874" s="181" t="str">
        <f>L5874*(1-K5874)</f>
      </c>
    </row>
    <row r="5875">
      <c r="A5875" t="s">
        <v>164</v>
      </c>
      <c r="B5875" t="s">
        <v>256</v>
      </c>
      <c r="C5875" s="32" t="s">
        <v>258</v>
      </c>
      <c r="D5875" t="s">
        <v>458</v>
      </c>
      <c r="E5875" t="s">
        <v>476</v>
      </c>
      <c r="F5875" s="174" t="n">
        <v>2041</v>
      </c>
      <c r="G5875" s="175" t="n">
        <v>63</v>
      </c>
      <c r="H5875" s="176" t="n">
        <v>25161.7428986552</v>
      </c>
      <c r="I5875" s="177" t="n">
        <v>3426174.44308437</v>
      </c>
      <c r="J5875" s="178" t="str">
        <f>IF(I5875&gt;0,H5875/I5875,0)</f>
      </c>
      <c r="K5875" s="179" t="str">
        <f>1-EXP(-J5875)</f>
      </c>
      <c r="L5875" s="180" t="str">
        <f>IF(G5875=30,1,M5874)</f>
      </c>
      <c r="M5875" s="181" t="str">
        <f>L5875*(1-K5875)</f>
      </c>
    </row>
    <row r="5876">
      <c r="A5876" t="s">
        <v>164</v>
      </c>
      <c r="B5876" t="s">
        <v>256</v>
      </c>
      <c r="C5876" s="32" t="s">
        <v>258</v>
      </c>
      <c r="D5876" t="s">
        <v>458</v>
      </c>
      <c r="E5876" t="s">
        <v>476</v>
      </c>
      <c r="F5876" s="174" t="n">
        <v>2041</v>
      </c>
      <c r="G5876" s="175" t="n">
        <v>64</v>
      </c>
      <c r="H5876" s="176" t="n">
        <v>26837.1915308181</v>
      </c>
      <c r="I5876" s="177" t="n">
        <v>3328810.87989097</v>
      </c>
      <c r="J5876" s="178" t="str">
        <f>IF(I5876&gt;0,H5876/I5876,0)</f>
      </c>
      <c r="K5876" s="179" t="str">
        <f>1-EXP(-J5876)</f>
      </c>
      <c r="L5876" s="180" t="str">
        <f>IF(G5876=30,1,M5875)</f>
      </c>
      <c r="M5876" s="181" t="str">
        <f>L5876*(1-K5876)</f>
      </c>
    </row>
    <row r="5877">
      <c r="A5877" t="s">
        <v>164</v>
      </c>
      <c r="B5877" t="s">
        <v>256</v>
      </c>
      <c r="C5877" s="32" t="s">
        <v>258</v>
      </c>
      <c r="D5877" t="s">
        <v>458</v>
      </c>
      <c r="E5877" t="s">
        <v>476</v>
      </c>
      <c r="F5877" s="174" t="n">
        <v>2041</v>
      </c>
      <c r="G5877" s="175" t="n">
        <v>65</v>
      </c>
      <c r="H5877" s="176" t="n">
        <v>27245.9310409489</v>
      </c>
      <c r="I5877" s="177" t="n">
        <v>3219759.90340831</v>
      </c>
      <c r="J5877" s="178" t="str">
        <f>IF(I5877&gt;0,H5877/I5877,0)</f>
      </c>
      <c r="K5877" s="179" t="str">
        <f>1-EXP(-J5877)</f>
      </c>
      <c r="L5877" s="180" t="str">
        <f>IF(G5877=30,1,M5876)</f>
      </c>
      <c r="M5877" s="181" t="str">
        <f>L5877*(1-K5877)</f>
      </c>
    </row>
    <row r="5878">
      <c r="A5878" t="s">
        <v>164</v>
      </c>
      <c r="B5878" t="s">
        <v>256</v>
      </c>
      <c r="C5878" s="32" t="s">
        <v>258</v>
      </c>
      <c r="D5878" t="s">
        <v>458</v>
      </c>
      <c r="E5878" t="s">
        <v>476</v>
      </c>
      <c r="F5878" s="174" t="n">
        <v>2041</v>
      </c>
      <c r="G5878" s="175" t="n">
        <v>66</v>
      </c>
      <c r="H5878" s="176" t="n">
        <v>28865.8779565023</v>
      </c>
      <c r="I5878" s="177" t="n">
        <v>3108983.97689574</v>
      </c>
      <c r="J5878" s="178" t="str">
        <f>IF(I5878&gt;0,H5878/I5878,0)</f>
      </c>
      <c r="K5878" s="179" t="str">
        <f>1-EXP(-J5878)</f>
      </c>
      <c r="L5878" s="180" t="str">
        <f>IF(G5878=30,1,M5877)</f>
      </c>
      <c r="M5878" s="181" t="str">
        <f>L5878*(1-K5878)</f>
      </c>
    </row>
    <row r="5879">
      <c r="A5879" t="s">
        <v>164</v>
      </c>
      <c r="B5879" t="s">
        <v>256</v>
      </c>
      <c r="C5879" s="32" t="s">
        <v>258</v>
      </c>
      <c r="D5879" t="s">
        <v>458</v>
      </c>
      <c r="E5879" t="s">
        <v>476</v>
      </c>
      <c r="F5879" s="174" t="n">
        <v>2041</v>
      </c>
      <c r="G5879" s="175" t="n">
        <v>67</v>
      </c>
      <c r="H5879" s="176" t="n">
        <v>30296.7796470661</v>
      </c>
      <c r="I5879" s="177" t="n">
        <v>2972830.38203909</v>
      </c>
      <c r="J5879" s="178" t="str">
        <f>IF(I5879&gt;0,H5879/I5879,0)</f>
      </c>
      <c r="K5879" s="179" t="str">
        <f>1-EXP(-J5879)</f>
      </c>
      <c r="L5879" s="180" t="str">
        <f>IF(G5879=30,1,M5878)</f>
      </c>
      <c r="M5879" s="181" t="str">
        <f>L5879*(1-K5879)</f>
      </c>
    </row>
    <row r="5880">
      <c r="A5880" t="s">
        <v>164</v>
      </c>
      <c r="B5880" t="s">
        <v>256</v>
      </c>
      <c r="C5880" s="32" t="s">
        <v>258</v>
      </c>
      <c r="D5880" t="s">
        <v>458</v>
      </c>
      <c r="E5880" t="s">
        <v>476</v>
      </c>
      <c r="F5880" s="174" t="n">
        <v>2041</v>
      </c>
      <c r="G5880" s="175" t="n">
        <v>68</v>
      </c>
      <c r="H5880" s="176" t="n">
        <v>32296.8632824821</v>
      </c>
      <c r="I5880" s="177" t="n">
        <v>2885321.22792782</v>
      </c>
      <c r="J5880" s="178" t="str">
        <f>IF(I5880&gt;0,H5880/I5880,0)</f>
      </c>
      <c r="K5880" s="179" t="str">
        <f>1-EXP(-J5880)</f>
      </c>
      <c r="L5880" s="180" t="str">
        <f>IF(G5880=30,1,M5879)</f>
      </c>
      <c r="M5880" s="181" t="str">
        <f>L5880*(1-K5880)</f>
      </c>
    </row>
    <row r="5881">
      <c r="A5881" t="s">
        <v>164</v>
      </c>
      <c r="B5881" t="s">
        <v>256</v>
      </c>
      <c r="C5881" s="32" t="s">
        <v>258</v>
      </c>
      <c r="D5881" t="s">
        <v>458</v>
      </c>
      <c r="E5881" t="s">
        <v>476</v>
      </c>
      <c r="F5881" s="174" t="n">
        <v>2041</v>
      </c>
      <c r="G5881" s="175" t="n">
        <v>69</v>
      </c>
      <c r="H5881" s="176" t="n">
        <v>32789.1668461791</v>
      </c>
      <c r="I5881" s="177" t="n">
        <v>2661986.59825352</v>
      </c>
      <c r="J5881" s="178" t="str">
        <f>IF(I5881&gt;0,H5881/I5881,0)</f>
      </c>
      <c r="K5881" s="179" t="str">
        <f>1-EXP(-J5881)</f>
      </c>
      <c r="L5881" s="180" t="str">
        <f>IF(G5881=30,1,M5880)</f>
      </c>
      <c r="M5881" s="181" t="str">
        <f>L5881*(1-K5881)</f>
      </c>
    </row>
    <row r="5882">
      <c r="A5882" t="s">
        <v>164</v>
      </c>
      <c r="B5882" t="s">
        <v>256</v>
      </c>
      <c r="C5882" s="32" t="s">
        <v>258</v>
      </c>
      <c r="D5882" t="s">
        <v>458</v>
      </c>
      <c r="E5882" t="s">
        <v>476</v>
      </c>
      <c r="F5882" s="174" t="n">
        <v>2042</v>
      </c>
      <c r="G5882" s="175" t="n">
        <v>30</v>
      </c>
      <c r="H5882" s="176" t="n">
        <v>832.580379922916</v>
      </c>
      <c r="I5882" s="177" t="n">
        <v>4906538.32754179</v>
      </c>
      <c r="J5882" s="178" t="str">
        <f>IF(I5882&gt;0,H5882/I5882,0)</f>
      </c>
      <c r="K5882" s="179" t="str">
        <f>1-EXP(-J5882)</f>
      </c>
      <c r="L5882" s="180" t="str">
        <f>IF(G5882=30,1,M5881)</f>
      </c>
      <c r="M5882" s="181" t="str">
        <f>L5882*(1-K5882)</f>
      </c>
    </row>
    <row r="5883">
      <c r="A5883" t="s">
        <v>164</v>
      </c>
      <c r="B5883" t="s">
        <v>256</v>
      </c>
      <c r="C5883" s="32" t="s">
        <v>258</v>
      </c>
      <c r="D5883" t="s">
        <v>458</v>
      </c>
      <c r="E5883" t="s">
        <v>476</v>
      </c>
      <c r="F5883" s="174" t="n">
        <v>2042</v>
      </c>
      <c r="G5883" s="175" t="n">
        <v>31</v>
      </c>
      <c r="H5883" s="176" t="n">
        <v>1063.46457270823</v>
      </c>
      <c r="I5883" s="177" t="n">
        <v>4878382.80705915</v>
      </c>
      <c r="J5883" s="178" t="str">
        <f>IF(I5883&gt;0,H5883/I5883,0)</f>
      </c>
      <c r="K5883" s="179" t="str">
        <f>1-EXP(-J5883)</f>
      </c>
      <c r="L5883" s="180" t="str">
        <f>IF(G5883=30,1,M5882)</f>
      </c>
      <c r="M5883" s="181" t="str">
        <f>L5883*(1-K5883)</f>
      </c>
    </row>
    <row r="5884">
      <c r="A5884" t="s">
        <v>164</v>
      </c>
      <c r="B5884" t="s">
        <v>256</v>
      </c>
      <c r="C5884" s="32" t="s">
        <v>258</v>
      </c>
      <c r="D5884" t="s">
        <v>458</v>
      </c>
      <c r="E5884" t="s">
        <v>476</v>
      </c>
      <c r="F5884" s="174" t="n">
        <v>2042</v>
      </c>
      <c r="G5884" s="175" t="n">
        <v>32</v>
      </c>
      <c r="H5884" s="176" t="n">
        <v>1088.9344580862</v>
      </c>
      <c r="I5884" s="177" t="n">
        <v>4744636.44117385</v>
      </c>
      <c r="J5884" s="178" t="str">
        <f>IF(I5884&gt;0,H5884/I5884,0)</f>
      </c>
      <c r="K5884" s="179" t="str">
        <f>1-EXP(-J5884)</f>
      </c>
      <c r="L5884" s="180" t="str">
        <f>IF(G5884=30,1,M5883)</f>
      </c>
      <c r="M5884" s="181" t="str">
        <f>L5884*(1-K5884)</f>
      </c>
    </row>
    <row r="5885">
      <c r="A5885" t="s">
        <v>164</v>
      </c>
      <c r="B5885" t="s">
        <v>256</v>
      </c>
      <c r="C5885" s="32" t="s">
        <v>258</v>
      </c>
      <c r="D5885" t="s">
        <v>458</v>
      </c>
      <c r="E5885" t="s">
        <v>476</v>
      </c>
      <c r="F5885" s="174" t="n">
        <v>2042</v>
      </c>
      <c r="G5885" s="175" t="n">
        <v>33</v>
      </c>
      <c r="H5885" s="176" t="n">
        <v>1135.94899202953</v>
      </c>
      <c r="I5885" s="177" t="n">
        <v>4673777.69756752</v>
      </c>
      <c r="J5885" s="178" t="str">
        <f>IF(I5885&gt;0,H5885/I5885,0)</f>
      </c>
      <c r="K5885" s="179" t="str">
        <f>1-EXP(-J5885)</f>
      </c>
      <c r="L5885" s="180" t="str">
        <f>IF(G5885=30,1,M5884)</f>
      </c>
      <c r="M5885" s="181" t="str">
        <f>L5885*(1-K5885)</f>
      </c>
    </row>
    <row r="5886">
      <c r="A5886" t="s">
        <v>164</v>
      </c>
      <c r="B5886" t="s">
        <v>256</v>
      </c>
      <c r="C5886" s="32" t="s">
        <v>258</v>
      </c>
      <c r="D5886" t="s">
        <v>458</v>
      </c>
      <c r="E5886" t="s">
        <v>476</v>
      </c>
      <c r="F5886" s="174" t="n">
        <v>2042</v>
      </c>
      <c r="G5886" s="175" t="n">
        <v>34</v>
      </c>
      <c r="H5886" s="176" t="n">
        <v>1199.34245588326</v>
      </c>
      <c r="I5886" s="177" t="n">
        <v>4630863.21178712</v>
      </c>
      <c r="J5886" s="178" t="str">
        <f>IF(I5886&gt;0,H5886/I5886,0)</f>
      </c>
      <c r="K5886" s="179" t="str">
        <f>1-EXP(-J5886)</f>
      </c>
      <c r="L5886" s="180" t="str">
        <f>IF(G5886=30,1,M5885)</f>
      </c>
      <c r="M5886" s="181" t="str">
        <f>L5886*(1-K5886)</f>
      </c>
    </row>
    <row r="5887">
      <c r="A5887" t="s">
        <v>164</v>
      </c>
      <c r="B5887" t="s">
        <v>256</v>
      </c>
      <c r="C5887" s="32" t="s">
        <v>258</v>
      </c>
      <c r="D5887" t="s">
        <v>458</v>
      </c>
      <c r="E5887" t="s">
        <v>476</v>
      </c>
      <c r="F5887" s="174" t="n">
        <v>2042</v>
      </c>
      <c r="G5887" s="175" t="n">
        <v>35</v>
      </c>
      <c r="H5887" s="176" t="n">
        <v>1665.69293100939</v>
      </c>
      <c r="I5887" s="177" t="n">
        <v>4656145.57891572</v>
      </c>
      <c r="J5887" s="178" t="str">
        <f>IF(I5887&gt;0,H5887/I5887,0)</f>
      </c>
      <c r="K5887" s="179" t="str">
        <f>1-EXP(-J5887)</f>
      </c>
      <c r="L5887" s="180" t="str">
        <f>IF(G5887=30,1,M5886)</f>
      </c>
      <c r="M5887" s="181" t="str">
        <f>L5887*(1-K5887)</f>
      </c>
    </row>
    <row r="5888">
      <c r="A5888" t="s">
        <v>164</v>
      </c>
      <c r="B5888" t="s">
        <v>256</v>
      </c>
      <c r="C5888" s="32" t="s">
        <v>258</v>
      </c>
      <c r="D5888" t="s">
        <v>458</v>
      </c>
      <c r="E5888" t="s">
        <v>476</v>
      </c>
      <c r="F5888" s="174" t="n">
        <v>2042</v>
      </c>
      <c r="G5888" s="175" t="n">
        <v>36</v>
      </c>
      <c r="H5888" s="176" t="n">
        <v>1895.85530632938</v>
      </c>
      <c r="I5888" s="177" t="n">
        <v>4572175.31671308</v>
      </c>
      <c r="J5888" s="178" t="str">
        <f>IF(I5888&gt;0,H5888/I5888,0)</f>
      </c>
      <c r="K5888" s="179" t="str">
        <f>1-EXP(-J5888)</f>
      </c>
      <c r="L5888" s="180" t="str">
        <f>IF(G5888=30,1,M5887)</f>
      </c>
      <c r="M5888" s="181" t="str">
        <f>L5888*(1-K5888)</f>
      </c>
    </row>
    <row r="5889">
      <c r="A5889" t="s">
        <v>164</v>
      </c>
      <c r="B5889" t="s">
        <v>256</v>
      </c>
      <c r="C5889" s="32" t="s">
        <v>258</v>
      </c>
      <c r="D5889" t="s">
        <v>458</v>
      </c>
      <c r="E5889" t="s">
        <v>476</v>
      </c>
      <c r="F5889" s="174" t="n">
        <v>2042</v>
      </c>
      <c r="G5889" s="175" t="n">
        <v>37</v>
      </c>
      <c r="H5889" s="176" t="n">
        <v>2009.90632645731</v>
      </c>
      <c r="I5889" s="177" t="n">
        <v>4510078.89125266</v>
      </c>
      <c r="J5889" s="178" t="str">
        <f>IF(I5889&gt;0,H5889/I5889,0)</f>
      </c>
      <c r="K5889" s="179" t="str">
        <f>1-EXP(-J5889)</f>
      </c>
      <c r="L5889" s="180" t="str">
        <f>IF(G5889=30,1,M5888)</f>
      </c>
      <c r="M5889" s="181" t="str">
        <f>L5889*(1-K5889)</f>
      </c>
    </row>
    <row r="5890">
      <c r="A5890" t="s">
        <v>164</v>
      </c>
      <c r="B5890" t="s">
        <v>256</v>
      </c>
      <c r="C5890" s="32" t="s">
        <v>258</v>
      </c>
      <c r="D5890" t="s">
        <v>458</v>
      </c>
      <c r="E5890" t="s">
        <v>476</v>
      </c>
      <c r="F5890" s="174" t="n">
        <v>2042</v>
      </c>
      <c r="G5890" s="175" t="n">
        <v>38</v>
      </c>
      <c r="H5890" s="176" t="n">
        <v>2104.95694653248</v>
      </c>
      <c r="I5890" s="177" t="n">
        <v>4380512.49754211</v>
      </c>
      <c r="J5890" s="178" t="str">
        <f>IF(I5890&gt;0,H5890/I5890,0)</f>
      </c>
      <c r="K5890" s="179" t="str">
        <f>1-EXP(-J5890)</f>
      </c>
      <c r="L5890" s="180" t="str">
        <f>IF(G5890=30,1,M5889)</f>
      </c>
      <c r="M5890" s="181" t="str">
        <f>L5890*(1-K5890)</f>
      </c>
    </row>
    <row r="5891">
      <c r="A5891" t="s">
        <v>164</v>
      </c>
      <c r="B5891" t="s">
        <v>256</v>
      </c>
      <c r="C5891" s="32" t="s">
        <v>258</v>
      </c>
      <c r="D5891" t="s">
        <v>458</v>
      </c>
      <c r="E5891" t="s">
        <v>476</v>
      </c>
      <c r="F5891" s="174" t="n">
        <v>2042</v>
      </c>
      <c r="G5891" s="175" t="n">
        <v>39</v>
      </c>
      <c r="H5891" s="176" t="n">
        <v>2240.70231229346</v>
      </c>
      <c r="I5891" s="177" t="n">
        <v>4313308.93034675</v>
      </c>
      <c r="J5891" s="178" t="str">
        <f>IF(I5891&gt;0,H5891/I5891,0)</f>
      </c>
      <c r="K5891" s="179" t="str">
        <f>1-EXP(-J5891)</f>
      </c>
      <c r="L5891" s="180" t="str">
        <f>IF(G5891=30,1,M5890)</f>
      </c>
      <c r="M5891" s="181" t="str">
        <f>L5891*(1-K5891)</f>
      </c>
    </row>
    <row r="5892">
      <c r="A5892" t="s">
        <v>164</v>
      </c>
      <c r="B5892" t="s">
        <v>256</v>
      </c>
      <c r="C5892" s="32" t="s">
        <v>258</v>
      </c>
      <c r="D5892" t="s">
        <v>458</v>
      </c>
      <c r="E5892" t="s">
        <v>476</v>
      </c>
      <c r="F5892" s="174" t="n">
        <v>2042</v>
      </c>
      <c r="G5892" s="175" t="n">
        <v>40</v>
      </c>
      <c r="H5892" s="176" t="n">
        <v>3191.89521551673</v>
      </c>
      <c r="I5892" s="177" t="n">
        <v>4288154.62354417</v>
      </c>
      <c r="J5892" s="178" t="str">
        <f>IF(I5892&gt;0,H5892/I5892,0)</f>
      </c>
      <c r="K5892" s="179" t="str">
        <f>1-EXP(-J5892)</f>
      </c>
      <c r="L5892" s="180" t="str">
        <f>IF(G5892=30,1,M5891)</f>
      </c>
      <c r="M5892" s="181" t="str">
        <f>L5892*(1-K5892)</f>
      </c>
    </row>
    <row r="5893">
      <c r="A5893" t="s">
        <v>164</v>
      </c>
      <c r="B5893" t="s">
        <v>256</v>
      </c>
      <c r="C5893" s="32" t="s">
        <v>258</v>
      </c>
      <c r="D5893" t="s">
        <v>458</v>
      </c>
      <c r="E5893" t="s">
        <v>476</v>
      </c>
      <c r="F5893" s="174" t="n">
        <v>2042</v>
      </c>
      <c r="G5893" s="175" t="n">
        <v>41</v>
      </c>
      <c r="H5893" s="176" t="n">
        <v>3513.17399351645</v>
      </c>
      <c r="I5893" s="177" t="n">
        <v>4264286.73252695</v>
      </c>
      <c r="J5893" s="178" t="str">
        <f>IF(I5893&gt;0,H5893/I5893,0)</f>
      </c>
      <c r="K5893" s="179" t="str">
        <f>1-EXP(-J5893)</f>
      </c>
      <c r="L5893" s="180" t="str">
        <f>IF(G5893=30,1,M5892)</f>
      </c>
      <c r="M5893" s="181" t="str">
        <f>L5893*(1-K5893)</f>
      </c>
    </row>
    <row r="5894">
      <c r="A5894" t="s">
        <v>164</v>
      </c>
      <c r="B5894" t="s">
        <v>256</v>
      </c>
      <c r="C5894" s="32" t="s">
        <v>258</v>
      </c>
      <c r="D5894" t="s">
        <v>458</v>
      </c>
      <c r="E5894" t="s">
        <v>476</v>
      </c>
      <c r="F5894" s="174" t="n">
        <v>2042</v>
      </c>
      <c r="G5894" s="175" t="n">
        <v>42</v>
      </c>
      <c r="H5894" s="176" t="n">
        <v>3789.46376275572</v>
      </c>
      <c r="I5894" s="177" t="n">
        <v>4240308.77648298</v>
      </c>
      <c r="J5894" s="178" t="str">
        <f>IF(I5894&gt;0,H5894/I5894,0)</f>
      </c>
      <c r="K5894" s="179" t="str">
        <f>1-EXP(-J5894)</f>
      </c>
      <c r="L5894" s="180" t="str">
        <f>IF(G5894=30,1,M5893)</f>
      </c>
      <c r="M5894" s="181" t="str">
        <f>L5894*(1-K5894)</f>
      </c>
    </row>
    <row r="5895">
      <c r="A5895" t="s">
        <v>164</v>
      </c>
      <c r="B5895" t="s">
        <v>256</v>
      </c>
      <c r="C5895" s="32" t="s">
        <v>258</v>
      </c>
      <c r="D5895" t="s">
        <v>458</v>
      </c>
      <c r="E5895" t="s">
        <v>476</v>
      </c>
      <c r="F5895" s="174" t="n">
        <v>2042</v>
      </c>
      <c r="G5895" s="175" t="n">
        <v>43</v>
      </c>
      <c r="H5895" s="176" t="n">
        <v>4134.24703935757</v>
      </c>
      <c r="I5895" s="177" t="n">
        <v>4254873.40039949</v>
      </c>
      <c r="J5895" s="178" t="str">
        <f>IF(I5895&gt;0,H5895/I5895,0)</f>
      </c>
      <c r="K5895" s="179" t="str">
        <f>1-EXP(-J5895)</f>
      </c>
      <c r="L5895" s="180" t="str">
        <f>IF(G5895=30,1,M5894)</f>
      </c>
      <c r="M5895" s="181" t="str">
        <f>L5895*(1-K5895)</f>
      </c>
    </row>
    <row r="5896">
      <c r="A5896" t="s">
        <v>164</v>
      </c>
      <c r="B5896" t="s">
        <v>256</v>
      </c>
      <c r="C5896" s="32" t="s">
        <v>258</v>
      </c>
      <c r="D5896" t="s">
        <v>458</v>
      </c>
      <c r="E5896" t="s">
        <v>476</v>
      </c>
      <c r="F5896" s="174" t="n">
        <v>2042</v>
      </c>
      <c r="G5896" s="175" t="n">
        <v>44</v>
      </c>
      <c r="H5896" s="176" t="n">
        <v>4562.25946790365</v>
      </c>
      <c r="I5896" s="177" t="n">
        <v>4307224.27615759</v>
      </c>
      <c r="J5896" s="178" t="str">
        <f>IF(I5896&gt;0,H5896/I5896,0)</f>
      </c>
      <c r="K5896" s="179" t="str">
        <f>1-EXP(-J5896)</f>
      </c>
      <c r="L5896" s="180" t="str">
        <f>IF(G5896=30,1,M5895)</f>
      </c>
      <c r="M5896" s="181" t="str">
        <f>L5896*(1-K5896)</f>
      </c>
    </row>
    <row r="5897">
      <c r="A5897" t="s">
        <v>164</v>
      </c>
      <c r="B5897" t="s">
        <v>256</v>
      </c>
      <c r="C5897" s="32" t="s">
        <v>258</v>
      </c>
      <c r="D5897" t="s">
        <v>458</v>
      </c>
      <c r="E5897" t="s">
        <v>476</v>
      </c>
      <c r="F5897" s="174" t="n">
        <v>2042</v>
      </c>
      <c r="G5897" s="175" t="n">
        <v>45</v>
      </c>
      <c r="H5897" s="176" t="n">
        <v>6289.9542456081</v>
      </c>
      <c r="I5897" s="177" t="n">
        <v>4434347.12933944</v>
      </c>
      <c r="J5897" s="178" t="str">
        <f>IF(I5897&gt;0,H5897/I5897,0)</f>
      </c>
      <c r="K5897" s="179" t="str">
        <f>1-EXP(-J5897)</f>
      </c>
      <c r="L5897" s="180" t="str">
        <f>IF(G5897=30,1,M5896)</f>
      </c>
      <c r="M5897" s="181" t="str">
        <f>L5897*(1-K5897)</f>
      </c>
    </row>
    <row r="5898">
      <c r="A5898" t="s">
        <v>164</v>
      </c>
      <c r="B5898" t="s">
        <v>256</v>
      </c>
      <c r="C5898" s="32" t="s">
        <v>258</v>
      </c>
      <c r="D5898" t="s">
        <v>458</v>
      </c>
      <c r="E5898" t="s">
        <v>476</v>
      </c>
      <c r="F5898" s="174" t="n">
        <v>2042</v>
      </c>
      <c r="G5898" s="175" t="n">
        <v>46</v>
      </c>
      <c r="H5898" s="176" t="n">
        <v>6789.37024365204</v>
      </c>
      <c r="I5898" s="177" t="n">
        <v>4383059.25356657</v>
      </c>
      <c r="J5898" s="178" t="str">
        <f>IF(I5898&gt;0,H5898/I5898,0)</f>
      </c>
      <c r="K5898" s="179" t="str">
        <f>1-EXP(-J5898)</f>
      </c>
      <c r="L5898" s="180" t="str">
        <f>IF(G5898=30,1,M5897)</f>
      </c>
      <c r="M5898" s="181" t="str">
        <f>L5898*(1-K5898)</f>
      </c>
    </row>
    <row r="5899">
      <c r="A5899" t="s">
        <v>164</v>
      </c>
      <c r="B5899" t="s">
        <v>256</v>
      </c>
      <c r="C5899" s="32" t="s">
        <v>258</v>
      </c>
      <c r="D5899" t="s">
        <v>458</v>
      </c>
      <c r="E5899" t="s">
        <v>476</v>
      </c>
      <c r="F5899" s="174" t="n">
        <v>2042</v>
      </c>
      <c r="G5899" s="175" t="n">
        <v>47</v>
      </c>
      <c r="H5899" s="176" t="n">
        <v>7292.30136549301</v>
      </c>
      <c r="I5899" s="177" t="n">
        <v>4302512.78803173</v>
      </c>
      <c r="J5899" s="178" t="str">
        <f>IF(I5899&gt;0,H5899/I5899,0)</f>
      </c>
      <c r="K5899" s="179" t="str">
        <f>1-EXP(-J5899)</f>
      </c>
      <c r="L5899" s="180" t="str">
        <f>IF(G5899=30,1,M5898)</f>
      </c>
      <c r="M5899" s="181" t="str">
        <f>L5899*(1-K5899)</f>
      </c>
    </row>
    <row r="5900">
      <c r="A5900" t="s">
        <v>164</v>
      </c>
      <c r="B5900" t="s">
        <v>256</v>
      </c>
      <c r="C5900" s="32" t="s">
        <v>258</v>
      </c>
      <c r="D5900" t="s">
        <v>458</v>
      </c>
      <c r="E5900" t="s">
        <v>476</v>
      </c>
      <c r="F5900" s="174" t="n">
        <v>2042</v>
      </c>
      <c r="G5900" s="175" t="n">
        <v>48</v>
      </c>
      <c r="H5900" s="176" t="n">
        <v>7865.81583691155</v>
      </c>
      <c r="I5900" s="177" t="n">
        <v>4236462.58993917</v>
      </c>
      <c r="J5900" s="178" t="str">
        <f>IF(I5900&gt;0,H5900/I5900,0)</f>
      </c>
      <c r="K5900" s="179" t="str">
        <f>1-EXP(-J5900)</f>
      </c>
      <c r="L5900" s="180" t="str">
        <f>IF(G5900=30,1,M5899)</f>
      </c>
      <c r="M5900" s="181" t="str">
        <f>L5900*(1-K5900)</f>
      </c>
    </row>
    <row r="5901">
      <c r="A5901" t="s">
        <v>164</v>
      </c>
      <c r="B5901" t="s">
        <v>256</v>
      </c>
      <c r="C5901" s="32" t="s">
        <v>258</v>
      </c>
      <c r="D5901" t="s">
        <v>458</v>
      </c>
      <c r="E5901" t="s">
        <v>476</v>
      </c>
      <c r="F5901" s="174" t="n">
        <v>2042</v>
      </c>
      <c r="G5901" s="175" t="n">
        <v>49</v>
      </c>
      <c r="H5901" s="176" t="n">
        <v>8491.75820446436</v>
      </c>
      <c r="I5901" s="177" t="n">
        <v>4172991.83281976</v>
      </c>
      <c r="J5901" s="178" t="str">
        <f>IF(I5901&gt;0,H5901/I5901,0)</f>
      </c>
      <c r="K5901" s="179" t="str">
        <f>1-EXP(-J5901)</f>
      </c>
      <c r="L5901" s="180" t="str">
        <f>IF(G5901=30,1,M5900)</f>
      </c>
      <c r="M5901" s="181" t="str">
        <f>L5901*(1-K5901)</f>
      </c>
    </row>
    <row r="5902">
      <c r="A5902" t="s">
        <v>164</v>
      </c>
      <c r="B5902" t="s">
        <v>256</v>
      </c>
      <c r="C5902" s="32" t="s">
        <v>258</v>
      </c>
      <c r="D5902" t="s">
        <v>458</v>
      </c>
      <c r="E5902" t="s">
        <v>476</v>
      </c>
      <c r="F5902" s="174" t="n">
        <v>2042</v>
      </c>
      <c r="G5902" s="175" t="n">
        <v>50</v>
      </c>
      <c r="H5902" s="176" t="n">
        <v>9772.3272164779</v>
      </c>
      <c r="I5902" s="177" t="n">
        <v>4196661.08723382</v>
      </c>
      <c r="J5902" s="178" t="str">
        <f>IF(I5902&gt;0,H5902/I5902,0)</f>
      </c>
      <c r="K5902" s="179" t="str">
        <f>1-EXP(-J5902)</f>
      </c>
      <c r="L5902" s="180" t="str">
        <f>IF(G5902=30,1,M5901)</f>
      </c>
      <c r="M5902" s="181" t="str">
        <f>L5902*(1-K5902)</f>
      </c>
    </row>
    <row r="5903">
      <c r="A5903" t="s">
        <v>164</v>
      </c>
      <c r="B5903" t="s">
        <v>256</v>
      </c>
      <c r="C5903" s="32" t="s">
        <v>258</v>
      </c>
      <c r="D5903" t="s">
        <v>458</v>
      </c>
      <c r="E5903" t="s">
        <v>476</v>
      </c>
      <c r="F5903" s="174" t="n">
        <v>2042</v>
      </c>
      <c r="G5903" s="175" t="n">
        <v>51</v>
      </c>
      <c r="H5903" s="176" t="n">
        <v>10696.4990200815</v>
      </c>
      <c r="I5903" s="177" t="n">
        <v>4198982.24729782</v>
      </c>
      <c r="J5903" s="178" t="str">
        <f>IF(I5903&gt;0,H5903/I5903,0)</f>
      </c>
      <c r="K5903" s="179" t="str">
        <f>1-EXP(-J5903)</f>
      </c>
      <c r="L5903" s="180" t="str">
        <f>IF(G5903=30,1,M5902)</f>
      </c>
      <c r="M5903" s="181" t="str">
        <f>L5903*(1-K5903)</f>
      </c>
    </row>
    <row r="5904">
      <c r="A5904" t="s">
        <v>164</v>
      </c>
      <c r="B5904" t="s">
        <v>256</v>
      </c>
      <c r="C5904" s="32" t="s">
        <v>258</v>
      </c>
      <c r="D5904" t="s">
        <v>458</v>
      </c>
      <c r="E5904" t="s">
        <v>476</v>
      </c>
      <c r="F5904" s="174" t="n">
        <v>2042</v>
      </c>
      <c r="G5904" s="175" t="n">
        <v>52</v>
      </c>
      <c r="H5904" s="176" t="n">
        <v>15641.6299225041</v>
      </c>
      <c r="I5904" s="177" t="n">
        <v>6175002.34151833</v>
      </c>
      <c r="J5904" s="178" t="str">
        <f>IF(I5904&gt;0,H5904/I5904,0)</f>
      </c>
      <c r="K5904" s="179" t="str">
        <f>1-EXP(-J5904)</f>
      </c>
      <c r="L5904" s="180" t="str">
        <f>IF(G5904=30,1,M5903)</f>
      </c>
      <c r="M5904" s="181" t="str">
        <f>L5904*(1-K5904)</f>
      </c>
    </row>
    <row r="5905">
      <c r="A5905" t="s">
        <v>164</v>
      </c>
      <c r="B5905" t="s">
        <v>256</v>
      </c>
      <c r="C5905" s="32" t="s">
        <v>258</v>
      </c>
      <c r="D5905" t="s">
        <v>458</v>
      </c>
      <c r="E5905" t="s">
        <v>476</v>
      </c>
      <c r="F5905" s="174" t="n">
        <v>2042</v>
      </c>
      <c r="G5905" s="175" t="n">
        <v>53</v>
      </c>
      <c r="H5905" s="176" t="n">
        <v>12529.6671141271</v>
      </c>
      <c r="I5905" s="177" t="n">
        <v>4126231.32066083</v>
      </c>
      <c r="J5905" s="178" t="str">
        <f>IF(I5905&gt;0,H5905/I5905,0)</f>
      </c>
      <c r="K5905" s="179" t="str">
        <f>1-EXP(-J5905)</f>
      </c>
      <c r="L5905" s="180" t="str">
        <f>IF(G5905=30,1,M5904)</f>
      </c>
      <c r="M5905" s="181" t="str">
        <f>L5905*(1-K5905)</f>
      </c>
    </row>
    <row r="5906">
      <c r="A5906" t="s">
        <v>164</v>
      </c>
      <c r="B5906" t="s">
        <v>256</v>
      </c>
      <c r="C5906" s="32" t="s">
        <v>258</v>
      </c>
      <c r="D5906" t="s">
        <v>458</v>
      </c>
      <c r="E5906" t="s">
        <v>476</v>
      </c>
      <c r="F5906" s="174" t="n">
        <v>2042</v>
      </c>
      <c r="G5906" s="175" t="n">
        <v>54</v>
      </c>
      <c r="H5906" s="176" t="n">
        <v>13539.4958325116</v>
      </c>
      <c r="I5906" s="177" t="n">
        <v>4091447.47307852</v>
      </c>
      <c r="J5906" s="178" t="str">
        <f>IF(I5906&gt;0,H5906/I5906,0)</f>
      </c>
      <c r="K5906" s="179" t="str">
        <f>1-EXP(-J5906)</f>
      </c>
      <c r="L5906" s="180" t="str">
        <f>IF(G5906=30,1,M5905)</f>
      </c>
      <c r="M5906" s="181" t="str">
        <f>L5906*(1-K5906)</f>
      </c>
    </row>
    <row r="5907">
      <c r="A5907" t="s">
        <v>164</v>
      </c>
      <c r="B5907" t="s">
        <v>256</v>
      </c>
      <c r="C5907" s="32" t="s">
        <v>258</v>
      </c>
      <c r="D5907" t="s">
        <v>458</v>
      </c>
      <c r="E5907" t="s">
        <v>476</v>
      </c>
      <c r="F5907" s="174" t="n">
        <v>2042</v>
      </c>
      <c r="G5907" s="175" t="n">
        <v>55</v>
      </c>
      <c r="H5907" s="176" t="n">
        <v>14076.8018523273</v>
      </c>
      <c r="I5907" s="177" t="n">
        <v>3946102.59673681</v>
      </c>
      <c r="J5907" s="178" t="str">
        <f>IF(I5907&gt;0,H5907/I5907,0)</f>
      </c>
      <c r="K5907" s="179" t="str">
        <f>1-EXP(-J5907)</f>
      </c>
      <c r="L5907" s="180" t="str">
        <f>IF(G5907=30,1,M5906)</f>
      </c>
      <c r="M5907" s="181" t="str">
        <f>L5907*(1-K5907)</f>
      </c>
    </row>
    <row r="5908">
      <c r="A5908" t="s">
        <v>164</v>
      </c>
      <c r="B5908" t="s">
        <v>256</v>
      </c>
      <c r="C5908" s="32" t="s">
        <v>258</v>
      </c>
      <c r="D5908" t="s">
        <v>458</v>
      </c>
      <c r="E5908" t="s">
        <v>476</v>
      </c>
      <c r="F5908" s="174" t="n">
        <v>2042</v>
      </c>
      <c r="G5908" s="175" t="n">
        <v>56</v>
      </c>
      <c r="H5908" s="176" t="n">
        <v>15121.3064973497</v>
      </c>
      <c r="I5908" s="177" t="n">
        <v>3891777.68910575</v>
      </c>
      <c r="J5908" s="178" t="str">
        <f>IF(I5908&gt;0,H5908/I5908,0)</f>
      </c>
      <c r="K5908" s="179" t="str">
        <f>1-EXP(-J5908)</f>
      </c>
      <c r="L5908" s="180" t="str">
        <f>IF(G5908=30,1,M5907)</f>
      </c>
      <c r="M5908" s="181" t="str">
        <f>L5908*(1-K5908)</f>
      </c>
    </row>
    <row r="5909">
      <c r="A5909" t="s">
        <v>164</v>
      </c>
      <c r="B5909" t="s">
        <v>256</v>
      </c>
      <c r="C5909" s="32" t="s">
        <v>258</v>
      </c>
      <c r="D5909" t="s">
        <v>458</v>
      </c>
      <c r="E5909" t="s">
        <v>476</v>
      </c>
      <c r="F5909" s="174" t="n">
        <v>2042</v>
      </c>
      <c r="G5909" s="175" t="n">
        <v>57</v>
      </c>
      <c r="H5909" s="176" t="n">
        <v>16627.5934781435</v>
      </c>
      <c r="I5909" s="177" t="n">
        <v>3923241.56865224</v>
      </c>
      <c r="J5909" s="178" t="str">
        <f>IF(I5909&gt;0,H5909/I5909,0)</f>
      </c>
      <c r="K5909" s="179" t="str">
        <f>1-EXP(-J5909)</f>
      </c>
      <c r="L5909" s="180" t="str">
        <f>IF(G5909=30,1,M5908)</f>
      </c>
      <c r="M5909" s="181" t="str">
        <f>L5909*(1-K5909)</f>
      </c>
    </row>
    <row r="5910">
      <c r="A5910" t="s">
        <v>164</v>
      </c>
      <c r="B5910" t="s">
        <v>256</v>
      </c>
      <c r="C5910" s="32" t="s">
        <v>258</v>
      </c>
      <c r="D5910" t="s">
        <v>458</v>
      </c>
      <c r="E5910" t="s">
        <v>476</v>
      </c>
      <c r="F5910" s="174" t="n">
        <v>2042</v>
      </c>
      <c r="G5910" s="175" t="n">
        <v>58</v>
      </c>
      <c r="H5910" s="176" t="n">
        <v>18402.1408458754</v>
      </c>
      <c r="I5910" s="177" t="n">
        <v>3975194.82506393</v>
      </c>
      <c r="J5910" s="178" t="str">
        <f>IF(I5910&gt;0,H5910/I5910,0)</f>
      </c>
      <c r="K5910" s="179" t="str">
        <f>1-EXP(-J5910)</f>
      </c>
      <c r="L5910" s="180" t="str">
        <f>IF(G5910=30,1,M5909)</f>
      </c>
      <c r="M5910" s="181" t="str">
        <f>L5910*(1-K5910)</f>
      </c>
    </row>
    <row r="5911">
      <c r="A5911" t="s">
        <v>164</v>
      </c>
      <c r="B5911" t="s">
        <v>256</v>
      </c>
      <c r="C5911" s="32" t="s">
        <v>258</v>
      </c>
      <c r="D5911" t="s">
        <v>458</v>
      </c>
      <c r="E5911" t="s">
        <v>476</v>
      </c>
      <c r="F5911" s="174" t="n">
        <v>2042</v>
      </c>
      <c r="G5911" s="175" t="n">
        <v>59</v>
      </c>
      <c r="H5911" s="176" t="n">
        <v>19867.1085609024</v>
      </c>
      <c r="I5911" s="177" t="n">
        <v>3923784.63216352</v>
      </c>
      <c r="J5911" s="178" t="str">
        <f>IF(I5911&gt;0,H5911/I5911,0)</f>
      </c>
      <c r="K5911" s="179" t="str">
        <f>1-EXP(-J5911)</f>
      </c>
      <c r="L5911" s="180" t="str">
        <f>IF(G5911=30,1,M5910)</f>
      </c>
      <c r="M5911" s="181" t="str">
        <f>L5911*(1-K5911)</f>
      </c>
    </row>
    <row r="5912">
      <c r="A5912" t="s">
        <v>164</v>
      </c>
      <c r="B5912" t="s">
        <v>256</v>
      </c>
      <c r="C5912" s="32" t="s">
        <v>258</v>
      </c>
      <c r="D5912" t="s">
        <v>458</v>
      </c>
      <c r="E5912" t="s">
        <v>476</v>
      </c>
      <c r="F5912" s="174" t="n">
        <v>2042</v>
      </c>
      <c r="G5912" s="175" t="n">
        <v>60</v>
      </c>
      <c r="H5912" s="176" t="n">
        <v>20755.2848607044</v>
      </c>
      <c r="I5912" s="177" t="n">
        <v>3767600.3723327</v>
      </c>
      <c r="J5912" s="178" t="str">
        <f>IF(I5912&gt;0,H5912/I5912,0)</f>
      </c>
      <c r="K5912" s="179" t="str">
        <f>1-EXP(-J5912)</f>
      </c>
      <c r="L5912" s="180" t="str">
        <f>IF(G5912=30,1,M5911)</f>
      </c>
      <c r="M5912" s="181" t="str">
        <f>L5912*(1-K5912)</f>
      </c>
    </row>
    <row r="5913">
      <c r="A5913" t="s">
        <v>164</v>
      </c>
      <c r="B5913" t="s">
        <v>256</v>
      </c>
      <c r="C5913" s="32" t="s">
        <v>258</v>
      </c>
      <c r="D5913" t="s">
        <v>458</v>
      </c>
      <c r="E5913" t="s">
        <v>476</v>
      </c>
      <c r="F5913" s="174" t="n">
        <v>2042</v>
      </c>
      <c r="G5913" s="175" t="n">
        <v>61</v>
      </c>
      <c r="H5913" s="176" t="n">
        <v>22142.6704804197</v>
      </c>
      <c r="I5913" s="177" t="n">
        <v>3667182.98721769</v>
      </c>
      <c r="J5913" s="178" t="str">
        <f>IF(I5913&gt;0,H5913/I5913,0)</f>
      </c>
      <c r="K5913" s="179" t="str">
        <f>1-EXP(-J5913)</f>
      </c>
      <c r="L5913" s="180" t="str">
        <f>IF(G5913=30,1,M5912)</f>
      </c>
      <c r="M5913" s="181" t="str">
        <f>L5913*(1-K5913)</f>
      </c>
    </row>
    <row r="5914">
      <c r="A5914" t="s">
        <v>164</v>
      </c>
      <c r="B5914" t="s">
        <v>256</v>
      </c>
      <c r="C5914" s="32" t="s">
        <v>258</v>
      </c>
      <c r="D5914" t="s">
        <v>458</v>
      </c>
      <c r="E5914" t="s">
        <v>476</v>
      </c>
      <c r="F5914" s="174" t="n">
        <v>2042</v>
      </c>
      <c r="G5914" s="175" t="n">
        <v>62</v>
      </c>
      <c r="H5914" s="176" t="n">
        <v>23701.6426087912</v>
      </c>
      <c r="I5914" s="177" t="n">
        <v>3579452.16244762</v>
      </c>
      <c r="J5914" s="178" t="str">
        <f>IF(I5914&gt;0,H5914/I5914,0)</f>
      </c>
      <c r="K5914" s="179" t="str">
        <f>1-EXP(-J5914)</f>
      </c>
      <c r="L5914" s="180" t="str">
        <f>IF(G5914=30,1,M5913)</f>
      </c>
      <c r="M5914" s="181" t="str">
        <f>L5914*(1-K5914)</f>
      </c>
    </row>
    <row r="5915">
      <c r="A5915" t="s">
        <v>164</v>
      </c>
      <c r="B5915" t="s">
        <v>256</v>
      </c>
      <c r="C5915" s="32" t="s">
        <v>258</v>
      </c>
      <c r="D5915" t="s">
        <v>458</v>
      </c>
      <c r="E5915" t="s">
        <v>476</v>
      </c>
      <c r="F5915" s="174" t="n">
        <v>2042</v>
      </c>
      <c r="G5915" s="175" t="n">
        <v>63</v>
      </c>
      <c r="H5915" s="176" t="n">
        <v>25308.4472887527</v>
      </c>
      <c r="I5915" s="177" t="n">
        <v>3484881.89352621</v>
      </c>
      <c r="J5915" s="178" t="str">
        <f>IF(I5915&gt;0,H5915/I5915,0)</f>
      </c>
      <c r="K5915" s="179" t="str">
        <f>1-EXP(-J5915)</f>
      </c>
      <c r="L5915" s="180" t="str">
        <f>IF(G5915=30,1,M5914)</f>
      </c>
      <c r="M5915" s="181" t="str">
        <f>L5915*(1-K5915)</f>
      </c>
    </row>
    <row r="5916">
      <c r="A5916" t="s">
        <v>164</v>
      </c>
      <c r="B5916" t="s">
        <v>256</v>
      </c>
      <c r="C5916" s="32" t="s">
        <v>258</v>
      </c>
      <c r="D5916" t="s">
        <v>458</v>
      </c>
      <c r="E5916" t="s">
        <v>476</v>
      </c>
      <c r="F5916" s="174" t="n">
        <v>2042</v>
      </c>
      <c r="G5916" s="175" t="n">
        <v>64</v>
      </c>
      <c r="H5916" s="176" t="n">
        <v>26850.5483996428</v>
      </c>
      <c r="I5916" s="177" t="n">
        <v>3371323.10432453</v>
      </c>
      <c r="J5916" s="178" t="str">
        <f>IF(I5916&gt;0,H5916/I5916,0)</f>
      </c>
      <c r="K5916" s="179" t="str">
        <f>1-EXP(-J5916)</f>
      </c>
      <c r="L5916" s="180" t="str">
        <f>IF(G5916=30,1,M5915)</f>
      </c>
      <c r="M5916" s="181" t="str">
        <f>L5916*(1-K5916)</f>
      </c>
    </row>
    <row r="5917">
      <c r="A5917" t="s">
        <v>164</v>
      </c>
      <c r="B5917" t="s">
        <v>256</v>
      </c>
      <c r="C5917" s="32" t="s">
        <v>258</v>
      </c>
      <c r="D5917" t="s">
        <v>458</v>
      </c>
      <c r="E5917" t="s">
        <v>476</v>
      </c>
      <c r="F5917" s="174" t="n">
        <v>2042</v>
      </c>
      <c r="G5917" s="175" t="n">
        <v>65</v>
      </c>
      <c r="H5917" s="176" t="n">
        <v>27345.0002988432</v>
      </c>
      <c r="I5917" s="177" t="n">
        <v>3270311.70199898</v>
      </c>
      <c r="J5917" s="178" t="str">
        <f>IF(I5917&gt;0,H5917/I5917,0)</f>
      </c>
      <c r="K5917" s="179" t="str">
        <f>1-EXP(-J5917)</f>
      </c>
      <c r="L5917" s="180" t="str">
        <f>IF(G5917=30,1,M5916)</f>
      </c>
      <c r="M5917" s="181" t="str">
        <f>L5917*(1-K5917)</f>
      </c>
    </row>
    <row r="5918">
      <c r="A5918" t="s">
        <v>164</v>
      </c>
      <c r="B5918" t="s">
        <v>256</v>
      </c>
      <c r="C5918" s="32" t="s">
        <v>258</v>
      </c>
      <c r="D5918" t="s">
        <v>458</v>
      </c>
      <c r="E5918" t="s">
        <v>476</v>
      </c>
      <c r="F5918" s="174" t="n">
        <v>2042</v>
      </c>
      <c r="G5918" s="175" t="n">
        <v>66</v>
      </c>
      <c r="H5918" s="176" t="n">
        <v>28979.9304909893</v>
      </c>
      <c r="I5918" s="177" t="n">
        <v>3158345.79155143</v>
      </c>
      <c r="J5918" s="178" t="str">
        <f>IF(I5918&gt;0,H5918/I5918,0)</f>
      </c>
      <c r="K5918" s="179" t="str">
        <f>1-EXP(-J5918)</f>
      </c>
      <c r="L5918" s="180" t="str">
        <f>IF(G5918=30,1,M5917)</f>
      </c>
      <c r="M5918" s="181" t="str">
        <f>L5918*(1-K5918)</f>
      </c>
    </row>
    <row r="5919">
      <c r="A5919" t="s">
        <v>164</v>
      </c>
      <c r="B5919" t="s">
        <v>256</v>
      </c>
      <c r="C5919" s="32" t="s">
        <v>258</v>
      </c>
      <c r="D5919" t="s">
        <v>458</v>
      </c>
      <c r="E5919" t="s">
        <v>476</v>
      </c>
      <c r="F5919" s="174" t="n">
        <v>2042</v>
      </c>
      <c r="G5919" s="175" t="n">
        <v>67</v>
      </c>
      <c r="H5919" s="176" t="n">
        <v>30653.7345469565</v>
      </c>
      <c r="I5919" s="177" t="n">
        <v>3043386.6440806</v>
      </c>
      <c r="J5919" s="178" t="str">
        <f>IF(I5919&gt;0,H5919/I5919,0)</f>
      </c>
      <c r="K5919" s="179" t="str">
        <f>1-EXP(-J5919)</f>
      </c>
      <c r="L5919" s="180" t="str">
        <f>IF(G5919=30,1,M5918)</f>
      </c>
      <c r="M5919" s="181" t="str">
        <f>L5919*(1-K5919)</f>
      </c>
    </row>
    <row r="5920">
      <c r="A5920" t="s">
        <v>164</v>
      </c>
      <c r="B5920" t="s">
        <v>256</v>
      </c>
      <c r="C5920" s="32" t="s">
        <v>258</v>
      </c>
      <c r="D5920" t="s">
        <v>458</v>
      </c>
      <c r="E5920" t="s">
        <v>476</v>
      </c>
      <c r="F5920" s="174" t="n">
        <v>2042</v>
      </c>
      <c r="G5920" s="175" t="n">
        <v>68</v>
      </c>
      <c r="H5920" s="176" t="n">
        <v>32130.7349162058</v>
      </c>
      <c r="I5920" s="177" t="n">
        <v>2904039.85951856</v>
      </c>
      <c r="J5920" s="178" t="str">
        <f>IF(I5920&gt;0,H5920/I5920,0)</f>
      </c>
      <c r="K5920" s="179" t="str">
        <f>1-EXP(-J5920)</f>
      </c>
      <c r="L5920" s="180" t="str">
        <f>IF(G5920=30,1,M5919)</f>
      </c>
      <c r="M5920" s="181" t="str">
        <f>L5920*(1-K5920)</f>
      </c>
    </row>
    <row r="5921">
      <c r="A5921" t="s">
        <v>164</v>
      </c>
      <c r="B5921" t="s">
        <v>256</v>
      </c>
      <c r="C5921" s="32" t="s">
        <v>258</v>
      </c>
      <c r="D5921" t="s">
        <v>458</v>
      </c>
      <c r="E5921" t="s">
        <v>476</v>
      </c>
      <c r="F5921" s="174" t="n">
        <v>2042</v>
      </c>
      <c r="G5921" s="175" t="n">
        <v>69</v>
      </c>
      <c r="H5921" s="176" t="n">
        <v>34206.8722561801</v>
      </c>
      <c r="I5921" s="177" t="n">
        <v>2812066.93733226</v>
      </c>
      <c r="J5921" s="178" t="str">
        <f>IF(I5921&gt;0,H5921/I5921,0)</f>
      </c>
      <c r="K5921" s="179" t="str">
        <f>1-EXP(-J5921)</f>
      </c>
      <c r="L5921" s="180" t="str">
        <f>IF(G5921=30,1,M5920)</f>
      </c>
      <c r="M5921" s="181" t="str">
        <f>L5921*(1-K5921)</f>
      </c>
    </row>
    <row r="5922">
      <c r="A5922" t="s">
        <v>164</v>
      </c>
      <c r="B5922" t="s">
        <v>256</v>
      </c>
      <c r="C5922" s="32" t="s">
        <v>258</v>
      </c>
      <c r="D5922" t="s">
        <v>458</v>
      </c>
      <c r="E5922" t="s">
        <v>476</v>
      </c>
      <c r="F5922" s="174" t="n">
        <v>2043</v>
      </c>
      <c r="G5922" s="175" t="n">
        <v>30</v>
      </c>
      <c r="H5922" s="176" t="n">
        <v>760.863879941437</v>
      </c>
      <c r="I5922" s="177" t="n">
        <v>4787827.15360766</v>
      </c>
      <c r="J5922" s="178" t="str">
        <f>IF(I5922&gt;0,H5922/I5922,0)</f>
      </c>
      <c r="K5922" s="179" t="str">
        <f>1-EXP(-J5922)</f>
      </c>
      <c r="L5922" s="180" t="str">
        <f>IF(G5922=30,1,M5921)</f>
      </c>
      <c r="M5922" s="181" t="str">
        <f>L5922*(1-K5922)</f>
      </c>
    </row>
    <row r="5923">
      <c r="A5923" t="s">
        <v>164</v>
      </c>
      <c r="B5923" t="s">
        <v>256</v>
      </c>
      <c r="C5923" s="32" t="s">
        <v>258</v>
      </c>
      <c r="D5923" t="s">
        <v>458</v>
      </c>
      <c r="E5923" t="s">
        <v>476</v>
      </c>
      <c r="F5923" s="174" t="n">
        <v>2043</v>
      </c>
      <c r="G5923" s="175" t="n">
        <v>31</v>
      </c>
      <c r="H5923" s="176" t="n">
        <v>1070.5628655477</v>
      </c>
      <c r="I5923" s="177" t="n">
        <v>4900819.38168784</v>
      </c>
      <c r="J5923" s="178" t="str">
        <f>IF(I5923&gt;0,H5923/I5923,0)</f>
      </c>
      <c r="K5923" s="179" t="str">
        <f>1-EXP(-J5923)</f>
      </c>
      <c r="L5923" s="180" t="str">
        <f>IF(G5923=30,1,M5922)</f>
      </c>
      <c r="M5923" s="181" t="str">
        <f>L5923*(1-K5923)</f>
      </c>
    </row>
    <row r="5924">
      <c r="A5924" t="s">
        <v>164</v>
      </c>
      <c r="B5924" t="s">
        <v>256</v>
      </c>
      <c r="C5924" s="32" t="s">
        <v>258</v>
      </c>
      <c r="D5924" t="s">
        <v>458</v>
      </c>
      <c r="E5924" t="s">
        <v>476</v>
      </c>
      <c r="F5924" s="174" t="n">
        <v>2043</v>
      </c>
      <c r="G5924" s="175" t="n">
        <v>32</v>
      </c>
      <c r="H5924" s="176" t="n">
        <v>1120.49173556367</v>
      </c>
      <c r="I5924" s="177" t="n">
        <v>4872785.58559852</v>
      </c>
      <c r="J5924" s="178" t="str">
        <f>IF(I5924&gt;0,H5924/I5924,0)</f>
      </c>
      <c r="K5924" s="179" t="str">
        <f>1-EXP(-J5924)</f>
      </c>
      <c r="L5924" s="180" t="str">
        <f>IF(G5924=30,1,M5923)</f>
      </c>
      <c r="M5924" s="181" t="str">
        <f>L5924*(1-K5924)</f>
      </c>
    </row>
    <row r="5925">
      <c r="A5925" t="s">
        <v>164</v>
      </c>
      <c r="B5925" t="s">
        <v>256</v>
      </c>
      <c r="C5925" s="32" t="s">
        <v>258</v>
      </c>
      <c r="D5925" t="s">
        <v>458</v>
      </c>
      <c r="E5925" t="s">
        <v>476</v>
      </c>
      <c r="F5925" s="174" t="n">
        <v>2043</v>
      </c>
      <c r="G5925" s="175" t="n">
        <v>33</v>
      </c>
      <c r="H5925" s="176" t="n">
        <v>1153.64775976523</v>
      </c>
      <c r="I5925" s="177" t="n">
        <v>4738967.83713224</v>
      </c>
      <c r="J5925" s="178" t="str">
        <f>IF(I5925&gt;0,H5925/I5925,0)</f>
      </c>
      <c r="K5925" s="179" t="str">
        <f>1-EXP(-J5925)</f>
      </c>
      <c r="L5925" s="180" t="str">
        <f>IF(G5925=30,1,M5924)</f>
      </c>
      <c r="M5925" s="181" t="str">
        <f>L5925*(1-K5925)</f>
      </c>
    </row>
    <row r="5926">
      <c r="A5926" t="s">
        <v>164</v>
      </c>
      <c r="B5926" t="s">
        <v>256</v>
      </c>
      <c r="C5926" s="32" t="s">
        <v>258</v>
      </c>
      <c r="D5926" t="s">
        <v>458</v>
      </c>
      <c r="E5926" t="s">
        <v>476</v>
      </c>
      <c r="F5926" s="174" t="n">
        <v>2043</v>
      </c>
      <c r="G5926" s="175" t="n">
        <v>34</v>
      </c>
      <c r="H5926" s="176" t="n">
        <v>1210.39556185198</v>
      </c>
      <c r="I5926" s="177" t="n">
        <v>4667933.46008075</v>
      </c>
      <c r="J5926" s="178" t="str">
        <f>IF(I5926&gt;0,H5926/I5926,0)</f>
      </c>
      <c r="K5926" s="179" t="str">
        <f>1-EXP(-J5926)</f>
      </c>
      <c r="L5926" s="180" t="str">
        <f>IF(G5926=30,1,M5925)</f>
      </c>
      <c r="M5926" s="181" t="str">
        <f>L5926*(1-K5926)</f>
      </c>
    </row>
    <row r="5927">
      <c r="A5927" t="s">
        <v>164</v>
      </c>
      <c r="B5927" t="s">
        <v>256</v>
      </c>
      <c r="C5927" s="32" t="s">
        <v>258</v>
      </c>
      <c r="D5927" t="s">
        <v>458</v>
      </c>
      <c r="E5927" t="s">
        <v>476</v>
      </c>
      <c r="F5927" s="174" t="n">
        <v>2043</v>
      </c>
      <c r="G5927" s="175" t="n">
        <v>35</v>
      </c>
      <c r="H5927" s="176" t="n">
        <v>1580.20146500056</v>
      </c>
      <c r="I5927" s="177" t="n">
        <v>4624767.55139338</v>
      </c>
      <c r="J5927" s="178" t="str">
        <f>IF(I5927&gt;0,H5927/I5927,0)</f>
      </c>
      <c r="K5927" s="179" t="str">
        <f>1-EXP(-J5927)</f>
      </c>
      <c r="L5927" s="180" t="str">
        <f>IF(G5927=30,1,M5926)</f>
      </c>
      <c r="M5927" s="181" t="str">
        <f>L5927*(1-K5927)</f>
      </c>
    </row>
    <row r="5928">
      <c r="A5928" t="s">
        <v>164</v>
      </c>
      <c r="B5928" t="s">
        <v>256</v>
      </c>
      <c r="C5928" s="32" t="s">
        <v>258</v>
      </c>
      <c r="D5928" t="s">
        <v>458</v>
      </c>
      <c r="E5928" t="s">
        <v>476</v>
      </c>
      <c r="F5928" s="174" t="n">
        <v>2043</v>
      </c>
      <c r="G5928" s="175" t="n">
        <v>36</v>
      </c>
      <c r="H5928" s="176" t="n">
        <v>1923.08118787852</v>
      </c>
      <c r="I5928" s="177" t="n">
        <v>4649247.20105206</v>
      </c>
      <c r="J5928" s="178" t="str">
        <f>IF(I5928&gt;0,H5928/I5928,0)</f>
      </c>
      <c r="K5928" s="179" t="str">
        <f>1-EXP(-J5928)</f>
      </c>
      <c r="L5928" s="180" t="str">
        <f>IF(G5928=30,1,M5927)</f>
      </c>
      <c r="M5928" s="181" t="str">
        <f>L5928*(1-K5928)</f>
      </c>
    </row>
    <row r="5929">
      <c r="A5929" t="s">
        <v>164</v>
      </c>
      <c r="B5929" t="s">
        <v>256</v>
      </c>
      <c r="C5929" s="32" t="s">
        <v>258</v>
      </c>
      <c r="D5929" t="s">
        <v>458</v>
      </c>
      <c r="E5929" t="s">
        <v>476</v>
      </c>
      <c r="F5929" s="174" t="n">
        <v>2043</v>
      </c>
      <c r="G5929" s="175" t="n">
        <v>37</v>
      </c>
      <c r="H5929" s="176" t="n">
        <v>2028.9682031899</v>
      </c>
      <c r="I5929" s="177" t="n">
        <v>4565244.0400277</v>
      </c>
      <c r="J5929" s="178" t="str">
        <f>IF(I5929&gt;0,H5929/I5929,0)</f>
      </c>
      <c r="K5929" s="179" t="str">
        <f>1-EXP(-J5929)</f>
      </c>
      <c r="L5929" s="180" t="str">
        <f>IF(G5929=30,1,M5928)</f>
      </c>
      <c r="M5929" s="181" t="str">
        <f>L5929*(1-K5929)</f>
      </c>
    </row>
    <row r="5930">
      <c r="A5930" t="s">
        <v>164</v>
      </c>
      <c r="B5930" t="s">
        <v>256</v>
      </c>
      <c r="C5930" s="32" t="s">
        <v>258</v>
      </c>
      <c r="D5930" t="s">
        <v>458</v>
      </c>
      <c r="E5930" t="s">
        <v>476</v>
      </c>
      <c r="F5930" s="174" t="n">
        <v>2043</v>
      </c>
      <c r="G5930" s="175" t="n">
        <v>38</v>
      </c>
      <c r="H5930" s="176" t="n">
        <v>2157.32393976425</v>
      </c>
      <c r="I5930" s="177" t="n">
        <v>4502774.66356007</v>
      </c>
      <c r="J5930" s="178" t="str">
        <f>IF(I5930&gt;0,H5930/I5930,0)</f>
      </c>
      <c r="K5930" s="179" t="str">
        <f>1-EXP(-J5930)</f>
      </c>
      <c r="L5930" s="180" t="str">
        <f>IF(G5930=30,1,M5929)</f>
      </c>
      <c r="M5930" s="181" t="str">
        <f>L5930*(1-K5930)</f>
      </c>
    </row>
    <row r="5931">
      <c r="A5931" t="s">
        <v>164</v>
      </c>
      <c r="B5931" t="s">
        <v>256</v>
      </c>
      <c r="C5931" s="32" t="s">
        <v>258</v>
      </c>
      <c r="D5931" t="s">
        <v>458</v>
      </c>
      <c r="E5931" t="s">
        <v>476</v>
      </c>
      <c r="F5931" s="174" t="n">
        <v>2043</v>
      </c>
      <c r="G5931" s="175" t="n">
        <v>39</v>
      </c>
      <c r="H5931" s="176" t="n">
        <v>2264.70065441735</v>
      </c>
      <c r="I5931" s="177" t="n">
        <v>4372906.22524795</v>
      </c>
      <c r="J5931" s="178" t="str">
        <f>IF(I5931&gt;0,H5931/I5931,0)</f>
      </c>
      <c r="K5931" s="179" t="str">
        <f>1-EXP(-J5931)</f>
      </c>
      <c r="L5931" s="180" t="str">
        <f>IF(G5931=30,1,M5930)</f>
      </c>
      <c r="M5931" s="181" t="str">
        <f>L5931*(1-K5931)</f>
      </c>
    </row>
    <row r="5932">
      <c r="A5932" t="s">
        <v>164</v>
      </c>
      <c r="B5932" t="s">
        <v>256</v>
      </c>
      <c r="C5932" s="32" t="s">
        <v>258</v>
      </c>
      <c r="D5932" t="s">
        <v>458</v>
      </c>
      <c r="E5932" t="s">
        <v>476</v>
      </c>
      <c r="F5932" s="174" t="n">
        <v>2043</v>
      </c>
      <c r="G5932" s="175" t="n">
        <v>40</v>
      </c>
      <c r="H5932" s="176" t="n">
        <v>2998.73325413663</v>
      </c>
      <c r="I5932" s="177" t="n">
        <v>4305256.06773085</v>
      </c>
      <c r="J5932" s="178" t="str">
        <f>IF(I5932&gt;0,H5932/I5932,0)</f>
      </c>
      <c r="K5932" s="179" t="str">
        <f>1-EXP(-J5932)</f>
      </c>
      <c r="L5932" s="180" t="str">
        <f>IF(G5932=30,1,M5931)</f>
      </c>
      <c r="M5932" s="181" t="str">
        <f>L5932*(1-K5932)</f>
      </c>
    </row>
    <row r="5933">
      <c r="A5933" t="s">
        <v>164</v>
      </c>
      <c r="B5933" t="s">
        <v>256</v>
      </c>
      <c r="C5933" s="32" t="s">
        <v>258</v>
      </c>
      <c r="D5933" t="s">
        <v>458</v>
      </c>
      <c r="E5933" t="s">
        <v>476</v>
      </c>
      <c r="F5933" s="174" t="n">
        <v>2043</v>
      </c>
      <c r="G5933" s="175" t="n">
        <v>41</v>
      </c>
      <c r="H5933" s="176" t="n">
        <v>3508.85035688935</v>
      </c>
      <c r="I5933" s="177" t="n">
        <v>4278643.87000204</v>
      </c>
      <c r="J5933" s="178" t="str">
        <f>IF(I5933&gt;0,H5933/I5933,0)</f>
      </c>
      <c r="K5933" s="179" t="str">
        <f>1-EXP(-J5933)</f>
      </c>
      <c r="L5933" s="180" t="str">
        <f>IF(G5933=30,1,M5932)</f>
      </c>
      <c r="M5933" s="181" t="str">
        <f>L5933*(1-K5933)</f>
      </c>
    </row>
    <row r="5934">
      <c r="A5934" t="s">
        <v>164</v>
      </c>
      <c r="B5934" t="s">
        <v>256</v>
      </c>
      <c r="C5934" s="32" t="s">
        <v>258</v>
      </c>
      <c r="D5934" t="s">
        <v>458</v>
      </c>
      <c r="E5934" t="s">
        <v>476</v>
      </c>
      <c r="F5934" s="174" t="n">
        <v>2043</v>
      </c>
      <c r="G5934" s="175" t="n">
        <v>42</v>
      </c>
      <c r="H5934" s="176" t="n">
        <v>3783.20961472687</v>
      </c>
      <c r="I5934" s="177" t="n">
        <v>4254734.23248935</v>
      </c>
      <c r="J5934" s="178" t="str">
        <f>IF(I5934&gt;0,H5934/I5934,0)</f>
      </c>
      <c r="K5934" s="179" t="str">
        <f>1-EXP(-J5934)</f>
      </c>
      <c r="L5934" s="180" t="str">
        <f>IF(G5934=30,1,M5933)</f>
      </c>
      <c r="M5934" s="181" t="str">
        <f>L5934*(1-K5934)</f>
      </c>
    </row>
    <row r="5935">
      <c r="A5935" t="s">
        <v>164</v>
      </c>
      <c r="B5935" t="s">
        <v>256</v>
      </c>
      <c r="C5935" s="32" t="s">
        <v>258</v>
      </c>
      <c r="D5935" t="s">
        <v>458</v>
      </c>
      <c r="E5935" t="s">
        <v>476</v>
      </c>
      <c r="F5935" s="174" t="n">
        <v>2043</v>
      </c>
      <c r="G5935" s="175" t="n">
        <v>43</v>
      </c>
      <c r="H5935" s="176" t="n">
        <v>4088.85310780149</v>
      </c>
      <c r="I5935" s="177" t="n">
        <v>4230036.14267361</v>
      </c>
      <c r="J5935" s="178" t="str">
        <f>IF(I5935&gt;0,H5935/I5935,0)</f>
      </c>
      <c r="K5935" s="179" t="str">
        <f>1-EXP(-J5935)</f>
      </c>
      <c r="L5935" s="180" t="str">
        <f>IF(G5935=30,1,M5934)</f>
      </c>
      <c r="M5935" s="181" t="str">
        <f>L5935*(1-K5935)</f>
      </c>
    </row>
    <row r="5936">
      <c r="A5936" t="s">
        <v>164</v>
      </c>
      <c r="B5936" t="s">
        <v>256</v>
      </c>
      <c r="C5936" s="32" t="s">
        <v>258</v>
      </c>
      <c r="D5936" t="s">
        <v>458</v>
      </c>
      <c r="E5936" t="s">
        <v>476</v>
      </c>
      <c r="F5936" s="174" t="n">
        <v>2043</v>
      </c>
      <c r="G5936" s="175" t="n">
        <v>44</v>
      </c>
      <c r="H5936" s="176" t="n">
        <v>4469.81638570907</v>
      </c>
      <c r="I5936" s="177" t="n">
        <v>4243700.17911371</v>
      </c>
      <c r="J5936" s="178" t="str">
        <f>IF(I5936&gt;0,H5936/I5936,0)</f>
      </c>
      <c r="K5936" s="179" t="str">
        <f>1-EXP(-J5936)</f>
      </c>
      <c r="L5936" s="180" t="str">
        <f>IF(G5936=30,1,M5935)</f>
      </c>
      <c r="M5936" s="181" t="str">
        <f>L5936*(1-K5936)</f>
      </c>
    </row>
    <row r="5937">
      <c r="A5937" t="s">
        <v>164</v>
      </c>
      <c r="B5937" t="s">
        <v>256</v>
      </c>
      <c r="C5937" s="32" t="s">
        <v>258</v>
      </c>
      <c r="D5937" t="s">
        <v>458</v>
      </c>
      <c r="E5937" t="s">
        <v>476</v>
      </c>
      <c r="F5937" s="174" t="n">
        <v>2043</v>
      </c>
      <c r="G5937" s="175" t="n">
        <v>45</v>
      </c>
      <c r="H5937" s="176" t="n">
        <v>5809.43996909124</v>
      </c>
      <c r="I5937" s="177" t="n">
        <v>4294933.38218257</v>
      </c>
      <c r="J5937" s="178" t="str">
        <f>IF(I5937&gt;0,H5937/I5937,0)</f>
      </c>
      <c r="K5937" s="179" t="str">
        <f>1-EXP(-J5937)</f>
      </c>
      <c r="L5937" s="180" t="str">
        <f>IF(G5937=30,1,M5936)</f>
      </c>
      <c r="M5937" s="181" t="str">
        <f>L5937*(1-K5937)</f>
      </c>
    </row>
    <row r="5938">
      <c r="A5938" t="s">
        <v>164</v>
      </c>
      <c r="B5938" t="s">
        <v>256</v>
      </c>
      <c r="C5938" s="32" t="s">
        <v>258</v>
      </c>
      <c r="D5938" t="s">
        <v>458</v>
      </c>
      <c r="E5938" t="s">
        <v>476</v>
      </c>
      <c r="F5938" s="174" t="n">
        <v>2043</v>
      </c>
      <c r="G5938" s="175" t="n">
        <v>46</v>
      </c>
      <c r="H5938" s="176" t="n">
        <v>6801.93375316396</v>
      </c>
      <c r="I5938" s="177" t="n">
        <v>4419315.25190983</v>
      </c>
      <c r="J5938" s="178" t="str">
        <f>IF(I5938&gt;0,H5938/I5938,0)</f>
      </c>
      <c r="K5938" s="179" t="str">
        <f>1-EXP(-J5938)</f>
      </c>
      <c r="L5938" s="180" t="str">
        <f>IF(G5938=30,1,M5937)</f>
      </c>
      <c r="M5938" s="181" t="str">
        <f>L5938*(1-K5938)</f>
      </c>
    </row>
    <row r="5939">
      <c r="A5939" t="s">
        <v>164</v>
      </c>
      <c r="B5939" t="s">
        <v>256</v>
      </c>
      <c r="C5939" s="32" t="s">
        <v>258</v>
      </c>
      <c r="D5939" t="s">
        <v>458</v>
      </c>
      <c r="E5939" t="s">
        <v>476</v>
      </c>
      <c r="F5939" s="174" t="n">
        <v>2043</v>
      </c>
      <c r="G5939" s="175" t="n">
        <v>47</v>
      </c>
      <c r="H5939" s="176" t="n">
        <v>7354.21086195264</v>
      </c>
      <c r="I5939" s="177" t="n">
        <v>4367821.80638059</v>
      </c>
      <c r="J5939" s="178" t="str">
        <f>IF(I5939&gt;0,H5939/I5939,0)</f>
      </c>
      <c r="K5939" s="179" t="str">
        <f>1-EXP(-J5939)</f>
      </c>
      <c r="L5939" s="180" t="str">
        <f>IF(G5939=30,1,M5938)</f>
      </c>
      <c r="M5939" s="181" t="str">
        <f>L5939*(1-K5939)</f>
      </c>
    </row>
    <row r="5940">
      <c r="A5940" t="s">
        <v>164</v>
      </c>
      <c r="B5940" t="s">
        <v>256</v>
      </c>
      <c r="C5940" s="32" t="s">
        <v>258</v>
      </c>
      <c r="D5940" t="s">
        <v>458</v>
      </c>
      <c r="E5940" t="s">
        <v>476</v>
      </c>
      <c r="F5940" s="174" t="n">
        <v>2043</v>
      </c>
      <c r="G5940" s="175" t="n">
        <v>48</v>
      </c>
      <c r="H5940" s="176" t="n">
        <v>7905.12328436451</v>
      </c>
      <c r="I5940" s="177" t="n">
        <v>4286168.669916</v>
      </c>
      <c r="J5940" s="178" t="str">
        <f>IF(I5940&gt;0,H5940/I5940,0)</f>
      </c>
      <c r="K5940" s="179" t="str">
        <f>1-EXP(-J5940)</f>
      </c>
      <c r="L5940" s="180" t="str">
        <f>IF(G5940=30,1,M5939)</f>
      </c>
      <c r="M5940" s="181" t="str">
        <f>L5940*(1-K5940)</f>
      </c>
    </row>
    <row r="5941">
      <c r="A5941" t="s">
        <v>164</v>
      </c>
      <c r="B5941" t="s">
        <v>256</v>
      </c>
      <c r="C5941" s="32" t="s">
        <v>258</v>
      </c>
      <c r="D5941" t="s">
        <v>458</v>
      </c>
      <c r="E5941" t="s">
        <v>476</v>
      </c>
      <c r="F5941" s="174" t="n">
        <v>2043</v>
      </c>
      <c r="G5941" s="175" t="n">
        <v>49</v>
      </c>
      <c r="H5941" s="176" t="n">
        <v>8528.15217715381</v>
      </c>
      <c r="I5941" s="177" t="n">
        <v>4218852.829718</v>
      </c>
      <c r="J5941" s="178" t="str">
        <f>IF(I5941&gt;0,H5941/I5941,0)</f>
      </c>
      <c r="K5941" s="179" t="str">
        <f>1-EXP(-J5941)</f>
      </c>
      <c r="L5941" s="180" t="str">
        <f>IF(G5941=30,1,M5940)</f>
      </c>
      <c r="M5941" s="181" t="str">
        <f>L5941*(1-K5941)</f>
      </c>
    </row>
    <row r="5942">
      <c r="A5942" t="s">
        <v>164</v>
      </c>
      <c r="B5942" t="s">
        <v>256</v>
      </c>
      <c r="C5942" s="32" t="s">
        <v>258</v>
      </c>
      <c r="D5942" t="s">
        <v>458</v>
      </c>
      <c r="E5942" t="s">
        <v>476</v>
      </c>
      <c r="F5942" s="174" t="n">
        <v>2043</v>
      </c>
      <c r="G5942" s="175" t="n">
        <v>50</v>
      </c>
      <c r="H5942" s="176" t="n">
        <v>9611.35562645054</v>
      </c>
      <c r="I5942" s="177" t="n">
        <v>4153996.70806325</v>
      </c>
      <c r="J5942" s="178" t="str">
        <f>IF(I5942&gt;0,H5942/I5942,0)</f>
      </c>
      <c r="K5942" s="179" t="str">
        <f>1-EXP(-J5942)</f>
      </c>
      <c r="L5942" s="180" t="str">
        <f>IF(G5942=30,1,M5941)</f>
      </c>
      <c r="M5942" s="181" t="str">
        <f>L5942*(1-K5942)</f>
      </c>
    </row>
    <row r="5943">
      <c r="A5943" t="s">
        <v>164</v>
      </c>
      <c r="B5943" t="s">
        <v>256</v>
      </c>
      <c r="C5943" s="32" t="s">
        <v>258</v>
      </c>
      <c r="D5943" t="s">
        <v>458</v>
      </c>
      <c r="E5943" t="s">
        <v>476</v>
      </c>
      <c r="F5943" s="174" t="n">
        <v>2043</v>
      </c>
      <c r="G5943" s="175" t="n">
        <v>51</v>
      </c>
      <c r="H5943" s="176" t="n">
        <v>10554.3298604232</v>
      </c>
      <c r="I5943" s="177" t="n">
        <v>4175079.88112671</v>
      </c>
      <c r="J5943" s="178" t="str">
        <f>IF(I5943&gt;0,H5943/I5943,0)</f>
      </c>
      <c r="K5943" s="179" t="str">
        <f>1-EXP(-J5943)</f>
      </c>
      <c r="L5943" s="180" t="str">
        <f>IF(G5943=30,1,M5942)</f>
      </c>
      <c r="M5943" s="181" t="str">
        <f>L5943*(1-K5943)</f>
      </c>
    </row>
    <row r="5944">
      <c r="A5944" t="s">
        <v>164</v>
      </c>
      <c r="B5944" t="s">
        <v>256</v>
      </c>
      <c r="C5944" s="32" t="s">
        <v>258</v>
      </c>
      <c r="D5944" t="s">
        <v>458</v>
      </c>
      <c r="E5944" t="s">
        <v>476</v>
      </c>
      <c r="F5944" s="174" t="n">
        <v>2043</v>
      </c>
      <c r="G5944" s="175" t="n">
        <v>52</v>
      </c>
      <c r="H5944" s="176" t="n">
        <v>11535.0878399555</v>
      </c>
      <c r="I5944" s="177" t="n">
        <v>4176042.99009145</v>
      </c>
      <c r="J5944" s="178" t="str">
        <f>IF(I5944&gt;0,H5944/I5944,0)</f>
      </c>
      <c r="K5944" s="179" t="str">
        <f>1-EXP(-J5944)</f>
      </c>
      <c r="L5944" s="180" t="str">
        <f>IF(G5944=30,1,M5943)</f>
      </c>
      <c r="M5944" s="181" t="str">
        <f>L5944*(1-K5944)</f>
      </c>
    </row>
    <row r="5945">
      <c r="A5945" t="s">
        <v>164</v>
      </c>
      <c r="B5945" t="s">
        <v>256</v>
      </c>
      <c r="C5945" s="32" t="s">
        <v>258</v>
      </c>
      <c r="D5945" t="s">
        <v>458</v>
      </c>
      <c r="E5945" t="s">
        <v>476</v>
      </c>
      <c r="F5945" s="174" t="n">
        <v>2043</v>
      </c>
      <c r="G5945" s="175" t="n">
        <v>53</v>
      </c>
      <c r="H5945" s="176" t="n">
        <v>16777.8939578951</v>
      </c>
      <c r="I5945" s="177" t="n">
        <v>6140770.06732263</v>
      </c>
      <c r="J5945" s="178" t="str">
        <f>IF(I5945&gt;0,H5945/I5945,0)</f>
      </c>
      <c r="K5945" s="179" t="str">
        <f>1-EXP(-J5945)</f>
      </c>
      <c r="L5945" s="180" t="str">
        <f>IF(G5945=30,1,M5944)</f>
      </c>
      <c r="M5945" s="181" t="str">
        <f>L5945*(1-K5945)</f>
      </c>
    </row>
    <row r="5946">
      <c r="A5946" t="s">
        <v>164</v>
      </c>
      <c r="B5946" t="s">
        <v>256</v>
      </c>
      <c r="C5946" s="32" t="s">
        <v>258</v>
      </c>
      <c r="D5946" t="s">
        <v>458</v>
      </c>
      <c r="E5946" t="s">
        <v>476</v>
      </c>
      <c r="F5946" s="174" t="n">
        <v>2043</v>
      </c>
      <c r="G5946" s="175" t="n">
        <v>54</v>
      </c>
      <c r="H5946" s="176" t="n">
        <v>13456.1484656487</v>
      </c>
      <c r="I5946" s="177" t="n">
        <v>4099348.6822902</v>
      </c>
      <c r="J5946" s="178" t="str">
        <f>IF(I5946&gt;0,H5946/I5946,0)</f>
      </c>
      <c r="K5946" s="179" t="str">
        <f>1-EXP(-J5946)</f>
      </c>
      <c r="L5946" s="180" t="str">
        <f>IF(G5946=30,1,M5945)</f>
      </c>
      <c r="M5946" s="181" t="str">
        <f>L5946*(1-K5946)</f>
      </c>
    </row>
    <row r="5947">
      <c r="A5947" t="s">
        <v>164</v>
      </c>
      <c r="B5947" t="s">
        <v>256</v>
      </c>
      <c r="C5947" s="32" t="s">
        <v>258</v>
      </c>
      <c r="D5947" t="s">
        <v>458</v>
      </c>
      <c r="E5947" t="s">
        <v>476</v>
      </c>
      <c r="F5947" s="174" t="n">
        <v>2043</v>
      </c>
      <c r="G5947" s="175" t="n">
        <v>55</v>
      </c>
      <c r="H5947" s="176" t="n">
        <v>14343.7046169644</v>
      </c>
      <c r="I5947" s="177" t="n">
        <v>4062393.56220205</v>
      </c>
      <c r="J5947" s="178" t="str">
        <f>IF(I5947&gt;0,H5947/I5947,0)</f>
      </c>
      <c r="K5947" s="179" t="str">
        <f>1-EXP(-J5947)</f>
      </c>
      <c r="L5947" s="180" t="str">
        <f>IF(G5947=30,1,M5946)</f>
      </c>
      <c r="M5947" s="181" t="str">
        <f>L5947*(1-K5947)</f>
      </c>
    </row>
    <row r="5948">
      <c r="A5948" t="s">
        <v>164</v>
      </c>
      <c r="B5948" t="s">
        <v>256</v>
      </c>
      <c r="C5948" s="32" t="s">
        <v>258</v>
      </c>
      <c r="D5948" t="s">
        <v>458</v>
      </c>
      <c r="E5948" t="s">
        <v>476</v>
      </c>
      <c r="F5948" s="174" t="n">
        <v>2043</v>
      </c>
      <c r="G5948" s="175" t="n">
        <v>56</v>
      </c>
      <c r="H5948" s="176" t="n">
        <v>15061.9195672303</v>
      </c>
      <c r="I5948" s="177" t="n">
        <v>3915428.33577101</v>
      </c>
      <c r="J5948" s="178" t="str">
        <f>IF(I5948&gt;0,H5948/I5948,0)</f>
      </c>
      <c r="K5948" s="179" t="str">
        <f>1-EXP(-J5948)</f>
      </c>
      <c r="L5948" s="180" t="str">
        <f>IF(G5948=30,1,M5947)</f>
      </c>
      <c r="M5948" s="181" t="str">
        <f>L5948*(1-K5948)</f>
      </c>
    </row>
    <row r="5949">
      <c r="A5949" t="s">
        <v>164</v>
      </c>
      <c r="B5949" t="s">
        <v>256</v>
      </c>
      <c r="C5949" s="32" t="s">
        <v>258</v>
      </c>
      <c r="D5949" t="s">
        <v>458</v>
      </c>
      <c r="E5949" t="s">
        <v>476</v>
      </c>
      <c r="F5949" s="174" t="n">
        <v>2043</v>
      </c>
      <c r="G5949" s="175" t="n">
        <v>57</v>
      </c>
      <c r="H5949" s="176" t="n">
        <v>16186.2400074724</v>
      </c>
      <c r="I5949" s="177" t="n">
        <v>3858979.7070343</v>
      </c>
      <c r="J5949" s="178" t="str">
        <f>IF(I5949&gt;0,H5949/I5949,0)</f>
      </c>
      <c r="K5949" s="179" t="str">
        <f>1-EXP(-J5949)</f>
      </c>
      <c r="L5949" s="180" t="str">
        <f>IF(G5949=30,1,M5948)</f>
      </c>
      <c r="M5949" s="181" t="str">
        <f>L5949*(1-K5949)</f>
      </c>
    </row>
    <row r="5950">
      <c r="A5950" t="s">
        <v>164</v>
      </c>
      <c r="B5950" t="s">
        <v>256</v>
      </c>
      <c r="C5950" s="32" t="s">
        <v>258</v>
      </c>
      <c r="D5950" t="s">
        <v>458</v>
      </c>
      <c r="E5950" t="s">
        <v>476</v>
      </c>
      <c r="F5950" s="174" t="n">
        <v>2043</v>
      </c>
      <c r="G5950" s="175" t="n">
        <v>58</v>
      </c>
      <c r="H5950" s="176" t="n">
        <v>17809.169524687</v>
      </c>
      <c r="I5950" s="177" t="n">
        <v>3887201.93459414</v>
      </c>
      <c r="J5950" s="178" t="str">
        <f>IF(I5950&gt;0,H5950/I5950,0)</f>
      </c>
      <c r="K5950" s="179" t="str">
        <f>1-EXP(-J5950)</f>
      </c>
      <c r="L5950" s="180" t="str">
        <f>IF(G5950=30,1,M5949)</f>
      </c>
      <c r="M5950" s="181" t="str">
        <f>L5950*(1-K5950)</f>
      </c>
    </row>
    <row r="5951">
      <c r="A5951" t="s">
        <v>164</v>
      </c>
      <c r="B5951" t="s">
        <v>256</v>
      </c>
      <c r="C5951" s="32" t="s">
        <v>258</v>
      </c>
      <c r="D5951" t="s">
        <v>458</v>
      </c>
      <c r="E5951" t="s">
        <v>476</v>
      </c>
      <c r="F5951" s="174" t="n">
        <v>2043</v>
      </c>
      <c r="G5951" s="175" t="n">
        <v>59</v>
      </c>
      <c r="H5951" s="176" t="n">
        <v>19721.439447111</v>
      </c>
      <c r="I5951" s="177" t="n">
        <v>3935342.59855529</v>
      </c>
      <c r="J5951" s="178" t="str">
        <f>IF(I5951&gt;0,H5951/I5951,0)</f>
      </c>
      <c r="K5951" s="179" t="str">
        <f>1-EXP(-J5951)</f>
      </c>
      <c r="L5951" s="180" t="str">
        <f>IF(G5951=30,1,M5950)</f>
      </c>
      <c r="M5951" s="181" t="str">
        <f>L5951*(1-K5951)</f>
      </c>
    </row>
    <row r="5952">
      <c r="A5952" t="s">
        <v>164</v>
      </c>
      <c r="B5952" t="s">
        <v>256</v>
      </c>
      <c r="C5952" s="32" t="s">
        <v>258</v>
      </c>
      <c r="D5952" t="s">
        <v>458</v>
      </c>
      <c r="E5952" t="s">
        <v>476</v>
      </c>
      <c r="F5952" s="174" t="n">
        <v>2043</v>
      </c>
      <c r="G5952" s="175" t="n">
        <v>60</v>
      </c>
      <c r="H5952" s="176" t="n">
        <v>21102.9199804864</v>
      </c>
      <c r="I5952" s="177" t="n">
        <v>3880795.29694431</v>
      </c>
      <c r="J5952" s="178" t="str">
        <f>IF(I5952&gt;0,H5952/I5952,0)</f>
      </c>
      <c r="K5952" s="179" t="str">
        <f>1-EXP(-J5952)</f>
      </c>
      <c r="L5952" s="180" t="str">
        <f>IF(G5952=30,1,M5951)</f>
      </c>
      <c r="M5952" s="181" t="str">
        <f>L5952*(1-K5952)</f>
      </c>
    </row>
    <row r="5953">
      <c r="A5953" t="s">
        <v>164</v>
      </c>
      <c r="B5953" t="s">
        <v>256</v>
      </c>
      <c r="C5953" s="32" t="s">
        <v>258</v>
      </c>
      <c r="D5953" t="s">
        <v>458</v>
      </c>
      <c r="E5953" t="s">
        <v>476</v>
      </c>
      <c r="F5953" s="174" t="n">
        <v>2043</v>
      </c>
      <c r="G5953" s="175" t="n">
        <v>61</v>
      </c>
      <c r="H5953" s="176" t="n">
        <v>22209.446155835</v>
      </c>
      <c r="I5953" s="177" t="n">
        <v>3722225.54279546</v>
      </c>
      <c r="J5953" s="178" t="str">
        <f>IF(I5953&gt;0,H5953/I5953,0)</f>
      </c>
      <c r="K5953" s="179" t="str">
        <f>1-EXP(-J5953)</f>
      </c>
      <c r="L5953" s="180" t="str">
        <f>IF(G5953=30,1,M5952)</f>
      </c>
      <c r="M5953" s="181" t="str">
        <f>L5953*(1-K5953)</f>
      </c>
    </row>
    <row r="5954">
      <c r="A5954" t="s">
        <v>164</v>
      </c>
      <c r="B5954" t="s">
        <v>256</v>
      </c>
      <c r="C5954" s="32" t="s">
        <v>258</v>
      </c>
      <c r="D5954" t="s">
        <v>458</v>
      </c>
      <c r="E5954" t="s">
        <v>476</v>
      </c>
      <c r="F5954" s="174" t="n">
        <v>2043</v>
      </c>
      <c r="G5954" s="175" t="n">
        <v>62</v>
      </c>
      <c r="H5954" s="176" t="n">
        <v>23684.2772592123</v>
      </c>
      <c r="I5954" s="177" t="n">
        <v>3618976.27193939</v>
      </c>
      <c r="J5954" s="178" t="str">
        <f>IF(I5954&gt;0,H5954/I5954,0)</f>
      </c>
      <c r="K5954" s="179" t="str">
        <f>1-EXP(-J5954)</f>
      </c>
      <c r="L5954" s="180" t="str">
        <f>IF(G5954=30,1,M5953)</f>
      </c>
      <c r="M5954" s="181" t="str">
        <f>L5954*(1-K5954)</f>
      </c>
    </row>
    <row r="5955">
      <c r="A5955" t="s">
        <v>164</v>
      </c>
      <c r="B5955" t="s">
        <v>256</v>
      </c>
      <c r="C5955" s="32" t="s">
        <v>258</v>
      </c>
      <c r="D5955" t="s">
        <v>458</v>
      </c>
      <c r="E5955" t="s">
        <v>476</v>
      </c>
      <c r="F5955" s="174" t="n">
        <v>2043</v>
      </c>
      <c r="G5955" s="175" t="n">
        <v>63</v>
      </c>
      <c r="H5955" s="176" t="n">
        <v>25326.2986656868</v>
      </c>
      <c r="I5955" s="177" t="n">
        <v>3527868.37896444</v>
      </c>
      <c r="J5955" s="178" t="str">
        <f>IF(I5955&gt;0,H5955/I5955,0)</f>
      </c>
      <c r="K5955" s="179" t="str">
        <f>1-EXP(-J5955)</f>
      </c>
      <c r="L5955" s="180" t="str">
        <f>IF(G5955=30,1,M5954)</f>
      </c>
      <c r="M5955" s="181" t="str">
        <f>L5955*(1-K5955)</f>
      </c>
    </row>
    <row r="5956">
      <c r="A5956" t="s">
        <v>164</v>
      </c>
      <c r="B5956" t="s">
        <v>256</v>
      </c>
      <c r="C5956" s="32" t="s">
        <v>258</v>
      </c>
      <c r="D5956" t="s">
        <v>458</v>
      </c>
      <c r="E5956" t="s">
        <v>476</v>
      </c>
      <c r="F5956" s="174" t="n">
        <v>2043</v>
      </c>
      <c r="G5956" s="175" t="n">
        <v>64</v>
      </c>
      <c r="H5956" s="176" t="n">
        <v>27005.3456949143</v>
      </c>
      <c r="I5956" s="177" t="n">
        <v>3429811.35086021</v>
      </c>
      <c r="J5956" s="178" t="str">
        <f>IF(I5956&gt;0,H5956/I5956,0)</f>
      </c>
      <c r="K5956" s="179" t="str">
        <f>1-EXP(-J5956)</f>
      </c>
      <c r="L5956" s="180" t="str">
        <f>IF(G5956=30,1,M5955)</f>
      </c>
      <c r="M5956" s="181" t="str">
        <f>L5956*(1-K5956)</f>
      </c>
    </row>
    <row r="5957">
      <c r="A5957" t="s">
        <v>164</v>
      </c>
      <c r="B5957" t="s">
        <v>256</v>
      </c>
      <c r="C5957" s="32" t="s">
        <v>258</v>
      </c>
      <c r="D5957" t="s">
        <v>458</v>
      </c>
      <c r="E5957" t="s">
        <v>476</v>
      </c>
      <c r="F5957" s="174" t="n">
        <v>2043</v>
      </c>
      <c r="G5957" s="175" t="n">
        <v>65</v>
      </c>
      <c r="H5957" s="176" t="n">
        <v>27330.5467771242</v>
      </c>
      <c r="I5957" s="177" t="n">
        <v>3312902.96775419</v>
      </c>
      <c r="J5957" s="178" t="str">
        <f>IF(I5957&gt;0,H5957/I5957,0)</f>
      </c>
      <c r="K5957" s="179" t="str">
        <f>1-EXP(-J5957)</f>
      </c>
      <c r="L5957" s="180" t="str">
        <f>IF(G5957=30,1,M5956)</f>
      </c>
      <c r="M5957" s="181" t="str">
        <f>L5957*(1-K5957)</f>
      </c>
    </row>
    <row r="5958">
      <c r="A5958" t="s">
        <v>164</v>
      </c>
      <c r="B5958" t="s">
        <v>256</v>
      </c>
      <c r="C5958" s="32" t="s">
        <v>258</v>
      </c>
      <c r="D5958" t="s">
        <v>458</v>
      </c>
      <c r="E5958" t="s">
        <v>476</v>
      </c>
      <c r="F5958" s="174" t="n">
        <v>2043</v>
      </c>
      <c r="G5958" s="175" t="n">
        <v>66</v>
      </c>
      <c r="H5958" s="176" t="n">
        <v>29084.8424986275</v>
      </c>
      <c r="I5958" s="177" t="n">
        <v>3208738.07962513</v>
      </c>
      <c r="J5958" s="178" t="str">
        <f>IF(I5958&gt;0,H5958/I5958,0)</f>
      </c>
      <c r="K5958" s="179" t="str">
        <f>1-EXP(-J5958)</f>
      </c>
      <c r="L5958" s="180" t="str">
        <f>IF(G5958=30,1,M5957)</f>
      </c>
      <c r="M5958" s="181" t="str">
        <f>L5958*(1-K5958)</f>
      </c>
    </row>
    <row r="5959">
      <c r="A5959" t="s">
        <v>164</v>
      </c>
      <c r="B5959" t="s">
        <v>256</v>
      </c>
      <c r="C5959" s="32" t="s">
        <v>258</v>
      </c>
      <c r="D5959" t="s">
        <v>458</v>
      </c>
      <c r="E5959" t="s">
        <v>476</v>
      </c>
      <c r="F5959" s="174" t="n">
        <v>2043</v>
      </c>
      <c r="G5959" s="175" t="n">
        <v>67</v>
      </c>
      <c r="H5959" s="176" t="n">
        <v>30774.5547157853</v>
      </c>
      <c r="I5959" s="177" t="n">
        <v>3092532.31090149</v>
      </c>
      <c r="J5959" s="178" t="str">
        <f>IF(I5959&gt;0,H5959/I5959,0)</f>
      </c>
      <c r="K5959" s="179" t="str">
        <f>1-EXP(-J5959)</f>
      </c>
      <c r="L5959" s="180" t="str">
        <f>IF(G5959=30,1,M5958)</f>
      </c>
      <c r="M5959" s="181" t="str">
        <f>L5959*(1-K5959)</f>
      </c>
    </row>
    <row r="5960">
      <c r="A5960" t="s">
        <v>164</v>
      </c>
      <c r="B5960" t="s">
        <v>256</v>
      </c>
      <c r="C5960" s="32" t="s">
        <v>258</v>
      </c>
      <c r="D5960" t="s">
        <v>458</v>
      </c>
      <c r="E5960" t="s">
        <v>476</v>
      </c>
      <c r="F5960" s="174" t="n">
        <v>2043</v>
      </c>
      <c r="G5960" s="175" t="n">
        <v>68</v>
      </c>
      <c r="H5960" s="176" t="n">
        <v>32509.9783003284</v>
      </c>
      <c r="I5960" s="177" t="n">
        <v>2973831.97100173</v>
      </c>
      <c r="J5960" s="178" t="str">
        <f>IF(I5960&gt;0,H5960/I5960,0)</f>
      </c>
      <c r="K5960" s="179" t="str">
        <f>1-EXP(-J5960)</f>
      </c>
      <c r="L5960" s="180" t="str">
        <f>IF(G5960=30,1,M5959)</f>
      </c>
      <c r="M5960" s="181" t="str">
        <f>L5960*(1-K5960)</f>
      </c>
    </row>
    <row r="5961">
      <c r="A5961" t="s">
        <v>164</v>
      </c>
      <c r="B5961" t="s">
        <v>256</v>
      </c>
      <c r="C5961" s="32" t="s">
        <v>258</v>
      </c>
      <c r="D5961" t="s">
        <v>458</v>
      </c>
      <c r="E5961" t="s">
        <v>476</v>
      </c>
      <c r="F5961" s="174" t="n">
        <v>2043</v>
      </c>
      <c r="G5961" s="175" t="n">
        <v>69</v>
      </c>
      <c r="H5961" s="176" t="n">
        <v>34032.8668863215</v>
      </c>
      <c r="I5961" s="177" t="n">
        <v>2831211.51002198</v>
      </c>
      <c r="J5961" s="178" t="str">
        <f>IF(I5961&gt;0,H5961/I5961,0)</f>
      </c>
      <c r="K5961" s="179" t="str">
        <f>1-EXP(-J5961)</f>
      </c>
      <c r="L5961" s="180" t="str">
        <f>IF(G5961=30,1,M5960)</f>
      </c>
      <c r="M5961" s="181" t="str">
        <f>L5961*(1-K5961)</f>
      </c>
    </row>
    <row r="5962">
      <c r="A5962" t="s">
        <v>164</v>
      </c>
      <c r="B5962" t="s">
        <v>256</v>
      </c>
      <c r="C5962" s="32" t="s">
        <v>258</v>
      </c>
      <c r="D5962" t="s">
        <v>458</v>
      </c>
      <c r="E5962" t="s">
        <v>476</v>
      </c>
      <c r="F5962" s="174" t="n">
        <v>2044</v>
      </c>
      <c r="G5962" s="175" t="n">
        <v>30</v>
      </c>
      <c r="H5962" s="176" t="n">
        <v>750.998591162932</v>
      </c>
      <c r="I5962" s="177" t="n">
        <v>4714189.17608482</v>
      </c>
      <c r="J5962" s="178" t="str">
        <f>IF(I5962&gt;0,H5962/I5962,0)</f>
      </c>
      <c r="K5962" s="179" t="str">
        <f>1-EXP(-J5962)</f>
      </c>
      <c r="L5962" s="180" t="str">
        <f>IF(G5962=30,1,M5961)</f>
      </c>
      <c r="M5962" s="181" t="str">
        <f>L5962*(1-K5962)</f>
      </c>
    </row>
    <row r="5963">
      <c r="A5963" t="s">
        <v>164</v>
      </c>
      <c r="B5963" t="s">
        <v>256</v>
      </c>
      <c r="C5963" s="32" t="s">
        <v>258</v>
      </c>
      <c r="D5963" t="s">
        <v>458</v>
      </c>
      <c r="E5963" t="s">
        <v>476</v>
      </c>
      <c r="F5963" s="174" t="n">
        <v>2044</v>
      </c>
      <c r="G5963" s="175" t="n">
        <v>31</v>
      </c>
      <c r="H5963" s="176" t="n">
        <v>1006.22329422851</v>
      </c>
      <c r="I5963" s="177" t="n">
        <v>4782350.73814761</v>
      </c>
      <c r="J5963" s="178" t="str">
        <f>IF(I5963&gt;0,H5963/I5963,0)</f>
      </c>
      <c r="K5963" s="179" t="str">
        <f>1-EXP(-J5963)</f>
      </c>
      <c r="L5963" s="180" t="str">
        <f>IF(G5963=30,1,M5962)</f>
      </c>
      <c r="M5963" s="181" t="str">
        <f>L5963*(1-K5963)</f>
      </c>
    </row>
    <row r="5964">
      <c r="A5964" t="s">
        <v>164</v>
      </c>
      <c r="B5964" t="s">
        <v>256</v>
      </c>
      <c r="C5964" s="32" t="s">
        <v>258</v>
      </c>
      <c r="D5964" t="s">
        <v>458</v>
      </c>
      <c r="E5964" t="s">
        <v>476</v>
      </c>
      <c r="F5964" s="174" t="n">
        <v>2044</v>
      </c>
      <c r="G5964" s="175" t="n">
        <v>32</v>
      </c>
      <c r="H5964" s="176" t="n">
        <v>1127.67190166545</v>
      </c>
      <c r="I5964" s="177" t="n">
        <v>4895249.00324764</v>
      </c>
      <c r="J5964" s="178" t="str">
        <f>IF(I5964&gt;0,H5964/I5964,0)</f>
      </c>
      <c r="K5964" s="179" t="str">
        <f>1-EXP(-J5964)</f>
      </c>
      <c r="L5964" s="180" t="str">
        <f>IF(G5964=30,1,M5963)</f>
      </c>
      <c r="M5964" s="181" t="str">
        <f>L5964*(1-K5964)</f>
      </c>
    </row>
    <row r="5965">
      <c r="A5965" t="s">
        <v>164</v>
      </c>
      <c r="B5965" t="s">
        <v>256</v>
      </c>
      <c r="C5965" s="32" t="s">
        <v>258</v>
      </c>
      <c r="D5965" t="s">
        <v>458</v>
      </c>
      <c r="E5965" t="s">
        <v>476</v>
      </c>
      <c r="F5965" s="174" t="n">
        <v>2044</v>
      </c>
      <c r="G5965" s="175" t="n">
        <v>33</v>
      </c>
      <c r="H5965" s="176" t="n">
        <v>1186.64480280485</v>
      </c>
      <c r="I5965" s="177" t="n">
        <v>4867018.72210673</v>
      </c>
      <c r="J5965" s="178" t="str">
        <f>IF(I5965&gt;0,H5965/I5965,0)</f>
      </c>
      <c r="K5965" s="179" t="str">
        <f>1-EXP(-J5965)</f>
      </c>
      <c r="L5965" s="180" t="str">
        <f>IF(G5965=30,1,M5964)</f>
      </c>
      <c r="M5965" s="181" t="str">
        <f>L5965*(1-K5965)</f>
      </c>
    </row>
    <row r="5966">
      <c r="A5966" t="s">
        <v>164</v>
      </c>
      <c r="B5966" t="s">
        <v>256</v>
      </c>
      <c r="C5966" s="32" t="s">
        <v>258</v>
      </c>
      <c r="D5966" t="s">
        <v>458</v>
      </c>
      <c r="E5966" t="s">
        <v>476</v>
      </c>
      <c r="F5966" s="174" t="n">
        <v>2044</v>
      </c>
      <c r="G5966" s="175" t="n">
        <v>34</v>
      </c>
      <c r="H5966" s="176" t="n">
        <v>1228.73276647044</v>
      </c>
      <c r="I5966" s="177" t="n">
        <v>4733099.18783378</v>
      </c>
      <c r="J5966" s="178" t="str">
        <f>IF(I5966&gt;0,H5966/I5966,0)</f>
      </c>
      <c r="K5966" s="179" t="str">
        <f>1-EXP(-J5966)</f>
      </c>
      <c r="L5966" s="180" t="str">
        <f>IF(G5966=30,1,M5965)</f>
      </c>
      <c r="M5966" s="181" t="str">
        <f>L5966*(1-K5966)</f>
      </c>
    </row>
    <row r="5967">
      <c r="A5967" t="s">
        <v>164</v>
      </c>
      <c r="B5967" t="s">
        <v>256</v>
      </c>
      <c r="C5967" s="32" t="s">
        <v>258</v>
      </c>
      <c r="D5967" t="s">
        <v>458</v>
      </c>
      <c r="E5967" t="s">
        <v>476</v>
      </c>
      <c r="F5967" s="174" t="n">
        <v>2044</v>
      </c>
      <c r="G5967" s="175" t="n">
        <v>35</v>
      </c>
      <c r="H5967" s="176" t="n">
        <v>1589.97830563745</v>
      </c>
      <c r="I5967" s="177" t="n">
        <v>4661850.04618026</v>
      </c>
      <c r="J5967" s="178" t="str">
        <f>IF(I5967&gt;0,H5967/I5967,0)</f>
      </c>
      <c r="K5967" s="179" t="str">
        <f>1-EXP(-J5967)</f>
      </c>
      <c r="L5967" s="180" t="str">
        <f>IF(G5967=30,1,M5966)</f>
      </c>
      <c r="M5967" s="181" t="str">
        <f>L5967*(1-K5967)</f>
      </c>
    </row>
    <row r="5968">
      <c r="A5968" t="s">
        <v>164</v>
      </c>
      <c r="B5968" t="s">
        <v>256</v>
      </c>
      <c r="C5968" s="32" t="s">
        <v>258</v>
      </c>
      <c r="D5968" t="s">
        <v>458</v>
      </c>
      <c r="E5968" t="s">
        <v>476</v>
      </c>
      <c r="F5968" s="174" t="n">
        <v>2044</v>
      </c>
      <c r="G5968" s="175" t="n">
        <v>36</v>
      </c>
      <c r="H5968" s="176" t="n">
        <v>1850.15088211588</v>
      </c>
      <c r="I5968" s="177" t="n">
        <v>4618057.8958526</v>
      </c>
      <c r="J5968" s="178" t="str">
        <f>IF(I5968&gt;0,H5968/I5968,0)</f>
      </c>
      <c r="K5968" s="179" t="str">
        <f>1-EXP(-J5968)</f>
      </c>
      <c r="L5968" s="180" t="str">
        <f>IF(G5968=30,1,M5967)</f>
      </c>
      <c r="M5968" s="181" t="str">
        <f>L5968*(1-K5968)</f>
      </c>
    </row>
    <row r="5969">
      <c r="A5969" t="s">
        <v>164</v>
      </c>
      <c r="B5969" t="s">
        <v>256</v>
      </c>
      <c r="C5969" s="32" t="s">
        <v>258</v>
      </c>
      <c r="D5969" t="s">
        <v>458</v>
      </c>
      <c r="E5969" t="s">
        <v>476</v>
      </c>
      <c r="F5969" s="174" t="n">
        <v>2044</v>
      </c>
      <c r="G5969" s="175" t="n">
        <v>37</v>
      </c>
      <c r="H5969" s="176" t="n">
        <v>2057.46285432414</v>
      </c>
      <c r="I5969" s="177" t="n">
        <v>4642271.0227899</v>
      </c>
      <c r="J5969" s="178" t="str">
        <f>IF(I5969&gt;0,H5969/I5969,0)</f>
      </c>
      <c r="K5969" s="179" t="str">
        <f>1-EXP(-J5969)</f>
      </c>
      <c r="L5969" s="180" t="str">
        <f>IF(G5969=30,1,M5968)</f>
      </c>
      <c r="M5969" s="181" t="str">
        <f>L5969*(1-K5969)</f>
      </c>
    </row>
    <row r="5970">
      <c r="A5970" t="s">
        <v>164</v>
      </c>
      <c r="B5970" t="s">
        <v>256</v>
      </c>
      <c r="C5970" s="32" t="s">
        <v>258</v>
      </c>
      <c r="D5970" t="s">
        <v>458</v>
      </c>
      <c r="E5970" t="s">
        <v>476</v>
      </c>
      <c r="F5970" s="174" t="n">
        <v>2044</v>
      </c>
      <c r="G5970" s="175" t="n">
        <v>38</v>
      </c>
      <c r="H5970" s="176" t="n">
        <v>2177.24082195803</v>
      </c>
      <c r="I5970" s="177" t="n">
        <v>4557928.00038482</v>
      </c>
      <c r="J5970" s="178" t="str">
        <f>IF(I5970&gt;0,H5970/I5970,0)</f>
      </c>
      <c r="K5970" s="179" t="str">
        <f>1-EXP(-J5970)</f>
      </c>
      <c r="L5970" s="180" t="str">
        <f>IF(G5970=30,1,M5969)</f>
      </c>
      <c r="M5970" s="181" t="str">
        <f>L5970*(1-K5970)</f>
      </c>
    </row>
    <row r="5971">
      <c r="A5971" t="s">
        <v>164</v>
      </c>
      <c r="B5971" t="s">
        <v>256</v>
      </c>
      <c r="C5971" s="32" t="s">
        <v>258</v>
      </c>
      <c r="D5971" t="s">
        <v>458</v>
      </c>
      <c r="E5971" t="s">
        <v>476</v>
      </c>
      <c r="F5971" s="174" t="n">
        <v>2044</v>
      </c>
      <c r="G5971" s="175" t="n">
        <v>39</v>
      </c>
      <c r="H5971" s="176" t="n">
        <v>2320.5684674201</v>
      </c>
      <c r="I5971" s="177" t="n">
        <v>4495039.96212539</v>
      </c>
      <c r="J5971" s="178" t="str">
        <f>IF(I5971&gt;0,H5971/I5971,0)</f>
      </c>
      <c r="K5971" s="179" t="str">
        <f>1-EXP(-J5971)</f>
      </c>
      <c r="L5971" s="180" t="str">
        <f>IF(G5971=30,1,M5970)</f>
      </c>
      <c r="M5971" s="181" t="str">
        <f>L5971*(1-K5971)</f>
      </c>
    </row>
    <row r="5972">
      <c r="A5972" t="s">
        <v>164</v>
      </c>
      <c r="B5972" t="s">
        <v>256</v>
      </c>
      <c r="C5972" s="32" t="s">
        <v>258</v>
      </c>
      <c r="D5972" t="s">
        <v>458</v>
      </c>
      <c r="E5972" t="s">
        <v>476</v>
      </c>
      <c r="F5972" s="174" t="n">
        <v>2044</v>
      </c>
      <c r="G5972" s="175" t="n">
        <v>40</v>
      </c>
      <c r="H5972" s="176" t="n">
        <v>3028.5295919238</v>
      </c>
      <c r="I5972" s="177" t="n">
        <v>4364830.71495334</v>
      </c>
      <c r="J5972" s="178" t="str">
        <f>IF(I5972&gt;0,H5972/I5972,0)</f>
      </c>
      <c r="K5972" s="179" t="str">
        <f>1-EXP(-J5972)</f>
      </c>
      <c r="L5972" s="180" t="str">
        <f>IF(G5972=30,1,M5971)</f>
      </c>
      <c r="M5972" s="181" t="str">
        <f>L5972*(1-K5972)</f>
      </c>
    </row>
    <row r="5973">
      <c r="A5973" t="s">
        <v>164</v>
      </c>
      <c r="B5973" t="s">
        <v>256</v>
      </c>
      <c r="C5973" s="32" t="s">
        <v>258</v>
      </c>
      <c r="D5973" t="s">
        <v>458</v>
      </c>
      <c r="E5973" t="s">
        <v>476</v>
      </c>
      <c r="F5973" s="174" t="n">
        <v>2044</v>
      </c>
      <c r="G5973" s="175" t="n">
        <v>41</v>
      </c>
      <c r="H5973" s="176" t="n">
        <v>3362.5364549663</v>
      </c>
      <c r="I5973" s="177" t="n">
        <v>4296036.66448865</v>
      </c>
      <c r="J5973" s="178" t="str">
        <f>IF(I5973&gt;0,H5973/I5973,0)</f>
      </c>
      <c r="K5973" s="179" t="str">
        <f>1-EXP(-J5973)</f>
      </c>
      <c r="L5973" s="180" t="str">
        <f>IF(G5973=30,1,M5972)</f>
      </c>
      <c r="M5973" s="181" t="str">
        <f>L5973*(1-K5973)</f>
      </c>
    </row>
    <row r="5974">
      <c r="A5974" t="s">
        <v>164</v>
      </c>
      <c r="B5974" t="s">
        <v>256</v>
      </c>
      <c r="C5974" s="32" t="s">
        <v>258</v>
      </c>
      <c r="D5974" t="s">
        <v>458</v>
      </c>
      <c r="E5974" t="s">
        <v>476</v>
      </c>
      <c r="F5974" s="174" t="n">
        <v>2044</v>
      </c>
      <c r="G5974" s="175" t="n">
        <v>42</v>
      </c>
      <c r="H5974" s="176" t="n">
        <v>3777.47571908256</v>
      </c>
      <c r="I5974" s="177" t="n">
        <v>4269165.01502186</v>
      </c>
      <c r="J5974" s="178" t="str">
        <f>IF(I5974&gt;0,H5974/I5974,0)</f>
      </c>
      <c r="K5974" s="179" t="str">
        <f>1-EXP(-J5974)</f>
      </c>
      <c r="L5974" s="180" t="str">
        <f>IF(G5974=30,1,M5973)</f>
      </c>
      <c r="M5974" s="181" t="str">
        <f>L5974*(1-K5974)</f>
      </c>
    </row>
    <row r="5975">
      <c r="A5975" t="s">
        <v>164</v>
      </c>
      <c r="B5975" t="s">
        <v>256</v>
      </c>
      <c r="C5975" s="32" t="s">
        <v>258</v>
      </c>
      <c r="D5975" t="s">
        <v>458</v>
      </c>
      <c r="E5975" t="s">
        <v>476</v>
      </c>
      <c r="F5975" s="174" t="n">
        <v>2044</v>
      </c>
      <c r="G5975" s="175" t="n">
        <v>43</v>
      </c>
      <c r="H5975" s="176" t="n">
        <v>4080.62707953127</v>
      </c>
      <c r="I5975" s="177" t="n">
        <v>4244543.19792828</v>
      </c>
      <c r="J5975" s="178" t="str">
        <f>IF(I5975&gt;0,H5975/I5975,0)</f>
      </c>
      <c r="K5975" s="179" t="str">
        <f>1-EXP(-J5975)</f>
      </c>
      <c r="L5975" s="180" t="str">
        <f>IF(G5975=30,1,M5974)</f>
      </c>
      <c r="M5975" s="181" t="str">
        <f>L5975*(1-K5975)</f>
      </c>
    </row>
    <row r="5976">
      <c r="A5976" t="s">
        <v>164</v>
      </c>
      <c r="B5976" t="s">
        <v>256</v>
      </c>
      <c r="C5976" s="32" t="s">
        <v>258</v>
      </c>
      <c r="D5976" t="s">
        <v>458</v>
      </c>
      <c r="E5976" t="s">
        <v>476</v>
      </c>
      <c r="F5976" s="174" t="n">
        <v>2044</v>
      </c>
      <c r="G5976" s="175" t="n">
        <v>44</v>
      </c>
      <c r="H5976" s="176" t="n">
        <v>4418.8034361455</v>
      </c>
      <c r="I5976" s="177" t="n">
        <v>4219056.33747698</v>
      </c>
      <c r="J5976" s="178" t="str">
        <f>IF(I5976&gt;0,H5976/I5976,0)</f>
      </c>
      <c r="K5976" s="179" t="str">
        <f>1-EXP(-J5976)</f>
      </c>
      <c r="L5976" s="180" t="str">
        <f>IF(G5976=30,1,M5975)</f>
      </c>
      <c r="M5976" s="181" t="str">
        <f>L5976*(1-K5976)</f>
      </c>
    </row>
    <row r="5977">
      <c r="A5977" t="s">
        <v>164</v>
      </c>
      <c r="B5977" t="s">
        <v>256</v>
      </c>
      <c r="C5977" s="32" t="s">
        <v>258</v>
      </c>
      <c r="D5977" t="s">
        <v>458</v>
      </c>
      <c r="E5977" t="s">
        <v>476</v>
      </c>
      <c r="F5977" s="174" t="n">
        <v>2044</v>
      </c>
      <c r="G5977" s="175" t="n">
        <v>45</v>
      </c>
      <c r="H5977" s="176" t="n">
        <v>5686.53688682811</v>
      </c>
      <c r="I5977" s="177" t="n">
        <v>4231734.59744864</v>
      </c>
      <c r="J5977" s="178" t="str">
        <f>IF(I5977&gt;0,H5977/I5977,0)</f>
      </c>
      <c r="K5977" s="179" t="str">
        <f>1-EXP(-J5977)</f>
      </c>
      <c r="L5977" s="180" t="str">
        <f>IF(G5977=30,1,M5976)</f>
      </c>
      <c r="M5977" s="181" t="str">
        <f>L5977*(1-K5977)</f>
      </c>
    </row>
    <row r="5978">
      <c r="A5978" t="s">
        <v>164</v>
      </c>
      <c r="B5978" t="s">
        <v>256</v>
      </c>
      <c r="C5978" s="32" t="s">
        <v>258</v>
      </c>
      <c r="D5978" t="s">
        <v>458</v>
      </c>
      <c r="E5978" t="s">
        <v>476</v>
      </c>
      <c r="F5978" s="174" t="n">
        <v>2044</v>
      </c>
      <c r="G5978" s="175" t="n">
        <v>46</v>
      </c>
      <c r="H5978" s="176" t="n">
        <v>6368.60421820549</v>
      </c>
      <c r="I5978" s="177" t="n">
        <v>4280840.28137152</v>
      </c>
      <c r="J5978" s="178" t="str">
        <f>IF(I5978&gt;0,H5978/I5978,0)</f>
      </c>
      <c r="K5978" s="179" t="str">
        <f>1-EXP(-J5978)</f>
      </c>
      <c r="L5978" s="180" t="str">
        <f>IF(G5978=30,1,M5977)</f>
      </c>
      <c r="M5978" s="181" t="str">
        <f>L5978*(1-K5978)</f>
      </c>
    </row>
    <row r="5979">
      <c r="A5979" t="s">
        <v>164</v>
      </c>
      <c r="B5979" t="s">
        <v>256</v>
      </c>
      <c r="C5979" s="32" t="s">
        <v>258</v>
      </c>
      <c r="D5979" t="s">
        <v>458</v>
      </c>
      <c r="E5979" t="s">
        <v>476</v>
      </c>
      <c r="F5979" s="174" t="n">
        <v>2044</v>
      </c>
      <c r="G5979" s="175" t="n">
        <v>47</v>
      </c>
      <c r="H5979" s="176" t="n">
        <v>7365.86069351429</v>
      </c>
      <c r="I5979" s="177" t="n">
        <v>4404140.03785302</v>
      </c>
      <c r="J5979" s="178" t="str">
        <f>IF(I5979&gt;0,H5979/I5979,0)</f>
      </c>
      <c r="K5979" s="179" t="str">
        <f>1-EXP(-J5979)</f>
      </c>
      <c r="L5979" s="180" t="str">
        <f>IF(G5979=30,1,M5978)</f>
      </c>
      <c r="M5979" s="181" t="str">
        <f>L5979*(1-K5979)</f>
      </c>
    </row>
    <row r="5980">
      <c r="A5980" t="s">
        <v>164</v>
      </c>
      <c r="B5980" t="s">
        <v>256</v>
      </c>
      <c r="C5980" s="32" t="s">
        <v>258</v>
      </c>
      <c r="D5980" t="s">
        <v>458</v>
      </c>
      <c r="E5980" t="s">
        <v>476</v>
      </c>
      <c r="F5980" s="174" t="n">
        <v>2044</v>
      </c>
      <c r="G5980" s="175" t="n">
        <v>48</v>
      </c>
      <c r="H5980" s="176" t="n">
        <v>7971.01344663188</v>
      </c>
      <c r="I5980" s="177" t="n">
        <v>4351437.40745842</v>
      </c>
      <c r="J5980" s="178" t="str">
        <f>IF(I5980&gt;0,H5980/I5980,0)</f>
      </c>
      <c r="K5980" s="179" t="str">
        <f>1-EXP(-J5980)</f>
      </c>
      <c r="L5980" s="180" t="str">
        <f>IF(G5980=30,1,M5979)</f>
      </c>
      <c r="M5980" s="181" t="str">
        <f>L5980*(1-K5980)</f>
      </c>
    </row>
    <row r="5981">
      <c r="A5981" t="s">
        <v>164</v>
      </c>
      <c r="B5981" t="s">
        <v>256</v>
      </c>
      <c r="C5981" s="32" t="s">
        <v>258</v>
      </c>
      <c r="D5981" t="s">
        <v>458</v>
      </c>
      <c r="E5981" t="s">
        <v>476</v>
      </c>
      <c r="F5981" s="174" t="n">
        <v>2044</v>
      </c>
      <c r="G5981" s="175" t="n">
        <v>49</v>
      </c>
      <c r="H5981" s="176" t="n">
        <v>8570.28647583459</v>
      </c>
      <c r="I5981" s="177" t="n">
        <v>4268577.91664002</v>
      </c>
      <c r="J5981" s="178" t="str">
        <f>IF(I5981&gt;0,H5981/I5981,0)</f>
      </c>
      <c r="K5981" s="179" t="str">
        <f>1-EXP(-J5981)</f>
      </c>
      <c r="L5981" s="180" t="str">
        <f>IF(G5981=30,1,M5980)</f>
      </c>
      <c r="M5981" s="181" t="str">
        <f>L5981*(1-K5981)</f>
      </c>
    </row>
    <row r="5982">
      <c r="A5982" t="s">
        <v>164</v>
      </c>
      <c r="B5982" t="s">
        <v>256</v>
      </c>
      <c r="C5982" s="32" t="s">
        <v>258</v>
      </c>
      <c r="D5982" t="s">
        <v>458</v>
      </c>
      <c r="E5982" t="s">
        <v>476</v>
      </c>
      <c r="F5982" s="174" t="n">
        <v>2044</v>
      </c>
      <c r="G5982" s="175" t="n">
        <v>50</v>
      </c>
      <c r="H5982" s="176" t="n">
        <v>9640.49249555722</v>
      </c>
      <c r="I5982" s="177" t="n">
        <v>4199892.87570617</v>
      </c>
      <c r="J5982" s="178" t="str">
        <f>IF(I5982&gt;0,H5982/I5982,0)</f>
      </c>
      <c r="K5982" s="179" t="str">
        <f>1-EXP(-J5982)</f>
      </c>
      <c r="L5982" s="180" t="str">
        <f>IF(G5982=30,1,M5981)</f>
      </c>
      <c r="M5982" s="181" t="str">
        <f>L5982*(1-K5982)</f>
      </c>
    </row>
    <row r="5983">
      <c r="A5983" t="s">
        <v>164</v>
      </c>
      <c r="B5983" t="s">
        <v>256</v>
      </c>
      <c r="C5983" s="32" t="s">
        <v>258</v>
      </c>
      <c r="D5983" t="s">
        <v>458</v>
      </c>
      <c r="E5983" t="s">
        <v>476</v>
      </c>
      <c r="F5983" s="174" t="n">
        <v>2044</v>
      </c>
      <c r="G5983" s="175" t="n">
        <v>51</v>
      </c>
      <c r="H5983" s="176" t="n">
        <v>10381.2259690867</v>
      </c>
      <c r="I5983" s="177" t="n">
        <v>4132890.85018422</v>
      </c>
      <c r="J5983" s="178" t="str">
        <f>IF(I5983&gt;0,H5983/I5983,0)</f>
      </c>
      <c r="K5983" s="179" t="str">
        <f>1-EXP(-J5983)</f>
      </c>
      <c r="L5983" s="180" t="str">
        <f>IF(G5983=30,1,M5982)</f>
      </c>
      <c r="M5983" s="181" t="str">
        <f>L5983*(1-K5983)</f>
      </c>
    </row>
    <row r="5984">
      <c r="A5984" t="s">
        <v>164</v>
      </c>
      <c r="B5984" t="s">
        <v>256</v>
      </c>
      <c r="C5984" s="32" t="s">
        <v>258</v>
      </c>
      <c r="D5984" t="s">
        <v>458</v>
      </c>
      <c r="E5984" t="s">
        <v>476</v>
      </c>
      <c r="F5984" s="174" t="n">
        <v>2044</v>
      </c>
      <c r="G5984" s="175" t="n">
        <v>52</v>
      </c>
      <c r="H5984" s="176" t="n">
        <v>11381.0173658451</v>
      </c>
      <c r="I5984" s="177" t="n">
        <v>4152557.83273872</v>
      </c>
      <c r="J5984" s="178" t="str">
        <f>IF(I5984&gt;0,H5984/I5984,0)</f>
      </c>
      <c r="K5984" s="179" t="str">
        <f>1-EXP(-J5984)</f>
      </c>
      <c r="L5984" s="180" t="str">
        <f>IF(G5984=30,1,M5983)</f>
      </c>
      <c r="M5984" s="181" t="str">
        <f>L5984*(1-K5984)</f>
      </c>
    </row>
    <row r="5985">
      <c r="A5985" t="s">
        <v>164</v>
      </c>
      <c r="B5985" t="s">
        <v>256</v>
      </c>
      <c r="C5985" s="32" t="s">
        <v>258</v>
      </c>
      <c r="D5985" t="s">
        <v>458</v>
      </c>
      <c r="E5985" t="s">
        <v>476</v>
      </c>
      <c r="F5985" s="174" t="n">
        <v>2044</v>
      </c>
      <c r="G5985" s="175" t="n">
        <v>53</v>
      </c>
      <c r="H5985" s="176" t="n">
        <v>12410.1587004109</v>
      </c>
      <c r="I5985" s="177" t="n">
        <v>4151423.43571085</v>
      </c>
      <c r="J5985" s="178" t="str">
        <f>IF(I5985&gt;0,H5985/I5985,0)</f>
      </c>
      <c r="K5985" s="179" t="str">
        <f>1-EXP(-J5985)</f>
      </c>
      <c r="L5985" s="180" t="str">
        <f>IF(G5985=30,1,M5984)</f>
      </c>
      <c r="M5985" s="181" t="str">
        <f>L5985*(1-K5985)</f>
      </c>
    </row>
    <row r="5986">
      <c r="A5986" t="s">
        <v>164</v>
      </c>
      <c r="B5986" t="s">
        <v>256</v>
      </c>
      <c r="C5986" s="32" t="s">
        <v>258</v>
      </c>
      <c r="D5986" t="s">
        <v>458</v>
      </c>
      <c r="E5986" t="s">
        <v>476</v>
      </c>
      <c r="F5986" s="174" t="n">
        <v>2044</v>
      </c>
      <c r="G5986" s="175" t="n">
        <v>54</v>
      </c>
      <c r="H5986" s="176" t="n">
        <v>17963.7092155999</v>
      </c>
      <c r="I5986" s="177" t="n">
        <v>6104211.68324215</v>
      </c>
      <c r="J5986" s="178" t="str">
        <f>IF(I5986&gt;0,H5986/I5986,0)</f>
      </c>
      <c r="K5986" s="179" t="str">
        <f>1-EXP(-J5986)</f>
      </c>
      <c r="L5986" s="180" t="str">
        <f>IF(G5986=30,1,M5985)</f>
      </c>
      <c r="M5986" s="181" t="str">
        <f>L5986*(1-K5986)</f>
      </c>
    </row>
    <row r="5987">
      <c r="A5987" t="s">
        <v>164</v>
      </c>
      <c r="B5987" t="s">
        <v>256</v>
      </c>
      <c r="C5987" s="32" t="s">
        <v>258</v>
      </c>
      <c r="D5987" t="s">
        <v>458</v>
      </c>
      <c r="E5987" t="s">
        <v>476</v>
      </c>
      <c r="F5987" s="174" t="n">
        <v>2044</v>
      </c>
      <c r="G5987" s="175" t="n">
        <v>55</v>
      </c>
      <c r="H5987" s="176" t="n">
        <v>14228.9410389715</v>
      </c>
      <c r="I5987" s="177" t="n">
        <v>4070613.29569075</v>
      </c>
      <c r="J5987" s="178" t="str">
        <f>IF(I5987&gt;0,H5987/I5987,0)</f>
      </c>
      <c r="K5987" s="179" t="str">
        <f>1-EXP(-J5987)</f>
      </c>
      <c r="L5987" s="180" t="str">
        <f>IF(G5987=30,1,M5986)</f>
      </c>
      <c r="M5987" s="181" t="str">
        <f>L5987*(1-K5987)</f>
      </c>
    </row>
    <row r="5988">
      <c r="A5988" t="s">
        <v>164</v>
      </c>
      <c r="B5988" t="s">
        <v>256</v>
      </c>
      <c r="C5988" s="32" t="s">
        <v>258</v>
      </c>
      <c r="D5988" t="s">
        <v>458</v>
      </c>
      <c r="E5988" t="s">
        <v>476</v>
      </c>
      <c r="F5988" s="174" t="n">
        <v>2044</v>
      </c>
      <c r="G5988" s="175" t="n">
        <v>56</v>
      </c>
      <c r="H5988" s="176" t="n">
        <v>15342.8119589983</v>
      </c>
      <c r="I5988" s="177" t="n">
        <v>4031260.27407366</v>
      </c>
      <c r="J5988" s="178" t="str">
        <f>IF(I5988&gt;0,H5988/I5988,0)</f>
      </c>
      <c r="K5988" s="179" t="str">
        <f>1-EXP(-J5988)</f>
      </c>
      <c r="L5988" s="180" t="str">
        <f>IF(G5988=30,1,M5987)</f>
      </c>
      <c r="M5988" s="181" t="str">
        <f>L5988*(1-K5988)</f>
      </c>
    </row>
    <row r="5989">
      <c r="A5989" t="s">
        <v>164</v>
      </c>
      <c r="B5989" t="s">
        <v>256</v>
      </c>
      <c r="C5989" s="32" t="s">
        <v>258</v>
      </c>
      <c r="D5989" t="s">
        <v>458</v>
      </c>
      <c r="E5989" t="s">
        <v>476</v>
      </c>
      <c r="F5989" s="174" t="n">
        <v>2044</v>
      </c>
      <c r="G5989" s="175" t="n">
        <v>57</v>
      </c>
      <c r="H5989" s="176" t="n">
        <v>16119.0754421457</v>
      </c>
      <c r="I5989" s="177" t="n">
        <v>3882870.46768151</v>
      </c>
      <c r="J5989" s="178" t="str">
        <f>IF(I5989&gt;0,H5989/I5989,0)</f>
      </c>
      <c r="K5989" s="179" t="str">
        <f>1-EXP(-J5989)</f>
      </c>
      <c r="L5989" s="180" t="str">
        <f>IF(G5989=30,1,M5988)</f>
      </c>
      <c r="M5989" s="181" t="str">
        <f>L5989*(1-K5989)</f>
      </c>
    </row>
    <row r="5990">
      <c r="A5990" t="s">
        <v>164</v>
      </c>
      <c r="B5990" t="s">
        <v>256</v>
      </c>
      <c r="C5990" s="32" t="s">
        <v>258</v>
      </c>
      <c r="D5990" t="s">
        <v>458</v>
      </c>
      <c r="E5990" t="s">
        <v>476</v>
      </c>
      <c r="F5990" s="174" t="n">
        <v>2044</v>
      </c>
      <c r="G5990" s="175" t="n">
        <v>58</v>
      </c>
      <c r="H5990" s="176" t="n">
        <v>17334.3044900223</v>
      </c>
      <c r="I5990" s="177" t="n">
        <v>3824016.64156157</v>
      </c>
      <c r="J5990" s="178" t="str">
        <f>IF(I5990&gt;0,H5990/I5990,0)</f>
      </c>
      <c r="K5990" s="179" t="str">
        <f>1-EXP(-J5990)</f>
      </c>
      <c r="L5990" s="180" t="str">
        <f>IF(G5990=30,1,M5989)</f>
      </c>
      <c r="M5990" s="181" t="str">
        <f>L5990*(1-K5990)</f>
      </c>
    </row>
    <row r="5991">
      <c r="A5991" t="s">
        <v>164</v>
      </c>
      <c r="B5991" t="s">
        <v>256</v>
      </c>
      <c r="C5991" s="32" t="s">
        <v>258</v>
      </c>
      <c r="D5991" t="s">
        <v>458</v>
      </c>
      <c r="E5991" t="s">
        <v>476</v>
      </c>
      <c r="F5991" s="174" t="n">
        <v>2044</v>
      </c>
      <c r="G5991" s="175" t="n">
        <v>59</v>
      </c>
      <c r="H5991" s="176" t="n">
        <v>19085.6743610003</v>
      </c>
      <c r="I5991" s="177" t="n">
        <v>3848767.91536525</v>
      </c>
      <c r="J5991" s="178" t="str">
        <f>IF(I5991&gt;0,H5991/I5991,0)</f>
      </c>
      <c r="K5991" s="179" t="str">
        <f>1-EXP(-J5991)</f>
      </c>
      <c r="L5991" s="180" t="str">
        <f>IF(G5991=30,1,M5990)</f>
      </c>
      <c r="M5991" s="181" t="str">
        <f>L5991*(1-K5991)</f>
      </c>
    </row>
    <row r="5992">
      <c r="A5992" t="s">
        <v>164</v>
      </c>
      <c r="B5992" t="s">
        <v>256</v>
      </c>
      <c r="C5992" s="32" t="s">
        <v>258</v>
      </c>
      <c r="D5992" t="s">
        <v>458</v>
      </c>
      <c r="E5992" t="s">
        <v>476</v>
      </c>
      <c r="F5992" s="174" t="n">
        <v>2044</v>
      </c>
      <c r="G5992" s="175" t="n">
        <v>60</v>
      </c>
      <c r="H5992" s="176" t="n">
        <v>20911.1193758443</v>
      </c>
      <c r="I5992" s="177" t="n">
        <v>3892819.01293169</v>
      </c>
      <c r="J5992" s="178" t="str">
        <f>IF(I5992&gt;0,H5992/I5992,0)</f>
      </c>
      <c r="K5992" s="179" t="str">
        <f>1-EXP(-J5992)</f>
      </c>
      <c r="L5992" s="180" t="str">
        <f>IF(G5992=30,1,M5991)</f>
      </c>
      <c r="M5992" s="181" t="str">
        <f>L5992*(1-K5992)</f>
      </c>
    </row>
    <row r="5993">
      <c r="A5993" t="s">
        <v>164</v>
      </c>
      <c r="B5993" t="s">
        <v>256</v>
      </c>
      <c r="C5993" s="32" t="s">
        <v>258</v>
      </c>
      <c r="D5993" t="s">
        <v>458</v>
      </c>
      <c r="E5993" t="s">
        <v>476</v>
      </c>
      <c r="F5993" s="174" t="n">
        <v>2044</v>
      </c>
      <c r="G5993" s="175" t="n">
        <v>61</v>
      </c>
      <c r="H5993" s="176" t="n">
        <v>22586.7549185278</v>
      </c>
      <c r="I5993" s="177" t="n">
        <v>3834770.09460096</v>
      </c>
      <c r="J5993" s="178" t="str">
        <f>IF(I5993&gt;0,H5993/I5993,0)</f>
      </c>
      <c r="K5993" s="179" t="str">
        <f>1-EXP(-J5993)</f>
      </c>
      <c r="L5993" s="180" t="str">
        <f>IF(G5993=30,1,M5992)</f>
      </c>
      <c r="M5993" s="181" t="str">
        <f>L5993*(1-K5993)</f>
      </c>
    </row>
    <row r="5994">
      <c r="A5994" t="s">
        <v>164</v>
      </c>
      <c r="B5994" t="s">
        <v>256</v>
      </c>
      <c r="C5994" s="32" t="s">
        <v>258</v>
      </c>
      <c r="D5994" t="s">
        <v>458</v>
      </c>
      <c r="E5994" t="s">
        <v>476</v>
      </c>
      <c r="F5994" s="174" t="n">
        <v>2044</v>
      </c>
      <c r="G5994" s="175" t="n">
        <v>62</v>
      </c>
      <c r="H5994" s="176" t="n">
        <v>23761.7924023905</v>
      </c>
      <c r="I5994" s="177" t="n">
        <v>3673960.47603245</v>
      </c>
      <c r="J5994" s="178" t="str">
        <f>IF(I5994&gt;0,H5994/I5994,0)</f>
      </c>
      <c r="K5994" s="179" t="str">
        <f>1-EXP(-J5994)</f>
      </c>
      <c r="L5994" s="180" t="str">
        <f>IF(G5994=30,1,M5993)</f>
      </c>
      <c r="M5994" s="181" t="str">
        <f>L5994*(1-K5994)</f>
      </c>
    </row>
    <row r="5995">
      <c r="A5995" t="s">
        <v>164</v>
      </c>
      <c r="B5995" t="s">
        <v>256</v>
      </c>
      <c r="C5995" s="32" t="s">
        <v>258</v>
      </c>
      <c r="D5995" t="s">
        <v>458</v>
      </c>
      <c r="E5995" t="s">
        <v>476</v>
      </c>
      <c r="F5995" s="174" t="n">
        <v>2044</v>
      </c>
      <c r="G5995" s="175" t="n">
        <v>63</v>
      </c>
      <c r="H5995" s="176" t="n">
        <v>25313.9388384742</v>
      </c>
      <c r="I5995" s="177" t="n">
        <v>3567523.3054554</v>
      </c>
      <c r="J5995" s="178" t="str">
        <f>IF(I5995&gt;0,H5995/I5995,0)</f>
      </c>
      <c r="K5995" s="179" t="str">
        <f>1-EXP(-J5995)</f>
      </c>
      <c r="L5995" s="180" t="str">
        <f>IF(G5995=30,1,M5994)</f>
      </c>
      <c r="M5995" s="181" t="str">
        <f>L5995*(1-K5995)</f>
      </c>
    </row>
    <row r="5996">
      <c r="A5996" t="s">
        <v>164</v>
      </c>
      <c r="B5996" t="s">
        <v>256</v>
      </c>
      <c r="C5996" s="32" t="s">
        <v>258</v>
      </c>
      <c r="D5996" t="s">
        <v>458</v>
      </c>
      <c r="E5996" t="s">
        <v>476</v>
      </c>
      <c r="F5996" s="174" t="n">
        <v>2044</v>
      </c>
      <c r="G5996" s="175" t="n">
        <v>64</v>
      </c>
      <c r="H5996" s="176" t="n">
        <v>27030.2628284083</v>
      </c>
      <c r="I5996" s="177" t="n">
        <v>3472857.96510492</v>
      </c>
      <c r="J5996" s="178" t="str">
        <f>IF(I5996&gt;0,H5996/I5996,0)</f>
      </c>
      <c r="K5996" s="179" t="str">
        <f>1-EXP(-J5996)</f>
      </c>
      <c r="L5996" s="180" t="str">
        <f>IF(G5996=30,1,M5995)</f>
      </c>
      <c r="M5996" s="181" t="str">
        <f>L5996*(1-K5996)</f>
      </c>
    </row>
    <row r="5997">
      <c r="A5997" t="s">
        <v>164</v>
      </c>
      <c r="B5997" t="s">
        <v>256</v>
      </c>
      <c r="C5997" s="32" t="s">
        <v>258</v>
      </c>
      <c r="D5997" t="s">
        <v>458</v>
      </c>
      <c r="E5997" t="s">
        <v>476</v>
      </c>
      <c r="F5997" s="174" t="n">
        <v>2044</v>
      </c>
      <c r="G5997" s="175" t="n">
        <v>65</v>
      </c>
      <c r="H5997" s="176" t="n">
        <v>27463.0190554635</v>
      </c>
      <c r="I5997" s="177" t="n">
        <v>3371159.04086513</v>
      </c>
      <c r="J5997" s="178" t="str">
        <f>IF(I5997&gt;0,H5997/I5997,0)</f>
      </c>
      <c r="K5997" s="179" t="str">
        <f>1-EXP(-J5997)</f>
      </c>
      <c r="L5997" s="180" t="str">
        <f>IF(G5997=30,1,M5996)</f>
      </c>
      <c r="M5997" s="181" t="str">
        <f>L5997*(1-K5997)</f>
      </c>
    </row>
    <row r="5998">
      <c r="A5998" t="s">
        <v>164</v>
      </c>
      <c r="B5998" t="s">
        <v>256</v>
      </c>
      <c r="C5998" s="32" t="s">
        <v>258</v>
      </c>
      <c r="D5998" t="s">
        <v>458</v>
      </c>
      <c r="E5998" t="s">
        <v>476</v>
      </c>
      <c r="F5998" s="174" t="n">
        <v>2044</v>
      </c>
      <c r="G5998" s="175" t="n">
        <v>66</v>
      </c>
      <c r="H5998" s="176" t="n">
        <v>29079.0516139928</v>
      </c>
      <c r="I5998" s="177" t="n">
        <v>3251435.82060287</v>
      </c>
      <c r="J5998" s="178" t="str">
        <f>IF(I5998&gt;0,H5998/I5998,0)</f>
      </c>
      <c r="K5998" s="179" t="str">
        <f>1-EXP(-J5998)</f>
      </c>
      <c r="L5998" s="180" t="str">
        <f>IF(G5998=30,1,M5997)</f>
      </c>
      <c r="M5998" s="181" t="str">
        <f>L5998*(1-K5998)</f>
      </c>
    </row>
    <row r="5999">
      <c r="A5999" t="s">
        <v>164</v>
      </c>
      <c r="B5999" t="s">
        <v>256</v>
      </c>
      <c r="C5999" s="32" t="s">
        <v>258</v>
      </c>
      <c r="D5999" t="s">
        <v>458</v>
      </c>
      <c r="E5999" t="s">
        <v>476</v>
      </c>
      <c r="F5999" s="174" t="n">
        <v>2044</v>
      </c>
      <c r="G5999" s="175" t="n">
        <v>67</v>
      </c>
      <c r="H5999" s="176" t="n">
        <v>30894.9602477061</v>
      </c>
      <c r="I5999" s="177" t="n">
        <v>3142728.73087198</v>
      </c>
      <c r="J5999" s="178" t="str">
        <f>IF(I5999&gt;0,H5999/I5999,0)</f>
      </c>
      <c r="K5999" s="179" t="str">
        <f>1-EXP(-J5999)</f>
      </c>
      <c r="L5999" s="180" t="str">
        <f>IF(G5999=30,1,M5998)</f>
      </c>
      <c r="M5999" s="181" t="str">
        <f>L5999*(1-K5999)</f>
      </c>
    </row>
    <row r="6000">
      <c r="A6000" t="s">
        <v>164</v>
      </c>
      <c r="B6000" t="s">
        <v>256</v>
      </c>
      <c r="C6000" s="32" t="s">
        <v>258</v>
      </c>
      <c r="D6000" t="s">
        <v>458</v>
      </c>
      <c r="E6000" t="s">
        <v>476</v>
      </c>
      <c r="F6000" s="174" t="n">
        <v>2044</v>
      </c>
      <c r="G6000" s="175" t="n">
        <v>68</v>
      </c>
      <c r="H6000" s="176" t="n">
        <v>32648.5135115058</v>
      </c>
      <c r="I6000" s="177" t="n">
        <v>3022748.07226688</v>
      </c>
      <c r="J6000" s="178" t="str">
        <f>IF(I6000&gt;0,H6000/I6000,0)</f>
      </c>
      <c r="K6000" s="179" t="str">
        <f>1-EXP(-J6000)</f>
      </c>
      <c r="L6000" s="180" t="str">
        <f>IF(G6000=30,1,M5999)</f>
      </c>
      <c r="M6000" s="181" t="str">
        <f>L6000*(1-K6000)</f>
      </c>
    </row>
    <row r="6001">
      <c r="A6001" t="s">
        <v>164</v>
      </c>
      <c r="B6001" t="s">
        <v>256</v>
      </c>
      <c r="C6001" s="32" t="s">
        <v>258</v>
      </c>
      <c r="D6001" t="s">
        <v>458</v>
      </c>
      <c r="E6001" t="s">
        <v>476</v>
      </c>
      <c r="F6001" s="174" t="n">
        <v>2044</v>
      </c>
      <c r="G6001" s="175" t="n">
        <v>69</v>
      </c>
      <c r="H6001" s="176" t="n">
        <v>34446.9325815798</v>
      </c>
      <c r="I6001" s="177" t="n">
        <v>2900192.60421421</v>
      </c>
      <c r="J6001" s="178" t="str">
        <f>IF(I6001&gt;0,H6001/I6001,0)</f>
      </c>
      <c r="K6001" s="179" t="str">
        <f>1-EXP(-J6001)</f>
      </c>
      <c r="L6001" s="180" t="str">
        <f>IF(G6001=30,1,M6000)</f>
      </c>
      <c r="M6001" s="181" t="str">
        <f>L6001*(1-K6001)</f>
      </c>
    </row>
    <row r="6002">
      <c r="A6002" t="s">
        <v>164</v>
      </c>
      <c r="B6002" t="s">
        <v>256</v>
      </c>
      <c r="C6002" s="32" t="s">
        <v>258</v>
      </c>
      <c r="D6002" t="s">
        <v>458</v>
      </c>
      <c r="E6002" t="s">
        <v>476</v>
      </c>
      <c r="F6002" s="174" t="n">
        <v>2045</v>
      </c>
      <c r="G6002" s="175" t="n">
        <v>30</v>
      </c>
      <c r="H6002" s="176" t="n">
        <v>740.974012990067</v>
      </c>
      <c r="I6002" s="177" t="n">
        <v>4642333.58395385</v>
      </c>
      <c r="J6002" s="178" t="str">
        <f>IF(I6002&gt;0,H6002/I6002,0)</f>
      </c>
      <c r="K6002" s="179" t="str">
        <f>1-EXP(-J6002)</f>
      </c>
      <c r="L6002" s="180" t="str">
        <f>IF(G6002=30,1,M6001)</f>
      </c>
      <c r="M6002" s="181" t="str">
        <f>L6002*(1-K6002)</f>
      </c>
    </row>
    <row r="6003">
      <c r="A6003" t="s">
        <v>164</v>
      </c>
      <c r="B6003" t="s">
        <v>256</v>
      </c>
      <c r="C6003" s="32" t="s">
        <v>258</v>
      </c>
      <c r="D6003" t="s">
        <v>458</v>
      </c>
      <c r="E6003" t="s">
        <v>476</v>
      </c>
      <c r="F6003" s="174" t="n">
        <v>2045</v>
      </c>
      <c r="G6003" s="175" t="n">
        <v>31</v>
      </c>
      <c r="H6003" s="176" t="n">
        <v>992.323301326444</v>
      </c>
      <c r="I6003" s="177" t="n">
        <v>4708844.90647585</v>
      </c>
      <c r="J6003" s="178" t="str">
        <f>IF(I6003&gt;0,H6003/I6003,0)</f>
      </c>
      <c r="K6003" s="179" t="str">
        <f>1-EXP(-J6003)</f>
      </c>
      <c r="L6003" s="180" t="str">
        <f>IF(G6003=30,1,M6002)</f>
      </c>
      <c r="M6003" s="181" t="str">
        <f>L6003*(1-K6003)</f>
      </c>
    </row>
    <row r="6004">
      <c r="A6004" t="s">
        <v>164</v>
      </c>
      <c r="B6004" t="s">
        <v>256</v>
      </c>
      <c r="C6004" s="32" t="s">
        <v>258</v>
      </c>
      <c r="D6004" t="s">
        <v>458</v>
      </c>
      <c r="E6004" t="s">
        <v>476</v>
      </c>
      <c r="F6004" s="174" t="n">
        <v>2045</v>
      </c>
      <c r="G6004" s="175" t="n">
        <v>32</v>
      </c>
      <c r="H6004" s="176" t="n">
        <v>1060.88329541836</v>
      </c>
      <c r="I6004" s="177" t="n">
        <v>4777005.86599069</v>
      </c>
      <c r="J6004" s="178" t="str">
        <f>IF(I6004&gt;0,H6004/I6004,0)</f>
      </c>
      <c r="K6004" s="179" t="str">
        <f>1-EXP(-J6004)</f>
      </c>
      <c r="L6004" s="180" t="str">
        <f>IF(G6004=30,1,M6003)</f>
      </c>
      <c r="M6004" s="181" t="str">
        <f>L6004*(1-K6004)</f>
      </c>
    </row>
    <row r="6005">
      <c r="A6005" t="s">
        <v>164</v>
      </c>
      <c r="B6005" t="s">
        <v>256</v>
      </c>
      <c r="C6005" s="32" t="s">
        <v>258</v>
      </c>
      <c r="D6005" t="s">
        <v>458</v>
      </c>
      <c r="E6005" t="s">
        <v>476</v>
      </c>
      <c r="F6005" s="174" t="n">
        <v>2045</v>
      </c>
      <c r="G6005" s="175" t="n">
        <v>33</v>
      </c>
      <c r="H6005" s="176" t="n">
        <v>1193.46839455497</v>
      </c>
      <c r="I6005" s="177" t="n">
        <v>4889509.41031406</v>
      </c>
      <c r="J6005" s="178" t="str">
        <f>IF(I6005&gt;0,H6005/I6005,0)</f>
      </c>
      <c r="K6005" s="179" t="str">
        <f>1-EXP(-J6005)</f>
      </c>
      <c r="L6005" s="180" t="str">
        <f>IF(G6005=30,1,M6004)</f>
      </c>
      <c r="M6005" s="181" t="str">
        <f>L6005*(1-K6005)</f>
      </c>
    </row>
    <row r="6006">
      <c r="A6006" t="s">
        <v>164</v>
      </c>
      <c r="B6006" t="s">
        <v>256</v>
      </c>
      <c r="C6006" s="32" t="s">
        <v>258</v>
      </c>
      <c r="D6006" t="s">
        <v>458</v>
      </c>
      <c r="E6006" t="s">
        <v>476</v>
      </c>
      <c r="F6006" s="174" t="n">
        <v>2045</v>
      </c>
      <c r="G6006" s="175" t="n">
        <v>34</v>
      </c>
      <c r="H6006" s="176" t="n">
        <v>1263.07861215122</v>
      </c>
      <c r="I6006" s="177" t="n">
        <v>4861048.42869798</v>
      </c>
      <c r="J6006" s="178" t="str">
        <f>IF(I6006&gt;0,H6006/I6006,0)</f>
      </c>
      <c r="K6006" s="179" t="str">
        <f>1-EXP(-J6006)</f>
      </c>
      <c r="L6006" s="180" t="str">
        <f>IF(G6006=30,1,M6005)</f>
      </c>
      <c r="M6006" s="181" t="str">
        <f>L6006*(1-K6006)</f>
      </c>
    </row>
    <row r="6007">
      <c r="A6007" t="s">
        <v>164</v>
      </c>
      <c r="B6007" t="s">
        <v>256</v>
      </c>
      <c r="C6007" s="32" t="s">
        <v>258</v>
      </c>
      <c r="D6007" t="s">
        <v>458</v>
      </c>
      <c r="E6007" t="s">
        <v>476</v>
      </c>
      <c r="F6007" s="174" t="n">
        <v>2045</v>
      </c>
      <c r="G6007" s="175" t="n">
        <v>35</v>
      </c>
      <c r="H6007" s="176" t="n">
        <v>1609.00092971134</v>
      </c>
      <c r="I6007" s="177" t="n">
        <v>4726990.88545133</v>
      </c>
      <c r="J6007" s="178" t="str">
        <f>IF(I6007&gt;0,H6007/I6007,0)</f>
      </c>
      <c r="K6007" s="179" t="str">
        <f>1-EXP(-J6007)</f>
      </c>
      <c r="L6007" s="180" t="str">
        <f>IF(G6007=30,1,M6006)</f>
      </c>
      <c r="M6007" s="181" t="str">
        <f>L6007*(1-K6007)</f>
      </c>
    </row>
    <row r="6008">
      <c r="A6008" t="s">
        <v>164</v>
      </c>
      <c r="B6008" t="s">
        <v>256</v>
      </c>
      <c r="C6008" s="32" t="s">
        <v>258</v>
      </c>
      <c r="D6008" t="s">
        <v>458</v>
      </c>
      <c r="E6008" t="s">
        <v>476</v>
      </c>
      <c r="F6008" s="174" t="n">
        <v>2045</v>
      </c>
      <c r="G6008" s="175" t="n">
        <v>36</v>
      </c>
      <c r="H6008" s="176" t="n">
        <v>1860.22962697699</v>
      </c>
      <c r="I6008" s="177" t="n">
        <v>4655155.37738759</v>
      </c>
      <c r="J6008" s="178" t="str">
        <f>IF(I6008&gt;0,H6008/I6008,0)</f>
      </c>
      <c r="K6008" s="179" t="str">
        <f>1-EXP(-J6008)</f>
      </c>
      <c r="L6008" s="180" t="str">
        <f>IF(G6008=30,1,M6007)</f>
      </c>
      <c r="M6008" s="181" t="str">
        <f>L6008*(1-K6008)</f>
      </c>
    </row>
    <row r="6009">
      <c r="A6009" t="s">
        <v>164</v>
      </c>
      <c r="B6009" t="s">
        <v>256</v>
      </c>
      <c r="C6009" s="32" t="s">
        <v>258</v>
      </c>
      <c r="D6009" t="s">
        <v>458</v>
      </c>
      <c r="E6009" t="s">
        <v>476</v>
      </c>
      <c r="F6009" s="174" t="n">
        <v>2045</v>
      </c>
      <c r="G6009" s="175" t="n">
        <v>37</v>
      </c>
      <c r="H6009" s="176" t="n">
        <v>1980.95440899711</v>
      </c>
      <c r="I6009" s="177" t="n">
        <v>4611254.34706702</v>
      </c>
      <c r="J6009" s="178" t="str">
        <f>IF(I6009&gt;0,H6009/I6009,0)</f>
      </c>
      <c r="K6009" s="179" t="str">
        <f>1-EXP(-J6009)</f>
      </c>
      <c r="L6009" s="180" t="str">
        <f>IF(G6009=30,1,M6008)</f>
      </c>
      <c r="M6009" s="181" t="str">
        <f>L6009*(1-K6009)</f>
      </c>
    </row>
    <row r="6010">
      <c r="A6010" t="s">
        <v>164</v>
      </c>
      <c r="B6010" t="s">
        <v>256</v>
      </c>
      <c r="C6010" s="32" t="s">
        <v>258</v>
      </c>
      <c r="D6010" t="s">
        <v>458</v>
      </c>
      <c r="E6010" t="s">
        <v>476</v>
      </c>
      <c r="F6010" s="174" t="n">
        <v>2045</v>
      </c>
      <c r="G6010" s="175" t="n">
        <v>38</v>
      </c>
      <c r="H6010" s="176" t="n">
        <v>2207.0591359764</v>
      </c>
      <c r="I6010" s="177" t="n">
        <v>4634908.91479748</v>
      </c>
      <c r="J6010" s="178" t="str">
        <f>IF(I6010&gt;0,H6010/I6010,0)</f>
      </c>
      <c r="K6010" s="179" t="str">
        <f>1-EXP(-J6010)</f>
      </c>
      <c r="L6010" s="180" t="str">
        <f>IF(G6010=30,1,M6009)</f>
      </c>
      <c r="M6010" s="181" t="str">
        <f>L6010*(1-K6010)</f>
      </c>
    </row>
    <row r="6011">
      <c r="A6011" t="s">
        <v>164</v>
      </c>
      <c r="B6011" t="s">
        <v>256</v>
      </c>
      <c r="C6011" s="32" t="s">
        <v>258</v>
      </c>
      <c r="D6011" t="s">
        <v>458</v>
      </c>
      <c r="E6011" t="s">
        <v>476</v>
      </c>
      <c r="F6011" s="174" t="n">
        <v>2045</v>
      </c>
      <c r="G6011" s="175" t="n">
        <v>39</v>
      </c>
      <c r="H6011" s="176" t="n">
        <v>2341.37888944556</v>
      </c>
      <c r="I6011" s="177" t="n">
        <v>4550181.67279927</v>
      </c>
      <c r="J6011" s="178" t="str">
        <f>IF(I6011&gt;0,H6011/I6011,0)</f>
      </c>
      <c r="K6011" s="179" t="str">
        <f>1-EXP(-J6011)</f>
      </c>
      <c r="L6011" s="180" t="str">
        <f>IF(G6011=30,1,M6010)</f>
      </c>
      <c r="M6011" s="181" t="str">
        <f>L6011*(1-K6011)</f>
      </c>
    </row>
    <row r="6012">
      <c r="A6012" t="s">
        <v>164</v>
      </c>
      <c r="B6012" t="s">
        <v>256</v>
      </c>
      <c r="C6012" s="32" t="s">
        <v>258</v>
      </c>
      <c r="D6012" t="s">
        <v>458</v>
      </c>
      <c r="E6012" t="s">
        <v>476</v>
      </c>
      <c r="F6012" s="174" t="n">
        <v>2045</v>
      </c>
      <c r="G6012" s="175" t="n">
        <v>40</v>
      </c>
      <c r="H6012" s="176" t="n">
        <v>3100.79827544265</v>
      </c>
      <c r="I6012" s="177" t="n">
        <v>4486828.53468738</v>
      </c>
      <c r="J6012" s="178" t="str">
        <f>IF(I6012&gt;0,H6012/I6012,0)</f>
      </c>
      <c r="K6012" s="179" t="str">
        <f>1-EXP(-J6012)</f>
      </c>
      <c r="L6012" s="180" t="str">
        <f>IF(G6012=30,1,M6011)</f>
      </c>
      <c r="M6012" s="181" t="str">
        <f>L6012*(1-K6012)</f>
      </c>
    </row>
    <row r="6013">
      <c r="A6013" t="s">
        <v>164</v>
      </c>
      <c r="B6013" t="s">
        <v>256</v>
      </c>
      <c r="C6013" s="32" t="s">
        <v>258</v>
      </c>
      <c r="D6013" t="s">
        <v>458</v>
      </c>
      <c r="E6013" t="s">
        <v>476</v>
      </c>
      <c r="F6013" s="174" t="n">
        <v>2045</v>
      </c>
      <c r="G6013" s="175" t="n">
        <v>41</v>
      </c>
      <c r="H6013" s="176" t="n">
        <v>3394.84917924382</v>
      </c>
      <c r="I6013" s="177" t="n">
        <v>4355582.73733683</v>
      </c>
      <c r="J6013" s="178" t="str">
        <f>IF(I6013&gt;0,H6013/I6013,0)</f>
      </c>
      <c r="K6013" s="179" t="str">
        <f>1-EXP(-J6013)</f>
      </c>
      <c r="L6013" s="180" t="str">
        <f>IF(G6013=30,1,M6012)</f>
      </c>
      <c r="M6013" s="181" t="str">
        <f>L6013*(1-K6013)</f>
      </c>
    </row>
    <row r="6014">
      <c r="A6014" t="s">
        <v>164</v>
      </c>
      <c r="B6014" t="s">
        <v>256</v>
      </c>
      <c r="C6014" s="32" t="s">
        <v>258</v>
      </c>
      <c r="D6014" t="s">
        <v>458</v>
      </c>
      <c r="E6014" t="s">
        <v>476</v>
      </c>
      <c r="F6014" s="174" t="n">
        <v>2045</v>
      </c>
      <c r="G6014" s="175" t="n">
        <v>42</v>
      </c>
      <c r="H6014" s="176" t="n">
        <v>3625.54810214204</v>
      </c>
      <c r="I6014" s="177" t="n">
        <v>4286795.72148412</v>
      </c>
      <c r="J6014" s="178" t="str">
        <f>IF(I6014&gt;0,H6014/I6014,0)</f>
      </c>
      <c r="K6014" s="179" t="str">
        <f>1-EXP(-J6014)</f>
      </c>
      <c r="L6014" s="180" t="str">
        <f>IF(G6014=30,1,M6013)</f>
      </c>
      <c r="M6014" s="181" t="str">
        <f>L6014*(1-K6014)</f>
      </c>
    </row>
    <row r="6015">
      <c r="A6015" t="s">
        <v>164</v>
      </c>
      <c r="B6015" t="s">
        <v>256</v>
      </c>
      <c r="C6015" s="32" t="s">
        <v>258</v>
      </c>
      <c r="D6015" t="s">
        <v>458</v>
      </c>
      <c r="E6015" t="s">
        <v>476</v>
      </c>
      <c r="F6015" s="174" t="n">
        <v>2045</v>
      </c>
      <c r="G6015" s="175" t="n">
        <v>43</v>
      </c>
      <c r="H6015" s="176" t="n">
        <v>4073.24158475565</v>
      </c>
      <c r="I6015" s="177" t="n">
        <v>4259053.68177177</v>
      </c>
      <c r="J6015" s="178" t="str">
        <f>IF(I6015&gt;0,H6015/I6015,0)</f>
      </c>
      <c r="K6015" s="179" t="str">
        <f>1-EXP(-J6015)</f>
      </c>
      <c r="L6015" s="180" t="str">
        <f>IF(G6015=30,1,M6014)</f>
      </c>
      <c r="M6015" s="181" t="str">
        <f>L6015*(1-K6015)</f>
      </c>
    </row>
    <row r="6016">
      <c r="A6016" t="s">
        <v>164</v>
      </c>
      <c r="B6016" t="s">
        <v>256</v>
      </c>
      <c r="C6016" s="32" t="s">
        <v>258</v>
      </c>
      <c r="D6016" t="s">
        <v>458</v>
      </c>
      <c r="E6016" t="s">
        <v>476</v>
      </c>
      <c r="F6016" s="174" t="n">
        <v>2045</v>
      </c>
      <c r="G6016" s="175" t="n">
        <v>44</v>
      </c>
      <c r="H6016" s="176" t="n">
        <v>4408.59593068615</v>
      </c>
      <c r="I6016" s="177" t="n">
        <v>4233652.67143303</v>
      </c>
      <c r="J6016" s="178" t="str">
        <f>IF(I6016&gt;0,H6016/I6016,0)</f>
      </c>
      <c r="K6016" s="179" t="str">
        <f>1-EXP(-J6016)</f>
      </c>
      <c r="L6016" s="180" t="str">
        <f>IF(G6016=30,1,M6015)</f>
      </c>
      <c r="M6016" s="181" t="str">
        <f>L6016*(1-K6016)</f>
      </c>
    </row>
    <row r="6017">
      <c r="A6017" t="s">
        <v>164</v>
      </c>
      <c r="B6017" t="s">
        <v>256</v>
      </c>
      <c r="C6017" s="32" t="s">
        <v>258</v>
      </c>
      <c r="D6017" t="s">
        <v>458</v>
      </c>
      <c r="E6017" t="s">
        <v>476</v>
      </c>
      <c r="F6017" s="174" t="n">
        <v>2045</v>
      </c>
      <c r="G6017" s="175" t="n">
        <v>45</v>
      </c>
      <c r="H6017" s="176" t="n">
        <v>5617.24204147665</v>
      </c>
      <c r="I6017" s="177" t="n">
        <v>4207301.07309966</v>
      </c>
      <c r="J6017" s="178" t="str">
        <f>IF(I6017&gt;0,H6017/I6017,0)</f>
      </c>
      <c r="K6017" s="179" t="str">
        <f>1-EXP(-J6017)</f>
      </c>
      <c r="L6017" s="180" t="str">
        <f>IF(G6017=30,1,M6016)</f>
      </c>
      <c r="M6017" s="181" t="str">
        <f>L6017*(1-K6017)</f>
      </c>
    </row>
    <row r="6018">
      <c r="A6018" t="s">
        <v>164</v>
      </c>
      <c r="B6018" t="s">
        <v>256</v>
      </c>
      <c r="C6018" s="32" t="s">
        <v>258</v>
      </c>
      <c r="D6018" t="s">
        <v>458</v>
      </c>
      <c r="E6018" t="s">
        <v>476</v>
      </c>
      <c r="F6018" s="174" t="n">
        <v>2045</v>
      </c>
      <c r="G6018" s="175" t="n">
        <v>46</v>
      </c>
      <c r="H6018" s="176" t="n">
        <v>6233.89222074664</v>
      </c>
      <c r="I6018" s="177" t="n">
        <v>4218017.04905626</v>
      </c>
      <c r="J6018" s="178" t="str">
        <f>IF(I6018&gt;0,H6018/I6018,0)</f>
      </c>
      <c r="K6018" s="179" t="str">
        <f>1-EXP(-J6018)</f>
      </c>
      <c r="L6018" s="180" t="str">
        <f>IF(G6018=30,1,M6017)</f>
      </c>
      <c r="M6018" s="181" t="str">
        <f>L6018*(1-K6018)</f>
      </c>
    </row>
    <row r="6019">
      <c r="A6019" t="s">
        <v>164</v>
      </c>
      <c r="B6019" t="s">
        <v>256</v>
      </c>
      <c r="C6019" s="32" t="s">
        <v>258</v>
      </c>
      <c r="D6019" t="s">
        <v>458</v>
      </c>
      <c r="E6019" t="s">
        <v>476</v>
      </c>
      <c r="F6019" s="174" t="n">
        <v>2045</v>
      </c>
      <c r="G6019" s="175" t="n">
        <v>47</v>
      </c>
      <c r="H6019" s="176" t="n">
        <v>6906.81239654109</v>
      </c>
      <c r="I6019" s="177" t="n">
        <v>4266537.51802128</v>
      </c>
      <c r="J6019" s="178" t="str">
        <f>IF(I6019&gt;0,H6019/I6019,0)</f>
      </c>
      <c r="K6019" s="179" t="str">
        <f>1-EXP(-J6019)</f>
      </c>
      <c r="L6019" s="180" t="str">
        <f>IF(G6019=30,1,M6018)</f>
      </c>
      <c r="M6019" s="181" t="str">
        <f>L6019*(1-K6019)</f>
      </c>
    </row>
    <row r="6020">
      <c r="A6020" t="s">
        <v>164</v>
      </c>
      <c r="B6020" t="s">
        <v>256</v>
      </c>
      <c r="C6020" s="32" t="s">
        <v>258</v>
      </c>
      <c r="D6020" t="s">
        <v>458</v>
      </c>
      <c r="E6020" t="s">
        <v>476</v>
      </c>
      <c r="F6020" s="174" t="n">
        <v>2045</v>
      </c>
      <c r="G6020" s="175" t="n">
        <v>48</v>
      </c>
      <c r="H6020" s="176" t="n">
        <v>7984.59189092848</v>
      </c>
      <c r="I6020" s="177" t="n">
        <v>4387825.90159038</v>
      </c>
      <c r="J6020" s="178" t="str">
        <f>IF(I6020&gt;0,H6020/I6020,0)</f>
      </c>
      <c r="K6020" s="179" t="str">
        <f>1-EXP(-J6020)</f>
      </c>
      <c r="L6020" s="180" t="str">
        <f>IF(G6020=30,1,M6019)</f>
      </c>
      <c r="M6020" s="181" t="str">
        <f>L6020*(1-K6020)</f>
      </c>
    </row>
    <row r="6021">
      <c r="A6021" t="s">
        <v>164</v>
      </c>
      <c r="B6021" t="s">
        <v>256</v>
      </c>
      <c r="C6021" s="32" t="s">
        <v>258</v>
      </c>
      <c r="D6021" t="s">
        <v>458</v>
      </c>
      <c r="E6021" t="s">
        <v>476</v>
      </c>
      <c r="F6021" s="174" t="n">
        <v>2045</v>
      </c>
      <c r="G6021" s="175" t="n">
        <v>49</v>
      </c>
      <c r="H6021" s="176" t="n">
        <v>8643.77911824622</v>
      </c>
      <c r="I6021" s="177" t="n">
        <v>4333805.06170148</v>
      </c>
      <c r="J6021" s="178" t="str">
        <f>IF(I6021&gt;0,H6021/I6021,0)</f>
      </c>
      <c r="K6021" s="179" t="str">
        <f>1-EXP(-J6021)</f>
      </c>
      <c r="L6021" s="180" t="str">
        <f>IF(G6021=30,1,M6020)</f>
      </c>
      <c r="M6021" s="181" t="str">
        <f>L6021*(1-K6021)</f>
      </c>
    </row>
    <row r="6022">
      <c r="A6022" t="s">
        <v>164</v>
      </c>
      <c r="B6022" t="s">
        <v>256</v>
      </c>
      <c r="C6022" s="32" t="s">
        <v>258</v>
      </c>
      <c r="D6022" t="s">
        <v>458</v>
      </c>
      <c r="E6022" t="s">
        <v>476</v>
      </c>
      <c r="F6022" s="174" t="n">
        <v>2045</v>
      </c>
      <c r="G6022" s="175" t="n">
        <v>50</v>
      </c>
      <c r="H6022" s="176" t="n">
        <v>9679.39421742577</v>
      </c>
      <c r="I6022" s="177" t="n">
        <v>4249638.31853081</v>
      </c>
      <c r="J6022" s="178" t="str">
        <f>IF(I6022&gt;0,H6022/I6022,0)</f>
      </c>
      <c r="K6022" s="179" t="str">
        <f>1-EXP(-J6022)</f>
      </c>
      <c r="L6022" s="180" t="str">
        <f>IF(G6022=30,1,M6021)</f>
      </c>
      <c r="M6022" s="181" t="str">
        <f>L6022*(1-K6022)</f>
      </c>
    </row>
    <row r="6023">
      <c r="A6023" t="s">
        <v>164</v>
      </c>
      <c r="B6023" t="s">
        <v>256</v>
      </c>
      <c r="C6023" s="32" t="s">
        <v>258</v>
      </c>
      <c r="D6023" t="s">
        <v>458</v>
      </c>
      <c r="E6023" t="s">
        <v>476</v>
      </c>
      <c r="F6023" s="174" t="n">
        <v>2045</v>
      </c>
      <c r="G6023" s="175" t="n">
        <v>51</v>
      </c>
      <c r="H6023" s="176" t="n">
        <v>10416.2975448847</v>
      </c>
      <c r="I6023" s="177" t="n">
        <v>4178832.83260667</v>
      </c>
      <c r="J6023" s="178" t="str">
        <f>IF(I6023&gt;0,H6023/I6023,0)</f>
      </c>
      <c r="K6023" s="179" t="str">
        <f>1-EXP(-J6023)</f>
      </c>
      <c r="L6023" s="180" t="str">
        <f>IF(G6023=30,1,M6022)</f>
      </c>
      <c r="M6023" s="181" t="str">
        <f>L6023*(1-K6023)</f>
      </c>
    </row>
    <row r="6024">
      <c r="A6024" t="s">
        <v>164</v>
      </c>
      <c r="B6024" t="s">
        <v>256</v>
      </c>
      <c r="C6024" s="32" t="s">
        <v>258</v>
      </c>
      <c r="D6024" t="s">
        <v>458</v>
      </c>
      <c r="E6024" t="s">
        <v>476</v>
      </c>
      <c r="F6024" s="174" t="n">
        <v>2045</v>
      </c>
      <c r="G6024" s="175" t="n">
        <v>52</v>
      </c>
      <c r="H6024" s="176" t="n">
        <v>11198.111718614</v>
      </c>
      <c r="I6024" s="177" t="n">
        <v>4110852.66317582</v>
      </c>
      <c r="J6024" s="178" t="str">
        <f>IF(I6024&gt;0,H6024/I6024,0)</f>
      </c>
      <c r="K6024" s="179" t="str">
        <f>1-EXP(-J6024)</f>
      </c>
      <c r="L6024" s="180" t="str">
        <f>IF(G6024=30,1,M6023)</f>
      </c>
      <c r="M6024" s="181" t="str">
        <f>L6024*(1-K6024)</f>
      </c>
    </row>
    <row r="6025">
      <c r="A6025" t="s">
        <v>164</v>
      </c>
      <c r="B6025" t="s">
        <v>256</v>
      </c>
      <c r="C6025" s="32" t="s">
        <v>258</v>
      </c>
      <c r="D6025" t="s">
        <v>458</v>
      </c>
      <c r="E6025" t="s">
        <v>476</v>
      </c>
      <c r="F6025" s="174" t="n">
        <v>2045</v>
      </c>
      <c r="G6025" s="175" t="n">
        <v>53</v>
      </c>
      <c r="H6025" s="176" t="n">
        <v>12246.6146777383</v>
      </c>
      <c r="I6025" s="177" t="n">
        <v>4128384.47526345</v>
      </c>
      <c r="J6025" s="178" t="str">
        <f>IF(I6025&gt;0,H6025/I6025,0)</f>
      </c>
      <c r="K6025" s="179" t="str">
        <f>1-EXP(-J6025)</f>
      </c>
      <c r="L6025" s="180" t="str">
        <f>IF(G6025=30,1,M6024)</f>
      </c>
      <c r="M6025" s="181" t="str">
        <f>L6025*(1-K6025)</f>
      </c>
    </row>
    <row r="6026">
      <c r="A6026" t="s">
        <v>164</v>
      </c>
      <c r="B6026" t="s">
        <v>256</v>
      </c>
      <c r="C6026" s="32" t="s">
        <v>258</v>
      </c>
      <c r="D6026" t="s">
        <v>458</v>
      </c>
      <c r="E6026" t="s">
        <v>476</v>
      </c>
      <c r="F6026" s="174" t="n">
        <v>2045</v>
      </c>
      <c r="G6026" s="175" t="n">
        <v>54</v>
      </c>
      <c r="H6026" s="176" t="n">
        <v>13324.7284831903</v>
      </c>
      <c r="I6026" s="177" t="n">
        <v>4125054.5890511</v>
      </c>
      <c r="J6026" s="178" t="str">
        <f>IF(I6026&gt;0,H6026/I6026,0)</f>
      </c>
      <c r="K6026" s="179" t="str">
        <f>1-EXP(-J6026)</f>
      </c>
      <c r="L6026" s="180" t="str">
        <f>IF(G6026=30,1,M6025)</f>
      </c>
      <c r="M6026" s="181" t="str">
        <f>L6026*(1-K6026)</f>
      </c>
    </row>
    <row r="6027">
      <c r="A6027" t="s">
        <v>164</v>
      </c>
      <c r="B6027" t="s">
        <v>256</v>
      </c>
      <c r="C6027" s="32" t="s">
        <v>258</v>
      </c>
      <c r="D6027" t="s">
        <v>458</v>
      </c>
      <c r="E6027" t="s">
        <v>476</v>
      </c>
      <c r="F6027" s="174" t="n">
        <v>2045</v>
      </c>
      <c r="G6027" s="175" t="n">
        <v>55</v>
      </c>
      <c r="H6027" s="176" t="n">
        <v>19150.9339165549</v>
      </c>
      <c r="I6027" s="177" t="n">
        <v>6065236.82114211</v>
      </c>
      <c r="J6027" s="178" t="str">
        <f>IF(I6027&gt;0,H6027/I6027,0)</f>
      </c>
      <c r="K6027" s="179" t="str">
        <f>1-EXP(-J6027)</f>
      </c>
      <c r="L6027" s="180" t="str">
        <f>IF(G6027=30,1,M6026)</f>
      </c>
      <c r="M6027" s="181" t="str">
        <f>L6027*(1-K6027)</f>
      </c>
    </row>
    <row r="6028">
      <c r="A6028" t="s">
        <v>164</v>
      </c>
      <c r="B6028" t="s">
        <v>256</v>
      </c>
      <c r="C6028" s="32" t="s">
        <v>258</v>
      </c>
      <c r="D6028" t="s">
        <v>458</v>
      </c>
      <c r="E6028" t="s">
        <v>476</v>
      </c>
      <c r="F6028" s="174" t="n">
        <v>2045</v>
      </c>
      <c r="G6028" s="175" t="n">
        <v>56</v>
      </c>
      <c r="H6028" s="176" t="n">
        <v>15222.3857330402</v>
      </c>
      <c r="I6028" s="177" t="n">
        <v>4039849.29153283</v>
      </c>
      <c r="J6028" s="178" t="str">
        <f>IF(I6028&gt;0,H6028/I6028,0)</f>
      </c>
      <c r="K6028" s="179" t="str">
        <f>1-EXP(-J6028)</f>
      </c>
      <c r="L6028" s="180" t="str">
        <f>IF(G6028=30,1,M6027)</f>
      </c>
      <c r="M6028" s="181" t="str">
        <f>L6028*(1-K6028)</f>
      </c>
    </row>
    <row r="6029">
      <c r="A6029" t="s">
        <v>164</v>
      </c>
      <c r="B6029" t="s">
        <v>256</v>
      </c>
      <c r="C6029" s="32" t="s">
        <v>258</v>
      </c>
      <c r="D6029" t="s">
        <v>458</v>
      </c>
      <c r="E6029" t="s">
        <v>476</v>
      </c>
      <c r="F6029" s="174" t="n">
        <v>2045</v>
      </c>
      <c r="G6029" s="175" t="n">
        <v>57</v>
      </c>
      <c r="H6029" s="176" t="n">
        <v>16423.6458253323</v>
      </c>
      <c r="I6029" s="177" t="n">
        <v>3998204.16054542</v>
      </c>
      <c r="J6029" s="178" t="str">
        <f>IF(I6029&gt;0,H6029/I6029,0)</f>
      </c>
      <c r="K6029" s="179" t="str">
        <f>1-EXP(-J6029)</f>
      </c>
      <c r="L6029" s="180" t="str">
        <f>IF(G6029=30,1,M6028)</f>
      </c>
      <c r="M6029" s="181" t="str">
        <f>L6029*(1-K6029)</f>
      </c>
    </row>
    <row r="6030">
      <c r="A6030" t="s">
        <v>164</v>
      </c>
      <c r="B6030" t="s">
        <v>256</v>
      </c>
      <c r="C6030" s="32" t="s">
        <v>258</v>
      </c>
      <c r="D6030" t="s">
        <v>458</v>
      </c>
      <c r="E6030" t="s">
        <v>476</v>
      </c>
      <c r="F6030" s="174" t="n">
        <v>2045</v>
      </c>
      <c r="G6030" s="175" t="n">
        <v>58</v>
      </c>
      <c r="H6030" s="176" t="n">
        <v>17268.7836687647</v>
      </c>
      <c r="I6030" s="177" t="n">
        <v>3848169.77238786</v>
      </c>
      <c r="J6030" s="178" t="str">
        <f>IF(I6030&gt;0,H6030/I6030,0)</f>
      </c>
      <c r="K6030" s="179" t="str">
        <f>1-EXP(-J6030)</f>
      </c>
      <c r="L6030" s="180" t="str">
        <f>IF(G6030=30,1,M6029)</f>
      </c>
      <c r="M6030" s="181" t="str">
        <f>L6030*(1-K6030)</f>
      </c>
    </row>
    <row r="6031">
      <c r="A6031" t="s">
        <v>164</v>
      </c>
      <c r="B6031" t="s">
        <v>256</v>
      </c>
      <c r="C6031" s="32" t="s">
        <v>258</v>
      </c>
      <c r="D6031" t="s">
        <v>458</v>
      </c>
      <c r="E6031" t="s">
        <v>476</v>
      </c>
      <c r="F6031" s="174" t="n">
        <v>2045</v>
      </c>
      <c r="G6031" s="175" t="n">
        <v>59</v>
      </c>
      <c r="H6031" s="176" t="n">
        <v>18585.8708787018</v>
      </c>
      <c r="I6031" s="177" t="n">
        <v>3786734.45829379</v>
      </c>
      <c r="J6031" s="178" t="str">
        <f>IF(I6031&gt;0,H6031/I6031,0)</f>
      </c>
      <c r="K6031" s="179" t="str">
        <f>1-EXP(-J6031)</f>
      </c>
      <c r="L6031" s="180" t="str">
        <f>IF(G6031=30,1,M6030)</f>
      </c>
      <c r="M6031" s="181" t="str">
        <f>L6031*(1-K6031)</f>
      </c>
    </row>
    <row r="6032">
      <c r="A6032" t="s">
        <v>164</v>
      </c>
      <c r="B6032" t="s">
        <v>256</v>
      </c>
      <c r="C6032" s="32" t="s">
        <v>258</v>
      </c>
      <c r="D6032" t="s">
        <v>458</v>
      </c>
      <c r="E6032" t="s">
        <v>476</v>
      </c>
      <c r="F6032" s="174" t="n">
        <v>2045</v>
      </c>
      <c r="G6032" s="175" t="n">
        <v>60</v>
      </c>
      <c r="H6032" s="176" t="n">
        <v>20212.5829160851</v>
      </c>
      <c r="I6032" s="177" t="n">
        <v>3807757.28068611</v>
      </c>
      <c r="J6032" s="178" t="str">
        <f>IF(I6032&gt;0,H6032/I6032,0)</f>
      </c>
      <c r="K6032" s="179" t="str">
        <f>1-EXP(-J6032)</f>
      </c>
      <c r="L6032" s="180" t="str">
        <f>IF(G6032=30,1,M6031)</f>
      </c>
      <c r="M6032" s="181" t="str">
        <f>L6032*(1-K6032)</f>
      </c>
    </row>
    <row r="6033">
      <c r="A6033" t="s">
        <v>164</v>
      </c>
      <c r="B6033" t="s">
        <v>256</v>
      </c>
      <c r="C6033" s="32" t="s">
        <v>258</v>
      </c>
      <c r="D6033" t="s">
        <v>458</v>
      </c>
      <c r="E6033" t="s">
        <v>476</v>
      </c>
      <c r="F6033" s="174" t="n">
        <v>2045</v>
      </c>
      <c r="G6033" s="175" t="n">
        <v>61</v>
      </c>
      <c r="H6033" s="176" t="n">
        <v>22398.4543566447</v>
      </c>
      <c r="I6033" s="177" t="n">
        <v>3847319.99586897</v>
      </c>
      <c r="J6033" s="178" t="str">
        <f>IF(I6033&gt;0,H6033/I6033,0)</f>
      </c>
      <c r="K6033" s="179" t="str">
        <f>1-EXP(-J6033)</f>
      </c>
      <c r="L6033" s="180" t="str">
        <f>IF(G6033=30,1,M6032)</f>
      </c>
      <c r="M6033" s="181" t="str">
        <f>L6033*(1-K6033)</f>
      </c>
    </row>
    <row r="6034">
      <c r="A6034" t="s">
        <v>164</v>
      </c>
      <c r="B6034" t="s">
        <v>256</v>
      </c>
      <c r="C6034" s="32" t="s">
        <v>258</v>
      </c>
      <c r="D6034" t="s">
        <v>458</v>
      </c>
      <c r="E6034" t="s">
        <v>476</v>
      </c>
      <c r="F6034" s="174" t="n">
        <v>2045</v>
      </c>
      <c r="G6034" s="175" t="n">
        <v>62</v>
      </c>
      <c r="H6034" s="176" t="n">
        <v>24184.388867709</v>
      </c>
      <c r="I6034" s="177" t="n">
        <v>3785773.77590321</v>
      </c>
      <c r="J6034" s="178" t="str">
        <f>IF(I6034&gt;0,H6034/I6034,0)</f>
      </c>
      <c r="K6034" s="179" t="str">
        <f>1-EXP(-J6034)</f>
      </c>
      <c r="L6034" s="180" t="str">
        <f>IF(G6034=30,1,M6033)</f>
      </c>
      <c r="M6034" s="181" t="str">
        <f>L6034*(1-K6034)</f>
      </c>
    </row>
    <row r="6035">
      <c r="A6035" t="s">
        <v>164</v>
      </c>
      <c r="B6035" t="s">
        <v>256</v>
      </c>
      <c r="C6035" s="32" t="s">
        <v>258</v>
      </c>
      <c r="D6035" t="s">
        <v>458</v>
      </c>
      <c r="E6035" t="s">
        <v>476</v>
      </c>
      <c r="F6035" s="174" t="n">
        <v>2045</v>
      </c>
      <c r="G6035" s="175" t="n">
        <v>63</v>
      </c>
      <c r="H6035" s="176" t="n">
        <v>25416.4953344553</v>
      </c>
      <c r="I6035" s="177" t="n">
        <v>3622430.9565468</v>
      </c>
      <c r="J6035" s="178" t="str">
        <f>IF(I6035&gt;0,H6035/I6035,0)</f>
      </c>
      <c r="K6035" s="179" t="str">
        <f>1-EXP(-J6035)</f>
      </c>
      <c r="L6035" s="180" t="str">
        <f>IF(G6035=30,1,M6034)</f>
      </c>
      <c r="M6035" s="181" t="str">
        <f>L6035*(1-K6035)</f>
      </c>
    </row>
    <row r="6036">
      <c r="A6036" t="s">
        <v>164</v>
      </c>
      <c r="B6036" t="s">
        <v>256</v>
      </c>
      <c r="C6036" s="32" t="s">
        <v>258</v>
      </c>
      <c r="D6036" t="s">
        <v>458</v>
      </c>
      <c r="E6036" t="s">
        <v>476</v>
      </c>
      <c r="F6036" s="174" t="n">
        <v>2045</v>
      </c>
      <c r="G6036" s="175" t="n">
        <v>64</v>
      </c>
      <c r="H6036" s="176" t="n">
        <v>27037.4752901267</v>
      </c>
      <c r="I6036" s="177" t="n">
        <v>3512637.10531514</v>
      </c>
      <c r="J6036" s="178" t="str">
        <f>IF(I6036&gt;0,H6036/I6036,0)</f>
      </c>
      <c r="K6036" s="179" t="str">
        <f>1-EXP(-J6036)</f>
      </c>
      <c r="L6036" s="180" t="str">
        <f>IF(G6036=30,1,M6035)</f>
      </c>
      <c r="M6036" s="181" t="str">
        <f>L6036*(1-K6036)</f>
      </c>
    </row>
    <row r="6037">
      <c r="A6037" t="s">
        <v>164</v>
      </c>
      <c r="B6037" t="s">
        <v>256</v>
      </c>
      <c r="C6037" s="32" t="s">
        <v>258</v>
      </c>
      <c r="D6037" t="s">
        <v>458</v>
      </c>
      <c r="E6037" t="s">
        <v>476</v>
      </c>
      <c r="F6037" s="174" t="n">
        <v>2045</v>
      </c>
      <c r="G6037" s="175" t="n">
        <v>65</v>
      </c>
      <c r="H6037" s="176" t="n">
        <v>27478.7720909765</v>
      </c>
      <c r="I6037" s="177" t="n">
        <v>3414254.59427262</v>
      </c>
      <c r="J6037" s="178" t="str">
        <f>IF(I6037&gt;0,H6037/I6037,0)</f>
      </c>
      <c r="K6037" s="179" t="str">
        <f>1-EXP(-J6037)</f>
      </c>
      <c r="L6037" s="180" t="str">
        <f>IF(G6037=30,1,M6036)</f>
      </c>
      <c r="M6037" s="181" t="str">
        <f>L6037*(1-K6037)</f>
      </c>
    </row>
    <row r="6038">
      <c r="A6038" t="s">
        <v>164</v>
      </c>
      <c r="B6038" t="s">
        <v>256</v>
      </c>
      <c r="C6038" s="32" t="s">
        <v>258</v>
      </c>
      <c r="D6038" t="s">
        <v>458</v>
      </c>
      <c r="E6038" t="s">
        <v>476</v>
      </c>
      <c r="F6038" s="174" t="n">
        <v>2045</v>
      </c>
      <c r="G6038" s="175" t="n">
        <v>66</v>
      </c>
      <c r="H6038" s="176" t="n">
        <v>29244.1093490415</v>
      </c>
      <c r="I6038" s="177" t="n">
        <v>3309458.59137882</v>
      </c>
      <c r="J6038" s="178" t="str">
        <f>IF(I6038&gt;0,H6038/I6038,0)</f>
      </c>
      <c r="K6038" s="179" t="str">
        <f>1-EXP(-J6038)</f>
      </c>
      <c r="L6038" s="180" t="str">
        <f>IF(G6038=30,1,M6037)</f>
      </c>
      <c r="M6038" s="181" t="str">
        <f>L6038*(1-K6038)</f>
      </c>
    </row>
    <row r="6039">
      <c r="A6039" t="s">
        <v>164</v>
      </c>
      <c r="B6039" t="s">
        <v>256</v>
      </c>
      <c r="C6039" s="32" t="s">
        <v>258</v>
      </c>
      <c r="D6039" t="s">
        <v>458</v>
      </c>
      <c r="E6039" t="s">
        <v>476</v>
      </c>
      <c r="F6039" s="174" t="n">
        <v>2045</v>
      </c>
      <c r="G6039" s="175" t="n">
        <v>67</v>
      </c>
      <c r="H6039" s="176" t="n">
        <v>30916.0175813364</v>
      </c>
      <c r="I6039" s="177" t="n">
        <v>3185500.29189903</v>
      </c>
      <c r="J6039" s="178" t="str">
        <f>IF(I6039&gt;0,H6039/I6039,0)</f>
      </c>
      <c r="K6039" s="179" t="str">
        <f>1-EXP(-J6039)</f>
      </c>
      <c r="L6039" s="180" t="str">
        <f>IF(G6039=30,1,M6038)</f>
      </c>
      <c r="M6039" s="181" t="str">
        <f>L6039*(1-K6039)</f>
      </c>
    </row>
    <row r="6040">
      <c r="A6040" t="s">
        <v>164</v>
      </c>
      <c r="B6040" t="s">
        <v>256</v>
      </c>
      <c r="C6040" s="32" t="s">
        <v>258</v>
      </c>
      <c r="D6040" t="s">
        <v>458</v>
      </c>
      <c r="E6040" t="s">
        <v>476</v>
      </c>
      <c r="F6040" s="174" t="n">
        <v>2045</v>
      </c>
      <c r="G6040" s="175" t="n">
        <v>68</v>
      </c>
      <c r="H6040" s="176" t="n">
        <v>32804.1845802804</v>
      </c>
      <c r="I6040" s="177" t="n">
        <v>3072717.14147949</v>
      </c>
      <c r="J6040" s="178" t="str">
        <f>IF(I6040&gt;0,H6040/I6040,0)</f>
      </c>
      <c r="K6040" s="179" t="str">
        <f>1-EXP(-J6040)</f>
      </c>
      <c r="L6040" s="180" t="str">
        <f>IF(G6040=30,1,M6039)</f>
      </c>
      <c r="M6040" s="181" t="str">
        <f>L6040*(1-K6040)</f>
      </c>
    </row>
    <row r="6041">
      <c r="A6041" t="s">
        <v>164</v>
      </c>
      <c r="B6041" t="s">
        <v>256</v>
      </c>
      <c r="C6041" s="32" t="s">
        <v>258</v>
      </c>
      <c r="D6041" t="s">
        <v>458</v>
      </c>
      <c r="E6041" t="s">
        <v>476</v>
      </c>
      <c r="F6041" s="174" t="n">
        <v>2045</v>
      </c>
      <c r="G6041" s="175" t="n">
        <v>69</v>
      </c>
      <c r="H6041" s="176" t="n">
        <v>34624.4005238019</v>
      </c>
      <c r="I6041" s="177" t="n">
        <v>2948843.44684426</v>
      </c>
      <c r="J6041" s="178" t="str">
        <f>IF(I6041&gt;0,H6041/I6041,0)</f>
      </c>
      <c r="K6041" s="179" t="str">
        <f>1-EXP(-J6041)</f>
      </c>
      <c r="L6041" s="180" t="str">
        <f>IF(G6041=30,1,M6040)</f>
      </c>
      <c r="M6041" s="181" t="str">
        <f>L6041*(1-K6041)</f>
      </c>
    </row>
    <row r="6042">
      <c r="A6042" t="s">
        <v>164</v>
      </c>
      <c r="B6042" t="s">
        <v>256</v>
      </c>
      <c r="C6042" s="32" t="s">
        <v>258</v>
      </c>
      <c r="D6042" t="s">
        <v>458</v>
      </c>
      <c r="E6042" t="s">
        <v>476</v>
      </c>
      <c r="F6042" s="174" t="n">
        <v>2046</v>
      </c>
      <c r="G6042" s="175" t="n">
        <v>30</v>
      </c>
      <c r="H6042" s="176" t="n">
        <v>694.516488547025</v>
      </c>
      <c r="I6042" s="177" t="n">
        <v>4588321.92170056</v>
      </c>
      <c r="J6042" s="178" t="str">
        <f>IF(I6042&gt;0,H6042/I6042,0)</f>
      </c>
      <c r="K6042" s="179" t="str">
        <f>1-EXP(-J6042)</f>
      </c>
      <c r="L6042" s="180" t="str">
        <f>IF(G6042=30,1,M6041)</f>
      </c>
      <c r="M6042" s="181" t="str">
        <f>L6042*(1-K6042)</f>
      </c>
    </row>
    <row r="6043">
      <c r="A6043" t="s">
        <v>164</v>
      </c>
      <c r="B6043" t="s">
        <v>256</v>
      </c>
      <c r="C6043" s="32" t="s">
        <v>258</v>
      </c>
      <c r="D6043" t="s">
        <v>458</v>
      </c>
      <c r="E6043" t="s">
        <v>476</v>
      </c>
      <c r="F6043" s="174" t="n">
        <v>2046</v>
      </c>
      <c r="G6043" s="175" t="n">
        <v>31</v>
      </c>
      <c r="H6043" s="176" t="n">
        <v>978.858153169888</v>
      </c>
      <c r="I6043" s="177" t="n">
        <v>4637118.8879299</v>
      </c>
      <c r="J6043" s="178" t="str">
        <f>IF(I6043&gt;0,H6043/I6043,0)</f>
      </c>
      <c r="K6043" s="179" t="str">
        <f>1-EXP(-J6043)</f>
      </c>
      <c r="L6043" s="180" t="str">
        <f>IF(G6043=30,1,M6042)</f>
      </c>
      <c r="M6043" s="181" t="str">
        <f>L6043*(1-K6043)</f>
      </c>
    </row>
    <row r="6044">
      <c r="A6044" t="s">
        <v>164</v>
      </c>
      <c r="B6044" t="s">
        <v>256</v>
      </c>
      <c r="C6044" s="32" t="s">
        <v>258</v>
      </c>
      <c r="D6044" t="s">
        <v>458</v>
      </c>
      <c r="E6044" t="s">
        <v>476</v>
      </c>
      <c r="F6044" s="174" t="n">
        <v>2046</v>
      </c>
      <c r="G6044" s="175" t="n">
        <v>32</v>
      </c>
      <c r="H6044" s="176" t="n">
        <v>1046.2058908631</v>
      </c>
      <c r="I6044" s="177" t="n">
        <v>4703632.00566345</v>
      </c>
      <c r="J6044" s="178" t="str">
        <f>IF(I6044&gt;0,H6044/I6044,0)</f>
      </c>
      <c r="K6044" s="179" t="str">
        <f>1-EXP(-J6044)</f>
      </c>
      <c r="L6044" s="180" t="str">
        <f>IF(G6044=30,1,M6043)</f>
      </c>
      <c r="M6044" s="181" t="str">
        <f>L6044*(1-K6044)</f>
      </c>
    </row>
    <row r="6045">
      <c r="A6045" t="s">
        <v>164</v>
      </c>
      <c r="B6045" t="s">
        <v>256</v>
      </c>
      <c r="C6045" s="32" t="s">
        <v>258</v>
      </c>
      <c r="D6045" t="s">
        <v>458</v>
      </c>
      <c r="E6045" t="s">
        <v>476</v>
      </c>
      <c r="F6045" s="174" t="n">
        <v>2046</v>
      </c>
      <c r="G6045" s="175" t="n">
        <v>33</v>
      </c>
      <c r="H6045" s="176" t="n">
        <v>1124.3300912925</v>
      </c>
      <c r="I6045" s="177" t="n">
        <v>4771499.52875757</v>
      </c>
      <c r="J6045" s="178" t="str">
        <f>IF(I6045&gt;0,H6045/I6045,0)</f>
      </c>
      <c r="K6045" s="179" t="str">
        <f>1-EXP(-J6045)</f>
      </c>
      <c r="L6045" s="180" t="str">
        <f>IF(G6045=30,1,M6044)</f>
      </c>
      <c r="M6045" s="181" t="str">
        <f>L6045*(1-K6045)</f>
      </c>
    </row>
    <row r="6046">
      <c r="A6046" t="s">
        <v>164</v>
      </c>
      <c r="B6046" t="s">
        <v>256</v>
      </c>
      <c r="C6046" s="32" t="s">
        <v>258</v>
      </c>
      <c r="D6046" t="s">
        <v>458</v>
      </c>
      <c r="E6046" t="s">
        <v>476</v>
      </c>
      <c r="F6046" s="174" t="n">
        <v>2046</v>
      </c>
      <c r="G6046" s="175" t="n">
        <v>34</v>
      </c>
      <c r="H6046" s="176" t="n">
        <v>1270.16255494078</v>
      </c>
      <c r="I6046" s="177" t="n">
        <v>4883569.35214693</v>
      </c>
      <c r="J6046" s="178" t="str">
        <f>IF(I6046&gt;0,H6046/I6046,0)</f>
      </c>
      <c r="K6046" s="179" t="str">
        <f>1-EXP(-J6046)</f>
      </c>
      <c r="L6046" s="180" t="str">
        <f>IF(G6046=30,1,M6045)</f>
      </c>
      <c r="M6046" s="181" t="str">
        <f>L6046*(1-K6046)</f>
      </c>
    </row>
    <row r="6047">
      <c r="A6047" t="s">
        <v>164</v>
      </c>
      <c r="B6047" t="s">
        <v>256</v>
      </c>
      <c r="C6047" s="32" t="s">
        <v>258</v>
      </c>
      <c r="D6047" t="s">
        <v>458</v>
      </c>
      <c r="E6047" t="s">
        <v>476</v>
      </c>
      <c r="F6047" s="174" t="n">
        <v>2046</v>
      </c>
      <c r="G6047" s="175" t="n">
        <v>35</v>
      </c>
      <c r="H6047" s="176" t="n">
        <v>1649.58383780418</v>
      </c>
      <c r="I6047" s="177" t="n">
        <v>4854836.56767525</v>
      </c>
      <c r="J6047" s="178" t="str">
        <f>IF(I6047&gt;0,H6047/I6047,0)</f>
      </c>
      <c r="K6047" s="179" t="str">
        <f>1-EXP(-J6047)</f>
      </c>
      <c r="L6047" s="180" t="str">
        <f>IF(G6047=30,1,M6046)</f>
      </c>
      <c r="M6047" s="181" t="str">
        <f>L6047*(1-K6047)</f>
      </c>
    </row>
    <row r="6048">
      <c r="A6048" t="s">
        <v>164</v>
      </c>
      <c r="B6048" t="s">
        <v>256</v>
      </c>
      <c r="C6048" s="32" t="s">
        <v>258</v>
      </c>
      <c r="D6048" t="s">
        <v>458</v>
      </c>
      <c r="E6048" t="s">
        <v>476</v>
      </c>
      <c r="F6048" s="174" t="n">
        <v>2046</v>
      </c>
      <c r="G6048" s="175" t="n">
        <v>36</v>
      </c>
      <c r="H6048" s="176" t="n">
        <v>1881.85771406025</v>
      </c>
      <c r="I6048" s="177" t="n">
        <v>4720271.95737119</v>
      </c>
      <c r="J6048" s="178" t="str">
        <f>IF(I6048&gt;0,H6048/I6048,0)</f>
      </c>
      <c r="K6048" s="179" t="str">
        <f>1-EXP(-J6048)</f>
      </c>
      <c r="L6048" s="180" t="str">
        <f>IF(G6048=30,1,M6047)</f>
      </c>
      <c r="M6048" s="181" t="str">
        <f>L6048*(1-K6048)</f>
      </c>
    </row>
    <row r="6049">
      <c r="A6049" t="s">
        <v>164</v>
      </c>
      <c r="B6049" t="s">
        <v>256</v>
      </c>
      <c r="C6049" s="32" t="s">
        <v>258</v>
      </c>
      <c r="D6049" t="s">
        <v>458</v>
      </c>
      <c r="E6049" t="s">
        <v>476</v>
      </c>
      <c r="F6049" s="174" t="n">
        <v>2046</v>
      </c>
      <c r="G6049" s="175" t="n">
        <v>37</v>
      </c>
      <c r="H6049" s="176" t="n">
        <v>1991.56939333266</v>
      </c>
      <c r="I6049" s="177" t="n">
        <v>4648366.85955002</v>
      </c>
      <c r="J6049" s="178" t="str">
        <f>IF(I6049&gt;0,H6049/I6049,0)</f>
      </c>
      <c r="K6049" s="179" t="str">
        <f>1-EXP(-J6049)</f>
      </c>
      <c r="L6049" s="180" t="str">
        <f>IF(G6049=30,1,M6048)</f>
      </c>
      <c r="M6049" s="181" t="str">
        <f>L6049*(1-K6049)</f>
      </c>
    </row>
    <row r="6050">
      <c r="A6050" t="s">
        <v>164</v>
      </c>
      <c r="B6050" t="s">
        <v>256</v>
      </c>
      <c r="C6050" s="32" t="s">
        <v>258</v>
      </c>
      <c r="D6050" t="s">
        <v>458</v>
      </c>
      <c r="E6050" t="s">
        <v>476</v>
      </c>
      <c r="F6050" s="174" t="n">
        <v>2046</v>
      </c>
      <c r="G6050" s="175" t="n">
        <v>38</v>
      </c>
      <c r="H6050" s="176" t="n">
        <v>2127.58809712833</v>
      </c>
      <c r="I6050" s="177" t="n">
        <v>4604074.99825383</v>
      </c>
      <c r="J6050" s="178" t="str">
        <f>IF(I6050&gt;0,H6050/I6050,0)</f>
      </c>
      <c r="K6050" s="179" t="str">
        <f>1-EXP(-J6050)</f>
      </c>
      <c r="L6050" s="180" t="str">
        <f>IF(G6050=30,1,M6049)</f>
      </c>
      <c r="M6050" s="181" t="str">
        <f>L6050*(1-K6050)</f>
      </c>
    </row>
    <row r="6051">
      <c r="A6051" t="s">
        <v>164</v>
      </c>
      <c r="B6051" t="s">
        <v>256</v>
      </c>
      <c r="C6051" s="32" t="s">
        <v>258</v>
      </c>
      <c r="D6051" t="s">
        <v>458</v>
      </c>
      <c r="E6051" t="s">
        <v>476</v>
      </c>
      <c r="F6051" s="174" t="n">
        <v>2046</v>
      </c>
      <c r="G6051" s="175" t="n">
        <v>39</v>
      </c>
      <c r="H6051" s="176" t="n">
        <v>2373.54932823127</v>
      </c>
      <c r="I6051" s="177" t="n">
        <v>4627115.43207666</v>
      </c>
      <c r="J6051" s="178" t="str">
        <f>IF(I6051&gt;0,H6051/I6051,0)</f>
      </c>
      <c r="K6051" s="179" t="str">
        <f>1-EXP(-J6051)</f>
      </c>
      <c r="L6051" s="180" t="str">
        <f>IF(G6051=30,1,M6050)</f>
      </c>
      <c r="M6051" s="181" t="str">
        <f>L6051*(1-K6051)</f>
      </c>
    </row>
    <row r="6052">
      <c r="A6052" t="s">
        <v>164</v>
      </c>
      <c r="B6052" t="s">
        <v>256</v>
      </c>
      <c r="C6052" s="32" t="s">
        <v>258</v>
      </c>
      <c r="D6052" t="s">
        <v>458</v>
      </c>
      <c r="E6052" t="s">
        <v>476</v>
      </c>
      <c r="F6052" s="174" t="n">
        <v>2046</v>
      </c>
      <c r="G6052" s="175" t="n">
        <v>40</v>
      </c>
      <c r="H6052" s="176" t="n">
        <v>3127.08045425024</v>
      </c>
      <c r="I6052" s="177" t="n">
        <v>4541958.84927851</v>
      </c>
      <c r="J6052" s="178" t="str">
        <f>IF(I6052&gt;0,H6052/I6052,0)</f>
      </c>
      <c r="K6052" s="179" t="str">
        <f>1-EXP(-J6052)</f>
      </c>
      <c r="L6052" s="180" t="str">
        <f>IF(G6052=30,1,M6051)</f>
      </c>
      <c r="M6052" s="181" t="str">
        <f>L6052*(1-K6052)</f>
      </c>
    </row>
    <row r="6053">
      <c r="A6053" t="s">
        <v>164</v>
      </c>
      <c r="B6053" t="s">
        <v>256</v>
      </c>
      <c r="C6053" s="32" t="s">
        <v>258</v>
      </c>
      <c r="D6053" t="s">
        <v>458</v>
      </c>
      <c r="E6053" t="s">
        <v>476</v>
      </c>
      <c r="F6053" s="174" t="n">
        <v>2046</v>
      </c>
      <c r="G6053" s="175" t="n">
        <v>41</v>
      </c>
      <c r="H6053" s="176" t="n">
        <v>3475.67054460151</v>
      </c>
      <c r="I6053" s="177" t="n">
        <v>4477422.57992585</v>
      </c>
      <c r="J6053" s="178" t="str">
        <f>IF(I6053&gt;0,H6053/I6053,0)</f>
      </c>
      <c r="K6053" s="179" t="str">
        <f>1-EXP(-J6053)</f>
      </c>
      <c r="L6053" s="180" t="str">
        <f>IF(G6053=30,1,M6052)</f>
      </c>
      <c r="M6053" s="181" t="str">
        <f>L6053*(1-K6053)</f>
      </c>
    </row>
    <row r="6054">
      <c r="A6054" t="s">
        <v>164</v>
      </c>
      <c r="B6054" t="s">
        <v>256</v>
      </c>
      <c r="C6054" s="32" t="s">
        <v>258</v>
      </c>
      <c r="D6054" t="s">
        <v>458</v>
      </c>
      <c r="E6054" t="s">
        <v>476</v>
      </c>
      <c r="F6054" s="174" t="n">
        <v>2046</v>
      </c>
      <c r="G6054" s="175" t="n">
        <v>42</v>
      </c>
      <c r="H6054" s="176" t="n">
        <v>3660.17754105983</v>
      </c>
      <c r="I6054" s="177" t="n">
        <v>4346315.40776945</v>
      </c>
      <c r="J6054" s="178" t="str">
        <f>IF(I6054&gt;0,H6054/I6054,0)</f>
      </c>
      <c r="K6054" s="179" t="str">
        <f>1-EXP(-J6054)</f>
      </c>
      <c r="L6054" s="180" t="str">
        <f>IF(G6054=30,1,M6053)</f>
      </c>
      <c r="M6054" s="181" t="str">
        <f>L6054*(1-K6054)</f>
      </c>
    </row>
    <row r="6055">
      <c r="A6055" t="s">
        <v>164</v>
      </c>
      <c r="B6055" t="s">
        <v>256</v>
      </c>
      <c r="C6055" s="32" t="s">
        <v>258</v>
      </c>
      <c r="D6055" t="s">
        <v>458</v>
      </c>
      <c r="E6055" t="s">
        <v>476</v>
      </c>
      <c r="F6055" s="174" t="n">
        <v>2046</v>
      </c>
      <c r="G6055" s="175" t="n">
        <v>43</v>
      </c>
      <c r="H6055" s="176" t="n">
        <v>3916.17667172229</v>
      </c>
      <c r="I6055" s="177" t="n">
        <v>4276933.50924797</v>
      </c>
      <c r="J6055" s="178" t="str">
        <f>IF(I6055&gt;0,H6055/I6055,0)</f>
      </c>
      <c r="K6055" s="179" t="str">
        <f>1-EXP(-J6055)</f>
      </c>
      <c r="L6055" s="180" t="str">
        <f>IF(G6055=30,1,M6054)</f>
      </c>
      <c r="M6055" s="181" t="str">
        <f>L6055*(1-K6055)</f>
      </c>
    </row>
    <row r="6056">
      <c r="A6056" t="s">
        <v>164</v>
      </c>
      <c r="B6056" t="s">
        <v>256</v>
      </c>
      <c r="C6056" s="32" t="s">
        <v>258</v>
      </c>
      <c r="D6056" t="s">
        <v>458</v>
      </c>
      <c r="E6056" t="s">
        <v>476</v>
      </c>
      <c r="F6056" s="174" t="n">
        <v>2046</v>
      </c>
      <c r="G6056" s="175" t="n">
        <v>44</v>
      </c>
      <c r="H6056" s="176" t="n">
        <v>4399.8004841608</v>
      </c>
      <c r="I6056" s="177" t="n">
        <v>4248249.61425477</v>
      </c>
      <c r="J6056" s="178" t="str">
        <f>IF(I6056&gt;0,H6056/I6056,0)</f>
      </c>
      <c r="K6056" s="179" t="str">
        <f>1-EXP(-J6056)</f>
      </c>
      <c r="L6056" s="180" t="str">
        <f>IF(G6056=30,1,M6055)</f>
      </c>
      <c r="M6056" s="181" t="str">
        <f>L6056*(1-K6056)</f>
      </c>
    </row>
    <row r="6057">
      <c r="A6057" t="s">
        <v>164</v>
      </c>
      <c r="B6057" t="s">
        <v>256</v>
      </c>
      <c r="C6057" s="32" t="s">
        <v>258</v>
      </c>
      <c r="D6057" t="s">
        <v>458</v>
      </c>
      <c r="E6057" t="s">
        <v>476</v>
      </c>
      <c r="F6057" s="174" t="n">
        <v>2046</v>
      </c>
      <c r="G6057" s="175" t="n">
        <v>45</v>
      </c>
      <c r="H6057" s="176" t="n">
        <v>5600.40469647929</v>
      </c>
      <c r="I6057" s="177" t="n">
        <v>4221994.75717864</v>
      </c>
      <c r="J6057" s="178" t="str">
        <f>IF(I6057&gt;0,H6057/I6057,0)</f>
      </c>
      <c r="K6057" s="179" t="str">
        <f>1-EXP(-J6057)</f>
      </c>
      <c r="L6057" s="180" t="str">
        <f>IF(G6057=30,1,M6056)</f>
      </c>
      <c r="M6057" s="181" t="str">
        <f>L6057*(1-K6057)</f>
      </c>
    </row>
    <row r="6058">
      <c r="A6058" t="s">
        <v>164</v>
      </c>
      <c r="B6058" t="s">
        <v>256</v>
      </c>
      <c r="C6058" s="32" t="s">
        <v>258</v>
      </c>
      <c r="D6058" t="s">
        <v>458</v>
      </c>
      <c r="E6058" t="s">
        <v>476</v>
      </c>
      <c r="F6058" s="174" t="n">
        <v>2046</v>
      </c>
      <c r="G6058" s="175" t="n">
        <v>46</v>
      </c>
      <c r="H6058" s="176" t="n">
        <v>6157.72317971631</v>
      </c>
      <c r="I6058" s="177" t="n">
        <v>4193825.23554888</v>
      </c>
      <c r="J6058" s="178" t="str">
        <f>IF(I6058&gt;0,H6058/I6058,0)</f>
      </c>
      <c r="K6058" s="179" t="str">
        <f>1-EXP(-J6058)</f>
      </c>
      <c r="L6058" s="180" t="str">
        <f>IF(G6058=30,1,M6057)</f>
      </c>
      <c r="M6058" s="181" t="str">
        <f>L6058*(1-K6058)</f>
      </c>
    </row>
    <row r="6059">
      <c r="A6059" t="s">
        <v>164</v>
      </c>
      <c r="B6059" t="s">
        <v>256</v>
      </c>
      <c r="C6059" s="32" t="s">
        <v>258</v>
      </c>
      <c r="D6059" t="s">
        <v>458</v>
      </c>
      <c r="E6059" t="s">
        <v>476</v>
      </c>
      <c r="F6059" s="174" t="n">
        <v>2046</v>
      </c>
      <c r="G6059" s="175" t="n">
        <v>47</v>
      </c>
      <c r="H6059" s="176" t="n">
        <v>6760.35469794545</v>
      </c>
      <c r="I6059" s="177" t="n">
        <v>4204096.96987869</v>
      </c>
      <c r="J6059" s="178" t="str">
        <f>IF(I6059&gt;0,H6059/I6059,0)</f>
      </c>
      <c r="K6059" s="179" t="str">
        <f>1-EXP(-J6059)</f>
      </c>
      <c r="L6059" s="180" t="str">
        <f>IF(G6059=30,1,M6058)</f>
      </c>
      <c r="M6059" s="181" t="str">
        <f>L6059*(1-K6059)</f>
      </c>
    </row>
    <row r="6060">
      <c r="A6060" t="s">
        <v>164</v>
      </c>
      <c r="B6060" t="s">
        <v>256</v>
      </c>
      <c r="C6060" s="32" t="s">
        <v>258</v>
      </c>
      <c r="D6060" t="s">
        <v>458</v>
      </c>
      <c r="E6060" t="s">
        <v>476</v>
      </c>
      <c r="F6060" s="174" t="n">
        <v>2046</v>
      </c>
      <c r="G6060" s="175" t="n">
        <v>48</v>
      </c>
      <c r="H6060" s="176" t="n">
        <v>7499.05496990424</v>
      </c>
      <c r="I6060" s="177" t="n">
        <v>4251151.04216393</v>
      </c>
      <c r="J6060" s="178" t="str">
        <f>IF(I6060&gt;0,H6060/I6060,0)</f>
      </c>
      <c r="K6060" s="179" t="str">
        <f>1-EXP(-J6060)</f>
      </c>
      <c r="L6060" s="180" t="str">
        <f>IF(G6060=30,1,M6059)</f>
      </c>
      <c r="M6060" s="181" t="str">
        <f>L6060*(1-K6060)</f>
      </c>
    </row>
    <row r="6061">
      <c r="A6061" t="s">
        <v>164</v>
      </c>
      <c r="B6061" t="s">
        <v>256</v>
      </c>
      <c r="C6061" s="32" t="s">
        <v>258</v>
      </c>
      <c r="D6061" t="s">
        <v>458</v>
      </c>
      <c r="E6061" t="s">
        <v>476</v>
      </c>
      <c r="F6061" s="174" t="n">
        <v>2046</v>
      </c>
      <c r="G6061" s="175" t="n">
        <v>49</v>
      </c>
      <c r="H6061" s="176" t="n">
        <v>8659.89284924853</v>
      </c>
      <c r="I6061" s="177" t="n">
        <v>4370266.23869393</v>
      </c>
      <c r="J6061" s="178" t="str">
        <f>IF(I6061&gt;0,H6061/I6061,0)</f>
      </c>
      <c r="K6061" s="179" t="str">
        <f>1-EXP(-J6061)</f>
      </c>
      <c r="L6061" s="180" t="str">
        <f>IF(G6061=30,1,M6060)</f>
      </c>
      <c r="M6061" s="181" t="str">
        <f>L6061*(1-K6061)</f>
      </c>
    </row>
    <row r="6062">
      <c r="A6062" t="s">
        <v>164</v>
      </c>
      <c r="B6062" t="s">
        <v>256</v>
      </c>
      <c r="C6062" s="32" t="s">
        <v>258</v>
      </c>
      <c r="D6062" t="s">
        <v>458</v>
      </c>
      <c r="E6062" t="s">
        <v>476</v>
      </c>
      <c r="F6062" s="174" t="n">
        <v>2046</v>
      </c>
      <c r="G6062" s="175" t="n">
        <v>50</v>
      </c>
      <c r="H6062" s="176" t="n">
        <v>9752.90503195147</v>
      </c>
      <c r="I6062" s="177" t="n">
        <v>4314815.05961413</v>
      </c>
      <c r="J6062" s="178" t="str">
        <f>IF(I6062&gt;0,H6062/I6062,0)</f>
      </c>
      <c r="K6062" s="179" t="str">
        <f>1-EXP(-J6062)</f>
      </c>
      <c r="L6062" s="180" t="str">
        <f>IF(G6062=30,1,M6061)</f>
      </c>
      <c r="M6062" s="181" t="str">
        <f>L6062*(1-K6062)</f>
      </c>
    </row>
    <row r="6063">
      <c r="A6063" t="s">
        <v>164</v>
      </c>
      <c r="B6063" t="s">
        <v>256</v>
      </c>
      <c r="C6063" s="32" t="s">
        <v>258</v>
      </c>
      <c r="D6063" t="s">
        <v>458</v>
      </c>
      <c r="E6063" t="s">
        <v>476</v>
      </c>
      <c r="F6063" s="174" t="n">
        <v>2046</v>
      </c>
      <c r="G6063" s="175" t="n">
        <v>51</v>
      </c>
      <c r="H6063" s="176" t="n">
        <v>10460.7382532781</v>
      </c>
      <c r="I6063" s="177" t="n">
        <v>4228600.94893206</v>
      </c>
      <c r="J6063" s="178" t="str">
        <f>IF(I6063&gt;0,H6063/I6063,0)</f>
      </c>
      <c r="K6063" s="179" t="str">
        <f>1-EXP(-J6063)</f>
      </c>
      <c r="L6063" s="180" t="str">
        <f>IF(G6063=30,1,M6062)</f>
      </c>
      <c r="M6063" s="181" t="str">
        <f>L6063*(1-K6063)</f>
      </c>
    </row>
    <row r="6064">
      <c r="A6064" t="s">
        <v>164</v>
      </c>
      <c r="B6064" t="s">
        <v>256</v>
      </c>
      <c r="C6064" s="32" t="s">
        <v>258</v>
      </c>
      <c r="D6064" t="s">
        <v>458</v>
      </c>
      <c r="E6064" t="s">
        <v>476</v>
      </c>
      <c r="F6064" s="174" t="n">
        <v>2046</v>
      </c>
      <c r="G6064" s="175" t="n">
        <v>52</v>
      </c>
      <c r="H6064" s="176" t="n">
        <v>11237.6135350078</v>
      </c>
      <c r="I6064" s="177" t="n">
        <v>4156825.1956489</v>
      </c>
      <c r="J6064" s="178" t="str">
        <f>IF(I6064&gt;0,H6064/I6064,0)</f>
      </c>
      <c r="K6064" s="179" t="str">
        <f>1-EXP(-J6064)</f>
      </c>
      <c r="L6064" s="180" t="str">
        <f>IF(G6064=30,1,M6063)</f>
      </c>
      <c r="M6064" s="181" t="str">
        <f>L6064*(1-K6064)</f>
      </c>
    </row>
    <row r="6065">
      <c r="A6065" t="s">
        <v>164</v>
      </c>
      <c r="B6065" t="s">
        <v>256</v>
      </c>
      <c r="C6065" s="32" t="s">
        <v>258</v>
      </c>
      <c r="D6065" t="s">
        <v>458</v>
      </c>
      <c r="E6065" t="s">
        <v>476</v>
      </c>
      <c r="F6065" s="174" t="n">
        <v>2046</v>
      </c>
      <c r="G6065" s="175" t="n">
        <v>53</v>
      </c>
      <c r="H6065" s="176" t="n">
        <v>12050.5453135936</v>
      </c>
      <c r="I6065" s="177" t="n">
        <v>4087187.89283731</v>
      </c>
      <c r="J6065" s="178" t="str">
        <f>IF(I6065&gt;0,H6065/I6065,0)</f>
      </c>
      <c r="K6065" s="179" t="str">
        <f>1-EXP(-J6065)</f>
      </c>
      <c r="L6065" s="180" t="str">
        <f>IF(G6065=30,1,M6064)</f>
      </c>
      <c r="M6065" s="181" t="str">
        <f>L6065*(1-K6065)</f>
      </c>
    </row>
    <row r="6066">
      <c r="A6066" t="s">
        <v>164</v>
      </c>
      <c r="B6066" t="s">
        <v>256</v>
      </c>
      <c r="C6066" s="32" t="s">
        <v>258</v>
      </c>
      <c r="D6066" t="s">
        <v>458</v>
      </c>
      <c r="E6066" t="s">
        <v>476</v>
      </c>
      <c r="F6066" s="174" t="n">
        <v>2046</v>
      </c>
      <c r="G6066" s="175" t="n">
        <v>54</v>
      </c>
      <c r="H6066" s="176" t="n">
        <v>13147.6925333255</v>
      </c>
      <c r="I6066" s="177" t="n">
        <v>4102485.26757809</v>
      </c>
      <c r="J6066" s="178" t="str">
        <f>IF(I6066&gt;0,H6066/I6066,0)</f>
      </c>
      <c r="K6066" s="179" t="str">
        <f>1-EXP(-J6066)</f>
      </c>
      <c r="L6066" s="180" t="str">
        <f>IF(G6066=30,1,M6065)</f>
      </c>
      <c r="M6066" s="181" t="str">
        <f>L6066*(1-K6066)</f>
      </c>
    </row>
    <row r="6067">
      <c r="A6067" t="s">
        <v>164</v>
      </c>
      <c r="B6067" t="s">
        <v>256</v>
      </c>
      <c r="C6067" s="32" t="s">
        <v>258</v>
      </c>
      <c r="D6067" t="s">
        <v>458</v>
      </c>
      <c r="E6067" t="s">
        <v>476</v>
      </c>
      <c r="F6067" s="174" t="n">
        <v>2046</v>
      </c>
      <c r="G6067" s="175" t="n">
        <v>55</v>
      </c>
      <c r="H6067" s="176" t="n">
        <v>14047.7576441625</v>
      </c>
      <c r="I6067" s="177" t="n">
        <v>4096866.88366276</v>
      </c>
      <c r="J6067" s="178" t="str">
        <f>IF(I6067&gt;0,H6067/I6067,0)</f>
      </c>
      <c r="K6067" s="179" t="str">
        <f>1-EXP(-J6067)</f>
      </c>
      <c r="L6067" s="180" t="str">
        <f>IF(G6067=30,1,M6066)</f>
      </c>
      <c r="M6067" s="181" t="str">
        <f>L6067*(1-K6067)</f>
      </c>
    </row>
    <row r="6068">
      <c r="A6068" t="s">
        <v>164</v>
      </c>
      <c r="B6068" t="s">
        <v>256</v>
      </c>
      <c r="C6068" s="32" t="s">
        <v>258</v>
      </c>
      <c r="D6068" t="s">
        <v>458</v>
      </c>
      <c r="E6068" t="s">
        <v>476</v>
      </c>
      <c r="F6068" s="174" t="n">
        <v>2046</v>
      </c>
      <c r="G6068" s="175" t="n">
        <v>56</v>
      </c>
      <c r="H6068" s="176" t="n">
        <v>20446.2494133191</v>
      </c>
      <c r="I6068" s="177" t="n">
        <v>6023374.36357174</v>
      </c>
      <c r="J6068" s="178" t="str">
        <f>IF(I6068&gt;0,H6068/I6068,0)</f>
      </c>
      <c r="K6068" s="179" t="str">
        <f>1-EXP(-J6068)</f>
      </c>
      <c r="L6068" s="180" t="str">
        <f>IF(G6068=30,1,M6067)</f>
      </c>
      <c r="M6068" s="181" t="str">
        <f>L6068*(1-K6068)</f>
      </c>
    </row>
    <row r="6069">
      <c r="A6069" t="s">
        <v>164</v>
      </c>
      <c r="B6069" t="s">
        <v>256</v>
      </c>
      <c r="C6069" s="32" t="s">
        <v>258</v>
      </c>
      <c r="D6069" t="s">
        <v>458</v>
      </c>
      <c r="E6069" t="s">
        <v>476</v>
      </c>
      <c r="F6069" s="174" t="n">
        <v>2046</v>
      </c>
      <c r="G6069" s="175" t="n">
        <v>57</v>
      </c>
      <c r="H6069" s="176" t="n">
        <v>16293.8470629483</v>
      </c>
      <c r="I6069" s="177" t="n">
        <v>4007159.59774947</v>
      </c>
      <c r="J6069" s="178" t="str">
        <f>IF(I6069&gt;0,H6069/I6069,0)</f>
      </c>
      <c r="K6069" s="179" t="str">
        <f>1-EXP(-J6069)</f>
      </c>
      <c r="L6069" s="180" t="str">
        <f>IF(G6069=30,1,M6068)</f>
      </c>
      <c r="M6069" s="181" t="str">
        <f>L6069*(1-K6069)</f>
      </c>
    </row>
    <row r="6070">
      <c r="A6070" t="s">
        <v>164</v>
      </c>
      <c r="B6070" t="s">
        <v>256</v>
      </c>
      <c r="C6070" s="32" t="s">
        <v>258</v>
      </c>
      <c r="D6070" t="s">
        <v>458</v>
      </c>
      <c r="E6070" t="s">
        <v>476</v>
      </c>
      <c r="F6070" s="174" t="n">
        <v>2046</v>
      </c>
      <c r="G6070" s="175" t="n">
        <v>58</v>
      </c>
      <c r="H6070" s="176" t="n">
        <v>17595.8209815329</v>
      </c>
      <c r="I6070" s="177" t="n">
        <v>3962963.05845855</v>
      </c>
      <c r="J6070" s="178" t="str">
        <f>IF(I6070&gt;0,H6070/I6070,0)</f>
      </c>
      <c r="K6070" s="179" t="str">
        <f>1-EXP(-J6070)</f>
      </c>
      <c r="L6070" s="180" t="str">
        <f>IF(G6070=30,1,M6069)</f>
      </c>
      <c r="M6070" s="181" t="str">
        <f>L6070*(1-K6070)</f>
      </c>
    </row>
    <row r="6071">
      <c r="A6071" t="s">
        <v>164</v>
      </c>
      <c r="B6071" t="s">
        <v>256</v>
      </c>
      <c r="C6071" s="32" t="s">
        <v>258</v>
      </c>
      <c r="D6071" t="s">
        <v>458</v>
      </c>
      <c r="E6071" t="s">
        <v>476</v>
      </c>
      <c r="F6071" s="174" t="n">
        <v>2046</v>
      </c>
      <c r="G6071" s="175" t="n">
        <v>59</v>
      </c>
      <c r="H6071" s="176" t="n">
        <v>18518.6507959699</v>
      </c>
      <c r="I6071" s="177" t="n">
        <v>3811153.19965005</v>
      </c>
      <c r="J6071" s="178" t="str">
        <f>IF(I6071&gt;0,H6071/I6071,0)</f>
      </c>
      <c r="K6071" s="179" t="str">
        <f>1-EXP(-J6071)</f>
      </c>
      <c r="L6071" s="180" t="str">
        <f>IF(G6071=30,1,M6070)</f>
      </c>
      <c r="M6071" s="181" t="str">
        <f>L6071*(1-K6071)</f>
      </c>
    </row>
    <row r="6072">
      <c r="A6072" t="s">
        <v>164</v>
      </c>
      <c r="B6072" t="s">
        <v>256</v>
      </c>
      <c r="C6072" s="32" t="s">
        <v>258</v>
      </c>
      <c r="D6072" t="s">
        <v>458</v>
      </c>
      <c r="E6072" t="s">
        <v>476</v>
      </c>
      <c r="F6072" s="174" t="n">
        <v>2046</v>
      </c>
      <c r="G6072" s="175" t="n">
        <v>60</v>
      </c>
      <c r="H6072" s="176" t="n">
        <v>19653.7415765734</v>
      </c>
      <c r="I6072" s="177" t="n">
        <v>3746932.94238773</v>
      </c>
      <c r="J6072" s="178" t="str">
        <f>IF(I6072&gt;0,H6072/I6072,0)</f>
      </c>
      <c r="K6072" s="179" t="str">
        <f>1-EXP(-J6072)</f>
      </c>
      <c r="L6072" s="180" t="str">
        <f>IF(G6072=30,1,M6071)</f>
      </c>
      <c r="M6072" s="181" t="str">
        <f>L6072*(1-K6072)</f>
      </c>
    </row>
    <row r="6073">
      <c r="A6073" t="s">
        <v>164</v>
      </c>
      <c r="B6073" t="s">
        <v>256</v>
      </c>
      <c r="C6073" s="32" t="s">
        <v>258</v>
      </c>
      <c r="D6073" t="s">
        <v>458</v>
      </c>
      <c r="E6073" t="s">
        <v>476</v>
      </c>
      <c r="F6073" s="174" t="n">
        <v>2046</v>
      </c>
      <c r="G6073" s="175" t="n">
        <v>61</v>
      </c>
      <c r="H6073" s="176" t="n">
        <v>21659.2757150677</v>
      </c>
      <c r="I6073" s="177" t="n">
        <v>3763880.72476554</v>
      </c>
      <c r="J6073" s="178" t="str">
        <f>IF(I6073&gt;0,H6073/I6073,0)</f>
      </c>
      <c r="K6073" s="179" t="str">
        <f>1-EXP(-J6073)</f>
      </c>
      <c r="L6073" s="180" t="str">
        <f>IF(G6073=30,1,M6072)</f>
      </c>
      <c r="M6073" s="181" t="str">
        <f>L6073*(1-K6073)</f>
      </c>
    </row>
    <row r="6074">
      <c r="A6074" t="s">
        <v>164</v>
      </c>
      <c r="B6074" t="s">
        <v>256</v>
      </c>
      <c r="C6074" s="32" t="s">
        <v>258</v>
      </c>
      <c r="D6074" t="s">
        <v>458</v>
      </c>
      <c r="E6074" t="s">
        <v>476</v>
      </c>
      <c r="F6074" s="174" t="n">
        <v>2046</v>
      </c>
      <c r="G6074" s="175" t="n">
        <v>62</v>
      </c>
      <c r="H6074" s="176" t="n">
        <v>23993.5445450886</v>
      </c>
      <c r="I6074" s="177" t="n">
        <v>3798817.38614693</v>
      </c>
      <c r="J6074" s="178" t="str">
        <f>IF(I6074&gt;0,H6074/I6074,0)</f>
      </c>
      <c r="K6074" s="179" t="str">
        <f>1-EXP(-J6074)</f>
      </c>
      <c r="L6074" s="180" t="str">
        <f>IF(G6074=30,1,M6073)</f>
      </c>
      <c r="M6074" s="181" t="str">
        <f>L6074*(1-K6074)</f>
      </c>
    </row>
    <row r="6075">
      <c r="A6075" t="s">
        <v>164</v>
      </c>
      <c r="B6075" t="s">
        <v>256</v>
      </c>
      <c r="C6075" s="32" t="s">
        <v>258</v>
      </c>
      <c r="D6075" t="s">
        <v>458</v>
      </c>
      <c r="E6075" t="s">
        <v>476</v>
      </c>
      <c r="F6075" s="174" t="n">
        <v>2046</v>
      </c>
      <c r="G6075" s="175" t="n">
        <v>63</v>
      </c>
      <c r="H6075" s="176" t="n">
        <v>25880.3785918525</v>
      </c>
      <c r="I6075" s="177" t="n">
        <v>3733421.78415585</v>
      </c>
      <c r="J6075" s="178" t="str">
        <f>IF(I6075&gt;0,H6075/I6075,0)</f>
      </c>
      <c r="K6075" s="179" t="str">
        <f>1-EXP(-J6075)</f>
      </c>
      <c r="L6075" s="180" t="str">
        <f>IF(G6075=30,1,M6074)</f>
      </c>
      <c r="M6075" s="181" t="str">
        <f>L6075*(1-K6075)</f>
      </c>
    </row>
    <row r="6076">
      <c r="A6076" t="s">
        <v>164</v>
      </c>
      <c r="B6076" t="s">
        <v>256</v>
      </c>
      <c r="C6076" s="32" t="s">
        <v>258</v>
      </c>
      <c r="D6076" t="s">
        <v>458</v>
      </c>
      <c r="E6076" t="s">
        <v>476</v>
      </c>
      <c r="F6076" s="174" t="n">
        <v>2046</v>
      </c>
      <c r="G6076" s="175" t="n">
        <v>64</v>
      </c>
      <c r="H6076" s="176" t="n">
        <v>27158.6582406482</v>
      </c>
      <c r="I6076" s="177" t="n">
        <v>3567418.62894699</v>
      </c>
      <c r="J6076" s="178" t="str">
        <f>IF(I6076&gt;0,H6076/I6076,0)</f>
      </c>
      <c r="K6076" s="179" t="str">
        <f>1-EXP(-J6076)</f>
      </c>
      <c r="L6076" s="180" t="str">
        <f>IF(G6076=30,1,M6075)</f>
      </c>
      <c r="M6076" s="181" t="str">
        <f>L6076*(1-K6076)</f>
      </c>
    </row>
    <row r="6077">
      <c r="A6077" t="s">
        <v>164</v>
      </c>
      <c r="B6077" t="s">
        <v>256</v>
      </c>
      <c r="C6077" s="32" t="s">
        <v>258</v>
      </c>
      <c r="D6077" t="s">
        <v>458</v>
      </c>
      <c r="E6077" t="s">
        <v>476</v>
      </c>
      <c r="F6077" s="174" t="n">
        <v>2046</v>
      </c>
      <c r="G6077" s="175" t="n">
        <v>65</v>
      </c>
      <c r="H6077" s="176" t="n">
        <v>27467.7938382884</v>
      </c>
      <c r="I6077" s="177" t="n">
        <v>3454119.59205404</v>
      </c>
      <c r="J6077" s="178" t="str">
        <f>IF(I6077&gt;0,H6077/I6077,0)</f>
      </c>
      <c r="K6077" s="179" t="str">
        <f>1-EXP(-J6077)</f>
      </c>
      <c r="L6077" s="180" t="str">
        <f>IF(G6077=30,1,M6076)</f>
      </c>
      <c r="M6077" s="181" t="str">
        <f>L6077*(1-K6077)</f>
      </c>
    </row>
    <row r="6078">
      <c r="A6078" t="s">
        <v>164</v>
      </c>
      <c r="B6078" t="s">
        <v>256</v>
      </c>
      <c r="C6078" s="32" t="s">
        <v>258</v>
      </c>
      <c r="D6078" t="s">
        <v>458</v>
      </c>
      <c r="E6078" t="s">
        <v>476</v>
      </c>
      <c r="F6078" s="174" t="n">
        <v>2046</v>
      </c>
      <c r="G6078" s="175" t="n">
        <v>66</v>
      </c>
      <c r="H6078" s="176" t="n">
        <v>29275.0986666256</v>
      </c>
      <c r="I6078" s="177" t="n">
        <v>3352582.70538516</v>
      </c>
      <c r="J6078" s="178" t="str">
        <f>IF(I6078&gt;0,H6078/I6078,0)</f>
      </c>
      <c r="K6078" s="179" t="str">
        <f>1-EXP(-J6078)</f>
      </c>
      <c r="L6078" s="180" t="str">
        <f>IF(G6078=30,1,M6077)</f>
      </c>
      <c r="M6078" s="181" t="str">
        <f>L6078*(1-K6078)</f>
      </c>
    </row>
    <row r="6079">
      <c r="A6079" t="s">
        <v>164</v>
      </c>
      <c r="B6079" t="s">
        <v>256</v>
      </c>
      <c r="C6079" s="32" t="s">
        <v>258</v>
      </c>
      <c r="D6079" t="s">
        <v>458</v>
      </c>
      <c r="E6079" t="s">
        <v>476</v>
      </c>
      <c r="F6079" s="174" t="n">
        <v>2046</v>
      </c>
      <c r="G6079" s="175" t="n">
        <v>67</v>
      </c>
      <c r="H6079" s="176" t="n">
        <v>31107.090732305</v>
      </c>
      <c r="I6079" s="177" t="n">
        <v>3243194.80029852</v>
      </c>
      <c r="J6079" s="178" t="str">
        <f>IF(I6079&gt;0,H6079/I6079,0)</f>
      </c>
      <c r="K6079" s="179" t="str">
        <f>1-EXP(-J6079)</f>
      </c>
      <c r="L6079" s="180" t="str">
        <f>IF(G6079=30,1,M6078)</f>
      </c>
      <c r="M6079" s="181" t="str">
        <f>L6079*(1-K6079)</f>
      </c>
    </row>
    <row r="6080">
      <c r="A6080" t="s">
        <v>164</v>
      </c>
      <c r="B6080" t="s">
        <v>256</v>
      </c>
      <c r="C6080" s="32" t="s">
        <v>258</v>
      </c>
      <c r="D6080" t="s">
        <v>458</v>
      </c>
      <c r="E6080" t="s">
        <v>476</v>
      </c>
      <c r="F6080" s="174" t="n">
        <v>2046</v>
      </c>
      <c r="G6080" s="175" t="n">
        <v>68</v>
      </c>
      <c r="H6080" s="176" t="n">
        <v>32845.9241194466</v>
      </c>
      <c r="I6080" s="177" t="n">
        <v>3115505.87644017</v>
      </c>
      <c r="J6080" s="178" t="str">
        <f>IF(I6080&gt;0,H6080/I6080,0)</f>
      </c>
      <c r="K6080" s="179" t="str">
        <f>1-EXP(-J6080)</f>
      </c>
      <c r="L6080" s="180" t="str">
        <f>IF(G6080=30,1,M6079)</f>
      </c>
      <c r="M6080" s="181" t="str">
        <f>L6080*(1-K6080)</f>
      </c>
    </row>
    <row r="6081">
      <c r="A6081" t="s">
        <v>164</v>
      </c>
      <c r="B6081" t="s">
        <v>256</v>
      </c>
      <c r="C6081" s="32" t="s">
        <v>258</v>
      </c>
      <c r="D6081" t="s">
        <v>458</v>
      </c>
      <c r="E6081" t="s">
        <v>476</v>
      </c>
      <c r="F6081" s="174" t="n">
        <v>2046</v>
      </c>
      <c r="G6081" s="175" t="n">
        <v>69</v>
      </c>
      <c r="H6081" s="176" t="n">
        <v>34809.3701032654</v>
      </c>
      <c r="I6081" s="177" t="n">
        <v>2998508.99613069</v>
      </c>
      <c r="J6081" s="178" t="str">
        <f>IF(I6081&gt;0,H6081/I6081,0)</f>
      </c>
      <c r="K6081" s="179" t="str">
        <f>1-EXP(-J6081)</f>
      </c>
      <c r="L6081" s="180" t="str">
        <f>IF(G6081=30,1,M6080)</f>
      </c>
      <c r="M6081" s="181" t="str">
        <f>L6081*(1-K6081)</f>
      </c>
    </row>
    <row r="6082">
      <c r="A6082" t="s">
        <v>164</v>
      </c>
      <c r="B6082" t="s">
        <v>256</v>
      </c>
      <c r="C6082" s="32" t="s">
        <v>258</v>
      </c>
      <c r="D6082" t="s">
        <v>458</v>
      </c>
      <c r="E6082" t="s">
        <v>476</v>
      </c>
      <c r="F6082" s="174" t="n">
        <v>2047</v>
      </c>
      <c r="G6082" s="175" t="n">
        <v>30</v>
      </c>
      <c r="H6082" s="176" t="n">
        <v>620.226687259566</v>
      </c>
      <c r="I6082" s="177" t="n">
        <v>4320502.14035755</v>
      </c>
      <c r="J6082" s="178" t="str">
        <f>IF(I6082&gt;0,H6082/I6082,0)</f>
      </c>
      <c r="K6082" s="179" t="str">
        <f>1-EXP(-J6082)</f>
      </c>
      <c r="L6082" s="180" t="str">
        <f>IF(G6082=30,1,M6081)</f>
      </c>
      <c r="M6082" s="181" t="str">
        <f>L6082*(1-K6082)</f>
      </c>
    </row>
    <row r="6083">
      <c r="A6083" t="s">
        <v>164</v>
      </c>
      <c r="B6083" t="s">
        <v>256</v>
      </c>
      <c r="C6083" s="32" t="s">
        <v>258</v>
      </c>
      <c r="D6083" t="s">
        <v>458</v>
      </c>
      <c r="E6083" t="s">
        <v>476</v>
      </c>
      <c r="F6083" s="174" t="n">
        <v>2047</v>
      </c>
      <c r="G6083" s="175" t="n">
        <v>31</v>
      </c>
      <c r="H6083" s="176" t="n">
        <v>936.871886203623</v>
      </c>
      <c r="I6083" s="177" t="n">
        <v>4583251.99254384</v>
      </c>
      <c r="J6083" s="178" t="str">
        <f>IF(I6083&gt;0,H6083/I6083,0)</f>
      </c>
      <c r="K6083" s="179" t="str">
        <f>1-EXP(-J6083)</f>
      </c>
      <c r="L6083" s="180" t="str">
        <f>IF(G6083=30,1,M6082)</f>
      </c>
      <c r="M6083" s="181" t="str">
        <f>L6083*(1-K6083)</f>
      </c>
    </row>
    <row r="6084">
      <c r="A6084" t="s">
        <v>164</v>
      </c>
      <c r="B6084" t="s">
        <v>256</v>
      </c>
      <c r="C6084" s="32" t="s">
        <v>258</v>
      </c>
      <c r="D6084" t="s">
        <v>458</v>
      </c>
      <c r="E6084" t="s">
        <v>476</v>
      </c>
      <c r="F6084" s="174" t="n">
        <v>2047</v>
      </c>
      <c r="G6084" s="175" t="n">
        <v>32</v>
      </c>
      <c r="H6084" s="176" t="n">
        <v>1031.12111199396</v>
      </c>
      <c r="I6084" s="177" t="n">
        <v>4632032.07123099</v>
      </c>
      <c r="J6084" s="178" t="str">
        <f>IF(I6084&gt;0,H6084/I6084,0)</f>
      </c>
      <c r="K6084" s="179" t="str">
        <f>1-EXP(-J6084)</f>
      </c>
      <c r="L6084" s="180" t="str">
        <f>IF(G6084=30,1,M6083)</f>
      </c>
      <c r="M6084" s="181" t="str">
        <f>L6084*(1-K6084)</f>
      </c>
    </row>
    <row r="6085">
      <c r="A6085" t="s">
        <v>164</v>
      </c>
      <c r="B6085" t="s">
        <v>256</v>
      </c>
      <c r="C6085" s="32" t="s">
        <v>258</v>
      </c>
      <c r="D6085" t="s">
        <v>458</v>
      </c>
      <c r="E6085" t="s">
        <v>476</v>
      </c>
      <c r="F6085" s="174" t="n">
        <v>2047</v>
      </c>
      <c r="G6085" s="175" t="n">
        <v>33</v>
      </c>
      <c r="H6085" s="176" t="n">
        <v>1107.76626527527</v>
      </c>
      <c r="I6085" s="177" t="n">
        <v>4698260.00123904</v>
      </c>
      <c r="J6085" s="178" t="str">
        <f>IF(I6085&gt;0,H6085/I6085,0)</f>
      </c>
      <c r="K6085" s="179" t="str">
        <f>1-EXP(-J6085)</f>
      </c>
      <c r="L6085" s="180" t="str">
        <f>IF(G6085=30,1,M6084)</f>
      </c>
      <c r="M6085" s="181" t="str">
        <f>L6085*(1-K6085)</f>
      </c>
    </row>
    <row r="6086">
      <c r="A6086" t="s">
        <v>164</v>
      </c>
      <c r="B6086" t="s">
        <v>256</v>
      </c>
      <c r="C6086" s="32" t="s">
        <v>258</v>
      </c>
      <c r="D6086" t="s">
        <v>458</v>
      </c>
      <c r="E6086" t="s">
        <v>476</v>
      </c>
      <c r="F6086" s="174" t="n">
        <v>2047</v>
      </c>
      <c r="G6086" s="175" t="n">
        <v>34</v>
      </c>
      <c r="H6086" s="176" t="n">
        <v>1196.93461711685</v>
      </c>
      <c r="I6086" s="177" t="n">
        <v>4765798.82229159</v>
      </c>
      <c r="J6086" s="178" t="str">
        <f>IF(I6086&gt;0,H6086/I6086,0)</f>
      </c>
      <c r="K6086" s="179" t="str">
        <f>1-EXP(-J6086)</f>
      </c>
      <c r="L6086" s="180" t="str">
        <f>IF(G6086=30,1,M6085)</f>
      </c>
      <c r="M6086" s="181" t="str">
        <f>L6086*(1-K6086)</f>
      </c>
    </row>
    <row r="6087">
      <c r="A6087" t="s">
        <v>164</v>
      </c>
      <c r="B6087" t="s">
        <v>256</v>
      </c>
      <c r="C6087" s="32" t="s">
        <v>258</v>
      </c>
      <c r="D6087" t="s">
        <v>458</v>
      </c>
      <c r="E6087" t="s">
        <v>476</v>
      </c>
      <c r="F6087" s="174" t="n">
        <v>2047</v>
      </c>
      <c r="G6087" s="175" t="n">
        <v>35</v>
      </c>
      <c r="H6087" s="176" t="n">
        <v>1653.30596973745</v>
      </c>
      <c r="I6087" s="177" t="n">
        <v>4877387.98191429</v>
      </c>
      <c r="J6087" s="178" t="str">
        <f>IF(I6087&gt;0,H6087/I6087,0)</f>
      </c>
      <c r="K6087" s="179" t="str">
        <f>1-EXP(-J6087)</f>
      </c>
      <c r="L6087" s="180" t="str">
        <f>IF(G6087=30,1,M6086)</f>
      </c>
      <c r="M6087" s="181" t="str">
        <f>L6087*(1-K6087)</f>
      </c>
    </row>
    <row r="6088">
      <c r="A6088" t="s">
        <v>164</v>
      </c>
      <c r="B6088" t="s">
        <v>256</v>
      </c>
      <c r="C6088" s="32" t="s">
        <v>258</v>
      </c>
      <c r="D6088" t="s">
        <v>458</v>
      </c>
      <c r="E6088" t="s">
        <v>476</v>
      </c>
      <c r="F6088" s="174" t="n">
        <v>2047</v>
      </c>
      <c r="G6088" s="175" t="n">
        <v>36</v>
      </c>
      <c r="H6088" s="176" t="n">
        <v>1927.37287837509</v>
      </c>
      <c r="I6088" s="177" t="n">
        <v>4848003.69373319</v>
      </c>
      <c r="J6088" s="178" t="str">
        <f>IF(I6088&gt;0,H6088/I6088,0)</f>
      </c>
      <c r="K6088" s="179" t="str">
        <f>1-EXP(-J6088)</f>
      </c>
      <c r="L6088" s="180" t="str">
        <f>IF(G6088=30,1,M6087)</f>
      </c>
      <c r="M6088" s="181" t="str">
        <f>L6088*(1-K6088)</f>
      </c>
    </row>
    <row r="6089">
      <c r="A6089" t="s">
        <v>164</v>
      </c>
      <c r="B6089" t="s">
        <v>256</v>
      </c>
      <c r="C6089" s="32" t="s">
        <v>258</v>
      </c>
      <c r="D6089" t="s">
        <v>458</v>
      </c>
      <c r="E6089" t="s">
        <v>476</v>
      </c>
      <c r="F6089" s="174" t="n">
        <v>2047</v>
      </c>
      <c r="G6089" s="175" t="n">
        <v>37</v>
      </c>
      <c r="H6089" s="176" t="n">
        <v>2013.24489359837</v>
      </c>
      <c r="I6089" s="177" t="n">
        <v>4713455.79278231</v>
      </c>
      <c r="J6089" s="178" t="str">
        <f>IF(I6089&gt;0,H6089/I6089,0)</f>
      </c>
      <c r="K6089" s="179" t="str">
        <f>1-EXP(-J6089)</f>
      </c>
      <c r="L6089" s="180" t="str">
        <f>IF(G6089=30,1,M6088)</f>
      </c>
      <c r="M6089" s="181" t="str">
        <f>L6089*(1-K6089)</f>
      </c>
    </row>
    <row r="6090">
      <c r="A6090" t="s">
        <v>164</v>
      </c>
      <c r="B6090" t="s">
        <v>256</v>
      </c>
      <c r="C6090" s="32" t="s">
        <v>258</v>
      </c>
      <c r="D6090" t="s">
        <v>458</v>
      </c>
      <c r="E6090" t="s">
        <v>476</v>
      </c>
      <c r="F6090" s="174" t="n">
        <v>2047</v>
      </c>
      <c r="G6090" s="175" t="n">
        <v>38</v>
      </c>
      <c r="H6090" s="176" t="n">
        <v>2137.61167222947</v>
      </c>
      <c r="I6090" s="177" t="n">
        <v>4641202.94430136</v>
      </c>
      <c r="J6090" s="178" t="str">
        <f>IF(I6090&gt;0,H6090/I6090,0)</f>
      </c>
      <c r="K6090" s="179" t="str">
        <f>1-EXP(-J6090)</f>
      </c>
      <c r="L6090" s="180" t="str">
        <f>IF(G6090=30,1,M6089)</f>
      </c>
      <c r="M6090" s="181" t="str">
        <f>L6090*(1-K6090)</f>
      </c>
    </row>
    <row r="6091">
      <c r="A6091" t="s">
        <v>164</v>
      </c>
      <c r="B6091" t="s">
        <v>256</v>
      </c>
      <c r="C6091" s="32" t="s">
        <v>258</v>
      </c>
      <c r="D6091" t="s">
        <v>458</v>
      </c>
      <c r="E6091" t="s">
        <v>476</v>
      </c>
      <c r="F6091" s="174" t="n">
        <v>2047</v>
      </c>
      <c r="G6091" s="175" t="n">
        <v>39</v>
      </c>
      <c r="H6091" s="176" t="n">
        <v>2289.65363983538</v>
      </c>
      <c r="I6091" s="177" t="n">
        <v>4596472.16378841</v>
      </c>
      <c r="J6091" s="178" t="str">
        <f>IF(I6091&gt;0,H6091/I6091,0)</f>
      </c>
      <c r="K6091" s="179" t="str">
        <f>1-EXP(-J6091)</f>
      </c>
      <c r="L6091" s="180" t="str">
        <f>IF(G6091=30,1,M6090)</f>
      </c>
      <c r="M6091" s="181" t="str">
        <f>L6091*(1-K6091)</f>
      </c>
    </row>
    <row r="6092">
      <c r="A6092" t="s">
        <v>164</v>
      </c>
      <c r="B6092" t="s">
        <v>256</v>
      </c>
      <c r="C6092" s="32" t="s">
        <v>258</v>
      </c>
      <c r="D6092" t="s">
        <v>458</v>
      </c>
      <c r="E6092" t="s">
        <v>476</v>
      </c>
      <c r="F6092" s="174" t="n">
        <v>2047</v>
      </c>
      <c r="G6092" s="175" t="n">
        <v>40</v>
      </c>
      <c r="H6092" s="176" t="n">
        <v>3166.62411088554</v>
      </c>
      <c r="I6092" s="177" t="n">
        <v>4618840.9899117</v>
      </c>
      <c r="J6092" s="178" t="str">
        <f>IF(I6092&gt;0,H6092/I6092,0)</f>
      </c>
      <c r="K6092" s="179" t="str">
        <f>1-EXP(-J6092)</f>
      </c>
      <c r="L6092" s="180" t="str">
        <f>IF(G6092=30,1,M6091)</f>
      </c>
      <c r="M6092" s="181" t="str">
        <f>L6092*(1-K6092)</f>
      </c>
    </row>
    <row r="6093">
      <c r="A6093" t="s">
        <v>164</v>
      </c>
      <c r="B6093" t="s">
        <v>256</v>
      </c>
      <c r="C6093" s="32" t="s">
        <v>258</v>
      </c>
      <c r="D6093" t="s">
        <v>458</v>
      </c>
      <c r="E6093" t="s">
        <v>476</v>
      </c>
      <c r="F6093" s="174" t="n">
        <v>2047</v>
      </c>
      <c r="G6093" s="175" t="n">
        <v>41</v>
      </c>
      <c r="H6093" s="176" t="n">
        <v>3502.85158737537</v>
      </c>
      <c r="I6093" s="177" t="n">
        <v>4532534.90492368</v>
      </c>
      <c r="J6093" s="178" t="str">
        <f>IF(I6093&gt;0,H6093/I6093,0)</f>
      </c>
      <c r="K6093" s="179" t="str">
        <f>1-EXP(-J6093)</f>
      </c>
      <c r="L6093" s="180" t="str">
        <f>IF(G6093=30,1,M6092)</f>
      </c>
      <c r="M6093" s="181" t="str">
        <f>L6093*(1-K6093)</f>
      </c>
    </row>
    <row r="6094">
      <c r="A6094" t="s">
        <v>164</v>
      </c>
      <c r="B6094" t="s">
        <v>256</v>
      </c>
      <c r="C6094" s="32" t="s">
        <v>258</v>
      </c>
      <c r="D6094" t="s">
        <v>458</v>
      </c>
      <c r="E6094" t="s">
        <v>476</v>
      </c>
      <c r="F6094" s="174" t="n">
        <v>2047</v>
      </c>
      <c r="G6094" s="175" t="n">
        <v>42</v>
      </c>
      <c r="H6094" s="176" t="n">
        <v>3744.97807920487</v>
      </c>
      <c r="I6094" s="177" t="n">
        <v>4467996.77430807</v>
      </c>
      <c r="J6094" s="178" t="str">
        <f>IF(I6094&gt;0,H6094/I6094,0)</f>
      </c>
      <c r="K6094" s="179" t="str">
        <f>1-EXP(-J6094)</f>
      </c>
      <c r="L6094" s="180" t="str">
        <f>IF(G6094=30,1,M6093)</f>
      </c>
      <c r="M6094" s="181" t="str">
        <f>L6094*(1-K6094)</f>
      </c>
    </row>
    <row r="6095">
      <c r="A6095" t="s">
        <v>164</v>
      </c>
      <c r="B6095" t="s">
        <v>256</v>
      </c>
      <c r="C6095" s="32" t="s">
        <v>258</v>
      </c>
      <c r="D6095" t="s">
        <v>458</v>
      </c>
      <c r="E6095" t="s">
        <v>476</v>
      </c>
      <c r="F6095" s="174" t="n">
        <v>2047</v>
      </c>
      <c r="G6095" s="175" t="n">
        <v>43</v>
      </c>
      <c r="H6095" s="176" t="n">
        <v>3950.91285224359</v>
      </c>
      <c r="I6095" s="177" t="n">
        <v>4336423.6099397</v>
      </c>
      <c r="J6095" s="178" t="str">
        <f>IF(I6095&gt;0,H6095/I6095,0)</f>
      </c>
      <c r="K6095" s="179" t="str">
        <f>1-EXP(-J6095)</f>
      </c>
      <c r="L6095" s="180" t="str">
        <f>IF(G6095=30,1,M6094)</f>
      </c>
      <c r="M6095" s="181" t="str">
        <f>L6095*(1-K6095)</f>
      </c>
    </row>
    <row r="6096">
      <c r="A6096" t="s">
        <v>164</v>
      </c>
      <c r="B6096" t="s">
        <v>256</v>
      </c>
      <c r="C6096" s="32" t="s">
        <v>258</v>
      </c>
      <c r="D6096" t="s">
        <v>458</v>
      </c>
      <c r="E6096" t="s">
        <v>476</v>
      </c>
      <c r="F6096" s="174" t="n">
        <v>2047</v>
      </c>
      <c r="G6096" s="175" t="n">
        <v>44</v>
      </c>
      <c r="H6096" s="176" t="n">
        <v>4235.34192339452</v>
      </c>
      <c r="I6096" s="177" t="n">
        <v>4266388.82512856</v>
      </c>
      <c r="J6096" s="178" t="str">
        <f>IF(I6096&gt;0,H6096/I6096,0)</f>
      </c>
      <c r="K6096" s="179" t="str">
        <f>1-EXP(-J6096)</f>
      </c>
      <c r="L6096" s="180" t="str">
        <f>IF(G6096=30,1,M6095)</f>
      </c>
      <c r="M6096" s="181" t="str">
        <f>L6096*(1-K6096)</f>
      </c>
    </row>
    <row r="6097">
      <c r="A6097" t="s">
        <v>164</v>
      </c>
      <c r="B6097" t="s">
        <v>256</v>
      </c>
      <c r="C6097" s="32" t="s">
        <v>258</v>
      </c>
      <c r="D6097" t="s">
        <v>458</v>
      </c>
      <c r="E6097" t="s">
        <v>476</v>
      </c>
      <c r="F6097" s="174" t="n">
        <v>2047</v>
      </c>
      <c r="G6097" s="175" t="n">
        <v>45</v>
      </c>
      <c r="H6097" s="176" t="n">
        <v>5583.07301511426</v>
      </c>
      <c r="I6097" s="177" t="n">
        <v>4236684.47587083</v>
      </c>
      <c r="J6097" s="178" t="str">
        <f>IF(I6097&gt;0,H6097/I6097,0)</f>
      </c>
      <c r="K6097" s="179" t="str">
        <f>1-EXP(-J6097)</f>
      </c>
      <c r="L6097" s="180" t="str">
        <f>IF(G6097=30,1,M6096)</f>
      </c>
      <c r="M6097" s="181" t="str">
        <f>L6097*(1-K6097)</f>
      </c>
    </row>
    <row r="6098">
      <c r="A6098" t="s">
        <v>164</v>
      </c>
      <c r="B6098" t="s">
        <v>256</v>
      </c>
      <c r="C6098" s="32" t="s">
        <v>258</v>
      </c>
      <c r="D6098" t="s">
        <v>458</v>
      </c>
      <c r="E6098" t="s">
        <v>476</v>
      </c>
      <c r="F6098" s="174" t="n">
        <v>2047</v>
      </c>
      <c r="G6098" s="175" t="n">
        <v>46</v>
      </c>
      <c r="H6098" s="176" t="n">
        <v>6137.05662923377</v>
      </c>
      <c r="I6098" s="177" t="n">
        <v>4208630.12071228</v>
      </c>
      <c r="J6098" s="178" t="str">
        <f>IF(I6098&gt;0,H6098/I6098,0)</f>
      </c>
      <c r="K6098" s="179" t="str">
        <f>1-EXP(-J6098)</f>
      </c>
      <c r="L6098" s="180" t="str">
        <f>IF(G6098=30,1,M6097)</f>
      </c>
      <c r="M6098" s="181" t="str">
        <f>L6098*(1-K6098)</f>
      </c>
    </row>
    <row r="6099">
      <c r="A6099" t="s">
        <v>164</v>
      </c>
      <c r="B6099" t="s">
        <v>256</v>
      </c>
      <c r="C6099" s="32" t="s">
        <v>258</v>
      </c>
      <c r="D6099" t="s">
        <v>458</v>
      </c>
      <c r="E6099" t="s">
        <v>476</v>
      </c>
      <c r="F6099" s="174" t="n">
        <v>2047</v>
      </c>
      <c r="G6099" s="175" t="n">
        <v>47</v>
      </c>
      <c r="H6099" s="176" t="n">
        <v>6675.38081868996</v>
      </c>
      <c r="I6099" s="177" t="n">
        <v>4180151.99043762</v>
      </c>
      <c r="J6099" s="178" t="str">
        <f>IF(I6099&gt;0,H6099/I6099,0)</f>
      </c>
      <c r="K6099" s="179" t="str">
        <f>1-EXP(-J6099)</f>
      </c>
      <c r="L6099" s="180" t="str">
        <f>IF(G6099=30,1,M6098)</f>
      </c>
      <c r="M6099" s="181" t="str">
        <f>L6099*(1-K6099)</f>
      </c>
    </row>
    <row r="6100">
      <c r="A6100" t="s">
        <v>164</v>
      </c>
      <c r="B6100" t="s">
        <v>256</v>
      </c>
      <c r="C6100" s="32" t="s">
        <v>258</v>
      </c>
      <c r="D6100" t="s">
        <v>458</v>
      </c>
      <c r="E6100" t="s">
        <v>476</v>
      </c>
      <c r="F6100" s="174" t="n">
        <v>2047</v>
      </c>
      <c r="G6100" s="175" t="n">
        <v>48</v>
      </c>
      <c r="H6100" s="176" t="n">
        <v>7338.47706037507</v>
      </c>
      <c r="I6100" s="177" t="n">
        <v>4189122.16453763</v>
      </c>
      <c r="J6100" s="178" t="str">
        <f>IF(I6100&gt;0,H6100/I6100,0)</f>
      </c>
      <c r="K6100" s="179" t="str">
        <f>1-EXP(-J6100)</f>
      </c>
      <c r="L6100" s="180" t="str">
        <f>IF(G6100=30,1,M6099)</f>
      </c>
      <c r="M6100" s="181" t="str">
        <f>L6100*(1-K6100)</f>
      </c>
    </row>
    <row r="6101">
      <c r="A6101" t="s">
        <v>164</v>
      </c>
      <c r="B6101" t="s">
        <v>256</v>
      </c>
      <c r="C6101" s="32" t="s">
        <v>258</v>
      </c>
      <c r="D6101" t="s">
        <v>458</v>
      </c>
      <c r="E6101" t="s">
        <v>476</v>
      </c>
      <c r="F6101" s="174" t="n">
        <v>2047</v>
      </c>
      <c r="G6101" s="175" t="n">
        <v>49</v>
      </c>
      <c r="H6101" s="176" t="n">
        <v>8145.42035553116</v>
      </c>
      <c r="I6101" s="177" t="n">
        <v>4234577.06963658</v>
      </c>
      <c r="J6101" s="178" t="str">
        <f>IF(I6101&gt;0,H6101/I6101,0)</f>
      </c>
      <c r="K6101" s="179" t="str">
        <f>1-EXP(-J6101)</f>
      </c>
      <c r="L6101" s="180" t="str">
        <f>IF(G6101=30,1,M6100)</f>
      </c>
      <c r="M6101" s="181" t="str">
        <f>L6101*(1-K6101)</f>
      </c>
    </row>
    <row r="6102">
      <c r="A6102" t="s">
        <v>164</v>
      </c>
      <c r="B6102" t="s">
        <v>256</v>
      </c>
      <c r="C6102" s="32" t="s">
        <v>258</v>
      </c>
      <c r="D6102" t="s">
        <v>458</v>
      </c>
      <c r="E6102" t="s">
        <v>476</v>
      </c>
      <c r="F6102" s="174" t="n">
        <v>2047</v>
      </c>
      <c r="G6102" s="175" t="n">
        <v>50</v>
      </c>
      <c r="H6102" s="176" t="n">
        <v>9759.55822334341</v>
      </c>
      <c r="I6102" s="177" t="n">
        <v>4351350.74606114</v>
      </c>
      <c r="J6102" s="178" t="str">
        <f>IF(I6102&gt;0,H6102/I6102,0)</f>
      </c>
      <c r="K6102" s="179" t="str">
        <f>1-EXP(-J6102)</f>
      </c>
      <c r="L6102" s="180" t="str">
        <f>IF(G6102=30,1,M6101)</f>
      </c>
      <c r="M6102" s="181" t="str">
        <f>L6102*(1-K6102)</f>
      </c>
    </row>
    <row r="6103">
      <c r="A6103" t="s">
        <v>164</v>
      </c>
      <c r="B6103" t="s">
        <v>256</v>
      </c>
      <c r="C6103" s="32" t="s">
        <v>258</v>
      </c>
      <c r="D6103" t="s">
        <v>458</v>
      </c>
      <c r="E6103" t="s">
        <v>476</v>
      </c>
      <c r="F6103" s="174" t="n">
        <v>2047</v>
      </c>
      <c r="G6103" s="175" t="n">
        <v>51</v>
      </c>
      <c r="H6103" s="176" t="n">
        <v>10540.2699745346</v>
      </c>
      <c r="I6103" s="177" t="n">
        <v>4293724.17428797</v>
      </c>
      <c r="J6103" s="178" t="str">
        <f>IF(I6103&gt;0,H6103/I6103,0)</f>
      </c>
      <c r="K6103" s="179" t="str">
        <f>1-EXP(-J6103)</f>
      </c>
      <c r="L6103" s="180" t="str">
        <f>IF(G6103=30,1,M6102)</f>
      </c>
      <c r="M6103" s="181" t="str">
        <f>L6103*(1-K6103)</f>
      </c>
    </row>
    <row r="6104">
      <c r="A6104" t="s">
        <v>164</v>
      </c>
      <c r="B6104" t="s">
        <v>256</v>
      </c>
      <c r="C6104" s="32" t="s">
        <v>258</v>
      </c>
      <c r="D6104" t="s">
        <v>458</v>
      </c>
      <c r="E6104" t="s">
        <v>476</v>
      </c>
      <c r="F6104" s="174" t="n">
        <v>2047</v>
      </c>
      <c r="G6104" s="175" t="n">
        <v>52</v>
      </c>
      <c r="H6104" s="176" t="n">
        <v>11284.8317481179</v>
      </c>
      <c r="I6104" s="177" t="n">
        <v>4206602.69889016</v>
      </c>
      <c r="J6104" s="178" t="str">
        <f>IF(I6104&gt;0,H6104/I6104,0)</f>
      </c>
      <c r="K6104" s="179" t="str">
        <f>1-EXP(-J6104)</f>
      </c>
      <c r="L6104" s="180" t="str">
        <f>IF(G6104=30,1,M6103)</f>
      </c>
      <c r="M6104" s="181" t="str">
        <f>L6104*(1-K6104)</f>
      </c>
    </row>
    <row r="6105">
      <c r="A6105" t="s">
        <v>164</v>
      </c>
      <c r="B6105" t="s">
        <v>256</v>
      </c>
      <c r="C6105" s="32" t="s">
        <v>258</v>
      </c>
      <c r="D6105" t="s">
        <v>458</v>
      </c>
      <c r="E6105" t="s">
        <v>476</v>
      </c>
      <c r="F6105" s="174" t="n">
        <v>2047</v>
      </c>
      <c r="G6105" s="175" t="n">
        <v>53</v>
      </c>
      <c r="H6105" s="176" t="n">
        <v>12090.8596189415</v>
      </c>
      <c r="I6105" s="177" t="n">
        <v>4133187.1311535</v>
      </c>
      <c r="J6105" s="178" t="str">
        <f>IF(I6105&gt;0,H6105/I6105,0)</f>
      </c>
      <c r="K6105" s="179" t="str">
        <f>1-EXP(-J6105)</f>
      </c>
      <c r="L6105" s="180" t="str">
        <f>IF(G6105=30,1,M6104)</f>
      </c>
      <c r="M6105" s="181" t="str">
        <f>L6105*(1-K6105)</f>
      </c>
    </row>
    <row r="6106">
      <c r="A6106" t="s">
        <v>164</v>
      </c>
      <c r="B6106" t="s">
        <v>256</v>
      </c>
      <c r="C6106" s="32" t="s">
        <v>258</v>
      </c>
      <c r="D6106" t="s">
        <v>458</v>
      </c>
      <c r="E6106" t="s">
        <v>476</v>
      </c>
      <c r="F6106" s="174" t="n">
        <v>2047</v>
      </c>
      <c r="G6106" s="175" t="n">
        <v>54</v>
      </c>
      <c r="H6106" s="176" t="n">
        <v>12934.1054150567</v>
      </c>
      <c r="I6106" s="177" t="n">
        <v>4061828.75740697</v>
      </c>
      <c r="J6106" s="178" t="str">
        <f>IF(I6106&gt;0,H6106/I6106,0)</f>
      </c>
      <c r="K6106" s="179" t="str">
        <f>1-EXP(-J6106)</f>
      </c>
      <c r="L6106" s="180" t="str">
        <f>IF(G6106=30,1,M6105)</f>
      </c>
      <c r="M6106" s="181" t="str">
        <f>L6106*(1-K6106)</f>
      </c>
    </row>
    <row r="6107">
      <c r="A6107" t="s">
        <v>164</v>
      </c>
      <c r="B6107" t="s">
        <v>256</v>
      </c>
      <c r="C6107" s="32" t="s">
        <v>258</v>
      </c>
      <c r="D6107" t="s">
        <v>458</v>
      </c>
      <c r="E6107" t="s">
        <v>476</v>
      </c>
      <c r="F6107" s="174" t="n">
        <v>2047</v>
      </c>
      <c r="G6107" s="175" t="n">
        <v>55</v>
      </c>
      <c r="H6107" s="176" t="n">
        <v>13837.6035579382</v>
      </c>
      <c r="I6107" s="177" t="n">
        <v>4074799.00288623</v>
      </c>
      <c r="J6107" s="178" t="str">
        <f>IF(I6107&gt;0,H6107/I6107,0)</f>
      </c>
      <c r="K6107" s="179" t="str">
        <f>1-EXP(-J6107)</f>
      </c>
      <c r="L6107" s="180" t="str">
        <f>IF(G6107=30,1,M6106)</f>
      </c>
      <c r="M6107" s="181" t="str">
        <f>L6107*(1-K6107)</f>
      </c>
    </row>
    <row r="6108">
      <c r="A6108" t="s">
        <v>164</v>
      </c>
      <c r="B6108" t="s">
        <v>256</v>
      </c>
      <c r="C6108" s="32" t="s">
        <v>258</v>
      </c>
      <c r="D6108" t="s">
        <v>458</v>
      </c>
      <c r="E6108" t="s">
        <v>476</v>
      </c>
      <c r="F6108" s="174" t="n">
        <v>2047</v>
      </c>
      <c r="G6108" s="175" t="n">
        <v>56</v>
      </c>
      <c r="H6108" s="176" t="n">
        <v>15023.5748972138</v>
      </c>
      <c r="I6108" s="177" t="n">
        <v>4066725.37900586</v>
      </c>
      <c r="J6108" s="178" t="str">
        <f>IF(I6108&gt;0,H6108/I6108,0)</f>
      </c>
      <c r="K6108" s="179" t="str">
        <f>1-EXP(-J6108)</f>
      </c>
      <c r="L6108" s="180" t="str">
        <f>IF(G6108=30,1,M6107)</f>
      </c>
      <c r="M6108" s="181" t="str">
        <f>L6108*(1-K6108)</f>
      </c>
    </row>
    <row r="6109">
      <c r="A6109" t="s">
        <v>164</v>
      </c>
      <c r="B6109" t="s">
        <v>256</v>
      </c>
      <c r="C6109" s="32" t="s">
        <v>258</v>
      </c>
      <c r="D6109" t="s">
        <v>458</v>
      </c>
      <c r="E6109" t="s">
        <v>476</v>
      </c>
      <c r="F6109" s="174" t="n">
        <v>2047</v>
      </c>
      <c r="G6109" s="175" t="n">
        <v>57</v>
      </c>
      <c r="H6109" s="176" t="n">
        <v>21844.2251290821</v>
      </c>
      <c r="I6109" s="177" t="n">
        <v>5979192.7658336</v>
      </c>
      <c r="J6109" s="178" t="str">
        <f>IF(I6109&gt;0,H6109/I6109,0)</f>
      </c>
      <c r="K6109" s="179" t="str">
        <f>1-EXP(-J6109)</f>
      </c>
      <c r="L6109" s="180" t="str">
        <f>IF(G6109=30,1,M6108)</f>
      </c>
      <c r="M6109" s="181" t="str">
        <f>L6109*(1-K6109)</f>
      </c>
    </row>
    <row r="6110">
      <c r="A6110" t="s">
        <v>164</v>
      </c>
      <c r="B6110" t="s">
        <v>256</v>
      </c>
      <c r="C6110" s="32" t="s">
        <v>258</v>
      </c>
      <c r="D6110" t="s">
        <v>458</v>
      </c>
      <c r="E6110" t="s">
        <v>476</v>
      </c>
      <c r="F6110" s="174" t="n">
        <v>2047</v>
      </c>
      <c r="G6110" s="175" t="n">
        <v>58</v>
      </c>
      <c r="H6110" s="176" t="n">
        <v>17456.9007622818</v>
      </c>
      <c r="I6110" s="177" t="n">
        <v>3972310.04724849</v>
      </c>
      <c r="J6110" s="178" t="str">
        <f>IF(I6110&gt;0,H6110/I6110,0)</f>
      </c>
      <c r="K6110" s="179" t="str">
        <f>1-EXP(-J6110)</f>
      </c>
      <c r="L6110" s="180" t="str">
        <f>IF(G6110=30,1,M6109)</f>
      </c>
      <c r="M6110" s="181" t="str">
        <f>L6110*(1-K6110)</f>
      </c>
    </row>
    <row r="6111">
      <c r="A6111" t="s">
        <v>164</v>
      </c>
      <c r="B6111" t="s">
        <v>256</v>
      </c>
      <c r="C6111" s="32" t="s">
        <v>258</v>
      </c>
      <c r="D6111" t="s">
        <v>458</v>
      </c>
      <c r="E6111" t="s">
        <v>476</v>
      </c>
      <c r="F6111" s="174" t="n">
        <v>2047</v>
      </c>
      <c r="G6111" s="175" t="n">
        <v>59</v>
      </c>
      <c r="H6111" s="176" t="n">
        <v>18871.736562411</v>
      </c>
      <c r="I6111" s="177" t="n">
        <v>3925367.97712335</v>
      </c>
      <c r="J6111" s="178" t="str">
        <f>IF(I6111&gt;0,H6111/I6111,0)</f>
      </c>
      <c r="K6111" s="179" t="str">
        <f>1-EXP(-J6111)</f>
      </c>
      <c r="L6111" s="180" t="str">
        <f>IF(G6111=30,1,M6110)</f>
      </c>
      <c r="M6111" s="181" t="str">
        <f>L6111*(1-K6111)</f>
      </c>
    </row>
    <row r="6112">
      <c r="A6112" t="s">
        <v>164</v>
      </c>
      <c r="B6112" t="s">
        <v>256</v>
      </c>
      <c r="C6112" s="32" t="s">
        <v>258</v>
      </c>
      <c r="D6112" t="s">
        <v>458</v>
      </c>
      <c r="E6112" t="s">
        <v>476</v>
      </c>
      <c r="F6112" s="174" t="n">
        <v>2047</v>
      </c>
      <c r="G6112" s="175" t="n">
        <v>60</v>
      </c>
      <c r="H6112" s="176" t="n">
        <v>19552.9667138132</v>
      </c>
      <c r="I6112" s="177" t="n">
        <v>3771628.4611565</v>
      </c>
      <c r="J6112" s="178" t="str">
        <f>IF(I6112&gt;0,H6112/I6112,0)</f>
      </c>
      <c r="K6112" s="179" t="str">
        <f>1-EXP(-J6112)</f>
      </c>
      <c r="L6112" s="180" t="str">
        <f>IF(G6112=30,1,M6111)</f>
      </c>
      <c r="M6112" s="181" t="str">
        <f>L6112*(1-K6112)</f>
      </c>
    </row>
    <row r="6113">
      <c r="A6113" t="s">
        <v>164</v>
      </c>
      <c r="B6113" t="s">
        <v>256</v>
      </c>
      <c r="C6113" s="32" t="s">
        <v>258</v>
      </c>
      <c r="D6113" t="s">
        <v>458</v>
      </c>
      <c r="E6113" t="s">
        <v>476</v>
      </c>
      <c r="F6113" s="174" t="n">
        <v>2047</v>
      </c>
      <c r="G6113" s="175" t="n">
        <v>61</v>
      </c>
      <c r="H6113" s="176" t="n">
        <v>21068.5821332882</v>
      </c>
      <c r="I6113" s="177" t="n">
        <v>3704367.49872802</v>
      </c>
      <c r="J6113" s="178" t="str">
        <f>IF(I6113&gt;0,H6113/I6113,0)</f>
      </c>
      <c r="K6113" s="179" t="str">
        <f>1-EXP(-J6113)</f>
      </c>
      <c r="L6113" s="180" t="str">
        <f>IF(G6113=30,1,M6112)</f>
      </c>
      <c r="M6113" s="181" t="str">
        <f>L6113*(1-K6113)</f>
      </c>
    </row>
    <row r="6114">
      <c r="A6114" t="s">
        <v>164</v>
      </c>
      <c r="B6114" t="s">
        <v>256</v>
      </c>
      <c r="C6114" s="32" t="s">
        <v>258</v>
      </c>
      <c r="D6114" t="s">
        <v>458</v>
      </c>
      <c r="E6114" t="s">
        <v>476</v>
      </c>
      <c r="F6114" s="174" t="n">
        <v>2047</v>
      </c>
      <c r="G6114" s="175" t="n">
        <v>62</v>
      </c>
      <c r="H6114" s="176" t="n">
        <v>23210.9641885178</v>
      </c>
      <c r="I6114" s="177" t="n">
        <v>3717060.09883062</v>
      </c>
      <c r="J6114" s="178" t="str">
        <f>IF(I6114&gt;0,H6114/I6114,0)</f>
      </c>
      <c r="K6114" s="179" t="str">
        <f>1-EXP(-J6114)</f>
      </c>
      <c r="L6114" s="180" t="str">
        <f>IF(G6114=30,1,M6113)</f>
      </c>
      <c r="M6114" s="181" t="str">
        <f>L6114*(1-K6114)</f>
      </c>
    </row>
    <row r="6115">
      <c r="A6115" t="s">
        <v>164</v>
      </c>
      <c r="B6115" t="s">
        <v>256</v>
      </c>
      <c r="C6115" s="32" t="s">
        <v>258</v>
      </c>
      <c r="D6115" t="s">
        <v>458</v>
      </c>
      <c r="E6115" t="s">
        <v>476</v>
      </c>
      <c r="F6115" s="174" t="n">
        <v>2047</v>
      </c>
      <c r="G6115" s="175" t="n">
        <v>63</v>
      </c>
      <c r="H6115" s="176" t="n">
        <v>25685.9296210917</v>
      </c>
      <c r="I6115" s="177" t="n">
        <v>3746968.65718675</v>
      </c>
      <c r="J6115" s="178" t="str">
        <f>IF(I6115&gt;0,H6115/I6115,0)</f>
      </c>
      <c r="K6115" s="179" t="str">
        <f>1-EXP(-J6115)</f>
      </c>
      <c r="L6115" s="180" t="str">
        <f>IF(G6115=30,1,M6114)</f>
      </c>
      <c r="M6115" s="181" t="str">
        <f>L6115*(1-K6115)</f>
      </c>
    </row>
    <row r="6116">
      <c r="A6116" t="s">
        <v>164</v>
      </c>
      <c r="B6116" t="s">
        <v>256</v>
      </c>
      <c r="C6116" s="32" t="s">
        <v>258</v>
      </c>
      <c r="D6116" t="s">
        <v>458</v>
      </c>
      <c r="E6116" t="s">
        <v>476</v>
      </c>
      <c r="F6116" s="174" t="n">
        <v>2047</v>
      </c>
      <c r="G6116" s="175" t="n">
        <v>64</v>
      </c>
      <c r="H6116" s="176" t="n">
        <v>27664.3783310375</v>
      </c>
      <c r="I6116" s="177" t="n">
        <v>3677504.18913291</v>
      </c>
      <c r="J6116" s="178" t="str">
        <f>IF(I6116&gt;0,H6116/I6116,0)</f>
      </c>
      <c r="K6116" s="179" t="str">
        <f>1-EXP(-J6116)</f>
      </c>
      <c r="L6116" s="180" t="str">
        <f>IF(G6116=30,1,M6115)</f>
      </c>
      <c r="M6116" s="181" t="str">
        <f>L6116*(1-K6116)</f>
      </c>
    </row>
    <row r="6117">
      <c r="A6117" t="s">
        <v>164</v>
      </c>
      <c r="B6117" t="s">
        <v>256</v>
      </c>
      <c r="C6117" s="32" t="s">
        <v>258</v>
      </c>
      <c r="D6117" t="s">
        <v>458</v>
      </c>
      <c r="E6117" t="s">
        <v>476</v>
      </c>
      <c r="F6117" s="174" t="n">
        <v>2047</v>
      </c>
      <c r="G6117" s="175" t="n">
        <v>65</v>
      </c>
      <c r="H6117" s="176" t="n">
        <v>27570.5673453839</v>
      </c>
      <c r="I6117" s="177" t="n">
        <v>3508739.02237297</v>
      </c>
      <c r="J6117" s="178" t="str">
        <f>IF(I6117&gt;0,H6117/I6117,0)</f>
      </c>
      <c r="K6117" s="179" t="str">
        <f>1-EXP(-J6117)</f>
      </c>
      <c r="L6117" s="180" t="str">
        <f>IF(G6117=30,1,M6116)</f>
      </c>
      <c r="M6117" s="181" t="str">
        <f>L6117*(1-K6117)</f>
      </c>
    </row>
    <row r="6118">
      <c r="A6118" t="s">
        <v>164</v>
      </c>
      <c r="B6118" t="s">
        <v>256</v>
      </c>
      <c r="C6118" s="32" t="s">
        <v>258</v>
      </c>
      <c r="D6118" t="s">
        <v>458</v>
      </c>
      <c r="E6118" t="s">
        <v>476</v>
      </c>
      <c r="F6118" s="174" t="n">
        <v>2047</v>
      </c>
      <c r="G6118" s="175" t="n">
        <v>66</v>
      </c>
      <c r="H6118" s="176" t="n">
        <v>29274.8963211084</v>
      </c>
      <c r="I6118" s="177" t="n">
        <v>3392534.98795975</v>
      </c>
      <c r="J6118" s="178" t="str">
        <f>IF(I6118&gt;0,H6118/I6118,0)</f>
      </c>
      <c r="K6118" s="179" t="str">
        <f>1-EXP(-J6118)</f>
      </c>
      <c r="L6118" s="180" t="str">
        <f>IF(G6118=30,1,M6117)</f>
      </c>
      <c r="M6118" s="181" t="str">
        <f>L6118*(1-K6118)</f>
      </c>
    </row>
    <row r="6119">
      <c r="A6119" t="s">
        <v>164</v>
      </c>
      <c r="B6119" t="s">
        <v>256</v>
      </c>
      <c r="C6119" s="32" t="s">
        <v>258</v>
      </c>
      <c r="D6119" t="s">
        <v>458</v>
      </c>
      <c r="E6119" t="s">
        <v>476</v>
      </c>
      <c r="F6119" s="174" t="n">
        <v>2047</v>
      </c>
      <c r="G6119" s="175" t="n">
        <v>67</v>
      </c>
      <c r="H6119" s="176" t="n">
        <v>31152.1950938811</v>
      </c>
      <c r="I6119" s="177" t="n">
        <v>3286293.62349536</v>
      </c>
      <c r="J6119" s="178" t="str">
        <f>IF(I6119&gt;0,H6119/I6119,0)</f>
      </c>
      <c r="K6119" s="179" t="str">
        <f>1-EXP(-J6119)</f>
      </c>
      <c r="L6119" s="180" t="str">
        <f>IF(G6119=30,1,M6118)</f>
      </c>
      <c r="M6119" s="181" t="str">
        <f>L6119*(1-K6119)</f>
      </c>
    </row>
    <row r="6120">
      <c r="A6120" t="s">
        <v>164</v>
      </c>
      <c r="B6120" t="s">
        <v>256</v>
      </c>
      <c r="C6120" s="32" t="s">
        <v>258</v>
      </c>
      <c r="D6120" t="s">
        <v>458</v>
      </c>
      <c r="E6120" t="s">
        <v>476</v>
      </c>
      <c r="F6120" s="174" t="n">
        <v>2047</v>
      </c>
      <c r="G6120" s="175" t="n">
        <v>68</v>
      </c>
      <c r="H6120" s="176" t="n">
        <v>33062.4183769725</v>
      </c>
      <c r="I6120" s="177" t="n">
        <v>3172815.86697262</v>
      </c>
      <c r="J6120" s="178" t="str">
        <f>IF(I6120&gt;0,H6120/I6120,0)</f>
      </c>
      <c r="K6120" s="179" t="str">
        <f>1-EXP(-J6120)</f>
      </c>
      <c r="L6120" s="180" t="str">
        <f>IF(G6120=30,1,M6119)</f>
      </c>
      <c r="M6120" s="181" t="str">
        <f>L6120*(1-K6120)</f>
      </c>
    </row>
    <row r="6121">
      <c r="A6121" t="s">
        <v>164</v>
      </c>
      <c r="B6121" t="s">
        <v>256</v>
      </c>
      <c r="C6121" s="32" t="s">
        <v>258</v>
      </c>
      <c r="D6121" t="s">
        <v>458</v>
      </c>
      <c r="E6121" t="s">
        <v>476</v>
      </c>
      <c r="F6121" s="174" t="n">
        <v>2047</v>
      </c>
      <c r="G6121" s="175" t="n">
        <v>69</v>
      </c>
      <c r="H6121" s="176" t="n">
        <v>34870.8344852696</v>
      </c>
      <c r="I6121" s="177" t="n">
        <v>3041272.41691264</v>
      </c>
      <c r="J6121" s="178" t="str">
        <f>IF(I6121&gt;0,H6121/I6121,0)</f>
      </c>
      <c r="K6121" s="179" t="str">
        <f>1-EXP(-J6121)</f>
      </c>
      <c r="L6121" s="180" t="str">
        <f>IF(G6121=30,1,M6120)</f>
      </c>
      <c r="M6121" s="181" t="str">
        <f>L6121*(1-K6121)</f>
      </c>
    </row>
    <row r="6122">
      <c r="A6122" t="s">
        <v>164</v>
      </c>
      <c r="B6122" t="s">
        <v>256</v>
      </c>
      <c r="C6122" s="32" t="s">
        <v>258</v>
      </c>
      <c r="D6122" t="s">
        <v>458</v>
      </c>
      <c r="E6122" t="s">
        <v>476</v>
      </c>
      <c r="F6122" s="174" t="n">
        <v>2048</v>
      </c>
      <c r="G6122" s="175" t="n">
        <v>30</v>
      </c>
      <c r="H6122" s="176" t="n">
        <v>614.666398973392</v>
      </c>
      <c r="I6122" s="177" t="n">
        <v>4275283.87393158</v>
      </c>
      <c r="J6122" s="178" t="str">
        <f>IF(I6122&gt;0,H6122/I6122,0)</f>
      </c>
      <c r="K6122" s="179" t="str">
        <f>1-EXP(-J6122)</f>
      </c>
      <c r="L6122" s="180" t="str">
        <f>IF(G6122=30,1,M6121)</f>
      </c>
      <c r="M6122" s="181" t="str">
        <f>L6122*(1-K6122)</f>
      </c>
    </row>
    <row r="6123">
      <c r="A6123" t="s">
        <v>164</v>
      </c>
      <c r="B6123" t="s">
        <v>256</v>
      </c>
      <c r="C6123" s="32" t="s">
        <v>258</v>
      </c>
      <c r="D6123" t="s">
        <v>458</v>
      </c>
      <c r="E6123" t="s">
        <v>476</v>
      </c>
      <c r="F6123" s="174" t="n">
        <v>2048</v>
      </c>
      <c r="G6123" s="175" t="n">
        <v>31</v>
      </c>
      <c r="H6123" s="176" t="n">
        <v>852.035099900834</v>
      </c>
      <c r="I6123" s="177" t="n">
        <v>4315810.83305652</v>
      </c>
      <c r="J6123" s="178" t="str">
        <f>IF(I6123&gt;0,H6123/I6123,0)</f>
      </c>
      <c r="K6123" s="179" t="str">
        <f>1-EXP(-J6123)</f>
      </c>
      <c r="L6123" s="180" t="str">
        <f>IF(G6123=30,1,M6122)</f>
      </c>
      <c r="M6123" s="181" t="str">
        <f>L6123*(1-K6123)</f>
      </c>
    </row>
    <row r="6124">
      <c r="A6124" t="s">
        <v>164</v>
      </c>
      <c r="B6124" t="s">
        <v>256</v>
      </c>
      <c r="C6124" s="32" t="s">
        <v>258</v>
      </c>
      <c r="D6124" t="s">
        <v>458</v>
      </c>
      <c r="E6124" t="s">
        <v>476</v>
      </c>
      <c r="F6124" s="174" t="n">
        <v>2048</v>
      </c>
      <c r="G6124" s="175" t="n">
        <v>32</v>
      </c>
      <c r="H6124" s="176" t="n">
        <v>987.778025022226</v>
      </c>
      <c r="I6124" s="177" t="n">
        <v>4578303.66683538</v>
      </c>
      <c r="J6124" s="178" t="str">
        <f>IF(I6124&gt;0,H6124/I6124,0)</f>
      </c>
      <c r="K6124" s="179" t="str">
        <f>1-EXP(-J6124)</f>
      </c>
      <c r="L6124" s="180" t="str">
        <f>IF(G6124=30,1,M6123)</f>
      </c>
      <c r="M6124" s="181" t="str">
        <f>L6124*(1-K6124)</f>
      </c>
    </row>
    <row r="6125">
      <c r="A6125" t="s">
        <v>164</v>
      </c>
      <c r="B6125" t="s">
        <v>256</v>
      </c>
      <c r="C6125" s="32" t="s">
        <v>258</v>
      </c>
      <c r="D6125" t="s">
        <v>458</v>
      </c>
      <c r="E6125" t="s">
        <v>476</v>
      </c>
      <c r="F6125" s="174" t="n">
        <v>2048</v>
      </c>
      <c r="G6125" s="175" t="n">
        <v>33</v>
      </c>
      <c r="H6125" s="176" t="n">
        <v>1091.45250287518</v>
      </c>
      <c r="I6125" s="177" t="n">
        <v>4626792.96774061</v>
      </c>
      <c r="J6125" s="178" t="str">
        <f>IF(I6125&gt;0,H6125/I6125,0)</f>
      </c>
      <c r="K6125" s="179" t="str">
        <f>1-EXP(-J6125)</f>
      </c>
      <c r="L6125" s="180" t="str">
        <f>IF(G6125=30,1,M6124)</f>
      </c>
      <c r="M6125" s="181" t="str">
        <f>L6125*(1-K6125)</f>
      </c>
    </row>
    <row r="6126">
      <c r="A6126" t="s">
        <v>164</v>
      </c>
      <c r="B6126" t="s">
        <v>256</v>
      </c>
      <c r="C6126" s="32" t="s">
        <v>258</v>
      </c>
      <c r="D6126" t="s">
        <v>458</v>
      </c>
      <c r="E6126" t="s">
        <v>476</v>
      </c>
      <c r="F6126" s="174" t="n">
        <v>2048</v>
      </c>
      <c r="G6126" s="175" t="n">
        <v>34</v>
      </c>
      <c r="H6126" s="176" t="n">
        <v>1178.85941332092</v>
      </c>
      <c r="I6126" s="177" t="n">
        <v>4692701.75772756</v>
      </c>
      <c r="J6126" s="178" t="str">
        <f>IF(I6126&gt;0,H6126/I6126,0)</f>
      </c>
      <c r="K6126" s="179" t="str">
        <f>1-EXP(-J6126)</f>
      </c>
      <c r="L6126" s="180" t="str">
        <f>IF(G6126=30,1,M6125)</f>
      </c>
      <c r="M6126" s="181" t="str">
        <f>L6126*(1-K6126)</f>
      </c>
    </row>
    <row r="6127">
      <c r="A6127" t="s">
        <v>164</v>
      </c>
      <c r="B6127" t="s">
        <v>256</v>
      </c>
      <c r="C6127" s="32" t="s">
        <v>258</v>
      </c>
      <c r="D6127" t="s">
        <v>458</v>
      </c>
      <c r="E6127" t="s">
        <v>476</v>
      </c>
      <c r="F6127" s="174" t="n">
        <v>2048</v>
      </c>
      <c r="G6127" s="175" t="n">
        <v>35</v>
      </c>
      <c r="H6127" s="176" t="n">
        <v>1547.7980037806</v>
      </c>
      <c r="I6127" s="177" t="n">
        <v>4759869.83070594</v>
      </c>
      <c r="J6127" s="178" t="str">
        <f>IF(I6127&gt;0,H6127/I6127,0)</f>
      </c>
      <c r="K6127" s="179" t="str">
        <f>1-EXP(-J6127)</f>
      </c>
      <c r="L6127" s="180" t="str">
        <f>IF(G6127=30,1,M6126)</f>
      </c>
      <c r="M6127" s="181" t="str">
        <f>L6127*(1-K6127)</f>
      </c>
    </row>
    <row r="6128">
      <c r="A6128" t="s">
        <v>164</v>
      </c>
      <c r="B6128" t="s">
        <v>256</v>
      </c>
      <c r="C6128" s="32" t="s">
        <v>258</v>
      </c>
      <c r="D6128" t="s">
        <v>458</v>
      </c>
      <c r="E6128" t="s">
        <v>476</v>
      </c>
      <c r="F6128" s="174" t="n">
        <v>2048</v>
      </c>
      <c r="G6128" s="175" t="n">
        <v>36</v>
      </c>
      <c r="H6128" s="176" t="n">
        <v>1930.61554330465</v>
      </c>
      <c r="I6128" s="177" t="n">
        <v>4870593.80076582</v>
      </c>
      <c r="J6128" s="178" t="str">
        <f>IF(I6128&gt;0,H6128/I6128,0)</f>
      </c>
      <c r="K6128" s="179" t="str">
        <f>1-EXP(-J6128)</f>
      </c>
      <c r="L6128" s="180" t="str">
        <f>IF(G6128=30,1,M6127)</f>
      </c>
      <c r="M6128" s="181" t="str">
        <f>L6128*(1-K6128)</f>
      </c>
    </row>
    <row r="6129">
      <c r="A6129" t="s">
        <v>164</v>
      </c>
      <c r="B6129" t="s">
        <v>256</v>
      </c>
      <c r="C6129" s="32" t="s">
        <v>258</v>
      </c>
      <c r="D6129" t="s">
        <v>458</v>
      </c>
      <c r="E6129" t="s">
        <v>476</v>
      </c>
      <c r="F6129" s="174" t="n">
        <v>2048</v>
      </c>
      <c r="G6129" s="175" t="n">
        <v>37</v>
      </c>
      <c r="H6129" s="176" t="n">
        <v>2061.19477140323</v>
      </c>
      <c r="I6129" s="177" t="n">
        <v>4841073.86658017</v>
      </c>
      <c r="J6129" s="178" t="str">
        <f>IF(I6129&gt;0,H6129/I6129,0)</f>
      </c>
      <c r="K6129" s="179" t="str">
        <f>1-EXP(-J6129)</f>
      </c>
      <c r="L6129" s="180" t="str">
        <f>IF(G6129=30,1,M6128)</f>
      </c>
      <c r="M6129" s="181" t="str">
        <f>L6129*(1-K6129)</f>
      </c>
    </row>
    <row r="6130">
      <c r="A6130" t="s">
        <v>164</v>
      </c>
      <c r="B6130" t="s">
        <v>256</v>
      </c>
      <c r="C6130" s="32" t="s">
        <v>258</v>
      </c>
      <c r="D6130" t="s">
        <v>458</v>
      </c>
      <c r="E6130" t="s">
        <v>476</v>
      </c>
      <c r="F6130" s="174" t="n">
        <v>2048</v>
      </c>
      <c r="G6130" s="175" t="n">
        <v>38</v>
      </c>
      <c r="H6130" s="176" t="n">
        <v>2160.19250420337</v>
      </c>
      <c r="I6130" s="177" t="n">
        <v>4706267.12069886</v>
      </c>
      <c r="J6130" s="178" t="str">
        <f>IF(I6130&gt;0,H6130/I6130,0)</f>
      </c>
      <c r="K6130" s="179" t="str">
        <f>1-EXP(-J6130)</f>
      </c>
      <c r="L6130" s="180" t="str">
        <f>IF(G6130=30,1,M6129)</f>
      </c>
      <c r="M6130" s="181" t="str">
        <f>L6130*(1-K6130)</f>
      </c>
    </row>
    <row r="6131">
      <c r="A6131" t="s">
        <v>164</v>
      </c>
      <c r="B6131" t="s">
        <v>256</v>
      </c>
      <c r="C6131" s="32" t="s">
        <v>258</v>
      </c>
      <c r="D6131" t="s">
        <v>458</v>
      </c>
      <c r="E6131" t="s">
        <v>476</v>
      </c>
      <c r="F6131" s="174" t="n">
        <v>2048</v>
      </c>
      <c r="G6131" s="175" t="n">
        <v>39</v>
      </c>
      <c r="H6131" s="176" t="n">
        <v>2299.7846568536</v>
      </c>
      <c r="I6131" s="177" t="n">
        <v>4633620.37503847</v>
      </c>
      <c r="J6131" s="178" t="str">
        <f>IF(I6131&gt;0,H6131/I6131,0)</f>
      </c>
      <c r="K6131" s="179" t="str">
        <f>1-EXP(-J6131)</f>
      </c>
      <c r="L6131" s="180" t="str">
        <f>IF(G6131=30,1,M6130)</f>
      </c>
      <c r="M6131" s="181" t="str">
        <f>L6131*(1-K6131)</f>
      </c>
    </row>
    <row r="6132">
      <c r="A6132" t="s">
        <v>164</v>
      </c>
      <c r="B6132" t="s">
        <v>256</v>
      </c>
      <c r="C6132" s="32" t="s">
        <v>258</v>
      </c>
      <c r="D6132" t="s">
        <v>458</v>
      </c>
      <c r="E6132" t="s">
        <v>476</v>
      </c>
      <c r="F6132" s="174" t="n">
        <v>2048</v>
      </c>
      <c r="G6132" s="175" t="n">
        <v>40</v>
      </c>
      <c r="H6132" s="176" t="n">
        <v>3056.59349043137</v>
      </c>
      <c r="I6132" s="177" t="n">
        <v>4588401.47654906</v>
      </c>
      <c r="J6132" s="178" t="str">
        <f>IF(I6132&gt;0,H6132/I6132,0)</f>
      </c>
      <c r="K6132" s="179" t="str">
        <f>1-EXP(-J6132)</f>
      </c>
      <c r="L6132" s="180" t="str">
        <f>IF(G6132=30,1,M6131)</f>
      </c>
      <c r="M6132" s="181" t="str">
        <f>L6132*(1-K6132)</f>
      </c>
    </row>
    <row r="6133">
      <c r="A6133" t="s">
        <v>164</v>
      </c>
      <c r="B6133" t="s">
        <v>256</v>
      </c>
      <c r="C6133" s="32" t="s">
        <v>258</v>
      </c>
      <c r="D6133" t="s">
        <v>458</v>
      </c>
      <c r="E6133" t="s">
        <v>476</v>
      </c>
      <c r="F6133" s="174" t="n">
        <v>2048</v>
      </c>
      <c r="G6133" s="175" t="n">
        <v>41</v>
      </c>
      <c r="H6133" s="176" t="n">
        <v>3545.66288339561</v>
      </c>
      <c r="I6133" s="177" t="n">
        <v>4609358.76311699</v>
      </c>
      <c r="J6133" s="178" t="str">
        <f>IF(I6133&gt;0,H6133/I6133,0)</f>
      </c>
      <c r="K6133" s="179" t="str">
        <f>1-EXP(-J6133)</f>
      </c>
      <c r="L6133" s="180" t="str">
        <f>IF(G6133=30,1,M6132)</f>
      </c>
      <c r="M6133" s="181" t="str">
        <f>L6133*(1-K6133)</f>
      </c>
    </row>
    <row r="6134">
      <c r="A6134" t="s">
        <v>164</v>
      </c>
      <c r="B6134" t="s">
        <v>256</v>
      </c>
      <c r="C6134" s="32" t="s">
        <v>258</v>
      </c>
      <c r="D6134" t="s">
        <v>458</v>
      </c>
      <c r="E6134" t="s">
        <v>476</v>
      </c>
      <c r="F6134" s="174" t="n">
        <v>2048</v>
      </c>
      <c r="G6134" s="175" t="n">
        <v>42</v>
      </c>
      <c r="H6134" s="176" t="n">
        <v>3772.628094003</v>
      </c>
      <c r="I6134" s="177" t="n">
        <v>4523096.5843681</v>
      </c>
      <c r="J6134" s="178" t="str">
        <f>IF(I6134&gt;0,H6134/I6134,0)</f>
      </c>
      <c r="K6134" s="179" t="str">
        <f>1-EXP(-J6134)</f>
      </c>
      <c r="L6134" s="180" t="str">
        <f>IF(G6134=30,1,M6133)</f>
      </c>
      <c r="M6134" s="181" t="str">
        <f>L6134*(1-K6134)</f>
      </c>
    </row>
    <row r="6135">
      <c r="A6135" t="s">
        <v>164</v>
      </c>
      <c r="B6135" t="s">
        <v>256</v>
      </c>
      <c r="C6135" s="32" t="s">
        <v>258</v>
      </c>
      <c r="D6135" t="s">
        <v>458</v>
      </c>
      <c r="E6135" t="s">
        <v>476</v>
      </c>
      <c r="F6135" s="174" t="n">
        <v>2048</v>
      </c>
      <c r="G6135" s="175" t="n">
        <v>43</v>
      </c>
      <c r="H6135" s="176" t="n">
        <v>4040.26998000224</v>
      </c>
      <c r="I6135" s="177" t="n">
        <v>4457940.22382455</v>
      </c>
      <c r="J6135" s="178" t="str">
        <f>IF(I6135&gt;0,H6135/I6135,0)</f>
      </c>
      <c r="K6135" s="179" t="str">
        <f>1-EXP(-J6135)</f>
      </c>
      <c r="L6135" s="180" t="str">
        <f>IF(G6135=30,1,M6134)</f>
      </c>
      <c r="M6135" s="181" t="str">
        <f>L6135*(1-K6135)</f>
      </c>
    </row>
    <row r="6136">
      <c r="A6136" t="s">
        <v>164</v>
      </c>
      <c r="B6136" t="s">
        <v>256</v>
      </c>
      <c r="C6136" s="32" t="s">
        <v>258</v>
      </c>
      <c r="D6136" t="s">
        <v>458</v>
      </c>
      <c r="E6136" t="s">
        <v>476</v>
      </c>
      <c r="F6136" s="174" t="n">
        <v>2048</v>
      </c>
      <c r="G6136" s="175" t="n">
        <v>44</v>
      </c>
      <c r="H6136" s="176" t="n">
        <v>4270.27740654302</v>
      </c>
      <c r="I6136" s="177" t="n">
        <v>4325852.46281194</v>
      </c>
      <c r="J6136" s="178" t="str">
        <f>IF(I6136&gt;0,H6136/I6136,0)</f>
      </c>
      <c r="K6136" s="179" t="str">
        <f>1-EXP(-J6136)</f>
      </c>
      <c r="L6136" s="180" t="str">
        <f>IF(G6136=30,1,M6135)</f>
      </c>
      <c r="M6136" s="181" t="str">
        <f>L6136*(1-K6136)</f>
      </c>
    </row>
    <row r="6137">
      <c r="A6137" t="s">
        <v>164</v>
      </c>
      <c r="B6137" t="s">
        <v>256</v>
      </c>
      <c r="C6137" s="32" t="s">
        <v>258</v>
      </c>
      <c r="D6137" t="s">
        <v>458</v>
      </c>
      <c r="E6137" t="s">
        <v>476</v>
      </c>
      <c r="F6137" s="174" t="n">
        <v>2048</v>
      </c>
      <c r="G6137" s="175" t="n">
        <v>45</v>
      </c>
      <c r="H6137" s="176" t="n">
        <v>5385.04052321463</v>
      </c>
      <c r="I6137" s="177" t="n">
        <v>4255100.36751707</v>
      </c>
      <c r="J6137" s="178" t="str">
        <f>IF(I6137&gt;0,H6137/I6137,0)</f>
      </c>
      <c r="K6137" s="179" t="str">
        <f>1-EXP(-J6137)</f>
      </c>
      <c r="L6137" s="180" t="str">
        <f>IF(G6137=30,1,M6136)</f>
      </c>
      <c r="M6137" s="181" t="str">
        <f>L6137*(1-K6137)</f>
      </c>
    </row>
    <row r="6138">
      <c r="A6138" t="s">
        <v>164</v>
      </c>
      <c r="B6138" t="s">
        <v>256</v>
      </c>
      <c r="C6138" s="32" t="s">
        <v>258</v>
      </c>
      <c r="D6138" t="s">
        <v>458</v>
      </c>
      <c r="E6138" t="s">
        <v>476</v>
      </c>
      <c r="F6138" s="174" t="n">
        <v>2048</v>
      </c>
      <c r="G6138" s="175" t="n">
        <v>46</v>
      </c>
      <c r="H6138" s="176" t="n">
        <v>6115.05189520017</v>
      </c>
      <c r="I6138" s="177" t="n">
        <v>4223431.6140908</v>
      </c>
      <c r="J6138" s="178" t="str">
        <f>IF(I6138&gt;0,H6138/I6138,0)</f>
      </c>
      <c r="K6138" s="179" t="str">
        <f>1-EXP(-J6138)</f>
      </c>
      <c r="L6138" s="180" t="str">
        <f>IF(G6138=30,1,M6137)</f>
      </c>
      <c r="M6138" s="181" t="str">
        <f>L6138*(1-K6138)</f>
      </c>
    </row>
    <row r="6139">
      <c r="A6139" t="s">
        <v>164</v>
      </c>
      <c r="B6139" t="s">
        <v>256</v>
      </c>
      <c r="C6139" s="32" t="s">
        <v>258</v>
      </c>
      <c r="D6139" t="s">
        <v>458</v>
      </c>
      <c r="E6139" t="s">
        <v>476</v>
      </c>
      <c r="F6139" s="174" t="n">
        <v>2048</v>
      </c>
      <c r="G6139" s="175" t="n">
        <v>47</v>
      </c>
      <c r="H6139" s="176" t="n">
        <v>6649.89170660128</v>
      </c>
      <c r="I6139" s="177" t="n">
        <v>4195076.33107078</v>
      </c>
      <c r="J6139" s="178" t="str">
        <f>IF(I6139&gt;0,H6139/I6139,0)</f>
      </c>
      <c r="K6139" s="179" t="str">
        <f>1-EXP(-J6139)</f>
      </c>
      <c r="L6139" s="180" t="str">
        <f>IF(G6139=30,1,M6138)</f>
      </c>
      <c r="M6139" s="181" t="str">
        <f>L6139*(1-K6139)</f>
      </c>
    </row>
    <row r="6140">
      <c r="A6140" t="s">
        <v>164</v>
      </c>
      <c r="B6140" t="s">
        <v>256</v>
      </c>
      <c r="C6140" s="32" t="s">
        <v>258</v>
      </c>
      <c r="D6140" t="s">
        <v>458</v>
      </c>
      <c r="E6140" t="s">
        <v>476</v>
      </c>
      <c r="F6140" s="174" t="n">
        <v>2048</v>
      </c>
      <c r="G6140" s="175" t="n">
        <v>48</v>
      </c>
      <c r="H6140" s="176" t="n">
        <v>7243.49922061276</v>
      </c>
      <c r="I6140" s="177" t="n">
        <v>4165447.38022757</v>
      </c>
      <c r="J6140" s="178" t="str">
        <f>IF(I6140&gt;0,H6140/I6140,0)</f>
      </c>
      <c r="K6140" s="179" t="str">
        <f>1-EXP(-J6140)</f>
      </c>
      <c r="L6140" s="180" t="str">
        <f>IF(G6140=30,1,M6139)</f>
      </c>
      <c r="M6140" s="181" t="str">
        <f>L6140*(1-K6140)</f>
      </c>
    </row>
    <row r="6141">
      <c r="A6141" t="s">
        <v>164</v>
      </c>
      <c r="B6141" t="s">
        <v>256</v>
      </c>
      <c r="C6141" s="32" t="s">
        <v>258</v>
      </c>
      <c r="D6141" t="s">
        <v>458</v>
      </c>
      <c r="E6141" t="s">
        <v>476</v>
      </c>
      <c r="F6141" s="174" t="n">
        <v>2048</v>
      </c>
      <c r="G6141" s="175" t="n">
        <v>49</v>
      </c>
      <c r="H6141" s="176" t="n">
        <v>7968.67162378311</v>
      </c>
      <c r="I6141" s="177" t="n">
        <v>4172994.43966844</v>
      </c>
      <c r="J6141" s="178" t="str">
        <f>IF(I6141&gt;0,H6141/I6141,0)</f>
      </c>
      <c r="K6141" s="179" t="str">
        <f>1-EXP(-J6141)</f>
      </c>
      <c r="L6141" s="180" t="str">
        <f>IF(G6141=30,1,M6140)</f>
      </c>
      <c r="M6141" s="181" t="str">
        <f>L6141*(1-K6141)</f>
      </c>
    </row>
    <row r="6142">
      <c r="A6142" t="s">
        <v>164</v>
      </c>
      <c r="B6142" t="s">
        <v>256</v>
      </c>
      <c r="C6142" s="32" t="s">
        <v>258</v>
      </c>
      <c r="D6142" t="s">
        <v>458</v>
      </c>
      <c r="E6142" t="s">
        <v>476</v>
      </c>
      <c r="F6142" s="174" t="n">
        <v>2048</v>
      </c>
      <c r="G6142" s="175" t="n">
        <v>50</v>
      </c>
      <c r="H6142" s="176" t="n">
        <v>9180.89094665474</v>
      </c>
      <c r="I6142" s="177" t="n">
        <v>4216711.56316675</v>
      </c>
      <c r="J6142" s="178" t="str">
        <f>IF(I6142&gt;0,H6142/I6142,0)</f>
      </c>
      <c r="K6142" s="179" t="str">
        <f>1-EXP(-J6142)</f>
      </c>
      <c r="L6142" s="180" t="str">
        <f>IF(G6142=30,1,M6141)</f>
      </c>
      <c r="M6142" s="181" t="str">
        <f>L6142*(1-K6142)</f>
      </c>
    </row>
    <row r="6143">
      <c r="A6143" t="s">
        <v>164</v>
      </c>
      <c r="B6143" t="s">
        <v>256</v>
      </c>
      <c r="C6143" s="32" t="s">
        <v>258</v>
      </c>
      <c r="D6143" t="s">
        <v>458</v>
      </c>
      <c r="E6143" t="s">
        <v>476</v>
      </c>
      <c r="F6143" s="174" t="n">
        <v>2048</v>
      </c>
      <c r="G6143" s="175" t="n">
        <v>51</v>
      </c>
      <c r="H6143" s="176" t="n">
        <v>10544.8271014851</v>
      </c>
      <c r="I6143" s="177" t="n">
        <v>4330349.62237202</v>
      </c>
      <c r="J6143" s="178" t="str">
        <f>IF(I6143&gt;0,H6143/I6143,0)</f>
      </c>
      <c r="K6143" s="179" t="str">
        <f>1-EXP(-J6143)</f>
      </c>
      <c r="L6143" s="180" t="str">
        <f>IF(G6143=30,1,M6142)</f>
      </c>
      <c r="M6143" s="181" t="str">
        <f>L6143*(1-K6143)</f>
      </c>
    </row>
    <row r="6144">
      <c r="A6144" t="s">
        <v>164</v>
      </c>
      <c r="B6144" t="s">
        <v>256</v>
      </c>
      <c r="C6144" s="32" t="s">
        <v>258</v>
      </c>
      <c r="D6144" t="s">
        <v>458</v>
      </c>
      <c r="E6144" t="s">
        <v>476</v>
      </c>
      <c r="F6144" s="174" t="n">
        <v>2048</v>
      </c>
      <c r="G6144" s="175" t="n">
        <v>52</v>
      </c>
      <c r="H6144" s="176" t="n">
        <v>11366.6464167032</v>
      </c>
      <c r="I6144" s="177" t="n">
        <v>4271660.37893396</v>
      </c>
      <c r="J6144" s="178" t="str">
        <f>IF(I6144&gt;0,H6144/I6144,0)</f>
      </c>
      <c r="K6144" s="179" t="str">
        <f>1-EXP(-J6144)</f>
      </c>
      <c r="L6144" s="180" t="str">
        <f>IF(G6144=30,1,M6143)</f>
      </c>
      <c r="M6144" s="181" t="str">
        <f>L6144*(1-K6144)</f>
      </c>
    </row>
    <row r="6145">
      <c r="A6145" t="s">
        <v>164</v>
      </c>
      <c r="B6145" t="s">
        <v>256</v>
      </c>
      <c r="C6145" s="32" t="s">
        <v>258</v>
      </c>
      <c r="D6145" t="s">
        <v>458</v>
      </c>
      <c r="E6145" t="s">
        <v>476</v>
      </c>
      <c r="F6145" s="174" t="n">
        <v>2048</v>
      </c>
      <c r="G6145" s="175" t="n">
        <v>53</v>
      </c>
      <c r="H6145" s="176" t="n">
        <v>12135.5716585889</v>
      </c>
      <c r="I6145" s="177" t="n">
        <v>4182973.50159685</v>
      </c>
      <c r="J6145" s="178" t="str">
        <f>IF(I6145&gt;0,H6145/I6145,0)</f>
      </c>
      <c r="K6145" s="179" t="str">
        <f>1-EXP(-J6145)</f>
      </c>
      <c r="L6145" s="180" t="str">
        <f>IF(G6145=30,1,M6144)</f>
      </c>
      <c r="M6145" s="181" t="str">
        <f>L6145*(1-K6145)</f>
      </c>
    </row>
    <row r="6146">
      <c r="A6146" t="s">
        <v>164</v>
      </c>
      <c r="B6146" t="s">
        <v>256</v>
      </c>
      <c r="C6146" s="32" t="s">
        <v>258</v>
      </c>
      <c r="D6146" t="s">
        <v>458</v>
      </c>
      <c r="E6146" t="s">
        <v>476</v>
      </c>
      <c r="F6146" s="174" t="n">
        <v>2048</v>
      </c>
      <c r="G6146" s="175" t="n">
        <v>54</v>
      </c>
      <c r="H6146" s="176" t="n">
        <v>12969.0391197221</v>
      </c>
      <c r="I6146" s="177" t="n">
        <v>4107857.82843534</v>
      </c>
      <c r="J6146" s="178" t="str">
        <f>IF(I6146&gt;0,H6146/I6146,0)</f>
      </c>
      <c r="K6146" s="179" t="str">
        <f>1-EXP(-J6146)</f>
      </c>
      <c r="L6146" s="180" t="str">
        <f>IF(G6146=30,1,M6145)</f>
      </c>
      <c r="M6146" s="181" t="str">
        <f>L6146*(1-K6146)</f>
      </c>
    </row>
    <row r="6147">
      <c r="A6147" t="s">
        <v>164</v>
      </c>
      <c r="B6147" t="s">
        <v>256</v>
      </c>
      <c r="C6147" s="32" t="s">
        <v>258</v>
      </c>
      <c r="D6147" t="s">
        <v>458</v>
      </c>
      <c r="E6147" t="s">
        <v>476</v>
      </c>
      <c r="F6147" s="174" t="n">
        <v>2048</v>
      </c>
      <c r="G6147" s="175" t="n">
        <v>55</v>
      </c>
      <c r="H6147" s="176" t="n">
        <v>13582.4879611976</v>
      </c>
      <c r="I6147" s="177" t="n">
        <v>4034722.90878025</v>
      </c>
      <c r="J6147" s="178" t="str">
        <f>IF(I6147&gt;0,H6147/I6147,0)</f>
      </c>
      <c r="K6147" s="179" t="str">
        <f>1-EXP(-J6147)</f>
      </c>
      <c r="L6147" s="180" t="str">
        <f>IF(G6147=30,1,M6146)</f>
      </c>
      <c r="M6147" s="181" t="str">
        <f>L6147*(1-K6147)</f>
      </c>
    </row>
    <row r="6148">
      <c r="A6148" t="s">
        <v>164</v>
      </c>
      <c r="B6148" t="s">
        <v>256</v>
      </c>
      <c r="C6148" s="32" t="s">
        <v>258</v>
      </c>
      <c r="D6148" t="s">
        <v>458</v>
      </c>
      <c r="E6148" t="s">
        <v>476</v>
      </c>
      <c r="F6148" s="174" t="n">
        <v>2048</v>
      </c>
      <c r="G6148" s="175" t="n">
        <v>56</v>
      </c>
      <c r="H6148" s="176" t="n">
        <v>14788.9593640641</v>
      </c>
      <c r="I6148" s="177" t="n">
        <v>4045218.50143501</v>
      </c>
      <c r="J6148" s="178" t="str">
        <f>IF(I6148&gt;0,H6148/I6148,0)</f>
      </c>
      <c r="K6148" s="179" t="str">
        <f>1-EXP(-J6148)</f>
      </c>
      <c r="L6148" s="180" t="str">
        <f>IF(G6148=30,1,M6147)</f>
      </c>
      <c r="M6148" s="181" t="str">
        <f>L6148*(1-K6148)</f>
      </c>
    </row>
    <row r="6149">
      <c r="A6149" t="s">
        <v>164</v>
      </c>
      <c r="B6149" t="s">
        <v>256</v>
      </c>
      <c r="C6149" s="32" t="s">
        <v>258</v>
      </c>
      <c r="D6149" t="s">
        <v>458</v>
      </c>
      <c r="E6149" t="s">
        <v>476</v>
      </c>
      <c r="F6149" s="174" t="n">
        <v>2048</v>
      </c>
      <c r="G6149" s="175" t="n">
        <v>57</v>
      </c>
      <c r="H6149" s="176" t="n">
        <v>16069.5159366123</v>
      </c>
      <c r="I6149" s="177" t="n">
        <v>4034667.6489282</v>
      </c>
      <c r="J6149" s="178" t="str">
        <f>IF(I6149&gt;0,H6149/I6149,0)</f>
      </c>
      <c r="K6149" s="179" t="str">
        <f>1-EXP(-J6149)</f>
      </c>
      <c r="L6149" s="180" t="str">
        <f>IF(G6149=30,1,M6148)</f>
      </c>
      <c r="M6149" s="181" t="str">
        <f>L6149*(1-K6149)</f>
      </c>
    </row>
    <row r="6150">
      <c r="A6150" t="s">
        <v>164</v>
      </c>
      <c r="B6150" t="s">
        <v>256</v>
      </c>
      <c r="C6150" s="32" t="s">
        <v>258</v>
      </c>
      <c r="D6150" t="s">
        <v>458</v>
      </c>
      <c r="E6150" t="s">
        <v>476</v>
      </c>
      <c r="F6150" s="174" t="n">
        <v>2048</v>
      </c>
      <c r="G6150" s="175" t="n">
        <v>58</v>
      </c>
      <c r="H6150" s="176" t="n">
        <v>23353.5346149799</v>
      </c>
      <c r="I6150" s="177" t="n">
        <v>5932177.99055662</v>
      </c>
      <c r="J6150" s="178" t="str">
        <f>IF(I6150&gt;0,H6150/I6150,0)</f>
      </c>
      <c r="K6150" s="179" t="str">
        <f>1-EXP(-J6150)</f>
      </c>
      <c r="L6150" s="180" t="str">
        <f>IF(G6150=30,1,M6149)</f>
      </c>
      <c r="M6150" s="181" t="str">
        <f>L6150*(1-K6150)</f>
      </c>
    </row>
    <row r="6151">
      <c r="A6151" t="s">
        <v>164</v>
      </c>
      <c r="B6151" t="s">
        <v>256</v>
      </c>
      <c r="C6151" s="32" t="s">
        <v>258</v>
      </c>
      <c r="D6151" t="s">
        <v>458</v>
      </c>
      <c r="E6151" t="s">
        <v>476</v>
      </c>
      <c r="F6151" s="174" t="n">
        <v>2048</v>
      </c>
      <c r="G6151" s="175" t="n">
        <v>59</v>
      </c>
      <c r="H6151" s="176" t="n">
        <v>18715.2019463235</v>
      </c>
      <c r="I6151" s="177" t="n">
        <v>3935132.02525355</v>
      </c>
      <c r="J6151" s="178" t="str">
        <f>IF(I6151&gt;0,H6151/I6151,0)</f>
      </c>
      <c r="K6151" s="179" t="str">
        <f>1-EXP(-J6151)</f>
      </c>
      <c r="L6151" s="180" t="str">
        <f>IF(G6151=30,1,M6150)</f>
      </c>
      <c r="M6151" s="181" t="str">
        <f>L6151*(1-K6151)</f>
      </c>
    </row>
    <row r="6152">
      <c r="A6152" t="s">
        <v>164</v>
      </c>
      <c r="B6152" t="s">
        <v>256</v>
      </c>
      <c r="C6152" s="32" t="s">
        <v>258</v>
      </c>
      <c r="D6152" t="s">
        <v>458</v>
      </c>
      <c r="E6152" t="s">
        <v>476</v>
      </c>
      <c r="F6152" s="174" t="n">
        <v>2048</v>
      </c>
      <c r="G6152" s="175" t="n">
        <v>60</v>
      </c>
      <c r="H6152" s="176" t="n">
        <v>19886.8600102525</v>
      </c>
      <c r="I6152" s="177" t="n">
        <v>3885220.06204412</v>
      </c>
      <c r="J6152" s="178" t="str">
        <f>IF(I6152&gt;0,H6152/I6152,0)</f>
      </c>
      <c r="K6152" s="179" t="str">
        <f>1-EXP(-J6152)</f>
      </c>
      <c r="L6152" s="180" t="str">
        <f>IF(G6152=30,1,M6151)</f>
      </c>
      <c r="M6152" s="181" t="str">
        <f>L6152*(1-K6152)</f>
      </c>
    </row>
    <row r="6153">
      <c r="A6153" t="s">
        <v>164</v>
      </c>
      <c r="B6153" t="s">
        <v>256</v>
      </c>
      <c r="C6153" s="32" t="s">
        <v>258</v>
      </c>
      <c r="D6153" t="s">
        <v>458</v>
      </c>
      <c r="E6153" t="s">
        <v>476</v>
      </c>
      <c r="F6153" s="174" t="n">
        <v>2048</v>
      </c>
      <c r="G6153" s="175" t="n">
        <v>61</v>
      </c>
      <c r="H6153" s="176" t="n">
        <v>20957.3092470483</v>
      </c>
      <c r="I6153" s="177" t="n">
        <v>3729377.27810996</v>
      </c>
      <c r="J6153" s="178" t="str">
        <f>IF(I6153&gt;0,H6153/I6153,0)</f>
      </c>
      <c r="K6153" s="179" t="str">
        <f>1-EXP(-J6153)</f>
      </c>
      <c r="L6153" s="180" t="str">
        <f>IF(G6153=30,1,M6152)</f>
      </c>
      <c r="M6153" s="181" t="str">
        <f>L6153*(1-K6153)</f>
      </c>
    </row>
    <row r="6154">
      <c r="A6154" t="s">
        <v>164</v>
      </c>
      <c r="B6154" t="s">
        <v>256</v>
      </c>
      <c r="C6154" s="32" t="s">
        <v>258</v>
      </c>
      <c r="D6154" t="s">
        <v>458</v>
      </c>
      <c r="E6154" t="s">
        <v>476</v>
      </c>
      <c r="F6154" s="174" t="n">
        <v>2048</v>
      </c>
      <c r="G6154" s="175" t="n">
        <v>62</v>
      </c>
      <c r="H6154" s="176" t="n">
        <v>22574.9695943955</v>
      </c>
      <c r="I6154" s="177" t="n">
        <v>3658901.55940284</v>
      </c>
      <c r="J6154" s="178" t="str">
        <f>IF(I6154&gt;0,H6154/I6154,0)</f>
      </c>
      <c r="K6154" s="179" t="str">
        <f>1-EXP(-J6154)</f>
      </c>
      <c r="L6154" s="180" t="str">
        <f>IF(G6154=30,1,M6153)</f>
      </c>
      <c r="M6154" s="181" t="str">
        <f>L6154*(1-K6154)</f>
      </c>
    </row>
    <row r="6155">
      <c r="A6155" t="s">
        <v>164</v>
      </c>
      <c r="B6155" t="s">
        <v>256</v>
      </c>
      <c r="C6155" s="32" t="s">
        <v>258</v>
      </c>
      <c r="D6155" t="s">
        <v>458</v>
      </c>
      <c r="E6155" t="s">
        <v>476</v>
      </c>
      <c r="F6155" s="174" t="n">
        <v>2048</v>
      </c>
      <c r="G6155" s="175" t="n">
        <v>63</v>
      </c>
      <c r="H6155" s="176" t="n">
        <v>24844.6531877553</v>
      </c>
      <c r="I6155" s="177" t="n">
        <v>3666988.15930649</v>
      </c>
      <c r="J6155" s="178" t="str">
        <f>IF(I6155&gt;0,H6155/I6155,0)</f>
      </c>
      <c r="K6155" s="179" t="str">
        <f>1-EXP(-J6155)</f>
      </c>
      <c r="L6155" s="180" t="str">
        <f>IF(G6155=30,1,M6154)</f>
      </c>
      <c r="M6155" s="181" t="str">
        <f>L6155*(1-K6155)</f>
      </c>
    </row>
    <row r="6156">
      <c r="A6156" t="s">
        <v>164</v>
      </c>
      <c r="B6156" t="s">
        <v>256</v>
      </c>
      <c r="C6156" s="32" t="s">
        <v>258</v>
      </c>
      <c r="D6156" t="s">
        <v>458</v>
      </c>
      <c r="E6156" t="s">
        <v>476</v>
      </c>
      <c r="F6156" s="174" t="n">
        <v>2048</v>
      </c>
      <c r="G6156" s="175" t="n">
        <v>64</v>
      </c>
      <c r="H6156" s="176" t="n">
        <v>27451.8783608441</v>
      </c>
      <c r="I6156" s="177" t="n">
        <v>3691565.3401485</v>
      </c>
      <c r="J6156" s="178" t="str">
        <f>IF(I6156&gt;0,H6156/I6156,0)</f>
      </c>
      <c r="K6156" s="179" t="str">
        <f>1-EXP(-J6156)</f>
      </c>
      <c r="L6156" s="180" t="str">
        <f>IF(G6156=30,1,M6155)</f>
      </c>
      <c r="M6156" s="181" t="str">
        <f>L6156*(1-K6156)</f>
      </c>
    </row>
    <row r="6157">
      <c r="A6157" t="s">
        <v>164</v>
      </c>
      <c r="B6157" t="s">
        <v>256</v>
      </c>
      <c r="C6157" s="32" t="s">
        <v>258</v>
      </c>
      <c r="D6157" t="s">
        <v>458</v>
      </c>
      <c r="E6157" t="s">
        <v>476</v>
      </c>
      <c r="F6157" s="174" t="n">
        <v>2048</v>
      </c>
      <c r="G6157" s="175" t="n">
        <v>65</v>
      </c>
      <c r="H6157" s="176" t="n">
        <v>28054.4013828777</v>
      </c>
      <c r="I6157" s="177" t="n">
        <v>3617834.881974</v>
      </c>
      <c r="J6157" s="178" t="str">
        <f>IF(I6157&gt;0,H6157/I6157,0)</f>
      </c>
      <c r="K6157" s="179" t="str">
        <f>1-EXP(-J6157)</f>
      </c>
      <c r="L6157" s="180" t="str">
        <f>IF(G6157=30,1,M6156)</f>
      </c>
      <c r="M6157" s="181" t="str">
        <f>L6157*(1-K6157)</f>
      </c>
    </row>
    <row r="6158">
      <c r="A6158" t="s">
        <v>164</v>
      </c>
      <c r="B6158" t="s">
        <v>256</v>
      </c>
      <c r="C6158" s="32" t="s">
        <v>258</v>
      </c>
      <c r="D6158" t="s">
        <v>458</v>
      </c>
      <c r="E6158" t="s">
        <v>476</v>
      </c>
      <c r="F6158" s="174" t="n">
        <v>2048</v>
      </c>
      <c r="G6158" s="175" t="n">
        <v>66</v>
      </c>
      <c r="H6158" s="176" t="n">
        <v>29381.0551671791</v>
      </c>
      <c r="I6158" s="177" t="n">
        <v>3446985.81961696</v>
      </c>
      <c r="J6158" s="178" t="str">
        <f>IF(I6158&gt;0,H6158/I6158,0)</f>
      </c>
      <c r="K6158" s="179" t="str">
        <f>1-EXP(-J6158)</f>
      </c>
      <c r="L6158" s="180" t="str">
        <f>IF(G6158=30,1,M6157)</f>
      </c>
      <c r="M6158" s="181" t="str">
        <f>L6158*(1-K6158)</f>
      </c>
    </row>
    <row r="6159">
      <c r="A6159" t="s">
        <v>164</v>
      </c>
      <c r="B6159" t="s">
        <v>256</v>
      </c>
      <c r="C6159" s="32" t="s">
        <v>258</v>
      </c>
      <c r="D6159" t="s">
        <v>458</v>
      </c>
      <c r="E6159" t="s">
        <v>476</v>
      </c>
      <c r="F6159" s="174" t="n">
        <v>2048</v>
      </c>
      <c r="G6159" s="175" t="n">
        <v>67</v>
      </c>
      <c r="H6159" s="176" t="n">
        <v>31148.7835472058</v>
      </c>
      <c r="I6159" s="177" t="n">
        <v>3326290.46790576</v>
      </c>
      <c r="J6159" s="178" t="str">
        <f>IF(I6159&gt;0,H6159/I6159,0)</f>
      </c>
      <c r="K6159" s="179" t="str">
        <f>1-EXP(-J6159)</f>
      </c>
      <c r="L6159" s="180" t="str">
        <f>IF(G6159=30,1,M6158)</f>
      </c>
      <c r="M6159" s="181" t="str">
        <f>L6159*(1-K6159)</f>
      </c>
    </row>
    <row r="6160">
      <c r="A6160" t="s">
        <v>164</v>
      </c>
      <c r="B6160" t="s">
        <v>256</v>
      </c>
      <c r="C6160" s="32" t="s">
        <v>258</v>
      </c>
      <c r="D6160" t="s">
        <v>458</v>
      </c>
      <c r="E6160" t="s">
        <v>476</v>
      </c>
      <c r="F6160" s="174" t="n">
        <v>2048</v>
      </c>
      <c r="G6160" s="175" t="n">
        <v>68</v>
      </c>
      <c r="H6160" s="176" t="n">
        <v>33108.0888477097</v>
      </c>
      <c r="I6160" s="177" t="n">
        <v>3215859.72123042</v>
      </c>
      <c r="J6160" s="178" t="str">
        <f>IF(I6160&gt;0,H6160/I6160,0)</f>
      </c>
      <c r="K6160" s="179" t="str">
        <f>1-EXP(-J6160)</f>
      </c>
      <c r="L6160" s="180" t="str">
        <f>IF(G6160=30,1,M6159)</f>
      </c>
      <c r="M6160" s="181" t="str">
        <f>L6160*(1-K6160)</f>
      </c>
    </row>
    <row r="6161">
      <c r="A6161" t="s">
        <v>164</v>
      </c>
      <c r="B6161" t="s">
        <v>256</v>
      </c>
      <c r="C6161" s="32" t="s">
        <v>258</v>
      </c>
      <c r="D6161" t="s">
        <v>458</v>
      </c>
      <c r="E6161" t="s">
        <v>476</v>
      </c>
      <c r="F6161" s="174" t="n">
        <v>2048</v>
      </c>
      <c r="G6161" s="175" t="n">
        <v>69</v>
      </c>
      <c r="H6161" s="176" t="n">
        <v>35099.8707255582</v>
      </c>
      <c r="I6161" s="177" t="n">
        <v>3098144.02807466</v>
      </c>
      <c r="J6161" s="178" t="str">
        <f>IF(I6161&gt;0,H6161/I6161,0)</f>
      </c>
      <c r="K6161" s="179" t="str">
        <f>1-EXP(-J6161)</f>
      </c>
      <c r="L6161" s="180" t="str">
        <f>IF(G6161=30,1,M6160)</f>
      </c>
      <c r="M6161" s="181" t="str">
        <f>L6161*(1-K6161)</f>
      </c>
    </row>
    <row r="6162">
      <c r="A6162" t="s">
        <v>164</v>
      </c>
      <c r="B6162" t="s">
        <v>256</v>
      </c>
      <c r="C6162" s="32" t="s">
        <v>258</v>
      </c>
      <c r="D6162" t="s">
        <v>458</v>
      </c>
      <c r="E6162" t="s">
        <v>476</v>
      </c>
      <c r="F6162" s="174" t="n">
        <v>2049</v>
      </c>
      <c r="G6162" s="175" t="n">
        <v>30</v>
      </c>
      <c r="H6162" s="176" t="n">
        <v>613.95011455684</v>
      </c>
      <c r="I6162" s="177" t="n">
        <v>4266580.07827733</v>
      </c>
      <c r="J6162" s="178" t="str">
        <f>IF(I6162&gt;0,H6162/I6162,0)</f>
      </c>
      <c r="K6162" s="179" t="str">
        <f>1-EXP(-J6162)</f>
      </c>
      <c r="L6162" s="180" t="str">
        <f>IF(G6162=30,1,M6161)</f>
      </c>
      <c r="M6162" s="181" t="str">
        <f>L6162*(1-K6162)</f>
      </c>
    </row>
    <row r="6163">
      <c r="A6163" t="s">
        <v>164</v>
      </c>
      <c r="B6163" t="s">
        <v>256</v>
      </c>
      <c r="C6163" s="32" t="s">
        <v>258</v>
      </c>
      <c r="D6163" t="s">
        <v>458</v>
      </c>
      <c r="E6163" t="s">
        <v>476</v>
      </c>
      <c r="F6163" s="174" t="n">
        <v>2049</v>
      </c>
      <c r="G6163" s="175" t="n">
        <v>31</v>
      </c>
      <c r="H6163" s="176" t="n">
        <v>843.621201493939</v>
      </c>
      <c r="I6163" s="177" t="n">
        <v>4270683.54125705</v>
      </c>
      <c r="J6163" s="178" t="str">
        <f>IF(I6163&gt;0,H6163/I6163,0)</f>
      </c>
      <c r="K6163" s="179" t="str">
        <f>1-EXP(-J6163)</f>
      </c>
      <c r="L6163" s="180" t="str">
        <f>IF(G6163=30,1,M6162)</f>
      </c>
      <c r="M6163" s="181" t="str">
        <f>L6163*(1-K6163)</f>
      </c>
    </row>
    <row r="6164">
      <c r="A6164" t="s">
        <v>164</v>
      </c>
      <c r="B6164" t="s">
        <v>256</v>
      </c>
      <c r="C6164" s="32" t="s">
        <v>258</v>
      </c>
      <c r="D6164" t="s">
        <v>458</v>
      </c>
      <c r="E6164" t="s">
        <v>476</v>
      </c>
      <c r="F6164" s="174" t="n">
        <v>2049</v>
      </c>
      <c r="G6164" s="175" t="n">
        <v>32</v>
      </c>
      <c r="H6164" s="176" t="n">
        <v>898.528764498868</v>
      </c>
      <c r="I6164" s="177" t="n">
        <v>4311229.13195651</v>
      </c>
      <c r="J6164" s="178" t="str">
        <f>IF(I6164&gt;0,H6164/I6164,0)</f>
      </c>
      <c r="K6164" s="179" t="str">
        <f>1-EXP(-J6164)</f>
      </c>
      <c r="L6164" s="180" t="str">
        <f>IF(G6164=30,1,M6163)</f>
      </c>
      <c r="M6164" s="181" t="str">
        <f>L6164*(1-K6164)</f>
      </c>
    </row>
    <row r="6165">
      <c r="A6165" t="s">
        <v>164</v>
      </c>
      <c r="B6165" t="s">
        <v>256</v>
      </c>
      <c r="C6165" s="32" t="s">
        <v>258</v>
      </c>
      <c r="D6165" t="s">
        <v>458</v>
      </c>
      <c r="E6165" t="s">
        <v>476</v>
      </c>
      <c r="F6165" s="174" t="n">
        <v>2049</v>
      </c>
      <c r="G6165" s="175" t="n">
        <v>33</v>
      </c>
      <c r="H6165" s="176" t="n">
        <v>1045.965887103</v>
      </c>
      <c r="I6165" s="177" t="n">
        <v>4573206.26893083</v>
      </c>
      <c r="J6165" s="178" t="str">
        <f>IF(I6165&gt;0,H6165/I6165,0)</f>
      </c>
      <c r="K6165" s="179" t="str">
        <f>1-EXP(-J6165)</f>
      </c>
      <c r="L6165" s="180" t="str">
        <f>IF(G6165=30,1,M6164)</f>
      </c>
      <c r="M6165" s="181" t="str">
        <f>L6165*(1-K6165)</f>
      </c>
    </row>
    <row r="6166">
      <c r="A6166" t="s">
        <v>164</v>
      </c>
      <c r="B6166" t="s">
        <v>256</v>
      </c>
      <c r="C6166" s="32" t="s">
        <v>258</v>
      </c>
      <c r="D6166" t="s">
        <v>458</v>
      </c>
      <c r="E6166" t="s">
        <v>476</v>
      </c>
      <c r="F6166" s="174" t="n">
        <v>2049</v>
      </c>
      <c r="G6166" s="175" t="n">
        <v>34</v>
      </c>
      <c r="H6166" s="176" t="n">
        <v>1160.65965560199</v>
      </c>
      <c r="I6166" s="177" t="n">
        <v>4621372.07381712</v>
      </c>
      <c r="J6166" s="178" t="str">
        <f>IF(I6166&gt;0,H6166/I6166,0)</f>
      </c>
      <c r="K6166" s="179" t="str">
        <f>1-EXP(-J6166)</f>
      </c>
      <c r="L6166" s="180" t="str">
        <f>IF(G6166=30,1,M6165)</f>
      </c>
      <c r="M6166" s="181" t="str">
        <f>L6166*(1-K6166)</f>
      </c>
    </row>
    <row r="6167">
      <c r="A6167" t="s">
        <v>164</v>
      </c>
      <c r="B6167" t="s">
        <v>256</v>
      </c>
      <c r="C6167" s="32" t="s">
        <v>258</v>
      </c>
      <c r="D6167" t="s">
        <v>458</v>
      </c>
      <c r="E6167" t="s">
        <v>476</v>
      </c>
      <c r="F6167" s="174" t="n">
        <v>2049</v>
      </c>
      <c r="G6167" s="175" t="n">
        <v>35</v>
      </c>
      <c r="H6167" s="176" t="n">
        <v>1519.88380838591</v>
      </c>
      <c r="I6167" s="177" t="n">
        <v>4686921.23625407</v>
      </c>
      <c r="J6167" s="178" t="str">
        <f>IF(I6167&gt;0,H6167/I6167,0)</f>
      </c>
      <c r="K6167" s="179" t="str">
        <f>1-EXP(-J6167)</f>
      </c>
      <c r="L6167" s="180" t="str">
        <f>IF(G6167=30,1,M6166)</f>
      </c>
      <c r="M6167" s="181" t="str">
        <f>L6167*(1-K6167)</f>
      </c>
    </row>
    <row r="6168">
      <c r="A6168" t="s">
        <v>164</v>
      </c>
      <c r="B6168" t="s">
        <v>256</v>
      </c>
      <c r="C6168" s="32" t="s">
        <v>258</v>
      </c>
      <c r="D6168" t="s">
        <v>458</v>
      </c>
      <c r="E6168" t="s">
        <v>476</v>
      </c>
      <c r="F6168" s="174" t="n">
        <v>2049</v>
      </c>
      <c r="G6168" s="175" t="n">
        <v>36</v>
      </c>
      <c r="H6168" s="176" t="n">
        <v>1831.13171880869</v>
      </c>
      <c r="I6168" s="177" t="n">
        <v>4753369.02293406</v>
      </c>
      <c r="J6168" s="178" t="str">
        <f>IF(I6168&gt;0,H6168/I6168,0)</f>
      </c>
      <c r="K6168" s="179" t="str">
        <f>1-EXP(-J6168)</f>
      </c>
      <c r="L6168" s="180" t="str">
        <f>IF(G6168=30,1,M6167)</f>
      </c>
      <c r="M6168" s="181" t="str">
        <f>L6168*(1-K6168)</f>
      </c>
    </row>
    <row r="6169">
      <c r="A6169" t="s">
        <v>164</v>
      </c>
      <c r="B6169" t="s">
        <v>256</v>
      </c>
      <c r="C6169" s="32" t="s">
        <v>258</v>
      </c>
      <c r="D6169" t="s">
        <v>458</v>
      </c>
      <c r="E6169" t="s">
        <v>476</v>
      </c>
      <c r="F6169" s="174" t="n">
        <v>2049</v>
      </c>
      <c r="G6169" s="175" t="n">
        <v>37</v>
      </c>
      <c r="H6169" s="176" t="n">
        <v>2063.59877210422</v>
      </c>
      <c r="I6169" s="177" t="n">
        <v>4863701.97417479</v>
      </c>
      <c r="J6169" s="178" t="str">
        <f>IF(I6169&gt;0,H6169/I6169,0)</f>
      </c>
      <c r="K6169" s="179" t="str">
        <f>1-EXP(-J6169)</f>
      </c>
      <c r="L6169" s="180" t="str">
        <f>IF(G6169=30,1,M6168)</f>
      </c>
      <c r="M6169" s="181" t="str">
        <f>L6169*(1-K6169)</f>
      </c>
    </row>
    <row r="6170">
      <c r="A6170" t="s">
        <v>164</v>
      </c>
      <c r="B6170" t="s">
        <v>256</v>
      </c>
      <c r="C6170" s="32" t="s">
        <v>258</v>
      </c>
      <c r="D6170" t="s">
        <v>458</v>
      </c>
      <c r="E6170" t="s">
        <v>476</v>
      </c>
      <c r="F6170" s="174" t="n">
        <v>2049</v>
      </c>
      <c r="G6170" s="175" t="n">
        <v>38</v>
      </c>
      <c r="H6170" s="176" t="n">
        <v>2210.72745448217</v>
      </c>
      <c r="I6170" s="177" t="n">
        <v>4833766.883786</v>
      </c>
      <c r="J6170" s="178" t="str">
        <f>IF(I6170&gt;0,H6170/I6170,0)</f>
      </c>
      <c r="K6170" s="179" t="str">
        <f>1-EXP(-J6170)</f>
      </c>
      <c r="L6170" s="180" t="str">
        <f>IF(G6170=30,1,M6169)</f>
      </c>
      <c r="M6170" s="181" t="str">
        <f>L6170*(1-K6170)</f>
      </c>
    </row>
    <row r="6171">
      <c r="A6171" t="s">
        <v>164</v>
      </c>
      <c r="B6171" t="s">
        <v>256</v>
      </c>
      <c r="C6171" s="32" t="s">
        <v>258</v>
      </c>
      <c r="D6171" t="s">
        <v>458</v>
      </c>
      <c r="E6171" t="s">
        <v>476</v>
      </c>
      <c r="F6171" s="174" t="n">
        <v>2049</v>
      </c>
      <c r="G6171" s="175" t="n">
        <v>39</v>
      </c>
      <c r="H6171" s="176" t="n">
        <v>2323.32577552411</v>
      </c>
      <c r="I6171" s="177" t="n">
        <v>4698659.65211942</v>
      </c>
      <c r="J6171" s="178" t="str">
        <f>IF(I6171&gt;0,H6171/I6171,0)</f>
      </c>
      <c r="K6171" s="179" t="str">
        <f>1-EXP(-J6171)</f>
      </c>
      <c r="L6171" s="180" t="str">
        <f>IF(G6171=30,1,M6170)</f>
      </c>
      <c r="M6171" s="181" t="str">
        <f>L6171*(1-K6171)</f>
      </c>
    </row>
    <row r="6172">
      <c r="A6172" t="s">
        <v>164</v>
      </c>
      <c r="B6172" t="s">
        <v>256</v>
      </c>
      <c r="C6172" s="32" t="s">
        <v>258</v>
      </c>
      <c r="D6172" t="s">
        <v>458</v>
      </c>
      <c r="E6172" t="s">
        <v>476</v>
      </c>
      <c r="F6172" s="174" t="n">
        <v>2049</v>
      </c>
      <c r="G6172" s="175" t="n">
        <v>40</v>
      </c>
      <c r="H6172" s="176" t="n">
        <v>3067.73164881464</v>
      </c>
      <c r="I6172" s="177" t="n">
        <v>4625572.23062465</v>
      </c>
      <c r="J6172" s="178" t="str">
        <f>IF(I6172&gt;0,H6172/I6172,0)</f>
      </c>
      <c r="K6172" s="179" t="str">
        <f>1-EXP(-J6172)</f>
      </c>
      <c r="L6172" s="180" t="str">
        <f>IF(G6172=30,1,M6171)</f>
      </c>
      <c r="M6172" s="181" t="str">
        <f>L6172*(1-K6172)</f>
      </c>
    </row>
    <row r="6173">
      <c r="A6173" t="s">
        <v>164</v>
      </c>
      <c r="B6173" t="s">
        <v>256</v>
      </c>
      <c r="C6173" s="32" t="s">
        <v>258</v>
      </c>
      <c r="D6173" t="s">
        <v>458</v>
      </c>
      <c r="E6173" t="s">
        <v>476</v>
      </c>
      <c r="F6173" s="174" t="n">
        <v>2049</v>
      </c>
      <c r="G6173" s="175" t="n">
        <v>41</v>
      </c>
      <c r="H6173" s="176" t="n">
        <v>3447.69579118472</v>
      </c>
      <c r="I6173" s="177" t="n">
        <v>4579158.04354253</v>
      </c>
      <c r="J6173" s="178" t="str">
        <f>IF(I6173&gt;0,H6173/I6173,0)</f>
      </c>
      <c r="K6173" s="179" t="str">
        <f>1-EXP(-J6173)</f>
      </c>
      <c r="L6173" s="180" t="str">
        <f>IF(G6173=30,1,M6172)</f>
      </c>
      <c r="M6173" s="181" t="str">
        <f>L6173*(1-K6173)</f>
      </c>
    </row>
    <row r="6174">
      <c r="A6174" t="s">
        <v>164</v>
      </c>
      <c r="B6174" t="s">
        <v>256</v>
      </c>
      <c r="C6174" s="32" t="s">
        <v>258</v>
      </c>
      <c r="D6174" t="s">
        <v>458</v>
      </c>
      <c r="E6174" t="s">
        <v>476</v>
      </c>
      <c r="F6174" s="174" t="n">
        <v>2049</v>
      </c>
      <c r="G6174" s="175" t="n">
        <v>42</v>
      </c>
      <c r="H6174" s="176" t="n">
        <v>3817.54293734765</v>
      </c>
      <c r="I6174" s="177" t="n">
        <v>4599865.35099069</v>
      </c>
      <c r="J6174" s="178" t="str">
        <f>IF(I6174&gt;0,H6174/I6174,0)</f>
      </c>
      <c r="K6174" s="179" t="str">
        <f>1-EXP(-J6174)</f>
      </c>
      <c r="L6174" s="180" t="str">
        <f>IF(G6174=30,1,M6173)</f>
      </c>
      <c r="M6174" s="181" t="str">
        <f>L6174*(1-K6174)</f>
      </c>
    </row>
    <row r="6175">
      <c r="A6175" t="s">
        <v>164</v>
      </c>
      <c r="B6175" t="s">
        <v>256</v>
      </c>
      <c r="C6175" s="32" t="s">
        <v>258</v>
      </c>
      <c r="D6175" t="s">
        <v>458</v>
      </c>
      <c r="E6175" t="s">
        <v>476</v>
      </c>
      <c r="F6175" s="174" t="n">
        <v>2049</v>
      </c>
      <c r="G6175" s="175" t="n">
        <v>43</v>
      </c>
      <c r="H6175" s="176" t="n">
        <v>4068.69800365304</v>
      </c>
      <c r="I6175" s="177" t="n">
        <v>4513029.07368197</v>
      </c>
      <c r="J6175" s="178" t="str">
        <f>IF(I6175&gt;0,H6175/I6175,0)</f>
      </c>
      <c r="K6175" s="179" t="str">
        <f>1-EXP(-J6175)</f>
      </c>
      <c r="L6175" s="180" t="str">
        <f>IF(G6175=30,1,M6174)</f>
      </c>
      <c r="M6175" s="181" t="str">
        <f>L6175*(1-K6175)</f>
      </c>
    </row>
    <row r="6176">
      <c r="A6176" t="s">
        <v>164</v>
      </c>
      <c r="B6176" t="s">
        <v>256</v>
      </c>
      <c r="C6176" s="32" t="s">
        <v>258</v>
      </c>
      <c r="D6176" t="s">
        <v>458</v>
      </c>
      <c r="E6176" t="s">
        <v>476</v>
      </c>
      <c r="F6176" s="174" t="n">
        <v>2049</v>
      </c>
      <c r="G6176" s="175" t="n">
        <v>44</v>
      </c>
      <c r="H6176" s="176" t="n">
        <v>4365.36129525635</v>
      </c>
      <c r="I6176" s="177" t="n">
        <v>4447196.60991602</v>
      </c>
      <c r="J6176" s="178" t="str">
        <f>IF(I6176&gt;0,H6176/I6176,0)</f>
      </c>
      <c r="K6176" s="179" t="str">
        <f>1-EXP(-J6176)</f>
      </c>
      <c r="L6176" s="180" t="str">
        <f>IF(G6176=30,1,M6175)</f>
      </c>
      <c r="M6176" s="181" t="str">
        <f>L6176*(1-K6176)</f>
      </c>
    </row>
    <row r="6177">
      <c r="A6177" t="s">
        <v>164</v>
      </c>
      <c r="B6177" t="s">
        <v>256</v>
      </c>
      <c r="C6177" s="32" t="s">
        <v>258</v>
      </c>
      <c r="D6177" t="s">
        <v>458</v>
      </c>
      <c r="E6177" t="s">
        <v>476</v>
      </c>
      <c r="F6177" s="174" t="n">
        <v>2049</v>
      </c>
      <c r="G6177" s="175" t="n">
        <v>45</v>
      </c>
      <c r="H6177" s="176" t="n">
        <v>5425.21709772971</v>
      </c>
      <c r="I6177" s="177" t="n">
        <v>4314540.52683941</v>
      </c>
      <c r="J6177" s="178" t="str">
        <f>IF(I6177&gt;0,H6177/I6177,0)</f>
      </c>
      <c r="K6177" s="179" t="str">
        <f>1-EXP(-J6177)</f>
      </c>
      <c r="L6177" s="180" t="str">
        <f>IF(G6177=30,1,M6176)</f>
      </c>
      <c r="M6177" s="181" t="str">
        <f>L6177*(1-K6177)</f>
      </c>
    </row>
    <row r="6178">
      <c r="A6178" t="s">
        <v>164</v>
      </c>
      <c r="B6178" t="s">
        <v>256</v>
      </c>
      <c r="C6178" s="32" t="s">
        <v>258</v>
      </c>
      <c r="D6178" t="s">
        <v>458</v>
      </c>
      <c r="E6178" t="s">
        <v>476</v>
      </c>
      <c r="F6178" s="174" t="n">
        <v>2049</v>
      </c>
      <c r="G6178" s="175" t="n">
        <v>46</v>
      </c>
      <c r="H6178" s="176" t="n">
        <v>5962.92294744165</v>
      </c>
      <c r="I6178" s="177" t="n">
        <v>4242172.39834193</v>
      </c>
      <c r="J6178" s="178" t="str">
        <f>IF(I6178&gt;0,H6178/I6178,0)</f>
      </c>
      <c r="K6178" s="179" t="str">
        <f>1-EXP(-J6178)</f>
      </c>
      <c r="L6178" s="180" t="str">
        <f>IF(G6178=30,1,M6177)</f>
      </c>
      <c r="M6178" s="181" t="str">
        <f>L6178*(1-K6178)</f>
      </c>
    </row>
    <row r="6179">
      <c r="A6179" t="s">
        <v>164</v>
      </c>
      <c r="B6179" t="s">
        <v>256</v>
      </c>
      <c r="C6179" s="32" t="s">
        <v>258</v>
      </c>
      <c r="D6179" t="s">
        <v>458</v>
      </c>
      <c r="E6179" t="s">
        <v>476</v>
      </c>
      <c r="F6179" s="174" t="n">
        <v>2049</v>
      </c>
      <c r="G6179" s="175" t="n">
        <v>47</v>
      </c>
      <c r="H6179" s="176" t="n">
        <v>6626.23203624467</v>
      </c>
      <c r="I6179" s="177" t="n">
        <v>4209998.63213826</v>
      </c>
      <c r="J6179" s="178" t="str">
        <f>IF(I6179&gt;0,H6179/I6179,0)</f>
      </c>
      <c r="K6179" s="179" t="str">
        <f>1-EXP(-J6179)</f>
      </c>
      <c r="L6179" s="180" t="str">
        <f>IF(G6179=30,1,M6178)</f>
      </c>
      <c r="M6179" s="181" t="str">
        <f>L6179*(1-K6179)</f>
      </c>
    </row>
    <row r="6180">
      <c r="A6180" t="s">
        <v>164</v>
      </c>
      <c r="B6180" t="s">
        <v>256</v>
      </c>
      <c r="C6180" s="32" t="s">
        <v>258</v>
      </c>
      <c r="D6180" t="s">
        <v>458</v>
      </c>
      <c r="E6180" t="s">
        <v>476</v>
      </c>
      <c r="F6180" s="174" t="n">
        <v>2049</v>
      </c>
      <c r="G6180" s="175" t="n">
        <v>48</v>
      </c>
      <c r="H6180" s="176" t="n">
        <v>7217.23150217744</v>
      </c>
      <c r="I6180" s="177" t="n">
        <v>4180506.23697237</v>
      </c>
      <c r="J6180" s="178" t="str">
        <f>IF(I6180&gt;0,H6180/I6180,0)</f>
      </c>
      <c r="K6180" s="179" t="str">
        <f>1-EXP(-J6180)</f>
      </c>
      <c r="L6180" s="180" t="str">
        <f>IF(G6180=30,1,M6179)</f>
      </c>
      <c r="M6180" s="181" t="str">
        <f>L6180*(1-K6180)</f>
      </c>
    </row>
    <row r="6181">
      <c r="A6181" t="s">
        <v>164</v>
      </c>
      <c r="B6181" t="s">
        <v>256</v>
      </c>
      <c r="C6181" s="32" t="s">
        <v>258</v>
      </c>
      <c r="D6181" t="s">
        <v>458</v>
      </c>
      <c r="E6181" t="s">
        <v>476</v>
      </c>
      <c r="F6181" s="174" t="n">
        <v>2049</v>
      </c>
      <c r="G6181" s="175" t="n">
        <v>49</v>
      </c>
      <c r="H6181" s="176" t="n">
        <v>7867.9725329279</v>
      </c>
      <c r="I6181" s="177" t="n">
        <v>4149615.88923201</v>
      </c>
      <c r="J6181" s="178" t="str">
        <f>IF(I6181&gt;0,H6181/I6181,0)</f>
      </c>
      <c r="K6181" s="179" t="str">
        <f>1-EXP(-J6181)</f>
      </c>
      <c r="L6181" s="180" t="str">
        <f>IF(G6181=30,1,M6180)</f>
      </c>
      <c r="M6181" s="181" t="str">
        <f>L6181*(1-K6181)</f>
      </c>
    </row>
    <row r="6182">
      <c r="A6182" t="s">
        <v>164</v>
      </c>
      <c r="B6182" t="s">
        <v>256</v>
      </c>
      <c r="C6182" s="32" t="s">
        <v>258</v>
      </c>
      <c r="D6182" t="s">
        <v>458</v>
      </c>
      <c r="E6182" t="s">
        <v>476</v>
      </c>
      <c r="F6182" s="174" t="n">
        <v>2049</v>
      </c>
      <c r="G6182" s="175" t="n">
        <v>50</v>
      </c>
      <c r="H6182" s="176" t="n">
        <v>8975.06248036203</v>
      </c>
      <c r="I6182" s="177" t="n">
        <v>4155614.06241377</v>
      </c>
      <c r="J6182" s="178" t="str">
        <f>IF(I6182&gt;0,H6182/I6182,0)</f>
      </c>
      <c r="K6182" s="179" t="str">
        <f>1-EXP(-J6182)</f>
      </c>
      <c r="L6182" s="180" t="str">
        <f>IF(G6182=30,1,M6181)</f>
      </c>
      <c r="M6182" s="181" t="str">
        <f>L6182*(1-K6182)</f>
      </c>
    </row>
    <row r="6183">
      <c r="A6183" t="s">
        <v>164</v>
      </c>
      <c r="B6183" t="s">
        <v>256</v>
      </c>
      <c r="C6183" s="32" t="s">
        <v>258</v>
      </c>
      <c r="D6183" t="s">
        <v>458</v>
      </c>
      <c r="E6183" t="s">
        <v>476</v>
      </c>
      <c r="F6183" s="174" t="n">
        <v>2049</v>
      </c>
      <c r="G6183" s="175" t="n">
        <v>51</v>
      </c>
      <c r="H6183" s="176" t="n">
        <v>9996.43319809861</v>
      </c>
      <c r="I6183" s="177" t="n">
        <v>4196889.63907509</v>
      </c>
      <c r="J6183" s="178" t="str">
        <f>IF(I6183&gt;0,H6183/I6183,0)</f>
      </c>
      <c r="K6183" s="179" t="str">
        <f>1-EXP(-J6183)</f>
      </c>
      <c r="L6183" s="180" t="str">
        <f>IF(G6183=30,1,M6182)</f>
      </c>
      <c r="M6183" s="181" t="str">
        <f>L6183*(1-K6183)</f>
      </c>
    </row>
    <row r="6184">
      <c r="A6184" t="s">
        <v>164</v>
      </c>
      <c r="B6184" t="s">
        <v>256</v>
      </c>
      <c r="C6184" s="32" t="s">
        <v>258</v>
      </c>
      <c r="D6184" t="s">
        <v>458</v>
      </c>
      <c r="E6184" t="s">
        <v>476</v>
      </c>
      <c r="F6184" s="174" t="n">
        <v>2049</v>
      </c>
      <c r="G6184" s="175" t="n">
        <v>52</v>
      </c>
      <c r="H6184" s="176" t="n">
        <v>11375.7741891967</v>
      </c>
      <c r="I6184" s="177" t="n">
        <v>4308375.82518056</v>
      </c>
      <c r="J6184" s="178" t="str">
        <f>IF(I6184&gt;0,H6184/I6184,0)</f>
      </c>
      <c r="K6184" s="179" t="str">
        <f>1-EXP(-J6184)</f>
      </c>
      <c r="L6184" s="180" t="str">
        <f>IF(G6184=30,1,M6183)</f>
      </c>
      <c r="M6184" s="181" t="str">
        <f>L6184*(1-K6184)</f>
      </c>
    </row>
    <row r="6185">
      <c r="A6185" t="s">
        <v>164</v>
      </c>
      <c r="B6185" t="s">
        <v>256</v>
      </c>
      <c r="C6185" s="32" t="s">
        <v>258</v>
      </c>
      <c r="D6185" t="s">
        <v>458</v>
      </c>
      <c r="E6185" t="s">
        <v>476</v>
      </c>
      <c r="F6185" s="174" t="n">
        <v>2049</v>
      </c>
      <c r="G6185" s="175" t="n">
        <v>53</v>
      </c>
      <c r="H6185" s="176" t="n">
        <v>12226.7623880708</v>
      </c>
      <c r="I6185" s="177" t="n">
        <v>4247966.17317415</v>
      </c>
      <c r="J6185" s="178" t="str">
        <f>IF(I6185&gt;0,H6185/I6185,0)</f>
      </c>
      <c r="K6185" s="179" t="str">
        <f>1-EXP(-J6185)</f>
      </c>
      <c r="L6185" s="180" t="str">
        <f>IF(G6185=30,1,M6184)</f>
      </c>
      <c r="M6185" s="181" t="str">
        <f>L6185*(1-K6185)</f>
      </c>
    </row>
    <row r="6186">
      <c r="A6186" t="s">
        <v>164</v>
      </c>
      <c r="B6186" t="s">
        <v>256</v>
      </c>
      <c r="C6186" s="32" t="s">
        <v>258</v>
      </c>
      <c r="D6186" t="s">
        <v>458</v>
      </c>
      <c r="E6186" t="s">
        <v>476</v>
      </c>
      <c r="F6186" s="174" t="n">
        <v>2049</v>
      </c>
      <c r="G6186" s="175" t="n">
        <v>54</v>
      </c>
      <c r="H6186" s="176" t="n">
        <v>13019.2258285971</v>
      </c>
      <c r="I6186" s="177" t="n">
        <v>4157662.72987113</v>
      </c>
      <c r="J6186" s="178" t="str">
        <f>IF(I6186&gt;0,H6186/I6186,0)</f>
      </c>
      <c r="K6186" s="179" t="str">
        <f>1-EXP(-J6186)</f>
      </c>
      <c r="L6186" s="180" t="str">
        <f>IF(G6186=30,1,M6185)</f>
      </c>
      <c r="M6186" s="181" t="str">
        <f>L6186*(1-K6186)</f>
      </c>
    </row>
    <row r="6187">
      <c r="A6187" t="s">
        <v>164</v>
      </c>
      <c r="B6187" t="s">
        <v>256</v>
      </c>
      <c r="C6187" s="32" t="s">
        <v>258</v>
      </c>
      <c r="D6187" t="s">
        <v>458</v>
      </c>
      <c r="E6187" t="s">
        <v>476</v>
      </c>
      <c r="F6187" s="174" t="n">
        <v>2049</v>
      </c>
      <c r="G6187" s="175" t="n">
        <v>55</v>
      </c>
      <c r="H6187" s="176" t="n">
        <v>13603.2834530782</v>
      </c>
      <c r="I6187" s="177" t="n">
        <v>4080797.35047012</v>
      </c>
      <c r="J6187" s="178" t="str">
        <f>IF(I6187&gt;0,H6187/I6187,0)</f>
      </c>
      <c r="K6187" s="179" t="str">
        <f>1-EXP(-J6187)</f>
      </c>
      <c r="L6187" s="180" t="str">
        <f>IF(G6187=30,1,M6186)</f>
      </c>
      <c r="M6187" s="181" t="str">
        <f>L6187*(1-K6187)</f>
      </c>
    </row>
    <row r="6188">
      <c r="A6188" t="s">
        <v>164</v>
      </c>
      <c r="B6188" t="s">
        <v>256</v>
      </c>
      <c r="C6188" s="32" t="s">
        <v>258</v>
      </c>
      <c r="D6188" t="s">
        <v>458</v>
      </c>
      <c r="E6188" t="s">
        <v>476</v>
      </c>
      <c r="F6188" s="174" t="n">
        <v>2049</v>
      </c>
      <c r="G6188" s="175" t="n">
        <v>56</v>
      </c>
      <c r="H6188" s="176" t="n">
        <v>14520.3783627442</v>
      </c>
      <c r="I6188" s="177" t="n">
        <v>4005799.60264528</v>
      </c>
      <c r="J6188" s="178" t="str">
        <f>IF(I6188&gt;0,H6188/I6188,0)</f>
      </c>
      <c r="K6188" s="179" t="str">
        <f>1-EXP(-J6188)</f>
      </c>
      <c r="L6188" s="180" t="str">
        <f>IF(G6188=30,1,M6187)</f>
      </c>
      <c r="M6188" s="181" t="str">
        <f>L6188*(1-K6188)</f>
      </c>
    </row>
    <row r="6189">
      <c r="A6189" t="s">
        <v>164</v>
      </c>
      <c r="B6189" t="s">
        <v>256</v>
      </c>
      <c r="C6189" s="32" t="s">
        <v>258</v>
      </c>
      <c r="D6189" t="s">
        <v>458</v>
      </c>
      <c r="E6189" t="s">
        <v>476</v>
      </c>
      <c r="F6189" s="174" t="n">
        <v>2049</v>
      </c>
      <c r="G6189" s="175" t="n">
        <v>57</v>
      </c>
      <c r="H6189" s="176" t="n">
        <v>15824.2301869838</v>
      </c>
      <c r="I6189" s="177" t="n">
        <v>4013758.67791739</v>
      </c>
      <c r="J6189" s="178" t="str">
        <f>IF(I6189&gt;0,H6189/I6189,0)</f>
      </c>
      <c r="K6189" s="179" t="str">
        <f>1-EXP(-J6189)</f>
      </c>
      <c r="L6189" s="180" t="str">
        <f>IF(G6189=30,1,M6188)</f>
      </c>
      <c r="M6189" s="181" t="str">
        <f>L6189*(1-K6189)</f>
      </c>
    </row>
    <row r="6190">
      <c r="A6190" t="s">
        <v>164</v>
      </c>
      <c r="B6190" t="s">
        <v>256</v>
      </c>
      <c r="C6190" s="32" t="s">
        <v>258</v>
      </c>
      <c r="D6190" t="s">
        <v>458</v>
      </c>
      <c r="E6190" t="s">
        <v>476</v>
      </c>
      <c r="F6190" s="174" t="n">
        <v>2049</v>
      </c>
      <c r="G6190" s="175" t="n">
        <v>58</v>
      </c>
      <c r="H6190" s="176" t="n">
        <v>17216.2651978059</v>
      </c>
      <c r="I6190" s="177" t="n">
        <v>4000514.26047845</v>
      </c>
      <c r="J6190" s="178" t="str">
        <f>IF(I6190&gt;0,H6190/I6190,0)</f>
      </c>
      <c r="K6190" s="179" t="str">
        <f>1-EXP(-J6190)</f>
      </c>
      <c r="L6190" s="180" t="str">
        <f>IF(G6190=30,1,M6189)</f>
      </c>
      <c r="M6190" s="181" t="str">
        <f>L6190*(1-K6190)</f>
      </c>
    </row>
    <row r="6191">
      <c r="A6191" t="s">
        <v>164</v>
      </c>
      <c r="B6191" t="s">
        <v>256</v>
      </c>
      <c r="C6191" s="32" t="s">
        <v>258</v>
      </c>
      <c r="D6191" t="s">
        <v>458</v>
      </c>
      <c r="E6191" t="s">
        <v>476</v>
      </c>
      <c r="F6191" s="174" t="n">
        <v>2049</v>
      </c>
      <c r="G6191" s="175" t="n">
        <v>59</v>
      </c>
      <c r="H6191" s="176" t="n">
        <v>25015.534719358</v>
      </c>
      <c r="I6191" s="177" t="n">
        <v>5882126.75886712</v>
      </c>
      <c r="J6191" s="178" t="str">
        <f>IF(I6191&gt;0,H6191/I6191,0)</f>
      </c>
      <c r="K6191" s="179" t="str">
        <f>1-EXP(-J6191)</f>
      </c>
      <c r="L6191" s="180" t="str">
        <f>IF(G6191=30,1,M6190)</f>
      </c>
      <c r="M6191" s="181" t="str">
        <f>L6191*(1-K6191)</f>
      </c>
    </row>
    <row r="6192">
      <c r="A6192" t="s">
        <v>164</v>
      </c>
      <c r="B6192" t="s">
        <v>256</v>
      </c>
      <c r="C6192" s="32" t="s">
        <v>258</v>
      </c>
      <c r="D6192" t="s">
        <v>458</v>
      </c>
      <c r="E6192" t="s">
        <v>476</v>
      </c>
      <c r="F6192" s="174" t="n">
        <v>2049</v>
      </c>
      <c r="G6192" s="175" t="n">
        <v>60</v>
      </c>
      <c r="H6192" s="176" t="n">
        <v>19703.7684789062</v>
      </c>
      <c r="I6192" s="177" t="n">
        <v>3895444.72233306</v>
      </c>
      <c r="J6192" s="178" t="str">
        <f>IF(I6192&gt;0,H6192/I6192,0)</f>
      </c>
      <c r="K6192" s="179" t="str">
        <f>1-EXP(-J6192)</f>
      </c>
      <c r="L6192" s="180" t="str">
        <f>IF(G6192=30,1,M6191)</f>
      </c>
      <c r="M6192" s="181" t="str">
        <f>L6192*(1-K6192)</f>
      </c>
    </row>
    <row r="6193">
      <c r="A6193" t="s">
        <v>164</v>
      </c>
      <c r="B6193" t="s">
        <v>256</v>
      </c>
      <c r="C6193" s="32" t="s">
        <v>258</v>
      </c>
      <c r="D6193" t="s">
        <v>458</v>
      </c>
      <c r="E6193" t="s">
        <v>476</v>
      </c>
      <c r="F6193" s="174" t="n">
        <v>2049</v>
      </c>
      <c r="G6193" s="175" t="n">
        <v>61</v>
      </c>
      <c r="H6193" s="176" t="n">
        <v>21334.1767285585</v>
      </c>
      <c r="I6193" s="177" t="n">
        <v>3842342.57970865</v>
      </c>
      <c r="J6193" s="178" t="str">
        <f>IF(I6193&gt;0,H6193/I6193,0)</f>
      </c>
      <c r="K6193" s="179" t="str">
        <f>1-EXP(-J6193)</f>
      </c>
      <c r="L6193" s="180" t="str">
        <f>IF(G6193=30,1,M6192)</f>
      </c>
      <c r="M6193" s="181" t="str">
        <f>L6193*(1-K6193)</f>
      </c>
    </row>
    <row r="6194">
      <c r="A6194" t="s">
        <v>164</v>
      </c>
      <c r="B6194" t="s">
        <v>256</v>
      </c>
      <c r="C6194" s="32" t="s">
        <v>258</v>
      </c>
      <c r="D6194" t="s">
        <v>458</v>
      </c>
      <c r="E6194" t="s">
        <v>476</v>
      </c>
      <c r="F6194" s="174" t="n">
        <v>2049</v>
      </c>
      <c r="G6194" s="175" t="n">
        <v>62</v>
      </c>
      <c r="H6194" s="176" t="n">
        <v>22476.3155596724</v>
      </c>
      <c r="I6194" s="177" t="n">
        <v>3684227.23295181</v>
      </c>
      <c r="J6194" s="178" t="str">
        <f>IF(I6194&gt;0,H6194/I6194,0)</f>
      </c>
      <c r="K6194" s="179" t="str">
        <f>1-EXP(-J6194)</f>
      </c>
      <c r="L6194" s="180" t="str">
        <f>IF(G6194=30,1,M6193)</f>
      </c>
      <c r="M6194" s="181" t="str">
        <f>L6194*(1-K6194)</f>
      </c>
    </row>
    <row r="6195">
      <c r="A6195" t="s">
        <v>164</v>
      </c>
      <c r="B6195" t="s">
        <v>256</v>
      </c>
      <c r="C6195" s="32" t="s">
        <v>258</v>
      </c>
      <c r="D6195" t="s">
        <v>458</v>
      </c>
      <c r="E6195" t="s">
        <v>476</v>
      </c>
      <c r="F6195" s="174" t="n">
        <v>2049</v>
      </c>
      <c r="G6195" s="175" t="n">
        <v>63</v>
      </c>
      <c r="H6195" s="176" t="n">
        <v>24185.8890287072</v>
      </c>
      <c r="I6195" s="177" t="n">
        <v>3610283.83115193</v>
      </c>
      <c r="J6195" s="178" t="str">
        <f>IF(I6195&gt;0,H6195/I6195,0)</f>
      </c>
      <c r="K6195" s="179" t="str">
        <f>1-EXP(-J6195)</f>
      </c>
      <c r="L6195" s="180" t="str">
        <f>IF(G6195=30,1,M6194)</f>
      </c>
      <c r="M6195" s="181" t="str">
        <f>L6195*(1-K6195)</f>
      </c>
    </row>
    <row r="6196">
      <c r="A6196" t="s">
        <v>164</v>
      </c>
      <c r="B6196" t="s">
        <v>256</v>
      </c>
      <c r="C6196" s="32" t="s">
        <v>258</v>
      </c>
      <c r="D6196" t="s">
        <v>458</v>
      </c>
      <c r="E6196" t="s">
        <v>476</v>
      </c>
      <c r="F6196" s="174" t="n">
        <v>2049</v>
      </c>
      <c r="G6196" s="175" t="n">
        <v>64</v>
      </c>
      <c r="H6196" s="176" t="n">
        <v>26576.2570890371</v>
      </c>
      <c r="I6196" s="177" t="n">
        <v>3613489.10741131</v>
      </c>
      <c r="J6196" s="178" t="str">
        <f>IF(I6196&gt;0,H6196/I6196,0)</f>
      </c>
      <c r="K6196" s="179" t="str">
        <f>1-EXP(-J6196)</f>
      </c>
      <c r="L6196" s="180" t="str">
        <f>IF(G6196=30,1,M6195)</f>
      </c>
      <c r="M6196" s="181" t="str">
        <f>L6196*(1-K6196)</f>
      </c>
    </row>
    <row r="6197">
      <c r="A6197" t="s">
        <v>164</v>
      </c>
      <c r="B6197" t="s">
        <v>256</v>
      </c>
      <c r="C6197" s="32" t="s">
        <v>258</v>
      </c>
      <c r="D6197" t="s">
        <v>458</v>
      </c>
      <c r="E6197" t="s">
        <v>476</v>
      </c>
      <c r="F6197" s="174" t="n">
        <v>2049</v>
      </c>
      <c r="G6197" s="175" t="n">
        <v>65</v>
      </c>
      <c r="H6197" s="176" t="n">
        <v>27834.9055347397</v>
      </c>
      <c r="I6197" s="177" t="n">
        <v>3632452.28173343</v>
      </c>
      <c r="J6197" s="178" t="str">
        <f>IF(I6197&gt;0,H6197/I6197,0)</f>
      </c>
      <c r="K6197" s="179" t="str">
        <f>1-EXP(-J6197)</f>
      </c>
      <c r="L6197" s="180" t="str">
        <f>IF(G6197=30,1,M6196)</f>
      </c>
      <c r="M6197" s="181" t="str">
        <f>L6197*(1-K6197)</f>
      </c>
    </row>
    <row r="6198">
      <c r="A6198" t="s">
        <v>164</v>
      </c>
      <c r="B6198" t="s">
        <v>256</v>
      </c>
      <c r="C6198" s="32" t="s">
        <v>258</v>
      </c>
      <c r="D6198" t="s">
        <v>458</v>
      </c>
      <c r="E6198" t="s">
        <v>476</v>
      </c>
      <c r="F6198" s="174" t="n">
        <v>2049</v>
      </c>
      <c r="G6198" s="175" t="n">
        <v>66</v>
      </c>
      <c r="H6198" s="176" t="n">
        <v>29925.534229477</v>
      </c>
      <c r="I6198" s="177" t="n">
        <v>3555069.19788769</v>
      </c>
      <c r="J6198" s="178" t="str">
        <f>IF(I6198&gt;0,H6198/I6198,0)</f>
      </c>
      <c r="K6198" s="179" t="str">
        <f>1-EXP(-J6198)</f>
      </c>
      <c r="L6198" s="180" t="str">
        <f>IF(G6198=30,1,M6197)</f>
      </c>
      <c r="M6198" s="181" t="str">
        <f>L6198*(1-K6198)</f>
      </c>
    </row>
    <row r="6199">
      <c r="A6199" t="s">
        <v>164</v>
      </c>
      <c r="B6199" t="s">
        <v>256</v>
      </c>
      <c r="C6199" s="32" t="s">
        <v>258</v>
      </c>
      <c r="D6199" t="s">
        <v>458</v>
      </c>
      <c r="E6199" t="s">
        <v>476</v>
      </c>
      <c r="F6199" s="174" t="n">
        <v>2049</v>
      </c>
      <c r="G6199" s="175" t="n">
        <v>67</v>
      </c>
      <c r="H6199" s="176" t="n">
        <v>31290.9578764498</v>
      </c>
      <c r="I6199" s="177" t="n">
        <v>3380544.92916187</v>
      </c>
      <c r="J6199" s="178" t="str">
        <f>IF(I6199&gt;0,H6199/I6199,0)</f>
      </c>
      <c r="K6199" s="179" t="str">
        <f>1-EXP(-J6199)</f>
      </c>
      <c r="L6199" s="180" t="str">
        <f>IF(G6199=30,1,M6198)</f>
      </c>
      <c r="M6199" s="181" t="str">
        <f>L6199*(1-K6199)</f>
      </c>
    </row>
    <row r="6200">
      <c r="A6200" t="s">
        <v>164</v>
      </c>
      <c r="B6200" t="s">
        <v>256</v>
      </c>
      <c r="C6200" s="32" t="s">
        <v>258</v>
      </c>
      <c r="D6200" t="s">
        <v>458</v>
      </c>
      <c r="E6200" t="s">
        <v>476</v>
      </c>
      <c r="F6200" s="174" t="n">
        <v>2049</v>
      </c>
      <c r="G6200" s="175" t="n">
        <v>68</v>
      </c>
      <c r="H6200" s="176" t="n">
        <v>33136.1267539971</v>
      </c>
      <c r="I6200" s="177" t="n">
        <v>3255911.08536811</v>
      </c>
      <c r="J6200" s="178" t="str">
        <f>IF(I6200&gt;0,H6200/I6200,0)</f>
      </c>
      <c r="K6200" s="179" t="str">
        <f>1-EXP(-J6200)</f>
      </c>
      <c r="L6200" s="180" t="str">
        <f>IF(G6200=30,1,M6199)</f>
      </c>
      <c r="M6200" s="181" t="str">
        <f>L6200*(1-K6200)</f>
      </c>
    </row>
    <row r="6201">
      <c r="A6201" t="s">
        <v>164</v>
      </c>
      <c r="B6201" t="s">
        <v>256</v>
      </c>
      <c r="C6201" s="32" t="s">
        <v>258</v>
      </c>
      <c r="D6201" t="s">
        <v>458</v>
      </c>
      <c r="E6201" t="s">
        <v>476</v>
      </c>
      <c r="F6201" s="174" t="n">
        <v>2049</v>
      </c>
      <c r="G6201" s="175" t="n">
        <v>69</v>
      </c>
      <c r="H6201" s="176" t="n">
        <v>35183.0102728391</v>
      </c>
      <c r="I6201" s="177" t="n">
        <v>3141135.26109859</v>
      </c>
      <c r="J6201" s="178" t="str">
        <f>IF(I6201&gt;0,H6201/I6201,0)</f>
      </c>
      <c r="K6201" s="179" t="str">
        <f>1-EXP(-J6201)</f>
      </c>
      <c r="L6201" s="180" t="str">
        <f>IF(G6201=30,1,M6200)</f>
      </c>
      <c r="M6201" s="181" t="str">
        <f>L6201*(1-K6201)</f>
      </c>
    </row>
    <row r="6202">
      <c r="A6202" t="s">
        <v>164</v>
      </c>
      <c r="B6202" t="s">
        <v>256</v>
      </c>
      <c r="C6202" s="32" t="s">
        <v>258</v>
      </c>
      <c r="D6202" t="s">
        <v>458</v>
      </c>
      <c r="E6202" t="s">
        <v>476</v>
      </c>
      <c r="F6202" s="174" t="n">
        <v>2050</v>
      </c>
      <c r="G6202" s="175" t="n">
        <v>30</v>
      </c>
      <c r="H6202" s="176" t="n">
        <v>612.445799566593</v>
      </c>
      <c r="I6202" s="177" t="n">
        <v>4253315.10160259</v>
      </c>
      <c r="J6202" s="178" t="str">
        <f>IF(I6202&gt;0,H6202/I6202,0)</f>
      </c>
      <c r="K6202" s="179" t="str">
        <f>1-EXP(-J6202)</f>
      </c>
      <c r="L6202" s="180" t="str">
        <f>IF(G6202=30,1,M6201)</f>
      </c>
      <c r="M6202" s="181" t="str">
        <f>L6202*(1-K6202)</f>
      </c>
    </row>
    <row r="6203">
      <c r="A6203" t="s">
        <v>164</v>
      </c>
      <c r="B6203" t="s">
        <v>256</v>
      </c>
      <c r="C6203" s="32" t="s">
        <v>258</v>
      </c>
      <c r="D6203" t="s">
        <v>458</v>
      </c>
      <c r="E6203" t="s">
        <v>476</v>
      </c>
      <c r="F6203" s="174" t="n">
        <v>2050</v>
      </c>
      <c r="G6203" s="175" t="n">
        <v>31</v>
      </c>
      <c r="H6203" s="176" t="n">
        <v>842.303874449286</v>
      </c>
      <c r="I6203" s="177" t="n">
        <v>4262032.09169324</v>
      </c>
      <c r="J6203" s="178" t="str">
        <f>IF(I6203&gt;0,H6203/I6203,0)</f>
      </c>
      <c r="K6203" s="179" t="str">
        <f>1-EXP(-J6203)</f>
      </c>
      <c r="L6203" s="180" t="str">
        <f>IF(G6203=30,1,M6202)</f>
      </c>
      <c r="M6203" s="181" t="str">
        <f>L6203*(1-K6203)</f>
      </c>
    </row>
    <row r="6204">
      <c r="A6204" t="s">
        <v>164</v>
      </c>
      <c r="B6204" t="s">
        <v>256</v>
      </c>
      <c r="C6204" s="32" t="s">
        <v>258</v>
      </c>
      <c r="D6204" t="s">
        <v>458</v>
      </c>
      <c r="E6204" t="s">
        <v>476</v>
      </c>
      <c r="F6204" s="174" t="n">
        <v>2050</v>
      </c>
      <c r="G6204" s="175" t="n">
        <v>32</v>
      </c>
      <c r="H6204" s="176" t="n">
        <v>889.43263644437</v>
      </c>
      <c r="I6204" s="177" t="n">
        <v>4266193.65875189</v>
      </c>
      <c r="J6204" s="178" t="str">
        <f>IF(I6204&gt;0,H6204/I6204,0)</f>
      </c>
      <c r="K6204" s="179" t="str">
        <f>1-EXP(-J6204)</f>
      </c>
      <c r="L6204" s="180" t="str">
        <f>IF(G6204=30,1,M6203)</f>
      </c>
      <c r="M6204" s="181" t="str">
        <f>L6204*(1-K6204)</f>
      </c>
    </row>
    <row r="6205">
      <c r="A6205" t="s">
        <v>164</v>
      </c>
      <c r="B6205" t="s">
        <v>256</v>
      </c>
      <c r="C6205" s="32" t="s">
        <v>258</v>
      </c>
      <c r="D6205" t="s">
        <v>458</v>
      </c>
      <c r="E6205" t="s">
        <v>476</v>
      </c>
      <c r="F6205" s="174" t="n">
        <v>2050</v>
      </c>
      <c r="G6205" s="175" t="n">
        <v>33</v>
      </c>
      <c r="H6205" s="176" t="n">
        <v>952.001934335931</v>
      </c>
      <c r="I6205" s="177" t="n">
        <v>4306511.11239327</v>
      </c>
      <c r="J6205" s="178" t="str">
        <f>IF(I6205&gt;0,H6205/I6205,0)</f>
      </c>
      <c r="K6205" s="179" t="str">
        <f>1-EXP(-J6205)</f>
      </c>
      <c r="L6205" s="180" t="str">
        <f>IF(G6205=30,1,M6204)</f>
      </c>
      <c r="M6205" s="181" t="str">
        <f>L6205*(1-K6205)</f>
      </c>
    </row>
    <row r="6206">
      <c r="A6206" t="s">
        <v>164</v>
      </c>
      <c r="B6206" t="s">
        <v>256</v>
      </c>
      <c r="C6206" s="32" t="s">
        <v>258</v>
      </c>
      <c r="D6206" t="s">
        <v>458</v>
      </c>
      <c r="E6206" t="s">
        <v>476</v>
      </c>
      <c r="F6206" s="174" t="n">
        <v>2050</v>
      </c>
      <c r="G6206" s="175" t="n">
        <v>34</v>
      </c>
      <c r="H6206" s="176" t="n">
        <v>1113.19758789259</v>
      </c>
      <c r="I6206" s="177" t="n">
        <v>4567933.86988097</v>
      </c>
      <c r="J6206" s="178" t="str">
        <f>IF(I6206&gt;0,H6206/I6206,0)</f>
      </c>
      <c r="K6206" s="179" t="str">
        <f>1-EXP(-J6206)</f>
      </c>
      <c r="L6206" s="180" t="str">
        <f>IF(G6206=30,1,M6205)</f>
      </c>
      <c r="M6206" s="181" t="str">
        <f>L6206*(1-K6206)</f>
      </c>
    </row>
    <row r="6207">
      <c r="A6207" t="s">
        <v>164</v>
      </c>
      <c r="B6207" t="s">
        <v>256</v>
      </c>
      <c r="C6207" s="32" t="s">
        <v>258</v>
      </c>
      <c r="D6207" t="s">
        <v>458</v>
      </c>
      <c r="E6207" t="s">
        <v>476</v>
      </c>
      <c r="F6207" s="174" t="n">
        <v>2050</v>
      </c>
      <c r="G6207" s="175" t="n">
        <v>35</v>
      </c>
      <c r="H6207" s="176" t="n">
        <v>1492.51607143554</v>
      </c>
      <c r="I6207" s="177" t="n">
        <v>4615736.98448573</v>
      </c>
      <c r="J6207" s="178" t="str">
        <f>IF(I6207&gt;0,H6207/I6207,0)</f>
      </c>
      <c r="K6207" s="179" t="str">
        <f>1-EXP(-J6207)</f>
      </c>
      <c r="L6207" s="180" t="str">
        <f>IF(G6207=30,1,M6206)</f>
      </c>
      <c r="M6207" s="181" t="str">
        <f>L6207*(1-K6207)</f>
      </c>
    </row>
    <row r="6208">
      <c r="A6208" t="s">
        <v>164</v>
      </c>
      <c r="B6208" t="s">
        <v>256</v>
      </c>
      <c r="C6208" s="32" t="s">
        <v>258</v>
      </c>
      <c r="D6208" t="s">
        <v>458</v>
      </c>
      <c r="E6208" t="s">
        <v>476</v>
      </c>
      <c r="F6208" s="174" t="n">
        <v>2050</v>
      </c>
      <c r="G6208" s="175" t="n">
        <v>36</v>
      </c>
      <c r="H6208" s="176" t="n">
        <v>1797.15727308863</v>
      </c>
      <c r="I6208" s="177" t="n">
        <v>4680586.78245759</v>
      </c>
      <c r="J6208" s="178" t="str">
        <f>IF(I6208&gt;0,H6208/I6208,0)</f>
      </c>
      <c r="K6208" s="179" t="str">
        <f>1-EXP(-J6208)</f>
      </c>
      <c r="L6208" s="180" t="str">
        <f>IF(G6208=30,1,M6207)</f>
      </c>
      <c r="M6208" s="181" t="str">
        <f>L6208*(1-K6208)</f>
      </c>
    </row>
    <row r="6209">
      <c r="A6209" t="s">
        <v>164</v>
      </c>
      <c r="B6209" t="s">
        <v>256</v>
      </c>
      <c r="C6209" s="32" t="s">
        <v>258</v>
      </c>
      <c r="D6209" t="s">
        <v>458</v>
      </c>
      <c r="E6209" t="s">
        <v>476</v>
      </c>
      <c r="F6209" s="174" t="n">
        <v>2050</v>
      </c>
      <c r="G6209" s="175" t="n">
        <v>37</v>
      </c>
      <c r="H6209" s="176" t="n">
        <v>1958.64741585578</v>
      </c>
      <c r="I6209" s="177" t="n">
        <v>4746759.29645853</v>
      </c>
      <c r="J6209" s="178" t="str">
        <f>IF(I6209&gt;0,H6209/I6209,0)</f>
      </c>
      <c r="K6209" s="179" t="str">
        <f>1-EXP(-J6209)</f>
      </c>
      <c r="L6209" s="180" t="str">
        <f>IF(G6209=30,1,M6208)</f>
      </c>
      <c r="M6209" s="181" t="str">
        <f>L6209*(1-K6209)</f>
      </c>
    </row>
    <row r="6210">
      <c r="A6210" t="s">
        <v>164</v>
      </c>
      <c r="B6210" t="s">
        <v>256</v>
      </c>
      <c r="C6210" s="32" t="s">
        <v>258</v>
      </c>
      <c r="D6210" t="s">
        <v>458</v>
      </c>
      <c r="E6210" t="s">
        <v>476</v>
      </c>
      <c r="F6210" s="174" t="n">
        <v>2050</v>
      </c>
      <c r="G6210" s="175" t="n">
        <v>38</v>
      </c>
      <c r="H6210" s="176" t="n">
        <v>2212.83260983082</v>
      </c>
      <c r="I6210" s="177" t="n">
        <v>4856437.82944655</v>
      </c>
      <c r="J6210" s="178" t="str">
        <f>IF(I6210&gt;0,H6210/I6210,0)</f>
      </c>
      <c r="K6210" s="179" t="str">
        <f>1-EXP(-J6210)</f>
      </c>
      <c r="L6210" s="180" t="str">
        <f>IF(G6210=30,1,M6209)</f>
      </c>
      <c r="M6210" s="181" t="str">
        <f>L6210*(1-K6210)</f>
      </c>
    </row>
    <row r="6211">
      <c r="A6211" t="s">
        <v>164</v>
      </c>
      <c r="B6211" t="s">
        <v>256</v>
      </c>
      <c r="C6211" s="32" t="s">
        <v>258</v>
      </c>
      <c r="D6211" t="s">
        <v>458</v>
      </c>
      <c r="E6211" t="s">
        <v>476</v>
      </c>
      <c r="F6211" s="174" t="n">
        <v>2050</v>
      </c>
      <c r="G6211" s="175" t="n">
        <v>39</v>
      </c>
      <c r="H6211" s="176" t="n">
        <v>2377.2931895297</v>
      </c>
      <c r="I6211" s="177" t="n">
        <v>4826036.31257805</v>
      </c>
      <c r="J6211" s="178" t="str">
        <f>IF(I6211&gt;0,H6211/I6211,0)</f>
      </c>
      <c r="K6211" s="179" t="str">
        <f>1-EXP(-J6211)</f>
      </c>
      <c r="L6211" s="180" t="str">
        <f>IF(G6211=30,1,M6210)</f>
      </c>
      <c r="M6211" s="181" t="str">
        <f>L6211*(1-K6211)</f>
      </c>
    </row>
    <row r="6212">
      <c r="A6212" t="s">
        <v>164</v>
      </c>
      <c r="B6212" t="s">
        <v>256</v>
      </c>
      <c r="C6212" s="32" t="s">
        <v>258</v>
      </c>
      <c r="D6212" t="s">
        <v>458</v>
      </c>
      <c r="E6212" t="s">
        <v>476</v>
      </c>
      <c r="F6212" s="174" t="n">
        <v>2050</v>
      </c>
      <c r="G6212" s="175" t="n">
        <v>40</v>
      </c>
      <c r="H6212" s="176" t="n">
        <v>3097.19750080553</v>
      </c>
      <c r="I6212" s="177" t="n">
        <v>4690586.46509114</v>
      </c>
      <c r="J6212" s="178" t="str">
        <f>IF(I6212&gt;0,H6212/I6212,0)</f>
      </c>
      <c r="K6212" s="179" t="str">
        <f>1-EXP(-J6212)</f>
      </c>
      <c r="L6212" s="180" t="str">
        <f>IF(G6212=30,1,M6211)</f>
      </c>
      <c r="M6212" s="181" t="str">
        <f>L6212*(1-K6212)</f>
      </c>
    </row>
    <row r="6213">
      <c r="A6213" t="s">
        <v>164</v>
      </c>
      <c r="B6213" t="s">
        <v>256</v>
      </c>
      <c r="C6213" s="32" t="s">
        <v>258</v>
      </c>
      <c r="D6213" t="s">
        <v>458</v>
      </c>
      <c r="E6213" t="s">
        <v>476</v>
      </c>
      <c r="F6213" s="174" t="n">
        <v>2050</v>
      </c>
      <c r="G6213" s="175" t="n">
        <v>41</v>
      </c>
      <c r="H6213" s="176" t="n">
        <v>3459.28399632604</v>
      </c>
      <c r="I6213" s="177" t="n">
        <v>4616352.88062604</v>
      </c>
      <c r="J6213" s="178" t="str">
        <f>IF(I6213&gt;0,H6213/I6213,0)</f>
      </c>
      <c r="K6213" s="179" t="str">
        <f>1-EXP(-J6213)</f>
      </c>
      <c r="L6213" s="180" t="str">
        <f>IF(G6213=30,1,M6212)</f>
      </c>
      <c r="M6213" s="181" t="str">
        <f>L6213*(1-K6213)</f>
      </c>
    </row>
    <row r="6214">
      <c r="A6214" t="s">
        <v>164</v>
      </c>
      <c r="B6214" t="s">
        <v>256</v>
      </c>
      <c r="C6214" s="32" t="s">
        <v>258</v>
      </c>
      <c r="D6214" t="s">
        <v>458</v>
      </c>
      <c r="E6214" t="s">
        <v>476</v>
      </c>
      <c r="F6214" s="174" t="n">
        <v>2050</v>
      </c>
      <c r="G6214" s="175" t="n">
        <v>42</v>
      </c>
      <c r="H6214" s="176" t="n">
        <v>3714.50037635915</v>
      </c>
      <c r="I6214" s="177" t="n">
        <v>4569888.42424317</v>
      </c>
      <c r="J6214" s="178" t="str">
        <f>IF(I6214&gt;0,H6214/I6214,0)</f>
      </c>
      <c r="K6214" s="179" t="str">
        <f>1-EXP(-J6214)</f>
      </c>
      <c r="L6214" s="180" t="str">
        <f>IF(G6214=30,1,M6213)</f>
      </c>
      <c r="M6214" s="181" t="str">
        <f>L6214*(1-K6214)</f>
      </c>
    </row>
    <row r="6215">
      <c r="A6215" t="s">
        <v>164</v>
      </c>
      <c r="B6215" t="s">
        <v>256</v>
      </c>
      <c r="C6215" s="32" t="s">
        <v>258</v>
      </c>
      <c r="D6215" t="s">
        <v>458</v>
      </c>
      <c r="E6215" t="s">
        <v>476</v>
      </c>
      <c r="F6215" s="174" t="n">
        <v>2050</v>
      </c>
      <c r="G6215" s="175" t="n">
        <v>43</v>
      </c>
      <c r="H6215" s="176" t="n">
        <v>4115.83838895958</v>
      </c>
      <c r="I6215" s="177" t="n">
        <v>4589740.19861718</v>
      </c>
      <c r="J6215" s="178" t="str">
        <f>IF(I6215&gt;0,H6215/I6215,0)</f>
      </c>
      <c r="K6215" s="179" t="str">
        <f>1-EXP(-J6215)</f>
      </c>
      <c r="L6215" s="180" t="str">
        <f>IF(G6215=30,1,M6214)</f>
      </c>
      <c r="M6215" s="181" t="str">
        <f>L6215*(1-K6215)</f>
      </c>
    </row>
    <row r="6216">
      <c r="A6216" t="s">
        <v>164</v>
      </c>
      <c r="B6216" t="s">
        <v>256</v>
      </c>
      <c r="C6216" s="32" t="s">
        <v>258</v>
      </c>
      <c r="D6216" t="s">
        <v>458</v>
      </c>
      <c r="E6216" t="s">
        <v>476</v>
      </c>
      <c r="F6216" s="174" t="n">
        <v>2050</v>
      </c>
      <c r="G6216" s="175" t="n">
        <v>44</v>
      </c>
      <c r="H6216" s="176" t="n">
        <v>4394.48272575048</v>
      </c>
      <c r="I6216" s="177" t="n">
        <v>4502275.28456821</v>
      </c>
      <c r="J6216" s="178" t="str">
        <f>IF(I6216&gt;0,H6216/I6216,0)</f>
      </c>
      <c r="K6216" s="179" t="str">
        <f>1-EXP(-J6216)</f>
      </c>
      <c r="L6216" s="180" t="str">
        <f>IF(G6216=30,1,M6215)</f>
      </c>
      <c r="M6216" s="181" t="str">
        <f>L6216*(1-K6216)</f>
      </c>
    </row>
    <row r="6217">
      <c r="A6217" t="s">
        <v>164</v>
      </c>
      <c r="B6217" t="s">
        <v>256</v>
      </c>
      <c r="C6217" s="32" t="s">
        <v>258</v>
      </c>
      <c r="D6217" t="s">
        <v>458</v>
      </c>
      <c r="E6217" t="s">
        <v>476</v>
      </c>
      <c r="F6217" s="174" t="n">
        <v>2050</v>
      </c>
      <c r="G6217" s="175" t="n">
        <v>45</v>
      </c>
      <c r="H6217" s="176" t="n">
        <v>5541.36775252797</v>
      </c>
      <c r="I6217" s="177" t="n">
        <v>4435702.02076512</v>
      </c>
      <c r="J6217" s="178" t="str">
        <f>IF(I6217&gt;0,H6217/I6217,0)</f>
      </c>
      <c r="K6217" s="179" t="str">
        <f>1-EXP(-J6217)</f>
      </c>
      <c r="L6217" s="180" t="str">
        <f>IF(G6217=30,1,M6216)</f>
      </c>
      <c r="M6217" s="181" t="str">
        <f>L6217*(1-K6217)</f>
      </c>
    </row>
    <row r="6218">
      <c r="A6218" t="s">
        <v>164</v>
      </c>
      <c r="B6218" t="s">
        <v>256</v>
      </c>
      <c r="C6218" s="32" t="s">
        <v>258</v>
      </c>
      <c r="D6218" t="s">
        <v>458</v>
      </c>
      <c r="E6218" t="s">
        <v>476</v>
      </c>
      <c r="F6218" s="174" t="n">
        <v>2050</v>
      </c>
      <c r="G6218" s="175" t="n">
        <v>46</v>
      </c>
      <c r="H6218" s="176" t="n">
        <v>6005.67268793013</v>
      </c>
      <c r="I6218" s="177" t="n">
        <v>4301586.09047361</v>
      </c>
      <c r="J6218" s="178" t="str">
        <f>IF(I6218&gt;0,H6218/I6218,0)</f>
      </c>
      <c r="K6218" s="179" t="str">
        <f>1-EXP(-J6218)</f>
      </c>
      <c r="L6218" s="180" t="str">
        <f>IF(G6218=30,1,M6217)</f>
      </c>
      <c r="M6218" s="181" t="str">
        <f>L6218*(1-K6218)</f>
      </c>
    </row>
    <row r="6219">
      <c r="A6219" t="s">
        <v>164</v>
      </c>
      <c r="B6219" t="s">
        <v>256</v>
      </c>
      <c r="C6219" s="32" t="s">
        <v>258</v>
      </c>
      <c r="D6219" t="s">
        <v>458</v>
      </c>
      <c r="E6219" t="s">
        <v>476</v>
      </c>
      <c r="F6219" s="174" t="n">
        <v>2050</v>
      </c>
      <c r="G6219" s="175" t="n">
        <v>47</v>
      </c>
      <c r="H6219" s="176" t="n">
        <v>6468.38709826779</v>
      </c>
      <c r="I6219" s="177" t="n">
        <v>4229011.66083261</v>
      </c>
      <c r="J6219" s="178" t="str">
        <f>IF(I6219&gt;0,H6219/I6219,0)</f>
      </c>
      <c r="K6219" s="179" t="str">
        <f>1-EXP(-J6219)</f>
      </c>
      <c r="L6219" s="180" t="str">
        <f>IF(G6219=30,1,M6218)</f>
      </c>
      <c r="M6219" s="181" t="str">
        <f>L6219*(1-K6219)</f>
      </c>
    </row>
    <row r="6220">
      <c r="A6220" t="s">
        <v>164</v>
      </c>
      <c r="B6220" t="s">
        <v>256</v>
      </c>
      <c r="C6220" s="32" t="s">
        <v>258</v>
      </c>
      <c r="D6220" t="s">
        <v>458</v>
      </c>
      <c r="E6220" t="s">
        <v>476</v>
      </c>
      <c r="F6220" s="174" t="n">
        <v>2050</v>
      </c>
      <c r="G6220" s="175" t="n">
        <v>48</v>
      </c>
      <c r="H6220" s="176" t="n">
        <v>7191.46232101256</v>
      </c>
      <c r="I6220" s="177" t="n">
        <v>4195557.26013226</v>
      </c>
      <c r="J6220" s="178" t="str">
        <f>IF(I6220&gt;0,H6220/I6220,0)</f>
      </c>
      <c r="K6220" s="179" t="str">
        <f>1-EXP(-J6220)</f>
      </c>
      <c r="L6220" s="180" t="str">
        <f>IF(G6220=30,1,M6219)</f>
      </c>
      <c r="M6220" s="181" t="str">
        <f>L6220*(1-K6220)</f>
      </c>
    </row>
    <row r="6221">
      <c r="A6221" t="s">
        <v>164</v>
      </c>
      <c r="B6221" t="s">
        <v>256</v>
      </c>
      <c r="C6221" s="32" t="s">
        <v>258</v>
      </c>
      <c r="D6221" t="s">
        <v>458</v>
      </c>
      <c r="E6221" t="s">
        <v>476</v>
      </c>
      <c r="F6221" s="174" t="n">
        <v>2050</v>
      </c>
      <c r="G6221" s="175" t="n">
        <v>49</v>
      </c>
      <c r="H6221" s="176" t="n">
        <v>7840.1544667011</v>
      </c>
      <c r="I6221" s="177" t="n">
        <v>4164815.92863802</v>
      </c>
      <c r="J6221" s="178" t="str">
        <f>IF(I6221&gt;0,H6221/I6221,0)</f>
      </c>
      <c r="K6221" s="179" t="str">
        <f>1-EXP(-J6221)</f>
      </c>
      <c r="L6221" s="180" t="str">
        <f>IF(G6221=30,1,M6220)</f>
      </c>
      <c r="M6221" s="181" t="str">
        <f>L6221*(1-K6221)</f>
      </c>
    </row>
    <row r="6222">
      <c r="A6222" t="s">
        <v>164</v>
      </c>
      <c r="B6222" t="s">
        <v>256</v>
      </c>
      <c r="C6222" s="32" t="s">
        <v>258</v>
      </c>
      <c r="D6222" t="s">
        <v>458</v>
      </c>
      <c r="E6222" t="s">
        <v>476</v>
      </c>
      <c r="F6222" s="174" t="n">
        <v>2050</v>
      </c>
      <c r="G6222" s="175" t="n">
        <v>50</v>
      </c>
      <c r="H6222" s="176" t="n">
        <v>8852.98011960637</v>
      </c>
      <c r="I6222" s="177" t="n">
        <v>4132548.50060868</v>
      </c>
      <c r="J6222" s="178" t="str">
        <f>IF(I6222&gt;0,H6222/I6222,0)</f>
      </c>
      <c r="K6222" s="179" t="str">
        <f>1-EXP(-J6222)</f>
      </c>
      <c r="L6222" s="180" t="str">
        <f>IF(G6222=30,1,M6221)</f>
      </c>
      <c r="M6222" s="181" t="str">
        <f>L6222*(1-K6222)</f>
      </c>
    </row>
    <row r="6223">
      <c r="A6223" t="s">
        <v>164</v>
      </c>
      <c r="B6223" t="s">
        <v>256</v>
      </c>
      <c r="C6223" s="32" t="s">
        <v>258</v>
      </c>
      <c r="D6223" t="s">
        <v>458</v>
      </c>
      <c r="E6223" t="s">
        <v>476</v>
      </c>
      <c r="F6223" s="174" t="n">
        <v>2050</v>
      </c>
      <c r="G6223" s="175" t="n">
        <v>51</v>
      </c>
      <c r="H6223" s="176" t="n">
        <v>9774.74575444686</v>
      </c>
      <c r="I6223" s="177" t="n">
        <v>4136329.03740725</v>
      </c>
      <c r="J6223" s="178" t="str">
        <f>IF(I6223&gt;0,H6223/I6223,0)</f>
      </c>
      <c r="K6223" s="179" t="str">
        <f>1-EXP(-J6223)</f>
      </c>
      <c r="L6223" s="180" t="str">
        <f>IF(G6223=30,1,M6222)</f>
      </c>
      <c r="M6223" s="181" t="str">
        <f>L6223*(1-K6223)</f>
      </c>
    </row>
    <row r="6224">
      <c r="A6224" t="s">
        <v>164</v>
      </c>
      <c r="B6224" t="s">
        <v>256</v>
      </c>
      <c r="C6224" s="32" t="s">
        <v>258</v>
      </c>
      <c r="D6224" t="s">
        <v>458</v>
      </c>
      <c r="E6224" t="s">
        <v>476</v>
      </c>
      <c r="F6224" s="174" t="n">
        <v>2050</v>
      </c>
      <c r="G6224" s="175" t="n">
        <v>52</v>
      </c>
      <c r="H6224" s="176" t="n">
        <v>10795.3283700141</v>
      </c>
      <c r="I6224" s="177" t="n">
        <v>4176048.07729603</v>
      </c>
      <c r="J6224" s="178" t="str">
        <f>IF(I6224&gt;0,H6224/I6224,0)</f>
      </c>
      <c r="K6224" s="179" t="str">
        <f>1-EXP(-J6224)</f>
      </c>
      <c r="L6224" s="180" t="str">
        <f>IF(G6224=30,1,M6223)</f>
      </c>
      <c r="M6224" s="181" t="str">
        <f>L6224*(1-K6224)</f>
      </c>
    </row>
    <row r="6225">
      <c r="A6225" t="s">
        <v>164</v>
      </c>
      <c r="B6225" t="s">
        <v>256</v>
      </c>
      <c r="C6225" s="32" t="s">
        <v>258</v>
      </c>
      <c r="D6225" t="s">
        <v>458</v>
      </c>
      <c r="E6225" t="s">
        <v>476</v>
      </c>
      <c r="F6225" s="174" t="n">
        <v>2050</v>
      </c>
      <c r="G6225" s="175" t="n">
        <v>53</v>
      </c>
      <c r="H6225" s="176" t="n">
        <v>12235.5262660848</v>
      </c>
      <c r="I6225" s="177" t="n">
        <v>4284766.75331564</v>
      </c>
      <c r="J6225" s="178" t="str">
        <f>IF(I6225&gt;0,H6225/I6225,0)</f>
      </c>
      <c r="K6225" s="179" t="str">
        <f>1-EXP(-J6225)</f>
      </c>
      <c r="L6225" s="180" t="str">
        <f>IF(G6225=30,1,M6224)</f>
      </c>
      <c r="M6225" s="181" t="str">
        <f>L6225*(1-K6225)</f>
      </c>
    </row>
    <row r="6226">
      <c r="A6226" t="s">
        <v>164</v>
      </c>
      <c r="B6226" t="s">
        <v>256</v>
      </c>
      <c r="C6226" s="32" t="s">
        <v>258</v>
      </c>
      <c r="D6226" t="s">
        <v>458</v>
      </c>
      <c r="E6226" t="s">
        <v>476</v>
      </c>
      <c r="F6226" s="174" t="n">
        <v>2050</v>
      </c>
      <c r="G6226" s="175" t="n">
        <v>54</v>
      </c>
      <c r="H6226" s="176" t="n">
        <v>13114.3364902736</v>
      </c>
      <c r="I6226" s="177" t="n">
        <v>4222575.71579314</v>
      </c>
      <c r="J6226" s="178" t="str">
        <f>IF(I6226&gt;0,H6226/I6226,0)</f>
      </c>
      <c r="K6226" s="179" t="str">
        <f>1-EXP(-J6226)</f>
      </c>
      <c r="L6226" s="180" t="str">
        <f>IF(G6226=30,1,M6225)</f>
      </c>
      <c r="M6226" s="181" t="str">
        <f>L6226*(1-K6226)</f>
      </c>
    </row>
    <row r="6227">
      <c r="A6227" t="s">
        <v>164</v>
      </c>
      <c r="B6227" t="s">
        <v>256</v>
      </c>
      <c r="C6227" s="32" t="s">
        <v>258</v>
      </c>
      <c r="D6227" t="s">
        <v>458</v>
      </c>
      <c r="E6227" t="s">
        <v>476</v>
      </c>
      <c r="F6227" s="174" t="n">
        <v>2050</v>
      </c>
      <c r="G6227" s="175" t="n">
        <v>55</v>
      </c>
      <c r="H6227" s="176" t="n">
        <v>13634.7984424148</v>
      </c>
      <c r="I6227" s="177" t="n">
        <v>4130613.93856844</v>
      </c>
      <c r="J6227" s="178" t="str">
        <f>IF(I6227&gt;0,H6227/I6227,0)</f>
      </c>
      <c r="K6227" s="179" t="str">
        <f>1-EXP(-J6227)</f>
      </c>
      <c r="L6227" s="180" t="str">
        <f>IF(G6227=30,1,M6226)</f>
      </c>
      <c r="M6227" s="181" t="str">
        <f>L6227*(1-K6227)</f>
      </c>
    </row>
    <row r="6228">
      <c r="A6228" t="s">
        <v>164</v>
      </c>
      <c r="B6228" t="s">
        <v>256</v>
      </c>
      <c r="C6228" s="32" t="s">
        <v>258</v>
      </c>
      <c r="D6228" t="s">
        <v>458</v>
      </c>
      <c r="E6228" t="s">
        <v>476</v>
      </c>
      <c r="F6228" s="174" t="n">
        <v>2050</v>
      </c>
      <c r="G6228" s="175" t="n">
        <v>56</v>
      </c>
      <c r="H6228" s="176" t="n">
        <v>14539.8432247076</v>
      </c>
      <c r="I6228" s="177" t="n">
        <v>4051932.77163937</v>
      </c>
      <c r="J6228" s="178" t="str">
        <f>IF(I6228&gt;0,H6228/I6228,0)</f>
      </c>
      <c r="K6228" s="179" t="str">
        <f>1-EXP(-J6228)</f>
      </c>
      <c r="L6228" s="180" t="str">
        <f>IF(G6228=30,1,M6227)</f>
      </c>
      <c r="M6228" s="181" t="str">
        <f>L6228*(1-K6228)</f>
      </c>
    </row>
    <row r="6229">
      <c r="A6229" t="s">
        <v>164</v>
      </c>
      <c r="B6229" t="s">
        <v>256</v>
      </c>
      <c r="C6229" s="32" t="s">
        <v>258</v>
      </c>
      <c r="D6229" t="s">
        <v>458</v>
      </c>
      <c r="E6229" t="s">
        <v>476</v>
      </c>
      <c r="F6229" s="174" t="n">
        <v>2050</v>
      </c>
      <c r="G6229" s="175" t="n">
        <v>57</v>
      </c>
      <c r="H6229" s="176" t="n">
        <v>15535.5684010547</v>
      </c>
      <c r="I6229" s="177" t="n">
        <v>3975009.06249273</v>
      </c>
      <c r="J6229" s="178" t="str">
        <f>IF(I6229&gt;0,H6229/I6229,0)</f>
      </c>
      <c r="K6229" s="179" t="str">
        <f>1-EXP(-J6229)</f>
      </c>
      <c r="L6229" s="180" t="str">
        <f>IF(G6229=30,1,M6228)</f>
      </c>
      <c r="M6229" s="181" t="str">
        <f>L6229*(1-K6229)</f>
      </c>
    </row>
    <row r="6230">
      <c r="A6230" t="s">
        <v>164</v>
      </c>
      <c r="B6230" t="s">
        <v>256</v>
      </c>
      <c r="C6230" s="32" t="s">
        <v>258</v>
      </c>
      <c r="D6230" t="s">
        <v>458</v>
      </c>
      <c r="E6230" t="s">
        <v>476</v>
      </c>
      <c r="F6230" s="174" t="n">
        <v>2050</v>
      </c>
      <c r="G6230" s="175" t="n">
        <v>58</v>
      </c>
      <c r="H6230" s="176" t="n">
        <v>16953.5357325897</v>
      </c>
      <c r="I6230" s="177" t="n">
        <v>3980229.61747509</v>
      </c>
      <c r="J6230" s="178" t="str">
        <f>IF(I6230&gt;0,H6230/I6230,0)</f>
      </c>
      <c r="K6230" s="179" t="str">
        <f>1-EXP(-J6230)</f>
      </c>
      <c r="L6230" s="180" t="str">
        <f>IF(G6230=30,1,M6229)</f>
      </c>
      <c r="M6230" s="181" t="str">
        <f>L6230*(1-K6230)</f>
      </c>
    </row>
    <row r="6231">
      <c r="A6231" t="s">
        <v>164</v>
      </c>
      <c r="B6231" t="s">
        <v>256</v>
      </c>
      <c r="C6231" s="32" t="s">
        <v>258</v>
      </c>
      <c r="D6231" t="s">
        <v>458</v>
      </c>
      <c r="E6231" t="s">
        <v>476</v>
      </c>
      <c r="F6231" s="174" t="n">
        <v>2050</v>
      </c>
      <c r="G6231" s="175" t="n">
        <v>59</v>
      </c>
      <c r="H6231" s="176" t="n">
        <v>18470.905957426</v>
      </c>
      <c r="I6231" s="177" t="n">
        <v>3964078.50617079</v>
      </c>
      <c r="J6231" s="178" t="str">
        <f>IF(I6231&gt;0,H6231/I6231,0)</f>
      </c>
      <c r="K6231" s="179" t="str">
        <f>1-EXP(-J6231)</f>
      </c>
      <c r="L6231" s="180" t="str">
        <f>IF(G6231=30,1,M6230)</f>
      </c>
      <c r="M6231" s="181" t="str">
        <f>L6231*(1-K6231)</f>
      </c>
    </row>
    <row r="6232">
      <c r="A6232" t="s">
        <v>164</v>
      </c>
      <c r="B6232" t="s">
        <v>256</v>
      </c>
      <c r="C6232" s="32" t="s">
        <v>258</v>
      </c>
      <c r="D6232" t="s">
        <v>458</v>
      </c>
      <c r="E6232" t="s">
        <v>476</v>
      </c>
      <c r="F6232" s="174" t="n">
        <v>2050</v>
      </c>
      <c r="G6232" s="175" t="n">
        <v>60</v>
      </c>
      <c r="H6232" s="176" t="n">
        <v>26648.3035694014</v>
      </c>
      <c r="I6232" s="177" t="n">
        <v>5828742.2822096</v>
      </c>
      <c r="J6232" s="178" t="str">
        <f>IF(I6232&gt;0,H6232/I6232,0)</f>
      </c>
      <c r="K6232" s="179" t="str">
        <f>1-EXP(-J6232)</f>
      </c>
      <c r="L6232" s="180" t="str">
        <f>IF(G6232=30,1,M6231)</f>
      </c>
      <c r="M6232" s="181" t="str">
        <f>L6232*(1-K6232)</f>
      </c>
    </row>
    <row r="6233">
      <c r="A6233" t="s">
        <v>164</v>
      </c>
      <c r="B6233" t="s">
        <v>256</v>
      </c>
      <c r="C6233" s="32" t="s">
        <v>258</v>
      </c>
      <c r="D6233" t="s">
        <v>458</v>
      </c>
      <c r="E6233" t="s">
        <v>476</v>
      </c>
      <c r="F6233" s="174" t="n">
        <v>2050</v>
      </c>
      <c r="G6233" s="175" t="n">
        <v>61</v>
      </c>
      <c r="H6233" s="176" t="n">
        <v>21145.2988692017</v>
      </c>
      <c r="I6233" s="177" t="n">
        <v>3853055.14844123</v>
      </c>
      <c r="J6233" s="178" t="str">
        <f>IF(I6233&gt;0,H6233/I6233,0)</f>
      </c>
      <c r="K6233" s="179" t="str">
        <f>1-EXP(-J6233)</f>
      </c>
      <c r="L6233" s="180" t="str">
        <f>IF(G6233=30,1,M6232)</f>
      </c>
      <c r="M6233" s="181" t="str">
        <f>L6233*(1-K6233)</f>
      </c>
    </row>
    <row r="6234">
      <c r="A6234" t="s">
        <v>164</v>
      </c>
      <c r="B6234" t="s">
        <v>256</v>
      </c>
      <c r="C6234" s="32" t="s">
        <v>258</v>
      </c>
      <c r="D6234" t="s">
        <v>458</v>
      </c>
      <c r="E6234" t="s">
        <v>476</v>
      </c>
      <c r="F6234" s="174" t="n">
        <v>2050</v>
      </c>
      <c r="G6234" s="175" t="n">
        <v>62</v>
      </c>
      <c r="H6234" s="176" t="n">
        <v>22889.0983809073</v>
      </c>
      <c r="I6234" s="177" t="n">
        <v>3796457.46983248</v>
      </c>
      <c r="J6234" s="178" t="str">
        <f>IF(I6234&gt;0,H6234/I6234,0)</f>
      </c>
      <c r="K6234" s="179" t="str">
        <f>1-EXP(-J6234)</f>
      </c>
      <c r="L6234" s="180" t="str">
        <f>IF(G6234=30,1,M6233)</f>
      </c>
      <c r="M6234" s="181" t="str">
        <f>L6234*(1-K6234)</f>
      </c>
    </row>
    <row r="6235">
      <c r="A6235" t="s">
        <v>164</v>
      </c>
      <c r="B6235" t="s">
        <v>256</v>
      </c>
      <c r="C6235" s="32" t="s">
        <v>258</v>
      </c>
      <c r="D6235" t="s">
        <v>458</v>
      </c>
      <c r="E6235" t="s">
        <v>476</v>
      </c>
      <c r="F6235" s="174" t="n">
        <v>2050</v>
      </c>
      <c r="G6235" s="175" t="n">
        <v>63</v>
      </c>
      <c r="H6235" s="176" t="n">
        <v>24088.9029686797</v>
      </c>
      <c r="I6235" s="177" t="n">
        <v>3635901.9687846</v>
      </c>
      <c r="J6235" s="178" t="str">
        <f>IF(I6235&gt;0,H6235/I6235,0)</f>
      </c>
      <c r="K6235" s="179" t="str">
        <f>1-EXP(-J6235)</f>
      </c>
      <c r="L6235" s="180" t="str">
        <f>IF(G6235=30,1,M6234)</f>
      </c>
      <c r="M6235" s="181" t="str">
        <f>L6235*(1-K6235)</f>
      </c>
    </row>
    <row r="6236">
      <c r="A6236" t="s">
        <v>164</v>
      </c>
      <c r="B6236" t="s">
        <v>256</v>
      </c>
      <c r="C6236" s="32" t="s">
        <v>258</v>
      </c>
      <c r="D6236" t="s">
        <v>458</v>
      </c>
      <c r="E6236" t="s">
        <v>476</v>
      </c>
      <c r="F6236" s="174" t="n">
        <v>2050</v>
      </c>
      <c r="G6236" s="175" t="n">
        <v>64</v>
      </c>
      <c r="H6236" s="176" t="n">
        <v>25880.2023528069</v>
      </c>
      <c r="I6236" s="177" t="n">
        <v>3558289.40457008</v>
      </c>
      <c r="J6236" s="178" t="str">
        <f>IF(I6236&gt;0,H6236/I6236,0)</f>
      </c>
      <c r="K6236" s="179" t="str">
        <f>1-EXP(-J6236)</f>
      </c>
      <c r="L6236" s="180" t="str">
        <f>IF(G6236=30,1,M6235)</f>
      </c>
      <c r="M6236" s="181" t="str">
        <f>L6236*(1-K6236)</f>
      </c>
    </row>
    <row r="6237">
      <c r="A6237" t="s">
        <v>164</v>
      </c>
      <c r="B6237" t="s">
        <v>256</v>
      </c>
      <c r="C6237" s="32" t="s">
        <v>258</v>
      </c>
      <c r="D6237" t="s">
        <v>458</v>
      </c>
      <c r="E6237" t="s">
        <v>476</v>
      </c>
      <c r="F6237" s="174" t="n">
        <v>2050</v>
      </c>
      <c r="G6237" s="175" t="n">
        <v>65</v>
      </c>
      <c r="H6237" s="176" t="n">
        <v>26928.8921357948</v>
      </c>
      <c r="I6237" s="177" t="n">
        <v>3556354.86956581</v>
      </c>
      <c r="J6237" s="178" t="str">
        <f>IF(I6237&gt;0,H6237/I6237,0)</f>
      </c>
      <c r="K6237" s="179" t="str">
        <f>1-EXP(-J6237)</f>
      </c>
      <c r="L6237" s="180" t="str">
        <f>IF(G6237=30,1,M6236)</f>
      </c>
      <c r="M6237" s="181" t="str">
        <f>L6237*(1-K6237)</f>
      </c>
    </row>
    <row r="6238">
      <c r="A6238" t="s">
        <v>164</v>
      </c>
      <c r="B6238" t="s">
        <v>256</v>
      </c>
      <c r="C6238" s="32" t="s">
        <v>258</v>
      </c>
      <c r="D6238" t="s">
        <v>458</v>
      </c>
      <c r="E6238" t="s">
        <v>476</v>
      </c>
      <c r="F6238" s="174" t="n">
        <v>2050</v>
      </c>
      <c r="G6238" s="175" t="n">
        <v>66</v>
      </c>
      <c r="H6238" s="176" t="n">
        <v>29702.2760848843</v>
      </c>
      <c r="I6238" s="177" t="n">
        <v>3570238.94900621</v>
      </c>
      <c r="J6238" s="178" t="str">
        <f>IF(I6238&gt;0,H6238/I6238,0)</f>
      </c>
      <c r="K6238" s="179" t="str">
        <f>1-EXP(-J6238)</f>
      </c>
      <c r="L6238" s="180" t="str">
        <f>IF(G6238=30,1,M6237)</f>
      </c>
      <c r="M6238" s="181" t="str">
        <f>L6238*(1-K6238)</f>
      </c>
    </row>
    <row r="6239">
      <c r="A6239" t="s">
        <v>164</v>
      </c>
      <c r="B6239" t="s">
        <v>256</v>
      </c>
      <c r="C6239" s="32" t="s">
        <v>258</v>
      </c>
      <c r="D6239" t="s">
        <v>458</v>
      </c>
      <c r="E6239" t="s">
        <v>476</v>
      </c>
      <c r="F6239" s="174" t="n">
        <v>2050</v>
      </c>
      <c r="G6239" s="175" t="n">
        <v>67</v>
      </c>
      <c r="H6239" s="176" t="n">
        <v>31883.7829143128</v>
      </c>
      <c r="I6239" s="177" t="n">
        <v>3487454.70969545</v>
      </c>
      <c r="J6239" s="178" t="str">
        <f>IF(I6239&gt;0,H6239/I6239,0)</f>
      </c>
      <c r="K6239" s="179" t="str">
        <f>1-EXP(-J6239)</f>
      </c>
      <c r="L6239" s="180" t="str">
        <f>IF(G6239=30,1,M6238)</f>
      </c>
      <c r="M6239" s="181" t="str">
        <f>L6239*(1-K6239)</f>
      </c>
    </row>
    <row r="6240">
      <c r="A6240" t="s">
        <v>164</v>
      </c>
      <c r="B6240" t="s">
        <v>256</v>
      </c>
      <c r="C6240" s="32" t="s">
        <v>258</v>
      </c>
      <c r="D6240" t="s">
        <v>458</v>
      </c>
      <c r="E6240" t="s">
        <v>476</v>
      </c>
      <c r="F6240" s="174" t="n">
        <v>2050</v>
      </c>
      <c r="G6240" s="175" t="n">
        <v>68</v>
      </c>
      <c r="H6240" s="176" t="n">
        <v>33300.4157735123</v>
      </c>
      <c r="I6240" s="177" t="n">
        <v>3309890.12249035</v>
      </c>
      <c r="J6240" s="178" t="str">
        <f>IF(I6240&gt;0,H6240/I6240,0)</f>
      </c>
      <c r="K6240" s="179" t="str">
        <f>1-EXP(-J6240)</f>
      </c>
      <c r="L6240" s="180" t="str">
        <f>IF(G6240=30,1,M6239)</f>
      </c>
      <c r="M6240" s="181" t="str">
        <f>L6240*(1-K6240)</f>
      </c>
    </row>
    <row r="6241">
      <c r="A6241" t="s">
        <v>164</v>
      </c>
      <c r="B6241" t="s">
        <v>256</v>
      </c>
      <c r="C6241" s="32" t="s">
        <v>258</v>
      </c>
      <c r="D6241" t="s">
        <v>458</v>
      </c>
      <c r="E6241" t="s">
        <v>476</v>
      </c>
      <c r="F6241" s="174" t="n">
        <v>2050</v>
      </c>
      <c r="G6241" s="175" t="n">
        <v>69</v>
      </c>
      <c r="H6241" s="176" t="n">
        <v>35227.8014487647</v>
      </c>
      <c r="I6241" s="177" t="n">
        <v>3181172.777278</v>
      </c>
      <c r="J6241" s="178" t="str">
        <f>IF(I6241&gt;0,H6241/I6241,0)</f>
      </c>
      <c r="K6241" s="179" t="str">
        <f>1-EXP(-J6241)</f>
      </c>
      <c r="L6241" s="180" t="str">
        <f>IF(G6241=30,1,M6240)</f>
      </c>
      <c r="M6241" s="181" t="str">
        <f>L6241*(1-K6241)</f>
      </c>
    </row>
    <row r="6242">
      <c r="A6242" t="s">
        <v>164</v>
      </c>
      <c r="B6242" t="s">
        <v>262</v>
      </c>
      <c r="C6242" s="32" t="s">
        <v>264</v>
      </c>
      <c r="D6242" t="s">
        <v>458</v>
      </c>
      <c r="E6242" t="s">
        <v>476</v>
      </c>
      <c r="F6242" s="174" t="n">
        <v>2025</v>
      </c>
      <c r="G6242" s="175" t="n">
        <v>30</v>
      </c>
      <c r="H6242" s="176" t="n">
        <v>1281.76125797827</v>
      </c>
      <c r="I6242" s="177" t="n">
        <v>4467259.00744984</v>
      </c>
      <c r="J6242" s="178" t="str">
        <f>IF(I6242&gt;0,H6242/I6242,0)</f>
      </c>
      <c r="K6242" s="179" t="str">
        <f>1-EXP(-J6242)</f>
      </c>
      <c r="L6242" s="180" t="str">
        <f>IF(G6242=30,1,M6241)</f>
      </c>
      <c r="M6242" s="181" t="str">
        <f>L6242*(1-K6242)</f>
      </c>
    </row>
    <row r="6243">
      <c r="A6243" t="s">
        <v>164</v>
      </c>
      <c r="B6243" t="s">
        <v>262</v>
      </c>
      <c r="C6243" s="32" t="s">
        <v>264</v>
      </c>
      <c r="D6243" t="s">
        <v>458</v>
      </c>
      <c r="E6243" t="s">
        <v>476</v>
      </c>
      <c r="F6243" s="174" t="n">
        <v>2025</v>
      </c>
      <c r="G6243" s="175" t="n">
        <v>31</v>
      </c>
      <c r="H6243" s="176" t="n">
        <v>1314.84249214715</v>
      </c>
      <c r="I6243" s="177" t="n">
        <v>4410712.39044934</v>
      </c>
      <c r="J6243" s="178" t="str">
        <f>IF(I6243&gt;0,H6243/I6243,0)</f>
      </c>
      <c r="K6243" s="179" t="str">
        <f>1-EXP(-J6243)</f>
      </c>
      <c r="L6243" s="180" t="str">
        <f>IF(G6243=30,1,M6242)</f>
      </c>
      <c r="M6243" s="181" t="str">
        <f>L6243*(1-K6243)</f>
      </c>
    </row>
    <row r="6244">
      <c r="A6244" t="s">
        <v>164</v>
      </c>
      <c r="B6244" t="s">
        <v>262</v>
      </c>
      <c r="C6244" s="32" t="s">
        <v>264</v>
      </c>
      <c r="D6244" t="s">
        <v>458</v>
      </c>
      <c r="E6244" t="s">
        <v>476</v>
      </c>
      <c r="F6244" s="174" t="n">
        <v>2025</v>
      </c>
      <c r="G6244" s="175" t="n">
        <v>32</v>
      </c>
      <c r="H6244" s="176" t="n">
        <v>1357.95933785139</v>
      </c>
      <c r="I6244" s="177" t="n">
        <v>4358505.80076359</v>
      </c>
      <c r="J6244" s="178" t="str">
        <f>IF(I6244&gt;0,H6244/I6244,0)</f>
      </c>
      <c r="K6244" s="179" t="str">
        <f>1-EXP(-J6244)</f>
      </c>
      <c r="L6244" s="180" t="str">
        <f>IF(G6244=30,1,M6243)</f>
      </c>
      <c r="M6244" s="181" t="str">
        <f>L6244*(1-K6244)</f>
      </c>
    </row>
    <row r="6245">
      <c r="A6245" t="s">
        <v>164</v>
      </c>
      <c r="B6245" t="s">
        <v>262</v>
      </c>
      <c r="C6245" s="32" t="s">
        <v>264</v>
      </c>
      <c r="D6245" t="s">
        <v>458</v>
      </c>
      <c r="E6245" t="s">
        <v>476</v>
      </c>
      <c r="F6245" s="174" t="n">
        <v>2025</v>
      </c>
      <c r="G6245" s="175" t="n">
        <v>33</v>
      </c>
      <c r="H6245" s="176" t="n">
        <v>1441.40771500784</v>
      </c>
      <c r="I6245" s="177" t="n">
        <v>4398745.92791286</v>
      </c>
      <c r="J6245" s="178" t="str">
        <f>IF(I6245&gt;0,H6245/I6245,0)</f>
      </c>
      <c r="K6245" s="179" t="str">
        <f>1-EXP(-J6245)</f>
      </c>
      <c r="L6245" s="180" t="str">
        <f>IF(G6245=30,1,M6244)</f>
      </c>
      <c r="M6245" s="181" t="str">
        <f>L6245*(1-K6245)</f>
      </c>
    </row>
    <row r="6246">
      <c r="A6246" t="s">
        <v>164</v>
      </c>
      <c r="B6246" t="s">
        <v>262</v>
      </c>
      <c r="C6246" s="32" t="s">
        <v>264</v>
      </c>
      <c r="D6246" t="s">
        <v>458</v>
      </c>
      <c r="E6246" t="s">
        <v>476</v>
      </c>
      <c r="F6246" s="174" t="n">
        <v>2025</v>
      </c>
      <c r="G6246" s="175" t="n">
        <v>34</v>
      </c>
      <c r="H6246" s="176" t="n">
        <v>1533.32551298563</v>
      </c>
      <c r="I6246" s="177" t="n">
        <v>4419468.58899599</v>
      </c>
      <c r="J6246" s="178" t="str">
        <f>IF(I6246&gt;0,H6246/I6246,0)</f>
      </c>
      <c r="K6246" s="179" t="str">
        <f>1-EXP(-J6246)</f>
      </c>
      <c r="L6246" s="180" t="str">
        <f>IF(G6246=30,1,M6245)</f>
      </c>
      <c r="M6246" s="181" t="str">
        <f>L6246*(1-K6246)</f>
      </c>
    </row>
    <row r="6247">
      <c r="A6247" t="s">
        <v>164</v>
      </c>
      <c r="B6247" t="s">
        <v>262</v>
      </c>
      <c r="C6247" s="32" t="s">
        <v>264</v>
      </c>
      <c r="D6247" t="s">
        <v>458</v>
      </c>
      <c r="E6247" t="s">
        <v>476</v>
      </c>
      <c r="F6247" s="174" t="n">
        <v>2025</v>
      </c>
      <c r="G6247" s="175" t="n">
        <v>35</v>
      </c>
      <c r="H6247" s="176" t="n">
        <v>3015.27624085587</v>
      </c>
      <c r="I6247" s="177" t="n">
        <v>6509663.36688188</v>
      </c>
      <c r="J6247" s="178" t="str">
        <f>IF(I6247&gt;0,H6247/I6247,0)</f>
      </c>
      <c r="K6247" s="179" t="str">
        <f>1-EXP(-J6247)</f>
      </c>
      <c r="L6247" s="180" t="str">
        <f>IF(G6247=30,1,M6246)</f>
      </c>
      <c r="M6247" s="181" t="str">
        <f>L6247*(1-K6247)</f>
      </c>
    </row>
    <row r="6248">
      <c r="A6248" t="s">
        <v>164</v>
      </c>
      <c r="B6248" t="s">
        <v>262</v>
      </c>
      <c r="C6248" s="32" t="s">
        <v>264</v>
      </c>
      <c r="D6248" t="s">
        <v>458</v>
      </c>
      <c r="E6248" t="s">
        <v>476</v>
      </c>
      <c r="F6248" s="174" t="n">
        <v>2025</v>
      </c>
      <c r="G6248" s="175" t="n">
        <v>36</v>
      </c>
      <c r="H6248" s="176" t="n">
        <v>2254.06929937512</v>
      </c>
      <c r="I6248" s="177" t="n">
        <v>4383096.00549538</v>
      </c>
      <c r="J6248" s="178" t="str">
        <f>IF(I6248&gt;0,H6248/I6248,0)</f>
      </c>
      <c r="K6248" s="179" t="str">
        <f>1-EXP(-J6248)</f>
      </c>
      <c r="L6248" s="180" t="str">
        <f>IF(G6248=30,1,M6247)</f>
      </c>
      <c r="M6248" s="181" t="str">
        <f>L6248*(1-K6248)</f>
      </c>
    </row>
    <row r="6249">
      <c r="A6249" t="s">
        <v>164</v>
      </c>
      <c r="B6249" t="s">
        <v>262</v>
      </c>
      <c r="C6249" s="32" t="s">
        <v>264</v>
      </c>
      <c r="D6249" t="s">
        <v>458</v>
      </c>
      <c r="E6249" t="s">
        <v>476</v>
      </c>
      <c r="F6249" s="174" t="n">
        <v>2025</v>
      </c>
      <c r="G6249" s="175" t="n">
        <v>37</v>
      </c>
      <c r="H6249" s="176" t="n">
        <v>2406.04536193475</v>
      </c>
      <c r="I6249" s="177" t="n">
        <v>4369642.29305489</v>
      </c>
      <c r="J6249" s="178" t="str">
        <f>IF(I6249&gt;0,H6249/I6249,0)</f>
      </c>
      <c r="K6249" s="179" t="str">
        <f>1-EXP(-J6249)</f>
      </c>
      <c r="L6249" s="180" t="str">
        <f>IF(G6249=30,1,M6248)</f>
      </c>
      <c r="M6249" s="181" t="str">
        <f>L6249*(1-K6249)</f>
      </c>
    </row>
    <row r="6250">
      <c r="A6250" t="s">
        <v>164</v>
      </c>
      <c r="B6250" t="s">
        <v>262</v>
      </c>
      <c r="C6250" s="32" t="s">
        <v>264</v>
      </c>
      <c r="D6250" t="s">
        <v>458</v>
      </c>
      <c r="E6250" t="s">
        <v>476</v>
      </c>
      <c r="F6250" s="174" t="n">
        <v>2025</v>
      </c>
      <c r="G6250" s="175" t="n">
        <v>38</v>
      </c>
      <c r="H6250" s="176" t="n">
        <v>2503.55398482711</v>
      </c>
      <c r="I6250" s="177" t="n">
        <v>4239505.8530855</v>
      </c>
      <c r="J6250" s="178" t="str">
        <f>IF(I6250&gt;0,H6250/I6250,0)</f>
      </c>
      <c r="K6250" s="179" t="str">
        <f>1-EXP(-J6250)</f>
      </c>
      <c r="L6250" s="180" t="str">
        <f>IF(G6250=30,1,M6249)</f>
      </c>
      <c r="M6250" s="181" t="str">
        <f>L6250*(1-K6250)</f>
      </c>
    </row>
    <row r="6251">
      <c r="A6251" t="s">
        <v>164</v>
      </c>
      <c r="B6251" t="s">
        <v>262</v>
      </c>
      <c r="C6251" s="32" t="s">
        <v>264</v>
      </c>
      <c r="D6251" t="s">
        <v>458</v>
      </c>
      <c r="E6251" t="s">
        <v>476</v>
      </c>
      <c r="F6251" s="174" t="n">
        <v>2025</v>
      </c>
      <c r="G6251" s="175" t="n">
        <v>39</v>
      </c>
      <c r="H6251" s="176" t="n">
        <v>2668.0926530227</v>
      </c>
      <c r="I6251" s="177" t="n">
        <v>4208510.72085438</v>
      </c>
      <c r="J6251" s="178" t="str">
        <f>IF(I6251&gt;0,H6251/I6251,0)</f>
      </c>
      <c r="K6251" s="179" t="str">
        <f>1-EXP(-J6251)</f>
      </c>
      <c r="L6251" s="180" t="str">
        <f>IF(G6251=30,1,M6250)</f>
      </c>
      <c r="M6251" s="181" t="str">
        <f>L6251*(1-K6251)</f>
      </c>
    </row>
    <row r="6252">
      <c r="A6252" t="s">
        <v>164</v>
      </c>
      <c r="B6252" t="s">
        <v>262</v>
      </c>
      <c r="C6252" s="32" t="s">
        <v>264</v>
      </c>
      <c r="D6252" t="s">
        <v>458</v>
      </c>
      <c r="E6252" t="s">
        <v>476</v>
      </c>
      <c r="F6252" s="174" t="n">
        <v>2025</v>
      </c>
      <c r="G6252" s="175" t="n">
        <v>40</v>
      </c>
      <c r="H6252" s="176" t="n">
        <v>3656.32594724403</v>
      </c>
      <c r="I6252" s="177" t="n">
        <v>4272859.94162918</v>
      </c>
      <c r="J6252" s="178" t="str">
        <f>IF(I6252&gt;0,H6252/I6252,0)</f>
      </c>
      <c r="K6252" s="179" t="str">
        <f>1-EXP(-J6252)</f>
      </c>
      <c r="L6252" s="180" t="str">
        <f>IF(G6252=30,1,M6251)</f>
      </c>
      <c r="M6252" s="181" t="str">
        <f>L6252*(1-K6252)</f>
      </c>
    </row>
    <row r="6253">
      <c r="A6253" t="s">
        <v>164</v>
      </c>
      <c r="B6253" t="s">
        <v>262</v>
      </c>
      <c r="C6253" s="32" t="s">
        <v>264</v>
      </c>
      <c r="D6253" t="s">
        <v>458</v>
      </c>
      <c r="E6253" t="s">
        <v>476</v>
      </c>
      <c r="F6253" s="174" t="n">
        <v>2025</v>
      </c>
      <c r="G6253" s="175" t="n">
        <v>41</v>
      </c>
      <c r="H6253" s="176" t="n">
        <v>4026.01474657692</v>
      </c>
      <c r="I6253" s="177" t="n">
        <v>4362484.66303299</v>
      </c>
      <c r="J6253" s="178" t="str">
        <f>IF(I6253&gt;0,H6253/I6253,0)</f>
      </c>
      <c r="K6253" s="179" t="str">
        <f>1-EXP(-J6253)</f>
      </c>
      <c r="L6253" s="180" t="str">
        <f>IF(G6253=30,1,M6252)</f>
      </c>
      <c r="M6253" s="181" t="str">
        <f>L6253*(1-K6253)</f>
      </c>
    </row>
    <row r="6254">
      <c r="A6254" t="s">
        <v>164</v>
      </c>
      <c r="B6254" t="s">
        <v>262</v>
      </c>
      <c r="C6254" s="32" t="s">
        <v>264</v>
      </c>
      <c r="D6254" t="s">
        <v>458</v>
      </c>
      <c r="E6254" t="s">
        <v>476</v>
      </c>
      <c r="F6254" s="174" t="n">
        <v>2025</v>
      </c>
      <c r="G6254" s="175" t="n">
        <v>42</v>
      </c>
      <c r="H6254" s="176" t="n">
        <v>4337.29087173507</v>
      </c>
      <c r="I6254" s="177" t="n">
        <v>4343004.76876643</v>
      </c>
      <c r="J6254" s="178" t="str">
        <f>IF(I6254&gt;0,H6254/I6254,0)</f>
      </c>
      <c r="K6254" s="179" t="str">
        <f>1-EXP(-J6254)</f>
      </c>
      <c r="L6254" s="180" t="str">
        <f>IF(G6254=30,1,M6253)</f>
      </c>
      <c r="M6254" s="181" t="str">
        <f>L6254*(1-K6254)</f>
      </c>
    </row>
    <row r="6255">
      <c r="A6255" t="s">
        <v>164</v>
      </c>
      <c r="B6255" t="s">
        <v>262</v>
      </c>
      <c r="C6255" s="32" t="s">
        <v>264</v>
      </c>
      <c r="D6255" t="s">
        <v>458</v>
      </c>
      <c r="E6255" t="s">
        <v>476</v>
      </c>
      <c r="F6255" s="174" t="n">
        <v>2025</v>
      </c>
      <c r="G6255" s="175" t="n">
        <v>43</v>
      </c>
      <c r="H6255" s="176" t="n">
        <v>4568.95984889142</v>
      </c>
      <c r="I6255" s="177" t="n">
        <v>4209764.82229798</v>
      </c>
      <c r="J6255" s="178" t="str">
        <f>IF(I6255&gt;0,H6255/I6255,0)</f>
      </c>
      <c r="K6255" s="179" t="str">
        <f>1-EXP(-J6255)</f>
      </c>
      <c r="L6255" s="180" t="str">
        <f>IF(G6255=30,1,M6254)</f>
      </c>
      <c r="M6255" s="181" t="str">
        <f>L6255*(1-K6255)</f>
      </c>
    </row>
    <row r="6256">
      <c r="A6256" t="s">
        <v>164</v>
      </c>
      <c r="B6256" t="s">
        <v>262</v>
      </c>
      <c r="C6256" s="32" t="s">
        <v>264</v>
      </c>
      <c r="D6256" t="s">
        <v>458</v>
      </c>
      <c r="E6256" t="s">
        <v>476</v>
      </c>
      <c r="F6256" s="174" t="n">
        <v>2025</v>
      </c>
      <c r="G6256" s="175" t="n">
        <v>44</v>
      </c>
      <c r="H6256" s="176" t="n">
        <v>4897.75170889344</v>
      </c>
      <c r="I6256" s="177" t="n">
        <v>4140245.42433907</v>
      </c>
      <c r="J6256" s="178" t="str">
        <f>IF(I6256&gt;0,H6256/I6256,0)</f>
      </c>
      <c r="K6256" s="179" t="str">
        <f>1-EXP(-J6256)</f>
      </c>
      <c r="L6256" s="180" t="str">
        <f>IF(G6256=30,1,M6255)</f>
      </c>
      <c r="M6256" s="181" t="str">
        <f>L6256*(1-K6256)</f>
      </c>
    </row>
    <row r="6257">
      <c r="A6257" t="s">
        <v>164</v>
      </c>
      <c r="B6257" t="s">
        <v>262</v>
      </c>
      <c r="C6257" s="32" t="s">
        <v>264</v>
      </c>
      <c r="D6257" t="s">
        <v>458</v>
      </c>
      <c r="E6257" t="s">
        <v>476</v>
      </c>
      <c r="F6257" s="174" t="n">
        <v>2025</v>
      </c>
      <c r="G6257" s="175" t="n">
        <v>45</v>
      </c>
      <c r="H6257" s="176" t="n">
        <v>6267.93598589178</v>
      </c>
      <c r="I6257" s="177" t="n">
        <v>4087263.42645959</v>
      </c>
      <c r="J6257" s="178" t="str">
        <f>IF(I6257&gt;0,H6257/I6257,0)</f>
      </c>
      <c r="K6257" s="179" t="str">
        <f>1-EXP(-J6257)</f>
      </c>
      <c r="L6257" s="180" t="str">
        <f>IF(G6257=30,1,M6256)</f>
      </c>
      <c r="M6257" s="181" t="str">
        <f>L6257*(1-K6257)</f>
      </c>
    </row>
    <row r="6258">
      <c r="A6258" t="s">
        <v>164</v>
      </c>
      <c r="B6258" t="s">
        <v>262</v>
      </c>
      <c r="C6258" s="32" t="s">
        <v>264</v>
      </c>
      <c r="D6258" t="s">
        <v>458</v>
      </c>
      <c r="E6258" t="s">
        <v>476</v>
      </c>
      <c r="F6258" s="174" t="n">
        <v>2025</v>
      </c>
      <c r="G6258" s="175" t="n">
        <v>46</v>
      </c>
      <c r="H6258" s="176" t="n">
        <v>6757.82692537682</v>
      </c>
      <c r="I6258" s="177" t="n">
        <v>4028051.8565677</v>
      </c>
      <c r="J6258" s="178" t="str">
        <f>IF(I6258&gt;0,H6258/I6258,0)</f>
      </c>
      <c r="K6258" s="179" t="str">
        <f>1-EXP(-J6258)</f>
      </c>
      <c r="L6258" s="180" t="str">
        <f>IF(G6258=30,1,M6257)</f>
      </c>
      <c r="M6258" s="181" t="str">
        <f>L6258*(1-K6258)</f>
      </c>
    </row>
    <row r="6259">
      <c r="A6259" t="s">
        <v>164</v>
      </c>
      <c r="B6259" t="s">
        <v>262</v>
      </c>
      <c r="C6259" s="32" t="s">
        <v>264</v>
      </c>
      <c r="D6259" t="s">
        <v>458</v>
      </c>
      <c r="E6259" t="s">
        <v>476</v>
      </c>
      <c r="F6259" s="174" t="n">
        <v>2025</v>
      </c>
      <c r="G6259" s="175" t="n">
        <v>47</v>
      </c>
      <c r="H6259" s="176" t="n">
        <v>7250.26992389057</v>
      </c>
      <c r="I6259" s="177" t="n">
        <v>3950277.12889061</v>
      </c>
      <c r="J6259" s="178" t="str">
        <f>IF(I6259&gt;0,H6259/I6259,0)</f>
      </c>
      <c r="K6259" s="179" t="str">
        <f>1-EXP(-J6259)</f>
      </c>
      <c r="L6259" s="180" t="str">
        <f>IF(G6259=30,1,M6258)</f>
      </c>
      <c r="M6259" s="181" t="str">
        <f>L6259*(1-K6259)</f>
      </c>
    </row>
    <row r="6260">
      <c r="A6260" t="s">
        <v>164</v>
      </c>
      <c r="B6260" t="s">
        <v>262</v>
      </c>
      <c r="C6260" s="32" t="s">
        <v>264</v>
      </c>
      <c r="D6260" t="s">
        <v>458</v>
      </c>
      <c r="E6260" t="s">
        <v>476</v>
      </c>
      <c r="F6260" s="174" t="n">
        <v>2025</v>
      </c>
      <c r="G6260" s="175" t="n">
        <v>48</v>
      </c>
      <c r="H6260" s="176" t="n">
        <v>7811.34258324573</v>
      </c>
      <c r="I6260" s="177" t="n">
        <v>3890339.92856643</v>
      </c>
      <c r="J6260" s="178" t="str">
        <f>IF(I6260&gt;0,H6260/I6260,0)</f>
      </c>
      <c r="K6260" s="179" t="str">
        <f>1-EXP(-J6260)</f>
      </c>
      <c r="L6260" s="180" t="str">
        <f>IF(G6260=30,1,M6259)</f>
      </c>
      <c r="M6260" s="181" t="str">
        <f>L6260*(1-K6260)</f>
      </c>
    </row>
    <row r="6261">
      <c r="A6261" t="s">
        <v>164</v>
      </c>
      <c r="B6261" t="s">
        <v>262</v>
      </c>
      <c r="C6261" s="32" t="s">
        <v>264</v>
      </c>
      <c r="D6261" t="s">
        <v>458</v>
      </c>
      <c r="E6261" t="s">
        <v>476</v>
      </c>
      <c r="F6261" s="174" t="n">
        <v>2025</v>
      </c>
      <c r="G6261" s="175" t="n">
        <v>49</v>
      </c>
      <c r="H6261" s="176" t="n">
        <v>8370.57199598365</v>
      </c>
      <c r="I6261" s="177" t="n">
        <v>3818493.26996543</v>
      </c>
      <c r="J6261" s="178" t="str">
        <f>IF(I6261&gt;0,H6261/I6261,0)</f>
      </c>
      <c r="K6261" s="179" t="str">
        <f>1-EXP(-J6261)</f>
      </c>
      <c r="L6261" s="180" t="str">
        <f>IF(G6261=30,1,M6260)</f>
      </c>
      <c r="M6261" s="181" t="str">
        <f>L6261*(1-K6261)</f>
      </c>
    </row>
    <row r="6262">
      <c r="A6262" t="s">
        <v>164</v>
      </c>
      <c r="B6262" t="s">
        <v>262</v>
      </c>
      <c r="C6262" s="32" t="s">
        <v>264</v>
      </c>
      <c r="D6262" t="s">
        <v>458</v>
      </c>
      <c r="E6262" t="s">
        <v>476</v>
      </c>
      <c r="F6262" s="174" t="n">
        <v>2025</v>
      </c>
      <c r="G6262" s="175" t="n">
        <v>50</v>
      </c>
      <c r="H6262" s="176" t="n">
        <v>9613.11541261578</v>
      </c>
      <c r="I6262" s="177" t="n">
        <v>3746208.3894556</v>
      </c>
      <c r="J6262" s="178" t="str">
        <f>IF(I6262&gt;0,H6262/I6262,0)</f>
      </c>
      <c r="K6262" s="179" t="str">
        <f>1-EXP(-J6262)</f>
      </c>
      <c r="L6262" s="180" t="str">
        <f>IF(G6262=30,1,M6261)</f>
      </c>
      <c r="M6262" s="181" t="str">
        <f>L6262*(1-K6262)</f>
      </c>
    </row>
    <row r="6263">
      <c r="A6263" t="s">
        <v>164</v>
      </c>
      <c r="B6263" t="s">
        <v>262</v>
      </c>
      <c r="C6263" s="32" t="s">
        <v>264</v>
      </c>
      <c r="D6263" t="s">
        <v>458</v>
      </c>
      <c r="E6263" t="s">
        <v>476</v>
      </c>
      <c r="F6263" s="174" t="n">
        <v>2025</v>
      </c>
      <c r="G6263" s="175" t="n">
        <v>51</v>
      </c>
      <c r="H6263" s="176" t="n">
        <v>10195.1811276196</v>
      </c>
      <c r="I6263" s="177" t="n">
        <v>3645044.21523223</v>
      </c>
      <c r="J6263" s="178" t="str">
        <f>IF(I6263&gt;0,H6263/I6263,0)</f>
      </c>
      <c r="K6263" s="179" t="str">
        <f>1-EXP(-J6263)</f>
      </c>
      <c r="L6263" s="180" t="str">
        <f>IF(G6263=30,1,M6262)</f>
      </c>
      <c r="M6263" s="181" t="str">
        <f>L6263*(1-K6263)</f>
      </c>
    </row>
    <row r="6264">
      <c r="A6264" t="s">
        <v>164</v>
      </c>
      <c r="B6264" t="s">
        <v>262</v>
      </c>
      <c r="C6264" s="32" t="s">
        <v>264</v>
      </c>
      <c r="D6264" t="s">
        <v>458</v>
      </c>
      <c r="E6264" t="s">
        <v>476</v>
      </c>
      <c r="F6264" s="174" t="n">
        <v>2025</v>
      </c>
      <c r="G6264" s="175" t="n">
        <v>52</v>
      </c>
      <c r="H6264" s="176" t="n">
        <v>10996.3870271939</v>
      </c>
      <c r="I6264" s="177" t="n">
        <v>3606935.96429087</v>
      </c>
      <c r="J6264" s="178" t="str">
        <f>IF(I6264&gt;0,H6264/I6264,0)</f>
      </c>
      <c r="K6264" s="179" t="str">
        <f>1-EXP(-J6264)</f>
      </c>
      <c r="L6264" s="180" t="str">
        <f>IF(G6264=30,1,M6263)</f>
      </c>
      <c r="M6264" s="181" t="str">
        <f>L6264*(1-K6264)</f>
      </c>
    </row>
    <row r="6265">
      <c r="A6265" t="s">
        <v>164</v>
      </c>
      <c r="B6265" t="s">
        <v>262</v>
      </c>
      <c r="C6265" s="32" t="s">
        <v>264</v>
      </c>
      <c r="D6265" t="s">
        <v>458</v>
      </c>
      <c r="E6265" t="s">
        <v>476</v>
      </c>
      <c r="F6265" s="174" t="n">
        <v>2025</v>
      </c>
      <c r="G6265" s="175" t="n">
        <v>53</v>
      </c>
      <c r="H6265" s="176" t="n">
        <v>11317.3285643748</v>
      </c>
      <c r="I6265" s="177" t="n">
        <v>3400438.09374049</v>
      </c>
      <c r="J6265" s="178" t="str">
        <f>IF(I6265&gt;0,H6265/I6265,0)</f>
      </c>
      <c r="K6265" s="179" t="str">
        <f>1-EXP(-J6265)</f>
      </c>
      <c r="L6265" s="180" t="str">
        <f>IF(G6265=30,1,M6264)</f>
      </c>
      <c r="M6265" s="181" t="str">
        <f>L6265*(1-K6265)</f>
      </c>
    </row>
    <row r="6266">
      <c r="A6266" t="s">
        <v>164</v>
      </c>
      <c r="B6266" t="s">
        <v>262</v>
      </c>
      <c r="C6266" s="32" t="s">
        <v>264</v>
      </c>
      <c r="D6266" t="s">
        <v>458</v>
      </c>
      <c r="E6266" t="s">
        <v>476</v>
      </c>
      <c r="F6266" s="174" t="n">
        <v>2025</v>
      </c>
      <c r="G6266" s="175" t="n">
        <v>54</v>
      </c>
      <c r="H6266" s="176" t="n">
        <v>12054.9406540903</v>
      </c>
      <c r="I6266" s="177" t="n">
        <v>3319306.02358973</v>
      </c>
      <c r="J6266" s="178" t="str">
        <f>IF(I6266&gt;0,H6266/I6266,0)</f>
      </c>
      <c r="K6266" s="179" t="str">
        <f>1-EXP(-J6266)</f>
      </c>
      <c r="L6266" s="180" t="str">
        <f>IF(G6266=30,1,M6265)</f>
      </c>
      <c r="M6266" s="181" t="str">
        <f>L6266*(1-K6266)</f>
      </c>
    </row>
    <row r="6267">
      <c r="A6267" t="s">
        <v>164</v>
      </c>
      <c r="B6267" t="s">
        <v>262</v>
      </c>
      <c r="C6267" s="32" t="s">
        <v>264</v>
      </c>
      <c r="D6267" t="s">
        <v>458</v>
      </c>
      <c r="E6267" t="s">
        <v>476</v>
      </c>
      <c r="F6267" s="174" t="n">
        <v>2025</v>
      </c>
      <c r="G6267" s="175" t="n">
        <v>55</v>
      </c>
      <c r="H6267" s="176" t="n">
        <v>13118.553728923</v>
      </c>
      <c r="I6267" s="177" t="n">
        <v>3243129.61757841</v>
      </c>
      <c r="J6267" s="178" t="str">
        <f>IF(I6267&gt;0,H6267/I6267,0)</f>
      </c>
      <c r="K6267" s="179" t="str">
        <f>1-EXP(-J6267)</f>
      </c>
      <c r="L6267" s="180" t="str">
        <f>IF(G6267=30,1,M6266)</f>
      </c>
      <c r="M6267" s="181" t="str">
        <f>L6267*(1-K6267)</f>
      </c>
    </row>
    <row r="6268">
      <c r="A6268" t="s">
        <v>164</v>
      </c>
      <c r="B6268" t="s">
        <v>262</v>
      </c>
      <c r="C6268" s="32" t="s">
        <v>264</v>
      </c>
      <c r="D6268" t="s">
        <v>458</v>
      </c>
      <c r="E6268" t="s">
        <v>476</v>
      </c>
      <c r="F6268" s="174" t="n">
        <v>2025</v>
      </c>
      <c r="G6268" s="175" t="n">
        <v>56</v>
      </c>
      <c r="H6268" s="176" t="n">
        <v>13945.8817761689</v>
      </c>
      <c r="I6268" s="177" t="n">
        <v>3157182.63240391</v>
      </c>
      <c r="J6268" s="178" t="str">
        <f>IF(I6268&gt;0,H6268/I6268,0)</f>
      </c>
      <c r="K6268" s="179" t="str">
        <f>1-EXP(-J6268)</f>
      </c>
      <c r="L6268" s="180" t="str">
        <f>IF(G6268=30,1,M6267)</f>
      </c>
      <c r="M6268" s="181" t="str">
        <f>L6268*(1-K6268)</f>
      </c>
    </row>
    <row r="6269">
      <c r="A6269" t="s">
        <v>164</v>
      </c>
      <c r="B6269" t="s">
        <v>262</v>
      </c>
      <c r="C6269" s="32" t="s">
        <v>264</v>
      </c>
      <c r="D6269" t="s">
        <v>458</v>
      </c>
      <c r="E6269" t="s">
        <v>476</v>
      </c>
      <c r="F6269" s="174" t="n">
        <v>2025</v>
      </c>
      <c r="G6269" s="175" t="n">
        <v>57</v>
      </c>
      <c r="H6269" s="176" t="n">
        <v>14721.218745195</v>
      </c>
      <c r="I6269" s="177" t="n">
        <v>3051443.9184786</v>
      </c>
      <c r="J6269" s="178" t="str">
        <f>IF(I6269&gt;0,H6269/I6269,0)</f>
      </c>
      <c r="K6269" s="179" t="str">
        <f>1-EXP(-J6269)</f>
      </c>
      <c r="L6269" s="180" t="str">
        <f>IF(G6269=30,1,M6268)</f>
      </c>
      <c r="M6269" s="181" t="str">
        <f>L6269*(1-K6269)</f>
      </c>
    </row>
    <row r="6270">
      <c r="A6270" t="s">
        <v>164</v>
      </c>
      <c r="B6270" t="s">
        <v>262</v>
      </c>
      <c r="C6270" s="32" t="s">
        <v>264</v>
      </c>
      <c r="D6270" t="s">
        <v>458</v>
      </c>
      <c r="E6270" t="s">
        <v>476</v>
      </c>
      <c r="F6270" s="174" t="n">
        <v>2025</v>
      </c>
      <c r="G6270" s="175" t="n">
        <v>58</v>
      </c>
      <c r="H6270" s="176" t="n">
        <v>15367.3257949512</v>
      </c>
      <c r="I6270" s="177" t="n">
        <v>2913456.20780408</v>
      </c>
      <c r="J6270" s="178" t="str">
        <f>IF(I6270&gt;0,H6270/I6270,0)</f>
      </c>
      <c r="K6270" s="179" t="str">
        <f>1-EXP(-J6270)</f>
      </c>
      <c r="L6270" s="180" t="str">
        <f>IF(G6270=30,1,M6269)</f>
      </c>
      <c r="M6270" s="181" t="str">
        <f>L6270*(1-K6270)</f>
      </c>
    </row>
    <row r="6271">
      <c r="A6271" t="s">
        <v>164</v>
      </c>
      <c r="B6271" t="s">
        <v>262</v>
      </c>
      <c r="C6271" s="32" t="s">
        <v>264</v>
      </c>
      <c r="D6271" t="s">
        <v>458</v>
      </c>
      <c r="E6271" t="s">
        <v>476</v>
      </c>
      <c r="F6271" s="174" t="n">
        <v>2025</v>
      </c>
      <c r="G6271" s="175" t="n">
        <v>59</v>
      </c>
      <c r="H6271" s="176" t="n">
        <v>16209.7154321834</v>
      </c>
      <c r="I6271" s="177" t="n">
        <v>2813535.58615437</v>
      </c>
      <c r="J6271" s="178" t="str">
        <f>IF(I6271&gt;0,H6271/I6271,0)</f>
      </c>
      <c r="K6271" s="179" t="str">
        <f>1-EXP(-J6271)</f>
      </c>
      <c r="L6271" s="180" t="str">
        <f>IF(G6271=30,1,M6270)</f>
      </c>
      <c r="M6271" s="181" t="str">
        <f>L6271*(1-K6271)</f>
      </c>
    </row>
    <row r="6272">
      <c r="A6272" t="s">
        <v>164</v>
      </c>
      <c r="B6272" t="s">
        <v>262</v>
      </c>
      <c r="C6272" s="32" t="s">
        <v>264</v>
      </c>
      <c r="D6272" t="s">
        <v>458</v>
      </c>
      <c r="E6272" t="s">
        <v>476</v>
      </c>
      <c r="F6272" s="174" t="n">
        <v>2025</v>
      </c>
      <c r="G6272" s="175" t="n">
        <v>60</v>
      </c>
      <c r="H6272" s="176" t="n">
        <v>17438.4002916397</v>
      </c>
      <c r="I6272" s="177" t="n">
        <v>2691047.17153736</v>
      </c>
      <c r="J6272" s="178" t="str">
        <f>IF(I6272&gt;0,H6272/I6272,0)</f>
      </c>
      <c r="K6272" s="179" t="str">
        <f>1-EXP(-J6272)</f>
      </c>
      <c r="L6272" s="180" t="str">
        <f>IF(G6272=30,1,M6271)</f>
      </c>
      <c r="M6272" s="181" t="str">
        <f>L6272*(1-K6272)</f>
      </c>
    </row>
    <row r="6273">
      <c r="A6273" t="s">
        <v>164</v>
      </c>
      <c r="B6273" t="s">
        <v>262</v>
      </c>
      <c r="C6273" s="32" t="s">
        <v>264</v>
      </c>
      <c r="D6273" t="s">
        <v>458</v>
      </c>
      <c r="E6273" t="s">
        <v>476</v>
      </c>
      <c r="F6273" s="174" t="n">
        <v>2025</v>
      </c>
      <c r="G6273" s="175" t="n">
        <v>61</v>
      </c>
      <c r="H6273" s="176" t="n">
        <v>18181.3567410582</v>
      </c>
      <c r="I6273" s="177" t="n">
        <v>2568096.94973173</v>
      </c>
      <c r="J6273" s="178" t="str">
        <f>IF(I6273&gt;0,H6273/I6273,0)</f>
      </c>
      <c r="K6273" s="179" t="str">
        <f>1-EXP(-J6273)</f>
      </c>
      <c r="L6273" s="180" t="str">
        <f>IF(G6273=30,1,M6272)</f>
      </c>
      <c r="M6273" s="181" t="str">
        <f>L6273*(1-K6273)</f>
      </c>
    </row>
    <row r="6274">
      <c r="A6274" t="s">
        <v>164</v>
      </c>
      <c r="B6274" t="s">
        <v>262</v>
      </c>
      <c r="C6274" s="32" t="s">
        <v>264</v>
      </c>
      <c r="D6274" t="s">
        <v>458</v>
      </c>
      <c r="E6274" t="s">
        <v>476</v>
      </c>
      <c r="F6274" s="174" t="n">
        <v>2025</v>
      </c>
      <c r="G6274" s="175" t="n">
        <v>62</v>
      </c>
      <c r="H6274" s="176" t="n">
        <v>18965.7155673566</v>
      </c>
      <c r="I6274" s="177" t="n">
        <v>2450910.06582199</v>
      </c>
      <c r="J6274" s="178" t="str">
        <f>IF(I6274&gt;0,H6274/I6274,0)</f>
      </c>
      <c r="K6274" s="179" t="str">
        <f>1-EXP(-J6274)</f>
      </c>
      <c r="L6274" s="180" t="str">
        <f>IF(G6274=30,1,M6273)</f>
      </c>
      <c r="M6274" s="181" t="str">
        <f>L6274*(1-K6274)</f>
      </c>
    </row>
    <row r="6275">
      <c r="A6275" t="s">
        <v>164</v>
      </c>
      <c r="B6275" t="s">
        <v>262</v>
      </c>
      <c r="C6275" s="32" t="s">
        <v>264</v>
      </c>
      <c r="D6275" t="s">
        <v>458</v>
      </c>
      <c r="E6275" t="s">
        <v>476</v>
      </c>
      <c r="F6275" s="174" t="n">
        <v>2025</v>
      </c>
      <c r="G6275" s="175" t="n">
        <v>63</v>
      </c>
      <c r="H6275" s="176" t="n">
        <v>19612.3137148488</v>
      </c>
      <c r="I6275" s="177" t="n">
        <v>2307352.6622382</v>
      </c>
      <c r="J6275" s="178" t="str">
        <f>IF(I6275&gt;0,H6275/I6275,0)</f>
      </c>
      <c r="K6275" s="179" t="str">
        <f>1-EXP(-J6275)</f>
      </c>
      <c r="L6275" s="180" t="str">
        <f>IF(G6275=30,1,M6274)</f>
      </c>
      <c r="M6275" s="181" t="str">
        <f>L6275*(1-K6275)</f>
      </c>
    </row>
    <row r="6276">
      <c r="A6276" t="s">
        <v>164</v>
      </c>
      <c r="B6276" t="s">
        <v>262</v>
      </c>
      <c r="C6276" s="32" t="s">
        <v>264</v>
      </c>
      <c r="D6276" t="s">
        <v>458</v>
      </c>
      <c r="E6276" t="s">
        <v>476</v>
      </c>
      <c r="F6276" s="174" t="n">
        <v>2025</v>
      </c>
      <c r="G6276" s="175" t="n">
        <v>64</v>
      </c>
      <c r="H6276" s="176" t="n">
        <v>20361.7748950556</v>
      </c>
      <c r="I6276" s="177" t="n">
        <v>2189442.45160812</v>
      </c>
      <c r="J6276" s="178" t="str">
        <f>IF(I6276&gt;0,H6276/I6276,0)</f>
      </c>
      <c r="K6276" s="179" t="str">
        <f>1-EXP(-J6276)</f>
      </c>
      <c r="L6276" s="180" t="str">
        <f>IF(G6276=30,1,M6275)</f>
      </c>
      <c r="M6276" s="181" t="str">
        <f>L6276*(1-K6276)</f>
      </c>
    </row>
    <row r="6277">
      <c r="A6277" t="s">
        <v>164</v>
      </c>
      <c r="B6277" t="s">
        <v>262</v>
      </c>
      <c r="C6277" s="32" t="s">
        <v>264</v>
      </c>
      <c r="D6277" t="s">
        <v>458</v>
      </c>
      <c r="E6277" t="s">
        <v>476</v>
      </c>
      <c r="F6277" s="174" t="n">
        <v>2025</v>
      </c>
      <c r="G6277" s="175" t="n">
        <v>65</v>
      </c>
      <c r="H6277" s="176" t="n">
        <v>20560.2385172884</v>
      </c>
      <c r="I6277" s="177" t="n">
        <v>2067379.29561573</v>
      </c>
      <c r="J6277" s="178" t="str">
        <f>IF(I6277&gt;0,H6277/I6277,0)</f>
      </c>
      <c r="K6277" s="179" t="str">
        <f>1-EXP(-J6277)</f>
      </c>
      <c r="L6277" s="180" t="str">
        <f>IF(G6277=30,1,M6276)</f>
      </c>
      <c r="M6277" s="181" t="str">
        <f>L6277*(1-K6277)</f>
      </c>
    </row>
    <row r="6278">
      <c r="A6278" t="s">
        <v>164</v>
      </c>
      <c r="B6278" t="s">
        <v>262</v>
      </c>
      <c r="C6278" s="32" t="s">
        <v>264</v>
      </c>
      <c r="D6278" t="s">
        <v>458</v>
      </c>
      <c r="E6278" t="s">
        <v>476</v>
      </c>
      <c r="F6278" s="174" t="n">
        <v>2025</v>
      </c>
      <c r="G6278" s="175" t="n">
        <v>66</v>
      </c>
      <c r="H6278" s="176" t="n">
        <v>21123.7829206915</v>
      </c>
      <c r="I6278" s="177" t="n">
        <v>1938977.04767675</v>
      </c>
      <c r="J6278" s="178" t="str">
        <f>IF(I6278&gt;0,H6278/I6278,0)</f>
      </c>
      <c r="K6278" s="179" t="str">
        <f>1-EXP(-J6278)</f>
      </c>
      <c r="L6278" s="180" t="str">
        <f>IF(G6278=30,1,M6277)</f>
      </c>
      <c r="M6278" s="181" t="str">
        <f>L6278*(1-K6278)</f>
      </c>
    </row>
    <row r="6279">
      <c r="A6279" t="s">
        <v>164</v>
      </c>
      <c r="B6279" t="s">
        <v>262</v>
      </c>
      <c r="C6279" s="32" t="s">
        <v>264</v>
      </c>
      <c r="D6279" t="s">
        <v>458</v>
      </c>
      <c r="E6279" t="s">
        <v>476</v>
      </c>
      <c r="F6279" s="174" t="n">
        <v>2025</v>
      </c>
      <c r="G6279" s="175" t="n">
        <v>67</v>
      </c>
      <c r="H6279" s="176" t="n">
        <v>21645.3405153102</v>
      </c>
      <c r="I6279" s="177" t="n">
        <v>1812804.58670767</v>
      </c>
      <c r="J6279" s="178" t="str">
        <f>IF(I6279&gt;0,H6279/I6279,0)</f>
      </c>
      <c r="K6279" s="179" t="str">
        <f>1-EXP(-J6279)</f>
      </c>
      <c r="L6279" s="180" t="str">
        <f>IF(G6279=30,1,M6278)</f>
      </c>
      <c r="M6279" s="181" t="str">
        <f>L6279*(1-K6279)</f>
      </c>
    </row>
    <row r="6280">
      <c r="A6280" t="s">
        <v>164</v>
      </c>
      <c r="B6280" t="s">
        <v>262</v>
      </c>
      <c r="C6280" s="32" t="s">
        <v>264</v>
      </c>
      <c r="D6280" t="s">
        <v>458</v>
      </c>
      <c r="E6280" t="s">
        <v>476</v>
      </c>
      <c r="F6280" s="174" t="n">
        <v>2025</v>
      </c>
      <c r="G6280" s="175" t="n">
        <v>68</v>
      </c>
      <c r="H6280" s="176" t="n">
        <v>22438.6017980538</v>
      </c>
      <c r="I6280" s="177" t="n">
        <v>1708817.0374287</v>
      </c>
      <c r="J6280" s="178" t="str">
        <f>IF(I6280&gt;0,H6280/I6280,0)</f>
      </c>
      <c r="K6280" s="179" t="str">
        <f>1-EXP(-J6280)</f>
      </c>
      <c r="L6280" s="180" t="str">
        <f>IF(G6280=30,1,M6279)</f>
      </c>
      <c r="M6280" s="181" t="str">
        <f>L6280*(1-K6280)</f>
      </c>
    </row>
    <row r="6281">
      <c r="A6281" t="s">
        <v>164</v>
      </c>
      <c r="B6281" t="s">
        <v>262</v>
      </c>
      <c r="C6281" s="32" t="s">
        <v>264</v>
      </c>
      <c r="D6281" t="s">
        <v>458</v>
      </c>
      <c r="E6281" t="s">
        <v>476</v>
      </c>
      <c r="F6281" s="174" t="n">
        <v>2025</v>
      </c>
      <c r="G6281" s="175" t="n">
        <v>69</v>
      </c>
      <c r="H6281" s="176" t="n">
        <v>22882.4321117623</v>
      </c>
      <c r="I6281" s="177" t="n">
        <v>1588246.5017458</v>
      </c>
      <c r="J6281" s="178" t="str">
        <f>IF(I6281&gt;0,H6281/I6281,0)</f>
      </c>
      <c r="K6281" s="179" t="str">
        <f>1-EXP(-J6281)</f>
      </c>
      <c r="L6281" s="180" t="str">
        <f>IF(G6281=30,1,M6280)</f>
      </c>
      <c r="M6281" s="181" t="str">
        <f>L6281*(1-K6281)</f>
      </c>
    </row>
    <row r="6282">
      <c r="A6282" t="s">
        <v>164</v>
      </c>
      <c r="B6282" t="s">
        <v>262</v>
      </c>
      <c r="C6282" s="32" t="s">
        <v>264</v>
      </c>
      <c r="D6282" t="s">
        <v>458</v>
      </c>
      <c r="E6282" t="s">
        <v>476</v>
      </c>
      <c r="F6282" s="174" t="n">
        <v>2026</v>
      </c>
      <c r="G6282" s="175" t="n">
        <v>30</v>
      </c>
      <c r="H6282" s="176" t="n">
        <v>1297.47897248724</v>
      </c>
      <c r="I6282" s="177" t="n">
        <v>4533067.02769364</v>
      </c>
      <c r="J6282" s="178" t="str">
        <f>IF(I6282&gt;0,H6282/I6282,0)</f>
      </c>
      <c r="K6282" s="179" t="str">
        <f>1-EXP(-J6282)</f>
      </c>
      <c r="L6282" s="180" t="str">
        <f>IF(G6282=30,1,M6281)</f>
      </c>
      <c r="M6282" s="181" t="str">
        <f>L6282*(1-K6282)</f>
      </c>
    </row>
    <row r="6283">
      <c r="A6283" t="s">
        <v>164</v>
      </c>
      <c r="B6283" t="s">
        <v>262</v>
      </c>
      <c r="C6283" s="32" t="s">
        <v>264</v>
      </c>
      <c r="D6283" t="s">
        <v>458</v>
      </c>
      <c r="E6283" t="s">
        <v>476</v>
      </c>
      <c r="F6283" s="174" t="n">
        <v>2026</v>
      </c>
      <c r="G6283" s="175" t="n">
        <v>31</v>
      </c>
      <c r="H6283" s="176" t="n">
        <v>1326.76064041325</v>
      </c>
      <c r="I6283" s="177" t="n">
        <v>4460324.44397922</v>
      </c>
      <c r="J6283" s="178" t="str">
        <f>IF(I6283&gt;0,H6283/I6283,0)</f>
      </c>
      <c r="K6283" s="179" t="str">
        <f>1-EXP(-J6283)</f>
      </c>
      <c r="L6283" s="180" t="str">
        <f>IF(G6283=30,1,M6282)</f>
      </c>
      <c r="M6283" s="181" t="str">
        <f>L6283*(1-K6283)</f>
      </c>
    </row>
    <row r="6284">
      <c r="A6284" t="s">
        <v>164</v>
      </c>
      <c r="B6284" t="s">
        <v>262</v>
      </c>
      <c r="C6284" s="32" t="s">
        <v>264</v>
      </c>
      <c r="D6284" t="s">
        <v>458</v>
      </c>
      <c r="E6284" t="s">
        <v>476</v>
      </c>
      <c r="F6284" s="174" t="n">
        <v>2026</v>
      </c>
      <c r="G6284" s="175" t="n">
        <v>32</v>
      </c>
      <c r="H6284" s="176" t="n">
        <v>1369.48946737637</v>
      </c>
      <c r="I6284" s="177" t="n">
        <v>4404106.94219446</v>
      </c>
      <c r="J6284" s="178" t="str">
        <f>IF(I6284&gt;0,H6284/I6284,0)</f>
      </c>
      <c r="K6284" s="179" t="str">
        <f>1-EXP(-J6284)</f>
      </c>
      <c r="L6284" s="180" t="str">
        <f>IF(G6284=30,1,M6283)</f>
      </c>
      <c r="M6284" s="181" t="str">
        <f>L6284*(1-K6284)</f>
      </c>
    </row>
    <row r="6285">
      <c r="A6285" t="s">
        <v>164</v>
      </c>
      <c r="B6285" t="s">
        <v>262</v>
      </c>
      <c r="C6285" s="32" t="s">
        <v>264</v>
      </c>
      <c r="D6285" t="s">
        <v>458</v>
      </c>
      <c r="E6285" t="s">
        <v>476</v>
      </c>
      <c r="F6285" s="174" t="n">
        <v>2026</v>
      </c>
      <c r="G6285" s="175" t="n">
        <v>33</v>
      </c>
      <c r="H6285" s="176" t="n">
        <v>1424.0114747236</v>
      </c>
      <c r="I6285" s="177" t="n">
        <v>4351716.31343451</v>
      </c>
      <c r="J6285" s="178" t="str">
        <f>IF(I6285&gt;0,H6285/I6285,0)</f>
      </c>
      <c r="K6285" s="179" t="str">
        <f>1-EXP(-J6285)</f>
      </c>
      <c r="L6285" s="180" t="str">
        <f>IF(G6285=30,1,M6284)</f>
      </c>
      <c r="M6285" s="181" t="str">
        <f>L6285*(1-K6285)</f>
      </c>
    </row>
    <row r="6286">
      <c r="A6286" t="s">
        <v>164</v>
      </c>
      <c r="B6286" t="s">
        <v>262</v>
      </c>
      <c r="C6286" s="32" t="s">
        <v>264</v>
      </c>
      <c r="D6286" t="s">
        <v>458</v>
      </c>
      <c r="E6286" t="s">
        <v>476</v>
      </c>
      <c r="F6286" s="174" t="n">
        <v>2026</v>
      </c>
      <c r="G6286" s="175" t="n">
        <v>34</v>
      </c>
      <c r="H6286" s="176" t="n">
        <v>1521.09481526464</v>
      </c>
      <c r="I6286" s="177" t="n">
        <v>4391579.27866309</v>
      </c>
      <c r="J6286" s="178" t="str">
        <f>IF(I6286&gt;0,H6286/I6286,0)</f>
      </c>
      <c r="K6286" s="179" t="str">
        <f>1-EXP(-J6286)</f>
      </c>
      <c r="L6286" s="180" t="str">
        <f>IF(G6286=30,1,M6285)</f>
      </c>
      <c r="M6286" s="181" t="str">
        <f>L6286*(1-K6286)</f>
      </c>
    </row>
    <row r="6287">
      <c r="A6287" t="s">
        <v>164</v>
      </c>
      <c r="B6287" t="s">
        <v>262</v>
      </c>
      <c r="C6287" s="32" t="s">
        <v>264</v>
      </c>
      <c r="D6287" t="s">
        <v>458</v>
      </c>
      <c r="E6287" t="s">
        <v>476</v>
      </c>
      <c r="F6287" s="174" t="n">
        <v>2026</v>
      </c>
      <c r="G6287" s="175" t="n">
        <v>35</v>
      </c>
      <c r="H6287" s="176" t="n">
        <v>2111.07939065488</v>
      </c>
      <c r="I6287" s="177" t="n">
        <v>4411883.20371434</v>
      </c>
      <c r="J6287" s="178" t="str">
        <f>IF(I6287&gt;0,H6287/I6287,0)</f>
      </c>
      <c r="K6287" s="179" t="str">
        <f>1-EXP(-J6287)</f>
      </c>
      <c r="L6287" s="180" t="str">
        <f>IF(G6287=30,1,M6286)</f>
      </c>
      <c r="M6287" s="181" t="str">
        <f>L6287*(1-K6287)</f>
      </c>
    </row>
    <row r="6288">
      <c r="A6288" t="s">
        <v>164</v>
      </c>
      <c r="B6288" t="s">
        <v>262</v>
      </c>
      <c r="C6288" s="32" t="s">
        <v>264</v>
      </c>
      <c r="D6288" t="s">
        <v>458</v>
      </c>
      <c r="E6288" t="s">
        <v>476</v>
      </c>
      <c r="F6288" s="174" t="n">
        <v>2026</v>
      </c>
      <c r="G6288" s="175" t="n">
        <v>36</v>
      </c>
      <c r="H6288" s="176" t="n">
        <v>3195.01739094906</v>
      </c>
      <c r="I6288" s="177" t="n">
        <v>6497477.01715617</v>
      </c>
      <c r="J6288" s="178" t="str">
        <f>IF(I6288&gt;0,H6288/I6288,0)</f>
      </c>
      <c r="K6288" s="179" t="str">
        <f>1-EXP(-J6288)</f>
      </c>
      <c r="L6288" s="180" t="str">
        <f>IF(G6288=30,1,M6287)</f>
      </c>
      <c r="M6288" s="181" t="str">
        <f>L6288*(1-K6288)</f>
      </c>
    </row>
    <row r="6289">
      <c r="A6289" t="s">
        <v>164</v>
      </c>
      <c r="B6289" t="s">
        <v>262</v>
      </c>
      <c r="C6289" s="32" t="s">
        <v>264</v>
      </c>
      <c r="D6289" t="s">
        <v>458</v>
      </c>
      <c r="E6289" t="s">
        <v>476</v>
      </c>
      <c r="F6289" s="174" t="n">
        <v>2026</v>
      </c>
      <c r="G6289" s="175" t="n">
        <v>37</v>
      </c>
      <c r="H6289" s="176" t="n">
        <v>2395.38502507198</v>
      </c>
      <c r="I6289" s="177" t="n">
        <v>4374567.24209516</v>
      </c>
      <c r="J6289" s="178" t="str">
        <f>IF(I6289&gt;0,H6289/I6289,0)</f>
      </c>
      <c r="K6289" s="179" t="str">
        <f>1-EXP(-J6289)</f>
      </c>
      <c r="L6289" s="180" t="str">
        <f>IF(G6289=30,1,M6288)</f>
      </c>
      <c r="M6289" s="181" t="str">
        <f>L6289*(1-K6289)</f>
      </c>
    </row>
    <row r="6290">
      <c r="A6290" t="s">
        <v>164</v>
      </c>
      <c r="B6290" t="s">
        <v>262</v>
      </c>
      <c r="C6290" s="32" t="s">
        <v>264</v>
      </c>
      <c r="D6290" t="s">
        <v>458</v>
      </c>
      <c r="E6290" t="s">
        <v>476</v>
      </c>
      <c r="F6290" s="174" t="n">
        <v>2026</v>
      </c>
      <c r="G6290" s="175" t="n">
        <v>38</v>
      </c>
      <c r="H6290" s="176" t="n">
        <v>2561.40692111414</v>
      </c>
      <c r="I6290" s="177" t="n">
        <v>4360552.4809908</v>
      </c>
      <c r="J6290" s="178" t="str">
        <f>IF(I6290&gt;0,H6290/I6290,0)</f>
      </c>
      <c r="K6290" s="179" t="str">
        <f>1-EXP(-J6290)</f>
      </c>
      <c r="L6290" s="180" t="str">
        <f>IF(G6290=30,1,M6289)</f>
      </c>
      <c r="M6290" s="181" t="str">
        <f>L6290*(1-K6290)</f>
      </c>
    </row>
    <row r="6291">
      <c r="A6291" t="s">
        <v>164</v>
      </c>
      <c r="B6291" t="s">
        <v>262</v>
      </c>
      <c r="C6291" s="32" t="s">
        <v>264</v>
      </c>
      <c r="D6291" t="s">
        <v>458</v>
      </c>
      <c r="E6291" t="s">
        <v>476</v>
      </c>
      <c r="F6291" s="174" t="n">
        <v>2026</v>
      </c>
      <c r="G6291" s="175" t="n">
        <v>39</v>
      </c>
      <c r="H6291" s="176" t="n">
        <v>2669.44128603409</v>
      </c>
      <c r="I6291" s="177" t="n">
        <v>4230057.69009436</v>
      </c>
      <c r="J6291" s="178" t="str">
        <f>IF(I6291&gt;0,H6291/I6291,0)</f>
      </c>
      <c r="K6291" s="179" t="str">
        <f>1-EXP(-J6291)</f>
      </c>
      <c r="L6291" s="180" t="str">
        <f>IF(G6291=30,1,M6290)</f>
      </c>
      <c r="M6291" s="181" t="str">
        <f>L6291*(1-K6291)</f>
      </c>
    </row>
    <row r="6292">
      <c r="A6292" t="s">
        <v>164</v>
      </c>
      <c r="B6292" t="s">
        <v>262</v>
      </c>
      <c r="C6292" s="32" t="s">
        <v>264</v>
      </c>
      <c r="D6292" t="s">
        <v>458</v>
      </c>
      <c r="E6292" t="s">
        <v>476</v>
      </c>
      <c r="F6292" s="174" t="n">
        <v>2026</v>
      </c>
      <c r="G6292" s="175" t="n">
        <v>40</v>
      </c>
      <c r="H6292" s="176" t="n">
        <v>3573.40696613771</v>
      </c>
      <c r="I6292" s="177" t="n">
        <v>4198450.51495886</v>
      </c>
      <c r="J6292" s="178" t="str">
        <f>IF(I6292&gt;0,H6292/I6292,0)</f>
      </c>
      <c r="K6292" s="179" t="str">
        <f>1-EXP(-J6292)</f>
      </c>
      <c r="L6292" s="180" t="str">
        <f>IF(G6292=30,1,M6291)</f>
      </c>
      <c r="M6292" s="181" t="str">
        <f>L6292*(1-K6292)</f>
      </c>
    </row>
    <row r="6293">
      <c r="A6293" t="s">
        <v>164</v>
      </c>
      <c r="B6293" t="s">
        <v>262</v>
      </c>
      <c r="C6293" s="32" t="s">
        <v>264</v>
      </c>
      <c r="D6293" t="s">
        <v>458</v>
      </c>
      <c r="E6293" t="s">
        <v>476</v>
      </c>
      <c r="F6293" s="174" t="n">
        <v>2026</v>
      </c>
      <c r="G6293" s="175" t="n">
        <v>41</v>
      </c>
      <c r="H6293" s="176" t="n">
        <v>3913.26983513736</v>
      </c>
      <c r="I6293" s="177" t="n">
        <v>4261041.13915544</v>
      </c>
      <c r="J6293" s="178" t="str">
        <f>IF(I6293&gt;0,H6293/I6293,0)</f>
      </c>
      <c r="K6293" s="179" t="str">
        <f>1-EXP(-J6293)</f>
      </c>
      <c r="L6293" s="180" t="str">
        <f>IF(G6293=30,1,M6292)</f>
      </c>
      <c r="M6293" s="181" t="str">
        <f>L6293*(1-K6293)</f>
      </c>
    </row>
    <row r="6294">
      <c r="A6294" t="s">
        <v>164</v>
      </c>
      <c r="B6294" t="s">
        <v>262</v>
      </c>
      <c r="C6294" s="32" t="s">
        <v>264</v>
      </c>
      <c r="D6294" t="s">
        <v>458</v>
      </c>
      <c r="E6294" t="s">
        <v>476</v>
      </c>
      <c r="F6294" s="174" t="n">
        <v>2026</v>
      </c>
      <c r="G6294" s="175" t="n">
        <v>42</v>
      </c>
      <c r="H6294" s="176" t="n">
        <v>4325.25280814332</v>
      </c>
      <c r="I6294" s="177" t="n">
        <v>4350360.24546727</v>
      </c>
      <c r="J6294" s="178" t="str">
        <f>IF(I6294&gt;0,H6294/I6294,0)</f>
      </c>
      <c r="K6294" s="179" t="str">
        <f>1-EXP(-J6294)</f>
      </c>
      <c r="L6294" s="180" t="str">
        <f>IF(G6294=30,1,M6293)</f>
      </c>
      <c r="M6294" s="181" t="str">
        <f>L6294*(1-K6294)</f>
      </c>
    </row>
    <row r="6295">
      <c r="A6295" t="s">
        <v>164</v>
      </c>
      <c r="B6295" t="s">
        <v>262</v>
      </c>
      <c r="C6295" s="32" t="s">
        <v>264</v>
      </c>
      <c r="D6295" t="s">
        <v>458</v>
      </c>
      <c r="E6295" t="s">
        <v>476</v>
      </c>
      <c r="F6295" s="174" t="n">
        <v>2026</v>
      </c>
      <c r="G6295" s="175" t="n">
        <v>43</v>
      </c>
      <c r="H6295" s="176" t="n">
        <v>4677.77616238628</v>
      </c>
      <c r="I6295" s="177" t="n">
        <v>4329971.60825151</v>
      </c>
      <c r="J6295" s="178" t="str">
        <f>IF(I6295&gt;0,H6295/I6295,0)</f>
      </c>
      <c r="K6295" s="179" t="str">
        <f>1-EXP(-J6295)</f>
      </c>
      <c r="L6295" s="180" t="str">
        <f>IF(G6295=30,1,M6294)</f>
      </c>
      <c r="M6295" s="181" t="str">
        <f>L6295*(1-K6295)</f>
      </c>
    </row>
    <row r="6296">
      <c r="A6296" t="s">
        <v>164</v>
      </c>
      <c r="B6296" t="s">
        <v>262</v>
      </c>
      <c r="C6296" s="32" t="s">
        <v>264</v>
      </c>
      <c r="D6296" t="s">
        <v>458</v>
      </c>
      <c r="E6296" t="s">
        <v>476</v>
      </c>
      <c r="F6296" s="174" t="n">
        <v>2026</v>
      </c>
      <c r="G6296" s="175" t="n">
        <v>44</v>
      </c>
      <c r="H6296" s="176" t="n">
        <v>4944.39612645788</v>
      </c>
      <c r="I6296" s="177" t="n">
        <v>4196069.72971938</v>
      </c>
      <c r="J6296" s="178" t="str">
        <f>IF(I6296&gt;0,H6296/I6296,0)</f>
      </c>
      <c r="K6296" s="179" t="str">
        <f>1-EXP(-J6296)</f>
      </c>
      <c r="L6296" s="180" t="str">
        <f>IF(G6296=30,1,M6295)</f>
      </c>
      <c r="M6296" s="181" t="str">
        <f>L6296*(1-K6296)</f>
      </c>
    </row>
    <row r="6297">
      <c r="A6297" t="s">
        <v>164</v>
      </c>
      <c r="B6297" t="s">
        <v>262</v>
      </c>
      <c r="C6297" s="32" t="s">
        <v>264</v>
      </c>
      <c r="D6297" t="s">
        <v>458</v>
      </c>
      <c r="E6297" t="s">
        <v>476</v>
      </c>
      <c r="F6297" s="174" t="n">
        <v>2026</v>
      </c>
      <c r="G6297" s="175" t="n">
        <v>45</v>
      </c>
      <c r="H6297" s="176" t="n">
        <v>6298.97955238022</v>
      </c>
      <c r="I6297" s="177" t="n">
        <v>4125596.70742964</v>
      </c>
      <c r="J6297" s="178" t="str">
        <f>IF(I6297&gt;0,H6297/I6297,0)</f>
      </c>
      <c r="K6297" s="179" t="str">
        <f>1-EXP(-J6297)</f>
      </c>
      <c r="L6297" s="180" t="str">
        <f>IF(G6297=30,1,M6296)</f>
      </c>
      <c r="M6297" s="181" t="str">
        <f>L6297*(1-K6297)</f>
      </c>
    </row>
    <row r="6298">
      <c r="A6298" t="s">
        <v>164</v>
      </c>
      <c r="B6298" t="s">
        <v>262</v>
      </c>
      <c r="C6298" s="32" t="s">
        <v>264</v>
      </c>
      <c r="D6298" t="s">
        <v>458</v>
      </c>
      <c r="E6298" t="s">
        <v>476</v>
      </c>
      <c r="F6298" s="174" t="n">
        <v>2026</v>
      </c>
      <c r="G6298" s="175" t="n">
        <v>46</v>
      </c>
      <c r="H6298" s="176" t="n">
        <v>6800.48294389413</v>
      </c>
      <c r="I6298" s="177" t="n">
        <v>4070430.17999484</v>
      </c>
      <c r="J6298" s="178" t="str">
        <f>IF(I6298&gt;0,H6298/I6298,0)</f>
      </c>
      <c r="K6298" s="179" t="str">
        <f>1-EXP(-J6298)</f>
      </c>
      <c r="L6298" s="180" t="str">
        <f>IF(G6298=30,1,M6297)</f>
      </c>
      <c r="M6298" s="181" t="str">
        <f>L6298*(1-K6298)</f>
      </c>
    </row>
    <row r="6299">
      <c r="A6299" t="s">
        <v>164</v>
      </c>
      <c r="B6299" t="s">
        <v>262</v>
      </c>
      <c r="C6299" s="32" t="s">
        <v>264</v>
      </c>
      <c r="D6299" t="s">
        <v>458</v>
      </c>
      <c r="E6299" t="s">
        <v>476</v>
      </c>
      <c r="F6299" s="174" t="n">
        <v>2026</v>
      </c>
      <c r="G6299" s="175" t="n">
        <v>47</v>
      </c>
      <c r="H6299" s="176" t="n">
        <v>7333.32221632761</v>
      </c>
      <c r="I6299" s="177" t="n">
        <v>4010959.51659568</v>
      </c>
      <c r="J6299" s="178" t="str">
        <f>IF(I6299&gt;0,H6299/I6299,0)</f>
      </c>
      <c r="K6299" s="179" t="str">
        <f>1-EXP(-J6299)</f>
      </c>
      <c r="L6299" s="180" t="str">
        <f>IF(G6299=30,1,M6298)</f>
      </c>
      <c r="M6299" s="181" t="str">
        <f>L6299*(1-K6299)</f>
      </c>
    </row>
    <row r="6300">
      <c r="A6300" t="s">
        <v>164</v>
      </c>
      <c r="B6300" t="s">
        <v>262</v>
      </c>
      <c r="C6300" s="32" t="s">
        <v>264</v>
      </c>
      <c r="D6300" t="s">
        <v>458</v>
      </c>
      <c r="E6300" t="s">
        <v>476</v>
      </c>
      <c r="F6300" s="174" t="n">
        <v>2026</v>
      </c>
      <c r="G6300" s="175" t="n">
        <v>48</v>
      </c>
      <c r="H6300" s="176" t="n">
        <v>7861.8466204967</v>
      </c>
      <c r="I6300" s="177" t="n">
        <v>3931941.72394151</v>
      </c>
      <c r="J6300" s="178" t="str">
        <f>IF(I6300&gt;0,H6300/I6300,0)</f>
      </c>
      <c r="K6300" s="179" t="str">
        <f>1-EXP(-J6300)</f>
      </c>
      <c r="L6300" s="180" t="str">
        <f>IF(G6300=30,1,M6299)</f>
      </c>
      <c r="M6300" s="181" t="str">
        <f>L6300*(1-K6300)</f>
      </c>
    </row>
    <row r="6301">
      <c r="A6301" t="s">
        <v>164</v>
      </c>
      <c r="B6301" t="s">
        <v>262</v>
      </c>
      <c r="C6301" s="32" t="s">
        <v>264</v>
      </c>
      <c r="D6301" t="s">
        <v>458</v>
      </c>
      <c r="E6301" t="s">
        <v>476</v>
      </c>
      <c r="F6301" s="174" t="n">
        <v>2026</v>
      </c>
      <c r="G6301" s="175" t="n">
        <v>49</v>
      </c>
      <c r="H6301" s="176" t="n">
        <v>8461.90202024165</v>
      </c>
      <c r="I6301" s="177" t="n">
        <v>3870583.5151131</v>
      </c>
      <c r="J6301" s="178" t="str">
        <f>IF(I6301&gt;0,H6301/I6301,0)</f>
      </c>
      <c r="K6301" s="179" t="str">
        <f>1-EXP(-J6301)</f>
      </c>
      <c r="L6301" s="180" t="str">
        <f>IF(G6301=30,1,M6300)</f>
      </c>
      <c r="M6301" s="181" t="str">
        <f>L6301*(1-K6301)</f>
      </c>
    </row>
    <row r="6302">
      <c r="A6302" t="s">
        <v>164</v>
      </c>
      <c r="B6302" t="s">
        <v>262</v>
      </c>
      <c r="C6302" s="32" t="s">
        <v>264</v>
      </c>
      <c r="D6302" t="s">
        <v>458</v>
      </c>
      <c r="E6302" t="s">
        <v>476</v>
      </c>
      <c r="F6302" s="174" t="n">
        <v>2026</v>
      </c>
      <c r="G6302" s="175" t="n">
        <v>50</v>
      </c>
      <c r="H6302" s="176" t="n">
        <v>9707.16764918161</v>
      </c>
      <c r="I6302" s="177" t="n">
        <v>3797312.91792018</v>
      </c>
      <c r="J6302" s="178" t="str">
        <f>IF(I6302&gt;0,H6302/I6302,0)</f>
      </c>
      <c r="K6302" s="179" t="str">
        <f>1-EXP(-J6302)</f>
      </c>
      <c r="L6302" s="180" t="str">
        <f>IF(G6302=30,1,M6301)</f>
      </c>
      <c r="M6302" s="181" t="str">
        <f>L6302*(1-K6302)</f>
      </c>
    </row>
    <row r="6303">
      <c r="A6303" t="s">
        <v>164</v>
      </c>
      <c r="B6303" t="s">
        <v>262</v>
      </c>
      <c r="C6303" s="32" t="s">
        <v>264</v>
      </c>
      <c r="D6303" t="s">
        <v>458</v>
      </c>
      <c r="E6303" t="s">
        <v>476</v>
      </c>
      <c r="F6303" s="174" t="n">
        <v>2026</v>
      </c>
      <c r="G6303" s="175" t="n">
        <v>51</v>
      </c>
      <c r="H6303" s="176" t="n">
        <v>10377.0303164271</v>
      </c>
      <c r="I6303" s="177" t="n">
        <v>3722630.21088162</v>
      </c>
      <c r="J6303" s="178" t="str">
        <f>IF(I6303&gt;0,H6303/I6303,0)</f>
      </c>
      <c r="K6303" s="179" t="str">
        <f>1-EXP(-J6303)</f>
      </c>
      <c r="L6303" s="180" t="str">
        <f>IF(G6303=30,1,M6302)</f>
      </c>
      <c r="M6303" s="181" t="str">
        <f>L6303*(1-K6303)</f>
      </c>
    </row>
    <row r="6304">
      <c r="A6304" t="s">
        <v>164</v>
      </c>
      <c r="B6304" t="s">
        <v>262</v>
      </c>
      <c r="C6304" s="32" t="s">
        <v>264</v>
      </c>
      <c r="D6304" t="s">
        <v>458</v>
      </c>
      <c r="E6304" t="s">
        <v>476</v>
      </c>
      <c r="F6304" s="174" t="n">
        <v>2026</v>
      </c>
      <c r="G6304" s="175" t="n">
        <v>52</v>
      </c>
      <c r="H6304" s="176" t="n">
        <v>11006.2507431733</v>
      </c>
      <c r="I6304" s="177" t="n">
        <v>3620920.62371145</v>
      </c>
      <c r="J6304" s="178" t="str">
        <f>IF(I6304&gt;0,H6304/I6304,0)</f>
      </c>
      <c r="K6304" s="179" t="str">
        <f>1-EXP(-J6304)</f>
      </c>
      <c r="L6304" s="180" t="str">
        <f>IF(G6304=30,1,M6303)</f>
      </c>
      <c r="M6304" s="181" t="str">
        <f>L6304*(1-K6304)</f>
      </c>
    </row>
    <row r="6305">
      <c r="A6305" t="s">
        <v>164</v>
      </c>
      <c r="B6305" t="s">
        <v>262</v>
      </c>
      <c r="C6305" s="32" t="s">
        <v>264</v>
      </c>
      <c r="D6305" t="s">
        <v>458</v>
      </c>
      <c r="E6305" t="s">
        <v>476</v>
      </c>
      <c r="F6305" s="174" t="n">
        <v>2026</v>
      </c>
      <c r="G6305" s="175" t="n">
        <v>53</v>
      </c>
      <c r="H6305" s="176" t="n">
        <v>11872.4868331613</v>
      </c>
      <c r="I6305" s="177" t="n">
        <v>3580922.71016768</v>
      </c>
      <c r="J6305" s="178" t="str">
        <f>IF(I6305&gt;0,H6305/I6305,0)</f>
      </c>
      <c r="K6305" s="179" t="str">
        <f>1-EXP(-J6305)</f>
      </c>
      <c r="L6305" s="180" t="str">
        <f>IF(G6305=30,1,M6304)</f>
      </c>
      <c r="M6305" s="181" t="str">
        <f>L6305*(1-K6305)</f>
      </c>
    </row>
    <row r="6306">
      <c r="A6306" t="s">
        <v>164</v>
      </c>
      <c r="B6306" t="s">
        <v>262</v>
      </c>
      <c r="C6306" s="32" t="s">
        <v>264</v>
      </c>
      <c r="D6306" t="s">
        <v>458</v>
      </c>
      <c r="E6306" t="s">
        <v>476</v>
      </c>
      <c r="F6306" s="174" t="n">
        <v>2026</v>
      </c>
      <c r="G6306" s="175" t="n">
        <v>54</v>
      </c>
      <c r="H6306" s="176" t="n">
        <v>12220.7779364941</v>
      </c>
      <c r="I6306" s="177" t="n">
        <v>3373681.65571095</v>
      </c>
      <c r="J6306" s="178" t="str">
        <f>IF(I6306&gt;0,H6306/I6306,0)</f>
      </c>
      <c r="K6306" s="179" t="str">
        <f>1-EXP(-J6306)</f>
      </c>
      <c r="L6306" s="180" t="str">
        <f>IF(G6306=30,1,M6305)</f>
      </c>
      <c r="M6306" s="181" t="str">
        <f>L6306*(1-K6306)</f>
      </c>
    </row>
    <row r="6307">
      <c r="A6307" t="s">
        <v>164</v>
      </c>
      <c r="B6307" t="s">
        <v>262</v>
      </c>
      <c r="C6307" s="32" t="s">
        <v>264</v>
      </c>
      <c r="D6307" t="s">
        <v>458</v>
      </c>
      <c r="E6307" t="s">
        <v>476</v>
      </c>
      <c r="F6307" s="174" t="n">
        <v>2026</v>
      </c>
      <c r="G6307" s="175" t="n">
        <v>55</v>
      </c>
      <c r="H6307" s="176" t="n">
        <v>13250.3402670857</v>
      </c>
      <c r="I6307" s="177" t="n">
        <v>3290819.83671806</v>
      </c>
      <c r="J6307" s="178" t="str">
        <f>IF(I6307&gt;0,H6307/I6307,0)</f>
      </c>
      <c r="K6307" s="179" t="str">
        <f>1-EXP(-J6307)</f>
      </c>
      <c r="L6307" s="180" t="str">
        <f>IF(G6307=30,1,M6306)</f>
      </c>
      <c r="M6307" s="181" t="str">
        <f>L6307*(1-K6307)</f>
      </c>
    </row>
    <row r="6308">
      <c r="A6308" t="s">
        <v>164</v>
      </c>
      <c r="B6308" t="s">
        <v>262</v>
      </c>
      <c r="C6308" s="32" t="s">
        <v>264</v>
      </c>
      <c r="D6308" t="s">
        <v>458</v>
      </c>
      <c r="E6308" t="s">
        <v>476</v>
      </c>
      <c r="F6308" s="174" t="n">
        <v>2026</v>
      </c>
      <c r="G6308" s="175" t="n">
        <v>56</v>
      </c>
      <c r="H6308" s="176" t="n">
        <v>14124.6336639243</v>
      </c>
      <c r="I6308" s="177" t="n">
        <v>3212231.03792098</v>
      </c>
      <c r="J6308" s="178" t="str">
        <f>IF(I6308&gt;0,H6308/I6308,0)</f>
      </c>
      <c r="K6308" s="179" t="str">
        <f>1-EXP(-J6308)</f>
      </c>
      <c r="L6308" s="180" t="str">
        <f>IF(G6308=30,1,M6307)</f>
      </c>
      <c r="M6308" s="181" t="str">
        <f>L6308*(1-K6308)</f>
      </c>
    </row>
    <row r="6309">
      <c r="A6309" t="s">
        <v>164</v>
      </c>
      <c r="B6309" t="s">
        <v>262</v>
      </c>
      <c r="C6309" s="32" t="s">
        <v>264</v>
      </c>
      <c r="D6309" t="s">
        <v>458</v>
      </c>
      <c r="E6309" t="s">
        <v>476</v>
      </c>
      <c r="F6309" s="174" t="n">
        <v>2026</v>
      </c>
      <c r="G6309" s="175" t="n">
        <v>57</v>
      </c>
      <c r="H6309" s="176" t="n">
        <v>15007.6643786474</v>
      </c>
      <c r="I6309" s="177" t="n">
        <v>3124854.51676471</v>
      </c>
      <c r="J6309" s="178" t="str">
        <f>IF(I6309&gt;0,H6309/I6309,0)</f>
      </c>
      <c r="K6309" s="179" t="str">
        <f>1-EXP(-J6309)</f>
      </c>
      <c r="L6309" s="180" t="str">
        <f>IF(G6309=30,1,M6308)</f>
      </c>
      <c r="M6309" s="181" t="str">
        <f>L6309*(1-K6309)</f>
      </c>
    </row>
    <row r="6310">
      <c r="A6310" t="s">
        <v>164</v>
      </c>
      <c r="B6310" t="s">
        <v>262</v>
      </c>
      <c r="C6310" s="32" t="s">
        <v>264</v>
      </c>
      <c r="D6310" t="s">
        <v>458</v>
      </c>
      <c r="E6310" t="s">
        <v>476</v>
      </c>
      <c r="F6310" s="174" t="n">
        <v>2026</v>
      </c>
      <c r="G6310" s="175" t="n">
        <v>58</v>
      </c>
      <c r="H6310" s="176" t="n">
        <v>15829.5714048182</v>
      </c>
      <c r="I6310" s="177" t="n">
        <v>3017324.09147801</v>
      </c>
      <c r="J6310" s="178" t="str">
        <f>IF(I6310&gt;0,H6310/I6310,0)</f>
      </c>
      <c r="K6310" s="179" t="str">
        <f>1-EXP(-J6310)</f>
      </c>
      <c r="L6310" s="180" t="str">
        <f>IF(G6310=30,1,M6309)</f>
      </c>
      <c r="M6310" s="181" t="str">
        <f>L6310*(1-K6310)</f>
      </c>
    </row>
    <row r="6311">
      <c r="A6311" t="s">
        <v>164</v>
      </c>
      <c r="B6311" t="s">
        <v>262</v>
      </c>
      <c r="C6311" s="32" t="s">
        <v>264</v>
      </c>
      <c r="D6311" t="s">
        <v>458</v>
      </c>
      <c r="E6311" t="s">
        <v>476</v>
      </c>
      <c r="F6311" s="174" t="n">
        <v>2026</v>
      </c>
      <c r="G6311" s="175" t="n">
        <v>59</v>
      </c>
      <c r="H6311" s="176" t="n">
        <v>16511.1234055795</v>
      </c>
      <c r="I6311" s="177" t="n">
        <v>2877845.6205079</v>
      </c>
      <c r="J6311" s="178" t="str">
        <f>IF(I6311&gt;0,H6311/I6311,0)</f>
      </c>
      <c r="K6311" s="179" t="str">
        <f>1-EXP(-J6311)</f>
      </c>
      <c r="L6311" s="180" t="str">
        <f>IF(G6311=30,1,M6310)</f>
      </c>
      <c r="M6311" s="181" t="str">
        <f>L6311*(1-K6311)</f>
      </c>
    </row>
    <row r="6312">
      <c r="A6312" t="s">
        <v>164</v>
      </c>
      <c r="B6312" t="s">
        <v>262</v>
      </c>
      <c r="C6312" s="32" t="s">
        <v>264</v>
      </c>
      <c r="D6312" t="s">
        <v>458</v>
      </c>
      <c r="E6312" t="s">
        <v>476</v>
      </c>
      <c r="F6312" s="174" t="n">
        <v>2026</v>
      </c>
      <c r="G6312" s="175" t="n">
        <v>60</v>
      </c>
      <c r="H6312" s="176" t="n">
        <v>17879.314671527</v>
      </c>
      <c r="I6312" s="177" t="n">
        <v>2775976.43976291</v>
      </c>
      <c r="J6312" s="178" t="str">
        <f>IF(I6312&gt;0,H6312/I6312,0)</f>
      </c>
      <c r="K6312" s="179" t="str">
        <f>1-EXP(-J6312)</f>
      </c>
      <c r="L6312" s="180" t="str">
        <f>IF(G6312=30,1,M6311)</f>
      </c>
      <c r="M6312" s="181" t="str">
        <f>L6312*(1-K6312)</f>
      </c>
    </row>
    <row r="6313">
      <c r="A6313" t="s">
        <v>164</v>
      </c>
      <c r="B6313" t="s">
        <v>262</v>
      </c>
      <c r="C6313" s="32" t="s">
        <v>264</v>
      </c>
      <c r="D6313" t="s">
        <v>458</v>
      </c>
      <c r="E6313" t="s">
        <v>476</v>
      </c>
      <c r="F6313" s="174" t="n">
        <v>2026</v>
      </c>
      <c r="G6313" s="175" t="n">
        <v>61</v>
      </c>
      <c r="H6313" s="176" t="n">
        <v>18656.9848088759</v>
      </c>
      <c r="I6313" s="177" t="n">
        <v>2651148.42266493</v>
      </c>
      <c r="J6313" s="178" t="str">
        <f>IF(I6313&gt;0,H6313/I6313,0)</f>
      </c>
      <c r="K6313" s="179" t="str">
        <f>1-EXP(-J6313)</f>
      </c>
      <c r="L6313" s="180" t="str">
        <f>IF(G6313=30,1,M6312)</f>
      </c>
      <c r="M6313" s="181" t="str">
        <f>L6313*(1-K6313)</f>
      </c>
    </row>
    <row r="6314">
      <c r="A6314" t="s">
        <v>164</v>
      </c>
      <c r="B6314" t="s">
        <v>262</v>
      </c>
      <c r="C6314" s="32" t="s">
        <v>264</v>
      </c>
      <c r="D6314" t="s">
        <v>458</v>
      </c>
      <c r="E6314" t="s">
        <v>476</v>
      </c>
      <c r="F6314" s="174" t="n">
        <v>2026</v>
      </c>
      <c r="G6314" s="175" t="n">
        <v>62</v>
      </c>
      <c r="H6314" s="176" t="n">
        <v>19442.6321885792</v>
      </c>
      <c r="I6314" s="177" t="n">
        <v>2527141.90780989</v>
      </c>
      <c r="J6314" s="178" t="str">
        <f>IF(I6314&gt;0,H6314/I6314,0)</f>
      </c>
      <c r="K6314" s="179" t="str">
        <f>1-EXP(-J6314)</f>
      </c>
      <c r="L6314" s="180" t="str">
        <f>IF(G6314=30,1,M6313)</f>
      </c>
      <c r="M6314" s="181" t="str">
        <f>L6314*(1-K6314)</f>
      </c>
    </row>
    <row r="6315">
      <c r="A6315" t="s">
        <v>164</v>
      </c>
      <c r="B6315" t="s">
        <v>262</v>
      </c>
      <c r="C6315" s="32" t="s">
        <v>264</v>
      </c>
      <c r="D6315" t="s">
        <v>458</v>
      </c>
      <c r="E6315" t="s">
        <v>476</v>
      </c>
      <c r="F6315" s="174" t="n">
        <v>2026</v>
      </c>
      <c r="G6315" s="175" t="n">
        <v>63</v>
      </c>
      <c r="H6315" s="176" t="n">
        <v>20266.556911708</v>
      </c>
      <c r="I6315" s="177" t="n">
        <v>2408199.40659468</v>
      </c>
      <c r="J6315" s="178" t="str">
        <f>IF(I6315&gt;0,H6315/I6315,0)</f>
      </c>
      <c r="K6315" s="179" t="str">
        <f>1-EXP(-J6315)</f>
      </c>
      <c r="L6315" s="180" t="str">
        <f>IF(G6315=30,1,M6314)</f>
      </c>
      <c r="M6315" s="181" t="str">
        <f>L6315*(1-K6315)</f>
      </c>
    </row>
    <row r="6316">
      <c r="A6316" t="s">
        <v>164</v>
      </c>
      <c r="B6316" t="s">
        <v>262</v>
      </c>
      <c r="C6316" s="32" t="s">
        <v>264</v>
      </c>
      <c r="D6316" t="s">
        <v>458</v>
      </c>
      <c r="E6316" t="s">
        <v>476</v>
      </c>
      <c r="F6316" s="174" t="n">
        <v>2026</v>
      </c>
      <c r="G6316" s="175" t="n">
        <v>64</v>
      </c>
      <c r="H6316" s="176" t="n">
        <v>20937.1980673124</v>
      </c>
      <c r="I6316" s="177" t="n">
        <v>2263202.55615828</v>
      </c>
      <c r="J6316" s="178" t="str">
        <f>IF(I6316&gt;0,H6316/I6316,0)</f>
      </c>
      <c r="K6316" s="179" t="str">
        <f>1-EXP(-J6316)</f>
      </c>
      <c r="L6316" s="180" t="str">
        <f>IF(G6316=30,1,M6315)</f>
      </c>
      <c r="M6316" s="181" t="str">
        <f>L6316*(1-K6316)</f>
      </c>
    </row>
    <row r="6317">
      <c r="A6317" t="s">
        <v>164</v>
      </c>
      <c r="B6317" t="s">
        <v>262</v>
      </c>
      <c r="C6317" s="32" t="s">
        <v>264</v>
      </c>
      <c r="D6317" t="s">
        <v>458</v>
      </c>
      <c r="E6317" t="s">
        <v>476</v>
      </c>
      <c r="F6317" s="174" t="n">
        <v>2026</v>
      </c>
      <c r="G6317" s="175" t="n">
        <v>65</v>
      </c>
      <c r="H6317" s="176" t="n">
        <v>21181.5561908476</v>
      </c>
      <c r="I6317" s="177" t="n">
        <v>2143619.26876626</v>
      </c>
      <c r="J6317" s="178" t="str">
        <f>IF(I6317&gt;0,H6317/I6317,0)</f>
      </c>
      <c r="K6317" s="179" t="str">
        <f>1-EXP(-J6317)</f>
      </c>
      <c r="L6317" s="180" t="str">
        <f>IF(G6317=30,1,M6316)</f>
      </c>
      <c r="M6317" s="181" t="str">
        <f>L6317*(1-K6317)</f>
      </c>
    </row>
    <row r="6318">
      <c r="A6318" t="s">
        <v>164</v>
      </c>
      <c r="B6318" t="s">
        <v>262</v>
      </c>
      <c r="C6318" s="32" t="s">
        <v>264</v>
      </c>
      <c r="D6318" t="s">
        <v>458</v>
      </c>
      <c r="E6318" t="s">
        <v>476</v>
      </c>
      <c r="F6318" s="174" t="n">
        <v>2026</v>
      </c>
      <c r="G6318" s="175" t="n">
        <v>66</v>
      </c>
      <c r="H6318" s="176" t="n">
        <v>21869.5336869007</v>
      </c>
      <c r="I6318" s="177" t="n">
        <v>2020153.23542045</v>
      </c>
      <c r="J6318" s="178" t="str">
        <f>IF(I6318&gt;0,H6318/I6318,0)</f>
      </c>
      <c r="K6318" s="179" t="str">
        <f>1-EXP(-J6318)</f>
      </c>
      <c r="L6318" s="180" t="str">
        <f>IF(G6318=30,1,M6317)</f>
      </c>
      <c r="M6318" s="181" t="str">
        <f>L6318*(1-K6318)</f>
      </c>
    </row>
    <row r="6319">
      <c r="A6319" t="s">
        <v>164</v>
      </c>
      <c r="B6319" t="s">
        <v>262</v>
      </c>
      <c r="C6319" s="32" t="s">
        <v>264</v>
      </c>
      <c r="D6319" t="s">
        <v>458</v>
      </c>
      <c r="E6319" t="s">
        <v>476</v>
      </c>
      <c r="F6319" s="174" t="n">
        <v>2026</v>
      </c>
      <c r="G6319" s="175" t="n">
        <v>67</v>
      </c>
      <c r="H6319" s="176" t="n">
        <v>22429.5752151988</v>
      </c>
      <c r="I6319" s="177" t="n">
        <v>1890367.64842704</v>
      </c>
      <c r="J6319" s="178" t="str">
        <f>IF(I6319&gt;0,H6319/I6319,0)</f>
      </c>
      <c r="K6319" s="179" t="str">
        <f>1-EXP(-J6319)</f>
      </c>
      <c r="L6319" s="180" t="str">
        <f>IF(G6319=30,1,M6318)</f>
      </c>
      <c r="M6319" s="181" t="str">
        <f>L6319*(1-K6319)</f>
      </c>
    </row>
    <row r="6320">
      <c r="A6320" t="s">
        <v>164</v>
      </c>
      <c r="B6320" t="s">
        <v>262</v>
      </c>
      <c r="C6320" s="32" t="s">
        <v>264</v>
      </c>
      <c r="D6320" t="s">
        <v>458</v>
      </c>
      <c r="E6320" t="s">
        <v>476</v>
      </c>
      <c r="F6320" s="174" t="n">
        <v>2026</v>
      </c>
      <c r="G6320" s="175" t="n">
        <v>68</v>
      </c>
      <c r="H6320" s="176" t="n">
        <v>22941.7121579288</v>
      </c>
      <c r="I6320" s="177" t="n">
        <v>1763024.59370852</v>
      </c>
      <c r="J6320" s="178" t="str">
        <f>IF(I6320&gt;0,H6320/I6320,0)</f>
      </c>
      <c r="K6320" s="179" t="str">
        <f>1-EXP(-J6320)</f>
      </c>
      <c r="L6320" s="180" t="str">
        <f>IF(G6320=30,1,M6319)</f>
      </c>
      <c r="M6320" s="181" t="str">
        <f>L6320*(1-K6320)</f>
      </c>
    </row>
    <row r="6321">
      <c r="A6321" t="s">
        <v>164</v>
      </c>
      <c r="B6321" t="s">
        <v>262</v>
      </c>
      <c r="C6321" s="32" t="s">
        <v>264</v>
      </c>
      <c r="D6321" t="s">
        <v>458</v>
      </c>
      <c r="E6321" t="s">
        <v>476</v>
      </c>
      <c r="F6321" s="174" t="n">
        <v>2026</v>
      </c>
      <c r="G6321" s="175" t="n">
        <v>69</v>
      </c>
      <c r="H6321" s="176" t="n">
        <v>23732.1361977231</v>
      </c>
      <c r="I6321" s="177" t="n">
        <v>1657222.65058155</v>
      </c>
      <c r="J6321" s="178" t="str">
        <f>IF(I6321&gt;0,H6321/I6321,0)</f>
      </c>
      <c r="K6321" s="179" t="str">
        <f>1-EXP(-J6321)</f>
      </c>
      <c r="L6321" s="180" t="str">
        <f>IF(G6321=30,1,M6320)</f>
      </c>
      <c r="M6321" s="181" t="str">
        <f>L6321*(1-K6321)</f>
      </c>
    </row>
    <row r="6322">
      <c r="A6322" t="s">
        <v>164</v>
      </c>
      <c r="B6322" t="s">
        <v>262</v>
      </c>
      <c r="C6322" s="32" t="s">
        <v>264</v>
      </c>
      <c r="D6322" t="s">
        <v>458</v>
      </c>
      <c r="E6322" t="s">
        <v>476</v>
      </c>
      <c r="F6322" s="174" t="n">
        <v>2027</v>
      </c>
      <c r="G6322" s="175" t="n">
        <v>30</v>
      </c>
      <c r="H6322" s="176" t="n">
        <v>1303.46900809169</v>
      </c>
      <c r="I6322" s="177" t="n">
        <v>4568811.35242582</v>
      </c>
      <c r="J6322" s="178" t="str">
        <f>IF(I6322&gt;0,H6322/I6322,0)</f>
      </c>
      <c r="K6322" s="179" t="str">
        <f>1-EXP(-J6322)</f>
      </c>
      <c r="L6322" s="180" t="str">
        <f>IF(G6322=30,1,M6321)</f>
      </c>
      <c r="M6322" s="181" t="str">
        <f>L6322*(1-K6322)</f>
      </c>
    </row>
    <row r="6323">
      <c r="A6323" t="s">
        <v>164</v>
      </c>
      <c r="B6323" t="s">
        <v>262</v>
      </c>
      <c r="C6323" s="32" t="s">
        <v>264</v>
      </c>
      <c r="D6323" t="s">
        <v>458</v>
      </c>
      <c r="E6323" t="s">
        <v>476</v>
      </c>
      <c r="F6323" s="174" t="n">
        <v>2027</v>
      </c>
      <c r="G6323" s="175" t="n">
        <v>31</v>
      </c>
      <c r="H6323" s="176" t="n">
        <v>1342.29972157965</v>
      </c>
      <c r="I6323" s="177" t="n">
        <v>4526144.87703351</v>
      </c>
      <c r="J6323" s="178" t="str">
        <f>IF(I6323&gt;0,H6323/I6323,0)</f>
      </c>
      <c r="K6323" s="179" t="str">
        <f>1-EXP(-J6323)</f>
      </c>
      <c r="L6323" s="180" t="str">
        <f>IF(G6323=30,1,M6322)</f>
      </c>
      <c r="M6323" s="181" t="str">
        <f>L6323*(1-K6323)</f>
      </c>
    </row>
    <row r="6324">
      <c r="A6324" t="s">
        <v>164</v>
      </c>
      <c r="B6324" t="s">
        <v>262</v>
      </c>
      <c r="C6324" s="32" t="s">
        <v>264</v>
      </c>
      <c r="D6324" t="s">
        <v>458</v>
      </c>
      <c r="E6324" t="s">
        <v>476</v>
      </c>
      <c r="F6324" s="174" t="n">
        <v>2027</v>
      </c>
      <c r="G6324" s="175" t="n">
        <v>32</v>
      </c>
      <c r="H6324" s="176" t="n">
        <v>1381.04588062419</v>
      </c>
      <c r="I6324" s="177" t="n">
        <v>4453756.66174449</v>
      </c>
      <c r="J6324" s="178" t="str">
        <f>IF(I6324&gt;0,H6324/I6324,0)</f>
      </c>
      <c r="K6324" s="179" t="str">
        <f>1-EXP(-J6324)</f>
      </c>
      <c r="L6324" s="180" t="str">
        <f>IF(G6324=30,1,M6323)</f>
      </c>
      <c r="M6324" s="181" t="str">
        <f>L6324*(1-K6324)</f>
      </c>
    </row>
    <row r="6325">
      <c r="A6325" t="s">
        <v>164</v>
      </c>
      <c r="B6325" t="s">
        <v>262</v>
      </c>
      <c r="C6325" s="32" t="s">
        <v>264</v>
      </c>
      <c r="D6325" t="s">
        <v>458</v>
      </c>
      <c r="E6325" t="s">
        <v>476</v>
      </c>
      <c r="F6325" s="174" t="n">
        <v>2027</v>
      </c>
      <c r="G6325" s="175" t="n">
        <v>33</v>
      </c>
      <c r="H6325" s="176" t="n">
        <v>1435.10430547482</v>
      </c>
      <c r="I6325" s="177" t="n">
        <v>4397359.60269679</v>
      </c>
      <c r="J6325" s="178" t="str">
        <f>IF(I6325&gt;0,H6325/I6325,0)</f>
      </c>
      <c r="K6325" s="179" t="str">
        <f>1-EXP(-J6325)</f>
      </c>
      <c r="L6325" s="180" t="str">
        <f>IF(G6325=30,1,M6324)</f>
      </c>
      <c r="M6325" s="181" t="str">
        <f>L6325*(1-K6325)</f>
      </c>
    </row>
    <row r="6326">
      <c r="A6326" t="s">
        <v>164</v>
      </c>
      <c r="B6326" t="s">
        <v>262</v>
      </c>
      <c r="C6326" s="32" t="s">
        <v>264</v>
      </c>
      <c r="D6326" t="s">
        <v>458</v>
      </c>
      <c r="E6326" t="s">
        <v>476</v>
      </c>
      <c r="F6326" s="174" t="n">
        <v>2027</v>
      </c>
      <c r="G6326" s="175" t="n">
        <v>34</v>
      </c>
      <c r="H6326" s="176" t="n">
        <v>1501.61836340223</v>
      </c>
      <c r="I6326" s="177" t="n">
        <v>4344737.52072914</v>
      </c>
      <c r="J6326" s="178" t="str">
        <f>IF(I6326&gt;0,H6326/I6326,0)</f>
      </c>
      <c r="K6326" s="179" t="str">
        <f>1-EXP(-J6326)</f>
      </c>
      <c r="L6326" s="180" t="str">
        <f>IF(G6326=30,1,M6325)</f>
      </c>
      <c r="M6326" s="181" t="str">
        <f>L6326*(1-K6326)</f>
      </c>
    </row>
    <row r="6327">
      <c r="A6327" t="s">
        <v>164</v>
      </c>
      <c r="B6327" t="s">
        <v>262</v>
      </c>
      <c r="C6327" s="32" t="s">
        <v>264</v>
      </c>
      <c r="D6327" t="s">
        <v>458</v>
      </c>
      <c r="E6327" t="s">
        <v>476</v>
      </c>
      <c r="F6327" s="174" t="n">
        <v>2027</v>
      </c>
      <c r="G6327" s="175" t="n">
        <v>35</v>
      </c>
      <c r="H6327" s="176" t="n">
        <v>2083.56589546936</v>
      </c>
      <c r="I6327" s="177" t="n">
        <v>4384163.30922719</v>
      </c>
      <c r="J6327" s="178" t="str">
        <f>IF(I6327&gt;0,H6327/I6327,0)</f>
      </c>
      <c r="K6327" s="179" t="str">
        <f>1-EXP(-J6327)</f>
      </c>
      <c r="L6327" s="180" t="str">
        <f>IF(G6327=30,1,M6326)</f>
      </c>
      <c r="M6327" s="181" t="str">
        <f>L6327*(1-K6327)</f>
      </c>
    </row>
    <row r="6328">
      <c r="A6328" t="s">
        <v>164</v>
      </c>
      <c r="B6328" t="s">
        <v>262</v>
      </c>
      <c r="C6328" s="32" t="s">
        <v>264</v>
      </c>
      <c r="D6328" t="s">
        <v>458</v>
      </c>
      <c r="E6328" t="s">
        <v>476</v>
      </c>
      <c r="F6328" s="174" t="n">
        <v>2027</v>
      </c>
      <c r="G6328" s="175" t="n">
        <v>36</v>
      </c>
      <c r="H6328" s="176" t="n">
        <v>2236.55105893637</v>
      </c>
      <c r="I6328" s="177" t="n">
        <v>4403449.66037362</v>
      </c>
      <c r="J6328" s="178" t="str">
        <f>IF(I6328&gt;0,H6328/I6328,0)</f>
      </c>
      <c r="K6328" s="179" t="str">
        <f>1-EXP(-J6328)</f>
      </c>
      <c r="L6328" s="180" t="str">
        <f>IF(G6328=30,1,M6327)</f>
      </c>
      <c r="M6328" s="181" t="str">
        <f>L6328*(1-K6328)</f>
      </c>
    </row>
    <row r="6329">
      <c r="A6329" t="s">
        <v>164</v>
      </c>
      <c r="B6329" t="s">
        <v>262</v>
      </c>
      <c r="C6329" s="32" t="s">
        <v>264</v>
      </c>
      <c r="D6329" t="s">
        <v>458</v>
      </c>
      <c r="E6329" t="s">
        <v>476</v>
      </c>
      <c r="F6329" s="174" t="n">
        <v>2027</v>
      </c>
      <c r="G6329" s="175" t="n">
        <v>37</v>
      </c>
      <c r="H6329" s="176" t="n">
        <v>3390.84407320041</v>
      </c>
      <c r="I6329" s="177" t="n">
        <v>6485446.01142215</v>
      </c>
      <c r="J6329" s="178" t="str">
        <f>IF(I6329&gt;0,H6329/I6329,0)</f>
      </c>
      <c r="K6329" s="179" t="str">
        <f>1-EXP(-J6329)</f>
      </c>
      <c r="L6329" s="180" t="str">
        <f>IF(G6329=30,1,M6328)</f>
      </c>
      <c r="M6329" s="181" t="str">
        <f>L6329*(1-K6329)</f>
      </c>
    </row>
    <row r="6330">
      <c r="A6330" t="s">
        <v>164</v>
      </c>
      <c r="B6330" t="s">
        <v>262</v>
      </c>
      <c r="C6330" s="32" t="s">
        <v>264</v>
      </c>
      <c r="D6330" t="s">
        <v>458</v>
      </c>
      <c r="E6330" t="s">
        <v>476</v>
      </c>
      <c r="F6330" s="174" t="n">
        <v>2027</v>
      </c>
      <c r="G6330" s="175" t="n">
        <v>38</v>
      </c>
      <c r="H6330" s="176" t="n">
        <v>2549.19540239435</v>
      </c>
      <c r="I6330" s="177" t="n">
        <v>4365609.90332976</v>
      </c>
      <c r="J6330" s="178" t="str">
        <f>IF(I6330&gt;0,H6330/I6330,0)</f>
      </c>
      <c r="K6330" s="179" t="str">
        <f>1-EXP(-J6330)</f>
      </c>
      <c r="L6330" s="180" t="str">
        <f>IF(G6330=30,1,M6329)</f>
      </c>
      <c r="M6330" s="181" t="str">
        <f>L6330*(1-K6330)</f>
      </c>
    </row>
    <row r="6331">
      <c r="A6331" t="s">
        <v>164</v>
      </c>
      <c r="B6331" t="s">
        <v>262</v>
      </c>
      <c r="C6331" s="32" t="s">
        <v>264</v>
      </c>
      <c r="D6331" t="s">
        <v>458</v>
      </c>
      <c r="E6331" t="s">
        <v>476</v>
      </c>
      <c r="F6331" s="174" t="n">
        <v>2027</v>
      </c>
      <c r="G6331" s="175" t="n">
        <v>39</v>
      </c>
      <c r="H6331" s="176" t="n">
        <v>2730.35568466719</v>
      </c>
      <c r="I6331" s="177" t="n">
        <v>4350984.7912192</v>
      </c>
      <c r="J6331" s="178" t="str">
        <f>IF(I6331&gt;0,H6331/I6331,0)</f>
      </c>
      <c r="K6331" s="179" t="str">
        <f>1-EXP(-J6331)</f>
      </c>
      <c r="L6331" s="180" t="str">
        <f>IF(G6331=30,1,M6330)</f>
      </c>
      <c r="M6331" s="181" t="str">
        <f>L6331*(1-K6331)</f>
      </c>
    </row>
    <row r="6332">
      <c r="A6332" t="s">
        <v>164</v>
      </c>
      <c r="B6332" t="s">
        <v>262</v>
      </c>
      <c r="C6332" s="32" t="s">
        <v>264</v>
      </c>
      <c r="D6332" t="s">
        <v>458</v>
      </c>
      <c r="E6332" t="s">
        <v>476</v>
      </c>
      <c r="F6332" s="174" t="n">
        <v>2027</v>
      </c>
      <c r="G6332" s="175" t="n">
        <v>40</v>
      </c>
      <c r="H6332" s="176" t="n">
        <v>3570.25906560088</v>
      </c>
      <c r="I6332" s="177" t="n">
        <v>4220096.09453514</v>
      </c>
      <c r="J6332" s="178" t="str">
        <f>IF(I6332&gt;0,H6332/I6332,0)</f>
      </c>
      <c r="K6332" s="179" t="str">
        <f>1-EXP(-J6332)</f>
      </c>
      <c r="L6332" s="180" t="str">
        <f>IF(G6332=30,1,M6331)</f>
      </c>
      <c r="M6332" s="181" t="str">
        <f>L6332*(1-K6332)</f>
      </c>
    </row>
    <row r="6333">
      <c r="A6333" t="s">
        <v>164</v>
      </c>
      <c r="B6333" t="s">
        <v>262</v>
      </c>
      <c r="C6333" s="32" t="s">
        <v>264</v>
      </c>
      <c r="D6333" t="s">
        <v>458</v>
      </c>
      <c r="E6333" t="s">
        <v>476</v>
      </c>
      <c r="F6333" s="174" t="n">
        <v>2027</v>
      </c>
      <c r="G6333" s="175" t="n">
        <v>41</v>
      </c>
      <c r="H6333" s="176" t="n">
        <v>3823.51977673376</v>
      </c>
      <c r="I6333" s="177" t="n">
        <v>4187002.41119458</v>
      </c>
      <c r="J6333" s="178" t="str">
        <f>IF(I6333&gt;0,H6333/I6333,0)</f>
      </c>
      <c r="K6333" s="179" t="str">
        <f>1-EXP(-J6333)</f>
      </c>
      <c r="L6333" s="180" t="str">
        <f>IF(G6333=30,1,M6332)</f>
      </c>
      <c r="M6333" s="181" t="str">
        <f>L6333*(1-K6333)</f>
      </c>
    </row>
    <row r="6334">
      <c r="A6334" t="s">
        <v>164</v>
      </c>
      <c r="B6334" t="s">
        <v>262</v>
      </c>
      <c r="C6334" s="32" t="s">
        <v>264</v>
      </c>
      <c r="D6334" t="s">
        <v>458</v>
      </c>
      <c r="E6334" t="s">
        <v>476</v>
      </c>
      <c r="F6334" s="174" t="n">
        <v>2027</v>
      </c>
      <c r="G6334" s="175" t="n">
        <v>42</v>
      </c>
      <c r="H6334" s="176" t="n">
        <v>4202.71891562861</v>
      </c>
      <c r="I6334" s="177" t="n">
        <v>4249363.7204661</v>
      </c>
      <c r="J6334" s="178" t="str">
        <f>IF(I6334&gt;0,H6334/I6334,0)</f>
      </c>
      <c r="K6334" s="179" t="str">
        <f>1-EXP(-J6334)</f>
      </c>
      <c r="L6334" s="180" t="str">
        <f>IF(G6334=30,1,M6333)</f>
      </c>
      <c r="M6334" s="181" t="str">
        <f>L6334*(1-K6334)</f>
      </c>
    </row>
    <row r="6335">
      <c r="A6335" t="s">
        <v>164</v>
      </c>
      <c r="B6335" t="s">
        <v>262</v>
      </c>
      <c r="C6335" s="32" t="s">
        <v>264</v>
      </c>
      <c r="D6335" t="s">
        <v>458</v>
      </c>
      <c r="E6335" t="s">
        <v>476</v>
      </c>
      <c r="F6335" s="174" t="n">
        <v>2027</v>
      </c>
      <c r="G6335" s="175" t="n">
        <v>43</v>
      </c>
      <c r="H6335" s="176" t="n">
        <v>4662.81123043085</v>
      </c>
      <c r="I6335" s="177" t="n">
        <v>4337481.16838857</v>
      </c>
      <c r="J6335" s="178" t="str">
        <f>IF(I6335&gt;0,H6335/I6335,0)</f>
      </c>
      <c r="K6335" s="179" t="str">
        <f>1-EXP(-J6335)</f>
      </c>
      <c r="L6335" s="180" t="str">
        <f>IF(G6335=30,1,M6334)</f>
      </c>
      <c r="M6335" s="181" t="str">
        <f>L6335*(1-K6335)</f>
      </c>
    </row>
    <row r="6336">
      <c r="A6336" t="s">
        <v>164</v>
      </c>
      <c r="B6336" t="s">
        <v>262</v>
      </c>
      <c r="C6336" s="32" t="s">
        <v>264</v>
      </c>
      <c r="D6336" t="s">
        <v>458</v>
      </c>
      <c r="E6336" t="s">
        <v>476</v>
      </c>
      <c r="F6336" s="174" t="n">
        <v>2027</v>
      </c>
      <c r="G6336" s="175" t="n">
        <v>44</v>
      </c>
      <c r="H6336" s="176" t="n">
        <v>5059.52737933604</v>
      </c>
      <c r="I6336" s="177" t="n">
        <v>4316076.14509956</v>
      </c>
      <c r="J6336" s="178" t="str">
        <f>IF(I6336&gt;0,H6336/I6336,0)</f>
      </c>
      <c r="K6336" s="179" t="str">
        <f>1-EXP(-J6336)</f>
      </c>
      <c r="L6336" s="180" t="str">
        <f>IF(G6336=30,1,M6335)</f>
      </c>
      <c r="M6336" s="181" t="str">
        <f>L6336*(1-K6336)</f>
      </c>
    </row>
    <row r="6337">
      <c r="A6337" t="s">
        <v>164</v>
      </c>
      <c r="B6337" t="s">
        <v>262</v>
      </c>
      <c r="C6337" s="32" t="s">
        <v>264</v>
      </c>
      <c r="D6337" t="s">
        <v>458</v>
      </c>
      <c r="E6337" t="s">
        <v>476</v>
      </c>
      <c r="F6337" s="174" t="n">
        <v>2027</v>
      </c>
      <c r="G6337" s="175" t="n">
        <v>45</v>
      </c>
      <c r="H6337" s="176" t="n">
        <v>6351.57660483022</v>
      </c>
      <c r="I6337" s="177" t="n">
        <v>4181414.35994719</v>
      </c>
      <c r="J6337" s="178" t="str">
        <f>IF(I6337&gt;0,H6337/I6337,0)</f>
      </c>
      <c r="K6337" s="179" t="str">
        <f>1-EXP(-J6337)</f>
      </c>
      <c r="L6337" s="180" t="str">
        <f>IF(G6337=30,1,M6336)</f>
      </c>
      <c r="M6337" s="181" t="str">
        <f>L6337*(1-K6337)</f>
      </c>
    </row>
    <row r="6338">
      <c r="A6338" t="s">
        <v>164</v>
      </c>
      <c r="B6338" t="s">
        <v>262</v>
      </c>
      <c r="C6338" s="32" t="s">
        <v>264</v>
      </c>
      <c r="D6338" t="s">
        <v>458</v>
      </c>
      <c r="E6338" t="s">
        <v>476</v>
      </c>
      <c r="F6338" s="174" t="n">
        <v>2027</v>
      </c>
      <c r="G6338" s="175" t="n">
        <v>46</v>
      </c>
      <c r="H6338" s="176" t="n">
        <v>6830.94291274899</v>
      </c>
      <c r="I6338" s="177" t="n">
        <v>4108817.71509669</v>
      </c>
      <c r="J6338" s="178" t="str">
        <f>IF(I6338&gt;0,H6338/I6338,0)</f>
      </c>
      <c r="K6338" s="179" t="str">
        <f>1-EXP(-J6338)</f>
      </c>
      <c r="L6338" s="180" t="str">
        <f>IF(G6338=30,1,M6337)</f>
      </c>
      <c r="M6338" s="181" t="str">
        <f>L6338*(1-K6338)</f>
      </c>
    </row>
    <row r="6339">
      <c r="A6339" t="s">
        <v>164</v>
      </c>
      <c r="B6339" t="s">
        <v>262</v>
      </c>
      <c r="C6339" s="32" t="s">
        <v>264</v>
      </c>
      <c r="D6339" t="s">
        <v>458</v>
      </c>
      <c r="E6339" t="s">
        <v>476</v>
      </c>
      <c r="F6339" s="174" t="n">
        <v>2027</v>
      </c>
      <c r="G6339" s="175" t="n">
        <v>47</v>
      </c>
      <c r="H6339" s="176" t="n">
        <v>7376.90333688473</v>
      </c>
      <c r="I6339" s="177" t="n">
        <v>4053372.6283105</v>
      </c>
      <c r="J6339" s="178" t="str">
        <f>IF(I6339&gt;0,H6339/I6339,0)</f>
      </c>
      <c r="K6339" s="179" t="str">
        <f>1-EXP(-J6339)</f>
      </c>
      <c r="L6339" s="180" t="str">
        <f>IF(G6339=30,1,M6338)</f>
      </c>
      <c r="M6339" s="181" t="str">
        <f>L6339*(1-K6339)</f>
      </c>
    </row>
    <row r="6340">
      <c r="A6340" t="s">
        <v>164</v>
      </c>
      <c r="B6340" t="s">
        <v>262</v>
      </c>
      <c r="C6340" s="32" t="s">
        <v>264</v>
      </c>
      <c r="D6340" t="s">
        <v>458</v>
      </c>
      <c r="E6340" t="s">
        <v>476</v>
      </c>
      <c r="F6340" s="174" t="n">
        <v>2027</v>
      </c>
      <c r="G6340" s="175" t="n">
        <v>48</v>
      </c>
      <c r="H6340" s="176" t="n">
        <v>7949.87361420851</v>
      </c>
      <c r="I6340" s="177" t="n">
        <v>3992569.1561569</v>
      </c>
      <c r="J6340" s="178" t="str">
        <f>IF(I6340&gt;0,H6340/I6340,0)</f>
      </c>
      <c r="K6340" s="179" t="str">
        <f>1-EXP(-J6340)</f>
      </c>
      <c r="L6340" s="180" t="str">
        <f>IF(G6340=30,1,M6339)</f>
      </c>
      <c r="M6340" s="181" t="str">
        <f>L6340*(1-K6340)</f>
      </c>
    </row>
    <row r="6341">
      <c r="A6341" t="s">
        <v>164</v>
      </c>
      <c r="B6341" t="s">
        <v>262</v>
      </c>
      <c r="C6341" s="32" t="s">
        <v>264</v>
      </c>
      <c r="D6341" t="s">
        <v>458</v>
      </c>
      <c r="E6341" t="s">
        <v>476</v>
      </c>
      <c r="F6341" s="174" t="n">
        <v>2027</v>
      </c>
      <c r="G6341" s="175" t="n">
        <v>49</v>
      </c>
      <c r="H6341" s="176" t="n">
        <v>8514.73736429276</v>
      </c>
      <c r="I6341" s="177" t="n">
        <v>3912222.40754659</v>
      </c>
      <c r="J6341" s="178" t="str">
        <f>IF(I6341&gt;0,H6341/I6341,0)</f>
      </c>
      <c r="K6341" s="179" t="str">
        <f>1-EXP(-J6341)</f>
      </c>
      <c r="L6341" s="180" t="str">
        <f>IF(G6341=30,1,M6340)</f>
      </c>
      <c r="M6341" s="181" t="str">
        <f>L6341*(1-K6341)</f>
      </c>
    </row>
    <row r="6342">
      <c r="A6342" t="s">
        <v>164</v>
      </c>
      <c r="B6342" t="s">
        <v>262</v>
      </c>
      <c r="C6342" s="32" t="s">
        <v>264</v>
      </c>
      <c r="D6342" t="s">
        <v>458</v>
      </c>
      <c r="E6342" t="s">
        <v>476</v>
      </c>
      <c r="F6342" s="174" t="n">
        <v>2027</v>
      </c>
      <c r="G6342" s="175" t="n">
        <v>50</v>
      </c>
      <c r="H6342" s="176" t="n">
        <v>9795.40272904501</v>
      </c>
      <c r="I6342" s="177" t="n">
        <v>3849355.24664058</v>
      </c>
      <c r="J6342" s="178" t="str">
        <f>IF(I6342&gt;0,H6342/I6342,0)</f>
      </c>
      <c r="K6342" s="179" t="str">
        <f>1-EXP(-J6342)</f>
      </c>
      <c r="L6342" s="180" t="str">
        <f>IF(G6342=30,1,M6341)</f>
      </c>
      <c r="M6342" s="181" t="str">
        <f>L6342*(1-K6342)</f>
      </c>
    </row>
    <row r="6343">
      <c r="A6343" t="s">
        <v>164</v>
      </c>
      <c r="B6343" t="s">
        <v>262</v>
      </c>
      <c r="C6343" s="32" t="s">
        <v>264</v>
      </c>
      <c r="D6343" t="s">
        <v>458</v>
      </c>
      <c r="E6343" t="s">
        <v>476</v>
      </c>
      <c r="F6343" s="174" t="n">
        <v>2027</v>
      </c>
      <c r="G6343" s="175" t="n">
        <v>51</v>
      </c>
      <c r="H6343" s="176" t="n">
        <v>10476.5507446312</v>
      </c>
      <c r="I6343" s="177" t="n">
        <v>3773679.52857014</v>
      </c>
      <c r="J6343" s="178" t="str">
        <f>IF(I6343&gt;0,H6343/I6343,0)</f>
      </c>
      <c r="K6343" s="179" t="str">
        <f>1-EXP(-J6343)</f>
      </c>
      <c r="L6343" s="180" t="str">
        <f>IF(G6343=30,1,M6342)</f>
      </c>
      <c r="M6343" s="181" t="str">
        <f>L6343*(1-K6343)</f>
      </c>
    </row>
    <row r="6344">
      <c r="A6344" t="s">
        <v>164</v>
      </c>
      <c r="B6344" t="s">
        <v>262</v>
      </c>
      <c r="C6344" s="32" t="s">
        <v>264</v>
      </c>
      <c r="D6344" t="s">
        <v>458</v>
      </c>
      <c r="E6344" t="s">
        <v>476</v>
      </c>
      <c r="F6344" s="174" t="n">
        <v>2027</v>
      </c>
      <c r="G6344" s="175" t="n">
        <v>52</v>
      </c>
      <c r="H6344" s="176" t="n">
        <v>11199.5413811338</v>
      </c>
      <c r="I6344" s="177" t="n">
        <v>3698246.73024789</v>
      </c>
      <c r="J6344" s="178" t="str">
        <f>IF(I6344&gt;0,H6344/I6344,0)</f>
      </c>
      <c r="K6344" s="179" t="str">
        <f>1-EXP(-J6344)</f>
      </c>
      <c r="L6344" s="180" t="str">
        <f>IF(G6344=30,1,M6343)</f>
      </c>
      <c r="M6344" s="181" t="str">
        <f>L6344*(1-K6344)</f>
      </c>
    </row>
    <row r="6345">
      <c r="A6345" t="s">
        <v>164</v>
      </c>
      <c r="B6345" t="s">
        <v>262</v>
      </c>
      <c r="C6345" s="32" t="s">
        <v>264</v>
      </c>
      <c r="D6345" t="s">
        <v>458</v>
      </c>
      <c r="E6345" t="s">
        <v>476</v>
      </c>
      <c r="F6345" s="174" t="n">
        <v>2027</v>
      </c>
      <c r="G6345" s="175" t="n">
        <v>53</v>
      </c>
      <c r="H6345" s="176" t="n">
        <v>11878.6683128259</v>
      </c>
      <c r="I6345" s="177" t="n">
        <v>3595064.04658149</v>
      </c>
      <c r="J6345" s="178" t="str">
        <f>IF(I6345&gt;0,H6345/I6345,0)</f>
      </c>
      <c r="K6345" s="179" t="str">
        <f>1-EXP(-J6345)</f>
      </c>
      <c r="L6345" s="180" t="str">
        <f>IF(G6345=30,1,M6344)</f>
      </c>
      <c r="M6345" s="181" t="str">
        <f>L6345*(1-K6345)</f>
      </c>
    </row>
    <row r="6346">
      <c r="A6346" t="s">
        <v>164</v>
      </c>
      <c r="B6346" t="s">
        <v>262</v>
      </c>
      <c r="C6346" s="32" t="s">
        <v>264</v>
      </c>
      <c r="D6346" t="s">
        <v>458</v>
      </c>
      <c r="E6346" t="s">
        <v>476</v>
      </c>
      <c r="F6346" s="174" t="n">
        <v>2027</v>
      </c>
      <c r="G6346" s="175" t="n">
        <v>54</v>
      </c>
      <c r="H6346" s="176" t="n">
        <v>12813.5763824094</v>
      </c>
      <c r="I6346" s="177" t="n">
        <v>3553041.94674163</v>
      </c>
      <c r="J6346" s="178" t="str">
        <f>IF(I6346&gt;0,H6346/I6346,0)</f>
      </c>
      <c r="K6346" s="179" t="str">
        <f>1-EXP(-J6346)</f>
      </c>
      <c r="L6346" s="180" t="str">
        <f>IF(G6346=30,1,M6345)</f>
      </c>
      <c r="M6346" s="181" t="str">
        <f>L6346*(1-K6346)</f>
      </c>
    </row>
    <row r="6347">
      <c r="A6347" t="s">
        <v>164</v>
      </c>
      <c r="B6347" t="s">
        <v>262</v>
      </c>
      <c r="C6347" s="32" t="s">
        <v>264</v>
      </c>
      <c r="D6347" t="s">
        <v>458</v>
      </c>
      <c r="E6347" t="s">
        <v>476</v>
      </c>
      <c r="F6347" s="174" t="n">
        <v>2027</v>
      </c>
      <c r="G6347" s="175" t="n">
        <v>55</v>
      </c>
      <c r="H6347" s="176" t="n">
        <v>13398.1937520132</v>
      </c>
      <c r="I6347" s="177" t="n">
        <v>3345000.38692597</v>
      </c>
      <c r="J6347" s="178" t="str">
        <f>IF(I6347&gt;0,H6347/I6347,0)</f>
      </c>
      <c r="K6347" s="179" t="str">
        <f>1-EXP(-J6347)</f>
      </c>
      <c r="L6347" s="180" t="str">
        <f>IF(G6347=30,1,M6346)</f>
      </c>
      <c r="M6347" s="181" t="str">
        <f>L6347*(1-K6347)</f>
      </c>
    </row>
    <row r="6348">
      <c r="A6348" t="s">
        <v>164</v>
      </c>
      <c r="B6348" t="s">
        <v>262</v>
      </c>
      <c r="C6348" s="32" t="s">
        <v>264</v>
      </c>
      <c r="D6348" t="s">
        <v>458</v>
      </c>
      <c r="E6348" t="s">
        <v>476</v>
      </c>
      <c r="F6348" s="174" t="n">
        <v>2027</v>
      </c>
      <c r="G6348" s="175" t="n">
        <v>56</v>
      </c>
      <c r="H6348" s="176" t="n">
        <v>14258.2516312123</v>
      </c>
      <c r="I6348" s="177" t="n">
        <v>3259784.12115361</v>
      </c>
      <c r="J6348" s="178" t="str">
        <f>IF(I6348&gt;0,H6348/I6348,0)</f>
      </c>
      <c r="K6348" s="179" t="str">
        <f>1-EXP(-J6348)</f>
      </c>
      <c r="L6348" s="180" t="str">
        <f>IF(G6348=30,1,M6347)</f>
      </c>
      <c r="M6348" s="181" t="str">
        <f>L6348*(1-K6348)</f>
      </c>
    </row>
    <row r="6349">
      <c r="A6349" t="s">
        <v>164</v>
      </c>
      <c r="B6349" t="s">
        <v>262</v>
      </c>
      <c r="C6349" s="32" t="s">
        <v>264</v>
      </c>
      <c r="D6349" t="s">
        <v>458</v>
      </c>
      <c r="E6349" t="s">
        <v>476</v>
      </c>
      <c r="F6349" s="174" t="n">
        <v>2027</v>
      </c>
      <c r="G6349" s="175" t="n">
        <v>57</v>
      </c>
      <c r="H6349" s="176" t="n">
        <v>15192.025499231</v>
      </c>
      <c r="I6349" s="177" t="n">
        <v>3179646.12440246</v>
      </c>
      <c r="J6349" s="178" t="str">
        <f>IF(I6349&gt;0,H6349/I6349,0)</f>
      </c>
      <c r="K6349" s="179" t="str">
        <f>1-EXP(-J6349)</f>
      </c>
      <c r="L6349" s="180" t="str">
        <f>IF(G6349=30,1,M6348)</f>
      </c>
      <c r="M6349" s="181" t="str">
        <f>L6349*(1-K6349)</f>
      </c>
    </row>
    <row r="6350">
      <c r="A6350" t="s">
        <v>164</v>
      </c>
      <c r="B6350" t="s">
        <v>262</v>
      </c>
      <c r="C6350" s="32" t="s">
        <v>264</v>
      </c>
      <c r="D6350" t="s">
        <v>458</v>
      </c>
      <c r="E6350" t="s">
        <v>476</v>
      </c>
      <c r="F6350" s="174" t="n">
        <v>2027</v>
      </c>
      <c r="G6350" s="175" t="n">
        <v>58</v>
      </c>
      <c r="H6350" s="176" t="n">
        <v>16130.4372079483</v>
      </c>
      <c r="I6350" s="177" t="n">
        <v>3090238.96551739</v>
      </c>
      <c r="J6350" s="178" t="str">
        <f>IF(I6350&gt;0,H6350/I6350,0)</f>
      </c>
      <c r="K6350" s="179" t="str">
        <f>1-EXP(-J6350)</f>
      </c>
      <c r="L6350" s="180" t="str">
        <f>IF(G6350=30,1,M6349)</f>
      </c>
      <c r="M6350" s="181" t="str">
        <f>L6350*(1-K6350)</f>
      </c>
    </row>
    <row r="6351">
      <c r="A6351" t="s">
        <v>164</v>
      </c>
      <c r="B6351" t="s">
        <v>262</v>
      </c>
      <c r="C6351" s="32" t="s">
        <v>264</v>
      </c>
      <c r="D6351" t="s">
        <v>458</v>
      </c>
      <c r="E6351" t="s">
        <v>476</v>
      </c>
      <c r="F6351" s="174" t="n">
        <v>2027</v>
      </c>
      <c r="G6351" s="175" t="n">
        <v>59</v>
      </c>
      <c r="H6351" s="176" t="n">
        <v>17001.3385419604</v>
      </c>
      <c r="I6351" s="177" t="n">
        <v>2980817.79047686</v>
      </c>
      <c r="J6351" s="178" t="str">
        <f>IF(I6351&gt;0,H6351/I6351,0)</f>
      </c>
      <c r="K6351" s="179" t="str">
        <f>1-EXP(-J6351)</f>
      </c>
      <c r="L6351" s="180" t="str">
        <f>IF(G6351=30,1,M6350)</f>
      </c>
      <c r="M6351" s="181" t="str">
        <f>L6351*(1-K6351)</f>
      </c>
    </row>
    <row r="6352">
      <c r="A6352" t="s">
        <v>164</v>
      </c>
      <c r="B6352" t="s">
        <v>262</v>
      </c>
      <c r="C6352" s="32" t="s">
        <v>264</v>
      </c>
      <c r="D6352" t="s">
        <v>458</v>
      </c>
      <c r="E6352" t="s">
        <v>476</v>
      </c>
      <c r="F6352" s="174" t="n">
        <v>2027</v>
      </c>
      <c r="G6352" s="175" t="n">
        <v>60</v>
      </c>
      <c r="H6352" s="176" t="n">
        <v>18164.3593106289</v>
      </c>
      <c r="I6352" s="177" t="n">
        <v>2839775.74453273</v>
      </c>
      <c r="J6352" s="178" t="str">
        <f>IF(I6352&gt;0,H6352/I6352,0)</f>
      </c>
      <c r="K6352" s="179" t="str">
        <f>1-EXP(-J6352)</f>
      </c>
      <c r="L6352" s="180" t="str">
        <f>IF(G6352=30,1,M6351)</f>
      </c>
      <c r="M6352" s="181" t="str">
        <f>L6352*(1-K6352)</f>
      </c>
    </row>
    <row r="6353">
      <c r="A6353" t="s">
        <v>164</v>
      </c>
      <c r="B6353" t="s">
        <v>262</v>
      </c>
      <c r="C6353" s="32" t="s">
        <v>264</v>
      </c>
      <c r="D6353" t="s">
        <v>458</v>
      </c>
      <c r="E6353" t="s">
        <v>476</v>
      </c>
      <c r="F6353" s="174" t="n">
        <v>2027</v>
      </c>
      <c r="G6353" s="175" t="n">
        <v>61</v>
      </c>
      <c r="H6353" s="176" t="n">
        <v>19123.2196896014</v>
      </c>
      <c r="I6353" s="177" t="n">
        <v>2735208.80630491</v>
      </c>
      <c r="J6353" s="178" t="str">
        <f>IF(I6353&gt;0,H6353/I6353,0)</f>
      </c>
      <c r="K6353" s="179" t="str">
        <f>1-EXP(-J6353)</f>
      </c>
      <c r="L6353" s="180" t="str">
        <f>IF(G6353=30,1,M6352)</f>
      </c>
      <c r="M6353" s="181" t="str">
        <f>L6353*(1-K6353)</f>
      </c>
    </row>
    <row r="6354">
      <c r="A6354" t="s">
        <v>164</v>
      </c>
      <c r="B6354" t="s">
        <v>262</v>
      </c>
      <c r="C6354" s="32" t="s">
        <v>264</v>
      </c>
      <c r="D6354" t="s">
        <v>458</v>
      </c>
      <c r="E6354" t="s">
        <v>476</v>
      </c>
      <c r="F6354" s="174" t="n">
        <v>2027</v>
      </c>
      <c r="G6354" s="175" t="n">
        <v>62</v>
      </c>
      <c r="H6354" s="176" t="n">
        <v>19945.4750687906</v>
      </c>
      <c r="I6354" s="177" t="n">
        <v>2609234.01717217</v>
      </c>
      <c r="J6354" s="178" t="str">
        <f>IF(I6354&gt;0,H6354/I6354,0)</f>
      </c>
      <c r="K6354" s="179" t="str">
        <f>1-EXP(-J6354)</f>
      </c>
      <c r="L6354" s="180" t="str">
        <f>IF(G6354=30,1,M6353)</f>
      </c>
      <c r="M6354" s="181" t="str">
        <f>L6354*(1-K6354)</f>
      </c>
    </row>
    <row r="6355">
      <c r="A6355" t="s">
        <v>164</v>
      </c>
      <c r="B6355" t="s">
        <v>262</v>
      </c>
      <c r="C6355" s="32" t="s">
        <v>264</v>
      </c>
      <c r="D6355" t="s">
        <v>458</v>
      </c>
      <c r="E6355" t="s">
        <v>476</v>
      </c>
      <c r="F6355" s="174" t="n">
        <v>2027</v>
      </c>
      <c r="G6355" s="175" t="n">
        <v>63</v>
      </c>
      <c r="H6355" s="176" t="n">
        <v>20769.9181822418</v>
      </c>
      <c r="I6355" s="177" t="n">
        <v>2483473.93364172</v>
      </c>
      <c r="J6355" s="178" t="str">
        <f>IF(I6355&gt;0,H6355/I6355,0)</f>
      </c>
      <c r="K6355" s="179" t="str">
        <f>1-EXP(-J6355)</f>
      </c>
      <c r="L6355" s="180" t="str">
        <f>IF(G6355=30,1,M6354)</f>
      </c>
      <c r="M6355" s="181" t="str">
        <f>L6355*(1-K6355)</f>
      </c>
    </row>
    <row r="6356">
      <c r="A6356" t="s">
        <v>164</v>
      </c>
      <c r="B6356" t="s">
        <v>262</v>
      </c>
      <c r="C6356" s="32" t="s">
        <v>264</v>
      </c>
      <c r="D6356" t="s">
        <v>458</v>
      </c>
      <c r="E6356" t="s">
        <v>476</v>
      </c>
      <c r="F6356" s="174" t="n">
        <v>2027</v>
      </c>
      <c r="G6356" s="175" t="n">
        <v>64</v>
      </c>
      <c r="H6356" s="176" t="n">
        <v>21630.3819966072</v>
      </c>
      <c r="I6356" s="177" t="n">
        <v>2362694.71134178</v>
      </c>
      <c r="J6356" s="178" t="str">
        <f>IF(I6356&gt;0,H6356/I6356,0)</f>
      </c>
      <c r="K6356" s="179" t="str">
        <f>1-EXP(-J6356)</f>
      </c>
      <c r="L6356" s="180" t="str">
        <f>IF(G6356=30,1,M6355)</f>
      </c>
      <c r="M6356" s="181" t="str">
        <f>L6356*(1-K6356)</f>
      </c>
    </row>
    <row r="6357">
      <c r="A6357" t="s">
        <v>164</v>
      </c>
      <c r="B6357" t="s">
        <v>262</v>
      </c>
      <c r="C6357" s="32" t="s">
        <v>264</v>
      </c>
      <c r="D6357" t="s">
        <v>458</v>
      </c>
      <c r="E6357" t="s">
        <v>476</v>
      </c>
      <c r="F6357" s="174" t="n">
        <v>2027</v>
      </c>
      <c r="G6357" s="175" t="n">
        <v>65</v>
      </c>
      <c r="H6357" s="176" t="n">
        <v>21742.4321045467</v>
      </c>
      <c r="I6357" s="177" t="n">
        <v>2216208.17833757</v>
      </c>
      <c r="J6357" s="178" t="str">
        <f>IF(I6357&gt;0,H6357/I6357,0)</f>
      </c>
      <c r="K6357" s="179" t="str">
        <f>1-EXP(-J6357)</f>
      </c>
      <c r="L6357" s="180" t="str">
        <f>IF(G6357=30,1,M6356)</f>
      </c>
      <c r="M6357" s="181" t="str">
        <f>L6357*(1-K6357)</f>
      </c>
    </row>
    <row r="6358">
      <c r="A6358" t="s">
        <v>164</v>
      </c>
      <c r="B6358" t="s">
        <v>262</v>
      </c>
      <c r="C6358" s="32" t="s">
        <v>264</v>
      </c>
      <c r="D6358" t="s">
        <v>458</v>
      </c>
      <c r="E6358" t="s">
        <v>476</v>
      </c>
      <c r="F6358" s="174" t="n">
        <v>2027</v>
      </c>
      <c r="G6358" s="175" t="n">
        <v>66</v>
      </c>
      <c r="H6358" s="176" t="n">
        <v>22521.7888989843</v>
      </c>
      <c r="I6358" s="177" t="n">
        <v>2095052.10849969</v>
      </c>
      <c r="J6358" s="178" t="str">
        <f>IF(I6358&gt;0,H6358/I6358,0)</f>
      </c>
      <c r="K6358" s="179" t="str">
        <f>1-EXP(-J6358)</f>
      </c>
      <c r="L6358" s="180" t="str">
        <f>IF(G6358=30,1,M6357)</f>
      </c>
      <c r="M6358" s="181" t="str">
        <f>L6358*(1-K6358)</f>
      </c>
    </row>
    <row r="6359">
      <c r="A6359" t="s">
        <v>164</v>
      </c>
      <c r="B6359" t="s">
        <v>262</v>
      </c>
      <c r="C6359" s="32" t="s">
        <v>264</v>
      </c>
      <c r="D6359" t="s">
        <v>458</v>
      </c>
      <c r="E6359" t="s">
        <v>476</v>
      </c>
      <c r="F6359" s="174" t="n">
        <v>2027</v>
      </c>
      <c r="G6359" s="175" t="n">
        <v>67</v>
      </c>
      <c r="H6359" s="176" t="n">
        <v>23212.4955988286</v>
      </c>
      <c r="I6359" s="177" t="n">
        <v>1969892.19368562</v>
      </c>
      <c r="J6359" s="178" t="str">
        <f>IF(I6359&gt;0,H6359/I6359,0)</f>
      </c>
      <c r="K6359" s="179" t="str">
        <f>1-EXP(-J6359)</f>
      </c>
      <c r="L6359" s="180" t="str">
        <f>IF(G6359=30,1,M6358)</f>
      </c>
      <c r="M6359" s="181" t="str">
        <f>L6359*(1-K6359)</f>
      </c>
    </row>
    <row r="6360">
      <c r="A6360" t="s">
        <v>164</v>
      </c>
      <c r="B6360" t="s">
        <v>262</v>
      </c>
      <c r="C6360" s="32" t="s">
        <v>264</v>
      </c>
      <c r="D6360" t="s">
        <v>458</v>
      </c>
      <c r="E6360" t="s">
        <v>476</v>
      </c>
      <c r="F6360" s="174" t="n">
        <v>2027</v>
      </c>
      <c r="G6360" s="175" t="n">
        <v>68</v>
      </c>
      <c r="H6360" s="176" t="n">
        <v>23764.4594522616</v>
      </c>
      <c r="I6360" s="177" t="n">
        <v>1838851.54986819</v>
      </c>
      <c r="J6360" s="178" t="str">
        <f>IF(I6360&gt;0,H6360/I6360,0)</f>
      </c>
      <c r="K6360" s="179" t="str">
        <f>1-EXP(-J6360)</f>
      </c>
      <c r="L6360" s="180" t="str">
        <f>IF(G6360=30,1,M6359)</f>
      </c>
      <c r="M6360" s="181" t="str">
        <f>L6360*(1-K6360)</f>
      </c>
    </row>
    <row r="6361">
      <c r="A6361" t="s">
        <v>164</v>
      </c>
      <c r="B6361" t="s">
        <v>262</v>
      </c>
      <c r="C6361" s="32" t="s">
        <v>264</v>
      </c>
      <c r="D6361" t="s">
        <v>458</v>
      </c>
      <c r="E6361" t="s">
        <v>476</v>
      </c>
      <c r="F6361" s="174" t="n">
        <v>2027</v>
      </c>
      <c r="G6361" s="175" t="n">
        <v>69</v>
      </c>
      <c r="H6361" s="176" t="n">
        <v>24261.1661712578</v>
      </c>
      <c r="I6361" s="177" t="n">
        <v>1710368.28074448</v>
      </c>
      <c r="J6361" s="178" t="str">
        <f>IF(I6361&gt;0,H6361/I6361,0)</f>
      </c>
      <c r="K6361" s="179" t="str">
        <f>1-EXP(-J6361)</f>
      </c>
      <c r="L6361" s="180" t="str">
        <f>IF(G6361=30,1,M6360)</f>
      </c>
      <c r="M6361" s="181" t="str">
        <f>L6361*(1-K6361)</f>
      </c>
    </row>
    <row r="6362">
      <c r="A6362" t="s">
        <v>164</v>
      </c>
      <c r="B6362" t="s">
        <v>262</v>
      </c>
      <c r="C6362" s="32" t="s">
        <v>264</v>
      </c>
      <c r="D6362" t="s">
        <v>458</v>
      </c>
      <c r="E6362" t="s">
        <v>476</v>
      </c>
      <c r="F6362" s="174" t="n">
        <v>2028</v>
      </c>
      <c r="G6362" s="175" t="n">
        <v>30</v>
      </c>
      <c r="H6362" s="176" t="n">
        <v>984.867767091229</v>
      </c>
      <c r="I6362" s="177" t="n">
        <v>4420057.24488978</v>
      </c>
      <c r="J6362" s="178" t="str">
        <f>IF(I6362&gt;0,H6362/I6362,0)</f>
      </c>
      <c r="K6362" s="179" t="str">
        <f>1-EXP(-J6362)</f>
      </c>
      <c r="L6362" s="180" t="str">
        <f>IF(G6362=30,1,M6361)</f>
      </c>
      <c r="M6362" s="181" t="str">
        <f>L6362*(1-K6362)</f>
      </c>
    </row>
    <row r="6363">
      <c r="A6363" t="s">
        <v>164</v>
      </c>
      <c r="B6363" t="s">
        <v>262</v>
      </c>
      <c r="C6363" s="32" t="s">
        <v>264</v>
      </c>
      <c r="D6363" t="s">
        <v>458</v>
      </c>
      <c r="E6363" t="s">
        <v>476</v>
      </c>
      <c r="F6363" s="174" t="n">
        <v>2028</v>
      </c>
      <c r="G6363" s="175" t="n">
        <v>31</v>
      </c>
      <c r="H6363" s="176" t="n">
        <v>1347.13302515651</v>
      </c>
      <c r="I6363" s="177" t="n">
        <v>4561951.54715136</v>
      </c>
      <c r="J6363" s="178" t="str">
        <f>IF(I6363&gt;0,H6363/I6363,0)</f>
      </c>
      <c r="K6363" s="179" t="str">
        <f>1-EXP(-J6363)</f>
      </c>
      <c r="L6363" s="180" t="str">
        <f>IF(G6363=30,1,M6362)</f>
      </c>
      <c r="M6363" s="181" t="str">
        <f>L6363*(1-K6363)</f>
      </c>
    </row>
    <row r="6364">
      <c r="A6364" t="s">
        <v>164</v>
      </c>
      <c r="B6364" t="s">
        <v>262</v>
      </c>
      <c r="C6364" s="32" t="s">
        <v>264</v>
      </c>
      <c r="D6364" t="s">
        <v>458</v>
      </c>
      <c r="E6364" t="s">
        <v>476</v>
      </c>
      <c r="F6364" s="174" t="n">
        <v>2028</v>
      </c>
      <c r="G6364" s="175" t="n">
        <v>32</v>
      </c>
      <c r="H6364" s="176" t="n">
        <v>1395.77276744597</v>
      </c>
      <c r="I6364" s="177" t="n">
        <v>4519595.31722706</v>
      </c>
      <c r="J6364" s="178" t="str">
        <f>IF(I6364&gt;0,H6364/I6364,0)</f>
      </c>
      <c r="K6364" s="179" t="str">
        <f>1-EXP(-J6364)</f>
      </c>
      <c r="L6364" s="180" t="str">
        <f>IF(G6364=30,1,M6363)</f>
      </c>
      <c r="M6364" s="181" t="str">
        <f>L6364*(1-K6364)</f>
      </c>
    </row>
    <row r="6365">
      <c r="A6365" t="s">
        <v>164</v>
      </c>
      <c r="B6365" t="s">
        <v>262</v>
      </c>
      <c r="C6365" s="32" t="s">
        <v>264</v>
      </c>
      <c r="D6365" t="s">
        <v>458</v>
      </c>
      <c r="E6365" t="s">
        <v>476</v>
      </c>
      <c r="F6365" s="174" t="n">
        <v>2028</v>
      </c>
      <c r="G6365" s="175" t="n">
        <v>33</v>
      </c>
      <c r="H6365" s="176" t="n">
        <v>1445.68544355838</v>
      </c>
      <c r="I6365" s="177" t="n">
        <v>4447049.43453251</v>
      </c>
      <c r="J6365" s="178" t="str">
        <f>IF(I6365&gt;0,H6365/I6365,0)</f>
      </c>
      <c r="K6365" s="179" t="str">
        <f>1-EXP(-J6365)</f>
      </c>
      <c r="L6365" s="180" t="str">
        <f>IF(G6365=30,1,M6364)</f>
      </c>
      <c r="M6365" s="181" t="str">
        <f>L6365*(1-K6365)</f>
      </c>
    </row>
    <row r="6366">
      <c r="A6366" t="s">
        <v>164</v>
      </c>
      <c r="B6366" t="s">
        <v>262</v>
      </c>
      <c r="C6366" s="32" t="s">
        <v>264</v>
      </c>
      <c r="D6366" t="s">
        <v>458</v>
      </c>
      <c r="E6366" t="s">
        <v>476</v>
      </c>
      <c r="F6366" s="174" t="n">
        <v>2028</v>
      </c>
      <c r="G6366" s="175" t="n">
        <v>34</v>
      </c>
      <c r="H6366" s="176" t="n">
        <v>1511.73644573738</v>
      </c>
      <c r="I6366" s="177" t="n">
        <v>4390426.34474431</v>
      </c>
      <c r="J6366" s="178" t="str">
        <f>IF(I6366&gt;0,H6366/I6366,0)</f>
      </c>
      <c r="K6366" s="179" t="str">
        <f>1-EXP(-J6366)</f>
      </c>
      <c r="L6366" s="180" t="str">
        <f>IF(G6366=30,1,M6365)</f>
      </c>
      <c r="M6366" s="181" t="str">
        <f>L6366*(1-K6366)</f>
      </c>
    </row>
    <row r="6367">
      <c r="A6367" t="s">
        <v>164</v>
      </c>
      <c r="B6367" t="s">
        <v>262</v>
      </c>
      <c r="C6367" s="32" t="s">
        <v>264</v>
      </c>
      <c r="D6367" t="s">
        <v>458</v>
      </c>
      <c r="E6367" t="s">
        <v>476</v>
      </c>
      <c r="F6367" s="174" t="n">
        <v>2028</v>
      </c>
      <c r="G6367" s="175" t="n">
        <v>35</v>
      </c>
      <c r="H6367" s="176" t="n">
        <v>2046.73047726678</v>
      </c>
      <c r="I6367" s="177" t="n">
        <v>4337518.76821593</v>
      </c>
      <c r="J6367" s="178" t="str">
        <f>IF(I6367&gt;0,H6367/I6367,0)</f>
      </c>
      <c r="K6367" s="179" t="str">
        <f>1-EXP(-J6367)</f>
      </c>
      <c r="L6367" s="180" t="str">
        <f>IF(G6367=30,1,M6366)</f>
      </c>
      <c r="M6367" s="181" t="str">
        <f>L6367*(1-K6367)</f>
      </c>
    </row>
    <row r="6368">
      <c r="A6368" t="s">
        <v>164</v>
      </c>
      <c r="B6368" t="s">
        <v>262</v>
      </c>
      <c r="C6368" s="32" t="s">
        <v>264</v>
      </c>
      <c r="D6368" t="s">
        <v>458</v>
      </c>
      <c r="E6368" t="s">
        <v>476</v>
      </c>
      <c r="F6368" s="174" t="n">
        <v>2028</v>
      </c>
      <c r="G6368" s="175" t="n">
        <v>36</v>
      </c>
      <c r="H6368" s="176" t="n">
        <v>2205.83613816339</v>
      </c>
      <c r="I6368" s="177" t="n">
        <v>4375923.81760308</v>
      </c>
      <c r="J6368" s="178" t="str">
        <f>IF(I6368&gt;0,H6368/I6368,0)</f>
      </c>
      <c r="K6368" s="179" t="str">
        <f>1-EXP(-J6368)</f>
      </c>
      <c r="L6368" s="180" t="str">
        <f>IF(G6368=30,1,M6367)</f>
      </c>
      <c r="M6368" s="181" t="str">
        <f>L6368*(1-K6368)</f>
      </c>
    </row>
    <row r="6369">
      <c r="A6369" t="s">
        <v>164</v>
      </c>
      <c r="B6369" t="s">
        <v>262</v>
      </c>
      <c r="C6369" s="32" t="s">
        <v>264</v>
      </c>
      <c r="D6369" t="s">
        <v>458</v>
      </c>
      <c r="E6369" t="s">
        <v>476</v>
      </c>
      <c r="F6369" s="174" t="n">
        <v>2028</v>
      </c>
      <c r="G6369" s="175" t="n">
        <v>37</v>
      </c>
      <c r="H6369" s="176" t="n">
        <v>2374.4185432397</v>
      </c>
      <c r="I6369" s="177" t="n">
        <v>4395156.47444472</v>
      </c>
      <c r="J6369" s="178" t="str">
        <f>IF(I6369&gt;0,H6369/I6369,0)</f>
      </c>
      <c r="K6369" s="179" t="str">
        <f>1-EXP(-J6369)</f>
      </c>
      <c r="L6369" s="180" t="str">
        <f>IF(G6369=30,1,M6368)</f>
      </c>
      <c r="M6369" s="181" t="str">
        <f>L6369*(1-K6369)</f>
      </c>
    </row>
    <row r="6370">
      <c r="A6370" t="s">
        <v>164</v>
      </c>
      <c r="B6370" t="s">
        <v>262</v>
      </c>
      <c r="C6370" s="32" t="s">
        <v>264</v>
      </c>
      <c r="D6370" t="s">
        <v>458</v>
      </c>
      <c r="E6370" t="s">
        <v>476</v>
      </c>
      <c r="F6370" s="174" t="n">
        <v>2028</v>
      </c>
      <c r="G6370" s="175" t="n">
        <v>38</v>
      </c>
      <c r="H6370" s="176" t="n">
        <v>3601.94032821812</v>
      </c>
      <c r="I6370" s="177" t="n">
        <v>6472822.1449962</v>
      </c>
      <c r="J6370" s="178" t="str">
        <f>IF(I6370&gt;0,H6370/I6370,0)</f>
      </c>
      <c r="K6370" s="179" t="str">
        <f>1-EXP(-J6370)</f>
      </c>
      <c r="L6370" s="180" t="str">
        <f>IF(G6370=30,1,M6369)</f>
      </c>
      <c r="M6370" s="181" t="str">
        <f>L6370*(1-K6370)</f>
      </c>
    </row>
    <row r="6371">
      <c r="A6371" t="s">
        <v>164</v>
      </c>
      <c r="B6371" t="s">
        <v>262</v>
      </c>
      <c r="C6371" s="32" t="s">
        <v>264</v>
      </c>
      <c r="D6371" t="s">
        <v>458</v>
      </c>
      <c r="E6371" t="s">
        <v>476</v>
      </c>
      <c r="F6371" s="174" t="n">
        <v>2028</v>
      </c>
      <c r="G6371" s="175" t="n">
        <v>39</v>
      </c>
      <c r="H6371" s="176" t="n">
        <v>2716.5268128912</v>
      </c>
      <c r="I6371" s="177" t="n">
        <v>4356183.83402475</v>
      </c>
      <c r="J6371" s="178" t="str">
        <f>IF(I6371&gt;0,H6371/I6371,0)</f>
      </c>
      <c r="K6371" s="179" t="str">
        <f>1-EXP(-J6371)</f>
      </c>
      <c r="L6371" s="180" t="str">
        <f>IF(G6371=30,1,M6370)</f>
      </c>
      <c r="M6371" s="181" t="str">
        <f>L6371*(1-K6371)</f>
      </c>
    </row>
    <row r="6372">
      <c r="A6372" t="s">
        <v>164</v>
      </c>
      <c r="B6372" t="s">
        <v>262</v>
      </c>
      <c r="C6372" s="32" t="s">
        <v>264</v>
      </c>
      <c r="D6372" t="s">
        <v>458</v>
      </c>
      <c r="E6372" t="s">
        <v>476</v>
      </c>
      <c r="F6372" s="174" t="n">
        <v>2028</v>
      </c>
      <c r="G6372" s="175" t="n">
        <v>40</v>
      </c>
      <c r="H6372" s="176" t="n">
        <v>3646.94426150347</v>
      </c>
      <c r="I6372" s="177" t="n">
        <v>4340898.77485437</v>
      </c>
      <c r="J6372" s="178" t="str">
        <f>IF(I6372&gt;0,H6372/I6372,0)</f>
      </c>
      <c r="K6372" s="179" t="str">
        <f>1-EXP(-J6372)</f>
      </c>
      <c r="L6372" s="180" t="str">
        <f>IF(G6372=30,1,M6371)</f>
      </c>
      <c r="M6372" s="181" t="str">
        <f>L6372*(1-K6372)</f>
      </c>
    </row>
    <row r="6373">
      <c r="A6373" t="s">
        <v>164</v>
      </c>
      <c r="B6373" t="s">
        <v>262</v>
      </c>
      <c r="C6373" s="32" t="s">
        <v>264</v>
      </c>
      <c r="D6373" t="s">
        <v>458</v>
      </c>
      <c r="E6373" t="s">
        <v>476</v>
      </c>
      <c r="F6373" s="174" t="n">
        <v>2028</v>
      </c>
      <c r="G6373" s="175" t="n">
        <v>41</v>
      </c>
      <c r="H6373" s="176" t="n">
        <v>3819.51890709238</v>
      </c>
      <c r="I6373" s="177" t="n">
        <v>4208758.4801055</v>
      </c>
      <c r="J6373" s="178" t="str">
        <f>IF(I6373&gt;0,H6373/I6373,0)</f>
      </c>
      <c r="K6373" s="179" t="str">
        <f>1-EXP(-J6373)</f>
      </c>
      <c r="L6373" s="180" t="str">
        <f>IF(G6373=30,1,M6372)</f>
      </c>
      <c r="M6373" s="181" t="str">
        <f>L6373*(1-K6373)</f>
      </c>
    </row>
    <row r="6374">
      <c r="A6374" t="s">
        <v>164</v>
      </c>
      <c r="B6374" t="s">
        <v>262</v>
      </c>
      <c r="C6374" s="32" t="s">
        <v>264</v>
      </c>
      <c r="D6374" t="s">
        <v>458</v>
      </c>
      <c r="E6374" t="s">
        <v>476</v>
      </c>
      <c r="F6374" s="174" t="n">
        <v>2028</v>
      </c>
      <c r="G6374" s="175" t="n">
        <v>42</v>
      </c>
      <c r="H6374" s="176" t="n">
        <v>4105.5364158639</v>
      </c>
      <c r="I6374" s="177" t="n">
        <v>4175695.46984819</v>
      </c>
      <c r="J6374" s="178" t="str">
        <f>IF(I6374&gt;0,H6374/I6374,0)</f>
      </c>
      <c r="K6374" s="179" t="str">
        <f>1-EXP(-J6374)</f>
      </c>
      <c r="L6374" s="180" t="str">
        <f>IF(G6374=30,1,M6373)</f>
      </c>
      <c r="M6374" s="181" t="str">
        <f>L6374*(1-K6374)</f>
      </c>
    </row>
    <row r="6375">
      <c r="A6375" t="s">
        <v>164</v>
      </c>
      <c r="B6375" t="s">
        <v>262</v>
      </c>
      <c r="C6375" s="32" t="s">
        <v>264</v>
      </c>
      <c r="D6375" t="s">
        <v>458</v>
      </c>
      <c r="E6375" t="s">
        <v>476</v>
      </c>
      <c r="F6375" s="174" t="n">
        <v>2028</v>
      </c>
      <c r="G6375" s="175" t="n">
        <v>43</v>
      </c>
      <c r="H6375" s="176" t="n">
        <v>4529.68948699477</v>
      </c>
      <c r="I6375" s="177" t="n">
        <v>4236961.58480961</v>
      </c>
      <c r="J6375" s="178" t="str">
        <f>IF(I6375&gt;0,H6375/I6375,0)</f>
      </c>
      <c r="K6375" s="179" t="str">
        <f>1-EXP(-J6375)</f>
      </c>
      <c r="L6375" s="180" t="str">
        <f>IF(G6375=30,1,M6374)</f>
      </c>
      <c r="M6375" s="181" t="str">
        <f>L6375*(1-K6375)</f>
      </c>
    </row>
    <row r="6376">
      <c r="A6376" t="s">
        <v>164</v>
      </c>
      <c r="B6376" t="s">
        <v>262</v>
      </c>
      <c r="C6376" s="32" t="s">
        <v>264</v>
      </c>
      <c r="D6376" t="s">
        <v>458</v>
      </c>
      <c r="E6376" t="s">
        <v>476</v>
      </c>
      <c r="F6376" s="174" t="n">
        <v>2028</v>
      </c>
      <c r="G6376" s="175" t="n">
        <v>44</v>
      </c>
      <c r="H6376" s="176" t="n">
        <v>5042.18946061545</v>
      </c>
      <c r="I6376" s="177" t="n">
        <v>4323753.43196513</v>
      </c>
      <c r="J6376" s="178" t="str">
        <f>IF(I6376&gt;0,H6376/I6376,0)</f>
      </c>
      <c r="K6376" s="179" t="str">
        <f>1-EXP(-J6376)</f>
      </c>
      <c r="L6376" s="180" t="str">
        <f>IF(G6376=30,1,M6375)</f>
      </c>
      <c r="M6376" s="181" t="str">
        <f>L6376*(1-K6376)</f>
      </c>
    </row>
    <row r="6377">
      <c r="A6377" t="s">
        <v>164</v>
      </c>
      <c r="B6377" t="s">
        <v>262</v>
      </c>
      <c r="C6377" s="32" t="s">
        <v>264</v>
      </c>
      <c r="D6377" t="s">
        <v>458</v>
      </c>
      <c r="E6377" t="s">
        <v>476</v>
      </c>
      <c r="F6377" s="174" t="n">
        <v>2028</v>
      </c>
      <c r="G6377" s="175" t="n">
        <v>45</v>
      </c>
      <c r="H6377" s="176" t="n">
        <v>6493.2573769025</v>
      </c>
      <c r="I6377" s="177" t="n">
        <v>4301211.69216043</v>
      </c>
      <c r="J6377" s="178" t="str">
        <f>IF(I6377&gt;0,H6377/I6377,0)</f>
      </c>
      <c r="K6377" s="179" t="str">
        <f>1-EXP(-J6377)</f>
      </c>
      <c r="L6377" s="180" t="str">
        <f>IF(G6377=30,1,M6376)</f>
      </c>
      <c r="M6377" s="181" t="str">
        <f>L6377*(1-K6377)</f>
      </c>
    </row>
    <row r="6378">
      <c r="A6378" t="s">
        <v>164</v>
      </c>
      <c r="B6378" t="s">
        <v>262</v>
      </c>
      <c r="C6378" s="32" t="s">
        <v>264</v>
      </c>
      <c r="D6378" t="s">
        <v>458</v>
      </c>
      <c r="E6378" t="s">
        <v>476</v>
      </c>
      <c r="F6378" s="174" t="n">
        <v>2028</v>
      </c>
      <c r="G6378" s="175" t="n">
        <v>46</v>
      </c>
      <c r="H6378" s="176" t="n">
        <v>6887.18950817583</v>
      </c>
      <c r="I6378" s="177" t="n">
        <v>4164631.36564091</v>
      </c>
      <c r="J6378" s="178" t="str">
        <f>IF(I6378&gt;0,H6378/I6378,0)</f>
      </c>
      <c r="K6378" s="179" t="str">
        <f>1-EXP(-J6378)</f>
      </c>
      <c r="L6378" s="180" t="str">
        <f>IF(G6378=30,1,M6377)</f>
      </c>
      <c r="M6378" s="181" t="str">
        <f>L6378*(1-K6378)</f>
      </c>
    </row>
    <row r="6379">
      <c r="A6379" t="s">
        <v>164</v>
      </c>
      <c r="B6379" t="s">
        <v>262</v>
      </c>
      <c r="C6379" s="32" t="s">
        <v>264</v>
      </c>
      <c r="D6379" t="s">
        <v>458</v>
      </c>
      <c r="E6379" t="s">
        <v>476</v>
      </c>
      <c r="F6379" s="174" t="n">
        <v>2028</v>
      </c>
      <c r="G6379" s="175" t="n">
        <v>47</v>
      </c>
      <c r="H6379" s="176" t="n">
        <v>7410.2373320838</v>
      </c>
      <c r="I6379" s="177" t="n">
        <v>4091824.31778039</v>
      </c>
      <c r="J6379" s="178" t="str">
        <f>IF(I6379&gt;0,H6379/I6379,0)</f>
      </c>
      <c r="K6379" s="179" t="str">
        <f>1-EXP(-J6379)</f>
      </c>
      <c r="L6379" s="180" t="str">
        <f>IF(G6379=30,1,M6378)</f>
      </c>
      <c r="M6379" s="181" t="str">
        <f>L6379*(1-K6379)</f>
      </c>
    </row>
    <row r="6380">
      <c r="A6380" t="s">
        <v>164</v>
      </c>
      <c r="B6380" t="s">
        <v>262</v>
      </c>
      <c r="C6380" s="32" t="s">
        <v>264</v>
      </c>
      <c r="D6380" t="s">
        <v>458</v>
      </c>
      <c r="E6380" t="s">
        <v>476</v>
      </c>
      <c r="F6380" s="174" t="n">
        <v>2028</v>
      </c>
      <c r="G6380" s="175" t="n">
        <v>48</v>
      </c>
      <c r="H6380" s="176" t="n">
        <v>7998.72666953419</v>
      </c>
      <c r="I6380" s="177" t="n">
        <v>4035025.992639</v>
      </c>
      <c r="J6380" s="178" t="str">
        <f>IF(I6380&gt;0,H6380/I6380,0)</f>
      </c>
      <c r="K6380" s="179" t="str">
        <f>1-EXP(-J6380)</f>
      </c>
      <c r="L6380" s="180" t="str">
        <f>IF(G6380=30,1,M6379)</f>
      </c>
      <c r="M6380" s="181" t="str">
        <f>L6380*(1-K6380)</f>
      </c>
    </row>
    <row r="6381">
      <c r="A6381" t="s">
        <v>164</v>
      </c>
      <c r="B6381" t="s">
        <v>262</v>
      </c>
      <c r="C6381" s="32" t="s">
        <v>264</v>
      </c>
      <c r="D6381" t="s">
        <v>458</v>
      </c>
      <c r="E6381" t="s">
        <v>476</v>
      </c>
      <c r="F6381" s="174" t="n">
        <v>2028</v>
      </c>
      <c r="G6381" s="175" t="n">
        <v>49</v>
      </c>
      <c r="H6381" s="176" t="n">
        <v>8613.01374867743</v>
      </c>
      <c r="I6381" s="177" t="n">
        <v>3972795.48705038</v>
      </c>
      <c r="J6381" s="178" t="str">
        <f>IF(I6381&gt;0,H6381/I6381,0)</f>
      </c>
      <c r="K6381" s="179" t="str">
        <f>1-EXP(-J6381)</f>
      </c>
      <c r="L6381" s="180" t="str">
        <f>IF(G6381=30,1,M6380)</f>
      </c>
      <c r="M6381" s="181" t="str">
        <f>L6381*(1-K6381)</f>
      </c>
    </row>
    <row r="6382">
      <c r="A6382" t="s">
        <v>164</v>
      </c>
      <c r="B6382" t="s">
        <v>262</v>
      </c>
      <c r="C6382" s="32" t="s">
        <v>264</v>
      </c>
      <c r="D6382" t="s">
        <v>458</v>
      </c>
      <c r="E6382" t="s">
        <v>476</v>
      </c>
      <c r="F6382" s="174" t="n">
        <v>2028</v>
      </c>
      <c r="G6382" s="175" t="n">
        <v>50</v>
      </c>
      <c r="H6382" s="176" t="n">
        <v>9844.04782577972</v>
      </c>
      <c r="I6382" s="177" t="n">
        <v>3891037.88066723</v>
      </c>
      <c r="J6382" s="178" t="str">
        <f>IF(I6382&gt;0,H6382/I6382,0)</f>
      </c>
      <c r="K6382" s="179" t="str">
        <f>1-EXP(-J6382)</f>
      </c>
      <c r="L6382" s="180" t="str">
        <f>IF(G6382=30,1,M6381)</f>
      </c>
      <c r="M6382" s="181" t="str">
        <f>L6382*(1-K6382)</f>
      </c>
    </row>
    <row r="6383">
      <c r="A6383" t="s">
        <v>164</v>
      </c>
      <c r="B6383" t="s">
        <v>262</v>
      </c>
      <c r="C6383" s="32" t="s">
        <v>264</v>
      </c>
      <c r="D6383" t="s">
        <v>458</v>
      </c>
      <c r="E6383" t="s">
        <v>476</v>
      </c>
      <c r="F6383" s="174" t="n">
        <v>2028</v>
      </c>
      <c r="G6383" s="175" t="n">
        <v>51</v>
      </c>
      <c r="H6383" s="176" t="n">
        <v>10575.8628058378</v>
      </c>
      <c r="I6383" s="177" t="n">
        <v>3825681.15370088</v>
      </c>
      <c r="J6383" s="178" t="str">
        <f>IF(I6383&gt;0,H6383/I6383,0)</f>
      </c>
      <c r="K6383" s="179" t="str">
        <f>1-EXP(-J6383)</f>
      </c>
      <c r="L6383" s="180" t="str">
        <f>IF(G6383=30,1,M6382)</f>
      </c>
      <c r="M6383" s="181" t="str">
        <f>L6383*(1-K6383)</f>
      </c>
    </row>
    <row r="6384">
      <c r="A6384" t="s">
        <v>164</v>
      </c>
      <c r="B6384" t="s">
        <v>262</v>
      </c>
      <c r="C6384" s="32" t="s">
        <v>264</v>
      </c>
      <c r="D6384" t="s">
        <v>458</v>
      </c>
      <c r="E6384" t="s">
        <v>476</v>
      </c>
      <c r="F6384" s="174" t="n">
        <v>2028</v>
      </c>
      <c r="G6384" s="175" t="n">
        <v>52</v>
      </c>
      <c r="H6384" s="176" t="n">
        <v>11310.8774471706</v>
      </c>
      <c r="I6384" s="177" t="n">
        <v>3749231.51180759</v>
      </c>
      <c r="J6384" s="178" t="str">
        <f>IF(I6384&gt;0,H6384/I6384,0)</f>
      </c>
      <c r="K6384" s="179" t="str">
        <f>1-EXP(-J6384)</f>
      </c>
      <c r="L6384" s="180" t="str">
        <f>IF(G6384=30,1,M6383)</f>
      </c>
      <c r="M6384" s="181" t="str">
        <f>L6384*(1-K6384)</f>
      </c>
    </row>
    <row r="6385">
      <c r="A6385" t="s">
        <v>164</v>
      </c>
      <c r="B6385" t="s">
        <v>262</v>
      </c>
      <c r="C6385" s="32" t="s">
        <v>264</v>
      </c>
      <c r="D6385" t="s">
        <v>458</v>
      </c>
      <c r="E6385" t="s">
        <v>476</v>
      </c>
      <c r="F6385" s="174" t="n">
        <v>2028</v>
      </c>
      <c r="G6385" s="175" t="n">
        <v>53</v>
      </c>
      <c r="H6385" s="176" t="n">
        <v>12090.5721733508</v>
      </c>
      <c r="I6385" s="177" t="n">
        <v>3672116.07210633</v>
      </c>
      <c r="J6385" s="178" t="str">
        <f>IF(I6385&gt;0,H6385/I6385,0)</f>
      </c>
      <c r="K6385" s="179" t="str">
        <f>1-EXP(-J6385)</f>
      </c>
      <c r="L6385" s="180" t="str">
        <f>IF(G6385=30,1,M6384)</f>
      </c>
      <c r="M6385" s="181" t="str">
        <f>L6385*(1-K6385)</f>
      </c>
    </row>
    <row r="6386">
      <c r="A6386" t="s">
        <v>164</v>
      </c>
      <c r="B6386" t="s">
        <v>262</v>
      </c>
      <c r="C6386" s="32" t="s">
        <v>264</v>
      </c>
      <c r="D6386" t="s">
        <v>458</v>
      </c>
      <c r="E6386" t="s">
        <v>476</v>
      </c>
      <c r="F6386" s="174" t="n">
        <v>2028</v>
      </c>
      <c r="G6386" s="175" t="n">
        <v>54</v>
      </c>
      <c r="H6386" s="176" t="n">
        <v>12822.9444357643</v>
      </c>
      <c r="I6386" s="177" t="n">
        <v>3567358.36001883</v>
      </c>
      <c r="J6386" s="178" t="str">
        <f>IF(I6386&gt;0,H6386/I6386,0)</f>
      </c>
      <c r="K6386" s="179" t="str">
        <f>1-EXP(-J6386)</f>
      </c>
      <c r="L6386" s="180" t="str">
        <f>IF(G6386=30,1,M6385)</f>
      </c>
      <c r="M6386" s="181" t="str">
        <f>L6386*(1-K6386)</f>
      </c>
    </row>
    <row r="6387">
      <c r="A6387" t="s">
        <v>164</v>
      </c>
      <c r="B6387" t="s">
        <v>262</v>
      </c>
      <c r="C6387" s="32" t="s">
        <v>264</v>
      </c>
      <c r="D6387" t="s">
        <v>458</v>
      </c>
      <c r="E6387" t="s">
        <v>476</v>
      </c>
      <c r="F6387" s="174" t="n">
        <v>2028</v>
      </c>
      <c r="G6387" s="175" t="n">
        <v>55</v>
      </c>
      <c r="H6387" s="176" t="n">
        <v>14022.9600017113</v>
      </c>
      <c r="I6387" s="177" t="n">
        <v>3523167.43728634</v>
      </c>
      <c r="J6387" s="178" t="str">
        <f>IF(I6387&gt;0,H6387/I6387,0)</f>
      </c>
      <c r="K6387" s="179" t="str">
        <f>1-EXP(-J6387)</f>
      </c>
      <c r="L6387" s="180" t="str">
        <f>IF(G6387=30,1,M6386)</f>
      </c>
      <c r="M6387" s="181" t="str">
        <f>L6387*(1-K6387)</f>
      </c>
    </row>
    <row r="6388">
      <c r="A6388" t="s">
        <v>164</v>
      </c>
      <c r="B6388" t="s">
        <v>262</v>
      </c>
      <c r="C6388" s="32" t="s">
        <v>264</v>
      </c>
      <c r="D6388" t="s">
        <v>458</v>
      </c>
      <c r="E6388" t="s">
        <v>476</v>
      </c>
      <c r="F6388" s="174" t="n">
        <v>2028</v>
      </c>
      <c r="G6388" s="175" t="n">
        <v>56</v>
      </c>
      <c r="H6388" s="176" t="n">
        <v>14419.7528814097</v>
      </c>
      <c r="I6388" s="177" t="n">
        <v>3313791.55069699</v>
      </c>
      <c r="J6388" s="178" t="str">
        <f>IF(I6388&gt;0,H6388/I6388,0)</f>
      </c>
      <c r="K6388" s="179" t="str">
        <f>1-EXP(-J6388)</f>
      </c>
      <c r="L6388" s="180" t="str">
        <f>IF(G6388=30,1,M6387)</f>
      </c>
      <c r="M6388" s="181" t="str">
        <f>L6388*(1-K6388)</f>
      </c>
    </row>
    <row r="6389">
      <c r="A6389" t="s">
        <v>164</v>
      </c>
      <c r="B6389" t="s">
        <v>262</v>
      </c>
      <c r="C6389" s="32" t="s">
        <v>264</v>
      </c>
      <c r="D6389" t="s">
        <v>458</v>
      </c>
      <c r="E6389" t="s">
        <v>476</v>
      </c>
      <c r="F6389" s="174" t="n">
        <v>2028</v>
      </c>
      <c r="G6389" s="175" t="n">
        <v>57</v>
      </c>
      <c r="H6389" s="176" t="n">
        <v>15339.52192376</v>
      </c>
      <c r="I6389" s="177" t="n">
        <v>3227047.82670727</v>
      </c>
      <c r="J6389" s="178" t="str">
        <f>IF(I6389&gt;0,H6389/I6389,0)</f>
      </c>
      <c r="K6389" s="179" t="str">
        <f>1-EXP(-J6389)</f>
      </c>
      <c r="L6389" s="180" t="str">
        <f>IF(G6389=30,1,M6388)</f>
      </c>
      <c r="M6389" s="181" t="str">
        <f>L6389*(1-K6389)</f>
      </c>
    </row>
    <row r="6390">
      <c r="A6390" t="s">
        <v>164</v>
      </c>
      <c r="B6390" t="s">
        <v>262</v>
      </c>
      <c r="C6390" s="32" t="s">
        <v>264</v>
      </c>
      <c r="D6390" t="s">
        <v>458</v>
      </c>
      <c r="E6390" t="s">
        <v>476</v>
      </c>
      <c r="F6390" s="174" t="n">
        <v>2028</v>
      </c>
      <c r="G6390" s="175" t="n">
        <v>58</v>
      </c>
      <c r="H6390" s="176" t="n">
        <v>16334.4406325057</v>
      </c>
      <c r="I6390" s="177" t="n">
        <v>3144773.42406162</v>
      </c>
      <c r="J6390" s="178" t="str">
        <f>IF(I6390&gt;0,H6390/I6390,0)</f>
      </c>
      <c r="K6390" s="179" t="str">
        <f>1-EXP(-J6390)</f>
      </c>
      <c r="L6390" s="180" t="str">
        <f>IF(G6390=30,1,M6389)</f>
      </c>
      <c r="M6390" s="181" t="str">
        <f>L6390*(1-K6390)</f>
      </c>
    </row>
    <row r="6391">
      <c r="A6391" t="s">
        <v>164</v>
      </c>
      <c r="B6391" t="s">
        <v>262</v>
      </c>
      <c r="C6391" s="32" t="s">
        <v>264</v>
      </c>
      <c r="D6391" t="s">
        <v>458</v>
      </c>
      <c r="E6391" t="s">
        <v>476</v>
      </c>
      <c r="F6391" s="174" t="n">
        <v>2028</v>
      </c>
      <c r="G6391" s="175" t="n">
        <v>59</v>
      </c>
      <c r="H6391" s="176" t="n">
        <v>17332.610738119</v>
      </c>
      <c r="I6391" s="177" t="n">
        <v>3053218.53659815</v>
      </c>
      <c r="J6391" s="178" t="str">
        <f>IF(I6391&gt;0,H6391/I6391,0)</f>
      </c>
      <c r="K6391" s="179" t="str">
        <f>1-EXP(-J6391)</f>
      </c>
      <c r="L6391" s="180" t="str">
        <f>IF(G6391=30,1,M6390)</f>
      </c>
      <c r="M6391" s="181" t="str">
        <f>L6391*(1-K6391)</f>
      </c>
    </row>
    <row r="6392">
      <c r="A6392" t="s">
        <v>164</v>
      </c>
      <c r="B6392" t="s">
        <v>262</v>
      </c>
      <c r="C6392" s="32" t="s">
        <v>264</v>
      </c>
      <c r="D6392" t="s">
        <v>458</v>
      </c>
      <c r="E6392" t="s">
        <v>476</v>
      </c>
      <c r="F6392" s="174" t="n">
        <v>2028</v>
      </c>
      <c r="G6392" s="175" t="n">
        <v>60</v>
      </c>
      <c r="H6392" s="176" t="n">
        <v>18672.6501844386</v>
      </c>
      <c r="I6392" s="177" t="n">
        <v>2941804.9522199</v>
      </c>
      <c r="J6392" s="178" t="str">
        <f>IF(I6392&gt;0,H6392/I6392,0)</f>
      </c>
      <c r="K6392" s="179" t="str">
        <f>1-EXP(-J6392)</f>
      </c>
      <c r="L6392" s="180" t="str">
        <f>IF(G6392=30,1,M6391)</f>
      </c>
      <c r="M6392" s="181" t="str">
        <f>L6392*(1-K6392)</f>
      </c>
    </row>
    <row r="6393">
      <c r="A6393" t="s">
        <v>164</v>
      </c>
      <c r="B6393" t="s">
        <v>262</v>
      </c>
      <c r="C6393" s="32" t="s">
        <v>264</v>
      </c>
      <c r="D6393" t="s">
        <v>458</v>
      </c>
      <c r="E6393" t="s">
        <v>476</v>
      </c>
      <c r="F6393" s="174" t="n">
        <v>2028</v>
      </c>
      <c r="G6393" s="175" t="n">
        <v>61</v>
      </c>
      <c r="H6393" s="176" t="n">
        <v>19439.5595467674</v>
      </c>
      <c r="I6393" s="177" t="n">
        <v>2798498.95150818</v>
      </c>
      <c r="J6393" s="178" t="str">
        <f>IF(I6393&gt;0,H6393/I6393,0)</f>
      </c>
      <c r="K6393" s="179" t="str">
        <f>1-EXP(-J6393)</f>
      </c>
      <c r="L6393" s="180" t="str">
        <f>IF(G6393=30,1,M6392)</f>
      </c>
      <c r="M6393" s="181" t="str">
        <f>L6393*(1-K6393)</f>
      </c>
    </row>
    <row r="6394">
      <c r="A6394" t="s">
        <v>164</v>
      </c>
      <c r="B6394" t="s">
        <v>262</v>
      </c>
      <c r="C6394" s="32" t="s">
        <v>264</v>
      </c>
      <c r="D6394" t="s">
        <v>458</v>
      </c>
      <c r="E6394" t="s">
        <v>476</v>
      </c>
      <c r="F6394" s="174" t="n">
        <v>2028</v>
      </c>
      <c r="G6394" s="175" t="n">
        <v>62</v>
      </c>
      <c r="H6394" s="176" t="n">
        <v>20456.3446917431</v>
      </c>
      <c r="I6394" s="177" t="n">
        <v>2692361.07806434</v>
      </c>
      <c r="J6394" s="178" t="str">
        <f>IF(I6394&gt;0,H6394/I6394,0)</f>
      </c>
      <c r="K6394" s="179" t="str">
        <f>1-EXP(-J6394)</f>
      </c>
      <c r="L6394" s="180" t="str">
        <f>IF(G6394=30,1,M6393)</f>
      </c>
      <c r="M6394" s="181" t="str">
        <f>L6394*(1-K6394)</f>
      </c>
    </row>
    <row r="6395">
      <c r="A6395" t="s">
        <v>164</v>
      </c>
      <c r="B6395" t="s">
        <v>262</v>
      </c>
      <c r="C6395" s="32" t="s">
        <v>264</v>
      </c>
      <c r="D6395" t="s">
        <v>458</v>
      </c>
      <c r="E6395" t="s">
        <v>476</v>
      </c>
      <c r="F6395" s="174" t="n">
        <v>2028</v>
      </c>
      <c r="G6395" s="175" t="n">
        <v>63</v>
      </c>
      <c r="H6395" s="176" t="n">
        <v>21320.2080826966</v>
      </c>
      <c r="I6395" s="177" t="n">
        <v>2564555.48501068</v>
      </c>
      <c r="J6395" s="178" t="str">
        <f>IF(I6395&gt;0,H6395/I6395,0)</f>
      </c>
      <c r="K6395" s="179" t="str">
        <f>1-EXP(-J6395)</f>
      </c>
      <c r="L6395" s="180" t="str">
        <f>IF(G6395=30,1,M6394)</f>
      </c>
      <c r="M6395" s="181" t="str">
        <f>L6395*(1-K6395)</f>
      </c>
    </row>
    <row r="6396">
      <c r="A6396" t="s">
        <v>164</v>
      </c>
      <c r="B6396" t="s">
        <v>262</v>
      </c>
      <c r="C6396" s="32" t="s">
        <v>264</v>
      </c>
      <c r="D6396" t="s">
        <v>458</v>
      </c>
      <c r="E6396" t="s">
        <v>476</v>
      </c>
      <c r="F6396" s="174" t="n">
        <v>2028</v>
      </c>
      <c r="G6396" s="175" t="n">
        <v>64</v>
      </c>
      <c r="H6396" s="176" t="n">
        <v>22181.1666990261</v>
      </c>
      <c r="I6396" s="177" t="n">
        <v>2436962.2489195</v>
      </c>
      <c r="J6396" s="178" t="str">
        <f>IF(I6396&gt;0,H6396/I6396,0)</f>
      </c>
      <c r="K6396" s="179" t="str">
        <f>1-EXP(-J6396)</f>
      </c>
      <c r="L6396" s="180" t="str">
        <f>IF(G6396=30,1,M6395)</f>
      </c>
      <c r="M6396" s="181" t="str">
        <f>L6396*(1-K6396)</f>
      </c>
    </row>
    <row r="6397">
      <c r="A6397" t="s">
        <v>164</v>
      </c>
      <c r="B6397" t="s">
        <v>262</v>
      </c>
      <c r="C6397" s="32" t="s">
        <v>264</v>
      </c>
      <c r="D6397" t="s">
        <v>458</v>
      </c>
      <c r="E6397" t="s">
        <v>476</v>
      </c>
      <c r="F6397" s="174" t="n">
        <v>2028</v>
      </c>
      <c r="G6397" s="175" t="n">
        <v>65</v>
      </c>
      <c r="H6397" s="176" t="n">
        <v>22462.4583401737</v>
      </c>
      <c r="I6397" s="177" t="n">
        <v>2314270.32748277</v>
      </c>
      <c r="J6397" s="178" t="str">
        <f>IF(I6397&gt;0,H6397/I6397,0)</f>
      </c>
      <c r="K6397" s="179" t="str">
        <f>1-EXP(-J6397)</f>
      </c>
      <c r="L6397" s="180" t="str">
        <f>IF(G6397=30,1,M6396)</f>
      </c>
      <c r="M6397" s="181" t="str">
        <f>L6397*(1-K6397)</f>
      </c>
    </row>
    <row r="6398">
      <c r="A6398" t="s">
        <v>164</v>
      </c>
      <c r="B6398" t="s">
        <v>262</v>
      </c>
      <c r="C6398" s="32" t="s">
        <v>264</v>
      </c>
      <c r="D6398" t="s">
        <v>458</v>
      </c>
      <c r="E6398" t="s">
        <v>476</v>
      </c>
      <c r="F6398" s="174" t="n">
        <v>2028</v>
      </c>
      <c r="G6398" s="175" t="n">
        <v>66</v>
      </c>
      <c r="H6398" s="176" t="n">
        <v>23132.0810410958</v>
      </c>
      <c r="I6398" s="177" t="n">
        <v>2166443.2055763</v>
      </c>
      <c r="J6398" s="178" t="str">
        <f>IF(I6398&gt;0,H6398/I6398,0)</f>
      </c>
      <c r="K6398" s="179" t="str">
        <f>1-EXP(-J6398)</f>
      </c>
      <c r="L6398" s="180" t="str">
        <f>IF(G6398=30,1,M6397)</f>
      </c>
      <c r="M6398" s="181" t="str">
        <f>L6398*(1-K6398)</f>
      </c>
    </row>
    <row r="6399">
      <c r="A6399" t="s">
        <v>164</v>
      </c>
      <c r="B6399" t="s">
        <v>262</v>
      </c>
      <c r="C6399" s="32" t="s">
        <v>264</v>
      </c>
      <c r="D6399" t="s">
        <v>458</v>
      </c>
      <c r="E6399" t="s">
        <v>476</v>
      </c>
      <c r="F6399" s="174" t="n">
        <v>2028</v>
      </c>
      <c r="G6399" s="175" t="n">
        <v>67</v>
      </c>
      <c r="H6399" s="176" t="n">
        <v>23919.6045240063</v>
      </c>
      <c r="I6399" s="177" t="n">
        <v>2043358.35580648</v>
      </c>
      <c r="J6399" s="178" t="str">
        <f>IF(I6399&gt;0,H6399/I6399,0)</f>
      </c>
      <c r="K6399" s="179" t="str">
        <f>1-EXP(-J6399)</f>
      </c>
      <c r="L6399" s="180" t="str">
        <f>IF(G6399=30,1,M6398)</f>
      </c>
      <c r="M6399" s="181" t="str">
        <f>L6399*(1-K6399)</f>
      </c>
    </row>
    <row r="6400">
      <c r="A6400" t="s">
        <v>164</v>
      </c>
      <c r="B6400" t="s">
        <v>262</v>
      </c>
      <c r="C6400" s="32" t="s">
        <v>264</v>
      </c>
      <c r="D6400" t="s">
        <v>458</v>
      </c>
      <c r="E6400" t="s">
        <v>476</v>
      </c>
      <c r="F6400" s="174" t="n">
        <v>2028</v>
      </c>
      <c r="G6400" s="175" t="n">
        <v>68</v>
      </c>
      <c r="H6400" s="176" t="n">
        <v>24610.2145619728</v>
      </c>
      <c r="I6400" s="177" t="n">
        <v>1916646.51045404</v>
      </c>
      <c r="J6400" s="178" t="str">
        <f>IF(I6400&gt;0,H6400/I6400,0)</f>
      </c>
      <c r="K6400" s="179" t="str">
        <f>1-EXP(-J6400)</f>
      </c>
      <c r="L6400" s="180" t="str">
        <f>IF(G6400=30,1,M6399)</f>
      </c>
      <c r="M6400" s="181" t="str">
        <f>L6400*(1-K6400)</f>
      </c>
    </row>
    <row r="6401">
      <c r="A6401" t="s">
        <v>164</v>
      </c>
      <c r="B6401" t="s">
        <v>262</v>
      </c>
      <c r="C6401" s="32" t="s">
        <v>264</v>
      </c>
      <c r="D6401" t="s">
        <v>458</v>
      </c>
      <c r="E6401" t="s">
        <v>476</v>
      </c>
      <c r="F6401" s="174" t="n">
        <v>2028</v>
      </c>
      <c r="G6401" s="175" t="n">
        <v>69</v>
      </c>
      <c r="H6401" s="176" t="n">
        <v>25149.1904638274</v>
      </c>
      <c r="I6401" s="177" t="n">
        <v>1784378.98925887</v>
      </c>
      <c r="J6401" s="178" t="str">
        <f>IF(I6401&gt;0,H6401/I6401,0)</f>
      </c>
      <c r="K6401" s="179" t="str">
        <f>1-EXP(-J6401)</f>
      </c>
      <c r="L6401" s="180" t="str">
        <f>IF(G6401=30,1,M6400)</f>
      </c>
      <c r="M6401" s="181" t="str">
        <f>L6401*(1-K6401)</f>
      </c>
    </row>
    <row r="6402">
      <c r="A6402" t="s">
        <v>164</v>
      </c>
      <c r="B6402" t="s">
        <v>262</v>
      </c>
      <c r="C6402" s="32" t="s">
        <v>264</v>
      </c>
      <c r="D6402" t="s">
        <v>458</v>
      </c>
      <c r="E6402" t="s">
        <v>476</v>
      </c>
      <c r="F6402" s="174" t="n">
        <v>2029</v>
      </c>
      <c r="G6402" s="175" t="n">
        <v>30</v>
      </c>
      <c r="H6402" s="176" t="n">
        <v>964.709624743742</v>
      </c>
      <c r="I6402" s="177" t="n">
        <v>4353624.06265445</v>
      </c>
      <c r="J6402" s="178" t="str">
        <f>IF(I6402&gt;0,H6402/I6402,0)</f>
      </c>
      <c r="K6402" s="179" t="str">
        <f>1-EXP(-J6402)</f>
      </c>
      <c r="L6402" s="180" t="str">
        <f>IF(G6402=30,1,M6401)</f>
      </c>
      <c r="M6402" s="181" t="str">
        <f>L6402*(1-K6402)</f>
      </c>
    </row>
    <row r="6403">
      <c r="A6403" t="s">
        <v>164</v>
      </c>
      <c r="B6403" t="s">
        <v>262</v>
      </c>
      <c r="C6403" s="32" t="s">
        <v>264</v>
      </c>
      <c r="D6403" t="s">
        <v>458</v>
      </c>
      <c r="E6403" t="s">
        <v>476</v>
      </c>
      <c r="F6403" s="174" t="n">
        <v>2029</v>
      </c>
      <c r="G6403" s="175" t="n">
        <v>31</v>
      </c>
      <c r="H6403" s="176" t="n">
        <v>1116.65549155245</v>
      </c>
      <c r="I6403" s="177" t="n">
        <v>4413839.4787502</v>
      </c>
      <c r="J6403" s="178" t="str">
        <f>IF(I6403&gt;0,H6403/I6403,0)</f>
      </c>
      <c r="K6403" s="179" t="str">
        <f>1-EXP(-J6403)</f>
      </c>
      <c r="L6403" s="180" t="str">
        <f>IF(G6403=30,1,M6402)</f>
      </c>
      <c r="M6403" s="181" t="str">
        <f>L6403*(1-K6403)</f>
      </c>
    </row>
    <row r="6404">
      <c r="A6404" t="s">
        <v>164</v>
      </c>
      <c r="B6404" t="s">
        <v>262</v>
      </c>
      <c r="C6404" s="32" t="s">
        <v>264</v>
      </c>
      <c r="D6404" t="s">
        <v>458</v>
      </c>
      <c r="E6404" t="s">
        <v>476</v>
      </c>
      <c r="F6404" s="174" t="n">
        <v>2029</v>
      </c>
      <c r="G6404" s="175" t="n">
        <v>32</v>
      </c>
      <c r="H6404" s="176" t="n">
        <v>1404.97054001226</v>
      </c>
      <c r="I6404" s="177" t="n">
        <v>4555470.76428277</v>
      </c>
      <c r="J6404" s="178" t="str">
        <f>IF(I6404&gt;0,H6404/I6404,0)</f>
      </c>
      <c r="K6404" s="179" t="str">
        <f>1-EXP(-J6404)</f>
      </c>
      <c r="L6404" s="180" t="str">
        <f>IF(G6404=30,1,M6403)</f>
      </c>
      <c r="M6404" s="181" t="str">
        <f>L6404*(1-K6404)</f>
      </c>
    </row>
    <row r="6405">
      <c r="A6405" t="s">
        <v>164</v>
      </c>
      <c r="B6405" t="s">
        <v>262</v>
      </c>
      <c r="C6405" s="32" t="s">
        <v>264</v>
      </c>
      <c r="D6405" t="s">
        <v>458</v>
      </c>
      <c r="E6405" t="s">
        <v>476</v>
      </c>
      <c r="F6405" s="174" t="n">
        <v>2029</v>
      </c>
      <c r="G6405" s="175" t="n">
        <v>33</v>
      </c>
      <c r="H6405" s="176" t="n">
        <v>1465.20500296897</v>
      </c>
      <c r="I6405" s="177" t="n">
        <v>4512911.42381793</v>
      </c>
      <c r="J6405" s="178" t="str">
        <f>IF(I6405&gt;0,H6405/I6405,0)</f>
      </c>
      <c r="K6405" s="179" t="str">
        <f>1-EXP(-J6405)</f>
      </c>
      <c r="L6405" s="180" t="str">
        <f>IF(G6405=30,1,M6404)</f>
      </c>
      <c r="M6405" s="181" t="str">
        <f>L6405*(1-K6405)</f>
      </c>
    </row>
    <row r="6406">
      <c r="A6406" t="s">
        <v>164</v>
      </c>
      <c r="B6406" t="s">
        <v>262</v>
      </c>
      <c r="C6406" s="32" t="s">
        <v>264</v>
      </c>
      <c r="D6406" t="s">
        <v>458</v>
      </c>
      <c r="E6406" t="s">
        <v>476</v>
      </c>
      <c r="F6406" s="174" t="n">
        <v>2029</v>
      </c>
      <c r="G6406" s="175" t="n">
        <v>34</v>
      </c>
      <c r="H6406" s="176" t="n">
        <v>1526.94991861272</v>
      </c>
      <c r="I6406" s="177" t="n">
        <v>4440162.41377129</v>
      </c>
      <c r="J6406" s="178" t="str">
        <f>IF(I6406&gt;0,H6406/I6406,0)</f>
      </c>
      <c r="K6406" s="179" t="str">
        <f>1-EXP(-J6406)</f>
      </c>
      <c r="L6406" s="180" t="str">
        <f>IF(G6406=30,1,M6405)</f>
      </c>
      <c r="M6406" s="181" t="str">
        <f>L6406*(1-K6406)</f>
      </c>
    </row>
    <row r="6407">
      <c r="A6407" t="s">
        <v>164</v>
      </c>
      <c r="B6407" t="s">
        <v>262</v>
      </c>
      <c r="C6407" s="32" t="s">
        <v>264</v>
      </c>
      <c r="D6407" t="s">
        <v>458</v>
      </c>
      <c r="E6407" t="s">
        <v>476</v>
      </c>
      <c r="F6407" s="174" t="n">
        <v>2029</v>
      </c>
      <c r="G6407" s="175" t="n">
        <v>35</v>
      </c>
      <c r="H6407" s="176" t="n">
        <v>2057.3065307656</v>
      </c>
      <c r="I6407" s="177" t="n">
        <v>4383260.03912739</v>
      </c>
      <c r="J6407" s="178" t="str">
        <f>IF(I6407&gt;0,H6407/I6407,0)</f>
      </c>
      <c r="K6407" s="179" t="str">
        <f>1-EXP(-J6407)</f>
      </c>
      <c r="L6407" s="180" t="str">
        <f>IF(G6407=30,1,M6406)</f>
      </c>
      <c r="M6407" s="181" t="str">
        <f>L6407*(1-K6407)</f>
      </c>
    </row>
    <row r="6408">
      <c r="A6408" t="s">
        <v>164</v>
      </c>
      <c r="B6408" t="s">
        <v>262</v>
      </c>
      <c r="C6408" s="32" t="s">
        <v>264</v>
      </c>
      <c r="D6408" t="s">
        <v>458</v>
      </c>
      <c r="E6408" t="s">
        <v>476</v>
      </c>
      <c r="F6408" s="174" t="n">
        <v>2029</v>
      </c>
      <c r="G6408" s="175" t="n">
        <v>36</v>
      </c>
      <c r="H6408" s="176" t="n">
        <v>2172.63487554397</v>
      </c>
      <c r="I6408" s="177" t="n">
        <v>4329505.77839699</v>
      </c>
      <c r="J6408" s="178" t="str">
        <f>IF(I6408&gt;0,H6408/I6408,0)</f>
      </c>
      <c r="K6408" s="179" t="str">
        <f>1-EXP(-J6408)</f>
      </c>
      <c r="L6408" s="180" t="str">
        <f>IF(G6408=30,1,M6407)</f>
      </c>
      <c r="M6408" s="181" t="str">
        <f>L6408*(1-K6408)</f>
      </c>
    </row>
    <row r="6409">
      <c r="A6409" t="s">
        <v>164</v>
      </c>
      <c r="B6409" t="s">
        <v>262</v>
      </c>
      <c r="C6409" s="32" t="s">
        <v>264</v>
      </c>
      <c r="D6409" t="s">
        <v>458</v>
      </c>
      <c r="E6409" t="s">
        <v>476</v>
      </c>
      <c r="F6409" s="174" t="n">
        <v>2029</v>
      </c>
      <c r="G6409" s="175" t="n">
        <v>37</v>
      </c>
      <c r="H6409" s="176" t="n">
        <v>2348.0328360782</v>
      </c>
      <c r="I6409" s="177" t="n">
        <v>4367825.03849204</v>
      </c>
      <c r="J6409" s="178" t="str">
        <f>IF(I6409&gt;0,H6409/I6409,0)</f>
      </c>
      <c r="K6409" s="179" t="str">
        <f>1-EXP(-J6409)</f>
      </c>
      <c r="L6409" s="180" t="str">
        <f>IF(G6409=30,1,M6408)</f>
      </c>
      <c r="M6409" s="181" t="str">
        <f>L6409*(1-K6409)</f>
      </c>
    </row>
    <row r="6410">
      <c r="A6410" t="s">
        <v>164</v>
      </c>
      <c r="B6410" t="s">
        <v>262</v>
      </c>
      <c r="C6410" s="32" t="s">
        <v>264</v>
      </c>
      <c r="D6410" t="s">
        <v>458</v>
      </c>
      <c r="E6410" t="s">
        <v>476</v>
      </c>
      <c r="F6410" s="174" t="n">
        <v>2029</v>
      </c>
      <c r="G6410" s="175" t="n">
        <v>38</v>
      </c>
      <c r="H6410" s="176" t="n">
        <v>2532.48610469288</v>
      </c>
      <c r="I6410" s="177" t="n">
        <v>4386453.63073894</v>
      </c>
      <c r="J6410" s="178" t="str">
        <f>IF(I6410&gt;0,H6410/I6410,0)</f>
      </c>
      <c r="K6410" s="179" t="str">
        <f>1-EXP(-J6410)</f>
      </c>
      <c r="L6410" s="180" t="str">
        <f>IF(G6410=30,1,M6409)</f>
      </c>
      <c r="M6410" s="181" t="str">
        <f>L6410*(1-K6410)</f>
      </c>
    </row>
    <row r="6411">
      <c r="A6411" t="s">
        <v>164</v>
      </c>
      <c r="B6411" t="s">
        <v>262</v>
      </c>
      <c r="C6411" s="32" t="s">
        <v>264</v>
      </c>
      <c r="D6411" t="s">
        <v>458</v>
      </c>
      <c r="E6411" t="s">
        <v>476</v>
      </c>
      <c r="F6411" s="174" t="n">
        <v>2029</v>
      </c>
      <c r="G6411" s="175" t="n">
        <v>39</v>
      </c>
      <c r="H6411" s="176" t="n">
        <v>3841.18004143145</v>
      </c>
      <c r="I6411" s="177" t="n">
        <v>6459557.04281203</v>
      </c>
      <c r="J6411" s="178" t="str">
        <f>IF(I6411&gt;0,H6411/I6411,0)</f>
      </c>
      <c r="K6411" s="179" t="str">
        <f>1-EXP(-J6411)</f>
      </c>
      <c r="L6411" s="180" t="str">
        <f>IF(G6411=30,1,M6410)</f>
      </c>
      <c r="M6411" s="181" t="str">
        <f>L6411*(1-K6411)</f>
      </c>
    </row>
    <row r="6412">
      <c r="A6412" t="s">
        <v>164</v>
      </c>
      <c r="B6412" t="s">
        <v>262</v>
      </c>
      <c r="C6412" s="32" t="s">
        <v>264</v>
      </c>
      <c r="D6412" t="s">
        <v>458</v>
      </c>
      <c r="E6412" t="s">
        <v>476</v>
      </c>
      <c r="F6412" s="174" t="n">
        <v>2029</v>
      </c>
      <c r="G6412" s="175" t="n">
        <v>40</v>
      </c>
      <c r="H6412" s="176" t="n">
        <v>3633.75383069798</v>
      </c>
      <c r="I6412" s="177" t="n">
        <v>4346249.2467694</v>
      </c>
      <c r="J6412" s="178" t="str">
        <f>IF(I6412&gt;0,H6412/I6412,0)</f>
      </c>
      <c r="K6412" s="179" t="str">
        <f>1-EXP(-J6412)</f>
      </c>
      <c r="L6412" s="180" t="str">
        <f>IF(G6412=30,1,M6411)</f>
      </c>
      <c r="M6412" s="181" t="str">
        <f>L6412*(1-K6412)</f>
      </c>
    </row>
    <row r="6413">
      <c r="A6413" t="s">
        <v>164</v>
      </c>
      <c r="B6413" t="s">
        <v>262</v>
      </c>
      <c r="C6413" s="32" t="s">
        <v>264</v>
      </c>
      <c r="D6413" t="s">
        <v>458</v>
      </c>
      <c r="E6413" t="s">
        <v>476</v>
      </c>
      <c r="F6413" s="174" t="n">
        <v>2029</v>
      </c>
      <c r="G6413" s="175" t="n">
        <v>41</v>
      </c>
      <c r="H6413" s="176" t="n">
        <v>3910.78571367339</v>
      </c>
      <c r="I6413" s="177" t="n">
        <v>4329418.0287251</v>
      </c>
      <c r="J6413" s="178" t="str">
        <f>IF(I6413&gt;0,H6413/I6413,0)</f>
      </c>
      <c r="K6413" s="179" t="str">
        <f>1-EXP(-J6413)</f>
      </c>
      <c r="L6413" s="180" t="str">
        <f>IF(G6413=30,1,M6412)</f>
      </c>
      <c r="M6413" s="181" t="str">
        <f>L6413*(1-K6413)</f>
      </c>
    </row>
    <row r="6414">
      <c r="A6414" t="s">
        <v>164</v>
      </c>
      <c r="B6414" t="s">
        <v>262</v>
      </c>
      <c r="C6414" s="32" t="s">
        <v>264</v>
      </c>
      <c r="D6414" t="s">
        <v>458</v>
      </c>
      <c r="E6414" t="s">
        <v>476</v>
      </c>
      <c r="F6414" s="174" t="n">
        <v>2029</v>
      </c>
      <c r="G6414" s="175" t="n">
        <v>42</v>
      </c>
      <c r="H6414" s="176" t="n">
        <v>4110.27417931512</v>
      </c>
      <c r="I6414" s="177" t="n">
        <v>4197564.19833026</v>
      </c>
      <c r="J6414" s="178" t="str">
        <f>IF(I6414&gt;0,H6414/I6414,0)</f>
      </c>
      <c r="K6414" s="179" t="str">
        <f>1-EXP(-J6414)</f>
      </c>
      <c r="L6414" s="180" t="str">
        <f>IF(G6414=30,1,M6413)</f>
      </c>
      <c r="M6414" s="181" t="str">
        <f>L6414*(1-K6414)</f>
      </c>
    </row>
    <row r="6415">
      <c r="A6415" t="s">
        <v>164</v>
      </c>
      <c r="B6415" t="s">
        <v>262</v>
      </c>
      <c r="C6415" s="32" t="s">
        <v>264</v>
      </c>
      <c r="D6415" t="s">
        <v>458</v>
      </c>
      <c r="E6415" t="s">
        <v>476</v>
      </c>
      <c r="F6415" s="174" t="n">
        <v>2029</v>
      </c>
      <c r="G6415" s="175" t="n">
        <v>43</v>
      </c>
      <c r="H6415" s="176" t="n">
        <v>4433.79164689469</v>
      </c>
      <c r="I6415" s="177" t="n">
        <v>4163687.51139713</v>
      </c>
      <c r="J6415" s="178" t="str">
        <f>IF(I6415&gt;0,H6415/I6415,0)</f>
      </c>
      <c r="K6415" s="179" t="str">
        <f>1-EXP(-J6415)</f>
      </c>
      <c r="L6415" s="180" t="str">
        <f>IF(G6415=30,1,M6414)</f>
      </c>
      <c r="M6415" s="181" t="str">
        <f>L6415*(1-K6415)</f>
      </c>
    </row>
    <row r="6416">
      <c r="A6416" t="s">
        <v>164</v>
      </c>
      <c r="B6416" t="s">
        <v>262</v>
      </c>
      <c r="C6416" s="32" t="s">
        <v>264</v>
      </c>
      <c r="D6416" t="s">
        <v>458</v>
      </c>
      <c r="E6416" t="s">
        <v>476</v>
      </c>
      <c r="F6416" s="174" t="n">
        <v>2029</v>
      </c>
      <c r="G6416" s="175" t="n">
        <v>44</v>
      </c>
      <c r="H6416" s="176" t="n">
        <v>4907.25335548763</v>
      </c>
      <c r="I6416" s="177" t="n">
        <v>4223743.3189037</v>
      </c>
      <c r="J6416" s="178" t="str">
        <f>IF(I6416&gt;0,H6416/I6416,0)</f>
      </c>
      <c r="K6416" s="179" t="str">
        <f>1-EXP(-J6416)</f>
      </c>
      <c r="L6416" s="180" t="str">
        <f>IF(G6416=30,1,M6415)</f>
      </c>
      <c r="M6416" s="181" t="str">
        <f>L6416*(1-K6416)</f>
      </c>
    </row>
    <row r="6417">
      <c r="A6417" t="s">
        <v>164</v>
      </c>
      <c r="B6417" t="s">
        <v>262</v>
      </c>
      <c r="C6417" s="32" t="s">
        <v>264</v>
      </c>
      <c r="D6417" t="s">
        <v>458</v>
      </c>
      <c r="E6417" t="s">
        <v>476</v>
      </c>
      <c r="F6417" s="174" t="n">
        <v>2029</v>
      </c>
      <c r="G6417" s="175" t="n">
        <v>45</v>
      </c>
      <c r="H6417" s="176" t="n">
        <v>6478.07653632404</v>
      </c>
      <c r="I6417" s="177" t="n">
        <v>4309069.97511148</v>
      </c>
      <c r="J6417" s="178" t="str">
        <f>IF(I6417&gt;0,H6417/I6417,0)</f>
      </c>
      <c r="K6417" s="179" t="str">
        <f>1-EXP(-J6417)</f>
      </c>
      <c r="L6417" s="180" t="str">
        <f>IF(G6417=30,1,M6416)</f>
      </c>
      <c r="M6417" s="181" t="str">
        <f>L6417*(1-K6417)</f>
      </c>
    </row>
    <row r="6418">
      <c r="A6418" t="s">
        <v>164</v>
      </c>
      <c r="B6418" t="s">
        <v>262</v>
      </c>
      <c r="C6418" s="32" t="s">
        <v>264</v>
      </c>
      <c r="D6418" t="s">
        <v>458</v>
      </c>
      <c r="E6418" t="s">
        <v>476</v>
      </c>
      <c r="F6418" s="174" t="n">
        <v>2029</v>
      </c>
      <c r="G6418" s="175" t="n">
        <v>46</v>
      </c>
      <c r="H6418" s="176" t="n">
        <v>7052.22779680628</v>
      </c>
      <c r="I6418" s="177" t="n">
        <v>4284188.9474116</v>
      </c>
      <c r="J6418" s="178" t="str">
        <f>IF(I6418&gt;0,H6418/I6418,0)</f>
      </c>
      <c r="K6418" s="179" t="str">
        <f>1-EXP(-J6418)</f>
      </c>
      <c r="L6418" s="180" t="str">
        <f>IF(G6418=30,1,M6417)</f>
      </c>
      <c r="M6418" s="181" t="str">
        <f>L6418*(1-K6418)</f>
      </c>
    </row>
    <row r="6419">
      <c r="A6419" t="s">
        <v>164</v>
      </c>
      <c r="B6419" t="s">
        <v>262</v>
      </c>
      <c r="C6419" s="32" t="s">
        <v>264</v>
      </c>
      <c r="D6419" t="s">
        <v>458</v>
      </c>
      <c r="E6419" t="s">
        <v>476</v>
      </c>
      <c r="F6419" s="174" t="n">
        <v>2029</v>
      </c>
      <c r="G6419" s="175" t="n">
        <v>47</v>
      </c>
      <c r="H6419" s="176" t="n">
        <v>7483.78675728306</v>
      </c>
      <c r="I6419" s="177" t="n">
        <v>4147637.37029198</v>
      </c>
      <c r="J6419" s="178" t="str">
        <f>IF(I6419&gt;0,H6419/I6419,0)</f>
      </c>
      <c r="K6419" s="179" t="str">
        <f>1-EXP(-J6419)</f>
      </c>
      <c r="L6419" s="180" t="str">
        <f>IF(G6419=30,1,M6418)</f>
      </c>
      <c r="M6419" s="181" t="str">
        <f>L6419*(1-K6419)</f>
      </c>
    </row>
    <row r="6420">
      <c r="A6420" t="s">
        <v>164</v>
      </c>
      <c r="B6420" t="s">
        <v>262</v>
      </c>
      <c r="C6420" s="32" t="s">
        <v>264</v>
      </c>
      <c r="D6420" t="s">
        <v>458</v>
      </c>
      <c r="E6420" t="s">
        <v>476</v>
      </c>
      <c r="F6420" s="174" t="n">
        <v>2029</v>
      </c>
      <c r="G6420" s="175" t="n">
        <v>48</v>
      </c>
      <c r="H6420" s="176" t="n">
        <v>8048.54558704859</v>
      </c>
      <c r="I6420" s="177" t="n">
        <v>4073545.81507556</v>
      </c>
      <c r="J6420" s="178" t="str">
        <f>IF(I6420&gt;0,H6420/I6420,0)</f>
      </c>
      <c r="K6420" s="179" t="str">
        <f>1-EXP(-J6420)</f>
      </c>
      <c r="L6420" s="180" t="str">
        <f>IF(G6420=30,1,M6419)</f>
      </c>
      <c r="M6420" s="181" t="str">
        <f>L6420*(1-K6420)</f>
      </c>
    </row>
    <row r="6421">
      <c r="A6421" t="s">
        <v>164</v>
      </c>
      <c r="B6421" t="s">
        <v>262</v>
      </c>
      <c r="C6421" s="32" t="s">
        <v>264</v>
      </c>
      <c r="D6421" t="s">
        <v>458</v>
      </c>
      <c r="E6421" t="s">
        <v>476</v>
      </c>
      <c r="F6421" s="174" t="n">
        <v>2029</v>
      </c>
      <c r="G6421" s="175" t="n">
        <v>49</v>
      </c>
      <c r="H6421" s="176" t="n">
        <v>8680.71709372342</v>
      </c>
      <c r="I6421" s="177" t="n">
        <v>4015295.38929779</v>
      </c>
      <c r="J6421" s="178" t="str">
        <f>IF(I6421&gt;0,H6421/I6421,0)</f>
      </c>
      <c r="K6421" s="179" t="str">
        <f>1-EXP(-J6421)</f>
      </c>
      <c r="L6421" s="180" t="str">
        <f>IF(G6421=30,1,M6420)</f>
      </c>
      <c r="M6421" s="181" t="str">
        <f>L6421*(1-K6421)</f>
      </c>
    </row>
    <row r="6422">
      <c r="A6422" t="s">
        <v>164</v>
      </c>
      <c r="B6422" t="s">
        <v>262</v>
      </c>
      <c r="C6422" s="32" t="s">
        <v>264</v>
      </c>
      <c r="D6422" t="s">
        <v>458</v>
      </c>
      <c r="E6422" t="s">
        <v>476</v>
      </c>
      <c r="F6422" s="174" t="n">
        <v>2029</v>
      </c>
      <c r="G6422" s="175" t="n">
        <v>50</v>
      </c>
      <c r="H6422" s="176" t="n">
        <v>9957.84977793178</v>
      </c>
      <c r="I6422" s="177" t="n">
        <v>3951545.13584325</v>
      </c>
      <c r="J6422" s="178" t="str">
        <f>IF(I6422&gt;0,H6422/I6422,0)</f>
      </c>
      <c r="K6422" s="179" t="str">
        <f>1-EXP(-J6422)</f>
      </c>
      <c r="L6422" s="180" t="str">
        <f>IF(G6422=30,1,M6421)</f>
      </c>
      <c r="M6422" s="181" t="str">
        <f>L6422*(1-K6422)</f>
      </c>
    </row>
    <row r="6423">
      <c r="A6423" t="s">
        <v>164</v>
      </c>
      <c r="B6423" t="s">
        <v>262</v>
      </c>
      <c r="C6423" s="32" t="s">
        <v>264</v>
      </c>
      <c r="D6423" t="s">
        <v>458</v>
      </c>
      <c r="E6423" t="s">
        <v>476</v>
      </c>
      <c r="F6423" s="174" t="n">
        <v>2029</v>
      </c>
      <c r="G6423" s="175" t="n">
        <v>51</v>
      </c>
      <c r="H6423" s="176" t="n">
        <v>10643.6265470781</v>
      </c>
      <c r="I6423" s="177" t="n">
        <v>3867413.75720205</v>
      </c>
      <c r="J6423" s="178" t="str">
        <f>IF(I6423&gt;0,H6423/I6423,0)</f>
      </c>
      <c r="K6423" s="179" t="str">
        <f>1-EXP(-J6423)</f>
      </c>
      <c r="L6423" s="180" t="str">
        <f>IF(G6423=30,1,M6422)</f>
      </c>
      <c r="M6423" s="181" t="str">
        <f>L6423*(1-K6423)</f>
      </c>
    </row>
    <row r="6424">
      <c r="A6424" t="s">
        <v>164</v>
      </c>
      <c r="B6424" t="s">
        <v>262</v>
      </c>
      <c r="C6424" s="32" t="s">
        <v>264</v>
      </c>
      <c r="D6424" t="s">
        <v>458</v>
      </c>
      <c r="E6424" t="s">
        <v>476</v>
      </c>
      <c r="F6424" s="174" t="n">
        <v>2029</v>
      </c>
      <c r="G6424" s="175" t="n">
        <v>52</v>
      </c>
      <c r="H6424" s="176" t="n">
        <v>11433.5433735103</v>
      </c>
      <c r="I6424" s="177" t="n">
        <v>3801169.53794834</v>
      </c>
      <c r="J6424" s="178" t="str">
        <f>IF(I6424&gt;0,H6424/I6424,0)</f>
      </c>
      <c r="K6424" s="179" t="str">
        <f>1-EXP(-J6424)</f>
      </c>
      <c r="L6424" s="180" t="str">
        <f>IF(G6424=30,1,M6423)</f>
      </c>
      <c r="M6424" s="181" t="str">
        <f>L6424*(1-K6424)</f>
      </c>
    </row>
    <row r="6425">
      <c r="A6425" t="s">
        <v>164</v>
      </c>
      <c r="B6425" t="s">
        <v>262</v>
      </c>
      <c r="C6425" s="32" t="s">
        <v>264</v>
      </c>
      <c r="D6425" t="s">
        <v>458</v>
      </c>
      <c r="E6425" t="s">
        <v>476</v>
      </c>
      <c r="F6425" s="174" t="n">
        <v>2029</v>
      </c>
      <c r="G6425" s="175" t="n">
        <v>53</v>
      </c>
      <c r="H6425" s="176" t="n">
        <v>12225.1362563636</v>
      </c>
      <c r="I6425" s="177" t="n">
        <v>3723020.17245965</v>
      </c>
      <c r="J6425" s="178" t="str">
        <f>IF(I6425&gt;0,H6425/I6425,0)</f>
      </c>
      <c r="K6425" s="179" t="str">
        <f>1-EXP(-J6425)</f>
      </c>
      <c r="L6425" s="180" t="str">
        <f>IF(G6425=30,1,M6424)</f>
      </c>
      <c r="M6425" s="181" t="str">
        <f>L6425*(1-K6425)</f>
      </c>
    </row>
    <row r="6426">
      <c r="A6426" t="s">
        <v>164</v>
      </c>
      <c r="B6426" t="s">
        <v>262</v>
      </c>
      <c r="C6426" s="32" t="s">
        <v>264</v>
      </c>
      <c r="D6426" t="s">
        <v>458</v>
      </c>
      <c r="E6426" t="s">
        <v>476</v>
      </c>
      <c r="F6426" s="174" t="n">
        <v>2029</v>
      </c>
      <c r="G6426" s="175" t="n">
        <v>54</v>
      </c>
      <c r="H6426" s="176" t="n">
        <v>13064.8814031544</v>
      </c>
      <c r="I6426" s="177" t="n">
        <v>3644105.94470726</v>
      </c>
      <c r="J6426" s="178" t="str">
        <f>IF(I6426&gt;0,H6426/I6426,0)</f>
      </c>
      <c r="K6426" s="179" t="str">
        <f>1-EXP(-J6426)</f>
      </c>
      <c r="L6426" s="180" t="str">
        <f>IF(G6426=30,1,M6425)</f>
      </c>
      <c r="M6426" s="181" t="str">
        <f>L6426*(1-K6426)</f>
      </c>
    </row>
    <row r="6427">
      <c r="A6427" t="s">
        <v>164</v>
      </c>
      <c r="B6427" t="s">
        <v>262</v>
      </c>
      <c r="C6427" s="32" t="s">
        <v>264</v>
      </c>
      <c r="D6427" t="s">
        <v>458</v>
      </c>
      <c r="E6427" t="s">
        <v>476</v>
      </c>
      <c r="F6427" s="174" t="n">
        <v>2029</v>
      </c>
      <c r="G6427" s="175" t="n">
        <v>55</v>
      </c>
      <c r="H6427" s="176" t="n">
        <v>14017.9120131791</v>
      </c>
      <c r="I6427" s="177" t="n">
        <v>3537661.96413919</v>
      </c>
      <c r="J6427" s="178" t="str">
        <f>IF(I6427&gt;0,H6427/I6427,0)</f>
      </c>
      <c r="K6427" s="179" t="str">
        <f>1-EXP(-J6427)</f>
      </c>
      <c r="L6427" s="180" t="str">
        <f>IF(G6427=30,1,M6426)</f>
      </c>
      <c r="M6427" s="181" t="str">
        <f>L6427*(1-K6427)</f>
      </c>
    </row>
    <row r="6428">
      <c r="A6428" t="s">
        <v>164</v>
      </c>
      <c r="B6428" t="s">
        <v>262</v>
      </c>
      <c r="C6428" s="32" t="s">
        <v>264</v>
      </c>
      <c r="D6428" t="s">
        <v>458</v>
      </c>
      <c r="E6428" t="s">
        <v>476</v>
      </c>
      <c r="F6428" s="174" t="n">
        <v>2029</v>
      </c>
      <c r="G6428" s="175" t="n">
        <v>56</v>
      </c>
      <c r="H6428" s="176" t="n">
        <v>15103.3950963255</v>
      </c>
      <c r="I6428" s="177" t="n">
        <v>3490677.81469703</v>
      </c>
      <c r="J6428" s="178" t="str">
        <f>IF(I6428&gt;0,H6428/I6428,0)</f>
      </c>
      <c r="K6428" s="179" t="str">
        <f>1-EXP(-J6428)</f>
      </c>
      <c r="L6428" s="180" t="str">
        <f>IF(G6428=30,1,M6427)</f>
      </c>
      <c r="M6428" s="181" t="str">
        <f>L6428*(1-K6428)</f>
      </c>
    </row>
    <row r="6429">
      <c r="A6429" t="s">
        <v>164</v>
      </c>
      <c r="B6429" t="s">
        <v>262</v>
      </c>
      <c r="C6429" s="32" t="s">
        <v>264</v>
      </c>
      <c r="D6429" t="s">
        <v>458</v>
      </c>
      <c r="E6429" t="s">
        <v>476</v>
      </c>
      <c r="F6429" s="174" t="n">
        <v>2029</v>
      </c>
      <c r="G6429" s="175" t="n">
        <v>57</v>
      </c>
      <c r="H6429" s="176" t="n">
        <v>15525.4794600475</v>
      </c>
      <c r="I6429" s="177" t="n">
        <v>3280841.343037</v>
      </c>
      <c r="J6429" s="178" t="str">
        <f>IF(I6429&gt;0,H6429/I6429,0)</f>
      </c>
      <c r="K6429" s="179" t="str">
        <f>1-EXP(-J6429)</f>
      </c>
      <c r="L6429" s="180" t="str">
        <f>IF(G6429=30,1,M6428)</f>
      </c>
      <c r="M6429" s="181" t="str">
        <f>L6429*(1-K6429)</f>
      </c>
    </row>
    <row r="6430">
      <c r="A6430" t="s">
        <v>164</v>
      </c>
      <c r="B6430" t="s">
        <v>262</v>
      </c>
      <c r="C6430" s="32" t="s">
        <v>264</v>
      </c>
      <c r="D6430" t="s">
        <v>458</v>
      </c>
      <c r="E6430" t="s">
        <v>476</v>
      </c>
      <c r="F6430" s="174" t="n">
        <v>2029</v>
      </c>
      <c r="G6430" s="175" t="n">
        <v>58</v>
      </c>
      <c r="H6430" s="176" t="n">
        <v>16506.6144836429</v>
      </c>
      <c r="I6430" s="177" t="n">
        <v>3192004.08765839</v>
      </c>
      <c r="J6430" s="178" t="str">
        <f>IF(I6430&gt;0,H6430/I6430,0)</f>
      </c>
      <c r="K6430" s="179" t="str">
        <f>1-EXP(-J6430)</f>
      </c>
      <c r="L6430" s="180" t="str">
        <f>IF(G6430=30,1,M6429)</f>
      </c>
      <c r="M6430" s="181" t="str">
        <f>L6430*(1-K6430)</f>
      </c>
    </row>
    <row r="6431">
      <c r="A6431" t="s">
        <v>164</v>
      </c>
      <c r="B6431" t="s">
        <v>262</v>
      </c>
      <c r="C6431" s="32" t="s">
        <v>264</v>
      </c>
      <c r="D6431" t="s">
        <v>458</v>
      </c>
      <c r="E6431" t="s">
        <v>476</v>
      </c>
      <c r="F6431" s="174" t="n">
        <v>2029</v>
      </c>
      <c r="G6431" s="175" t="n">
        <v>59</v>
      </c>
      <c r="H6431" s="176" t="n">
        <v>17566.9422201857</v>
      </c>
      <c r="I6431" s="177" t="n">
        <v>3107464.65855524</v>
      </c>
      <c r="J6431" s="178" t="str">
        <f>IF(I6431&gt;0,H6431/I6431,0)</f>
      </c>
      <c r="K6431" s="179" t="str">
        <f>1-EXP(-J6431)</f>
      </c>
      <c r="L6431" s="180" t="str">
        <f>IF(G6431=30,1,M6430)</f>
      </c>
      <c r="M6431" s="181" t="str">
        <f>L6431*(1-K6431)</f>
      </c>
    </row>
    <row r="6432">
      <c r="A6432" t="s">
        <v>164</v>
      </c>
      <c r="B6432" t="s">
        <v>262</v>
      </c>
      <c r="C6432" s="32" t="s">
        <v>264</v>
      </c>
      <c r="D6432" t="s">
        <v>458</v>
      </c>
      <c r="E6432" t="s">
        <v>476</v>
      </c>
      <c r="F6432" s="174" t="n">
        <v>2029</v>
      </c>
      <c r="G6432" s="175" t="n">
        <v>60</v>
      </c>
      <c r="H6432" s="176" t="n">
        <v>19010.1561210066</v>
      </c>
      <c r="I6432" s="177" t="n">
        <v>3013637.73487786</v>
      </c>
      <c r="J6432" s="178" t="str">
        <f>IF(I6432&gt;0,H6432/I6432,0)</f>
      </c>
      <c r="K6432" s="179" t="str">
        <f>1-EXP(-J6432)</f>
      </c>
      <c r="L6432" s="180" t="str">
        <f>IF(G6432=30,1,M6431)</f>
      </c>
      <c r="M6432" s="181" t="str">
        <f>L6432*(1-K6432)</f>
      </c>
    </row>
    <row r="6433">
      <c r="A6433" t="s">
        <v>164</v>
      </c>
      <c r="B6433" t="s">
        <v>262</v>
      </c>
      <c r="C6433" s="32" t="s">
        <v>264</v>
      </c>
      <c r="D6433" t="s">
        <v>458</v>
      </c>
      <c r="E6433" t="s">
        <v>476</v>
      </c>
      <c r="F6433" s="174" t="n">
        <v>2029</v>
      </c>
      <c r="G6433" s="175" t="n">
        <v>61</v>
      </c>
      <c r="H6433" s="176" t="n">
        <v>20000.0666656814</v>
      </c>
      <c r="I6433" s="177" t="n">
        <v>2899514.96894808</v>
      </c>
      <c r="J6433" s="178" t="str">
        <f>IF(I6433&gt;0,H6433/I6433,0)</f>
      </c>
      <c r="K6433" s="179" t="str">
        <f>1-EXP(-J6433)</f>
      </c>
      <c r="L6433" s="180" t="str">
        <f>IF(G6433=30,1,M6432)</f>
      </c>
      <c r="M6433" s="181" t="str">
        <f>L6433*(1-K6433)</f>
      </c>
    </row>
    <row r="6434">
      <c r="A6434" t="s">
        <v>164</v>
      </c>
      <c r="B6434" t="s">
        <v>262</v>
      </c>
      <c r="C6434" s="32" t="s">
        <v>264</v>
      </c>
      <c r="D6434" t="s">
        <v>458</v>
      </c>
      <c r="E6434" t="s">
        <v>476</v>
      </c>
      <c r="F6434" s="174" t="n">
        <v>2029</v>
      </c>
      <c r="G6434" s="175" t="n">
        <v>62</v>
      </c>
      <c r="H6434" s="176" t="n">
        <v>20811.4063169508</v>
      </c>
      <c r="I6434" s="177" t="n">
        <v>2755057.77294371</v>
      </c>
      <c r="J6434" s="178" t="str">
        <f>IF(I6434&gt;0,H6434/I6434,0)</f>
      </c>
      <c r="K6434" s="179" t="str">
        <f>1-EXP(-J6434)</f>
      </c>
      <c r="L6434" s="180" t="str">
        <f>IF(G6434=30,1,M6433)</f>
      </c>
      <c r="M6434" s="181" t="str">
        <f>L6434*(1-K6434)</f>
      </c>
    </row>
    <row r="6435">
      <c r="A6435" t="s">
        <v>164</v>
      </c>
      <c r="B6435" t="s">
        <v>262</v>
      </c>
      <c r="C6435" s="32" t="s">
        <v>264</v>
      </c>
      <c r="D6435" t="s">
        <v>458</v>
      </c>
      <c r="E6435" t="s">
        <v>476</v>
      </c>
      <c r="F6435" s="174" t="n">
        <v>2029</v>
      </c>
      <c r="G6435" s="175" t="n">
        <v>63</v>
      </c>
      <c r="H6435" s="176" t="n">
        <v>21882.7413583313</v>
      </c>
      <c r="I6435" s="177" t="n">
        <v>2646659.55244647</v>
      </c>
      <c r="J6435" s="178" t="str">
        <f>IF(I6435&gt;0,H6435/I6435,0)</f>
      </c>
      <c r="K6435" s="179" t="str">
        <f>1-EXP(-J6435)</f>
      </c>
      <c r="L6435" s="180" t="str">
        <f>IF(G6435=30,1,M6434)</f>
      </c>
      <c r="M6435" s="181" t="str">
        <f>L6435*(1-K6435)</f>
      </c>
    </row>
    <row r="6436">
      <c r="A6436" t="s">
        <v>164</v>
      </c>
      <c r="B6436" t="s">
        <v>262</v>
      </c>
      <c r="C6436" s="32" t="s">
        <v>264</v>
      </c>
      <c r="D6436" t="s">
        <v>458</v>
      </c>
      <c r="E6436" t="s">
        <v>476</v>
      </c>
      <c r="F6436" s="174" t="n">
        <v>2029</v>
      </c>
      <c r="G6436" s="175" t="n">
        <v>64</v>
      </c>
      <c r="H6436" s="176" t="n">
        <v>22784.6229318624</v>
      </c>
      <c r="I6436" s="177" t="n">
        <v>2516937.35681208</v>
      </c>
      <c r="J6436" s="178" t="str">
        <f>IF(I6436&gt;0,H6436/I6436,0)</f>
      </c>
      <c r="K6436" s="179" t="str">
        <f>1-EXP(-J6436)</f>
      </c>
      <c r="L6436" s="180" t="str">
        <f>IF(G6436=30,1,M6435)</f>
      </c>
      <c r="M6436" s="181" t="str">
        <f>L6436*(1-K6436)</f>
      </c>
    </row>
    <row r="6437">
      <c r="A6437" t="s">
        <v>164</v>
      </c>
      <c r="B6437" t="s">
        <v>262</v>
      </c>
      <c r="C6437" s="32" t="s">
        <v>264</v>
      </c>
      <c r="D6437" t="s">
        <v>458</v>
      </c>
      <c r="E6437" t="s">
        <v>476</v>
      </c>
      <c r="F6437" s="174" t="n">
        <v>2029</v>
      </c>
      <c r="G6437" s="175" t="n">
        <v>65</v>
      </c>
      <c r="H6437" s="176" t="n">
        <v>23018.1221947544</v>
      </c>
      <c r="I6437" s="177" t="n">
        <v>2387434.99659967</v>
      </c>
      <c r="J6437" s="178" t="str">
        <f>IF(I6437&gt;0,H6437/I6437,0)</f>
      </c>
      <c r="K6437" s="179" t="str">
        <f>1-EXP(-J6437)</f>
      </c>
      <c r="L6437" s="180" t="str">
        <f>IF(G6437=30,1,M6436)</f>
      </c>
      <c r="M6437" s="181" t="str">
        <f>L6437*(1-K6437)</f>
      </c>
    </row>
    <row r="6438">
      <c r="A6438" t="s">
        <v>164</v>
      </c>
      <c r="B6438" t="s">
        <v>262</v>
      </c>
      <c r="C6438" s="32" t="s">
        <v>264</v>
      </c>
      <c r="D6438" t="s">
        <v>458</v>
      </c>
      <c r="E6438" t="s">
        <v>476</v>
      </c>
      <c r="F6438" s="174" t="n">
        <v>2029</v>
      </c>
      <c r="G6438" s="175" t="n">
        <v>66</v>
      </c>
      <c r="H6438" s="176" t="n">
        <v>23915.235434974</v>
      </c>
      <c r="I6438" s="177" t="n">
        <v>2262969.28411288</v>
      </c>
      <c r="J6438" s="178" t="str">
        <f>IF(I6438&gt;0,H6438/I6438,0)</f>
      </c>
      <c r="K6438" s="179" t="str">
        <f>1-EXP(-J6438)</f>
      </c>
      <c r="L6438" s="180" t="str">
        <f>IF(G6438=30,1,M6437)</f>
      </c>
      <c r="M6438" s="181" t="str">
        <f>L6438*(1-K6438)</f>
      </c>
    </row>
    <row r="6439">
      <c r="A6439" t="s">
        <v>164</v>
      </c>
      <c r="B6439" t="s">
        <v>262</v>
      </c>
      <c r="C6439" s="32" t="s">
        <v>264</v>
      </c>
      <c r="D6439" t="s">
        <v>458</v>
      </c>
      <c r="E6439" t="s">
        <v>476</v>
      </c>
      <c r="F6439" s="174" t="n">
        <v>2029</v>
      </c>
      <c r="G6439" s="175" t="n">
        <v>67</v>
      </c>
      <c r="H6439" s="176" t="n">
        <v>24580.946916651</v>
      </c>
      <c r="I6439" s="177" t="n">
        <v>2113418.07658166</v>
      </c>
      <c r="J6439" s="178" t="str">
        <f>IF(I6439&gt;0,H6439/I6439,0)</f>
      </c>
      <c r="K6439" s="179" t="str">
        <f>1-EXP(-J6439)</f>
      </c>
      <c r="L6439" s="180" t="str">
        <f>IF(G6439=30,1,M6438)</f>
      </c>
      <c r="M6439" s="181" t="str">
        <f>L6439*(1-K6439)</f>
      </c>
    </row>
    <row r="6440">
      <c r="A6440" t="s">
        <v>164</v>
      </c>
      <c r="B6440" t="s">
        <v>262</v>
      </c>
      <c r="C6440" s="32" t="s">
        <v>264</v>
      </c>
      <c r="D6440" t="s">
        <v>458</v>
      </c>
      <c r="E6440" t="s">
        <v>476</v>
      </c>
      <c r="F6440" s="174" t="n">
        <v>2029</v>
      </c>
      <c r="G6440" s="175" t="n">
        <v>68</v>
      </c>
      <c r="H6440" s="176" t="n">
        <v>25373.3135407963</v>
      </c>
      <c r="I6440" s="177" t="n">
        <v>1988562.46965201</v>
      </c>
      <c r="J6440" s="178" t="str">
        <f>IF(I6440&gt;0,H6440/I6440,0)</f>
      </c>
      <c r="K6440" s="179" t="str">
        <f>1-EXP(-J6440)</f>
      </c>
      <c r="L6440" s="180" t="str">
        <f>IF(G6440=30,1,M6439)</f>
      </c>
      <c r="M6440" s="181" t="str">
        <f>L6440*(1-K6440)</f>
      </c>
    </row>
    <row r="6441">
      <c r="A6441" t="s">
        <v>164</v>
      </c>
      <c r="B6441" t="s">
        <v>262</v>
      </c>
      <c r="C6441" s="32" t="s">
        <v>264</v>
      </c>
      <c r="D6441" t="s">
        <v>458</v>
      </c>
      <c r="E6441" t="s">
        <v>476</v>
      </c>
      <c r="F6441" s="174" t="n">
        <v>2029</v>
      </c>
      <c r="G6441" s="175" t="n">
        <v>69</v>
      </c>
      <c r="H6441" s="176" t="n">
        <v>26057.9650867086</v>
      </c>
      <c r="I6441" s="177" t="n">
        <v>1860309.89742077</v>
      </c>
      <c r="J6441" s="178" t="str">
        <f>IF(I6441&gt;0,H6441/I6441,0)</f>
      </c>
      <c r="K6441" s="179" t="str">
        <f>1-EXP(-J6441)</f>
      </c>
      <c r="L6441" s="180" t="str">
        <f>IF(G6441=30,1,M6440)</f>
      </c>
      <c r="M6441" s="181" t="str">
        <f>L6441*(1-K6441)</f>
      </c>
    </row>
    <row r="6442">
      <c r="A6442" t="s">
        <v>164</v>
      </c>
      <c r="B6442" t="s">
        <v>262</v>
      </c>
      <c r="C6442" s="32" t="s">
        <v>264</v>
      </c>
      <c r="D6442" t="s">
        <v>458</v>
      </c>
      <c r="E6442" t="s">
        <v>476</v>
      </c>
      <c r="F6442" s="174" t="n">
        <v>2030</v>
      </c>
      <c r="G6442" s="175" t="n">
        <v>30</v>
      </c>
      <c r="H6442" s="176" t="n">
        <v>952.933088451172</v>
      </c>
      <c r="I6442" s="177" t="n">
        <v>4327157.87357153</v>
      </c>
      <c r="J6442" s="178" t="str">
        <f>IF(I6442&gt;0,H6442/I6442,0)</f>
      </c>
      <c r="K6442" s="179" t="str">
        <f>1-EXP(-J6442)</f>
      </c>
      <c r="L6442" s="180" t="str">
        <f>IF(G6442=30,1,M6441)</f>
      </c>
      <c r="M6442" s="181" t="str">
        <f>L6442*(1-K6442)</f>
      </c>
    </row>
    <row r="6443">
      <c r="A6443" t="s">
        <v>164</v>
      </c>
      <c r="B6443" t="s">
        <v>262</v>
      </c>
      <c r="C6443" s="32" t="s">
        <v>264</v>
      </c>
      <c r="D6443" t="s">
        <v>458</v>
      </c>
      <c r="E6443" t="s">
        <v>476</v>
      </c>
      <c r="F6443" s="174" t="n">
        <v>2030</v>
      </c>
      <c r="G6443" s="175" t="n">
        <v>31</v>
      </c>
      <c r="H6443" s="176" t="n">
        <v>1093.85199665277</v>
      </c>
      <c r="I6443" s="177" t="n">
        <v>4347596.73336142</v>
      </c>
      <c r="J6443" s="178" t="str">
        <f>IF(I6443&gt;0,H6443/I6443,0)</f>
      </c>
      <c r="K6443" s="179" t="str">
        <f>1-EXP(-J6443)</f>
      </c>
      <c r="L6443" s="180" t="str">
        <f>IF(G6443=30,1,M6442)</f>
      </c>
      <c r="M6443" s="181" t="str">
        <f>L6443*(1-K6443)</f>
      </c>
    </row>
    <row r="6444">
      <c r="A6444" t="s">
        <v>164</v>
      </c>
      <c r="B6444" t="s">
        <v>262</v>
      </c>
      <c r="C6444" s="32" t="s">
        <v>264</v>
      </c>
      <c r="D6444" t="s">
        <v>458</v>
      </c>
      <c r="E6444" t="s">
        <v>476</v>
      </c>
      <c r="F6444" s="174" t="n">
        <v>2030</v>
      </c>
      <c r="G6444" s="175" t="n">
        <v>32</v>
      </c>
      <c r="H6444" s="176" t="n">
        <v>1166.94792544404</v>
      </c>
      <c r="I6444" s="177" t="n">
        <v>4407868.66693317</v>
      </c>
      <c r="J6444" s="178" t="str">
        <f>IF(I6444&gt;0,H6444/I6444,0)</f>
      </c>
      <c r="K6444" s="179" t="str">
        <f>1-EXP(-J6444)</f>
      </c>
      <c r="L6444" s="180" t="str">
        <f>IF(G6444=30,1,M6443)</f>
      </c>
      <c r="M6444" s="181" t="str">
        <f>L6444*(1-K6444)</f>
      </c>
    </row>
    <row r="6445">
      <c r="A6445" t="s">
        <v>164</v>
      </c>
      <c r="B6445" t="s">
        <v>262</v>
      </c>
      <c r="C6445" s="32" t="s">
        <v>264</v>
      </c>
      <c r="D6445" t="s">
        <v>458</v>
      </c>
      <c r="E6445" t="s">
        <v>476</v>
      </c>
      <c r="F6445" s="174" t="n">
        <v>2030</v>
      </c>
      <c r="G6445" s="175" t="n">
        <v>33</v>
      </c>
      <c r="H6445" s="176" t="n">
        <v>1471.87168101846</v>
      </c>
      <c r="I6445" s="177" t="n">
        <v>4548834.55682067</v>
      </c>
      <c r="J6445" s="178" t="str">
        <f>IF(I6445&gt;0,H6445/I6445,0)</f>
      </c>
      <c r="K6445" s="179" t="str">
        <f>1-EXP(-J6445)</f>
      </c>
      <c r="L6445" s="180" t="str">
        <f>IF(G6445=30,1,M6444)</f>
      </c>
      <c r="M6445" s="181" t="str">
        <f>L6445*(1-K6445)</f>
      </c>
    </row>
    <row r="6446">
      <c r="A6446" t="s">
        <v>164</v>
      </c>
      <c r="B6446" t="s">
        <v>262</v>
      </c>
      <c r="C6446" s="32" t="s">
        <v>264</v>
      </c>
      <c r="D6446" t="s">
        <v>458</v>
      </c>
      <c r="E6446" t="s">
        <v>476</v>
      </c>
      <c r="F6446" s="174" t="n">
        <v>2030</v>
      </c>
      <c r="G6446" s="175" t="n">
        <v>34</v>
      </c>
      <c r="H6446" s="176" t="n">
        <v>1544.47869467313</v>
      </c>
      <c r="I6446" s="177" t="n">
        <v>4506026.17193519</v>
      </c>
      <c r="J6446" s="178" t="str">
        <f>IF(I6446&gt;0,H6446/I6446,0)</f>
      </c>
      <c r="K6446" s="179" t="str">
        <f>1-EXP(-J6446)</f>
      </c>
      <c r="L6446" s="180" t="str">
        <f>IF(G6446=30,1,M6445)</f>
      </c>
      <c r="M6446" s="181" t="str">
        <f>L6446*(1-K6446)</f>
      </c>
    </row>
    <row r="6447">
      <c r="A6447" t="s">
        <v>164</v>
      </c>
      <c r="B6447" t="s">
        <v>262</v>
      </c>
      <c r="C6447" s="32" t="s">
        <v>264</v>
      </c>
      <c r="D6447" t="s">
        <v>458</v>
      </c>
      <c r="E6447" t="s">
        <v>476</v>
      </c>
      <c r="F6447" s="174" t="n">
        <v>2030</v>
      </c>
      <c r="G6447" s="175" t="n">
        <v>35</v>
      </c>
      <c r="H6447" s="176" t="n">
        <v>2065.78053189381</v>
      </c>
      <c r="I6447" s="177" t="n">
        <v>4433022.07065896</v>
      </c>
      <c r="J6447" s="178" t="str">
        <f>IF(I6447&gt;0,H6447/I6447,0)</f>
      </c>
      <c r="K6447" s="179" t="str">
        <f>1-EXP(-J6447)</f>
      </c>
      <c r="L6447" s="180" t="str">
        <f>IF(G6447=30,1,M6446)</f>
      </c>
      <c r="M6447" s="181" t="str">
        <f>L6447*(1-K6447)</f>
      </c>
    </row>
    <row r="6448">
      <c r="A6448" t="s">
        <v>164</v>
      </c>
      <c r="B6448" t="s">
        <v>262</v>
      </c>
      <c r="C6448" s="32" t="s">
        <v>264</v>
      </c>
      <c r="D6448" t="s">
        <v>458</v>
      </c>
      <c r="E6448" t="s">
        <v>476</v>
      </c>
      <c r="F6448" s="174" t="n">
        <v>2030</v>
      </c>
      <c r="G6448" s="175" t="n">
        <v>36</v>
      </c>
      <c r="H6448" s="176" t="n">
        <v>2180.30041199949</v>
      </c>
      <c r="I6448" s="177" t="n">
        <v>4375284.08892005</v>
      </c>
      <c r="J6448" s="178" t="str">
        <f>IF(I6448&gt;0,H6448/I6448,0)</f>
      </c>
      <c r="K6448" s="179" t="str">
        <f>1-EXP(-J6448)</f>
      </c>
      <c r="L6448" s="180" t="str">
        <f>IF(G6448=30,1,M6447)</f>
      </c>
      <c r="M6448" s="181" t="str">
        <f>L6448*(1-K6448)</f>
      </c>
    </row>
    <row r="6449">
      <c r="A6449" t="s">
        <v>164</v>
      </c>
      <c r="B6449" t="s">
        <v>262</v>
      </c>
      <c r="C6449" s="32" t="s">
        <v>264</v>
      </c>
      <c r="D6449" t="s">
        <v>458</v>
      </c>
      <c r="E6449" t="s">
        <v>476</v>
      </c>
      <c r="F6449" s="174" t="n">
        <v>2030</v>
      </c>
      <c r="G6449" s="175" t="n">
        <v>37</v>
      </c>
      <c r="H6449" s="176" t="n">
        <v>2309.31172113617</v>
      </c>
      <c r="I6449" s="177" t="n">
        <v>4321606.09084007</v>
      </c>
      <c r="J6449" s="178" t="str">
        <f>IF(I6449&gt;0,H6449/I6449,0)</f>
      </c>
      <c r="K6449" s="179" t="str">
        <f>1-EXP(-J6449)</f>
      </c>
      <c r="L6449" s="180" t="str">
        <f>IF(G6449=30,1,M6448)</f>
      </c>
      <c r="M6449" s="181" t="str">
        <f>L6449*(1-K6449)</f>
      </c>
    </row>
    <row r="6450">
      <c r="A6450" t="s">
        <v>164</v>
      </c>
      <c r="B6450" t="s">
        <v>262</v>
      </c>
      <c r="C6450" s="32" t="s">
        <v>264</v>
      </c>
      <c r="D6450" t="s">
        <v>458</v>
      </c>
      <c r="E6450" t="s">
        <v>476</v>
      </c>
      <c r="F6450" s="174" t="n">
        <v>2030</v>
      </c>
      <c r="G6450" s="175" t="n">
        <v>38</v>
      </c>
      <c r="H6450" s="176" t="n">
        <v>2501.05419689896</v>
      </c>
      <c r="I6450" s="177" t="n">
        <v>4359302.03960922</v>
      </c>
      <c r="J6450" s="178" t="str">
        <f>IF(I6450&gt;0,H6450/I6450,0)</f>
      </c>
      <c r="K6450" s="179" t="str">
        <f>1-EXP(-J6450)</f>
      </c>
      <c r="L6450" s="180" t="str">
        <f>IF(G6450=30,1,M6449)</f>
      </c>
      <c r="M6450" s="181" t="str">
        <f>L6450*(1-K6450)</f>
      </c>
    </row>
    <row r="6451">
      <c r="A6451" t="s">
        <v>164</v>
      </c>
      <c r="B6451" t="s">
        <v>262</v>
      </c>
      <c r="C6451" s="32" t="s">
        <v>264</v>
      </c>
      <c r="D6451" t="s">
        <v>458</v>
      </c>
      <c r="E6451" t="s">
        <v>476</v>
      </c>
      <c r="F6451" s="174" t="n">
        <v>2030</v>
      </c>
      <c r="G6451" s="175" t="n">
        <v>39</v>
      </c>
      <c r="H6451" s="176" t="n">
        <v>2702.53396894687</v>
      </c>
      <c r="I6451" s="177" t="n">
        <v>4377272.77279046</v>
      </c>
      <c r="J6451" s="178" t="str">
        <f>IF(I6451&gt;0,H6451/I6451,0)</f>
      </c>
      <c r="K6451" s="179" t="str">
        <f>1-EXP(-J6451)</f>
      </c>
      <c r="L6451" s="180" t="str">
        <f>IF(G6451=30,1,M6450)</f>
      </c>
      <c r="M6451" s="181" t="str">
        <f>L6451*(1-K6451)</f>
      </c>
    </row>
    <row r="6452">
      <c r="A6452" t="s">
        <v>164</v>
      </c>
      <c r="B6452" t="s">
        <v>262</v>
      </c>
      <c r="C6452" s="32" t="s">
        <v>264</v>
      </c>
      <c r="D6452" t="s">
        <v>458</v>
      </c>
      <c r="E6452" t="s">
        <v>476</v>
      </c>
      <c r="F6452" s="174" t="n">
        <v>2030</v>
      </c>
      <c r="G6452" s="175" t="n">
        <v>40</v>
      </c>
      <c r="H6452" s="176" t="n">
        <v>5109.89462331335</v>
      </c>
      <c r="I6452" s="177" t="n">
        <v>6445558.99692679</v>
      </c>
      <c r="J6452" s="178" t="str">
        <f>IF(I6452&gt;0,H6452/I6452,0)</f>
      </c>
      <c r="K6452" s="179" t="str">
        <f>1-EXP(-J6452)</f>
      </c>
      <c r="L6452" s="180" t="str">
        <f>IF(G6452=30,1,M6451)</f>
      </c>
      <c r="M6452" s="181" t="str">
        <f>L6452*(1-K6452)</f>
      </c>
    </row>
    <row r="6453">
      <c r="A6453" t="s">
        <v>164</v>
      </c>
      <c r="B6453" t="s">
        <v>262</v>
      </c>
      <c r="C6453" s="32" t="s">
        <v>264</v>
      </c>
      <c r="D6453" t="s">
        <v>458</v>
      </c>
      <c r="E6453" t="s">
        <v>476</v>
      </c>
      <c r="F6453" s="174" t="n">
        <v>2030</v>
      </c>
      <c r="G6453" s="175" t="n">
        <v>41</v>
      </c>
      <c r="H6453" s="176" t="n">
        <v>3892.61803553933</v>
      </c>
      <c r="I6453" s="177" t="n">
        <v>4334907.13664553</v>
      </c>
      <c r="J6453" s="178" t="str">
        <f>IF(I6453&gt;0,H6453/I6453,0)</f>
      </c>
      <c r="K6453" s="179" t="str">
        <f>1-EXP(-J6453)</f>
      </c>
      <c r="L6453" s="180" t="str">
        <f>IF(G6453=30,1,M6452)</f>
      </c>
      <c r="M6453" s="181" t="str">
        <f>L6453*(1-K6453)</f>
      </c>
    </row>
    <row r="6454">
      <c r="A6454" t="s">
        <v>164</v>
      </c>
      <c r="B6454" t="s">
        <v>262</v>
      </c>
      <c r="C6454" s="32" t="s">
        <v>264</v>
      </c>
      <c r="D6454" t="s">
        <v>458</v>
      </c>
      <c r="E6454" t="s">
        <v>476</v>
      </c>
      <c r="F6454" s="174" t="n">
        <v>2030</v>
      </c>
      <c r="G6454" s="175" t="n">
        <v>42</v>
      </c>
      <c r="H6454" s="176" t="n">
        <v>4204.08119361265</v>
      </c>
      <c r="I6454" s="177" t="n">
        <v>4318056.00734226</v>
      </c>
      <c r="J6454" s="178" t="str">
        <f>IF(I6454&gt;0,H6454/I6454,0)</f>
      </c>
      <c r="K6454" s="179" t="str">
        <f>1-EXP(-J6454)</f>
      </c>
      <c r="L6454" s="180" t="str">
        <f>IF(G6454=30,1,M6453)</f>
      </c>
      <c r="M6454" s="181" t="str">
        <f>L6454*(1-K6454)</f>
      </c>
    </row>
    <row r="6455">
      <c r="A6455" t="s">
        <v>164</v>
      </c>
      <c r="B6455" t="s">
        <v>262</v>
      </c>
      <c r="C6455" s="32" t="s">
        <v>264</v>
      </c>
      <c r="D6455" t="s">
        <v>458</v>
      </c>
      <c r="E6455" t="s">
        <v>476</v>
      </c>
      <c r="F6455" s="174" t="n">
        <v>2030</v>
      </c>
      <c r="G6455" s="175" t="n">
        <v>43</v>
      </c>
      <c r="H6455" s="176" t="n">
        <v>4434.26920742998</v>
      </c>
      <c r="I6455" s="177" t="n">
        <v>4185646.89230744</v>
      </c>
      <c r="J6455" s="178" t="str">
        <f>IF(I6455&gt;0,H6455/I6455,0)</f>
      </c>
      <c r="K6455" s="179" t="str">
        <f>1-EXP(-J6455)</f>
      </c>
      <c r="L6455" s="180" t="str">
        <f>IF(G6455=30,1,M6454)</f>
      </c>
      <c r="M6455" s="181" t="str">
        <f>L6455*(1-K6455)</f>
      </c>
    </row>
    <row r="6456">
      <c r="A6456" t="s">
        <v>164</v>
      </c>
      <c r="B6456" t="s">
        <v>262</v>
      </c>
      <c r="C6456" s="32" t="s">
        <v>264</v>
      </c>
      <c r="D6456" t="s">
        <v>458</v>
      </c>
      <c r="E6456" t="s">
        <v>476</v>
      </c>
      <c r="F6456" s="174" t="n">
        <v>2030</v>
      </c>
      <c r="G6456" s="175" t="n">
        <v>44</v>
      </c>
      <c r="H6456" s="176" t="n">
        <v>4798.36409712505</v>
      </c>
      <c r="I6456" s="177" t="n">
        <v>4150860.66221973</v>
      </c>
      <c r="J6456" s="178" t="str">
        <f>IF(I6456&gt;0,H6456/I6456,0)</f>
      </c>
      <c r="K6456" s="179" t="str">
        <f>1-EXP(-J6456)</f>
      </c>
      <c r="L6456" s="180" t="str">
        <f>IF(G6456=30,1,M6455)</f>
      </c>
      <c r="M6456" s="181" t="str">
        <f>L6456*(1-K6456)</f>
      </c>
    </row>
    <row r="6457">
      <c r="A6457" t="s">
        <v>164</v>
      </c>
      <c r="B6457" t="s">
        <v>262</v>
      </c>
      <c r="C6457" s="32" t="s">
        <v>264</v>
      </c>
      <c r="D6457" t="s">
        <v>458</v>
      </c>
      <c r="E6457" t="s">
        <v>476</v>
      </c>
      <c r="F6457" s="174" t="n">
        <v>2030</v>
      </c>
      <c r="G6457" s="175" t="n">
        <v>45</v>
      </c>
      <c r="H6457" s="176" t="n">
        <v>6294.57969823059</v>
      </c>
      <c r="I6457" s="177" t="n">
        <v>4209575.6763875</v>
      </c>
      <c r="J6457" s="178" t="str">
        <f>IF(I6457&gt;0,H6457/I6457,0)</f>
      </c>
      <c r="K6457" s="179" t="str">
        <f>1-EXP(-J6457)</f>
      </c>
      <c r="L6457" s="180" t="str">
        <f>IF(G6457=30,1,M6456)</f>
      </c>
      <c r="M6457" s="181" t="str">
        <f>L6457*(1-K6457)</f>
      </c>
    </row>
    <row r="6458">
      <c r="A6458" t="s">
        <v>164</v>
      </c>
      <c r="B6458" t="s">
        <v>262</v>
      </c>
      <c r="C6458" s="32" t="s">
        <v>264</v>
      </c>
      <c r="D6458" t="s">
        <v>458</v>
      </c>
      <c r="E6458" t="s">
        <v>476</v>
      </c>
      <c r="F6458" s="174" t="n">
        <v>2030</v>
      </c>
      <c r="G6458" s="175" t="n">
        <v>46</v>
      </c>
      <c r="H6458" s="176" t="n">
        <v>7029.40689032168</v>
      </c>
      <c r="I6458" s="177" t="n">
        <v>4292219.59347944</v>
      </c>
      <c r="J6458" s="178" t="str">
        <f>IF(I6458&gt;0,H6458/I6458,0)</f>
      </c>
      <c r="K6458" s="179" t="str">
        <f>1-EXP(-J6458)</f>
      </c>
      <c r="L6458" s="180" t="str">
        <f>IF(G6458=30,1,M6457)</f>
      </c>
      <c r="M6458" s="181" t="str">
        <f>L6458*(1-K6458)</f>
      </c>
    </row>
    <row r="6459">
      <c r="A6459" t="s">
        <v>164</v>
      </c>
      <c r="B6459" t="s">
        <v>262</v>
      </c>
      <c r="C6459" s="32" t="s">
        <v>264</v>
      </c>
      <c r="D6459" t="s">
        <v>458</v>
      </c>
      <c r="E6459" t="s">
        <v>476</v>
      </c>
      <c r="F6459" s="174" t="n">
        <v>2030</v>
      </c>
      <c r="G6459" s="175" t="n">
        <v>47</v>
      </c>
      <c r="H6459" s="176" t="n">
        <v>7657.20907039066</v>
      </c>
      <c r="I6459" s="177" t="n">
        <v>4266923.93317522</v>
      </c>
      <c r="J6459" s="178" t="str">
        <f>IF(I6459&gt;0,H6459/I6459,0)</f>
      </c>
      <c r="K6459" s="179" t="str">
        <f>1-EXP(-J6459)</f>
      </c>
      <c r="L6459" s="180" t="str">
        <f>IF(G6459=30,1,M6458)</f>
      </c>
      <c r="M6459" s="181" t="str">
        <f>L6459*(1-K6459)</f>
      </c>
    </row>
    <row r="6460">
      <c r="A6460" t="s">
        <v>164</v>
      </c>
      <c r="B6460" t="s">
        <v>262</v>
      </c>
      <c r="C6460" s="32" t="s">
        <v>264</v>
      </c>
      <c r="D6460" t="s">
        <v>458</v>
      </c>
      <c r="E6460" t="s">
        <v>476</v>
      </c>
      <c r="F6460" s="174" t="n">
        <v>2030</v>
      </c>
      <c r="G6460" s="175" t="n">
        <v>48</v>
      </c>
      <c r="H6460" s="176" t="n">
        <v>8123.85415433709</v>
      </c>
      <c r="I6460" s="177" t="n">
        <v>4129326.15145588</v>
      </c>
      <c r="J6460" s="178" t="str">
        <f>IF(I6460&gt;0,H6460/I6460,0)</f>
      </c>
      <c r="K6460" s="179" t="str">
        <f>1-EXP(-J6460)</f>
      </c>
      <c r="L6460" s="180" t="str">
        <f>IF(G6460=30,1,M6459)</f>
      </c>
      <c r="M6460" s="181" t="str">
        <f>L6460*(1-K6460)</f>
      </c>
    </row>
    <row r="6461">
      <c r="A6461" t="s">
        <v>164</v>
      </c>
      <c r="B6461" t="s">
        <v>262</v>
      </c>
      <c r="C6461" s="32" t="s">
        <v>264</v>
      </c>
      <c r="D6461" t="s">
        <v>458</v>
      </c>
      <c r="E6461" t="s">
        <v>476</v>
      </c>
      <c r="F6461" s="174" t="n">
        <v>2030</v>
      </c>
      <c r="G6461" s="175" t="n">
        <v>49</v>
      </c>
      <c r="H6461" s="176" t="n">
        <v>8731.12766345249</v>
      </c>
      <c r="I6461" s="177" t="n">
        <v>4053853.73944537</v>
      </c>
      <c r="J6461" s="178" t="str">
        <f>IF(I6461&gt;0,H6461/I6461,0)</f>
      </c>
      <c r="K6461" s="179" t="str">
        <f>1-EXP(-J6461)</f>
      </c>
      <c r="L6461" s="180" t="str">
        <f>IF(G6461=30,1,M6460)</f>
      </c>
      <c r="M6461" s="181" t="str">
        <f>L6461*(1-K6461)</f>
      </c>
    </row>
    <row r="6462">
      <c r="A6462" t="s">
        <v>164</v>
      </c>
      <c r="B6462" t="s">
        <v>262</v>
      </c>
      <c r="C6462" s="32" t="s">
        <v>264</v>
      </c>
      <c r="D6462" t="s">
        <v>458</v>
      </c>
      <c r="E6462" t="s">
        <v>476</v>
      </c>
      <c r="F6462" s="174" t="n">
        <v>2030</v>
      </c>
      <c r="G6462" s="175" t="n">
        <v>50</v>
      </c>
      <c r="H6462" s="176" t="n">
        <v>10016.7040855031</v>
      </c>
      <c r="I6462" s="177" t="n">
        <v>3994053.60058575</v>
      </c>
      <c r="J6462" s="178" t="str">
        <f>IF(I6462&gt;0,H6462/I6462,0)</f>
      </c>
      <c r="K6462" s="179" t="str">
        <f>1-EXP(-J6462)</f>
      </c>
      <c r="L6462" s="180" t="str">
        <f>IF(G6462=30,1,M6461)</f>
      </c>
      <c r="M6462" s="181" t="str">
        <f>L6462*(1-K6462)</f>
      </c>
    </row>
    <row r="6463">
      <c r="A6463" t="s">
        <v>164</v>
      </c>
      <c r="B6463" t="s">
        <v>262</v>
      </c>
      <c r="C6463" s="32" t="s">
        <v>264</v>
      </c>
      <c r="D6463" t="s">
        <v>458</v>
      </c>
      <c r="E6463" t="s">
        <v>476</v>
      </c>
      <c r="F6463" s="174" t="n">
        <v>2030</v>
      </c>
      <c r="G6463" s="175" t="n">
        <v>51</v>
      </c>
      <c r="H6463" s="176" t="n">
        <v>10762.6980220229</v>
      </c>
      <c r="I6463" s="177" t="n">
        <v>3927817.41694713</v>
      </c>
      <c r="J6463" s="178" t="str">
        <f>IF(I6463&gt;0,H6463/I6463,0)</f>
      </c>
      <c r="K6463" s="179" t="str">
        <f>1-EXP(-J6463)</f>
      </c>
      <c r="L6463" s="180" t="str">
        <f>IF(G6463=30,1,M6462)</f>
      </c>
      <c r="M6463" s="181" t="str">
        <f>L6463*(1-K6463)</f>
      </c>
    </row>
    <row r="6464">
      <c r="A6464" t="s">
        <v>164</v>
      </c>
      <c r="B6464" t="s">
        <v>262</v>
      </c>
      <c r="C6464" s="32" t="s">
        <v>264</v>
      </c>
      <c r="D6464" t="s">
        <v>458</v>
      </c>
      <c r="E6464" t="s">
        <v>476</v>
      </c>
      <c r="F6464" s="174" t="n">
        <v>2030</v>
      </c>
      <c r="G6464" s="175" t="n">
        <v>52</v>
      </c>
      <c r="H6464" s="176" t="n">
        <v>11501.5966564501</v>
      </c>
      <c r="I6464" s="177" t="n">
        <v>3842905.69825763</v>
      </c>
      <c r="J6464" s="178" t="str">
        <f>IF(I6464&gt;0,H6464/I6464,0)</f>
      </c>
      <c r="K6464" s="179" t="str">
        <f>1-EXP(-J6464)</f>
      </c>
      <c r="L6464" s="180" t="str">
        <f>IF(G6464=30,1,M6463)</f>
      </c>
      <c r="M6464" s="181" t="str">
        <f>L6464*(1-K6464)</f>
      </c>
    </row>
    <row r="6465">
      <c r="A6465" t="s">
        <v>164</v>
      </c>
      <c r="B6465" t="s">
        <v>262</v>
      </c>
      <c r="C6465" s="32" t="s">
        <v>264</v>
      </c>
      <c r="D6465" t="s">
        <v>458</v>
      </c>
      <c r="E6465" t="s">
        <v>476</v>
      </c>
      <c r="F6465" s="174" t="n">
        <v>2030</v>
      </c>
      <c r="G6465" s="175" t="n">
        <v>53</v>
      </c>
      <c r="H6465" s="176" t="n">
        <v>12351.9420723374</v>
      </c>
      <c r="I6465" s="177" t="n">
        <v>3774850.96568892</v>
      </c>
      <c r="J6465" s="178" t="str">
        <f>IF(I6465&gt;0,H6465/I6465,0)</f>
      </c>
      <c r="K6465" s="179" t="str">
        <f>1-EXP(-J6465)</f>
      </c>
      <c r="L6465" s="180" t="str">
        <f>IF(G6465=30,1,M6464)</f>
      </c>
      <c r="M6465" s="181" t="str">
        <f>L6465*(1-K6465)</f>
      </c>
    </row>
    <row r="6466">
      <c r="A6466" t="s">
        <v>164</v>
      </c>
      <c r="B6466" t="s">
        <v>262</v>
      </c>
      <c r="C6466" s="32" t="s">
        <v>264</v>
      </c>
      <c r="D6466" t="s">
        <v>458</v>
      </c>
      <c r="E6466" t="s">
        <v>476</v>
      </c>
      <c r="F6466" s="174" t="n">
        <v>2030</v>
      </c>
      <c r="G6466" s="175" t="n">
        <v>54</v>
      </c>
      <c r="H6466" s="176" t="n">
        <v>13203.3033531743</v>
      </c>
      <c r="I6466" s="177" t="n">
        <v>3694886.30288088</v>
      </c>
      <c r="J6466" s="178" t="str">
        <f>IF(I6466&gt;0,H6466/I6466,0)</f>
      </c>
      <c r="K6466" s="179" t="str">
        <f>1-EXP(-J6466)</f>
      </c>
      <c r="L6466" s="180" t="str">
        <f>IF(G6466=30,1,M6465)</f>
      </c>
      <c r="M6466" s="181" t="str">
        <f>L6466*(1-K6466)</f>
      </c>
    </row>
    <row r="6467">
      <c r="A6467" t="s">
        <v>164</v>
      </c>
      <c r="B6467" t="s">
        <v>262</v>
      </c>
      <c r="C6467" s="32" t="s">
        <v>264</v>
      </c>
      <c r="D6467" t="s">
        <v>458</v>
      </c>
      <c r="E6467" t="s">
        <v>476</v>
      </c>
      <c r="F6467" s="174" t="n">
        <v>2030</v>
      </c>
      <c r="G6467" s="175" t="n">
        <v>55</v>
      </c>
      <c r="H6467" s="176" t="n">
        <v>14246.9484582683</v>
      </c>
      <c r="I6467" s="177" t="n">
        <v>3614048.56498311</v>
      </c>
      <c r="J6467" s="178" t="str">
        <f>IF(I6467&gt;0,H6467/I6467,0)</f>
      </c>
      <c r="K6467" s="179" t="str">
        <f>1-EXP(-J6467)</f>
      </c>
      <c r="L6467" s="180" t="str">
        <f>IF(G6467=30,1,M6466)</f>
      </c>
      <c r="M6467" s="181" t="str">
        <f>L6467*(1-K6467)</f>
      </c>
    </row>
    <row r="6468">
      <c r="A6468" t="s">
        <v>164</v>
      </c>
      <c r="B6468" t="s">
        <v>262</v>
      </c>
      <c r="C6468" s="32" t="s">
        <v>264</v>
      </c>
      <c r="D6468" t="s">
        <v>458</v>
      </c>
      <c r="E6468" t="s">
        <v>476</v>
      </c>
      <c r="F6468" s="174" t="n">
        <v>2030</v>
      </c>
      <c r="G6468" s="175" t="n">
        <v>56</v>
      </c>
      <c r="H6468" s="176" t="n">
        <v>15089.6642160026</v>
      </c>
      <c r="I6468" s="177" t="n">
        <v>3505360.07750111</v>
      </c>
      <c r="J6468" s="178" t="str">
        <f>IF(I6468&gt;0,H6468/I6468,0)</f>
      </c>
      <c r="K6468" s="179" t="str">
        <f>1-EXP(-J6468)</f>
      </c>
      <c r="L6468" s="180" t="str">
        <f>IF(G6468=30,1,M6467)</f>
      </c>
      <c r="M6468" s="181" t="str">
        <f>L6468*(1-K6468)</f>
      </c>
    </row>
    <row r="6469">
      <c r="A6469" t="s">
        <v>164</v>
      </c>
      <c r="B6469" t="s">
        <v>262</v>
      </c>
      <c r="C6469" s="32" t="s">
        <v>264</v>
      </c>
      <c r="D6469" t="s">
        <v>458</v>
      </c>
      <c r="E6469" t="s">
        <v>476</v>
      </c>
      <c r="F6469" s="174" t="n">
        <v>2030</v>
      </c>
      <c r="G6469" s="175" t="n">
        <v>57</v>
      </c>
      <c r="H6469" s="176" t="n">
        <v>16253.5663735494</v>
      </c>
      <c r="I6469" s="177" t="n">
        <v>3456323.24268152</v>
      </c>
      <c r="J6469" s="178" t="str">
        <f>IF(I6469&gt;0,H6469/I6469,0)</f>
      </c>
      <c r="K6469" s="179" t="str">
        <f>1-EXP(-J6469)</f>
      </c>
      <c r="L6469" s="180" t="str">
        <f>IF(G6469=30,1,M6468)</f>
      </c>
      <c r="M6469" s="181" t="str">
        <f>L6469*(1-K6469)</f>
      </c>
    </row>
    <row r="6470">
      <c r="A6470" t="s">
        <v>164</v>
      </c>
      <c r="B6470" t="s">
        <v>262</v>
      </c>
      <c r="C6470" s="32" t="s">
        <v>264</v>
      </c>
      <c r="D6470" t="s">
        <v>458</v>
      </c>
      <c r="E6470" t="s">
        <v>476</v>
      </c>
      <c r="F6470" s="174" t="n">
        <v>2030</v>
      </c>
      <c r="G6470" s="175" t="n">
        <v>58</v>
      </c>
      <c r="H6470" s="176" t="n">
        <v>16700.8453220415</v>
      </c>
      <c r="I6470" s="177" t="n">
        <v>3245539.61302518</v>
      </c>
      <c r="J6470" s="178" t="str">
        <f>IF(I6470&gt;0,H6470/I6470,0)</f>
      </c>
      <c r="K6470" s="179" t="str">
        <f>1-EXP(-J6470)</f>
      </c>
      <c r="L6470" s="180" t="str">
        <f>IF(G6470=30,1,M6469)</f>
      </c>
      <c r="M6470" s="181" t="str">
        <f>L6470*(1-K6470)</f>
      </c>
    </row>
    <row r="6471">
      <c r="A6471" t="s">
        <v>164</v>
      </c>
      <c r="B6471" t="s">
        <v>262</v>
      </c>
      <c r="C6471" s="32" t="s">
        <v>264</v>
      </c>
      <c r="D6471" t="s">
        <v>458</v>
      </c>
      <c r="E6471" t="s">
        <v>476</v>
      </c>
      <c r="F6471" s="174" t="n">
        <v>2030</v>
      </c>
      <c r="G6471" s="175" t="n">
        <v>59</v>
      </c>
      <c r="H6471" s="176" t="n">
        <v>17747.8610636872</v>
      </c>
      <c r="I6471" s="177" t="n">
        <v>3154480.61215141</v>
      </c>
      <c r="J6471" s="178" t="str">
        <f>IF(I6471&gt;0,H6471/I6471,0)</f>
      </c>
      <c r="K6471" s="179" t="str">
        <f>1-EXP(-J6471)</f>
      </c>
      <c r="L6471" s="180" t="str">
        <f>IF(G6471=30,1,M6470)</f>
      </c>
      <c r="M6471" s="181" t="str">
        <f>L6471*(1-K6471)</f>
      </c>
    </row>
    <row r="6472">
      <c r="A6472" t="s">
        <v>164</v>
      </c>
      <c r="B6472" t="s">
        <v>262</v>
      </c>
      <c r="C6472" s="32" t="s">
        <v>264</v>
      </c>
      <c r="D6472" t="s">
        <v>458</v>
      </c>
      <c r="E6472" t="s">
        <v>476</v>
      </c>
      <c r="F6472" s="174" t="n">
        <v>2030</v>
      </c>
      <c r="G6472" s="175" t="n">
        <v>60</v>
      </c>
      <c r="H6472" s="176" t="n">
        <v>19221.6718417647</v>
      </c>
      <c r="I6472" s="177" t="n">
        <v>3067540.3002282</v>
      </c>
      <c r="J6472" s="178" t="str">
        <f>IF(I6472&gt;0,H6472/I6472,0)</f>
      </c>
      <c r="K6472" s="179" t="str">
        <f>1-EXP(-J6472)</f>
      </c>
      <c r="L6472" s="180" t="str">
        <f>IF(G6472=30,1,M6471)</f>
      </c>
      <c r="M6472" s="181" t="str">
        <f>L6472*(1-K6472)</f>
      </c>
    </row>
    <row r="6473">
      <c r="A6473" t="s">
        <v>164</v>
      </c>
      <c r="B6473" t="s">
        <v>262</v>
      </c>
      <c r="C6473" s="32" t="s">
        <v>264</v>
      </c>
      <c r="D6473" t="s">
        <v>458</v>
      </c>
      <c r="E6473" t="s">
        <v>476</v>
      </c>
      <c r="F6473" s="174" t="n">
        <v>2030</v>
      </c>
      <c r="G6473" s="175" t="n">
        <v>61</v>
      </c>
      <c r="H6473" s="176" t="n">
        <v>20359.6315833839</v>
      </c>
      <c r="I6473" s="177" t="n">
        <v>2970728.1002769</v>
      </c>
      <c r="J6473" s="178" t="str">
        <f>IF(I6473&gt;0,H6473/I6473,0)</f>
      </c>
      <c r="K6473" s="179" t="str">
        <f>1-EXP(-J6473)</f>
      </c>
      <c r="L6473" s="180" t="str">
        <f>IF(G6473=30,1,M6472)</f>
      </c>
      <c r="M6473" s="181" t="str">
        <f>L6473*(1-K6473)</f>
      </c>
    </row>
    <row r="6474">
      <c r="A6474" t="s">
        <v>164</v>
      </c>
      <c r="B6474" t="s">
        <v>262</v>
      </c>
      <c r="C6474" s="32" t="s">
        <v>264</v>
      </c>
      <c r="D6474" t="s">
        <v>458</v>
      </c>
      <c r="E6474" t="s">
        <v>476</v>
      </c>
      <c r="F6474" s="174" t="n">
        <v>2030</v>
      </c>
      <c r="G6474" s="175" t="n">
        <v>62</v>
      </c>
      <c r="H6474" s="176" t="n">
        <v>21409.9819157745</v>
      </c>
      <c r="I6474" s="177" t="n">
        <v>2854937.95315681</v>
      </c>
      <c r="J6474" s="178" t="str">
        <f>IF(I6474&gt;0,H6474/I6474,0)</f>
      </c>
      <c r="K6474" s="179" t="str">
        <f>1-EXP(-J6474)</f>
      </c>
      <c r="L6474" s="180" t="str">
        <f>IF(G6474=30,1,M6473)</f>
      </c>
      <c r="M6474" s="181" t="str">
        <f>L6474*(1-K6474)</f>
      </c>
    </row>
    <row r="6475">
      <c r="A6475" t="s">
        <v>164</v>
      </c>
      <c r="B6475" t="s">
        <v>262</v>
      </c>
      <c r="C6475" s="32" t="s">
        <v>264</v>
      </c>
      <c r="D6475" t="s">
        <v>458</v>
      </c>
      <c r="E6475" t="s">
        <v>476</v>
      </c>
      <c r="F6475" s="174" t="n">
        <v>2030</v>
      </c>
      <c r="G6475" s="175" t="n">
        <v>63</v>
      </c>
      <c r="H6475" s="176" t="n">
        <v>22261.1487748685</v>
      </c>
      <c r="I6475" s="177" t="n">
        <v>2708684.70635699</v>
      </c>
      <c r="J6475" s="178" t="str">
        <f>IF(I6475&gt;0,H6475/I6475,0)</f>
      </c>
      <c r="K6475" s="179" t="str">
        <f>1-EXP(-J6475)</f>
      </c>
      <c r="L6475" s="180" t="str">
        <f>IF(G6475=30,1,M6474)</f>
      </c>
      <c r="M6475" s="181" t="str">
        <f>L6475*(1-K6475)</f>
      </c>
    </row>
    <row r="6476">
      <c r="A6476" t="s">
        <v>164</v>
      </c>
      <c r="B6476" t="s">
        <v>262</v>
      </c>
      <c r="C6476" s="32" t="s">
        <v>264</v>
      </c>
      <c r="D6476" t="s">
        <v>458</v>
      </c>
      <c r="E6476" t="s">
        <v>476</v>
      </c>
      <c r="F6476" s="174" t="n">
        <v>2030</v>
      </c>
      <c r="G6476" s="175" t="n">
        <v>64</v>
      </c>
      <c r="H6476" s="176" t="n">
        <v>23384.2238535568</v>
      </c>
      <c r="I6476" s="177" t="n">
        <v>2597912.43540611</v>
      </c>
      <c r="J6476" s="178" t="str">
        <f>IF(I6476&gt;0,H6476/I6476,0)</f>
      </c>
      <c r="K6476" s="179" t="str">
        <f>1-EXP(-J6476)</f>
      </c>
      <c r="L6476" s="180" t="str">
        <f>IF(G6476=30,1,M6475)</f>
      </c>
      <c r="M6476" s="181" t="str">
        <f>L6476*(1-K6476)</f>
      </c>
    </row>
    <row r="6477">
      <c r="A6477" t="s">
        <v>164</v>
      </c>
      <c r="B6477" t="s">
        <v>262</v>
      </c>
      <c r="C6477" s="32" t="s">
        <v>264</v>
      </c>
      <c r="D6477" t="s">
        <v>458</v>
      </c>
      <c r="E6477" t="s">
        <v>476</v>
      </c>
      <c r="F6477" s="174" t="n">
        <v>2030</v>
      </c>
      <c r="G6477" s="175" t="n">
        <v>65</v>
      </c>
      <c r="H6477" s="176" t="n">
        <v>23612.2336924784</v>
      </c>
      <c r="I6477" s="177" t="n">
        <v>2466194.48218974</v>
      </c>
      <c r="J6477" s="178" t="str">
        <f>IF(I6477&gt;0,H6477/I6477,0)</f>
      </c>
      <c r="K6477" s="179" t="str">
        <f>1-EXP(-J6477)</f>
      </c>
      <c r="L6477" s="180" t="str">
        <f>IF(G6477=30,1,M6476)</f>
      </c>
      <c r="M6477" s="181" t="str">
        <f>L6477*(1-K6477)</f>
      </c>
    </row>
    <row r="6478">
      <c r="A6478" t="s">
        <v>164</v>
      </c>
      <c r="B6478" t="s">
        <v>262</v>
      </c>
      <c r="C6478" s="32" t="s">
        <v>264</v>
      </c>
      <c r="D6478" t="s">
        <v>458</v>
      </c>
      <c r="E6478" t="s">
        <v>476</v>
      </c>
      <c r="F6478" s="174" t="n">
        <v>2030</v>
      </c>
      <c r="G6478" s="175" t="n">
        <v>66</v>
      </c>
      <c r="H6478" s="176" t="n">
        <v>24506.2371418087</v>
      </c>
      <c r="I6478" s="177" t="n">
        <v>2334958.47482126</v>
      </c>
      <c r="J6478" s="178" t="str">
        <f>IF(I6478&gt;0,H6478/I6478,0)</f>
      </c>
      <c r="K6478" s="179" t="str">
        <f>1-EXP(-J6478)</f>
      </c>
      <c r="L6478" s="180" t="str">
        <f>IF(G6478=30,1,M6477)</f>
      </c>
      <c r="M6478" s="181" t="str">
        <f>L6478*(1-K6478)</f>
      </c>
    </row>
    <row r="6479">
      <c r="A6479" t="s">
        <v>164</v>
      </c>
      <c r="B6479" t="s">
        <v>262</v>
      </c>
      <c r="C6479" s="32" t="s">
        <v>264</v>
      </c>
      <c r="D6479" t="s">
        <v>458</v>
      </c>
      <c r="E6479" t="s">
        <v>476</v>
      </c>
      <c r="F6479" s="174" t="n">
        <v>2030</v>
      </c>
      <c r="G6479" s="175" t="n">
        <v>67</v>
      </c>
      <c r="H6479" s="176" t="n">
        <v>25418.0672958015</v>
      </c>
      <c r="I6479" s="177" t="n">
        <v>2208254.99355027</v>
      </c>
      <c r="J6479" s="178" t="str">
        <f>IF(I6479&gt;0,H6479/I6479,0)</f>
      </c>
      <c r="K6479" s="179" t="str">
        <f>1-EXP(-J6479)</f>
      </c>
      <c r="L6479" s="180" t="str">
        <f>IF(G6479=30,1,M6478)</f>
      </c>
      <c r="M6479" s="181" t="str">
        <f>L6479*(1-K6479)</f>
      </c>
    </row>
    <row r="6480">
      <c r="A6480" t="s">
        <v>164</v>
      </c>
      <c r="B6480" t="s">
        <v>262</v>
      </c>
      <c r="C6480" s="32" t="s">
        <v>264</v>
      </c>
      <c r="D6480" t="s">
        <v>458</v>
      </c>
      <c r="E6480" t="s">
        <v>476</v>
      </c>
      <c r="F6480" s="174" t="n">
        <v>2030</v>
      </c>
      <c r="G6480" s="175" t="n">
        <v>68</v>
      </c>
      <c r="H6480" s="176" t="n">
        <v>26075.786981567</v>
      </c>
      <c r="I6480" s="177" t="n">
        <v>2057179.62784016</v>
      </c>
      <c r="J6480" s="178" t="str">
        <f>IF(I6480&gt;0,H6480/I6480,0)</f>
      </c>
      <c r="K6480" s="179" t="str">
        <f>1-EXP(-J6480)</f>
      </c>
      <c r="L6480" s="180" t="str">
        <f>IF(G6480=30,1,M6479)</f>
      </c>
      <c r="M6480" s="181" t="str">
        <f>L6480*(1-K6480)</f>
      </c>
    </row>
    <row r="6481">
      <c r="A6481" t="s">
        <v>164</v>
      </c>
      <c r="B6481" t="s">
        <v>262</v>
      </c>
      <c r="C6481" s="32" t="s">
        <v>264</v>
      </c>
      <c r="D6481" t="s">
        <v>458</v>
      </c>
      <c r="E6481" t="s">
        <v>476</v>
      </c>
      <c r="F6481" s="174" t="n">
        <v>2030</v>
      </c>
      <c r="G6481" s="175" t="n">
        <v>69</v>
      </c>
      <c r="H6481" s="176" t="n">
        <v>26868.4320268339</v>
      </c>
      <c r="I6481" s="177" t="n">
        <v>1930554.17479316</v>
      </c>
      <c r="J6481" s="178" t="str">
        <f>IF(I6481&gt;0,H6481/I6481,0)</f>
      </c>
      <c r="K6481" s="179" t="str">
        <f>1-EXP(-J6481)</f>
      </c>
      <c r="L6481" s="180" t="str">
        <f>IF(G6481=30,1,M6480)</f>
      </c>
      <c r="M6481" s="181" t="str">
        <f>L6481*(1-K6481)</f>
      </c>
    </row>
    <row r="6482">
      <c r="A6482" t="s">
        <v>164</v>
      </c>
      <c r="B6482" t="s">
        <v>262</v>
      </c>
      <c r="C6482" s="32" t="s">
        <v>264</v>
      </c>
      <c r="D6482" t="s">
        <v>458</v>
      </c>
      <c r="E6482" t="s">
        <v>476</v>
      </c>
      <c r="F6482" s="174" t="n">
        <v>2031</v>
      </c>
      <c r="G6482" s="175" t="n">
        <v>30</v>
      </c>
      <c r="H6482" s="176" t="n">
        <v>956.018499013185</v>
      </c>
      <c r="I6482" s="177" t="n">
        <v>4340997.29468592</v>
      </c>
      <c r="J6482" s="178" t="str">
        <f>IF(I6482&gt;0,H6482/I6482,0)</f>
      </c>
      <c r="K6482" s="179" t="str">
        <f>1-EXP(-J6482)</f>
      </c>
      <c r="L6482" s="180" t="str">
        <f>IF(G6482=30,1,M6481)</f>
      </c>
      <c r="M6482" s="181" t="str">
        <f>L6482*(1-K6482)</f>
      </c>
    </row>
    <row r="6483">
      <c r="A6483" t="s">
        <v>164</v>
      </c>
      <c r="B6483" t="s">
        <v>262</v>
      </c>
      <c r="C6483" s="32" t="s">
        <v>264</v>
      </c>
      <c r="D6483" t="s">
        <v>458</v>
      </c>
      <c r="E6483" t="s">
        <v>476</v>
      </c>
      <c r="F6483" s="174" t="n">
        <v>2031</v>
      </c>
      <c r="G6483" s="175" t="n">
        <v>31</v>
      </c>
      <c r="H6483" s="176" t="n">
        <v>1088.35515946376</v>
      </c>
      <c r="I6483" s="177" t="n">
        <v>4321272.09175159</v>
      </c>
      <c r="J6483" s="178" t="str">
        <f>IF(I6483&gt;0,H6483/I6483,0)</f>
      </c>
      <c r="K6483" s="179" t="str">
        <f>1-EXP(-J6483)</f>
      </c>
      <c r="L6483" s="180" t="str">
        <f>IF(G6483=30,1,M6482)</f>
      </c>
      <c r="M6483" s="181" t="str">
        <f>L6483*(1-K6483)</f>
      </c>
    </row>
    <row r="6484">
      <c r="A6484" t="s">
        <v>164</v>
      </c>
      <c r="B6484" t="s">
        <v>262</v>
      </c>
      <c r="C6484" s="32" t="s">
        <v>264</v>
      </c>
      <c r="D6484" t="s">
        <v>458</v>
      </c>
      <c r="E6484" t="s">
        <v>476</v>
      </c>
      <c r="F6484" s="174" t="n">
        <v>2031</v>
      </c>
      <c r="G6484" s="175" t="n">
        <v>32</v>
      </c>
      <c r="H6484" s="176" t="n">
        <v>1149.86436539132</v>
      </c>
      <c r="I6484" s="177" t="n">
        <v>4341820.45738706</v>
      </c>
      <c r="J6484" s="178" t="str">
        <f>IF(I6484&gt;0,H6484/I6484,0)</f>
      </c>
      <c r="K6484" s="179" t="str">
        <f>1-EXP(-J6484)</f>
      </c>
      <c r="L6484" s="180" t="str">
        <f>IF(G6484=30,1,M6483)</f>
      </c>
      <c r="M6484" s="181" t="str">
        <f>L6484*(1-K6484)</f>
      </c>
    </row>
    <row r="6485">
      <c r="A6485" t="s">
        <v>164</v>
      </c>
      <c r="B6485" t="s">
        <v>262</v>
      </c>
      <c r="C6485" s="32" t="s">
        <v>264</v>
      </c>
      <c r="D6485" t="s">
        <v>458</v>
      </c>
      <c r="E6485" t="s">
        <v>476</v>
      </c>
      <c r="F6485" s="174" t="n">
        <v>2031</v>
      </c>
      <c r="G6485" s="175" t="n">
        <v>33</v>
      </c>
      <c r="H6485" s="176" t="n">
        <v>1234.28947827843</v>
      </c>
      <c r="I6485" s="177" t="n">
        <v>4401763.45935441</v>
      </c>
      <c r="J6485" s="178" t="str">
        <f>IF(I6485&gt;0,H6485/I6485,0)</f>
      </c>
      <c r="K6485" s="179" t="str">
        <f>1-EXP(-J6485)</f>
      </c>
      <c r="L6485" s="180" t="str">
        <f>IF(G6485=30,1,M6484)</f>
      </c>
      <c r="M6485" s="181" t="str">
        <f>L6485*(1-K6485)</f>
      </c>
    </row>
    <row r="6486">
      <c r="A6486" t="s">
        <v>164</v>
      </c>
      <c r="B6486" t="s">
        <v>262</v>
      </c>
      <c r="C6486" s="32" t="s">
        <v>264</v>
      </c>
      <c r="D6486" t="s">
        <v>458</v>
      </c>
      <c r="E6486" t="s">
        <v>476</v>
      </c>
      <c r="F6486" s="174" t="n">
        <v>2031</v>
      </c>
      <c r="G6486" s="175" t="n">
        <v>34</v>
      </c>
      <c r="H6486" s="176" t="n">
        <v>1559.83692277148</v>
      </c>
      <c r="I6486" s="177" t="n">
        <v>4542010.04778307</v>
      </c>
      <c r="J6486" s="178" t="str">
        <f>IF(I6486&gt;0,H6486/I6486,0)</f>
      </c>
      <c r="K6486" s="179" t="str">
        <f>1-EXP(-J6486)</f>
      </c>
      <c r="L6486" s="180" t="str">
        <f>IF(G6486=30,1,M6485)</f>
      </c>
      <c r="M6486" s="181" t="str">
        <f>L6486*(1-K6486)</f>
      </c>
    </row>
    <row r="6487">
      <c r="A6487" t="s">
        <v>164</v>
      </c>
      <c r="B6487" t="s">
        <v>262</v>
      </c>
      <c r="C6487" s="32" t="s">
        <v>264</v>
      </c>
      <c r="D6487" t="s">
        <v>458</v>
      </c>
      <c r="E6487" t="s">
        <v>476</v>
      </c>
      <c r="F6487" s="174" t="n">
        <v>2031</v>
      </c>
      <c r="G6487" s="175" t="n">
        <v>35</v>
      </c>
      <c r="H6487" s="176" t="n">
        <v>2091.99120246736</v>
      </c>
      <c r="I6487" s="177" t="n">
        <v>4498899.81486974</v>
      </c>
      <c r="J6487" s="178" t="str">
        <f>IF(I6487&gt;0,H6487/I6487,0)</f>
      </c>
      <c r="K6487" s="179" t="str">
        <f>1-EXP(-J6487)</f>
      </c>
      <c r="L6487" s="180" t="str">
        <f>IF(G6487=30,1,M6486)</f>
      </c>
      <c r="M6487" s="181" t="str">
        <f>L6487*(1-K6487)</f>
      </c>
    </row>
    <row r="6488">
      <c r="A6488" t="s">
        <v>164</v>
      </c>
      <c r="B6488" t="s">
        <v>262</v>
      </c>
      <c r="C6488" s="32" t="s">
        <v>264</v>
      </c>
      <c r="D6488" t="s">
        <v>458</v>
      </c>
      <c r="E6488" t="s">
        <v>476</v>
      </c>
      <c r="F6488" s="174" t="n">
        <v>2031</v>
      </c>
      <c r="G6488" s="175" t="n">
        <v>36</v>
      </c>
      <c r="H6488" s="176" t="n">
        <v>2200.06107003711</v>
      </c>
      <c r="I6488" s="177" t="n">
        <v>4425090.33663666</v>
      </c>
      <c r="J6488" s="178" t="str">
        <f>IF(I6488&gt;0,H6488/I6488,0)</f>
      </c>
      <c r="K6488" s="179" t="str">
        <f>1-EXP(-J6488)</f>
      </c>
      <c r="L6488" s="180" t="str">
        <f>IF(G6488=30,1,M6487)</f>
      </c>
      <c r="M6488" s="181" t="str">
        <f>L6488*(1-K6488)</f>
      </c>
    </row>
    <row r="6489">
      <c r="A6489" t="s">
        <v>164</v>
      </c>
      <c r="B6489" t="s">
        <v>262</v>
      </c>
      <c r="C6489" s="32" t="s">
        <v>264</v>
      </c>
      <c r="D6489" t="s">
        <v>458</v>
      </c>
      <c r="E6489" t="s">
        <v>476</v>
      </c>
      <c r="F6489" s="174" t="n">
        <v>2031</v>
      </c>
      <c r="G6489" s="175" t="n">
        <v>37</v>
      </c>
      <c r="H6489" s="176" t="n">
        <v>2328.32385762204</v>
      </c>
      <c r="I6489" s="177" t="n">
        <v>4367431.74003313</v>
      </c>
      <c r="J6489" s="178" t="str">
        <f>IF(I6489&gt;0,H6489/I6489,0)</f>
      </c>
      <c r="K6489" s="179" t="str">
        <f>1-EXP(-J6489)</f>
      </c>
      <c r="L6489" s="180" t="str">
        <f>IF(G6489=30,1,M6488)</f>
      </c>
      <c r="M6489" s="181" t="str">
        <f>L6489*(1-K6489)</f>
      </c>
    </row>
    <row r="6490">
      <c r="A6490" t="s">
        <v>164</v>
      </c>
      <c r="B6490" t="s">
        <v>262</v>
      </c>
      <c r="C6490" s="32" t="s">
        <v>264</v>
      </c>
      <c r="D6490" t="s">
        <v>458</v>
      </c>
      <c r="E6490" t="s">
        <v>476</v>
      </c>
      <c r="F6490" s="174" t="n">
        <v>2031</v>
      </c>
      <c r="G6490" s="175" t="n">
        <v>38</v>
      </c>
      <c r="H6490" s="176" t="n">
        <v>2470.77713701262</v>
      </c>
      <c r="I6490" s="177" t="n">
        <v>4313304.36301002</v>
      </c>
      <c r="J6490" s="178" t="str">
        <f>IF(I6490&gt;0,H6490/I6490,0)</f>
      </c>
      <c r="K6490" s="179" t="str">
        <f>1-EXP(-J6490)</f>
      </c>
      <c r="L6490" s="180" t="str">
        <f>IF(G6490=30,1,M6489)</f>
      </c>
      <c r="M6490" s="181" t="str">
        <f>L6490*(1-K6490)</f>
      </c>
    </row>
    <row r="6491">
      <c r="A6491" t="s">
        <v>164</v>
      </c>
      <c r="B6491" t="s">
        <v>262</v>
      </c>
      <c r="C6491" s="32" t="s">
        <v>264</v>
      </c>
      <c r="D6491" t="s">
        <v>458</v>
      </c>
      <c r="E6491" t="s">
        <v>476</v>
      </c>
      <c r="F6491" s="174" t="n">
        <v>2031</v>
      </c>
      <c r="G6491" s="175" t="n">
        <v>39</v>
      </c>
      <c r="H6491" s="176" t="n">
        <v>2680.09993123158</v>
      </c>
      <c r="I6491" s="177" t="n">
        <v>4350322.29544821</v>
      </c>
      <c r="J6491" s="178" t="str">
        <f>IF(I6491&gt;0,H6491/I6491,0)</f>
      </c>
      <c r="K6491" s="179" t="str">
        <f>1-EXP(-J6491)</f>
      </c>
      <c r="L6491" s="180" t="str">
        <f>IF(G6491=30,1,M6490)</f>
      </c>
      <c r="M6491" s="181" t="str">
        <f>L6491*(1-K6491)</f>
      </c>
    </row>
    <row r="6492">
      <c r="A6492" t="s">
        <v>164</v>
      </c>
      <c r="B6492" t="s">
        <v>262</v>
      </c>
      <c r="C6492" s="32" t="s">
        <v>264</v>
      </c>
      <c r="D6492" t="s">
        <v>458</v>
      </c>
      <c r="E6492" t="s">
        <v>476</v>
      </c>
      <c r="F6492" s="174" t="n">
        <v>2031</v>
      </c>
      <c r="G6492" s="175" t="n">
        <v>40</v>
      </c>
      <c r="H6492" s="176" t="n">
        <v>3617.8959103564</v>
      </c>
      <c r="I6492" s="177" t="n">
        <v>4367580.37668134</v>
      </c>
      <c r="J6492" s="178" t="str">
        <f>IF(I6492&gt;0,H6492/I6492,0)</f>
      </c>
      <c r="K6492" s="179" t="str">
        <f>1-EXP(-J6492)</f>
      </c>
      <c r="L6492" s="180" t="str">
        <f>IF(G6492=30,1,M6491)</f>
      </c>
      <c r="M6492" s="181" t="str">
        <f>L6492*(1-K6492)</f>
      </c>
    </row>
    <row r="6493">
      <c r="A6493" t="s">
        <v>164</v>
      </c>
      <c r="B6493" t="s">
        <v>262</v>
      </c>
      <c r="C6493" s="32" t="s">
        <v>264</v>
      </c>
      <c r="D6493" t="s">
        <v>458</v>
      </c>
      <c r="E6493" t="s">
        <v>476</v>
      </c>
      <c r="F6493" s="174" t="n">
        <v>2031</v>
      </c>
      <c r="G6493" s="175" t="n">
        <v>41</v>
      </c>
      <c r="H6493" s="176" t="n">
        <v>5477.29406162475</v>
      </c>
      <c r="I6493" s="177" t="n">
        <v>6429656.17540955</v>
      </c>
      <c r="J6493" s="178" t="str">
        <f>IF(I6493&gt;0,H6493/I6493,0)</f>
      </c>
      <c r="K6493" s="179" t="str">
        <f>1-EXP(-J6493)</f>
      </c>
      <c r="L6493" s="180" t="str">
        <f>IF(G6493=30,1,M6492)</f>
      </c>
      <c r="M6493" s="181" t="str">
        <f>L6493*(1-K6493)</f>
      </c>
    </row>
    <row r="6494">
      <c r="A6494" t="s">
        <v>164</v>
      </c>
      <c r="B6494" t="s">
        <v>262</v>
      </c>
      <c r="C6494" s="32" t="s">
        <v>264</v>
      </c>
      <c r="D6494" t="s">
        <v>458</v>
      </c>
      <c r="E6494" t="s">
        <v>476</v>
      </c>
      <c r="F6494" s="174" t="n">
        <v>2031</v>
      </c>
      <c r="G6494" s="175" t="n">
        <v>42</v>
      </c>
      <c r="H6494" s="176" t="n">
        <v>4197.09342389765</v>
      </c>
      <c r="I6494" s="177" t="n">
        <v>4323695.75493223</v>
      </c>
      <c r="J6494" s="178" t="str">
        <f>IF(I6494&gt;0,H6494/I6494,0)</f>
      </c>
      <c r="K6494" s="179" t="str">
        <f>1-EXP(-J6494)</f>
      </c>
      <c r="L6494" s="180" t="str">
        <f>IF(G6494=30,1,M6493)</f>
      </c>
      <c r="M6494" s="181" t="str">
        <f>L6494*(1-K6494)</f>
      </c>
    </row>
    <row r="6495">
      <c r="A6495" t="s">
        <v>164</v>
      </c>
      <c r="B6495" t="s">
        <v>262</v>
      </c>
      <c r="C6495" s="32" t="s">
        <v>264</v>
      </c>
      <c r="D6495" t="s">
        <v>458</v>
      </c>
      <c r="E6495" t="s">
        <v>476</v>
      </c>
      <c r="F6495" s="174" t="n">
        <v>2031</v>
      </c>
      <c r="G6495" s="175" t="n">
        <v>43</v>
      </c>
      <c r="H6495" s="176" t="n">
        <v>4546.91928196989</v>
      </c>
      <c r="I6495" s="177" t="n">
        <v>4305971.26547194</v>
      </c>
      <c r="J6495" s="178" t="str">
        <f>IF(I6495&gt;0,H6495/I6495,0)</f>
      </c>
      <c r="K6495" s="179" t="str">
        <f>1-EXP(-J6495)</f>
      </c>
      <c r="L6495" s="180" t="str">
        <f>IF(G6495=30,1,M6494)</f>
      </c>
      <c r="M6495" s="181" t="str">
        <f>L6495*(1-K6495)</f>
      </c>
    </row>
    <row r="6496">
      <c r="A6496" t="s">
        <v>164</v>
      </c>
      <c r="B6496" t="s">
        <v>262</v>
      </c>
      <c r="C6496" s="32" t="s">
        <v>264</v>
      </c>
      <c r="D6496" t="s">
        <v>458</v>
      </c>
      <c r="E6496" t="s">
        <v>476</v>
      </c>
      <c r="F6496" s="174" t="n">
        <v>2031</v>
      </c>
      <c r="G6496" s="175" t="n">
        <v>44</v>
      </c>
      <c r="H6496" s="176" t="n">
        <v>4809.01131985245</v>
      </c>
      <c r="I6496" s="177" t="n">
        <v>4172928.54984229</v>
      </c>
      <c r="J6496" s="178" t="str">
        <f>IF(I6496&gt;0,H6496/I6496,0)</f>
      </c>
      <c r="K6496" s="179" t="str">
        <f>1-EXP(-J6496)</f>
      </c>
      <c r="L6496" s="180" t="str">
        <f>IF(G6496=30,1,M6495)</f>
      </c>
      <c r="M6496" s="181" t="str">
        <f>L6496*(1-K6496)</f>
      </c>
    </row>
    <row r="6497">
      <c r="A6497" t="s">
        <v>164</v>
      </c>
      <c r="B6497" t="s">
        <v>262</v>
      </c>
      <c r="C6497" s="32" t="s">
        <v>264</v>
      </c>
      <c r="D6497" t="s">
        <v>458</v>
      </c>
      <c r="E6497" t="s">
        <v>476</v>
      </c>
      <c r="F6497" s="174" t="n">
        <v>2031</v>
      </c>
      <c r="G6497" s="175" t="n">
        <v>45</v>
      </c>
      <c r="H6497" s="176" t="n">
        <v>6161.64646537221</v>
      </c>
      <c r="I6497" s="177" t="n">
        <v>4137125.31148052</v>
      </c>
      <c r="J6497" s="178" t="str">
        <f>IF(I6497&gt;0,H6497/I6497,0)</f>
      </c>
      <c r="K6497" s="179" t="str">
        <f>1-EXP(-J6497)</f>
      </c>
      <c r="L6497" s="180" t="str">
        <f>IF(G6497=30,1,M6496)</f>
      </c>
      <c r="M6497" s="181" t="str">
        <f>L6497*(1-K6497)</f>
      </c>
    </row>
    <row r="6498">
      <c r="A6498" t="s">
        <v>164</v>
      </c>
      <c r="B6498" t="s">
        <v>262</v>
      </c>
      <c r="C6498" s="32" t="s">
        <v>264</v>
      </c>
      <c r="D6498" t="s">
        <v>458</v>
      </c>
      <c r="E6498" t="s">
        <v>476</v>
      </c>
      <c r="F6498" s="174" t="n">
        <v>2031</v>
      </c>
      <c r="G6498" s="175" t="n">
        <v>46</v>
      </c>
      <c r="H6498" s="176" t="n">
        <v>6839.80724653744</v>
      </c>
      <c r="I6498" s="177" t="n">
        <v>4193329.19230836</v>
      </c>
      <c r="J6498" s="178" t="str">
        <f>IF(I6498&gt;0,H6498/I6498,0)</f>
      </c>
      <c r="K6498" s="179" t="str">
        <f>1-EXP(-J6498)</f>
      </c>
      <c r="L6498" s="180" t="str">
        <f>IF(G6498=30,1,M6497)</f>
      </c>
      <c r="M6498" s="181" t="str">
        <f>L6498*(1-K6498)</f>
      </c>
    </row>
    <row r="6499">
      <c r="A6499" t="s">
        <v>164</v>
      </c>
      <c r="B6499" t="s">
        <v>262</v>
      </c>
      <c r="C6499" s="32" t="s">
        <v>264</v>
      </c>
      <c r="D6499" t="s">
        <v>458</v>
      </c>
      <c r="E6499" t="s">
        <v>476</v>
      </c>
      <c r="F6499" s="174" t="n">
        <v>2031</v>
      </c>
      <c r="G6499" s="175" t="n">
        <v>47</v>
      </c>
      <c r="H6499" s="176" t="n">
        <v>7641.35415576698</v>
      </c>
      <c r="I6499" s="177" t="n">
        <v>4275146.36477234</v>
      </c>
      <c r="J6499" s="178" t="str">
        <f>IF(I6499&gt;0,H6499/I6499,0)</f>
      </c>
      <c r="K6499" s="179" t="str">
        <f>1-EXP(-J6499)</f>
      </c>
      <c r="L6499" s="180" t="str">
        <f>IF(G6499=30,1,M6498)</f>
      </c>
      <c r="M6499" s="181" t="str">
        <f>L6499*(1-K6499)</f>
      </c>
    </row>
    <row r="6500">
      <c r="A6500" t="s">
        <v>164</v>
      </c>
      <c r="B6500" t="s">
        <v>262</v>
      </c>
      <c r="C6500" s="32" t="s">
        <v>264</v>
      </c>
      <c r="D6500" t="s">
        <v>458</v>
      </c>
      <c r="E6500" t="s">
        <v>476</v>
      </c>
      <c r="F6500" s="174" t="n">
        <v>2031</v>
      </c>
      <c r="G6500" s="175" t="n">
        <v>48</v>
      </c>
      <c r="H6500" s="176" t="n">
        <v>8319.58744608618</v>
      </c>
      <c r="I6500" s="177" t="n">
        <v>4248334.65533407</v>
      </c>
      <c r="J6500" s="178" t="str">
        <f>IF(I6500&gt;0,H6500/I6500,0)</f>
      </c>
      <c r="K6500" s="179" t="str">
        <f>1-EXP(-J6500)</f>
      </c>
      <c r="L6500" s="180" t="str">
        <f>IF(G6500=30,1,M6499)</f>
      </c>
      <c r="M6500" s="181" t="str">
        <f>L6500*(1-K6500)</f>
      </c>
    </row>
    <row r="6501">
      <c r="A6501" t="s">
        <v>164</v>
      </c>
      <c r="B6501" t="s">
        <v>262</v>
      </c>
      <c r="C6501" s="32" t="s">
        <v>264</v>
      </c>
      <c r="D6501" t="s">
        <v>458</v>
      </c>
      <c r="E6501" t="s">
        <v>476</v>
      </c>
      <c r="F6501" s="174" t="n">
        <v>2031</v>
      </c>
      <c r="G6501" s="175" t="n">
        <v>49</v>
      </c>
      <c r="H6501" s="176" t="n">
        <v>8818.96241497625</v>
      </c>
      <c r="I6501" s="177" t="n">
        <v>4109609.86403965</v>
      </c>
      <c r="J6501" s="178" t="str">
        <f>IF(I6501&gt;0,H6501/I6501,0)</f>
      </c>
      <c r="K6501" s="179" t="str">
        <f>1-EXP(-J6501)</f>
      </c>
      <c r="L6501" s="180" t="str">
        <f>IF(G6501=30,1,M6500)</f>
      </c>
      <c r="M6501" s="181" t="str">
        <f>L6501*(1-K6501)</f>
      </c>
    </row>
    <row r="6502">
      <c r="A6502" t="s">
        <v>164</v>
      </c>
      <c r="B6502" t="s">
        <v>262</v>
      </c>
      <c r="C6502" s="32" t="s">
        <v>264</v>
      </c>
      <c r="D6502" t="s">
        <v>458</v>
      </c>
      <c r="E6502" t="s">
        <v>476</v>
      </c>
      <c r="F6502" s="174" t="n">
        <v>2031</v>
      </c>
      <c r="G6502" s="175" t="n">
        <v>50</v>
      </c>
      <c r="H6502" s="176" t="n">
        <v>10062.9258924059</v>
      </c>
      <c r="I6502" s="177" t="n">
        <v>4032661.95135571</v>
      </c>
      <c r="J6502" s="178" t="str">
        <f>IF(I6502&gt;0,H6502/I6502,0)</f>
      </c>
      <c r="K6502" s="179" t="str">
        <f>1-EXP(-J6502)</f>
      </c>
      <c r="L6502" s="180" t="str">
        <f>IF(G6502=30,1,M6501)</f>
      </c>
      <c r="M6502" s="181" t="str">
        <f>L6502*(1-K6502)</f>
      </c>
    </row>
    <row r="6503">
      <c r="A6503" t="s">
        <v>164</v>
      </c>
      <c r="B6503" t="s">
        <v>262</v>
      </c>
      <c r="C6503" s="32" t="s">
        <v>264</v>
      </c>
      <c r="D6503" t="s">
        <v>458</v>
      </c>
      <c r="E6503" t="s">
        <v>476</v>
      </c>
      <c r="F6503" s="174" t="n">
        <v>2031</v>
      </c>
      <c r="G6503" s="175" t="n">
        <v>51</v>
      </c>
      <c r="H6503" s="176" t="n">
        <v>10826.7190139036</v>
      </c>
      <c r="I6503" s="177" t="n">
        <v>3970353.48925206</v>
      </c>
      <c r="J6503" s="178" t="str">
        <f>IF(I6503&gt;0,H6503/I6503,0)</f>
      </c>
      <c r="K6503" s="179" t="str">
        <f>1-EXP(-J6503)</f>
      </c>
      <c r="L6503" s="180" t="str">
        <f>IF(G6503=30,1,M6502)</f>
      </c>
      <c r="M6503" s="181" t="str">
        <f>L6503*(1-K6503)</f>
      </c>
    </row>
    <row r="6504">
      <c r="A6504" t="s">
        <v>164</v>
      </c>
      <c r="B6504" t="s">
        <v>262</v>
      </c>
      <c r="C6504" s="32" t="s">
        <v>264</v>
      </c>
      <c r="D6504" t="s">
        <v>458</v>
      </c>
      <c r="E6504" t="s">
        <v>476</v>
      </c>
      <c r="F6504" s="174" t="n">
        <v>2031</v>
      </c>
      <c r="G6504" s="175" t="n">
        <v>52</v>
      </c>
      <c r="H6504" s="176" t="n">
        <v>11626.7882377931</v>
      </c>
      <c r="I6504" s="177" t="n">
        <v>3903198.76056342</v>
      </c>
      <c r="J6504" s="178" t="str">
        <f>IF(I6504&gt;0,H6504/I6504,0)</f>
      </c>
      <c r="K6504" s="179" t="str">
        <f>1-EXP(-J6504)</f>
      </c>
      <c r="L6504" s="180" t="str">
        <f>IF(G6504=30,1,M6503)</f>
      </c>
      <c r="M6504" s="181" t="str">
        <f>L6504*(1-K6504)</f>
      </c>
    </row>
    <row r="6505">
      <c r="A6505" t="s">
        <v>164</v>
      </c>
      <c r="B6505" t="s">
        <v>262</v>
      </c>
      <c r="C6505" s="32" t="s">
        <v>264</v>
      </c>
      <c r="D6505" t="s">
        <v>458</v>
      </c>
      <c r="E6505" t="s">
        <v>476</v>
      </c>
      <c r="F6505" s="174" t="n">
        <v>2031</v>
      </c>
      <c r="G6505" s="175" t="n">
        <v>53</v>
      </c>
      <c r="H6505" s="176" t="n">
        <v>12416.5440258938</v>
      </c>
      <c r="I6505" s="177" t="n">
        <v>3816599.97361283</v>
      </c>
      <c r="J6505" s="178" t="str">
        <f>IF(I6505&gt;0,H6505/I6505,0)</f>
      </c>
      <c r="K6505" s="179" t="str">
        <f>1-EXP(-J6505)</f>
      </c>
      <c r="L6505" s="180" t="str">
        <f>IF(G6505=30,1,M6504)</f>
      </c>
      <c r="M6505" s="181" t="str">
        <f>L6505*(1-K6505)</f>
      </c>
    </row>
    <row r="6506">
      <c r="A6506" t="s">
        <v>164</v>
      </c>
      <c r="B6506" t="s">
        <v>262</v>
      </c>
      <c r="C6506" s="32" t="s">
        <v>264</v>
      </c>
      <c r="D6506" t="s">
        <v>458</v>
      </c>
      <c r="E6506" t="s">
        <v>476</v>
      </c>
      <c r="F6506" s="174" t="n">
        <v>2031</v>
      </c>
      <c r="G6506" s="175" t="n">
        <v>54</v>
      </c>
      <c r="H6506" s="176" t="n">
        <v>13326.5398952129</v>
      </c>
      <c r="I6506" s="177" t="n">
        <v>3746611.7029281</v>
      </c>
      <c r="J6506" s="178" t="str">
        <f>IF(I6506&gt;0,H6506/I6506,0)</f>
      </c>
      <c r="K6506" s="179" t="str">
        <f>1-EXP(-J6506)</f>
      </c>
      <c r="L6506" s="180" t="str">
        <f>IF(G6506=30,1,M6505)</f>
      </c>
      <c r="M6506" s="181" t="str">
        <f>L6506*(1-K6506)</f>
      </c>
    </row>
    <row r="6507">
      <c r="A6507" t="s">
        <v>164</v>
      </c>
      <c r="B6507" t="s">
        <v>262</v>
      </c>
      <c r="C6507" s="32" t="s">
        <v>264</v>
      </c>
      <c r="D6507" t="s">
        <v>458</v>
      </c>
      <c r="E6507" t="s">
        <v>476</v>
      </c>
      <c r="F6507" s="174" t="n">
        <v>2031</v>
      </c>
      <c r="G6507" s="175" t="n">
        <v>55</v>
      </c>
      <c r="H6507" s="176" t="n">
        <v>14350.8884440013</v>
      </c>
      <c r="I6507" s="177" t="n">
        <v>3664708.38367673</v>
      </c>
      <c r="J6507" s="178" t="str">
        <f>IF(I6507&gt;0,H6507/I6507,0)</f>
      </c>
      <c r="K6507" s="179" t="str">
        <f>1-EXP(-J6507)</f>
      </c>
      <c r="L6507" s="180" t="str">
        <f>IF(G6507=30,1,M6506)</f>
      </c>
      <c r="M6507" s="181" t="str">
        <f>L6507*(1-K6507)</f>
      </c>
    </row>
    <row r="6508">
      <c r="A6508" t="s">
        <v>164</v>
      </c>
      <c r="B6508" t="s">
        <v>262</v>
      </c>
      <c r="C6508" s="32" t="s">
        <v>264</v>
      </c>
      <c r="D6508" t="s">
        <v>458</v>
      </c>
      <c r="E6508" t="s">
        <v>476</v>
      </c>
      <c r="F6508" s="174" t="n">
        <v>2031</v>
      </c>
      <c r="G6508" s="175" t="n">
        <v>56</v>
      </c>
      <c r="H6508" s="176" t="n">
        <v>15311.9147096332</v>
      </c>
      <c r="I6508" s="177" t="n">
        <v>3581395.22822141</v>
      </c>
      <c r="J6508" s="178" t="str">
        <f>IF(I6508&gt;0,H6508/I6508,0)</f>
      </c>
      <c r="K6508" s="179" t="str">
        <f>1-EXP(-J6508)</f>
      </c>
      <c r="L6508" s="180" t="str">
        <f>IF(G6508=30,1,M6507)</f>
      </c>
      <c r="M6508" s="181" t="str">
        <f>L6508*(1-K6508)</f>
      </c>
    </row>
    <row r="6509">
      <c r="A6509" t="s">
        <v>164</v>
      </c>
      <c r="B6509" t="s">
        <v>262</v>
      </c>
      <c r="C6509" s="32" t="s">
        <v>264</v>
      </c>
      <c r="D6509" t="s">
        <v>458</v>
      </c>
      <c r="E6509" t="s">
        <v>476</v>
      </c>
      <c r="F6509" s="174" t="n">
        <v>2031</v>
      </c>
      <c r="G6509" s="175" t="n">
        <v>57</v>
      </c>
      <c r="H6509" s="176" t="n">
        <v>16211.361579912</v>
      </c>
      <c r="I6509" s="177" t="n">
        <v>3471195.92720686</v>
      </c>
      <c r="J6509" s="178" t="str">
        <f>IF(I6509&gt;0,H6509/I6509,0)</f>
      </c>
      <c r="K6509" s="179" t="str">
        <f>1-EXP(-J6509)</f>
      </c>
      <c r="L6509" s="180" t="str">
        <f>IF(G6509=30,1,M6508)</f>
      </c>
      <c r="M6509" s="181" t="str">
        <f>L6509*(1-K6509)</f>
      </c>
    </row>
    <row r="6510">
      <c r="A6510" t="s">
        <v>164</v>
      </c>
      <c r="B6510" t="s">
        <v>262</v>
      </c>
      <c r="C6510" s="32" t="s">
        <v>264</v>
      </c>
      <c r="D6510" t="s">
        <v>458</v>
      </c>
      <c r="E6510" t="s">
        <v>476</v>
      </c>
      <c r="F6510" s="174" t="n">
        <v>2031</v>
      </c>
      <c r="G6510" s="175" t="n">
        <v>58</v>
      </c>
      <c r="H6510" s="176" t="n">
        <v>17452.6264771036</v>
      </c>
      <c r="I6510" s="177" t="n">
        <v>3419534.17921939</v>
      </c>
      <c r="J6510" s="178" t="str">
        <f>IF(I6510&gt;0,H6510/I6510,0)</f>
      </c>
      <c r="K6510" s="179" t="str">
        <f>1-EXP(-J6510)</f>
      </c>
      <c r="L6510" s="180" t="str">
        <f>IF(G6510=30,1,M6509)</f>
      </c>
      <c r="M6510" s="181" t="str">
        <f>L6510*(1-K6510)</f>
      </c>
    </row>
    <row r="6511">
      <c r="A6511" t="s">
        <v>164</v>
      </c>
      <c r="B6511" t="s">
        <v>262</v>
      </c>
      <c r="C6511" s="32" t="s">
        <v>264</v>
      </c>
      <c r="D6511" t="s">
        <v>458</v>
      </c>
      <c r="E6511" t="s">
        <v>476</v>
      </c>
      <c r="F6511" s="174" t="n">
        <v>2031</v>
      </c>
      <c r="G6511" s="175" t="n">
        <v>59</v>
      </c>
      <c r="H6511" s="176" t="n">
        <v>17923.4330184658</v>
      </c>
      <c r="I6511" s="177" t="n">
        <v>3207752.8326754</v>
      </c>
      <c r="J6511" s="178" t="str">
        <f>IF(I6511&gt;0,H6511/I6511,0)</f>
      </c>
      <c r="K6511" s="179" t="str">
        <f>1-EXP(-J6511)</f>
      </c>
      <c r="L6511" s="180" t="str">
        <f>IF(G6511=30,1,M6510)</f>
      </c>
      <c r="M6511" s="181" t="str">
        <f>L6511*(1-K6511)</f>
      </c>
    </row>
    <row r="6512">
      <c r="A6512" t="s">
        <v>164</v>
      </c>
      <c r="B6512" t="s">
        <v>262</v>
      </c>
      <c r="C6512" s="32" t="s">
        <v>264</v>
      </c>
      <c r="D6512" t="s">
        <v>458</v>
      </c>
      <c r="E6512" t="s">
        <v>476</v>
      </c>
      <c r="F6512" s="174" t="n">
        <v>2031</v>
      </c>
      <c r="G6512" s="175" t="n">
        <v>60</v>
      </c>
      <c r="H6512" s="176" t="n">
        <v>19338.8215530779</v>
      </c>
      <c r="I6512" s="177" t="n">
        <v>3114335.68063155</v>
      </c>
      <c r="J6512" s="178" t="str">
        <f>IF(I6512&gt;0,H6512/I6512,0)</f>
      </c>
      <c r="K6512" s="179" t="str">
        <f>1-EXP(-J6512)</f>
      </c>
      <c r="L6512" s="180" t="str">
        <f>IF(G6512=30,1,M6511)</f>
      </c>
      <c r="M6512" s="181" t="str">
        <f>L6512*(1-K6512)</f>
      </c>
    </row>
    <row r="6513">
      <c r="A6513" t="s">
        <v>164</v>
      </c>
      <c r="B6513" t="s">
        <v>262</v>
      </c>
      <c r="C6513" s="32" t="s">
        <v>264</v>
      </c>
      <c r="D6513" t="s">
        <v>458</v>
      </c>
      <c r="E6513" t="s">
        <v>476</v>
      </c>
      <c r="F6513" s="174" t="n">
        <v>2031</v>
      </c>
      <c r="G6513" s="175" t="n">
        <v>61</v>
      </c>
      <c r="H6513" s="176" t="n">
        <v>20544.0753817622</v>
      </c>
      <c r="I6513" s="177" t="n">
        <v>3024298.56887163</v>
      </c>
      <c r="J6513" s="178" t="str">
        <f>IF(I6513&gt;0,H6513/I6513,0)</f>
      </c>
      <c r="K6513" s="179" t="str">
        <f>1-EXP(-J6513)</f>
      </c>
      <c r="L6513" s="180" t="str">
        <f>IF(G6513=30,1,M6512)</f>
      </c>
      <c r="M6513" s="181" t="str">
        <f>L6513*(1-K6513)</f>
      </c>
    </row>
    <row r="6514">
      <c r="A6514" t="s">
        <v>164</v>
      </c>
      <c r="B6514" t="s">
        <v>262</v>
      </c>
      <c r="C6514" s="32" t="s">
        <v>264</v>
      </c>
      <c r="D6514" t="s">
        <v>458</v>
      </c>
      <c r="E6514" t="s">
        <v>476</v>
      </c>
      <c r="F6514" s="174" t="n">
        <v>2031</v>
      </c>
      <c r="G6514" s="175" t="n">
        <v>62</v>
      </c>
      <c r="H6514" s="176" t="n">
        <v>21748.868235233</v>
      </c>
      <c r="I6514" s="177" t="n">
        <v>2925468.35521296</v>
      </c>
      <c r="J6514" s="178" t="str">
        <f>IF(I6514&gt;0,H6514/I6514,0)</f>
      </c>
      <c r="K6514" s="179" t="str">
        <f>1-EXP(-J6514)</f>
      </c>
      <c r="L6514" s="180" t="str">
        <f>IF(G6514=30,1,M6513)</f>
      </c>
      <c r="M6514" s="181" t="str">
        <f>L6514*(1-K6514)</f>
      </c>
    </row>
    <row r="6515">
      <c r="A6515" t="s">
        <v>164</v>
      </c>
      <c r="B6515" t="s">
        <v>262</v>
      </c>
      <c r="C6515" s="32" t="s">
        <v>264</v>
      </c>
      <c r="D6515" t="s">
        <v>458</v>
      </c>
      <c r="E6515" t="s">
        <v>476</v>
      </c>
      <c r="F6515" s="174" t="n">
        <v>2031</v>
      </c>
      <c r="G6515" s="175" t="n">
        <v>63</v>
      </c>
      <c r="H6515" s="176" t="n">
        <v>22851.3217029854</v>
      </c>
      <c r="I6515" s="177" t="n">
        <v>2807355.67703412</v>
      </c>
      <c r="J6515" s="178" t="str">
        <f>IF(I6515&gt;0,H6515/I6515,0)</f>
      </c>
      <c r="K6515" s="179" t="str">
        <f>1-EXP(-J6515)</f>
      </c>
      <c r="L6515" s="180" t="str">
        <f>IF(G6515=30,1,M6514)</f>
      </c>
      <c r="M6515" s="181" t="str">
        <f>L6515*(1-K6515)</f>
      </c>
    </row>
    <row r="6516">
      <c r="A6516" t="s">
        <v>164</v>
      </c>
      <c r="B6516" t="s">
        <v>262</v>
      </c>
      <c r="C6516" s="32" t="s">
        <v>264</v>
      </c>
      <c r="D6516" t="s">
        <v>458</v>
      </c>
      <c r="E6516" t="s">
        <v>476</v>
      </c>
      <c r="F6516" s="174" t="n">
        <v>2031</v>
      </c>
      <c r="G6516" s="175" t="n">
        <v>64</v>
      </c>
      <c r="H6516" s="176" t="n">
        <v>23733.9033350378</v>
      </c>
      <c r="I6516" s="177" t="n">
        <v>2659223.64004568</v>
      </c>
      <c r="J6516" s="178" t="str">
        <f>IF(I6516&gt;0,H6516/I6516,0)</f>
      </c>
      <c r="K6516" s="179" t="str">
        <f>1-EXP(-J6516)</f>
      </c>
      <c r="L6516" s="180" t="str">
        <f>IF(G6516=30,1,M6515)</f>
      </c>
      <c r="M6516" s="181" t="str">
        <f>L6516*(1-K6516)</f>
      </c>
    </row>
    <row r="6517">
      <c r="A6517" t="s">
        <v>164</v>
      </c>
      <c r="B6517" t="s">
        <v>262</v>
      </c>
      <c r="C6517" s="32" t="s">
        <v>264</v>
      </c>
      <c r="D6517" t="s">
        <v>458</v>
      </c>
      <c r="E6517" t="s">
        <v>476</v>
      </c>
      <c r="F6517" s="174" t="n">
        <v>2031</v>
      </c>
      <c r="G6517" s="175" t="n">
        <v>65</v>
      </c>
      <c r="H6517" s="176" t="n">
        <v>24142.6449413028</v>
      </c>
      <c r="I6517" s="177" t="n">
        <v>2545968.88918934</v>
      </c>
      <c r="J6517" s="178" t="str">
        <f>IF(I6517&gt;0,H6517/I6517,0)</f>
      </c>
      <c r="K6517" s="179" t="str">
        <f>1-EXP(-J6517)</f>
      </c>
      <c r="L6517" s="180" t="str">
        <f>IF(G6517=30,1,M6516)</f>
      </c>
      <c r="M6517" s="181" t="str">
        <f>L6517*(1-K6517)</f>
      </c>
    </row>
    <row r="6518">
      <c r="A6518" t="s">
        <v>164</v>
      </c>
      <c r="B6518" t="s">
        <v>262</v>
      </c>
      <c r="C6518" s="32" t="s">
        <v>264</v>
      </c>
      <c r="D6518" t="s">
        <v>458</v>
      </c>
      <c r="E6518" t="s">
        <v>476</v>
      </c>
      <c r="F6518" s="174" t="n">
        <v>2031</v>
      </c>
      <c r="G6518" s="175" t="n">
        <v>66</v>
      </c>
      <c r="H6518" s="176" t="n">
        <v>25076.5514102212</v>
      </c>
      <c r="I6518" s="177" t="n">
        <v>2412460.74858896</v>
      </c>
      <c r="J6518" s="178" t="str">
        <f>IF(I6518&gt;0,H6518/I6518,0)</f>
      </c>
      <c r="K6518" s="179" t="str">
        <f>1-EXP(-J6518)</f>
      </c>
      <c r="L6518" s="180" t="str">
        <f>IF(G6518=30,1,M6517)</f>
      </c>
      <c r="M6518" s="181" t="str">
        <f>L6518*(1-K6518)</f>
      </c>
    </row>
    <row r="6519">
      <c r="A6519" t="s">
        <v>164</v>
      </c>
      <c r="B6519" t="s">
        <v>262</v>
      </c>
      <c r="C6519" s="32" t="s">
        <v>264</v>
      </c>
      <c r="D6519" t="s">
        <v>458</v>
      </c>
      <c r="E6519" t="s">
        <v>476</v>
      </c>
      <c r="F6519" s="174" t="n">
        <v>2031</v>
      </c>
      <c r="G6519" s="175" t="n">
        <v>67</v>
      </c>
      <c r="H6519" s="176" t="n">
        <v>25981.9904875553</v>
      </c>
      <c r="I6519" s="177" t="n">
        <v>2278968.1156399</v>
      </c>
      <c r="J6519" s="178" t="str">
        <f>IF(I6519&gt;0,H6519/I6519,0)</f>
      </c>
      <c r="K6519" s="179" t="str">
        <f>1-EXP(-J6519)</f>
      </c>
      <c r="L6519" s="180" t="str">
        <f>IF(G6519=30,1,M6518)</f>
      </c>
      <c r="M6519" s="181" t="str">
        <f>L6519*(1-K6519)</f>
      </c>
    </row>
    <row r="6520">
      <c r="A6520" t="s">
        <v>164</v>
      </c>
      <c r="B6520" t="s">
        <v>262</v>
      </c>
      <c r="C6520" s="32" t="s">
        <v>264</v>
      </c>
      <c r="D6520" t="s">
        <v>458</v>
      </c>
      <c r="E6520" t="s">
        <v>476</v>
      </c>
      <c r="F6520" s="174" t="n">
        <v>2031</v>
      </c>
      <c r="G6520" s="175" t="n">
        <v>68</v>
      </c>
      <c r="H6520" s="176" t="n">
        <v>26904.2296012086</v>
      </c>
      <c r="I6520" s="177" t="n">
        <v>2150218.82983877</v>
      </c>
      <c r="J6520" s="178" t="str">
        <f>IF(I6520&gt;0,H6520/I6520,0)</f>
      </c>
      <c r="K6520" s="179" t="str">
        <f>1-EXP(-J6520)</f>
      </c>
      <c r="L6520" s="180" t="str">
        <f>IF(G6520=30,1,M6519)</f>
      </c>
      <c r="M6520" s="181" t="str">
        <f>L6520*(1-K6520)</f>
      </c>
    </row>
    <row r="6521">
      <c r="A6521" t="s">
        <v>164</v>
      </c>
      <c r="B6521" t="s">
        <v>262</v>
      </c>
      <c r="C6521" s="32" t="s">
        <v>264</v>
      </c>
      <c r="D6521" t="s">
        <v>458</v>
      </c>
      <c r="E6521" t="s">
        <v>476</v>
      </c>
      <c r="F6521" s="174" t="n">
        <v>2031</v>
      </c>
      <c r="G6521" s="175" t="n">
        <v>69</v>
      </c>
      <c r="H6521" s="176" t="n">
        <v>27546.1474896955</v>
      </c>
      <c r="I6521" s="177" t="n">
        <v>1997645.75408773</v>
      </c>
      <c r="J6521" s="178" t="str">
        <f>IF(I6521&gt;0,H6521/I6521,0)</f>
      </c>
      <c r="K6521" s="179" t="str">
        <f>1-EXP(-J6521)</f>
      </c>
      <c r="L6521" s="180" t="str">
        <f>IF(G6521=30,1,M6520)</f>
      </c>
      <c r="M6521" s="181" t="str">
        <f>L6521*(1-K6521)</f>
      </c>
    </row>
    <row r="6522">
      <c r="A6522" t="s">
        <v>164</v>
      </c>
      <c r="B6522" t="s">
        <v>262</v>
      </c>
      <c r="C6522" s="32" t="s">
        <v>264</v>
      </c>
      <c r="D6522" t="s">
        <v>458</v>
      </c>
      <c r="E6522" t="s">
        <v>476</v>
      </c>
      <c r="F6522" s="174" t="n">
        <v>2032</v>
      </c>
      <c r="G6522" s="175" t="n">
        <v>30</v>
      </c>
      <c r="H6522" s="176" t="n">
        <v>959.296437883895</v>
      </c>
      <c r="I6522" s="177" t="n">
        <v>4354864.85939056</v>
      </c>
      <c r="J6522" s="178" t="str">
        <f>IF(I6522&gt;0,H6522/I6522,0)</f>
      </c>
      <c r="K6522" s="179" t="str">
        <f>1-EXP(-J6522)</f>
      </c>
      <c r="L6522" s="180" t="str">
        <f>IF(G6522=30,1,M6521)</f>
      </c>
      <c r="M6522" s="181" t="str">
        <f>L6522*(1-K6522)</f>
      </c>
    </row>
    <row r="6523">
      <c r="A6523" t="s">
        <v>164</v>
      </c>
      <c r="B6523" t="s">
        <v>262</v>
      </c>
      <c r="C6523" s="32" t="s">
        <v>264</v>
      </c>
      <c r="D6523" t="s">
        <v>458</v>
      </c>
      <c r="E6523" t="s">
        <v>476</v>
      </c>
      <c r="F6523" s="174" t="n">
        <v>2032</v>
      </c>
      <c r="G6523" s="175" t="n">
        <v>31</v>
      </c>
      <c r="H6523" s="176" t="n">
        <v>1091.40901356111</v>
      </c>
      <c r="I6523" s="177" t="n">
        <v>4335158.03490074</v>
      </c>
      <c r="J6523" s="178" t="str">
        <f>IF(I6523&gt;0,H6523/I6523,0)</f>
      </c>
      <c r="K6523" s="179" t="str">
        <f>1-EXP(-J6523)</f>
      </c>
      <c r="L6523" s="180" t="str">
        <f>IF(G6523=30,1,M6522)</f>
      </c>
      <c r="M6523" s="181" t="str">
        <f>L6523*(1-K6523)</f>
      </c>
    </row>
    <row r="6524">
      <c r="A6524" t="s">
        <v>164</v>
      </c>
      <c r="B6524" t="s">
        <v>262</v>
      </c>
      <c r="C6524" s="32" t="s">
        <v>264</v>
      </c>
      <c r="D6524" t="s">
        <v>458</v>
      </c>
      <c r="E6524" t="s">
        <v>476</v>
      </c>
      <c r="F6524" s="174" t="n">
        <v>2032</v>
      </c>
      <c r="G6524" s="175" t="n">
        <v>32</v>
      </c>
      <c r="H6524" s="176" t="n">
        <v>1142.72022832112</v>
      </c>
      <c r="I6524" s="177" t="n">
        <v>4315596.69376386</v>
      </c>
      <c r="J6524" s="178" t="str">
        <f>IF(I6524&gt;0,H6524/I6524,0)</f>
      </c>
      <c r="K6524" s="179" t="str">
        <f>1-EXP(-J6524)</f>
      </c>
      <c r="L6524" s="180" t="str">
        <f>IF(G6524=30,1,M6523)</f>
      </c>
      <c r="M6524" s="181" t="str">
        <f>L6524*(1-K6524)</f>
      </c>
    </row>
    <row r="6525">
      <c r="A6525" t="s">
        <v>164</v>
      </c>
      <c r="B6525" t="s">
        <v>262</v>
      </c>
      <c r="C6525" s="32" t="s">
        <v>264</v>
      </c>
      <c r="D6525" t="s">
        <v>458</v>
      </c>
      <c r="E6525" t="s">
        <v>476</v>
      </c>
      <c r="F6525" s="174" t="n">
        <v>2032</v>
      </c>
      <c r="G6525" s="175" t="n">
        <v>33</v>
      </c>
      <c r="H6525" s="176" t="n">
        <v>1214.80324340191</v>
      </c>
      <c r="I6525" s="177" t="n">
        <v>4335876.38560292</v>
      </c>
      <c r="J6525" s="178" t="str">
        <f>IF(I6525&gt;0,H6525/I6525,0)</f>
      </c>
      <c r="K6525" s="179" t="str">
        <f>1-EXP(-J6525)</f>
      </c>
      <c r="L6525" s="180" t="str">
        <f>IF(G6525=30,1,M6524)</f>
      </c>
      <c r="M6525" s="181" t="str">
        <f>L6525*(1-K6525)</f>
      </c>
    </row>
    <row r="6526">
      <c r="A6526" t="s">
        <v>164</v>
      </c>
      <c r="B6526" t="s">
        <v>262</v>
      </c>
      <c r="C6526" s="32" t="s">
        <v>264</v>
      </c>
      <c r="D6526" t="s">
        <v>458</v>
      </c>
      <c r="E6526" t="s">
        <v>476</v>
      </c>
      <c r="F6526" s="174" t="n">
        <v>2032</v>
      </c>
      <c r="G6526" s="175" t="n">
        <v>34</v>
      </c>
      <c r="H6526" s="176" t="n">
        <v>1311.65142986959</v>
      </c>
      <c r="I6526" s="177" t="n">
        <v>4395445.11612493</v>
      </c>
      <c r="J6526" s="178" t="str">
        <f>IF(I6526&gt;0,H6526/I6526,0)</f>
      </c>
      <c r="K6526" s="179" t="str">
        <f>1-EXP(-J6526)</f>
      </c>
      <c r="L6526" s="180" t="str">
        <f>IF(G6526=30,1,M6525)</f>
      </c>
      <c r="M6526" s="181" t="str">
        <f>L6526*(1-K6526)</f>
      </c>
    </row>
    <row r="6527">
      <c r="A6527" t="s">
        <v>164</v>
      </c>
      <c r="B6527" t="s">
        <v>262</v>
      </c>
      <c r="C6527" s="32" t="s">
        <v>264</v>
      </c>
      <c r="D6527" t="s">
        <v>458</v>
      </c>
      <c r="E6527" t="s">
        <v>476</v>
      </c>
      <c r="F6527" s="174" t="n">
        <v>2032</v>
      </c>
      <c r="G6527" s="175" t="n">
        <v>35</v>
      </c>
      <c r="H6527" s="176" t="n">
        <v>2102.19669224664</v>
      </c>
      <c r="I6527" s="177" t="n">
        <v>4534905.52975714</v>
      </c>
      <c r="J6527" s="178" t="str">
        <f>IF(I6527&gt;0,H6527/I6527,0)</f>
      </c>
      <c r="K6527" s="179" t="str">
        <f>1-EXP(-J6527)</f>
      </c>
      <c r="L6527" s="180" t="str">
        <f>IF(G6527=30,1,M6526)</f>
      </c>
      <c r="M6527" s="181" t="str">
        <f>L6527*(1-K6527)</f>
      </c>
    </row>
    <row r="6528">
      <c r="A6528" t="s">
        <v>164</v>
      </c>
      <c r="B6528" t="s">
        <v>262</v>
      </c>
      <c r="C6528" s="32" t="s">
        <v>264</v>
      </c>
      <c r="D6528" t="s">
        <v>458</v>
      </c>
      <c r="E6528" t="s">
        <v>476</v>
      </c>
      <c r="F6528" s="174" t="n">
        <v>2032</v>
      </c>
      <c r="G6528" s="175" t="n">
        <v>36</v>
      </c>
      <c r="H6528" s="176" t="n">
        <v>2225.51860681975</v>
      </c>
      <c r="I6528" s="177" t="n">
        <v>4490942.06599723</v>
      </c>
      <c r="J6528" s="178" t="str">
        <f>IF(I6528&gt;0,H6528/I6528,0)</f>
      </c>
      <c r="K6528" s="179" t="str">
        <f>1-EXP(-J6528)</f>
      </c>
      <c r="L6528" s="180" t="str">
        <f>IF(G6528=30,1,M6527)</f>
      </c>
      <c r="M6528" s="181" t="str">
        <f>L6528*(1-K6528)</f>
      </c>
    </row>
    <row r="6529">
      <c r="A6529" t="s">
        <v>164</v>
      </c>
      <c r="B6529" t="s">
        <v>262</v>
      </c>
      <c r="C6529" s="32" t="s">
        <v>264</v>
      </c>
      <c r="D6529" t="s">
        <v>458</v>
      </c>
      <c r="E6529" t="s">
        <v>476</v>
      </c>
      <c r="F6529" s="174" t="n">
        <v>2032</v>
      </c>
      <c r="G6529" s="175" t="n">
        <v>37</v>
      </c>
      <c r="H6529" s="176" t="n">
        <v>2347.1087675494</v>
      </c>
      <c r="I6529" s="177" t="n">
        <v>4417238.73736135</v>
      </c>
      <c r="J6529" s="178" t="str">
        <f>IF(I6529&gt;0,H6529/I6529,0)</f>
      </c>
      <c r="K6529" s="179" t="str">
        <f>1-EXP(-J6529)</f>
      </c>
      <c r="L6529" s="180" t="str">
        <f>IF(G6529=30,1,M6528)</f>
      </c>
      <c r="M6529" s="181" t="str">
        <f>L6529*(1-K6529)</f>
      </c>
    </row>
    <row r="6530">
      <c r="A6530" t="s">
        <v>164</v>
      </c>
      <c r="B6530" t="s">
        <v>262</v>
      </c>
      <c r="C6530" s="32" t="s">
        <v>264</v>
      </c>
      <c r="D6530" t="s">
        <v>458</v>
      </c>
      <c r="E6530" t="s">
        <v>476</v>
      </c>
      <c r="F6530" s="174" t="n">
        <v>2032</v>
      </c>
      <c r="G6530" s="175" t="n">
        <v>38</v>
      </c>
      <c r="H6530" s="176" t="n">
        <v>2488.92153849537</v>
      </c>
      <c r="I6530" s="177" t="n">
        <v>4359138.10996943</v>
      </c>
      <c r="J6530" s="178" t="str">
        <f>IF(I6530&gt;0,H6530/I6530,0)</f>
      </c>
      <c r="K6530" s="179" t="str">
        <f>1-EXP(-J6530)</f>
      </c>
      <c r="L6530" s="180" t="str">
        <f>IF(G6530=30,1,M6529)</f>
      </c>
      <c r="M6530" s="181" t="str">
        <f>L6530*(1-K6530)</f>
      </c>
    </row>
    <row r="6531">
      <c r="A6531" t="s">
        <v>164</v>
      </c>
      <c r="B6531" t="s">
        <v>262</v>
      </c>
      <c r="C6531" s="32" t="s">
        <v>264</v>
      </c>
      <c r="D6531" t="s">
        <v>458</v>
      </c>
      <c r="E6531" t="s">
        <v>476</v>
      </c>
      <c r="F6531" s="174" t="n">
        <v>2032</v>
      </c>
      <c r="G6531" s="175" t="n">
        <v>39</v>
      </c>
      <c r="H6531" s="176" t="n">
        <v>2645.63300875324</v>
      </c>
      <c r="I6531" s="177" t="n">
        <v>4304515.6319179</v>
      </c>
      <c r="J6531" s="178" t="str">
        <f>IF(I6531&gt;0,H6531/I6531,0)</f>
      </c>
      <c r="K6531" s="179" t="str">
        <f>1-EXP(-J6531)</f>
      </c>
      <c r="L6531" s="180" t="str">
        <f>IF(G6531=30,1,M6530)</f>
      </c>
      <c r="M6531" s="181" t="str">
        <f>L6531*(1-K6531)</f>
      </c>
    </row>
    <row r="6532">
      <c r="A6532" t="s">
        <v>164</v>
      </c>
      <c r="B6532" t="s">
        <v>262</v>
      </c>
      <c r="C6532" s="32" t="s">
        <v>264</v>
      </c>
      <c r="D6532" t="s">
        <v>458</v>
      </c>
      <c r="E6532" t="s">
        <v>476</v>
      </c>
      <c r="F6532" s="174" t="n">
        <v>2032</v>
      </c>
      <c r="G6532" s="175" t="n">
        <v>40</v>
      </c>
      <c r="H6532" s="176" t="n">
        <v>3581.91212705196</v>
      </c>
      <c r="I6532" s="177" t="n">
        <v>4340799.14284219</v>
      </c>
      <c r="J6532" s="178" t="str">
        <f>IF(I6532&gt;0,H6532/I6532,0)</f>
      </c>
      <c r="K6532" s="179" t="str">
        <f>1-EXP(-J6532)</f>
      </c>
      <c r="L6532" s="180" t="str">
        <f>IF(G6532=30,1,M6531)</f>
      </c>
      <c r="M6532" s="181" t="str">
        <f>L6532*(1-K6532)</f>
      </c>
    </row>
    <row r="6533">
      <c r="A6533" t="s">
        <v>164</v>
      </c>
      <c r="B6533" t="s">
        <v>262</v>
      </c>
      <c r="C6533" s="32" t="s">
        <v>264</v>
      </c>
      <c r="D6533" t="s">
        <v>458</v>
      </c>
      <c r="E6533" t="s">
        <v>476</v>
      </c>
      <c r="F6533" s="174" t="n">
        <v>2032</v>
      </c>
      <c r="G6533" s="175" t="n">
        <v>41</v>
      </c>
      <c r="H6533" s="176" t="n">
        <v>3885.95557561379</v>
      </c>
      <c r="I6533" s="177" t="n">
        <v>4356473.20778579</v>
      </c>
      <c r="J6533" s="178" t="str">
        <f>IF(I6533&gt;0,H6533/I6533,0)</f>
      </c>
      <c r="K6533" s="179" t="str">
        <f>1-EXP(-J6533)</f>
      </c>
      <c r="L6533" s="180" t="str">
        <f>IF(G6533=30,1,M6532)</f>
      </c>
      <c r="M6533" s="181" t="str">
        <f>L6533*(1-K6533)</f>
      </c>
    </row>
    <row r="6534">
      <c r="A6534" t="s">
        <v>164</v>
      </c>
      <c r="B6534" t="s">
        <v>262</v>
      </c>
      <c r="C6534" s="32" t="s">
        <v>264</v>
      </c>
      <c r="D6534" t="s">
        <v>458</v>
      </c>
      <c r="E6534" t="s">
        <v>476</v>
      </c>
      <c r="F6534" s="174" t="n">
        <v>2032</v>
      </c>
      <c r="G6534" s="175" t="n">
        <v>42</v>
      </c>
      <c r="H6534" s="176" t="n">
        <v>5883.62128923031</v>
      </c>
      <c r="I6534" s="177" t="n">
        <v>6413881.66377046</v>
      </c>
      <c r="J6534" s="178" t="str">
        <f>IF(I6534&gt;0,H6534/I6534,0)</f>
      </c>
      <c r="K6534" s="179" t="str">
        <f>1-EXP(-J6534)</f>
      </c>
      <c r="L6534" s="180" t="str">
        <f>IF(G6534=30,1,M6533)</f>
      </c>
      <c r="M6534" s="181" t="str">
        <f>L6534*(1-K6534)</f>
      </c>
    </row>
    <row r="6535">
      <c r="A6535" t="s">
        <v>164</v>
      </c>
      <c r="B6535" t="s">
        <v>262</v>
      </c>
      <c r="C6535" s="32" t="s">
        <v>264</v>
      </c>
      <c r="D6535" t="s">
        <v>458</v>
      </c>
      <c r="E6535" t="s">
        <v>476</v>
      </c>
      <c r="F6535" s="174" t="n">
        <v>2032</v>
      </c>
      <c r="G6535" s="175" t="n">
        <v>43</v>
      </c>
      <c r="H6535" s="176" t="n">
        <v>4535.27979694502</v>
      </c>
      <c r="I6535" s="177" t="n">
        <v>4311730.52597659</v>
      </c>
      <c r="J6535" s="178" t="str">
        <f>IF(I6535&gt;0,H6535/I6535,0)</f>
      </c>
      <c r="K6535" s="179" t="str">
        <f>1-EXP(-J6535)</f>
      </c>
      <c r="L6535" s="180" t="str">
        <f>IF(G6535=30,1,M6534)</f>
      </c>
      <c r="M6535" s="181" t="str">
        <f>L6535*(1-K6535)</f>
      </c>
    </row>
    <row r="6536">
      <c r="A6536" t="s">
        <v>164</v>
      </c>
      <c r="B6536" t="s">
        <v>262</v>
      </c>
      <c r="C6536" s="32" t="s">
        <v>264</v>
      </c>
      <c r="D6536" t="s">
        <v>458</v>
      </c>
      <c r="E6536" t="s">
        <v>476</v>
      </c>
      <c r="F6536" s="174" t="n">
        <v>2032</v>
      </c>
      <c r="G6536" s="175" t="n">
        <v>44</v>
      </c>
      <c r="H6536" s="176" t="n">
        <v>4926.50046837314</v>
      </c>
      <c r="I6536" s="177" t="n">
        <v>4293036.22447959</v>
      </c>
      <c r="J6536" s="178" t="str">
        <f>IF(I6536&gt;0,H6536/I6536,0)</f>
      </c>
      <c r="K6536" s="179" t="str">
        <f>1-EXP(-J6536)</f>
      </c>
      <c r="L6536" s="180" t="str">
        <f>IF(G6536=30,1,M6535)</f>
      </c>
      <c r="M6536" s="181" t="str">
        <f>L6536*(1-K6536)</f>
      </c>
    </row>
    <row r="6537">
      <c r="A6537" t="s">
        <v>164</v>
      </c>
      <c r="B6537" t="s">
        <v>262</v>
      </c>
      <c r="C6537" s="32" t="s">
        <v>264</v>
      </c>
      <c r="D6537" t="s">
        <v>458</v>
      </c>
      <c r="E6537" t="s">
        <v>476</v>
      </c>
      <c r="F6537" s="174" t="n">
        <v>2032</v>
      </c>
      <c r="G6537" s="175" t="n">
        <v>45</v>
      </c>
      <c r="H6537" s="176" t="n">
        <v>6165.94635080733</v>
      </c>
      <c r="I6537" s="177" t="n">
        <v>4159275.24943172</v>
      </c>
      <c r="J6537" s="178" t="str">
        <f>IF(I6537&gt;0,H6537/I6537,0)</f>
      </c>
      <c r="K6537" s="179" t="str">
        <f>1-EXP(-J6537)</f>
      </c>
      <c r="L6537" s="180" t="str">
        <f>IF(G6537=30,1,M6536)</f>
      </c>
      <c r="M6537" s="181" t="str">
        <f>L6537*(1-K6537)</f>
      </c>
    </row>
    <row r="6538">
      <c r="A6538" t="s">
        <v>164</v>
      </c>
      <c r="B6538" t="s">
        <v>262</v>
      </c>
      <c r="C6538" s="32" t="s">
        <v>264</v>
      </c>
      <c r="D6538" t="s">
        <v>458</v>
      </c>
      <c r="E6538" t="s">
        <v>476</v>
      </c>
      <c r="F6538" s="174" t="n">
        <v>2032</v>
      </c>
      <c r="G6538" s="175" t="n">
        <v>46</v>
      </c>
      <c r="H6538" s="176" t="n">
        <v>6689.46185976036</v>
      </c>
      <c r="I6538" s="177" t="n">
        <v>4121339.42771782</v>
      </c>
      <c r="J6538" s="178" t="str">
        <f>IF(I6538&gt;0,H6538/I6538,0)</f>
      </c>
      <c r="K6538" s="179" t="str">
        <f>1-EXP(-J6538)</f>
      </c>
      <c r="L6538" s="180" t="str">
        <f>IF(G6538=30,1,M6537)</f>
      </c>
      <c r="M6538" s="181" t="str">
        <f>L6538*(1-K6538)</f>
      </c>
    </row>
    <row r="6539">
      <c r="A6539" t="s">
        <v>164</v>
      </c>
      <c r="B6539" t="s">
        <v>262</v>
      </c>
      <c r="C6539" s="32" t="s">
        <v>264</v>
      </c>
      <c r="D6539" t="s">
        <v>458</v>
      </c>
      <c r="E6539" t="s">
        <v>476</v>
      </c>
      <c r="F6539" s="174" t="n">
        <v>2032</v>
      </c>
      <c r="G6539" s="175" t="n">
        <v>47</v>
      </c>
      <c r="H6539" s="176" t="n">
        <v>7429.67471385066</v>
      </c>
      <c r="I6539" s="177" t="n">
        <v>4176842.53019817</v>
      </c>
      <c r="J6539" s="178" t="str">
        <f>IF(I6539&gt;0,H6539/I6539,0)</f>
      </c>
      <c r="K6539" s="179" t="str">
        <f>1-EXP(-J6539)</f>
      </c>
      <c r="L6539" s="180" t="str">
        <f>IF(G6539=30,1,M6538)</f>
      </c>
      <c r="M6539" s="181" t="str">
        <f>L6539*(1-K6539)</f>
      </c>
    </row>
    <row r="6540">
      <c r="A6540" t="s">
        <v>164</v>
      </c>
      <c r="B6540" t="s">
        <v>262</v>
      </c>
      <c r="C6540" s="32" t="s">
        <v>264</v>
      </c>
      <c r="D6540" t="s">
        <v>458</v>
      </c>
      <c r="E6540" t="s">
        <v>476</v>
      </c>
      <c r="F6540" s="174" t="n">
        <v>2032</v>
      </c>
      <c r="G6540" s="175" t="n">
        <v>48</v>
      </c>
      <c r="H6540" s="176" t="n">
        <v>8297.20406971612</v>
      </c>
      <c r="I6540" s="177" t="n">
        <v>4256737.84142065</v>
      </c>
      <c r="J6540" s="178" t="str">
        <f>IF(I6540&gt;0,H6540/I6540,0)</f>
      </c>
      <c r="K6540" s="179" t="str">
        <f>1-EXP(-J6540)</f>
      </c>
      <c r="L6540" s="180" t="str">
        <f>IF(G6540=30,1,M6539)</f>
      </c>
      <c r="M6540" s="181" t="str">
        <f>L6540*(1-K6540)</f>
      </c>
    </row>
    <row r="6541">
      <c r="A6541" t="s">
        <v>164</v>
      </c>
      <c r="B6541" t="s">
        <v>262</v>
      </c>
      <c r="C6541" s="32" t="s">
        <v>264</v>
      </c>
      <c r="D6541" t="s">
        <v>458</v>
      </c>
      <c r="E6541" t="s">
        <v>476</v>
      </c>
      <c r="F6541" s="174" t="n">
        <v>2032</v>
      </c>
      <c r="G6541" s="175" t="n">
        <v>49</v>
      </c>
      <c r="H6541" s="176" t="n">
        <v>9026.43322193537</v>
      </c>
      <c r="I6541" s="177" t="n">
        <v>4228296.39114015</v>
      </c>
      <c r="J6541" s="178" t="str">
        <f>IF(I6541&gt;0,H6541/I6541,0)</f>
      </c>
      <c r="K6541" s="179" t="str">
        <f>1-EXP(-J6541)</f>
      </c>
      <c r="L6541" s="180" t="str">
        <f>IF(G6541=30,1,M6540)</f>
      </c>
      <c r="M6541" s="181" t="str">
        <f>L6541*(1-K6541)</f>
      </c>
    </row>
    <row r="6542">
      <c r="A6542" t="s">
        <v>164</v>
      </c>
      <c r="B6542" t="s">
        <v>262</v>
      </c>
      <c r="C6542" s="32" t="s">
        <v>264</v>
      </c>
      <c r="D6542" t="s">
        <v>458</v>
      </c>
      <c r="E6542" t="s">
        <v>476</v>
      </c>
      <c r="F6542" s="174" t="n">
        <v>2032</v>
      </c>
      <c r="G6542" s="175" t="n">
        <v>50</v>
      </c>
      <c r="H6542" s="176" t="n">
        <v>10143.727088565</v>
      </c>
      <c r="I6542" s="177" t="n">
        <v>4088372.57233054</v>
      </c>
      <c r="J6542" s="178" t="str">
        <f>IF(I6542&gt;0,H6542/I6542,0)</f>
      </c>
      <c r="K6542" s="179" t="str">
        <f>1-EXP(-J6542)</f>
      </c>
      <c r="L6542" s="180" t="str">
        <f>IF(G6542=30,1,M6541)</f>
      </c>
      <c r="M6542" s="181" t="str">
        <f>L6542*(1-K6542)</f>
      </c>
    </row>
    <row r="6543">
      <c r="A6543" t="s">
        <v>164</v>
      </c>
      <c r="B6543" t="s">
        <v>262</v>
      </c>
      <c r="C6543" s="32" t="s">
        <v>264</v>
      </c>
      <c r="D6543" t="s">
        <v>458</v>
      </c>
      <c r="E6543" t="s">
        <v>476</v>
      </c>
      <c r="F6543" s="174" t="n">
        <v>2032</v>
      </c>
      <c r="G6543" s="175" t="n">
        <v>51</v>
      </c>
      <c r="H6543" s="176" t="n">
        <v>10871.6350783662</v>
      </c>
      <c r="I6543" s="177" t="n">
        <v>4009014.0750868</v>
      </c>
      <c r="J6543" s="178" t="str">
        <f>IF(I6543&gt;0,H6543/I6543,0)</f>
      </c>
      <c r="K6543" s="179" t="str">
        <f>1-EXP(-J6543)</f>
      </c>
      <c r="L6543" s="180" t="str">
        <f>IF(G6543=30,1,M6542)</f>
      </c>
      <c r="M6543" s="181" t="str">
        <f>L6543*(1-K6543)</f>
      </c>
    </row>
    <row r="6544">
      <c r="A6544" t="s">
        <v>164</v>
      </c>
      <c r="B6544" t="s">
        <v>262</v>
      </c>
      <c r="C6544" s="32" t="s">
        <v>264</v>
      </c>
      <c r="D6544" t="s">
        <v>458</v>
      </c>
      <c r="E6544" t="s">
        <v>476</v>
      </c>
      <c r="F6544" s="174" t="n">
        <v>2032</v>
      </c>
      <c r="G6544" s="175" t="n">
        <v>52</v>
      </c>
      <c r="H6544" s="176" t="n">
        <v>11689.8679880849</v>
      </c>
      <c r="I6544" s="177" t="n">
        <v>3945746.91863167</v>
      </c>
      <c r="J6544" s="178" t="str">
        <f>IF(I6544&gt;0,H6544/I6544,0)</f>
      </c>
      <c r="K6544" s="179" t="str">
        <f>1-EXP(-J6544)</f>
      </c>
      <c r="L6544" s="180" t="str">
        <f>IF(G6544=30,1,M6543)</f>
      </c>
      <c r="M6544" s="181" t="str">
        <f>L6544*(1-K6544)</f>
      </c>
    </row>
    <row r="6545">
      <c r="A6545" t="s">
        <v>164</v>
      </c>
      <c r="B6545" t="s">
        <v>262</v>
      </c>
      <c r="C6545" s="32" t="s">
        <v>264</v>
      </c>
      <c r="D6545" t="s">
        <v>458</v>
      </c>
      <c r="E6545" t="s">
        <v>476</v>
      </c>
      <c r="F6545" s="174" t="n">
        <v>2032</v>
      </c>
      <c r="G6545" s="175" t="n">
        <v>53</v>
      </c>
      <c r="H6545" s="176" t="n">
        <v>12543.9344621686</v>
      </c>
      <c r="I6545" s="177" t="n">
        <v>3876776.10340887</v>
      </c>
      <c r="J6545" s="178" t="str">
        <f>IF(I6545&gt;0,H6545/I6545,0)</f>
      </c>
      <c r="K6545" s="179" t="str">
        <f>1-EXP(-J6545)</f>
      </c>
      <c r="L6545" s="180" t="str">
        <f>IF(G6545=30,1,M6544)</f>
      </c>
      <c r="M6545" s="181" t="str">
        <f>L6545*(1-K6545)</f>
      </c>
    </row>
    <row r="6546">
      <c r="A6546" t="s">
        <v>164</v>
      </c>
      <c r="B6546" t="s">
        <v>262</v>
      </c>
      <c r="C6546" s="32" t="s">
        <v>264</v>
      </c>
      <c r="D6546" t="s">
        <v>458</v>
      </c>
      <c r="E6546" t="s">
        <v>476</v>
      </c>
      <c r="F6546" s="174" t="n">
        <v>2032</v>
      </c>
      <c r="G6546" s="175" t="n">
        <v>54</v>
      </c>
      <c r="H6546" s="176" t="n">
        <v>13386.2636405032</v>
      </c>
      <c r="I6546" s="177" t="n">
        <v>3788387.67068276</v>
      </c>
      <c r="J6546" s="178" t="str">
        <f>IF(I6546&gt;0,H6546/I6546,0)</f>
      </c>
      <c r="K6546" s="179" t="str">
        <f>1-EXP(-J6546)</f>
      </c>
      <c r="L6546" s="180" t="str">
        <f>IF(G6546=30,1,M6545)</f>
      </c>
      <c r="M6546" s="181" t="str">
        <f>L6546*(1-K6546)</f>
      </c>
    </row>
    <row r="6547">
      <c r="A6547" t="s">
        <v>164</v>
      </c>
      <c r="B6547" t="s">
        <v>262</v>
      </c>
      <c r="C6547" s="32" t="s">
        <v>264</v>
      </c>
      <c r="D6547" t="s">
        <v>458</v>
      </c>
      <c r="E6547" t="s">
        <v>476</v>
      </c>
      <c r="F6547" s="174" t="n">
        <v>2032</v>
      </c>
      <c r="G6547" s="175" t="n">
        <v>55</v>
      </c>
      <c r="H6547" s="176" t="n">
        <v>14446.6877231229</v>
      </c>
      <c r="I6547" s="177" t="n">
        <v>3716344.6761825</v>
      </c>
      <c r="J6547" s="178" t="str">
        <f>IF(I6547&gt;0,H6547/I6547,0)</f>
      </c>
      <c r="K6547" s="179" t="str">
        <f>1-EXP(-J6547)</f>
      </c>
      <c r="L6547" s="180" t="str">
        <f>IF(G6547=30,1,M6546)</f>
      </c>
      <c r="M6547" s="181" t="str">
        <f>L6547*(1-K6547)</f>
      </c>
    </row>
    <row r="6548">
      <c r="A6548" t="s">
        <v>164</v>
      </c>
      <c r="B6548" t="s">
        <v>262</v>
      </c>
      <c r="C6548" s="32" t="s">
        <v>264</v>
      </c>
      <c r="D6548" t="s">
        <v>458</v>
      </c>
      <c r="E6548" t="s">
        <v>476</v>
      </c>
      <c r="F6548" s="174" t="n">
        <v>2032</v>
      </c>
      <c r="G6548" s="175" t="n">
        <v>56</v>
      </c>
      <c r="H6548" s="176" t="n">
        <v>15412.945475965</v>
      </c>
      <c r="I6548" s="177" t="n">
        <v>3631988.22701824</v>
      </c>
      <c r="J6548" s="178" t="str">
        <f>IF(I6548&gt;0,H6548/I6548,0)</f>
      </c>
      <c r="K6548" s="179" t="str">
        <f>1-EXP(-J6548)</f>
      </c>
      <c r="L6548" s="180" t="str">
        <f>IF(G6548=30,1,M6547)</f>
      </c>
      <c r="M6548" s="181" t="str">
        <f>L6548*(1-K6548)</f>
      </c>
    </row>
    <row r="6549">
      <c r="A6549" t="s">
        <v>164</v>
      </c>
      <c r="B6549" t="s">
        <v>262</v>
      </c>
      <c r="C6549" s="32" t="s">
        <v>264</v>
      </c>
      <c r="D6549" t="s">
        <v>458</v>
      </c>
      <c r="E6549" t="s">
        <v>476</v>
      </c>
      <c r="F6549" s="174" t="n">
        <v>2032</v>
      </c>
      <c r="G6549" s="175" t="n">
        <v>57</v>
      </c>
      <c r="H6549" s="176" t="n">
        <v>16440.0691642857</v>
      </c>
      <c r="I6549" s="177" t="n">
        <v>3546884.53959251</v>
      </c>
      <c r="J6549" s="178" t="str">
        <f>IF(I6549&gt;0,H6549/I6549,0)</f>
      </c>
      <c r="K6549" s="179" t="str">
        <f>1-EXP(-J6549)</f>
      </c>
      <c r="L6549" s="180" t="str">
        <f>IF(G6549=30,1,M6548)</f>
      </c>
      <c r="M6549" s="181" t="str">
        <f>L6549*(1-K6549)</f>
      </c>
    </row>
    <row r="6550">
      <c r="A6550" t="s">
        <v>164</v>
      </c>
      <c r="B6550" t="s">
        <v>262</v>
      </c>
      <c r="C6550" s="32" t="s">
        <v>264</v>
      </c>
      <c r="D6550" t="s">
        <v>458</v>
      </c>
      <c r="E6550" t="s">
        <v>476</v>
      </c>
      <c r="F6550" s="174" t="n">
        <v>2032</v>
      </c>
      <c r="G6550" s="175" t="n">
        <v>58</v>
      </c>
      <c r="H6550" s="176" t="n">
        <v>17398.4411115559</v>
      </c>
      <c r="I6550" s="177" t="n">
        <v>3434669.30838272</v>
      </c>
      <c r="J6550" s="178" t="str">
        <f>IF(I6550&gt;0,H6550/I6550,0)</f>
      </c>
      <c r="K6550" s="179" t="str">
        <f>1-EXP(-J6550)</f>
      </c>
      <c r="L6550" s="180" t="str">
        <f>IF(G6550=30,1,M6549)</f>
      </c>
      <c r="M6550" s="181" t="str">
        <f>L6550*(1-K6550)</f>
      </c>
    </row>
    <row r="6551">
      <c r="A6551" t="s">
        <v>164</v>
      </c>
      <c r="B6551" t="s">
        <v>262</v>
      </c>
      <c r="C6551" s="32" t="s">
        <v>264</v>
      </c>
      <c r="D6551" t="s">
        <v>458</v>
      </c>
      <c r="E6551" t="s">
        <v>476</v>
      </c>
      <c r="F6551" s="174" t="n">
        <v>2032</v>
      </c>
      <c r="G6551" s="175" t="n">
        <v>59</v>
      </c>
      <c r="H6551" s="176" t="n">
        <v>18722.1476904107</v>
      </c>
      <c r="I6551" s="177" t="n">
        <v>3380223.15811983</v>
      </c>
      <c r="J6551" s="178" t="str">
        <f>IF(I6551&gt;0,H6551/I6551,0)</f>
      </c>
      <c r="K6551" s="179" t="str">
        <f>1-EXP(-J6551)</f>
      </c>
      <c r="L6551" s="180" t="str">
        <f>IF(G6551=30,1,M6550)</f>
      </c>
      <c r="M6551" s="181" t="str">
        <f>L6551*(1-K6551)</f>
      </c>
    </row>
    <row r="6552">
      <c r="A6552" t="s">
        <v>164</v>
      </c>
      <c r="B6552" t="s">
        <v>262</v>
      </c>
      <c r="C6552" s="32" t="s">
        <v>264</v>
      </c>
      <c r="D6552" t="s">
        <v>458</v>
      </c>
      <c r="E6552" t="s">
        <v>476</v>
      </c>
      <c r="F6552" s="174" t="n">
        <v>2032</v>
      </c>
      <c r="G6552" s="175" t="n">
        <v>60</v>
      </c>
      <c r="H6552" s="176" t="n">
        <v>19481.0034678228</v>
      </c>
      <c r="I6552" s="177" t="n">
        <v>3167398.14101982</v>
      </c>
      <c r="J6552" s="178" t="str">
        <f>IF(I6552&gt;0,H6552/I6552,0)</f>
      </c>
      <c r="K6552" s="179" t="str">
        <f>1-EXP(-J6552)</f>
      </c>
      <c r="L6552" s="180" t="str">
        <f>IF(G6552=30,1,M6551)</f>
      </c>
      <c r="M6552" s="181" t="str">
        <f>L6552*(1-K6552)</f>
      </c>
    </row>
    <row r="6553">
      <c r="A6553" t="s">
        <v>164</v>
      </c>
      <c r="B6553" t="s">
        <v>262</v>
      </c>
      <c r="C6553" s="32" t="s">
        <v>264</v>
      </c>
      <c r="D6553" t="s">
        <v>458</v>
      </c>
      <c r="E6553" t="s">
        <v>476</v>
      </c>
      <c r="F6553" s="174" t="n">
        <v>2032</v>
      </c>
      <c r="G6553" s="175" t="n">
        <v>61</v>
      </c>
      <c r="H6553" s="176" t="n">
        <v>20664.9813603725</v>
      </c>
      <c r="I6553" s="177" t="n">
        <v>3070972.11560519</v>
      </c>
      <c r="J6553" s="178" t="str">
        <f>IF(I6553&gt;0,H6553/I6553,0)</f>
      </c>
      <c r="K6553" s="179" t="str">
        <f>1-EXP(-J6553)</f>
      </c>
      <c r="L6553" s="180" t="str">
        <f>IF(G6553=30,1,M6552)</f>
      </c>
      <c r="M6553" s="181" t="str">
        <f>L6553*(1-K6553)</f>
      </c>
    </row>
    <row r="6554">
      <c r="A6554" t="s">
        <v>164</v>
      </c>
      <c r="B6554" t="s">
        <v>262</v>
      </c>
      <c r="C6554" s="32" t="s">
        <v>264</v>
      </c>
      <c r="D6554" t="s">
        <v>458</v>
      </c>
      <c r="E6554" t="s">
        <v>476</v>
      </c>
      <c r="F6554" s="174" t="n">
        <v>2032</v>
      </c>
      <c r="G6554" s="175" t="n">
        <v>62</v>
      </c>
      <c r="H6554" s="176" t="n">
        <v>21941.8363803631</v>
      </c>
      <c r="I6554" s="177" t="n">
        <v>2978745.98885784</v>
      </c>
      <c r="J6554" s="178" t="str">
        <f>IF(I6554&gt;0,H6554/I6554,0)</f>
      </c>
      <c r="K6554" s="179" t="str">
        <f>1-EXP(-J6554)</f>
      </c>
      <c r="L6554" s="180" t="str">
        <f>IF(G6554=30,1,M6553)</f>
      </c>
      <c r="M6554" s="181" t="str">
        <f>L6554*(1-K6554)</f>
      </c>
    </row>
    <row r="6555">
      <c r="A6555" t="s">
        <v>164</v>
      </c>
      <c r="B6555" t="s">
        <v>262</v>
      </c>
      <c r="C6555" s="32" t="s">
        <v>264</v>
      </c>
      <c r="D6555" t="s">
        <v>458</v>
      </c>
      <c r="E6555" t="s">
        <v>476</v>
      </c>
      <c r="F6555" s="174" t="n">
        <v>2032</v>
      </c>
      <c r="G6555" s="175" t="n">
        <v>63</v>
      </c>
      <c r="H6555" s="176" t="n">
        <v>23208.7767316313</v>
      </c>
      <c r="I6555" s="177" t="n">
        <v>2877256.91534221</v>
      </c>
      <c r="J6555" s="178" t="str">
        <f>IF(I6555&gt;0,H6555/I6555,0)</f>
      </c>
      <c r="K6555" s="179" t="str">
        <f>1-EXP(-J6555)</f>
      </c>
      <c r="L6555" s="180" t="str">
        <f>IF(G6555=30,1,M6554)</f>
      </c>
      <c r="M6555" s="181" t="str">
        <f>L6555*(1-K6555)</f>
      </c>
    </row>
    <row r="6556">
      <c r="A6556" t="s">
        <v>164</v>
      </c>
      <c r="B6556" t="s">
        <v>262</v>
      </c>
      <c r="C6556" s="32" t="s">
        <v>264</v>
      </c>
      <c r="D6556" t="s">
        <v>458</v>
      </c>
      <c r="E6556" t="s">
        <v>476</v>
      </c>
      <c r="F6556" s="174" t="n">
        <v>2032</v>
      </c>
      <c r="G6556" s="175" t="n">
        <v>64</v>
      </c>
      <c r="H6556" s="176" t="n">
        <v>24358.8216017444</v>
      </c>
      <c r="I6556" s="177" t="n">
        <v>2756713.11149082</v>
      </c>
      <c r="J6556" s="178" t="str">
        <f>IF(I6556&gt;0,H6556/I6556,0)</f>
      </c>
      <c r="K6556" s="179" t="str">
        <f>1-EXP(-J6556)</f>
      </c>
      <c r="L6556" s="180" t="str">
        <f>IF(G6556=30,1,M6555)</f>
      </c>
      <c r="M6556" s="181" t="str">
        <f>L6556*(1-K6556)</f>
      </c>
    </row>
    <row r="6557">
      <c r="A6557" t="s">
        <v>164</v>
      </c>
      <c r="B6557" t="s">
        <v>262</v>
      </c>
      <c r="C6557" s="32" t="s">
        <v>264</v>
      </c>
      <c r="D6557" t="s">
        <v>458</v>
      </c>
      <c r="E6557" t="s">
        <v>476</v>
      </c>
      <c r="F6557" s="174" t="n">
        <v>2032</v>
      </c>
      <c r="G6557" s="175" t="n">
        <v>65</v>
      </c>
      <c r="H6557" s="176" t="n">
        <v>24466.4216848358</v>
      </c>
      <c r="I6557" s="177" t="n">
        <v>2606636.97168263</v>
      </c>
      <c r="J6557" s="178" t="str">
        <f>IF(I6557&gt;0,H6557/I6557,0)</f>
      </c>
      <c r="K6557" s="179" t="str">
        <f>1-EXP(-J6557)</f>
      </c>
      <c r="L6557" s="180" t="str">
        <f>IF(G6557=30,1,M6556)</f>
      </c>
      <c r="M6557" s="181" t="str">
        <f>L6557*(1-K6557)</f>
      </c>
    </row>
    <row r="6558">
      <c r="A6558" t="s">
        <v>164</v>
      </c>
      <c r="B6558" t="s">
        <v>262</v>
      </c>
      <c r="C6558" s="32" t="s">
        <v>264</v>
      </c>
      <c r="D6558" t="s">
        <v>458</v>
      </c>
      <c r="E6558" t="s">
        <v>476</v>
      </c>
      <c r="F6558" s="174" t="n">
        <v>2032</v>
      </c>
      <c r="G6558" s="175" t="n">
        <v>66</v>
      </c>
      <c r="H6558" s="176" t="n">
        <v>25636.5020404387</v>
      </c>
      <c r="I6558" s="177" t="n">
        <v>2491122.81801955</v>
      </c>
      <c r="J6558" s="178" t="str">
        <f>IF(I6558&gt;0,H6558/I6558,0)</f>
      </c>
      <c r="K6558" s="179" t="str">
        <f>1-EXP(-J6558)</f>
      </c>
      <c r="L6558" s="180" t="str">
        <f>IF(G6558=30,1,M6557)</f>
      </c>
      <c r="M6558" s="181" t="str">
        <f>L6558*(1-K6558)</f>
      </c>
    </row>
    <row r="6559">
      <c r="A6559" t="s">
        <v>164</v>
      </c>
      <c r="B6559" t="s">
        <v>262</v>
      </c>
      <c r="C6559" s="32" t="s">
        <v>264</v>
      </c>
      <c r="D6559" t="s">
        <v>458</v>
      </c>
      <c r="E6559" t="s">
        <v>476</v>
      </c>
      <c r="F6559" s="174" t="n">
        <v>2032</v>
      </c>
      <c r="G6559" s="175" t="n">
        <v>67</v>
      </c>
      <c r="H6559" s="176" t="n">
        <v>26584.0866599665</v>
      </c>
      <c r="I6559" s="177" t="n">
        <v>2355242.40814844</v>
      </c>
      <c r="J6559" s="178" t="str">
        <f>IF(I6559&gt;0,H6559/I6559,0)</f>
      </c>
      <c r="K6559" s="179" t="str">
        <f>1-EXP(-J6559)</f>
      </c>
      <c r="L6559" s="180" t="str">
        <f>IF(G6559=30,1,M6558)</f>
      </c>
      <c r="M6559" s="181" t="str">
        <f>L6559*(1-K6559)</f>
      </c>
    </row>
    <row r="6560">
      <c r="A6560" t="s">
        <v>164</v>
      </c>
      <c r="B6560" t="s">
        <v>262</v>
      </c>
      <c r="C6560" s="32" t="s">
        <v>264</v>
      </c>
      <c r="D6560" t="s">
        <v>458</v>
      </c>
      <c r="E6560" t="s">
        <v>476</v>
      </c>
      <c r="F6560" s="174" t="n">
        <v>2032</v>
      </c>
      <c r="G6560" s="175" t="n">
        <v>68</v>
      </c>
      <c r="H6560" s="176" t="n">
        <v>27499.8188718531</v>
      </c>
      <c r="I6560" s="177" t="n">
        <v>2219722.95801619</v>
      </c>
      <c r="J6560" s="178" t="str">
        <f>IF(I6560&gt;0,H6560/I6560,0)</f>
      </c>
      <c r="K6560" s="179" t="str">
        <f>1-EXP(-J6560)</f>
      </c>
      <c r="L6560" s="180" t="str">
        <f>IF(G6560=30,1,M6559)</f>
      </c>
      <c r="M6560" s="181" t="str">
        <f>L6560*(1-K6560)</f>
      </c>
    </row>
    <row r="6561">
      <c r="A6561" t="s">
        <v>164</v>
      </c>
      <c r="B6561" t="s">
        <v>262</v>
      </c>
      <c r="C6561" s="32" t="s">
        <v>264</v>
      </c>
      <c r="D6561" t="s">
        <v>458</v>
      </c>
      <c r="E6561" t="s">
        <v>476</v>
      </c>
      <c r="F6561" s="174" t="n">
        <v>2032</v>
      </c>
      <c r="G6561" s="175" t="n">
        <v>69</v>
      </c>
      <c r="H6561" s="176" t="n">
        <v>28428.1127504363</v>
      </c>
      <c r="I6561" s="177" t="n">
        <v>2088918.00960493</v>
      </c>
      <c r="J6561" s="178" t="str">
        <f>IF(I6561&gt;0,H6561/I6561,0)</f>
      </c>
      <c r="K6561" s="179" t="str">
        <f>1-EXP(-J6561)</f>
      </c>
      <c r="L6561" s="180" t="str">
        <f>IF(G6561=30,1,M6560)</f>
      </c>
      <c r="M6561" s="181" t="str">
        <f>L6561*(1-K6561)</f>
      </c>
    </row>
    <row r="6562">
      <c r="A6562" t="s">
        <v>164</v>
      </c>
      <c r="B6562" t="s">
        <v>262</v>
      </c>
      <c r="C6562" s="32" t="s">
        <v>264</v>
      </c>
      <c r="D6562" t="s">
        <v>458</v>
      </c>
      <c r="E6562" t="s">
        <v>476</v>
      </c>
      <c r="F6562" s="174" t="n">
        <v>2033</v>
      </c>
      <c r="G6562" s="175" t="n">
        <v>30</v>
      </c>
      <c r="H6562" s="176" t="n">
        <v>765.961873724111</v>
      </c>
      <c r="I6562" s="177" t="n">
        <v>4369801.85155346</v>
      </c>
      <c r="J6562" s="178" t="str">
        <f>IF(I6562&gt;0,H6562/I6562,0)</f>
      </c>
      <c r="K6562" s="179" t="str">
        <f>1-EXP(-J6562)</f>
      </c>
      <c r="L6562" s="180" t="str">
        <f>IF(G6562=30,1,M6561)</f>
      </c>
      <c r="M6562" s="181" t="str">
        <f>L6562*(1-K6562)</f>
      </c>
    </row>
    <row r="6563">
      <c r="A6563" t="s">
        <v>164</v>
      </c>
      <c r="B6563" t="s">
        <v>262</v>
      </c>
      <c r="C6563" s="32" t="s">
        <v>264</v>
      </c>
      <c r="D6563" t="s">
        <v>458</v>
      </c>
      <c r="E6563" t="s">
        <v>476</v>
      </c>
      <c r="F6563" s="174" t="n">
        <v>2033</v>
      </c>
      <c r="G6563" s="175" t="n">
        <v>31</v>
      </c>
      <c r="H6563" s="176" t="n">
        <v>1093.64219344326</v>
      </c>
      <c r="I6563" s="177" t="n">
        <v>4349075.90580096</v>
      </c>
      <c r="J6563" s="178" t="str">
        <f>IF(I6563&gt;0,H6563/I6563,0)</f>
      </c>
      <c r="K6563" s="179" t="str">
        <f>1-EXP(-J6563)</f>
      </c>
      <c r="L6563" s="180" t="str">
        <f>IF(G6563=30,1,M6562)</f>
      </c>
      <c r="M6563" s="181" t="str">
        <f>L6563*(1-K6563)</f>
      </c>
    </row>
    <row r="6564">
      <c r="A6564" t="s">
        <v>164</v>
      </c>
      <c r="B6564" t="s">
        <v>262</v>
      </c>
      <c r="C6564" s="32" t="s">
        <v>264</v>
      </c>
      <c r="D6564" t="s">
        <v>458</v>
      </c>
      <c r="E6564" t="s">
        <v>476</v>
      </c>
      <c r="F6564" s="174" t="n">
        <v>2033</v>
      </c>
      <c r="G6564" s="175" t="n">
        <v>32</v>
      </c>
      <c r="H6564" s="176" t="n">
        <v>1144.18086659444</v>
      </c>
      <c r="I6564" s="177" t="n">
        <v>4329535.02660155</v>
      </c>
      <c r="J6564" s="178" t="str">
        <f>IF(I6564&gt;0,H6564/I6564,0)</f>
      </c>
      <c r="K6564" s="179" t="str">
        <f>1-EXP(-J6564)</f>
      </c>
      <c r="L6564" s="180" t="str">
        <f>IF(G6564=30,1,M6563)</f>
      </c>
      <c r="M6564" s="181" t="str">
        <f>L6564*(1-K6564)</f>
      </c>
    </row>
    <row r="6565">
      <c r="A6565" t="s">
        <v>164</v>
      </c>
      <c r="B6565" t="s">
        <v>262</v>
      </c>
      <c r="C6565" s="32" t="s">
        <v>264</v>
      </c>
      <c r="D6565" t="s">
        <v>458</v>
      </c>
      <c r="E6565" t="s">
        <v>476</v>
      </c>
      <c r="F6565" s="174" t="n">
        <v>2033</v>
      </c>
      <c r="G6565" s="175" t="n">
        <v>33</v>
      </c>
      <c r="H6565" s="176" t="n">
        <v>1205.41665171032</v>
      </c>
      <c r="I6565" s="177" t="n">
        <v>4309761.57090419</v>
      </c>
      <c r="J6565" s="178" t="str">
        <f>IF(I6565&gt;0,H6565/I6565,0)</f>
      </c>
      <c r="K6565" s="179" t="str">
        <f>1-EXP(-J6565)</f>
      </c>
      <c r="L6565" s="180" t="str">
        <f>IF(G6565=30,1,M6564)</f>
      </c>
      <c r="M6565" s="181" t="str">
        <f>L6565*(1-K6565)</f>
      </c>
    </row>
    <row r="6566">
      <c r="A6566" t="s">
        <v>164</v>
      </c>
      <c r="B6566" t="s">
        <v>262</v>
      </c>
      <c r="C6566" s="32" t="s">
        <v>264</v>
      </c>
      <c r="D6566" t="s">
        <v>458</v>
      </c>
      <c r="E6566" t="s">
        <v>476</v>
      </c>
      <c r="F6566" s="174" t="n">
        <v>2033</v>
      </c>
      <c r="G6566" s="175" t="n">
        <v>34</v>
      </c>
      <c r="H6566" s="176" t="n">
        <v>1288.99407058895</v>
      </c>
      <c r="I6566" s="177" t="n">
        <v>4329730.40869538</v>
      </c>
      <c r="J6566" s="178" t="str">
        <f>IF(I6566&gt;0,H6566/I6566,0)</f>
      </c>
      <c r="K6566" s="179" t="str">
        <f>1-EXP(-J6566)</f>
      </c>
      <c r="L6566" s="180" t="str">
        <f>IF(G6566=30,1,M6565)</f>
      </c>
      <c r="M6566" s="181" t="str">
        <f>L6566*(1-K6566)</f>
      </c>
    </row>
    <row r="6567">
      <c r="A6567" t="s">
        <v>164</v>
      </c>
      <c r="B6567" t="s">
        <v>262</v>
      </c>
      <c r="C6567" s="32" t="s">
        <v>264</v>
      </c>
      <c r="D6567" t="s">
        <v>458</v>
      </c>
      <c r="E6567" t="s">
        <v>476</v>
      </c>
      <c r="F6567" s="174" t="n">
        <v>2033</v>
      </c>
      <c r="G6567" s="175" t="n">
        <v>35</v>
      </c>
      <c r="H6567" s="176" t="n">
        <v>1772.73076384556</v>
      </c>
      <c r="I6567" s="177" t="n">
        <v>4388871.96350667</v>
      </c>
      <c r="J6567" s="178" t="str">
        <f>IF(I6567&gt;0,H6567/I6567,0)</f>
      </c>
      <c r="K6567" s="179" t="str">
        <f>1-EXP(-J6567)</f>
      </c>
      <c r="L6567" s="180" t="str">
        <f>IF(G6567=30,1,M6566)</f>
      </c>
      <c r="M6567" s="181" t="str">
        <f>L6567*(1-K6567)</f>
      </c>
    </row>
    <row r="6568">
      <c r="A6568" t="s">
        <v>164</v>
      </c>
      <c r="B6568" t="s">
        <v>262</v>
      </c>
      <c r="C6568" s="32" t="s">
        <v>264</v>
      </c>
      <c r="D6568" t="s">
        <v>458</v>
      </c>
      <c r="E6568" t="s">
        <v>476</v>
      </c>
      <c r="F6568" s="174" t="n">
        <v>2033</v>
      </c>
      <c r="G6568" s="175" t="n">
        <v>36</v>
      </c>
      <c r="H6568" s="176" t="n">
        <v>2233.23022731856</v>
      </c>
      <c r="I6568" s="177" t="n">
        <v>4526982.13924672</v>
      </c>
      <c r="J6568" s="178" t="str">
        <f>IF(I6568&gt;0,H6568/I6568,0)</f>
      </c>
      <c r="K6568" s="179" t="str">
        <f>1-EXP(-J6568)</f>
      </c>
      <c r="L6568" s="180" t="str">
        <f>IF(G6568=30,1,M6567)</f>
      </c>
      <c r="M6568" s="181" t="str">
        <f>L6568*(1-K6568)</f>
      </c>
    </row>
    <row r="6569">
      <c r="A6569" t="s">
        <v>164</v>
      </c>
      <c r="B6569" t="s">
        <v>262</v>
      </c>
      <c r="C6569" s="32" t="s">
        <v>264</v>
      </c>
      <c r="D6569" t="s">
        <v>458</v>
      </c>
      <c r="E6569" t="s">
        <v>476</v>
      </c>
      <c r="F6569" s="174" t="n">
        <v>2033</v>
      </c>
      <c r="G6569" s="175" t="n">
        <v>37</v>
      </c>
      <c r="H6569" s="176" t="n">
        <v>2371.2328868348</v>
      </c>
      <c r="I6569" s="177" t="n">
        <v>4483070.61011697</v>
      </c>
      <c r="J6569" s="178" t="str">
        <f>IF(I6569&gt;0,H6569/I6569,0)</f>
      </c>
      <c r="K6569" s="179" t="str">
        <f>1-EXP(-J6569)</f>
      </c>
      <c r="L6569" s="180" t="str">
        <f>IF(G6569=30,1,M6568)</f>
      </c>
      <c r="M6569" s="181" t="str">
        <f>L6569*(1-K6569)</f>
      </c>
    </row>
    <row r="6570">
      <c r="A6570" t="s">
        <v>164</v>
      </c>
      <c r="B6570" t="s">
        <v>262</v>
      </c>
      <c r="C6570" s="32" t="s">
        <v>264</v>
      </c>
      <c r="D6570" t="s">
        <v>458</v>
      </c>
      <c r="E6570" t="s">
        <v>476</v>
      </c>
      <c r="F6570" s="174" t="n">
        <v>2033</v>
      </c>
      <c r="G6570" s="175" t="n">
        <v>38</v>
      </c>
      <c r="H6570" s="176" t="n">
        <v>2506.07894906803</v>
      </c>
      <c r="I6570" s="177" t="n">
        <v>4408953.38984281</v>
      </c>
      <c r="J6570" s="178" t="str">
        <f>IF(I6570&gt;0,H6570/I6570,0)</f>
      </c>
      <c r="K6570" s="179" t="str">
        <f>1-EXP(-J6570)</f>
      </c>
      <c r="L6570" s="180" t="str">
        <f>IF(G6570=30,1,M6569)</f>
      </c>
      <c r="M6570" s="181" t="str">
        <f>L6570*(1-K6570)</f>
      </c>
    </row>
    <row r="6571">
      <c r="A6571" t="s">
        <v>164</v>
      </c>
      <c r="B6571" t="s">
        <v>262</v>
      </c>
      <c r="C6571" s="32" t="s">
        <v>264</v>
      </c>
      <c r="D6571" t="s">
        <v>458</v>
      </c>
      <c r="E6571" t="s">
        <v>476</v>
      </c>
      <c r="F6571" s="174" t="n">
        <v>2033</v>
      </c>
      <c r="G6571" s="175" t="n">
        <v>39</v>
      </c>
      <c r="H6571" s="176" t="n">
        <v>2662.19851753867</v>
      </c>
      <c r="I6571" s="177" t="n">
        <v>4350364.95921645</v>
      </c>
      <c r="J6571" s="178" t="str">
        <f>IF(I6571&gt;0,H6571/I6571,0)</f>
      </c>
      <c r="K6571" s="179" t="str">
        <f>1-EXP(-J6571)</f>
      </c>
      <c r="L6571" s="180" t="str">
        <f>IF(G6571=30,1,M6570)</f>
      </c>
      <c r="M6571" s="181" t="str">
        <f>L6571*(1-K6571)</f>
      </c>
    </row>
    <row r="6572">
      <c r="A6572" t="s">
        <v>164</v>
      </c>
      <c r="B6572" t="s">
        <v>262</v>
      </c>
      <c r="C6572" s="32" t="s">
        <v>264</v>
      </c>
      <c r="D6572" t="s">
        <v>458</v>
      </c>
      <c r="E6572" t="s">
        <v>476</v>
      </c>
      <c r="F6572" s="174" t="n">
        <v>2033</v>
      </c>
      <c r="G6572" s="175" t="n">
        <v>40</v>
      </c>
      <c r="H6572" s="176" t="n">
        <v>3529.33376363626</v>
      </c>
      <c r="I6572" s="177" t="n">
        <v>4295201.37206405</v>
      </c>
      <c r="J6572" s="178" t="str">
        <f>IF(I6572&gt;0,H6572/I6572,0)</f>
      </c>
      <c r="K6572" s="179" t="str">
        <f>1-EXP(-J6572)</f>
      </c>
      <c r="L6572" s="180" t="str">
        <f>IF(G6572=30,1,M6571)</f>
      </c>
      <c r="M6572" s="181" t="str">
        <f>L6572*(1-K6572)</f>
      </c>
    </row>
    <row r="6573">
      <c r="A6573" t="s">
        <v>164</v>
      </c>
      <c r="B6573" t="s">
        <v>262</v>
      </c>
      <c r="C6573" s="32" t="s">
        <v>264</v>
      </c>
      <c r="D6573" t="s">
        <v>458</v>
      </c>
      <c r="E6573" t="s">
        <v>476</v>
      </c>
      <c r="F6573" s="174" t="n">
        <v>2033</v>
      </c>
      <c r="G6573" s="175" t="n">
        <v>41</v>
      </c>
      <c r="H6573" s="176" t="n">
        <v>3843.14555532909</v>
      </c>
      <c r="I6573" s="177" t="n">
        <v>4329889.98273632</v>
      </c>
      <c r="J6573" s="178" t="str">
        <f>IF(I6573&gt;0,H6573/I6573,0)</f>
      </c>
      <c r="K6573" s="179" t="str">
        <f>1-EXP(-J6573)</f>
      </c>
      <c r="L6573" s="180" t="str">
        <f>IF(G6573=30,1,M6572)</f>
      </c>
      <c r="M6573" s="181" t="str">
        <f>L6573*(1-K6573)</f>
      </c>
    </row>
    <row r="6574">
      <c r="A6574" t="s">
        <v>164</v>
      </c>
      <c r="B6574" t="s">
        <v>262</v>
      </c>
      <c r="C6574" s="32" t="s">
        <v>264</v>
      </c>
      <c r="D6574" t="s">
        <v>458</v>
      </c>
      <c r="E6574" t="s">
        <v>476</v>
      </c>
      <c r="F6574" s="174" t="n">
        <v>2033</v>
      </c>
      <c r="G6574" s="175" t="n">
        <v>42</v>
      </c>
      <c r="H6574" s="176" t="n">
        <v>4181.75911532194</v>
      </c>
      <c r="I6574" s="177" t="n">
        <v>4345464.76265934</v>
      </c>
      <c r="J6574" s="178" t="str">
        <f>IF(I6574&gt;0,H6574/I6574,0)</f>
      </c>
      <c r="K6574" s="179" t="str">
        <f>1-EXP(-J6574)</f>
      </c>
      <c r="L6574" s="180" t="str">
        <f>IF(G6574=30,1,M6573)</f>
      </c>
      <c r="M6574" s="181" t="str">
        <f>L6574*(1-K6574)</f>
      </c>
    </row>
    <row r="6575">
      <c r="A6575" t="s">
        <v>164</v>
      </c>
      <c r="B6575" t="s">
        <v>262</v>
      </c>
      <c r="C6575" s="32" t="s">
        <v>264</v>
      </c>
      <c r="D6575" t="s">
        <v>458</v>
      </c>
      <c r="E6575" t="s">
        <v>476</v>
      </c>
      <c r="F6575" s="174" t="n">
        <v>2033</v>
      </c>
      <c r="G6575" s="175" t="n">
        <v>43</v>
      </c>
      <c r="H6575" s="176" t="n">
        <v>6333.05784564398</v>
      </c>
      <c r="I6575" s="177" t="n">
        <v>6397095.08310414</v>
      </c>
      <c r="J6575" s="178" t="str">
        <f>IF(I6575&gt;0,H6575/I6575,0)</f>
      </c>
      <c r="K6575" s="179" t="str">
        <f>1-EXP(-J6575)</f>
      </c>
      <c r="L6575" s="180" t="str">
        <f>IF(G6575=30,1,M6574)</f>
      </c>
      <c r="M6575" s="181" t="str">
        <f>L6575*(1-K6575)</f>
      </c>
    </row>
    <row r="6576">
      <c r="A6576" t="s">
        <v>164</v>
      </c>
      <c r="B6576" t="s">
        <v>262</v>
      </c>
      <c r="C6576" s="32" t="s">
        <v>264</v>
      </c>
      <c r="D6576" t="s">
        <v>458</v>
      </c>
      <c r="E6576" t="s">
        <v>476</v>
      </c>
      <c r="F6576" s="174" t="n">
        <v>2033</v>
      </c>
      <c r="G6576" s="175" t="n">
        <v>44</v>
      </c>
      <c r="H6576" s="176" t="n">
        <v>4907.88900336486</v>
      </c>
      <c r="I6576" s="177" t="n">
        <v>4298932.86449661</v>
      </c>
      <c r="J6576" s="178" t="str">
        <f>IF(I6576&gt;0,H6576/I6576,0)</f>
      </c>
      <c r="K6576" s="179" t="str">
        <f>1-EXP(-J6576)</f>
      </c>
      <c r="L6576" s="180" t="str">
        <f>IF(G6576=30,1,M6575)</f>
      </c>
      <c r="M6576" s="181" t="str">
        <f>L6576*(1-K6576)</f>
      </c>
    </row>
    <row r="6577">
      <c r="A6577" t="s">
        <v>164</v>
      </c>
      <c r="B6577" t="s">
        <v>262</v>
      </c>
      <c r="C6577" s="32" t="s">
        <v>264</v>
      </c>
      <c r="D6577" t="s">
        <v>458</v>
      </c>
      <c r="E6577" t="s">
        <v>476</v>
      </c>
      <c r="F6577" s="174" t="n">
        <v>2033</v>
      </c>
      <c r="G6577" s="175" t="n">
        <v>45</v>
      </c>
      <c r="H6577" s="176" t="n">
        <v>6304.84353548701</v>
      </c>
      <c r="I6577" s="177" t="n">
        <v>4279161.50398488</v>
      </c>
      <c r="J6577" s="178" t="str">
        <f>IF(I6577&gt;0,H6577/I6577,0)</f>
      </c>
      <c r="K6577" s="179" t="str">
        <f>1-EXP(-J6577)</f>
      </c>
      <c r="L6577" s="180" t="str">
        <f>IF(G6577=30,1,M6576)</f>
      </c>
      <c r="M6577" s="181" t="str">
        <f>L6577*(1-K6577)</f>
      </c>
    </row>
    <row r="6578">
      <c r="A6578" t="s">
        <v>164</v>
      </c>
      <c r="B6578" t="s">
        <v>262</v>
      </c>
      <c r="C6578" s="32" t="s">
        <v>264</v>
      </c>
      <c r="D6578" t="s">
        <v>458</v>
      </c>
      <c r="E6578" t="s">
        <v>476</v>
      </c>
      <c r="F6578" s="174" t="n">
        <v>2033</v>
      </c>
      <c r="G6578" s="175" t="n">
        <v>46</v>
      </c>
      <c r="H6578" s="176" t="n">
        <v>6686.39735774552</v>
      </c>
      <c r="I6578" s="177" t="n">
        <v>4143594.1256015</v>
      </c>
      <c r="J6578" s="178" t="str">
        <f>IF(I6578&gt;0,H6578/I6578,0)</f>
      </c>
      <c r="K6578" s="179" t="str">
        <f>1-EXP(-J6578)</f>
      </c>
      <c r="L6578" s="180" t="str">
        <f>IF(G6578=30,1,M6577)</f>
      </c>
      <c r="M6578" s="181" t="str">
        <f>L6578*(1-K6578)</f>
      </c>
    </row>
    <row r="6579">
      <c r="A6579" t="s">
        <v>164</v>
      </c>
      <c r="B6579" t="s">
        <v>262</v>
      </c>
      <c r="C6579" s="32" t="s">
        <v>264</v>
      </c>
      <c r="D6579" t="s">
        <v>458</v>
      </c>
      <c r="E6579" t="s">
        <v>476</v>
      </c>
      <c r="F6579" s="174" t="n">
        <v>2033</v>
      </c>
      <c r="G6579" s="175" t="n">
        <v>47</v>
      </c>
      <c r="H6579" s="176" t="n">
        <v>7258.89509412465</v>
      </c>
      <c r="I6579" s="177" t="n">
        <v>4105335.72031765</v>
      </c>
      <c r="J6579" s="178" t="str">
        <f>IF(I6579&gt;0,H6579/I6579,0)</f>
      </c>
      <c r="K6579" s="179" t="str">
        <f>1-EXP(-J6579)</f>
      </c>
      <c r="L6579" s="180" t="str">
        <f>IF(G6579=30,1,M6578)</f>
      </c>
      <c r="M6579" s="181" t="str">
        <f>L6579*(1-K6579)</f>
      </c>
    </row>
    <row r="6580">
      <c r="A6580" t="s">
        <v>164</v>
      </c>
      <c r="B6580" t="s">
        <v>262</v>
      </c>
      <c r="C6580" s="32" t="s">
        <v>264</v>
      </c>
      <c r="D6580" t="s">
        <v>458</v>
      </c>
      <c r="E6580" t="s">
        <v>476</v>
      </c>
      <c r="F6580" s="174" t="n">
        <v>2033</v>
      </c>
      <c r="G6580" s="175" t="n">
        <v>48</v>
      </c>
      <c r="H6580" s="176" t="n">
        <v>8060.16344036524</v>
      </c>
      <c r="I6580" s="177" t="n">
        <v>4159079.39372667</v>
      </c>
      <c r="J6580" s="178" t="str">
        <f>IF(I6580&gt;0,H6580/I6580,0)</f>
      </c>
      <c r="K6580" s="179" t="str">
        <f>1-EXP(-J6580)</f>
      </c>
      <c r="L6580" s="180" t="str">
        <f>IF(G6580=30,1,M6579)</f>
      </c>
      <c r="M6580" s="181" t="str">
        <f>L6580*(1-K6580)</f>
      </c>
    </row>
    <row r="6581">
      <c r="A6581" t="s">
        <v>164</v>
      </c>
      <c r="B6581" t="s">
        <v>262</v>
      </c>
      <c r="C6581" s="32" t="s">
        <v>264</v>
      </c>
      <c r="D6581" t="s">
        <v>458</v>
      </c>
      <c r="E6581" t="s">
        <v>476</v>
      </c>
      <c r="F6581" s="174" t="n">
        <v>2033</v>
      </c>
      <c r="G6581" s="175" t="n">
        <v>49</v>
      </c>
      <c r="H6581" s="176" t="n">
        <v>8995.13424899933</v>
      </c>
      <c r="I6581" s="177" t="n">
        <v>4236906.51982922</v>
      </c>
      <c r="J6581" s="178" t="str">
        <f>IF(I6581&gt;0,H6581/I6581,0)</f>
      </c>
      <c r="K6581" s="179" t="str">
        <f>1-EXP(-J6581)</f>
      </c>
      <c r="L6581" s="180" t="str">
        <f>IF(G6581=30,1,M6580)</f>
      </c>
      <c r="M6581" s="181" t="str">
        <f>L6581*(1-K6581)</f>
      </c>
    </row>
    <row r="6582">
      <c r="A6582" t="s">
        <v>164</v>
      </c>
      <c r="B6582" t="s">
        <v>262</v>
      </c>
      <c r="C6582" s="32" t="s">
        <v>264</v>
      </c>
      <c r="D6582" t="s">
        <v>458</v>
      </c>
      <c r="E6582" t="s">
        <v>476</v>
      </c>
      <c r="F6582" s="174" t="n">
        <v>2033</v>
      </c>
      <c r="G6582" s="175" t="n">
        <v>50</v>
      </c>
      <c r="H6582" s="176" t="n">
        <v>10358.9165502736</v>
      </c>
      <c r="I6582" s="177" t="n">
        <v>4206723.65856376</v>
      </c>
      <c r="J6582" s="178" t="str">
        <f>IF(I6582&gt;0,H6582/I6582,0)</f>
      </c>
      <c r="K6582" s="179" t="str">
        <f>1-EXP(-J6582)</f>
      </c>
      <c r="L6582" s="180" t="str">
        <f>IF(G6582=30,1,M6581)</f>
      </c>
      <c r="M6582" s="181" t="str">
        <f>L6582*(1-K6582)</f>
      </c>
    </row>
    <row r="6583">
      <c r="A6583" t="s">
        <v>164</v>
      </c>
      <c r="B6583" t="s">
        <v>262</v>
      </c>
      <c r="C6583" s="32" t="s">
        <v>264</v>
      </c>
      <c r="D6583" t="s">
        <v>458</v>
      </c>
      <c r="E6583" t="s">
        <v>476</v>
      </c>
      <c r="F6583" s="174" t="n">
        <v>2033</v>
      </c>
      <c r="G6583" s="175" t="n">
        <v>51</v>
      </c>
      <c r="H6583" s="176" t="n">
        <v>10950.8290256704</v>
      </c>
      <c r="I6583" s="177" t="n">
        <v>4064695.17489111</v>
      </c>
      <c r="J6583" s="178" t="str">
        <f>IF(I6583&gt;0,H6583/I6583,0)</f>
      </c>
      <c r="K6583" s="179" t="str">
        <f>1-EXP(-J6583)</f>
      </c>
      <c r="L6583" s="180" t="str">
        <f>IF(G6583=30,1,M6582)</f>
      </c>
      <c r="M6583" s="181" t="str">
        <f>L6583*(1-K6583)</f>
      </c>
    </row>
    <row r="6584">
      <c r="A6584" t="s">
        <v>164</v>
      </c>
      <c r="B6584" t="s">
        <v>262</v>
      </c>
      <c r="C6584" s="32" t="s">
        <v>264</v>
      </c>
      <c r="D6584" t="s">
        <v>458</v>
      </c>
      <c r="E6584" t="s">
        <v>476</v>
      </c>
      <c r="F6584" s="174" t="n">
        <v>2033</v>
      </c>
      <c r="G6584" s="175" t="n">
        <v>52</v>
      </c>
      <c r="H6584" s="176" t="n">
        <v>11728.976631785</v>
      </c>
      <c r="I6584" s="177" t="n">
        <v>3984461.94986514</v>
      </c>
      <c r="J6584" s="178" t="str">
        <f>IF(I6584&gt;0,H6584/I6584,0)</f>
      </c>
      <c r="K6584" s="179" t="str">
        <f>1-EXP(-J6584)</f>
      </c>
      <c r="L6584" s="180" t="str">
        <f>IF(G6584=30,1,M6583)</f>
      </c>
      <c r="M6584" s="181" t="str">
        <f>L6584*(1-K6584)</f>
      </c>
    </row>
    <row r="6585">
      <c r="A6585" t="s">
        <v>164</v>
      </c>
      <c r="B6585" t="s">
        <v>262</v>
      </c>
      <c r="C6585" s="32" t="s">
        <v>264</v>
      </c>
      <c r="D6585" t="s">
        <v>458</v>
      </c>
      <c r="E6585" t="s">
        <v>476</v>
      </c>
      <c r="F6585" s="174" t="n">
        <v>2033</v>
      </c>
      <c r="G6585" s="175" t="n">
        <v>53</v>
      </c>
      <c r="H6585" s="176" t="n">
        <v>12600.619269864</v>
      </c>
      <c r="I6585" s="177" t="n">
        <v>3919348.423095</v>
      </c>
      <c r="J6585" s="178" t="str">
        <f>IF(I6585&gt;0,H6585/I6585,0)</f>
      </c>
      <c r="K6585" s="179" t="str">
        <f>1-EXP(-J6585)</f>
      </c>
      <c r="L6585" s="180" t="str">
        <f>IF(G6585=30,1,M6584)</f>
      </c>
      <c r="M6585" s="181" t="str">
        <f>L6585*(1-K6585)</f>
      </c>
    </row>
    <row r="6586">
      <c r="A6586" t="s">
        <v>164</v>
      </c>
      <c r="B6586" t="s">
        <v>262</v>
      </c>
      <c r="C6586" s="32" t="s">
        <v>264</v>
      </c>
      <c r="D6586" t="s">
        <v>458</v>
      </c>
      <c r="E6586" t="s">
        <v>476</v>
      </c>
      <c r="F6586" s="174" t="n">
        <v>2033</v>
      </c>
      <c r="G6586" s="175" t="n">
        <v>54</v>
      </c>
      <c r="H6586" s="176" t="n">
        <v>13510.1716877433</v>
      </c>
      <c r="I6586" s="177" t="n">
        <v>3848452.67080984</v>
      </c>
      <c r="J6586" s="178" t="str">
        <f>IF(I6586&gt;0,H6586/I6586,0)</f>
      </c>
      <c r="K6586" s="179" t="str">
        <f>1-EXP(-J6586)</f>
      </c>
      <c r="L6586" s="180" t="str">
        <f>IF(G6586=30,1,M6585)</f>
      </c>
      <c r="M6586" s="181" t="str">
        <f>L6586*(1-K6586)</f>
      </c>
    </row>
    <row r="6587">
      <c r="A6587" t="s">
        <v>164</v>
      </c>
      <c r="B6587" t="s">
        <v>262</v>
      </c>
      <c r="C6587" s="32" t="s">
        <v>264</v>
      </c>
      <c r="D6587" t="s">
        <v>458</v>
      </c>
      <c r="E6587" t="s">
        <v>476</v>
      </c>
      <c r="F6587" s="174" t="n">
        <v>2033</v>
      </c>
      <c r="G6587" s="175" t="n">
        <v>55</v>
      </c>
      <c r="H6587" s="176" t="n">
        <v>14470.5157053869</v>
      </c>
      <c r="I6587" s="177" t="n">
        <v>3758168.56108054</v>
      </c>
      <c r="J6587" s="178" t="str">
        <f>IF(I6587&gt;0,H6587/I6587,0)</f>
      </c>
      <c r="K6587" s="179" t="str">
        <f>1-EXP(-J6587)</f>
      </c>
      <c r="L6587" s="180" t="str">
        <f>IF(G6587=30,1,M6586)</f>
      </c>
      <c r="M6587" s="181" t="str">
        <f>L6587*(1-K6587)</f>
      </c>
    </row>
    <row r="6588">
      <c r="A6588" t="s">
        <v>164</v>
      </c>
      <c r="B6588" t="s">
        <v>262</v>
      </c>
      <c r="C6588" s="32" t="s">
        <v>264</v>
      </c>
      <c r="D6588" t="s">
        <v>458</v>
      </c>
      <c r="E6588" t="s">
        <v>476</v>
      </c>
      <c r="F6588" s="174" t="n">
        <v>2033</v>
      </c>
      <c r="G6588" s="175" t="n">
        <v>56</v>
      </c>
      <c r="H6588" s="176" t="n">
        <v>15500.7700841974</v>
      </c>
      <c r="I6588" s="177" t="n">
        <v>3683576.23503291</v>
      </c>
      <c r="J6588" s="178" t="str">
        <f>IF(I6588&gt;0,H6588/I6588,0)</f>
      </c>
      <c r="K6588" s="179" t="str">
        <f>1-EXP(-J6588)</f>
      </c>
      <c r="L6588" s="180" t="str">
        <f>IF(G6588=30,1,M6587)</f>
      </c>
      <c r="M6588" s="181" t="str">
        <f>L6588*(1-K6588)</f>
      </c>
    </row>
    <row r="6589">
      <c r="A6589" t="s">
        <v>164</v>
      </c>
      <c r="B6589" t="s">
        <v>262</v>
      </c>
      <c r="C6589" s="32" t="s">
        <v>264</v>
      </c>
      <c r="D6589" t="s">
        <v>458</v>
      </c>
      <c r="E6589" t="s">
        <v>476</v>
      </c>
      <c r="F6589" s="174" t="n">
        <v>2033</v>
      </c>
      <c r="G6589" s="175" t="n">
        <v>57</v>
      </c>
      <c r="H6589" s="176" t="n">
        <v>16533.8863416868</v>
      </c>
      <c r="I6589" s="177" t="n">
        <v>3597405.47526503</v>
      </c>
      <c r="J6589" s="178" t="str">
        <f>IF(I6589&gt;0,H6589/I6589,0)</f>
      </c>
      <c r="K6589" s="179" t="str">
        <f>1-EXP(-J6589)</f>
      </c>
      <c r="L6589" s="180" t="str">
        <f>IF(G6589=30,1,M6588)</f>
      </c>
      <c r="M6589" s="181" t="str">
        <f>L6589*(1-K6589)</f>
      </c>
    </row>
    <row r="6590">
      <c r="A6590" t="s">
        <v>164</v>
      </c>
      <c r="B6590" t="s">
        <v>262</v>
      </c>
      <c r="C6590" s="32" t="s">
        <v>264</v>
      </c>
      <c r="D6590" t="s">
        <v>458</v>
      </c>
      <c r="E6590" t="s">
        <v>476</v>
      </c>
      <c r="F6590" s="174" t="n">
        <v>2033</v>
      </c>
      <c r="G6590" s="175" t="n">
        <v>58</v>
      </c>
      <c r="H6590" s="176" t="n">
        <v>17630.0521201666</v>
      </c>
      <c r="I6590" s="177" t="n">
        <v>3510009.50748153</v>
      </c>
      <c r="J6590" s="178" t="str">
        <f>IF(I6590&gt;0,H6590/I6590,0)</f>
      </c>
      <c r="K6590" s="179" t="str">
        <f>1-EXP(-J6590)</f>
      </c>
      <c r="L6590" s="180" t="str">
        <f>IF(G6590=30,1,M6589)</f>
      </c>
      <c r="M6590" s="181" t="str">
        <f>L6590*(1-K6590)</f>
      </c>
    </row>
    <row r="6591">
      <c r="A6591" t="s">
        <v>164</v>
      </c>
      <c r="B6591" t="s">
        <v>262</v>
      </c>
      <c r="C6591" s="32" t="s">
        <v>264</v>
      </c>
      <c r="D6591" t="s">
        <v>458</v>
      </c>
      <c r="E6591" t="s">
        <v>476</v>
      </c>
      <c r="F6591" s="174" t="n">
        <v>2033</v>
      </c>
      <c r="G6591" s="175" t="n">
        <v>59</v>
      </c>
      <c r="H6591" s="176" t="n">
        <v>18651.3014870032</v>
      </c>
      <c r="I6591" s="177" t="n">
        <v>3395658.6012662</v>
      </c>
      <c r="J6591" s="178" t="str">
        <f>IF(I6591&gt;0,H6591/I6591,0)</f>
      </c>
      <c r="K6591" s="179" t="str">
        <f>1-EXP(-J6591)</f>
      </c>
      <c r="L6591" s="180" t="str">
        <f>IF(G6591=30,1,M6590)</f>
      </c>
      <c r="M6591" s="181" t="str">
        <f>L6591*(1-K6591)</f>
      </c>
    </row>
    <row r="6592">
      <c r="A6592" t="s">
        <v>164</v>
      </c>
      <c r="B6592" t="s">
        <v>262</v>
      </c>
      <c r="C6592" s="32" t="s">
        <v>264</v>
      </c>
      <c r="D6592" t="s">
        <v>458</v>
      </c>
      <c r="E6592" t="s">
        <v>476</v>
      </c>
      <c r="F6592" s="174" t="n">
        <v>2033</v>
      </c>
      <c r="G6592" s="175" t="n">
        <v>60</v>
      </c>
      <c r="H6592" s="176" t="n">
        <v>20295.1315141094</v>
      </c>
      <c r="I6592" s="177" t="n">
        <v>3338258.77299654</v>
      </c>
      <c r="J6592" s="178" t="str">
        <f>IF(I6592&gt;0,H6592/I6592,0)</f>
      </c>
      <c r="K6592" s="179" t="str">
        <f>1-EXP(-J6592)</f>
      </c>
      <c r="L6592" s="180" t="str">
        <f>IF(G6592=30,1,M6591)</f>
      </c>
      <c r="M6592" s="181" t="str">
        <f>L6592*(1-K6592)</f>
      </c>
    </row>
    <row r="6593">
      <c r="A6593" t="s">
        <v>164</v>
      </c>
      <c r="B6593" t="s">
        <v>262</v>
      </c>
      <c r="C6593" s="32" t="s">
        <v>264</v>
      </c>
      <c r="D6593" t="s">
        <v>458</v>
      </c>
      <c r="E6593" t="s">
        <v>476</v>
      </c>
      <c r="F6593" s="174" t="n">
        <v>2033</v>
      </c>
      <c r="G6593" s="175" t="n">
        <v>61</v>
      </c>
      <c r="H6593" s="176" t="n">
        <v>20807.0850036567</v>
      </c>
      <c r="I6593" s="177" t="n">
        <v>3123857.61493522</v>
      </c>
      <c r="J6593" s="178" t="str">
        <f>IF(I6593&gt;0,H6593/I6593,0)</f>
      </c>
      <c r="K6593" s="179" t="str">
        <f>1-EXP(-J6593)</f>
      </c>
      <c r="L6593" s="180" t="str">
        <f>IF(G6593=30,1,M6592)</f>
      </c>
      <c r="M6593" s="181" t="str">
        <f>L6593*(1-K6593)</f>
      </c>
    </row>
    <row r="6594">
      <c r="A6594" t="s">
        <v>164</v>
      </c>
      <c r="B6594" t="s">
        <v>262</v>
      </c>
      <c r="C6594" s="32" t="s">
        <v>264</v>
      </c>
      <c r="D6594" t="s">
        <v>458</v>
      </c>
      <c r="E6594" t="s">
        <v>476</v>
      </c>
      <c r="F6594" s="174" t="n">
        <v>2033</v>
      </c>
      <c r="G6594" s="175" t="n">
        <v>62</v>
      </c>
      <c r="H6594" s="176" t="n">
        <v>22061.0566088698</v>
      </c>
      <c r="I6594" s="177" t="n">
        <v>3025268.50791481</v>
      </c>
      <c r="J6594" s="178" t="str">
        <f>IF(I6594&gt;0,H6594/I6594,0)</f>
      </c>
      <c r="K6594" s="179" t="str">
        <f>1-EXP(-J6594)</f>
      </c>
      <c r="L6594" s="180" t="str">
        <f>IF(G6594=30,1,M6593)</f>
      </c>
      <c r="M6594" s="181" t="str">
        <f>L6594*(1-K6594)</f>
      </c>
    </row>
    <row r="6595">
      <c r="A6595" t="s">
        <v>164</v>
      </c>
      <c r="B6595" t="s">
        <v>262</v>
      </c>
      <c r="C6595" s="32" t="s">
        <v>264</v>
      </c>
      <c r="D6595" t="s">
        <v>458</v>
      </c>
      <c r="E6595" t="s">
        <v>476</v>
      </c>
      <c r="F6595" s="174" t="n">
        <v>2033</v>
      </c>
      <c r="G6595" s="175" t="n">
        <v>63</v>
      </c>
      <c r="H6595" s="176" t="n">
        <v>23404.1999567106</v>
      </c>
      <c r="I6595" s="177" t="n">
        <v>2930231.01146337</v>
      </c>
      <c r="J6595" s="178" t="str">
        <f>IF(I6595&gt;0,H6595/I6595,0)</f>
      </c>
      <c r="K6595" s="179" t="str">
        <f>1-EXP(-J6595)</f>
      </c>
      <c r="L6595" s="180" t="str">
        <f>IF(G6595=30,1,M6594)</f>
      </c>
      <c r="M6595" s="181" t="str">
        <f>L6595*(1-K6595)</f>
      </c>
    </row>
    <row r="6596">
      <c r="A6596" t="s">
        <v>164</v>
      </c>
      <c r="B6596" t="s">
        <v>262</v>
      </c>
      <c r="C6596" s="32" t="s">
        <v>264</v>
      </c>
      <c r="D6596" t="s">
        <v>458</v>
      </c>
      <c r="E6596" t="s">
        <v>476</v>
      </c>
      <c r="F6596" s="174" t="n">
        <v>2033</v>
      </c>
      <c r="G6596" s="175" t="n">
        <v>64</v>
      </c>
      <c r="H6596" s="176" t="n">
        <v>24728.5106225583</v>
      </c>
      <c r="I6596" s="177" t="n">
        <v>2825952.95186663</v>
      </c>
      <c r="J6596" s="178" t="str">
        <f>IF(I6596&gt;0,H6596/I6596,0)</f>
      </c>
      <c r="K6596" s="179" t="str">
        <f>1-EXP(-J6596)</f>
      </c>
      <c r="L6596" s="180" t="str">
        <f>IF(G6596=30,1,M6595)</f>
      </c>
      <c r="M6596" s="181" t="str">
        <f>L6596*(1-K6596)</f>
      </c>
    </row>
    <row r="6597">
      <c r="A6597" t="s">
        <v>164</v>
      </c>
      <c r="B6597" t="s">
        <v>262</v>
      </c>
      <c r="C6597" s="32" t="s">
        <v>264</v>
      </c>
      <c r="D6597" t="s">
        <v>458</v>
      </c>
      <c r="E6597" t="s">
        <v>476</v>
      </c>
      <c r="F6597" s="174" t="n">
        <v>2033</v>
      </c>
      <c r="G6597" s="175" t="n">
        <v>65</v>
      </c>
      <c r="H6597" s="176" t="n">
        <v>25071.2222817851</v>
      </c>
      <c r="I6597" s="177" t="n">
        <v>2702878.65616238</v>
      </c>
      <c r="J6597" s="178" t="str">
        <f>IF(I6597&gt;0,H6597/I6597,0)</f>
      </c>
      <c r="K6597" s="179" t="str">
        <f>1-EXP(-J6597)</f>
      </c>
      <c r="L6597" s="180" t="str">
        <f>IF(G6597=30,1,M6596)</f>
      </c>
      <c r="M6597" s="181" t="str">
        <f>L6597*(1-K6597)</f>
      </c>
    </row>
    <row r="6598">
      <c r="A6598" t="s">
        <v>164</v>
      </c>
      <c r="B6598" t="s">
        <v>262</v>
      </c>
      <c r="C6598" s="32" t="s">
        <v>264</v>
      </c>
      <c r="D6598" t="s">
        <v>458</v>
      </c>
      <c r="E6598" t="s">
        <v>476</v>
      </c>
      <c r="F6598" s="174" t="n">
        <v>2033</v>
      </c>
      <c r="G6598" s="175" t="n">
        <v>66</v>
      </c>
      <c r="H6598" s="176" t="n">
        <v>25970.9781082313</v>
      </c>
      <c r="I6598" s="177" t="n">
        <v>2551151.88466695</v>
      </c>
      <c r="J6598" s="178" t="str">
        <f>IF(I6598&gt;0,H6598/I6598,0)</f>
      </c>
      <c r="K6598" s="179" t="str">
        <f>1-EXP(-J6598)</f>
      </c>
      <c r="L6598" s="180" t="str">
        <f>IF(G6598=30,1,M6597)</f>
      </c>
      <c r="M6598" s="181" t="str">
        <f>L6598*(1-K6598)</f>
      </c>
    </row>
    <row r="6599">
      <c r="A6599" t="s">
        <v>164</v>
      </c>
      <c r="B6599" t="s">
        <v>262</v>
      </c>
      <c r="C6599" s="32" t="s">
        <v>264</v>
      </c>
      <c r="D6599" t="s">
        <v>458</v>
      </c>
      <c r="E6599" t="s">
        <v>476</v>
      </c>
      <c r="F6599" s="174" t="n">
        <v>2033</v>
      </c>
      <c r="G6599" s="175" t="n">
        <v>67</v>
      </c>
      <c r="H6599" s="176" t="n">
        <v>27168.707452076</v>
      </c>
      <c r="I6599" s="177" t="n">
        <v>2432702.28661635</v>
      </c>
      <c r="J6599" s="178" t="str">
        <f>IF(I6599&gt;0,H6599/I6599,0)</f>
      </c>
      <c r="K6599" s="179" t="str">
        <f>1-EXP(-J6599)</f>
      </c>
      <c r="L6599" s="180" t="str">
        <f>IF(G6599=30,1,M6598)</f>
      </c>
      <c r="M6599" s="181" t="str">
        <f>L6599*(1-K6599)</f>
      </c>
    </row>
    <row r="6600">
      <c r="A6600" t="s">
        <v>164</v>
      </c>
      <c r="B6600" t="s">
        <v>262</v>
      </c>
      <c r="C6600" s="32" t="s">
        <v>264</v>
      </c>
      <c r="D6600" t="s">
        <v>458</v>
      </c>
      <c r="E6600" t="s">
        <v>476</v>
      </c>
      <c r="F6600" s="174" t="n">
        <v>2033</v>
      </c>
      <c r="G6600" s="175" t="n">
        <v>68</v>
      </c>
      <c r="H6600" s="176" t="n">
        <v>28129.4054402726</v>
      </c>
      <c r="I6600" s="177" t="n">
        <v>2294704.48974121</v>
      </c>
      <c r="J6600" s="178" t="str">
        <f>IF(I6600&gt;0,H6600/I6600,0)</f>
      </c>
      <c r="K6600" s="179" t="str">
        <f>1-EXP(-J6600)</f>
      </c>
      <c r="L6600" s="180" t="str">
        <f>IF(G6600=30,1,M6599)</f>
      </c>
      <c r="M6600" s="181" t="str">
        <f>L6600*(1-K6600)</f>
      </c>
    </row>
    <row r="6601">
      <c r="A6601" t="s">
        <v>164</v>
      </c>
      <c r="B6601" t="s">
        <v>262</v>
      </c>
      <c r="C6601" s="32" t="s">
        <v>264</v>
      </c>
      <c r="D6601" t="s">
        <v>458</v>
      </c>
      <c r="E6601" t="s">
        <v>476</v>
      </c>
      <c r="F6601" s="174" t="n">
        <v>2033</v>
      </c>
      <c r="G6601" s="175" t="n">
        <v>69</v>
      </c>
      <c r="H6601" s="176" t="n">
        <v>29051.2808110624</v>
      </c>
      <c r="I6601" s="177" t="n">
        <v>2157149.41091635</v>
      </c>
      <c r="J6601" s="178" t="str">
        <f>IF(I6601&gt;0,H6601/I6601,0)</f>
      </c>
      <c r="K6601" s="179" t="str">
        <f>1-EXP(-J6601)</f>
      </c>
      <c r="L6601" s="180" t="str">
        <f>IF(G6601=30,1,M6600)</f>
      </c>
      <c r="M6601" s="181" t="str">
        <f>L6601*(1-K6601)</f>
      </c>
    </row>
    <row r="6602">
      <c r="A6602" t="s">
        <v>164</v>
      </c>
      <c r="B6602" t="s">
        <v>262</v>
      </c>
      <c r="C6602" s="32" t="s">
        <v>264</v>
      </c>
      <c r="D6602" t="s">
        <v>458</v>
      </c>
      <c r="E6602" t="s">
        <v>476</v>
      </c>
      <c r="F6602" s="174" t="n">
        <v>2034</v>
      </c>
      <c r="G6602" s="175" t="n">
        <v>30</v>
      </c>
      <c r="H6602" s="176" t="n">
        <v>780.494913425708</v>
      </c>
      <c r="I6602" s="177" t="n">
        <v>4429675.03248632</v>
      </c>
      <c r="J6602" s="178" t="str">
        <f>IF(I6602&gt;0,H6602/I6602,0)</f>
      </c>
      <c r="K6602" s="179" t="str">
        <f>1-EXP(-J6602)</f>
      </c>
      <c r="L6602" s="180" t="str">
        <f>IF(G6602=30,1,M6601)</f>
      </c>
      <c r="M6602" s="181" t="str">
        <f>L6602*(1-K6602)</f>
      </c>
    </row>
    <row r="6603">
      <c r="A6603" t="s">
        <v>164</v>
      </c>
      <c r="B6603" t="s">
        <v>262</v>
      </c>
      <c r="C6603" s="32" t="s">
        <v>264</v>
      </c>
      <c r="D6603" t="s">
        <v>458</v>
      </c>
      <c r="E6603" t="s">
        <v>476</v>
      </c>
      <c r="F6603" s="174" t="n">
        <v>2034</v>
      </c>
      <c r="G6603" s="175" t="n">
        <v>31</v>
      </c>
      <c r="H6603" s="176" t="n">
        <v>963.198267336709</v>
      </c>
      <c r="I6603" s="177" t="n">
        <v>4364288.85041598</v>
      </c>
      <c r="J6603" s="178" t="str">
        <f>IF(I6603&gt;0,H6603/I6603,0)</f>
      </c>
      <c r="K6603" s="179" t="str">
        <f>1-EXP(-J6603)</f>
      </c>
      <c r="L6603" s="180" t="str">
        <f>IF(G6603=30,1,M6602)</f>
      </c>
      <c r="M6603" s="181" t="str">
        <f>L6603*(1-K6603)</f>
      </c>
    </row>
    <row r="6604">
      <c r="A6604" t="s">
        <v>164</v>
      </c>
      <c r="B6604" t="s">
        <v>262</v>
      </c>
      <c r="C6604" s="32" t="s">
        <v>264</v>
      </c>
      <c r="D6604" t="s">
        <v>458</v>
      </c>
      <c r="E6604" t="s">
        <v>476</v>
      </c>
      <c r="F6604" s="174" t="n">
        <v>2034</v>
      </c>
      <c r="G6604" s="175" t="n">
        <v>32</v>
      </c>
      <c r="H6604" s="176" t="n">
        <v>1152.52181044846</v>
      </c>
      <c r="I6604" s="177" t="n">
        <v>4343511.15338183</v>
      </c>
      <c r="J6604" s="178" t="str">
        <f>IF(I6604&gt;0,H6604/I6604,0)</f>
      </c>
      <c r="K6604" s="179" t="str">
        <f>1-EXP(-J6604)</f>
      </c>
      <c r="L6604" s="180" t="str">
        <f>IF(G6604=30,1,M6603)</f>
      </c>
      <c r="M6604" s="181" t="str">
        <f>L6604*(1-K6604)</f>
      </c>
    </row>
    <row r="6605">
      <c r="A6605" t="s">
        <v>164</v>
      </c>
      <c r="B6605" t="s">
        <v>262</v>
      </c>
      <c r="C6605" s="32" t="s">
        <v>264</v>
      </c>
      <c r="D6605" t="s">
        <v>458</v>
      </c>
      <c r="E6605" t="s">
        <v>476</v>
      </c>
      <c r="F6605" s="174" t="n">
        <v>2034</v>
      </c>
      <c r="G6605" s="175" t="n">
        <v>33</v>
      </c>
      <c r="H6605" s="176" t="n">
        <v>1212.96526502529</v>
      </c>
      <c r="I6605" s="177" t="n">
        <v>4323760.80706573</v>
      </c>
      <c r="J6605" s="178" t="str">
        <f>IF(I6605&gt;0,H6605/I6605,0)</f>
      </c>
      <c r="K6605" s="179" t="str">
        <f>1-EXP(-J6605)</f>
      </c>
      <c r="L6605" s="180" t="str">
        <f>IF(G6605=30,1,M6604)</f>
      </c>
      <c r="M6605" s="181" t="str">
        <f>L6605*(1-K6605)</f>
      </c>
    </row>
    <row r="6606">
      <c r="A6606" t="s">
        <v>164</v>
      </c>
      <c r="B6606" t="s">
        <v>262</v>
      </c>
      <c r="C6606" s="32" t="s">
        <v>264</v>
      </c>
      <c r="D6606" t="s">
        <v>458</v>
      </c>
      <c r="E6606" t="s">
        <v>476</v>
      </c>
      <c r="F6606" s="174" t="n">
        <v>2034</v>
      </c>
      <c r="G6606" s="175" t="n">
        <v>34</v>
      </c>
      <c r="H6606" s="176" t="n">
        <v>1285.08628491275</v>
      </c>
      <c r="I6606" s="177" t="n">
        <v>4303735.77256834</v>
      </c>
      <c r="J6606" s="178" t="str">
        <f>IF(I6606&gt;0,H6606/I6606,0)</f>
      </c>
      <c r="K6606" s="179" t="str">
        <f>1-EXP(-J6606)</f>
      </c>
      <c r="L6606" s="180" t="str">
        <f>IF(G6606=30,1,M6605)</f>
      </c>
      <c r="M6606" s="181" t="str">
        <f>L6606*(1-K6606)</f>
      </c>
    </row>
    <row r="6607">
      <c r="A6607" t="s">
        <v>164</v>
      </c>
      <c r="B6607" t="s">
        <v>262</v>
      </c>
      <c r="C6607" s="32" t="s">
        <v>264</v>
      </c>
      <c r="D6607" t="s">
        <v>458</v>
      </c>
      <c r="E6607" t="s">
        <v>476</v>
      </c>
      <c r="F6607" s="174" t="n">
        <v>2034</v>
      </c>
      <c r="G6607" s="175" t="n">
        <v>35</v>
      </c>
      <c r="H6607" s="176" t="n">
        <v>1744.19006793154</v>
      </c>
      <c r="I6607" s="177" t="n">
        <v>4323344.75151354</v>
      </c>
      <c r="J6607" s="178" t="str">
        <f>IF(I6607&gt;0,H6607/I6607,0)</f>
      </c>
      <c r="K6607" s="179" t="str">
        <f>1-EXP(-J6607)</f>
      </c>
      <c r="L6607" s="180" t="str">
        <f>IF(G6607=30,1,M6606)</f>
      </c>
      <c r="M6607" s="181" t="str">
        <f>L6607*(1-K6607)</f>
      </c>
    </row>
    <row r="6608">
      <c r="A6608" t="s">
        <v>164</v>
      </c>
      <c r="B6608" t="s">
        <v>262</v>
      </c>
      <c r="C6608" s="32" t="s">
        <v>264</v>
      </c>
      <c r="D6608" t="s">
        <v>458</v>
      </c>
      <c r="E6608" t="s">
        <v>476</v>
      </c>
      <c r="F6608" s="174" t="n">
        <v>2034</v>
      </c>
      <c r="G6608" s="175" t="n">
        <v>36</v>
      </c>
      <c r="H6608" s="176" t="n">
        <v>1976.18167223668</v>
      </c>
      <c r="I6608" s="177" t="n">
        <v>4381590.72159729</v>
      </c>
      <c r="J6608" s="178" t="str">
        <f>IF(I6608&gt;0,H6608/I6608,0)</f>
      </c>
      <c r="K6608" s="179" t="str">
        <f>1-EXP(-J6608)</f>
      </c>
      <c r="L6608" s="180" t="str">
        <f>IF(G6608=30,1,M6607)</f>
      </c>
      <c r="M6608" s="181" t="str">
        <f>L6608*(1-K6608)</f>
      </c>
    </row>
    <row r="6609">
      <c r="A6609" t="s">
        <v>164</v>
      </c>
      <c r="B6609" t="s">
        <v>262</v>
      </c>
      <c r="C6609" s="32" t="s">
        <v>264</v>
      </c>
      <c r="D6609" t="s">
        <v>458</v>
      </c>
      <c r="E6609" t="s">
        <v>476</v>
      </c>
      <c r="F6609" s="174" t="n">
        <v>2034</v>
      </c>
      <c r="G6609" s="175" t="n">
        <v>37</v>
      </c>
      <c r="H6609" s="176" t="n">
        <v>2389.27447142315</v>
      </c>
      <c r="I6609" s="177" t="n">
        <v>4519152.90604915</v>
      </c>
      <c r="J6609" s="178" t="str">
        <f>IF(I6609&gt;0,H6609/I6609,0)</f>
      </c>
      <c r="K6609" s="179" t="str">
        <f>1-EXP(-J6609)</f>
      </c>
      <c r="L6609" s="180" t="str">
        <f>IF(G6609=30,1,M6608)</f>
      </c>
      <c r="M6609" s="181" t="str">
        <f>L6609*(1-K6609)</f>
      </c>
    </row>
    <row r="6610">
      <c r="A6610" t="s">
        <v>164</v>
      </c>
      <c r="B6610" t="s">
        <v>262</v>
      </c>
      <c r="C6610" s="32" t="s">
        <v>264</v>
      </c>
      <c r="D6610" t="s">
        <v>458</v>
      </c>
      <c r="E6610" t="s">
        <v>476</v>
      </c>
      <c r="F6610" s="174" t="n">
        <v>2034</v>
      </c>
      <c r="G6610" s="175" t="n">
        <v>38</v>
      </c>
      <c r="H6610" s="176" t="n">
        <v>2541.84444330197</v>
      </c>
      <c r="I6610" s="177" t="n">
        <v>4474774.21385059</v>
      </c>
      <c r="J6610" s="178" t="str">
        <f>IF(I6610&gt;0,H6610/I6610,0)</f>
      </c>
      <c r="K6610" s="179" t="str">
        <f>1-EXP(-J6610)</f>
      </c>
      <c r="L6610" s="180" t="str">
        <f>IF(G6610=30,1,M6609)</f>
      </c>
      <c r="M6610" s="181" t="str">
        <f>L6610*(1-K6610)</f>
      </c>
    </row>
    <row r="6611">
      <c r="A6611" t="s">
        <v>164</v>
      </c>
      <c r="B6611" t="s">
        <v>262</v>
      </c>
      <c r="C6611" s="32" t="s">
        <v>264</v>
      </c>
      <c r="D6611" t="s">
        <v>458</v>
      </c>
      <c r="E6611" t="s">
        <v>476</v>
      </c>
      <c r="F6611" s="174" t="n">
        <v>2034</v>
      </c>
      <c r="G6611" s="175" t="n">
        <v>39</v>
      </c>
      <c r="H6611" s="176" t="n">
        <v>2690.61561719482</v>
      </c>
      <c r="I6611" s="177" t="n">
        <v>4400198.44242433</v>
      </c>
      <c r="J6611" s="178" t="str">
        <f>IF(I6611&gt;0,H6611/I6611,0)</f>
      </c>
      <c r="K6611" s="179" t="str">
        <f>1-EXP(-J6611)</f>
      </c>
      <c r="L6611" s="180" t="str">
        <f>IF(G6611=30,1,M6610)</f>
      </c>
      <c r="M6611" s="181" t="str">
        <f>L6611*(1-K6611)</f>
      </c>
    </row>
    <row r="6612">
      <c r="A6612" t="s">
        <v>164</v>
      </c>
      <c r="B6612" t="s">
        <v>262</v>
      </c>
      <c r="C6612" s="32" t="s">
        <v>264</v>
      </c>
      <c r="D6612" t="s">
        <v>458</v>
      </c>
      <c r="E6612" t="s">
        <v>476</v>
      </c>
      <c r="F6612" s="174" t="n">
        <v>2034</v>
      </c>
      <c r="G6612" s="175" t="n">
        <v>40</v>
      </c>
      <c r="H6612" s="176" t="n">
        <v>3560.8717467954</v>
      </c>
      <c r="I6612" s="177" t="n">
        <v>4341076.23794173</v>
      </c>
      <c r="J6612" s="178" t="str">
        <f>IF(I6612&gt;0,H6612/I6612,0)</f>
      </c>
      <c r="K6612" s="179" t="str">
        <f>1-EXP(-J6612)</f>
      </c>
      <c r="L6612" s="180" t="str">
        <f>IF(G6612=30,1,M6611)</f>
      </c>
      <c r="M6612" s="181" t="str">
        <f>L6612*(1-K6612)</f>
      </c>
    </row>
    <row r="6613">
      <c r="A6613" t="s">
        <v>164</v>
      </c>
      <c r="B6613" t="s">
        <v>262</v>
      </c>
      <c r="C6613" s="32" t="s">
        <v>264</v>
      </c>
      <c r="D6613" t="s">
        <v>458</v>
      </c>
      <c r="E6613" t="s">
        <v>476</v>
      </c>
      <c r="F6613" s="174" t="n">
        <v>2034</v>
      </c>
      <c r="G6613" s="175" t="n">
        <v>41</v>
      </c>
      <c r="H6613" s="176" t="n">
        <v>3799.01861174783</v>
      </c>
      <c r="I6613" s="177" t="n">
        <v>4284537.74568082</v>
      </c>
      <c r="J6613" s="178" t="str">
        <f>IF(I6613&gt;0,H6613/I6613,0)</f>
      </c>
      <c r="K6613" s="179" t="str">
        <f>1-EXP(-J6613)</f>
      </c>
      <c r="L6613" s="180" t="str">
        <f>IF(G6613=30,1,M6612)</f>
      </c>
      <c r="M6613" s="181" t="str">
        <f>L6613*(1-K6613)</f>
      </c>
    </row>
    <row r="6614">
      <c r="A6614" t="s">
        <v>164</v>
      </c>
      <c r="B6614" t="s">
        <v>262</v>
      </c>
      <c r="C6614" s="32" t="s">
        <v>264</v>
      </c>
      <c r="D6614" t="s">
        <v>458</v>
      </c>
      <c r="E6614" t="s">
        <v>476</v>
      </c>
      <c r="F6614" s="174" t="n">
        <v>2034</v>
      </c>
      <c r="G6614" s="175" t="n">
        <v>42</v>
      </c>
      <c r="H6614" s="176" t="n">
        <v>4147.75597108358</v>
      </c>
      <c r="I6614" s="177" t="n">
        <v>4319090.63323107</v>
      </c>
      <c r="J6614" s="178" t="str">
        <f>IF(I6614&gt;0,H6614/I6614,0)</f>
      </c>
      <c r="K6614" s="179" t="str">
        <f>1-EXP(-J6614)</f>
      </c>
      <c r="L6614" s="180" t="str">
        <f>IF(G6614=30,1,M6613)</f>
      </c>
      <c r="M6614" s="181" t="str">
        <f>L6614*(1-K6614)</f>
      </c>
    </row>
    <row r="6615">
      <c r="A6615" t="s">
        <v>164</v>
      </c>
      <c r="B6615" t="s">
        <v>262</v>
      </c>
      <c r="C6615" s="32" t="s">
        <v>264</v>
      </c>
      <c r="D6615" t="s">
        <v>458</v>
      </c>
      <c r="E6615" t="s">
        <v>476</v>
      </c>
      <c r="F6615" s="174" t="n">
        <v>2034</v>
      </c>
      <c r="G6615" s="175" t="n">
        <v>43</v>
      </c>
      <c r="H6615" s="176" t="n">
        <v>4525.0923351522</v>
      </c>
      <c r="I6615" s="177" t="n">
        <v>4333735.22382919</v>
      </c>
      <c r="J6615" s="178" t="str">
        <f>IF(I6615&gt;0,H6615/I6615,0)</f>
      </c>
      <c r="K6615" s="179" t="str">
        <f>1-EXP(-J6615)</f>
      </c>
      <c r="L6615" s="180" t="str">
        <f>IF(G6615=30,1,M6614)</f>
      </c>
      <c r="M6615" s="181" t="str">
        <f>L6615*(1-K6615)</f>
      </c>
    </row>
    <row r="6616">
      <c r="A6616" t="s">
        <v>164</v>
      </c>
      <c r="B6616" t="s">
        <v>262</v>
      </c>
      <c r="C6616" s="32" t="s">
        <v>264</v>
      </c>
      <c r="D6616" t="s">
        <v>458</v>
      </c>
      <c r="E6616" t="s">
        <v>476</v>
      </c>
      <c r="F6616" s="174" t="n">
        <v>2034</v>
      </c>
      <c r="G6616" s="175" t="n">
        <v>44</v>
      </c>
      <c r="H6616" s="176" t="n">
        <v>6850.96989329362</v>
      </c>
      <c r="I6616" s="177" t="n">
        <v>6379195.88702606</v>
      </c>
      <c r="J6616" s="178" t="str">
        <f>IF(I6616&gt;0,H6616/I6616,0)</f>
      </c>
      <c r="K6616" s="179" t="str">
        <f>1-EXP(-J6616)</f>
      </c>
      <c r="L6616" s="180" t="str">
        <f>IF(G6616=30,1,M6615)</f>
      </c>
      <c r="M6616" s="181" t="str">
        <f>L6616*(1-K6616)</f>
      </c>
    </row>
    <row r="6617">
      <c r="A6617" t="s">
        <v>164</v>
      </c>
      <c r="B6617" t="s">
        <v>262</v>
      </c>
      <c r="C6617" s="32" t="s">
        <v>264</v>
      </c>
      <c r="D6617" t="s">
        <v>458</v>
      </c>
      <c r="E6617" t="s">
        <v>476</v>
      </c>
      <c r="F6617" s="174" t="n">
        <v>2034</v>
      </c>
      <c r="G6617" s="175" t="n">
        <v>45</v>
      </c>
      <c r="H6617" s="176" t="n">
        <v>6290.32023410777</v>
      </c>
      <c r="I6617" s="177" t="n">
        <v>4285220.17401384</v>
      </c>
      <c r="J6617" s="178" t="str">
        <f>IF(I6617&gt;0,H6617/I6617,0)</f>
      </c>
      <c r="K6617" s="179" t="str">
        <f>1-EXP(-J6617)</f>
      </c>
      <c r="L6617" s="180" t="str">
        <f>IF(G6617=30,1,M6616)</f>
      </c>
      <c r="M6617" s="181" t="str">
        <f>L6617*(1-K6617)</f>
      </c>
    </row>
    <row r="6618">
      <c r="A6618" t="s">
        <v>164</v>
      </c>
      <c r="B6618" t="s">
        <v>262</v>
      </c>
      <c r="C6618" s="32" t="s">
        <v>264</v>
      </c>
      <c r="D6618" t="s">
        <v>458</v>
      </c>
      <c r="E6618" t="s">
        <v>476</v>
      </c>
      <c r="F6618" s="174" t="n">
        <v>2034</v>
      </c>
      <c r="G6618" s="175" t="n">
        <v>46</v>
      </c>
      <c r="H6618" s="176" t="n">
        <v>6850.05468685752</v>
      </c>
      <c r="I6618" s="177" t="n">
        <v>4263241.40121641</v>
      </c>
      <c r="J6618" s="178" t="str">
        <f>IF(I6618&gt;0,H6618/I6618,0)</f>
      </c>
      <c r="K6618" s="179" t="str">
        <f>1-EXP(-J6618)</f>
      </c>
      <c r="L6618" s="180" t="str">
        <f>IF(G6618=30,1,M6617)</f>
      </c>
      <c r="M6618" s="181" t="str">
        <f>L6618*(1-K6618)</f>
      </c>
    </row>
    <row r="6619">
      <c r="A6619" t="s">
        <v>164</v>
      </c>
      <c r="B6619" t="s">
        <v>262</v>
      </c>
      <c r="C6619" s="32" t="s">
        <v>264</v>
      </c>
      <c r="D6619" t="s">
        <v>458</v>
      </c>
      <c r="E6619" t="s">
        <v>476</v>
      </c>
      <c r="F6619" s="174" t="n">
        <v>2034</v>
      </c>
      <c r="G6619" s="175" t="n">
        <v>47</v>
      </c>
      <c r="H6619" s="176" t="n">
        <v>7269.0671493326</v>
      </c>
      <c r="I6619" s="177" t="n">
        <v>4127716.04319366</v>
      </c>
      <c r="J6619" s="178" t="str">
        <f>IF(I6619&gt;0,H6619/I6619,0)</f>
      </c>
      <c r="K6619" s="179" t="str">
        <f>1-EXP(-J6619)</f>
      </c>
      <c r="L6619" s="180" t="str">
        <f>IF(G6619=30,1,M6618)</f>
      </c>
      <c r="M6619" s="181" t="str">
        <f>L6619*(1-K6619)</f>
      </c>
    </row>
    <row r="6620">
      <c r="A6620" t="s">
        <v>164</v>
      </c>
      <c r="B6620" t="s">
        <v>262</v>
      </c>
      <c r="C6620" s="32" t="s">
        <v>264</v>
      </c>
      <c r="D6620" t="s">
        <v>458</v>
      </c>
      <c r="E6620" t="s">
        <v>476</v>
      </c>
      <c r="F6620" s="174" t="n">
        <v>2034</v>
      </c>
      <c r="G6620" s="175" t="n">
        <v>48</v>
      </c>
      <c r="H6620" s="176" t="n">
        <v>7888.9055322725</v>
      </c>
      <c r="I6620" s="177" t="n">
        <v>4088109.70469692</v>
      </c>
      <c r="J6620" s="178" t="str">
        <f>IF(I6620&gt;0,H6620/I6620,0)</f>
      </c>
      <c r="K6620" s="179" t="str">
        <f>1-EXP(-J6620)</f>
      </c>
      <c r="L6620" s="180" t="str">
        <f>IF(G6620=30,1,M6619)</f>
      </c>
      <c r="M6620" s="181" t="str">
        <f>L6620*(1-K6620)</f>
      </c>
    </row>
    <row r="6621">
      <c r="A6621" t="s">
        <v>164</v>
      </c>
      <c r="B6621" t="s">
        <v>262</v>
      </c>
      <c r="C6621" s="32" t="s">
        <v>264</v>
      </c>
      <c r="D6621" t="s">
        <v>458</v>
      </c>
      <c r="E6621" t="s">
        <v>476</v>
      </c>
      <c r="F6621" s="174" t="n">
        <v>2034</v>
      </c>
      <c r="G6621" s="175" t="n">
        <v>49</v>
      </c>
      <c r="H6621" s="176" t="n">
        <v>8752.95584174296</v>
      </c>
      <c r="I6621" s="177" t="n">
        <v>4139959.54460304</v>
      </c>
      <c r="J6621" s="178" t="str">
        <f>IF(I6621&gt;0,H6621/I6621,0)</f>
      </c>
      <c r="K6621" s="179" t="str">
        <f>1-EXP(-J6621)</f>
      </c>
      <c r="L6621" s="180" t="str">
        <f>IF(G6621=30,1,M6620)</f>
      </c>
      <c r="M6621" s="181" t="str">
        <f>L6621*(1-K6621)</f>
      </c>
    </row>
    <row r="6622">
      <c r="A6622" t="s">
        <v>164</v>
      </c>
      <c r="B6622" t="s">
        <v>262</v>
      </c>
      <c r="C6622" s="32" t="s">
        <v>264</v>
      </c>
      <c r="D6622" t="s">
        <v>458</v>
      </c>
      <c r="E6622" t="s">
        <v>476</v>
      </c>
      <c r="F6622" s="174" t="n">
        <v>2034</v>
      </c>
      <c r="G6622" s="175" t="n">
        <v>50</v>
      </c>
      <c r="H6622" s="176" t="n">
        <v>10323.5311154662</v>
      </c>
      <c r="I6622" s="177" t="n">
        <v>4215572.05569156</v>
      </c>
      <c r="J6622" s="178" t="str">
        <f>IF(I6622&gt;0,H6622/I6622,0)</f>
      </c>
      <c r="K6622" s="179" t="str">
        <f>1-EXP(-J6622)</f>
      </c>
      <c r="L6622" s="180" t="str">
        <f>IF(G6622=30,1,M6621)</f>
      </c>
      <c r="M6622" s="181" t="str">
        <f>L6622*(1-K6622)</f>
      </c>
    </row>
    <row r="6623">
      <c r="A6623" t="s">
        <v>164</v>
      </c>
      <c r="B6623" t="s">
        <v>262</v>
      </c>
      <c r="C6623" s="32" t="s">
        <v>264</v>
      </c>
      <c r="D6623" t="s">
        <v>458</v>
      </c>
      <c r="E6623" t="s">
        <v>476</v>
      </c>
      <c r="F6623" s="174" t="n">
        <v>2034</v>
      </c>
      <c r="G6623" s="175" t="n">
        <v>51</v>
      </c>
      <c r="H6623" s="176" t="n">
        <v>11198.2003684025</v>
      </c>
      <c r="I6623" s="177" t="n">
        <v>4182700.03306072</v>
      </c>
      <c r="J6623" s="178" t="str">
        <f>IF(I6623&gt;0,H6623/I6623,0)</f>
      </c>
      <c r="K6623" s="179" t="str">
        <f>1-EXP(-J6623)</f>
      </c>
      <c r="L6623" s="180" t="str">
        <f>IF(G6623=30,1,M6622)</f>
      </c>
      <c r="M6623" s="181" t="str">
        <f>L6623*(1-K6623)</f>
      </c>
    </row>
    <row r="6624">
      <c r="A6624" t="s">
        <v>164</v>
      </c>
      <c r="B6624" t="s">
        <v>262</v>
      </c>
      <c r="C6624" s="32" t="s">
        <v>264</v>
      </c>
      <c r="D6624" t="s">
        <v>458</v>
      </c>
      <c r="E6624" t="s">
        <v>476</v>
      </c>
      <c r="F6624" s="174" t="n">
        <v>2034</v>
      </c>
      <c r="G6624" s="175" t="n">
        <v>52</v>
      </c>
      <c r="H6624" s="176" t="n">
        <v>11828.4141089672</v>
      </c>
      <c r="I6624" s="177" t="n">
        <v>4040118.57247136</v>
      </c>
      <c r="J6624" s="178" t="str">
        <f>IF(I6624&gt;0,H6624/I6624,0)</f>
      </c>
      <c r="K6624" s="179" t="str">
        <f>1-EXP(-J6624)</f>
      </c>
      <c r="L6624" s="180" t="str">
        <f>IF(G6624=30,1,M6623)</f>
      </c>
      <c r="M6624" s="181" t="str">
        <f>L6624*(1-K6624)</f>
      </c>
    </row>
    <row r="6625">
      <c r="A6625" t="s">
        <v>164</v>
      </c>
      <c r="B6625" t="s">
        <v>262</v>
      </c>
      <c r="C6625" s="32" t="s">
        <v>264</v>
      </c>
      <c r="D6625" t="s">
        <v>458</v>
      </c>
      <c r="E6625" t="s">
        <v>476</v>
      </c>
      <c r="F6625" s="174" t="n">
        <v>2034</v>
      </c>
      <c r="G6625" s="175" t="n">
        <v>53</v>
      </c>
      <c r="H6625" s="176" t="n">
        <v>12654.6230335171</v>
      </c>
      <c r="I6625" s="177" t="n">
        <v>3958139.59131703</v>
      </c>
      <c r="J6625" s="178" t="str">
        <f>IF(I6625&gt;0,H6625/I6625,0)</f>
      </c>
      <c r="K6625" s="179" t="str">
        <f>1-EXP(-J6625)</f>
      </c>
      <c r="L6625" s="180" t="str">
        <f>IF(G6625=30,1,M6624)</f>
      </c>
      <c r="M6625" s="181" t="str">
        <f>L6625*(1-K6625)</f>
      </c>
    </row>
    <row r="6626">
      <c r="A6626" t="s">
        <v>164</v>
      </c>
      <c r="B6626" t="s">
        <v>262</v>
      </c>
      <c r="C6626" s="32" t="s">
        <v>264</v>
      </c>
      <c r="D6626" t="s">
        <v>458</v>
      </c>
      <c r="E6626" t="s">
        <v>476</v>
      </c>
      <c r="F6626" s="174" t="n">
        <v>2034</v>
      </c>
      <c r="G6626" s="175" t="n">
        <v>54</v>
      </c>
      <c r="H6626" s="176" t="n">
        <v>13580.7405621595</v>
      </c>
      <c r="I6626" s="177" t="n">
        <v>3891072.32582404</v>
      </c>
      <c r="J6626" s="178" t="str">
        <f>IF(I6626&gt;0,H6626/I6626,0)</f>
      </c>
      <c r="K6626" s="179" t="str">
        <f>1-EXP(-J6626)</f>
      </c>
      <c r="L6626" s="180" t="str">
        <f>IF(G6626=30,1,M6625)</f>
      </c>
      <c r="M6626" s="181" t="str">
        <f>L6626*(1-K6626)</f>
      </c>
    </row>
    <row r="6627">
      <c r="A6627" t="s">
        <v>164</v>
      </c>
      <c r="B6627" t="s">
        <v>262</v>
      </c>
      <c r="C6627" s="32" t="s">
        <v>264</v>
      </c>
      <c r="D6627" t="s">
        <v>458</v>
      </c>
      <c r="E6627" t="s">
        <v>476</v>
      </c>
      <c r="F6627" s="174" t="n">
        <v>2034</v>
      </c>
      <c r="G6627" s="175" t="n">
        <v>55</v>
      </c>
      <c r="H6627" s="176" t="n">
        <v>14585.4965920066</v>
      </c>
      <c r="I6627" s="177" t="n">
        <v>3818140.37408135</v>
      </c>
      <c r="J6627" s="178" t="str">
        <f>IF(I6627&gt;0,H6627/I6627,0)</f>
      </c>
      <c r="K6627" s="179" t="str">
        <f>1-EXP(-J6627)</f>
      </c>
      <c r="L6627" s="180" t="str">
        <f>IF(G6627=30,1,M6626)</f>
      </c>
      <c r="M6627" s="181" t="str">
        <f>L6627*(1-K6627)</f>
      </c>
    </row>
    <row r="6628">
      <c r="A6628" t="s">
        <v>164</v>
      </c>
      <c r="B6628" t="s">
        <v>262</v>
      </c>
      <c r="C6628" s="32" t="s">
        <v>264</v>
      </c>
      <c r="D6628" t="s">
        <v>458</v>
      </c>
      <c r="E6628" t="s">
        <v>476</v>
      </c>
      <c r="F6628" s="174" t="n">
        <v>2034</v>
      </c>
      <c r="G6628" s="175" t="n">
        <v>56</v>
      </c>
      <c r="H6628" s="176" t="n">
        <v>15532.7954064563</v>
      </c>
      <c r="I6628" s="177" t="n">
        <v>3725507.77286107</v>
      </c>
      <c r="J6628" s="178" t="str">
        <f>IF(I6628&gt;0,H6628/I6628,0)</f>
      </c>
      <c r="K6628" s="179" t="str">
        <f>1-EXP(-J6628)</f>
      </c>
      <c r="L6628" s="180" t="str">
        <f>IF(G6628=30,1,M6627)</f>
      </c>
      <c r="M6628" s="181" t="str">
        <f>L6628*(1-K6628)</f>
      </c>
    </row>
    <row r="6629">
      <c r="A6629" t="s">
        <v>164</v>
      </c>
      <c r="B6629" t="s">
        <v>262</v>
      </c>
      <c r="C6629" s="32" t="s">
        <v>264</v>
      </c>
      <c r="D6629" t="s">
        <v>458</v>
      </c>
      <c r="E6629" t="s">
        <v>476</v>
      </c>
      <c r="F6629" s="174" t="n">
        <v>2034</v>
      </c>
      <c r="G6629" s="175" t="n">
        <v>57</v>
      </c>
      <c r="H6629" s="176" t="n">
        <v>16635.1311991056</v>
      </c>
      <c r="I6629" s="177" t="n">
        <v>3648950.18038694</v>
      </c>
      <c r="J6629" s="178" t="str">
        <f>IF(I6629&gt;0,H6629/I6629,0)</f>
      </c>
      <c r="K6629" s="179" t="str">
        <f>1-EXP(-J6629)</f>
      </c>
      <c r="L6629" s="180" t="str">
        <f>IF(G6629=30,1,M6628)</f>
      </c>
      <c r="M6629" s="181" t="str">
        <f>L6629*(1-K6629)</f>
      </c>
    </row>
    <row r="6630">
      <c r="A6630" t="s">
        <v>164</v>
      </c>
      <c r="B6630" t="s">
        <v>262</v>
      </c>
      <c r="C6630" s="32" t="s">
        <v>264</v>
      </c>
      <c r="D6630" t="s">
        <v>458</v>
      </c>
      <c r="E6630" t="s">
        <v>476</v>
      </c>
      <c r="F6630" s="174" t="n">
        <v>2034</v>
      </c>
      <c r="G6630" s="175" t="n">
        <v>58</v>
      </c>
      <c r="H6630" s="176" t="n">
        <v>17738.0245437022</v>
      </c>
      <c r="I6630" s="177" t="n">
        <v>3560485.10660658</v>
      </c>
      <c r="J6630" s="178" t="str">
        <f>IF(I6630&gt;0,H6630/I6630,0)</f>
      </c>
      <c r="K6630" s="179" t="str">
        <f>1-EXP(-J6630)</f>
      </c>
      <c r="L6630" s="180" t="str">
        <f>IF(G6630=30,1,M6629)</f>
      </c>
      <c r="M6630" s="181" t="str">
        <f>L6630*(1-K6630)</f>
      </c>
    </row>
    <row r="6631">
      <c r="A6631" t="s">
        <v>164</v>
      </c>
      <c r="B6631" t="s">
        <v>262</v>
      </c>
      <c r="C6631" s="32" t="s">
        <v>264</v>
      </c>
      <c r="D6631" t="s">
        <v>458</v>
      </c>
      <c r="E6631" t="s">
        <v>476</v>
      </c>
      <c r="F6631" s="174" t="n">
        <v>2034</v>
      </c>
      <c r="G6631" s="175" t="n">
        <v>59</v>
      </c>
      <c r="H6631" s="176" t="n">
        <v>18907.2877599202</v>
      </c>
      <c r="I6631" s="177" t="n">
        <v>3470656.94494114</v>
      </c>
      <c r="J6631" s="178" t="str">
        <f>IF(I6631&gt;0,H6631/I6631,0)</f>
      </c>
      <c r="K6631" s="179" t="str">
        <f>1-EXP(-J6631)</f>
      </c>
      <c r="L6631" s="180" t="str">
        <f>IF(G6631=30,1,M6630)</f>
      </c>
      <c r="M6631" s="181" t="str">
        <f>L6631*(1-K6631)</f>
      </c>
    </row>
    <row r="6632">
      <c r="A6632" t="s">
        <v>164</v>
      </c>
      <c r="B6632" t="s">
        <v>262</v>
      </c>
      <c r="C6632" s="32" t="s">
        <v>264</v>
      </c>
      <c r="D6632" t="s">
        <v>458</v>
      </c>
      <c r="E6632" t="s">
        <v>476</v>
      </c>
      <c r="F6632" s="174" t="n">
        <v>2034</v>
      </c>
      <c r="G6632" s="175" t="n">
        <v>60</v>
      </c>
      <c r="H6632" s="176" t="n">
        <v>20182.754465359</v>
      </c>
      <c r="I6632" s="177" t="n">
        <v>3354042.48618027</v>
      </c>
      <c r="J6632" s="178" t="str">
        <f>IF(I6632&gt;0,H6632/I6632,0)</f>
      </c>
      <c r="K6632" s="179" t="str">
        <f>1-EXP(-J6632)</f>
      </c>
      <c r="L6632" s="180" t="str">
        <f>IF(G6632=30,1,M6631)</f>
      </c>
      <c r="M6632" s="181" t="str">
        <f>L6632*(1-K6632)</f>
      </c>
    </row>
    <row r="6633">
      <c r="A6633" t="s">
        <v>164</v>
      </c>
      <c r="B6633" t="s">
        <v>262</v>
      </c>
      <c r="C6633" s="32" t="s">
        <v>264</v>
      </c>
      <c r="D6633" t="s">
        <v>458</v>
      </c>
      <c r="E6633" t="s">
        <v>476</v>
      </c>
      <c r="F6633" s="174" t="n">
        <v>2034</v>
      </c>
      <c r="G6633" s="175" t="n">
        <v>61</v>
      </c>
      <c r="H6633" s="176" t="n">
        <v>21685.0745676965</v>
      </c>
      <c r="I6633" s="177" t="n">
        <v>3293042.58991035</v>
      </c>
      <c r="J6633" s="178" t="str">
        <f>IF(I6633&gt;0,H6633/I6633,0)</f>
      </c>
      <c r="K6633" s="179" t="str">
        <f>1-EXP(-J6633)</f>
      </c>
      <c r="L6633" s="180" t="str">
        <f>IF(G6633=30,1,M6632)</f>
      </c>
      <c r="M6633" s="181" t="str">
        <f>L6633*(1-K6633)</f>
      </c>
    </row>
    <row r="6634">
      <c r="A6634" t="s">
        <v>164</v>
      </c>
      <c r="B6634" t="s">
        <v>262</v>
      </c>
      <c r="C6634" s="32" t="s">
        <v>264</v>
      </c>
      <c r="D6634" t="s">
        <v>458</v>
      </c>
      <c r="E6634" t="s">
        <v>476</v>
      </c>
      <c r="F6634" s="174" t="n">
        <v>2034</v>
      </c>
      <c r="G6634" s="175" t="n">
        <v>62</v>
      </c>
      <c r="H6634" s="176" t="n">
        <v>22220.1579881431</v>
      </c>
      <c r="I6634" s="177" t="n">
        <v>3077956.67218538</v>
      </c>
      <c r="J6634" s="178" t="str">
        <f>IF(I6634&gt;0,H6634/I6634,0)</f>
      </c>
      <c r="K6634" s="179" t="str">
        <f>1-EXP(-J6634)</f>
      </c>
      <c r="L6634" s="180" t="str">
        <f>IF(G6634=30,1,M6633)</f>
      </c>
      <c r="M6634" s="181" t="str">
        <f>L6634*(1-K6634)</f>
      </c>
    </row>
    <row r="6635">
      <c r="A6635" t="s">
        <v>164</v>
      </c>
      <c r="B6635" t="s">
        <v>262</v>
      </c>
      <c r="C6635" s="32" t="s">
        <v>264</v>
      </c>
      <c r="D6635" t="s">
        <v>458</v>
      </c>
      <c r="E6635" t="s">
        <v>476</v>
      </c>
      <c r="F6635" s="174" t="n">
        <v>2034</v>
      </c>
      <c r="G6635" s="175" t="n">
        <v>63</v>
      </c>
      <c r="H6635" s="176" t="n">
        <v>23537.0577064586</v>
      </c>
      <c r="I6635" s="177" t="n">
        <v>2976613.92121529</v>
      </c>
      <c r="J6635" s="178" t="str">
        <f>IF(I6635&gt;0,H6635/I6635,0)</f>
      </c>
      <c r="K6635" s="179" t="str">
        <f>1-EXP(-J6635)</f>
      </c>
      <c r="L6635" s="180" t="str">
        <f>IF(G6635=30,1,M6634)</f>
      </c>
      <c r="M6635" s="181" t="str">
        <f>L6635*(1-K6635)</f>
      </c>
    </row>
    <row r="6636">
      <c r="A6636" t="s">
        <v>164</v>
      </c>
      <c r="B6636" t="s">
        <v>262</v>
      </c>
      <c r="C6636" s="32" t="s">
        <v>264</v>
      </c>
      <c r="D6636" t="s">
        <v>458</v>
      </c>
      <c r="E6636" t="s">
        <v>476</v>
      </c>
      <c r="F6636" s="174" t="n">
        <v>2034</v>
      </c>
      <c r="G6636" s="175" t="n">
        <v>64</v>
      </c>
      <c r="H6636" s="176" t="n">
        <v>24940.0982549686</v>
      </c>
      <c r="I6636" s="177" t="n">
        <v>2878625.9690394</v>
      </c>
      <c r="J6636" s="178" t="str">
        <f>IF(I6636&gt;0,H6636/I6636,0)</f>
      </c>
      <c r="K6636" s="179" t="str">
        <f>1-EXP(-J6636)</f>
      </c>
      <c r="L6636" s="180" t="str">
        <f>IF(G6636=30,1,M6635)</f>
      </c>
      <c r="M6636" s="181" t="str">
        <f>L6636*(1-K6636)</f>
      </c>
    </row>
    <row r="6637">
      <c r="A6637" t="s">
        <v>164</v>
      </c>
      <c r="B6637" t="s">
        <v>262</v>
      </c>
      <c r="C6637" s="32" t="s">
        <v>264</v>
      </c>
      <c r="D6637" t="s">
        <v>458</v>
      </c>
      <c r="E6637" t="s">
        <v>476</v>
      </c>
      <c r="F6637" s="174" t="n">
        <v>2034</v>
      </c>
      <c r="G6637" s="175" t="n">
        <v>65</v>
      </c>
      <c r="H6637" s="176" t="n">
        <v>25419.4347324648</v>
      </c>
      <c r="I6637" s="177" t="n">
        <v>2771438.90679727</v>
      </c>
      <c r="J6637" s="178" t="str">
        <f>IF(I6637&gt;0,H6637/I6637,0)</f>
      </c>
      <c r="K6637" s="179" t="str">
        <f>1-EXP(-J6637)</f>
      </c>
      <c r="L6637" s="180" t="str">
        <f>IF(G6637=30,1,M6636)</f>
      </c>
      <c r="M6637" s="181" t="str">
        <f>L6637*(1-K6637)</f>
      </c>
    </row>
    <row r="6638">
      <c r="A6638" t="s">
        <v>164</v>
      </c>
      <c r="B6638" t="s">
        <v>262</v>
      </c>
      <c r="C6638" s="32" t="s">
        <v>264</v>
      </c>
      <c r="D6638" t="s">
        <v>458</v>
      </c>
      <c r="E6638" t="s">
        <v>476</v>
      </c>
      <c r="F6638" s="174" t="n">
        <v>2034</v>
      </c>
      <c r="G6638" s="175" t="n">
        <v>66</v>
      </c>
      <c r="H6638" s="176" t="n">
        <v>26613.9595706966</v>
      </c>
      <c r="I6638" s="177" t="n">
        <v>2646127.83594274</v>
      </c>
      <c r="J6638" s="178" t="str">
        <f>IF(I6638&gt;0,H6638/I6638,0)</f>
      </c>
      <c r="K6638" s="179" t="str">
        <f>1-EXP(-J6638)</f>
      </c>
      <c r="L6638" s="180" t="str">
        <f>IF(G6638=30,1,M6637)</f>
      </c>
      <c r="M6638" s="181" t="str">
        <f>L6638*(1-K6638)</f>
      </c>
    </row>
    <row r="6639">
      <c r="A6639" t="s">
        <v>164</v>
      </c>
      <c r="B6639" t="s">
        <v>262</v>
      </c>
      <c r="C6639" s="32" t="s">
        <v>264</v>
      </c>
      <c r="D6639" t="s">
        <v>458</v>
      </c>
      <c r="E6639" t="s">
        <v>476</v>
      </c>
      <c r="F6639" s="174" t="n">
        <v>2034</v>
      </c>
      <c r="G6639" s="175" t="n">
        <v>67</v>
      </c>
      <c r="H6639" s="176" t="n">
        <v>27521.7351724878</v>
      </c>
      <c r="I6639" s="177" t="n">
        <v>2492048.46136056</v>
      </c>
      <c r="J6639" s="178" t="str">
        <f>IF(I6639&gt;0,H6639/I6639,0)</f>
      </c>
      <c r="K6639" s="179" t="str">
        <f>1-EXP(-J6639)</f>
      </c>
      <c r="L6639" s="180" t="str">
        <f>IF(G6639=30,1,M6638)</f>
      </c>
      <c r="M6639" s="181" t="str">
        <f>L6639*(1-K6639)</f>
      </c>
    </row>
    <row r="6640">
      <c r="A6640" t="s">
        <v>164</v>
      </c>
      <c r="B6640" t="s">
        <v>262</v>
      </c>
      <c r="C6640" s="32" t="s">
        <v>264</v>
      </c>
      <c r="D6640" t="s">
        <v>458</v>
      </c>
      <c r="E6640" t="s">
        <v>476</v>
      </c>
      <c r="F6640" s="174" t="n">
        <v>2034</v>
      </c>
      <c r="G6640" s="175" t="n">
        <v>68</v>
      </c>
      <c r="H6640" s="176" t="n">
        <v>28745.0719268444</v>
      </c>
      <c r="I6640" s="177" t="n">
        <v>2370915.21151187</v>
      </c>
      <c r="J6640" s="178" t="str">
        <f>IF(I6640&gt;0,H6640/I6640,0)</f>
      </c>
      <c r="K6640" s="179" t="str">
        <f>1-EXP(-J6640)</f>
      </c>
      <c r="L6640" s="180" t="str">
        <f>IF(G6640=30,1,M6639)</f>
      </c>
      <c r="M6640" s="181" t="str">
        <f>L6640*(1-K6640)</f>
      </c>
    </row>
    <row r="6641">
      <c r="A6641" t="s">
        <v>164</v>
      </c>
      <c r="B6641" t="s">
        <v>262</v>
      </c>
      <c r="C6641" s="32" t="s">
        <v>264</v>
      </c>
      <c r="D6641" t="s">
        <v>458</v>
      </c>
      <c r="E6641" t="s">
        <v>476</v>
      </c>
      <c r="F6641" s="174" t="n">
        <v>2034</v>
      </c>
      <c r="G6641" s="175" t="n">
        <v>69</v>
      </c>
      <c r="H6641" s="176" t="n">
        <v>29712.4682189669</v>
      </c>
      <c r="I6641" s="177" t="n">
        <v>2230786.04050813</v>
      </c>
      <c r="J6641" s="178" t="str">
        <f>IF(I6641&gt;0,H6641/I6641,0)</f>
      </c>
      <c r="K6641" s="179" t="str">
        <f>1-EXP(-J6641)</f>
      </c>
      <c r="L6641" s="180" t="str">
        <f>IF(G6641=30,1,M6640)</f>
      </c>
      <c r="M6641" s="181" t="str">
        <f>L6641*(1-K6641)</f>
      </c>
    </row>
    <row r="6642">
      <c r="A6642" t="s">
        <v>164</v>
      </c>
      <c r="B6642" t="s">
        <v>262</v>
      </c>
      <c r="C6642" s="32" t="s">
        <v>264</v>
      </c>
      <c r="D6642" t="s">
        <v>458</v>
      </c>
      <c r="E6642" t="s">
        <v>476</v>
      </c>
      <c r="F6642" s="174" t="n">
        <v>2035</v>
      </c>
      <c r="G6642" s="175" t="n">
        <v>30</v>
      </c>
      <c r="H6642" s="176" t="n">
        <v>806.258747215546</v>
      </c>
      <c r="I6642" s="177" t="n">
        <v>4552868.38909574</v>
      </c>
      <c r="J6642" s="178" t="str">
        <f>IF(I6642&gt;0,H6642/I6642,0)</f>
      </c>
      <c r="K6642" s="179" t="str">
        <f>1-EXP(-J6642)</f>
      </c>
      <c r="L6642" s="180" t="str">
        <f>IF(G6642=30,1,M6641)</f>
      </c>
      <c r="M6642" s="181" t="str">
        <f>L6642*(1-K6642)</f>
      </c>
    </row>
    <row r="6643">
      <c r="A6643" t="s">
        <v>164</v>
      </c>
      <c r="B6643" t="s">
        <v>262</v>
      </c>
      <c r="C6643" s="32" t="s">
        <v>264</v>
      </c>
      <c r="D6643" t="s">
        <v>458</v>
      </c>
      <c r="E6643" t="s">
        <v>476</v>
      </c>
      <c r="F6643" s="174" t="n">
        <v>2035</v>
      </c>
      <c r="G6643" s="175" t="n">
        <v>31</v>
      </c>
      <c r="H6643" s="176" t="n">
        <v>981.382094470348</v>
      </c>
      <c r="I6643" s="177" t="n">
        <v>4424127.88551352</v>
      </c>
      <c r="J6643" s="178" t="str">
        <f>IF(I6643&gt;0,H6643/I6643,0)</f>
      </c>
      <c r="K6643" s="179" t="str">
        <f>1-EXP(-J6643)</f>
      </c>
      <c r="L6643" s="180" t="str">
        <f>IF(G6643=30,1,M6642)</f>
      </c>
      <c r="M6643" s="181" t="str">
        <f>L6643*(1-K6643)</f>
      </c>
    </row>
    <row r="6644">
      <c r="A6644" t="s">
        <v>164</v>
      </c>
      <c r="B6644" t="s">
        <v>262</v>
      </c>
      <c r="C6644" s="32" t="s">
        <v>264</v>
      </c>
      <c r="D6644" t="s">
        <v>458</v>
      </c>
      <c r="E6644" t="s">
        <v>476</v>
      </c>
      <c r="F6644" s="174" t="n">
        <v>2035</v>
      </c>
      <c r="G6644" s="175" t="n">
        <v>32</v>
      </c>
      <c r="H6644" s="176" t="n">
        <v>1018.39017624372</v>
      </c>
      <c r="I6644" s="177" t="n">
        <v>4358903.46934313</v>
      </c>
      <c r="J6644" s="178" t="str">
        <f>IF(I6644&gt;0,H6644/I6644,0)</f>
      </c>
      <c r="K6644" s="179" t="str">
        <f>1-EXP(-J6644)</f>
      </c>
      <c r="L6644" s="180" t="str">
        <f>IF(G6644=30,1,M6643)</f>
      </c>
      <c r="M6644" s="181" t="str">
        <f>L6644*(1-K6644)</f>
      </c>
    </row>
    <row r="6645">
      <c r="A6645" t="s">
        <v>164</v>
      </c>
      <c r="B6645" t="s">
        <v>262</v>
      </c>
      <c r="C6645" s="32" t="s">
        <v>264</v>
      </c>
      <c r="D6645" t="s">
        <v>458</v>
      </c>
      <c r="E6645" t="s">
        <v>476</v>
      </c>
      <c r="F6645" s="174" t="n">
        <v>2035</v>
      </c>
      <c r="G6645" s="175" t="n">
        <v>33</v>
      </c>
      <c r="H6645" s="176" t="n">
        <v>1221.19211413789</v>
      </c>
      <c r="I6645" s="177" t="n">
        <v>4337763.92996004</v>
      </c>
      <c r="J6645" s="178" t="str">
        <f>IF(I6645&gt;0,H6645/I6645,0)</f>
      </c>
      <c r="K6645" s="179" t="str">
        <f>1-EXP(-J6645)</f>
      </c>
      <c r="L6645" s="180" t="str">
        <f>IF(G6645=30,1,M6644)</f>
      </c>
      <c r="M6645" s="181" t="str">
        <f>L6645*(1-K6645)</f>
      </c>
    </row>
    <row r="6646">
      <c r="A6646" t="s">
        <v>164</v>
      </c>
      <c r="B6646" t="s">
        <v>262</v>
      </c>
      <c r="C6646" s="32" t="s">
        <v>264</v>
      </c>
      <c r="D6646" t="s">
        <v>458</v>
      </c>
      <c r="E6646" t="s">
        <v>476</v>
      </c>
      <c r="F6646" s="174" t="n">
        <v>2035</v>
      </c>
      <c r="G6646" s="175" t="n">
        <v>34</v>
      </c>
      <c r="H6646" s="176" t="n">
        <v>1292.48062084</v>
      </c>
      <c r="I6646" s="177" t="n">
        <v>4317765.38432952</v>
      </c>
      <c r="J6646" s="178" t="str">
        <f>IF(I6646&gt;0,H6646/I6646,0)</f>
      </c>
      <c r="K6646" s="179" t="str">
        <f>1-EXP(-J6646)</f>
      </c>
      <c r="L6646" s="180" t="str">
        <f>IF(G6646=30,1,M6645)</f>
      </c>
      <c r="M6646" s="181" t="str">
        <f>L6646*(1-K6646)</f>
      </c>
    </row>
    <row r="6647">
      <c r="A6647" t="s">
        <v>164</v>
      </c>
      <c r="B6647" t="s">
        <v>262</v>
      </c>
      <c r="C6647" s="32" t="s">
        <v>264</v>
      </c>
      <c r="D6647" t="s">
        <v>458</v>
      </c>
      <c r="E6647" t="s">
        <v>476</v>
      </c>
      <c r="F6647" s="174" t="n">
        <v>2035</v>
      </c>
      <c r="G6647" s="175" t="n">
        <v>35</v>
      </c>
      <c r="H6647" s="176" t="n">
        <v>1732.19969166475</v>
      </c>
      <c r="I6647" s="177" t="n">
        <v>4297442.62955184</v>
      </c>
      <c r="J6647" s="178" t="str">
        <f>IF(I6647&gt;0,H6647/I6647,0)</f>
      </c>
      <c r="K6647" s="179" t="str">
        <f>1-EXP(-J6647)</f>
      </c>
      <c r="L6647" s="180" t="str">
        <f>IF(G6647=30,1,M6646)</f>
      </c>
      <c r="M6647" s="181" t="str">
        <f>L6647*(1-K6647)</f>
      </c>
    </row>
    <row r="6648">
      <c r="A6648" t="s">
        <v>164</v>
      </c>
      <c r="B6648" t="s">
        <v>262</v>
      </c>
      <c r="C6648" s="32" t="s">
        <v>264</v>
      </c>
      <c r="D6648" t="s">
        <v>458</v>
      </c>
      <c r="E6648" t="s">
        <v>476</v>
      </c>
      <c r="F6648" s="174" t="n">
        <v>2035</v>
      </c>
      <c r="G6648" s="175" t="n">
        <v>36</v>
      </c>
      <c r="H6648" s="176" t="n">
        <v>1944.64314175045</v>
      </c>
      <c r="I6648" s="177" t="n">
        <v>4316238.31331454</v>
      </c>
      <c r="J6648" s="178" t="str">
        <f>IF(I6648&gt;0,H6648/I6648,0)</f>
      </c>
      <c r="K6648" s="179" t="str">
        <f>1-EXP(-J6648)</f>
      </c>
      <c r="L6648" s="180" t="str">
        <f>IF(G6648=30,1,M6647)</f>
      </c>
      <c r="M6648" s="181" t="str">
        <f>L6648*(1-K6648)</f>
      </c>
    </row>
    <row r="6649">
      <c r="A6649" t="s">
        <v>164</v>
      </c>
      <c r="B6649" t="s">
        <v>262</v>
      </c>
      <c r="C6649" s="32" t="s">
        <v>264</v>
      </c>
      <c r="D6649" t="s">
        <v>458</v>
      </c>
      <c r="E6649" t="s">
        <v>476</v>
      </c>
      <c r="F6649" s="174" t="n">
        <v>2035</v>
      </c>
      <c r="G6649" s="175" t="n">
        <v>37</v>
      </c>
      <c r="H6649" s="176" t="n">
        <v>2119.03774625121</v>
      </c>
      <c r="I6649" s="177" t="n">
        <v>4374286.54014137</v>
      </c>
      <c r="J6649" s="178" t="str">
        <f>IF(I6649&gt;0,H6649/I6649,0)</f>
      </c>
      <c r="K6649" s="179" t="str">
        <f>1-EXP(-J6649)</f>
      </c>
      <c r="L6649" s="180" t="str">
        <f>IF(G6649=30,1,M6648)</f>
      </c>
      <c r="M6649" s="181" t="str">
        <f>L6649*(1-K6649)</f>
      </c>
    </row>
    <row r="6650">
      <c r="A6650" t="s">
        <v>164</v>
      </c>
      <c r="B6650" t="s">
        <v>262</v>
      </c>
      <c r="C6650" s="32" t="s">
        <v>264</v>
      </c>
      <c r="D6650" t="s">
        <v>458</v>
      </c>
      <c r="E6650" t="s">
        <v>476</v>
      </c>
      <c r="F6650" s="174" t="n">
        <v>2035</v>
      </c>
      <c r="G6650" s="175" t="n">
        <v>38</v>
      </c>
      <c r="H6650" s="176" t="n">
        <v>2560.21252225836</v>
      </c>
      <c r="I6650" s="177" t="n">
        <v>4510864.61089812</v>
      </c>
      <c r="J6650" s="178" t="str">
        <f>IF(I6650&gt;0,H6650/I6650,0)</f>
      </c>
      <c r="K6650" s="179" t="str">
        <f>1-EXP(-J6650)</f>
      </c>
      <c r="L6650" s="180" t="str">
        <f>IF(G6650=30,1,M6649)</f>
      </c>
      <c r="M6650" s="181" t="str">
        <f>L6650*(1-K6650)</f>
      </c>
    </row>
    <row r="6651">
      <c r="A6651" t="s">
        <v>164</v>
      </c>
      <c r="B6651" t="s">
        <v>262</v>
      </c>
      <c r="C6651" s="32" t="s">
        <v>264</v>
      </c>
      <c r="D6651" t="s">
        <v>458</v>
      </c>
      <c r="E6651" t="s">
        <v>476</v>
      </c>
      <c r="F6651" s="174" t="n">
        <v>2035</v>
      </c>
      <c r="G6651" s="175" t="n">
        <v>39</v>
      </c>
      <c r="H6651" s="176" t="n">
        <v>2728.11125096138</v>
      </c>
      <c r="I6651" s="177" t="n">
        <v>4465970.40914911</v>
      </c>
      <c r="J6651" s="178" t="str">
        <f>IF(I6651&gt;0,H6651/I6651,0)</f>
      </c>
      <c r="K6651" s="179" t="str">
        <f>1-EXP(-J6651)</f>
      </c>
      <c r="L6651" s="180" t="str">
        <f>IF(G6651=30,1,M6650)</f>
      </c>
      <c r="M6651" s="181" t="str">
        <f>L6651*(1-K6651)</f>
      </c>
    </row>
    <row r="6652">
      <c r="A6652" t="s">
        <v>164</v>
      </c>
      <c r="B6652" t="s">
        <v>262</v>
      </c>
      <c r="C6652" s="32" t="s">
        <v>264</v>
      </c>
      <c r="D6652" t="s">
        <v>458</v>
      </c>
      <c r="E6652" t="s">
        <v>476</v>
      </c>
      <c r="F6652" s="174" t="n">
        <v>2035</v>
      </c>
      <c r="G6652" s="175" t="n">
        <v>40</v>
      </c>
      <c r="H6652" s="176" t="n">
        <v>3594.74808145864</v>
      </c>
      <c r="I6652" s="177" t="n">
        <v>4390891.39017693</v>
      </c>
      <c r="J6652" s="178" t="str">
        <f>IF(I6652&gt;0,H6652/I6652,0)</f>
      </c>
      <c r="K6652" s="179" t="str">
        <f>1-EXP(-J6652)</f>
      </c>
      <c r="L6652" s="180" t="str">
        <f>IF(G6652=30,1,M6651)</f>
      </c>
      <c r="M6652" s="181" t="str">
        <f>L6652*(1-K6652)</f>
      </c>
    </row>
    <row r="6653">
      <c r="A6653" t="s">
        <v>164</v>
      </c>
      <c r="B6653" t="s">
        <v>262</v>
      </c>
      <c r="C6653" s="32" t="s">
        <v>264</v>
      </c>
      <c r="D6653" t="s">
        <v>458</v>
      </c>
      <c r="E6653" t="s">
        <v>476</v>
      </c>
      <c r="F6653" s="174" t="n">
        <v>2035</v>
      </c>
      <c r="G6653" s="175" t="n">
        <v>41</v>
      </c>
      <c r="H6653" s="176" t="n">
        <v>3831.46419254661</v>
      </c>
      <c r="I6653" s="177" t="n">
        <v>4330398.5551275</v>
      </c>
      <c r="J6653" s="178" t="str">
        <f>IF(I6653&gt;0,H6653/I6653,0)</f>
      </c>
      <c r="K6653" s="179" t="str">
        <f>1-EXP(-J6653)</f>
      </c>
      <c r="L6653" s="180" t="str">
        <f>IF(G6653=30,1,M6652)</f>
      </c>
      <c r="M6653" s="181" t="str">
        <f>L6653*(1-K6653)</f>
      </c>
    </row>
    <row r="6654">
      <c r="A6654" t="s">
        <v>164</v>
      </c>
      <c r="B6654" t="s">
        <v>262</v>
      </c>
      <c r="C6654" s="32" t="s">
        <v>264</v>
      </c>
      <c r="D6654" t="s">
        <v>458</v>
      </c>
      <c r="E6654" t="s">
        <v>476</v>
      </c>
      <c r="F6654" s="174" t="n">
        <v>2035</v>
      </c>
      <c r="G6654" s="175" t="n">
        <v>42</v>
      </c>
      <c r="H6654" s="176" t="n">
        <v>4098.38632444091</v>
      </c>
      <c r="I6654" s="177" t="n">
        <v>4273947.23199685</v>
      </c>
      <c r="J6654" s="178" t="str">
        <f>IF(I6654&gt;0,H6654/I6654,0)</f>
      </c>
      <c r="K6654" s="179" t="str">
        <f>1-EXP(-J6654)</f>
      </c>
      <c r="L6654" s="180" t="str">
        <f>IF(G6654=30,1,M6653)</f>
      </c>
      <c r="M6654" s="181" t="str">
        <f>L6654*(1-K6654)</f>
      </c>
    </row>
    <row r="6655">
      <c r="A6655" t="s">
        <v>164</v>
      </c>
      <c r="B6655" t="s">
        <v>262</v>
      </c>
      <c r="C6655" s="32" t="s">
        <v>264</v>
      </c>
      <c r="D6655" t="s">
        <v>458</v>
      </c>
      <c r="E6655" t="s">
        <v>476</v>
      </c>
      <c r="F6655" s="174" t="n">
        <v>2035</v>
      </c>
      <c r="G6655" s="175" t="n">
        <v>43</v>
      </c>
      <c r="H6655" s="176" t="n">
        <v>4485.7448164191</v>
      </c>
      <c r="I6655" s="177" t="n">
        <v>4307546.677188</v>
      </c>
      <c r="J6655" s="178" t="str">
        <f>IF(I6655&gt;0,H6655/I6655,0)</f>
      </c>
      <c r="K6655" s="179" t="str">
        <f>1-EXP(-J6655)</f>
      </c>
      <c r="L6655" s="180" t="str">
        <f>IF(G6655=30,1,M6654)</f>
      </c>
      <c r="M6655" s="181" t="str">
        <f>L6655*(1-K6655)</f>
      </c>
    </row>
    <row r="6656">
      <c r="A6656" t="s">
        <v>164</v>
      </c>
      <c r="B6656" t="s">
        <v>262</v>
      </c>
      <c r="C6656" s="32" t="s">
        <v>264</v>
      </c>
      <c r="D6656" t="s">
        <v>458</v>
      </c>
      <c r="E6656" t="s">
        <v>476</v>
      </c>
      <c r="F6656" s="174" t="n">
        <v>2035</v>
      </c>
      <c r="G6656" s="175" t="n">
        <v>44</v>
      </c>
      <c r="H6656" s="176" t="n">
        <v>4905.06146791053</v>
      </c>
      <c r="I6656" s="177" t="n">
        <v>4321165.72790475</v>
      </c>
      <c r="J6656" s="178" t="str">
        <f>IF(I6656&gt;0,H6656/I6656,0)</f>
      </c>
      <c r="K6656" s="179" t="str">
        <f>1-EXP(-J6656)</f>
      </c>
      <c r="L6656" s="180" t="str">
        <f>IF(G6656=30,1,M6655)</f>
      </c>
      <c r="M6656" s="181" t="str">
        <f>L6656*(1-K6656)</f>
      </c>
    </row>
    <row r="6657">
      <c r="A6657" t="s">
        <v>164</v>
      </c>
      <c r="B6657" t="s">
        <v>262</v>
      </c>
      <c r="C6657" s="32" t="s">
        <v>264</v>
      </c>
      <c r="D6657" t="s">
        <v>458</v>
      </c>
      <c r="E6657" t="s">
        <v>476</v>
      </c>
      <c r="F6657" s="174" t="n">
        <v>2035</v>
      </c>
      <c r="G6657" s="175" t="n">
        <v>45</v>
      </c>
      <c r="H6657" s="176" t="n">
        <v>8653.352741779</v>
      </c>
      <c r="I6657" s="177" t="n">
        <v>6360005.29325427</v>
      </c>
      <c r="J6657" s="178" t="str">
        <f>IF(I6657&gt;0,H6657/I6657,0)</f>
      </c>
      <c r="K6657" s="179" t="str">
        <f>1-EXP(-J6657)</f>
      </c>
      <c r="L6657" s="180" t="str">
        <f>IF(G6657=30,1,M6656)</f>
      </c>
      <c r="M6657" s="181" t="str">
        <f>L6657*(1-K6657)</f>
      </c>
    </row>
    <row r="6658">
      <c r="A6658" t="s">
        <v>164</v>
      </c>
      <c r="B6658" t="s">
        <v>262</v>
      </c>
      <c r="C6658" s="32" t="s">
        <v>264</v>
      </c>
      <c r="D6658" t="s">
        <v>458</v>
      </c>
      <c r="E6658" t="s">
        <v>476</v>
      </c>
      <c r="F6658" s="174" t="n">
        <v>2035</v>
      </c>
      <c r="G6658" s="175" t="n">
        <v>46</v>
      </c>
      <c r="H6658" s="176" t="n">
        <v>6830.03045732614</v>
      </c>
      <c r="I6658" s="177" t="n">
        <v>4269447.01044438</v>
      </c>
      <c r="J6658" s="178" t="str">
        <f>IF(I6658&gt;0,H6658/I6658,0)</f>
      </c>
      <c r="K6658" s="179" t="str">
        <f>1-EXP(-J6658)</f>
      </c>
      <c r="L6658" s="180" t="str">
        <f>IF(G6658=30,1,M6657)</f>
      </c>
      <c r="M6658" s="181" t="str">
        <f>L6658*(1-K6658)</f>
      </c>
    </row>
    <row r="6659">
      <c r="A6659" t="s">
        <v>164</v>
      </c>
      <c r="B6659" t="s">
        <v>262</v>
      </c>
      <c r="C6659" s="32" t="s">
        <v>264</v>
      </c>
      <c r="D6659" t="s">
        <v>458</v>
      </c>
      <c r="E6659" t="s">
        <v>476</v>
      </c>
      <c r="F6659" s="174" t="n">
        <v>2035</v>
      </c>
      <c r="G6659" s="175" t="n">
        <v>47</v>
      </c>
      <c r="H6659" s="176" t="n">
        <v>7443.02494811487</v>
      </c>
      <c r="I6659" s="177" t="n">
        <v>4247089.76002889</v>
      </c>
      <c r="J6659" s="178" t="str">
        <f>IF(I6659&gt;0,H6659/I6659,0)</f>
      </c>
      <c r="K6659" s="179" t="str">
        <f>1-EXP(-J6659)</f>
      </c>
      <c r="L6659" s="180" t="str">
        <f>IF(G6659=30,1,M6658)</f>
      </c>
      <c r="M6659" s="181" t="str">
        <f>L6659*(1-K6659)</f>
      </c>
    </row>
    <row r="6660">
      <c r="A6660" t="s">
        <v>164</v>
      </c>
      <c r="B6660" t="s">
        <v>262</v>
      </c>
      <c r="C6660" s="32" t="s">
        <v>264</v>
      </c>
      <c r="D6660" t="s">
        <v>458</v>
      </c>
      <c r="E6660" t="s">
        <v>476</v>
      </c>
      <c r="F6660" s="174" t="n">
        <v>2035</v>
      </c>
      <c r="G6660" s="175" t="n">
        <v>48</v>
      </c>
      <c r="H6660" s="176" t="n">
        <v>7896.71183437303</v>
      </c>
      <c r="I6660" s="177" t="n">
        <v>4110591.11652215</v>
      </c>
      <c r="J6660" s="178" t="str">
        <f>IF(I6660&gt;0,H6660/I6660,0)</f>
      </c>
      <c r="K6660" s="179" t="str">
        <f>1-EXP(-J6660)</f>
      </c>
      <c r="L6660" s="180" t="str">
        <f>IF(G6660=30,1,M6659)</f>
      </c>
      <c r="M6660" s="181" t="str">
        <f>L6660*(1-K6660)</f>
      </c>
    </row>
    <row r="6661">
      <c r="A6661" t="s">
        <v>164</v>
      </c>
      <c r="B6661" t="s">
        <v>262</v>
      </c>
      <c r="C6661" s="32" t="s">
        <v>264</v>
      </c>
      <c r="D6661" t="s">
        <v>458</v>
      </c>
      <c r="E6661" t="s">
        <v>476</v>
      </c>
      <c r="F6661" s="174" t="n">
        <v>2035</v>
      </c>
      <c r="G6661" s="175" t="n">
        <v>49</v>
      </c>
      <c r="H6661" s="176" t="n">
        <v>8564.10462447697</v>
      </c>
      <c r="I6661" s="177" t="n">
        <v>4069532.62142309</v>
      </c>
      <c r="J6661" s="178" t="str">
        <f>IF(I6661&gt;0,H6661/I6661,0)</f>
      </c>
      <c r="K6661" s="179" t="str">
        <f>1-EXP(-J6661)</f>
      </c>
      <c r="L6661" s="180" t="str">
        <f>IF(G6661=30,1,M6660)</f>
      </c>
      <c r="M6661" s="181" t="str">
        <f>L6661*(1-K6661)</f>
      </c>
    </row>
    <row r="6662">
      <c r="A6662" t="s">
        <v>164</v>
      </c>
      <c r="B6662" t="s">
        <v>262</v>
      </c>
      <c r="C6662" s="32" t="s">
        <v>264</v>
      </c>
      <c r="D6662" t="s">
        <v>458</v>
      </c>
      <c r="E6662" t="s">
        <v>476</v>
      </c>
      <c r="F6662" s="174" t="n">
        <v>2035</v>
      </c>
      <c r="G6662" s="175" t="n">
        <v>50</v>
      </c>
      <c r="H6662" s="176" t="n">
        <v>10027.8098337618</v>
      </c>
      <c r="I6662" s="177" t="n">
        <v>4119352.92857522</v>
      </c>
      <c r="J6662" s="178" t="str">
        <f>IF(I6662&gt;0,H6662/I6662,0)</f>
      </c>
      <c r="K6662" s="179" t="str">
        <f>1-EXP(-J6662)</f>
      </c>
      <c r="L6662" s="180" t="str">
        <f>IF(G6662=30,1,M6661)</f>
      </c>
      <c r="M6662" s="181" t="str">
        <f>L6662*(1-K6662)</f>
      </c>
    </row>
    <row r="6663">
      <c r="A6663" t="s">
        <v>164</v>
      </c>
      <c r="B6663" t="s">
        <v>262</v>
      </c>
      <c r="C6663" s="32" t="s">
        <v>264</v>
      </c>
      <c r="D6663" t="s">
        <v>458</v>
      </c>
      <c r="E6663" t="s">
        <v>476</v>
      </c>
      <c r="F6663" s="174" t="n">
        <v>2035</v>
      </c>
      <c r="G6663" s="175" t="n">
        <v>51</v>
      </c>
      <c r="H6663" s="176" t="n">
        <v>11156.7440871194</v>
      </c>
      <c r="I6663" s="177" t="n">
        <v>4191784.87661831</v>
      </c>
      <c r="J6663" s="178" t="str">
        <f>IF(I6663&gt;0,H6663/I6663,0)</f>
      </c>
      <c r="K6663" s="179" t="str">
        <f>1-EXP(-J6663)</f>
      </c>
      <c r="L6663" s="180" t="str">
        <f>IF(G6663=30,1,M6662)</f>
      </c>
      <c r="M6663" s="181" t="str">
        <f>L6663*(1-K6663)</f>
      </c>
    </row>
    <row r="6664">
      <c r="A6664" t="s">
        <v>164</v>
      </c>
      <c r="B6664" t="s">
        <v>262</v>
      </c>
      <c r="C6664" s="32" t="s">
        <v>264</v>
      </c>
      <c r="D6664" t="s">
        <v>458</v>
      </c>
      <c r="E6664" t="s">
        <v>476</v>
      </c>
      <c r="F6664" s="174" t="n">
        <v>2035</v>
      </c>
      <c r="G6664" s="175" t="n">
        <v>52</v>
      </c>
      <c r="H6664" s="176" t="n">
        <v>12090.7677270769</v>
      </c>
      <c r="I6664" s="177" t="n">
        <v>4157717.43564219</v>
      </c>
      <c r="J6664" s="178" t="str">
        <f>IF(I6664&gt;0,H6664/I6664,0)</f>
      </c>
      <c r="K6664" s="179" t="str">
        <f>1-EXP(-J6664)</f>
      </c>
      <c r="L6664" s="180" t="str">
        <f>IF(G6664=30,1,M6663)</f>
      </c>
      <c r="M6664" s="181" t="str">
        <f>L6664*(1-K6664)</f>
      </c>
    </row>
    <row r="6665">
      <c r="A6665" t="s">
        <v>164</v>
      </c>
      <c r="B6665" t="s">
        <v>262</v>
      </c>
      <c r="C6665" s="32" t="s">
        <v>264</v>
      </c>
      <c r="D6665" t="s">
        <v>458</v>
      </c>
      <c r="E6665" t="s">
        <v>476</v>
      </c>
      <c r="F6665" s="174" t="n">
        <v>2035</v>
      </c>
      <c r="G6665" s="175" t="n">
        <v>53</v>
      </c>
      <c r="H6665" s="176" t="n">
        <v>12755.68383283</v>
      </c>
      <c r="I6665" s="177" t="n">
        <v>4013734.32337869</v>
      </c>
      <c r="J6665" s="178" t="str">
        <f>IF(I6665&gt;0,H6665/I6665,0)</f>
      </c>
      <c r="K6665" s="179" t="str">
        <f>1-EXP(-J6665)</f>
      </c>
      <c r="L6665" s="180" t="str">
        <f>IF(G6665=30,1,M6664)</f>
      </c>
      <c r="M6665" s="181" t="str">
        <f>L6665*(1-K6665)</f>
      </c>
    </row>
    <row r="6666">
      <c r="A6666" t="s">
        <v>164</v>
      </c>
      <c r="B6666" t="s">
        <v>262</v>
      </c>
      <c r="C6666" s="32" t="s">
        <v>264</v>
      </c>
      <c r="D6666" t="s">
        <v>458</v>
      </c>
      <c r="E6666" t="s">
        <v>476</v>
      </c>
      <c r="F6666" s="174" t="n">
        <v>2035</v>
      </c>
      <c r="G6666" s="175" t="n">
        <v>54</v>
      </c>
      <c r="H6666" s="176" t="n">
        <v>13630.7339560408</v>
      </c>
      <c r="I6666" s="177" t="n">
        <v>3929913.43481846</v>
      </c>
      <c r="J6666" s="178" t="str">
        <f>IF(I6666&gt;0,H6666/I6666,0)</f>
      </c>
      <c r="K6666" s="179" t="str">
        <f>1-EXP(-J6666)</f>
      </c>
      <c r="L6666" s="180" t="str">
        <f>IF(G6666=30,1,M6665)</f>
      </c>
      <c r="M6666" s="181" t="str">
        <f>L6666*(1-K6666)</f>
      </c>
    </row>
    <row r="6667">
      <c r="A6667" t="s">
        <v>164</v>
      </c>
      <c r="B6667" t="s">
        <v>262</v>
      </c>
      <c r="C6667" s="32" t="s">
        <v>264</v>
      </c>
      <c r="D6667" t="s">
        <v>458</v>
      </c>
      <c r="E6667" t="s">
        <v>476</v>
      </c>
      <c r="F6667" s="174" t="n">
        <v>2035</v>
      </c>
      <c r="G6667" s="175" t="n">
        <v>55</v>
      </c>
      <c r="H6667" s="176" t="n">
        <v>14625.8229864185</v>
      </c>
      <c r="I6667" s="177" t="n">
        <v>3860784.04216991</v>
      </c>
      <c r="J6667" s="178" t="str">
        <f>IF(I6667&gt;0,H6667/I6667,0)</f>
      </c>
      <c r="K6667" s="179" t="str">
        <f>1-EXP(-J6667)</f>
      </c>
      <c r="L6667" s="180" t="str">
        <f>IF(G6667=30,1,M6666)</f>
      </c>
      <c r="M6667" s="181" t="str">
        <f>L6667*(1-K6667)</f>
      </c>
    </row>
    <row r="6668">
      <c r="A6668" t="s">
        <v>164</v>
      </c>
      <c r="B6668" t="s">
        <v>262</v>
      </c>
      <c r="C6668" s="32" t="s">
        <v>264</v>
      </c>
      <c r="D6668" t="s">
        <v>458</v>
      </c>
      <c r="E6668" t="s">
        <v>476</v>
      </c>
      <c r="F6668" s="174" t="n">
        <v>2035</v>
      </c>
      <c r="G6668" s="175" t="n">
        <v>56</v>
      </c>
      <c r="H6668" s="176" t="n">
        <v>15646.8038419154</v>
      </c>
      <c r="I6668" s="177" t="n">
        <v>3785383.31514191</v>
      </c>
      <c r="J6668" s="178" t="str">
        <f>IF(I6668&gt;0,H6668/I6668,0)</f>
      </c>
      <c r="K6668" s="179" t="str">
        <f>1-EXP(-J6668)</f>
      </c>
      <c r="L6668" s="180" t="str">
        <f>IF(G6668=30,1,M6667)</f>
      </c>
      <c r="M6668" s="181" t="str">
        <f>L6668*(1-K6668)</f>
      </c>
    </row>
    <row r="6669">
      <c r="A6669" t="s">
        <v>164</v>
      </c>
      <c r="B6669" t="s">
        <v>262</v>
      </c>
      <c r="C6669" s="32" t="s">
        <v>264</v>
      </c>
      <c r="D6669" t="s">
        <v>458</v>
      </c>
      <c r="E6669" t="s">
        <v>476</v>
      </c>
      <c r="F6669" s="174" t="n">
        <v>2035</v>
      </c>
      <c r="G6669" s="175" t="n">
        <v>57</v>
      </c>
      <c r="H6669" s="176" t="n">
        <v>16660.2579522929</v>
      </c>
      <c r="I6669" s="177" t="n">
        <v>3690956.1198263</v>
      </c>
      <c r="J6669" s="178" t="str">
        <f>IF(I6669&gt;0,H6669/I6669,0)</f>
      </c>
      <c r="K6669" s="179" t="str">
        <f>1-EXP(-J6669)</f>
      </c>
      <c r="L6669" s="180" t="str">
        <f>IF(G6669=30,1,M6668)</f>
      </c>
      <c r="M6669" s="181" t="str">
        <f>L6669*(1-K6669)</f>
      </c>
    </row>
    <row r="6670">
      <c r="A6670" t="s">
        <v>164</v>
      </c>
      <c r="B6670" t="s">
        <v>262</v>
      </c>
      <c r="C6670" s="32" t="s">
        <v>264</v>
      </c>
      <c r="D6670" t="s">
        <v>458</v>
      </c>
      <c r="E6670" t="s">
        <v>476</v>
      </c>
      <c r="F6670" s="174" t="n">
        <v>2035</v>
      </c>
      <c r="G6670" s="175" t="n">
        <v>58</v>
      </c>
      <c r="H6670" s="176" t="n">
        <v>17838.8715633482</v>
      </c>
      <c r="I6670" s="177" t="n">
        <v>3611965.6216246</v>
      </c>
      <c r="J6670" s="178" t="str">
        <f>IF(I6670&gt;0,H6670/I6670,0)</f>
      </c>
      <c r="K6670" s="179" t="str">
        <f>1-EXP(-J6670)</f>
      </c>
      <c r="L6670" s="180" t="str">
        <f>IF(G6670=30,1,M6669)</f>
      </c>
      <c r="M6670" s="181" t="str">
        <f>L6670*(1-K6670)</f>
      </c>
    </row>
    <row r="6671">
      <c r="A6671" t="s">
        <v>164</v>
      </c>
      <c r="B6671" t="s">
        <v>262</v>
      </c>
      <c r="C6671" s="32" t="s">
        <v>264</v>
      </c>
      <c r="D6671" t="s">
        <v>458</v>
      </c>
      <c r="E6671" t="s">
        <v>476</v>
      </c>
      <c r="F6671" s="174" t="n">
        <v>2035</v>
      </c>
      <c r="G6671" s="175" t="n">
        <v>59</v>
      </c>
      <c r="H6671" s="176" t="n">
        <v>19016.5894264013</v>
      </c>
      <c r="I6671" s="177" t="n">
        <v>3521065.86300074</v>
      </c>
      <c r="J6671" s="178" t="str">
        <f>IF(I6671&gt;0,H6671/I6671,0)</f>
      </c>
      <c r="K6671" s="179" t="str">
        <f>1-EXP(-J6671)</f>
      </c>
      <c r="L6671" s="180" t="str">
        <f>IF(G6671=30,1,M6670)</f>
      </c>
      <c r="M6671" s="181" t="str">
        <f>L6671*(1-K6671)</f>
      </c>
    </row>
    <row r="6672">
      <c r="A6672" t="s">
        <v>164</v>
      </c>
      <c r="B6672" t="s">
        <v>262</v>
      </c>
      <c r="C6672" s="32" t="s">
        <v>264</v>
      </c>
      <c r="D6672" t="s">
        <v>458</v>
      </c>
      <c r="E6672" t="s">
        <v>476</v>
      </c>
      <c r="F6672" s="174" t="n">
        <v>2035</v>
      </c>
      <c r="G6672" s="175" t="n">
        <v>60</v>
      </c>
      <c r="H6672" s="176" t="n">
        <v>20411.2344579553</v>
      </c>
      <c r="I6672" s="177" t="n">
        <v>3428657.01816818</v>
      </c>
      <c r="J6672" s="178" t="str">
        <f>IF(I6672&gt;0,H6672/I6672,0)</f>
      </c>
      <c r="K6672" s="179" t="str">
        <f>1-EXP(-J6672)</f>
      </c>
      <c r="L6672" s="180" t="str">
        <f>IF(G6672=30,1,M6671)</f>
      </c>
      <c r="M6672" s="181" t="str">
        <f>L6672*(1-K6672)</f>
      </c>
    </row>
    <row r="6673">
      <c r="A6673" t="s">
        <v>164</v>
      </c>
      <c r="B6673" t="s">
        <v>262</v>
      </c>
      <c r="C6673" s="32" t="s">
        <v>264</v>
      </c>
      <c r="D6673" t="s">
        <v>458</v>
      </c>
      <c r="E6673" t="s">
        <v>476</v>
      </c>
      <c r="F6673" s="174" t="n">
        <v>2035</v>
      </c>
      <c r="G6673" s="175" t="n">
        <v>61</v>
      </c>
      <c r="H6673" s="176" t="n">
        <v>21562.2612280718</v>
      </c>
      <c r="I6673" s="177" t="n">
        <v>3309218.86096195</v>
      </c>
      <c r="J6673" s="178" t="str">
        <f>IF(I6673&gt;0,H6673/I6673,0)</f>
      </c>
      <c r="K6673" s="179" t="str">
        <f>1-EXP(-J6673)</f>
      </c>
      <c r="L6673" s="180" t="str">
        <f>IF(G6673=30,1,M6672)</f>
      </c>
      <c r="M6673" s="181" t="str">
        <f>L6673*(1-K6673)</f>
      </c>
    </row>
    <row r="6674">
      <c r="A6674" t="s">
        <v>164</v>
      </c>
      <c r="B6674" t="s">
        <v>262</v>
      </c>
      <c r="C6674" s="32" t="s">
        <v>264</v>
      </c>
      <c r="D6674" t="s">
        <v>458</v>
      </c>
      <c r="E6674" t="s">
        <v>476</v>
      </c>
      <c r="F6674" s="174" t="n">
        <v>2035</v>
      </c>
      <c r="G6674" s="175" t="n">
        <v>62</v>
      </c>
      <c r="H6674" s="176" t="n">
        <v>23155.292998933</v>
      </c>
      <c r="I6674" s="177" t="n">
        <v>3245324.06429855</v>
      </c>
      <c r="J6674" s="178" t="str">
        <f>IF(I6674&gt;0,H6674/I6674,0)</f>
      </c>
      <c r="K6674" s="179" t="str">
        <f>1-EXP(-J6674)</f>
      </c>
      <c r="L6674" s="180" t="str">
        <f>IF(G6674=30,1,M6673)</f>
      </c>
      <c r="M6674" s="181" t="str">
        <f>L6674*(1-K6674)</f>
      </c>
    </row>
    <row r="6675">
      <c r="A6675" t="s">
        <v>164</v>
      </c>
      <c r="B6675" t="s">
        <v>262</v>
      </c>
      <c r="C6675" s="32" t="s">
        <v>264</v>
      </c>
      <c r="D6675" t="s">
        <v>458</v>
      </c>
      <c r="E6675" t="s">
        <v>476</v>
      </c>
      <c r="F6675" s="174" t="n">
        <v>2035</v>
      </c>
      <c r="G6675" s="175" t="n">
        <v>63</v>
      </c>
      <c r="H6675" s="176" t="n">
        <v>23704.1089117492</v>
      </c>
      <c r="I6675" s="177" t="n">
        <v>3029072.88616137</v>
      </c>
      <c r="J6675" s="178" t="str">
        <f>IF(I6675&gt;0,H6675/I6675,0)</f>
      </c>
      <c r="K6675" s="179" t="str">
        <f>1-EXP(-J6675)</f>
      </c>
      <c r="L6675" s="180" t="str">
        <f>IF(G6675=30,1,M6674)</f>
      </c>
      <c r="M6675" s="181" t="str">
        <f>L6675*(1-K6675)</f>
      </c>
    </row>
    <row r="6676">
      <c r="A6676" t="s">
        <v>164</v>
      </c>
      <c r="B6676" t="s">
        <v>262</v>
      </c>
      <c r="C6676" s="32" t="s">
        <v>264</v>
      </c>
      <c r="D6676" t="s">
        <v>458</v>
      </c>
      <c r="E6676" t="s">
        <v>476</v>
      </c>
      <c r="F6676" s="174" t="n">
        <v>2035</v>
      </c>
      <c r="G6676" s="175" t="n">
        <v>64</v>
      </c>
      <c r="H6676" s="176" t="n">
        <v>25078.33587556</v>
      </c>
      <c r="I6676" s="177" t="n">
        <v>2924844.26840035</v>
      </c>
      <c r="J6676" s="178" t="str">
        <f>IF(I6676&gt;0,H6676/I6676,0)</f>
      </c>
      <c r="K6676" s="179" t="str">
        <f>1-EXP(-J6676)</f>
      </c>
      <c r="L6676" s="180" t="str">
        <f>IF(G6676=30,1,M6675)</f>
      </c>
      <c r="M6676" s="181" t="str">
        <f>L6676*(1-K6676)</f>
      </c>
    </row>
    <row r="6677">
      <c r="A6677" t="s">
        <v>164</v>
      </c>
      <c r="B6677" t="s">
        <v>262</v>
      </c>
      <c r="C6677" s="32" t="s">
        <v>264</v>
      </c>
      <c r="D6677" t="s">
        <v>458</v>
      </c>
      <c r="E6677" t="s">
        <v>476</v>
      </c>
      <c r="F6677" s="174" t="n">
        <v>2035</v>
      </c>
      <c r="G6677" s="175" t="n">
        <v>65</v>
      </c>
      <c r="H6677" s="176" t="n">
        <v>25600.2072761331</v>
      </c>
      <c r="I6677" s="177" t="n">
        <v>2823780.45549652</v>
      </c>
      <c r="J6677" s="178" t="str">
        <f>IF(I6677&gt;0,H6677/I6677,0)</f>
      </c>
      <c r="K6677" s="179" t="str">
        <f>1-EXP(-J6677)</f>
      </c>
      <c r="L6677" s="180" t="str">
        <f>IF(G6677=30,1,M6676)</f>
      </c>
      <c r="M6677" s="181" t="str">
        <f>L6677*(1-K6677)</f>
      </c>
    </row>
    <row r="6678">
      <c r="A6678" t="s">
        <v>164</v>
      </c>
      <c r="B6678" t="s">
        <v>262</v>
      </c>
      <c r="C6678" s="32" t="s">
        <v>264</v>
      </c>
      <c r="D6678" t="s">
        <v>458</v>
      </c>
      <c r="E6678" t="s">
        <v>476</v>
      </c>
      <c r="F6678" s="174" t="n">
        <v>2035</v>
      </c>
      <c r="G6678" s="175" t="n">
        <v>66</v>
      </c>
      <c r="H6678" s="176" t="n">
        <v>26982.1912720581</v>
      </c>
      <c r="I6678" s="177" t="n">
        <v>2713997.00569433</v>
      </c>
      <c r="J6678" s="178" t="str">
        <f>IF(I6678&gt;0,H6678/I6678,0)</f>
      </c>
      <c r="K6678" s="179" t="str">
        <f>1-EXP(-J6678)</f>
      </c>
      <c r="L6678" s="180" t="str">
        <f>IF(G6678=30,1,M6677)</f>
      </c>
      <c r="M6678" s="181" t="str">
        <f>L6678*(1-K6678)</f>
      </c>
    </row>
    <row r="6679">
      <c r="A6679" t="s">
        <v>164</v>
      </c>
      <c r="B6679" t="s">
        <v>262</v>
      </c>
      <c r="C6679" s="32" t="s">
        <v>264</v>
      </c>
      <c r="D6679" t="s">
        <v>458</v>
      </c>
      <c r="E6679" t="s">
        <v>476</v>
      </c>
      <c r="F6679" s="174" t="n">
        <v>2035</v>
      </c>
      <c r="G6679" s="175" t="n">
        <v>67</v>
      </c>
      <c r="H6679" s="176" t="n">
        <v>28203.6960150306</v>
      </c>
      <c r="I6679" s="177" t="n">
        <v>2585648.78805626</v>
      </c>
      <c r="J6679" s="178" t="str">
        <f>IF(I6679&gt;0,H6679/I6679,0)</f>
      </c>
      <c r="K6679" s="179" t="str">
        <f>1-EXP(-J6679)</f>
      </c>
      <c r="L6679" s="180" t="str">
        <f>IF(G6679=30,1,M6678)</f>
      </c>
      <c r="M6679" s="181" t="str">
        <f>L6679*(1-K6679)</f>
      </c>
    </row>
    <row r="6680">
      <c r="A6680" t="s">
        <v>164</v>
      </c>
      <c r="B6680" t="s">
        <v>262</v>
      </c>
      <c r="C6680" s="32" t="s">
        <v>264</v>
      </c>
      <c r="D6680" t="s">
        <v>458</v>
      </c>
      <c r="E6680" t="s">
        <v>476</v>
      </c>
      <c r="F6680" s="174" t="n">
        <v>2035</v>
      </c>
      <c r="G6680" s="175" t="n">
        <v>68</v>
      </c>
      <c r="H6680" s="176" t="n">
        <v>29119.2550455431</v>
      </c>
      <c r="I6680" s="177" t="n">
        <v>2429539.00315009</v>
      </c>
      <c r="J6680" s="178" t="str">
        <f>IF(I6680&gt;0,H6680/I6680,0)</f>
      </c>
      <c r="K6680" s="179" t="str">
        <f>1-EXP(-J6680)</f>
      </c>
      <c r="L6680" s="180" t="str">
        <f>IF(G6680=30,1,M6679)</f>
      </c>
      <c r="M6680" s="181" t="str">
        <f>L6680*(1-K6680)</f>
      </c>
    </row>
    <row r="6681">
      <c r="A6681" t="s">
        <v>164</v>
      </c>
      <c r="B6681" t="s">
        <v>262</v>
      </c>
      <c r="C6681" s="32" t="s">
        <v>264</v>
      </c>
      <c r="D6681" t="s">
        <v>458</v>
      </c>
      <c r="E6681" t="s">
        <v>476</v>
      </c>
      <c r="F6681" s="174" t="n">
        <v>2035</v>
      </c>
      <c r="G6681" s="175" t="n">
        <v>69</v>
      </c>
      <c r="H6681" s="176" t="n">
        <v>30364.8743779375</v>
      </c>
      <c r="I6681" s="177" t="n">
        <v>2305681.30304933</v>
      </c>
      <c r="J6681" s="178" t="str">
        <f>IF(I6681&gt;0,H6681/I6681,0)</f>
      </c>
      <c r="K6681" s="179" t="str">
        <f>1-EXP(-J6681)</f>
      </c>
      <c r="L6681" s="180" t="str">
        <f>IF(G6681=30,1,M6680)</f>
      </c>
      <c r="M6681" s="181" t="str">
        <f>L6681*(1-K6681)</f>
      </c>
    </row>
    <row r="6682">
      <c r="A6682" t="s">
        <v>164</v>
      </c>
      <c r="B6682" t="s">
        <v>262</v>
      </c>
      <c r="C6682" s="32" t="s">
        <v>264</v>
      </c>
      <c r="D6682" t="s">
        <v>458</v>
      </c>
      <c r="E6682" t="s">
        <v>476</v>
      </c>
      <c r="F6682" s="174" t="n">
        <v>2036</v>
      </c>
      <c r="G6682" s="175" t="n">
        <v>30</v>
      </c>
      <c r="H6682" s="176" t="n">
        <v>820.131122445067</v>
      </c>
      <c r="I6682" s="177" t="n">
        <v>4608183.8363138</v>
      </c>
      <c r="J6682" s="178" t="str">
        <f>IF(I6682&gt;0,H6682/I6682,0)</f>
      </c>
      <c r="K6682" s="179" t="str">
        <f>1-EXP(-J6682)</f>
      </c>
      <c r="L6682" s="180" t="str">
        <f>IF(G6682=30,1,M6681)</f>
      </c>
      <c r="M6682" s="181" t="str">
        <f>L6682*(1-K6682)</f>
      </c>
    </row>
    <row r="6683">
      <c r="A6683" t="s">
        <v>164</v>
      </c>
      <c r="B6683" t="s">
        <v>262</v>
      </c>
      <c r="C6683" s="32" t="s">
        <v>264</v>
      </c>
      <c r="D6683" t="s">
        <v>458</v>
      </c>
      <c r="E6683" t="s">
        <v>476</v>
      </c>
      <c r="F6683" s="174" t="n">
        <v>2036</v>
      </c>
      <c r="G6683" s="175" t="n">
        <v>31</v>
      </c>
      <c r="H6683" s="176" t="n">
        <v>1013.6143616946</v>
      </c>
      <c r="I6683" s="177" t="n">
        <v>4547208.90003076</v>
      </c>
      <c r="J6683" s="178" t="str">
        <f>IF(I6683&gt;0,H6683/I6683,0)</f>
      </c>
      <c r="K6683" s="179" t="str">
        <f>1-EXP(-J6683)</f>
      </c>
      <c r="L6683" s="180" t="str">
        <f>IF(G6683=30,1,M6682)</f>
      </c>
      <c r="M6683" s="181" t="str">
        <f>L6683*(1-K6683)</f>
      </c>
    </row>
    <row r="6684">
      <c r="A6684" t="s">
        <v>164</v>
      </c>
      <c r="B6684" t="s">
        <v>262</v>
      </c>
      <c r="C6684" s="32" t="s">
        <v>264</v>
      </c>
      <c r="D6684" t="s">
        <v>458</v>
      </c>
      <c r="E6684" t="s">
        <v>476</v>
      </c>
      <c r="F6684" s="174" t="n">
        <v>2036</v>
      </c>
      <c r="G6684" s="175" t="n">
        <v>32</v>
      </c>
      <c r="H6684" s="176" t="n">
        <v>1037.17659009223</v>
      </c>
      <c r="I6684" s="177" t="n">
        <v>4418711.23360939</v>
      </c>
      <c r="J6684" s="178" t="str">
        <f>IF(I6684&gt;0,H6684/I6684,0)</f>
      </c>
      <c r="K6684" s="179" t="str">
        <f>1-EXP(-J6684)</f>
      </c>
      <c r="L6684" s="180" t="str">
        <f>IF(G6684=30,1,M6683)</f>
      </c>
      <c r="M6684" s="181" t="str">
        <f>L6684*(1-K6684)</f>
      </c>
    </row>
    <row r="6685">
      <c r="A6685" t="s">
        <v>164</v>
      </c>
      <c r="B6685" t="s">
        <v>262</v>
      </c>
      <c r="C6685" s="32" t="s">
        <v>264</v>
      </c>
      <c r="D6685" t="s">
        <v>458</v>
      </c>
      <c r="E6685" t="s">
        <v>476</v>
      </c>
      <c r="F6685" s="174" t="n">
        <v>2036</v>
      </c>
      <c r="G6685" s="175" t="n">
        <v>33</v>
      </c>
      <c r="H6685" s="176" t="n">
        <v>1082.73480383404</v>
      </c>
      <c r="I6685" s="177" t="n">
        <v>4353340.99301013</v>
      </c>
      <c r="J6685" s="178" t="str">
        <f>IF(I6685&gt;0,H6685/I6685,0)</f>
      </c>
      <c r="K6685" s="179" t="str">
        <f>1-EXP(-J6685)</f>
      </c>
      <c r="L6685" s="180" t="str">
        <f>IF(G6685=30,1,M6684)</f>
      </c>
      <c r="M6685" s="181" t="str">
        <f>L6685*(1-K6685)</f>
      </c>
    </row>
    <row r="6686">
      <c r="A6686" t="s">
        <v>164</v>
      </c>
      <c r="B6686" t="s">
        <v>262</v>
      </c>
      <c r="C6686" s="32" t="s">
        <v>264</v>
      </c>
      <c r="D6686" t="s">
        <v>458</v>
      </c>
      <c r="E6686" t="s">
        <v>476</v>
      </c>
      <c r="F6686" s="174" t="n">
        <v>2036</v>
      </c>
      <c r="G6686" s="175" t="n">
        <v>34</v>
      </c>
      <c r="H6686" s="176" t="n">
        <v>1300.59130317294</v>
      </c>
      <c r="I6686" s="177" t="n">
        <v>4331797.57078896</v>
      </c>
      <c r="J6686" s="178" t="str">
        <f>IF(I6686&gt;0,H6686/I6686,0)</f>
      </c>
      <c r="K6686" s="179" t="str">
        <f>1-EXP(-J6686)</f>
      </c>
      <c r="L6686" s="180" t="str">
        <f>IF(G6686=30,1,M6685)</f>
      </c>
      <c r="M6686" s="181" t="str">
        <f>L6686*(1-K6686)</f>
      </c>
    </row>
    <row r="6687">
      <c r="A6687" t="s">
        <v>164</v>
      </c>
      <c r="B6687" t="s">
        <v>262</v>
      </c>
      <c r="C6687" s="32" t="s">
        <v>264</v>
      </c>
      <c r="D6687" t="s">
        <v>458</v>
      </c>
      <c r="E6687" t="s">
        <v>476</v>
      </c>
      <c r="F6687" s="174" t="n">
        <v>2036</v>
      </c>
      <c r="G6687" s="175" t="n">
        <v>35</v>
      </c>
      <c r="H6687" s="176" t="n">
        <v>1735.67001454732</v>
      </c>
      <c r="I6687" s="177" t="n">
        <v>4311505.4591768</v>
      </c>
      <c r="J6687" s="178" t="str">
        <f>IF(I6687&gt;0,H6687/I6687,0)</f>
      </c>
      <c r="K6687" s="179" t="str">
        <f>1-EXP(-J6687)</f>
      </c>
      <c r="L6687" s="180" t="str">
        <f>IF(G6687=30,1,M6686)</f>
      </c>
      <c r="M6687" s="181" t="str">
        <f>L6687*(1-K6687)</f>
      </c>
    </row>
    <row r="6688">
      <c r="A6688" t="s">
        <v>164</v>
      </c>
      <c r="B6688" t="s">
        <v>262</v>
      </c>
      <c r="C6688" s="32" t="s">
        <v>264</v>
      </c>
      <c r="D6688" t="s">
        <v>458</v>
      </c>
      <c r="E6688" t="s">
        <v>476</v>
      </c>
      <c r="F6688" s="174" t="n">
        <v>2036</v>
      </c>
      <c r="G6688" s="175" t="n">
        <v>36</v>
      </c>
      <c r="H6688" s="176" t="n">
        <v>1931.13183273789</v>
      </c>
      <c r="I6688" s="177" t="n">
        <v>4290442.93529145</v>
      </c>
      <c r="J6688" s="178" t="str">
        <f>IF(I6688&gt;0,H6688/I6688,0)</f>
      </c>
      <c r="K6688" s="179" t="str">
        <f>1-EXP(-J6688)</f>
      </c>
      <c r="L6688" s="180" t="str">
        <f>IF(G6688=30,1,M6687)</f>
      </c>
      <c r="M6688" s="181" t="str">
        <f>L6688*(1-K6688)</f>
      </c>
    </row>
    <row r="6689">
      <c r="A6689" t="s">
        <v>164</v>
      </c>
      <c r="B6689" t="s">
        <v>262</v>
      </c>
      <c r="C6689" s="32" t="s">
        <v>264</v>
      </c>
      <c r="D6689" t="s">
        <v>458</v>
      </c>
      <c r="E6689" t="s">
        <v>476</v>
      </c>
      <c r="F6689" s="174" t="n">
        <v>2036</v>
      </c>
      <c r="G6689" s="175" t="n">
        <v>37</v>
      </c>
      <c r="H6689" s="176" t="n">
        <v>2084.51006984072</v>
      </c>
      <c r="I6689" s="177" t="n">
        <v>4309108.53315912</v>
      </c>
      <c r="J6689" s="178" t="str">
        <f>IF(I6689&gt;0,H6689/I6689,0)</f>
      </c>
      <c r="K6689" s="179" t="str">
        <f>1-EXP(-J6689)</f>
      </c>
      <c r="L6689" s="180" t="str">
        <f>IF(G6689=30,1,M6688)</f>
      </c>
      <c r="M6689" s="181" t="str">
        <f>L6689*(1-K6689)</f>
      </c>
    </row>
    <row r="6690">
      <c r="A6690" t="s">
        <v>164</v>
      </c>
      <c r="B6690" t="s">
        <v>262</v>
      </c>
      <c r="C6690" s="32" t="s">
        <v>264</v>
      </c>
      <c r="D6690" t="s">
        <v>458</v>
      </c>
      <c r="E6690" t="s">
        <v>476</v>
      </c>
      <c r="F6690" s="174" t="n">
        <v>2036</v>
      </c>
      <c r="G6690" s="175" t="n">
        <v>38</v>
      </c>
      <c r="H6690" s="176" t="n">
        <v>2276.51505063397</v>
      </c>
      <c r="I6690" s="177" t="n">
        <v>4366552.64210578</v>
      </c>
      <c r="J6690" s="178" t="str">
        <f>IF(I6690&gt;0,H6690/I6690,0)</f>
      </c>
      <c r="K6690" s="179" t="str">
        <f>1-EXP(-J6690)</f>
      </c>
      <c r="L6690" s="180" t="str">
        <f>IF(G6690=30,1,M6689)</f>
      </c>
      <c r="M6690" s="181" t="str">
        <f>L6690*(1-K6690)</f>
      </c>
    </row>
    <row r="6691">
      <c r="A6691" t="s">
        <v>164</v>
      </c>
      <c r="B6691" t="s">
        <v>262</v>
      </c>
      <c r="C6691" s="32" t="s">
        <v>264</v>
      </c>
      <c r="D6691" t="s">
        <v>458</v>
      </c>
      <c r="E6691" t="s">
        <v>476</v>
      </c>
      <c r="F6691" s="174" t="n">
        <v>2036</v>
      </c>
      <c r="G6691" s="175" t="n">
        <v>39</v>
      </c>
      <c r="H6691" s="176" t="n">
        <v>2747.37972179442</v>
      </c>
      <c r="I6691" s="177" t="n">
        <v>4502071.78437484</v>
      </c>
      <c r="J6691" s="178" t="str">
        <f>IF(I6691&gt;0,H6691/I6691,0)</f>
      </c>
      <c r="K6691" s="179" t="str">
        <f>1-EXP(-J6691)</f>
      </c>
      <c r="L6691" s="180" t="str">
        <f>IF(G6691=30,1,M6690)</f>
      </c>
      <c r="M6691" s="181" t="str">
        <f>L6691*(1-K6691)</f>
      </c>
    </row>
    <row r="6692">
      <c r="A6692" t="s">
        <v>164</v>
      </c>
      <c r="B6692" t="s">
        <v>262</v>
      </c>
      <c r="C6692" s="32" t="s">
        <v>264</v>
      </c>
      <c r="D6692" t="s">
        <v>458</v>
      </c>
      <c r="E6692" t="s">
        <v>476</v>
      </c>
      <c r="F6692" s="174" t="n">
        <v>2036</v>
      </c>
      <c r="G6692" s="175" t="n">
        <v>40</v>
      </c>
      <c r="H6692" s="176" t="n">
        <v>3641.48426041856</v>
      </c>
      <c r="I6692" s="177" t="n">
        <v>4456613.38764844</v>
      </c>
      <c r="J6692" s="178" t="str">
        <f>IF(I6692&gt;0,H6692/I6692,0)</f>
      </c>
      <c r="K6692" s="179" t="str">
        <f>1-EXP(-J6692)</f>
      </c>
      <c r="L6692" s="180" t="str">
        <f>IF(G6692=30,1,M6691)</f>
      </c>
      <c r="M6692" s="181" t="str">
        <f>L6692*(1-K6692)</f>
      </c>
    </row>
    <row r="6693">
      <c r="A6693" t="s">
        <v>164</v>
      </c>
      <c r="B6693" t="s">
        <v>262</v>
      </c>
      <c r="C6693" s="32" t="s">
        <v>264</v>
      </c>
      <c r="D6693" t="s">
        <v>458</v>
      </c>
      <c r="E6693" t="s">
        <v>476</v>
      </c>
      <c r="F6693" s="174" t="n">
        <v>2036</v>
      </c>
      <c r="G6693" s="175" t="n">
        <v>41</v>
      </c>
      <c r="H6693" s="176" t="n">
        <v>3867.28457586632</v>
      </c>
      <c r="I6693" s="177" t="n">
        <v>4380192.09683092</v>
      </c>
      <c r="J6693" s="178" t="str">
        <f>IF(I6693&gt;0,H6693/I6693,0)</f>
      </c>
      <c r="K6693" s="179" t="str">
        <f>1-EXP(-J6693)</f>
      </c>
      <c r="L6693" s="180" t="str">
        <f>IF(G6693=30,1,M6692)</f>
      </c>
      <c r="M6693" s="181" t="str">
        <f>L6693*(1-K6693)</f>
      </c>
    </row>
    <row r="6694">
      <c r="A6694" t="s">
        <v>164</v>
      </c>
      <c r="B6694" t="s">
        <v>262</v>
      </c>
      <c r="C6694" s="32" t="s">
        <v>264</v>
      </c>
      <c r="D6694" t="s">
        <v>458</v>
      </c>
      <c r="E6694" t="s">
        <v>476</v>
      </c>
      <c r="F6694" s="174" t="n">
        <v>2036</v>
      </c>
      <c r="G6694" s="175" t="n">
        <v>42</v>
      </c>
      <c r="H6694" s="176" t="n">
        <v>4132.55576300357</v>
      </c>
      <c r="I6694" s="177" t="n">
        <v>4319799.45528804</v>
      </c>
      <c r="J6694" s="178" t="str">
        <f>IF(I6694&gt;0,H6694/I6694,0)</f>
      </c>
      <c r="K6694" s="179" t="str">
        <f>1-EXP(-J6694)</f>
      </c>
      <c r="L6694" s="180" t="str">
        <f>IF(G6694=30,1,M6693)</f>
      </c>
      <c r="M6694" s="181" t="str">
        <f>L6694*(1-K6694)</f>
      </c>
    </row>
    <row r="6695">
      <c r="A6695" t="s">
        <v>164</v>
      </c>
      <c r="B6695" t="s">
        <v>262</v>
      </c>
      <c r="C6695" s="32" t="s">
        <v>264</v>
      </c>
      <c r="D6695" t="s">
        <v>458</v>
      </c>
      <c r="E6695" t="s">
        <v>476</v>
      </c>
      <c r="F6695" s="174" t="n">
        <v>2036</v>
      </c>
      <c r="G6695" s="175" t="n">
        <v>43</v>
      </c>
      <c r="H6695" s="176" t="n">
        <v>4431.36449759653</v>
      </c>
      <c r="I6695" s="177" t="n">
        <v>4262629.44622749</v>
      </c>
      <c r="J6695" s="178" t="str">
        <f>IF(I6695&gt;0,H6695/I6695,0)</f>
      </c>
      <c r="K6695" s="179" t="str">
        <f>1-EXP(-J6695)</f>
      </c>
      <c r="L6695" s="180" t="str">
        <f>IF(G6695=30,1,M6694)</f>
      </c>
      <c r="M6695" s="181" t="str">
        <f>L6695*(1-K6695)</f>
      </c>
    </row>
    <row r="6696">
      <c r="A6696" t="s">
        <v>164</v>
      </c>
      <c r="B6696" t="s">
        <v>262</v>
      </c>
      <c r="C6696" s="32" t="s">
        <v>264</v>
      </c>
      <c r="D6696" t="s">
        <v>458</v>
      </c>
      <c r="E6696" t="s">
        <v>476</v>
      </c>
      <c r="F6696" s="174" t="n">
        <v>2036</v>
      </c>
      <c r="G6696" s="175" t="n">
        <v>44</v>
      </c>
      <c r="H6696" s="176" t="n">
        <v>4861.00365204631</v>
      </c>
      <c r="I6696" s="177" t="n">
        <v>4295180.79421252</v>
      </c>
      <c r="J6696" s="178" t="str">
        <f>IF(I6696&gt;0,H6696/I6696,0)</f>
      </c>
      <c r="K6696" s="179" t="str">
        <f>1-EXP(-J6696)</f>
      </c>
      <c r="L6696" s="180" t="str">
        <f>IF(G6696=30,1,M6695)</f>
      </c>
      <c r="M6696" s="181" t="str">
        <f>L6696*(1-K6696)</f>
      </c>
    </row>
    <row r="6697">
      <c r="A6697" t="s">
        <v>164</v>
      </c>
      <c r="B6697" t="s">
        <v>262</v>
      </c>
      <c r="C6697" s="32" t="s">
        <v>264</v>
      </c>
      <c r="D6697" t="s">
        <v>458</v>
      </c>
      <c r="E6697" t="s">
        <v>476</v>
      </c>
      <c r="F6697" s="174" t="n">
        <v>2036</v>
      </c>
      <c r="G6697" s="175" t="n">
        <v>45</v>
      </c>
      <c r="H6697" s="176" t="n">
        <v>6273.60726346126</v>
      </c>
      <c r="I6697" s="177" t="n">
        <v>4307668.74201659</v>
      </c>
      <c r="J6697" s="178" t="str">
        <f>IF(I6697&gt;0,H6697/I6697,0)</f>
      </c>
      <c r="K6697" s="179" t="str">
        <f>1-EXP(-J6697)</f>
      </c>
      <c r="L6697" s="180" t="str">
        <f>IF(G6697=30,1,M6696)</f>
      </c>
      <c r="M6697" s="181" t="str">
        <f>L6697*(1-K6697)</f>
      </c>
    </row>
    <row r="6698">
      <c r="A6698" t="s">
        <v>164</v>
      </c>
      <c r="B6698" t="s">
        <v>262</v>
      </c>
      <c r="C6698" s="32" t="s">
        <v>264</v>
      </c>
      <c r="D6698" t="s">
        <v>458</v>
      </c>
      <c r="E6698" t="s">
        <v>476</v>
      </c>
      <c r="F6698" s="174" t="n">
        <v>2036</v>
      </c>
      <c r="G6698" s="175" t="n">
        <v>46</v>
      </c>
      <c r="H6698" s="176" t="n">
        <v>9364.14061913785</v>
      </c>
      <c r="I6698" s="177" t="n">
        <v>6338064.79108946</v>
      </c>
      <c r="J6698" s="178" t="str">
        <f>IF(I6698&gt;0,H6698/I6698,0)</f>
      </c>
      <c r="K6698" s="179" t="str">
        <f>1-EXP(-J6698)</f>
      </c>
      <c r="L6698" s="180" t="str">
        <f>IF(G6698=30,1,M6697)</f>
      </c>
      <c r="M6698" s="181" t="str">
        <f>L6698*(1-K6698)</f>
      </c>
    </row>
    <row r="6699">
      <c r="A6699" t="s">
        <v>164</v>
      </c>
      <c r="B6699" t="s">
        <v>262</v>
      </c>
      <c r="C6699" s="32" t="s">
        <v>264</v>
      </c>
      <c r="D6699" t="s">
        <v>458</v>
      </c>
      <c r="E6699" t="s">
        <v>476</v>
      </c>
      <c r="F6699" s="174" t="n">
        <v>2036</v>
      </c>
      <c r="G6699" s="175" t="n">
        <v>47</v>
      </c>
      <c r="H6699" s="176" t="n">
        <v>7420.97322607806</v>
      </c>
      <c r="I6699" s="177" t="n">
        <v>4253455.7062478</v>
      </c>
      <c r="J6699" s="178" t="str">
        <f>IF(I6699&gt;0,H6699/I6699,0)</f>
      </c>
      <c r="K6699" s="179" t="str">
        <f>1-EXP(-J6699)</f>
      </c>
      <c r="L6699" s="180" t="str">
        <f>IF(G6699=30,1,M6698)</f>
      </c>
      <c r="M6699" s="181" t="str">
        <f>L6699*(1-K6699)</f>
      </c>
    </row>
    <row r="6700">
      <c r="A6700" t="s">
        <v>164</v>
      </c>
      <c r="B6700" t="s">
        <v>262</v>
      </c>
      <c r="C6700" s="32" t="s">
        <v>264</v>
      </c>
      <c r="D6700" t="s">
        <v>458</v>
      </c>
      <c r="E6700" t="s">
        <v>476</v>
      </c>
      <c r="F6700" s="174" t="n">
        <v>2036</v>
      </c>
      <c r="G6700" s="175" t="n">
        <v>48</v>
      </c>
      <c r="H6700" s="176" t="n">
        <v>8086.36197468621</v>
      </c>
      <c r="I6700" s="177" t="n">
        <v>4229678.10046364</v>
      </c>
      <c r="J6700" s="178" t="str">
        <f>IF(I6700&gt;0,H6700/I6700,0)</f>
      </c>
      <c r="K6700" s="179" t="str">
        <f>1-EXP(-J6700)</f>
      </c>
      <c r="L6700" s="180" t="str">
        <f>IF(G6700=30,1,M6699)</f>
      </c>
      <c r="M6700" s="181" t="str">
        <f>L6700*(1-K6700)</f>
      </c>
    </row>
    <row r="6701">
      <c r="A6701" t="s">
        <v>164</v>
      </c>
      <c r="B6701" t="s">
        <v>262</v>
      </c>
      <c r="C6701" s="32" t="s">
        <v>264</v>
      </c>
      <c r="D6701" t="s">
        <v>458</v>
      </c>
      <c r="E6701" t="s">
        <v>476</v>
      </c>
      <c r="F6701" s="174" t="n">
        <v>2036</v>
      </c>
      <c r="G6701" s="175" t="n">
        <v>49</v>
      </c>
      <c r="H6701" s="176" t="n">
        <v>8574.46783905031</v>
      </c>
      <c r="I6701" s="177" t="n">
        <v>4092129.91749444</v>
      </c>
      <c r="J6701" s="178" t="str">
        <f>IF(I6701&gt;0,H6701/I6701,0)</f>
      </c>
      <c r="K6701" s="179" t="str">
        <f>1-EXP(-J6701)</f>
      </c>
      <c r="L6701" s="180" t="str">
        <f>IF(G6701=30,1,M6700)</f>
      </c>
      <c r="M6701" s="181" t="str">
        <f>L6701*(1-K6701)</f>
      </c>
    </row>
    <row r="6702">
      <c r="A6702" t="s">
        <v>164</v>
      </c>
      <c r="B6702" t="s">
        <v>262</v>
      </c>
      <c r="C6702" s="32" t="s">
        <v>264</v>
      </c>
      <c r="D6702" t="s">
        <v>458</v>
      </c>
      <c r="E6702" t="s">
        <v>476</v>
      </c>
      <c r="F6702" s="174" t="n">
        <v>2036</v>
      </c>
      <c r="G6702" s="175" t="n">
        <v>50</v>
      </c>
      <c r="H6702" s="176" t="n">
        <v>9800.06689226196</v>
      </c>
      <c r="I6702" s="177" t="n">
        <v>4049516.73620488</v>
      </c>
      <c r="J6702" s="178" t="str">
        <f>IF(I6702&gt;0,H6702/I6702,0)</f>
      </c>
      <c r="K6702" s="179" t="str">
        <f>1-EXP(-J6702)</f>
      </c>
      <c r="L6702" s="180" t="str">
        <f>IF(G6702=30,1,M6701)</f>
      </c>
      <c r="M6702" s="181" t="str">
        <f>L6702*(1-K6702)</f>
      </c>
    </row>
    <row r="6703">
      <c r="A6703" t="s">
        <v>164</v>
      </c>
      <c r="B6703" t="s">
        <v>262</v>
      </c>
      <c r="C6703" s="32" t="s">
        <v>264</v>
      </c>
      <c r="D6703" t="s">
        <v>458</v>
      </c>
      <c r="E6703" t="s">
        <v>476</v>
      </c>
      <c r="F6703" s="174" t="n">
        <v>2036</v>
      </c>
      <c r="G6703" s="175" t="n">
        <v>51</v>
      </c>
      <c r="H6703" s="176" t="n">
        <v>10840.5594468856</v>
      </c>
      <c r="I6703" s="177" t="n">
        <v>4096393.74131373</v>
      </c>
      <c r="J6703" s="178" t="str">
        <f>IF(I6703&gt;0,H6703/I6703,0)</f>
      </c>
      <c r="K6703" s="179" t="str">
        <f>1-EXP(-J6703)</f>
      </c>
      <c r="L6703" s="180" t="str">
        <f>IF(G6703=30,1,M6702)</f>
      </c>
      <c r="M6703" s="181" t="str">
        <f>L6703*(1-K6703)</f>
      </c>
    </row>
    <row r="6704">
      <c r="A6704" t="s">
        <v>164</v>
      </c>
      <c r="B6704" t="s">
        <v>262</v>
      </c>
      <c r="C6704" s="32" t="s">
        <v>264</v>
      </c>
      <c r="D6704" t="s">
        <v>458</v>
      </c>
      <c r="E6704" t="s">
        <v>476</v>
      </c>
      <c r="F6704" s="174" t="n">
        <v>2036</v>
      </c>
      <c r="G6704" s="175" t="n">
        <v>52</v>
      </c>
      <c r="H6704" s="176" t="n">
        <v>12049.215985753</v>
      </c>
      <c r="I6704" s="177" t="n">
        <v>4167044.13755434</v>
      </c>
      <c r="J6704" s="178" t="str">
        <f>IF(I6704&gt;0,H6704/I6704,0)</f>
      </c>
      <c r="K6704" s="179" t="str">
        <f>1-EXP(-J6704)</f>
      </c>
      <c r="L6704" s="180" t="str">
        <f>IF(G6704=30,1,M6703)</f>
      </c>
      <c r="M6704" s="181" t="str">
        <f>L6704*(1-K6704)</f>
      </c>
    </row>
    <row r="6705">
      <c r="A6705" t="s">
        <v>164</v>
      </c>
      <c r="B6705" t="s">
        <v>262</v>
      </c>
      <c r="C6705" s="32" t="s">
        <v>264</v>
      </c>
      <c r="D6705" t="s">
        <v>458</v>
      </c>
      <c r="E6705" t="s">
        <v>476</v>
      </c>
      <c r="F6705" s="174" t="n">
        <v>2036</v>
      </c>
      <c r="G6705" s="175" t="n">
        <v>53</v>
      </c>
      <c r="H6705" s="176" t="n">
        <v>13040.3946189333</v>
      </c>
      <c r="I6705" s="177" t="n">
        <v>4130904.78984552</v>
      </c>
      <c r="J6705" s="178" t="str">
        <f>IF(I6705&gt;0,H6705/I6705,0)</f>
      </c>
      <c r="K6705" s="179" t="str">
        <f>1-EXP(-J6705)</f>
      </c>
      <c r="L6705" s="180" t="str">
        <f>IF(G6705=30,1,M6704)</f>
      </c>
      <c r="M6705" s="181" t="str">
        <f>L6705*(1-K6705)</f>
      </c>
    </row>
    <row r="6706">
      <c r="A6706" t="s">
        <v>164</v>
      </c>
      <c r="B6706" t="s">
        <v>262</v>
      </c>
      <c r="C6706" s="32" t="s">
        <v>264</v>
      </c>
      <c r="D6706" t="s">
        <v>458</v>
      </c>
      <c r="E6706" t="s">
        <v>476</v>
      </c>
      <c r="F6706" s="174" t="n">
        <v>2036</v>
      </c>
      <c r="G6706" s="175" t="n">
        <v>54</v>
      </c>
      <c r="H6706" s="176" t="n">
        <v>13740.7697744329</v>
      </c>
      <c r="I6706" s="177" t="n">
        <v>3985451.70028149</v>
      </c>
      <c r="J6706" s="178" t="str">
        <f>IF(I6706&gt;0,H6706/I6706,0)</f>
      </c>
      <c r="K6706" s="179" t="str">
        <f>1-EXP(-J6706)</f>
      </c>
      <c r="L6706" s="180" t="str">
        <f>IF(G6706=30,1,M6705)</f>
      </c>
      <c r="M6706" s="181" t="str">
        <f>L6706*(1-K6706)</f>
      </c>
    </row>
    <row r="6707">
      <c r="A6707" t="s">
        <v>164</v>
      </c>
      <c r="B6707" t="s">
        <v>262</v>
      </c>
      <c r="C6707" s="32" t="s">
        <v>264</v>
      </c>
      <c r="D6707" t="s">
        <v>458</v>
      </c>
      <c r="E6707" t="s">
        <v>476</v>
      </c>
      <c r="F6707" s="174" t="n">
        <v>2036</v>
      </c>
      <c r="G6707" s="175" t="n">
        <v>55</v>
      </c>
      <c r="H6707" s="176" t="n">
        <v>14654.7747370088</v>
      </c>
      <c r="I6707" s="177" t="n">
        <v>3899692.77355575</v>
      </c>
      <c r="J6707" s="178" t="str">
        <f>IF(I6707&gt;0,H6707/I6707,0)</f>
      </c>
      <c r="K6707" s="179" t="str">
        <f>1-EXP(-J6707)</f>
      </c>
      <c r="L6707" s="180" t="str">
        <f>IF(G6707=30,1,M6706)</f>
      </c>
      <c r="M6707" s="181" t="str">
        <f>L6707*(1-K6707)</f>
      </c>
    </row>
    <row r="6708">
      <c r="A6708" t="s">
        <v>164</v>
      </c>
      <c r="B6708" t="s">
        <v>262</v>
      </c>
      <c r="C6708" s="32" t="s">
        <v>264</v>
      </c>
      <c r="D6708" t="s">
        <v>458</v>
      </c>
      <c r="E6708" t="s">
        <v>476</v>
      </c>
      <c r="F6708" s="174" t="n">
        <v>2036</v>
      </c>
      <c r="G6708" s="175" t="n">
        <v>56</v>
      </c>
      <c r="H6708" s="176" t="n">
        <v>15692.2654694208</v>
      </c>
      <c r="I6708" s="177" t="n">
        <v>3828097.22680451</v>
      </c>
      <c r="J6708" s="178" t="str">
        <f>IF(I6708&gt;0,H6708/I6708,0)</f>
      </c>
      <c r="K6708" s="179" t="str">
        <f>1-EXP(-J6708)</f>
      </c>
      <c r="L6708" s="180" t="str">
        <f>IF(G6708=30,1,M6707)</f>
      </c>
      <c r="M6708" s="181" t="str">
        <f>L6708*(1-K6708)</f>
      </c>
    </row>
    <row r="6709">
      <c r="A6709" t="s">
        <v>164</v>
      </c>
      <c r="B6709" t="s">
        <v>262</v>
      </c>
      <c r="C6709" s="32" t="s">
        <v>264</v>
      </c>
      <c r="D6709" t="s">
        <v>458</v>
      </c>
      <c r="E6709" t="s">
        <v>476</v>
      </c>
      <c r="F6709" s="174" t="n">
        <v>2036</v>
      </c>
      <c r="G6709" s="175" t="n">
        <v>57</v>
      </c>
      <c r="H6709" s="176" t="n">
        <v>16786.4630482674</v>
      </c>
      <c r="I6709" s="177" t="n">
        <v>3750725.97008452</v>
      </c>
      <c r="J6709" s="178" t="str">
        <f>IF(I6709&gt;0,H6709/I6709,0)</f>
      </c>
      <c r="K6709" s="179" t="str">
        <f>1-EXP(-J6709)</f>
      </c>
      <c r="L6709" s="180" t="str">
        <f>IF(G6709=30,1,M6708)</f>
      </c>
      <c r="M6709" s="181" t="str">
        <f>L6709*(1-K6709)</f>
      </c>
    </row>
    <row r="6710">
      <c r="A6710" t="s">
        <v>164</v>
      </c>
      <c r="B6710" t="s">
        <v>262</v>
      </c>
      <c r="C6710" s="32" t="s">
        <v>264</v>
      </c>
      <c r="D6710" t="s">
        <v>458</v>
      </c>
      <c r="E6710" t="s">
        <v>476</v>
      </c>
      <c r="F6710" s="174" t="n">
        <v>2036</v>
      </c>
      <c r="G6710" s="175" t="n">
        <v>58</v>
      </c>
      <c r="H6710" s="176" t="n">
        <v>17871.5165181012</v>
      </c>
      <c r="I6710" s="177" t="n">
        <v>3654070.40357598</v>
      </c>
      <c r="J6710" s="178" t="str">
        <f>IF(I6710&gt;0,H6710/I6710,0)</f>
      </c>
      <c r="K6710" s="179" t="str">
        <f>1-EXP(-J6710)</f>
      </c>
      <c r="L6710" s="180" t="str">
        <f>IF(G6710=30,1,M6709)</f>
      </c>
      <c r="M6710" s="181" t="str">
        <f>L6710*(1-K6710)</f>
      </c>
    </row>
    <row r="6711">
      <c r="A6711" t="s">
        <v>164</v>
      </c>
      <c r="B6711" t="s">
        <v>262</v>
      </c>
      <c r="C6711" s="32" t="s">
        <v>264</v>
      </c>
      <c r="D6711" t="s">
        <v>458</v>
      </c>
      <c r="E6711" t="s">
        <v>476</v>
      </c>
      <c r="F6711" s="174" t="n">
        <v>2036</v>
      </c>
      <c r="G6711" s="175" t="n">
        <v>59</v>
      </c>
      <c r="H6711" s="176" t="n">
        <v>19133.4077359927</v>
      </c>
      <c r="I6711" s="177" t="n">
        <v>3572494.44587062</v>
      </c>
      <c r="J6711" s="178" t="str">
        <f>IF(I6711&gt;0,H6711/I6711,0)</f>
      </c>
      <c r="K6711" s="179" t="str">
        <f>1-EXP(-J6711)</f>
      </c>
      <c r="L6711" s="180" t="str">
        <f>IF(G6711=30,1,M6710)</f>
      </c>
      <c r="M6711" s="181" t="str">
        <f>L6711*(1-K6711)</f>
      </c>
    </row>
    <row r="6712">
      <c r="A6712" t="s">
        <v>164</v>
      </c>
      <c r="B6712" t="s">
        <v>262</v>
      </c>
      <c r="C6712" s="32" t="s">
        <v>264</v>
      </c>
      <c r="D6712" t="s">
        <v>458</v>
      </c>
      <c r="E6712" t="s">
        <v>476</v>
      </c>
      <c r="F6712" s="174" t="n">
        <v>2036</v>
      </c>
      <c r="G6712" s="175" t="n">
        <v>60</v>
      </c>
      <c r="H6712" s="176" t="n">
        <v>20497.6795665199</v>
      </c>
      <c r="I6712" s="177" t="n">
        <v>3479008.54662372</v>
      </c>
      <c r="J6712" s="178" t="str">
        <f>IF(I6712&gt;0,H6712/I6712,0)</f>
      </c>
      <c r="K6712" s="179" t="str">
        <f>1-EXP(-J6712)</f>
      </c>
      <c r="L6712" s="180" t="str">
        <f>IF(G6712=30,1,M6711)</f>
      </c>
      <c r="M6712" s="181" t="str">
        <f>L6712*(1-K6712)</f>
      </c>
    </row>
    <row r="6713">
      <c r="A6713" t="s">
        <v>164</v>
      </c>
      <c r="B6713" t="s">
        <v>262</v>
      </c>
      <c r="C6713" s="32" t="s">
        <v>264</v>
      </c>
      <c r="D6713" t="s">
        <v>458</v>
      </c>
      <c r="E6713" t="s">
        <v>476</v>
      </c>
      <c r="F6713" s="174" t="n">
        <v>2036</v>
      </c>
      <c r="G6713" s="175" t="n">
        <v>61</v>
      </c>
      <c r="H6713" s="176" t="n">
        <v>21821.2598589776</v>
      </c>
      <c r="I6713" s="177" t="n">
        <v>3383468.04853867</v>
      </c>
      <c r="J6713" s="178" t="str">
        <f>IF(I6713&gt;0,H6713/I6713,0)</f>
      </c>
      <c r="K6713" s="179" t="str">
        <f>1-EXP(-J6713)</f>
      </c>
      <c r="L6713" s="180" t="str">
        <f>IF(G6713=30,1,M6712)</f>
      </c>
      <c r="M6713" s="181" t="str">
        <f>L6713*(1-K6713)</f>
      </c>
    </row>
    <row r="6714">
      <c r="A6714" t="s">
        <v>164</v>
      </c>
      <c r="B6714" t="s">
        <v>262</v>
      </c>
      <c r="C6714" s="32" t="s">
        <v>264</v>
      </c>
      <c r="D6714" t="s">
        <v>458</v>
      </c>
      <c r="E6714" t="s">
        <v>476</v>
      </c>
      <c r="F6714" s="174" t="n">
        <v>2036</v>
      </c>
      <c r="G6714" s="175" t="n">
        <v>62</v>
      </c>
      <c r="H6714" s="176" t="n">
        <v>23040.339835139</v>
      </c>
      <c r="I6714" s="177" t="n">
        <v>3261887.70300596</v>
      </c>
      <c r="J6714" s="178" t="str">
        <f>IF(I6714&gt;0,H6714/I6714,0)</f>
      </c>
      <c r="K6714" s="179" t="str">
        <f>1-EXP(-J6714)</f>
      </c>
      <c r="L6714" s="180" t="str">
        <f>IF(G6714=30,1,M6713)</f>
      </c>
      <c r="M6714" s="181" t="str">
        <f>L6714*(1-K6714)</f>
      </c>
    </row>
    <row r="6715">
      <c r="A6715" t="s">
        <v>164</v>
      </c>
      <c r="B6715" t="s">
        <v>262</v>
      </c>
      <c r="C6715" s="32" t="s">
        <v>264</v>
      </c>
      <c r="D6715" t="s">
        <v>458</v>
      </c>
      <c r="E6715" t="s">
        <v>476</v>
      </c>
      <c r="F6715" s="174" t="n">
        <v>2036</v>
      </c>
      <c r="G6715" s="175" t="n">
        <v>63</v>
      </c>
      <c r="H6715" s="176" t="n">
        <v>24719.0688401946</v>
      </c>
      <c r="I6715" s="177" t="n">
        <v>3194509.47163166</v>
      </c>
      <c r="J6715" s="178" t="str">
        <f>IF(I6715&gt;0,H6715/I6715,0)</f>
      </c>
      <c r="K6715" s="179" t="str">
        <f>1-EXP(-J6715)</f>
      </c>
      <c r="L6715" s="180" t="str">
        <f>IF(G6715=30,1,M6714)</f>
      </c>
      <c r="M6715" s="181" t="str">
        <f>L6715*(1-K6715)</f>
      </c>
    </row>
    <row r="6716">
      <c r="A6716" t="s">
        <v>164</v>
      </c>
      <c r="B6716" t="s">
        <v>262</v>
      </c>
      <c r="C6716" s="32" t="s">
        <v>264</v>
      </c>
      <c r="D6716" t="s">
        <v>458</v>
      </c>
      <c r="E6716" t="s">
        <v>476</v>
      </c>
      <c r="F6716" s="174" t="n">
        <v>2036</v>
      </c>
      <c r="G6716" s="175" t="n">
        <v>64</v>
      </c>
      <c r="H6716" s="176" t="n">
        <v>25273.2391807707</v>
      </c>
      <c r="I6716" s="177" t="n">
        <v>2977063.7736427</v>
      </c>
      <c r="J6716" s="178" t="str">
        <f>IF(I6716&gt;0,H6716/I6716,0)</f>
      </c>
      <c r="K6716" s="179" t="str">
        <f>1-EXP(-J6716)</f>
      </c>
      <c r="L6716" s="180" t="str">
        <f>IF(G6716=30,1,M6715)</f>
      </c>
      <c r="M6716" s="181" t="str">
        <f>L6716*(1-K6716)</f>
      </c>
    </row>
    <row r="6717">
      <c r="A6717" t="s">
        <v>164</v>
      </c>
      <c r="B6717" t="s">
        <v>262</v>
      </c>
      <c r="C6717" s="32" t="s">
        <v>264</v>
      </c>
      <c r="D6717" t="s">
        <v>458</v>
      </c>
      <c r="E6717" t="s">
        <v>476</v>
      </c>
      <c r="F6717" s="174" t="n">
        <v>2036</v>
      </c>
      <c r="G6717" s="175" t="n">
        <v>65</v>
      </c>
      <c r="H6717" s="176" t="n">
        <v>25726.3896816744</v>
      </c>
      <c r="I6717" s="177" t="n">
        <v>2869829.24036235</v>
      </c>
      <c r="J6717" s="178" t="str">
        <f>IF(I6717&gt;0,H6717/I6717,0)</f>
      </c>
      <c r="K6717" s="179" t="str">
        <f>1-EXP(-J6717)</f>
      </c>
      <c r="L6717" s="180" t="str">
        <f>IF(G6717=30,1,M6716)</f>
      </c>
      <c r="M6717" s="181" t="str">
        <f>L6717*(1-K6717)</f>
      </c>
    </row>
    <row r="6718">
      <c r="A6718" t="s">
        <v>164</v>
      </c>
      <c r="B6718" t="s">
        <v>262</v>
      </c>
      <c r="C6718" s="32" t="s">
        <v>264</v>
      </c>
      <c r="D6718" t="s">
        <v>458</v>
      </c>
      <c r="E6718" t="s">
        <v>476</v>
      </c>
      <c r="F6718" s="174" t="n">
        <v>2036</v>
      </c>
      <c r="G6718" s="175" t="n">
        <v>66</v>
      </c>
      <c r="H6718" s="176" t="n">
        <v>27193.9190665594</v>
      </c>
      <c r="I6718" s="177" t="n">
        <v>2766027.45083188</v>
      </c>
      <c r="J6718" s="178" t="str">
        <f>IF(I6718&gt;0,H6718/I6718,0)</f>
      </c>
      <c r="K6718" s="179" t="str">
        <f>1-EXP(-J6718)</f>
      </c>
      <c r="L6718" s="180" t="str">
        <f>IF(G6718=30,1,M6717)</f>
      </c>
      <c r="M6718" s="181" t="str">
        <f>L6718*(1-K6718)</f>
      </c>
    </row>
    <row r="6719">
      <c r="A6719" t="s">
        <v>164</v>
      </c>
      <c r="B6719" t="s">
        <v>262</v>
      </c>
      <c r="C6719" s="32" t="s">
        <v>264</v>
      </c>
      <c r="D6719" t="s">
        <v>458</v>
      </c>
      <c r="E6719" t="s">
        <v>476</v>
      </c>
      <c r="F6719" s="174" t="n">
        <v>2036</v>
      </c>
      <c r="G6719" s="175" t="n">
        <v>67</v>
      </c>
      <c r="H6719" s="176" t="n">
        <v>28615.1855015284</v>
      </c>
      <c r="I6719" s="177" t="n">
        <v>2652759.61333835</v>
      </c>
      <c r="J6719" s="178" t="str">
        <f>IF(I6719&gt;0,H6719/I6719,0)</f>
      </c>
      <c r="K6719" s="179" t="str">
        <f>1-EXP(-J6719)</f>
      </c>
      <c r="L6719" s="180" t="str">
        <f>IF(G6719=30,1,M6718)</f>
      </c>
      <c r="M6719" s="181" t="str">
        <f>L6719*(1-K6719)</f>
      </c>
    </row>
    <row r="6720">
      <c r="A6720" t="s">
        <v>164</v>
      </c>
      <c r="B6720" t="s">
        <v>262</v>
      </c>
      <c r="C6720" s="32" t="s">
        <v>264</v>
      </c>
      <c r="D6720" t="s">
        <v>458</v>
      </c>
      <c r="E6720" t="s">
        <v>476</v>
      </c>
      <c r="F6720" s="174" t="n">
        <v>2036</v>
      </c>
      <c r="G6720" s="175" t="n">
        <v>68</v>
      </c>
      <c r="H6720" s="176" t="n">
        <v>29865.298563972</v>
      </c>
      <c r="I6720" s="177" t="n">
        <v>2521684.4904044</v>
      </c>
      <c r="J6720" s="178" t="str">
        <f>IF(I6720&gt;0,H6720/I6720,0)</f>
      </c>
      <c r="K6720" s="179" t="str">
        <f>1-EXP(-J6720)</f>
      </c>
      <c r="L6720" s="180" t="str">
        <f>IF(G6720=30,1,M6719)</f>
      </c>
      <c r="M6720" s="181" t="str">
        <f>L6720*(1-K6720)</f>
      </c>
    </row>
    <row r="6721">
      <c r="A6721" t="s">
        <v>164</v>
      </c>
      <c r="B6721" t="s">
        <v>262</v>
      </c>
      <c r="C6721" s="32" t="s">
        <v>264</v>
      </c>
      <c r="D6721" t="s">
        <v>458</v>
      </c>
      <c r="E6721" t="s">
        <v>476</v>
      </c>
      <c r="F6721" s="174" t="n">
        <v>2036</v>
      </c>
      <c r="G6721" s="175" t="n">
        <v>69</v>
      </c>
      <c r="H6721" s="176" t="n">
        <v>30784.9880082875</v>
      </c>
      <c r="I6721" s="177" t="n">
        <v>2363542.36489811</v>
      </c>
      <c r="J6721" s="178" t="str">
        <f>IF(I6721&gt;0,H6721/I6721,0)</f>
      </c>
      <c r="K6721" s="179" t="str">
        <f>1-EXP(-J6721)</f>
      </c>
      <c r="L6721" s="180" t="str">
        <f>IF(G6721=30,1,M6720)</f>
      </c>
      <c r="M6721" s="181" t="str">
        <f>L6721*(1-K6721)</f>
      </c>
    </row>
    <row r="6722">
      <c r="A6722" t="s">
        <v>164</v>
      </c>
      <c r="B6722" t="s">
        <v>262</v>
      </c>
      <c r="C6722" s="32" t="s">
        <v>264</v>
      </c>
      <c r="D6722" t="s">
        <v>458</v>
      </c>
      <c r="E6722" t="s">
        <v>476</v>
      </c>
      <c r="F6722" s="174" t="n">
        <v>2037</v>
      </c>
      <c r="G6722" s="175" t="n">
        <v>30</v>
      </c>
      <c r="H6722" s="176" t="n">
        <v>837.737392839323</v>
      </c>
      <c r="I6722" s="177" t="n">
        <v>4685548.05654661</v>
      </c>
      <c r="J6722" s="178" t="str">
        <f>IF(I6722&gt;0,H6722/I6722,0)</f>
      </c>
      <c r="K6722" s="179" t="str">
        <f>1-EXP(-J6722)</f>
      </c>
      <c r="L6722" s="180" t="str">
        <f>IF(G6722=30,1,M6721)</f>
      </c>
      <c r="M6722" s="181" t="str">
        <f>L6722*(1-K6722)</f>
      </c>
    </row>
    <row r="6723">
      <c r="A6723" t="s">
        <v>164</v>
      </c>
      <c r="B6723" t="s">
        <v>262</v>
      </c>
      <c r="C6723" s="32" t="s">
        <v>264</v>
      </c>
      <c r="D6723" t="s">
        <v>458</v>
      </c>
      <c r="E6723" t="s">
        <v>476</v>
      </c>
      <c r="F6723" s="174" t="n">
        <v>2037</v>
      </c>
      <c r="G6723" s="175" t="n">
        <v>31</v>
      </c>
      <c r="H6723" s="176" t="n">
        <v>1030.5594346859</v>
      </c>
      <c r="I6723" s="177" t="n">
        <v>4602497.32347597</v>
      </c>
      <c r="J6723" s="178" t="str">
        <f>IF(I6723&gt;0,H6723/I6723,0)</f>
      </c>
      <c r="K6723" s="179" t="str">
        <f>1-EXP(-J6723)</f>
      </c>
      <c r="L6723" s="180" t="str">
        <f>IF(G6723=30,1,M6722)</f>
      </c>
      <c r="M6723" s="181" t="str">
        <f>L6723*(1-K6723)</f>
      </c>
    </row>
    <row r="6724">
      <c r="A6724" t="s">
        <v>164</v>
      </c>
      <c r="B6724" t="s">
        <v>262</v>
      </c>
      <c r="C6724" s="32" t="s">
        <v>264</v>
      </c>
      <c r="D6724" t="s">
        <v>458</v>
      </c>
      <c r="E6724" t="s">
        <v>476</v>
      </c>
      <c r="F6724" s="174" t="n">
        <v>2037</v>
      </c>
      <c r="G6724" s="175" t="n">
        <v>32</v>
      </c>
      <c r="H6724" s="176" t="n">
        <v>1070.53864982991</v>
      </c>
      <c r="I6724" s="177" t="n">
        <v>4541684.8929765</v>
      </c>
      <c r="J6724" s="178" t="str">
        <f>IF(I6724&gt;0,H6724/I6724,0)</f>
      </c>
      <c r="K6724" s="179" t="str">
        <f>1-EXP(-J6724)</f>
      </c>
      <c r="L6724" s="180" t="str">
        <f>IF(G6724=30,1,M6723)</f>
      </c>
      <c r="M6724" s="181" t="str">
        <f>L6724*(1-K6724)</f>
      </c>
    </row>
    <row r="6725">
      <c r="A6725" t="s">
        <v>164</v>
      </c>
      <c r="B6725" t="s">
        <v>262</v>
      </c>
      <c r="C6725" s="32" t="s">
        <v>264</v>
      </c>
      <c r="D6725" t="s">
        <v>458</v>
      </c>
      <c r="E6725" t="s">
        <v>476</v>
      </c>
      <c r="F6725" s="174" t="n">
        <v>2037</v>
      </c>
      <c r="G6725" s="175" t="n">
        <v>33</v>
      </c>
      <c r="H6725" s="176" t="n">
        <v>1101.91979455397</v>
      </c>
      <c r="I6725" s="177" t="n">
        <v>4413117.11368177</v>
      </c>
      <c r="J6725" s="178" t="str">
        <f>IF(I6725&gt;0,H6725/I6725,0)</f>
      </c>
      <c r="K6725" s="179" t="str">
        <f>1-EXP(-J6725)</f>
      </c>
      <c r="L6725" s="180" t="str">
        <f>IF(G6725=30,1,M6724)</f>
      </c>
      <c r="M6725" s="181" t="str">
        <f>L6725*(1-K6725)</f>
      </c>
    </row>
    <row r="6726">
      <c r="A6726" t="s">
        <v>164</v>
      </c>
      <c r="B6726" t="s">
        <v>262</v>
      </c>
      <c r="C6726" s="32" t="s">
        <v>264</v>
      </c>
      <c r="D6726" t="s">
        <v>458</v>
      </c>
      <c r="E6726" t="s">
        <v>476</v>
      </c>
      <c r="F6726" s="174" t="n">
        <v>2037</v>
      </c>
      <c r="G6726" s="175" t="n">
        <v>34</v>
      </c>
      <c r="H6726" s="176" t="n">
        <v>1157.24163969608</v>
      </c>
      <c r="I6726" s="177" t="n">
        <v>4347566.16005696</v>
      </c>
      <c r="J6726" s="178" t="str">
        <f>IF(I6726&gt;0,H6726/I6726,0)</f>
      </c>
      <c r="K6726" s="179" t="str">
        <f>1-EXP(-J6726)</f>
      </c>
      <c r="L6726" s="180" t="str">
        <f>IF(G6726=30,1,M6725)</f>
      </c>
      <c r="M6726" s="181" t="str">
        <f>L6726*(1-K6726)</f>
      </c>
    </row>
    <row r="6727">
      <c r="A6727" t="s">
        <v>164</v>
      </c>
      <c r="B6727" t="s">
        <v>262</v>
      </c>
      <c r="C6727" s="32" t="s">
        <v>264</v>
      </c>
      <c r="D6727" t="s">
        <v>458</v>
      </c>
      <c r="E6727" t="s">
        <v>476</v>
      </c>
      <c r="F6727" s="174" t="n">
        <v>2037</v>
      </c>
      <c r="G6727" s="175" t="n">
        <v>35</v>
      </c>
      <c r="H6727" s="176" t="n">
        <v>1739.75404285162</v>
      </c>
      <c r="I6727" s="177" t="n">
        <v>4325569.54680682</v>
      </c>
      <c r="J6727" s="178" t="str">
        <f>IF(I6727&gt;0,H6727/I6727,0)</f>
      </c>
      <c r="K6727" s="179" t="str">
        <f>1-EXP(-J6727)</f>
      </c>
      <c r="L6727" s="180" t="str">
        <f>IF(G6727=30,1,M6726)</f>
      </c>
      <c r="M6727" s="181" t="str">
        <f>L6727*(1-K6727)</f>
      </c>
    </row>
    <row r="6728">
      <c r="A6728" t="s">
        <v>164</v>
      </c>
      <c r="B6728" t="s">
        <v>262</v>
      </c>
      <c r="C6728" s="32" t="s">
        <v>264</v>
      </c>
      <c r="D6728" t="s">
        <v>458</v>
      </c>
      <c r="E6728" t="s">
        <v>476</v>
      </c>
      <c r="F6728" s="174" t="n">
        <v>2037</v>
      </c>
      <c r="G6728" s="175" t="n">
        <v>36</v>
      </c>
      <c r="H6728" s="176" t="n">
        <v>1934.3504223348</v>
      </c>
      <c r="I6728" s="177" t="n">
        <v>4304546.39301788</v>
      </c>
      <c r="J6728" s="178" t="str">
        <f>IF(I6728&gt;0,H6728/I6728,0)</f>
      </c>
      <c r="K6728" s="179" t="str">
        <f>1-EXP(-J6728)</f>
      </c>
      <c r="L6728" s="180" t="str">
        <f>IF(G6728=30,1,M6727)</f>
      </c>
      <c r="M6728" s="181" t="str">
        <f>L6728*(1-K6728)</f>
      </c>
    </row>
    <row r="6729">
      <c r="A6729" t="s">
        <v>164</v>
      </c>
      <c r="B6729" t="s">
        <v>262</v>
      </c>
      <c r="C6729" s="32" t="s">
        <v>264</v>
      </c>
      <c r="D6729" t="s">
        <v>458</v>
      </c>
      <c r="E6729" t="s">
        <v>476</v>
      </c>
      <c r="F6729" s="174" t="n">
        <v>2037</v>
      </c>
      <c r="G6729" s="175" t="n">
        <v>37</v>
      </c>
      <c r="H6729" s="176" t="n">
        <v>2068.83261940354</v>
      </c>
      <c r="I6729" s="177" t="n">
        <v>4283419.45176643</v>
      </c>
      <c r="J6729" s="178" t="str">
        <f>IF(I6729&gt;0,H6729/I6729,0)</f>
      </c>
      <c r="K6729" s="179" t="str">
        <f>1-EXP(-J6729)</f>
      </c>
      <c r="L6729" s="180" t="str">
        <f>IF(G6729=30,1,M6728)</f>
      </c>
      <c r="M6729" s="181" t="str">
        <f>L6729*(1-K6729)</f>
      </c>
    </row>
    <row r="6730">
      <c r="A6730" t="s">
        <v>164</v>
      </c>
      <c r="B6730" t="s">
        <v>262</v>
      </c>
      <c r="C6730" s="32" t="s">
        <v>264</v>
      </c>
      <c r="D6730" t="s">
        <v>458</v>
      </c>
      <c r="E6730" t="s">
        <v>476</v>
      </c>
      <c r="F6730" s="174" t="n">
        <v>2037</v>
      </c>
      <c r="G6730" s="175" t="n">
        <v>38</v>
      </c>
      <c r="H6730" s="176" t="n">
        <v>2238.31106248535</v>
      </c>
      <c r="I6730" s="177" t="n">
        <v>4301561.14596181</v>
      </c>
      <c r="J6730" s="178" t="str">
        <f>IF(I6730&gt;0,H6730/I6730,0)</f>
      </c>
      <c r="K6730" s="179" t="str">
        <f>1-EXP(-J6730)</f>
      </c>
      <c r="L6730" s="180" t="str">
        <f>IF(G6730=30,1,M6729)</f>
      </c>
      <c r="M6730" s="181" t="str">
        <f>L6730*(1-K6730)</f>
      </c>
    </row>
    <row r="6731">
      <c r="A6731" t="s">
        <v>164</v>
      </c>
      <c r="B6731" t="s">
        <v>262</v>
      </c>
      <c r="C6731" s="32" t="s">
        <v>264</v>
      </c>
      <c r="D6731" t="s">
        <v>458</v>
      </c>
      <c r="E6731" t="s">
        <v>476</v>
      </c>
      <c r="F6731" s="174" t="n">
        <v>2037</v>
      </c>
      <c r="G6731" s="175" t="n">
        <v>39</v>
      </c>
      <c r="H6731" s="176" t="n">
        <v>2449.07386530282</v>
      </c>
      <c r="I6731" s="177" t="n">
        <v>4358344.35433447</v>
      </c>
      <c r="J6731" s="178" t="str">
        <f>IF(I6731&gt;0,H6731/I6731,0)</f>
      </c>
      <c r="K6731" s="179" t="str">
        <f>1-EXP(-J6731)</f>
      </c>
      <c r="L6731" s="180" t="str">
        <f>IF(G6731=30,1,M6730)</f>
      </c>
      <c r="M6731" s="181" t="str">
        <f>L6731*(1-K6731)</f>
      </c>
    </row>
    <row r="6732">
      <c r="A6732" t="s">
        <v>164</v>
      </c>
      <c r="B6732" t="s">
        <v>262</v>
      </c>
      <c r="C6732" s="32" t="s">
        <v>264</v>
      </c>
      <c r="D6732" t="s">
        <v>458</v>
      </c>
      <c r="E6732" t="s">
        <v>476</v>
      </c>
      <c r="F6732" s="174" t="n">
        <v>2037</v>
      </c>
      <c r="G6732" s="175" t="n">
        <v>40</v>
      </c>
      <c r="H6732" s="176" t="n">
        <v>3662.85450016725</v>
      </c>
      <c r="I6732" s="177" t="n">
        <v>4492726.98126974</v>
      </c>
      <c r="J6732" s="178" t="str">
        <f>IF(I6732&gt;0,H6732/I6732,0)</f>
      </c>
      <c r="K6732" s="179" t="str">
        <f>1-EXP(-J6732)</f>
      </c>
      <c r="L6732" s="180" t="str">
        <f>IF(G6732=30,1,M6731)</f>
      </c>
      <c r="M6732" s="181" t="str">
        <f>L6732*(1-K6732)</f>
      </c>
    </row>
    <row r="6733">
      <c r="A6733" t="s">
        <v>164</v>
      </c>
      <c r="B6733" t="s">
        <v>262</v>
      </c>
      <c r="C6733" s="32" t="s">
        <v>264</v>
      </c>
      <c r="D6733" t="s">
        <v>458</v>
      </c>
      <c r="E6733" t="s">
        <v>476</v>
      </c>
      <c r="F6733" s="174" t="n">
        <v>2037</v>
      </c>
      <c r="G6733" s="175" t="n">
        <v>41</v>
      </c>
      <c r="H6733" s="176" t="n">
        <v>3915.69166188956</v>
      </c>
      <c r="I6733" s="177" t="n">
        <v>4445854.16399543</v>
      </c>
      <c r="J6733" s="178" t="str">
        <f>IF(I6733&gt;0,H6733/I6733,0)</f>
      </c>
      <c r="K6733" s="179" t="str">
        <f>1-EXP(-J6733)</f>
      </c>
      <c r="L6733" s="180" t="str">
        <f>IF(G6733=30,1,M6732)</f>
      </c>
      <c r="M6733" s="181" t="str">
        <f>L6733*(1-K6733)</f>
      </c>
    </row>
    <row r="6734">
      <c r="A6734" t="s">
        <v>164</v>
      </c>
      <c r="B6734" t="s">
        <v>262</v>
      </c>
      <c r="C6734" s="32" t="s">
        <v>264</v>
      </c>
      <c r="D6734" t="s">
        <v>458</v>
      </c>
      <c r="E6734" t="s">
        <v>476</v>
      </c>
      <c r="F6734" s="174" t="n">
        <v>2037</v>
      </c>
      <c r="G6734" s="175" t="n">
        <v>42</v>
      </c>
      <c r="H6734" s="176" t="n">
        <v>4168.94591350907</v>
      </c>
      <c r="I6734" s="177" t="n">
        <v>4369574.64731603</v>
      </c>
      <c r="J6734" s="178" t="str">
        <f>IF(I6734&gt;0,H6734/I6734,0)</f>
      </c>
      <c r="K6734" s="179" t="str">
        <f>1-EXP(-J6734)</f>
      </c>
      <c r="L6734" s="180" t="str">
        <f>IF(G6734=30,1,M6733)</f>
      </c>
      <c r="M6734" s="181" t="str">
        <f>L6734*(1-K6734)</f>
      </c>
    </row>
    <row r="6735">
      <c r="A6735" t="s">
        <v>164</v>
      </c>
      <c r="B6735" t="s">
        <v>262</v>
      </c>
      <c r="C6735" s="32" t="s">
        <v>264</v>
      </c>
      <c r="D6735" t="s">
        <v>458</v>
      </c>
      <c r="E6735" t="s">
        <v>476</v>
      </c>
      <c r="F6735" s="174" t="n">
        <v>2037</v>
      </c>
      <c r="G6735" s="175" t="n">
        <v>43</v>
      </c>
      <c r="H6735" s="176" t="n">
        <v>4465.51317492092</v>
      </c>
      <c r="I6735" s="177" t="n">
        <v>4308472.9329551</v>
      </c>
      <c r="J6735" s="178" t="str">
        <f>IF(I6735&gt;0,H6735/I6735,0)</f>
      </c>
      <c r="K6735" s="179" t="str">
        <f>1-EXP(-J6735)</f>
      </c>
      <c r="L6735" s="180" t="str">
        <f>IF(G6735=30,1,M6734)</f>
      </c>
      <c r="M6735" s="181" t="str">
        <f>L6735*(1-K6735)</f>
      </c>
    </row>
    <row r="6736">
      <c r="A6736" t="s">
        <v>164</v>
      </c>
      <c r="B6736" t="s">
        <v>262</v>
      </c>
      <c r="C6736" s="32" t="s">
        <v>264</v>
      </c>
      <c r="D6736" t="s">
        <v>458</v>
      </c>
      <c r="E6736" t="s">
        <v>476</v>
      </c>
      <c r="F6736" s="174" t="n">
        <v>2037</v>
      </c>
      <c r="G6736" s="175" t="n">
        <v>44</v>
      </c>
      <c r="H6736" s="176" t="n">
        <v>4799.00920807699</v>
      </c>
      <c r="I6736" s="177" t="n">
        <v>4250506.63891767</v>
      </c>
      <c r="J6736" s="178" t="str">
        <f>IF(I6736&gt;0,H6736/I6736,0)</f>
      </c>
      <c r="K6736" s="179" t="str">
        <f>1-EXP(-J6736)</f>
      </c>
      <c r="L6736" s="180" t="str">
        <f>IF(G6736=30,1,M6735)</f>
      </c>
      <c r="M6736" s="181" t="str">
        <f>L6736*(1-K6736)</f>
      </c>
    </row>
    <row r="6737">
      <c r="A6737" t="s">
        <v>164</v>
      </c>
      <c r="B6737" t="s">
        <v>262</v>
      </c>
      <c r="C6737" s="32" t="s">
        <v>264</v>
      </c>
      <c r="D6737" t="s">
        <v>458</v>
      </c>
      <c r="E6737" t="s">
        <v>476</v>
      </c>
      <c r="F6737" s="174" t="n">
        <v>2037</v>
      </c>
      <c r="G6737" s="175" t="n">
        <v>45</v>
      </c>
      <c r="H6737" s="176" t="n">
        <v>6209.58605814098</v>
      </c>
      <c r="I6737" s="177" t="n">
        <v>4281904.38033372</v>
      </c>
      <c r="J6737" s="178" t="str">
        <f>IF(I6737&gt;0,H6737/I6737,0)</f>
      </c>
      <c r="K6737" s="179" t="str">
        <f>1-EXP(-J6737)</f>
      </c>
      <c r="L6737" s="180" t="str">
        <f>IF(G6737=30,1,M6736)</f>
      </c>
      <c r="M6737" s="181" t="str">
        <f>L6737*(1-K6737)</f>
      </c>
    </row>
    <row r="6738">
      <c r="A6738" t="s">
        <v>164</v>
      </c>
      <c r="B6738" t="s">
        <v>262</v>
      </c>
      <c r="C6738" s="32" t="s">
        <v>264</v>
      </c>
      <c r="D6738" t="s">
        <v>458</v>
      </c>
      <c r="E6738" t="s">
        <v>476</v>
      </c>
      <c r="F6738" s="174" t="n">
        <v>2037</v>
      </c>
      <c r="G6738" s="175" t="n">
        <v>46</v>
      </c>
      <c r="H6738" s="176" t="n">
        <v>6806.53383213187</v>
      </c>
      <c r="I6738" s="177" t="n">
        <v>4292150.29537367</v>
      </c>
      <c r="J6738" s="178" t="str">
        <f>IF(I6738&gt;0,H6738/I6738,0)</f>
      </c>
      <c r="K6738" s="179" t="str">
        <f>1-EXP(-J6738)</f>
      </c>
      <c r="L6738" s="180" t="str">
        <f>IF(G6738=30,1,M6737)</f>
      </c>
      <c r="M6738" s="181" t="str">
        <f>L6738*(1-K6738)</f>
      </c>
    </row>
    <row r="6739">
      <c r="A6739" t="s">
        <v>164</v>
      </c>
      <c r="B6739" t="s">
        <v>262</v>
      </c>
      <c r="C6739" s="32" t="s">
        <v>264</v>
      </c>
      <c r="D6739" t="s">
        <v>458</v>
      </c>
      <c r="E6739" t="s">
        <v>476</v>
      </c>
      <c r="F6739" s="174" t="n">
        <v>2037</v>
      </c>
      <c r="G6739" s="175" t="n">
        <v>47</v>
      </c>
      <c r="H6739" s="176" t="n">
        <v>10132.3003410105</v>
      </c>
      <c r="I6739" s="177" t="n">
        <v>6315808.38045907</v>
      </c>
      <c r="J6739" s="178" t="str">
        <f>IF(I6739&gt;0,H6739/I6739,0)</f>
      </c>
      <c r="K6739" s="179" t="str">
        <f>1-EXP(-J6739)</f>
      </c>
      <c r="L6739" s="180" t="str">
        <f>IF(G6739=30,1,M6738)</f>
      </c>
      <c r="M6739" s="181" t="str">
        <f>L6739*(1-K6739)</f>
      </c>
    </row>
    <row r="6740">
      <c r="A6740" t="s">
        <v>164</v>
      </c>
      <c r="B6740" t="s">
        <v>262</v>
      </c>
      <c r="C6740" s="32" t="s">
        <v>264</v>
      </c>
      <c r="D6740" t="s">
        <v>458</v>
      </c>
      <c r="E6740" t="s">
        <v>476</v>
      </c>
      <c r="F6740" s="174" t="n">
        <v>2037</v>
      </c>
      <c r="G6740" s="175" t="n">
        <v>48</v>
      </c>
      <c r="H6740" s="176" t="n">
        <v>8059.41184395141</v>
      </c>
      <c r="I6740" s="177" t="n">
        <v>4236216.93925032</v>
      </c>
      <c r="J6740" s="178" t="str">
        <f>IF(I6740&gt;0,H6740/I6740,0)</f>
      </c>
      <c r="K6740" s="179" t="str">
        <f>1-EXP(-J6740)</f>
      </c>
      <c r="L6740" s="180" t="str">
        <f>IF(G6740=30,1,M6739)</f>
      </c>
      <c r="M6740" s="181" t="str">
        <f>L6740*(1-K6740)</f>
      </c>
    </row>
    <row r="6741">
      <c r="A6741" t="s">
        <v>164</v>
      </c>
      <c r="B6741" t="s">
        <v>262</v>
      </c>
      <c r="C6741" s="32" t="s">
        <v>264</v>
      </c>
      <c r="D6741" t="s">
        <v>458</v>
      </c>
      <c r="E6741" t="s">
        <v>476</v>
      </c>
      <c r="F6741" s="174" t="n">
        <v>2037</v>
      </c>
      <c r="G6741" s="175" t="n">
        <v>49</v>
      </c>
      <c r="H6741" s="176" t="n">
        <v>8777.85120730364</v>
      </c>
      <c r="I6741" s="177" t="n">
        <v>4210905.66452499</v>
      </c>
      <c r="J6741" s="178" t="str">
        <f>IF(I6741&gt;0,H6741/I6741,0)</f>
      </c>
      <c r="K6741" s="179" t="str">
        <f>1-EXP(-J6741)</f>
      </c>
      <c r="L6741" s="180" t="str">
        <f>IF(G6741=30,1,M6740)</f>
      </c>
      <c r="M6741" s="181" t="str">
        <f>L6741*(1-K6741)</f>
      </c>
    </row>
    <row r="6742">
      <c r="A6742" t="s">
        <v>164</v>
      </c>
      <c r="B6742" t="s">
        <v>262</v>
      </c>
      <c r="C6742" s="32" t="s">
        <v>264</v>
      </c>
      <c r="D6742" t="s">
        <v>458</v>
      </c>
      <c r="E6742" t="s">
        <v>476</v>
      </c>
      <c r="F6742" s="174" t="n">
        <v>2037</v>
      </c>
      <c r="G6742" s="175" t="n">
        <v>50</v>
      </c>
      <c r="H6742" s="176" t="n">
        <v>9795.78169066082</v>
      </c>
      <c r="I6742" s="177" t="n">
        <v>4072233.8331682</v>
      </c>
      <c r="J6742" s="178" t="str">
        <f>IF(I6742&gt;0,H6742/I6742,0)</f>
      </c>
      <c r="K6742" s="179" t="str">
        <f>1-EXP(-J6742)</f>
      </c>
      <c r="L6742" s="180" t="str">
        <f>IF(G6742=30,1,M6741)</f>
      </c>
      <c r="M6742" s="181" t="str">
        <f>L6742*(1-K6742)</f>
      </c>
    </row>
    <row r="6743">
      <c r="A6743" t="s">
        <v>164</v>
      </c>
      <c r="B6743" t="s">
        <v>262</v>
      </c>
      <c r="C6743" s="32" t="s">
        <v>264</v>
      </c>
      <c r="D6743" t="s">
        <v>458</v>
      </c>
      <c r="E6743" t="s">
        <v>476</v>
      </c>
      <c r="F6743" s="174" t="n">
        <v>2037</v>
      </c>
      <c r="G6743" s="175" t="n">
        <v>51</v>
      </c>
      <c r="H6743" s="176" t="n">
        <v>10592.0162153449</v>
      </c>
      <c r="I6743" s="177" t="n">
        <v>4027219.10583414</v>
      </c>
      <c r="J6743" s="178" t="str">
        <f>IF(I6743&gt;0,H6743/I6743,0)</f>
      </c>
      <c r="K6743" s="179" t="str">
        <f>1-EXP(-J6743)</f>
      </c>
      <c r="L6743" s="180" t="str">
        <f>IF(G6743=30,1,M6742)</f>
      </c>
      <c r="M6743" s="181" t="str">
        <f>L6743*(1-K6743)</f>
      </c>
    </row>
    <row r="6744">
      <c r="A6744" t="s">
        <v>164</v>
      </c>
      <c r="B6744" t="s">
        <v>262</v>
      </c>
      <c r="C6744" s="32" t="s">
        <v>264</v>
      </c>
      <c r="D6744" t="s">
        <v>458</v>
      </c>
      <c r="E6744" t="s">
        <v>476</v>
      </c>
      <c r="F6744" s="174" t="n">
        <v>2037</v>
      </c>
      <c r="G6744" s="175" t="n">
        <v>52</v>
      </c>
      <c r="H6744" s="176" t="n">
        <v>11704.4727699792</v>
      </c>
      <c r="I6744" s="177" t="n">
        <v>4072496.22242681</v>
      </c>
      <c r="J6744" s="178" t="str">
        <f>IF(I6744&gt;0,H6744/I6744,0)</f>
      </c>
      <c r="K6744" s="179" t="str">
        <f>1-EXP(-J6744)</f>
      </c>
      <c r="L6744" s="180" t="str">
        <f>IF(G6744=30,1,M6743)</f>
      </c>
      <c r="M6744" s="181" t="str">
        <f>L6744*(1-K6744)</f>
      </c>
    </row>
    <row r="6745">
      <c r="A6745" t="s">
        <v>164</v>
      </c>
      <c r="B6745" t="s">
        <v>262</v>
      </c>
      <c r="C6745" s="32" t="s">
        <v>264</v>
      </c>
      <c r="D6745" t="s">
        <v>458</v>
      </c>
      <c r="E6745" t="s">
        <v>476</v>
      </c>
      <c r="F6745" s="174" t="n">
        <v>2037</v>
      </c>
      <c r="G6745" s="175" t="n">
        <v>53</v>
      </c>
      <c r="H6745" s="176" t="n">
        <v>12990.4649980035</v>
      </c>
      <c r="I6745" s="177" t="n">
        <v>4140481.16173206</v>
      </c>
      <c r="J6745" s="178" t="str">
        <f>IF(I6745&gt;0,H6745/I6745,0)</f>
      </c>
      <c r="K6745" s="179" t="str">
        <f>1-EXP(-J6745)</f>
      </c>
      <c r="L6745" s="180" t="str">
        <f>IF(G6745=30,1,M6744)</f>
      </c>
      <c r="M6745" s="181" t="str">
        <f>L6745*(1-K6745)</f>
      </c>
    </row>
    <row r="6746">
      <c r="A6746" t="s">
        <v>164</v>
      </c>
      <c r="B6746" t="s">
        <v>262</v>
      </c>
      <c r="C6746" s="32" t="s">
        <v>264</v>
      </c>
      <c r="D6746" t="s">
        <v>458</v>
      </c>
      <c r="E6746" t="s">
        <v>476</v>
      </c>
      <c r="F6746" s="174" t="n">
        <v>2037</v>
      </c>
      <c r="G6746" s="175" t="n">
        <v>54</v>
      </c>
      <c r="H6746" s="176" t="n">
        <v>14040.0264812261</v>
      </c>
      <c r="I6746" s="177" t="n">
        <v>4102155.38828867</v>
      </c>
      <c r="J6746" s="178" t="str">
        <f>IF(I6746&gt;0,H6746/I6746,0)</f>
      </c>
      <c r="K6746" s="179" t="str">
        <f>1-EXP(-J6746)</f>
      </c>
      <c r="L6746" s="180" t="str">
        <f>IF(G6746=30,1,M6745)</f>
      </c>
      <c r="M6746" s="181" t="str">
        <f>L6746*(1-K6746)</f>
      </c>
    </row>
    <row r="6747">
      <c r="A6747" t="s">
        <v>164</v>
      </c>
      <c r="B6747" t="s">
        <v>262</v>
      </c>
      <c r="C6747" s="32" t="s">
        <v>264</v>
      </c>
      <c r="D6747" t="s">
        <v>458</v>
      </c>
      <c r="E6747" t="s">
        <v>476</v>
      </c>
      <c r="F6747" s="174" t="n">
        <v>2037</v>
      </c>
      <c r="G6747" s="175" t="n">
        <v>55</v>
      </c>
      <c r="H6747" s="176" t="n">
        <v>14739.3729493449</v>
      </c>
      <c r="I6747" s="177" t="n">
        <v>3955164.37144041</v>
      </c>
      <c r="J6747" s="178" t="str">
        <f>IF(I6747&gt;0,H6747/I6747,0)</f>
      </c>
      <c r="K6747" s="179" t="str">
        <f>1-EXP(-J6747)</f>
      </c>
      <c r="L6747" s="180" t="str">
        <f>IF(G6747=30,1,M6746)</f>
      </c>
      <c r="M6747" s="181" t="str">
        <f>L6747*(1-K6747)</f>
      </c>
    </row>
    <row r="6748">
      <c r="A6748" t="s">
        <v>164</v>
      </c>
      <c r="B6748" t="s">
        <v>262</v>
      </c>
      <c r="C6748" s="32" t="s">
        <v>264</v>
      </c>
      <c r="D6748" t="s">
        <v>458</v>
      </c>
      <c r="E6748" t="s">
        <v>476</v>
      </c>
      <c r="F6748" s="174" t="n">
        <v>2037</v>
      </c>
      <c r="G6748" s="175" t="n">
        <v>56</v>
      </c>
      <c r="H6748" s="176" t="n">
        <v>15715.5204087787</v>
      </c>
      <c r="I6748" s="177" t="n">
        <v>3867100.03375055</v>
      </c>
      <c r="J6748" s="178" t="str">
        <f>IF(I6748&gt;0,H6748/I6748,0)</f>
      </c>
      <c r="K6748" s="179" t="str">
        <f>1-EXP(-J6748)</f>
      </c>
      <c r="L6748" s="180" t="str">
        <f>IF(G6748=30,1,M6747)</f>
      </c>
      <c r="M6748" s="181" t="str">
        <f>L6748*(1-K6748)</f>
      </c>
    </row>
    <row r="6749">
      <c r="A6749" t="s">
        <v>164</v>
      </c>
      <c r="B6749" t="s">
        <v>262</v>
      </c>
      <c r="C6749" s="32" t="s">
        <v>264</v>
      </c>
      <c r="D6749" t="s">
        <v>458</v>
      </c>
      <c r="E6749" t="s">
        <v>476</v>
      </c>
      <c r="F6749" s="174" t="n">
        <v>2037</v>
      </c>
      <c r="G6749" s="175" t="n">
        <v>57</v>
      </c>
      <c r="H6749" s="176" t="n">
        <v>16828.2843546058</v>
      </c>
      <c r="I6749" s="177" t="n">
        <v>3793485.28781352</v>
      </c>
      <c r="J6749" s="178" t="str">
        <f>IF(I6749&gt;0,H6749/I6749,0)</f>
      </c>
      <c r="K6749" s="179" t="str">
        <f>1-EXP(-J6749)</f>
      </c>
      <c r="L6749" s="180" t="str">
        <f>IF(G6749=30,1,M6748)</f>
      </c>
      <c r="M6749" s="181" t="str">
        <f>L6749*(1-K6749)</f>
      </c>
    </row>
    <row r="6750">
      <c r="A6750" t="s">
        <v>164</v>
      </c>
      <c r="B6750" t="s">
        <v>262</v>
      </c>
      <c r="C6750" s="32" t="s">
        <v>264</v>
      </c>
      <c r="D6750" t="s">
        <v>458</v>
      </c>
      <c r="E6750" t="s">
        <v>476</v>
      </c>
      <c r="F6750" s="174" t="n">
        <v>2037</v>
      </c>
      <c r="G6750" s="175" t="n">
        <v>58</v>
      </c>
      <c r="H6750" s="176" t="n">
        <v>18001.2093510011</v>
      </c>
      <c r="I6750" s="177" t="n">
        <v>3713718.12529553</v>
      </c>
      <c r="J6750" s="178" t="str">
        <f>IF(I6750&gt;0,H6750/I6750,0)</f>
      </c>
      <c r="K6750" s="179" t="str">
        <f>1-EXP(-J6750)</f>
      </c>
      <c r="L6750" s="180" t="str">
        <f>IF(G6750=30,1,M6749)</f>
      </c>
      <c r="M6750" s="181" t="str">
        <f>L6750*(1-K6750)</f>
      </c>
    </row>
    <row r="6751">
      <c r="A6751" t="s">
        <v>164</v>
      </c>
      <c r="B6751" t="s">
        <v>262</v>
      </c>
      <c r="C6751" s="32" t="s">
        <v>264</v>
      </c>
      <c r="D6751" t="s">
        <v>458</v>
      </c>
      <c r="E6751" t="s">
        <v>476</v>
      </c>
      <c r="F6751" s="174" t="n">
        <v>2037</v>
      </c>
      <c r="G6751" s="175" t="n">
        <v>59</v>
      </c>
      <c r="H6751" s="176" t="n">
        <v>19163.9009441095</v>
      </c>
      <c r="I6751" s="177" t="n">
        <v>3614691.96265381</v>
      </c>
      <c r="J6751" s="178" t="str">
        <f>IF(I6751&gt;0,H6751/I6751,0)</f>
      </c>
      <c r="K6751" s="179" t="str">
        <f>1-EXP(-J6751)</f>
      </c>
      <c r="L6751" s="180" t="str">
        <f>IF(G6751=30,1,M6750)</f>
      </c>
      <c r="M6751" s="181" t="str">
        <f>L6751*(1-K6751)</f>
      </c>
    </row>
    <row r="6752">
      <c r="A6752" t="s">
        <v>164</v>
      </c>
      <c r="B6752" t="s">
        <v>262</v>
      </c>
      <c r="C6752" s="32" t="s">
        <v>264</v>
      </c>
      <c r="D6752" t="s">
        <v>458</v>
      </c>
      <c r="E6752" t="s">
        <v>476</v>
      </c>
      <c r="F6752" s="174" t="n">
        <v>2037</v>
      </c>
      <c r="G6752" s="175" t="n">
        <v>60</v>
      </c>
      <c r="H6752" s="176" t="n">
        <v>20578.5898959487</v>
      </c>
      <c r="I6752" s="177" t="n">
        <v>3530362.38045004</v>
      </c>
      <c r="J6752" s="178" t="str">
        <f>IF(I6752&gt;0,H6752/I6752,0)</f>
      </c>
      <c r="K6752" s="179" t="str">
        <f>1-EXP(-J6752)</f>
      </c>
      <c r="L6752" s="180" t="str">
        <f>IF(G6752=30,1,M6751)</f>
      </c>
      <c r="M6752" s="181" t="str">
        <f>L6752*(1-K6752)</f>
      </c>
    </row>
    <row r="6753">
      <c r="A6753" t="s">
        <v>164</v>
      </c>
      <c r="B6753" t="s">
        <v>262</v>
      </c>
      <c r="C6753" s="32" t="s">
        <v>264</v>
      </c>
      <c r="D6753" t="s">
        <v>458</v>
      </c>
      <c r="E6753" t="s">
        <v>476</v>
      </c>
      <c r="F6753" s="174" t="n">
        <v>2037</v>
      </c>
      <c r="G6753" s="175" t="n">
        <v>61</v>
      </c>
      <c r="H6753" s="176" t="n">
        <v>21913.7622395798</v>
      </c>
      <c r="I6753" s="177" t="n">
        <v>3433769.59053749</v>
      </c>
      <c r="J6753" s="178" t="str">
        <f>IF(I6753&gt;0,H6753/I6753,0)</f>
      </c>
      <c r="K6753" s="179" t="str">
        <f>1-EXP(-J6753)</f>
      </c>
      <c r="L6753" s="180" t="str">
        <f>IF(G6753=30,1,M6752)</f>
      </c>
      <c r="M6753" s="181" t="str">
        <f>L6753*(1-K6753)</f>
      </c>
    </row>
    <row r="6754">
      <c r="A6754" t="s">
        <v>164</v>
      </c>
      <c r="B6754" t="s">
        <v>262</v>
      </c>
      <c r="C6754" s="32" t="s">
        <v>264</v>
      </c>
      <c r="D6754" t="s">
        <v>458</v>
      </c>
      <c r="E6754" t="s">
        <v>476</v>
      </c>
      <c r="F6754" s="174" t="n">
        <v>2037</v>
      </c>
      <c r="G6754" s="175" t="n">
        <v>62</v>
      </c>
      <c r="H6754" s="176" t="n">
        <v>23317.8550025926</v>
      </c>
      <c r="I6754" s="177" t="n">
        <v>3335685.63484564</v>
      </c>
      <c r="J6754" s="178" t="str">
        <f>IF(I6754&gt;0,H6754/I6754,0)</f>
      </c>
      <c r="K6754" s="179" t="str">
        <f>1-EXP(-J6754)</f>
      </c>
      <c r="L6754" s="180" t="str">
        <f>IF(G6754=30,1,M6753)</f>
      </c>
      <c r="M6754" s="181" t="str">
        <f>L6754*(1-K6754)</f>
      </c>
    </row>
    <row r="6755">
      <c r="A6755" t="s">
        <v>164</v>
      </c>
      <c r="B6755" t="s">
        <v>262</v>
      </c>
      <c r="C6755" s="32" t="s">
        <v>264</v>
      </c>
      <c r="D6755" t="s">
        <v>458</v>
      </c>
      <c r="E6755" t="s">
        <v>476</v>
      </c>
      <c r="F6755" s="174" t="n">
        <v>2037</v>
      </c>
      <c r="G6755" s="175" t="n">
        <v>63</v>
      </c>
      <c r="H6755" s="176" t="n">
        <v>24597.0674951322</v>
      </c>
      <c r="I6755" s="177" t="n">
        <v>3211449.17635609</v>
      </c>
      <c r="J6755" s="178" t="str">
        <f>IF(I6755&gt;0,H6755/I6755,0)</f>
      </c>
      <c r="K6755" s="179" t="str">
        <f>1-EXP(-J6755)</f>
      </c>
      <c r="L6755" s="180" t="str">
        <f>IF(G6755=30,1,M6754)</f>
      </c>
      <c r="M6755" s="181" t="str">
        <f>L6755*(1-K6755)</f>
      </c>
    </row>
    <row r="6756">
      <c r="A6756" t="s">
        <v>164</v>
      </c>
      <c r="B6756" t="s">
        <v>262</v>
      </c>
      <c r="C6756" s="32" t="s">
        <v>264</v>
      </c>
      <c r="D6756" t="s">
        <v>458</v>
      </c>
      <c r="E6756" t="s">
        <v>476</v>
      </c>
      <c r="F6756" s="174" t="n">
        <v>2037</v>
      </c>
      <c r="G6756" s="175" t="n">
        <v>64</v>
      </c>
      <c r="H6756" s="176" t="n">
        <v>26356.2506859835</v>
      </c>
      <c r="I6756" s="177" t="n">
        <v>3140406.77023749</v>
      </c>
      <c r="J6756" s="178" t="str">
        <f>IF(I6756&gt;0,H6756/I6756,0)</f>
      </c>
      <c r="K6756" s="179" t="str">
        <f>1-EXP(-J6756)</f>
      </c>
      <c r="L6756" s="180" t="str">
        <f>IF(G6756=30,1,M6755)</f>
      </c>
      <c r="M6756" s="181" t="str">
        <f>L6756*(1-K6756)</f>
      </c>
    </row>
    <row r="6757">
      <c r="A6757" t="s">
        <v>164</v>
      </c>
      <c r="B6757" t="s">
        <v>262</v>
      </c>
      <c r="C6757" s="32" t="s">
        <v>264</v>
      </c>
      <c r="D6757" t="s">
        <v>458</v>
      </c>
      <c r="E6757" t="s">
        <v>476</v>
      </c>
      <c r="F6757" s="174" t="n">
        <v>2037</v>
      </c>
      <c r="G6757" s="175" t="n">
        <v>65</v>
      </c>
      <c r="H6757" s="176" t="n">
        <v>25893.4038170803</v>
      </c>
      <c r="I6757" s="177" t="n">
        <v>2921755.22374713</v>
      </c>
      <c r="J6757" s="178" t="str">
        <f>IF(I6757&gt;0,H6757/I6757,0)</f>
      </c>
      <c r="K6757" s="179" t="str">
        <f>1-EXP(-J6757)</f>
      </c>
      <c r="L6757" s="180" t="str">
        <f>IF(G6757=30,1,M6756)</f>
      </c>
      <c r="M6757" s="181" t="str">
        <f>L6757*(1-K6757)</f>
      </c>
    </row>
    <row r="6758">
      <c r="A6758" t="s">
        <v>164</v>
      </c>
      <c r="B6758" t="s">
        <v>262</v>
      </c>
      <c r="C6758" s="32" t="s">
        <v>264</v>
      </c>
      <c r="D6758" t="s">
        <v>458</v>
      </c>
      <c r="E6758" t="s">
        <v>476</v>
      </c>
      <c r="F6758" s="174" t="n">
        <v>2037</v>
      </c>
      <c r="G6758" s="175" t="n">
        <v>66</v>
      </c>
      <c r="H6758" s="176" t="n">
        <v>27330.0518168208</v>
      </c>
      <c r="I6758" s="177" t="n">
        <v>2811889.18685757</v>
      </c>
      <c r="J6758" s="178" t="str">
        <f>IF(I6758&gt;0,H6758/I6758,0)</f>
      </c>
      <c r="K6758" s="179" t="str">
        <f>1-EXP(-J6758)</f>
      </c>
      <c r="L6758" s="180" t="str">
        <f>IF(G6758=30,1,M6757)</f>
      </c>
      <c r="M6758" s="181" t="str">
        <f>L6758*(1-K6758)</f>
      </c>
    </row>
    <row r="6759">
      <c r="A6759" t="s">
        <v>164</v>
      </c>
      <c r="B6759" t="s">
        <v>262</v>
      </c>
      <c r="C6759" s="32" t="s">
        <v>264</v>
      </c>
      <c r="D6759" t="s">
        <v>458</v>
      </c>
      <c r="E6759" t="s">
        <v>476</v>
      </c>
      <c r="F6759" s="174" t="n">
        <v>2037</v>
      </c>
      <c r="G6759" s="175" t="n">
        <v>67</v>
      </c>
      <c r="H6759" s="176" t="n">
        <v>28842.7991501573</v>
      </c>
      <c r="I6759" s="177" t="n">
        <v>2704387.71293697</v>
      </c>
      <c r="J6759" s="178" t="str">
        <f>IF(I6759&gt;0,H6759/I6759,0)</f>
      </c>
      <c r="K6759" s="179" t="str">
        <f>1-EXP(-J6759)</f>
      </c>
      <c r="L6759" s="180" t="str">
        <f>IF(G6759=30,1,M6758)</f>
      </c>
      <c r="M6759" s="181" t="str">
        <f>L6759*(1-K6759)</f>
      </c>
    </row>
    <row r="6760">
      <c r="A6760" t="s">
        <v>164</v>
      </c>
      <c r="B6760" t="s">
        <v>262</v>
      </c>
      <c r="C6760" s="32" t="s">
        <v>264</v>
      </c>
      <c r="D6760" t="s">
        <v>458</v>
      </c>
      <c r="E6760" t="s">
        <v>476</v>
      </c>
      <c r="F6760" s="174" t="n">
        <v>2037</v>
      </c>
      <c r="G6760" s="175" t="n">
        <v>68</v>
      </c>
      <c r="H6760" s="176" t="n">
        <v>30305.5909480267</v>
      </c>
      <c r="I6760" s="177" t="n">
        <v>2587945.09634739</v>
      </c>
      <c r="J6760" s="178" t="str">
        <f>IF(I6760&gt;0,H6760/I6760,0)</f>
      </c>
      <c r="K6760" s="179" t="str">
        <f>1-EXP(-J6760)</f>
      </c>
      <c r="L6760" s="180" t="str">
        <f>IF(G6760=30,1,M6759)</f>
      </c>
      <c r="M6760" s="181" t="str">
        <f>L6760*(1-K6760)</f>
      </c>
    </row>
    <row r="6761">
      <c r="A6761" t="s">
        <v>164</v>
      </c>
      <c r="B6761" t="s">
        <v>262</v>
      </c>
      <c r="C6761" s="32" t="s">
        <v>264</v>
      </c>
      <c r="D6761" t="s">
        <v>458</v>
      </c>
      <c r="E6761" t="s">
        <v>476</v>
      </c>
      <c r="F6761" s="174" t="n">
        <v>2037</v>
      </c>
      <c r="G6761" s="175" t="n">
        <v>69</v>
      </c>
      <c r="H6761" s="176" t="n">
        <v>31581.8336407221</v>
      </c>
      <c r="I6761" s="177" t="n">
        <v>2454097.44376261</v>
      </c>
      <c r="J6761" s="178" t="str">
        <f>IF(I6761&gt;0,H6761/I6761,0)</f>
      </c>
      <c r="K6761" s="179" t="str">
        <f>1-EXP(-J6761)</f>
      </c>
      <c r="L6761" s="180" t="str">
        <f>IF(G6761=30,1,M6760)</f>
      </c>
      <c r="M6761" s="181" t="str">
        <f>L6761*(1-K6761)</f>
      </c>
    </row>
    <row r="6762">
      <c r="A6762" t="s">
        <v>164</v>
      </c>
      <c r="B6762" t="s">
        <v>262</v>
      </c>
      <c r="C6762" s="32" t="s">
        <v>264</v>
      </c>
      <c r="D6762" t="s">
        <v>458</v>
      </c>
      <c r="E6762" t="s">
        <v>476</v>
      </c>
      <c r="F6762" s="174" t="n">
        <v>2038</v>
      </c>
      <c r="G6762" s="175" t="n">
        <v>30</v>
      </c>
      <c r="H6762" s="176" t="n">
        <v>773.998999898416</v>
      </c>
      <c r="I6762" s="177" t="n">
        <v>4653457.43655939</v>
      </c>
      <c r="J6762" s="178" t="str">
        <f>IF(I6762&gt;0,H6762/I6762,0)</f>
      </c>
      <c r="K6762" s="179" t="str">
        <f>1-EXP(-J6762)</f>
      </c>
      <c r="L6762" s="180" t="str">
        <f>IF(G6762=30,1,M6761)</f>
      </c>
      <c r="M6762" s="181" t="str">
        <f>L6762*(1-K6762)</f>
      </c>
    </row>
    <row r="6763">
      <c r="A6763" t="s">
        <v>164</v>
      </c>
      <c r="B6763" t="s">
        <v>262</v>
      </c>
      <c r="C6763" s="32" t="s">
        <v>264</v>
      </c>
      <c r="D6763" t="s">
        <v>458</v>
      </c>
      <c r="E6763" t="s">
        <v>476</v>
      </c>
      <c r="F6763" s="174" t="n">
        <v>2038</v>
      </c>
      <c r="G6763" s="175" t="n">
        <v>31</v>
      </c>
      <c r="H6763" s="176" t="n">
        <v>1052.07708287922</v>
      </c>
      <c r="I6763" s="177" t="n">
        <v>4679809.58059494</v>
      </c>
      <c r="J6763" s="178" t="str">
        <f>IF(I6763&gt;0,H6763/I6763,0)</f>
      </c>
      <c r="K6763" s="179" t="str">
        <f>1-EXP(-J6763)</f>
      </c>
      <c r="L6763" s="180" t="str">
        <f>IF(G6763=30,1,M6762)</f>
      </c>
      <c r="M6763" s="181" t="str">
        <f>L6763*(1-K6763)</f>
      </c>
    </row>
    <row r="6764">
      <c r="A6764" t="s">
        <v>164</v>
      </c>
      <c r="B6764" t="s">
        <v>262</v>
      </c>
      <c r="C6764" s="32" t="s">
        <v>264</v>
      </c>
      <c r="D6764" t="s">
        <v>458</v>
      </c>
      <c r="E6764" t="s">
        <v>476</v>
      </c>
      <c r="F6764" s="174" t="n">
        <v>2038</v>
      </c>
      <c r="G6764" s="175" t="n">
        <v>32</v>
      </c>
      <c r="H6764" s="176" t="n">
        <v>1087.66055159552</v>
      </c>
      <c r="I6764" s="177" t="n">
        <v>4596950.7113019</v>
      </c>
      <c r="J6764" s="178" t="str">
        <f>IF(I6764&gt;0,H6764/I6764,0)</f>
      </c>
      <c r="K6764" s="179" t="str">
        <f>1-EXP(-J6764)</f>
      </c>
      <c r="L6764" s="180" t="str">
        <f>IF(G6764=30,1,M6763)</f>
      </c>
      <c r="M6764" s="181" t="str">
        <f>L6764*(1-K6764)</f>
      </c>
    </row>
    <row r="6765">
      <c r="A6765" t="s">
        <v>164</v>
      </c>
      <c r="B6765" t="s">
        <v>262</v>
      </c>
      <c r="C6765" s="32" t="s">
        <v>264</v>
      </c>
      <c r="D6765" t="s">
        <v>458</v>
      </c>
      <c r="E6765" t="s">
        <v>476</v>
      </c>
      <c r="F6765" s="174" t="n">
        <v>2038</v>
      </c>
      <c r="G6765" s="175" t="n">
        <v>33</v>
      </c>
      <c r="H6765" s="176" t="n">
        <v>1136.47331750012</v>
      </c>
      <c r="I6765" s="177" t="n">
        <v>4535981.9370142</v>
      </c>
      <c r="J6765" s="178" t="str">
        <f>IF(I6765&gt;0,H6765/I6765,0)</f>
      </c>
      <c r="K6765" s="179" t="str">
        <f>1-EXP(-J6765)</f>
      </c>
      <c r="L6765" s="180" t="str">
        <f>IF(G6765=30,1,M6764)</f>
      </c>
      <c r="M6765" s="181" t="str">
        <f>L6765*(1-K6765)</f>
      </c>
    </row>
    <row r="6766">
      <c r="A6766" t="s">
        <v>164</v>
      </c>
      <c r="B6766" t="s">
        <v>262</v>
      </c>
      <c r="C6766" s="32" t="s">
        <v>264</v>
      </c>
      <c r="D6766" t="s">
        <v>458</v>
      </c>
      <c r="E6766" t="s">
        <v>476</v>
      </c>
      <c r="F6766" s="174" t="n">
        <v>2038</v>
      </c>
      <c r="G6766" s="175" t="n">
        <v>34</v>
      </c>
      <c r="H6766" s="176" t="n">
        <v>1176.76629457187</v>
      </c>
      <c r="I6766" s="177" t="n">
        <v>4407311.83280866</v>
      </c>
      <c r="J6766" s="178" t="str">
        <f>IF(I6766&gt;0,H6766/I6766,0)</f>
      </c>
      <c r="K6766" s="179" t="str">
        <f>1-EXP(-J6766)</f>
      </c>
      <c r="L6766" s="180" t="str">
        <f>IF(G6766=30,1,M6765)</f>
      </c>
      <c r="M6766" s="181" t="str">
        <f>L6766*(1-K6766)</f>
      </c>
    </row>
    <row r="6767">
      <c r="A6767" t="s">
        <v>164</v>
      </c>
      <c r="B6767" t="s">
        <v>262</v>
      </c>
      <c r="C6767" s="32" t="s">
        <v>264</v>
      </c>
      <c r="D6767" t="s">
        <v>458</v>
      </c>
      <c r="E6767" t="s">
        <v>476</v>
      </c>
      <c r="F6767" s="174" t="n">
        <v>2038</v>
      </c>
      <c r="G6767" s="175" t="n">
        <v>35</v>
      </c>
      <c r="H6767" s="176" t="n">
        <v>1555.00874262236</v>
      </c>
      <c r="I6767" s="177" t="n">
        <v>4341538.7818048</v>
      </c>
      <c r="J6767" s="178" t="str">
        <f>IF(I6767&gt;0,H6767/I6767,0)</f>
      </c>
      <c r="K6767" s="179" t="str">
        <f>1-EXP(-J6767)</f>
      </c>
      <c r="L6767" s="180" t="str">
        <f>IF(G6767=30,1,M6766)</f>
      </c>
      <c r="M6767" s="181" t="str">
        <f>L6767*(1-K6767)</f>
      </c>
    </row>
    <row r="6768">
      <c r="A6768" t="s">
        <v>164</v>
      </c>
      <c r="B6768" t="s">
        <v>262</v>
      </c>
      <c r="C6768" s="32" t="s">
        <v>264</v>
      </c>
      <c r="D6768" t="s">
        <v>458</v>
      </c>
      <c r="E6768" t="s">
        <v>476</v>
      </c>
      <c r="F6768" s="174" t="n">
        <v>2038</v>
      </c>
      <c r="G6768" s="175" t="n">
        <v>36</v>
      </c>
      <c r="H6768" s="176" t="n">
        <v>1937.52067074709</v>
      </c>
      <c r="I6768" s="177" t="n">
        <v>4318650.98496527</v>
      </c>
      <c r="J6768" s="178" t="str">
        <f>IF(I6768&gt;0,H6768/I6768,0)</f>
      </c>
      <c r="K6768" s="179" t="str">
        <f>1-EXP(-J6768)</f>
      </c>
      <c r="L6768" s="180" t="str">
        <f>IF(G6768=30,1,M6767)</f>
      </c>
      <c r="M6768" s="181" t="str">
        <f>L6768*(1-K6768)</f>
      </c>
    </row>
    <row r="6769">
      <c r="A6769" t="s">
        <v>164</v>
      </c>
      <c r="B6769" t="s">
        <v>262</v>
      </c>
      <c r="C6769" s="32" t="s">
        <v>264</v>
      </c>
      <c r="D6769" t="s">
        <v>458</v>
      </c>
      <c r="E6769" t="s">
        <v>476</v>
      </c>
      <c r="F6769" s="174" t="n">
        <v>2038</v>
      </c>
      <c r="G6769" s="175" t="n">
        <v>37</v>
      </c>
      <c r="H6769" s="176" t="n">
        <v>2070.88202682519</v>
      </c>
      <c r="I6769" s="177" t="n">
        <v>4297564.71706609</v>
      </c>
      <c r="J6769" s="178" t="str">
        <f>IF(I6769&gt;0,H6769/I6769,0)</f>
      </c>
      <c r="K6769" s="179" t="str">
        <f>1-EXP(-J6769)</f>
      </c>
      <c r="L6769" s="180" t="str">
        <f>IF(G6769=30,1,M6768)</f>
      </c>
      <c r="M6769" s="181" t="str">
        <f>L6769*(1-K6769)</f>
      </c>
    </row>
    <row r="6770">
      <c r="A6770" t="s">
        <v>164</v>
      </c>
      <c r="B6770" t="s">
        <v>262</v>
      </c>
      <c r="C6770" s="32" t="s">
        <v>264</v>
      </c>
      <c r="D6770" t="s">
        <v>458</v>
      </c>
      <c r="E6770" t="s">
        <v>476</v>
      </c>
      <c r="F6770" s="174" t="n">
        <v>2038</v>
      </c>
      <c r="G6770" s="175" t="n">
        <v>38</v>
      </c>
      <c r="H6770" s="176" t="n">
        <v>2220.13505074615</v>
      </c>
      <c r="I6770" s="177" t="n">
        <v>4275988.21284742</v>
      </c>
      <c r="J6770" s="178" t="str">
        <f>IF(I6770&gt;0,H6770/I6770,0)</f>
      </c>
      <c r="K6770" s="179" t="str">
        <f>1-EXP(-J6770)</f>
      </c>
      <c r="L6770" s="180" t="str">
        <f>IF(G6770=30,1,M6769)</f>
      </c>
      <c r="M6770" s="181" t="str">
        <f>L6770*(1-K6770)</f>
      </c>
    </row>
    <row r="6771">
      <c r="A6771" t="s">
        <v>164</v>
      </c>
      <c r="B6771" t="s">
        <v>262</v>
      </c>
      <c r="C6771" s="32" t="s">
        <v>264</v>
      </c>
      <c r="D6771" t="s">
        <v>458</v>
      </c>
      <c r="E6771" t="s">
        <v>476</v>
      </c>
      <c r="F6771" s="174" t="n">
        <v>2038</v>
      </c>
      <c r="G6771" s="175" t="n">
        <v>39</v>
      </c>
      <c r="H6771" s="176" t="n">
        <v>2406.67734648343</v>
      </c>
      <c r="I6771" s="177" t="n">
        <v>4293554.06776097</v>
      </c>
      <c r="J6771" s="178" t="str">
        <f>IF(I6771&gt;0,H6771/I6771,0)</f>
      </c>
      <c r="K6771" s="179" t="str">
        <f>1-EXP(-J6771)</f>
      </c>
      <c r="L6771" s="180" t="str">
        <f>IF(G6771=30,1,M6770)</f>
      </c>
      <c r="M6771" s="181" t="str">
        <f>L6771*(1-K6771)</f>
      </c>
    </row>
    <row r="6772">
      <c r="A6772" t="s">
        <v>164</v>
      </c>
      <c r="B6772" t="s">
        <v>262</v>
      </c>
      <c r="C6772" s="32" t="s">
        <v>264</v>
      </c>
      <c r="D6772" t="s">
        <v>458</v>
      </c>
      <c r="E6772" t="s">
        <v>476</v>
      </c>
      <c r="F6772" s="174" t="n">
        <v>2038</v>
      </c>
      <c r="G6772" s="175" t="n">
        <v>40</v>
      </c>
      <c r="H6772" s="176" t="n">
        <v>3278.10084693098</v>
      </c>
      <c r="I6772" s="177" t="n">
        <v>4349617.99875434</v>
      </c>
      <c r="J6772" s="178" t="str">
        <f>IF(I6772&gt;0,H6772/I6772,0)</f>
      </c>
      <c r="K6772" s="179" t="str">
        <f>1-EXP(-J6772)</f>
      </c>
      <c r="L6772" s="180" t="str">
        <f>IF(G6772=30,1,M6771)</f>
      </c>
      <c r="M6772" s="181" t="str">
        <f>L6772*(1-K6772)</f>
      </c>
    </row>
    <row r="6773">
      <c r="A6773" t="s">
        <v>164</v>
      </c>
      <c r="B6773" t="s">
        <v>262</v>
      </c>
      <c r="C6773" s="32" t="s">
        <v>264</v>
      </c>
      <c r="D6773" t="s">
        <v>458</v>
      </c>
      <c r="E6773" t="s">
        <v>476</v>
      </c>
      <c r="F6773" s="174" t="n">
        <v>2038</v>
      </c>
      <c r="G6773" s="175" t="n">
        <v>41</v>
      </c>
      <c r="H6773" s="176" t="n">
        <v>3936.43761444019</v>
      </c>
      <c r="I6773" s="177" t="n">
        <v>4481982.44903098</v>
      </c>
      <c r="J6773" s="178" t="str">
        <f>IF(I6773&gt;0,H6773/I6773,0)</f>
      </c>
      <c r="K6773" s="179" t="str">
        <f>1-EXP(-J6773)</f>
      </c>
      <c r="L6773" s="180" t="str">
        <f>IF(G6773=30,1,M6772)</f>
      </c>
      <c r="M6773" s="181" t="str">
        <f>L6773*(1-K6773)</f>
      </c>
    </row>
    <row r="6774">
      <c r="A6774" t="s">
        <v>164</v>
      </c>
      <c r="B6774" t="s">
        <v>262</v>
      </c>
      <c r="C6774" s="32" t="s">
        <v>264</v>
      </c>
      <c r="D6774" t="s">
        <v>458</v>
      </c>
      <c r="E6774" t="s">
        <v>476</v>
      </c>
      <c r="F6774" s="174" t="n">
        <v>2038</v>
      </c>
      <c r="G6774" s="175" t="n">
        <v>42</v>
      </c>
      <c r="H6774" s="176" t="n">
        <v>4218.53384272553</v>
      </c>
      <c r="I6774" s="177" t="n">
        <v>4435183.72223709</v>
      </c>
      <c r="J6774" s="178" t="str">
        <f>IF(I6774&gt;0,H6774/I6774,0)</f>
      </c>
      <c r="K6774" s="179" t="str">
        <f>1-EXP(-J6774)</f>
      </c>
      <c r="L6774" s="180" t="str">
        <f>IF(G6774=30,1,M6773)</f>
      </c>
      <c r="M6774" s="181" t="str">
        <f>L6774*(1-K6774)</f>
      </c>
    </row>
    <row r="6775">
      <c r="A6775" t="s">
        <v>164</v>
      </c>
      <c r="B6775" t="s">
        <v>262</v>
      </c>
      <c r="C6775" s="32" t="s">
        <v>264</v>
      </c>
      <c r="D6775" t="s">
        <v>458</v>
      </c>
      <c r="E6775" t="s">
        <v>476</v>
      </c>
      <c r="F6775" s="174" t="n">
        <v>2038</v>
      </c>
      <c r="G6775" s="175" t="n">
        <v>43</v>
      </c>
      <c r="H6775" s="176" t="n">
        <v>4501.7523229365</v>
      </c>
      <c r="I6775" s="177" t="n">
        <v>4358232.78063673</v>
      </c>
      <c r="J6775" s="178" t="str">
        <f>IF(I6775&gt;0,H6775/I6775,0)</f>
      </c>
      <c r="K6775" s="179" t="str">
        <f>1-EXP(-J6775)</f>
      </c>
      <c r="L6775" s="180" t="str">
        <f>IF(G6775=30,1,M6774)</f>
      </c>
      <c r="M6775" s="181" t="str">
        <f>L6775*(1-K6775)</f>
      </c>
    </row>
    <row r="6776">
      <c r="A6776" t="s">
        <v>164</v>
      </c>
      <c r="B6776" t="s">
        <v>262</v>
      </c>
      <c r="C6776" s="32" t="s">
        <v>264</v>
      </c>
      <c r="D6776" t="s">
        <v>458</v>
      </c>
      <c r="E6776" t="s">
        <v>476</v>
      </c>
      <c r="F6776" s="174" t="n">
        <v>2038</v>
      </c>
      <c r="G6776" s="175" t="n">
        <v>44</v>
      </c>
      <c r="H6776" s="176" t="n">
        <v>4832.46318827477</v>
      </c>
      <c r="I6776" s="177" t="n">
        <v>4296346.32777574</v>
      </c>
      <c r="J6776" s="178" t="str">
        <f>IF(I6776&gt;0,H6776/I6776,0)</f>
      </c>
      <c r="K6776" s="179" t="str">
        <f>1-EXP(-J6776)</f>
      </c>
      <c r="L6776" s="180" t="str">
        <f>IF(G6776=30,1,M6775)</f>
      </c>
      <c r="M6776" s="181" t="str">
        <f>L6776*(1-K6776)</f>
      </c>
    </row>
    <row r="6777">
      <c r="A6777" t="s">
        <v>164</v>
      </c>
      <c r="B6777" t="s">
        <v>262</v>
      </c>
      <c r="C6777" s="32" t="s">
        <v>264</v>
      </c>
      <c r="D6777" t="s">
        <v>458</v>
      </c>
      <c r="E6777" t="s">
        <v>476</v>
      </c>
      <c r="F6777" s="174" t="n">
        <v>2038</v>
      </c>
      <c r="G6777" s="175" t="n">
        <v>45</v>
      </c>
      <c r="H6777" s="176" t="n">
        <v>6123.90972457092</v>
      </c>
      <c r="I6777" s="177" t="n">
        <v>4237497.74319663</v>
      </c>
      <c r="J6777" s="178" t="str">
        <f>IF(I6777&gt;0,H6777/I6777,0)</f>
      </c>
      <c r="K6777" s="179" t="str">
        <f>1-EXP(-J6777)</f>
      </c>
      <c r="L6777" s="180" t="str">
        <f>IF(G6777=30,1,M6776)</f>
      </c>
      <c r="M6777" s="181" t="str">
        <f>L6777*(1-K6777)</f>
      </c>
    </row>
    <row r="6778">
      <c r="A6778" t="s">
        <v>164</v>
      </c>
      <c r="B6778" t="s">
        <v>262</v>
      </c>
      <c r="C6778" s="32" t="s">
        <v>264</v>
      </c>
      <c r="D6778" t="s">
        <v>458</v>
      </c>
      <c r="E6778" t="s">
        <v>476</v>
      </c>
      <c r="F6778" s="174" t="n">
        <v>2038</v>
      </c>
      <c r="G6778" s="175" t="n">
        <v>46</v>
      </c>
      <c r="H6778" s="176" t="n">
        <v>6732.69452928321</v>
      </c>
      <c r="I6778" s="177" t="n">
        <v>4266646.18251967</v>
      </c>
      <c r="J6778" s="178" t="str">
        <f>IF(I6778&gt;0,H6778/I6778,0)</f>
      </c>
      <c r="K6778" s="179" t="str">
        <f>1-EXP(-J6778)</f>
      </c>
      <c r="L6778" s="180" t="str">
        <f>IF(G6778=30,1,M6777)</f>
      </c>
      <c r="M6778" s="181" t="str">
        <f>L6778*(1-K6778)</f>
      </c>
    </row>
    <row r="6779">
      <c r="A6779" t="s">
        <v>164</v>
      </c>
      <c r="B6779" t="s">
        <v>262</v>
      </c>
      <c r="C6779" s="32" t="s">
        <v>264</v>
      </c>
      <c r="D6779" t="s">
        <v>458</v>
      </c>
      <c r="E6779" t="s">
        <v>476</v>
      </c>
      <c r="F6779" s="174" t="n">
        <v>2038</v>
      </c>
      <c r="G6779" s="175" t="n">
        <v>47</v>
      </c>
      <c r="H6779" s="176" t="n">
        <v>7388.07817296727</v>
      </c>
      <c r="I6779" s="177" t="n">
        <v>4276432.88203364</v>
      </c>
      <c r="J6779" s="178" t="str">
        <f>IF(I6779&gt;0,H6779/I6779,0)</f>
      </c>
      <c r="K6779" s="179" t="str">
        <f>1-EXP(-J6779)</f>
      </c>
      <c r="L6779" s="180" t="str">
        <f>IF(G6779=30,1,M6778)</f>
      </c>
      <c r="M6779" s="181" t="str">
        <f>L6779*(1-K6779)</f>
      </c>
    </row>
    <row r="6780">
      <c r="A6780" t="s">
        <v>164</v>
      </c>
      <c r="B6780" t="s">
        <v>262</v>
      </c>
      <c r="C6780" s="32" t="s">
        <v>264</v>
      </c>
      <c r="D6780" t="s">
        <v>458</v>
      </c>
      <c r="E6780" t="s">
        <v>476</v>
      </c>
      <c r="F6780" s="174" t="n">
        <v>2038</v>
      </c>
      <c r="G6780" s="175" t="n">
        <v>48</v>
      </c>
      <c r="H6780" s="176" t="n">
        <v>10956.9279149643</v>
      </c>
      <c r="I6780" s="177" t="n">
        <v>6291890.92613865</v>
      </c>
      <c r="J6780" s="178" t="str">
        <f>IF(I6780&gt;0,H6780/I6780,0)</f>
      </c>
      <c r="K6780" s="179" t="str">
        <f>1-EXP(-J6780)</f>
      </c>
      <c r="L6780" s="180" t="str">
        <f>IF(G6780=30,1,M6779)</f>
      </c>
      <c r="M6780" s="181" t="str">
        <f>L6780*(1-K6780)</f>
      </c>
    </row>
    <row r="6781">
      <c r="A6781" t="s">
        <v>164</v>
      </c>
      <c r="B6781" t="s">
        <v>262</v>
      </c>
      <c r="C6781" s="32" t="s">
        <v>264</v>
      </c>
      <c r="D6781" t="s">
        <v>458</v>
      </c>
      <c r="E6781" t="s">
        <v>476</v>
      </c>
      <c r="F6781" s="174" t="n">
        <v>2038</v>
      </c>
      <c r="G6781" s="175" t="n">
        <v>49</v>
      </c>
      <c r="H6781" s="176" t="n">
        <v>8746.0998994658</v>
      </c>
      <c r="I6781" s="177" t="n">
        <v>4217637.50282158</v>
      </c>
      <c r="J6781" s="178" t="str">
        <f>IF(I6781&gt;0,H6781/I6781,0)</f>
      </c>
      <c r="K6781" s="179" t="str">
        <f>1-EXP(-J6781)</f>
      </c>
      <c r="L6781" s="180" t="str">
        <f>IF(G6781=30,1,M6780)</f>
      </c>
      <c r="M6781" s="181" t="str">
        <f>L6781*(1-K6781)</f>
      </c>
    </row>
    <row r="6782">
      <c r="A6782" t="s">
        <v>164</v>
      </c>
      <c r="B6782" t="s">
        <v>262</v>
      </c>
      <c r="C6782" s="32" t="s">
        <v>264</v>
      </c>
      <c r="D6782" t="s">
        <v>458</v>
      </c>
      <c r="E6782" t="s">
        <v>476</v>
      </c>
      <c r="F6782" s="174" t="n">
        <v>2038</v>
      </c>
      <c r="G6782" s="175" t="n">
        <v>50</v>
      </c>
      <c r="H6782" s="176" t="n">
        <v>10012.0021181493</v>
      </c>
      <c r="I6782" s="177" t="n">
        <v>4190679.47307209</v>
      </c>
      <c r="J6782" s="178" t="str">
        <f>IF(I6782&gt;0,H6782/I6782,0)</f>
      </c>
      <c r="K6782" s="179" t="str">
        <f>1-EXP(-J6782)</f>
      </c>
      <c r="L6782" s="180" t="str">
        <f>IF(G6782=30,1,M6781)</f>
      </c>
      <c r="M6782" s="181" t="str">
        <f>L6782*(1-K6782)</f>
      </c>
    </row>
    <row r="6783">
      <c r="A6783" t="s">
        <v>164</v>
      </c>
      <c r="B6783" t="s">
        <v>262</v>
      </c>
      <c r="C6783" s="32" t="s">
        <v>264</v>
      </c>
      <c r="D6783" t="s">
        <v>458</v>
      </c>
      <c r="E6783" t="s">
        <v>476</v>
      </c>
      <c r="F6783" s="174" t="n">
        <v>2038</v>
      </c>
      <c r="G6783" s="175" t="n">
        <v>51</v>
      </c>
      <c r="H6783" s="176" t="n">
        <v>10585.3031029263</v>
      </c>
      <c r="I6783" s="177" t="n">
        <v>4050084.41293434</v>
      </c>
      <c r="J6783" s="178" t="str">
        <f>IF(I6783&gt;0,H6783/I6783,0)</f>
      </c>
      <c r="K6783" s="179" t="str">
        <f>1-EXP(-J6783)</f>
      </c>
      <c r="L6783" s="180" t="str">
        <f>IF(G6783=30,1,M6782)</f>
      </c>
      <c r="M6783" s="181" t="str">
        <f>L6783*(1-K6783)</f>
      </c>
    </row>
    <row r="6784">
      <c r="A6784" t="s">
        <v>164</v>
      </c>
      <c r="B6784" t="s">
        <v>262</v>
      </c>
      <c r="C6784" s="32" t="s">
        <v>264</v>
      </c>
      <c r="D6784" t="s">
        <v>458</v>
      </c>
      <c r="E6784" t="s">
        <v>476</v>
      </c>
      <c r="F6784" s="174" t="n">
        <v>2038</v>
      </c>
      <c r="G6784" s="175" t="n">
        <v>52</v>
      </c>
      <c r="H6784" s="176" t="n">
        <v>11433.1197417988</v>
      </c>
      <c r="I6784" s="177" t="n">
        <v>4004005.37336158</v>
      </c>
      <c r="J6784" s="178" t="str">
        <f>IF(I6784&gt;0,H6784/I6784,0)</f>
      </c>
      <c r="K6784" s="179" t="str">
        <f>1-EXP(-J6784)</f>
      </c>
      <c r="L6784" s="180" t="str">
        <f>IF(G6784=30,1,M6783)</f>
      </c>
      <c r="M6784" s="181" t="str">
        <f>L6784*(1-K6784)</f>
      </c>
    </row>
    <row r="6785">
      <c r="A6785" t="s">
        <v>164</v>
      </c>
      <c r="B6785" t="s">
        <v>262</v>
      </c>
      <c r="C6785" s="32" t="s">
        <v>264</v>
      </c>
      <c r="D6785" t="s">
        <v>458</v>
      </c>
      <c r="E6785" t="s">
        <v>476</v>
      </c>
      <c r="F6785" s="174" t="n">
        <v>2038</v>
      </c>
      <c r="G6785" s="175" t="n">
        <v>53</v>
      </c>
      <c r="H6785" s="176" t="n">
        <v>12614.1435297635</v>
      </c>
      <c r="I6785" s="177" t="n">
        <v>4046843.22624166</v>
      </c>
      <c r="J6785" s="178" t="str">
        <f>IF(I6785&gt;0,H6785/I6785,0)</f>
      </c>
      <c r="K6785" s="179" t="str">
        <f>1-EXP(-J6785)</f>
      </c>
      <c r="L6785" s="180" t="str">
        <f>IF(G6785=30,1,M6784)</f>
      </c>
      <c r="M6785" s="181" t="str">
        <f>L6785*(1-K6785)</f>
      </c>
    </row>
    <row r="6786">
      <c r="A6786" t="s">
        <v>164</v>
      </c>
      <c r="B6786" t="s">
        <v>262</v>
      </c>
      <c r="C6786" s="32" t="s">
        <v>264</v>
      </c>
      <c r="D6786" t="s">
        <v>458</v>
      </c>
      <c r="E6786" t="s">
        <v>476</v>
      </c>
      <c r="F6786" s="174" t="n">
        <v>2038</v>
      </c>
      <c r="G6786" s="175" t="n">
        <v>54</v>
      </c>
      <c r="H6786" s="176" t="n">
        <v>13979.7827338328</v>
      </c>
      <c r="I6786" s="177" t="n">
        <v>4112007.33148529</v>
      </c>
      <c r="J6786" s="178" t="str">
        <f>IF(I6786&gt;0,H6786/I6786,0)</f>
      </c>
      <c r="K6786" s="179" t="str">
        <f>1-EXP(-J6786)</f>
      </c>
      <c r="L6786" s="180" t="str">
        <f>IF(G6786=30,1,M6785)</f>
      </c>
      <c r="M6786" s="181" t="str">
        <f>L6786*(1-K6786)</f>
      </c>
    </row>
    <row r="6787">
      <c r="A6787" t="s">
        <v>164</v>
      </c>
      <c r="B6787" t="s">
        <v>262</v>
      </c>
      <c r="C6787" s="32" t="s">
        <v>264</v>
      </c>
      <c r="D6787" t="s">
        <v>458</v>
      </c>
      <c r="E6787" t="s">
        <v>476</v>
      </c>
      <c r="F6787" s="174" t="n">
        <v>2038</v>
      </c>
      <c r="G6787" s="175" t="n">
        <v>55</v>
      </c>
      <c r="H6787" s="176" t="n">
        <v>15028.2953172177</v>
      </c>
      <c r="I6787" s="177" t="n">
        <v>4071380.88137021</v>
      </c>
      <c r="J6787" s="178" t="str">
        <f>IF(I6787&gt;0,H6787/I6787,0)</f>
      </c>
      <c r="K6787" s="179" t="str">
        <f>1-EXP(-J6787)</f>
      </c>
      <c r="L6787" s="180" t="str">
        <f>IF(G6787=30,1,M6786)</f>
      </c>
      <c r="M6787" s="181" t="str">
        <f>L6787*(1-K6787)</f>
      </c>
    </row>
    <row r="6788">
      <c r="A6788" t="s">
        <v>164</v>
      </c>
      <c r="B6788" t="s">
        <v>262</v>
      </c>
      <c r="C6788" s="32" t="s">
        <v>264</v>
      </c>
      <c r="D6788" t="s">
        <v>458</v>
      </c>
      <c r="E6788" t="s">
        <v>476</v>
      </c>
      <c r="F6788" s="174" t="n">
        <v>2038</v>
      </c>
      <c r="G6788" s="175" t="n">
        <v>56</v>
      </c>
      <c r="H6788" s="176" t="n">
        <v>15799.5219346939</v>
      </c>
      <c r="I6788" s="177" t="n">
        <v>3922540.81658477</v>
      </c>
      <c r="J6788" s="178" t="str">
        <f>IF(I6788&gt;0,H6788/I6788,0)</f>
      </c>
      <c r="K6788" s="179" t="str">
        <f>1-EXP(-J6788)</f>
      </c>
      <c r="L6788" s="180" t="str">
        <f>IF(G6788=30,1,M6787)</f>
      </c>
      <c r="M6788" s="181" t="str">
        <f>L6788*(1-K6788)</f>
      </c>
    </row>
    <row r="6789">
      <c r="A6789" t="s">
        <v>164</v>
      </c>
      <c r="B6789" t="s">
        <v>262</v>
      </c>
      <c r="C6789" s="32" t="s">
        <v>264</v>
      </c>
      <c r="D6789" t="s">
        <v>458</v>
      </c>
      <c r="E6789" t="s">
        <v>476</v>
      </c>
      <c r="F6789" s="174" t="n">
        <v>2038</v>
      </c>
      <c r="G6789" s="175" t="n">
        <v>57</v>
      </c>
      <c r="H6789" s="176" t="n">
        <v>16847.5527249693</v>
      </c>
      <c r="I6789" s="177" t="n">
        <v>3832580.91847173</v>
      </c>
      <c r="J6789" s="178" t="str">
        <f>IF(I6789&gt;0,H6789/I6789,0)</f>
      </c>
      <c r="K6789" s="179" t="str">
        <f>1-EXP(-J6789)</f>
      </c>
      <c r="L6789" s="180" t="str">
        <f>IF(G6789=30,1,M6788)</f>
      </c>
      <c r="M6789" s="181" t="str">
        <f>L6789*(1-K6789)</f>
      </c>
    </row>
    <row r="6790">
      <c r="A6790" t="s">
        <v>164</v>
      </c>
      <c r="B6790" t="s">
        <v>262</v>
      </c>
      <c r="C6790" s="32" t="s">
        <v>264</v>
      </c>
      <c r="D6790" t="s">
        <v>458</v>
      </c>
      <c r="E6790" t="s">
        <v>476</v>
      </c>
      <c r="F6790" s="174" t="n">
        <v>2038</v>
      </c>
      <c r="G6790" s="175" t="n">
        <v>58</v>
      </c>
      <c r="H6790" s="176" t="n">
        <v>18041.8630126002</v>
      </c>
      <c r="I6790" s="177" t="n">
        <v>3756540.5732926</v>
      </c>
      <c r="J6790" s="178" t="str">
        <f>IF(I6790&gt;0,H6790/I6790,0)</f>
      </c>
      <c r="K6790" s="179" t="str">
        <f>1-EXP(-J6790)</f>
      </c>
      <c r="L6790" s="180" t="str">
        <f>IF(G6790=30,1,M6789)</f>
      </c>
      <c r="M6790" s="181" t="str">
        <f>L6790*(1-K6790)</f>
      </c>
    </row>
    <row r="6791">
      <c r="A6791" t="s">
        <v>164</v>
      </c>
      <c r="B6791" t="s">
        <v>262</v>
      </c>
      <c r="C6791" s="32" t="s">
        <v>264</v>
      </c>
      <c r="D6791" t="s">
        <v>458</v>
      </c>
      <c r="E6791" t="s">
        <v>476</v>
      </c>
      <c r="F6791" s="174" t="n">
        <v>2038</v>
      </c>
      <c r="G6791" s="175" t="n">
        <v>59</v>
      </c>
      <c r="H6791" s="176" t="n">
        <v>19300.5409503059</v>
      </c>
      <c r="I6791" s="177" t="n">
        <v>3674221.65040392</v>
      </c>
      <c r="J6791" s="178" t="str">
        <f>IF(I6791&gt;0,H6791/I6791,0)</f>
      </c>
      <c r="K6791" s="179" t="str">
        <f>1-EXP(-J6791)</f>
      </c>
      <c r="L6791" s="180" t="str">
        <f>IF(G6791=30,1,M6790)</f>
      </c>
      <c r="M6791" s="181" t="str">
        <f>L6791*(1-K6791)</f>
      </c>
    </row>
    <row r="6792">
      <c r="A6792" t="s">
        <v>164</v>
      </c>
      <c r="B6792" t="s">
        <v>262</v>
      </c>
      <c r="C6792" s="32" t="s">
        <v>264</v>
      </c>
      <c r="D6792" t="s">
        <v>458</v>
      </c>
      <c r="E6792" t="s">
        <v>476</v>
      </c>
      <c r="F6792" s="174" t="n">
        <v>2038</v>
      </c>
      <c r="G6792" s="175" t="n">
        <v>60</v>
      </c>
      <c r="H6792" s="176" t="n">
        <v>20571.8197820643</v>
      </c>
      <c r="I6792" s="177" t="n">
        <v>3572668.6864139</v>
      </c>
      <c r="J6792" s="178" t="str">
        <f>IF(I6792&gt;0,H6792/I6792,0)</f>
      </c>
      <c r="K6792" s="179" t="str">
        <f>1-EXP(-J6792)</f>
      </c>
      <c r="L6792" s="180" t="str">
        <f>IF(G6792=30,1,M6791)</f>
      </c>
      <c r="M6792" s="181" t="str">
        <f>L6792*(1-K6792)</f>
      </c>
    </row>
    <row r="6793">
      <c r="A6793" t="s">
        <v>164</v>
      </c>
      <c r="B6793" t="s">
        <v>262</v>
      </c>
      <c r="C6793" s="32" t="s">
        <v>264</v>
      </c>
      <c r="D6793" t="s">
        <v>458</v>
      </c>
      <c r="E6793" t="s">
        <v>476</v>
      </c>
      <c r="F6793" s="174" t="n">
        <v>2038</v>
      </c>
      <c r="G6793" s="175" t="n">
        <v>61</v>
      </c>
      <c r="H6793" s="176" t="n">
        <v>22002.6364382659</v>
      </c>
      <c r="I6793" s="177" t="n">
        <v>3485085.34287427</v>
      </c>
      <c r="J6793" s="178" t="str">
        <f>IF(I6793&gt;0,H6793/I6793,0)</f>
      </c>
      <c r="K6793" s="179" t="str">
        <f>1-EXP(-J6793)</f>
      </c>
      <c r="L6793" s="180" t="str">
        <f>IF(G6793=30,1,M6792)</f>
      </c>
      <c r="M6793" s="181" t="str">
        <f>L6793*(1-K6793)</f>
      </c>
    </row>
    <row r="6794">
      <c r="A6794" t="s">
        <v>164</v>
      </c>
      <c r="B6794" t="s">
        <v>262</v>
      </c>
      <c r="C6794" s="32" t="s">
        <v>264</v>
      </c>
      <c r="D6794" t="s">
        <v>458</v>
      </c>
      <c r="E6794" t="s">
        <v>476</v>
      </c>
      <c r="F6794" s="174" t="n">
        <v>2038</v>
      </c>
      <c r="G6794" s="175" t="n">
        <v>62</v>
      </c>
      <c r="H6794" s="176" t="n">
        <v>23419.7057304636</v>
      </c>
      <c r="I6794" s="177" t="n">
        <v>3385901.2593975</v>
      </c>
      <c r="J6794" s="178" t="str">
        <f>IF(I6794&gt;0,H6794/I6794,0)</f>
      </c>
      <c r="K6794" s="179" t="str">
        <f>1-EXP(-J6794)</f>
      </c>
      <c r="L6794" s="180" t="str">
        <f>IF(G6794=30,1,M6793)</f>
      </c>
      <c r="M6794" s="181" t="str">
        <f>L6794*(1-K6794)</f>
      </c>
    </row>
    <row r="6795">
      <c r="A6795" t="s">
        <v>164</v>
      </c>
      <c r="B6795" t="s">
        <v>262</v>
      </c>
      <c r="C6795" s="32" t="s">
        <v>264</v>
      </c>
      <c r="D6795" t="s">
        <v>458</v>
      </c>
      <c r="E6795" t="s">
        <v>476</v>
      </c>
      <c r="F6795" s="174" t="n">
        <v>2038</v>
      </c>
      <c r="G6795" s="175" t="n">
        <v>63</v>
      </c>
      <c r="H6795" s="176" t="n">
        <v>24896.2310687801</v>
      </c>
      <c r="I6795" s="177" t="n">
        <v>3284763.70190962</v>
      </c>
      <c r="J6795" s="178" t="str">
        <f>IF(I6795&gt;0,H6795/I6795,0)</f>
      </c>
      <c r="K6795" s="179" t="str">
        <f>1-EXP(-J6795)</f>
      </c>
      <c r="L6795" s="180" t="str">
        <f>IF(G6795=30,1,M6794)</f>
      </c>
      <c r="M6795" s="181" t="str">
        <f>L6795*(1-K6795)</f>
      </c>
    </row>
    <row r="6796">
      <c r="A6796" t="s">
        <v>164</v>
      </c>
      <c r="B6796" t="s">
        <v>262</v>
      </c>
      <c r="C6796" s="32" t="s">
        <v>264</v>
      </c>
      <c r="D6796" t="s">
        <v>458</v>
      </c>
      <c r="E6796" t="s">
        <v>476</v>
      </c>
      <c r="F6796" s="174" t="n">
        <v>2038</v>
      </c>
      <c r="G6796" s="175" t="n">
        <v>64</v>
      </c>
      <c r="H6796" s="176" t="n">
        <v>26228.516780901</v>
      </c>
      <c r="I6796" s="177" t="n">
        <v>3157743.72269331</v>
      </c>
      <c r="J6796" s="178" t="str">
        <f>IF(I6796&gt;0,H6796/I6796,0)</f>
      </c>
      <c r="K6796" s="179" t="str">
        <f>1-EXP(-J6796)</f>
      </c>
      <c r="L6796" s="180" t="str">
        <f>IF(G6796=30,1,M6795)</f>
      </c>
      <c r="M6796" s="181" t="str">
        <f>L6796*(1-K6796)</f>
      </c>
    </row>
    <row r="6797">
      <c r="A6797" t="s">
        <v>164</v>
      </c>
      <c r="B6797" t="s">
        <v>262</v>
      </c>
      <c r="C6797" s="32" t="s">
        <v>264</v>
      </c>
      <c r="D6797" t="s">
        <v>458</v>
      </c>
      <c r="E6797" t="s">
        <v>476</v>
      </c>
      <c r="F6797" s="174" t="n">
        <v>2038</v>
      </c>
      <c r="G6797" s="175" t="n">
        <v>65</v>
      </c>
      <c r="H6797" s="176" t="n">
        <v>26977.1604575505</v>
      </c>
      <c r="I6797" s="177" t="n">
        <v>3082868.32863283</v>
      </c>
      <c r="J6797" s="178" t="str">
        <f>IF(I6797&gt;0,H6797/I6797,0)</f>
      </c>
      <c r="K6797" s="179" t="str">
        <f>1-EXP(-J6797)</f>
      </c>
      <c r="L6797" s="180" t="str">
        <f>IF(G6797=30,1,M6796)</f>
      </c>
      <c r="M6797" s="181" t="str">
        <f>L6797*(1-K6797)</f>
      </c>
    </row>
    <row r="6798">
      <c r="A6798" t="s">
        <v>164</v>
      </c>
      <c r="B6798" t="s">
        <v>262</v>
      </c>
      <c r="C6798" s="32" t="s">
        <v>264</v>
      </c>
      <c r="D6798" t="s">
        <v>458</v>
      </c>
      <c r="E6798" t="s">
        <v>476</v>
      </c>
      <c r="F6798" s="174" t="n">
        <v>2038</v>
      </c>
      <c r="G6798" s="175" t="n">
        <v>66</v>
      </c>
      <c r="H6798" s="176" t="n">
        <v>27511.7461036097</v>
      </c>
      <c r="I6798" s="177" t="n">
        <v>2863535.93294405</v>
      </c>
      <c r="J6798" s="178" t="str">
        <f>IF(I6798&gt;0,H6798/I6798,0)</f>
      </c>
      <c r="K6798" s="179" t="str">
        <f>1-EXP(-J6798)</f>
      </c>
      <c r="L6798" s="180" t="str">
        <f>IF(G6798=30,1,M6797)</f>
      </c>
      <c r="M6798" s="181" t="str">
        <f>L6798*(1-K6798)</f>
      </c>
    </row>
    <row r="6799">
      <c r="A6799" t="s">
        <v>164</v>
      </c>
      <c r="B6799" t="s">
        <v>262</v>
      </c>
      <c r="C6799" s="32" t="s">
        <v>264</v>
      </c>
      <c r="D6799" t="s">
        <v>458</v>
      </c>
      <c r="E6799" t="s">
        <v>476</v>
      </c>
      <c r="F6799" s="174" t="n">
        <v>2038</v>
      </c>
      <c r="G6799" s="175" t="n">
        <v>67</v>
      </c>
      <c r="H6799" s="176" t="n">
        <v>28992.1877530564</v>
      </c>
      <c r="I6799" s="177" t="n">
        <v>2750019.14009301</v>
      </c>
      <c r="J6799" s="178" t="str">
        <f>IF(I6799&gt;0,H6799/I6799,0)</f>
      </c>
      <c r="K6799" s="179" t="str">
        <f>1-EXP(-J6799)</f>
      </c>
      <c r="L6799" s="180" t="str">
        <f>IF(G6799=30,1,M6798)</f>
      </c>
      <c r="M6799" s="181" t="str">
        <f>L6799*(1-K6799)</f>
      </c>
    </row>
    <row r="6800">
      <c r="A6800" t="s">
        <v>164</v>
      </c>
      <c r="B6800" t="s">
        <v>262</v>
      </c>
      <c r="C6800" s="32" t="s">
        <v>264</v>
      </c>
      <c r="D6800" t="s">
        <v>458</v>
      </c>
      <c r="E6800" t="s">
        <v>476</v>
      </c>
      <c r="F6800" s="174" t="n">
        <v>2038</v>
      </c>
      <c r="G6800" s="175" t="n">
        <v>68</v>
      </c>
      <c r="H6800" s="176" t="n">
        <v>30552.7163356557</v>
      </c>
      <c r="I6800" s="177" t="n">
        <v>2639140.11124722</v>
      </c>
      <c r="J6800" s="178" t="str">
        <f>IF(I6800&gt;0,H6800/I6800,0)</f>
      </c>
      <c r="K6800" s="179" t="str">
        <f>1-EXP(-J6800)</f>
      </c>
      <c r="L6800" s="180" t="str">
        <f>IF(G6800=30,1,M6799)</f>
      </c>
      <c r="M6800" s="181" t="str">
        <f>L6800*(1-K6800)</f>
      </c>
    </row>
    <row r="6801">
      <c r="A6801" t="s">
        <v>164</v>
      </c>
      <c r="B6801" t="s">
        <v>262</v>
      </c>
      <c r="C6801" s="32" t="s">
        <v>264</v>
      </c>
      <c r="D6801" t="s">
        <v>458</v>
      </c>
      <c r="E6801" t="s">
        <v>476</v>
      </c>
      <c r="F6801" s="174" t="n">
        <v>2038</v>
      </c>
      <c r="G6801" s="175" t="n">
        <v>69</v>
      </c>
      <c r="H6801" s="176" t="n">
        <v>32055.0189061468</v>
      </c>
      <c r="I6801" s="177" t="n">
        <v>2519449.57377644</v>
      </c>
      <c r="J6801" s="178" t="str">
        <f>IF(I6801&gt;0,H6801/I6801,0)</f>
      </c>
      <c r="K6801" s="179" t="str">
        <f>1-EXP(-J6801)</f>
      </c>
      <c r="L6801" s="180" t="str">
        <f>IF(G6801=30,1,M6800)</f>
      </c>
      <c r="M6801" s="181" t="str">
        <f>L6801*(1-K6801)</f>
      </c>
    </row>
    <row r="6802">
      <c r="A6802" t="s">
        <v>164</v>
      </c>
      <c r="B6802" t="s">
        <v>262</v>
      </c>
      <c r="C6802" s="32" t="s">
        <v>264</v>
      </c>
      <c r="D6802" t="s">
        <v>458</v>
      </c>
      <c r="E6802" t="s">
        <v>476</v>
      </c>
      <c r="F6802" s="174" t="n">
        <v>2039</v>
      </c>
      <c r="G6802" s="175" t="n">
        <v>30</v>
      </c>
      <c r="H6802" s="176" t="n">
        <v>783.516225360133</v>
      </c>
      <c r="I6802" s="177" t="n">
        <v>4690515.93192583</v>
      </c>
      <c r="J6802" s="178" t="str">
        <f>IF(I6802&gt;0,H6802/I6802,0)</f>
      </c>
      <c r="K6802" s="179" t="str">
        <f>1-EXP(-J6802)</f>
      </c>
      <c r="L6802" s="180" t="str">
        <f>IF(G6802=30,1,M6801)</f>
      </c>
      <c r="M6802" s="181" t="str">
        <f>L6802*(1-K6802)</f>
      </c>
    </row>
    <row r="6803">
      <c r="A6803" t="s">
        <v>164</v>
      </c>
      <c r="B6803" t="s">
        <v>262</v>
      </c>
      <c r="C6803" s="32" t="s">
        <v>264</v>
      </c>
      <c r="D6803" t="s">
        <v>458</v>
      </c>
      <c r="E6803" t="s">
        <v>476</v>
      </c>
      <c r="F6803" s="174" t="n">
        <v>2039</v>
      </c>
      <c r="G6803" s="175" t="n">
        <v>31</v>
      </c>
      <c r="H6803" s="176" t="n">
        <v>1000.17839741487</v>
      </c>
      <c r="I6803" s="177" t="n">
        <v>4647864.6273391</v>
      </c>
      <c r="J6803" s="178" t="str">
        <f>IF(I6803&gt;0,H6803/I6803,0)</f>
      </c>
      <c r="K6803" s="179" t="str">
        <f>1-EXP(-J6803)</f>
      </c>
      <c r="L6803" s="180" t="str">
        <f>IF(G6803=30,1,M6802)</f>
      </c>
      <c r="M6803" s="181" t="str">
        <f>L6803*(1-K6803)</f>
      </c>
    </row>
    <row r="6804">
      <c r="A6804" t="s">
        <v>164</v>
      </c>
      <c r="B6804" t="s">
        <v>262</v>
      </c>
      <c r="C6804" s="32" t="s">
        <v>264</v>
      </c>
      <c r="D6804" t="s">
        <v>458</v>
      </c>
      <c r="E6804" t="s">
        <v>476</v>
      </c>
      <c r="F6804" s="174" t="n">
        <v>2039</v>
      </c>
      <c r="G6804" s="175" t="n">
        <v>32</v>
      </c>
      <c r="H6804" s="176" t="n">
        <v>1109.97236570193</v>
      </c>
      <c r="I6804" s="177" t="n">
        <v>4674216.25753714</v>
      </c>
      <c r="J6804" s="178" t="str">
        <f>IF(I6804&gt;0,H6804/I6804,0)</f>
      </c>
      <c r="K6804" s="179" t="str">
        <f>1-EXP(-J6804)</f>
      </c>
      <c r="L6804" s="180" t="str">
        <f>IF(G6804=30,1,M6803)</f>
      </c>
      <c r="M6804" s="181" t="str">
        <f>L6804*(1-K6804)</f>
      </c>
    </row>
    <row r="6805">
      <c r="A6805" t="s">
        <v>164</v>
      </c>
      <c r="B6805" t="s">
        <v>262</v>
      </c>
      <c r="C6805" s="32" t="s">
        <v>264</v>
      </c>
      <c r="D6805" t="s">
        <v>458</v>
      </c>
      <c r="E6805" t="s">
        <v>476</v>
      </c>
      <c r="F6805" s="174" t="n">
        <v>2039</v>
      </c>
      <c r="G6805" s="175" t="n">
        <v>33</v>
      </c>
      <c r="H6805" s="176" t="n">
        <v>1154.1666779462</v>
      </c>
      <c r="I6805" s="177" t="n">
        <v>4591226.73778101</v>
      </c>
      <c r="J6805" s="178" t="str">
        <f>IF(I6805&gt;0,H6805/I6805,0)</f>
      </c>
      <c r="K6805" s="179" t="str">
        <f>1-EXP(-J6805)</f>
      </c>
      <c r="L6805" s="180" t="str">
        <f>IF(G6805=30,1,M6804)</f>
      </c>
      <c r="M6805" s="181" t="str">
        <f>L6805*(1-K6805)</f>
      </c>
    </row>
    <row r="6806">
      <c r="A6806" t="s">
        <v>164</v>
      </c>
      <c r="B6806" t="s">
        <v>262</v>
      </c>
      <c r="C6806" s="32" t="s">
        <v>264</v>
      </c>
      <c r="D6806" t="s">
        <v>458</v>
      </c>
      <c r="E6806" t="s">
        <v>476</v>
      </c>
      <c r="F6806" s="174" t="n">
        <v>2039</v>
      </c>
      <c r="G6806" s="175" t="n">
        <v>34</v>
      </c>
      <c r="H6806" s="176" t="n">
        <v>1213.13036765968</v>
      </c>
      <c r="I6806" s="177" t="n">
        <v>4530066.50901854</v>
      </c>
      <c r="J6806" s="178" t="str">
        <f>IF(I6806&gt;0,H6806/I6806,0)</f>
      </c>
      <c r="K6806" s="179" t="str">
        <f>1-EXP(-J6806)</f>
      </c>
      <c r="L6806" s="180" t="str">
        <f>IF(G6806=30,1,M6805)</f>
      </c>
      <c r="M6806" s="181" t="str">
        <f>L6806*(1-K6806)</f>
      </c>
    </row>
    <row r="6807">
      <c r="A6807" t="s">
        <v>164</v>
      </c>
      <c r="B6807" t="s">
        <v>262</v>
      </c>
      <c r="C6807" s="32" t="s">
        <v>264</v>
      </c>
      <c r="D6807" t="s">
        <v>458</v>
      </c>
      <c r="E6807" t="s">
        <v>476</v>
      </c>
      <c r="F6807" s="174" t="n">
        <v>2039</v>
      </c>
      <c r="G6807" s="175" t="n">
        <v>35</v>
      </c>
      <c r="H6807" s="176" t="n">
        <v>1575.90287567592</v>
      </c>
      <c r="I6807" s="177" t="n">
        <v>4401255.91063837</v>
      </c>
      <c r="J6807" s="178" t="str">
        <f>IF(I6807&gt;0,H6807/I6807,0)</f>
      </c>
      <c r="K6807" s="179" t="str">
        <f>1-EXP(-J6807)</f>
      </c>
      <c r="L6807" s="180" t="str">
        <f>IF(G6807=30,1,M6806)</f>
      </c>
      <c r="M6807" s="181" t="str">
        <f>L6807*(1-K6807)</f>
      </c>
    </row>
    <row r="6808">
      <c r="A6808" t="s">
        <v>164</v>
      </c>
      <c r="B6808" t="s">
        <v>262</v>
      </c>
      <c r="C6808" s="32" t="s">
        <v>264</v>
      </c>
      <c r="D6808" t="s">
        <v>458</v>
      </c>
      <c r="E6808" t="s">
        <v>476</v>
      </c>
      <c r="F6808" s="174" t="n">
        <v>2039</v>
      </c>
      <c r="G6808" s="175" t="n">
        <v>36</v>
      </c>
      <c r="H6808" s="176" t="n">
        <v>1801.17598624915</v>
      </c>
      <c r="I6808" s="177" t="n">
        <v>4334874.0027047</v>
      </c>
      <c r="J6808" s="178" t="str">
        <f>IF(I6808&gt;0,H6808/I6808,0)</f>
      </c>
      <c r="K6808" s="179" t="str">
        <f>1-EXP(-J6808)</f>
      </c>
      <c r="L6808" s="180" t="str">
        <f>IF(G6808=30,1,M6807)</f>
      </c>
      <c r="M6808" s="181" t="str">
        <f>L6808*(1-K6808)</f>
      </c>
    </row>
    <row r="6809">
      <c r="A6809" t="s">
        <v>164</v>
      </c>
      <c r="B6809" t="s">
        <v>262</v>
      </c>
      <c r="C6809" s="32" t="s">
        <v>264</v>
      </c>
      <c r="D6809" t="s">
        <v>458</v>
      </c>
      <c r="E6809" t="s">
        <v>476</v>
      </c>
      <c r="F6809" s="174" t="n">
        <v>2039</v>
      </c>
      <c r="G6809" s="175" t="n">
        <v>37</v>
      </c>
      <c r="H6809" s="176" t="n">
        <v>2073.80913438107</v>
      </c>
      <c r="I6809" s="177" t="n">
        <v>4311712.0863679</v>
      </c>
      <c r="J6809" s="178" t="str">
        <f>IF(I6809&gt;0,H6809/I6809,0)</f>
      </c>
      <c r="K6809" s="179" t="str">
        <f>1-EXP(-J6809)</f>
      </c>
      <c r="L6809" s="180" t="str">
        <f>IF(G6809=30,1,M6808)</f>
      </c>
      <c r="M6809" s="181" t="str">
        <f>L6809*(1-K6809)</f>
      </c>
    </row>
    <row r="6810">
      <c r="A6810" t="s">
        <v>164</v>
      </c>
      <c r="B6810" t="s">
        <v>262</v>
      </c>
      <c r="C6810" s="32" t="s">
        <v>264</v>
      </c>
      <c r="D6810" t="s">
        <v>458</v>
      </c>
      <c r="E6810" t="s">
        <v>476</v>
      </c>
      <c r="F6810" s="174" t="n">
        <v>2039</v>
      </c>
      <c r="G6810" s="175" t="n">
        <v>38</v>
      </c>
      <c r="H6810" s="176" t="n">
        <v>2222.08974336278</v>
      </c>
      <c r="I6810" s="177" t="n">
        <v>4290182.05345945</v>
      </c>
      <c r="J6810" s="178" t="str">
        <f>IF(I6810&gt;0,H6810/I6810,0)</f>
      </c>
      <c r="K6810" s="179" t="str">
        <f>1-EXP(-J6810)</f>
      </c>
      <c r="L6810" s="180" t="str">
        <f>IF(G6810=30,1,M6809)</f>
      </c>
      <c r="M6810" s="181" t="str">
        <f>L6810*(1-K6810)</f>
      </c>
    </row>
    <row r="6811">
      <c r="A6811" t="s">
        <v>164</v>
      </c>
      <c r="B6811" t="s">
        <v>262</v>
      </c>
      <c r="C6811" s="32" t="s">
        <v>264</v>
      </c>
      <c r="D6811" t="s">
        <v>458</v>
      </c>
      <c r="E6811" t="s">
        <v>476</v>
      </c>
      <c r="F6811" s="174" t="n">
        <v>2039</v>
      </c>
      <c r="G6811" s="175" t="n">
        <v>39</v>
      </c>
      <c r="H6811" s="176" t="n">
        <v>2387.003546551</v>
      </c>
      <c r="I6811" s="177" t="n">
        <v>4268108.35007161</v>
      </c>
      <c r="J6811" s="178" t="str">
        <f>IF(I6811&gt;0,H6811/I6811,0)</f>
      </c>
      <c r="K6811" s="179" t="str">
        <f>1-EXP(-J6811)</f>
      </c>
      <c r="L6811" s="180" t="str">
        <f>IF(G6811=30,1,M6810)</f>
      </c>
      <c r="M6811" s="181" t="str">
        <f>L6811*(1-K6811)</f>
      </c>
    </row>
    <row r="6812">
      <c r="A6812" t="s">
        <v>164</v>
      </c>
      <c r="B6812" t="s">
        <v>262</v>
      </c>
      <c r="C6812" s="32" t="s">
        <v>264</v>
      </c>
      <c r="D6812" t="s">
        <v>458</v>
      </c>
      <c r="E6812" t="s">
        <v>476</v>
      </c>
      <c r="F6812" s="174" t="n">
        <v>2039</v>
      </c>
      <c r="G6812" s="175" t="n">
        <v>40</v>
      </c>
      <c r="H6812" s="176" t="n">
        <v>3219.11540272334</v>
      </c>
      <c r="I6812" s="177" t="n">
        <v>4285045.24496106</v>
      </c>
      <c r="J6812" s="178" t="str">
        <f>IF(I6812&gt;0,H6812/I6812,0)</f>
      </c>
      <c r="K6812" s="179" t="str">
        <f>1-EXP(-J6812)</f>
      </c>
      <c r="L6812" s="180" t="str">
        <f>IF(G6812=30,1,M6811)</f>
      </c>
      <c r="M6812" s="181" t="str">
        <f>L6812*(1-K6812)</f>
      </c>
    </row>
    <row r="6813">
      <c r="A6813" t="s">
        <v>164</v>
      </c>
      <c r="B6813" t="s">
        <v>262</v>
      </c>
      <c r="C6813" s="32" t="s">
        <v>264</v>
      </c>
      <c r="D6813" t="s">
        <v>458</v>
      </c>
      <c r="E6813" t="s">
        <v>476</v>
      </c>
      <c r="F6813" s="174" t="n">
        <v>2039</v>
      </c>
      <c r="G6813" s="175" t="n">
        <v>41</v>
      </c>
      <c r="H6813" s="176" t="n">
        <v>3608.5228618638</v>
      </c>
      <c r="I6813" s="177" t="n">
        <v>4339614.31669671</v>
      </c>
      <c r="J6813" s="178" t="str">
        <f>IF(I6813&gt;0,H6813/I6813,0)</f>
      </c>
      <c r="K6813" s="179" t="str">
        <f>1-EXP(-J6813)</f>
      </c>
      <c r="L6813" s="180" t="str">
        <f>IF(G6813=30,1,M6812)</f>
      </c>
      <c r="M6813" s="181" t="str">
        <f>L6813*(1-K6813)</f>
      </c>
    </row>
    <row r="6814">
      <c r="A6814" t="s">
        <v>164</v>
      </c>
      <c r="B6814" t="s">
        <v>262</v>
      </c>
      <c r="C6814" s="32" t="s">
        <v>264</v>
      </c>
      <c r="D6814" t="s">
        <v>458</v>
      </c>
      <c r="E6814" t="s">
        <v>476</v>
      </c>
      <c r="F6814" s="174" t="n">
        <v>2039</v>
      </c>
      <c r="G6814" s="175" t="n">
        <v>42</v>
      </c>
      <c r="H6814" s="176" t="n">
        <v>4240.43641333449</v>
      </c>
      <c r="I6814" s="177" t="n">
        <v>4471333.92216005</v>
      </c>
      <c r="J6814" s="178" t="str">
        <f>IF(I6814&gt;0,H6814/I6814,0)</f>
      </c>
      <c r="K6814" s="179" t="str">
        <f>1-EXP(-J6814)</f>
      </c>
      <c r="L6814" s="180" t="str">
        <f>IF(G6814=30,1,M6813)</f>
      </c>
      <c r="M6814" s="181" t="str">
        <f>L6814*(1-K6814)</f>
      </c>
    </row>
    <row r="6815">
      <c r="A6815" t="s">
        <v>164</v>
      </c>
      <c r="B6815" t="s">
        <v>262</v>
      </c>
      <c r="C6815" s="32" t="s">
        <v>264</v>
      </c>
      <c r="D6815" t="s">
        <v>458</v>
      </c>
      <c r="E6815" t="s">
        <v>476</v>
      </c>
      <c r="F6815" s="174" t="n">
        <v>2039</v>
      </c>
      <c r="G6815" s="175" t="n">
        <v>43</v>
      </c>
      <c r="H6815" s="176" t="n">
        <v>4554.51449726065</v>
      </c>
      <c r="I6815" s="177" t="n">
        <v>4423790.33293847</v>
      </c>
      <c r="J6815" s="178" t="str">
        <f>IF(I6815&gt;0,H6815/I6815,0)</f>
      </c>
      <c r="K6815" s="179" t="str">
        <f>1-EXP(-J6815)</f>
      </c>
      <c r="L6815" s="180" t="str">
        <f>IF(G6815=30,1,M6814)</f>
      </c>
      <c r="M6815" s="181" t="str">
        <f>L6815*(1-K6815)</f>
      </c>
    </row>
    <row r="6816">
      <c r="A6816" t="s">
        <v>164</v>
      </c>
      <c r="B6816" t="s">
        <v>262</v>
      </c>
      <c r="C6816" s="32" t="s">
        <v>264</v>
      </c>
      <c r="D6816" t="s">
        <v>458</v>
      </c>
      <c r="E6816" t="s">
        <v>476</v>
      </c>
      <c r="F6816" s="174" t="n">
        <v>2039</v>
      </c>
      <c r="G6816" s="175" t="n">
        <v>44</v>
      </c>
      <c r="H6816" s="176" t="n">
        <v>4870.67812967767</v>
      </c>
      <c r="I6816" s="177" t="n">
        <v>4346095.98196468</v>
      </c>
      <c r="J6816" s="178" t="str">
        <f>IF(I6816&gt;0,H6816/I6816,0)</f>
      </c>
      <c r="K6816" s="179" t="str">
        <f>1-EXP(-J6816)</f>
      </c>
      <c r="L6816" s="180" t="str">
        <f>IF(G6816=30,1,M6815)</f>
      </c>
      <c r="M6816" s="181" t="str">
        <f>L6816*(1-K6816)</f>
      </c>
    </row>
    <row r="6817">
      <c r="A6817" t="s">
        <v>164</v>
      </c>
      <c r="B6817" t="s">
        <v>262</v>
      </c>
      <c r="C6817" s="32" t="s">
        <v>264</v>
      </c>
      <c r="D6817" t="s">
        <v>458</v>
      </c>
      <c r="E6817" t="s">
        <v>476</v>
      </c>
      <c r="F6817" s="174" t="n">
        <v>2039</v>
      </c>
      <c r="G6817" s="175" t="n">
        <v>45</v>
      </c>
      <c r="H6817" s="176" t="n">
        <v>6162.09123796639</v>
      </c>
      <c r="I6817" s="177" t="n">
        <v>4283340.83860408</v>
      </c>
      <c r="J6817" s="178" t="str">
        <f>IF(I6817&gt;0,H6817/I6817,0)</f>
      </c>
      <c r="K6817" s="179" t="str">
        <f>1-EXP(-J6817)</f>
      </c>
      <c r="L6817" s="180" t="str">
        <f>IF(G6817=30,1,M6816)</f>
      </c>
      <c r="M6817" s="181" t="str">
        <f>L6817*(1-K6817)</f>
      </c>
    </row>
    <row r="6818">
      <c r="A6818" t="s">
        <v>164</v>
      </c>
      <c r="B6818" t="s">
        <v>262</v>
      </c>
      <c r="C6818" s="32" t="s">
        <v>264</v>
      </c>
      <c r="D6818" t="s">
        <v>458</v>
      </c>
      <c r="E6818" t="s">
        <v>476</v>
      </c>
      <c r="F6818" s="174" t="n">
        <v>2039</v>
      </c>
      <c r="G6818" s="175" t="n">
        <v>46</v>
      </c>
      <c r="H6818" s="176" t="n">
        <v>6639.46917927325</v>
      </c>
      <c r="I6818" s="177" t="n">
        <v>4222552.59243543</v>
      </c>
      <c r="J6818" s="178" t="str">
        <f>IF(I6818&gt;0,H6818/I6818,0)</f>
      </c>
      <c r="K6818" s="179" t="str">
        <f>1-EXP(-J6818)</f>
      </c>
      <c r="L6818" s="180" t="str">
        <f>IF(G6818=30,1,M6817)</f>
      </c>
      <c r="M6818" s="181" t="str">
        <f>L6818*(1-K6818)</f>
      </c>
    </row>
    <row r="6819">
      <c r="A6819" t="s">
        <v>164</v>
      </c>
      <c r="B6819" t="s">
        <v>262</v>
      </c>
      <c r="C6819" s="32" t="s">
        <v>264</v>
      </c>
      <c r="D6819" t="s">
        <v>458</v>
      </c>
      <c r="E6819" t="s">
        <v>476</v>
      </c>
      <c r="F6819" s="174" t="n">
        <v>2039</v>
      </c>
      <c r="G6819" s="175" t="n">
        <v>47</v>
      </c>
      <c r="H6819" s="176" t="n">
        <v>7308.27063538757</v>
      </c>
      <c r="I6819" s="177" t="n">
        <v>4251203.68363235</v>
      </c>
      <c r="J6819" s="178" t="str">
        <f>IF(I6819&gt;0,H6819/I6819,0)</f>
      </c>
      <c r="K6819" s="179" t="str">
        <f>1-EXP(-J6819)</f>
      </c>
      <c r="L6819" s="180" t="str">
        <f>IF(G6819=30,1,M6818)</f>
      </c>
      <c r="M6819" s="181" t="str">
        <f>L6819*(1-K6819)</f>
      </c>
    </row>
    <row r="6820">
      <c r="A6820" t="s">
        <v>164</v>
      </c>
      <c r="B6820" t="s">
        <v>262</v>
      </c>
      <c r="C6820" s="32" t="s">
        <v>264</v>
      </c>
      <c r="D6820" t="s">
        <v>458</v>
      </c>
      <c r="E6820" t="s">
        <v>476</v>
      </c>
      <c r="F6820" s="174" t="n">
        <v>2039</v>
      </c>
      <c r="G6820" s="175" t="n">
        <v>48</v>
      </c>
      <c r="H6820" s="176" t="n">
        <v>8022.02068606729</v>
      </c>
      <c r="I6820" s="177" t="n">
        <v>4259504.98118613</v>
      </c>
      <c r="J6820" s="178" t="str">
        <f>IF(I6820&gt;0,H6820/I6820,0)</f>
      </c>
      <c r="K6820" s="179" t="str">
        <f>1-EXP(-J6820)</f>
      </c>
      <c r="L6820" s="180" t="str">
        <f>IF(G6820=30,1,M6819)</f>
      </c>
      <c r="M6820" s="181" t="str">
        <f>L6820*(1-K6820)</f>
      </c>
    </row>
    <row r="6821">
      <c r="A6821" t="s">
        <v>164</v>
      </c>
      <c r="B6821" t="s">
        <v>262</v>
      </c>
      <c r="C6821" s="32" t="s">
        <v>264</v>
      </c>
      <c r="D6821" t="s">
        <v>458</v>
      </c>
      <c r="E6821" t="s">
        <v>476</v>
      </c>
      <c r="F6821" s="174" t="n">
        <v>2039</v>
      </c>
      <c r="G6821" s="175" t="n">
        <v>49</v>
      </c>
      <c r="H6821" s="176" t="n">
        <v>11844.5791324538</v>
      </c>
      <c r="I6821" s="177" t="n">
        <v>6266198.15545697</v>
      </c>
      <c r="J6821" s="178" t="str">
        <f>IF(I6821&gt;0,H6821/I6821,0)</f>
      </c>
      <c r="K6821" s="179" t="str">
        <f>1-EXP(-J6821)</f>
      </c>
      <c r="L6821" s="180" t="str">
        <f>IF(G6821=30,1,M6820)</f>
      </c>
      <c r="M6821" s="181" t="str">
        <f>L6821*(1-K6821)</f>
      </c>
    </row>
    <row r="6822">
      <c r="A6822" t="s">
        <v>164</v>
      </c>
      <c r="B6822" t="s">
        <v>262</v>
      </c>
      <c r="C6822" s="32" t="s">
        <v>264</v>
      </c>
      <c r="D6822" t="s">
        <v>458</v>
      </c>
      <c r="E6822" t="s">
        <v>476</v>
      </c>
      <c r="F6822" s="174" t="n">
        <v>2039</v>
      </c>
      <c r="G6822" s="175" t="n">
        <v>50</v>
      </c>
      <c r="H6822" s="176" t="n">
        <v>9965.74864575937</v>
      </c>
      <c r="I6822" s="177" t="n">
        <v>4197623.96332288</v>
      </c>
      <c r="J6822" s="178" t="str">
        <f>IF(I6822&gt;0,H6822/I6822,0)</f>
      </c>
      <c r="K6822" s="179" t="str">
        <f>1-EXP(-J6822)</f>
      </c>
      <c r="L6822" s="180" t="str">
        <f>IF(G6822=30,1,M6821)</f>
      </c>
      <c r="M6822" s="181" t="str">
        <f>L6822*(1-K6822)</f>
      </c>
    </row>
    <row r="6823">
      <c r="A6823" t="s">
        <v>164</v>
      </c>
      <c r="B6823" t="s">
        <v>262</v>
      </c>
      <c r="C6823" s="32" t="s">
        <v>264</v>
      </c>
      <c r="D6823" t="s">
        <v>458</v>
      </c>
      <c r="E6823" t="s">
        <v>476</v>
      </c>
      <c r="F6823" s="174" t="n">
        <v>2039</v>
      </c>
      <c r="G6823" s="175" t="n">
        <v>51</v>
      </c>
      <c r="H6823" s="176" t="n">
        <v>10822.8209705536</v>
      </c>
      <c r="I6823" s="177" t="n">
        <v>4168177.0988093</v>
      </c>
      <c r="J6823" s="178" t="str">
        <f>IF(I6823&gt;0,H6823/I6823,0)</f>
      </c>
      <c r="K6823" s="179" t="str">
        <f>1-EXP(-J6823)</f>
      </c>
      <c r="L6823" s="180" t="str">
        <f>IF(G6823=30,1,M6822)</f>
      </c>
      <c r="M6823" s="181" t="str">
        <f>L6823*(1-K6823)</f>
      </c>
    </row>
    <row r="6824">
      <c r="A6824" t="s">
        <v>164</v>
      </c>
      <c r="B6824" t="s">
        <v>262</v>
      </c>
      <c r="C6824" s="32" t="s">
        <v>264</v>
      </c>
      <c r="D6824" t="s">
        <v>458</v>
      </c>
      <c r="E6824" t="s">
        <v>476</v>
      </c>
      <c r="F6824" s="174" t="n">
        <v>2039</v>
      </c>
      <c r="G6824" s="175" t="n">
        <v>52</v>
      </c>
      <c r="H6824" s="176" t="n">
        <v>11429.6066249091</v>
      </c>
      <c r="I6824" s="177" t="n">
        <v>4027019.11417454</v>
      </c>
      <c r="J6824" s="178" t="str">
        <f>IF(I6824&gt;0,H6824/I6824,0)</f>
      </c>
      <c r="K6824" s="179" t="str">
        <f>1-EXP(-J6824)</f>
      </c>
      <c r="L6824" s="180" t="str">
        <f>IF(G6824=30,1,M6823)</f>
      </c>
      <c r="M6824" s="181" t="str">
        <f>L6824*(1-K6824)</f>
      </c>
    </row>
    <row r="6825">
      <c r="A6825" t="s">
        <v>164</v>
      </c>
      <c r="B6825" t="s">
        <v>262</v>
      </c>
      <c r="C6825" s="32" t="s">
        <v>264</v>
      </c>
      <c r="D6825" t="s">
        <v>458</v>
      </c>
      <c r="E6825" t="s">
        <v>476</v>
      </c>
      <c r="F6825" s="174" t="n">
        <v>2039</v>
      </c>
      <c r="G6825" s="175" t="n">
        <v>53</v>
      </c>
      <c r="H6825" s="176" t="n">
        <v>12324.3385506754</v>
      </c>
      <c r="I6825" s="177" t="n">
        <v>3979089.92377482</v>
      </c>
      <c r="J6825" s="178" t="str">
        <f>IF(I6825&gt;0,H6825/I6825,0)</f>
      </c>
      <c r="K6825" s="179" t="str">
        <f>1-EXP(-J6825)</f>
      </c>
      <c r="L6825" s="180" t="str">
        <f>IF(G6825=30,1,M6824)</f>
      </c>
      <c r="M6825" s="181" t="str">
        <f>L6825*(1-K6825)</f>
      </c>
    </row>
    <row r="6826">
      <c r="A6826" t="s">
        <v>164</v>
      </c>
      <c r="B6826" t="s">
        <v>262</v>
      </c>
      <c r="C6826" s="32" t="s">
        <v>264</v>
      </c>
      <c r="D6826" t="s">
        <v>458</v>
      </c>
      <c r="E6826" t="s">
        <v>476</v>
      </c>
      <c r="F6826" s="174" t="n">
        <v>2039</v>
      </c>
      <c r="G6826" s="175" t="n">
        <v>54</v>
      </c>
      <c r="H6826" s="176" t="n">
        <v>13576.5089496857</v>
      </c>
      <c r="I6826" s="177" t="n">
        <v>4019351.14458558</v>
      </c>
      <c r="J6826" s="178" t="str">
        <f>IF(I6826&gt;0,H6826/I6826,0)</f>
      </c>
      <c r="K6826" s="179" t="str">
        <f>1-EXP(-J6826)</f>
      </c>
      <c r="L6826" s="180" t="str">
        <f>IF(G6826=30,1,M6825)</f>
      </c>
      <c r="M6826" s="181" t="str">
        <f>L6826*(1-K6826)</f>
      </c>
    </row>
    <row r="6827">
      <c r="A6827" t="s">
        <v>164</v>
      </c>
      <c r="B6827" t="s">
        <v>262</v>
      </c>
      <c r="C6827" s="32" t="s">
        <v>264</v>
      </c>
      <c r="D6827" t="s">
        <v>458</v>
      </c>
      <c r="E6827" t="s">
        <v>476</v>
      </c>
      <c r="F6827" s="174" t="n">
        <v>2039</v>
      </c>
      <c r="G6827" s="175" t="n">
        <v>55</v>
      </c>
      <c r="H6827" s="176" t="n">
        <v>14940.3942953117</v>
      </c>
      <c r="I6827" s="177" t="n">
        <v>4081537.82417563</v>
      </c>
      <c r="J6827" s="178" t="str">
        <f>IF(I6827&gt;0,H6827/I6827,0)</f>
      </c>
      <c r="K6827" s="179" t="str">
        <f>1-EXP(-J6827)</f>
      </c>
      <c r="L6827" s="180" t="str">
        <f>IF(G6827=30,1,M6826)</f>
      </c>
      <c r="M6827" s="181" t="str">
        <f>L6827*(1-K6827)</f>
      </c>
    </row>
    <row r="6828">
      <c r="A6828" t="s">
        <v>164</v>
      </c>
      <c r="B6828" t="s">
        <v>262</v>
      </c>
      <c r="C6828" s="32" t="s">
        <v>264</v>
      </c>
      <c r="D6828" t="s">
        <v>458</v>
      </c>
      <c r="E6828" t="s">
        <v>476</v>
      </c>
      <c r="F6828" s="174" t="n">
        <v>2039</v>
      </c>
      <c r="G6828" s="175" t="n">
        <v>56</v>
      </c>
      <c r="H6828" s="176" t="n">
        <v>16111.5077184428</v>
      </c>
      <c r="I6828" s="177" t="n">
        <v>4038270.96715381</v>
      </c>
      <c r="J6828" s="178" t="str">
        <f>IF(I6828&gt;0,H6828/I6828,0)</f>
      </c>
      <c r="K6828" s="179" t="str">
        <f>1-EXP(-J6828)</f>
      </c>
      <c r="L6828" s="180" t="str">
        <f>IF(G6828=30,1,M6827)</f>
      </c>
      <c r="M6828" s="181" t="str">
        <f>L6828*(1-K6828)</f>
      </c>
    </row>
    <row r="6829">
      <c r="A6829" t="s">
        <v>164</v>
      </c>
      <c r="B6829" t="s">
        <v>262</v>
      </c>
      <c r="C6829" s="32" t="s">
        <v>264</v>
      </c>
      <c r="D6829" t="s">
        <v>458</v>
      </c>
      <c r="E6829" t="s">
        <v>476</v>
      </c>
      <c r="F6829" s="174" t="n">
        <v>2039</v>
      </c>
      <c r="G6829" s="175" t="n">
        <v>57</v>
      </c>
      <c r="H6829" s="176" t="n">
        <v>16942.0206743506</v>
      </c>
      <c r="I6829" s="177" t="n">
        <v>3887979.52082547</v>
      </c>
      <c r="J6829" s="178" t="str">
        <f>IF(I6829&gt;0,H6829/I6829,0)</f>
      </c>
      <c r="K6829" s="179" t="str">
        <f>1-EXP(-J6829)</f>
      </c>
      <c r="L6829" s="180" t="str">
        <f>IF(G6829=30,1,M6828)</f>
      </c>
      <c r="M6829" s="181" t="str">
        <f>L6829*(1-K6829)</f>
      </c>
    </row>
    <row r="6830">
      <c r="A6830" t="s">
        <v>164</v>
      </c>
      <c r="B6830" t="s">
        <v>262</v>
      </c>
      <c r="C6830" s="32" t="s">
        <v>264</v>
      </c>
      <c r="D6830" t="s">
        <v>458</v>
      </c>
      <c r="E6830" t="s">
        <v>476</v>
      </c>
      <c r="F6830" s="174" t="n">
        <v>2039</v>
      </c>
      <c r="G6830" s="175" t="n">
        <v>58</v>
      </c>
      <c r="H6830" s="176" t="n">
        <v>18069.1869413443</v>
      </c>
      <c r="I6830" s="177" t="n">
        <v>3795746.65014801</v>
      </c>
      <c r="J6830" s="178" t="str">
        <f>IF(I6830&gt;0,H6830/I6830,0)</f>
      </c>
      <c r="K6830" s="179" t="str">
        <f>1-EXP(-J6830)</f>
      </c>
      <c r="L6830" s="180" t="str">
        <f>IF(G6830=30,1,M6829)</f>
      </c>
      <c r="M6830" s="181" t="str">
        <f>L6830*(1-K6830)</f>
      </c>
    </row>
    <row r="6831">
      <c r="A6831" t="s">
        <v>164</v>
      </c>
      <c r="B6831" t="s">
        <v>262</v>
      </c>
      <c r="C6831" s="32" t="s">
        <v>264</v>
      </c>
      <c r="D6831" t="s">
        <v>458</v>
      </c>
      <c r="E6831" t="s">
        <v>476</v>
      </c>
      <c r="F6831" s="174" t="n">
        <v>2039</v>
      </c>
      <c r="G6831" s="175" t="n">
        <v>59</v>
      </c>
      <c r="H6831" s="176" t="n">
        <v>19353.3932108117</v>
      </c>
      <c r="I6831" s="177" t="n">
        <v>3717120.10201102</v>
      </c>
      <c r="J6831" s="178" t="str">
        <f>IF(I6831&gt;0,H6831/I6831,0)</f>
      </c>
      <c r="K6831" s="179" t="str">
        <f>1-EXP(-J6831)</f>
      </c>
      <c r="L6831" s="180" t="str">
        <f>IF(G6831=30,1,M6830)</f>
      </c>
      <c r="M6831" s="181" t="str">
        <f>L6831*(1-K6831)</f>
      </c>
    </row>
    <row r="6832">
      <c r="A6832" t="s">
        <v>164</v>
      </c>
      <c r="B6832" t="s">
        <v>262</v>
      </c>
      <c r="C6832" s="32" t="s">
        <v>264</v>
      </c>
      <c r="D6832" t="s">
        <v>458</v>
      </c>
      <c r="E6832" t="s">
        <v>476</v>
      </c>
      <c r="F6832" s="174" t="n">
        <v>2039</v>
      </c>
      <c r="G6832" s="175" t="n">
        <v>60</v>
      </c>
      <c r="H6832" s="176" t="n">
        <v>20689.6983367171</v>
      </c>
      <c r="I6832" s="177" t="n">
        <v>3632077.17705815</v>
      </c>
      <c r="J6832" s="178" t="str">
        <f>IF(I6832&gt;0,H6832/I6832,0)</f>
      </c>
      <c r="K6832" s="179" t="str">
        <f>1-EXP(-J6832)</f>
      </c>
      <c r="L6832" s="180" t="str">
        <f>IF(G6832=30,1,M6831)</f>
      </c>
      <c r="M6832" s="181" t="str">
        <f>L6832*(1-K6832)</f>
      </c>
    </row>
    <row r="6833">
      <c r="A6833" t="s">
        <v>164</v>
      </c>
      <c r="B6833" t="s">
        <v>262</v>
      </c>
      <c r="C6833" s="32" t="s">
        <v>264</v>
      </c>
      <c r="D6833" t="s">
        <v>458</v>
      </c>
      <c r="E6833" t="s">
        <v>476</v>
      </c>
      <c r="F6833" s="174" t="n">
        <v>2039</v>
      </c>
      <c r="G6833" s="175" t="n">
        <v>61</v>
      </c>
      <c r="H6833" s="176" t="n">
        <v>22010.7831736332</v>
      </c>
      <c r="I6833" s="177" t="n">
        <v>3527543.19874899</v>
      </c>
      <c r="J6833" s="178" t="str">
        <f>IF(I6833&gt;0,H6833/I6833,0)</f>
      </c>
      <c r="K6833" s="179" t="str">
        <f>1-EXP(-J6833)</f>
      </c>
      <c r="L6833" s="180" t="str">
        <f>IF(G6833=30,1,M6832)</f>
      </c>
      <c r="M6833" s="181" t="str">
        <f>L6833*(1-K6833)</f>
      </c>
    </row>
    <row r="6834">
      <c r="A6834" t="s">
        <v>164</v>
      </c>
      <c r="B6834" t="s">
        <v>262</v>
      </c>
      <c r="C6834" s="32" t="s">
        <v>264</v>
      </c>
      <c r="D6834" t="s">
        <v>458</v>
      </c>
      <c r="E6834" t="s">
        <v>476</v>
      </c>
      <c r="F6834" s="174" t="n">
        <v>2039</v>
      </c>
      <c r="G6834" s="175" t="n">
        <v>62</v>
      </c>
      <c r="H6834" s="176" t="n">
        <v>23532.0180558287</v>
      </c>
      <c r="I6834" s="177" t="n">
        <v>3437138.75017736</v>
      </c>
      <c r="J6834" s="178" t="str">
        <f>IF(I6834&gt;0,H6834/I6834,0)</f>
      </c>
      <c r="K6834" s="179" t="str">
        <f>1-EXP(-J6834)</f>
      </c>
      <c r="L6834" s="180" t="str">
        <f>IF(G6834=30,1,M6833)</f>
      </c>
      <c r="M6834" s="181" t="str">
        <f>L6834*(1-K6834)</f>
      </c>
    </row>
    <row r="6835">
      <c r="A6835" t="s">
        <v>164</v>
      </c>
      <c r="B6835" t="s">
        <v>262</v>
      </c>
      <c r="C6835" s="32" t="s">
        <v>264</v>
      </c>
      <c r="D6835" t="s">
        <v>458</v>
      </c>
      <c r="E6835" t="s">
        <v>476</v>
      </c>
      <c r="F6835" s="174" t="n">
        <v>2039</v>
      </c>
      <c r="G6835" s="175" t="n">
        <v>63</v>
      </c>
      <c r="H6835" s="176" t="n">
        <v>25023.2614640603</v>
      </c>
      <c r="I6835" s="177" t="n">
        <v>3334880.18355221</v>
      </c>
      <c r="J6835" s="178" t="str">
        <f>IF(I6835&gt;0,H6835/I6835,0)</f>
      </c>
      <c r="K6835" s="179" t="str">
        <f>1-EXP(-J6835)</f>
      </c>
      <c r="L6835" s="180" t="str">
        <f>IF(G6835=30,1,M6834)</f>
      </c>
      <c r="M6835" s="181" t="str">
        <f>L6835*(1-K6835)</f>
      </c>
    </row>
    <row r="6836">
      <c r="A6836" t="s">
        <v>164</v>
      </c>
      <c r="B6836" t="s">
        <v>262</v>
      </c>
      <c r="C6836" s="32" t="s">
        <v>264</v>
      </c>
      <c r="D6836" t="s">
        <v>458</v>
      </c>
      <c r="E6836" t="s">
        <v>476</v>
      </c>
      <c r="F6836" s="174" t="n">
        <v>2039</v>
      </c>
      <c r="G6836" s="175" t="n">
        <v>64</v>
      </c>
      <c r="H6836" s="176" t="n">
        <v>26566.3845726989</v>
      </c>
      <c r="I6836" s="177" t="n">
        <v>3230535.47930903</v>
      </c>
      <c r="J6836" s="178" t="str">
        <f>IF(I6836&gt;0,H6836/I6836,0)</f>
      </c>
      <c r="K6836" s="179" t="str">
        <f>1-EXP(-J6836)</f>
      </c>
      <c r="L6836" s="180" t="str">
        <f>IF(G6836=30,1,M6835)</f>
      </c>
      <c r="M6836" s="181" t="str">
        <f>L6836*(1-K6836)</f>
      </c>
    </row>
    <row r="6837">
      <c r="A6837" t="s">
        <v>164</v>
      </c>
      <c r="B6837" t="s">
        <v>262</v>
      </c>
      <c r="C6837" s="32" t="s">
        <v>264</v>
      </c>
      <c r="D6837" t="s">
        <v>458</v>
      </c>
      <c r="E6837" t="s">
        <v>476</v>
      </c>
      <c r="F6837" s="174" t="n">
        <v>2039</v>
      </c>
      <c r="G6837" s="175" t="n">
        <v>65</v>
      </c>
      <c r="H6837" s="176" t="n">
        <v>26831.7781708905</v>
      </c>
      <c r="I6837" s="177" t="n">
        <v>3100620.45542534</v>
      </c>
      <c r="J6837" s="178" t="str">
        <f>IF(I6837&gt;0,H6837/I6837,0)</f>
      </c>
      <c r="K6837" s="179" t="str">
        <f>1-EXP(-J6837)</f>
      </c>
      <c r="L6837" s="180" t="str">
        <f>IF(G6837=30,1,M6836)</f>
      </c>
      <c r="M6837" s="181" t="str">
        <f>L6837*(1-K6837)</f>
      </c>
    </row>
    <row r="6838">
      <c r="A6838" t="s">
        <v>164</v>
      </c>
      <c r="B6838" t="s">
        <v>262</v>
      </c>
      <c r="C6838" s="32" t="s">
        <v>264</v>
      </c>
      <c r="D6838" t="s">
        <v>458</v>
      </c>
      <c r="E6838" t="s">
        <v>476</v>
      </c>
      <c r="F6838" s="174" t="n">
        <v>2039</v>
      </c>
      <c r="G6838" s="175" t="n">
        <v>66</v>
      </c>
      <c r="H6838" s="176" t="n">
        <v>28686.3943504224</v>
      </c>
      <c r="I6838" s="177" t="n">
        <v>3022322.23461274</v>
      </c>
      <c r="J6838" s="178" t="str">
        <f>IF(I6838&gt;0,H6838/I6838,0)</f>
      </c>
      <c r="K6838" s="179" t="str">
        <f>1-EXP(-J6838)</f>
      </c>
      <c r="L6838" s="180" t="str">
        <f>IF(G6838=30,1,M6837)</f>
      </c>
      <c r="M6838" s="181" t="str">
        <f>L6838*(1-K6838)</f>
      </c>
    </row>
    <row r="6839">
      <c r="A6839" t="s">
        <v>164</v>
      </c>
      <c r="B6839" t="s">
        <v>262</v>
      </c>
      <c r="C6839" s="32" t="s">
        <v>264</v>
      </c>
      <c r="D6839" t="s">
        <v>458</v>
      </c>
      <c r="E6839" t="s">
        <v>476</v>
      </c>
      <c r="F6839" s="174" t="n">
        <v>2039</v>
      </c>
      <c r="G6839" s="175" t="n">
        <v>67</v>
      </c>
      <c r="H6839" s="176" t="n">
        <v>29208.0043570838</v>
      </c>
      <c r="I6839" s="177" t="n">
        <v>2801332.76758253</v>
      </c>
      <c r="J6839" s="178" t="str">
        <f>IF(I6839&gt;0,H6839/I6839,0)</f>
      </c>
      <c r="K6839" s="179" t="str">
        <f>1-EXP(-J6839)</f>
      </c>
      <c r="L6839" s="180" t="str">
        <f>IF(G6839=30,1,M6838)</f>
      </c>
      <c r="M6839" s="181" t="str">
        <f>L6839*(1-K6839)</f>
      </c>
    </row>
    <row r="6840">
      <c r="A6840" t="s">
        <v>164</v>
      </c>
      <c r="B6840" t="s">
        <v>262</v>
      </c>
      <c r="C6840" s="32" t="s">
        <v>264</v>
      </c>
      <c r="D6840" t="s">
        <v>458</v>
      </c>
      <c r="E6840" t="s">
        <v>476</v>
      </c>
      <c r="F6840" s="174" t="n">
        <v>2039</v>
      </c>
      <c r="G6840" s="175" t="n">
        <v>68</v>
      </c>
      <c r="H6840" s="176" t="n">
        <v>30736.3348106777</v>
      </c>
      <c r="I6840" s="177" t="n">
        <v>2684517.12200014</v>
      </c>
      <c r="J6840" s="178" t="str">
        <f>IF(I6840&gt;0,H6840/I6840,0)</f>
      </c>
      <c r="K6840" s="179" t="str">
        <f>1-EXP(-J6840)</f>
      </c>
      <c r="L6840" s="180" t="str">
        <f>IF(G6840=30,1,M6839)</f>
      </c>
      <c r="M6840" s="181" t="str">
        <f>L6840*(1-K6840)</f>
      </c>
    </row>
    <row r="6841">
      <c r="A6841" t="s">
        <v>164</v>
      </c>
      <c r="B6841" t="s">
        <v>262</v>
      </c>
      <c r="C6841" s="32" t="s">
        <v>264</v>
      </c>
      <c r="D6841" t="s">
        <v>458</v>
      </c>
      <c r="E6841" t="s">
        <v>476</v>
      </c>
      <c r="F6841" s="174" t="n">
        <v>2039</v>
      </c>
      <c r="G6841" s="175" t="n">
        <v>69</v>
      </c>
      <c r="H6841" s="176" t="n">
        <v>32344.3833966953</v>
      </c>
      <c r="I6841" s="177" t="n">
        <v>2570174.49018006</v>
      </c>
      <c r="J6841" s="178" t="str">
        <f>IF(I6841&gt;0,H6841/I6841,0)</f>
      </c>
      <c r="K6841" s="179" t="str">
        <f>1-EXP(-J6841)</f>
      </c>
      <c r="L6841" s="180" t="str">
        <f>IF(G6841=30,1,M6840)</f>
      </c>
      <c r="M6841" s="181" t="str">
        <f>L6841*(1-K6841)</f>
      </c>
    </row>
    <row r="6842">
      <c r="A6842" t="s">
        <v>164</v>
      </c>
      <c r="B6842" t="s">
        <v>262</v>
      </c>
      <c r="C6842" s="32" t="s">
        <v>264</v>
      </c>
      <c r="D6842" t="s">
        <v>458</v>
      </c>
      <c r="E6842" t="s">
        <v>476</v>
      </c>
      <c r="F6842" s="174" t="n">
        <v>2040</v>
      </c>
      <c r="G6842" s="175" t="n">
        <v>30</v>
      </c>
      <c r="H6842" s="176" t="n">
        <v>797.372705309278</v>
      </c>
      <c r="I6842" s="177" t="n">
        <v>4755797.05498951</v>
      </c>
      <c r="J6842" s="178" t="str">
        <f>IF(I6842&gt;0,H6842/I6842,0)</f>
      </c>
      <c r="K6842" s="179" t="str">
        <f>1-EXP(-J6842)</f>
      </c>
      <c r="L6842" s="180" t="str">
        <f>IF(G6842=30,1,M6841)</f>
      </c>
      <c r="M6842" s="181" t="str">
        <f>L6842*(1-K6842)</f>
      </c>
    </row>
    <row r="6843">
      <c r="A6843" t="s">
        <v>164</v>
      </c>
      <c r="B6843" t="s">
        <v>262</v>
      </c>
      <c r="C6843" s="32" t="s">
        <v>264</v>
      </c>
      <c r="D6843" t="s">
        <v>458</v>
      </c>
      <c r="E6843" t="s">
        <v>476</v>
      </c>
      <c r="F6843" s="174" t="n">
        <v>2040</v>
      </c>
      <c r="G6843" s="175" t="n">
        <v>31</v>
      </c>
      <c r="H6843" s="176" t="n">
        <v>1011.49823905757</v>
      </c>
      <c r="I6843" s="177" t="n">
        <v>4684922.48063064</v>
      </c>
      <c r="J6843" s="178" t="str">
        <f>IF(I6843&gt;0,H6843/I6843,0)</f>
      </c>
      <c r="K6843" s="179" t="str">
        <f>1-EXP(-J6843)</f>
      </c>
      <c r="L6843" s="180" t="str">
        <f>IF(G6843=30,1,M6842)</f>
      </c>
      <c r="M6843" s="181" t="str">
        <f>L6843*(1-K6843)</f>
      </c>
    </row>
    <row r="6844">
      <c r="A6844" t="s">
        <v>164</v>
      </c>
      <c r="B6844" t="s">
        <v>262</v>
      </c>
      <c r="C6844" s="32" t="s">
        <v>264</v>
      </c>
      <c r="D6844" t="s">
        <v>458</v>
      </c>
      <c r="E6844" t="s">
        <v>476</v>
      </c>
      <c r="F6844" s="174" t="n">
        <v>2040</v>
      </c>
      <c r="G6844" s="175" t="n">
        <v>32</v>
      </c>
      <c r="H6844" s="176" t="n">
        <v>1055.87844505597</v>
      </c>
      <c r="I6844" s="177" t="n">
        <v>4642404.14013062</v>
      </c>
      <c r="J6844" s="178" t="str">
        <f>IF(I6844&gt;0,H6844/I6844,0)</f>
      </c>
      <c r="K6844" s="179" t="str">
        <f>1-EXP(-J6844)</f>
      </c>
      <c r="L6844" s="180" t="str">
        <f>IF(G6844=30,1,M6843)</f>
      </c>
      <c r="M6844" s="181" t="str">
        <f>L6844*(1-K6844)</f>
      </c>
    </row>
    <row r="6845">
      <c r="A6845" t="s">
        <v>164</v>
      </c>
      <c r="B6845" t="s">
        <v>262</v>
      </c>
      <c r="C6845" s="32" t="s">
        <v>264</v>
      </c>
      <c r="D6845" t="s">
        <v>458</v>
      </c>
      <c r="E6845" t="s">
        <v>476</v>
      </c>
      <c r="F6845" s="174" t="n">
        <v>2040</v>
      </c>
      <c r="G6845" s="175" t="n">
        <v>33</v>
      </c>
      <c r="H6845" s="176" t="n">
        <v>1176.66892100668</v>
      </c>
      <c r="I6845" s="177" t="n">
        <v>4668444.48353836</v>
      </c>
      <c r="J6845" s="178" t="str">
        <f>IF(I6845&gt;0,H6845/I6845,0)</f>
      </c>
      <c r="K6845" s="179" t="str">
        <f>1-EXP(-J6845)</f>
      </c>
      <c r="L6845" s="180" t="str">
        <f>IF(G6845=30,1,M6844)</f>
      </c>
      <c r="M6845" s="181" t="str">
        <f>L6845*(1-K6845)</f>
      </c>
    </row>
    <row r="6846">
      <c r="A6846" t="s">
        <v>164</v>
      </c>
      <c r="B6846" t="s">
        <v>262</v>
      </c>
      <c r="C6846" s="32" t="s">
        <v>264</v>
      </c>
      <c r="D6846" t="s">
        <v>458</v>
      </c>
      <c r="E6846" t="s">
        <v>476</v>
      </c>
      <c r="F6846" s="174" t="n">
        <v>2040</v>
      </c>
      <c r="G6846" s="175" t="n">
        <v>34</v>
      </c>
      <c r="H6846" s="176" t="n">
        <v>1230.74416331603</v>
      </c>
      <c r="I6846" s="177" t="n">
        <v>4585290.20689723</v>
      </c>
      <c r="J6846" s="178" t="str">
        <f>IF(I6846&gt;0,H6846/I6846,0)</f>
      </c>
      <c r="K6846" s="179" t="str">
        <f>1-EXP(-J6846)</f>
      </c>
      <c r="L6846" s="180" t="str">
        <f>IF(G6846=30,1,M6845)</f>
      </c>
      <c r="M6846" s="181" t="str">
        <f>L6846*(1-K6846)</f>
      </c>
    </row>
    <row r="6847">
      <c r="A6847" t="s">
        <v>164</v>
      </c>
      <c r="B6847" t="s">
        <v>262</v>
      </c>
      <c r="C6847" s="32" t="s">
        <v>264</v>
      </c>
      <c r="D6847" t="s">
        <v>458</v>
      </c>
      <c r="E6847" t="s">
        <v>476</v>
      </c>
      <c r="F6847" s="174" t="n">
        <v>2040</v>
      </c>
      <c r="G6847" s="175" t="n">
        <v>35</v>
      </c>
      <c r="H6847" s="176" t="n">
        <v>1618.24301056613</v>
      </c>
      <c r="I6847" s="177" t="n">
        <v>4523896.6796175</v>
      </c>
      <c r="J6847" s="178" t="str">
        <f>IF(I6847&gt;0,H6847/I6847,0)</f>
      </c>
      <c r="K6847" s="179" t="str">
        <f>1-EXP(-J6847)</f>
      </c>
      <c r="L6847" s="180" t="str">
        <f>IF(G6847=30,1,M6846)</f>
      </c>
      <c r="M6847" s="181" t="str">
        <f>L6847*(1-K6847)</f>
      </c>
    </row>
    <row r="6848">
      <c r="A6848" t="s">
        <v>164</v>
      </c>
      <c r="B6848" t="s">
        <v>262</v>
      </c>
      <c r="C6848" s="32" t="s">
        <v>264</v>
      </c>
      <c r="D6848" t="s">
        <v>458</v>
      </c>
      <c r="E6848" t="s">
        <v>476</v>
      </c>
      <c r="F6848" s="174" t="n">
        <v>2040</v>
      </c>
      <c r="G6848" s="175" t="n">
        <v>36</v>
      </c>
      <c r="H6848" s="176" t="n">
        <v>1823.405685485</v>
      </c>
      <c r="I6848" s="177" t="n">
        <v>4394561.69109024</v>
      </c>
      <c r="J6848" s="178" t="str">
        <f>IF(I6848&gt;0,H6848/I6848,0)</f>
      </c>
      <c r="K6848" s="179" t="str">
        <f>1-EXP(-J6848)</f>
      </c>
      <c r="L6848" s="180" t="str">
        <f>IF(G6848=30,1,M6847)</f>
      </c>
      <c r="M6848" s="181" t="str">
        <f>L6848*(1-K6848)</f>
      </c>
    </row>
    <row r="6849">
      <c r="A6849" t="s">
        <v>164</v>
      </c>
      <c r="B6849" t="s">
        <v>262</v>
      </c>
      <c r="C6849" s="32" t="s">
        <v>264</v>
      </c>
      <c r="D6849" t="s">
        <v>458</v>
      </c>
      <c r="E6849" t="s">
        <v>476</v>
      </c>
      <c r="F6849" s="174" t="n">
        <v>2040</v>
      </c>
      <c r="G6849" s="175" t="n">
        <v>37</v>
      </c>
      <c r="H6849" s="176" t="n">
        <v>1931.23520338034</v>
      </c>
      <c r="I6849" s="177" t="n">
        <v>4328132.91014292</v>
      </c>
      <c r="J6849" s="178" t="str">
        <f>IF(I6849&gt;0,H6849/I6849,0)</f>
      </c>
      <c r="K6849" s="179" t="str">
        <f>1-EXP(-J6849)</f>
      </c>
      <c r="L6849" s="180" t="str">
        <f>IF(G6849=30,1,M6848)</f>
      </c>
      <c r="M6849" s="181" t="str">
        <f>L6849*(1-K6849)</f>
      </c>
    </row>
    <row r="6850">
      <c r="A6850" t="s">
        <v>164</v>
      </c>
      <c r="B6850" t="s">
        <v>262</v>
      </c>
      <c r="C6850" s="32" t="s">
        <v>264</v>
      </c>
      <c r="D6850" t="s">
        <v>458</v>
      </c>
      <c r="E6850" t="s">
        <v>476</v>
      </c>
      <c r="F6850" s="174" t="n">
        <v>2040</v>
      </c>
      <c r="G6850" s="175" t="n">
        <v>38</v>
      </c>
      <c r="H6850" s="176" t="n">
        <v>2223.42611717996</v>
      </c>
      <c r="I6850" s="177" t="n">
        <v>4304375.68960948</v>
      </c>
      <c r="J6850" s="178" t="str">
        <f>IF(I6850&gt;0,H6850/I6850,0)</f>
      </c>
      <c r="K6850" s="179" t="str">
        <f>1-EXP(-J6850)</f>
      </c>
      <c r="L6850" s="180" t="str">
        <f>IF(G6850=30,1,M6849)</f>
      </c>
      <c r="M6850" s="181" t="str">
        <f>L6850*(1-K6850)</f>
      </c>
    </row>
    <row r="6851">
      <c r="A6851" t="s">
        <v>164</v>
      </c>
      <c r="B6851" t="s">
        <v>262</v>
      </c>
      <c r="C6851" s="32" t="s">
        <v>264</v>
      </c>
      <c r="D6851" t="s">
        <v>458</v>
      </c>
      <c r="E6851" t="s">
        <v>476</v>
      </c>
      <c r="F6851" s="174" t="n">
        <v>2040</v>
      </c>
      <c r="G6851" s="175" t="n">
        <v>39</v>
      </c>
      <c r="H6851" s="176" t="n">
        <v>2387.34429515137</v>
      </c>
      <c r="I6851" s="177" t="n">
        <v>4282353.99859861</v>
      </c>
      <c r="J6851" s="178" t="str">
        <f>IF(I6851&gt;0,H6851/I6851,0)</f>
      </c>
      <c r="K6851" s="179" t="str">
        <f>1-EXP(-J6851)</f>
      </c>
      <c r="L6851" s="180" t="str">
        <f>IF(G6851=30,1,M6850)</f>
      </c>
      <c r="M6851" s="181" t="str">
        <f>L6851*(1-K6851)</f>
      </c>
    </row>
    <row r="6852">
      <c r="A6852" t="s">
        <v>164</v>
      </c>
      <c r="B6852" t="s">
        <v>262</v>
      </c>
      <c r="C6852" s="32" t="s">
        <v>264</v>
      </c>
      <c r="D6852" t="s">
        <v>458</v>
      </c>
      <c r="E6852" t="s">
        <v>476</v>
      </c>
      <c r="F6852" s="174" t="n">
        <v>2040</v>
      </c>
      <c r="G6852" s="175" t="n">
        <v>40</v>
      </c>
      <c r="H6852" s="176" t="n">
        <v>3188.32846431966</v>
      </c>
      <c r="I6852" s="177" t="n">
        <v>4259734.29361664</v>
      </c>
      <c r="J6852" s="178" t="str">
        <f>IF(I6852&gt;0,H6852/I6852,0)</f>
      </c>
      <c r="K6852" s="179" t="str">
        <f>1-EXP(-J6852)</f>
      </c>
      <c r="L6852" s="180" t="str">
        <f>IF(G6852=30,1,M6851)</f>
      </c>
      <c r="M6852" s="181" t="str">
        <f>L6852*(1-K6852)</f>
      </c>
    </row>
    <row r="6853">
      <c r="A6853" t="s">
        <v>164</v>
      </c>
      <c r="B6853" t="s">
        <v>262</v>
      </c>
      <c r="C6853" s="32" t="s">
        <v>264</v>
      </c>
      <c r="D6853" t="s">
        <v>458</v>
      </c>
      <c r="E6853" t="s">
        <v>476</v>
      </c>
      <c r="F6853" s="174" t="n">
        <v>2040</v>
      </c>
      <c r="G6853" s="175" t="n">
        <v>41</v>
      </c>
      <c r="H6853" s="176" t="n">
        <v>3541.74580822393</v>
      </c>
      <c r="I6853" s="177" t="n">
        <v>4275287.94488895</v>
      </c>
      <c r="J6853" s="178" t="str">
        <f>IF(I6853&gt;0,H6853/I6853,0)</f>
      </c>
      <c r="K6853" s="179" t="str">
        <f>1-EXP(-J6853)</f>
      </c>
      <c r="L6853" s="180" t="str">
        <f>IF(G6853=30,1,M6852)</f>
      </c>
      <c r="M6853" s="181" t="str">
        <f>L6853*(1-K6853)</f>
      </c>
    </row>
    <row r="6854">
      <c r="A6854" t="s">
        <v>164</v>
      </c>
      <c r="B6854" t="s">
        <v>262</v>
      </c>
      <c r="C6854" s="32" t="s">
        <v>264</v>
      </c>
      <c r="D6854" t="s">
        <v>458</v>
      </c>
      <c r="E6854" t="s">
        <v>476</v>
      </c>
      <c r="F6854" s="174" t="n">
        <v>2040</v>
      </c>
      <c r="G6854" s="175" t="n">
        <v>42</v>
      </c>
      <c r="H6854" s="176" t="n">
        <v>3892.08582060763</v>
      </c>
      <c r="I6854" s="177" t="n">
        <v>4329628.87041119</v>
      </c>
      <c r="J6854" s="178" t="str">
        <f>IF(I6854&gt;0,H6854/I6854,0)</f>
      </c>
      <c r="K6854" s="179" t="str">
        <f>1-EXP(-J6854)</f>
      </c>
      <c r="L6854" s="180" t="str">
        <f>IF(G6854=30,1,M6853)</f>
      </c>
      <c r="M6854" s="181" t="str">
        <f>L6854*(1-K6854)</f>
      </c>
    </row>
    <row r="6855">
      <c r="A6855" t="s">
        <v>164</v>
      </c>
      <c r="B6855" t="s">
        <v>262</v>
      </c>
      <c r="C6855" s="32" t="s">
        <v>264</v>
      </c>
      <c r="D6855" t="s">
        <v>458</v>
      </c>
      <c r="E6855" t="s">
        <v>476</v>
      </c>
      <c r="F6855" s="174" t="n">
        <v>2040</v>
      </c>
      <c r="G6855" s="175" t="n">
        <v>43</v>
      </c>
      <c r="H6855" s="176" t="n">
        <v>4573.81832271273</v>
      </c>
      <c r="I6855" s="177" t="n">
        <v>4459963.34379603</v>
      </c>
      <c r="J6855" s="178" t="str">
        <f>IF(I6855&gt;0,H6855/I6855,0)</f>
      </c>
      <c r="K6855" s="179" t="str">
        <f>1-EXP(-J6855)</f>
      </c>
      <c r="L6855" s="180" t="str">
        <f>IF(G6855=30,1,M6854)</f>
      </c>
      <c r="M6855" s="181" t="str">
        <f>L6855*(1-K6855)</f>
      </c>
    </row>
    <row r="6856">
      <c r="A6856" t="s">
        <v>164</v>
      </c>
      <c r="B6856" t="s">
        <v>262</v>
      </c>
      <c r="C6856" s="32" t="s">
        <v>264</v>
      </c>
      <c r="D6856" t="s">
        <v>458</v>
      </c>
      <c r="E6856" t="s">
        <v>476</v>
      </c>
      <c r="F6856" s="174" t="n">
        <v>2040</v>
      </c>
      <c r="G6856" s="175" t="n">
        <v>44</v>
      </c>
      <c r="H6856" s="176" t="n">
        <v>4922.80608551164</v>
      </c>
      <c r="I6856" s="177" t="n">
        <v>4411598.49323631</v>
      </c>
      <c r="J6856" s="178" t="str">
        <f>IF(I6856&gt;0,H6856/I6856,0)</f>
      </c>
      <c r="K6856" s="179" t="str">
        <f>1-EXP(-J6856)</f>
      </c>
      <c r="L6856" s="180" t="str">
        <f>IF(G6856=30,1,M6855)</f>
      </c>
      <c r="M6856" s="181" t="str">
        <f>L6856*(1-K6856)</f>
      </c>
    </row>
    <row r="6857">
      <c r="A6857" t="s">
        <v>164</v>
      </c>
      <c r="B6857" t="s">
        <v>262</v>
      </c>
      <c r="C6857" s="32" t="s">
        <v>264</v>
      </c>
      <c r="D6857" t="s">
        <v>458</v>
      </c>
      <c r="E6857" t="s">
        <v>476</v>
      </c>
      <c r="F6857" s="174" t="n">
        <v>2040</v>
      </c>
      <c r="G6857" s="175" t="n">
        <v>45</v>
      </c>
      <c r="H6857" s="176" t="n">
        <v>6201.18731934126</v>
      </c>
      <c r="I6857" s="177" t="n">
        <v>4333080.37503197</v>
      </c>
      <c r="J6857" s="178" t="str">
        <f>IF(I6857&gt;0,H6857/I6857,0)</f>
      </c>
      <c r="K6857" s="179" t="str">
        <f>1-EXP(-J6857)</f>
      </c>
      <c r="L6857" s="180" t="str">
        <f>IF(G6857=30,1,M6856)</f>
      </c>
      <c r="M6857" s="181" t="str">
        <f>L6857*(1-K6857)</f>
      </c>
    </row>
    <row r="6858">
      <c r="A6858" t="s">
        <v>164</v>
      </c>
      <c r="B6858" t="s">
        <v>262</v>
      </c>
      <c r="C6858" s="32" t="s">
        <v>264</v>
      </c>
      <c r="D6858" t="s">
        <v>458</v>
      </c>
      <c r="E6858" t="s">
        <v>476</v>
      </c>
      <c r="F6858" s="174" t="n">
        <v>2040</v>
      </c>
      <c r="G6858" s="175" t="n">
        <v>46</v>
      </c>
      <c r="H6858" s="176" t="n">
        <v>6674.41934910108</v>
      </c>
      <c r="I6858" s="177" t="n">
        <v>4268398.82723628</v>
      </c>
      <c r="J6858" s="178" t="str">
        <f>IF(I6858&gt;0,H6858/I6858,0)</f>
      </c>
      <c r="K6858" s="179" t="str">
        <f>1-EXP(-J6858)</f>
      </c>
      <c r="L6858" s="180" t="str">
        <f>IF(G6858=30,1,M6857)</f>
      </c>
      <c r="M6858" s="181" t="str">
        <f>L6858*(1-K6858)</f>
      </c>
    </row>
    <row r="6859">
      <c r="A6859" t="s">
        <v>164</v>
      </c>
      <c r="B6859" t="s">
        <v>262</v>
      </c>
      <c r="C6859" s="32" t="s">
        <v>264</v>
      </c>
      <c r="D6859" t="s">
        <v>458</v>
      </c>
      <c r="E6859" t="s">
        <v>476</v>
      </c>
      <c r="F6859" s="174" t="n">
        <v>2040</v>
      </c>
      <c r="G6859" s="175" t="n">
        <v>47</v>
      </c>
      <c r="H6859" s="176" t="n">
        <v>7201.39274024504</v>
      </c>
      <c r="I6859" s="177" t="n">
        <v>4207430.12949805</v>
      </c>
      <c r="J6859" s="178" t="str">
        <f>IF(I6859&gt;0,H6859/I6859,0)</f>
      </c>
      <c r="K6859" s="179" t="str">
        <f>1-EXP(-J6859)</f>
      </c>
      <c r="L6859" s="180" t="str">
        <f>IF(G6859=30,1,M6858)</f>
      </c>
      <c r="M6859" s="181" t="str">
        <f>L6859*(1-K6859)</f>
      </c>
    </row>
    <row r="6860">
      <c r="A6860" t="s">
        <v>164</v>
      </c>
      <c r="B6860" t="s">
        <v>262</v>
      </c>
      <c r="C6860" s="32" t="s">
        <v>264</v>
      </c>
      <c r="D6860" t="s">
        <v>458</v>
      </c>
      <c r="E6860" t="s">
        <v>476</v>
      </c>
      <c r="F6860" s="174" t="n">
        <v>2040</v>
      </c>
      <c r="G6860" s="175" t="n">
        <v>48</v>
      </c>
      <c r="H6860" s="176" t="n">
        <v>7929.60484464527</v>
      </c>
      <c r="I6860" s="177" t="n">
        <v>4234570.51436615</v>
      </c>
      <c r="J6860" s="178" t="str">
        <f>IF(I6860&gt;0,H6860/I6860,0)</f>
      </c>
      <c r="K6860" s="179" t="str">
        <f>1-EXP(-J6860)</f>
      </c>
      <c r="L6860" s="180" t="str">
        <f>IF(G6860=30,1,M6859)</f>
      </c>
      <c r="M6860" s="181" t="str">
        <f>L6860*(1-K6860)</f>
      </c>
    </row>
    <row r="6861">
      <c r="A6861" t="s">
        <v>164</v>
      </c>
      <c r="B6861" t="s">
        <v>262</v>
      </c>
      <c r="C6861" s="32" t="s">
        <v>264</v>
      </c>
      <c r="D6861" t="s">
        <v>458</v>
      </c>
      <c r="E6861" t="s">
        <v>476</v>
      </c>
      <c r="F6861" s="174" t="n">
        <v>2040</v>
      </c>
      <c r="G6861" s="175" t="n">
        <v>49</v>
      </c>
      <c r="H6861" s="176" t="n">
        <v>8702.59177019052</v>
      </c>
      <c r="I6861" s="177" t="n">
        <v>4241263.14317256</v>
      </c>
      <c r="J6861" s="178" t="str">
        <f>IF(I6861&gt;0,H6861/I6861,0)</f>
      </c>
      <c r="K6861" s="179" t="str">
        <f>1-EXP(-J6861)</f>
      </c>
      <c r="L6861" s="180" t="str">
        <f>IF(G6861=30,1,M6860)</f>
      </c>
      <c r="M6861" s="181" t="str">
        <f>L6861*(1-K6861)</f>
      </c>
    </row>
    <row r="6862">
      <c r="A6862" t="s">
        <v>164</v>
      </c>
      <c r="B6862" t="s">
        <v>262</v>
      </c>
      <c r="C6862" s="32" t="s">
        <v>264</v>
      </c>
      <c r="D6862" t="s">
        <v>458</v>
      </c>
      <c r="E6862" t="s">
        <v>476</v>
      </c>
      <c r="F6862" s="174" t="n">
        <v>2040</v>
      </c>
      <c r="G6862" s="175" t="n">
        <v>50</v>
      </c>
      <c r="H6862" s="176" t="n">
        <v>13497.1297791147</v>
      </c>
      <c r="I6862" s="177" t="n">
        <v>6238603.34160158</v>
      </c>
      <c r="J6862" s="178" t="str">
        <f>IF(I6862&gt;0,H6862/I6862,0)</f>
      </c>
      <c r="K6862" s="179" t="str">
        <f>1-EXP(-J6862)</f>
      </c>
      <c r="L6862" s="180" t="str">
        <f>IF(G6862=30,1,M6861)</f>
      </c>
      <c r="M6862" s="181" t="str">
        <f>L6862*(1-K6862)</f>
      </c>
    </row>
    <row r="6863">
      <c r="A6863" t="s">
        <v>164</v>
      </c>
      <c r="B6863" t="s">
        <v>262</v>
      </c>
      <c r="C6863" s="32" t="s">
        <v>264</v>
      </c>
      <c r="D6863" t="s">
        <v>458</v>
      </c>
      <c r="E6863" t="s">
        <v>476</v>
      </c>
      <c r="F6863" s="174" t="n">
        <v>2040</v>
      </c>
      <c r="G6863" s="175" t="n">
        <v>51</v>
      </c>
      <c r="H6863" s="176" t="n">
        <v>10766.5787845515</v>
      </c>
      <c r="I6863" s="177" t="n">
        <v>4175359.8365292</v>
      </c>
      <c r="J6863" s="178" t="str">
        <f>IF(I6863&gt;0,H6863/I6863,0)</f>
      </c>
      <c r="K6863" s="179" t="str">
        <f>1-EXP(-J6863)</f>
      </c>
      <c r="L6863" s="180" t="str">
        <f>IF(G6863=30,1,M6862)</f>
      </c>
      <c r="M6863" s="181" t="str">
        <f>L6863*(1-K6863)</f>
      </c>
    </row>
    <row r="6864">
      <c r="A6864" t="s">
        <v>164</v>
      </c>
      <c r="B6864" t="s">
        <v>262</v>
      </c>
      <c r="C6864" s="32" t="s">
        <v>264</v>
      </c>
      <c r="D6864" t="s">
        <v>458</v>
      </c>
      <c r="E6864" t="s">
        <v>476</v>
      </c>
      <c r="F6864" s="174" t="n">
        <v>2040</v>
      </c>
      <c r="G6864" s="175" t="n">
        <v>52</v>
      </c>
      <c r="H6864" s="176" t="n">
        <v>11678.3677049821</v>
      </c>
      <c r="I6864" s="177" t="n">
        <v>4144725.83914491</v>
      </c>
      <c r="J6864" s="178" t="str">
        <f>IF(I6864&gt;0,H6864/I6864,0)</f>
      </c>
      <c r="K6864" s="179" t="str">
        <f>1-EXP(-J6864)</f>
      </c>
      <c r="L6864" s="180" t="str">
        <f>IF(G6864=30,1,M6863)</f>
      </c>
      <c r="M6864" s="181" t="str">
        <f>L6864*(1-K6864)</f>
      </c>
    </row>
    <row r="6865">
      <c r="A6865" t="s">
        <v>164</v>
      </c>
      <c r="B6865" t="s">
        <v>262</v>
      </c>
      <c r="C6865" s="32" t="s">
        <v>264</v>
      </c>
      <c r="D6865" t="s">
        <v>458</v>
      </c>
      <c r="E6865" t="s">
        <v>476</v>
      </c>
      <c r="F6865" s="174" t="n">
        <v>2040</v>
      </c>
      <c r="G6865" s="175" t="n">
        <v>53</v>
      </c>
      <c r="H6865" s="176" t="n">
        <v>12311.1830216764</v>
      </c>
      <c r="I6865" s="177" t="n">
        <v>4002252.27245067</v>
      </c>
      <c r="J6865" s="178" t="str">
        <f>IF(I6865&gt;0,H6865/I6865,0)</f>
      </c>
      <c r="K6865" s="179" t="str">
        <f>1-EXP(-J6865)</f>
      </c>
      <c r="L6865" s="180" t="str">
        <f>IF(G6865=30,1,M6864)</f>
      </c>
      <c r="M6865" s="181" t="str">
        <f>L6865*(1-K6865)</f>
      </c>
    </row>
    <row r="6866">
      <c r="A6866" t="s">
        <v>164</v>
      </c>
      <c r="B6866" t="s">
        <v>262</v>
      </c>
      <c r="C6866" s="32" t="s">
        <v>264</v>
      </c>
      <c r="D6866" t="s">
        <v>458</v>
      </c>
      <c r="E6866" t="s">
        <v>476</v>
      </c>
      <c r="F6866" s="174" t="n">
        <v>2040</v>
      </c>
      <c r="G6866" s="175" t="n">
        <v>54</v>
      </c>
      <c r="H6866" s="176" t="n">
        <v>13252.9373757536</v>
      </c>
      <c r="I6866" s="177" t="n">
        <v>3952379.23412282</v>
      </c>
      <c r="J6866" s="178" t="str">
        <f>IF(I6866&gt;0,H6866/I6866,0)</f>
      </c>
      <c r="K6866" s="179" t="str">
        <f>1-EXP(-J6866)</f>
      </c>
      <c r="L6866" s="180" t="str">
        <f>IF(G6866=30,1,M6865)</f>
      </c>
      <c r="M6866" s="181" t="str">
        <f>L6866*(1-K6866)</f>
      </c>
    </row>
    <row r="6867">
      <c r="A6867" t="s">
        <v>164</v>
      </c>
      <c r="B6867" t="s">
        <v>262</v>
      </c>
      <c r="C6867" s="32" t="s">
        <v>264</v>
      </c>
      <c r="D6867" t="s">
        <v>458</v>
      </c>
      <c r="E6867" t="s">
        <v>476</v>
      </c>
      <c r="F6867" s="174" t="n">
        <v>2040</v>
      </c>
      <c r="G6867" s="175" t="n">
        <v>55</v>
      </c>
      <c r="H6867" s="176" t="n">
        <v>14472.4971479319</v>
      </c>
      <c r="I6867" s="177" t="n">
        <v>3989924.98453633</v>
      </c>
      <c r="J6867" s="178" t="str">
        <f>IF(I6867&gt;0,H6867/I6867,0)</f>
      </c>
      <c r="K6867" s="179" t="str">
        <f>1-EXP(-J6867)</f>
      </c>
      <c r="L6867" s="180" t="str">
        <f>IF(G6867=30,1,M6866)</f>
      </c>
      <c r="M6867" s="181" t="str">
        <f>L6867*(1-K6867)</f>
      </c>
    </row>
    <row r="6868">
      <c r="A6868" t="s">
        <v>164</v>
      </c>
      <c r="B6868" t="s">
        <v>262</v>
      </c>
      <c r="C6868" s="32" t="s">
        <v>264</v>
      </c>
      <c r="D6868" t="s">
        <v>458</v>
      </c>
      <c r="E6868" t="s">
        <v>476</v>
      </c>
      <c r="F6868" s="174" t="n">
        <v>2040</v>
      </c>
      <c r="G6868" s="175" t="n">
        <v>56</v>
      </c>
      <c r="H6868" s="176" t="n">
        <v>16003.356101441</v>
      </c>
      <c r="I6868" s="177" t="n">
        <v>4048775.53655076</v>
      </c>
      <c r="J6868" s="178" t="str">
        <f>IF(I6868&gt;0,H6868/I6868,0)</f>
      </c>
      <c r="K6868" s="179" t="str">
        <f>1-EXP(-J6868)</f>
      </c>
      <c r="L6868" s="180" t="str">
        <f>IF(G6868=30,1,M6867)</f>
      </c>
      <c r="M6868" s="181" t="str">
        <f>L6868*(1-K6868)</f>
      </c>
    </row>
    <row r="6869">
      <c r="A6869" t="s">
        <v>164</v>
      </c>
      <c r="B6869" t="s">
        <v>262</v>
      </c>
      <c r="C6869" s="32" t="s">
        <v>264</v>
      </c>
      <c r="D6869" t="s">
        <v>458</v>
      </c>
      <c r="E6869" t="s">
        <v>476</v>
      </c>
      <c r="F6869" s="174" t="n">
        <v>2040</v>
      </c>
      <c r="G6869" s="175" t="n">
        <v>57</v>
      </c>
      <c r="H6869" s="176" t="n">
        <v>17262.703463125</v>
      </c>
      <c r="I6869" s="177" t="n">
        <v>4003166.89146587</v>
      </c>
      <c r="J6869" s="178" t="str">
        <f>IF(I6869&gt;0,H6869/I6869,0)</f>
      </c>
      <c r="K6869" s="179" t="str">
        <f>1-EXP(-J6869)</f>
      </c>
      <c r="L6869" s="180" t="str">
        <f>IF(G6869=30,1,M6868)</f>
      </c>
      <c r="M6869" s="181" t="str">
        <f>L6869*(1-K6869)</f>
      </c>
    </row>
    <row r="6870">
      <c r="A6870" t="s">
        <v>164</v>
      </c>
      <c r="B6870" t="s">
        <v>262</v>
      </c>
      <c r="C6870" s="32" t="s">
        <v>264</v>
      </c>
      <c r="D6870" t="s">
        <v>458</v>
      </c>
      <c r="E6870" t="s">
        <v>476</v>
      </c>
      <c r="F6870" s="174" t="n">
        <v>2040</v>
      </c>
      <c r="G6870" s="175" t="n">
        <v>58</v>
      </c>
      <c r="H6870" s="176" t="n">
        <v>18158.0544032467</v>
      </c>
      <c r="I6870" s="177" t="n">
        <v>3851089.98069093</v>
      </c>
      <c r="J6870" s="178" t="str">
        <f>IF(I6870&gt;0,H6870/I6870,0)</f>
      </c>
      <c r="K6870" s="179" t="str">
        <f>1-EXP(-J6870)</f>
      </c>
      <c r="L6870" s="180" t="str">
        <f>IF(G6870=30,1,M6869)</f>
      </c>
      <c r="M6870" s="181" t="str">
        <f>L6870*(1-K6870)</f>
      </c>
    </row>
    <row r="6871">
      <c r="A6871" t="s">
        <v>164</v>
      </c>
      <c r="B6871" t="s">
        <v>262</v>
      </c>
      <c r="C6871" s="32" t="s">
        <v>264</v>
      </c>
      <c r="D6871" t="s">
        <v>458</v>
      </c>
      <c r="E6871" t="s">
        <v>476</v>
      </c>
      <c r="F6871" s="174" t="n">
        <v>2040</v>
      </c>
      <c r="G6871" s="175" t="n">
        <v>59</v>
      </c>
      <c r="H6871" s="176" t="n">
        <v>19371.4060345595</v>
      </c>
      <c r="I6871" s="177" t="n">
        <v>3756429.34078421</v>
      </c>
      <c r="J6871" s="178" t="str">
        <f>IF(I6871&gt;0,H6871/I6871,0)</f>
      </c>
      <c r="K6871" s="179" t="str">
        <f>1-EXP(-J6871)</f>
      </c>
      <c r="L6871" s="180" t="str">
        <f>IF(G6871=30,1,M6870)</f>
      </c>
      <c r="M6871" s="181" t="str">
        <f>L6871*(1-K6871)</f>
      </c>
    </row>
    <row r="6872">
      <c r="A6872" t="s">
        <v>164</v>
      </c>
      <c r="B6872" t="s">
        <v>262</v>
      </c>
      <c r="C6872" s="32" t="s">
        <v>264</v>
      </c>
      <c r="D6872" t="s">
        <v>458</v>
      </c>
      <c r="E6872" t="s">
        <v>476</v>
      </c>
      <c r="F6872" s="174" t="n">
        <v>2040</v>
      </c>
      <c r="G6872" s="175" t="n">
        <v>60</v>
      </c>
      <c r="H6872" s="176" t="n">
        <v>20696.1803514138</v>
      </c>
      <c r="I6872" s="177" t="n">
        <v>3675036.39596814</v>
      </c>
      <c r="J6872" s="178" t="str">
        <f>IF(I6872&gt;0,H6872/I6872,0)</f>
      </c>
      <c r="K6872" s="179" t="str">
        <f>1-EXP(-J6872)</f>
      </c>
      <c r="L6872" s="180" t="str">
        <f>IF(G6872=30,1,M6871)</f>
      </c>
      <c r="M6872" s="181" t="str">
        <f>L6872*(1-K6872)</f>
      </c>
    </row>
    <row r="6873">
      <c r="A6873" t="s">
        <v>164</v>
      </c>
      <c r="B6873" t="s">
        <v>262</v>
      </c>
      <c r="C6873" s="32" t="s">
        <v>264</v>
      </c>
      <c r="D6873" t="s">
        <v>458</v>
      </c>
      <c r="E6873" t="s">
        <v>476</v>
      </c>
      <c r="F6873" s="174" t="n">
        <v>2040</v>
      </c>
      <c r="G6873" s="175" t="n">
        <v>61</v>
      </c>
      <c r="H6873" s="176" t="n">
        <v>22129.0861116562</v>
      </c>
      <c r="I6873" s="177" t="n">
        <v>3586831.02364377</v>
      </c>
      <c r="J6873" s="178" t="str">
        <f>IF(I6873&gt;0,H6873/I6873,0)</f>
      </c>
      <c r="K6873" s="179" t="str">
        <f>1-EXP(-J6873)</f>
      </c>
      <c r="L6873" s="180" t="str">
        <f>IF(G6873=30,1,M6872)</f>
      </c>
      <c r="M6873" s="181" t="str">
        <f>L6873*(1-K6873)</f>
      </c>
    </row>
    <row r="6874">
      <c r="A6874" t="s">
        <v>164</v>
      </c>
      <c r="B6874" t="s">
        <v>262</v>
      </c>
      <c r="C6874" s="32" t="s">
        <v>264</v>
      </c>
      <c r="D6874" t="s">
        <v>458</v>
      </c>
      <c r="E6874" t="s">
        <v>476</v>
      </c>
      <c r="F6874" s="174" t="n">
        <v>2040</v>
      </c>
      <c r="G6874" s="175" t="n">
        <v>62</v>
      </c>
      <c r="H6874" s="176" t="n">
        <v>23533.189751483</v>
      </c>
      <c r="I6874" s="177" t="n">
        <v>3479694.98388329</v>
      </c>
      <c r="J6874" s="178" t="str">
        <f>IF(I6874&gt;0,H6874/I6874,0)</f>
      </c>
      <c r="K6874" s="179" t="str">
        <f>1-EXP(-J6874)</f>
      </c>
      <c r="L6874" s="180" t="str">
        <f>IF(G6874=30,1,M6873)</f>
      </c>
      <c r="M6874" s="181" t="str">
        <f>L6874*(1-K6874)</f>
      </c>
    </row>
    <row r="6875">
      <c r="A6875" t="s">
        <v>164</v>
      </c>
      <c r="B6875" t="s">
        <v>262</v>
      </c>
      <c r="C6875" s="32" t="s">
        <v>264</v>
      </c>
      <c r="D6875" t="s">
        <v>458</v>
      </c>
      <c r="E6875" t="s">
        <v>476</v>
      </c>
      <c r="F6875" s="174" t="n">
        <v>2040</v>
      </c>
      <c r="G6875" s="175" t="n">
        <v>63</v>
      </c>
      <c r="H6875" s="176" t="n">
        <v>25135.0640622289</v>
      </c>
      <c r="I6875" s="177" t="n">
        <v>3385995.64458592</v>
      </c>
      <c r="J6875" s="178" t="str">
        <f>IF(I6875&gt;0,H6875/I6875,0)</f>
      </c>
      <c r="K6875" s="179" t="str">
        <f>1-EXP(-J6875)</f>
      </c>
      <c r="L6875" s="180" t="str">
        <f>IF(G6875=30,1,M6874)</f>
      </c>
      <c r="M6875" s="181" t="str">
        <f>L6875*(1-K6875)</f>
      </c>
    </row>
    <row r="6876">
      <c r="A6876" t="s">
        <v>164</v>
      </c>
      <c r="B6876" t="s">
        <v>262</v>
      </c>
      <c r="C6876" s="32" t="s">
        <v>264</v>
      </c>
      <c r="D6876" t="s">
        <v>458</v>
      </c>
      <c r="E6876" t="s">
        <v>476</v>
      </c>
      <c r="F6876" s="174" t="n">
        <v>2040</v>
      </c>
      <c r="G6876" s="175" t="n">
        <v>64</v>
      </c>
      <c r="H6876" s="176" t="n">
        <v>26692.6690164777</v>
      </c>
      <c r="I6876" s="177" t="n">
        <v>3280504.96909269</v>
      </c>
      <c r="J6876" s="178" t="str">
        <f>IF(I6876&gt;0,H6876/I6876,0)</f>
      </c>
      <c r="K6876" s="179" t="str">
        <f>1-EXP(-J6876)</f>
      </c>
      <c r="L6876" s="180" t="str">
        <f>IF(G6876=30,1,M6875)</f>
      </c>
      <c r="M6876" s="181" t="str">
        <f>L6876*(1-K6876)</f>
      </c>
    </row>
    <row r="6877">
      <c r="A6877" t="s">
        <v>164</v>
      </c>
      <c r="B6877" t="s">
        <v>262</v>
      </c>
      <c r="C6877" s="32" t="s">
        <v>264</v>
      </c>
      <c r="D6877" t="s">
        <v>458</v>
      </c>
      <c r="E6877" t="s">
        <v>476</v>
      </c>
      <c r="F6877" s="174" t="n">
        <v>2040</v>
      </c>
      <c r="G6877" s="175" t="n">
        <v>65</v>
      </c>
      <c r="H6877" s="176" t="n">
        <v>27134.7370446275</v>
      </c>
      <c r="I6877" s="177" t="n">
        <v>3172813.04698367</v>
      </c>
      <c r="J6877" s="178" t="str">
        <f>IF(I6877&gt;0,H6877/I6877,0)</f>
      </c>
      <c r="K6877" s="179" t="str">
        <f>1-EXP(-J6877)</f>
      </c>
      <c r="L6877" s="180" t="str">
        <f>IF(G6877=30,1,M6876)</f>
      </c>
      <c r="M6877" s="181" t="str">
        <f>L6877*(1-K6877)</f>
      </c>
    </row>
    <row r="6878">
      <c r="A6878" t="s">
        <v>164</v>
      </c>
      <c r="B6878" t="s">
        <v>262</v>
      </c>
      <c r="C6878" s="32" t="s">
        <v>264</v>
      </c>
      <c r="D6878" t="s">
        <v>458</v>
      </c>
      <c r="E6878" t="s">
        <v>476</v>
      </c>
      <c r="F6878" s="174" t="n">
        <v>2040</v>
      </c>
      <c r="G6878" s="175" t="n">
        <v>66</v>
      </c>
      <c r="H6878" s="176" t="n">
        <v>28523.8750618016</v>
      </c>
      <c r="I6878" s="177" t="n">
        <v>3040499.98507967</v>
      </c>
      <c r="J6878" s="178" t="str">
        <f>IF(I6878&gt;0,H6878/I6878,0)</f>
      </c>
      <c r="K6878" s="179" t="str">
        <f>1-EXP(-J6878)</f>
      </c>
      <c r="L6878" s="180" t="str">
        <f>IF(G6878=30,1,M6877)</f>
      </c>
      <c r="M6878" s="181" t="str">
        <f>L6878*(1-K6878)</f>
      </c>
    </row>
    <row r="6879">
      <c r="A6879" t="s">
        <v>164</v>
      </c>
      <c r="B6879" t="s">
        <v>262</v>
      </c>
      <c r="C6879" s="32" t="s">
        <v>264</v>
      </c>
      <c r="D6879" t="s">
        <v>458</v>
      </c>
      <c r="E6879" t="s">
        <v>476</v>
      </c>
      <c r="F6879" s="174" t="n">
        <v>2040</v>
      </c>
      <c r="G6879" s="175" t="n">
        <v>67</v>
      </c>
      <c r="H6879" s="176" t="n">
        <v>30449.1500427625</v>
      </c>
      <c r="I6879" s="177" t="n">
        <v>2957558.81883154</v>
      </c>
      <c r="J6879" s="178" t="str">
        <f>IF(I6879&gt;0,H6879/I6879,0)</f>
      </c>
      <c r="K6879" s="179" t="str">
        <f>1-EXP(-J6879)</f>
      </c>
      <c r="L6879" s="180" t="str">
        <f>IF(G6879=30,1,M6878)</f>
      </c>
      <c r="M6879" s="181" t="str">
        <f>L6879*(1-K6879)</f>
      </c>
    </row>
    <row r="6880">
      <c r="A6880" t="s">
        <v>164</v>
      </c>
      <c r="B6880" t="s">
        <v>262</v>
      </c>
      <c r="C6880" s="32" t="s">
        <v>264</v>
      </c>
      <c r="D6880" t="s">
        <v>458</v>
      </c>
      <c r="E6880" t="s">
        <v>476</v>
      </c>
      <c r="F6880" s="174" t="n">
        <v>2040</v>
      </c>
      <c r="G6880" s="175" t="n">
        <v>68</v>
      </c>
      <c r="H6880" s="176" t="n">
        <v>30958.8038203017</v>
      </c>
      <c r="I6880" s="177" t="n">
        <v>2735425.84420718</v>
      </c>
      <c r="J6880" s="178" t="str">
        <f>IF(I6880&gt;0,H6880/I6880,0)</f>
      </c>
      <c r="K6880" s="179" t="str">
        <f>1-EXP(-J6880)</f>
      </c>
      <c r="L6880" s="180" t="str">
        <f>IF(G6880=30,1,M6879)</f>
      </c>
      <c r="M6880" s="181" t="str">
        <f>L6880*(1-K6880)</f>
      </c>
    </row>
    <row r="6881">
      <c r="A6881" t="s">
        <v>164</v>
      </c>
      <c r="B6881" t="s">
        <v>262</v>
      </c>
      <c r="C6881" s="32" t="s">
        <v>264</v>
      </c>
      <c r="D6881" t="s">
        <v>458</v>
      </c>
      <c r="E6881" t="s">
        <v>476</v>
      </c>
      <c r="F6881" s="174" t="n">
        <v>2040</v>
      </c>
      <c r="G6881" s="175" t="n">
        <v>69</v>
      </c>
      <c r="H6881" s="176" t="n">
        <v>32533.8651578202</v>
      </c>
      <c r="I6881" s="177" t="n">
        <v>2615225.74069504</v>
      </c>
      <c r="J6881" s="178" t="str">
        <f>IF(I6881&gt;0,H6881/I6881,0)</f>
      </c>
      <c r="K6881" s="179" t="str">
        <f>1-EXP(-J6881)</f>
      </c>
      <c r="L6881" s="180" t="str">
        <f>IF(G6881=30,1,M6880)</f>
      </c>
      <c r="M6881" s="181" t="str">
        <f>L6881*(1-K6881)</f>
      </c>
    </row>
    <row r="6882">
      <c r="A6882" t="s">
        <v>164</v>
      </c>
      <c r="B6882" t="s">
        <v>262</v>
      </c>
      <c r="C6882" s="32" t="s">
        <v>264</v>
      </c>
      <c r="D6882" t="s">
        <v>458</v>
      </c>
      <c r="E6882" t="s">
        <v>476</v>
      </c>
      <c r="F6882" s="174" t="n">
        <v>2041</v>
      </c>
      <c r="G6882" s="175" t="n">
        <v>30</v>
      </c>
      <c r="H6882" s="176" t="n">
        <v>821.896255863198</v>
      </c>
      <c r="I6882" s="177" t="n">
        <v>4884153.56889531</v>
      </c>
      <c r="J6882" s="178" t="str">
        <f>IF(I6882&gt;0,H6882/I6882,0)</f>
      </c>
      <c r="K6882" s="179" t="str">
        <f>1-EXP(-J6882)</f>
      </c>
      <c r="L6882" s="180" t="str">
        <f>IF(G6882=30,1,M6881)</f>
      </c>
      <c r="M6882" s="181" t="str">
        <f>L6882*(1-K6882)</f>
      </c>
    </row>
    <row r="6883">
      <c r="A6883" t="s">
        <v>164</v>
      </c>
      <c r="B6883" t="s">
        <v>262</v>
      </c>
      <c r="C6883" s="32" t="s">
        <v>264</v>
      </c>
      <c r="D6883" t="s">
        <v>458</v>
      </c>
      <c r="E6883" t="s">
        <v>476</v>
      </c>
      <c r="F6883" s="174" t="n">
        <v>2041</v>
      </c>
      <c r="G6883" s="175" t="n">
        <v>31</v>
      </c>
      <c r="H6883" s="176" t="n">
        <v>1028.979087289</v>
      </c>
      <c r="I6883" s="177" t="n">
        <v>4750172.40843018</v>
      </c>
      <c r="J6883" s="178" t="str">
        <f>IF(I6883&gt;0,H6883/I6883,0)</f>
      </c>
      <c r="K6883" s="179" t="str">
        <f>1-EXP(-J6883)</f>
      </c>
      <c r="L6883" s="180" t="str">
        <f>IF(G6883=30,1,M6882)</f>
      </c>
      <c r="M6883" s="181" t="str">
        <f>L6883*(1-K6883)</f>
      </c>
    </row>
    <row r="6884">
      <c r="A6884" t="s">
        <v>164</v>
      </c>
      <c r="B6884" t="s">
        <v>262</v>
      </c>
      <c r="C6884" s="32" t="s">
        <v>264</v>
      </c>
      <c r="D6884" t="s">
        <v>458</v>
      </c>
      <c r="E6884" t="s">
        <v>476</v>
      </c>
      <c r="F6884" s="174" t="n">
        <v>2041</v>
      </c>
      <c r="G6884" s="175" t="n">
        <v>32</v>
      </c>
      <c r="H6884" s="176" t="n">
        <v>1067.50185438752</v>
      </c>
      <c r="I6884" s="177" t="n">
        <v>4679466.50105927</v>
      </c>
      <c r="J6884" s="178" t="str">
        <f>IF(I6884&gt;0,H6884/I6884,0)</f>
      </c>
      <c r="K6884" s="179" t="str">
        <f>1-EXP(-J6884)</f>
      </c>
      <c r="L6884" s="180" t="str">
        <f>IF(G6884=30,1,M6883)</f>
      </c>
      <c r="M6884" s="181" t="str">
        <f>L6884*(1-K6884)</f>
      </c>
    </row>
    <row r="6885">
      <c r="A6885" t="s">
        <v>164</v>
      </c>
      <c r="B6885" t="s">
        <v>262</v>
      </c>
      <c r="C6885" s="32" t="s">
        <v>264</v>
      </c>
      <c r="D6885" t="s">
        <v>458</v>
      </c>
      <c r="E6885" t="s">
        <v>476</v>
      </c>
      <c r="F6885" s="174" t="n">
        <v>2041</v>
      </c>
      <c r="G6885" s="175" t="n">
        <v>33</v>
      </c>
      <c r="H6885" s="176" t="n">
        <v>1120.62077891752</v>
      </c>
      <c r="I6885" s="177" t="n">
        <v>4636772.39600615</v>
      </c>
      <c r="J6885" s="178" t="str">
        <f>IF(I6885&gt;0,H6885/I6885,0)</f>
      </c>
      <c r="K6885" s="179" t="str">
        <f>1-EXP(-J6885)</f>
      </c>
      <c r="L6885" s="180" t="str">
        <f>IF(G6885=30,1,M6884)</f>
      </c>
      <c r="M6885" s="181" t="str">
        <f>L6885*(1-K6885)</f>
      </c>
    </row>
    <row r="6886">
      <c r="A6886" t="s">
        <v>164</v>
      </c>
      <c r="B6886" t="s">
        <v>262</v>
      </c>
      <c r="C6886" s="32" t="s">
        <v>264</v>
      </c>
      <c r="D6886" t="s">
        <v>458</v>
      </c>
      <c r="E6886" t="s">
        <v>476</v>
      </c>
      <c r="F6886" s="174" t="n">
        <v>2041</v>
      </c>
      <c r="G6886" s="175" t="n">
        <v>34</v>
      </c>
      <c r="H6886" s="176" t="n">
        <v>1254.18249370235</v>
      </c>
      <c r="I6886" s="177" t="n">
        <v>4662462.48390585</v>
      </c>
      <c r="J6886" s="178" t="str">
        <f>IF(I6886&gt;0,H6886/I6886,0)</f>
      </c>
      <c r="K6886" s="179" t="str">
        <f>1-EXP(-J6886)</f>
      </c>
      <c r="L6886" s="180" t="str">
        <f>IF(G6886=30,1,M6885)</f>
      </c>
      <c r="M6886" s="181" t="str">
        <f>L6886*(1-K6886)</f>
      </c>
    </row>
    <row r="6887">
      <c r="A6887" t="s">
        <v>164</v>
      </c>
      <c r="B6887" t="s">
        <v>262</v>
      </c>
      <c r="C6887" s="32" t="s">
        <v>264</v>
      </c>
      <c r="D6887" t="s">
        <v>458</v>
      </c>
      <c r="E6887" t="s">
        <v>476</v>
      </c>
      <c r="F6887" s="174" t="n">
        <v>2041</v>
      </c>
      <c r="G6887" s="175" t="n">
        <v>35</v>
      </c>
      <c r="H6887" s="176" t="n">
        <v>1636.413302302</v>
      </c>
      <c r="I6887" s="177" t="n">
        <v>4579102.97844913</v>
      </c>
      <c r="J6887" s="178" t="str">
        <f>IF(I6887&gt;0,H6887/I6887,0)</f>
      </c>
      <c r="K6887" s="179" t="str">
        <f>1-EXP(-J6887)</f>
      </c>
      <c r="L6887" s="180" t="str">
        <f>IF(G6887=30,1,M6886)</f>
      </c>
      <c r="M6887" s="181" t="str">
        <f>L6887*(1-K6887)</f>
      </c>
    </row>
    <row r="6888">
      <c r="A6888" t="s">
        <v>164</v>
      </c>
      <c r="B6888" t="s">
        <v>262</v>
      </c>
      <c r="C6888" s="32" t="s">
        <v>264</v>
      </c>
      <c r="D6888" t="s">
        <v>458</v>
      </c>
      <c r="E6888" t="s">
        <v>476</v>
      </c>
      <c r="F6888" s="174" t="n">
        <v>2041</v>
      </c>
      <c r="G6888" s="175" t="n">
        <v>36</v>
      </c>
      <c r="H6888" s="176" t="n">
        <v>1871.4498827216</v>
      </c>
      <c r="I6888" s="177" t="n">
        <v>4517082.79027773</v>
      </c>
      <c r="J6888" s="178" t="str">
        <f>IF(I6888&gt;0,H6888/I6888,0)</f>
      </c>
      <c r="K6888" s="179" t="str">
        <f>1-EXP(-J6888)</f>
      </c>
      <c r="L6888" s="180" t="str">
        <f>IF(G6888=30,1,M6887)</f>
      </c>
      <c r="M6888" s="181" t="str">
        <f>L6888*(1-K6888)</f>
      </c>
    </row>
    <row r="6889">
      <c r="A6889" t="s">
        <v>164</v>
      </c>
      <c r="B6889" t="s">
        <v>262</v>
      </c>
      <c r="C6889" s="32" t="s">
        <v>264</v>
      </c>
      <c r="D6889" t="s">
        <v>458</v>
      </c>
      <c r="E6889" t="s">
        <v>476</v>
      </c>
      <c r="F6889" s="174" t="n">
        <v>2041</v>
      </c>
      <c r="G6889" s="175" t="n">
        <v>37</v>
      </c>
      <c r="H6889" s="176" t="n">
        <v>1954.41773402958</v>
      </c>
      <c r="I6889" s="177" t="n">
        <v>4387793.7965009</v>
      </c>
      <c r="J6889" s="178" t="str">
        <f>IF(I6889&gt;0,H6889/I6889,0)</f>
      </c>
      <c r="K6889" s="179" t="str">
        <f>1-EXP(-J6889)</f>
      </c>
      <c r="L6889" s="180" t="str">
        <f>IF(G6889=30,1,M6888)</f>
      </c>
      <c r="M6889" s="181" t="str">
        <f>L6889*(1-K6889)</f>
      </c>
    </row>
    <row r="6890">
      <c r="A6890" t="s">
        <v>164</v>
      </c>
      <c r="B6890" t="s">
        <v>262</v>
      </c>
      <c r="C6890" s="32" t="s">
        <v>264</v>
      </c>
      <c r="D6890" t="s">
        <v>458</v>
      </c>
      <c r="E6890" t="s">
        <v>476</v>
      </c>
      <c r="F6890" s="174" t="n">
        <v>2041</v>
      </c>
      <c r="G6890" s="175" t="n">
        <v>38</v>
      </c>
      <c r="H6890" s="176" t="n">
        <v>2075.70362117647</v>
      </c>
      <c r="I6890" s="177" t="n">
        <v>4321007.65904674</v>
      </c>
      <c r="J6890" s="178" t="str">
        <f>IF(I6890&gt;0,H6890/I6890,0)</f>
      </c>
      <c r="K6890" s="179" t="str">
        <f>1-EXP(-J6890)</f>
      </c>
      <c r="L6890" s="180" t="str">
        <f>IF(G6890=30,1,M6889)</f>
      </c>
      <c r="M6890" s="181" t="str">
        <f>L6890*(1-K6890)</f>
      </c>
    </row>
    <row r="6891">
      <c r="A6891" t="s">
        <v>164</v>
      </c>
      <c r="B6891" t="s">
        <v>262</v>
      </c>
      <c r="C6891" s="32" t="s">
        <v>264</v>
      </c>
      <c r="D6891" t="s">
        <v>458</v>
      </c>
      <c r="E6891" t="s">
        <v>476</v>
      </c>
      <c r="F6891" s="174" t="n">
        <v>2041</v>
      </c>
      <c r="G6891" s="175" t="n">
        <v>39</v>
      </c>
      <c r="H6891" s="176" t="n">
        <v>2388.36752822941</v>
      </c>
      <c r="I6891" s="177" t="n">
        <v>4296602.19374222</v>
      </c>
      <c r="J6891" s="178" t="str">
        <f>IF(I6891&gt;0,H6891/I6891,0)</f>
      </c>
      <c r="K6891" s="179" t="str">
        <f>1-EXP(-J6891)</f>
      </c>
      <c r="L6891" s="180" t="str">
        <f>IF(G6891=30,1,M6890)</f>
      </c>
      <c r="M6891" s="181" t="str">
        <f>L6891*(1-K6891)</f>
      </c>
    </row>
    <row r="6892">
      <c r="A6892" t="s">
        <v>164</v>
      </c>
      <c r="B6892" t="s">
        <v>262</v>
      </c>
      <c r="C6892" s="32" t="s">
        <v>264</v>
      </c>
      <c r="D6892" t="s">
        <v>458</v>
      </c>
      <c r="E6892" t="s">
        <v>476</v>
      </c>
      <c r="F6892" s="174" t="n">
        <v>2041</v>
      </c>
      <c r="G6892" s="175" t="n">
        <v>40</v>
      </c>
      <c r="H6892" s="176" t="n">
        <v>3186.37735835169</v>
      </c>
      <c r="I6892" s="177" t="n">
        <v>4274040.28706842</v>
      </c>
      <c r="J6892" s="178" t="str">
        <f>IF(I6892&gt;0,H6892/I6892,0)</f>
      </c>
      <c r="K6892" s="179" t="str">
        <f>1-EXP(-J6892)</f>
      </c>
      <c r="L6892" s="180" t="str">
        <f>IF(G6892=30,1,M6891)</f>
      </c>
      <c r="M6892" s="181" t="str">
        <f>L6892*(1-K6892)</f>
      </c>
    </row>
    <row r="6893">
      <c r="A6893" t="s">
        <v>164</v>
      </c>
      <c r="B6893" t="s">
        <v>262</v>
      </c>
      <c r="C6893" s="32" t="s">
        <v>264</v>
      </c>
      <c r="D6893" t="s">
        <v>458</v>
      </c>
      <c r="E6893" t="s">
        <v>476</v>
      </c>
      <c r="F6893" s="174" t="n">
        <v>2041</v>
      </c>
      <c r="G6893" s="175" t="n">
        <v>41</v>
      </c>
      <c r="H6893" s="176" t="n">
        <v>3507.70798910945</v>
      </c>
      <c r="I6893" s="177" t="n">
        <v>4250135.24568315</v>
      </c>
      <c r="J6893" s="178" t="str">
        <f>IF(I6893&gt;0,H6893/I6893,0)</f>
      </c>
      <c r="K6893" s="179" t="str">
        <f>1-EXP(-J6893)</f>
      </c>
      <c r="L6893" s="180" t="str">
        <f>IF(G6893=30,1,M6892)</f>
      </c>
      <c r="M6893" s="181" t="str">
        <f>L6893*(1-K6893)</f>
      </c>
    </row>
    <row r="6894">
      <c r="A6894" t="s">
        <v>164</v>
      </c>
      <c r="B6894" t="s">
        <v>262</v>
      </c>
      <c r="C6894" s="32" t="s">
        <v>264</v>
      </c>
      <c r="D6894" t="s">
        <v>458</v>
      </c>
      <c r="E6894" t="s">
        <v>476</v>
      </c>
      <c r="F6894" s="174" t="n">
        <v>2041</v>
      </c>
      <c r="G6894" s="175" t="n">
        <v>42</v>
      </c>
      <c r="H6894" s="176" t="n">
        <v>3818.96347302256</v>
      </c>
      <c r="I6894" s="177" t="n">
        <v>4265556.07261205</v>
      </c>
      <c r="J6894" s="178" t="str">
        <f>IF(I6894&gt;0,H6894/I6894,0)</f>
      </c>
      <c r="K6894" s="179" t="str">
        <f>1-EXP(-J6894)</f>
      </c>
      <c r="L6894" s="180" t="str">
        <f>IF(G6894=30,1,M6893)</f>
      </c>
      <c r="M6894" s="181" t="str">
        <f>L6894*(1-K6894)</f>
      </c>
    </row>
    <row r="6895">
      <c r="A6895" t="s">
        <v>164</v>
      </c>
      <c r="B6895" t="s">
        <v>262</v>
      </c>
      <c r="C6895" s="32" t="s">
        <v>264</v>
      </c>
      <c r="D6895" t="s">
        <v>458</v>
      </c>
      <c r="E6895" t="s">
        <v>476</v>
      </c>
      <c r="F6895" s="174" t="n">
        <v>2041</v>
      </c>
      <c r="G6895" s="175" t="n">
        <v>43</v>
      </c>
      <c r="H6895" s="176" t="n">
        <v>4205.75869240393</v>
      </c>
      <c r="I6895" s="177" t="n">
        <v>4318966.46816146</v>
      </c>
      <c r="J6895" s="178" t="str">
        <f>IF(I6895&gt;0,H6895/I6895,0)</f>
      </c>
      <c r="K6895" s="179" t="str">
        <f>1-EXP(-J6895)</f>
      </c>
      <c r="L6895" s="180" t="str">
        <f>IF(G6895=30,1,M6894)</f>
      </c>
      <c r="M6895" s="181" t="str">
        <f>L6895*(1-K6895)</f>
      </c>
    </row>
    <row r="6896">
      <c r="A6896" t="s">
        <v>164</v>
      </c>
      <c r="B6896" t="s">
        <v>262</v>
      </c>
      <c r="C6896" s="32" t="s">
        <v>264</v>
      </c>
      <c r="D6896" t="s">
        <v>458</v>
      </c>
      <c r="E6896" t="s">
        <v>476</v>
      </c>
      <c r="F6896" s="174" t="n">
        <v>2041</v>
      </c>
      <c r="G6896" s="175" t="n">
        <v>44</v>
      </c>
      <c r="H6896" s="176" t="n">
        <v>4941.60048082541</v>
      </c>
      <c r="I6896" s="177" t="n">
        <v>4447805.27331058</v>
      </c>
      <c r="J6896" s="178" t="str">
        <f>IF(I6896&gt;0,H6896/I6896,0)</f>
      </c>
      <c r="K6896" s="179" t="str">
        <f>1-EXP(-J6896)</f>
      </c>
      <c r="L6896" s="180" t="str">
        <f>IF(G6896=30,1,M6895)</f>
      </c>
      <c r="M6896" s="181" t="str">
        <f>L6896*(1-K6896)</f>
      </c>
    </row>
    <row r="6897">
      <c r="A6897" t="s">
        <v>164</v>
      </c>
      <c r="B6897" t="s">
        <v>262</v>
      </c>
      <c r="C6897" s="32" t="s">
        <v>264</v>
      </c>
      <c r="D6897" t="s">
        <v>458</v>
      </c>
      <c r="E6897" t="s">
        <v>476</v>
      </c>
      <c r="F6897" s="174" t="n">
        <v>2041</v>
      </c>
      <c r="G6897" s="175" t="n">
        <v>45</v>
      </c>
      <c r="H6897" s="176" t="n">
        <v>6261.63690918334</v>
      </c>
      <c r="I6897" s="177" t="n">
        <v>4398534.9015304</v>
      </c>
      <c r="J6897" s="178" t="str">
        <f>IF(I6897&gt;0,H6897/I6897,0)</f>
      </c>
      <c r="K6897" s="179" t="str">
        <f>1-EXP(-J6897)</f>
      </c>
      <c r="L6897" s="180" t="str">
        <f>IF(G6897=30,1,M6896)</f>
      </c>
      <c r="M6897" s="181" t="str">
        <f>L6897*(1-K6897)</f>
      </c>
    </row>
    <row r="6898">
      <c r="A6898" t="s">
        <v>164</v>
      </c>
      <c r="B6898" t="s">
        <v>262</v>
      </c>
      <c r="C6898" s="32" t="s">
        <v>264</v>
      </c>
      <c r="D6898" t="s">
        <v>458</v>
      </c>
      <c r="E6898" t="s">
        <v>476</v>
      </c>
      <c r="F6898" s="174" t="n">
        <v>2041</v>
      </c>
      <c r="G6898" s="175" t="n">
        <v>46</v>
      </c>
      <c r="H6898" s="176" t="n">
        <v>6714.373459426</v>
      </c>
      <c r="I6898" s="177" t="n">
        <v>4318138.06480195</v>
      </c>
      <c r="J6898" s="178" t="str">
        <f>IF(I6898&gt;0,H6898/I6898,0)</f>
      </c>
      <c r="K6898" s="179" t="str">
        <f>1-EXP(-J6898)</f>
      </c>
      <c r="L6898" s="180" t="str">
        <f>IF(G6898=30,1,M6897)</f>
      </c>
      <c r="M6898" s="181" t="str">
        <f>L6898*(1-K6898)</f>
      </c>
    </row>
    <row r="6899">
      <c r="A6899" t="s">
        <v>164</v>
      </c>
      <c r="B6899" t="s">
        <v>262</v>
      </c>
      <c r="C6899" s="32" t="s">
        <v>264</v>
      </c>
      <c r="D6899" t="s">
        <v>458</v>
      </c>
      <c r="E6899" t="s">
        <v>476</v>
      </c>
      <c r="F6899" s="174" t="n">
        <v>2041</v>
      </c>
      <c r="G6899" s="175" t="n">
        <v>47</v>
      </c>
      <c r="H6899" s="176" t="n">
        <v>7237.66102652984</v>
      </c>
      <c r="I6899" s="177" t="n">
        <v>4253295.10167327</v>
      </c>
      <c r="J6899" s="178" t="str">
        <f>IF(I6899&gt;0,H6899/I6899,0)</f>
      </c>
      <c r="K6899" s="179" t="str">
        <f>1-EXP(-J6899)</f>
      </c>
      <c r="L6899" s="180" t="str">
        <f>IF(G6899=30,1,M6898)</f>
      </c>
      <c r="M6899" s="181" t="str">
        <f>L6899*(1-K6899)</f>
      </c>
    </row>
    <row r="6900">
      <c r="A6900" t="s">
        <v>164</v>
      </c>
      <c r="B6900" t="s">
        <v>262</v>
      </c>
      <c r="C6900" s="32" t="s">
        <v>264</v>
      </c>
      <c r="D6900" t="s">
        <v>458</v>
      </c>
      <c r="E6900" t="s">
        <v>476</v>
      </c>
      <c r="F6900" s="174" t="n">
        <v>2041</v>
      </c>
      <c r="G6900" s="175" t="n">
        <v>48</v>
      </c>
      <c r="H6900" s="176" t="n">
        <v>7813.25861291786</v>
      </c>
      <c r="I6900" s="177" t="n">
        <v>4191153.7564461</v>
      </c>
      <c r="J6900" s="178" t="str">
        <f>IF(I6900&gt;0,H6900/I6900,0)</f>
      </c>
      <c r="K6900" s="179" t="str">
        <f>1-EXP(-J6900)</f>
      </c>
      <c r="L6900" s="180" t="str">
        <f>IF(G6900=30,1,M6899)</f>
      </c>
      <c r="M6900" s="181" t="str">
        <f>L6900*(1-K6900)</f>
      </c>
    </row>
    <row r="6901">
      <c r="A6901" t="s">
        <v>164</v>
      </c>
      <c r="B6901" t="s">
        <v>262</v>
      </c>
      <c r="C6901" s="32" t="s">
        <v>264</v>
      </c>
      <c r="D6901" t="s">
        <v>458</v>
      </c>
      <c r="E6901" t="s">
        <v>476</v>
      </c>
      <c r="F6901" s="174" t="n">
        <v>2041</v>
      </c>
      <c r="G6901" s="175" t="n">
        <v>49</v>
      </c>
      <c r="H6901" s="176" t="n">
        <v>8602.32979916512</v>
      </c>
      <c r="I6901" s="177" t="n">
        <v>4216658.41792406</v>
      </c>
      <c r="J6901" s="178" t="str">
        <f>IF(I6901&gt;0,H6901/I6901,0)</f>
      </c>
      <c r="K6901" s="179" t="str">
        <f>1-EXP(-J6901)</f>
      </c>
      <c r="L6901" s="180" t="str">
        <f>IF(G6901=30,1,M6900)</f>
      </c>
      <c r="M6901" s="181" t="str">
        <f>L6901*(1-K6901)</f>
      </c>
    </row>
    <row r="6902">
      <c r="A6902" t="s">
        <v>164</v>
      </c>
      <c r="B6902" t="s">
        <v>262</v>
      </c>
      <c r="C6902" s="32" t="s">
        <v>264</v>
      </c>
      <c r="D6902" t="s">
        <v>458</v>
      </c>
      <c r="E6902" t="s">
        <v>476</v>
      </c>
      <c r="F6902" s="174" t="n">
        <v>2041</v>
      </c>
      <c r="G6902" s="175" t="n">
        <v>50</v>
      </c>
      <c r="H6902" s="176" t="n">
        <v>9884.77831930518</v>
      </c>
      <c r="I6902" s="177" t="n">
        <v>4221618.11541389</v>
      </c>
      <c r="J6902" s="178" t="str">
        <f>IF(I6902&gt;0,H6902/I6902,0)</f>
      </c>
      <c r="K6902" s="179" t="str">
        <f>1-EXP(-J6902)</f>
      </c>
      <c r="L6902" s="180" t="str">
        <f>IF(G6902=30,1,M6901)</f>
      </c>
      <c r="M6902" s="181" t="str">
        <f>L6902*(1-K6902)</f>
      </c>
    </row>
    <row r="6903">
      <c r="A6903" t="s">
        <v>164</v>
      </c>
      <c r="B6903" t="s">
        <v>262</v>
      </c>
      <c r="C6903" s="32" t="s">
        <v>264</v>
      </c>
      <c r="D6903" t="s">
        <v>458</v>
      </c>
      <c r="E6903" t="s">
        <v>476</v>
      </c>
      <c r="F6903" s="174" t="n">
        <v>2041</v>
      </c>
      <c r="G6903" s="175" t="n">
        <v>51</v>
      </c>
      <c r="H6903" s="176" t="n">
        <v>14527.5421997386</v>
      </c>
      <c r="I6903" s="177" t="n">
        <v>6207973.94241995</v>
      </c>
      <c r="J6903" s="178" t="str">
        <f>IF(I6903&gt;0,H6903/I6903,0)</f>
      </c>
      <c r="K6903" s="179" t="str">
        <f>1-EXP(-J6903)</f>
      </c>
      <c r="L6903" s="180" t="str">
        <f>IF(G6903=30,1,M6902)</f>
      </c>
      <c r="M6903" s="181" t="str">
        <f>L6903*(1-K6903)</f>
      </c>
    </row>
    <row r="6904">
      <c r="A6904" t="s">
        <v>164</v>
      </c>
      <c r="B6904" t="s">
        <v>262</v>
      </c>
      <c r="C6904" s="32" t="s">
        <v>264</v>
      </c>
      <c r="D6904" t="s">
        <v>458</v>
      </c>
      <c r="E6904" t="s">
        <v>476</v>
      </c>
      <c r="F6904" s="174" t="n">
        <v>2041</v>
      </c>
      <c r="G6904" s="175" t="n">
        <v>52</v>
      </c>
      <c r="H6904" s="176" t="n">
        <v>11617.6248744153</v>
      </c>
      <c r="I6904" s="177" t="n">
        <v>4152159.92709754</v>
      </c>
      <c r="J6904" s="178" t="str">
        <f>IF(I6904&gt;0,H6904/I6904,0)</f>
      </c>
      <c r="K6904" s="179" t="str">
        <f>1-EXP(-J6904)</f>
      </c>
      <c r="L6904" s="180" t="str">
        <f>IF(G6904=30,1,M6903)</f>
      </c>
      <c r="M6904" s="181" t="str">
        <f>L6904*(1-K6904)</f>
      </c>
    </row>
    <row r="6905">
      <c r="A6905" t="s">
        <v>164</v>
      </c>
      <c r="B6905" t="s">
        <v>262</v>
      </c>
      <c r="C6905" s="32" t="s">
        <v>264</v>
      </c>
      <c r="D6905" t="s">
        <v>458</v>
      </c>
      <c r="E6905" t="s">
        <v>476</v>
      </c>
      <c r="F6905" s="174" t="n">
        <v>2041</v>
      </c>
      <c r="G6905" s="175" t="n">
        <v>53</v>
      </c>
      <c r="H6905" s="176" t="n">
        <v>12577.4424918525</v>
      </c>
      <c r="I6905" s="177" t="n">
        <v>4119558.0171189</v>
      </c>
      <c r="J6905" s="178" t="str">
        <f>IF(I6905&gt;0,H6905/I6905,0)</f>
      </c>
      <c r="K6905" s="179" t="str">
        <f>1-EXP(-J6905)</f>
      </c>
      <c r="L6905" s="180" t="str">
        <f>IF(G6905=30,1,M6904)</f>
      </c>
      <c r="M6905" s="181" t="str">
        <f>L6905*(1-K6905)</f>
      </c>
    </row>
    <row r="6906">
      <c r="A6906" t="s">
        <v>164</v>
      </c>
      <c r="B6906" t="s">
        <v>262</v>
      </c>
      <c r="C6906" s="32" t="s">
        <v>264</v>
      </c>
      <c r="D6906" t="s">
        <v>458</v>
      </c>
      <c r="E6906" t="s">
        <v>476</v>
      </c>
      <c r="F6906" s="174" t="n">
        <v>2041</v>
      </c>
      <c r="G6906" s="175" t="n">
        <v>54</v>
      </c>
      <c r="H6906" s="176" t="n">
        <v>13235.7959012786</v>
      </c>
      <c r="I6906" s="177" t="n">
        <v>3975717.3371705</v>
      </c>
      <c r="J6906" s="178" t="str">
        <f>IF(I6906&gt;0,H6906/I6906,0)</f>
      </c>
      <c r="K6906" s="179" t="str">
        <f>1-EXP(-J6906)</f>
      </c>
      <c r="L6906" s="180" t="str">
        <f>IF(G6906=30,1,M6905)</f>
      </c>
      <c r="M6906" s="181" t="str">
        <f>L6906*(1-K6906)</f>
      </c>
    </row>
    <row r="6907">
      <c r="A6907" t="s">
        <v>164</v>
      </c>
      <c r="B6907" t="s">
        <v>262</v>
      </c>
      <c r="C6907" s="32" t="s">
        <v>264</v>
      </c>
      <c r="D6907" t="s">
        <v>458</v>
      </c>
      <c r="E6907" t="s">
        <v>476</v>
      </c>
      <c r="F6907" s="174" t="n">
        <v>2041</v>
      </c>
      <c r="G6907" s="175" t="n">
        <v>55</v>
      </c>
      <c r="H6907" s="176" t="n">
        <v>14101.4663181454</v>
      </c>
      <c r="I6907" s="177" t="n">
        <v>3923810.56106045</v>
      </c>
      <c r="J6907" s="178" t="str">
        <f>IF(I6907&gt;0,H6907/I6907,0)</f>
      </c>
      <c r="K6907" s="179" t="str">
        <f>1-EXP(-J6907)</f>
      </c>
      <c r="L6907" s="180" t="str">
        <f>IF(G6907=30,1,M6906)</f>
      </c>
      <c r="M6907" s="181" t="str">
        <f>L6907*(1-K6907)</f>
      </c>
    </row>
    <row r="6908">
      <c r="A6908" t="s">
        <v>164</v>
      </c>
      <c r="B6908" t="s">
        <v>262</v>
      </c>
      <c r="C6908" s="32" t="s">
        <v>264</v>
      </c>
      <c r="D6908" t="s">
        <v>458</v>
      </c>
      <c r="E6908" t="s">
        <v>476</v>
      </c>
      <c r="F6908" s="174" t="n">
        <v>2041</v>
      </c>
      <c r="G6908" s="175" t="n">
        <v>56</v>
      </c>
      <c r="H6908" s="176" t="n">
        <v>15498.8650933214</v>
      </c>
      <c r="I6908" s="177" t="n">
        <v>3958334.67805801</v>
      </c>
      <c r="J6908" s="178" t="str">
        <f>IF(I6908&gt;0,H6908/I6908,0)</f>
      </c>
      <c r="K6908" s="179" t="str">
        <f>1-EXP(-J6908)</f>
      </c>
      <c r="L6908" s="180" t="str">
        <f>IF(G6908=30,1,M6907)</f>
      </c>
      <c r="M6908" s="181" t="str">
        <f>L6908*(1-K6908)</f>
      </c>
    </row>
    <row r="6909">
      <c r="A6909" t="s">
        <v>164</v>
      </c>
      <c r="B6909" t="s">
        <v>262</v>
      </c>
      <c r="C6909" s="32" t="s">
        <v>264</v>
      </c>
      <c r="D6909" t="s">
        <v>458</v>
      </c>
      <c r="E6909" t="s">
        <v>476</v>
      </c>
      <c r="F6909" s="174" t="n">
        <v>2041</v>
      </c>
      <c r="G6909" s="175" t="n">
        <v>57</v>
      </c>
      <c r="H6909" s="176" t="n">
        <v>17144.7344931154</v>
      </c>
      <c r="I6909" s="177" t="n">
        <v>4014046.18229895</v>
      </c>
      <c r="J6909" s="178" t="str">
        <f>IF(I6909&gt;0,H6909/I6909,0)</f>
      </c>
      <c r="K6909" s="179" t="str">
        <f>1-EXP(-J6909)</f>
      </c>
      <c r="L6909" s="180" t="str">
        <f>IF(G6909=30,1,M6908)</f>
      </c>
      <c r="M6909" s="181" t="str">
        <f>L6909*(1-K6909)</f>
      </c>
    </row>
    <row r="6910">
      <c r="A6910" t="s">
        <v>164</v>
      </c>
      <c r="B6910" t="s">
        <v>262</v>
      </c>
      <c r="C6910" s="32" t="s">
        <v>264</v>
      </c>
      <c r="D6910" t="s">
        <v>458</v>
      </c>
      <c r="E6910" t="s">
        <v>476</v>
      </c>
      <c r="F6910" s="174" t="n">
        <v>2041</v>
      </c>
      <c r="G6910" s="175" t="n">
        <v>58</v>
      </c>
      <c r="H6910" s="176" t="n">
        <v>18501.1040883096</v>
      </c>
      <c r="I6910" s="177" t="n">
        <v>3965726.93965401</v>
      </c>
      <c r="J6910" s="178" t="str">
        <f>IF(I6910&gt;0,H6910/I6910,0)</f>
      </c>
      <c r="K6910" s="179" t="str">
        <f>1-EXP(-J6910)</f>
      </c>
      <c r="L6910" s="180" t="str">
        <f>IF(G6910=30,1,M6909)</f>
      </c>
      <c r="M6910" s="181" t="str">
        <f>L6910*(1-K6910)</f>
      </c>
    </row>
    <row r="6911">
      <c r="A6911" t="s">
        <v>164</v>
      </c>
      <c r="B6911" t="s">
        <v>262</v>
      </c>
      <c r="C6911" s="32" t="s">
        <v>264</v>
      </c>
      <c r="D6911" t="s">
        <v>458</v>
      </c>
      <c r="E6911" t="s">
        <v>476</v>
      </c>
      <c r="F6911" s="174" t="n">
        <v>2041</v>
      </c>
      <c r="G6911" s="175" t="n">
        <v>59</v>
      </c>
      <c r="H6911" s="176" t="n">
        <v>19468.410315794</v>
      </c>
      <c r="I6911" s="177" t="n">
        <v>3811740.03916385</v>
      </c>
      <c r="J6911" s="178" t="str">
        <f>IF(I6911&gt;0,H6911/I6911,0)</f>
      </c>
      <c r="K6911" s="179" t="str">
        <f>1-EXP(-J6911)</f>
      </c>
      <c r="L6911" s="180" t="str">
        <f>IF(G6911=30,1,M6910)</f>
      </c>
      <c r="M6911" s="181" t="str">
        <f>L6911*(1-K6911)</f>
      </c>
    </row>
    <row r="6912">
      <c r="A6912" t="s">
        <v>164</v>
      </c>
      <c r="B6912" t="s">
        <v>262</v>
      </c>
      <c r="C6912" s="32" t="s">
        <v>264</v>
      </c>
      <c r="D6912" t="s">
        <v>458</v>
      </c>
      <c r="E6912" t="s">
        <v>476</v>
      </c>
      <c r="F6912" s="174" t="n">
        <v>2041</v>
      </c>
      <c r="G6912" s="175" t="n">
        <v>60</v>
      </c>
      <c r="H6912" s="176" t="n">
        <v>20680.0102199296</v>
      </c>
      <c r="I6912" s="177" t="n">
        <v>3714479.64463272</v>
      </c>
      <c r="J6912" s="178" t="str">
        <f>IF(I6912&gt;0,H6912/I6912,0)</f>
      </c>
      <c r="K6912" s="179" t="str">
        <f>1-EXP(-J6912)</f>
      </c>
      <c r="L6912" s="180" t="str">
        <f>IF(G6912=30,1,M6911)</f>
      </c>
      <c r="M6912" s="181" t="str">
        <f>L6912*(1-K6912)</f>
      </c>
    </row>
    <row r="6913">
      <c r="A6913" t="s">
        <v>164</v>
      </c>
      <c r="B6913" t="s">
        <v>262</v>
      </c>
      <c r="C6913" s="32" t="s">
        <v>264</v>
      </c>
      <c r="D6913" t="s">
        <v>458</v>
      </c>
      <c r="E6913" t="s">
        <v>476</v>
      </c>
      <c r="F6913" s="174" t="n">
        <v>2041</v>
      </c>
      <c r="G6913" s="175" t="n">
        <v>61</v>
      </c>
      <c r="H6913" s="176" t="n">
        <v>22143.0348522507</v>
      </c>
      <c r="I6913" s="177" t="n">
        <v>3629912.40808533</v>
      </c>
      <c r="J6913" s="178" t="str">
        <f>IF(I6913&gt;0,H6913/I6913,0)</f>
      </c>
      <c r="K6913" s="179" t="str">
        <f>1-EXP(-J6913)</f>
      </c>
      <c r="L6913" s="180" t="str">
        <f>IF(G6913=30,1,M6912)</f>
      </c>
      <c r="M6913" s="181" t="str">
        <f>L6913*(1-K6913)</f>
      </c>
    </row>
    <row r="6914">
      <c r="A6914" t="s">
        <v>164</v>
      </c>
      <c r="B6914" t="s">
        <v>262</v>
      </c>
      <c r="C6914" s="32" t="s">
        <v>264</v>
      </c>
      <c r="D6914" t="s">
        <v>458</v>
      </c>
      <c r="E6914" t="s">
        <v>476</v>
      </c>
      <c r="F6914" s="174" t="n">
        <v>2041</v>
      </c>
      <c r="G6914" s="175" t="n">
        <v>62</v>
      </c>
      <c r="H6914" s="176" t="n">
        <v>23667.8283674484</v>
      </c>
      <c r="I6914" s="177" t="n">
        <v>3538840.29944466</v>
      </c>
      <c r="J6914" s="178" t="str">
        <f>IF(I6914&gt;0,H6914/I6914,0)</f>
      </c>
      <c r="K6914" s="179" t="str">
        <f>1-EXP(-J6914)</f>
      </c>
      <c r="L6914" s="180" t="str">
        <f>IF(G6914=30,1,M6913)</f>
      </c>
      <c r="M6914" s="181" t="str">
        <f>L6914*(1-K6914)</f>
      </c>
    </row>
    <row r="6915">
      <c r="A6915" t="s">
        <v>164</v>
      </c>
      <c r="B6915" t="s">
        <v>262</v>
      </c>
      <c r="C6915" s="32" t="s">
        <v>264</v>
      </c>
      <c r="D6915" t="s">
        <v>458</v>
      </c>
      <c r="E6915" t="s">
        <v>476</v>
      </c>
      <c r="F6915" s="174" t="n">
        <v>2041</v>
      </c>
      <c r="G6915" s="175" t="n">
        <v>63</v>
      </c>
      <c r="H6915" s="176" t="n">
        <v>25144.9719366471</v>
      </c>
      <c r="I6915" s="177" t="n">
        <v>3428672.66959654</v>
      </c>
      <c r="J6915" s="178" t="str">
        <f>IF(I6915&gt;0,H6915/I6915,0)</f>
      </c>
      <c r="K6915" s="179" t="str">
        <f>1-EXP(-J6915)</f>
      </c>
      <c r="L6915" s="180" t="str">
        <f>IF(G6915=30,1,M6914)</f>
      </c>
      <c r="M6915" s="181" t="str">
        <f>L6915*(1-K6915)</f>
      </c>
    </row>
    <row r="6916">
      <c r="A6916" t="s">
        <v>164</v>
      </c>
      <c r="B6916" t="s">
        <v>262</v>
      </c>
      <c r="C6916" s="32" t="s">
        <v>264</v>
      </c>
      <c r="D6916" t="s">
        <v>458</v>
      </c>
      <c r="E6916" t="s">
        <v>476</v>
      </c>
      <c r="F6916" s="174" t="n">
        <v>2041</v>
      </c>
      <c r="G6916" s="175" t="n">
        <v>64</v>
      </c>
      <c r="H6916" s="176" t="n">
        <v>26820.0930745162</v>
      </c>
      <c r="I6916" s="177" t="n">
        <v>3331506.58305789</v>
      </c>
      <c r="J6916" s="178" t="str">
        <f>IF(I6916&gt;0,H6916/I6916,0)</f>
      </c>
      <c r="K6916" s="179" t="str">
        <f>1-EXP(-J6916)</f>
      </c>
      <c r="L6916" s="180" t="str">
        <f>IF(G6916=30,1,M6915)</f>
      </c>
      <c r="M6916" s="181" t="str">
        <f>L6916*(1-K6916)</f>
      </c>
    </row>
    <row r="6917">
      <c r="A6917" t="s">
        <v>164</v>
      </c>
      <c r="B6917" t="s">
        <v>262</v>
      </c>
      <c r="C6917" s="32" t="s">
        <v>264</v>
      </c>
      <c r="D6917" t="s">
        <v>458</v>
      </c>
      <c r="E6917" t="s">
        <v>476</v>
      </c>
      <c r="F6917" s="174" t="n">
        <v>2041</v>
      </c>
      <c r="G6917" s="175" t="n">
        <v>65</v>
      </c>
      <c r="H6917" s="176" t="n">
        <v>27238.8972655392</v>
      </c>
      <c r="I6917" s="177" t="n">
        <v>3222644.09393262</v>
      </c>
      <c r="J6917" s="178" t="str">
        <f>IF(I6917&gt;0,H6917/I6917,0)</f>
      </c>
      <c r="K6917" s="179" t="str">
        <f>1-EXP(-J6917)</f>
      </c>
      <c r="L6917" s="180" t="str">
        <f>IF(G6917=30,1,M6916)</f>
      </c>
      <c r="M6917" s="181" t="str">
        <f>L6917*(1-K6917)</f>
      </c>
    </row>
    <row r="6918">
      <c r="A6918" t="s">
        <v>164</v>
      </c>
      <c r="B6918" t="s">
        <v>262</v>
      </c>
      <c r="C6918" s="32" t="s">
        <v>264</v>
      </c>
      <c r="D6918" t="s">
        <v>458</v>
      </c>
      <c r="E6918" t="s">
        <v>476</v>
      </c>
      <c r="F6918" s="174" t="n">
        <v>2041</v>
      </c>
      <c r="G6918" s="175" t="n">
        <v>66</v>
      </c>
      <c r="H6918" s="176" t="n">
        <v>28856.1681326677</v>
      </c>
      <c r="I6918" s="177" t="n">
        <v>3112114.33609032</v>
      </c>
      <c r="J6918" s="178" t="str">
        <f>IF(I6918&gt;0,H6918/I6918,0)</f>
      </c>
      <c r="K6918" s="179" t="str">
        <f>1-EXP(-J6918)</f>
      </c>
      <c r="L6918" s="180" t="str">
        <f>IF(G6918=30,1,M6917)</f>
      </c>
      <c r="M6918" s="181" t="str">
        <f>L6918*(1-K6918)</f>
      </c>
    </row>
    <row r="6919">
      <c r="A6919" t="s">
        <v>164</v>
      </c>
      <c r="B6919" t="s">
        <v>262</v>
      </c>
      <c r="C6919" s="32" t="s">
        <v>264</v>
      </c>
      <c r="D6919" t="s">
        <v>458</v>
      </c>
      <c r="E6919" t="s">
        <v>476</v>
      </c>
      <c r="F6919" s="174" t="n">
        <v>2041</v>
      </c>
      <c r="G6919" s="175" t="n">
        <v>67</v>
      </c>
      <c r="H6919" s="176" t="n">
        <v>30287.8798807178</v>
      </c>
      <c r="I6919" s="177" t="n">
        <v>2976183.84422995</v>
      </c>
      <c r="J6919" s="178" t="str">
        <f>IF(I6919&gt;0,H6919/I6919,0)</f>
      </c>
      <c r="K6919" s="179" t="str">
        <f>1-EXP(-J6919)</f>
      </c>
      <c r="L6919" s="180" t="str">
        <f>IF(G6919=30,1,M6918)</f>
      </c>
      <c r="M6919" s="181" t="str">
        <f>L6919*(1-K6919)</f>
      </c>
    </row>
    <row r="6920">
      <c r="A6920" t="s">
        <v>164</v>
      </c>
      <c r="B6920" t="s">
        <v>262</v>
      </c>
      <c r="C6920" s="32" t="s">
        <v>264</v>
      </c>
      <c r="D6920" t="s">
        <v>458</v>
      </c>
      <c r="E6920" t="s">
        <v>476</v>
      </c>
      <c r="F6920" s="174" t="n">
        <v>2041</v>
      </c>
      <c r="G6920" s="175" t="n">
        <v>68</v>
      </c>
      <c r="H6920" s="176" t="n">
        <v>32289.1805007161</v>
      </c>
      <c r="I6920" s="177" t="n">
        <v>2888953.93949803</v>
      </c>
      <c r="J6920" s="178" t="str">
        <f>IF(I6920&gt;0,H6920/I6920,0)</f>
      </c>
      <c r="K6920" s="179" t="str">
        <f>1-EXP(-J6920)</f>
      </c>
      <c r="L6920" s="180" t="str">
        <f>IF(G6920=30,1,M6919)</f>
      </c>
      <c r="M6920" s="181" t="str">
        <f>L6920*(1-K6920)</f>
      </c>
    </row>
    <row r="6921">
      <c r="A6921" t="s">
        <v>164</v>
      </c>
      <c r="B6921" t="s">
        <v>262</v>
      </c>
      <c r="C6921" s="32" t="s">
        <v>264</v>
      </c>
      <c r="D6921" t="s">
        <v>458</v>
      </c>
      <c r="E6921" t="s">
        <v>476</v>
      </c>
      <c r="F6921" s="174" t="n">
        <v>2041</v>
      </c>
      <c r="G6921" s="175" t="n">
        <v>69</v>
      </c>
      <c r="H6921" s="176" t="n">
        <v>32783.7210688623</v>
      </c>
      <c r="I6921" s="177" t="n">
        <v>2665721.7790849</v>
      </c>
      <c r="J6921" s="178" t="str">
        <f>IF(I6921&gt;0,H6921/I6921,0)</f>
      </c>
      <c r="K6921" s="179" t="str">
        <f>1-EXP(-J6921)</f>
      </c>
      <c r="L6921" s="180" t="str">
        <f>IF(G6921=30,1,M6920)</f>
      </c>
      <c r="M6921" s="181" t="str">
        <f>L6921*(1-K6921)</f>
      </c>
    </row>
    <row r="6922">
      <c r="A6922" t="s">
        <v>164</v>
      </c>
      <c r="B6922" t="s">
        <v>262</v>
      </c>
      <c r="C6922" s="32" t="s">
        <v>264</v>
      </c>
      <c r="D6922" t="s">
        <v>458</v>
      </c>
      <c r="E6922" t="s">
        <v>476</v>
      </c>
      <c r="F6922" s="174" t="n">
        <v>2042</v>
      </c>
      <c r="G6922" s="175" t="n">
        <v>30</v>
      </c>
      <c r="H6922" s="176" t="n">
        <v>827.985101456062</v>
      </c>
      <c r="I6922" s="177" t="n">
        <v>4906569.32893117</v>
      </c>
      <c r="J6922" s="178" t="str">
        <f>IF(I6922&gt;0,H6922/I6922,0)</f>
      </c>
      <c r="K6922" s="179" t="str">
        <f>1-EXP(-J6922)</f>
      </c>
      <c r="L6922" s="180" t="str">
        <f>IF(G6922=30,1,M6921)</f>
      </c>
      <c r="M6922" s="181" t="str">
        <f>L6922*(1-K6922)</f>
      </c>
    </row>
    <row r="6923">
      <c r="A6923" t="s">
        <v>164</v>
      </c>
      <c r="B6923" t="s">
        <v>262</v>
      </c>
      <c r="C6923" s="32" t="s">
        <v>264</v>
      </c>
      <c r="D6923" t="s">
        <v>458</v>
      </c>
      <c r="E6923" t="s">
        <v>476</v>
      </c>
      <c r="F6923" s="174" t="n">
        <v>2042</v>
      </c>
      <c r="G6923" s="175" t="n">
        <v>31</v>
      </c>
      <c r="H6923" s="176" t="n">
        <v>1059.43306276043</v>
      </c>
      <c r="I6923" s="177" t="n">
        <v>4878423.49384721</v>
      </c>
      <c r="J6923" s="178" t="str">
        <f>IF(I6923&gt;0,H6923/I6923,0)</f>
      </c>
      <c r="K6923" s="179" t="str">
        <f>1-EXP(-J6923)</f>
      </c>
      <c r="L6923" s="180" t="str">
        <f>IF(G6923=30,1,M6922)</f>
      </c>
      <c r="M6923" s="181" t="str">
        <f>L6923*(1-K6923)</f>
      </c>
    </row>
    <row r="6924">
      <c r="A6924" t="s">
        <v>164</v>
      </c>
      <c r="B6924" t="s">
        <v>262</v>
      </c>
      <c r="C6924" s="32" t="s">
        <v>264</v>
      </c>
      <c r="D6924" t="s">
        <v>458</v>
      </c>
      <c r="E6924" t="s">
        <v>476</v>
      </c>
      <c r="F6924" s="174" t="n">
        <v>2042</v>
      </c>
      <c r="G6924" s="175" t="n">
        <v>32</v>
      </c>
      <c r="H6924" s="176" t="n">
        <v>1084.86725958241</v>
      </c>
      <c r="I6924" s="177" t="n">
        <v>4744687.61902078</v>
      </c>
      <c r="J6924" s="178" t="str">
        <f>IF(I6924&gt;0,H6924/I6924,0)</f>
      </c>
      <c r="K6924" s="179" t="str">
        <f>1-EXP(-J6924)</f>
      </c>
      <c r="L6924" s="180" t="str">
        <f>IF(G6924=30,1,M6923)</f>
      </c>
      <c r="M6924" s="181" t="str">
        <f>L6924*(1-K6924)</f>
      </c>
    </row>
    <row r="6925">
      <c r="A6925" t="s">
        <v>164</v>
      </c>
      <c r="B6925" t="s">
        <v>262</v>
      </c>
      <c r="C6925" s="32" t="s">
        <v>264</v>
      </c>
      <c r="D6925" t="s">
        <v>458</v>
      </c>
      <c r="E6925" t="s">
        <v>476</v>
      </c>
      <c r="F6925" s="174" t="n">
        <v>2042</v>
      </c>
      <c r="G6925" s="175" t="n">
        <v>33</v>
      </c>
      <c r="H6925" s="176" t="n">
        <v>1131.76721563226</v>
      </c>
      <c r="I6925" s="177" t="n">
        <v>4673839.33215496</v>
      </c>
      <c r="J6925" s="178" t="str">
        <f>IF(I6925&gt;0,H6925/I6925,0)</f>
      </c>
      <c r="K6925" s="179" t="str">
        <f>1-EXP(-J6925)</f>
      </c>
      <c r="L6925" s="180" t="str">
        <f>IF(G6925=30,1,M6924)</f>
      </c>
      <c r="M6925" s="181" t="str">
        <f>L6925*(1-K6925)</f>
      </c>
    </row>
    <row r="6926">
      <c r="A6926" t="s">
        <v>164</v>
      </c>
      <c r="B6926" t="s">
        <v>262</v>
      </c>
      <c r="C6926" s="32" t="s">
        <v>264</v>
      </c>
      <c r="D6926" t="s">
        <v>458</v>
      </c>
      <c r="E6926" t="s">
        <v>476</v>
      </c>
      <c r="F6926" s="174" t="n">
        <v>2042</v>
      </c>
      <c r="G6926" s="175" t="n">
        <v>34</v>
      </c>
      <c r="H6926" s="176" t="n">
        <v>1194.99075107676</v>
      </c>
      <c r="I6926" s="177" t="n">
        <v>4630935.28265892</v>
      </c>
      <c r="J6926" s="178" t="str">
        <f>IF(I6926&gt;0,H6926/I6926,0)</f>
      </c>
      <c r="K6926" s="179" t="str">
        <f>1-EXP(-J6926)</f>
      </c>
      <c r="L6926" s="180" t="str">
        <f>IF(G6926=30,1,M6925)</f>
      </c>
      <c r="M6926" s="181" t="str">
        <f>L6926*(1-K6926)</f>
      </c>
    </row>
    <row r="6927">
      <c r="A6927" t="s">
        <v>164</v>
      </c>
      <c r="B6927" t="s">
        <v>262</v>
      </c>
      <c r="C6927" s="32" t="s">
        <v>264</v>
      </c>
      <c r="D6927" t="s">
        <v>458</v>
      </c>
      <c r="E6927" t="s">
        <v>476</v>
      </c>
      <c r="F6927" s="174" t="n">
        <v>2042</v>
      </c>
      <c r="G6927" s="175" t="n">
        <v>35</v>
      </c>
      <c r="H6927" s="176" t="n">
        <v>1661.27744397081</v>
      </c>
      <c r="I6927" s="177" t="n">
        <v>4656228.69569761</v>
      </c>
      <c r="J6927" s="178" t="str">
        <f>IF(I6927&gt;0,H6927/I6927,0)</f>
      </c>
      <c r="K6927" s="179" t="str">
        <f>1-EXP(-J6927)</f>
      </c>
      <c r="L6927" s="180" t="str">
        <f>IF(G6927=30,1,M6926)</f>
      </c>
      <c r="M6927" s="181" t="str">
        <f>L6927*(1-K6927)</f>
      </c>
    </row>
    <row r="6928">
      <c r="A6928" t="s">
        <v>164</v>
      </c>
      <c r="B6928" t="s">
        <v>262</v>
      </c>
      <c r="C6928" s="32" t="s">
        <v>264</v>
      </c>
      <c r="D6928" t="s">
        <v>458</v>
      </c>
      <c r="E6928" t="s">
        <v>476</v>
      </c>
      <c r="F6928" s="174" t="n">
        <v>2042</v>
      </c>
      <c r="G6928" s="175" t="n">
        <v>36</v>
      </c>
      <c r="H6928" s="176" t="n">
        <v>1890.35942259107</v>
      </c>
      <c r="I6928" s="177" t="n">
        <v>4572272.03679296</v>
      </c>
      <c r="J6928" s="178" t="str">
        <f>IF(I6928&gt;0,H6928/I6928,0)</f>
      </c>
      <c r="K6928" s="179" t="str">
        <f>1-EXP(-J6928)</f>
      </c>
      <c r="L6928" s="180" t="str">
        <f>IF(G6928=30,1,M6927)</f>
      </c>
      <c r="M6928" s="181" t="str">
        <f>L6928*(1-K6928)</f>
      </c>
    </row>
    <row r="6929">
      <c r="A6929" t="s">
        <v>164</v>
      </c>
      <c r="B6929" t="s">
        <v>262</v>
      </c>
      <c r="C6929" s="32" t="s">
        <v>264</v>
      </c>
      <c r="D6929" t="s">
        <v>458</v>
      </c>
      <c r="E6929" t="s">
        <v>476</v>
      </c>
      <c r="F6929" s="174" t="n">
        <v>2042</v>
      </c>
      <c r="G6929" s="175" t="n">
        <v>37</v>
      </c>
      <c r="H6929" s="176" t="n">
        <v>2004.12602393265</v>
      </c>
      <c r="I6929" s="177" t="n">
        <v>4510192.94140393</v>
      </c>
      <c r="J6929" s="178" t="str">
        <f>IF(I6929&gt;0,H6929/I6929,0)</f>
      </c>
      <c r="K6929" s="179" t="str">
        <f>1-EXP(-J6929)</f>
      </c>
      <c r="L6929" s="180" t="str">
        <f>IF(G6929=30,1,M6928)</f>
      </c>
      <c r="M6929" s="181" t="str">
        <f>L6929*(1-K6929)</f>
      </c>
    </row>
    <row r="6930">
      <c r="A6930" t="s">
        <v>164</v>
      </c>
      <c r="B6930" t="s">
        <v>262</v>
      </c>
      <c r="C6930" s="32" t="s">
        <v>264</v>
      </c>
      <c r="D6930" t="s">
        <v>458</v>
      </c>
      <c r="E6930" t="s">
        <v>476</v>
      </c>
      <c r="F6930" s="174" t="n">
        <v>2042</v>
      </c>
      <c r="G6930" s="175" t="n">
        <v>38</v>
      </c>
      <c r="H6930" s="176" t="n">
        <v>2098.95132588375</v>
      </c>
      <c r="I6930" s="177" t="n">
        <v>4380641.72566532</v>
      </c>
      <c r="J6930" s="178" t="str">
        <f>IF(I6930&gt;0,H6930/I6930,0)</f>
      </c>
      <c r="K6930" s="179" t="str">
        <f>1-EXP(-J6930)</f>
      </c>
      <c r="L6930" s="180" t="str">
        <f>IF(G6930=30,1,M6929)</f>
      </c>
      <c r="M6930" s="181" t="str">
        <f>L6930*(1-K6930)</f>
      </c>
    </row>
    <row r="6931">
      <c r="A6931" t="s">
        <v>164</v>
      </c>
      <c r="B6931" t="s">
        <v>262</v>
      </c>
      <c r="C6931" s="32" t="s">
        <v>264</v>
      </c>
      <c r="D6931" t="s">
        <v>458</v>
      </c>
      <c r="E6931" t="s">
        <v>476</v>
      </c>
      <c r="F6931" s="174" t="n">
        <v>2042</v>
      </c>
      <c r="G6931" s="175" t="n">
        <v>39</v>
      </c>
      <c r="H6931" s="176" t="n">
        <v>2234.36186139789</v>
      </c>
      <c r="I6931" s="177" t="n">
        <v>4313454.7957613</v>
      </c>
      <c r="J6931" s="178" t="str">
        <f>IF(I6931&gt;0,H6931/I6931,0)</f>
      </c>
      <c r="K6931" s="179" t="str">
        <f>1-EXP(-J6931)</f>
      </c>
      <c r="L6931" s="180" t="str">
        <f>IF(G6931=30,1,M6930)</f>
      </c>
      <c r="M6931" s="181" t="str">
        <f>L6931*(1-K6931)</f>
      </c>
    </row>
    <row r="6932">
      <c r="A6932" t="s">
        <v>164</v>
      </c>
      <c r="B6932" t="s">
        <v>262</v>
      </c>
      <c r="C6932" s="32" t="s">
        <v>264</v>
      </c>
      <c r="D6932" t="s">
        <v>458</v>
      </c>
      <c r="E6932" t="s">
        <v>476</v>
      </c>
      <c r="F6932" s="174" t="n">
        <v>2042</v>
      </c>
      <c r="G6932" s="175" t="n">
        <v>40</v>
      </c>
      <c r="H6932" s="176" t="n">
        <v>3183.75613427166</v>
      </c>
      <c r="I6932" s="177" t="n">
        <v>4288347.01021875</v>
      </c>
      <c r="J6932" s="178" t="str">
        <f>IF(I6932&gt;0,H6932/I6932,0)</f>
      </c>
      <c r="K6932" s="179" t="str">
        <f>1-EXP(-J6932)</f>
      </c>
      <c r="L6932" s="180" t="str">
        <f>IF(G6932=30,1,M6931)</f>
      </c>
      <c r="M6932" s="181" t="str">
        <f>L6932*(1-K6932)</f>
      </c>
    </row>
    <row r="6933">
      <c r="A6933" t="s">
        <v>164</v>
      </c>
      <c r="B6933" t="s">
        <v>262</v>
      </c>
      <c r="C6933" s="32" t="s">
        <v>264</v>
      </c>
      <c r="D6933" t="s">
        <v>458</v>
      </c>
      <c r="E6933" t="s">
        <v>476</v>
      </c>
      <c r="F6933" s="174" t="n">
        <v>2042</v>
      </c>
      <c r="G6933" s="175" t="n">
        <v>41</v>
      </c>
      <c r="H6933" s="176" t="n">
        <v>3503.77811743173</v>
      </c>
      <c r="I6933" s="177" t="n">
        <v>4264508.58137055</v>
      </c>
      <c r="J6933" s="178" t="str">
        <f>IF(I6933&gt;0,H6933/I6933,0)</f>
      </c>
      <c r="K6933" s="179" t="str">
        <f>1-EXP(-J6933)</f>
      </c>
      <c r="L6933" s="180" t="str">
        <f>IF(G6933=30,1,M6932)</f>
      </c>
      <c r="M6933" s="181" t="str">
        <f>L6933*(1-K6933)</f>
      </c>
    </row>
    <row r="6934">
      <c r="A6934" t="s">
        <v>164</v>
      </c>
      <c r="B6934" t="s">
        <v>262</v>
      </c>
      <c r="C6934" s="32" t="s">
        <v>264</v>
      </c>
      <c r="D6934" t="s">
        <v>458</v>
      </c>
      <c r="E6934" t="s">
        <v>476</v>
      </c>
      <c r="F6934" s="174" t="n">
        <v>2042</v>
      </c>
      <c r="G6934" s="175" t="n">
        <v>42</v>
      </c>
      <c r="H6934" s="176" t="n">
        <v>3779.4024430427</v>
      </c>
      <c r="I6934" s="177" t="n">
        <v>4240563.64138198</v>
      </c>
      <c r="J6934" s="178" t="str">
        <f>IF(I6934&gt;0,H6934/I6934,0)</f>
      </c>
      <c r="K6934" s="179" t="str">
        <f>1-EXP(-J6934)</f>
      </c>
      <c r="L6934" s="180" t="str">
        <f>IF(G6934=30,1,M6933)</f>
      </c>
      <c r="M6934" s="181" t="str">
        <f>L6934*(1-K6934)</f>
      </c>
    </row>
    <row r="6935">
      <c r="A6935" t="s">
        <v>164</v>
      </c>
      <c r="B6935" t="s">
        <v>262</v>
      </c>
      <c r="C6935" s="32" t="s">
        <v>264</v>
      </c>
      <c r="D6935" t="s">
        <v>458</v>
      </c>
      <c r="E6935" t="s">
        <v>476</v>
      </c>
      <c r="F6935" s="174" t="n">
        <v>2042</v>
      </c>
      <c r="G6935" s="175" t="n">
        <v>43</v>
      </c>
      <c r="H6935" s="176" t="n">
        <v>4123.34697034429</v>
      </c>
      <c r="I6935" s="177" t="n">
        <v>4255165.62247115</v>
      </c>
      <c r="J6935" s="178" t="str">
        <f>IF(I6935&gt;0,H6935/I6935,0)</f>
      </c>
      <c r="K6935" s="179" t="str">
        <f>1-EXP(-J6935)</f>
      </c>
      <c r="L6935" s="180" t="str">
        <f>IF(G6935=30,1,M6934)</f>
      </c>
      <c r="M6935" s="181" t="str">
        <f>L6935*(1-K6935)</f>
      </c>
    </row>
    <row r="6936">
      <c r="A6936" t="s">
        <v>164</v>
      </c>
      <c r="B6936" t="s">
        <v>262</v>
      </c>
      <c r="C6936" s="32" t="s">
        <v>264</v>
      </c>
      <c r="D6936" t="s">
        <v>458</v>
      </c>
      <c r="E6936" t="s">
        <v>476</v>
      </c>
      <c r="F6936" s="174" t="n">
        <v>2042</v>
      </c>
      <c r="G6936" s="175" t="n">
        <v>44</v>
      </c>
      <c r="H6936" s="176" t="n">
        <v>4550.31698609393</v>
      </c>
      <c r="I6936" s="177" t="n">
        <v>4307559.6567607</v>
      </c>
      <c r="J6936" s="178" t="str">
        <f>IF(I6936&gt;0,H6936/I6936,0)</f>
      </c>
      <c r="K6936" s="179" t="str">
        <f>1-EXP(-J6936)</f>
      </c>
      <c r="L6936" s="180" t="str">
        <f>IF(G6936=30,1,M6935)</f>
      </c>
      <c r="M6936" s="181" t="str">
        <f>L6936*(1-K6936)</f>
      </c>
    </row>
    <row r="6937">
      <c r="A6937" t="s">
        <v>164</v>
      </c>
      <c r="B6937" t="s">
        <v>262</v>
      </c>
      <c r="C6937" s="32" t="s">
        <v>264</v>
      </c>
      <c r="D6937" t="s">
        <v>458</v>
      </c>
      <c r="E6937" t="s">
        <v>476</v>
      </c>
      <c r="F6937" s="174" t="n">
        <v>2042</v>
      </c>
      <c r="G6937" s="175" t="n">
        <v>45</v>
      </c>
      <c r="H6937" s="176" t="n">
        <v>6277.11179214253</v>
      </c>
      <c r="I6937" s="177" t="n">
        <v>4434781.37305999</v>
      </c>
      <c r="J6937" s="178" t="str">
        <f>IF(I6937&gt;0,H6937/I6937,0)</f>
      </c>
      <c r="K6937" s="179" t="str">
        <f>1-EXP(-J6937)</f>
      </c>
      <c r="L6937" s="180" t="str">
        <f>IF(G6937=30,1,M6936)</f>
      </c>
      <c r="M6937" s="181" t="str">
        <f>L6937*(1-K6937)</f>
      </c>
    </row>
    <row r="6938">
      <c r="A6938" t="s">
        <v>164</v>
      </c>
      <c r="B6938" t="s">
        <v>262</v>
      </c>
      <c r="C6938" s="32" t="s">
        <v>264</v>
      </c>
      <c r="D6938" t="s">
        <v>458</v>
      </c>
      <c r="E6938" t="s">
        <v>476</v>
      </c>
      <c r="F6938" s="174" t="n">
        <v>2042</v>
      </c>
      <c r="G6938" s="175" t="n">
        <v>46</v>
      </c>
      <c r="H6938" s="176" t="n">
        <v>6774.68344076558</v>
      </c>
      <c r="I6938" s="177" t="n">
        <v>4383540.16227239</v>
      </c>
      <c r="J6938" s="178" t="str">
        <f>IF(I6938&gt;0,H6938/I6938,0)</f>
      </c>
      <c r="K6938" s="179" t="str">
        <f>1-EXP(-J6938)</f>
      </c>
      <c r="L6938" s="180" t="str">
        <f>IF(G6938=30,1,M6937)</f>
      </c>
      <c r="M6938" s="181" t="str">
        <f>L6938*(1-K6938)</f>
      </c>
    </row>
    <row r="6939">
      <c r="A6939" t="s">
        <v>164</v>
      </c>
      <c r="B6939" t="s">
        <v>262</v>
      </c>
      <c r="C6939" s="32" t="s">
        <v>264</v>
      </c>
      <c r="D6939" t="s">
        <v>458</v>
      </c>
      <c r="E6939" t="s">
        <v>476</v>
      </c>
      <c r="F6939" s="174" t="n">
        <v>2042</v>
      </c>
      <c r="G6939" s="175" t="n">
        <v>47</v>
      </c>
      <c r="H6939" s="176" t="n">
        <v>7276.51220856073</v>
      </c>
      <c r="I6939" s="177" t="n">
        <v>4303040.64483339</v>
      </c>
      <c r="J6939" s="178" t="str">
        <f>IF(I6939&gt;0,H6939/I6939,0)</f>
      </c>
      <c r="K6939" s="179" t="str">
        <f>1-EXP(-J6939)</f>
      </c>
      <c r="L6939" s="180" t="str">
        <f>IF(G6939=30,1,M6938)</f>
      </c>
      <c r="M6939" s="181" t="str">
        <f>L6939*(1-K6939)</f>
      </c>
    </row>
    <row r="6940">
      <c r="A6940" t="s">
        <v>164</v>
      </c>
      <c r="B6940" t="s">
        <v>262</v>
      </c>
      <c r="C6940" s="32" t="s">
        <v>264</v>
      </c>
      <c r="D6940" t="s">
        <v>458</v>
      </c>
      <c r="E6940" t="s">
        <v>476</v>
      </c>
      <c r="F6940" s="174" t="n">
        <v>2042</v>
      </c>
      <c r="G6940" s="175" t="n">
        <v>48</v>
      </c>
      <c r="H6940" s="176" t="n">
        <v>7848.81763111042</v>
      </c>
      <c r="I6940" s="177" t="n">
        <v>4237041.89492094</v>
      </c>
      <c r="J6940" s="178" t="str">
        <f>IF(I6940&gt;0,H6940/I6940,0)</f>
      </c>
      <c r="K6940" s="179" t="str">
        <f>1-EXP(-J6940)</f>
      </c>
      <c r="L6940" s="180" t="str">
        <f>IF(G6940=30,1,M6939)</f>
      </c>
      <c r="M6940" s="181" t="str">
        <f>L6940*(1-K6940)</f>
      </c>
    </row>
    <row r="6941">
      <c r="A6941" t="s">
        <v>164</v>
      </c>
      <c r="B6941" t="s">
        <v>262</v>
      </c>
      <c r="C6941" s="32" t="s">
        <v>264</v>
      </c>
      <c r="D6941" t="s">
        <v>458</v>
      </c>
      <c r="E6941" t="s">
        <v>476</v>
      </c>
      <c r="F6941" s="174" t="n">
        <v>2042</v>
      </c>
      <c r="G6941" s="175" t="n">
        <v>49</v>
      </c>
      <c r="H6941" s="176" t="n">
        <v>8473.50452633968</v>
      </c>
      <c r="I6941" s="177" t="n">
        <v>4173626.35808155</v>
      </c>
      <c r="J6941" s="178" t="str">
        <f>IF(I6941&gt;0,H6941/I6941,0)</f>
      </c>
      <c r="K6941" s="179" t="str">
        <f>1-EXP(-J6941)</f>
      </c>
      <c r="L6941" s="180" t="str">
        <f>IF(G6941=30,1,M6940)</f>
      </c>
      <c r="M6941" s="181" t="str">
        <f>L6941*(1-K6941)</f>
      </c>
    </row>
    <row r="6942">
      <c r="A6942" t="s">
        <v>164</v>
      </c>
      <c r="B6942" t="s">
        <v>262</v>
      </c>
      <c r="C6942" s="32" t="s">
        <v>264</v>
      </c>
      <c r="D6942" t="s">
        <v>458</v>
      </c>
      <c r="E6942" t="s">
        <v>476</v>
      </c>
      <c r="F6942" s="174" t="n">
        <v>2042</v>
      </c>
      <c r="G6942" s="175" t="n">
        <v>50</v>
      </c>
      <c r="H6942" s="176" t="n">
        <v>9755.46800635155</v>
      </c>
      <c r="I6942" s="177" t="n">
        <v>4197367.73147547</v>
      </c>
      <c r="J6942" s="178" t="str">
        <f>IF(I6942&gt;0,H6942/I6942,0)</f>
      </c>
      <c r="K6942" s="179" t="str">
        <f>1-EXP(-J6942)</f>
      </c>
      <c r="L6942" s="180" t="str">
        <f>IF(G6942=30,1,M6941)</f>
      </c>
      <c r="M6942" s="181" t="str">
        <f>L6942*(1-K6942)</f>
      </c>
    </row>
    <row r="6943">
      <c r="A6943" t="s">
        <v>164</v>
      </c>
      <c r="B6943" t="s">
        <v>262</v>
      </c>
      <c r="C6943" s="32" t="s">
        <v>264</v>
      </c>
      <c r="D6943" t="s">
        <v>458</v>
      </c>
      <c r="E6943" t="s">
        <v>476</v>
      </c>
      <c r="F6943" s="174" t="n">
        <v>2042</v>
      </c>
      <c r="G6943" s="175" t="n">
        <v>51</v>
      </c>
      <c r="H6943" s="176" t="n">
        <v>10676.7132400022</v>
      </c>
      <c r="I6943" s="177" t="n">
        <v>4199793.50882321</v>
      </c>
      <c r="J6943" s="178" t="str">
        <f>IF(I6943&gt;0,H6943/I6943,0)</f>
      </c>
      <c r="K6943" s="179" t="str">
        <f>1-EXP(-J6943)</f>
      </c>
      <c r="L6943" s="180" t="str">
        <f>IF(G6943=30,1,M6942)</f>
      </c>
      <c r="M6943" s="181" t="str">
        <f>L6943*(1-K6943)</f>
      </c>
    </row>
    <row r="6944">
      <c r="A6944" t="s">
        <v>164</v>
      </c>
      <c r="B6944" t="s">
        <v>262</v>
      </c>
      <c r="C6944" s="32" t="s">
        <v>264</v>
      </c>
      <c r="D6944" t="s">
        <v>458</v>
      </c>
      <c r="E6944" t="s">
        <v>476</v>
      </c>
      <c r="F6944" s="174" t="n">
        <v>2042</v>
      </c>
      <c r="G6944" s="175" t="n">
        <v>52</v>
      </c>
      <c r="H6944" s="176" t="n">
        <v>15615.3339873185</v>
      </c>
      <c r="I6944" s="177" t="n">
        <v>6176214.58339352</v>
      </c>
      <c r="J6944" s="178" t="str">
        <f>IF(I6944&gt;0,H6944/I6944,0)</f>
      </c>
      <c r="K6944" s="179" t="str">
        <f>1-EXP(-J6944)</f>
      </c>
      <c r="L6944" s="180" t="str">
        <f>IF(G6944=30,1,M6943)</f>
      </c>
      <c r="M6944" s="181" t="str">
        <f>L6944*(1-K6944)</f>
      </c>
    </row>
    <row r="6945">
      <c r="A6945" t="s">
        <v>164</v>
      </c>
      <c r="B6945" t="s">
        <v>262</v>
      </c>
      <c r="C6945" s="32" t="s">
        <v>264</v>
      </c>
      <c r="D6945" t="s">
        <v>458</v>
      </c>
      <c r="E6945" t="s">
        <v>476</v>
      </c>
      <c r="F6945" s="174" t="n">
        <v>2042</v>
      </c>
      <c r="G6945" s="175" t="n">
        <v>53</v>
      </c>
      <c r="H6945" s="176" t="n">
        <v>12506.356038337</v>
      </c>
      <c r="I6945" s="177" t="n">
        <v>4127259.11292604</v>
      </c>
      <c r="J6945" s="178" t="str">
        <f>IF(I6945&gt;0,H6945/I6945,0)</f>
      </c>
      <c r="K6945" s="179" t="str">
        <f>1-EXP(-J6945)</f>
      </c>
      <c r="L6945" s="180" t="str">
        <f>IF(G6945=30,1,M6944)</f>
      </c>
      <c r="M6945" s="181" t="str">
        <f>L6945*(1-K6945)</f>
      </c>
    </row>
    <row r="6946">
      <c r="A6946" t="s">
        <v>164</v>
      </c>
      <c r="B6946" t="s">
        <v>262</v>
      </c>
      <c r="C6946" s="32" t="s">
        <v>264</v>
      </c>
      <c r="D6946" t="s">
        <v>458</v>
      </c>
      <c r="E6946" t="s">
        <v>476</v>
      </c>
      <c r="F6946" s="174" t="n">
        <v>2042</v>
      </c>
      <c r="G6946" s="175" t="n">
        <v>54</v>
      </c>
      <c r="H6946" s="176" t="n">
        <v>13514.4568863497</v>
      </c>
      <c r="I6946" s="177" t="n">
        <v>4092593.4789838</v>
      </c>
      <c r="J6946" s="178" t="str">
        <f>IF(I6946&gt;0,H6946/I6946,0)</f>
      </c>
      <c r="K6946" s="179" t="str">
        <f>1-EXP(-J6946)</f>
      </c>
      <c r="L6946" s="180" t="str">
        <f>IF(G6946=30,1,M6945)</f>
      </c>
      <c r="M6946" s="181" t="str">
        <f>L6946*(1-K6946)</f>
      </c>
    </row>
    <row r="6947">
      <c r="A6947" t="s">
        <v>164</v>
      </c>
      <c r="B6947" t="s">
        <v>262</v>
      </c>
      <c r="C6947" s="32" t="s">
        <v>264</v>
      </c>
      <c r="D6947" t="s">
        <v>458</v>
      </c>
      <c r="E6947" t="s">
        <v>476</v>
      </c>
      <c r="F6947" s="174" t="n">
        <v>2042</v>
      </c>
      <c r="G6947" s="175" t="n">
        <v>55</v>
      </c>
      <c r="H6947" s="176" t="n">
        <v>14052.9771628972</v>
      </c>
      <c r="I6947" s="177" t="n">
        <v>3947339.33709371</v>
      </c>
      <c r="J6947" s="178" t="str">
        <f>IF(I6947&gt;0,H6947/I6947,0)</f>
      </c>
      <c r="K6947" s="179" t="str">
        <f>1-EXP(-J6947)</f>
      </c>
      <c r="L6947" s="180" t="str">
        <f>IF(G6947=30,1,M6946)</f>
      </c>
      <c r="M6947" s="181" t="str">
        <f>L6947*(1-K6947)</f>
      </c>
    </row>
    <row r="6948">
      <c r="A6948" t="s">
        <v>164</v>
      </c>
      <c r="B6948" t="s">
        <v>262</v>
      </c>
      <c r="C6948" s="32" t="s">
        <v>264</v>
      </c>
      <c r="D6948" t="s">
        <v>458</v>
      </c>
      <c r="E6948" t="s">
        <v>476</v>
      </c>
      <c r="F6948" s="174" t="n">
        <v>2042</v>
      </c>
      <c r="G6948" s="175" t="n">
        <v>56</v>
      </c>
      <c r="H6948" s="176" t="n">
        <v>15093.5675292043</v>
      </c>
      <c r="I6948" s="177" t="n">
        <v>3893169.29889443</v>
      </c>
      <c r="J6948" s="178" t="str">
        <f>IF(I6948&gt;0,H6948/I6948,0)</f>
      </c>
      <c r="K6948" s="179" t="str">
        <f>1-EXP(-J6948)</f>
      </c>
      <c r="L6948" s="180" t="str">
        <f>IF(G6948=30,1,M6947)</f>
      </c>
      <c r="M6948" s="181" t="str">
        <f>L6948*(1-K6948)</f>
      </c>
    </row>
    <row r="6949">
      <c r="A6949" t="s">
        <v>164</v>
      </c>
      <c r="B6949" t="s">
        <v>262</v>
      </c>
      <c r="C6949" s="32" t="s">
        <v>264</v>
      </c>
      <c r="D6949" t="s">
        <v>458</v>
      </c>
      <c r="E6949" t="s">
        <v>476</v>
      </c>
      <c r="F6949" s="174" t="n">
        <v>2042</v>
      </c>
      <c r="G6949" s="175" t="n">
        <v>57</v>
      </c>
      <c r="H6949" s="176" t="n">
        <v>16597.2419103514</v>
      </c>
      <c r="I6949" s="177" t="n">
        <v>3924832.16101305</v>
      </c>
      <c r="J6949" s="178" t="str">
        <f>IF(I6949&gt;0,H6949/I6949,0)</f>
      </c>
      <c r="K6949" s="179" t="str">
        <f>1-EXP(-J6949)</f>
      </c>
      <c r="L6949" s="180" t="str">
        <f>IF(G6949=30,1,M6948)</f>
      </c>
      <c r="M6949" s="181" t="str">
        <f>L6949*(1-K6949)</f>
      </c>
    </row>
    <row r="6950">
      <c r="A6950" t="s">
        <v>164</v>
      </c>
      <c r="B6950" t="s">
        <v>262</v>
      </c>
      <c r="C6950" s="32" t="s">
        <v>264</v>
      </c>
      <c r="D6950" t="s">
        <v>458</v>
      </c>
      <c r="E6950" t="s">
        <v>476</v>
      </c>
      <c r="F6950" s="174" t="n">
        <v>2042</v>
      </c>
      <c r="G6950" s="175" t="n">
        <v>58</v>
      </c>
      <c r="H6950" s="176" t="n">
        <v>18368.9687349767</v>
      </c>
      <c r="I6950" s="177" t="n">
        <v>3977009.42856517</v>
      </c>
      <c r="J6950" s="178" t="str">
        <f>IF(I6950&gt;0,H6950/I6950,0)</f>
      </c>
      <c r="K6950" s="179" t="str">
        <f>1-EXP(-J6950)</f>
      </c>
      <c r="L6950" s="180" t="str">
        <f>IF(G6950=30,1,M6949)</f>
      </c>
      <c r="M6950" s="181" t="str">
        <f>L6950*(1-K6950)</f>
      </c>
    </row>
    <row r="6951">
      <c r="A6951" t="s">
        <v>164</v>
      </c>
      <c r="B6951" t="s">
        <v>262</v>
      </c>
      <c r="C6951" s="32" t="s">
        <v>264</v>
      </c>
      <c r="D6951" t="s">
        <v>458</v>
      </c>
      <c r="E6951" t="s">
        <v>476</v>
      </c>
      <c r="F6951" s="174" t="n">
        <v>2042</v>
      </c>
      <c r="G6951" s="175" t="n">
        <v>59</v>
      </c>
      <c r="H6951" s="176" t="n">
        <v>19832.031812598</v>
      </c>
      <c r="I6951" s="177" t="n">
        <v>3925790.80865648</v>
      </c>
      <c r="J6951" s="178" t="str">
        <f>IF(I6951&gt;0,H6951/I6951,0)</f>
      </c>
      <c r="K6951" s="179" t="str">
        <f>1-EXP(-J6951)</f>
      </c>
      <c r="L6951" s="180" t="str">
        <f>IF(G6951=30,1,M6950)</f>
      </c>
      <c r="M6951" s="181" t="str">
        <f>L6951*(1-K6951)</f>
      </c>
    </row>
    <row r="6952">
      <c r="A6952" t="s">
        <v>164</v>
      </c>
      <c r="B6952" t="s">
        <v>262</v>
      </c>
      <c r="C6952" s="32" t="s">
        <v>264</v>
      </c>
      <c r="D6952" t="s">
        <v>458</v>
      </c>
      <c r="E6952" t="s">
        <v>476</v>
      </c>
      <c r="F6952" s="174" t="n">
        <v>2042</v>
      </c>
      <c r="G6952" s="175" t="n">
        <v>60</v>
      </c>
      <c r="H6952" s="176" t="n">
        <v>20742.7970032049</v>
      </c>
      <c r="I6952" s="177" t="n">
        <v>3769751.34358327</v>
      </c>
      <c r="J6952" s="178" t="str">
        <f>IF(I6952&gt;0,H6952/I6952,0)</f>
      </c>
      <c r="K6952" s="179" t="str">
        <f>1-EXP(-J6952)</f>
      </c>
      <c r="L6952" s="180" t="str">
        <f>IF(G6952=30,1,M6951)</f>
      </c>
      <c r="M6952" s="181" t="str">
        <f>L6952*(1-K6952)</f>
      </c>
    </row>
    <row r="6953">
      <c r="A6953" t="s">
        <v>164</v>
      </c>
      <c r="B6953" t="s">
        <v>262</v>
      </c>
      <c r="C6953" s="32" t="s">
        <v>264</v>
      </c>
      <c r="D6953" t="s">
        <v>458</v>
      </c>
      <c r="E6953" t="s">
        <v>476</v>
      </c>
      <c r="F6953" s="174" t="n">
        <v>2042</v>
      </c>
      <c r="G6953" s="175" t="n">
        <v>61</v>
      </c>
      <c r="H6953" s="176" t="n">
        <v>22126.5825095742</v>
      </c>
      <c r="I6953" s="177" t="n">
        <v>3669525.5443225</v>
      </c>
      <c r="J6953" s="178" t="str">
        <f>IF(I6953&gt;0,H6953/I6953,0)</f>
      </c>
      <c r="K6953" s="179" t="str">
        <f>1-EXP(-J6953)</f>
      </c>
      <c r="L6953" s="180" t="str">
        <f>IF(G6953=30,1,M6952)</f>
      </c>
      <c r="M6953" s="181" t="str">
        <f>L6953*(1-K6953)</f>
      </c>
    </row>
    <row r="6954">
      <c r="A6954" t="s">
        <v>164</v>
      </c>
      <c r="B6954" t="s">
        <v>262</v>
      </c>
      <c r="C6954" s="32" t="s">
        <v>264</v>
      </c>
      <c r="D6954" t="s">
        <v>458</v>
      </c>
      <c r="E6954" t="s">
        <v>476</v>
      </c>
      <c r="F6954" s="174" t="n">
        <v>2042</v>
      </c>
      <c r="G6954" s="175" t="n">
        <v>62</v>
      </c>
      <c r="H6954" s="176" t="n">
        <v>23684.528396593</v>
      </c>
      <c r="I6954" s="177" t="n">
        <v>3582004.89512413</v>
      </c>
      <c r="J6954" s="178" t="str">
        <f>IF(I6954&gt;0,H6954/I6954,0)</f>
      </c>
      <c r="K6954" s="179" t="str">
        <f>1-EXP(-J6954)</f>
      </c>
      <c r="L6954" s="180" t="str">
        <f>IF(G6954=30,1,M6953)</f>
      </c>
      <c r="M6954" s="181" t="str">
        <f>L6954*(1-K6954)</f>
      </c>
    </row>
    <row r="6955">
      <c r="A6955" t="s">
        <v>164</v>
      </c>
      <c r="B6955" t="s">
        <v>262</v>
      </c>
      <c r="C6955" s="32" t="s">
        <v>264</v>
      </c>
      <c r="D6955" t="s">
        <v>458</v>
      </c>
      <c r="E6955" t="s">
        <v>476</v>
      </c>
      <c r="F6955" s="174" t="n">
        <v>2042</v>
      </c>
      <c r="G6955" s="175" t="n">
        <v>63</v>
      </c>
      <c r="H6955" s="176" t="n">
        <v>25290.6825416493</v>
      </c>
      <c r="I6955" s="177" t="n">
        <v>3487647.40385235</v>
      </c>
      <c r="J6955" s="178" t="str">
        <f>IF(I6955&gt;0,H6955/I6955,0)</f>
      </c>
      <c r="K6955" s="179" t="str">
        <f>1-EXP(-J6955)</f>
      </c>
      <c r="L6955" s="180" t="str">
        <f>IF(G6955=30,1,M6954)</f>
      </c>
      <c r="M6955" s="181" t="str">
        <f>L6955*(1-K6955)</f>
      </c>
    </row>
    <row r="6956">
      <c r="A6956" t="s">
        <v>164</v>
      </c>
      <c r="B6956" t="s">
        <v>262</v>
      </c>
      <c r="C6956" s="32" t="s">
        <v>264</v>
      </c>
      <c r="D6956" t="s">
        <v>458</v>
      </c>
      <c r="E6956" t="s">
        <v>476</v>
      </c>
      <c r="F6956" s="174" t="n">
        <v>2042</v>
      </c>
      <c r="G6956" s="175" t="n">
        <v>64</v>
      </c>
      <c r="H6956" s="176" t="n">
        <v>26832.6759091356</v>
      </c>
      <c r="I6956" s="177" t="n">
        <v>3374292.16712014</v>
      </c>
      <c r="J6956" s="178" t="str">
        <f>IF(I6956&gt;0,H6956/I6956,0)</f>
      </c>
      <c r="K6956" s="179" t="str">
        <f>1-EXP(-J6956)</f>
      </c>
      <c r="L6956" s="180" t="str">
        <f>IF(G6956=30,1,M6955)</f>
      </c>
      <c r="M6956" s="181" t="str">
        <f>L6956*(1-K6956)</f>
      </c>
    </row>
    <row r="6957">
      <c r="A6957" t="s">
        <v>164</v>
      </c>
      <c r="B6957" t="s">
        <v>262</v>
      </c>
      <c r="C6957" s="32" t="s">
        <v>264</v>
      </c>
      <c r="D6957" t="s">
        <v>458</v>
      </c>
      <c r="E6957" t="s">
        <v>476</v>
      </c>
      <c r="F6957" s="174" t="n">
        <v>2042</v>
      </c>
      <c r="G6957" s="175" t="n">
        <v>65</v>
      </c>
      <c r="H6957" s="176" t="n">
        <v>27337.8226075482</v>
      </c>
      <c r="I6957" s="177" t="n">
        <v>3273504.59747506</v>
      </c>
      <c r="J6957" s="178" t="str">
        <f>IF(I6957&gt;0,H6957/I6957,0)</f>
      </c>
      <c r="K6957" s="179" t="str">
        <f>1-EXP(-J6957)</f>
      </c>
      <c r="L6957" s="180" t="str">
        <f>IF(G6957=30,1,M6956)</f>
      </c>
      <c r="M6957" s="181" t="str">
        <f>L6957*(1-K6957)</f>
      </c>
    </row>
    <row r="6958">
      <c r="A6958" t="s">
        <v>164</v>
      </c>
      <c r="B6958" t="s">
        <v>262</v>
      </c>
      <c r="C6958" s="32" t="s">
        <v>264</v>
      </c>
      <c r="D6958" t="s">
        <v>458</v>
      </c>
      <c r="E6958" t="s">
        <v>476</v>
      </c>
      <c r="F6958" s="174" t="n">
        <v>2042</v>
      </c>
      <c r="G6958" s="175" t="n">
        <v>66</v>
      </c>
      <c r="H6958" s="176" t="n">
        <v>28969.8893827841</v>
      </c>
      <c r="I6958" s="177" t="n">
        <v>3161812.65929186</v>
      </c>
      <c r="J6958" s="178" t="str">
        <f>IF(I6958&gt;0,H6958/I6958,0)</f>
      </c>
      <c r="K6958" s="179" t="str">
        <f>1-EXP(-J6958)</f>
      </c>
      <c r="L6958" s="180" t="str">
        <f>IF(G6958=30,1,M6957)</f>
      </c>
      <c r="M6958" s="181" t="str">
        <f>L6958*(1-K6958)</f>
      </c>
    </row>
    <row r="6959">
      <c r="A6959" t="s">
        <v>164</v>
      </c>
      <c r="B6959" t="s">
        <v>262</v>
      </c>
      <c r="C6959" s="32" t="s">
        <v>264</v>
      </c>
      <c r="D6959" t="s">
        <v>458</v>
      </c>
      <c r="E6959" t="s">
        <v>476</v>
      </c>
      <c r="F6959" s="174" t="n">
        <v>2042</v>
      </c>
      <c r="G6959" s="175" t="n">
        <v>67</v>
      </c>
      <c r="H6959" s="176" t="n">
        <v>30644.6814299474</v>
      </c>
      <c r="I6959" s="177" t="n">
        <v>3047130.43459299</v>
      </c>
      <c r="J6959" s="178" t="str">
        <f>IF(I6959&gt;0,H6959/I6959,0)</f>
      </c>
      <c r="K6959" s="179" t="str">
        <f>1-EXP(-J6959)</f>
      </c>
      <c r="L6959" s="180" t="str">
        <f>IF(G6959=30,1,M6958)</f>
      </c>
      <c r="M6959" s="181" t="str">
        <f>L6959*(1-K6959)</f>
      </c>
    </row>
    <row r="6960">
      <c r="A6960" t="s">
        <v>164</v>
      </c>
      <c r="B6960" t="s">
        <v>262</v>
      </c>
      <c r="C6960" s="32" t="s">
        <v>264</v>
      </c>
      <c r="D6960" t="s">
        <v>458</v>
      </c>
      <c r="E6960" t="s">
        <v>476</v>
      </c>
      <c r="F6960" s="174" t="n">
        <v>2042</v>
      </c>
      <c r="G6960" s="175" t="n">
        <v>68</v>
      </c>
      <c r="H6960" s="176" t="n">
        <v>32123.3310332989</v>
      </c>
      <c r="I6960" s="177" t="n">
        <v>2908027.48012119</v>
      </c>
      <c r="J6960" s="178" t="str">
        <f>IF(I6960&gt;0,H6960/I6960,0)</f>
      </c>
      <c r="K6960" s="179" t="str">
        <f>1-EXP(-J6960)</f>
      </c>
      <c r="L6960" s="180" t="str">
        <f>IF(G6960=30,1,M6959)</f>
      </c>
      <c r="M6960" s="181" t="str">
        <f>L6960*(1-K6960)</f>
      </c>
    </row>
    <row r="6961">
      <c r="A6961" t="s">
        <v>164</v>
      </c>
      <c r="B6961" t="s">
        <v>262</v>
      </c>
      <c r="C6961" s="32" t="s">
        <v>264</v>
      </c>
      <c r="D6961" t="s">
        <v>458</v>
      </c>
      <c r="E6961" t="s">
        <v>476</v>
      </c>
      <c r="F6961" s="174" t="n">
        <v>2042</v>
      </c>
      <c r="G6961" s="175" t="n">
        <v>69</v>
      </c>
      <c r="H6961" s="176" t="n">
        <v>34201.7829798509</v>
      </c>
      <c r="I6961" s="177" t="n">
        <v>2816364.28814898</v>
      </c>
      <c r="J6961" s="178" t="str">
        <f>IF(I6961&gt;0,H6961/I6961,0)</f>
      </c>
      <c r="K6961" s="179" t="str">
        <f>1-EXP(-J6961)</f>
      </c>
      <c r="L6961" s="180" t="str">
        <f>IF(G6961=30,1,M6960)</f>
      </c>
      <c r="M6961" s="181" t="str">
        <f>L6961*(1-K6961)</f>
      </c>
    </row>
    <row r="6962">
      <c r="A6962" t="s">
        <v>164</v>
      </c>
      <c r="B6962" t="s">
        <v>262</v>
      </c>
      <c r="C6962" s="32" t="s">
        <v>264</v>
      </c>
      <c r="D6962" t="s">
        <v>458</v>
      </c>
      <c r="E6962" t="s">
        <v>476</v>
      </c>
      <c r="F6962" s="174" t="n">
        <v>2043</v>
      </c>
      <c r="G6962" s="175" t="n">
        <v>30</v>
      </c>
      <c r="H6962" s="176" t="n">
        <v>756.112164256344</v>
      </c>
      <c r="I6962" s="177" t="n">
        <v>4787859.05414857</v>
      </c>
      <c r="J6962" s="178" t="str">
        <f>IF(I6962&gt;0,H6962/I6962,0)</f>
      </c>
      <c r="K6962" s="179" t="str">
        <f>1-EXP(-J6962)</f>
      </c>
      <c r="L6962" s="180" t="str">
        <f>IF(G6962=30,1,M6961)</f>
      </c>
      <c r="M6962" s="181" t="str">
        <f>L6962*(1-K6962)</f>
      </c>
    </row>
    <row r="6963">
      <c r="A6963" t="s">
        <v>164</v>
      </c>
      <c r="B6963" t="s">
        <v>262</v>
      </c>
      <c r="C6963" s="32" t="s">
        <v>264</v>
      </c>
      <c r="D6963" t="s">
        <v>458</v>
      </c>
      <c r="E6963" t="s">
        <v>476</v>
      </c>
      <c r="F6963" s="174" t="n">
        <v>2043</v>
      </c>
      <c r="G6963" s="175" t="n">
        <v>31</v>
      </c>
      <c r="H6963" s="176" t="n">
        <v>1066.26060222293</v>
      </c>
      <c r="I6963" s="177" t="n">
        <v>4900863.00386968</v>
      </c>
      <c r="J6963" s="178" t="str">
        <f>IF(I6963&gt;0,H6963/I6963,0)</f>
      </c>
      <c r="K6963" s="179" t="str">
        <f>1-EXP(-J6963)</f>
      </c>
      <c r="L6963" s="180" t="str">
        <f>IF(G6963=30,1,M6962)</f>
      </c>
      <c r="M6963" s="181" t="str">
        <f>L6963*(1-K6963)</f>
      </c>
    </row>
    <row r="6964">
      <c r="A6964" t="s">
        <v>164</v>
      </c>
      <c r="B6964" t="s">
        <v>262</v>
      </c>
      <c r="C6964" s="32" t="s">
        <v>264</v>
      </c>
      <c r="D6964" t="s">
        <v>458</v>
      </c>
      <c r="E6964" t="s">
        <v>476</v>
      </c>
      <c r="F6964" s="174" t="n">
        <v>2043</v>
      </c>
      <c r="G6964" s="175" t="n">
        <v>32</v>
      </c>
      <c r="H6964" s="176" t="n">
        <v>1116.05650114627</v>
      </c>
      <c r="I6964" s="177" t="n">
        <v>4872841.75379522</v>
      </c>
      <c r="J6964" s="178" t="str">
        <f>IF(I6964&gt;0,H6964/I6964,0)</f>
      </c>
      <c r="K6964" s="179" t="str">
        <f>1-EXP(-J6964)</f>
      </c>
      <c r="L6964" s="180" t="str">
        <f>IF(G6964=30,1,M6963)</f>
      </c>
      <c r="M6964" s="181" t="str">
        <f>L6964*(1-K6964)</f>
      </c>
    </row>
    <row r="6965">
      <c r="A6965" t="s">
        <v>164</v>
      </c>
      <c r="B6965" t="s">
        <v>262</v>
      </c>
      <c r="C6965" s="32" t="s">
        <v>264</v>
      </c>
      <c r="D6965" t="s">
        <v>458</v>
      </c>
      <c r="E6965" t="s">
        <v>476</v>
      </c>
      <c r="F6965" s="174" t="n">
        <v>2043</v>
      </c>
      <c r="G6965" s="175" t="n">
        <v>33</v>
      </c>
      <c r="H6965" s="176" t="n">
        <v>1149.14900343763</v>
      </c>
      <c r="I6965" s="177" t="n">
        <v>4739034.71955752</v>
      </c>
      <c r="J6965" s="178" t="str">
        <f>IF(I6965&gt;0,H6965/I6965,0)</f>
      </c>
      <c r="K6965" s="179" t="str">
        <f>1-EXP(-J6965)</f>
      </c>
      <c r="L6965" s="180" t="str">
        <f>IF(G6965=30,1,M6964)</f>
      </c>
      <c r="M6965" s="181" t="str">
        <f>L6965*(1-K6965)</f>
      </c>
    </row>
    <row r="6966">
      <c r="A6966" t="s">
        <v>164</v>
      </c>
      <c r="B6966" t="s">
        <v>262</v>
      </c>
      <c r="C6966" s="32" t="s">
        <v>264</v>
      </c>
      <c r="D6966" t="s">
        <v>458</v>
      </c>
      <c r="E6966" t="s">
        <v>476</v>
      </c>
      <c r="F6966" s="174" t="n">
        <v>2043</v>
      </c>
      <c r="G6966" s="175" t="n">
        <v>34</v>
      </c>
      <c r="H6966" s="176" t="n">
        <v>1205.74580413399</v>
      </c>
      <c r="I6966" s="177" t="n">
        <v>4668011.32583002</v>
      </c>
      <c r="J6966" s="178" t="str">
        <f>IF(I6966&gt;0,H6966/I6966,0)</f>
      </c>
      <c r="K6966" s="179" t="str">
        <f>1-EXP(-J6966)</f>
      </c>
      <c r="L6966" s="180" t="str">
        <f>IF(G6966=30,1,M6965)</f>
      </c>
      <c r="M6966" s="181" t="str">
        <f>L6966*(1-K6966)</f>
      </c>
    </row>
    <row r="6967">
      <c r="A6967" t="s">
        <v>164</v>
      </c>
      <c r="B6967" t="s">
        <v>262</v>
      </c>
      <c r="C6967" s="32" t="s">
        <v>264</v>
      </c>
      <c r="D6967" t="s">
        <v>458</v>
      </c>
      <c r="E6967" t="s">
        <v>476</v>
      </c>
      <c r="F6967" s="174" t="n">
        <v>2043</v>
      </c>
      <c r="G6967" s="175" t="n">
        <v>35</v>
      </c>
      <c r="H6967" s="176" t="n">
        <v>1575.09460916148</v>
      </c>
      <c r="I6967" s="177" t="n">
        <v>4624856.59662793</v>
      </c>
      <c r="J6967" s="178" t="str">
        <f>IF(I6967&gt;0,H6967/I6967,0)</f>
      </c>
      <c r="K6967" s="179" t="str">
        <f>1-EXP(-J6967)</f>
      </c>
      <c r="L6967" s="180" t="str">
        <f>IF(G6967=30,1,M6966)</f>
      </c>
      <c r="M6967" s="181" t="str">
        <f>L6967*(1-K6967)</f>
      </c>
    </row>
    <row r="6968">
      <c r="A6968" t="s">
        <v>164</v>
      </c>
      <c r="B6968" t="s">
        <v>262</v>
      </c>
      <c r="C6968" s="32" t="s">
        <v>264</v>
      </c>
      <c r="D6968" t="s">
        <v>458</v>
      </c>
      <c r="E6968" t="s">
        <v>476</v>
      </c>
      <c r="F6968" s="174" t="n">
        <v>2043</v>
      </c>
      <c r="G6968" s="175" t="n">
        <v>36</v>
      </c>
      <c r="H6968" s="176" t="n">
        <v>1917.16132360494</v>
      </c>
      <c r="I6968" s="177" t="n">
        <v>4649352.87856727</v>
      </c>
      <c r="J6968" s="178" t="str">
        <f>IF(I6968&gt;0,H6968/I6968,0)</f>
      </c>
      <c r="K6968" s="179" t="str">
        <f>1-EXP(-J6968)</f>
      </c>
      <c r="L6968" s="180" t="str">
        <f>IF(G6968=30,1,M6967)</f>
      </c>
      <c r="M6968" s="181" t="str">
        <f>L6968*(1-K6968)</f>
      </c>
    </row>
    <row r="6969">
      <c r="A6969" t="s">
        <v>164</v>
      </c>
      <c r="B6969" t="s">
        <v>262</v>
      </c>
      <c r="C6969" s="32" t="s">
        <v>264</v>
      </c>
      <c r="D6969" t="s">
        <v>458</v>
      </c>
      <c r="E6969" t="s">
        <v>476</v>
      </c>
      <c r="F6969" s="174" t="n">
        <v>2043</v>
      </c>
      <c r="G6969" s="175" t="n">
        <v>37</v>
      </c>
      <c r="H6969" s="176" t="n">
        <v>2022.77465745381</v>
      </c>
      <c r="I6969" s="177" t="n">
        <v>4565368.16725949</v>
      </c>
      <c r="J6969" s="178" t="str">
        <f>IF(I6969&gt;0,H6969/I6969,0)</f>
      </c>
      <c r="K6969" s="179" t="str">
        <f>1-EXP(-J6969)</f>
      </c>
      <c r="L6969" s="180" t="str">
        <f>IF(G6969=30,1,M6968)</f>
      </c>
      <c r="M6969" s="181" t="str">
        <f>L6969*(1-K6969)</f>
      </c>
    </row>
    <row r="6970">
      <c r="A6970" t="s">
        <v>164</v>
      </c>
      <c r="B6970" t="s">
        <v>262</v>
      </c>
      <c r="C6970" s="32" t="s">
        <v>264</v>
      </c>
      <c r="D6970" t="s">
        <v>458</v>
      </c>
      <c r="E6970" t="s">
        <v>476</v>
      </c>
      <c r="F6970" s="174" t="n">
        <v>2043</v>
      </c>
      <c r="G6970" s="175" t="n">
        <v>38</v>
      </c>
      <c r="H6970" s="176" t="n">
        <v>2150.79453846256</v>
      </c>
      <c r="I6970" s="177" t="n">
        <v>4502917.61930285</v>
      </c>
      <c r="J6970" s="178" t="str">
        <f>IF(I6970&gt;0,H6970/I6970,0)</f>
      </c>
      <c r="K6970" s="179" t="str">
        <f>1-EXP(-J6970)</f>
      </c>
      <c r="L6970" s="180" t="str">
        <f>IF(G6970=30,1,M6969)</f>
      </c>
      <c r="M6970" s="181" t="str">
        <f>L6970*(1-K6970)</f>
      </c>
    </row>
    <row r="6971">
      <c r="A6971" t="s">
        <v>164</v>
      </c>
      <c r="B6971" t="s">
        <v>262</v>
      </c>
      <c r="C6971" s="32" t="s">
        <v>264</v>
      </c>
      <c r="D6971" t="s">
        <v>458</v>
      </c>
      <c r="E6971" t="s">
        <v>476</v>
      </c>
      <c r="F6971" s="174" t="n">
        <v>2043</v>
      </c>
      <c r="G6971" s="175" t="n">
        <v>39</v>
      </c>
      <c r="H6971" s="176" t="n">
        <v>2257.9056264257</v>
      </c>
      <c r="I6971" s="177" t="n">
        <v>4373065.5713873</v>
      </c>
      <c r="J6971" s="178" t="str">
        <f>IF(I6971&gt;0,H6971/I6971,0)</f>
      </c>
      <c r="K6971" s="179" t="str">
        <f>1-EXP(-J6971)</f>
      </c>
      <c r="L6971" s="180" t="str">
        <f>IF(G6971=30,1,M6970)</f>
      </c>
      <c r="M6971" s="181" t="str">
        <f>L6971*(1-K6971)</f>
      </c>
    </row>
    <row r="6972">
      <c r="A6972" t="s">
        <v>164</v>
      </c>
      <c r="B6972" t="s">
        <v>262</v>
      </c>
      <c r="C6972" s="32" t="s">
        <v>264</v>
      </c>
      <c r="D6972" t="s">
        <v>458</v>
      </c>
      <c r="E6972" t="s">
        <v>476</v>
      </c>
      <c r="F6972" s="174" t="n">
        <v>2043</v>
      </c>
      <c r="G6972" s="175" t="n">
        <v>40</v>
      </c>
      <c r="H6972" s="176" t="n">
        <v>2990.40414014248</v>
      </c>
      <c r="I6972" s="177" t="n">
        <v>4305433.82814927</v>
      </c>
      <c r="J6972" s="178" t="str">
        <f>IF(I6972&gt;0,H6972/I6972,0)</f>
      </c>
      <c r="K6972" s="179" t="str">
        <f>1-EXP(-J6972)</f>
      </c>
      <c r="L6972" s="180" t="str">
        <f>IF(G6972=30,1,M6971)</f>
      </c>
      <c r="M6972" s="181" t="str">
        <f>L6972*(1-K6972)</f>
      </c>
    </row>
    <row r="6973">
      <c r="A6973" t="s">
        <v>164</v>
      </c>
      <c r="B6973" t="s">
        <v>262</v>
      </c>
      <c r="C6973" s="32" t="s">
        <v>264</v>
      </c>
      <c r="D6973" t="s">
        <v>458</v>
      </c>
      <c r="E6973" t="s">
        <v>476</v>
      </c>
      <c r="F6973" s="174" t="n">
        <v>2043</v>
      </c>
      <c r="G6973" s="175" t="n">
        <v>41</v>
      </c>
      <c r="H6973" s="176" t="n">
        <v>3498.86447536709</v>
      </c>
      <c r="I6973" s="177" t="n">
        <v>4278885.24986418</v>
      </c>
      <c r="J6973" s="178" t="str">
        <f>IF(I6973&gt;0,H6973/I6973,0)</f>
      </c>
      <c r="K6973" s="179" t="str">
        <f>1-EXP(-J6973)</f>
      </c>
      <c r="L6973" s="180" t="str">
        <f>IF(G6973=30,1,M6972)</f>
      </c>
      <c r="M6973" s="181" t="str">
        <f>L6973*(1-K6973)</f>
      </c>
    </row>
    <row r="6974">
      <c r="A6974" t="s">
        <v>164</v>
      </c>
      <c r="B6974" t="s">
        <v>262</v>
      </c>
      <c r="C6974" s="32" t="s">
        <v>264</v>
      </c>
      <c r="D6974" t="s">
        <v>458</v>
      </c>
      <c r="E6974" t="s">
        <v>476</v>
      </c>
      <c r="F6974" s="174" t="n">
        <v>2043</v>
      </c>
      <c r="G6974" s="175" t="n">
        <v>42</v>
      </c>
      <c r="H6974" s="176" t="n">
        <v>3772.53075972403</v>
      </c>
      <c r="I6974" s="177" t="n">
        <v>4255011.24935328</v>
      </c>
      <c r="J6974" s="178" t="str">
        <f>IF(I6974&gt;0,H6974/I6974,0)</f>
      </c>
      <c r="K6974" s="179" t="str">
        <f>1-EXP(-J6974)</f>
      </c>
      <c r="L6974" s="180" t="str">
        <f>IF(G6974=30,1,M6973)</f>
      </c>
      <c r="M6974" s="181" t="str">
        <f>L6974*(1-K6974)</f>
      </c>
    </row>
    <row r="6975">
      <c r="A6975" t="s">
        <v>164</v>
      </c>
      <c r="B6975" t="s">
        <v>262</v>
      </c>
      <c r="C6975" s="32" t="s">
        <v>264</v>
      </c>
      <c r="D6975" t="s">
        <v>458</v>
      </c>
      <c r="E6975" t="s">
        <v>476</v>
      </c>
      <c r="F6975" s="174" t="n">
        <v>2043</v>
      </c>
      <c r="G6975" s="175" t="n">
        <v>43</v>
      </c>
      <c r="H6975" s="176" t="n">
        <v>4077.41462098783</v>
      </c>
      <c r="I6975" s="177" t="n">
        <v>4230350.30739032</v>
      </c>
      <c r="J6975" s="178" t="str">
        <f>IF(I6975&gt;0,H6975/I6975,0)</f>
      </c>
      <c r="K6975" s="179" t="str">
        <f>1-EXP(-J6975)</f>
      </c>
      <c r="L6975" s="180" t="str">
        <f>IF(G6975=30,1,M6974)</f>
      </c>
      <c r="M6975" s="181" t="str">
        <f>L6975*(1-K6975)</f>
      </c>
    </row>
    <row r="6976">
      <c r="A6976" t="s">
        <v>164</v>
      </c>
      <c r="B6976" t="s">
        <v>262</v>
      </c>
      <c r="C6976" s="32" t="s">
        <v>264</v>
      </c>
      <c r="D6976" t="s">
        <v>458</v>
      </c>
      <c r="E6976" t="s">
        <v>476</v>
      </c>
      <c r="F6976" s="174" t="n">
        <v>2043</v>
      </c>
      <c r="G6976" s="175" t="n">
        <v>44</v>
      </c>
      <c r="H6976" s="176" t="n">
        <v>4457.42443705763</v>
      </c>
      <c r="I6976" s="177" t="n">
        <v>4244056.93763203</v>
      </c>
      <c r="J6976" s="178" t="str">
        <f>IF(I6976&gt;0,H6976/I6976,0)</f>
      </c>
      <c r="K6976" s="179" t="str">
        <f>1-EXP(-J6976)</f>
      </c>
      <c r="L6976" s="180" t="str">
        <f>IF(G6976=30,1,M6975)</f>
      </c>
      <c r="M6976" s="181" t="str">
        <f>L6976*(1-K6976)</f>
      </c>
    </row>
    <row r="6977">
      <c r="A6977" t="s">
        <v>164</v>
      </c>
      <c r="B6977" t="s">
        <v>262</v>
      </c>
      <c r="C6977" s="32" t="s">
        <v>264</v>
      </c>
      <c r="D6977" t="s">
        <v>458</v>
      </c>
      <c r="E6977" t="s">
        <v>476</v>
      </c>
      <c r="F6977" s="174" t="n">
        <v>2043</v>
      </c>
      <c r="G6977" s="175" t="n">
        <v>45</v>
      </c>
      <c r="H6977" s="176" t="n">
        <v>5796.73338014155</v>
      </c>
      <c r="I6977" s="177" t="n">
        <v>4295339.85513229</v>
      </c>
      <c r="J6977" s="178" t="str">
        <f>IF(I6977&gt;0,H6977/I6977,0)</f>
      </c>
      <c r="K6977" s="179" t="str">
        <f>1-EXP(-J6977)</f>
      </c>
      <c r="L6977" s="180" t="str">
        <f>IF(G6977=30,1,M6976)</f>
      </c>
      <c r="M6977" s="181" t="str">
        <f>L6977*(1-K6977)</f>
      </c>
    </row>
    <row r="6978">
      <c r="A6978" t="s">
        <v>164</v>
      </c>
      <c r="B6978" t="s">
        <v>262</v>
      </c>
      <c r="C6978" s="32" t="s">
        <v>264</v>
      </c>
      <c r="D6978" t="s">
        <v>458</v>
      </c>
      <c r="E6978" t="s">
        <v>476</v>
      </c>
      <c r="F6978" s="174" t="n">
        <v>2043</v>
      </c>
      <c r="G6978" s="175" t="n">
        <v>46</v>
      </c>
      <c r="H6978" s="176" t="n">
        <v>6786.27343431888</v>
      </c>
      <c r="I6978" s="177" t="n">
        <v>4419841.08011974</v>
      </c>
      <c r="J6978" s="178" t="str">
        <f>IF(I6978&gt;0,H6978/I6978,0)</f>
      </c>
      <c r="K6978" s="179" t="str">
        <f>1-EXP(-J6978)</f>
      </c>
      <c r="L6978" s="180" t="str">
        <f>IF(G6978=30,1,M6977)</f>
      </c>
      <c r="M6978" s="181" t="str">
        <f>L6978*(1-K6978)</f>
      </c>
    </row>
    <row r="6979">
      <c r="A6979" t="s">
        <v>164</v>
      </c>
      <c r="B6979" t="s">
        <v>262</v>
      </c>
      <c r="C6979" s="32" t="s">
        <v>264</v>
      </c>
      <c r="D6979" t="s">
        <v>458</v>
      </c>
      <c r="E6979" t="s">
        <v>476</v>
      </c>
      <c r="F6979" s="174" t="n">
        <v>2043</v>
      </c>
      <c r="G6979" s="175" t="n">
        <v>47</v>
      </c>
      <c r="H6979" s="176" t="n">
        <v>7337.27690342874</v>
      </c>
      <c r="I6979" s="177" t="n">
        <v>4368402.50916775</v>
      </c>
      <c r="J6979" s="178" t="str">
        <f>IF(I6979&gt;0,H6979/I6979,0)</f>
      </c>
      <c r="K6979" s="179" t="str">
        <f>1-EXP(-J6979)</f>
      </c>
      <c r="L6979" s="180" t="str">
        <f>IF(G6979=30,1,M6978)</f>
      </c>
      <c r="M6979" s="181" t="str">
        <f>L6979*(1-K6979)</f>
      </c>
    </row>
    <row r="6980">
      <c r="A6980" t="s">
        <v>164</v>
      </c>
      <c r="B6980" t="s">
        <v>262</v>
      </c>
      <c r="C6980" s="32" t="s">
        <v>264</v>
      </c>
      <c r="D6980" t="s">
        <v>458</v>
      </c>
      <c r="E6980" t="s">
        <v>476</v>
      </c>
      <c r="F6980" s="174" t="n">
        <v>2043</v>
      </c>
      <c r="G6980" s="175" t="n">
        <v>48</v>
      </c>
      <c r="H6980" s="176" t="n">
        <v>7886.97026520185</v>
      </c>
      <c r="I6980" s="177" t="n">
        <v>4286803.55693301</v>
      </c>
      <c r="J6980" s="178" t="str">
        <f>IF(I6980&gt;0,H6980/I6980,0)</f>
      </c>
      <c r="K6980" s="179" t="str">
        <f>1-EXP(-J6980)</f>
      </c>
      <c r="L6980" s="180" t="str">
        <f>IF(G6980=30,1,M6979)</f>
      </c>
      <c r="M6980" s="181" t="str">
        <f>L6980*(1-K6980)</f>
      </c>
    </row>
    <row r="6981">
      <c r="A6981" t="s">
        <v>164</v>
      </c>
      <c r="B6981" t="s">
        <v>262</v>
      </c>
      <c r="C6981" s="32" t="s">
        <v>264</v>
      </c>
      <c r="D6981" t="s">
        <v>458</v>
      </c>
      <c r="E6981" t="s">
        <v>476</v>
      </c>
      <c r="F6981" s="174" t="n">
        <v>2043</v>
      </c>
      <c r="G6981" s="175" t="n">
        <v>49</v>
      </c>
      <c r="H6981" s="176" t="n">
        <v>8508.68538947334</v>
      </c>
      <c r="I6981" s="177" t="n">
        <v>4219547.35141045</v>
      </c>
      <c r="J6981" s="178" t="str">
        <f>IF(I6981&gt;0,H6981/I6981,0)</f>
      </c>
      <c r="K6981" s="179" t="str">
        <f>1-EXP(-J6981)</f>
      </c>
      <c r="L6981" s="180" t="str">
        <f>IF(G6981=30,1,M6980)</f>
      </c>
      <c r="M6981" s="181" t="str">
        <f>L6981*(1-K6981)</f>
      </c>
    </row>
    <row r="6982">
      <c r="A6982" t="s">
        <v>164</v>
      </c>
      <c r="B6982" t="s">
        <v>262</v>
      </c>
      <c r="C6982" s="32" t="s">
        <v>264</v>
      </c>
      <c r="D6982" t="s">
        <v>458</v>
      </c>
      <c r="E6982" t="s">
        <v>476</v>
      </c>
      <c r="F6982" s="174" t="n">
        <v>2043</v>
      </c>
      <c r="G6982" s="175" t="n">
        <v>50</v>
      </c>
      <c r="H6982" s="176" t="n">
        <v>9593.70598475833</v>
      </c>
      <c r="I6982" s="177" t="n">
        <v>4154755.28792437</v>
      </c>
      <c r="J6982" s="178" t="str">
        <f>IF(I6982&gt;0,H6982/I6982,0)</f>
      </c>
      <c r="K6982" s="179" t="str">
        <f>1-EXP(-J6982)</f>
      </c>
      <c r="L6982" s="180" t="str">
        <f>IF(G6982=30,1,M6981)</f>
      </c>
      <c r="M6982" s="181" t="str">
        <f>L6982*(1-K6982)</f>
      </c>
    </row>
    <row r="6983">
      <c r="A6983" t="s">
        <v>164</v>
      </c>
      <c r="B6983" t="s">
        <v>262</v>
      </c>
      <c r="C6983" s="32" t="s">
        <v>264</v>
      </c>
      <c r="D6983" t="s">
        <v>458</v>
      </c>
      <c r="E6983" t="s">
        <v>476</v>
      </c>
      <c r="F6983" s="174" t="n">
        <v>2043</v>
      </c>
      <c r="G6983" s="175" t="n">
        <v>51</v>
      </c>
      <c r="H6983" s="176" t="n">
        <v>10533.529447933</v>
      </c>
      <c r="I6983" s="177" t="n">
        <v>4175952.26516632</v>
      </c>
      <c r="J6983" s="178" t="str">
        <f>IF(I6983&gt;0,H6983/I6983,0)</f>
      </c>
      <c r="K6983" s="179" t="str">
        <f>1-EXP(-J6983)</f>
      </c>
      <c r="L6983" s="180" t="str">
        <f>IF(G6983=30,1,M6982)</f>
      </c>
      <c r="M6983" s="181" t="str">
        <f>L6983*(1-K6983)</f>
      </c>
    </row>
    <row r="6984">
      <c r="A6984" t="s">
        <v>164</v>
      </c>
      <c r="B6984" t="s">
        <v>262</v>
      </c>
      <c r="C6984" s="32" t="s">
        <v>264</v>
      </c>
      <c r="D6984" t="s">
        <v>458</v>
      </c>
      <c r="E6984" t="s">
        <v>476</v>
      </c>
      <c r="F6984" s="174" t="n">
        <v>2043</v>
      </c>
      <c r="G6984" s="175" t="n">
        <v>52</v>
      </c>
      <c r="H6984" s="176" t="n">
        <v>11512.2506587909</v>
      </c>
      <c r="I6984" s="177" t="n">
        <v>4177036.98693054</v>
      </c>
      <c r="J6984" s="178" t="str">
        <f>IF(I6984&gt;0,H6984/I6984,0)</f>
      </c>
      <c r="K6984" s="179" t="str">
        <f>1-EXP(-J6984)</f>
      </c>
      <c r="L6984" s="180" t="str">
        <f>IF(G6984=30,1,M6983)</f>
      </c>
      <c r="M6984" s="181" t="str">
        <f>L6984*(1-K6984)</f>
      </c>
    </row>
    <row r="6985">
      <c r="A6985" t="s">
        <v>164</v>
      </c>
      <c r="B6985" t="s">
        <v>262</v>
      </c>
      <c r="C6985" s="32" t="s">
        <v>264</v>
      </c>
      <c r="D6985" t="s">
        <v>458</v>
      </c>
      <c r="E6985" t="s">
        <v>476</v>
      </c>
      <c r="F6985" s="174" t="n">
        <v>2043</v>
      </c>
      <c r="G6985" s="175" t="n">
        <v>53</v>
      </c>
      <c r="H6985" s="176" t="n">
        <v>16747.7259956492</v>
      </c>
      <c r="I6985" s="177" t="n">
        <v>6142243.72365254</v>
      </c>
      <c r="J6985" s="178" t="str">
        <f>IF(I6985&gt;0,H6985/I6985,0)</f>
      </c>
      <c r="K6985" s="179" t="str">
        <f>1-EXP(-J6985)</f>
      </c>
      <c r="L6985" s="180" t="str">
        <f>IF(G6985=30,1,M6984)</f>
      </c>
      <c r="M6985" s="181" t="str">
        <f>L6985*(1-K6985)</f>
      </c>
    </row>
    <row r="6986">
      <c r="A6986" t="s">
        <v>164</v>
      </c>
      <c r="B6986" t="s">
        <v>262</v>
      </c>
      <c r="C6986" s="32" t="s">
        <v>264</v>
      </c>
      <c r="D6986" t="s">
        <v>458</v>
      </c>
      <c r="E6986" t="s">
        <v>476</v>
      </c>
      <c r="F6986" s="174" t="n">
        <v>2043</v>
      </c>
      <c r="G6986" s="175" t="n">
        <v>54</v>
      </c>
      <c r="H6986" s="176" t="n">
        <v>13429.7412511386</v>
      </c>
      <c r="I6986" s="177" t="n">
        <v>4100589.37141187</v>
      </c>
      <c r="J6986" s="178" t="str">
        <f>IF(I6986&gt;0,H6986/I6986,0)</f>
      </c>
      <c r="K6986" s="179" t="str">
        <f>1-EXP(-J6986)</f>
      </c>
      <c r="L6986" s="180" t="str">
        <f>IF(G6986=30,1,M6985)</f>
      </c>
      <c r="M6986" s="181" t="str">
        <f>L6986*(1-K6986)</f>
      </c>
    </row>
    <row r="6987">
      <c r="A6987" t="s">
        <v>164</v>
      </c>
      <c r="B6987" t="s">
        <v>262</v>
      </c>
      <c r="C6987" s="32" t="s">
        <v>264</v>
      </c>
      <c r="D6987" t="s">
        <v>458</v>
      </c>
      <c r="E6987" t="s">
        <v>476</v>
      </c>
      <c r="F6987" s="174" t="n">
        <v>2043</v>
      </c>
      <c r="G6987" s="175" t="n">
        <v>55</v>
      </c>
      <c r="H6987" s="176" t="n">
        <v>14317.9628424512</v>
      </c>
      <c r="I6987" s="177" t="n">
        <v>4063768.6882438</v>
      </c>
      <c r="J6987" s="178" t="str">
        <f>IF(I6987&gt;0,H6987/I6987,0)</f>
      </c>
      <c r="K6987" s="179" t="str">
        <f>1-EXP(-J6987)</f>
      </c>
      <c r="L6987" s="180" t="str">
        <f>IF(G6987=30,1,M6986)</f>
      </c>
      <c r="M6987" s="181" t="str">
        <f>L6987*(1-K6987)</f>
      </c>
    </row>
    <row r="6988">
      <c r="A6988" t="s">
        <v>164</v>
      </c>
      <c r="B6988" t="s">
        <v>262</v>
      </c>
      <c r="C6988" s="32" t="s">
        <v>264</v>
      </c>
      <c r="D6988" t="s">
        <v>458</v>
      </c>
      <c r="E6988" t="s">
        <v>476</v>
      </c>
      <c r="F6988" s="174" t="n">
        <v>2043</v>
      </c>
      <c r="G6988" s="175" t="n">
        <v>56</v>
      </c>
      <c r="H6988" s="176" t="n">
        <v>15032.5283980767</v>
      </c>
      <c r="I6988" s="177" t="n">
        <v>3916940.68151719</v>
      </c>
      <c r="J6988" s="178" t="str">
        <f>IF(I6988&gt;0,H6988/I6988,0)</f>
      </c>
      <c r="K6988" s="179" t="str">
        <f>1-EXP(-J6988)</f>
      </c>
      <c r="L6988" s="180" t="str">
        <f>IF(G6988=30,1,M6987)</f>
      </c>
      <c r="M6988" s="181" t="str">
        <f>L6988*(1-K6988)</f>
      </c>
    </row>
    <row r="6989">
      <c r="A6989" t="s">
        <v>164</v>
      </c>
      <c r="B6989" t="s">
        <v>262</v>
      </c>
      <c r="C6989" s="32" t="s">
        <v>264</v>
      </c>
      <c r="D6989" t="s">
        <v>458</v>
      </c>
      <c r="E6989" t="s">
        <v>476</v>
      </c>
      <c r="F6989" s="174" t="n">
        <v>2043</v>
      </c>
      <c r="G6989" s="175" t="n">
        <v>57</v>
      </c>
      <c r="H6989" s="176" t="n">
        <v>16154.8669257148</v>
      </c>
      <c r="I6989" s="177" t="n">
        <v>3860669.00154682</v>
      </c>
      <c r="J6989" s="178" t="str">
        <f>IF(I6989&gt;0,H6989/I6989,0)</f>
      </c>
      <c r="K6989" s="179" t="str">
        <f>1-EXP(-J6989)</f>
      </c>
      <c r="L6989" s="180" t="str">
        <f>IF(G6989=30,1,M6988)</f>
      </c>
      <c r="M6989" s="181" t="str">
        <f>L6989*(1-K6989)</f>
      </c>
    </row>
    <row r="6990">
      <c r="A6990" t="s">
        <v>164</v>
      </c>
      <c r="B6990" t="s">
        <v>262</v>
      </c>
      <c r="C6990" s="32" t="s">
        <v>264</v>
      </c>
      <c r="D6990" t="s">
        <v>458</v>
      </c>
      <c r="E6990" t="s">
        <v>476</v>
      </c>
      <c r="F6990" s="174" t="n">
        <v>2043</v>
      </c>
      <c r="G6990" s="175" t="n">
        <v>58</v>
      </c>
      <c r="H6990" s="176" t="n">
        <v>17775.1380276867</v>
      </c>
      <c r="I6990" s="177" t="n">
        <v>3889118.22080867</v>
      </c>
      <c r="J6990" s="178" t="str">
        <f>IF(I6990&gt;0,H6990/I6990,0)</f>
      </c>
      <c r="K6990" s="179" t="str">
        <f>1-EXP(-J6990)</f>
      </c>
      <c r="L6990" s="180" t="str">
        <f>IF(G6990=30,1,M6989)</f>
      </c>
      <c r="M6990" s="181" t="str">
        <f>L6990*(1-K6990)</f>
      </c>
    </row>
    <row r="6991">
      <c r="A6991" t="s">
        <v>164</v>
      </c>
      <c r="B6991" t="s">
        <v>262</v>
      </c>
      <c r="C6991" s="32" t="s">
        <v>264</v>
      </c>
      <c r="D6991" t="s">
        <v>458</v>
      </c>
      <c r="E6991" t="s">
        <v>476</v>
      </c>
      <c r="F6991" s="174" t="n">
        <v>2043</v>
      </c>
      <c r="G6991" s="175" t="n">
        <v>59</v>
      </c>
      <c r="H6991" s="176" t="n">
        <v>19684.5936881363</v>
      </c>
      <c r="I6991" s="177" t="n">
        <v>3937515.46676652</v>
      </c>
      <c r="J6991" s="178" t="str">
        <f>IF(I6991&gt;0,H6991/I6991,0)</f>
      </c>
      <c r="K6991" s="179" t="str">
        <f>1-EXP(-J6991)</f>
      </c>
      <c r="L6991" s="180" t="str">
        <f>IF(G6991=30,1,M6990)</f>
      </c>
      <c r="M6991" s="181" t="str">
        <f>L6991*(1-K6991)</f>
      </c>
    </row>
    <row r="6992">
      <c r="A6992" t="s">
        <v>164</v>
      </c>
      <c r="B6992" t="s">
        <v>262</v>
      </c>
      <c r="C6992" s="32" t="s">
        <v>264</v>
      </c>
      <c r="D6992" t="s">
        <v>458</v>
      </c>
      <c r="E6992" t="s">
        <v>476</v>
      </c>
      <c r="F6992" s="174" t="n">
        <v>2043</v>
      </c>
      <c r="G6992" s="175" t="n">
        <v>60</v>
      </c>
      <c r="H6992" s="176" t="n">
        <v>21089.5066662242</v>
      </c>
      <c r="I6992" s="177" t="n">
        <v>3883185.4632659</v>
      </c>
      <c r="J6992" s="178" t="str">
        <f>IF(I6992&gt;0,H6992/I6992,0)</f>
      </c>
      <c r="K6992" s="179" t="str">
        <f>1-EXP(-J6992)</f>
      </c>
      <c r="L6992" s="180" t="str">
        <f>IF(G6992=30,1,M6991)</f>
      </c>
      <c r="M6992" s="181" t="str">
        <f>L6992*(1-K6992)</f>
      </c>
    </row>
    <row r="6993">
      <c r="A6993" t="s">
        <v>164</v>
      </c>
      <c r="B6993" t="s">
        <v>262</v>
      </c>
      <c r="C6993" s="32" t="s">
        <v>264</v>
      </c>
      <c r="D6993" t="s">
        <v>458</v>
      </c>
      <c r="E6993" t="s">
        <v>476</v>
      </c>
      <c r="F6993" s="174" t="n">
        <v>2043</v>
      </c>
      <c r="G6993" s="175" t="n">
        <v>61</v>
      </c>
      <c r="H6993" s="176" t="n">
        <v>22192.3024486156</v>
      </c>
      <c r="I6993" s="177" t="n">
        <v>3724794.36353371</v>
      </c>
      <c r="J6993" s="178" t="str">
        <f>IF(I6993&gt;0,H6993/I6993,0)</f>
      </c>
      <c r="K6993" s="179" t="str">
        <f>1-EXP(-J6993)</f>
      </c>
      <c r="L6993" s="180" t="str">
        <f>IF(G6993=30,1,M6992)</f>
      </c>
      <c r="M6993" s="181" t="str">
        <f>L6993*(1-K6993)</f>
      </c>
    </row>
    <row r="6994">
      <c r="A6994" t="s">
        <v>164</v>
      </c>
      <c r="B6994" t="s">
        <v>262</v>
      </c>
      <c r="C6994" s="32" t="s">
        <v>264</v>
      </c>
      <c r="D6994" t="s">
        <v>458</v>
      </c>
      <c r="E6994" t="s">
        <v>476</v>
      </c>
      <c r="F6994" s="174" t="n">
        <v>2043</v>
      </c>
      <c r="G6994" s="175" t="n">
        <v>62</v>
      </c>
      <c r="H6994" s="176" t="n">
        <v>23666.2033439787</v>
      </c>
      <c r="I6994" s="177" t="n">
        <v>3621765.86527795</v>
      </c>
      <c r="J6994" s="178" t="str">
        <f>IF(I6994&gt;0,H6994/I6994,0)</f>
      </c>
      <c r="K6994" s="179" t="str">
        <f>1-EXP(-J6994)</f>
      </c>
      <c r="L6994" s="180" t="str">
        <f>IF(G6994=30,1,M6993)</f>
      </c>
      <c r="M6994" s="181" t="str">
        <f>L6994*(1-K6994)</f>
      </c>
    </row>
    <row r="6995">
      <c r="A6995" t="s">
        <v>164</v>
      </c>
      <c r="B6995" t="s">
        <v>262</v>
      </c>
      <c r="C6995" s="32" t="s">
        <v>264</v>
      </c>
      <c r="D6995" t="s">
        <v>458</v>
      </c>
      <c r="E6995" t="s">
        <v>476</v>
      </c>
      <c r="F6995" s="174" t="n">
        <v>2043</v>
      </c>
      <c r="G6995" s="175" t="n">
        <v>63</v>
      </c>
      <c r="H6995" s="176" t="n">
        <v>25307.6186996366</v>
      </c>
      <c r="I6995" s="177" t="n">
        <v>3530896.04803634</v>
      </c>
      <c r="J6995" s="178" t="str">
        <f>IF(I6995&gt;0,H6995/I6995,0)</f>
      </c>
      <c r="K6995" s="179" t="str">
        <f>1-EXP(-J6995)</f>
      </c>
      <c r="L6995" s="180" t="str">
        <f>IF(G6995=30,1,M6994)</f>
      </c>
      <c r="M6995" s="181" t="str">
        <f>L6995*(1-K6995)</f>
      </c>
    </row>
    <row r="6996">
      <c r="A6996" t="s">
        <v>164</v>
      </c>
      <c r="B6996" t="s">
        <v>262</v>
      </c>
      <c r="C6996" s="32" t="s">
        <v>264</v>
      </c>
      <c r="D6996" t="s">
        <v>458</v>
      </c>
      <c r="E6996" t="s">
        <v>476</v>
      </c>
      <c r="F6996" s="174" t="n">
        <v>2043</v>
      </c>
      <c r="G6996" s="175" t="n">
        <v>64</v>
      </c>
      <c r="H6996" s="176" t="n">
        <v>26986.5833055904</v>
      </c>
      <c r="I6996" s="177" t="n">
        <v>3433079.46118104</v>
      </c>
      <c r="J6996" s="178" t="str">
        <f>IF(I6996&gt;0,H6996/I6996,0)</f>
      </c>
      <c r="K6996" s="179" t="str">
        <f>1-EXP(-J6996)</f>
      </c>
      <c r="L6996" s="180" t="str">
        <f>IF(G6996=30,1,M6995)</f>
      </c>
      <c r="M6996" s="181" t="str">
        <f>L6996*(1-K6996)</f>
      </c>
    </row>
    <row r="6997">
      <c r="A6997" t="s">
        <v>164</v>
      </c>
      <c r="B6997" t="s">
        <v>262</v>
      </c>
      <c r="C6997" s="32" t="s">
        <v>264</v>
      </c>
      <c r="D6997" t="s">
        <v>458</v>
      </c>
      <c r="E6997" t="s">
        <v>476</v>
      </c>
      <c r="F6997" s="174" t="n">
        <v>2043</v>
      </c>
      <c r="G6997" s="175" t="n">
        <v>65</v>
      </c>
      <c r="H6997" s="176" t="n">
        <v>27323.2656712261</v>
      </c>
      <c r="I6997" s="177" t="n">
        <v>3316399.64910985</v>
      </c>
      <c r="J6997" s="178" t="str">
        <f>IF(I6997&gt;0,H6997/I6997,0)</f>
      </c>
      <c r="K6997" s="179" t="str">
        <f>1-EXP(-J6997)</f>
      </c>
      <c r="L6997" s="180" t="str">
        <f>IF(G6997=30,1,M6996)</f>
      </c>
      <c r="M6997" s="181" t="str">
        <f>L6997*(1-K6997)</f>
      </c>
    </row>
    <row r="6998">
      <c r="A6998" t="s">
        <v>164</v>
      </c>
      <c r="B6998" t="s">
        <v>262</v>
      </c>
      <c r="C6998" s="32" t="s">
        <v>264</v>
      </c>
      <c r="D6998" t="s">
        <v>458</v>
      </c>
      <c r="E6998" t="s">
        <v>476</v>
      </c>
      <c r="F6998" s="174" t="n">
        <v>2043</v>
      </c>
      <c r="G6998" s="175" t="n">
        <v>66</v>
      </c>
      <c r="H6998" s="176" t="n">
        <v>29074.4630964778</v>
      </c>
      <c r="I6998" s="177" t="n">
        <v>3212552.51455452</v>
      </c>
      <c r="J6998" s="178" t="str">
        <f>IF(I6998&gt;0,H6998/I6998,0)</f>
      </c>
      <c r="K6998" s="179" t="str">
        <f>1-EXP(-J6998)</f>
      </c>
      <c r="L6998" s="180" t="str">
        <f>IF(G6998=30,1,M6997)</f>
      </c>
      <c r="M6998" s="181" t="str">
        <f>L6998*(1-K6998)</f>
      </c>
    </row>
    <row r="6999">
      <c r="A6999" t="s">
        <v>164</v>
      </c>
      <c r="B6999" t="s">
        <v>262</v>
      </c>
      <c r="C6999" s="32" t="s">
        <v>264</v>
      </c>
      <c r="D6999" t="s">
        <v>458</v>
      </c>
      <c r="E6999" t="s">
        <v>476</v>
      </c>
      <c r="F6999" s="174" t="n">
        <v>2043</v>
      </c>
      <c r="G6999" s="175" t="n">
        <v>67</v>
      </c>
      <c r="H6999" s="176" t="n">
        <v>30765.4148378733</v>
      </c>
      <c r="I6999" s="177" t="n">
        <v>3096653.56410399</v>
      </c>
      <c r="J6999" s="178" t="str">
        <f>IF(I6999&gt;0,H6999/I6999,0)</f>
      </c>
      <c r="K6999" s="179" t="str">
        <f>1-EXP(-J6999)</f>
      </c>
      <c r="L6999" s="180" t="str">
        <f>IF(G6999=30,1,M6998)</f>
      </c>
      <c r="M6999" s="181" t="str">
        <f>L6999*(1-K6999)</f>
      </c>
    </row>
    <row r="7000">
      <c r="A7000" t="s">
        <v>164</v>
      </c>
      <c r="B7000" t="s">
        <v>262</v>
      </c>
      <c r="C7000" s="32" t="s">
        <v>264</v>
      </c>
      <c r="D7000" t="s">
        <v>458</v>
      </c>
      <c r="E7000" t="s">
        <v>476</v>
      </c>
      <c r="F7000" s="174" t="n">
        <v>2043</v>
      </c>
      <c r="G7000" s="175" t="n">
        <v>68</v>
      </c>
      <c r="H7000" s="176" t="n">
        <v>32502.7440917945</v>
      </c>
      <c r="I7000" s="177" t="n">
        <v>2978257.11798983</v>
      </c>
      <c r="J7000" s="178" t="str">
        <f>IF(I7000&gt;0,H7000/I7000,0)</f>
      </c>
      <c r="K7000" s="179" t="str">
        <f>1-EXP(-J7000)</f>
      </c>
      <c r="L7000" s="180" t="str">
        <f>IF(G7000=30,1,M6999)</f>
      </c>
      <c r="M7000" s="181" t="str">
        <f>L7000*(1-K7000)</f>
      </c>
    </row>
    <row r="7001">
      <c r="A7001" t="s">
        <v>164</v>
      </c>
      <c r="B7001" t="s">
        <v>262</v>
      </c>
      <c r="C7001" s="32" t="s">
        <v>264</v>
      </c>
      <c r="D7001" t="s">
        <v>458</v>
      </c>
      <c r="E7001" t="s">
        <v>476</v>
      </c>
      <c r="F7001" s="174" t="n">
        <v>2043</v>
      </c>
      <c r="G7001" s="175" t="n">
        <v>69</v>
      </c>
      <c r="H7001" s="176" t="n">
        <v>34028.4208378453</v>
      </c>
      <c r="I7001" s="177" t="n">
        <v>2835900.86923243</v>
      </c>
      <c r="J7001" s="178" t="str">
        <f>IF(I7001&gt;0,H7001/I7001,0)</f>
      </c>
      <c r="K7001" s="179" t="str">
        <f>1-EXP(-J7001)</f>
      </c>
      <c r="L7001" s="180" t="str">
        <f>IF(G7001=30,1,M7000)</f>
      </c>
      <c r="M7001" s="181" t="str">
        <f>L7001*(1-K7001)</f>
      </c>
    </row>
    <row r="7002">
      <c r="A7002" t="s">
        <v>164</v>
      </c>
      <c r="B7002" t="s">
        <v>262</v>
      </c>
      <c r="C7002" s="32" t="s">
        <v>264</v>
      </c>
      <c r="D7002" t="s">
        <v>458</v>
      </c>
      <c r="E7002" t="s">
        <v>476</v>
      </c>
      <c r="F7002" s="174" t="n">
        <v>2044</v>
      </c>
      <c r="G7002" s="175" t="n">
        <v>30</v>
      </c>
      <c r="H7002" s="176" t="n">
        <v>746.054704551707</v>
      </c>
      <c r="I7002" s="177" t="n">
        <v>4714222.50993327</v>
      </c>
      <c r="J7002" s="178" t="str">
        <f>IF(I7002&gt;0,H7002/I7002,0)</f>
      </c>
      <c r="K7002" s="179" t="str">
        <f>1-EXP(-J7002)</f>
      </c>
      <c r="L7002" s="180" t="str">
        <f>IF(G7002=30,1,M7001)</f>
      </c>
      <c r="M7002" s="181" t="str">
        <f>L7002*(1-K7002)</f>
      </c>
    </row>
    <row r="7003">
      <c r="A7003" t="s">
        <v>164</v>
      </c>
      <c r="B7003" t="s">
        <v>262</v>
      </c>
      <c r="C7003" s="32" t="s">
        <v>264</v>
      </c>
      <c r="D7003" t="s">
        <v>458</v>
      </c>
      <c r="E7003" t="s">
        <v>476</v>
      </c>
      <c r="F7003" s="174" t="n">
        <v>2044</v>
      </c>
      <c r="G7003" s="175" t="n">
        <v>31</v>
      </c>
      <c r="H7003" s="176" t="n">
        <v>1001.44499704111</v>
      </c>
      <c r="I7003" s="177" t="n">
        <v>4782395.56776078</v>
      </c>
      <c r="J7003" s="178" t="str">
        <f>IF(I7003&gt;0,H7003/I7003,0)</f>
      </c>
      <c r="K7003" s="179" t="str">
        <f>1-EXP(-J7003)</f>
      </c>
      <c r="L7003" s="180" t="str">
        <f>IF(G7003=30,1,M7002)</f>
      </c>
      <c r="M7003" s="181" t="str">
        <f>L7003*(1-K7003)</f>
      </c>
    </row>
    <row r="7004">
      <c r="A7004" t="s">
        <v>164</v>
      </c>
      <c r="B7004" t="s">
        <v>262</v>
      </c>
      <c r="C7004" s="32" t="s">
        <v>264</v>
      </c>
      <c r="D7004" t="s">
        <v>458</v>
      </c>
      <c r="E7004" t="s">
        <v>476</v>
      </c>
      <c r="F7004" s="174" t="n">
        <v>2044</v>
      </c>
      <c r="G7004" s="175" t="n">
        <v>32</v>
      </c>
      <c r="H7004" s="176" t="n">
        <v>1122.95492818043</v>
      </c>
      <c r="I7004" s="177" t="n">
        <v>4895309.02888412</v>
      </c>
      <c r="J7004" s="178" t="str">
        <f>IF(I7004&gt;0,H7004/I7004,0)</f>
      </c>
      <c r="K7004" s="179" t="str">
        <f>1-EXP(-J7004)</f>
      </c>
      <c r="L7004" s="180" t="str">
        <f>IF(G7004=30,1,M7003)</f>
      </c>
      <c r="M7004" s="181" t="str">
        <f>L7004*(1-K7004)</f>
      </c>
    </row>
    <row r="7005">
      <c r="A7005" t="s">
        <v>164</v>
      </c>
      <c r="B7005" t="s">
        <v>262</v>
      </c>
      <c r="C7005" s="32" t="s">
        <v>264</v>
      </c>
      <c r="D7005" t="s">
        <v>458</v>
      </c>
      <c r="E7005" t="s">
        <v>476</v>
      </c>
      <c r="F7005" s="174" t="n">
        <v>2044</v>
      </c>
      <c r="G7005" s="175" t="n">
        <v>33</v>
      </c>
      <c r="H7005" s="176" t="n">
        <v>1181.75618149789</v>
      </c>
      <c r="I7005" s="177" t="n">
        <v>4867091.89715479</v>
      </c>
      <c r="J7005" s="178" t="str">
        <f>IF(I7005&gt;0,H7005/I7005,0)</f>
      </c>
      <c r="K7005" s="179" t="str">
        <f>1-EXP(-J7005)</f>
      </c>
      <c r="L7005" s="180" t="str">
        <f>IF(G7005=30,1,M7004)</f>
      </c>
      <c r="M7005" s="181" t="str">
        <f>L7005*(1-K7005)</f>
      </c>
    </row>
    <row r="7006">
      <c r="A7006" t="s">
        <v>164</v>
      </c>
      <c r="B7006" t="s">
        <v>262</v>
      </c>
      <c r="C7006" s="32" t="s">
        <v>264</v>
      </c>
      <c r="D7006" t="s">
        <v>458</v>
      </c>
      <c r="E7006" t="s">
        <v>476</v>
      </c>
      <c r="F7006" s="174" t="n">
        <v>2044</v>
      </c>
      <c r="G7006" s="175" t="n">
        <v>34</v>
      </c>
      <c r="H7006" s="176" t="n">
        <v>1223.74847573583</v>
      </c>
      <c r="I7006" s="177" t="n">
        <v>4733183.41524113</v>
      </c>
      <c r="J7006" s="178" t="str">
        <f>IF(I7006&gt;0,H7006/I7006,0)</f>
      </c>
      <c r="K7006" s="179" t="str">
        <f>1-EXP(-J7006)</f>
      </c>
      <c r="L7006" s="180" t="str">
        <f>IF(G7006=30,1,M7005)</f>
      </c>
      <c r="M7006" s="181" t="str">
        <f>L7006*(1-K7006)</f>
      </c>
    </row>
    <row r="7007">
      <c r="A7007" t="s">
        <v>164</v>
      </c>
      <c r="B7007" t="s">
        <v>262</v>
      </c>
      <c r="C7007" s="32" t="s">
        <v>264</v>
      </c>
      <c r="D7007" t="s">
        <v>458</v>
      </c>
      <c r="E7007" t="s">
        <v>476</v>
      </c>
      <c r="F7007" s="174" t="n">
        <v>2044</v>
      </c>
      <c r="G7007" s="175" t="n">
        <v>35</v>
      </c>
      <c r="H7007" s="176" t="n">
        <v>1584.5486938983</v>
      </c>
      <c r="I7007" s="177" t="n">
        <v>4661945.93403702</v>
      </c>
      <c r="J7007" s="178" t="str">
        <f>IF(I7007&gt;0,H7007/I7007,0)</f>
      </c>
      <c r="K7007" s="179" t="str">
        <f>1-EXP(-J7007)</f>
      </c>
      <c r="L7007" s="180" t="str">
        <f>IF(G7007=30,1,M7006)</f>
      </c>
      <c r="M7007" s="181" t="str">
        <f>L7007*(1-K7007)</f>
      </c>
    </row>
    <row r="7008">
      <c r="A7008" t="s">
        <v>164</v>
      </c>
      <c r="B7008" t="s">
        <v>262</v>
      </c>
      <c r="C7008" s="32" t="s">
        <v>264</v>
      </c>
      <c r="D7008" t="s">
        <v>458</v>
      </c>
      <c r="E7008" t="s">
        <v>476</v>
      </c>
      <c r="F7008" s="174" t="n">
        <v>2044</v>
      </c>
      <c r="G7008" s="175" t="n">
        <v>36</v>
      </c>
      <c r="H7008" s="176" t="n">
        <v>1843.57922173638</v>
      </c>
      <c r="I7008" s="177" t="n">
        <v>4618170.86828704</v>
      </c>
      <c r="J7008" s="178" t="str">
        <f>IF(I7008&gt;0,H7008/I7008,0)</f>
      </c>
      <c r="K7008" s="179" t="str">
        <f>1-EXP(-J7008)</f>
      </c>
      <c r="L7008" s="180" t="str">
        <f>IF(G7008=30,1,M7007)</f>
      </c>
      <c r="M7008" s="181" t="str">
        <f>L7008*(1-K7008)</f>
      </c>
    </row>
    <row r="7009">
      <c r="A7009" t="s">
        <v>164</v>
      </c>
      <c r="B7009" t="s">
        <v>262</v>
      </c>
      <c r="C7009" s="32" t="s">
        <v>264</v>
      </c>
      <c r="D7009" t="s">
        <v>458</v>
      </c>
      <c r="E7009" t="s">
        <v>476</v>
      </c>
      <c r="F7009" s="174" t="n">
        <v>2044</v>
      </c>
      <c r="G7009" s="175" t="n">
        <v>37</v>
      </c>
      <c r="H7009" s="176" t="n">
        <v>2050.81531222556</v>
      </c>
      <c r="I7009" s="177" t="n">
        <v>4642406.03302918</v>
      </c>
      <c r="J7009" s="178" t="str">
        <f>IF(I7009&gt;0,H7009/I7009,0)</f>
      </c>
      <c r="K7009" s="179" t="str">
        <f>1-EXP(-J7009)</f>
      </c>
      <c r="L7009" s="180" t="str">
        <f>IF(G7009=30,1,M7008)</f>
      </c>
      <c r="M7009" s="181" t="str">
        <f>L7009*(1-K7009)</f>
      </c>
    </row>
    <row r="7010">
      <c r="A7010" t="s">
        <v>164</v>
      </c>
      <c r="B7010" t="s">
        <v>262</v>
      </c>
      <c r="C7010" s="32" t="s">
        <v>264</v>
      </c>
      <c r="D7010" t="s">
        <v>458</v>
      </c>
      <c r="E7010" t="s">
        <v>476</v>
      </c>
      <c r="F7010" s="174" t="n">
        <v>2044</v>
      </c>
      <c r="G7010" s="175" t="n">
        <v>38</v>
      </c>
      <c r="H7010" s="176" t="n">
        <v>2170.26916869902</v>
      </c>
      <c r="I7010" s="177" t="n">
        <v>4558082.91154909</v>
      </c>
      <c r="J7010" s="178" t="str">
        <f>IF(I7010&gt;0,H7010/I7010,0)</f>
      </c>
      <c r="K7010" s="179" t="str">
        <f>1-EXP(-J7010)</f>
      </c>
      <c r="L7010" s="180" t="str">
        <f>IF(G7010=30,1,M7009)</f>
      </c>
      <c r="M7010" s="181" t="str">
        <f>L7010*(1-K7010)</f>
      </c>
    </row>
    <row r="7011">
      <c r="A7011" t="s">
        <v>164</v>
      </c>
      <c r="B7011" t="s">
        <v>262</v>
      </c>
      <c r="C7011" s="32" t="s">
        <v>264</v>
      </c>
      <c r="D7011" t="s">
        <v>458</v>
      </c>
      <c r="E7011" t="s">
        <v>476</v>
      </c>
      <c r="F7011" s="174" t="n">
        <v>2044</v>
      </c>
      <c r="G7011" s="175" t="n">
        <v>39</v>
      </c>
      <c r="H7011" s="176" t="n">
        <v>2313.2063877259</v>
      </c>
      <c r="I7011" s="177" t="n">
        <v>4495215.47646323</v>
      </c>
      <c r="J7011" s="178" t="str">
        <f>IF(I7011&gt;0,H7011/I7011,0)</f>
      </c>
      <c r="K7011" s="179" t="str">
        <f>1-EXP(-J7011)</f>
      </c>
      <c r="L7011" s="180" t="str">
        <f>IF(G7011=30,1,M7010)</f>
      </c>
      <c r="M7011" s="181" t="str">
        <f>L7011*(1-K7011)</f>
      </c>
    </row>
    <row r="7012">
      <c r="A7012" t="s">
        <v>164</v>
      </c>
      <c r="B7012" t="s">
        <v>262</v>
      </c>
      <c r="C7012" s="32" t="s">
        <v>264</v>
      </c>
      <c r="D7012" t="s">
        <v>458</v>
      </c>
      <c r="E7012" t="s">
        <v>476</v>
      </c>
      <c r="F7012" s="174" t="n">
        <v>2044</v>
      </c>
      <c r="G7012" s="175" t="n">
        <v>40</v>
      </c>
      <c r="H7012" s="176" t="n">
        <v>3019.626983253</v>
      </c>
      <c r="I7012" s="177" t="n">
        <v>4365024.06021113</v>
      </c>
      <c r="J7012" s="178" t="str">
        <f>IF(I7012&gt;0,H7012/I7012,0)</f>
      </c>
      <c r="K7012" s="179" t="str">
        <f>1-EXP(-J7012)</f>
      </c>
      <c r="L7012" s="180" t="str">
        <f>IF(G7012=30,1,M7011)</f>
      </c>
      <c r="M7012" s="181" t="str">
        <f>L7012*(1-K7012)</f>
      </c>
    </row>
    <row r="7013">
      <c r="A7013" t="s">
        <v>164</v>
      </c>
      <c r="B7013" t="s">
        <v>262</v>
      </c>
      <c r="C7013" s="32" t="s">
        <v>264</v>
      </c>
      <c r="D7013" t="s">
        <v>458</v>
      </c>
      <c r="E7013" t="s">
        <v>476</v>
      </c>
      <c r="F7013" s="174" t="n">
        <v>2044</v>
      </c>
      <c r="G7013" s="175" t="n">
        <v>41</v>
      </c>
      <c r="H7013" s="176" t="n">
        <v>3352.17468505963</v>
      </c>
      <c r="I7013" s="177" t="n">
        <v>4296260.99717447</v>
      </c>
      <c r="J7013" s="178" t="str">
        <f>IF(I7013&gt;0,H7013/I7013,0)</f>
      </c>
      <c r="K7013" s="179" t="str">
        <f>1-EXP(-J7013)</f>
      </c>
      <c r="L7013" s="180" t="str">
        <f>IF(G7013=30,1,M7012)</f>
      </c>
      <c r="M7013" s="181" t="str">
        <f>L7013*(1-K7013)</f>
      </c>
    </row>
    <row r="7014">
      <c r="A7014" t="s">
        <v>164</v>
      </c>
      <c r="B7014" t="s">
        <v>262</v>
      </c>
      <c r="C7014" s="32" t="s">
        <v>264</v>
      </c>
      <c r="D7014" t="s">
        <v>458</v>
      </c>
      <c r="E7014" t="s">
        <v>476</v>
      </c>
      <c r="F7014" s="174" t="n">
        <v>2044</v>
      </c>
      <c r="G7014" s="175" t="n">
        <v>42</v>
      </c>
      <c r="H7014" s="176" t="n">
        <v>3766.16961336992</v>
      </c>
      <c r="I7014" s="177" t="n">
        <v>4269464.54602575</v>
      </c>
      <c r="J7014" s="178" t="str">
        <f>IF(I7014&gt;0,H7014/I7014,0)</f>
      </c>
      <c r="K7014" s="179" t="str">
        <f>1-EXP(-J7014)</f>
      </c>
      <c r="L7014" s="180" t="str">
        <f>IF(G7014=30,1,M7013)</f>
      </c>
      <c r="M7014" s="181" t="str">
        <f>L7014*(1-K7014)</f>
      </c>
    </row>
    <row r="7015">
      <c r="A7015" t="s">
        <v>164</v>
      </c>
      <c r="B7015" t="s">
        <v>262</v>
      </c>
      <c r="C7015" s="32" t="s">
        <v>264</v>
      </c>
      <c r="D7015" t="s">
        <v>458</v>
      </c>
      <c r="E7015" t="s">
        <v>476</v>
      </c>
      <c r="F7015" s="174" t="n">
        <v>2044</v>
      </c>
      <c r="G7015" s="175" t="n">
        <v>43</v>
      </c>
      <c r="H7015" s="176" t="n">
        <v>4068.53357935647</v>
      </c>
      <c r="I7015" s="177" t="n">
        <v>4244882.68312651</v>
      </c>
      <c r="J7015" s="178" t="str">
        <f>IF(I7015&gt;0,H7015/I7015,0)</f>
      </c>
      <c r="K7015" s="179" t="str">
        <f>1-EXP(-J7015)</f>
      </c>
      <c r="L7015" s="180" t="str">
        <f>IF(G7015=30,1,M7014)</f>
      </c>
      <c r="M7015" s="181" t="str">
        <f>L7015*(1-K7015)</f>
      </c>
    </row>
    <row r="7016">
      <c r="A7016" t="s">
        <v>164</v>
      </c>
      <c r="B7016" t="s">
        <v>262</v>
      </c>
      <c r="C7016" s="32" t="s">
        <v>264</v>
      </c>
      <c r="D7016" t="s">
        <v>458</v>
      </c>
      <c r="E7016" t="s">
        <v>476</v>
      </c>
      <c r="F7016" s="174" t="n">
        <v>2044</v>
      </c>
      <c r="G7016" s="175" t="n">
        <v>44</v>
      </c>
      <c r="H7016" s="176" t="n">
        <v>4405.84943442398</v>
      </c>
      <c r="I7016" s="177" t="n">
        <v>4219437.76041883</v>
      </c>
      <c r="J7016" s="178" t="str">
        <f>IF(I7016&gt;0,H7016/I7016,0)</f>
      </c>
      <c r="K7016" s="179" t="str">
        <f>1-EXP(-J7016)</f>
      </c>
      <c r="L7016" s="180" t="str">
        <f>IF(G7016=30,1,M7015)</f>
      </c>
      <c r="M7016" s="181" t="str">
        <f>L7016*(1-K7016)</f>
      </c>
    </row>
    <row r="7017">
      <c r="A7017" t="s">
        <v>164</v>
      </c>
      <c r="B7017" t="s">
        <v>262</v>
      </c>
      <c r="C7017" s="32" t="s">
        <v>264</v>
      </c>
      <c r="D7017" t="s">
        <v>458</v>
      </c>
      <c r="E7017" t="s">
        <v>476</v>
      </c>
      <c r="F7017" s="174" t="n">
        <v>2044</v>
      </c>
      <c r="G7017" s="175" t="n">
        <v>45</v>
      </c>
      <c r="H7017" s="176" t="n">
        <v>5673.39349193184</v>
      </c>
      <c r="I7017" s="177" t="n">
        <v>4232164.6699517</v>
      </c>
      <c r="J7017" s="178" t="str">
        <f>IF(I7017&gt;0,H7017/I7017,0)</f>
      </c>
      <c r="K7017" s="179" t="str">
        <f>1-EXP(-J7017)</f>
      </c>
      <c r="L7017" s="180" t="str">
        <f>IF(G7017=30,1,M7016)</f>
      </c>
      <c r="M7017" s="181" t="str">
        <f>L7017*(1-K7017)</f>
      </c>
    </row>
    <row r="7018">
      <c r="A7018" t="s">
        <v>164</v>
      </c>
      <c r="B7018" t="s">
        <v>262</v>
      </c>
      <c r="C7018" s="32" t="s">
        <v>264</v>
      </c>
      <c r="D7018" t="s">
        <v>458</v>
      </c>
      <c r="E7018" t="s">
        <v>476</v>
      </c>
      <c r="F7018" s="174" t="n">
        <v>2044</v>
      </c>
      <c r="G7018" s="175" t="n">
        <v>46</v>
      </c>
      <c r="H7018" s="176" t="n">
        <v>6352.87274956212</v>
      </c>
      <c r="I7018" s="177" t="n">
        <v>4281331.96558053</v>
      </c>
      <c r="J7018" s="178" t="str">
        <f>IF(I7018&gt;0,H7018/I7018,0)</f>
      </c>
      <c r="K7018" s="179" t="str">
        <f>1-EXP(-J7018)</f>
      </c>
      <c r="L7018" s="180" t="str">
        <f>IF(G7018=30,1,M7017)</f>
      </c>
      <c r="M7018" s="181" t="str">
        <f>L7018*(1-K7018)</f>
      </c>
    </row>
    <row r="7019">
      <c r="A7019" t="s">
        <v>164</v>
      </c>
      <c r="B7019" t="s">
        <v>262</v>
      </c>
      <c r="C7019" s="32" t="s">
        <v>264</v>
      </c>
      <c r="D7019" t="s">
        <v>458</v>
      </c>
      <c r="E7019" t="s">
        <v>476</v>
      </c>
      <c r="F7019" s="174" t="n">
        <v>2044</v>
      </c>
      <c r="G7019" s="175" t="n">
        <v>47</v>
      </c>
      <c r="H7019" s="176" t="n">
        <v>7347.87919430946</v>
      </c>
      <c r="I7019" s="177" t="n">
        <v>4404771.20570285</v>
      </c>
      <c r="J7019" s="178" t="str">
        <f>IF(I7019&gt;0,H7019/I7019,0)</f>
      </c>
      <c r="K7019" s="179" t="str">
        <f>1-EXP(-J7019)</f>
      </c>
      <c r="L7019" s="180" t="str">
        <f>IF(G7019=30,1,M7018)</f>
      </c>
      <c r="M7019" s="181" t="str">
        <f>L7019*(1-K7019)</f>
      </c>
    </row>
    <row r="7020">
      <c r="A7020" t="s">
        <v>164</v>
      </c>
      <c r="B7020" t="s">
        <v>262</v>
      </c>
      <c r="C7020" s="32" t="s">
        <v>264</v>
      </c>
      <c r="D7020" t="s">
        <v>458</v>
      </c>
      <c r="E7020" t="s">
        <v>476</v>
      </c>
      <c r="F7020" s="174" t="n">
        <v>2044</v>
      </c>
      <c r="G7020" s="175" t="n">
        <v>48</v>
      </c>
      <c r="H7020" s="176" t="n">
        <v>7951.62310738912</v>
      </c>
      <c r="I7020" s="177" t="n">
        <v>4352131.81975225</v>
      </c>
      <c r="J7020" s="178" t="str">
        <f>IF(I7020&gt;0,H7020/I7020,0)</f>
      </c>
      <c r="K7020" s="179" t="str">
        <f>1-EXP(-J7020)</f>
      </c>
      <c r="L7020" s="180" t="str">
        <f>IF(G7020=30,1,M7019)</f>
      </c>
      <c r="M7020" s="181" t="str">
        <f>L7020*(1-K7020)</f>
      </c>
    </row>
    <row r="7021">
      <c r="A7021" t="s">
        <v>164</v>
      </c>
      <c r="B7021" t="s">
        <v>262</v>
      </c>
      <c r="C7021" s="32" t="s">
        <v>264</v>
      </c>
      <c r="D7021" t="s">
        <v>458</v>
      </c>
      <c r="E7021" t="s">
        <v>476</v>
      </c>
      <c r="F7021" s="174" t="n">
        <v>2044</v>
      </c>
      <c r="G7021" s="175" t="n">
        <v>49</v>
      </c>
      <c r="H7021" s="176" t="n">
        <v>8549.58011396354</v>
      </c>
      <c r="I7021" s="177" t="n">
        <v>4269334.76726146</v>
      </c>
      <c r="J7021" s="178" t="str">
        <f>IF(I7021&gt;0,H7021/I7021,0)</f>
      </c>
      <c r="K7021" s="179" t="str">
        <f>1-EXP(-J7021)</f>
      </c>
      <c r="L7021" s="180" t="str">
        <f>IF(G7021=30,1,M7020)</f>
      </c>
      <c r="M7021" s="181" t="str">
        <f>L7021*(1-K7021)</f>
      </c>
    </row>
    <row r="7022">
      <c r="A7022" t="s">
        <v>164</v>
      </c>
      <c r="B7022" t="s">
        <v>262</v>
      </c>
      <c r="C7022" s="32" t="s">
        <v>264</v>
      </c>
      <c r="D7022" t="s">
        <v>458</v>
      </c>
      <c r="E7022" t="s">
        <v>476</v>
      </c>
      <c r="F7022" s="174" t="n">
        <v>2044</v>
      </c>
      <c r="G7022" s="175" t="n">
        <v>50</v>
      </c>
      <c r="H7022" s="176" t="n">
        <v>9621.73778103773</v>
      </c>
      <c r="I7022" s="177" t="n">
        <v>4200718.60433817</v>
      </c>
      <c r="J7022" s="178" t="str">
        <f>IF(I7022&gt;0,H7022/I7022,0)</f>
      </c>
      <c r="K7022" s="179" t="str">
        <f>1-EXP(-J7022)</f>
      </c>
      <c r="L7022" s="180" t="str">
        <f>IF(G7022=30,1,M7021)</f>
      </c>
      <c r="M7022" s="181" t="str">
        <f>L7022*(1-K7022)</f>
      </c>
    </row>
    <row r="7023">
      <c r="A7023" t="s">
        <v>164</v>
      </c>
      <c r="B7023" t="s">
        <v>262</v>
      </c>
      <c r="C7023" s="32" t="s">
        <v>264</v>
      </c>
      <c r="D7023" t="s">
        <v>458</v>
      </c>
      <c r="E7023" t="s">
        <v>476</v>
      </c>
      <c r="F7023" s="174" t="n">
        <v>2044</v>
      </c>
      <c r="G7023" s="175" t="n">
        <v>51</v>
      </c>
      <c r="H7023" s="176" t="n">
        <v>10359.467649515</v>
      </c>
      <c r="I7023" s="177" t="n">
        <v>4133821.35023799</v>
      </c>
      <c r="J7023" s="178" t="str">
        <f>IF(I7023&gt;0,H7023/I7023,0)</f>
      </c>
      <c r="K7023" s="179" t="str">
        <f>1-EXP(-J7023)</f>
      </c>
      <c r="L7023" s="180" t="str">
        <f>IF(G7023=30,1,M7022)</f>
      </c>
      <c r="M7023" s="181" t="str">
        <f>L7023*(1-K7023)</f>
      </c>
    </row>
    <row r="7024">
      <c r="A7024" t="s">
        <v>164</v>
      </c>
      <c r="B7024" t="s">
        <v>262</v>
      </c>
      <c r="C7024" s="32" t="s">
        <v>264</v>
      </c>
      <c r="D7024" t="s">
        <v>458</v>
      </c>
      <c r="E7024" t="s">
        <v>476</v>
      </c>
      <c r="F7024" s="174" t="n">
        <v>2044</v>
      </c>
      <c r="G7024" s="175" t="n">
        <v>52</v>
      </c>
      <c r="H7024" s="176" t="n">
        <v>11357.116515909</v>
      </c>
      <c r="I7024" s="177" t="n">
        <v>4153620.3890878</v>
      </c>
      <c r="J7024" s="178" t="str">
        <f>IF(I7024&gt;0,H7024/I7024,0)</f>
      </c>
      <c r="K7024" s="179" t="str">
        <f>1-EXP(-J7024)</f>
      </c>
      <c r="L7024" s="180" t="str">
        <f>IF(G7024=30,1,M7023)</f>
      </c>
      <c r="M7024" s="181" t="str">
        <f>L7024*(1-K7024)</f>
      </c>
    </row>
    <row r="7025">
      <c r="A7025" t="s">
        <v>164</v>
      </c>
      <c r="B7025" t="s">
        <v>262</v>
      </c>
      <c r="C7025" s="32" t="s">
        <v>264</v>
      </c>
      <c r="D7025" t="s">
        <v>458</v>
      </c>
      <c r="E7025" t="s">
        <v>476</v>
      </c>
      <c r="F7025" s="174" t="n">
        <v>2044</v>
      </c>
      <c r="G7025" s="175" t="n">
        <v>53</v>
      </c>
      <c r="H7025" s="176" t="n">
        <v>12384.1630426315</v>
      </c>
      <c r="I7025" s="177" t="n">
        <v>4152624.77437625</v>
      </c>
      <c r="J7025" s="178" t="str">
        <f>IF(I7025&gt;0,H7025/I7025,0)</f>
      </c>
      <c r="K7025" s="179" t="str">
        <f>1-EXP(-J7025)</f>
      </c>
      <c r="L7025" s="180" t="str">
        <f>IF(G7025=30,1,M7024)</f>
      </c>
      <c r="M7025" s="181" t="str">
        <f>L7025*(1-K7025)</f>
      </c>
    </row>
    <row r="7026">
      <c r="A7026" t="s">
        <v>164</v>
      </c>
      <c r="B7026" t="s">
        <v>262</v>
      </c>
      <c r="C7026" s="32" t="s">
        <v>264</v>
      </c>
      <c r="D7026" t="s">
        <v>458</v>
      </c>
      <c r="E7026" t="s">
        <v>476</v>
      </c>
      <c r="F7026" s="174" t="n">
        <v>2044</v>
      </c>
      <c r="G7026" s="175" t="n">
        <v>54</v>
      </c>
      <c r="H7026" s="176" t="n">
        <v>17929.5757080865</v>
      </c>
      <c r="I7026" s="177" t="n">
        <v>6105980.30751716</v>
      </c>
      <c r="J7026" s="178" t="str">
        <f>IF(I7026&gt;0,H7026/I7026,0)</f>
      </c>
      <c r="K7026" s="179" t="str">
        <f>1-EXP(-J7026)</f>
      </c>
      <c r="L7026" s="180" t="str">
        <f>IF(G7026=30,1,M7025)</f>
      </c>
      <c r="M7026" s="181" t="str">
        <f>L7026*(1-K7026)</f>
      </c>
    </row>
    <row r="7027">
      <c r="A7027" t="s">
        <v>164</v>
      </c>
      <c r="B7027" t="s">
        <v>262</v>
      </c>
      <c r="C7027" s="32" t="s">
        <v>264</v>
      </c>
      <c r="D7027" t="s">
        <v>458</v>
      </c>
      <c r="E7027" t="s">
        <v>476</v>
      </c>
      <c r="F7027" s="174" t="n">
        <v>2044</v>
      </c>
      <c r="G7027" s="175" t="n">
        <v>55</v>
      </c>
      <c r="H7027" s="176" t="n">
        <v>14201.9351927813</v>
      </c>
      <c r="I7027" s="177" t="n">
        <v>4072094.0188354</v>
      </c>
      <c r="J7027" s="178" t="str">
        <f>IF(I7027&gt;0,H7027/I7027,0)</f>
      </c>
      <c r="K7027" s="179" t="str">
        <f>1-EXP(-J7027)</f>
      </c>
      <c r="L7027" s="180" t="str">
        <f>IF(G7027=30,1,M7026)</f>
      </c>
      <c r="M7027" s="181" t="str">
        <f>L7027*(1-K7027)</f>
      </c>
    </row>
    <row r="7028">
      <c r="A7028" t="s">
        <v>164</v>
      </c>
      <c r="B7028" t="s">
        <v>262</v>
      </c>
      <c r="C7028" s="32" t="s">
        <v>264</v>
      </c>
      <c r="D7028" t="s">
        <v>458</v>
      </c>
      <c r="E7028" t="s">
        <v>476</v>
      </c>
      <c r="F7028" s="174" t="n">
        <v>2044</v>
      </c>
      <c r="G7028" s="175" t="n">
        <v>56</v>
      </c>
      <c r="H7028" s="176" t="n">
        <v>15311.0751061735</v>
      </c>
      <c r="I7028" s="177" t="n">
        <v>4032931.86955131</v>
      </c>
      <c r="J7028" s="178" t="str">
        <f>IF(I7028&gt;0,H7028/I7028,0)</f>
      </c>
      <c r="K7028" s="179" t="str">
        <f>1-EXP(-J7028)</f>
      </c>
      <c r="L7028" s="180" t="str">
        <f>IF(G7028=30,1,M7027)</f>
      </c>
      <c r="M7028" s="181" t="str">
        <f>L7028*(1-K7028)</f>
      </c>
    </row>
    <row r="7029">
      <c r="A7029" t="s">
        <v>164</v>
      </c>
      <c r="B7029" t="s">
        <v>262</v>
      </c>
      <c r="C7029" s="32" t="s">
        <v>264</v>
      </c>
      <c r="D7029" t="s">
        <v>458</v>
      </c>
      <c r="E7029" t="s">
        <v>476</v>
      </c>
      <c r="F7029" s="174" t="n">
        <v>2044</v>
      </c>
      <c r="G7029" s="175" t="n">
        <v>57</v>
      </c>
      <c r="H7029" s="176" t="n">
        <v>16085.9928936158</v>
      </c>
      <c r="I7029" s="177" t="n">
        <v>3884695.95101219</v>
      </c>
      <c r="J7029" s="178" t="str">
        <f>IF(I7029&gt;0,H7029/I7029,0)</f>
      </c>
      <c r="K7029" s="179" t="str">
        <f>1-EXP(-J7029)</f>
      </c>
      <c r="L7029" s="180" t="str">
        <f>IF(G7029=30,1,M7028)</f>
      </c>
      <c r="M7029" s="181" t="str">
        <f>L7029*(1-K7029)</f>
      </c>
    </row>
    <row r="7030">
      <c r="A7030" t="s">
        <v>164</v>
      </c>
      <c r="B7030" t="s">
        <v>262</v>
      </c>
      <c r="C7030" s="32" t="s">
        <v>264</v>
      </c>
      <c r="D7030" t="s">
        <v>458</v>
      </c>
      <c r="E7030" t="s">
        <v>476</v>
      </c>
      <c r="F7030" s="174" t="n">
        <v>2044</v>
      </c>
      <c r="G7030" s="175" t="n">
        <v>58</v>
      </c>
      <c r="H7030" s="176" t="n">
        <v>17299.291659764</v>
      </c>
      <c r="I7030" s="177" t="n">
        <v>3826040.67910286</v>
      </c>
      <c r="J7030" s="178" t="str">
        <f>IF(I7030&gt;0,H7030/I7030,0)</f>
      </c>
      <c r="K7030" s="179" t="str">
        <f>1-EXP(-J7030)</f>
      </c>
      <c r="L7030" s="180" t="str">
        <f>IF(G7030=30,1,M7029)</f>
      </c>
      <c r="M7030" s="181" t="str">
        <f>L7030*(1-K7030)</f>
      </c>
    </row>
    <row r="7031">
      <c r="A7031" t="s">
        <v>164</v>
      </c>
      <c r="B7031" t="s">
        <v>262</v>
      </c>
      <c r="C7031" s="32" t="s">
        <v>264</v>
      </c>
      <c r="D7031" t="s">
        <v>458</v>
      </c>
      <c r="E7031" t="s">
        <v>476</v>
      </c>
      <c r="F7031" s="174" t="n">
        <v>2044</v>
      </c>
      <c r="G7031" s="175" t="n">
        <v>59</v>
      </c>
      <c r="H7031" s="176" t="n">
        <v>19048.0478042131</v>
      </c>
      <c r="I7031" s="177" t="n">
        <v>3851050.19390353</v>
      </c>
      <c r="J7031" s="178" t="str">
        <f>IF(I7031&gt;0,H7031/I7031,0)</f>
      </c>
      <c r="K7031" s="179" t="str">
        <f>1-EXP(-J7031)</f>
      </c>
      <c r="L7031" s="180" t="str">
        <f>IF(G7031=30,1,M7030)</f>
      </c>
      <c r="M7031" s="181" t="str">
        <f>L7031*(1-K7031)</f>
      </c>
    </row>
    <row r="7032">
      <c r="A7032" t="s">
        <v>164</v>
      </c>
      <c r="B7032" t="s">
        <v>262</v>
      </c>
      <c r="C7032" s="32" t="s">
        <v>264</v>
      </c>
      <c r="D7032" t="s">
        <v>458</v>
      </c>
      <c r="E7032" t="s">
        <v>476</v>
      </c>
      <c r="F7032" s="174" t="n">
        <v>2044</v>
      </c>
      <c r="G7032" s="175" t="n">
        <v>60</v>
      </c>
      <c r="H7032" s="176" t="n">
        <v>20897.097237748</v>
      </c>
      <c r="I7032" s="177" t="n">
        <v>3895394.15198066</v>
      </c>
      <c r="J7032" s="178" t="str">
        <f>IF(I7032&gt;0,H7032/I7032,0)</f>
      </c>
      <c r="K7032" s="179" t="str">
        <f>1-EXP(-J7032)</f>
      </c>
      <c r="L7032" s="180" t="str">
        <f>IF(G7032=30,1,M7031)</f>
      </c>
      <c r="M7032" s="181" t="str">
        <f>L7032*(1-K7032)</f>
      </c>
    </row>
    <row r="7033">
      <c r="A7033" t="s">
        <v>164</v>
      </c>
      <c r="B7033" t="s">
        <v>262</v>
      </c>
      <c r="C7033" s="32" t="s">
        <v>264</v>
      </c>
      <c r="D7033" t="s">
        <v>458</v>
      </c>
      <c r="E7033" t="s">
        <v>476</v>
      </c>
      <c r="F7033" s="174" t="n">
        <v>2044</v>
      </c>
      <c r="G7033" s="175" t="n">
        <v>61</v>
      </c>
      <c r="H7033" s="176" t="n">
        <v>22568.2933952439</v>
      </c>
      <c r="I7033" s="177" t="n">
        <v>3837610.06245664</v>
      </c>
      <c r="J7033" s="178" t="str">
        <f>IF(I7033&gt;0,H7033/I7033,0)</f>
      </c>
      <c r="K7033" s="179" t="str">
        <f>1-EXP(-J7033)</f>
      </c>
      <c r="L7033" s="180" t="str">
        <f>IF(G7033=30,1,M7032)</f>
      </c>
      <c r="M7033" s="181" t="str">
        <f>L7033*(1-K7033)</f>
      </c>
    </row>
    <row r="7034">
      <c r="A7034" t="s">
        <v>164</v>
      </c>
      <c r="B7034" t="s">
        <v>262</v>
      </c>
      <c r="C7034" s="32" t="s">
        <v>264</v>
      </c>
      <c r="D7034" t="s">
        <v>458</v>
      </c>
      <c r="E7034" t="s">
        <v>476</v>
      </c>
      <c r="F7034" s="174" t="n">
        <v>2044</v>
      </c>
      <c r="G7034" s="175" t="n">
        <v>62</v>
      </c>
      <c r="H7034" s="176" t="n">
        <v>23742.6707320664</v>
      </c>
      <c r="I7034" s="177" t="n">
        <v>3677004.10897855</v>
      </c>
      <c r="J7034" s="178" t="str">
        <f>IF(I7034&gt;0,H7034/I7034,0)</f>
      </c>
      <c r="K7034" s="179" t="str">
        <f>1-EXP(-J7034)</f>
      </c>
      <c r="L7034" s="180" t="str">
        <f>IF(G7034=30,1,M7033)</f>
      </c>
      <c r="M7034" s="181" t="str">
        <f>L7034*(1-K7034)</f>
      </c>
    </row>
    <row r="7035">
      <c r="A7035" t="s">
        <v>164</v>
      </c>
      <c r="B7035" t="s">
        <v>262</v>
      </c>
      <c r="C7035" s="32" t="s">
        <v>264</v>
      </c>
      <c r="D7035" t="s">
        <v>458</v>
      </c>
      <c r="E7035" t="s">
        <v>476</v>
      </c>
      <c r="F7035" s="174" t="n">
        <v>2044</v>
      </c>
      <c r="G7035" s="175" t="n">
        <v>63</v>
      </c>
      <c r="H7035" s="176" t="n">
        <v>25294.3546329639</v>
      </c>
      <c r="I7035" s="177" t="n">
        <v>3570815.2952248</v>
      </c>
      <c r="J7035" s="178" t="str">
        <f>IF(I7035&gt;0,H7035/I7035,0)</f>
      </c>
      <c r="K7035" s="179" t="str">
        <f>1-EXP(-J7035)</f>
      </c>
      <c r="L7035" s="180" t="str">
        <f>IF(G7035=30,1,M7034)</f>
      </c>
      <c r="M7035" s="181" t="str">
        <f>L7035*(1-K7035)</f>
      </c>
    </row>
    <row r="7036">
      <c r="A7036" t="s">
        <v>164</v>
      </c>
      <c r="B7036" t="s">
        <v>262</v>
      </c>
      <c r="C7036" s="32" t="s">
        <v>264</v>
      </c>
      <c r="D7036" t="s">
        <v>458</v>
      </c>
      <c r="E7036" t="s">
        <v>476</v>
      </c>
      <c r="F7036" s="174" t="n">
        <v>2044</v>
      </c>
      <c r="G7036" s="175" t="n">
        <v>64</v>
      </c>
      <c r="H7036" s="176" t="n">
        <v>27010.6890038014</v>
      </c>
      <c r="I7036" s="177" t="n">
        <v>3476417.86053914</v>
      </c>
      <c r="J7036" s="178" t="str">
        <f>IF(I7036&gt;0,H7036/I7036,0)</f>
      </c>
      <c r="K7036" s="179" t="str">
        <f>1-EXP(-J7036)</f>
      </c>
      <c r="L7036" s="180" t="str">
        <f>IF(G7036=30,1,M7035)</f>
      </c>
      <c r="M7036" s="181" t="str">
        <f>L7036*(1-K7036)</f>
      </c>
    </row>
    <row r="7037">
      <c r="A7037" t="s">
        <v>164</v>
      </c>
      <c r="B7037" t="s">
        <v>262</v>
      </c>
      <c r="C7037" s="32" t="s">
        <v>264</v>
      </c>
      <c r="D7037" t="s">
        <v>458</v>
      </c>
      <c r="E7037" t="s">
        <v>476</v>
      </c>
      <c r="F7037" s="174" t="n">
        <v>2044</v>
      </c>
      <c r="G7037" s="175" t="n">
        <v>65</v>
      </c>
      <c r="H7037" s="176" t="n">
        <v>27455.5822723762</v>
      </c>
      <c r="I7037" s="177" t="n">
        <v>3374988.46453682</v>
      </c>
      <c r="J7037" s="178" t="str">
        <f>IF(I7037&gt;0,H7037/I7037,0)</f>
      </c>
      <c r="K7037" s="179" t="str">
        <f>1-EXP(-J7037)</f>
      </c>
      <c r="L7037" s="180" t="str">
        <f>IF(G7037=30,1,M7036)</f>
      </c>
      <c r="M7037" s="181" t="str">
        <f>L7037*(1-K7037)</f>
      </c>
    </row>
    <row r="7038">
      <c r="A7038" t="s">
        <v>164</v>
      </c>
      <c r="B7038" t="s">
        <v>262</v>
      </c>
      <c r="C7038" s="32" t="s">
        <v>264</v>
      </c>
      <c r="D7038" t="s">
        <v>458</v>
      </c>
      <c r="E7038" t="s">
        <v>476</v>
      </c>
      <c r="F7038" s="174" t="n">
        <v>2044</v>
      </c>
      <c r="G7038" s="175" t="n">
        <v>66</v>
      </c>
      <c r="H7038" s="176" t="n">
        <v>29068.340889908</v>
      </c>
      <c r="I7038" s="177" t="n">
        <v>3255590.55818455</v>
      </c>
      <c r="J7038" s="178" t="str">
        <f>IF(I7038&gt;0,H7038/I7038,0)</f>
      </c>
      <c r="K7038" s="179" t="str">
        <f>1-EXP(-J7038)</f>
      </c>
      <c r="L7038" s="180" t="str">
        <f>IF(G7038=30,1,M7037)</f>
      </c>
      <c r="M7038" s="181" t="str">
        <f>L7038*(1-K7038)</f>
      </c>
    </row>
    <row r="7039">
      <c r="A7039" t="s">
        <v>164</v>
      </c>
      <c r="B7039" t="s">
        <v>262</v>
      </c>
      <c r="C7039" s="32" t="s">
        <v>264</v>
      </c>
      <c r="D7039" t="s">
        <v>458</v>
      </c>
      <c r="E7039" t="s">
        <v>476</v>
      </c>
      <c r="F7039" s="174" t="n">
        <v>2044</v>
      </c>
      <c r="G7039" s="175" t="n">
        <v>67</v>
      </c>
      <c r="H7039" s="176" t="n">
        <v>30885.7201481543</v>
      </c>
      <c r="I7039" s="177" t="n">
        <v>3147239.04257305</v>
      </c>
      <c r="J7039" s="178" t="str">
        <f>IF(I7039&gt;0,H7039/I7039,0)</f>
      </c>
      <c r="K7039" s="179" t="str">
        <f>1-EXP(-J7039)</f>
      </c>
      <c r="L7039" s="180" t="str">
        <f>IF(G7039=30,1,M7038)</f>
      </c>
      <c r="M7039" s="181" t="str">
        <f>L7039*(1-K7039)</f>
      </c>
    </row>
    <row r="7040">
      <c r="A7040" t="s">
        <v>164</v>
      </c>
      <c r="B7040" t="s">
        <v>262</v>
      </c>
      <c r="C7040" s="32" t="s">
        <v>264</v>
      </c>
      <c r="D7040" t="s">
        <v>458</v>
      </c>
      <c r="E7040" t="s">
        <v>476</v>
      </c>
      <c r="F7040" s="174" t="n">
        <v>2044</v>
      </c>
      <c r="G7040" s="175" t="n">
        <v>68</v>
      </c>
      <c r="H7040" s="176" t="n">
        <v>32641.4976581965</v>
      </c>
      <c r="I7040" s="177" t="n">
        <v>3027593.73837887</v>
      </c>
      <c r="J7040" s="178" t="str">
        <f>IF(I7040&gt;0,H7040/I7040,0)</f>
      </c>
      <c r="K7040" s="179" t="str">
        <f>1-EXP(-J7040)</f>
      </c>
      <c r="L7040" s="180" t="str">
        <f>IF(G7040=30,1,M7039)</f>
      </c>
      <c r="M7040" s="181" t="str">
        <f>L7040*(1-K7040)</f>
      </c>
    </row>
    <row r="7041">
      <c r="A7041" t="s">
        <v>164</v>
      </c>
      <c r="B7041" t="s">
        <v>262</v>
      </c>
      <c r="C7041" s="32" t="s">
        <v>264</v>
      </c>
      <c r="D7041" t="s">
        <v>458</v>
      </c>
      <c r="E7041" t="s">
        <v>476</v>
      </c>
      <c r="F7041" s="174" t="n">
        <v>2044</v>
      </c>
      <c r="G7041" s="175" t="n">
        <v>69</v>
      </c>
      <c r="H7041" s="176" t="n">
        <v>34443.0642865689</v>
      </c>
      <c r="I7041" s="177" t="n">
        <v>2905369.22358943</v>
      </c>
      <c r="J7041" s="178" t="str">
        <f>IF(I7041&gt;0,H7041/I7041,0)</f>
      </c>
      <c r="K7041" s="179" t="str">
        <f>1-EXP(-J7041)</f>
      </c>
      <c r="L7041" s="180" t="str">
        <f>IF(G7041=30,1,M7040)</f>
      </c>
      <c r="M7041" s="181" t="str">
        <f>L7041*(1-K7041)</f>
      </c>
    </row>
    <row r="7042">
      <c r="A7042" t="s">
        <v>164</v>
      </c>
      <c r="B7042" t="s">
        <v>262</v>
      </c>
      <c r="C7042" s="32" t="s">
        <v>264</v>
      </c>
      <c r="D7042" t="s">
        <v>458</v>
      </c>
      <c r="E7042" t="s">
        <v>476</v>
      </c>
      <c r="F7042" s="174" t="n">
        <v>2045</v>
      </c>
      <c r="G7042" s="175" t="n">
        <v>30</v>
      </c>
      <c r="H7042" s="176" t="n">
        <v>735.845445271321</v>
      </c>
      <c r="I7042" s="177" t="n">
        <v>4642368.29094895</v>
      </c>
      <c r="J7042" s="178" t="str">
        <f>IF(I7042&gt;0,H7042/I7042,0)</f>
      </c>
      <c r="K7042" s="179" t="str">
        <f>1-EXP(-J7042)</f>
      </c>
      <c r="L7042" s="180" t="str">
        <f>IF(G7042=30,1,M7041)</f>
      </c>
      <c r="M7042" s="181" t="str">
        <f>L7042*(1-K7042)</f>
      </c>
    </row>
    <row r="7043">
      <c r="A7043" t="s">
        <v>164</v>
      </c>
      <c r="B7043" t="s">
        <v>262</v>
      </c>
      <c r="C7043" s="32" t="s">
        <v>264</v>
      </c>
      <c r="D7043" t="s">
        <v>458</v>
      </c>
      <c r="E7043" t="s">
        <v>476</v>
      </c>
      <c r="F7043" s="174" t="n">
        <v>2045</v>
      </c>
      <c r="G7043" s="175" t="n">
        <v>31</v>
      </c>
      <c r="H7043" s="176" t="n">
        <v>987.357417758638</v>
      </c>
      <c r="I7043" s="177" t="n">
        <v>4708891.62883053</v>
      </c>
      <c r="J7043" s="178" t="str">
        <f>IF(I7043&gt;0,H7043/I7043,0)</f>
      </c>
      <c r="K7043" s="179" t="str">
        <f>1-EXP(-J7043)</f>
      </c>
      <c r="L7043" s="180" t="str">
        <f>IF(G7043=30,1,M7042)</f>
      </c>
      <c r="M7043" s="181" t="str">
        <f>L7043*(1-K7043)</f>
      </c>
    </row>
    <row r="7044">
      <c r="A7044" t="s">
        <v>164</v>
      </c>
      <c r="B7044" t="s">
        <v>262</v>
      </c>
      <c r="C7044" s="32" t="s">
        <v>264</v>
      </c>
      <c r="D7044" t="s">
        <v>458</v>
      </c>
      <c r="E7044" t="s">
        <v>476</v>
      </c>
      <c r="F7044" s="174" t="n">
        <v>2045</v>
      </c>
      <c r="G7044" s="175" t="n">
        <v>32</v>
      </c>
      <c r="H7044" s="176" t="n">
        <v>1055.67793690538</v>
      </c>
      <c r="I7044" s="177" t="n">
        <v>4777067.8209066</v>
      </c>
      <c r="J7044" s="178" t="str">
        <f>IF(I7044&gt;0,H7044/I7044,0)</f>
      </c>
      <c r="K7044" s="179" t="str">
        <f>1-EXP(-J7044)</f>
      </c>
      <c r="L7044" s="180" t="str">
        <f>IF(G7044=30,1,M7043)</f>
      </c>
      <c r="M7044" s="181" t="str">
        <f>L7044*(1-K7044)</f>
      </c>
    </row>
    <row r="7045">
      <c r="A7045" t="s">
        <v>164</v>
      </c>
      <c r="B7045" t="s">
        <v>262</v>
      </c>
      <c r="C7045" s="32" t="s">
        <v>264</v>
      </c>
      <c r="D7045" t="s">
        <v>458</v>
      </c>
      <c r="E7045" t="s">
        <v>476</v>
      </c>
      <c r="F7045" s="174" t="n">
        <v>2045</v>
      </c>
      <c r="G7045" s="175" t="n">
        <v>33</v>
      </c>
      <c r="H7045" s="176" t="n">
        <v>1188.28838826421</v>
      </c>
      <c r="I7045" s="177" t="n">
        <v>4889587.40045605</v>
      </c>
      <c r="J7045" s="178" t="str">
        <f>IF(I7045&gt;0,H7045/I7045,0)</f>
      </c>
      <c r="K7045" s="179" t="str">
        <f>1-EXP(-J7045)</f>
      </c>
      <c r="L7045" s="180" t="str">
        <f>IF(G7045=30,1,M7044)</f>
      </c>
      <c r="M7045" s="181" t="str">
        <f>L7045*(1-K7045)</f>
      </c>
    </row>
    <row r="7046">
      <c r="A7046" t="s">
        <v>164</v>
      </c>
      <c r="B7046" t="s">
        <v>262</v>
      </c>
      <c r="C7046" s="32" t="s">
        <v>264</v>
      </c>
      <c r="D7046" t="s">
        <v>458</v>
      </c>
      <c r="E7046" t="s">
        <v>476</v>
      </c>
      <c r="F7046" s="174" t="n">
        <v>2045</v>
      </c>
      <c r="G7046" s="175" t="n">
        <v>34</v>
      </c>
      <c r="H7046" s="176" t="n">
        <v>1257.68245407578</v>
      </c>
      <c r="I7046" s="177" t="n">
        <v>4861140.32777716</v>
      </c>
      <c r="J7046" s="178" t="str">
        <f>IF(I7046&gt;0,H7046/I7046,0)</f>
      </c>
      <c r="K7046" s="179" t="str">
        <f>1-EXP(-J7046)</f>
      </c>
      <c r="L7046" s="180" t="str">
        <f>IF(G7046=30,1,M7045)</f>
      </c>
      <c r="M7046" s="181" t="str">
        <f>L7046*(1-K7046)</f>
      </c>
    </row>
    <row r="7047">
      <c r="A7047" t="s">
        <v>164</v>
      </c>
      <c r="B7047" t="s">
        <v>262</v>
      </c>
      <c r="C7047" s="32" t="s">
        <v>264</v>
      </c>
      <c r="D7047" t="s">
        <v>458</v>
      </c>
      <c r="E7047" t="s">
        <v>476</v>
      </c>
      <c r="F7047" s="174" t="n">
        <v>2045</v>
      </c>
      <c r="G7047" s="175" t="n">
        <v>35</v>
      </c>
      <c r="H7047" s="176" t="n">
        <v>1603.20971334893</v>
      </c>
      <c r="I7047" s="177" t="n">
        <v>4727094.30974391</v>
      </c>
      <c r="J7047" s="178" t="str">
        <f>IF(I7047&gt;0,H7047/I7047,0)</f>
      </c>
      <c r="K7047" s="179" t="str">
        <f>1-EXP(-J7047)</f>
      </c>
      <c r="L7047" s="180" t="str">
        <f>IF(G7047=30,1,M7046)</f>
      </c>
      <c r="M7047" s="181" t="str">
        <f>L7047*(1-K7047)</f>
      </c>
    </row>
    <row r="7048">
      <c r="A7048" t="s">
        <v>164</v>
      </c>
      <c r="B7048" t="s">
        <v>262</v>
      </c>
      <c r="C7048" s="32" t="s">
        <v>264</v>
      </c>
      <c r="D7048" t="s">
        <v>458</v>
      </c>
      <c r="E7048" t="s">
        <v>476</v>
      </c>
      <c r="F7048" s="174" t="n">
        <v>2045</v>
      </c>
      <c r="G7048" s="175" t="n">
        <v>36</v>
      </c>
      <c r="H7048" s="176" t="n">
        <v>1853.25539741344</v>
      </c>
      <c r="I7048" s="177" t="n">
        <v>4655276.57571585</v>
      </c>
      <c r="J7048" s="178" t="str">
        <f>IF(I7048&gt;0,H7048/I7048,0)</f>
      </c>
      <c r="K7048" s="179" t="str">
        <f>1-EXP(-J7048)</f>
      </c>
      <c r="L7048" s="180" t="str">
        <f>IF(G7048=30,1,M7047)</f>
      </c>
      <c r="M7048" s="181" t="str">
        <f>L7048*(1-K7048)</f>
      </c>
    </row>
    <row r="7049">
      <c r="A7049" t="s">
        <v>164</v>
      </c>
      <c r="B7049" t="s">
        <v>262</v>
      </c>
      <c r="C7049" s="32" t="s">
        <v>264</v>
      </c>
      <c r="D7049" t="s">
        <v>458</v>
      </c>
      <c r="E7049" t="s">
        <v>476</v>
      </c>
      <c r="F7049" s="174" t="n">
        <v>2045</v>
      </c>
      <c r="G7049" s="175" t="n">
        <v>37</v>
      </c>
      <c r="H7049" s="176" t="n">
        <v>1973.62373274699</v>
      </c>
      <c r="I7049" s="177" t="n">
        <v>4611398.16841532</v>
      </c>
      <c r="J7049" s="178" t="str">
        <f>IF(I7049&gt;0,H7049/I7049,0)</f>
      </c>
      <c r="K7049" s="179" t="str">
        <f>1-EXP(-J7049)</f>
      </c>
      <c r="L7049" s="180" t="str">
        <f>IF(G7049=30,1,M7048)</f>
      </c>
      <c r="M7049" s="181" t="str">
        <f>L7049*(1-K7049)</f>
      </c>
    </row>
    <row r="7050">
      <c r="A7050" t="s">
        <v>164</v>
      </c>
      <c r="B7050" t="s">
        <v>262</v>
      </c>
      <c r="C7050" s="32" t="s">
        <v>264</v>
      </c>
      <c r="D7050" t="s">
        <v>458</v>
      </c>
      <c r="E7050" t="s">
        <v>476</v>
      </c>
      <c r="F7050" s="174" t="n">
        <v>2045</v>
      </c>
      <c r="G7050" s="175" t="n">
        <v>38</v>
      </c>
      <c r="H7050" s="176" t="n">
        <v>2199.60239021209</v>
      </c>
      <c r="I7050" s="177" t="n">
        <v>4635076.76733265</v>
      </c>
      <c r="J7050" s="178" t="str">
        <f>IF(I7050&gt;0,H7050/I7050,0)</f>
      </c>
      <c r="K7050" s="179" t="str">
        <f>1-EXP(-J7050)</f>
      </c>
      <c r="L7050" s="180" t="str">
        <f>IF(G7050=30,1,M7049)</f>
      </c>
      <c r="M7050" s="181" t="str">
        <f>L7050*(1-K7050)</f>
      </c>
    </row>
    <row r="7051">
      <c r="A7051" t="s">
        <v>164</v>
      </c>
      <c r="B7051" t="s">
        <v>262</v>
      </c>
      <c r="C7051" s="32" t="s">
        <v>264</v>
      </c>
      <c r="D7051" t="s">
        <v>458</v>
      </c>
      <c r="E7051" t="s">
        <v>476</v>
      </c>
      <c r="F7051" s="174" t="n">
        <v>2045</v>
      </c>
      <c r="G7051" s="175" t="n">
        <v>39</v>
      </c>
      <c r="H7051" s="176" t="n">
        <v>2333.54469090898</v>
      </c>
      <c r="I7051" s="177" t="n">
        <v>4550371.15036734</v>
      </c>
      <c r="J7051" s="178" t="str">
        <f>IF(I7051&gt;0,H7051/I7051,0)</f>
      </c>
      <c r="K7051" s="179" t="str">
        <f>1-EXP(-J7051)</f>
      </c>
      <c r="L7051" s="180" t="str">
        <f>IF(G7051=30,1,M7050)</f>
      </c>
      <c r="M7051" s="181" t="str">
        <f>L7051*(1-K7051)</f>
      </c>
    </row>
    <row r="7052">
      <c r="A7052" t="s">
        <v>164</v>
      </c>
      <c r="B7052" t="s">
        <v>262</v>
      </c>
      <c r="C7052" s="32" t="s">
        <v>264</v>
      </c>
      <c r="D7052" t="s">
        <v>458</v>
      </c>
      <c r="E7052" t="s">
        <v>476</v>
      </c>
      <c r="F7052" s="174" t="n">
        <v>2045</v>
      </c>
      <c r="G7052" s="175" t="n">
        <v>40</v>
      </c>
      <c r="H7052" s="176" t="n">
        <v>3091.17747244069</v>
      </c>
      <c r="I7052" s="177" t="n">
        <v>4487040.69039176</v>
      </c>
      <c r="J7052" s="178" t="str">
        <f>IF(I7052&gt;0,H7052/I7052,0)</f>
      </c>
      <c r="K7052" s="179" t="str">
        <f>1-EXP(-J7052)</f>
      </c>
      <c r="L7052" s="180" t="str">
        <f>IF(G7052=30,1,M7051)</f>
      </c>
      <c r="M7052" s="181" t="str">
        <f>L7052*(1-K7052)</f>
      </c>
    </row>
    <row r="7053">
      <c r="A7053" t="s">
        <v>164</v>
      </c>
      <c r="B7053" t="s">
        <v>262</v>
      </c>
      <c r="C7053" s="32" t="s">
        <v>264</v>
      </c>
      <c r="D7053" t="s">
        <v>458</v>
      </c>
      <c r="E7053" t="s">
        <v>476</v>
      </c>
      <c r="F7053" s="174" t="n">
        <v>2045</v>
      </c>
      <c r="G7053" s="175" t="n">
        <v>41</v>
      </c>
      <c r="H7053" s="176" t="n">
        <v>3383.79105478182</v>
      </c>
      <c r="I7053" s="177" t="n">
        <v>4355825.52538519</v>
      </c>
      <c r="J7053" s="178" t="str">
        <f>IF(I7053&gt;0,H7053/I7053,0)</f>
      </c>
      <c r="K7053" s="179" t="str">
        <f>1-EXP(-J7053)</f>
      </c>
      <c r="L7053" s="180" t="str">
        <f>IF(G7053=30,1,M7052)</f>
      </c>
      <c r="M7053" s="181" t="str">
        <f>L7053*(1-K7053)</f>
      </c>
    </row>
    <row r="7054">
      <c r="A7054" t="s">
        <v>164</v>
      </c>
      <c r="B7054" t="s">
        <v>262</v>
      </c>
      <c r="C7054" s="32" t="s">
        <v>264</v>
      </c>
      <c r="D7054" t="s">
        <v>458</v>
      </c>
      <c r="E7054" t="s">
        <v>476</v>
      </c>
      <c r="F7054" s="174" t="n">
        <v>2045</v>
      </c>
      <c r="G7054" s="175" t="n">
        <v>42</v>
      </c>
      <c r="H7054" s="176" t="n">
        <v>3613.85392655601</v>
      </c>
      <c r="I7054" s="177" t="n">
        <v>4287077.08479829</v>
      </c>
      <c r="J7054" s="178" t="str">
        <f>IF(I7054&gt;0,H7054/I7054,0)</f>
      </c>
      <c r="K7054" s="179" t="str">
        <f>1-EXP(-J7054)</f>
      </c>
      <c r="L7054" s="180" t="str">
        <f>IF(G7054=30,1,M7053)</f>
      </c>
      <c r="M7054" s="181" t="str">
        <f>L7054*(1-K7054)</f>
      </c>
    </row>
    <row r="7055">
      <c r="A7055" t="s">
        <v>164</v>
      </c>
      <c r="B7055" t="s">
        <v>262</v>
      </c>
      <c r="C7055" s="32" t="s">
        <v>264</v>
      </c>
      <c r="D7055" t="s">
        <v>458</v>
      </c>
      <c r="E7055" t="s">
        <v>476</v>
      </c>
      <c r="F7055" s="174" t="n">
        <v>2045</v>
      </c>
      <c r="G7055" s="175" t="n">
        <v>43</v>
      </c>
      <c r="H7055" s="176" t="n">
        <v>4060.48393307896</v>
      </c>
      <c r="I7055" s="177" t="n">
        <v>4259418.84961304</v>
      </c>
      <c r="J7055" s="178" t="str">
        <f>IF(I7055&gt;0,H7055/I7055,0)</f>
      </c>
      <c r="K7055" s="179" t="str">
        <f>1-EXP(-J7055)</f>
      </c>
      <c r="L7055" s="180" t="str">
        <f>IF(G7055=30,1,M7054)</f>
      </c>
      <c r="M7055" s="181" t="str">
        <f>L7055*(1-K7055)</f>
      </c>
    </row>
    <row r="7056">
      <c r="A7056" t="s">
        <v>164</v>
      </c>
      <c r="B7056" t="s">
        <v>262</v>
      </c>
      <c r="C7056" s="32" t="s">
        <v>264</v>
      </c>
      <c r="D7056" t="s">
        <v>458</v>
      </c>
      <c r="E7056" t="s">
        <v>476</v>
      </c>
      <c r="F7056" s="174" t="n">
        <v>2045</v>
      </c>
      <c r="G7056" s="175" t="n">
        <v>44</v>
      </c>
      <c r="H7056" s="176" t="n">
        <v>4394.94919809314</v>
      </c>
      <c r="I7056" s="177" t="n">
        <v>4234062.77757652</v>
      </c>
      <c r="J7056" s="178" t="str">
        <f>IF(I7056&gt;0,H7056/I7056,0)</f>
      </c>
      <c r="K7056" s="179" t="str">
        <f>1-EXP(-J7056)</f>
      </c>
      <c r="L7056" s="180" t="str">
        <f>IF(G7056=30,1,M7055)</f>
      </c>
      <c r="M7056" s="181" t="str">
        <f>L7056*(1-K7056)</f>
      </c>
    </row>
    <row r="7057">
      <c r="A7057" t="s">
        <v>164</v>
      </c>
      <c r="B7057" t="s">
        <v>262</v>
      </c>
      <c r="C7057" s="32" t="s">
        <v>264</v>
      </c>
      <c r="D7057" t="s">
        <v>458</v>
      </c>
      <c r="E7057" t="s">
        <v>476</v>
      </c>
      <c r="F7057" s="174" t="n">
        <v>2045</v>
      </c>
      <c r="G7057" s="175" t="n">
        <v>45</v>
      </c>
      <c r="H7057" s="176" t="n">
        <v>5603.53945467702</v>
      </c>
      <c r="I7057" s="177" t="n">
        <v>4207758.64990608</v>
      </c>
      <c r="J7057" s="178" t="str">
        <f>IF(I7057&gt;0,H7057/I7057,0)</f>
      </c>
      <c r="K7057" s="179" t="str">
        <f>1-EXP(-J7057)</f>
      </c>
      <c r="L7057" s="180" t="str">
        <f>IF(G7057=30,1,M7056)</f>
      </c>
      <c r="M7057" s="181" t="str">
        <f>L7057*(1-K7057)</f>
      </c>
    </row>
    <row r="7058">
      <c r="A7058" t="s">
        <v>164</v>
      </c>
      <c r="B7058" t="s">
        <v>262</v>
      </c>
      <c r="C7058" s="32" t="s">
        <v>264</v>
      </c>
      <c r="D7058" t="s">
        <v>458</v>
      </c>
      <c r="E7058" t="s">
        <v>476</v>
      </c>
      <c r="F7058" s="174" t="n">
        <v>2045</v>
      </c>
      <c r="G7058" s="175" t="n">
        <v>46</v>
      </c>
      <c r="H7058" s="176" t="n">
        <v>6217.61511232069</v>
      </c>
      <c r="I7058" s="177" t="n">
        <v>4218534.56241553</v>
      </c>
      <c r="J7058" s="178" t="str">
        <f>IF(I7058&gt;0,H7058/I7058,0)</f>
      </c>
      <c r="K7058" s="179" t="str">
        <f>1-EXP(-J7058)</f>
      </c>
      <c r="L7058" s="180" t="str">
        <f>IF(G7058=30,1,M7057)</f>
      </c>
      <c r="M7058" s="181" t="str">
        <f>L7058*(1-K7058)</f>
      </c>
    </row>
    <row r="7059">
      <c r="A7059" t="s">
        <v>164</v>
      </c>
      <c r="B7059" t="s">
        <v>262</v>
      </c>
      <c r="C7059" s="32" t="s">
        <v>264</v>
      </c>
      <c r="D7059" t="s">
        <v>458</v>
      </c>
      <c r="E7059" t="s">
        <v>476</v>
      </c>
      <c r="F7059" s="174" t="n">
        <v>2045</v>
      </c>
      <c r="G7059" s="175" t="n">
        <v>47</v>
      </c>
      <c r="H7059" s="176" t="n">
        <v>6888.80302928487</v>
      </c>
      <c r="I7059" s="177" t="n">
        <v>4267129.39809734</v>
      </c>
      <c r="J7059" s="178" t="str">
        <f>IF(I7059&gt;0,H7059/I7059,0)</f>
      </c>
      <c r="K7059" s="179" t="str">
        <f>1-EXP(-J7059)</f>
      </c>
      <c r="L7059" s="180" t="str">
        <f>IF(G7059=30,1,M7058)</f>
      </c>
      <c r="M7059" s="181" t="str">
        <f>L7059*(1-K7059)</f>
      </c>
    </row>
    <row r="7060">
      <c r="A7060" t="s">
        <v>164</v>
      </c>
      <c r="B7060" t="s">
        <v>262</v>
      </c>
      <c r="C7060" s="32" t="s">
        <v>264</v>
      </c>
      <c r="D7060" t="s">
        <v>458</v>
      </c>
      <c r="E7060" t="s">
        <v>476</v>
      </c>
      <c r="F7060" s="174" t="n">
        <v>2045</v>
      </c>
      <c r="G7060" s="175" t="n">
        <v>48</v>
      </c>
      <c r="H7060" s="176" t="n">
        <v>7964.07310748334</v>
      </c>
      <c r="I7060" s="177" t="n">
        <v>4388576.72199731</v>
      </c>
      <c r="J7060" s="178" t="str">
        <f>IF(I7060&gt;0,H7060/I7060,0)</f>
      </c>
      <c r="K7060" s="179" t="str">
        <f>1-EXP(-J7060)</f>
      </c>
      <c r="L7060" s="180" t="str">
        <f>IF(G7060=30,1,M7059)</f>
      </c>
      <c r="M7060" s="181" t="str">
        <f>L7060*(1-K7060)</f>
      </c>
    </row>
    <row r="7061">
      <c r="A7061" t="s">
        <v>164</v>
      </c>
      <c r="B7061" t="s">
        <v>262</v>
      </c>
      <c r="C7061" s="32" t="s">
        <v>264</v>
      </c>
      <c r="D7061" t="s">
        <v>458</v>
      </c>
      <c r="E7061" t="s">
        <v>476</v>
      </c>
      <c r="F7061" s="174" t="n">
        <v>2045</v>
      </c>
      <c r="G7061" s="175" t="n">
        <v>49</v>
      </c>
      <c r="H7061" s="176" t="n">
        <v>8621.7354186541</v>
      </c>
      <c r="I7061" s="177" t="n">
        <v>4334628.65666363</v>
      </c>
      <c r="J7061" s="178" t="str">
        <f>IF(I7061&gt;0,H7061/I7061,0)</f>
      </c>
      <c r="K7061" s="179" t="str">
        <f>1-EXP(-J7061)</f>
      </c>
      <c r="L7061" s="180" t="str">
        <f>IF(G7061=30,1,M7060)</f>
      </c>
      <c r="M7061" s="181" t="str">
        <f>L7061*(1-K7061)</f>
      </c>
    </row>
    <row r="7062">
      <c r="A7062" t="s">
        <v>164</v>
      </c>
      <c r="B7062" t="s">
        <v>262</v>
      </c>
      <c r="C7062" s="32" t="s">
        <v>264</v>
      </c>
      <c r="D7062" t="s">
        <v>458</v>
      </c>
      <c r="E7062" t="s">
        <v>476</v>
      </c>
      <c r="F7062" s="174" t="n">
        <v>2045</v>
      </c>
      <c r="G7062" s="175" t="n">
        <v>50</v>
      </c>
      <c r="H7062" s="176" t="n">
        <v>9659.50550738941</v>
      </c>
      <c r="I7062" s="177" t="n">
        <v>4250533.65097275</v>
      </c>
      <c r="J7062" s="178" t="str">
        <f>IF(I7062&gt;0,H7062/I7062,0)</f>
      </c>
      <c r="K7062" s="179" t="str">
        <f>1-EXP(-J7062)</f>
      </c>
      <c r="L7062" s="180" t="str">
        <f>IF(G7062=30,1,M7061)</f>
      </c>
      <c r="M7062" s="181" t="str">
        <f>L7062*(1-K7062)</f>
      </c>
    </row>
    <row r="7063">
      <c r="A7063" t="s">
        <v>164</v>
      </c>
      <c r="B7063" t="s">
        <v>262</v>
      </c>
      <c r="C7063" s="32" t="s">
        <v>264</v>
      </c>
      <c r="D7063" t="s">
        <v>458</v>
      </c>
      <c r="E7063" t="s">
        <v>476</v>
      </c>
      <c r="F7063" s="174" t="n">
        <v>2045</v>
      </c>
      <c r="G7063" s="175" t="n">
        <v>51</v>
      </c>
      <c r="H7063" s="176" t="n">
        <v>10393.1813077236</v>
      </c>
      <c r="I7063" s="177" t="n">
        <v>4179839.87604843</v>
      </c>
      <c r="J7063" s="178" t="str">
        <f>IF(I7063&gt;0,H7063/I7063,0)</f>
      </c>
      <c r="K7063" s="179" t="str">
        <f>1-EXP(-J7063)</f>
      </c>
      <c r="L7063" s="180" t="str">
        <f>IF(G7063=30,1,M7062)</f>
      </c>
      <c r="M7063" s="181" t="str">
        <f>L7063*(1-K7063)</f>
      </c>
    </row>
    <row r="7064">
      <c r="A7064" t="s">
        <v>164</v>
      </c>
      <c r="B7064" t="s">
        <v>262</v>
      </c>
      <c r="C7064" s="32" t="s">
        <v>264</v>
      </c>
      <c r="D7064" t="s">
        <v>458</v>
      </c>
      <c r="E7064" t="s">
        <v>476</v>
      </c>
      <c r="F7064" s="174" t="n">
        <v>2045</v>
      </c>
      <c r="G7064" s="175" t="n">
        <v>52</v>
      </c>
      <c r="H7064" s="176" t="n">
        <v>11173.2042274241</v>
      </c>
      <c r="I7064" s="177" t="n">
        <v>4111979.96735424</v>
      </c>
      <c r="J7064" s="178" t="str">
        <f>IF(I7064&gt;0,H7064/I7064,0)</f>
      </c>
      <c r="K7064" s="179" t="str">
        <f>1-EXP(-J7064)</f>
      </c>
      <c r="L7064" s="180" t="str">
        <f>IF(G7064=30,1,M7063)</f>
      </c>
      <c r="M7064" s="181" t="str">
        <f>L7064*(1-K7064)</f>
      </c>
    </row>
    <row r="7065">
      <c r="A7065" t="s">
        <v>164</v>
      </c>
      <c r="B7065" t="s">
        <v>262</v>
      </c>
      <c r="C7065" s="32" t="s">
        <v>264</v>
      </c>
      <c r="D7065" t="s">
        <v>458</v>
      </c>
      <c r="E7065" t="s">
        <v>476</v>
      </c>
      <c r="F7065" s="174" t="n">
        <v>2045</v>
      </c>
      <c r="G7065" s="175" t="n">
        <v>53</v>
      </c>
      <c r="H7065" s="176" t="n">
        <v>12219.5110627198</v>
      </c>
      <c r="I7065" s="177" t="n">
        <v>4129662.17453322</v>
      </c>
      <c r="J7065" s="178" t="str">
        <f>IF(I7065&gt;0,H7065/I7065,0)</f>
      </c>
      <c r="K7065" s="179" t="str">
        <f>1-EXP(-J7065)</f>
      </c>
      <c r="L7065" s="180" t="str">
        <f>IF(G7065=30,1,M7064)</f>
      </c>
      <c r="M7065" s="181" t="str">
        <f>L7065*(1-K7065)</f>
      </c>
    </row>
    <row r="7066">
      <c r="A7066" t="s">
        <v>164</v>
      </c>
      <c r="B7066" t="s">
        <v>262</v>
      </c>
      <c r="C7066" s="32" t="s">
        <v>264</v>
      </c>
      <c r="D7066" t="s">
        <v>458</v>
      </c>
      <c r="E7066" t="s">
        <v>476</v>
      </c>
      <c r="F7066" s="174" t="n">
        <v>2045</v>
      </c>
      <c r="G7066" s="175" t="n">
        <v>54</v>
      </c>
      <c r="H7066" s="176" t="n">
        <v>13295.531172719</v>
      </c>
      <c r="I7066" s="177" t="n">
        <v>4126489.70380386</v>
      </c>
      <c r="J7066" s="178" t="str">
        <f>IF(I7066&gt;0,H7066/I7066,0)</f>
      </c>
      <c r="K7066" s="179" t="str">
        <f>1-EXP(-J7066)</f>
      </c>
      <c r="L7066" s="180" t="str">
        <f>IF(G7066=30,1,M7065)</f>
      </c>
      <c r="M7066" s="181" t="str">
        <f>L7066*(1-K7066)</f>
      </c>
    </row>
    <row r="7067">
      <c r="A7067" t="s">
        <v>164</v>
      </c>
      <c r="B7067" t="s">
        <v>262</v>
      </c>
      <c r="C7067" s="32" t="s">
        <v>264</v>
      </c>
      <c r="D7067" t="s">
        <v>458</v>
      </c>
      <c r="E7067" t="s">
        <v>476</v>
      </c>
      <c r="F7067" s="174" t="n">
        <v>2045</v>
      </c>
      <c r="G7067" s="175" t="n">
        <v>55</v>
      </c>
      <c r="H7067" s="176" t="n">
        <v>19115.5730054738</v>
      </c>
      <c r="I7067" s="177" t="n">
        <v>6067336.35251156</v>
      </c>
      <c r="J7067" s="178" t="str">
        <f>IF(I7067&gt;0,H7067/I7067,0)</f>
      </c>
      <c r="K7067" s="179" t="str">
        <f>1-EXP(-J7067)</f>
      </c>
      <c r="L7067" s="180" t="str">
        <f>IF(G7067=30,1,M7066)</f>
      </c>
      <c r="M7067" s="181" t="str">
        <f>L7067*(1-K7067)</f>
      </c>
    </row>
    <row r="7068">
      <c r="A7068" t="s">
        <v>164</v>
      </c>
      <c r="B7068" t="s">
        <v>262</v>
      </c>
      <c r="C7068" s="32" t="s">
        <v>264</v>
      </c>
      <c r="D7068" t="s">
        <v>458</v>
      </c>
      <c r="E7068" t="s">
        <v>476</v>
      </c>
      <c r="F7068" s="174" t="n">
        <v>2045</v>
      </c>
      <c r="G7068" s="175" t="n">
        <v>56</v>
      </c>
      <c r="H7068" s="176" t="n">
        <v>15189.0883029349</v>
      </c>
      <c r="I7068" s="177" t="n">
        <v>4041639.66394208</v>
      </c>
      <c r="J7068" s="178" t="str">
        <f>IF(I7068&gt;0,H7068/I7068,0)</f>
      </c>
      <c r="K7068" s="179" t="str">
        <f>1-EXP(-J7068)</f>
      </c>
      <c r="L7068" s="180" t="str">
        <f>IF(G7068=30,1,M7067)</f>
      </c>
      <c r="M7068" s="181" t="str">
        <f>L7068*(1-K7068)</f>
      </c>
    </row>
    <row r="7069">
      <c r="A7069" t="s">
        <v>164</v>
      </c>
      <c r="B7069" t="s">
        <v>262</v>
      </c>
      <c r="C7069" s="32" t="s">
        <v>264</v>
      </c>
      <c r="D7069" t="s">
        <v>458</v>
      </c>
      <c r="E7069" t="s">
        <v>476</v>
      </c>
      <c r="F7069" s="174" t="n">
        <v>2045</v>
      </c>
      <c r="G7069" s="175" t="n">
        <v>57</v>
      </c>
      <c r="H7069" s="176" t="n">
        <v>16388.0596790486</v>
      </c>
      <c r="I7069" s="177" t="n">
        <v>4000211.66765068</v>
      </c>
      <c r="J7069" s="178" t="str">
        <f>IF(I7069&gt;0,H7069/I7069,0)</f>
      </c>
      <c r="K7069" s="179" t="str">
        <f>1-EXP(-J7069)</f>
      </c>
      <c r="L7069" s="180" t="str">
        <f>IF(G7069=30,1,M7068)</f>
      </c>
      <c r="M7069" s="181" t="str">
        <f>L7069*(1-K7069)</f>
      </c>
    </row>
    <row r="7070">
      <c r="A7070" t="s">
        <v>164</v>
      </c>
      <c r="B7070" t="s">
        <v>262</v>
      </c>
      <c r="C7070" s="32" t="s">
        <v>264</v>
      </c>
      <c r="D7070" t="s">
        <v>458</v>
      </c>
      <c r="E7070" t="s">
        <v>476</v>
      </c>
      <c r="F7070" s="174" t="n">
        <v>2045</v>
      </c>
      <c r="G7070" s="175" t="n">
        <v>58</v>
      </c>
      <c r="H7070" s="176" t="n">
        <v>17231.9991888674</v>
      </c>
      <c r="I7070" s="177" t="n">
        <v>3850346.27731248</v>
      </c>
      <c r="J7070" s="178" t="str">
        <f>IF(I7070&gt;0,H7070/I7070,0)</f>
      </c>
      <c r="K7070" s="179" t="str">
        <f>1-EXP(-J7070)</f>
      </c>
      <c r="L7070" s="180" t="str">
        <f>IF(G7070=30,1,M7069)</f>
      </c>
      <c r="M7070" s="181" t="str">
        <f>L7070*(1-K7070)</f>
      </c>
    </row>
    <row r="7071">
      <c r="A7071" t="s">
        <v>164</v>
      </c>
      <c r="B7071" t="s">
        <v>262</v>
      </c>
      <c r="C7071" s="32" t="s">
        <v>264</v>
      </c>
      <c r="D7071" t="s">
        <v>458</v>
      </c>
      <c r="E7071" t="s">
        <v>476</v>
      </c>
      <c r="F7071" s="174" t="n">
        <v>2045</v>
      </c>
      <c r="G7071" s="175" t="n">
        <v>59</v>
      </c>
      <c r="H7071" s="176" t="n">
        <v>18547.2976411162</v>
      </c>
      <c r="I7071" s="177" t="n">
        <v>3789133.5219651</v>
      </c>
      <c r="J7071" s="178" t="str">
        <f>IF(I7071&gt;0,H7071/I7071,0)</f>
      </c>
      <c r="K7071" s="179" t="str">
        <f>1-EXP(-J7071)</f>
      </c>
      <c r="L7071" s="180" t="str">
        <f>IF(G7071=30,1,M7070)</f>
      </c>
      <c r="M7071" s="181" t="str">
        <f>L7071*(1-K7071)</f>
      </c>
    </row>
    <row r="7072">
      <c r="A7072" t="s">
        <v>164</v>
      </c>
      <c r="B7072" t="s">
        <v>262</v>
      </c>
      <c r="C7072" s="32" t="s">
        <v>264</v>
      </c>
      <c r="D7072" t="s">
        <v>458</v>
      </c>
      <c r="E7072" t="s">
        <v>476</v>
      </c>
      <c r="F7072" s="174" t="n">
        <v>2045</v>
      </c>
      <c r="G7072" s="175" t="n">
        <v>60</v>
      </c>
      <c r="H7072" s="176" t="n">
        <v>20198.3138102965</v>
      </c>
      <c r="I7072" s="177" t="n">
        <v>3810449.31167048</v>
      </c>
      <c r="J7072" s="178" t="str">
        <f>IF(I7072&gt;0,H7072/I7072,0)</f>
      </c>
      <c r="K7072" s="179" t="str">
        <f>1-EXP(-J7072)</f>
      </c>
      <c r="L7072" s="180" t="str">
        <f>IF(G7072=30,1,M7071)</f>
      </c>
      <c r="M7072" s="181" t="str">
        <f>L7072*(1-K7072)</f>
      </c>
    </row>
    <row r="7073">
      <c r="A7073" t="s">
        <v>164</v>
      </c>
      <c r="B7073" t="s">
        <v>262</v>
      </c>
      <c r="C7073" s="32" t="s">
        <v>264</v>
      </c>
      <c r="D7073" t="s">
        <v>458</v>
      </c>
      <c r="E7073" t="s">
        <v>476</v>
      </c>
      <c r="F7073" s="174" t="n">
        <v>2045</v>
      </c>
      <c r="G7073" s="175" t="n">
        <v>61</v>
      </c>
      <c r="H7073" s="176" t="n">
        <v>22379.0967637601</v>
      </c>
      <c r="I7073" s="177" t="n">
        <v>3850365.81592754</v>
      </c>
      <c r="J7073" s="178" t="str">
        <f>IF(I7073&gt;0,H7073/I7073,0)</f>
      </c>
      <c r="K7073" s="179" t="str">
        <f>1-EXP(-J7073)</f>
      </c>
      <c r="L7073" s="180" t="str">
        <f>IF(G7073=30,1,M7072)</f>
      </c>
      <c r="M7073" s="181" t="str">
        <f>L7073*(1-K7073)</f>
      </c>
    </row>
    <row r="7074">
      <c r="A7074" t="s">
        <v>164</v>
      </c>
      <c r="B7074" t="s">
        <v>262</v>
      </c>
      <c r="C7074" s="32" t="s">
        <v>264</v>
      </c>
      <c r="D7074" t="s">
        <v>458</v>
      </c>
      <c r="E7074" t="s">
        <v>476</v>
      </c>
      <c r="F7074" s="174" t="n">
        <v>2045</v>
      </c>
      <c r="G7074" s="175" t="n">
        <v>62</v>
      </c>
      <c r="H7074" s="176" t="n">
        <v>24163.9154069236</v>
      </c>
      <c r="I7074" s="177" t="n">
        <v>3789123.63093078</v>
      </c>
      <c r="J7074" s="178" t="str">
        <f>IF(I7074&gt;0,H7074/I7074,0)</f>
      </c>
      <c r="K7074" s="179" t="str">
        <f>1-EXP(-J7074)</f>
      </c>
      <c r="L7074" s="180" t="str">
        <f>IF(G7074=30,1,M7073)</f>
      </c>
      <c r="M7074" s="181" t="str">
        <f>L7074*(1-K7074)</f>
      </c>
    </row>
    <row r="7075">
      <c r="A7075" t="s">
        <v>164</v>
      </c>
      <c r="B7075" t="s">
        <v>262</v>
      </c>
      <c r="C7075" s="32" t="s">
        <v>264</v>
      </c>
      <c r="D7075" t="s">
        <v>458</v>
      </c>
      <c r="E7075" t="s">
        <v>476</v>
      </c>
      <c r="F7075" s="174" t="n">
        <v>2045</v>
      </c>
      <c r="G7075" s="175" t="n">
        <v>63</v>
      </c>
      <c r="H7075" s="176" t="n">
        <v>25395.8977607793</v>
      </c>
      <c r="I7075" s="177" t="n">
        <v>3626006.75056793</v>
      </c>
      <c r="J7075" s="178" t="str">
        <f>IF(I7075&gt;0,H7075/I7075,0)</f>
      </c>
      <c r="K7075" s="179" t="str">
        <f>1-EXP(-J7075)</f>
      </c>
      <c r="L7075" s="180" t="str">
        <f>IF(G7075=30,1,M7074)</f>
      </c>
      <c r="M7075" s="181" t="str">
        <f>L7075*(1-K7075)</f>
      </c>
    </row>
    <row r="7076">
      <c r="A7076" t="s">
        <v>164</v>
      </c>
      <c r="B7076" t="s">
        <v>262</v>
      </c>
      <c r="C7076" s="32" t="s">
        <v>264</v>
      </c>
      <c r="D7076" t="s">
        <v>458</v>
      </c>
      <c r="E7076" t="s">
        <v>476</v>
      </c>
      <c r="F7076" s="174" t="n">
        <v>2045</v>
      </c>
      <c r="G7076" s="175" t="n">
        <v>64</v>
      </c>
      <c r="H7076" s="176" t="n">
        <v>27017.0858355225</v>
      </c>
      <c r="I7076" s="177" t="n">
        <v>3516490.5555769</v>
      </c>
      <c r="J7076" s="178" t="str">
        <f>IF(I7076&gt;0,H7076/I7076,0)</f>
      </c>
      <c r="K7076" s="179" t="str">
        <f>1-EXP(-J7076)</f>
      </c>
      <c r="L7076" s="180" t="str">
        <f>IF(G7076=30,1,M7075)</f>
      </c>
      <c r="M7076" s="181" t="str">
        <f>L7076*(1-K7076)</f>
      </c>
    </row>
    <row r="7077">
      <c r="A7077" t="s">
        <v>164</v>
      </c>
      <c r="B7077" t="s">
        <v>262</v>
      </c>
      <c r="C7077" s="32" t="s">
        <v>264</v>
      </c>
      <c r="D7077" t="s">
        <v>458</v>
      </c>
      <c r="E7077" t="s">
        <v>476</v>
      </c>
      <c r="F7077" s="174" t="n">
        <v>2045</v>
      </c>
      <c r="G7077" s="175" t="n">
        <v>65</v>
      </c>
      <c r="H7077" s="176" t="n">
        <v>27471.199001564</v>
      </c>
      <c r="I7077" s="177" t="n">
        <v>3418407.24878779</v>
      </c>
      <c r="J7077" s="178" t="str">
        <f>IF(I7077&gt;0,H7077/I7077,0)</f>
      </c>
      <c r="K7077" s="179" t="str">
        <f>1-EXP(-J7077)</f>
      </c>
      <c r="L7077" s="180" t="str">
        <f>IF(G7077=30,1,M7076)</f>
      </c>
      <c r="M7077" s="181" t="str">
        <f>L7077*(1-K7077)</f>
      </c>
    </row>
    <row r="7078">
      <c r="A7078" t="s">
        <v>164</v>
      </c>
      <c r="B7078" t="s">
        <v>262</v>
      </c>
      <c r="C7078" s="32" t="s">
        <v>264</v>
      </c>
      <c r="D7078" t="s">
        <v>458</v>
      </c>
      <c r="E7078" t="s">
        <v>476</v>
      </c>
      <c r="F7078" s="174" t="n">
        <v>2045</v>
      </c>
      <c r="G7078" s="175" t="n">
        <v>66</v>
      </c>
      <c r="H7078" s="176" t="n">
        <v>29232.9864066736</v>
      </c>
      <c r="I7078" s="177" t="n">
        <v>3313986.91694565</v>
      </c>
      <c r="J7078" s="178" t="str">
        <f>IF(I7078&gt;0,H7078/I7078,0)</f>
      </c>
      <c r="K7078" s="179" t="str">
        <f>1-EXP(-J7078)</f>
      </c>
      <c r="L7078" s="180" t="str">
        <f>IF(G7078=30,1,M7077)</f>
      </c>
      <c r="M7078" s="181" t="str">
        <f>L7078*(1-K7078)</f>
      </c>
    </row>
    <row r="7079">
      <c r="A7079" t="s">
        <v>164</v>
      </c>
      <c r="B7079" t="s">
        <v>262</v>
      </c>
      <c r="C7079" s="32" t="s">
        <v>264</v>
      </c>
      <c r="D7079" t="s">
        <v>458</v>
      </c>
      <c r="E7079" t="s">
        <v>476</v>
      </c>
      <c r="F7079" s="174" t="n">
        <v>2045</v>
      </c>
      <c r="G7079" s="175" t="n">
        <v>67</v>
      </c>
      <c r="H7079" s="176" t="n">
        <v>30906.6694608687</v>
      </c>
      <c r="I7079" s="177" t="n">
        <v>3190390.00765536</v>
      </c>
      <c r="J7079" s="178" t="str">
        <f>IF(I7079&gt;0,H7079/I7079,0)</f>
      </c>
      <c r="K7079" s="179" t="str">
        <f>1-EXP(-J7079)</f>
      </c>
      <c r="L7079" s="180" t="str">
        <f>IF(G7079=30,1,M7078)</f>
      </c>
      <c r="M7079" s="181" t="str">
        <f>L7079*(1-K7079)</f>
      </c>
    </row>
    <row r="7080">
      <c r="A7080" t="s">
        <v>164</v>
      </c>
      <c r="B7080" t="s">
        <v>262</v>
      </c>
      <c r="C7080" s="32" t="s">
        <v>264</v>
      </c>
      <c r="D7080" t="s">
        <v>458</v>
      </c>
      <c r="E7080" t="s">
        <v>476</v>
      </c>
      <c r="F7080" s="174" t="n">
        <v>2045</v>
      </c>
      <c r="G7080" s="175" t="n">
        <v>68</v>
      </c>
      <c r="H7080" s="176" t="n">
        <v>32797.3664149047</v>
      </c>
      <c r="I7080" s="177" t="n">
        <v>3077995.6889829</v>
      </c>
      <c r="J7080" s="178" t="str">
        <f>IF(I7080&gt;0,H7080/I7080,0)</f>
      </c>
      <c r="K7080" s="179" t="str">
        <f>1-EXP(-J7080)</f>
      </c>
      <c r="L7080" s="180" t="str">
        <f>IF(G7080=30,1,M7079)</f>
      </c>
      <c r="M7080" s="181" t="str">
        <f>L7080*(1-K7080)</f>
      </c>
    </row>
    <row r="7081">
      <c r="A7081" t="s">
        <v>164</v>
      </c>
      <c r="B7081" t="s">
        <v>262</v>
      </c>
      <c r="C7081" s="32" t="s">
        <v>264</v>
      </c>
      <c r="D7081" t="s">
        <v>458</v>
      </c>
      <c r="E7081" t="s">
        <v>476</v>
      </c>
      <c r="F7081" s="174" t="n">
        <v>2045</v>
      </c>
      <c r="G7081" s="175" t="n">
        <v>69</v>
      </c>
      <c r="H7081" s="176" t="n">
        <v>34621.1309115035</v>
      </c>
      <c r="I7081" s="177" t="n">
        <v>2954485.9174039</v>
      </c>
      <c r="J7081" s="178" t="str">
        <f>IF(I7081&gt;0,H7081/I7081,0)</f>
      </c>
      <c r="K7081" s="179" t="str">
        <f>1-EXP(-J7081)</f>
      </c>
      <c r="L7081" s="180" t="str">
        <f>IF(G7081=30,1,M7080)</f>
      </c>
      <c r="M7081" s="181" t="str">
        <f>L7081*(1-K7081)</f>
      </c>
    </row>
    <row r="7082">
      <c r="A7082" t="s">
        <v>164</v>
      </c>
      <c r="B7082" t="s">
        <v>262</v>
      </c>
      <c r="C7082" s="32" t="s">
        <v>264</v>
      </c>
      <c r="D7082" t="s">
        <v>458</v>
      </c>
      <c r="E7082" t="s">
        <v>476</v>
      </c>
      <c r="F7082" s="174" t="n">
        <v>2046</v>
      </c>
      <c r="G7082" s="175" t="n">
        <v>30</v>
      </c>
      <c r="H7082" s="176" t="n">
        <v>689.18792347991</v>
      </c>
      <c r="I7082" s="177" t="n">
        <v>4588357.9791446</v>
      </c>
      <c r="J7082" s="178" t="str">
        <f>IF(I7082&gt;0,H7082/I7082,0)</f>
      </c>
      <c r="K7082" s="179" t="str">
        <f>1-EXP(-J7082)</f>
      </c>
      <c r="L7082" s="180" t="str">
        <f>IF(G7082=30,1,M7081)</f>
      </c>
      <c r="M7082" s="181" t="str">
        <f>L7082*(1-K7082)</f>
      </c>
    </row>
    <row r="7083">
      <c r="A7083" t="s">
        <v>164</v>
      </c>
      <c r="B7083" t="s">
        <v>262</v>
      </c>
      <c r="C7083" s="32" t="s">
        <v>264</v>
      </c>
      <c r="D7083" t="s">
        <v>458</v>
      </c>
      <c r="E7083" t="s">
        <v>476</v>
      </c>
      <c r="F7083" s="174" t="n">
        <v>2046</v>
      </c>
      <c r="G7083" s="175" t="n">
        <v>31</v>
      </c>
      <c r="H7083" s="176" t="n">
        <v>973.708368885044</v>
      </c>
      <c r="I7083" s="177" t="n">
        <v>4637167.41973609</v>
      </c>
      <c r="J7083" s="178" t="str">
        <f>IF(I7083&gt;0,H7083/I7083,0)</f>
      </c>
      <c r="K7083" s="179" t="str">
        <f>1-EXP(-J7083)</f>
      </c>
      <c r="L7083" s="180" t="str">
        <f>IF(G7083=30,1,M7082)</f>
      </c>
      <c r="M7083" s="181" t="str">
        <f>L7083*(1-K7083)</f>
      </c>
    </row>
    <row r="7084">
      <c r="A7084" t="s">
        <v>164</v>
      </c>
      <c r="B7084" t="s">
        <v>262</v>
      </c>
      <c r="C7084" s="32" t="s">
        <v>264</v>
      </c>
      <c r="D7084" t="s">
        <v>458</v>
      </c>
      <c r="E7084" t="s">
        <v>476</v>
      </c>
      <c r="F7084" s="174" t="n">
        <v>2046</v>
      </c>
      <c r="G7084" s="175" t="n">
        <v>32</v>
      </c>
      <c r="H7084" s="176" t="n">
        <v>1040.81046185844</v>
      </c>
      <c r="I7084" s="177" t="n">
        <v>4703696.41237937</v>
      </c>
      <c r="J7084" s="178" t="str">
        <f>IF(I7084&gt;0,H7084/I7084,0)</f>
      </c>
      <c r="K7084" s="179" t="str">
        <f>1-EXP(-J7084)</f>
      </c>
      <c r="L7084" s="180" t="str">
        <f>IF(G7084=30,1,M7083)</f>
      </c>
      <c r="M7084" s="181" t="str">
        <f>L7084*(1-K7084)</f>
      </c>
    </row>
    <row r="7085">
      <c r="A7085" t="s">
        <v>164</v>
      </c>
      <c r="B7085" t="s">
        <v>262</v>
      </c>
      <c r="C7085" s="32" t="s">
        <v>264</v>
      </c>
      <c r="D7085" t="s">
        <v>458</v>
      </c>
      <c r="E7085" t="s">
        <v>476</v>
      </c>
      <c r="F7085" s="174" t="n">
        <v>2046</v>
      </c>
      <c r="G7085" s="175" t="n">
        <v>33</v>
      </c>
      <c r="H7085" s="176" t="n">
        <v>1118.64514975368</v>
      </c>
      <c r="I7085" s="177" t="n">
        <v>4771580.16376252</v>
      </c>
      <c r="J7085" s="178" t="str">
        <f>IF(I7085&gt;0,H7085/I7085,0)</f>
      </c>
      <c r="K7085" s="179" t="str">
        <f>1-EXP(-J7085)</f>
      </c>
      <c r="L7085" s="180" t="str">
        <f>IF(G7085=30,1,M7084)</f>
      </c>
      <c r="M7085" s="181" t="str">
        <f>L7085*(1-K7085)</f>
      </c>
    </row>
    <row r="7086">
      <c r="A7086" t="s">
        <v>164</v>
      </c>
      <c r="B7086" t="s">
        <v>262</v>
      </c>
      <c r="C7086" s="32" t="s">
        <v>264</v>
      </c>
      <c r="D7086" t="s">
        <v>458</v>
      </c>
      <c r="E7086" t="s">
        <v>476</v>
      </c>
      <c r="F7086" s="174" t="n">
        <v>2046</v>
      </c>
      <c r="G7086" s="175" t="n">
        <v>34</v>
      </c>
      <c r="H7086" s="176" t="n">
        <v>1264.46090186566</v>
      </c>
      <c r="I7086" s="177" t="n">
        <v>4883667.05580147</v>
      </c>
      <c r="J7086" s="178" t="str">
        <f>IF(I7086&gt;0,H7086/I7086,0)</f>
      </c>
      <c r="K7086" s="179" t="str">
        <f>1-EXP(-J7086)</f>
      </c>
      <c r="L7086" s="180" t="str">
        <f>IF(G7086=30,1,M7085)</f>
      </c>
      <c r="M7086" s="181" t="str">
        <f>L7086*(1-K7086)</f>
      </c>
    </row>
    <row r="7087">
      <c r="A7087" t="s">
        <v>164</v>
      </c>
      <c r="B7087" t="s">
        <v>262</v>
      </c>
      <c r="C7087" s="32" t="s">
        <v>264</v>
      </c>
      <c r="D7087" t="s">
        <v>458</v>
      </c>
      <c r="E7087" t="s">
        <v>476</v>
      </c>
      <c r="F7087" s="174" t="n">
        <v>2046</v>
      </c>
      <c r="G7087" s="175" t="n">
        <v>35</v>
      </c>
      <c r="H7087" s="176" t="n">
        <v>1643.33973890803</v>
      </c>
      <c r="I7087" s="177" t="n">
        <v>4854949.12163934</v>
      </c>
      <c r="J7087" s="178" t="str">
        <f>IF(I7087&gt;0,H7087/I7087,0)</f>
      </c>
      <c r="K7087" s="179" t="str">
        <f>1-EXP(-J7087)</f>
      </c>
      <c r="L7087" s="180" t="str">
        <f>IF(G7087=30,1,M7086)</f>
      </c>
      <c r="M7087" s="181" t="str">
        <f>L7087*(1-K7087)</f>
      </c>
    </row>
    <row r="7088">
      <c r="A7088" t="s">
        <v>164</v>
      </c>
      <c r="B7088" t="s">
        <v>262</v>
      </c>
      <c r="C7088" s="32" t="s">
        <v>264</v>
      </c>
      <c r="D7088" t="s">
        <v>458</v>
      </c>
      <c r="E7088" t="s">
        <v>476</v>
      </c>
      <c r="F7088" s="174" t="n">
        <v>2046</v>
      </c>
      <c r="G7088" s="175" t="n">
        <v>36</v>
      </c>
      <c r="H7088" s="176" t="n">
        <v>1874.4276832459</v>
      </c>
      <c r="I7088" s="177" t="n">
        <v>4720402.2416846</v>
      </c>
      <c r="J7088" s="178" t="str">
        <f>IF(I7088&gt;0,H7088/I7088,0)</f>
      </c>
      <c r="K7088" s="179" t="str">
        <f>1-EXP(-J7088)</f>
      </c>
      <c r="L7088" s="180" t="str">
        <f>IF(G7088=30,1,M7087)</f>
      </c>
      <c r="M7088" s="181" t="str">
        <f>L7088*(1-K7088)</f>
      </c>
    </row>
    <row r="7089">
      <c r="A7089" t="s">
        <v>164</v>
      </c>
      <c r="B7089" t="s">
        <v>262</v>
      </c>
      <c r="C7089" s="32" t="s">
        <v>264</v>
      </c>
      <c r="D7089" t="s">
        <v>458</v>
      </c>
      <c r="E7089" t="s">
        <v>476</v>
      </c>
      <c r="F7089" s="174" t="n">
        <v>2046</v>
      </c>
      <c r="G7089" s="175" t="n">
        <v>37</v>
      </c>
      <c r="H7089" s="176" t="n">
        <v>1983.81118657249</v>
      </c>
      <c r="I7089" s="177" t="n">
        <v>4648520.60838654</v>
      </c>
      <c r="J7089" s="178" t="str">
        <f>IF(I7089&gt;0,H7089/I7089,0)</f>
      </c>
      <c r="K7089" s="179" t="str">
        <f>1-EXP(-J7089)</f>
      </c>
      <c r="L7089" s="180" t="str">
        <f>IF(G7089=30,1,M7088)</f>
      </c>
      <c r="M7089" s="181" t="str">
        <f>L7089*(1-K7089)</f>
      </c>
    </row>
    <row r="7090">
      <c r="A7090" t="s">
        <v>164</v>
      </c>
      <c r="B7090" t="s">
        <v>262</v>
      </c>
      <c r="C7090" s="32" t="s">
        <v>264</v>
      </c>
      <c r="D7090" t="s">
        <v>458</v>
      </c>
      <c r="E7090" t="s">
        <v>476</v>
      </c>
      <c r="F7090" s="174" t="n">
        <v>2046</v>
      </c>
      <c r="G7090" s="175" t="n">
        <v>38</v>
      </c>
      <c r="H7090" s="176" t="n">
        <v>2119.41233826324</v>
      </c>
      <c r="I7090" s="177" t="n">
        <v>4604253.23085271</v>
      </c>
      <c r="J7090" s="178" t="str">
        <f>IF(I7090&gt;0,H7090/I7090,0)</f>
      </c>
      <c r="K7090" s="179" t="str">
        <f>1-EXP(-J7090)</f>
      </c>
      <c r="L7090" s="180" t="str">
        <f>IF(G7090=30,1,M7089)</f>
      </c>
      <c r="M7090" s="181" t="str">
        <f>L7090*(1-K7090)</f>
      </c>
    </row>
    <row r="7091">
      <c r="A7091" t="s">
        <v>164</v>
      </c>
      <c r="B7091" t="s">
        <v>262</v>
      </c>
      <c r="C7091" s="32" t="s">
        <v>264</v>
      </c>
      <c r="D7091" t="s">
        <v>458</v>
      </c>
      <c r="E7091" t="s">
        <v>476</v>
      </c>
      <c r="F7091" s="174" t="n">
        <v>2046</v>
      </c>
      <c r="G7091" s="175" t="n">
        <v>39</v>
      </c>
      <c r="H7091" s="176" t="n">
        <v>2365.19246031327</v>
      </c>
      <c r="I7091" s="177" t="n">
        <v>4627320.05094436</v>
      </c>
      <c r="J7091" s="178" t="str">
        <f>IF(I7091&gt;0,H7091/I7091,0)</f>
      </c>
      <c r="K7091" s="179" t="str">
        <f>1-EXP(-J7091)</f>
      </c>
      <c r="L7091" s="180" t="str">
        <f>IF(G7091=30,1,M7090)</f>
      </c>
      <c r="M7091" s="181" t="str">
        <f>L7091*(1-K7091)</f>
      </c>
    </row>
    <row r="7092">
      <c r="A7092" t="s">
        <v>164</v>
      </c>
      <c r="B7092" t="s">
        <v>262</v>
      </c>
      <c r="C7092" s="32" t="s">
        <v>264</v>
      </c>
      <c r="D7092" t="s">
        <v>458</v>
      </c>
      <c r="E7092" t="s">
        <v>476</v>
      </c>
      <c r="F7092" s="174" t="n">
        <v>2046</v>
      </c>
      <c r="G7092" s="175" t="n">
        <v>40</v>
      </c>
      <c r="H7092" s="176" t="n">
        <v>3116.86247121788</v>
      </c>
      <c r="I7092" s="177" t="n">
        <v>4542187.11364157</v>
      </c>
      <c r="J7092" s="178" t="str">
        <f>IF(I7092&gt;0,H7092/I7092,0)</f>
      </c>
      <c r="K7092" s="179" t="str">
        <f>1-EXP(-J7092)</f>
      </c>
      <c r="L7092" s="180" t="str">
        <f>IF(G7092=30,1,M7091)</f>
      </c>
      <c r="M7092" s="181" t="str">
        <f>L7092*(1-K7092)</f>
      </c>
    </row>
    <row r="7093">
      <c r="A7093" t="s">
        <v>164</v>
      </c>
      <c r="B7093" t="s">
        <v>262</v>
      </c>
      <c r="C7093" s="32" t="s">
        <v>264</v>
      </c>
      <c r="D7093" t="s">
        <v>458</v>
      </c>
      <c r="E7093" t="s">
        <v>476</v>
      </c>
      <c r="F7093" s="174" t="n">
        <v>2046</v>
      </c>
      <c r="G7093" s="175" t="n">
        <v>41</v>
      </c>
      <c r="H7093" s="176" t="n">
        <v>3463.73243541602</v>
      </c>
      <c r="I7093" s="177" t="n">
        <v>4477687.81298572</v>
      </c>
      <c r="J7093" s="178" t="str">
        <f>IF(I7093&gt;0,H7093/I7093,0)</f>
      </c>
      <c r="K7093" s="179" t="str">
        <f>1-EXP(-J7093)</f>
      </c>
      <c r="L7093" s="180" t="str">
        <f>IF(G7093=30,1,M7092)</f>
      </c>
      <c r="M7093" s="181" t="str">
        <f>L7093*(1-K7093)</f>
      </c>
    </row>
    <row r="7094">
      <c r="A7094" t="s">
        <v>164</v>
      </c>
      <c r="B7094" t="s">
        <v>262</v>
      </c>
      <c r="C7094" s="32" t="s">
        <v>264</v>
      </c>
      <c r="D7094" t="s">
        <v>458</v>
      </c>
      <c r="E7094" t="s">
        <v>476</v>
      </c>
      <c r="F7094" s="174" t="n">
        <v>2046</v>
      </c>
      <c r="G7094" s="175" t="n">
        <v>42</v>
      </c>
      <c r="H7094" s="176" t="n">
        <v>3647.73384539154</v>
      </c>
      <c r="I7094" s="177" t="n">
        <v>4346618.60353048</v>
      </c>
      <c r="J7094" s="178" t="str">
        <f>IF(I7094&gt;0,H7094/I7094,0)</f>
      </c>
      <c r="K7094" s="179" t="str">
        <f>1-EXP(-J7094)</f>
      </c>
      <c r="L7094" s="180" t="str">
        <f>IF(G7094=30,1,M7093)</f>
      </c>
      <c r="M7094" s="181" t="str">
        <f>L7094*(1-K7094)</f>
      </c>
    </row>
    <row r="7095">
      <c r="A7095" t="s">
        <v>164</v>
      </c>
      <c r="B7095" t="s">
        <v>262</v>
      </c>
      <c r="C7095" s="32" t="s">
        <v>264</v>
      </c>
      <c r="D7095" t="s">
        <v>458</v>
      </c>
      <c r="E7095" t="s">
        <v>476</v>
      </c>
      <c r="F7095" s="174" t="n">
        <v>2046</v>
      </c>
      <c r="G7095" s="175" t="n">
        <v>43</v>
      </c>
      <c r="H7095" s="176" t="n">
        <v>3903.01377737499</v>
      </c>
      <c r="I7095" s="177" t="n">
        <v>4277279.09412985</v>
      </c>
      <c r="J7095" s="178" t="str">
        <f>IF(I7095&gt;0,H7095/I7095,0)</f>
      </c>
      <c r="K7095" s="179" t="str">
        <f>1-EXP(-J7095)</f>
      </c>
      <c r="L7095" s="180" t="str">
        <f>IF(G7095=30,1,M7094)</f>
      </c>
      <c r="M7095" s="181" t="str">
        <f>L7095*(1-K7095)</f>
      </c>
    </row>
    <row r="7096">
      <c r="A7096" t="s">
        <v>164</v>
      </c>
      <c r="B7096" t="s">
        <v>262</v>
      </c>
      <c r="C7096" s="32" t="s">
        <v>264</v>
      </c>
      <c r="D7096" t="s">
        <v>458</v>
      </c>
      <c r="E7096" t="s">
        <v>476</v>
      </c>
      <c r="F7096" s="174" t="n">
        <v>2046</v>
      </c>
      <c r="G7096" s="175" t="n">
        <v>44</v>
      </c>
      <c r="H7096" s="176" t="n">
        <v>4385.44915012425</v>
      </c>
      <c r="I7096" s="177" t="n">
        <v>4248688.76402794</v>
      </c>
      <c r="J7096" s="178" t="str">
        <f>IF(I7096&gt;0,H7096/I7096,0)</f>
      </c>
      <c r="K7096" s="179" t="str">
        <f>1-EXP(-J7096)</f>
      </c>
      <c r="L7096" s="180" t="str">
        <f>IF(G7096=30,1,M7095)</f>
      </c>
      <c r="M7096" s="181" t="str">
        <f>L7096*(1-K7096)</f>
      </c>
    </row>
    <row r="7097">
      <c r="A7097" t="s">
        <v>164</v>
      </c>
      <c r="B7097" t="s">
        <v>262</v>
      </c>
      <c r="C7097" s="32" t="s">
        <v>264</v>
      </c>
      <c r="D7097" t="s">
        <v>458</v>
      </c>
      <c r="E7097" t="s">
        <v>476</v>
      </c>
      <c r="F7097" s="174" t="n">
        <v>2046</v>
      </c>
      <c r="G7097" s="175" t="n">
        <v>45</v>
      </c>
      <c r="H7097" s="176" t="n">
        <v>5585.99957095694</v>
      </c>
      <c r="I7097" s="177" t="n">
        <v>4222484.58667323</v>
      </c>
      <c r="J7097" s="178" t="str">
        <f>IF(I7097&gt;0,H7097/I7097,0)</f>
      </c>
      <c r="K7097" s="179" t="str">
        <f>1-EXP(-J7097)</f>
      </c>
      <c r="L7097" s="180" t="str">
        <f>IF(G7097=30,1,M7096)</f>
      </c>
      <c r="M7097" s="181" t="str">
        <f>L7097*(1-K7097)</f>
      </c>
    </row>
    <row r="7098">
      <c r="A7098" t="s">
        <v>164</v>
      </c>
      <c r="B7098" t="s">
        <v>262</v>
      </c>
      <c r="C7098" s="32" t="s">
        <v>264</v>
      </c>
      <c r="D7098" t="s">
        <v>458</v>
      </c>
      <c r="E7098" t="s">
        <v>476</v>
      </c>
      <c r="F7098" s="174" t="n">
        <v>2046</v>
      </c>
      <c r="G7098" s="175" t="n">
        <v>46</v>
      </c>
      <c r="H7098" s="176" t="n">
        <v>6140.75615371523</v>
      </c>
      <c r="I7098" s="177" t="n">
        <v>4194373.2367691</v>
      </c>
      <c r="J7098" s="178" t="str">
        <f>IF(I7098&gt;0,H7098/I7098,0)</f>
      </c>
      <c r="K7098" s="179" t="str">
        <f>1-EXP(-J7098)</f>
      </c>
      <c r="L7098" s="180" t="str">
        <f>IF(G7098=30,1,M7097)</f>
      </c>
      <c r="M7098" s="181" t="str">
        <f>L7098*(1-K7098)</f>
      </c>
    </row>
    <row r="7099">
      <c r="A7099" t="s">
        <v>164</v>
      </c>
      <c r="B7099" t="s">
        <v>262</v>
      </c>
      <c r="C7099" s="32" t="s">
        <v>264</v>
      </c>
      <c r="D7099" t="s">
        <v>458</v>
      </c>
      <c r="E7099" t="s">
        <v>476</v>
      </c>
      <c r="F7099" s="174" t="n">
        <v>2046</v>
      </c>
      <c r="G7099" s="175" t="n">
        <v>47</v>
      </c>
      <c r="H7099" s="176" t="n">
        <v>6741.77758329433</v>
      </c>
      <c r="I7099" s="177" t="n">
        <v>4204717.1533297</v>
      </c>
      <c r="J7099" s="178" t="str">
        <f>IF(I7099&gt;0,H7099/I7099,0)</f>
      </c>
      <c r="K7099" s="179" t="str">
        <f>1-EXP(-J7099)</f>
      </c>
      <c r="L7099" s="180" t="str">
        <f>IF(G7099=30,1,M7098)</f>
      </c>
      <c r="M7099" s="181" t="str">
        <f>L7099*(1-K7099)</f>
      </c>
    </row>
    <row r="7100">
      <c r="A7100" t="s">
        <v>164</v>
      </c>
      <c r="B7100" t="s">
        <v>262</v>
      </c>
      <c r="C7100" s="32" t="s">
        <v>264</v>
      </c>
      <c r="D7100" t="s">
        <v>458</v>
      </c>
      <c r="E7100" t="s">
        <v>476</v>
      </c>
      <c r="F7100" s="174" t="n">
        <v>2046</v>
      </c>
      <c r="G7100" s="175" t="n">
        <v>48</v>
      </c>
      <c r="H7100" s="176" t="n">
        <v>7478.54923183423</v>
      </c>
      <c r="I7100" s="177" t="n">
        <v>4251856.50945951</v>
      </c>
      <c r="J7100" s="178" t="str">
        <f>IF(I7100&gt;0,H7100/I7100,0)</f>
      </c>
      <c r="K7100" s="179" t="str">
        <f>1-EXP(-J7100)</f>
      </c>
      <c r="L7100" s="180" t="str">
        <f>IF(G7100=30,1,M7099)</f>
      </c>
      <c r="M7100" s="181" t="str">
        <f>L7100*(1-K7100)</f>
      </c>
    </row>
    <row r="7101">
      <c r="A7101" t="s">
        <v>164</v>
      </c>
      <c r="B7101" t="s">
        <v>262</v>
      </c>
      <c r="C7101" s="32" t="s">
        <v>264</v>
      </c>
      <c r="D7101" t="s">
        <v>458</v>
      </c>
      <c r="E7101" t="s">
        <v>476</v>
      </c>
      <c r="F7101" s="174" t="n">
        <v>2046</v>
      </c>
      <c r="G7101" s="175" t="n">
        <v>49</v>
      </c>
      <c r="H7101" s="176" t="n">
        <v>8636.63651969</v>
      </c>
      <c r="I7101" s="177" t="n">
        <v>4371152.65663419</v>
      </c>
      <c r="J7101" s="178" t="str">
        <f>IF(I7101&gt;0,H7101/I7101,0)</f>
      </c>
      <c r="K7101" s="179" t="str">
        <f>1-EXP(-J7101)</f>
      </c>
      <c r="L7101" s="180" t="str">
        <f>IF(G7101=30,1,M7100)</f>
      </c>
      <c r="M7101" s="181" t="str">
        <f>L7101*(1-K7101)</f>
      </c>
    </row>
    <row r="7102">
      <c r="A7102" t="s">
        <v>164</v>
      </c>
      <c r="B7102" t="s">
        <v>262</v>
      </c>
      <c r="C7102" s="32" t="s">
        <v>264</v>
      </c>
      <c r="D7102" t="s">
        <v>458</v>
      </c>
      <c r="E7102" t="s">
        <v>476</v>
      </c>
      <c r="F7102" s="174" t="n">
        <v>2046</v>
      </c>
      <c r="G7102" s="175" t="n">
        <v>50</v>
      </c>
      <c r="H7102" s="176" t="n">
        <v>9731.79037700815</v>
      </c>
      <c r="I7102" s="177" t="n">
        <v>4315784.9862054</v>
      </c>
      <c r="J7102" s="178" t="str">
        <f>IF(I7102&gt;0,H7102/I7102,0)</f>
      </c>
      <c r="K7102" s="179" t="str">
        <f>1-EXP(-J7102)</f>
      </c>
      <c r="L7102" s="180" t="str">
        <f>IF(G7102=30,1,M7101)</f>
      </c>
      <c r="M7102" s="181" t="str">
        <f>L7102*(1-K7102)</f>
      </c>
    </row>
    <row r="7103">
      <c r="A7103" t="s">
        <v>164</v>
      </c>
      <c r="B7103" t="s">
        <v>262</v>
      </c>
      <c r="C7103" s="32" t="s">
        <v>264</v>
      </c>
      <c r="D7103" t="s">
        <v>458</v>
      </c>
      <c r="E7103" t="s">
        <v>476</v>
      </c>
      <c r="F7103" s="174" t="n">
        <v>2046</v>
      </c>
      <c r="G7103" s="175" t="n">
        <v>51</v>
      </c>
      <c r="H7103" s="176" t="n">
        <v>10436.2228231203</v>
      </c>
      <c r="I7103" s="177" t="n">
        <v>4229687.22039572</v>
      </c>
      <c r="J7103" s="178" t="str">
        <f>IF(I7103&gt;0,H7103/I7103,0)</f>
      </c>
      <c r="K7103" s="179" t="str">
        <f>1-EXP(-J7103)</f>
      </c>
      <c r="L7103" s="180" t="str">
        <f>IF(G7103=30,1,M7102)</f>
      </c>
      <c r="M7103" s="181" t="str">
        <f>L7103*(1-K7103)</f>
      </c>
    </row>
    <row r="7104">
      <c r="A7104" t="s">
        <v>164</v>
      </c>
      <c r="B7104" t="s">
        <v>262</v>
      </c>
      <c r="C7104" s="32" t="s">
        <v>264</v>
      </c>
      <c r="D7104" t="s">
        <v>458</v>
      </c>
      <c r="E7104" t="s">
        <v>476</v>
      </c>
      <c r="F7104" s="174" t="n">
        <v>2046</v>
      </c>
      <c r="G7104" s="175" t="n">
        <v>52</v>
      </c>
      <c r="H7104" s="176" t="n">
        <v>11211.2424408595</v>
      </c>
      <c r="I7104" s="177" t="n">
        <v>4158039.42577341</v>
      </c>
      <c r="J7104" s="178" t="str">
        <f>IF(I7104&gt;0,H7104/I7104,0)</f>
      </c>
      <c r="K7104" s="179" t="str">
        <f>1-EXP(-J7104)</f>
      </c>
      <c r="L7104" s="180" t="str">
        <f>IF(G7104=30,1,M7103)</f>
      </c>
      <c r="M7104" s="181" t="str">
        <f>L7104*(1-K7104)</f>
      </c>
    </row>
    <row r="7105">
      <c r="A7105" t="s">
        <v>164</v>
      </c>
      <c r="B7105" t="s">
        <v>262</v>
      </c>
      <c r="C7105" s="32" t="s">
        <v>264</v>
      </c>
      <c r="D7105" t="s">
        <v>458</v>
      </c>
      <c r="E7105" t="s">
        <v>476</v>
      </c>
      <c r="F7105" s="174" t="n">
        <v>2046</v>
      </c>
      <c r="G7105" s="175" t="n">
        <v>53</v>
      </c>
      <c r="H7105" s="176" t="n">
        <v>12022.4006801</v>
      </c>
      <c r="I7105" s="177" t="n">
        <v>4088537.33474076</v>
      </c>
      <c r="J7105" s="178" t="str">
        <f>IF(I7105&gt;0,H7105/I7105,0)</f>
      </c>
      <c r="K7105" s="179" t="str">
        <f>1-EXP(-J7105)</f>
      </c>
      <c r="L7105" s="180" t="str">
        <f>IF(G7105=30,1,M7104)</f>
      </c>
      <c r="M7105" s="181" t="str">
        <f>L7105*(1-K7105)</f>
      </c>
    </row>
    <row r="7106">
      <c r="A7106" t="s">
        <v>164</v>
      </c>
      <c r="B7106" t="s">
        <v>262</v>
      </c>
      <c r="C7106" s="32" t="s">
        <v>264</v>
      </c>
      <c r="D7106" t="s">
        <v>458</v>
      </c>
      <c r="E7106" t="s">
        <v>476</v>
      </c>
      <c r="F7106" s="174" t="n">
        <v>2046</v>
      </c>
      <c r="G7106" s="175" t="n">
        <v>54</v>
      </c>
      <c r="H7106" s="176" t="n">
        <v>13117.3612154774</v>
      </c>
      <c r="I7106" s="177" t="n">
        <v>4104004.95035979</v>
      </c>
      <c r="J7106" s="178" t="str">
        <f>IF(I7106&gt;0,H7106/I7106,0)</f>
      </c>
      <c r="K7106" s="179" t="str">
        <f>1-EXP(-J7106)</f>
      </c>
      <c r="L7106" s="180" t="str">
        <f>IF(G7106=30,1,M7105)</f>
      </c>
      <c r="M7106" s="181" t="str">
        <f>L7106*(1-K7106)</f>
      </c>
    </row>
    <row r="7107">
      <c r="A7107" t="s">
        <v>164</v>
      </c>
      <c r="B7107" t="s">
        <v>262</v>
      </c>
      <c r="C7107" s="32" t="s">
        <v>264</v>
      </c>
      <c r="D7107" t="s">
        <v>458</v>
      </c>
      <c r="E7107" t="s">
        <v>476</v>
      </c>
      <c r="F7107" s="174" t="n">
        <v>2046</v>
      </c>
      <c r="G7107" s="175" t="n">
        <v>55</v>
      </c>
      <c r="H7107" s="176" t="n">
        <v>14018.1527877742</v>
      </c>
      <c r="I7107" s="177" t="n">
        <v>4098564.06381477</v>
      </c>
      <c r="J7107" s="178" t="str">
        <f>IF(I7107&gt;0,H7107/I7107,0)</f>
      </c>
      <c r="K7107" s="179" t="str">
        <f>1-EXP(-J7107)</f>
      </c>
      <c r="L7107" s="180" t="str">
        <f>IF(G7107=30,1,M7106)</f>
      </c>
      <c r="M7107" s="181" t="str">
        <f>L7107*(1-K7107)</f>
      </c>
    </row>
    <row r="7108">
      <c r="A7108" t="s">
        <v>164</v>
      </c>
      <c r="B7108" t="s">
        <v>262</v>
      </c>
      <c r="C7108" s="32" t="s">
        <v>264</v>
      </c>
      <c r="D7108" t="s">
        <v>458</v>
      </c>
      <c r="E7108" t="s">
        <v>476</v>
      </c>
      <c r="F7108" s="174" t="n">
        <v>2046</v>
      </c>
      <c r="G7108" s="175" t="n">
        <v>56</v>
      </c>
      <c r="H7108" s="176" t="n">
        <v>20402.4089234717</v>
      </c>
      <c r="I7108" s="177" t="n">
        <v>6025903.81326666</v>
      </c>
      <c r="J7108" s="178" t="str">
        <f>IF(I7108&gt;0,H7108/I7108,0)</f>
      </c>
      <c r="K7108" s="179" t="str">
        <f>1-EXP(-J7108)</f>
      </c>
      <c r="L7108" s="180" t="str">
        <f>IF(G7108=30,1,M7107)</f>
      </c>
      <c r="M7108" s="181" t="str">
        <f>L7108*(1-K7108)</f>
      </c>
    </row>
    <row r="7109">
      <c r="A7109" t="s">
        <v>164</v>
      </c>
      <c r="B7109" t="s">
        <v>262</v>
      </c>
      <c r="C7109" s="32" t="s">
        <v>264</v>
      </c>
      <c r="D7109" t="s">
        <v>458</v>
      </c>
      <c r="E7109" t="s">
        <v>476</v>
      </c>
      <c r="F7109" s="174" t="n">
        <v>2046</v>
      </c>
      <c r="G7109" s="175" t="n">
        <v>57</v>
      </c>
      <c r="H7109" s="176" t="n">
        <v>16256.6496238523</v>
      </c>
      <c r="I7109" s="177" t="n">
        <v>4009300.09970352</v>
      </c>
      <c r="J7109" s="178" t="str">
        <f>IF(I7109&gt;0,H7109/I7109,0)</f>
      </c>
      <c r="K7109" s="179" t="str">
        <f>1-EXP(-J7109)</f>
      </c>
      <c r="L7109" s="180" t="str">
        <f>IF(G7109=30,1,M7108)</f>
      </c>
      <c r="M7109" s="181" t="str">
        <f>L7109*(1-K7109)</f>
      </c>
    </row>
    <row r="7110">
      <c r="A7110" t="s">
        <v>164</v>
      </c>
      <c r="B7110" t="s">
        <v>262</v>
      </c>
      <c r="C7110" s="32" t="s">
        <v>264</v>
      </c>
      <c r="D7110" t="s">
        <v>458</v>
      </c>
      <c r="E7110" t="s">
        <v>476</v>
      </c>
      <c r="F7110" s="174" t="n">
        <v>2046</v>
      </c>
      <c r="G7110" s="175" t="n">
        <v>58</v>
      </c>
      <c r="H7110" s="176" t="n">
        <v>17556.3934769015</v>
      </c>
      <c r="I7110" s="177" t="n">
        <v>3965346.22778595</v>
      </c>
      <c r="J7110" s="178" t="str">
        <f>IF(I7110&gt;0,H7110/I7110,0)</f>
      </c>
      <c r="K7110" s="179" t="str">
        <f>1-EXP(-J7110)</f>
      </c>
      <c r="L7110" s="180" t="str">
        <f>IF(G7110=30,1,M7109)</f>
      </c>
      <c r="M7110" s="181" t="str">
        <f>L7110*(1-K7110)</f>
      </c>
    </row>
    <row r="7111">
      <c r="A7111" t="s">
        <v>164</v>
      </c>
      <c r="B7111" t="s">
        <v>262</v>
      </c>
      <c r="C7111" s="32" t="s">
        <v>264</v>
      </c>
      <c r="D7111" t="s">
        <v>458</v>
      </c>
      <c r="E7111" t="s">
        <v>476</v>
      </c>
      <c r="F7111" s="174" t="n">
        <v>2046</v>
      </c>
      <c r="G7111" s="175" t="n">
        <v>59</v>
      </c>
      <c r="H7111" s="176" t="n">
        <v>18478.2663441449</v>
      </c>
      <c r="I7111" s="177" t="n">
        <v>3813722.09271144</v>
      </c>
      <c r="J7111" s="178" t="str">
        <f>IF(I7111&gt;0,H7111/I7111,0)</f>
      </c>
      <c r="K7111" s="179" t="str">
        <f>1-EXP(-J7111)</f>
      </c>
      <c r="L7111" s="180" t="str">
        <f>IF(G7111=30,1,M7110)</f>
      </c>
      <c r="M7111" s="181" t="str">
        <f>L7111*(1-K7111)</f>
      </c>
    </row>
    <row r="7112">
      <c r="A7112" t="s">
        <v>164</v>
      </c>
      <c r="B7112" t="s">
        <v>262</v>
      </c>
      <c r="C7112" s="32" t="s">
        <v>264</v>
      </c>
      <c r="D7112" t="s">
        <v>458</v>
      </c>
      <c r="E7112" t="s">
        <v>476</v>
      </c>
      <c r="F7112" s="174" t="n">
        <v>2046</v>
      </c>
      <c r="G7112" s="175" t="n">
        <v>60</v>
      </c>
      <c r="H7112" s="176" t="n">
        <v>19639.1559879632</v>
      </c>
      <c r="I7112" s="177" t="n">
        <v>3749750.9888381</v>
      </c>
      <c r="J7112" s="178" t="str">
        <f>IF(I7112&gt;0,H7112/I7112,0)</f>
      </c>
      <c r="K7112" s="179" t="str">
        <f>1-EXP(-J7112)</f>
      </c>
      <c r="L7112" s="180" t="str">
        <f>IF(G7112=30,1,M7111)</f>
      </c>
      <c r="M7112" s="181" t="str">
        <f>L7112*(1-K7112)</f>
      </c>
    </row>
    <row r="7113">
      <c r="A7113" t="s">
        <v>164</v>
      </c>
      <c r="B7113" t="s">
        <v>262</v>
      </c>
      <c r="C7113" s="32" t="s">
        <v>264</v>
      </c>
      <c r="D7113" t="s">
        <v>458</v>
      </c>
      <c r="E7113" t="s">
        <v>476</v>
      </c>
      <c r="F7113" s="174" t="n">
        <v>2046</v>
      </c>
      <c r="G7113" s="175" t="n">
        <v>61</v>
      </c>
      <c r="H7113" s="176" t="n">
        <v>21639.5207531651</v>
      </c>
      <c r="I7113" s="177" t="n">
        <v>3767052.02441388</v>
      </c>
      <c r="J7113" s="178" t="str">
        <f>IF(I7113&gt;0,H7113/I7113,0)</f>
      </c>
      <c r="K7113" s="179" t="str">
        <f>1-EXP(-J7113)</f>
      </c>
      <c r="L7113" s="180" t="str">
        <f>IF(G7113=30,1,M7112)</f>
      </c>
      <c r="M7113" s="181" t="str">
        <f>L7113*(1-K7113)</f>
      </c>
    </row>
    <row r="7114">
      <c r="A7114" t="s">
        <v>164</v>
      </c>
      <c r="B7114" t="s">
        <v>262</v>
      </c>
      <c r="C7114" s="32" t="s">
        <v>264</v>
      </c>
      <c r="D7114" t="s">
        <v>458</v>
      </c>
      <c r="E7114" t="s">
        <v>476</v>
      </c>
      <c r="F7114" s="174" t="n">
        <v>2046</v>
      </c>
      <c r="G7114" s="175" t="n">
        <v>62</v>
      </c>
      <c r="H7114" s="176" t="n">
        <v>23972.1950414111</v>
      </c>
      <c r="I7114" s="177" t="n">
        <v>3802395.89983944</v>
      </c>
      <c r="J7114" s="178" t="str">
        <f>IF(I7114&gt;0,H7114/I7114,0)</f>
      </c>
      <c r="K7114" s="179" t="str">
        <f>1-EXP(-J7114)</f>
      </c>
      <c r="L7114" s="180" t="str">
        <f>IF(G7114=30,1,M7113)</f>
      </c>
      <c r="M7114" s="181" t="str">
        <f>L7114*(1-K7114)</f>
      </c>
    </row>
    <row r="7115">
      <c r="A7115" t="s">
        <v>164</v>
      </c>
      <c r="B7115" t="s">
        <v>262</v>
      </c>
      <c r="C7115" s="32" t="s">
        <v>264</v>
      </c>
      <c r="D7115" t="s">
        <v>458</v>
      </c>
      <c r="E7115" t="s">
        <v>476</v>
      </c>
      <c r="F7115" s="174" t="n">
        <v>2046</v>
      </c>
      <c r="G7115" s="175" t="n">
        <v>63</v>
      </c>
      <c r="H7115" s="176" t="n">
        <v>25858.4441377702</v>
      </c>
      <c r="I7115" s="177" t="n">
        <v>3737342.03031869</v>
      </c>
      <c r="J7115" s="178" t="str">
        <f>IF(I7115&gt;0,H7115/I7115,0)</f>
      </c>
      <c r="K7115" s="179" t="str">
        <f>1-EXP(-J7115)</f>
      </c>
      <c r="L7115" s="180" t="str">
        <f>IF(G7115=30,1,M7114)</f>
      </c>
      <c r="M7115" s="181" t="str">
        <f>L7115*(1-K7115)</f>
      </c>
    </row>
    <row r="7116">
      <c r="A7116" t="s">
        <v>164</v>
      </c>
      <c r="B7116" t="s">
        <v>262</v>
      </c>
      <c r="C7116" s="32" t="s">
        <v>264</v>
      </c>
      <c r="D7116" t="s">
        <v>458</v>
      </c>
      <c r="E7116" t="s">
        <v>476</v>
      </c>
      <c r="F7116" s="174" t="n">
        <v>2046</v>
      </c>
      <c r="G7116" s="175" t="n">
        <v>64</v>
      </c>
      <c r="H7116" s="176" t="n">
        <v>27137.3429810324</v>
      </c>
      <c r="I7116" s="177" t="n">
        <v>3571588.01871002</v>
      </c>
      <c r="J7116" s="178" t="str">
        <f>IF(I7116&gt;0,H7116/I7116,0)</f>
      </c>
      <c r="K7116" s="179" t="str">
        <f>1-EXP(-J7116)</f>
      </c>
      <c r="L7116" s="180" t="str">
        <f>IF(G7116=30,1,M7115)</f>
      </c>
      <c r="M7116" s="181" t="str">
        <f>L7116*(1-K7116)</f>
      </c>
    </row>
    <row r="7117">
      <c r="A7117" t="s">
        <v>164</v>
      </c>
      <c r="B7117" t="s">
        <v>262</v>
      </c>
      <c r="C7117" s="32" t="s">
        <v>264</v>
      </c>
      <c r="D7117" t="s">
        <v>458</v>
      </c>
      <c r="E7117" t="s">
        <v>476</v>
      </c>
      <c r="F7117" s="174" t="n">
        <v>2046</v>
      </c>
      <c r="G7117" s="175" t="n">
        <v>65</v>
      </c>
      <c r="H7117" s="176" t="n">
        <v>27460.0733546452</v>
      </c>
      <c r="I7117" s="177" t="n">
        <v>3458597.16044204</v>
      </c>
      <c r="J7117" s="178" t="str">
        <f>IF(I7117&gt;0,H7117/I7117,0)</f>
      </c>
      <c r="K7117" s="179" t="str">
        <f>1-EXP(-J7117)</f>
      </c>
      <c r="L7117" s="180" t="str">
        <f>IF(G7117=30,1,M7116)</f>
      </c>
      <c r="M7117" s="181" t="str">
        <f>L7117*(1-K7117)</f>
      </c>
    </row>
    <row r="7118">
      <c r="A7118" t="s">
        <v>164</v>
      </c>
      <c r="B7118" t="s">
        <v>262</v>
      </c>
      <c r="C7118" s="32" t="s">
        <v>264</v>
      </c>
      <c r="D7118" t="s">
        <v>458</v>
      </c>
      <c r="E7118" t="s">
        <v>476</v>
      </c>
      <c r="F7118" s="174" t="n">
        <v>2046</v>
      </c>
      <c r="G7118" s="175" t="n">
        <v>66</v>
      </c>
      <c r="H7118" s="176" t="n">
        <v>29263.5827985054</v>
      </c>
      <c r="I7118" s="177" t="n">
        <v>3357472.76238278</v>
      </c>
      <c r="J7118" s="178" t="str">
        <f>IF(I7118&gt;0,H7118/I7118,0)</f>
      </c>
      <c r="K7118" s="179" t="str">
        <f>1-EXP(-J7118)</f>
      </c>
      <c r="L7118" s="180" t="str">
        <f>IF(G7118=30,1,M7117)</f>
      </c>
      <c r="M7118" s="181" t="str">
        <f>L7118*(1-K7118)</f>
      </c>
    </row>
    <row r="7119">
      <c r="A7119" t="s">
        <v>164</v>
      </c>
      <c r="B7119" t="s">
        <v>262</v>
      </c>
      <c r="C7119" s="32" t="s">
        <v>264</v>
      </c>
      <c r="D7119" t="s">
        <v>458</v>
      </c>
      <c r="E7119" t="s">
        <v>476</v>
      </c>
      <c r="F7119" s="174" t="n">
        <v>2046</v>
      </c>
      <c r="G7119" s="175" t="n">
        <v>67</v>
      </c>
      <c r="H7119" s="176" t="n">
        <v>31097.5660634412</v>
      </c>
      <c r="I7119" s="177" t="n">
        <v>3248502.4361809</v>
      </c>
      <c r="J7119" s="178" t="str">
        <f>IF(I7119&gt;0,H7119/I7119,0)</f>
      </c>
      <c r="K7119" s="179" t="str">
        <f>1-EXP(-J7119)</f>
      </c>
      <c r="L7119" s="180" t="str">
        <f>IF(G7119=30,1,M7118)</f>
      </c>
      <c r="M7119" s="181" t="str">
        <f>L7119*(1-K7119)</f>
      </c>
    </row>
    <row r="7120">
      <c r="A7120" t="s">
        <v>164</v>
      </c>
      <c r="B7120" t="s">
        <v>262</v>
      </c>
      <c r="C7120" s="32" t="s">
        <v>264</v>
      </c>
      <c r="D7120" t="s">
        <v>458</v>
      </c>
      <c r="E7120" t="s">
        <v>476</v>
      </c>
      <c r="F7120" s="174" t="n">
        <v>2046</v>
      </c>
      <c r="G7120" s="175" t="n">
        <v>68</v>
      </c>
      <c r="H7120" s="176" t="n">
        <v>32839.2846346173</v>
      </c>
      <c r="I7120" s="177" t="n">
        <v>3121205.51016436</v>
      </c>
      <c r="J7120" s="178" t="str">
        <f>IF(I7120&gt;0,H7120/I7120,0)</f>
      </c>
      <c r="K7120" s="179" t="str">
        <f>1-EXP(-J7120)</f>
      </c>
      <c r="L7120" s="180" t="str">
        <f>IF(G7120=30,1,M7119)</f>
      </c>
      <c r="M7120" s="181" t="str">
        <f>L7120*(1-K7120)</f>
      </c>
    </row>
    <row r="7121">
      <c r="A7121" t="s">
        <v>164</v>
      </c>
      <c r="B7121" t="s">
        <v>262</v>
      </c>
      <c r="C7121" s="32" t="s">
        <v>264</v>
      </c>
      <c r="D7121" t="s">
        <v>458</v>
      </c>
      <c r="E7121" t="s">
        <v>476</v>
      </c>
      <c r="F7121" s="174" t="n">
        <v>2046</v>
      </c>
      <c r="G7121" s="175" t="n">
        <v>69</v>
      </c>
      <c r="H7121" s="176" t="n">
        <v>34806.6824129009</v>
      </c>
      <c r="I7121" s="177" t="n">
        <v>3004630.99104655</v>
      </c>
      <c r="J7121" s="178" t="str">
        <f>IF(I7121&gt;0,H7121/I7121,0)</f>
      </c>
      <c r="K7121" s="179" t="str">
        <f>1-EXP(-J7121)</f>
      </c>
      <c r="L7121" s="180" t="str">
        <f>IF(G7121=30,1,M7120)</f>
      </c>
      <c r="M7121" s="181" t="str">
        <f>L7121*(1-K7121)</f>
      </c>
    </row>
    <row r="7122">
      <c r="A7122" t="s">
        <v>164</v>
      </c>
      <c r="B7122" t="s">
        <v>262</v>
      </c>
      <c r="C7122" s="32" t="s">
        <v>264</v>
      </c>
      <c r="D7122" t="s">
        <v>458</v>
      </c>
      <c r="E7122" t="s">
        <v>476</v>
      </c>
      <c r="F7122" s="174" t="n">
        <v>2047</v>
      </c>
      <c r="G7122" s="175" t="n">
        <v>30</v>
      </c>
      <c r="H7122" s="176" t="n">
        <v>614.974060795373</v>
      </c>
      <c r="I7122" s="177" t="n">
        <v>4320537.75740592</v>
      </c>
      <c r="J7122" s="178" t="str">
        <f>IF(I7122&gt;0,H7122/I7122,0)</f>
      </c>
      <c r="K7122" s="179" t="str">
        <f>1-EXP(-J7122)</f>
      </c>
      <c r="L7122" s="180" t="str">
        <f>IF(G7122=30,1,M7121)</f>
      </c>
      <c r="M7122" s="181" t="str">
        <f>L7122*(1-K7122)</f>
      </c>
    </row>
    <row r="7123">
      <c r="A7123" t="s">
        <v>164</v>
      </c>
      <c r="B7123" t="s">
        <v>262</v>
      </c>
      <c r="C7123" s="32" t="s">
        <v>264</v>
      </c>
      <c r="D7123" t="s">
        <v>458</v>
      </c>
      <c r="E7123" t="s">
        <v>476</v>
      </c>
      <c r="F7123" s="174" t="n">
        <v>2047</v>
      </c>
      <c r="G7123" s="175" t="n">
        <v>31</v>
      </c>
      <c r="H7123" s="176" t="n">
        <v>931.294148369908</v>
      </c>
      <c r="I7123" s="177" t="n">
        <v>4583302.33532035</v>
      </c>
      <c r="J7123" s="178" t="str">
        <f>IF(I7123&gt;0,H7123/I7123,0)</f>
      </c>
      <c r="K7123" s="179" t="str">
        <f>1-EXP(-J7123)</f>
      </c>
      <c r="L7123" s="180" t="str">
        <f>IF(G7123=30,1,M7122)</f>
      </c>
      <c r="M7123" s="181" t="str">
        <f>L7123*(1-K7123)</f>
      </c>
    </row>
    <row r="7124">
      <c r="A7124" t="s">
        <v>164</v>
      </c>
      <c r="B7124" t="s">
        <v>262</v>
      </c>
      <c r="C7124" s="32" t="s">
        <v>264</v>
      </c>
      <c r="D7124" t="s">
        <v>458</v>
      </c>
      <c r="E7124" t="s">
        <v>476</v>
      </c>
      <c r="F7124" s="174" t="n">
        <v>2047</v>
      </c>
      <c r="G7124" s="175" t="n">
        <v>32</v>
      </c>
      <c r="H7124" s="176" t="n">
        <v>1025.54401669983</v>
      </c>
      <c r="I7124" s="177" t="n">
        <v>4632098.82917432</v>
      </c>
      <c r="J7124" s="178" t="str">
        <f>IF(I7124&gt;0,H7124/I7124,0)</f>
      </c>
      <c r="K7124" s="179" t="str">
        <f>1-EXP(-J7124)</f>
      </c>
      <c r="L7124" s="180" t="str">
        <f>IF(G7124=30,1,M7123)</f>
      </c>
      <c r="M7124" s="181" t="str">
        <f>L7124*(1-K7124)</f>
      </c>
    </row>
    <row r="7125">
      <c r="A7125" t="s">
        <v>164</v>
      </c>
      <c r="B7125" t="s">
        <v>262</v>
      </c>
      <c r="C7125" s="32" t="s">
        <v>264</v>
      </c>
      <c r="D7125" t="s">
        <v>458</v>
      </c>
      <c r="E7125" t="s">
        <v>476</v>
      </c>
      <c r="F7125" s="174" t="n">
        <v>2047</v>
      </c>
      <c r="G7125" s="175" t="n">
        <v>33</v>
      </c>
      <c r="H7125" s="176" t="n">
        <v>1101.89323856279</v>
      </c>
      <c r="I7125" s="177" t="n">
        <v>4698343.65251574</v>
      </c>
      <c r="J7125" s="178" t="str">
        <f>IF(I7125&gt;0,H7125/I7125,0)</f>
      </c>
      <c r="K7125" s="179" t="str">
        <f>1-EXP(-J7125)</f>
      </c>
      <c r="L7125" s="180" t="str">
        <f>IF(G7125=30,1,M7124)</f>
      </c>
      <c r="M7125" s="181" t="str">
        <f>L7125*(1-K7125)</f>
      </c>
    </row>
    <row r="7126">
      <c r="A7126" t="s">
        <v>164</v>
      </c>
      <c r="B7126" t="s">
        <v>262</v>
      </c>
      <c r="C7126" s="32" t="s">
        <v>264</v>
      </c>
      <c r="D7126" t="s">
        <v>458</v>
      </c>
      <c r="E7126" t="s">
        <v>476</v>
      </c>
      <c r="F7126" s="174" t="n">
        <v>2047</v>
      </c>
      <c r="G7126" s="175" t="n">
        <v>34</v>
      </c>
      <c r="H7126" s="176" t="n">
        <v>1190.71496038262</v>
      </c>
      <c r="I7126" s="177" t="n">
        <v>4765899.89081959</v>
      </c>
      <c r="J7126" s="178" t="str">
        <f>IF(I7126&gt;0,H7126/I7126,0)</f>
      </c>
      <c r="K7126" s="179" t="str">
        <f>1-EXP(-J7126)</f>
      </c>
      <c r="L7126" s="180" t="str">
        <f>IF(G7126=30,1,M7125)</f>
      </c>
      <c r="M7126" s="181" t="str">
        <f>L7126*(1-K7126)</f>
      </c>
    </row>
    <row r="7127">
      <c r="A7127" t="s">
        <v>164</v>
      </c>
      <c r="B7127" t="s">
        <v>262</v>
      </c>
      <c r="C7127" s="32" t="s">
        <v>264</v>
      </c>
      <c r="D7127" t="s">
        <v>458</v>
      </c>
      <c r="E7127" t="s">
        <v>476</v>
      </c>
      <c r="F7127" s="174" t="n">
        <v>2047</v>
      </c>
      <c r="G7127" s="175" t="n">
        <v>35</v>
      </c>
      <c r="H7127" s="176" t="n">
        <v>1646.73855291982</v>
      </c>
      <c r="I7127" s="177" t="n">
        <v>4877507.37798344</v>
      </c>
      <c r="J7127" s="178" t="str">
        <f>IF(I7127&gt;0,H7127/I7127,0)</f>
      </c>
      <c r="K7127" s="179" t="str">
        <f>1-EXP(-J7127)</f>
      </c>
      <c r="L7127" s="180" t="str">
        <f>IF(G7127=30,1,M7126)</f>
      </c>
      <c r="M7127" s="181" t="str">
        <f>L7127*(1-K7127)</f>
      </c>
    </row>
    <row r="7128">
      <c r="A7128" t="s">
        <v>164</v>
      </c>
      <c r="B7128" t="s">
        <v>262</v>
      </c>
      <c r="C7128" s="32" t="s">
        <v>264</v>
      </c>
      <c r="D7128" t="s">
        <v>458</v>
      </c>
      <c r="E7128" t="s">
        <v>476</v>
      </c>
      <c r="F7128" s="174" t="n">
        <v>2047</v>
      </c>
      <c r="G7128" s="175" t="n">
        <v>36</v>
      </c>
      <c r="H7128" s="176" t="n">
        <v>1919.37587786272</v>
      </c>
      <c r="I7128" s="177" t="n">
        <v>4848145.06280379</v>
      </c>
      <c r="J7128" s="178" t="str">
        <f>IF(I7128&gt;0,H7128/I7128,0)</f>
      </c>
      <c r="K7128" s="179" t="str">
        <f>1-EXP(-J7128)</f>
      </c>
      <c r="L7128" s="180" t="str">
        <f>IF(G7128=30,1,M7127)</f>
      </c>
      <c r="M7128" s="181" t="str">
        <f>L7128*(1-K7128)</f>
      </c>
    </row>
    <row r="7129">
      <c r="A7129" t="s">
        <v>164</v>
      </c>
      <c r="B7129" t="s">
        <v>262</v>
      </c>
      <c r="C7129" s="32" t="s">
        <v>264</v>
      </c>
      <c r="D7129" t="s">
        <v>458</v>
      </c>
      <c r="E7129" t="s">
        <v>476</v>
      </c>
      <c r="F7129" s="174" t="n">
        <v>2047</v>
      </c>
      <c r="G7129" s="175" t="n">
        <v>37</v>
      </c>
      <c r="H7129" s="176" t="n">
        <v>2005.00615648805</v>
      </c>
      <c r="I7129" s="177" t="n">
        <v>4713620.55780734</v>
      </c>
      <c r="J7129" s="178" t="str">
        <f>IF(I7129&gt;0,H7129/I7129,0)</f>
      </c>
      <c r="K7129" s="179" t="str">
        <f>1-EXP(-J7129)</f>
      </c>
      <c r="L7129" s="180" t="str">
        <f>IF(G7129=30,1,M7128)</f>
      </c>
      <c r="M7129" s="181" t="str">
        <f>L7129*(1-K7129)</f>
      </c>
    </row>
    <row r="7130">
      <c r="A7130" t="s">
        <v>164</v>
      </c>
      <c r="B7130" t="s">
        <v>262</v>
      </c>
      <c r="C7130" s="32" t="s">
        <v>264</v>
      </c>
      <c r="D7130" t="s">
        <v>458</v>
      </c>
      <c r="E7130" t="s">
        <v>476</v>
      </c>
      <c r="F7130" s="174" t="n">
        <v>2047</v>
      </c>
      <c r="G7130" s="175" t="n">
        <v>38</v>
      </c>
      <c r="H7130" s="176" t="n">
        <v>2128.98607619607</v>
      </c>
      <c r="I7130" s="177" t="n">
        <v>4641392.91400798</v>
      </c>
      <c r="J7130" s="178" t="str">
        <f>IF(I7130&gt;0,H7130/I7130,0)</f>
      </c>
      <c r="K7130" s="179" t="str">
        <f>1-EXP(-J7130)</f>
      </c>
      <c r="L7130" s="180" t="str">
        <f>IF(G7130=30,1,M7129)</f>
      </c>
      <c r="M7130" s="181" t="str">
        <f>L7130*(1-K7130)</f>
      </c>
    </row>
    <row r="7131">
      <c r="A7131" t="s">
        <v>164</v>
      </c>
      <c r="B7131" t="s">
        <v>262</v>
      </c>
      <c r="C7131" s="32" t="s">
        <v>264</v>
      </c>
      <c r="D7131" t="s">
        <v>458</v>
      </c>
      <c r="E7131" t="s">
        <v>476</v>
      </c>
      <c r="F7131" s="174" t="n">
        <v>2047</v>
      </c>
      <c r="G7131" s="175" t="n">
        <v>39</v>
      </c>
      <c r="H7131" s="176" t="n">
        <v>2280.54661111196</v>
      </c>
      <c r="I7131" s="177" t="n">
        <v>4596688.80441037</v>
      </c>
      <c r="J7131" s="178" t="str">
        <f>IF(I7131&gt;0,H7131/I7131,0)</f>
      </c>
      <c r="K7131" s="179" t="str">
        <f>1-EXP(-J7131)</f>
      </c>
      <c r="L7131" s="180" t="str">
        <f>IF(G7131=30,1,M7130)</f>
      </c>
      <c r="M7131" s="181" t="str">
        <f>L7131*(1-K7131)</f>
      </c>
    </row>
    <row r="7132">
      <c r="A7132" t="s">
        <v>164</v>
      </c>
      <c r="B7132" t="s">
        <v>262</v>
      </c>
      <c r="C7132" s="32" t="s">
        <v>264</v>
      </c>
      <c r="D7132" t="s">
        <v>458</v>
      </c>
      <c r="E7132" t="s">
        <v>476</v>
      </c>
      <c r="F7132" s="174" t="n">
        <v>2047</v>
      </c>
      <c r="G7132" s="175" t="n">
        <v>40</v>
      </c>
      <c r="H7132" s="176" t="n">
        <v>3155.75020805206</v>
      </c>
      <c r="I7132" s="177" t="n">
        <v>4619086.76865252</v>
      </c>
      <c r="J7132" s="178" t="str">
        <f>IF(I7132&gt;0,H7132/I7132,0)</f>
      </c>
      <c r="K7132" s="179" t="str">
        <f>1-EXP(-J7132)</f>
      </c>
      <c r="L7132" s="180" t="str">
        <f>IF(G7132=30,1,M7131)</f>
      </c>
      <c r="M7132" s="181" t="str">
        <f>L7132*(1-K7132)</f>
      </c>
    </row>
    <row r="7133">
      <c r="A7133" t="s">
        <v>164</v>
      </c>
      <c r="B7133" t="s">
        <v>262</v>
      </c>
      <c r="C7133" s="32" t="s">
        <v>264</v>
      </c>
      <c r="D7133" t="s">
        <v>458</v>
      </c>
      <c r="E7133" t="s">
        <v>476</v>
      </c>
      <c r="F7133" s="174" t="n">
        <v>2047</v>
      </c>
      <c r="G7133" s="175" t="n">
        <v>41</v>
      </c>
      <c r="H7133" s="176" t="n">
        <v>3490.19188957249</v>
      </c>
      <c r="I7133" s="177" t="n">
        <v>4532819.17011227</v>
      </c>
      <c r="J7133" s="178" t="str">
        <f>IF(I7133&gt;0,H7133/I7133,0)</f>
      </c>
      <c r="K7133" s="179" t="str">
        <f>1-EXP(-J7133)</f>
      </c>
      <c r="L7133" s="180" t="str">
        <f>IF(G7133=30,1,M7132)</f>
      </c>
      <c r="M7133" s="181" t="str">
        <f>L7133*(1-K7133)</f>
      </c>
    </row>
    <row r="7134">
      <c r="A7134" t="s">
        <v>164</v>
      </c>
      <c r="B7134" t="s">
        <v>262</v>
      </c>
      <c r="C7134" s="32" t="s">
        <v>264</v>
      </c>
      <c r="D7134" t="s">
        <v>458</v>
      </c>
      <c r="E7134" t="s">
        <v>476</v>
      </c>
      <c r="F7134" s="174" t="n">
        <v>2047</v>
      </c>
      <c r="G7134" s="175" t="n">
        <v>42</v>
      </c>
      <c r="H7134" s="176" t="n">
        <v>3731.58793239236</v>
      </c>
      <c r="I7134" s="177" t="n">
        <v>4468326.74494187</v>
      </c>
      <c r="J7134" s="178" t="str">
        <f>IF(I7134&gt;0,H7134/I7134,0)</f>
      </c>
      <c r="K7134" s="179" t="str">
        <f>1-EXP(-J7134)</f>
      </c>
      <c r="L7134" s="180" t="str">
        <f>IF(G7134=30,1,M7133)</f>
      </c>
      <c r="M7134" s="181" t="str">
        <f>L7134*(1-K7134)</f>
      </c>
    </row>
    <row r="7135">
      <c r="A7135" t="s">
        <v>164</v>
      </c>
      <c r="B7135" t="s">
        <v>262</v>
      </c>
      <c r="C7135" s="32" t="s">
        <v>264</v>
      </c>
      <c r="D7135" t="s">
        <v>458</v>
      </c>
      <c r="E7135" t="s">
        <v>476</v>
      </c>
      <c r="F7135" s="174" t="n">
        <v>2047</v>
      </c>
      <c r="G7135" s="175" t="n">
        <v>43</v>
      </c>
      <c r="H7135" s="176" t="n">
        <v>3936.95256547104</v>
      </c>
      <c r="I7135" s="177" t="n">
        <v>4336794.66681969</v>
      </c>
      <c r="J7135" s="178" t="str">
        <f>IF(I7135&gt;0,H7135/I7135,0)</f>
      </c>
      <c r="K7135" s="179" t="str">
        <f>1-EXP(-J7135)</f>
      </c>
      <c r="L7135" s="180" t="str">
        <f>IF(G7135=30,1,M7134)</f>
      </c>
      <c r="M7135" s="181" t="str">
        <f>L7135*(1-K7135)</f>
      </c>
    </row>
    <row r="7136">
      <c r="A7136" t="s">
        <v>164</v>
      </c>
      <c r="B7136" t="s">
        <v>262</v>
      </c>
      <c r="C7136" s="32" t="s">
        <v>264</v>
      </c>
      <c r="D7136" t="s">
        <v>458</v>
      </c>
      <c r="E7136" t="s">
        <v>476</v>
      </c>
      <c r="F7136" s="174" t="n">
        <v>2047</v>
      </c>
      <c r="G7136" s="175" t="n">
        <v>44</v>
      </c>
      <c r="H7136" s="176" t="n">
        <v>4220.57303707672</v>
      </c>
      <c r="I7136" s="177" t="n">
        <v>4266806.66352898</v>
      </c>
      <c r="J7136" s="178" t="str">
        <f>IF(I7136&gt;0,H7136/I7136,0)</f>
      </c>
      <c r="K7136" s="179" t="str">
        <f>1-EXP(-J7136)</f>
      </c>
      <c r="L7136" s="180" t="str">
        <f>IF(G7136=30,1,M7135)</f>
      </c>
      <c r="M7136" s="181" t="str">
        <f>L7136*(1-K7136)</f>
      </c>
    </row>
    <row r="7137">
      <c r="A7137" t="s">
        <v>164</v>
      </c>
      <c r="B7137" t="s">
        <v>262</v>
      </c>
      <c r="C7137" s="32" t="s">
        <v>264</v>
      </c>
      <c r="D7137" t="s">
        <v>458</v>
      </c>
      <c r="E7137" t="s">
        <v>476</v>
      </c>
      <c r="F7137" s="174" t="n">
        <v>2047</v>
      </c>
      <c r="G7137" s="175" t="n">
        <v>45</v>
      </c>
      <c r="H7137" s="176" t="n">
        <v>5567.95914495054</v>
      </c>
      <c r="I7137" s="177" t="n">
        <v>4237206.93085782</v>
      </c>
      <c r="J7137" s="178" t="str">
        <f>IF(I7137&gt;0,H7137/I7137,0)</f>
      </c>
      <c r="K7137" s="179" t="str">
        <f>1-EXP(-J7137)</f>
      </c>
      <c r="L7137" s="180" t="str">
        <f>IF(G7137=30,1,M7136)</f>
      </c>
      <c r="M7137" s="181" t="str">
        <f>L7137*(1-K7137)</f>
      </c>
    </row>
    <row r="7138">
      <c r="A7138" t="s">
        <v>164</v>
      </c>
      <c r="B7138" t="s">
        <v>262</v>
      </c>
      <c r="C7138" s="32" t="s">
        <v>264</v>
      </c>
      <c r="D7138" t="s">
        <v>458</v>
      </c>
      <c r="E7138" t="s">
        <v>476</v>
      </c>
      <c r="F7138" s="174" t="n">
        <v>2047</v>
      </c>
      <c r="G7138" s="175" t="n">
        <v>46</v>
      </c>
      <c r="H7138" s="176" t="n">
        <v>6119.23752513899</v>
      </c>
      <c r="I7138" s="177" t="n">
        <v>4209214.23152416</v>
      </c>
      <c r="J7138" s="178" t="str">
        <f>IF(I7138&gt;0,H7138/I7138,0)</f>
      </c>
      <c r="K7138" s="179" t="str">
        <f>1-EXP(-J7138)</f>
      </c>
      <c r="L7138" s="180" t="str">
        <f>IF(G7138=30,1,M7137)</f>
      </c>
      <c r="M7138" s="181" t="str">
        <f>L7138*(1-K7138)</f>
      </c>
    </row>
    <row r="7139">
      <c r="A7139" t="s">
        <v>164</v>
      </c>
      <c r="B7139" t="s">
        <v>262</v>
      </c>
      <c r="C7139" s="32" t="s">
        <v>264</v>
      </c>
      <c r="D7139" t="s">
        <v>458</v>
      </c>
      <c r="E7139" t="s">
        <v>476</v>
      </c>
      <c r="F7139" s="174" t="n">
        <v>2047</v>
      </c>
      <c r="G7139" s="175" t="n">
        <v>47</v>
      </c>
      <c r="H7139" s="176" t="n">
        <v>6656.07930017787</v>
      </c>
      <c r="I7139" s="177" t="n">
        <v>4180806.00224317</v>
      </c>
      <c r="J7139" s="178" t="str">
        <f>IF(I7139&gt;0,H7139/I7139,0)</f>
      </c>
      <c r="K7139" s="179" t="str">
        <f>1-EXP(-J7139)</f>
      </c>
      <c r="L7139" s="180" t="str">
        <f>IF(G7139=30,1,M7138)</f>
      </c>
      <c r="M7139" s="181" t="str">
        <f>L7139*(1-K7139)</f>
      </c>
    </row>
    <row r="7140">
      <c r="A7140" t="s">
        <v>164</v>
      </c>
      <c r="B7140" t="s">
        <v>262</v>
      </c>
      <c r="C7140" s="32" t="s">
        <v>264</v>
      </c>
      <c r="D7140" t="s">
        <v>458</v>
      </c>
      <c r="E7140" t="s">
        <v>476</v>
      </c>
      <c r="F7140" s="174" t="n">
        <v>2047</v>
      </c>
      <c r="G7140" s="175" t="n">
        <v>48</v>
      </c>
      <c r="H7140" s="176" t="n">
        <v>7317.38861008692</v>
      </c>
      <c r="I7140" s="177" t="n">
        <v>4189858.46631048</v>
      </c>
      <c r="J7140" s="178" t="str">
        <f>IF(I7140&gt;0,H7140/I7140,0)</f>
      </c>
      <c r="K7140" s="179" t="str">
        <f>1-EXP(-J7140)</f>
      </c>
      <c r="L7140" s="180" t="str">
        <f>IF(G7140=30,1,M7139)</f>
      </c>
      <c r="M7140" s="181" t="str">
        <f>L7140*(1-K7140)</f>
      </c>
    </row>
    <row r="7141">
      <c r="A7141" t="s">
        <v>164</v>
      </c>
      <c r="B7141" t="s">
        <v>262</v>
      </c>
      <c r="C7141" s="32" t="s">
        <v>264</v>
      </c>
      <c r="D7141" t="s">
        <v>458</v>
      </c>
      <c r="E7141" t="s">
        <v>476</v>
      </c>
      <c r="F7141" s="174" t="n">
        <v>2047</v>
      </c>
      <c r="G7141" s="175" t="n">
        <v>49</v>
      </c>
      <c r="H7141" s="176" t="n">
        <v>8122.22174072743</v>
      </c>
      <c r="I7141" s="177" t="n">
        <v>4235411.05936517</v>
      </c>
      <c r="J7141" s="178" t="str">
        <f>IF(I7141&gt;0,H7141/I7141,0)</f>
      </c>
      <c r="K7141" s="179" t="str">
        <f>1-EXP(-J7141)</f>
      </c>
      <c r="L7141" s="180" t="str">
        <f>IF(G7141=30,1,M7140)</f>
      </c>
      <c r="M7141" s="181" t="str">
        <f>L7141*(1-K7141)</f>
      </c>
    </row>
    <row r="7142">
      <c r="A7142" t="s">
        <v>164</v>
      </c>
      <c r="B7142" t="s">
        <v>262</v>
      </c>
      <c r="C7142" s="32" t="s">
        <v>264</v>
      </c>
      <c r="D7142" t="s">
        <v>458</v>
      </c>
      <c r="E7142" t="s">
        <v>476</v>
      </c>
      <c r="F7142" s="174" t="n">
        <v>2047</v>
      </c>
      <c r="G7142" s="175" t="n">
        <v>50</v>
      </c>
      <c r="H7142" s="176" t="n">
        <v>9737.34534373044</v>
      </c>
      <c r="I7142" s="177" t="n">
        <v>4352390.42766522</v>
      </c>
      <c r="J7142" s="178" t="str">
        <f>IF(I7142&gt;0,H7142/I7142,0)</f>
      </c>
      <c r="K7142" s="179" t="str">
        <f>1-EXP(-J7142)</f>
      </c>
      <c r="L7142" s="180" t="str">
        <f>IF(G7142=30,1,M7141)</f>
      </c>
      <c r="M7142" s="181" t="str">
        <f>L7142*(1-K7142)</f>
      </c>
    </row>
    <row r="7143">
      <c r="A7143" t="s">
        <v>164</v>
      </c>
      <c r="B7143" t="s">
        <v>262</v>
      </c>
      <c r="C7143" s="32" t="s">
        <v>264</v>
      </c>
      <c r="D7143" t="s">
        <v>458</v>
      </c>
      <c r="E7143" t="s">
        <v>476</v>
      </c>
      <c r="F7143" s="174" t="n">
        <v>2047</v>
      </c>
      <c r="G7143" s="175" t="n">
        <v>51</v>
      </c>
      <c r="H7143" s="176" t="n">
        <v>10514.2453208233</v>
      </c>
      <c r="I7143" s="177" t="n">
        <v>4294895.44268521</v>
      </c>
      <c r="J7143" s="178" t="str">
        <f>IF(I7143&gt;0,H7143/I7143,0)</f>
      </c>
      <c r="K7143" s="179" t="str">
        <f>1-EXP(-J7143)</f>
      </c>
      <c r="L7143" s="180" t="str">
        <f>IF(G7143=30,1,M7142)</f>
      </c>
      <c r="M7143" s="181" t="str">
        <f>L7143*(1-K7143)</f>
      </c>
    </row>
    <row r="7144">
      <c r="A7144" t="s">
        <v>164</v>
      </c>
      <c r="B7144" t="s">
        <v>262</v>
      </c>
      <c r="C7144" s="32" t="s">
        <v>264</v>
      </c>
      <c r="D7144" t="s">
        <v>458</v>
      </c>
      <c r="E7144" t="s">
        <v>476</v>
      </c>
      <c r="F7144" s="174" t="n">
        <v>2047</v>
      </c>
      <c r="G7144" s="175" t="n">
        <v>52</v>
      </c>
      <c r="H7144" s="176" t="n">
        <v>11256.9592632535</v>
      </c>
      <c r="I7144" s="177" t="n">
        <v>4207906.79308385</v>
      </c>
      <c r="J7144" s="178" t="str">
        <f>IF(I7144&gt;0,H7144/I7144,0)</f>
      </c>
      <c r="K7144" s="179" t="str">
        <f>1-EXP(-J7144)</f>
      </c>
      <c r="L7144" s="180" t="str">
        <f>IF(G7144=30,1,M7143)</f>
      </c>
      <c r="M7144" s="181" t="str">
        <f>L7144*(1-K7144)</f>
      </c>
    </row>
    <row r="7145">
      <c r="A7145" t="s">
        <v>164</v>
      </c>
      <c r="B7145" t="s">
        <v>262</v>
      </c>
      <c r="C7145" s="32" t="s">
        <v>264</v>
      </c>
      <c r="D7145" t="s">
        <v>458</v>
      </c>
      <c r="E7145" t="s">
        <v>476</v>
      </c>
      <c r="F7145" s="174" t="n">
        <v>2047</v>
      </c>
      <c r="G7145" s="175" t="n">
        <v>53</v>
      </c>
      <c r="H7145" s="176" t="n">
        <v>12061.1647823379</v>
      </c>
      <c r="I7145" s="177" t="n">
        <v>4134634.70471769</v>
      </c>
      <c r="J7145" s="178" t="str">
        <f>IF(I7145&gt;0,H7145/I7145,0)</f>
      </c>
      <c r="K7145" s="179" t="str">
        <f>1-EXP(-J7145)</f>
      </c>
      <c r="L7145" s="180" t="str">
        <f>IF(G7145=30,1,M7144)</f>
      </c>
      <c r="M7145" s="181" t="str">
        <f>L7145*(1-K7145)</f>
      </c>
    </row>
    <row r="7146">
      <c r="A7146" t="s">
        <v>164</v>
      </c>
      <c r="B7146" t="s">
        <v>262</v>
      </c>
      <c r="C7146" s="32" t="s">
        <v>264</v>
      </c>
      <c r="D7146" t="s">
        <v>458</v>
      </c>
      <c r="E7146" t="s">
        <v>476</v>
      </c>
      <c r="F7146" s="174" t="n">
        <v>2047</v>
      </c>
      <c r="G7146" s="175" t="n">
        <v>54</v>
      </c>
      <c r="H7146" s="176" t="n">
        <v>12902.7223232143</v>
      </c>
      <c r="I7146" s="177" t="n">
        <v>4063427.4763026</v>
      </c>
      <c r="J7146" s="178" t="str">
        <f>IF(I7146&gt;0,H7146/I7146,0)</f>
      </c>
      <c r="K7146" s="179" t="str">
        <f>1-EXP(-J7146)</f>
      </c>
      <c r="L7146" s="180" t="str">
        <f>IF(G7146=30,1,M7145)</f>
      </c>
      <c r="M7146" s="181" t="str">
        <f>L7146*(1-K7146)</f>
      </c>
    </row>
    <row r="7147">
      <c r="A7147" t="s">
        <v>164</v>
      </c>
      <c r="B7147" t="s">
        <v>262</v>
      </c>
      <c r="C7147" s="32" t="s">
        <v>264</v>
      </c>
      <c r="D7147" t="s">
        <v>458</v>
      </c>
      <c r="E7147" t="s">
        <v>476</v>
      </c>
      <c r="F7147" s="174" t="n">
        <v>2047</v>
      </c>
      <c r="G7147" s="175" t="n">
        <v>55</v>
      </c>
      <c r="H7147" s="176" t="n">
        <v>13806.9725895822</v>
      </c>
      <c r="I7147" s="177" t="n">
        <v>4076589.28528686</v>
      </c>
      <c r="J7147" s="178" t="str">
        <f>IF(I7147&gt;0,H7147/I7147,0)</f>
      </c>
      <c r="K7147" s="179" t="str">
        <f>1-EXP(-J7147)</f>
      </c>
      <c r="L7147" s="180" t="str">
        <f>IF(G7147=30,1,M7146)</f>
      </c>
      <c r="M7147" s="181" t="str">
        <f>L7147*(1-K7147)</f>
      </c>
    </row>
    <row r="7148">
      <c r="A7148" t="s">
        <v>164</v>
      </c>
      <c r="B7148" t="s">
        <v>262</v>
      </c>
      <c r="C7148" s="32" t="s">
        <v>264</v>
      </c>
      <c r="D7148" t="s">
        <v>458</v>
      </c>
      <c r="E7148" t="s">
        <v>476</v>
      </c>
      <c r="F7148" s="174" t="n">
        <v>2047</v>
      </c>
      <c r="G7148" s="175" t="n">
        <v>56</v>
      </c>
      <c r="H7148" s="176" t="n">
        <v>14987.0752727764</v>
      </c>
      <c r="I7148" s="177" t="n">
        <v>4068759.06988174</v>
      </c>
      <c r="J7148" s="178" t="str">
        <f>IF(I7148&gt;0,H7148/I7148,0)</f>
      </c>
      <c r="K7148" s="179" t="str">
        <f>1-EXP(-J7148)</f>
      </c>
      <c r="L7148" s="180" t="str">
        <f>IF(G7148=30,1,M7147)</f>
      </c>
      <c r="M7148" s="181" t="str">
        <f>L7148*(1-K7148)</f>
      </c>
    </row>
    <row r="7149">
      <c r="A7149" t="s">
        <v>164</v>
      </c>
      <c r="B7149" t="s">
        <v>262</v>
      </c>
      <c r="C7149" s="32" t="s">
        <v>264</v>
      </c>
      <c r="D7149" t="s">
        <v>458</v>
      </c>
      <c r="E7149" t="s">
        <v>476</v>
      </c>
      <c r="F7149" s="174" t="n">
        <v>2047</v>
      </c>
      <c r="G7149" s="175" t="n">
        <v>57</v>
      </c>
      <c r="H7149" s="176" t="n">
        <v>21795.282399011</v>
      </c>
      <c r="I7149" s="177" t="n">
        <v>5982206.29315315</v>
      </c>
      <c r="J7149" s="178" t="str">
        <f>IF(I7149&gt;0,H7149/I7149,0)</f>
      </c>
      <c r="K7149" s="179" t="str">
        <f>1-EXP(-J7149)</f>
      </c>
      <c r="L7149" s="180" t="str">
        <f>IF(G7149=30,1,M7148)</f>
      </c>
      <c r="M7149" s="181" t="str">
        <f>L7149*(1-K7149)</f>
      </c>
    </row>
    <row r="7150">
      <c r="A7150" t="s">
        <v>164</v>
      </c>
      <c r="B7150" t="s">
        <v>262</v>
      </c>
      <c r="C7150" s="32" t="s">
        <v>264</v>
      </c>
      <c r="D7150" t="s">
        <v>458</v>
      </c>
      <c r="E7150" t="s">
        <v>476</v>
      </c>
      <c r="F7150" s="174" t="n">
        <v>2047</v>
      </c>
      <c r="G7150" s="175" t="n">
        <v>58</v>
      </c>
      <c r="H7150" s="176" t="n">
        <v>17415.8258404682</v>
      </c>
      <c r="I7150" s="177" t="n">
        <v>3974841.17295668</v>
      </c>
      <c r="J7150" s="178" t="str">
        <f>IF(I7150&gt;0,H7150/I7150,0)</f>
      </c>
      <c r="K7150" s="179" t="str">
        <f>1-EXP(-J7150)</f>
      </c>
      <c r="L7150" s="180" t="str">
        <f>IF(G7150=30,1,M7149)</f>
      </c>
      <c r="M7150" s="181" t="str">
        <f>L7150*(1-K7150)</f>
      </c>
    </row>
    <row r="7151">
      <c r="A7151" t="s">
        <v>164</v>
      </c>
      <c r="B7151" t="s">
        <v>262</v>
      </c>
      <c r="C7151" s="32" t="s">
        <v>264</v>
      </c>
      <c r="D7151" t="s">
        <v>458</v>
      </c>
      <c r="E7151" t="s">
        <v>476</v>
      </c>
      <c r="F7151" s="174" t="n">
        <v>2047</v>
      </c>
      <c r="G7151" s="175" t="n">
        <v>59</v>
      </c>
      <c r="H7151" s="176" t="n">
        <v>18828.5889124731</v>
      </c>
      <c r="I7151" s="177" t="n">
        <v>3928170.11505844</v>
      </c>
      <c r="J7151" s="178" t="str">
        <f>IF(I7151&gt;0,H7151/I7151,0)</f>
      </c>
      <c r="K7151" s="179" t="str">
        <f>1-EXP(-J7151)</f>
      </c>
      <c r="L7151" s="180" t="str">
        <f>IF(G7151=30,1,M7150)</f>
      </c>
      <c r="M7151" s="181" t="str">
        <f>L7151*(1-K7151)</f>
      </c>
    </row>
    <row r="7152">
      <c r="A7152" t="s">
        <v>164</v>
      </c>
      <c r="B7152" t="s">
        <v>262</v>
      </c>
      <c r="C7152" s="32" t="s">
        <v>264</v>
      </c>
      <c r="D7152" t="s">
        <v>458</v>
      </c>
      <c r="E7152" t="s">
        <v>476</v>
      </c>
      <c r="F7152" s="174" t="n">
        <v>2047</v>
      </c>
      <c r="G7152" s="175" t="n">
        <v>60</v>
      </c>
      <c r="H7152" s="176" t="n">
        <v>19537.7288474838</v>
      </c>
      <c r="I7152" s="177" t="n">
        <v>3774634.78166235</v>
      </c>
      <c r="J7152" s="178" t="str">
        <f>IF(I7152&gt;0,H7152/I7152,0)</f>
      </c>
      <c r="K7152" s="179" t="str">
        <f>1-EXP(-J7152)</f>
      </c>
      <c r="L7152" s="180" t="str">
        <f>IF(G7152=30,1,M7151)</f>
      </c>
      <c r="M7152" s="181" t="str">
        <f>L7152*(1-K7152)</f>
      </c>
    </row>
    <row r="7153">
      <c r="A7153" t="s">
        <v>164</v>
      </c>
      <c r="B7153" t="s">
        <v>262</v>
      </c>
      <c r="C7153" s="32" t="s">
        <v>264</v>
      </c>
      <c r="D7153" t="s">
        <v>458</v>
      </c>
      <c r="E7153" t="s">
        <v>476</v>
      </c>
      <c r="F7153" s="174" t="n">
        <v>2047</v>
      </c>
      <c r="G7153" s="175" t="n">
        <v>61</v>
      </c>
      <c r="H7153" s="176" t="n">
        <v>21048.3336672644</v>
      </c>
      <c r="I7153" s="177" t="n">
        <v>3707675.38308499</v>
      </c>
      <c r="J7153" s="178" t="str">
        <f>IF(I7153&gt;0,H7153/I7153,0)</f>
      </c>
      <c r="K7153" s="179" t="str">
        <f>1-EXP(-J7153)</f>
      </c>
      <c r="L7153" s="180" t="str">
        <f>IF(G7153=30,1,M7152)</f>
      </c>
      <c r="M7153" s="181" t="str">
        <f>L7153*(1-K7153)</f>
      </c>
    </row>
    <row r="7154">
      <c r="A7154" t="s">
        <v>164</v>
      </c>
      <c r="B7154" t="s">
        <v>262</v>
      </c>
      <c r="C7154" s="32" t="s">
        <v>264</v>
      </c>
      <c r="D7154" t="s">
        <v>458</v>
      </c>
      <c r="E7154" t="s">
        <v>476</v>
      </c>
      <c r="F7154" s="174" t="n">
        <v>2047</v>
      </c>
      <c r="G7154" s="175" t="n">
        <v>62</v>
      </c>
      <c r="H7154" s="176" t="n">
        <v>23189.2858813995</v>
      </c>
      <c r="I7154" s="177" t="n">
        <v>3720772.87874836</v>
      </c>
      <c r="J7154" s="178" t="str">
        <f>IF(I7154&gt;0,H7154/I7154,0)</f>
      </c>
      <c r="K7154" s="179" t="str">
        <f>1-EXP(-J7154)</f>
      </c>
      <c r="L7154" s="180" t="str">
        <f>IF(G7154=30,1,M7153)</f>
      </c>
      <c r="M7154" s="181" t="str">
        <f>L7154*(1-K7154)</f>
      </c>
    </row>
    <row r="7155">
      <c r="A7155" t="s">
        <v>164</v>
      </c>
      <c r="B7155" t="s">
        <v>262</v>
      </c>
      <c r="C7155" s="32" t="s">
        <v>264</v>
      </c>
      <c r="D7155" t="s">
        <v>458</v>
      </c>
      <c r="E7155" t="s">
        <v>476</v>
      </c>
      <c r="F7155" s="174" t="n">
        <v>2047</v>
      </c>
      <c r="G7155" s="175" t="n">
        <v>63</v>
      </c>
      <c r="H7155" s="176" t="n">
        <v>25663.17224115</v>
      </c>
      <c r="I7155" s="177" t="n">
        <v>3751141.90431881</v>
      </c>
      <c r="J7155" s="178" t="str">
        <f>IF(I7155&gt;0,H7155/I7155,0)</f>
      </c>
      <c r="K7155" s="179" t="str">
        <f>1-EXP(-J7155)</f>
      </c>
      <c r="L7155" s="180" t="str">
        <f>IF(G7155=30,1,M7154)</f>
      </c>
      <c r="M7155" s="181" t="str">
        <f>L7155*(1-K7155)</f>
      </c>
    </row>
    <row r="7156">
      <c r="A7156" t="s">
        <v>164</v>
      </c>
      <c r="B7156" t="s">
        <v>262</v>
      </c>
      <c r="C7156" s="32" t="s">
        <v>264</v>
      </c>
      <c r="D7156" t="s">
        <v>458</v>
      </c>
      <c r="E7156" t="s">
        <v>476</v>
      </c>
      <c r="F7156" s="174" t="n">
        <v>2047</v>
      </c>
      <c r="G7156" s="175" t="n">
        <v>64</v>
      </c>
      <c r="H7156" s="176" t="n">
        <v>27641.8016188511</v>
      </c>
      <c r="I7156" s="177" t="n">
        <v>3682059.4302481</v>
      </c>
      <c r="J7156" s="178" t="str">
        <f>IF(I7156&gt;0,H7156/I7156,0)</f>
      </c>
      <c r="K7156" s="179" t="str">
        <f>1-EXP(-J7156)</f>
      </c>
      <c r="L7156" s="180" t="str">
        <f>IF(G7156=30,1,M7155)</f>
      </c>
      <c r="M7156" s="181" t="str">
        <f>L7156*(1-K7156)</f>
      </c>
    </row>
    <row r="7157">
      <c r="A7157" t="s">
        <v>164</v>
      </c>
      <c r="B7157" t="s">
        <v>262</v>
      </c>
      <c r="C7157" s="32" t="s">
        <v>264</v>
      </c>
      <c r="D7157" t="s">
        <v>458</v>
      </c>
      <c r="E7157" t="s">
        <v>476</v>
      </c>
      <c r="F7157" s="174" t="n">
        <v>2047</v>
      </c>
      <c r="G7157" s="175" t="n">
        <v>65</v>
      </c>
      <c r="H7157" s="176" t="n">
        <v>27562.6451593724</v>
      </c>
      <c r="I7157" s="177" t="n">
        <v>3513566.94056039</v>
      </c>
      <c r="J7157" s="178" t="str">
        <f>IF(I7157&gt;0,H7157/I7157,0)</f>
      </c>
      <c r="K7157" s="179" t="str">
        <f>1-EXP(-J7157)</f>
      </c>
      <c r="L7157" s="180" t="str">
        <f>IF(G7157=30,1,M7156)</f>
      </c>
      <c r="M7157" s="181" t="str">
        <f>L7157*(1-K7157)</f>
      </c>
    </row>
    <row r="7158">
      <c r="A7158" t="s">
        <v>164</v>
      </c>
      <c r="B7158" t="s">
        <v>262</v>
      </c>
      <c r="C7158" s="32" t="s">
        <v>264</v>
      </c>
      <c r="D7158" t="s">
        <v>458</v>
      </c>
      <c r="E7158" t="s">
        <v>476</v>
      </c>
      <c r="F7158" s="174" t="n">
        <v>2047</v>
      </c>
      <c r="G7158" s="175" t="n">
        <v>66</v>
      </c>
      <c r="H7158" s="176" t="n">
        <v>29262.9627796226</v>
      </c>
      <c r="I7158" s="177" t="n">
        <v>3397788.19243822</v>
      </c>
      <c r="J7158" s="178" t="str">
        <f>IF(I7158&gt;0,H7158/I7158,0)</f>
      </c>
      <c r="K7158" s="179" t="str">
        <f>1-EXP(-J7158)</f>
      </c>
      <c r="L7158" s="180" t="str">
        <f>IF(G7158=30,1,M7157)</f>
      </c>
      <c r="M7158" s="181" t="str">
        <f>L7158*(1-K7158)</f>
      </c>
    </row>
    <row r="7159">
      <c r="A7159" t="s">
        <v>164</v>
      </c>
      <c r="B7159" t="s">
        <v>262</v>
      </c>
      <c r="C7159" s="32" t="s">
        <v>264</v>
      </c>
      <c r="D7159" t="s">
        <v>458</v>
      </c>
      <c r="E7159" t="s">
        <v>476</v>
      </c>
      <c r="F7159" s="174" t="n">
        <v>2047</v>
      </c>
      <c r="G7159" s="175" t="n">
        <v>67</v>
      </c>
      <c r="H7159" s="176" t="n">
        <v>31142.5042419085</v>
      </c>
      <c r="I7159" s="177" t="n">
        <v>3292004.49573687</v>
      </c>
      <c r="J7159" s="178" t="str">
        <f>IF(I7159&gt;0,H7159/I7159,0)</f>
      </c>
      <c r="K7159" s="179" t="str">
        <f>1-EXP(-J7159)</f>
      </c>
      <c r="L7159" s="180" t="str">
        <f>IF(G7159=30,1,M7158)</f>
      </c>
      <c r="M7159" s="181" t="str">
        <f>L7159*(1-K7159)</f>
      </c>
    </row>
    <row r="7160">
      <c r="A7160" t="s">
        <v>164</v>
      </c>
      <c r="B7160" t="s">
        <v>262</v>
      </c>
      <c r="C7160" s="32" t="s">
        <v>264</v>
      </c>
      <c r="D7160" t="s">
        <v>458</v>
      </c>
      <c r="E7160" t="s">
        <v>476</v>
      </c>
      <c r="F7160" s="174" t="n">
        <v>2047</v>
      </c>
      <c r="G7160" s="175" t="n">
        <v>68</v>
      </c>
      <c r="H7160" s="176" t="n">
        <v>33055.9054227531</v>
      </c>
      <c r="I7160" s="177" t="n">
        <v>3178980.60910707</v>
      </c>
      <c r="J7160" s="178" t="str">
        <f>IF(I7160&gt;0,H7160/I7160,0)</f>
      </c>
      <c r="K7160" s="179" t="str">
        <f>1-EXP(-J7160)</f>
      </c>
      <c r="L7160" s="180" t="str">
        <f>IF(G7160=30,1,M7159)</f>
      </c>
      <c r="M7160" s="181" t="str">
        <f>L7160*(1-K7160)</f>
      </c>
    </row>
    <row r="7161">
      <c r="A7161" t="s">
        <v>164</v>
      </c>
      <c r="B7161" t="s">
        <v>262</v>
      </c>
      <c r="C7161" s="32" t="s">
        <v>264</v>
      </c>
      <c r="D7161" t="s">
        <v>458</v>
      </c>
      <c r="E7161" t="s">
        <v>476</v>
      </c>
      <c r="F7161" s="174" t="n">
        <v>2047</v>
      </c>
      <c r="G7161" s="175" t="n">
        <v>69</v>
      </c>
      <c r="H7161" s="176" t="n">
        <v>34868.6843882911</v>
      </c>
      <c r="I7161" s="177" t="n">
        <v>3047859.63039162</v>
      </c>
      <c r="J7161" s="178" t="str">
        <f>IF(I7161&gt;0,H7161/I7161,0)</f>
      </c>
      <c r="K7161" s="179" t="str">
        <f>1-EXP(-J7161)</f>
      </c>
      <c r="L7161" s="180" t="str">
        <f>IF(G7161=30,1,M7160)</f>
      </c>
      <c r="M7161" s="181" t="str">
        <f>L7161*(1-K7161)</f>
      </c>
    </row>
    <row r="7162">
      <c r="A7162" t="s">
        <v>164</v>
      </c>
      <c r="B7162" t="s">
        <v>262</v>
      </c>
      <c r="C7162" s="32" t="s">
        <v>264</v>
      </c>
      <c r="D7162" t="s">
        <v>458</v>
      </c>
      <c r="E7162" t="s">
        <v>476</v>
      </c>
      <c r="F7162" s="174" t="n">
        <v>2048</v>
      </c>
      <c r="G7162" s="175" t="n">
        <v>30</v>
      </c>
      <c r="H7162" s="176" t="n">
        <v>609.228212881537</v>
      </c>
      <c r="I7162" s="177" t="n">
        <v>4275320.81038572</v>
      </c>
      <c r="J7162" s="178" t="str">
        <f>IF(I7162&gt;0,H7162/I7162,0)</f>
      </c>
      <c r="K7162" s="179" t="str">
        <f>1-EXP(-J7162)</f>
      </c>
      <c r="L7162" s="180" t="str">
        <f>IF(G7162=30,1,M7161)</f>
      </c>
      <c r="M7162" s="181" t="str">
        <f>L7162*(1-K7162)</f>
      </c>
    </row>
    <row r="7163">
      <c r="A7163" t="s">
        <v>164</v>
      </c>
      <c r="B7163" t="s">
        <v>262</v>
      </c>
      <c r="C7163" s="32" t="s">
        <v>264</v>
      </c>
      <c r="D7163" t="s">
        <v>458</v>
      </c>
      <c r="E7163" t="s">
        <v>476</v>
      </c>
      <c r="F7163" s="174" t="n">
        <v>2048</v>
      </c>
      <c r="G7163" s="175" t="n">
        <v>31</v>
      </c>
      <c r="H7163" s="176" t="n">
        <v>846.408077895326</v>
      </c>
      <c r="I7163" s="177" t="n">
        <v>4315860.46676436</v>
      </c>
      <c r="J7163" s="178" t="str">
        <f>IF(I7163&gt;0,H7163/I7163,0)</f>
      </c>
      <c r="K7163" s="179" t="str">
        <f>1-EXP(-J7163)</f>
      </c>
      <c r="L7163" s="180" t="str">
        <f>IF(G7163=30,1,M7162)</f>
      </c>
      <c r="M7163" s="181" t="str">
        <f>L7163*(1-K7163)</f>
      </c>
    </row>
    <row r="7164">
      <c r="A7164" t="s">
        <v>164</v>
      </c>
      <c r="B7164" t="s">
        <v>262</v>
      </c>
      <c r="C7164" s="32" t="s">
        <v>264</v>
      </c>
      <c r="D7164" t="s">
        <v>458</v>
      </c>
      <c r="E7164" t="s">
        <v>476</v>
      </c>
      <c r="F7164" s="174" t="n">
        <v>2048</v>
      </c>
      <c r="G7164" s="175" t="n">
        <v>32</v>
      </c>
      <c r="H7164" s="176" t="n">
        <v>981.761034862257</v>
      </c>
      <c r="I7164" s="177" t="n">
        <v>4578373.03627969</v>
      </c>
      <c r="J7164" s="178" t="str">
        <f>IF(I7164&gt;0,H7164/I7164,0)</f>
      </c>
      <c r="K7164" s="179" t="str">
        <f>1-EXP(-J7164)</f>
      </c>
      <c r="L7164" s="180" t="str">
        <f>IF(G7164=30,1,M7163)</f>
      </c>
      <c r="M7164" s="181" t="str">
        <f>L7164*(1-K7164)</f>
      </c>
    </row>
    <row r="7165">
      <c r="A7165" t="s">
        <v>164</v>
      </c>
      <c r="B7165" t="s">
        <v>262</v>
      </c>
      <c r="C7165" s="32" t="s">
        <v>264</v>
      </c>
      <c r="D7165" t="s">
        <v>458</v>
      </c>
      <c r="E7165" t="s">
        <v>476</v>
      </c>
      <c r="F7165" s="174" t="n">
        <v>2048</v>
      </c>
      <c r="G7165" s="175" t="n">
        <v>33</v>
      </c>
      <c r="H7165" s="176" t="n">
        <v>1085.39644512039</v>
      </c>
      <c r="I7165" s="177" t="n">
        <v>4626879.50085765</v>
      </c>
      <c r="J7165" s="178" t="str">
        <f>IF(I7165&gt;0,H7165/I7165,0)</f>
      </c>
      <c r="K7165" s="179" t="str">
        <f>1-EXP(-J7165)</f>
      </c>
      <c r="L7165" s="180" t="str">
        <f>IF(G7165=30,1,M7164)</f>
      </c>
      <c r="M7165" s="181" t="str">
        <f>L7165*(1-K7165)</f>
      </c>
    </row>
    <row r="7166">
      <c r="A7166" t="s">
        <v>164</v>
      </c>
      <c r="B7166" t="s">
        <v>262</v>
      </c>
      <c r="C7166" s="32" t="s">
        <v>264</v>
      </c>
      <c r="D7166" t="s">
        <v>458</v>
      </c>
      <c r="E7166" t="s">
        <v>476</v>
      </c>
      <c r="F7166" s="174" t="n">
        <v>2048</v>
      </c>
      <c r="G7166" s="175" t="n">
        <v>34</v>
      </c>
      <c r="H7166" s="176" t="n">
        <v>1172.45014842478</v>
      </c>
      <c r="I7166" s="177" t="n">
        <v>4692806.3963408</v>
      </c>
      <c r="J7166" s="178" t="str">
        <f>IF(I7166&gt;0,H7166/I7166,0)</f>
      </c>
      <c r="K7166" s="179" t="str">
        <f>1-EXP(-J7166)</f>
      </c>
      <c r="L7166" s="180" t="str">
        <f>IF(G7166=30,1,M7165)</f>
      </c>
      <c r="M7166" s="181" t="str">
        <f>L7166*(1-K7166)</f>
      </c>
    </row>
    <row r="7167">
      <c r="A7167" t="s">
        <v>164</v>
      </c>
      <c r="B7167" t="s">
        <v>262</v>
      </c>
      <c r="C7167" s="32" t="s">
        <v>264</v>
      </c>
      <c r="D7167" t="s">
        <v>458</v>
      </c>
      <c r="E7167" t="s">
        <v>476</v>
      </c>
      <c r="F7167" s="174" t="n">
        <v>2048</v>
      </c>
      <c r="G7167" s="175" t="n">
        <v>35</v>
      </c>
      <c r="H7167" s="176" t="n">
        <v>1540.55798855788</v>
      </c>
      <c r="I7167" s="177" t="n">
        <v>4759993.29900196</v>
      </c>
      <c r="J7167" s="178" t="str">
        <f>IF(I7167&gt;0,H7167/I7167,0)</f>
      </c>
      <c r="K7167" s="179" t="str">
        <f>1-EXP(-J7167)</f>
      </c>
      <c r="L7167" s="180" t="str">
        <f>IF(G7167=30,1,M7166)</f>
      </c>
      <c r="M7167" s="181" t="str">
        <f>L7167*(1-K7167)</f>
      </c>
    </row>
    <row r="7168">
      <c r="A7168" t="s">
        <v>164</v>
      </c>
      <c r="B7168" t="s">
        <v>262</v>
      </c>
      <c r="C7168" s="32" t="s">
        <v>264</v>
      </c>
      <c r="D7168" t="s">
        <v>458</v>
      </c>
      <c r="E7168" t="s">
        <v>476</v>
      </c>
      <c r="F7168" s="174" t="n">
        <v>2048</v>
      </c>
      <c r="G7168" s="175" t="n">
        <v>36</v>
      </c>
      <c r="H7168" s="176" t="n">
        <v>1922.21397769338</v>
      </c>
      <c r="I7168" s="177" t="n">
        <v>4870743.35443887</v>
      </c>
      <c r="J7168" s="178" t="str">
        <f>IF(I7168&gt;0,H7168/I7168,0)</f>
      </c>
      <c r="K7168" s="179" t="str">
        <f>1-EXP(-J7168)</f>
      </c>
      <c r="L7168" s="180" t="str">
        <f>IF(G7168=30,1,M7167)</f>
      </c>
      <c r="M7168" s="181" t="str">
        <f>L7168*(1-K7168)</f>
      </c>
    </row>
    <row r="7169">
      <c r="A7169" t="s">
        <v>164</v>
      </c>
      <c r="B7169" t="s">
        <v>262</v>
      </c>
      <c r="C7169" s="32" t="s">
        <v>264</v>
      </c>
      <c r="D7169" t="s">
        <v>458</v>
      </c>
      <c r="E7169" t="s">
        <v>476</v>
      </c>
      <c r="F7169" s="174" t="n">
        <v>2048</v>
      </c>
      <c r="G7169" s="175" t="n">
        <v>37</v>
      </c>
      <c r="H7169" s="176" t="n">
        <v>2052.34995769429</v>
      </c>
      <c r="I7169" s="177" t="n">
        <v>4841252.1401733</v>
      </c>
      <c r="J7169" s="178" t="str">
        <f>IF(I7169&gt;0,H7169/I7169,0)</f>
      </c>
      <c r="K7169" s="179" t="str">
        <f>1-EXP(-J7169)</f>
      </c>
      <c r="L7169" s="180" t="str">
        <f>IF(G7169=30,1,M7168)</f>
      </c>
      <c r="M7169" s="181" t="str">
        <f>L7169*(1-K7169)</f>
      </c>
    </row>
    <row r="7170">
      <c r="A7170" t="s">
        <v>164</v>
      </c>
      <c r="B7170" t="s">
        <v>262</v>
      </c>
      <c r="C7170" s="32" t="s">
        <v>264</v>
      </c>
      <c r="D7170" t="s">
        <v>458</v>
      </c>
      <c r="E7170" t="s">
        <v>476</v>
      </c>
      <c r="F7170" s="174" t="n">
        <v>2048</v>
      </c>
      <c r="G7170" s="175" t="n">
        <v>38</v>
      </c>
      <c r="H7170" s="176" t="n">
        <v>2151.05566217636</v>
      </c>
      <c r="I7170" s="177" t="n">
        <v>4706470.14384258</v>
      </c>
      <c r="J7170" s="178" t="str">
        <f>IF(I7170&gt;0,H7170/I7170,0)</f>
      </c>
      <c r="K7170" s="179" t="str">
        <f>1-EXP(-J7170)</f>
      </c>
      <c r="L7170" s="180" t="str">
        <f>IF(G7170=30,1,M7169)</f>
      </c>
      <c r="M7170" s="181" t="str">
        <f>L7170*(1-K7170)</f>
      </c>
    </row>
    <row r="7171">
      <c r="A7171" t="s">
        <v>164</v>
      </c>
      <c r="B7171" t="s">
        <v>262</v>
      </c>
      <c r="C7171" s="32" t="s">
        <v>264</v>
      </c>
      <c r="D7171" t="s">
        <v>458</v>
      </c>
      <c r="E7171" t="s">
        <v>476</v>
      </c>
      <c r="F7171" s="174" t="n">
        <v>2048</v>
      </c>
      <c r="G7171" s="175" t="n">
        <v>39</v>
      </c>
      <c r="H7171" s="176" t="n">
        <v>2290.20044152501</v>
      </c>
      <c r="I7171" s="177" t="n">
        <v>4633850.65961378</v>
      </c>
      <c r="J7171" s="178" t="str">
        <f>IF(I7171&gt;0,H7171/I7171,0)</f>
      </c>
      <c r="K7171" s="179" t="str">
        <f>1-EXP(-J7171)</f>
      </c>
      <c r="L7171" s="180" t="str">
        <f>IF(G7171=30,1,M7170)</f>
      </c>
      <c r="M7171" s="181" t="str">
        <f>L7171*(1-K7171)</f>
      </c>
    </row>
    <row r="7172">
      <c r="A7172" t="s">
        <v>164</v>
      </c>
      <c r="B7172" t="s">
        <v>262</v>
      </c>
      <c r="C7172" s="32" t="s">
        <v>264</v>
      </c>
      <c r="D7172" t="s">
        <v>458</v>
      </c>
      <c r="E7172" t="s">
        <v>476</v>
      </c>
      <c r="F7172" s="174" t="n">
        <v>2048</v>
      </c>
      <c r="G7172" s="175" t="n">
        <v>40</v>
      </c>
      <c r="H7172" s="176" t="n">
        <v>3044.74212709375</v>
      </c>
      <c r="I7172" s="177" t="n">
        <v>4588660.97117946</v>
      </c>
      <c r="J7172" s="178" t="str">
        <f>IF(I7172&gt;0,H7172/I7172,0)</f>
      </c>
      <c r="K7172" s="179" t="str">
        <f>1-EXP(-J7172)</f>
      </c>
      <c r="L7172" s="180" t="str">
        <f>IF(G7172=30,1,M7171)</f>
      </c>
      <c r="M7172" s="181" t="str">
        <f>L7172*(1-K7172)</f>
      </c>
    </row>
    <row r="7173">
      <c r="A7173" t="s">
        <v>164</v>
      </c>
      <c r="B7173" t="s">
        <v>262</v>
      </c>
      <c r="C7173" s="32" t="s">
        <v>264</v>
      </c>
      <c r="D7173" t="s">
        <v>458</v>
      </c>
      <c r="E7173" t="s">
        <v>476</v>
      </c>
      <c r="F7173" s="174" t="n">
        <v>2048</v>
      </c>
      <c r="G7173" s="175" t="n">
        <v>41</v>
      </c>
      <c r="H7173" s="176" t="n">
        <v>3532.20598930491</v>
      </c>
      <c r="I7173" s="177" t="n">
        <v>4609663.75098833</v>
      </c>
      <c r="J7173" s="178" t="str">
        <f>IF(I7173&gt;0,H7173/I7173,0)</f>
      </c>
      <c r="K7173" s="179" t="str">
        <f>1-EXP(-J7173)</f>
      </c>
      <c r="L7173" s="180" t="str">
        <f>IF(G7173=30,1,M7172)</f>
      </c>
      <c r="M7173" s="181" t="str">
        <f>L7173*(1-K7173)</f>
      </c>
    </row>
    <row r="7174">
      <c r="A7174" t="s">
        <v>164</v>
      </c>
      <c r="B7174" t="s">
        <v>262</v>
      </c>
      <c r="C7174" s="32" t="s">
        <v>264</v>
      </c>
      <c r="D7174" t="s">
        <v>458</v>
      </c>
      <c r="E7174" t="s">
        <v>476</v>
      </c>
      <c r="F7174" s="174" t="n">
        <v>2048</v>
      </c>
      <c r="G7174" s="175" t="n">
        <v>42</v>
      </c>
      <c r="H7174" s="176" t="n">
        <v>3758.4685442436</v>
      </c>
      <c r="I7174" s="177" t="n">
        <v>4523449.00720206</v>
      </c>
      <c r="J7174" s="178" t="str">
        <f>IF(I7174&gt;0,H7174/I7174,0)</f>
      </c>
      <c r="K7174" s="179" t="str">
        <f>1-EXP(-J7174)</f>
      </c>
      <c r="L7174" s="180" t="str">
        <f>IF(G7174=30,1,M7173)</f>
      </c>
      <c r="M7174" s="181" t="str">
        <f>L7174*(1-K7174)</f>
      </c>
    </row>
    <row r="7175">
      <c r="A7175" t="s">
        <v>164</v>
      </c>
      <c r="B7175" t="s">
        <v>262</v>
      </c>
      <c r="C7175" s="32" t="s">
        <v>264</v>
      </c>
      <c r="D7175" t="s">
        <v>458</v>
      </c>
      <c r="E7175" t="s">
        <v>476</v>
      </c>
      <c r="F7175" s="174" t="n">
        <v>2048</v>
      </c>
      <c r="G7175" s="175" t="n">
        <v>43</v>
      </c>
      <c r="H7175" s="176" t="n">
        <v>4025.29165333675</v>
      </c>
      <c r="I7175" s="177" t="n">
        <v>4458342.71856764</v>
      </c>
      <c r="J7175" s="178" t="str">
        <f>IF(I7175&gt;0,H7175/I7175,0)</f>
      </c>
      <c r="K7175" s="179" t="str">
        <f>1-EXP(-J7175)</f>
      </c>
      <c r="L7175" s="180" t="str">
        <f>IF(G7175=30,1,M7174)</f>
      </c>
      <c r="M7175" s="181" t="str">
        <f>L7175*(1-K7175)</f>
      </c>
    </row>
    <row r="7176">
      <c r="A7176" t="s">
        <v>164</v>
      </c>
      <c r="B7176" t="s">
        <v>262</v>
      </c>
      <c r="C7176" s="32" t="s">
        <v>264</v>
      </c>
      <c r="D7176" t="s">
        <v>458</v>
      </c>
      <c r="E7176" t="s">
        <v>476</v>
      </c>
      <c r="F7176" s="174" t="n">
        <v>2048</v>
      </c>
      <c r="G7176" s="175" t="n">
        <v>44</v>
      </c>
      <c r="H7176" s="176" t="n">
        <v>4254.66069100935</v>
      </c>
      <c r="I7176" s="177" t="n">
        <v>4326299.65330002</v>
      </c>
      <c r="J7176" s="178" t="str">
        <f>IF(I7176&gt;0,H7176/I7176,0)</f>
      </c>
      <c r="K7176" s="179" t="str">
        <f>1-EXP(-J7176)</f>
      </c>
      <c r="L7176" s="180" t="str">
        <f>IF(G7176=30,1,M7175)</f>
      </c>
      <c r="M7176" s="181" t="str">
        <f>L7176*(1-K7176)</f>
      </c>
    </row>
    <row r="7177">
      <c r="A7177" t="s">
        <v>164</v>
      </c>
      <c r="B7177" t="s">
        <v>262</v>
      </c>
      <c r="C7177" s="32" t="s">
        <v>264</v>
      </c>
      <c r="D7177" t="s">
        <v>458</v>
      </c>
      <c r="E7177" t="s">
        <v>476</v>
      </c>
      <c r="F7177" s="174" t="n">
        <v>2048</v>
      </c>
      <c r="G7177" s="175" t="n">
        <v>45</v>
      </c>
      <c r="H7177" s="176" t="n">
        <v>5369.41459270703</v>
      </c>
      <c r="I7177" s="177" t="n">
        <v>4255599.3895758</v>
      </c>
      <c r="J7177" s="178" t="str">
        <f>IF(I7177&gt;0,H7177/I7177,0)</f>
      </c>
      <c r="K7177" s="179" t="str">
        <f>1-EXP(-J7177)</f>
      </c>
      <c r="L7177" s="180" t="str">
        <f>IF(G7177=30,1,M7176)</f>
      </c>
      <c r="M7177" s="181" t="str">
        <f>L7177*(1-K7177)</f>
      </c>
    </row>
    <row r="7178">
      <c r="A7178" t="s">
        <v>164</v>
      </c>
      <c r="B7178" t="s">
        <v>262</v>
      </c>
      <c r="C7178" s="32" t="s">
        <v>264</v>
      </c>
      <c r="D7178" t="s">
        <v>458</v>
      </c>
      <c r="E7178" t="s">
        <v>476</v>
      </c>
      <c r="F7178" s="174" t="n">
        <v>2048</v>
      </c>
      <c r="G7178" s="175" t="n">
        <v>46</v>
      </c>
      <c r="H7178" s="176" t="n">
        <v>6096.37766592358</v>
      </c>
      <c r="I7178" s="177" t="n">
        <v>4224052.17044538</v>
      </c>
      <c r="J7178" s="178" t="str">
        <f>IF(I7178&gt;0,H7178/I7178,0)</f>
      </c>
      <c r="K7178" s="179" t="str">
        <f>1-EXP(-J7178)</f>
      </c>
      <c r="L7178" s="180" t="str">
        <f>IF(G7178=30,1,M7177)</f>
      </c>
      <c r="M7178" s="181" t="str">
        <f>L7178*(1-K7178)</f>
      </c>
    </row>
    <row r="7179">
      <c r="A7179" t="s">
        <v>164</v>
      </c>
      <c r="B7179" t="s">
        <v>262</v>
      </c>
      <c r="C7179" s="32" t="s">
        <v>264</v>
      </c>
      <c r="D7179" t="s">
        <v>458</v>
      </c>
      <c r="E7179" t="s">
        <v>476</v>
      </c>
      <c r="F7179" s="174" t="n">
        <v>2048</v>
      </c>
      <c r="G7179" s="175" t="n">
        <v>47</v>
      </c>
      <c r="H7179" s="176" t="n">
        <v>6629.68542184509</v>
      </c>
      <c r="I7179" s="177" t="n">
        <v>4195770.75165598</v>
      </c>
      <c r="J7179" s="178" t="str">
        <f>IF(I7179&gt;0,H7179/I7179,0)</f>
      </c>
      <c r="K7179" s="179" t="str">
        <f>1-EXP(-J7179)</f>
      </c>
      <c r="L7179" s="180" t="str">
        <f>IF(G7179=30,1,M7178)</f>
      </c>
      <c r="M7179" s="181" t="str">
        <f>L7179*(1-K7179)</f>
      </c>
    </row>
    <row r="7180">
      <c r="A7180" t="s">
        <v>164</v>
      </c>
      <c r="B7180" t="s">
        <v>262</v>
      </c>
      <c r="C7180" s="32" t="s">
        <v>264</v>
      </c>
      <c r="D7180" t="s">
        <v>458</v>
      </c>
      <c r="E7180" t="s">
        <v>476</v>
      </c>
      <c r="F7180" s="174" t="n">
        <v>2048</v>
      </c>
      <c r="G7180" s="175" t="n">
        <v>48</v>
      </c>
      <c r="H7180" s="176" t="n">
        <v>7221.65433267779</v>
      </c>
      <c r="I7180" s="177" t="n">
        <v>4166220.99059222</v>
      </c>
      <c r="J7180" s="178" t="str">
        <f>IF(I7180&gt;0,H7180/I7180,0)</f>
      </c>
      <c r="K7180" s="179" t="str">
        <f>1-EXP(-J7180)</f>
      </c>
      <c r="L7180" s="180" t="str">
        <f>IF(G7180=30,1,M7179)</f>
      </c>
      <c r="M7180" s="181" t="str">
        <f>L7180*(1-K7180)</f>
      </c>
    </row>
    <row r="7181">
      <c r="A7181" t="s">
        <v>164</v>
      </c>
      <c r="B7181" t="s">
        <v>262</v>
      </c>
      <c r="C7181" s="32" t="s">
        <v>264</v>
      </c>
      <c r="D7181" t="s">
        <v>458</v>
      </c>
      <c r="E7181" t="s">
        <v>476</v>
      </c>
      <c r="F7181" s="174" t="n">
        <v>2048</v>
      </c>
      <c r="G7181" s="175" t="n">
        <v>49</v>
      </c>
      <c r="H7181" s="176" t="n">
        <v>7944.8815406161</v>
      </c>
      <c r="I7181" s="177" t="n">
        <v>4173861.82283365</v>
      </c>
      <c r="J7181" s="178" t="str">
        <f>IF(I7181&gt;0,H7181/I7181,0)</f>
      </c>
      <c r="K7181" s="179" t="str">
        <f>1-EXP(-J7181)</f>
      </c>
      <c r="L7181" s="180" t="str">
        <f>IF(G7181=30,1,M7180)</f>
      </c>
      <c r="M7181" s="181" t="str">
        <f>L7181*(1-K7181)</f>
      </c>
    </row>
    <row r="7182">
      <c r="A7182" t="s">
        <v>164</v>
      </c>
      <c r="B7182" t="s">
        <v>262</v>
      </c>
      <c r="C7182" s="32" t="s">
        <v>264</v>
      </c>
      <c r="D7182" t="s">
        <v>458</v>
      </c>
      <c r="E7182" t="s">
        <v>476</v>
      </c>
      <c r="F7182" s="174" t="n">
        <v>2048</v>
      </c>
      <c r="G7182" s="175" t="n">
        <v>50</v>
      </c>
      <c r="H7182" s="176" t="n">
        <v>9158.70244168288</v>
      </c>
      <c r="I7182" s="177" t="n">
        <v>4217690.60137533</v>
      </c>
      <c r="J7182" s="178" t="str">
        <f>IF(I7182&gt;0,H7182/I7182,0)</f>
      </c>
      <c r="K7182" s="179" t="str">
        <f>1-EXP(-J7182)</f>
      </c>
      <c r="L7182" s="180" t="str">
        <f>IF(G7182=30,1,M7181)</f>
      </c>
      <c r="M7182" s="181" t="str">
        <f>L7182*(1-K7182)</f>
      </c>
    </row>
    <row r="7183">
      <c r="A7183" t="s">
        <v>164</v>
      </c>
      <c r="B7183" t="s">
        <v>262</v>
      </c>
      <c r="C7183" s="32" t="s">
        <v>264</v>
      </c>
      <c r="D7183" t="s">
        <v>458</v>
      </c>
      <c r="E7183" t="s">
        <v>476</v>
      </c>
      <c r="F7183" s="174" t="n">
        <v>2048</v>
      </c>
      <c r="G7183" s="175" t="n">
        <v>51</v>
      </c>
      <c r="H7183" s="176" t="n">
        <v>10517.4541402539</v>
      </c>
      <c r="I7183" s="177" t="n">
        <v>4331599.73472459</v>
      </c>
      <c r="J7183" s="178" t="str">
        <f>IF(I7183&gt;0,H7183/I7183,0)</f>
      </c>
      <c r="K7183" s="179" t="str">
        <f>1-EXP(-J7183)</f>
      </c>
      <c r="L7183" s="180" t="str">
        <f>IF(G7183=30,1,M7182)</f>
      </c>
      <c r="M7183" s="181" t="str">
        <f>L7183*(1-K7183)</f>
      </c>
    </row>
    <row r="7184">
      <c r="A7184" t="s">
        <v>164</v>
      </c>
      <c r="B7184" t="s">
        <v>262</v>
      </c>
      <c r="C7184" s="32" t="s">
        <v>264</v>
      </c>
      <c r="D7184" t="s">
        <v>458</v>
      </c>
      <c r="E7184" t="s">
        <v>476</v>
      </c>
      <c r="F7184" s="174" t="n">
        <v>2048</v>
      </c>
      <c r="G7184" s="175" t="n">
        <v>52</v>
      </c>
      <c r="H7184" s="176" t="n">
        <v>11337.1585382665</v>
      </c>
      <c r="I7184" s="177" t="n">
        <v>4273060.94758558</v>
      </c>
      <c r="J7184" s="178" t="str">
        <f>IF(I7184&gt;0,H7184/I7184,0)</f>
      </c>
      <c r="K7184" s="179" t="str">
        <f>1-EXP(-J7184)</f>
      </c>
      <c r="L7184" s="180" t="str">
        <f>IF(G7184=30,1,M7183)</f>
      </c>
      <c r="M7184" s="181" t="str">
        <f>L7184*(1-K7184)</f>
      </c>
    </row>
    <row r="7185">
      <c r="A7185" t="s">
        <v>164</v>
      </c>
      <c r="B7185" t="s">
        <v>262</v>
      </c>
      <c r="C7185" s="32" t="s">
        <v>264</v>
      </c>
      <c r="D7185" t="s">
        <v>458</v>
      </c>
      <c r="E7185" t="s">
        <v>476</v>
      </c>
      <c r="F7185" s="174" t="n">
        <v>2048</v>
      </c>
      <c r="G7185" s="175" t="n">
        <v>53</v>
      </c>
      <c r="H7185" s="176" t="n">
        <v>12104.2963614375</v>
      </c>
      <c r="I7185" s="177" t="n">
        <v>4184522.37658388</v>
      </c>
      <c r="J7185" s="178" t="str">
        <f>IF(I7185&gt;0,H7185/I7185,0)</f>
      </c>
      <c r="K7185" s="179" t="str">
        <f>1-EXP(-J7185)</f>
      </c>
      <c r="L7185" s="180" t="str">
        <f>IF(G7185=30,1,M7184)</f>
      </c>
      <c r="M7185" s="181" t="str">
        <f>L7185*(1-K7185)</f>
      </c>
    </row>
    <row r="7186">
      <c r="A7186" t="s">
        <v>164</v>
      </c>
      <c r="B7186" t="s">
        <v>262</v>
      </c>
      <c r="C7186" s="32" t="s">
        <v>264</v>
      </c>
      <c r="D7186" t="s">
        <v>458</v>
      </c>
      <c r="E7186" t="s">
        <v>476</v>
      </c>
      <c r="F7186" s="174" t="n">
        <v>2048</v>
      </c>
      <c r="G7186" s="175" t="n">
        <v>54</v>
      </c>
      <c r="H7186" s="176" t="n">
        <v>12936.0480108068</v>
      </c>
      <c r="I7186" s="177" t="n">
        <v>4109566.64434966</v>
      </c>
      <c r="J7186" s="178" t="str">
        <f>IF(I7186&gt;0,H7186/I7186,0)</f>
      </c>
      <c r="K7186" s="179" t="str">
        <f>1-EXP(-J7186)</f>
      </c>
      <c r="L7186" s="180" t="str">
        <f>IF(G7186=30,1,M7185)</f>
      </c>
      <c r="M7186" s="181" t="str">
        <f>L7186*(1-K7186)</f>
      </c>
    </row>
    <row r="7187">
      <c r="A7187" t="s">
        <v>164</v>
      </c>
      <c r="B7187" t="s">
        <v>262</v>
      </c>
      <c r="C7187" s="32" t="s">
        <v>264</v>
      </c>
      <c r="D7187" t="s">
        <v>458</v>
      </c>
      <c r="E7187" t="s">
        <v>476</v>
      </c>
      <c r="F7187" s="174" t="n">
        <v>2048</v>
      </c>
      <c r="G7187" s="175" t="n">
        <v>55</v>
      </c>
      <c r="H7187" s="176" t="n">
        <v>13550.9337822812</v>
      </c>
      <c r="I7187" s="177" t="n">
        <v>4036599.71442398</v>
      </c>
      <c r="J7187" s="178" t="str">
        <f>IF(I7187&gt;0,H7187/I7187,0)</f>
      </c>
      <c r="K7187" s="179" t="str">
        <f>1-EXP(-J7187)</f>
      </c>
      <c r="L7187" s="180" t="str">
        <f>IF(G7187=30,1,M7186)</f>
      </c>
      <c r="M7187" s="181" t="str">
        <f>L7187*(1-K7187)</f>
      </c>
    </row>
    <row r="7188">
      <c r="A7188" t="s">
        <v>164</v>
      </c>
      <c r="B7188" t="s">
        <v>262</v>
      </c>
      <c r="C7188" s="32" t="s">
        <v>264</v>
      </c>
      <c r="D7188" t="s">
        <v>458</v>
      </c>
      <c r="E7188" t="s">
        <v>476</v>
      </c>
      <c r="F7188" s="174" t="n">
        <v>2048</v>
      </c>
      <c r="G7188" s="175" t="n">
        <v>56</v>
      </c>
      <c r="H7188" s="176" t="n">
        <v>14751.2110850893</v>
      </c>
      <c r="I7188" s="177" t="n">
        <v>4047355.47755654</v>
      </c>
      <c r="J7188" s="178" t="str">
        <f>IF(I7188&gt;0,H7188/I7188,0)</f>
      </c>
      <c r="K7188" s="179" t="str">
        <f>1-EXP(-J7188)</f>
      </c>
      <c r="L7188" s="180" t="str">
        <f>IF(G7188=30,1,M7187)</f>
      </c>
      <c r="M7188" s="181" t="str">
        <f>L7188*(1-K7188)</f>
      </c>
    </row>
    <row r="7189">
      <c r="A7189" t="s">
        <v>164</v>
      </c>
      <c r="B7189" t="s">
        <v>262</v>
      </c>
      <c r="C7189" s="32" t="s">
        <v>264</v>
      </c>
      <c r="D7189" t="s">
        <v>458</v>
      </c>
      <c r="E7189" t="s">
        <v>476</v>
      </c>
      <c r="F7189" s="174" t="n">
        <v>2048</v>
      </c>
      <c r="G7189" s="175" t="n">
        <v>57</v>
      </c>
      <c r="H7189" s="176" t="n">
        <v>16029.0358285733</v>
      </c>
      <c r="I7189" s="177" t="n">
        <v>4037080.29547695</v>
      </c>
      <c r="J7189" s="178" t="str">
        <f>IF(I7189&gt;0,H7189/I7189,0)</f>
      </c>
      <c r="K7189" s="179" t="str">
        <f>1-EXP(-J7189)</f>
      </c>
      <c r="L7189" s="180" t="str">
        <f>IF(G7189=30,1,M7188)</f>
      </c>
      <c r="M7189" s="181" t="str">
        <f>L7189*(1-K7189)</f>
      </c>
    </row>
    <row r="7190">
      <c r="A7190" t="s">
        <v>164</v>
      </c>
      <c r="B7190" t="s">
        <v>262</v>
      </c>
      <c r="C7190" s="32" t="s">
        <v>264</v>
      </c>
      <c r="D7190" t="s">
        <v>458</v>
      </c>
      <c r="E7190" t="s">
        <v>476</v>
      </c>
      <c r="F7190" s="174" t="n">
        <v>2048</v>
      </c>
      <c r="G7190" s="175" t="n">
        <v>58</v>
      </c>
      <c r="H7190" s="176" t="n">
        <v>23299.5125826583</v>
      </c>
      <c r="I7190" s="177" t="n">
        <v>5935729.4505947</v>
      </c>
      <c r="J7190" s="178" t="str">
        <f>IF(I7190&gt;0,H7190/I7190,0)</f>
      </c>
      <c r="K7190" s="179" t="str">
        <f>1-EXP(-J7190)</f>
      </c>
      <c r="L7190" s="180" t="str">
        <f>IF(G7190=30,1,M7189)</f>
      </c>
      <c r="M7190" s="181" t="str">
        <f>L7190*(1-K7190)</f>
      </c>
    </row>
    <row r="7191">
      <c r="A7191" t="s">
        <v>164</v>
      </c>
      <c r="B7191" t="s">
        <v>262</v>
      </c>
      <c r="C7191" s="32" t="s">
        <v>264</v>
      </c>
      <c r="D7191" t="s">
        <v>458</v>
      </c>
      <c r="E7191" t="s">
        <v>476</v>
      </c>
      <c r="F7191" s="174" t="n">
        <v>2048</v>
      </c>
      <c r="G7191" s="175" t="n">
        <v>59</v>
      </c>
      <c r="H7191" s="176" t="n">
        <v>18670.4063252615</v>
      </c>
      <c r="I7191" s="177" t="n">
        <v>3938097.87782442</v>
      </c>
      <c r="J7191" s="178" t="str">
        <f>IF(I7191&gt;0,H7191/I7191,0)</f>
      </c>
      <c r="K7191" s="179" t="str">
        <f>1-EXP(-J7191)</f>
      </c>
      <c r="L7191" s="180" t="str">
        <f>IF(G7191=30,1,M7190)</f>
      </c>
      <c r="M7191" s="181" t="str">
        <f>L7191*(1-K7191)</f>
      </c>
    </row>
    <row r="7192">
      <c r="A7192" t="s">
        <v>164</v>
      </c>
      <c r="B7192" t="s">
        <v>262</v>
      </c>
      <c r="C7192" s="32" t="s">
        <v>264</v>
      </c>
      <c r="D7192" t="s">
        <v>458</v>
      </c>
      <c r="E7192" t="s">
        <v>476</v>
      </c>
      <c r="F7192" s="174" t="n">
        <v>2048</v>
      </c>
      <c r="G7192" s="175" t="n">
        <v>60</v>
      </c>
      <c r="H7192" s="176" t="n">
        <v>19870.6123389614</v>
      </c>
      <c r="I7192" s="177" t="n">
        <v>3888488.32165355</v>
      </c>
      <c r="J7192" s="178" t="str">
        <f>IF(I7192&gt;0,H7192/I7192,0)</f>
      </c>
      <c r="K7192" s="179" t="str">
        <f>1-EXP(-J7192)</f>
      </c>
      <c r="L7192" s="180" t="str">
        <f>IF(G7192=30,1,M7191)</f>
      </c>
      <c r="M7192" s="181" t="str">
        <f>L7192*(1-K7192)</f>
      </c>
    </row>
    <row r="7193">
      <c r="A7193" t="s">
        <v>164</v>
      </c>
      <c r="B7193" t="s">
        <v>262</v>
      </c>
      <c r="C7193" s="32" t="s">
        <v>264</v>
      </c>
      <c r="D7193" t="s">
        <v>458</v>
      </c>
      <c r="E7193" t="s">
        <v>476</v>
      </c>
      <c r="F7193" s="174" t="n">
        <v>2048</v>
      </c>
      <c r="G7193" s="175" t="n">
        <v>61</v>
      </c>
      <c r="H7193" s="176" t="n">
        <v>20936.1124664895</v>
      </c>
      <c r="I7193" s="177" t="n">
        <v>3732894.82274661</v>
      </c>
      <c r="J7193" s="178" t="str">
        <f>IF(I7193&gt;0,H7193/I7193,0)</f>
      </c>
      <c r="K7193" s="179" t="str">
        <f>1-EXP(-J7193)</f>
      </c>
      <c r="L7193" s="180" t="str">
        <f>IF(G7193=30,1,M7192)</f>
      </c>
      <c r="M7193" s="181" t="str">
        <f>L7193*(1-K7193)</f>
      </c>
    </row>
    <row r="7194">
      <c r="A7194" t="s">
        <v>164</v>
      </c>
      <c r="B7194" t="s">
        <v>262</v>
      </c>
      <c r="C7194" s="32" t="s">
        <v>264</v>
      </c>
      <c r="D7194" t="s">
        <v>458</v>
      </c>
      <c r="E7194" t="s">
        <v>476</v>
      </c>
      <c r="F7194" s="174" t="n">
        <v>2048</v>
      </c>
      <c r="G7194" s="175" t="n">
        <v>62</v>
      </c>
      <c r="H7194" s="176" t="n">
        <v>22552.8617914926</v>
      </c>
      <c r="I7194" s="177" t="n">
        <v>3662761.99644661</v>
      </c>
      <c r="J7194" s="178" t="str">
        <f>IF(I7194&gt;0,H7194/I7194,0)</f>
      </c>
      <c r="K7194" s="179" t="str">
        <f>1-EXP(-J7194)</f>
      </c>
      <c r="L7194" s="180" t="str">
        <f>IF(G7194=30,1,M7193)</f>
      </c>
      <c r="M7194" s="181" t="str">
        <f>L7194*(1-K7194)</f>
      </c>
    </row>
    <row r="7195">
      <c r="A7195" t="s">
        <v>164</v>
      </c>
      <c r="B7195" t="s">
        <v>262</v>
      </c>
      <c r="C7195" s="32" t="s">
        <v>264</v>
      </c>
      <c r="D7195" t="s">
        <v>458</v>
      </c>
      <c r="E7195" t="s">
        <v>476</v>
      </c>
      <c r="F7195" s="174" t="n">
        <v>2048</v>
      </c>
      <c r="G7195" s="175" t="n">
        <v>63</v>
      </c>
      <c r="H7195" s="176" t="n">
        <v>24821.6619488222</v>
      </c>
      <c r="I7195" s="177" t="n">
        <v>3671304.38830389</v>
      </c>
      <c r="J7195" s="178" t="str">
        <f>IF(I7195&gt;0,H7195/I7195,0)</f>
      </c>
      <c r="K7195" s="179" t="str">
        <f>1-EXP(-J7195)</f>
      </c>
      <c r="L7195" s="180" t="str">
        <f>IF(G7195=30,1,M7194)</f>
      </c>
      <c r="M7195" s="181" t="str">
        <f>L7195*(1-K7195)</f>
      </c>
    </row>
    <row r="7196">
      <c r="A7196" t="s">
        <v>164</v>
      </c>
      <c r="B7196" t="s">
        <v>262</v>
      </c>
      <c r="C7196" s="32" t="s">
        <v>264</v>
      </c>
      <c r="D7196" t="s">
        <v>458</v>
      </c>
      <c r="E7196" t="s">
        <v>476</v>
      </c>
      <c r="F7196" s="174" t="n">
        <v>2048</v>
      </c>
      <c r="G7196" s="175" t="n">
        <v>64</v>
      </c>
      <c r="H7196" s="176" t="n">
        <v>27428.582010978</v>
      </c>
      <c r="I7196" s="177" t="n">
        <v>3696399.4723011</v>
      </c>
      <c r="J7196" s="178" t="str">
        <f>IF(I7196&gt;0,H7196/I7196,0)</f>
      </c>
      <c r="K7196" s="179" t="str">
        <f>1-EXP(-J7196)</f>
      </c>
      <c r="L7196" s="180" t="str">
        <f>IF(G7196=30,1,M7195)</f>
      </c>
      <c r="M7196" s="181" t="str">
        <f>L7196*(1-K7196)</f>
      </c>
    </row>
    <row r="7197">
      <c r="A7197" t="s">
        <v>164</v>
      </c>
      <c r="B7197" t="s">
        <v>262</v>
      </c>
      <c r="C7197" s="32" t="s">
        <v>264</v>
      </c>
      <c r="D7197" t="s">
        <v>458</v>
      </c>
      <c r="E7197" t="s">
        <v>476</v>
      </c>
      <c r="F7197" s="174" t="n">
        <v>2048</v>
      </c>
      <c r="G7197" s="175" t="n">
        <v>65</v>
      </c>
      <c r="H7197" s="176" t="n">
        <v>28046.1398084626</v>
      </c>
      <c r="I7197" s="177" t="n">
        <v>3623093.28157519</v>
      </c>
      <c r="J7197" s="178" t="str">
        <f>IF(I7197&gt;0,H7197/I7197,0)</f>
      </c>
      <c r="K7197" s="179" t="str">
        <f>1-EXP(-J7197)</f>
      </c>
      <c r="L7197" s="180" t="str">
        <f>IF(G7197=30,1,M7196)</f>
      </c>
      <c r="M7197" s="181" t="str">
        <f>L7197*(1-K7197)</f>
      </c>
    </row>
    <row r="7198">
      <c r="A7198" t="s">
        <v>164</v>
      </c>
      <c r="B7198" t="s">
        <v>262</v>
      </c>
      <c r="C7198" s="32" t="s">
        <v>264</v>
      </c>
      <c r="D7198" t="s">
        <v>458</v>
      </c>
      <c r="E7198" t="s">
        <v>476</v>
      </c>
      <c r="F7198" s="174" t="n">
        <v>2048</v>
      </c>
      <c r="G7198" s="175" t="n">
        <v>66</v>
      </c>
      <c r="H7198" s="176" t="n">
        <v>29368.619194269</v>
      </c>
      <c r="I7198" s="177" t="n">
        <v>3452631.38016022</v>
      </c>
      <c r="J7198" s="178" t="str">
        <f>IF(I7198&gt;0,H7198/I7198,0)</f>
      </c>
      <c r="K7198" s="179" t="str">
        <f>1-EXP(-J7198)</f>
      </c>
      <c r="L7198" s="180" t="str">
        <f>IF(G7198=30,1,M7197)</f>
      </c>
      <c r="M7198" s="181" t="str">
        <f>L7198*(1-K7198)</f>
      </c>
    </row>
    <row r="7199">
      <c r="A7199" t="s">
        <v>164</v>
      </c>
      <c r="B7199" t="s">
        <v>262</v>
      </c>
      <c r="C7199" s="32" t="s">
        <v>264</v>
      </c>
      <c r="D7199" t="s">
        <v>458</v>
      </c>
      <c r="E7199" t="s">
        <v>476</v>
      </c>
      <c r="F7199" s="174" t="n">
        <v>2048</v>
      </c>
      <c r="G7199" s="175" t="n">
        <v>67</v>
      </c>
      <c r="H7199" s="176" t="n">
        <v>31138.9004357695</v>
      </c>
      <c r="I7199" s="177" t="n">
        <v>3332405.62607624</v>
      </c>
      <c r="J7199" s="178" t="str">
        <f>IF(I7199&gt;0,H7199/I7199,0)</f>
      </c>
      <c r="K7199" s="179" t="str">
        <f>1-EXP(-J7199)</f>
      </c>
      <c r="L7199" s="180" t="str">
        <f>IF(G7199=30,1,M7198)</f>
      </c>
      <c r="M7199" s="181" t="str">
        <f>L7199*(1-K7199)</f>
      </c>
    </row>
    <row r="7200">
      <c r="A7200" t="s">
        <v>164</v>
      </c>
      <c r="B7200" t="s">
        <v>262</v>
      </c>
      <c r="C7200" s="32" t="s">
        <v>264</v>
      </c>
      <c r="D7200" t="s">
        <v>458</v>
      </c>
      <c r="E7200" t="s">
        <v>476</v>
      </c>
      <c r="F7200" s="174" t="n">
        <v>2048</v>
      </c>
      <c r="G7200" s="175" t="n">
        <v>68</v>
      </c>
      <c r="H7200" s="176" t="n">
        <v>33101.6987716973</v>
      </c>
      <c r="I7200" s="177" t="n">
        <v>3222471.67817363</v>
      </c>
      <c r="J7200" s="178" t="str">
        <f>IF(I7200&gt;0,H7200/I7200,0)</f>
      </c>
      <c r="K7200" s="179" t="str">
        <f>1-EXP(-J7200)</f>
      </c>
      <c r="L7200" s="180" t="str">
        <f>IF(G7200=30,1,M7199)</f>
      </c>
      <c r="M7200" s="181" t="str">
        <f>L7200*(1-K7200)</f>
      </c>
    </row>
    <row r="7201">
      <c r="A7201" t="s">
        <v>164</v>
      </c>
      <c r="B7201" t="s">
        <v>262</v>
      </c>
      <c r="C7201" s="32" t="s">
        <v>264</v>
      </c>
      <c r="D7201" t="s">
        <v>458</v>
      </c>
      <c r="E7201" t="s">
        <v>476</v>
      </c>
      <c r="F7201" s="174" t="n">
        <v>2048</v>
      </c>
      <c r="G7201" s="175" t="n">
        <v>69</v>
      </c>
      <c r="H7201" s="176" t="n">
        <v>35098.2332174254</v>
      </c>
      <c r="I7201" s="177" t="n">
        <v>3105246.35542162</v>
      </c>
      <c r="J7201" s="178" t="str">
        <f>IF(I7201&gt;0,H7201/I7201,0)</f>
      </c>
      <c r="K7201" s="179" t="str">
        <f>1-EXP(-J7201)</f>
      </c>
      <c r="L7201" s="180" t="str">
        <f>IF(G7201=30,1,M7200)</f>
      </c>
      <c r="M7201" s="181" t="str">
        <f>L7201*(1-K7201)</f>
      </c>
    </row>
    <row r="7202">
      <c r="A7202" t="s">
        <v>164</v>
      </c>
      <c r="B7202" t="s">
        <v>262</v>
      </c>
      <c r="C7202" s="32" t="s">
        <v>264</v>
      </c>
      <c r="D7202" t="s">
        <v>458</v>
      </c>
      <c r="E7202" t="s">
        <v>476</v>
      </c>
      <c r="F7202" s="174" t="n">
        <v>2049</v>
      </c>
      <c r="G7202" s="175" t="n">
        <v>30</v>
      </c>
      <c r="H7202" s="176" t="n">
        <v>608.285595349616</v>
      </c>
      <c r="I7202" s="177" t="n">
        <v>4266618.61617689</v>
      </c>
      <c r="J7202" s="178" t="str">
        <f>IF(I7202&gt;0,H7202/I7202,0)</f>
      </c>
      <c r="K7202" s="179" t="str">
        <f>1-EXP(-J7202)</f>
      </c>
      <c r="L7202" s="180" t="str">
        <f>IF(G7202=30,1,M7201)</f>
      </c>
      <c r="M7202" s="181" t="str">
        <f>L7202*(1-K7202)</f>
      </c>
    </row>
    <row r="7203">
      <c r="A7203" t="s">
        <v>164</v>
      </c>
      <c r="B7203" t="s">
        <v>262</v>
      </c>
      <c r="C7203" s="32" t="s">
        <v>264</v>
      </c>
      <c r="D7203" t="s">
        <v>458</v>
      </c>
      <c r="E7203" t="s">
        <v>476</v>
      </c>
      <c r="F7203" s="174" t="n">
        <v>2049</v>
      </c>
      <c r="G7203" s="175" t="n">
        <v>31</v>
      </c>
      <c r="H7203" s="176" t="n">
        <v>837.800230242776</v>
      </c>
      <c r="I7203" s="177" t="n">
        <v>4270734.92888515</v>
      </c>
      <c r="J7203" s="178" t="str">
        <f>IF(I7203&gt;0,H7203/I7203,0)</f>
      </c>
      <c r="K7203" s="179" t="str">
        <f>1-EXP(-J7203)</f>
      </c>
      <c r="L7203" s="180" t="str">
        <f>IF(G7203=30,1,M7202)</f>
      </c>
      <c r="M7203" s="181" t="str">
        <f>L7203*(1-K7203)</f>
      </c>
    </row>
    <row r="7204">
      <c r="A7204" t="s">
        <v>164</v>
      </c>
      <c r="B7204" t="s">
        <v>262</v>
      </c>
      <c r="C7204" s="32" t="s">
        <v>264</v>
      </c>
      <c r="D7204" t="s">
        <v>458</v>
      </c>
      <c r="E7204" t="s">
        <v>476</v>
      </c>
      <c r="F7204" s="174" t="n">
        <v>2049</v>
      </c>
      <c r="G7204" s="175" t="n">
        <v>32</v>
      </c>
      <c r="H7204" s="176" t="n">
        <v>892.480746103463</v>
      </c>
      <c r="I7204" s="177" t="n">
        <v>4311297.53775967</v>
      </c>
      <c r="J7204" s="178" t="str">
        <f>IF(I7204&gt;0,H7204/I7204,0)</f>
      </c>
      <c r="K7204" s="179" t="str">
        <f>1-EXP(-J7204)</f>
      </c>
      <c r="L7204" s="180" t="str">
        <f>IF(G7204=30,1,M7203)</f>
      </c>
      <c r="M7204" s="181" t="str">
        <f>L7204*(1-K7204)</f>
      </c>
    </row>
    <row r="7205">
      <c r="A7205" t="s">
        <v>164</v>
      </c>
      <c r="B7205" t="s">
        <v>262</v>
      </c>
      <c r="C7205" s="32" t="s">
        <v>264</v>
      </c>
      <c r="D7205" t="s">
        <v>458</v>
      </c>
      <c r="E7205" t="s">
        <v>476</v>
      </c>
      <c r="F7205" s="174" t="n">
        <v>2049</v>
      </c>
      <c r="G7205" s="175" t="n">
        <v>33</v>
      </c>
      <c r="H7205" s="176" t="n">
        <v>1039.46122158834</v>
      </c>
      <c r="I7205" s="177" t="n">
        <v>4573296.22879691</v>
      </c>
      <c r="J7205" s="178" t="str">
        <f>IF(I7205&gt;0,H7205/I7205,0)</f>
      </c>
      <c r="K7205" s="179" t="str">
        <f>1-EXP(-J7205)</f>
      </c>
      <c r="L7205" s="180" t="str">
        <f>IF(G7205=30,1,M7204)</f>
      </c>
      <c r="M7205" s="181" t="str">
        <f>L7205*(1-K7205)</f>
      </c>
    </row>
    <row r="7206">
      <c r="A7206" t="s">
        <v>164</v>
      </c>
      <c r="B7206" t="s">
        <v>262</v>
      </c>
      <c r="C7206" s="32" t="s">
        <v>264</v>
      </c>
      <c r="D7206" t="s">
        <v>458</v>
      </c>
      <c r="E7206" t="s">
        <v>476</v>
      </c>
      <c r="F7206" s="174" t="n">
        <v>2049</v>
      </c>
      <c r="G7206" s="175" t="n">
        <v>34</v>
      </c>
      <c r="H7206" s="176" t="n">
        <v>1154.06978928811</v>
      </c>
      <c r="I7206" s="177" t="n">
        <v>4621480.12586451</v>
      </c>
      <c r="J7206" s="178" t="str">
        <f>IF(I7206&gt;0,H7206/I7206,0)</f>
      </c>
      <c r="K7206" s="179" t="str">
        <f>1-EXP(-J7206)</f>
      </c>
      <c r="L7206" s="180" t="str">
        <f>IF(G7206=30,1,M7205)</f>
      </c>
      <c r="M7206" s="181" t="str">
        <f>L7206*(1-K7206)</f>
      </c>
    </row>
    <row r="7207">
      <c r="A7207" t="s">
        <v>164</v>
      </c>
      <c r="B7207" t="s">
        <v>262</v>
      </c>
      <c r="C7207" s="32" t="s">
        <v>264</v>
      </c>
      <c r="D7207" t="s">
        <v>458</v>
      </c>
      <c r="E7207" t="s">
        <v>476</v>
      </c>
      <c r="F7207" s="174" t="n">
        <v>2049</v>
      </c>
      <c r="G7207" s="175" t="n">
        <v>35</v>
      </c>
      <c r="H7207" s="176" t="n">
        <v>1512.45442114558</v>
      </c>
      <c r="I7207" s="177" t="n">
        <v>4687048.82970228</v>
      </c>
      <c r="J7207" s="178" t="str">
        <f>IF(I7207&gt;0,H7207/I7207,0)</f>
      </c>
      <c r="K7207" s="179" t="str">
        <f>1-EXP(-J7207)</f>
      </c>
      <c r="L7207" s="180" t="str">
        <f>IF(G7207=30,1,M7206)</f>
      </c>
      <c r="M7207" s="181" t="str">
        <f>L7207*(1-K7207)</f>
      </c>
    </row>
    <row r="7208">
      <c r="A7208" t="s">
        <v>164</v>
      </c>
      <c r="B7208" t="s">
        <v>262</v>
      </c>
      <c r="C7208" s="32" t="s">
        <v>264</v>
      </c>
      <c r="D7208" t="s">
        <v>458</v>
      </c>
      <c r="E7208" t="s">
        <v>476</v>
      </c>
      <c r="F7208" s="174" t="n">
        <v>2049</v>
      </c>
      <c r="G7208" s="175" t="n">
        <v>36</v>
      </c>
      <c r="H7208" s="176" t="n">
        <v>1822.16296880799</v>
      </c>
      <c r="I7208" s="177" t="n">
        <v>4753523.55487828</v>
      </c>
      <c r="J7208" s="178" t="str">
        <f>IF(I7208&gt;0,H7208/I7208,0)</f>
      </c>
      <c r="K7208" s="179" t="str">
        <f>1-EXP(-J7208)</f>
      </c>
      <c r="L7208" s="180" t="str">
        <f>IF(G7208=30,1,M7207)</f>
      </c>
      <c r="M7208" s="181" t="str">
        <f>L7208*(1-K7208)</f>
      </c>
    </row>
    <row r="7209">
      <c r="A7209" t="s">
        <v>164</v>
      </c>
      <c r="B7209" t="s">
        <v>262</v>
      </c>
      <c r="C7209" s="32" t="s">
        <v>264</v>
      </c>
      <c r="D7209" t="s">
        <v>458</v>
      </c>
      <c r="E7209" t="s">
        <v>476</v>
      </c>
      <c r="F7209" s="174" t="n">
        <v>2049</v>
      </c>
      <c r="G7209" s="175" t="n">
        <v>37</v>
      </c>
      <c r="H7209" s="176" t="n">
        <v>2054.33201237775</v>
      </c>
      <c r="I7209" s="177" t="n">
        <v>4863890.08702784</v>
      </c>
      <c r="J7209" s="178" t="str">
        <f>IF(I7209&gt;0,H7209/I7209,0)</f>
      </c>
      <c r="K7209" s="179" t="str">
        <f>1-EXP(-J7209)</f>
      </c>
      <c r="L7209" s="180" t="str">
        <f>IF(G7209=30,1,M7208)</f>
      </c>
      <c r="M7209" s="181" t="str">
        <f>L7209*(1-K7209)</f>
      </c>
    </row>
    <row r="7210">
      <c r="A7210" t="s">
        <v>164</v>
      </c>
      <c r="B7210" t="s">
        <v>262</v>
      </c>
      <c r="C7210" s="32" t="s">
        <v>264</v>
      </c>
      <c r="D7210" t="s">
        <v>458</v>
      </c>
      <c r="E7210" t="s">
        <v>476</v>
      </c>
      <c r="F7210" s="174" t="n">
        <v>2049</v>
      </c>
      <c r="G7210" s="175" t="n">
        <v>38</v>
      </c>
      <c r="H7210" s="176" t="n">
        <v>2200.94433329266</v>
      </c>
      <c r="I7210" s="177" t="n">
        <v>4833986.01173062</v>
      </c>
      <c r="J7210" s="178" t="str">
        <f>IF(I7210&gt;0,H7210/I7210,0)</f>
      </c>
      <c r="K7210" s="179" t="str">
        <f>1-EXP(-J7210)</f>
      </c>
      <c r="L7210" s="180" t="str">
        <f>IF(G7210=30,1,M7209)</f>
      </c>
      <c r="M7210" s="181" t="str">
        <f>L7210*(1-K7210)</f>
      </c>
    </row>
    <row r="7211">
      <c r="A7211" t="s">
        <v>164</v>
      </c>
      <c r="B7211" t="s">
        <v>262</v>
      </c>
      <c r="C7211" s="32" t="s">
        <v>264</v>
      </c>
      <c r="D7211" t="s">
        <v>458</v>
      </c>
      <c r="E7211" t="s">
        <v>476</v>
      </c>
      <c r="F7211" s="174" t="n">
        <v>2049</v>
      </c>
      <c r="G7211" s="175" t="n">
        <v>39</v>
      </c>
      <c r="H7211" s="176" t="n">
        <v>2313.1992870857</v>
      </c>
      <c r="I7211" s="177" t="n">
        <v>4698905.16251054</v>
      </c>
      <c r="J7211" s="178" t="str">
        <f>IF(I7211&gt;0,H7211/I7211,0)</f>
      </c>
      <c r="K7211" s="179" t="str">
        <f>1-EXP(-J7211)</f>
      </c>
      <c r="L7211" s="180" t="str">
        <f>IF(G7211=30,1,M7210)</f>
      </c>
      <c r="M7211" s="181" t="str">
        <f>L7211*(1-K7211)</f>
      </c>
    </row>
    <row r="7212">
      <c r="A7212" t="s">
        <v>164</v>
      </c>
      <c r="B7212" t="s">
        <v>262</v>
      </c>
      <c r="C7212" s="32" t="s">
        <v>264</v>
      </c>
      <c r="D7212" t="s">
        <v>458</v>
      </c>
      <c r="E7212" t="s">
        <v>476</v>
      </c>
      <c r="F7212" s="174" t="n">
        <v>2049</v>
      </c>
      <c r="G7212" s="175" t="n">
        <v>40</v>
      </c>
      <c r="H7212" s="176" t="n">
        <v>3055.28401384309</v>
      </c>
      <c r="I7212" s="177" t="n">
        <v>4625847.3975227</v>
      </c>
      <c r="J7212" s="178" t="str">
        <f>IF(I7212&gt;0,H7212/I7212,0)</f>
      </c>
      <c r="K7212" s="179" t="str">
        <f>1-EXP(-J7212)</f>
      </c>
      <c r="L7212" s="180" t="str">
        <f>IF(G7212=30,1,M7211)</f>
      </c>
      <c r="M7212" s="181" t="str">
        <f>L7212*(1-K7212)</f>
      </c>
    </row>
    <row r="7213">
      <c r="A7213" t="s">
        <v>164</v>
      </c>
      <c r="B7213" t="s">
        <v>262</v>
      </c>
      <c r="C7213" s="32" t="s">
        <v>264</v>
      </c>
      <c r="D7213" t="s">
        <v>458</v>
      </c>
      <c r="E7213" t="s">
        <v>476</v>
      </c>
      <c r="F7213" s="174" t="n">
        <v>2049</v>
      </c>
      <c r="G7213" s="175" t="n">
        <v>41</v>
      </c>
      <c r="H7213" s="176" t="n">
        <v>3433.3269260876</v>
      </c>
      <c r="I7213" s="177" t="n">
        <v>4579478.95739184</v>
      </c>
      <c r="J7213" s="178" t="str">
        <f>IF(I7213&gt;0,H7213/I7213,0)</f>
      </c>
      <c r="K7213" s="179" t="str">
        <f>1-EXP(-J7213)</f>
      </c>
      <c r="L7213" s="180" t="str">
        <f>IF(G7213=30,1,M7212)</f>
      </c>
      <c r="M7213" s="181" t="str">
        <f>L7213*(1-K7213)</f>
      </c>
    </row>
    <row r="7214">
      <c r="A7214" t="s">
        <v>164</v>
      </c>
      <c r="B7214" t="s">
        <v>262</v>
      </c>
      <c r="C7214" s="32" t="s">
        <v>264</v>
      </c>
      <c r="D7214" t="s">
        <v>458</v>
      </c>
      <c r="E7214" t="s">
        <v>476</v>
      </c>
      <c r="F7214" s="174" t="n">
        <v>2049</v>
      </c>
      <c r="G7214" s="175" t="n">
        <v>42</v>
      </c>
      <c r="H7214" s="176" t="n">
        <v>3802.53184574369</v>
      </c>
      <c r="I7214" s="177" t="n">
        <v>4600242.27901196</v>
      </c>
      <c r="J7214" s="178" t="str">
        <f>IF(I7214&gt;0,H7214/I7214,0)</f>
      </c>
      <c r="K7214" s="179" t="str">
        <f>1-EXP(-J7214)</f>
      </c>
      <c r="L7214" s="180" t="str">
        <f>IF(G7214=30,1,M7213)</f>
      </c>
      <c r="M7214" s="181" t="str">
        <f>L7214*(1-K7214)</f>
      </c>
    </row>
    <row r="7215">
      <c r="A7215" t="s">
        <v>164</v>
      </c>
      <c r="B7215" t="s">
        <v>262</v>
      </c>
      <c r="C7215" s="32" t="s">
        <v>264</v>
      </c>
      <c r="D7215" t="s">
        <v>458</v>
      </c>
      <c r="E7215" t="s">
        <v>476</v>
      </c>
      <c r="F7215" s="174" t="n">
        <v>2049</v>
      </c>
      <c r="G7215" s="175" t="n">
        <v>43</v>
      </c>
      <c r="H7215" s="176" t="n">
        <v>4052.90140039435</v>
      </c>
      <c r="I7215" s="177" t="n">
        <v>4513457.67227539</v>
      </c>
      <c r="J7215" s="178" t="str">
        <f>IF(I7215&gt;0,H7215/I7215,0)</f>
      </c>
      <c r="K7215" s="179" t="str">
        <f>1-EXP(-J7215)</f>
      </c>
      <c r="L7215" s="180" t="str">
        <f>IF(G7215=30,1,M7214)</f>
      </c>
      <c r="M7215" s="181" t="str">
        <f>L7215*(1-K7215)</f>
      </c>
    </row>
    <row r="7216">
      <c r="A7216" t="s">
        <v>164</v>
      </c>
      <c r="B7216" t="s">
        <v>262</v>
      </c>
      <c r="C7216" s="32" t="s">
        <v>264</v>
      </c>
      <c r="D7216" t="s">
        <v>458</v>
      </c>
      <c r="E7216" t="s">
        <v>476</v>
      </c>
      <c r="F7216" s="174" t="n">
        <v>2049</v>
      </c>
      <c r="G7216" s="175" t="n">
        <v>44</v>
      </c>
      <c r="H7216" s="176" t="n">
        <v>4348.65017692026</v>
      </c>
      <c r="I7216" s="177" t="n">
        <v>4447680.2696276</v>
      </c>
      <c r="J7216" s="178" t="str">
        <f>IF(I7216&gt;0,H7216/I7216,0)</f>
      </c>
      <c r="K7216" s="179" t="str">
        <f>1-EXP(-J7216)</f>
      </c>
      <c r="L7216" s="180" t="str">
        <f>IF(G7216=30,1,M7215)</f>
      </c>
      <c r="M7216" s="181" t="str">
        <f>L7216*(1-K7216)</f>
      </c>
    </row>
    <row r="7217">
      <c r="A7217" t="s">
        <v>164</v>
      </c>
      <c r="B7217" t="s">
        <v>262</v>
      </c>
      <c r="C7217" s="32" t="s">
        <v>264</v>
      </c>
      <c r="D7217" t="s">
        <v>458</v>
      </c>
      <c r="E7217" t="s">
        <v>476</v>
      </c>
      <c r="F7217" s="174" t="n">
        <v>2049</v>
      </c>
      <c r="G7217" s="175" t="n">
        <v>45</v>
      </c>
      <c r="H7217" s="176" t="n">
        <v>5408.72730264006</v>
      </c>
      <c r="I7217" s="177" t="n">
        <v>4315073.04373743</v>
      </c>
      <c r="J7217" s="178" t="str">
        <f>IF(I7217&gt;0,H7217/I7217,0)</f>
      </c>
      <c r="K7217" s="179" t="str">
        <f>1-EXP(-J7217)</f>
      </c>
      <c r="L7217" s="180" t="str">
        <f>IF(G7217=30,1,M7216)</f>
      </c>
      <c r="M7217" s="181" t="str">
        <f>L7217*(1-K7217)</f>
      </c>
    </row>
    <row r="7218">
      <c r="A7218" t="s">
        <v>164</v>
      </c>
      <c r="B7218" t="s">
        <v>262</v>
      </c>
      <c r="C7218" s="32" t="s">
        <v>264</v>
      </c>
      <c r="D7218" t="s">
        <v>458</v>
      </c>
      <c r="E7218" t="s">
        <v>476</v>
      </c>
      <c r="F7218" s="174" t="n">
        <v>2049</v>
      </c>
      <c r="G7218" s="175" t="n">
        <v>46</v>
      </c>
      <c r="H7218" s="176" t="n">
        <v>5943.49533499727</v>
      </c>
      <c r="I7218" s="177" t="n">
        <v>4242766.58062833</v>
      </c>
      <c r="J7218" s="178" t="str">
        <f>IF(I7218&gt;0,H7218/I7218,0)</f>
      </c>
      <c r="K7218" s="179" t="str">
        <f>1-EXP(-J7218)</f>
      </c>
      <c r="L7218" s="180" t="str">
        <f>IF(G7218=30,1,M7217)</f>
      </c>
      <c r="M7218" s="181" t="str">
        <f>L7218*(1-K7218)</f>
      </c>
    </row>
    <row r="7219">
      <c r="A7219" t="s">
        <v>164</v>
      </c>
      <c r="B7219" t="s">
        <v>262</v>
      </c>
      <c r="C7219" s="32" t="s">
        <v>264</v>
      </c>
      <c r="D7219" t="s">
        <v>458</v>
      </c>
      <c r="E7219" t="s">
        <v>476</v>
      </c>
      <c r="F7219" s="174" t="n">
        <v>2049</v>
      </c>
      <c r="G7219" s="175" t="n">
        <v>47</v>
      </c>
      <c r="H7219" s="176" t="n">
        <v>6605.11100676984</v>
      </c>
      <c r="I7219" s="177" t="n">
        <v>4210733.73985431</v>
      </c>
      <c r="J7219" s="178" t="str">
        <f>IF(I7219&gt;0,H7219/I7219,0)</f>
      </c>
      <c r="K7219" s="179" t="str">
        <f>1-EXP(-J7219)</f>
      </c>
      <c r="L7219" s="180" t="str">
        <f>IF(G7219=30,1,M7218)</f>
      </c>
      <c r="M7219" s="181" t="str">
        <f>L7219*(1-K7219)</f>
      </c>
    </row>
    <row r="7220">
      <c r="A7220" t="s">
        <v>164</v>
      </c>
      <c r="B7220" t="s">
        <v>262</v>
      </c>
      <c r="C7220" s="32" t="s">
        <v>264</v>
      </c>
      <c r="D7220" t="s">
        <v>458</v>
      </c>
      <c r="E7220" t="s">
        <v>476</v>
      </c>
      <c r="F7220" s="174" t="n">
        <v>2049</v>
      </c>
      <c r="G7220" s="175" t="n">
        <v>48</v>
      </c>
      <c r="H7220" s="176" t="n">
        <v>7194.4173254567</v>
      </c>
      <c r="I7220" s="177" t="n">
        <v>4181324.80355772</v>
      </c>
      <c r="J7220" s="178" t="str">
        <f>IF(I7220&gt;0,H7220/I7220,0)</f>
      </c>
      <c r="K7220" s="179" t="str">
        <f>1-EXP(-J7220)</f>
      </c>
      <c r="L7220" s="180" t="str">
        <f>IF(G7220=30,1,M7219)</f>
      </c>
      <c r="M7220" s="181" t="str">
        <f>L7220*(1-K7220)</f>
      </c>
    </row>
    <row r="7221">
      <c r="A7221" t="s">
        <v>164</v>
      </c>
      <c r="B7221" t="s">
        <v>262</v>
      </c>
      <c r="C7221" s="32" t="s">
        <v>264</v>
      </c>
      <c r="D7221" t="s">
        <v>458</v>
      </c>
      <c r="E7221" t="s">
        <v>476</v>
      </c>
      <c r="F7221" s="174" t="n">
        <v>2049</v>
      </c>
      <c r="G7221" s="175" t="n">
        <v>49</v>
      </c>
      <c r="H7221" s="176" t="n">
        <v>7843.3828958405</v>
      </c>
      <c r="I7221" s="177" t="n">
        <v>4150524.1963103</v>
      </c>
      <c r="J7221" s="178" t="str">
        <f>IF(I7221&gt;0,H7221/I7221,0)</f>
      </c>
      <c r="K7221" s="179" t="str">
        <f>1-EXP(-J7221)</f>
      </c>
      <c r="L7221" s="180" t="str">
        <f>IF(G7221=30,1,M7220)</f>
      </c>
      <c r="M7221" s="181" t="str">
        <f>L7221*(1-K7221)</f>
      </c>
    </row>
    <row r="7222">
      <c r="A7222" t="s">
        <v>164</v>
      </c>
      <c r="B7222" t="s">
        <v>262</v>
      </c>
      <c r="C7222" s="32" t="s">
        <v>264</v>
      </c>
      <c r="D7222" t="s">
        <v>458</v>
      </c>
      <c r="E7222" t="s">
        <v>476</v>
      </c>
      <c r="F7222" s="174" t="n">
        <v>2049</v>
      </c>
      <c r="G7222" s="175" t="n">
        <v>50</v>
      </c>
      <c r="H7222" s="176" t="n">
        <v>8952.35503272933</v>
      </c>
      <c r="I7222" s="177" t="n">
        <v>4156629.05392717</v>
      </c>
      <c r="J7222" s="178" t="str">
        <f>IF(I7222&gt;0,H7222/I7222,0)</f>
      </c>
      <c r="K7222" s="179" t="str">
        <f>1-EXP(-J7222)</f>
      </c>
      <c r="L7222" s="180" t="str">
        <f>IF(G7222=30,1,M7221)</f>
      </c>
      <c r="M7222" s="181" t="str">
        <f>L7222*(1-K7222)</f>
      </c>
    </row>
    <row r="7223">
      <c r="A7223" t="s">
        <v>164</v>
      </c>
      <c r="B7223" t="s">
        <v>262</v>
      </c>
      <c r="C7223" s="32" t="s">
        <v>264</v>
      </c>
      <c r="D7223" t="s">
        <v>458</v>
      </c>
      <c r="E7223" t="s">
        <v>476</v>
      </c>
      <c r="F7223" s="174" t="n">
        <v>2049</v>
      </c>
      <c r="G7223" s="175" t="n">
        <v>51</v>
      </c>
      <c r="H7223" s="176" t="n">
        <v>9968.87783347734</v>
      </c>
      <c r="I7223" s="177" t="n">
        <v>4198067.05978402</v>
      </c>
      <c r="J7223" s="178" t="str">
        <f>IF(I7223&gt;0,H7223/I7223,0)</f>
      </c>
      <c r="K7223" s="179" t="str">
        <f>1-EXP(-J7223)</f>
      </c>
      <c r="L7223" s="180" t="str">
        <f>IF(G7223=30,1,M7222)</f>
      </c>
      <c r="M7223" s="181" t="str">
        <f>L7223*(1-K7223)</f>
      </c>
    </row>
    <row r="7224">
      <c r="A7224" t="s">
        <v>164</v>
      </c>
      <c r="B7224" t="s">
        <v>262</v>
      </c>
      <c r="C7224" s="32" t="s">
        <v>264</v>
      </c>
      <c r="D7224" t="s">
        <v>458</v>
      </c>
      <c r="E7224" t="s">
        <v>476</v>
      </c>
      <c r="F7224" s="174" t="n">
        <v>2049</v>
      </c>
      <c r="G7224" s="175" t="n">
        <v>52</v>
      </c>
      <c r="H7224" s="176" t="n">
        <v>11344.8355390267</v>
      </c>
      <c r="I7224" s="177" t="n">
        <v>4309865.16135129</v>
      </c>
      <c r="J7224" s="178" t="str">
        <f>IF(I7224&gt;0,H7224/I7224,0)</f>
      </c>
      <c r="K7224" s="179" t="str">
        <f>1-EXP(-J7224)</f>
      </c>
      <c r="L7224" s="180" t="str">
        <f>IF(G7224=30,1,M7223)</f>
      </c>
      <c r="M7224" s="181" t="str">
        <f>L7224*(1-K7224)</f>
      </c>
    </row>
    <row r="7225">
      <c r="A7225" t="s">
        <v>164</v>
      </c>
      <c r="B7225" t="s">
        <v>262</v>
      </c>
      <c r="C7225" s="32" t="s">
        <v>264</v>
      </c>
      <c r="D7225" t="s">
        <v>458</v>
      </c>
      <c r="E7225" t="s">
        <v>476</v>
      </c>
      <c r="F7225" s="174" t="n">
        <v>2049</v>
      </c>
      <c r="G7225" s="175" t="n">
        <v>53</v>
      </c>
      <c r="H7225" s="176" t="n">
        <v>12193.7583525842</v>
      </c>
      <c r="I7225" s="177" t="n">
        <v>4249623.82668996</v>
      </c>
      <c r="J7225" s="178" t="str">
        <f>IF(I7225&gt;0,H7225/I7225,0)</f>
      </c>
      <c r="K7225" s="179" t="str">
        <f>1-EXP(-J7225)</f>
      </c>
      <c r="L7225" s="180" t="str">
        <f>IF(G7225=30,1,M7224)</f>
      </c>
      <c r="M7225" s="181" t="str">
        <f>L7225*(1-K7225)</f>
      </c>
    </row>
    <row r="7226">
      <c r="A7226" t="s">
        <v>164</v>
      </c>
      <c r="B7226" t="s">
        <v>262</v>
      </c>
      <c r="C7226" s="32" t="s">
        <v>264</v>
      </c>
      <c r="D7226" t="s">
        <v>458</v>
      </c>
      <c r="E7226" t="s">
        <v>476</v>
      </c>
      <c r="F7226" s="174" t="n">
        <v>2049</v>
      </c>
      <c r="G7226" s="175" t="n">
        <v>54</v>
      </c>
      <c r="H7226" s="176" t="n">
        <v>12984.5687998767</v>
      </c>
      <c r="I7226" s="177" t="n">
        <v>4159484.97831642</v>
      </c>
      <c r="J7226" s="178" t="str">
        <f>IF(I7226&gt;0,H7226/I7226,0)</f>
      </c>
      <c r="K7226" s="179" t="str">
        <f>1-EXP(-J7226)</f>
      </c>
      <c r="L7226" s="180" t="str">
        <f>IF(G7226=30,1,M7225)</f>
      </c>
      <c r="M7226" s="181" t="str">
        <f>L7226*(1-K7226)</f>
      </c>
    </row>
    <row r="7227">
      <c r="A7227" t="s">
        <v>164</v>
      </c>
      <c r="B7227" t="s">
        <v>262</v>
      </c>
      <c r="C7227" s="32" t="s">
        <v>264</v>
      </c>
      <c r="D7227" t="s">
        <v>458</v>
      </c>
      <c r="E7227" t="s">
        <v>476</v>
      </c>
      <c r="F7227" s="174" t="n">
        <v>2049</v>
      </c>
      <c r="G7227" s="175" t="n">
        <v>55</v>
      </c>
      <c r="H7227" s="176" t="n">
        <v>13570.2116820229</v>
      </c>
      <c r="I7227" s="177" t="n">
        <v>4082796.843392</v>
      </c>
      <c r="J7227" s="178" t="str">
        <f>IF(I7227&gt;0,H7227/I7227,0)</f>
      </c>
      <c r="K7227" s="179" t="str">
        <f>1-EXP(-J7227)</f>
      </c>
      <c r="L7227" s="180" t="str">
        <f>IF(G7227=30,1,M7226)</f>
      </c>
      <c r="M7227" s="181" t="str">
        <f>L7227*(1-K7227)</f>
      </c>
    </row>
    <row r="7228">
      <c r="A7228" t="s">
        <v>164</v>
      </c>
      <c r="B7228" t="s">
        <v>262</v>
      </c>
      <c r="C7228" s="32" t="s">
        <v>264</v>
      </c>
      <c r="D7228" t="s">
        <v>458</v>
      </c>
      <c r="E7228" t="s">
        <v>476</v>
      </c>
      <c r="F7228" s="174" t="n">
        <v>2049</v>
      </c>
      <c r="G7228" s="175" t="n">
        <v>56</v>
      </c>
      <c r="H7228" s="176" t="n">
        <v>14481.4736914817</v>
      </c>
      <c r="I7228" s="177" t="n">
        <v>4008031.77727617</v>
      </c>
      <c r="J7228" s="178" t="str">
        <f>IF(I7228&gt;0,H7228/I7228,0)</f>
      </c>
      <c r="K7228" s="179" t="str">
        <f>1-EXP(-J7228)</f>
      </c>
      <c r="L7228" s="180" t="str">
        <f>IF(G7228=30,1,M7227)</f>
      </c>
      <c r="M7228" s="181" t="str">
        <f>L7228*(1-K7228)</f>
      </c>
    </row>
    <row r="7229">
      <c r="A7229" t="s">
        <v>164</v>
      </c>
      <c r="B7229" t="s">
        <v>262</v>
      </c>
      <c r="C7229" s="32" t="s">
        <v>264</v>
      </c>
      <c r="D7229" t="s">
        <v>458</v>
      </c>
      <c r="E7229" t="s">
        <v>476</v>
      </c>
      <c r="F7229" s="174" t="n">
        <v>2049</v>
      </c>
      <c r="G7229" s="175" t="n">
        <v>57</v>
      </c>
      <c r="H7229" s="176" t="n">
        <v>15782.4696145247</v>
      </c>
      <c r="I7229" s="177" t="n">
        <v>4016285.18552373</v>
      </c>
      <c r="J7229" s="178" t="str">
        <f>IF(I7229&gt;0,H7229/I7229,0)</f>
      </c>
      <c r="K7229" s="179" t="str">
        <f>1-EXP(-J7229)</f>
      </c>
      <c r="L7229" s="180" t="str">
        <f>IF(G7229=30,1,M7228)</f>
      </c>
      <c r="M7229" s="181" t="str">
        <f>L7229*(1-K7229)</f>
      </c>
    </row>
    <row r="7230">
      <c r="A7230" t="s">
        <v>164</v>
      </c>
      <c r="B7230" t="s">
        <v>262</v>
      </c>
      <c r="C7230" s="32" t="s">
        <v>264</v>
      </c>
      <c r="D7230" t="s">
        <v>458</v>
      </c>
      <c r="E7230" t="s">
        <v>476</v>
      </c>
      <c r="F7230" s="174" t="n">
        <v>2049</v>
      </c>
      <c r="G7230" s="175" t="n">
        <v>58</v>
      </c>
      <c r="H7230" s="176" t="n">
        <v>17171.8273005966</v>
      </c>
      <c r="I7230" s="177" t="n">
        <v>4003347.65567908</v>
      </c>
      <c r="J7230" s="178" t="str">
        <f>IF(I7230&gt;0,H7230/I7230,0)</f>
      </c>
      <c r="K7230" s="179" t="str">
        <f>1-EXP(-J7230)</f>
      </c>
      <c r="L7230" s="180" t="str">
        <f>IF(G7230=30,1,M7229)</f>
      </c>
      <c r="M7230" s="181" t="str">
        <f>L7230*(1-K7230)</f>
      </c>
    </row>
    <row r="7231">
      <c r="A7231" t="s">
        <v>164</v>
      </c>
      <c r="B7231" t="s">
        <v>262</v>
      </c>
      <c r="C7231" s="32" t="s">
        <v>264</v>
      </c>
      <c r="D7231" t="s">
        <v>458</v>
      </c>
      <c r="E7231" t="s">
        <v>476</v>
      </c>
      <c r="F7231" s="174" t="n">
        <v>2049</v>
      </c>
      <c r="G7231" s="175" t="n">
        <v>59</v>
      </c>
      <c r="H7231" s="176" t="n">
        <v>24956.5310244061</v>
      </c>
      <c r="I7231" s="177" t="n">
        <v>5886274.55658218</v>
      </c>
      <c r="J7231" s="178" t="str">
        <f>IF(I7231&gt;0,H7231/I7231,0)</f>
      </c>
      <c r="K7231" s="179" t="str">
        <f>1-EXP(-J7231)</f>
      </c>
      <c r="L7231" s="180" t="str">
        <f>IF(G7231=30,1,M7230)</f>
      </c>
      <c r="M7231" s="181" t="str">
        <f>L7231*(1-K7231)</f>
      </c>
    </row>
    <row r="7232">
      <c r="A7232" t="s">
        <v>164</v>
      </c>
      <c r="B7232" t="s">
        <v>262</v>
      </c>
      <c r="C7232" s="32" t="s">
        <v>264</v>
      </c>
      <c r="D7232" t="s">
        <v>458</v>
      </c>
      <c r="E7232" t="s">
        <v>476</v>
      </c>
      <c r="F7232" s="174" t="n">
        <v>2049</v>
      </c>
      <c r="G7232" s="175" t="n">
        <v>60</v>
      </c>
      <c r="H7232" s="176" t="n">
        <v>19686.9022226946</v>
      </c>
      <c r="I7232" s="177" t="n">
        <v>3898893.09270144</v>
      </c>
      <c r="J7232" s="178" t="str">
        <f>IF(I7232&gt;0,H7232/I7232,0)</f>
      </c>
      <c r="K7232" s="179" t="str">
        <f>1-EXP(-J7232)</f>
      </c>
      <c r="L7232" s="180" t="str">
        <f>IF(G7232=30,1,M7231)</f>
      </c>
      <c r="M7232" s="181" t="str">
        <f>L7232*(1-K7232)</f>
      </c>
    </row>
    <row r="7233">
      <c r="A7233" t="s">
        <v>164</v>
      </c>
      <c r="B7233" t="s">
        <v>262</v>
      </c>
      <c r="C7233" s="32" t="s">
        <v>264</v>
      </c>
      <c r="D7233" t="s">
        <v>458</v>
      </c>
      <c r="E7233" t="s">
        <v>476</v>
      </c>
      <c r="F7233" s="174" t="n">
        <v>2049</v>
      </c>
      <c r="G7233" s="175" t="n">
        <v>61</v>
      </c>
      <c r="H7233" s="176" t="n">
        <v>21311.5026687466</v>
      </c>
      <c r="I7233" s="177" t="n">
        <v>3846155.21949207</v>
      </c>
      <c r="J7233" s="178" t="str">
        <f>IF(I7233&gt;0,H7233/I7233,0)</f>
      </c>
      <c r="K7233" s="179" t="str">
        <f>1-EXP(-J7233)</f>
      </c>
      <c r="L7233" s="180" t="str">
        <f>IF(G7233=30,1,M7232)</f>
      </c>
      <c r="M7233" s="181" t="str">
        <f>L7233*(1-K7233)</f>
      </c>
    </row>
    <row r="7234">
      <c r="A7234" t="s">
        <v>164</v>
      </c>
      <c r="B7234" t="s">
        <v>262</v>
      </c>
      <c r="C7234" s="32" t="s">
        <v>264</v>
      </c>
      <c r="D7234" t="s">
        <v>458</v>
      </c>
      <c r="E7234" t="s">
        <v>476</v>
      </c>
      <c r="F7234" s="174" t="n">
        <v>2049</v>
      </c>
      <c r="G7234" s="175" t="n">
        <v>62</v>
      </c>
      <c r="H7234" s="176" t="n">
        <v>22453.2536883642</v>
      </c>
      <c r="I7234" s="177" t="n">
        <v>3688320.33348603</v>
      </c>
      <c r="J7234" s="178" t="str">
        <f>IF(I7234&gt;0,H7234/I7234,0)</f>
      </c>
      <c r="K7234" s="179" t="str">
        <f>1-EXP(-J7234)</f>
      </c>
      <c r="L7234" s="180" t="str">
        <f>IF(G7234=30,1,M7233)</f>
      </c>
      <c r="M7234" s="181" t="str">
        <f>L7234*(1-K7234)</f>
      </c>
    </row>
    <row r="7235">
      <c r="A7235" t="s">
        <v>164</v>
      </c>
      <c r="B7235" t="s">
        <v>262</v>
      </c>
      <c r="C7235" s="32" t="s">
        <v>264</v>
      </c>
      <c r="D7235" t="s">
        <v>458</v>
      </c>
      <c r="E7235" t="s">
        <v>476</v>
      </c>
      <c r="F7235" s="174" t="n">
        <v>2049</v>
      </c>
      <c r="G7235" s="175" t="n">
        <v>63</v>
      </c>
      <c r="H7235" s="176" t="n">
        <v>24162.5228341742</v>
      </c>
      <c r="I7235" s="177" t="n">
        <v>3614758.73256481</v>
      </c>
      <c r="J7235" s="178" t="str">
        <f>IF(I7235&gt;0,H7235/I7235,0)</f>
      </c>
      <c r="K7235" s="179" t="str">
        <f>1-EXP(-J7235)</f>
      </c>
      <c r="L7235" s="180" t="str">
        <f>IF(G7235=30,1,M7234)</f>
      </c>
      <c r="M7235" s="181" t="str">
        <f>L7235*(1-K7235)</f>
      </c>
    </row>
    <row r="7236">
      <c r="A7236" t="s">
        <v>164</v>
      </c>
      <c r="B7236" t="s">
        <v>262</v>
      </c>
      <c r="C7236" s="32" t="s">
        <v>264</v>
      </c>
      <c r="D7236" t="s">
        <v>458</v>
      </c>
      <c r="E7236" t="s">
        <v>476</v>
      </c>
      <c r="F7236" s="174" t="n">
        <v>2049</v>
      </c>
      <c r="G7236" s="175" t="n">
        <v>64</v>
      </c>
      <c r="H7236" s="176" t="n">
        <v>26552.8095411773</v>
      </c>
      <c r="I7236" s="177" t="n">
        <v>3618474.46011737</v>
      </c>
      <c r="J7236" s="178" t="str">
        <f>IF(I7236&gt;0,H7236/I7236,0)</f>
      </c>
      <c r="K7236" s="179" t="str">
        <f>1-EXP(-J7236)</f>
      </c>
      <c r="L7236" s="180" t="str">
        <f>IF(G7236=30,1,M7235)</f>
      </c>
      <c r="M7236" s="181" t="str">
        <f>L7236*(1-K7236)</f>
      </c>
    </row>
    <row r="7237">
      <c r="A7237" t="s">
        <v>164</v>
      </c>
      <c r="B7237" t="s">
        <v>262</v>
      </c>
      <c r="C7237" s="32" t="s">
        <v>264</v>
      </c>
      <c r="D7237" t="s">
        <v>458</v>
      </c>
      <c r="E7237" t="s">
        <v>476</v>
      </c>
      <c r="F7237" s="174" t="n">
        <v>2049</v>
      </c>
      <c r="G7237" s="175" t="n">
        <v>65</v>
      </c>
      <c r="H7237" s="176" t="n">
        <v>27826.4768345747</v>
      </c>
      <c r="I7237" s="177" t="n">
        <v>3638016.64288827</v>
      </c>
      <c r="J7237" s="178" t="str">
        <f>IF(I7237&gt;0,H7237/I7237,0)</f>
      </c>
      <c r="K7237" s="179" t="str">
        <f>1-EXP(-J7237)</f>
      </c>
      <c r="L7237" s="180" t="str">
        <f>IF(G7237=30,1,M7236)</f>
      </c>
      <c r="M7237" s="181" t="str">
        <f>L7237*(1-K7237)</f>
      </c>
    </row>
    <row r="7238">
      <c r="A7238" t="s">
        <v>164</v>
      </c>
      <c r="B7238" t="s">
        <v>262</v>
      </c>
      <c r="C7238" s="32" t="s">
        <v>264</v>
      </c>
      <c r="D7238" t="s">
        <v>458</v>
      </c>
      <c r="E7238" t="s">
        <v>476</v>
      </c>
      <c r="F7238" s="174" t="n">
        <v>2049</v>
      </c>
      <c r="G7238" s="175" t="n">
        <v>66</v>
      </c>
      <c r="H7238" s="176" t="n">
        <v>29912.3324768988</v>
      </c>
      <c r="I7238" s="177" t="n">
        <v>3561199.47790128</v>
      </c>
      <c r="J7238" s="178" t="str">
        <f>IF(I7238&gt;0,H7238/I7238,0)</f>
      </c>
      <c r="K7238" s="179" t="str">
        <f>1-EXP(-J7238)</f>
      </c>
      <c r="L7238" s="180" t="str">
        <f>IF(G7238=30,1,M7237)</f>
      </c>
      <c r="M7238" s="181" t="str">
        <f>L7238*(1-K7238)</f>
      </c>
    </row>
    <row r="7239">
      <c r="A7239" t="s">
        <v>164</v>
      </c>
      <c r="B7239" t="s">
        <v>262</v>
      </c>
      <c r="C7239" s="32" t="s">
        <v>264</v>
      </c>
      <c r="D7239" t="s">
        <v>458</v>
      </c>
      <c r="E7239" t="s">
        <v>476</v>
      </c>
      <c r="F7239" s="174" t="n">
        <v>2049</v>
      </c>
      <c r="G7239" s="175" t="n">
        <v>67</v>
      </c>
      <c r="H7239" s="176" t="n">
        <v>31280.7887253464</v>
      </c>
      <c r="I7239" s="177" t="n">
        <v>3387097.32889542</v>
      </c>
      <c r="J7239" s="178" t="str">
        <f>IF(I7239&gt;0,H7239/I7239,0)</f>
      </c>
      <c r="K7239" s="179" t="str">
        <f>1-EXP(-J7239)</f>
      </c>
      <c r="L7239" s="180" t="str">
        <f>IF(G7239=30,1,M7238)</f>
      </c>
      <c r="M7239" s="181" t="str">
        <f>L7239*(1-K7239)</f>
      </c>
    </row>
    <row r="7240">
      <c r="A7240" t="s">
        <v>164</v>
      </c>
      <c r="B7240" t="s">
        <v>262</v>
      </c>
      <c r="C7240" s="32" t="s">
        <v>264</v>
      </c>
      <c r="D7240" t="s">
        <v>458</v>
      </c>
      <c r="E7240" t="s">
        <v>476</v>
      </c>
      <c r="F7240" s="174" t="n">
        <v>2049</v>
      </c>
      <c r="G7240" s="175" t="n">
        <v>68</v>
      </c>
      <c r="H7240" s="176" t="n">
        <v>33129.8132627657</v>
      </c>
      <c r="I7240" s="177" t="n">
        <v>3262970.45602318</v>
      </c>
      <c r="J7240" s="178" t="str">
        <f>IF(I7240&gt;0,H7240/I7240,0)</f>
      </c>
      <c r="K7240" s="179" t="str">
        <f>1-EXP(-J7240)</f>
      </c>
      <c r="L7240" s="180" t="str">
        <f>IF(G7240=30,1,M7239)</f>
      </c>
      <c r="M7240" s="181" t="str">
        <f>L7240*(1-K7240)</f>
      </c>
    </row>
    <row r="7241">
      <c r="A7241" t="s">
        <v>164</v>
      </c>
      <c r="B7241" t="s">
        <v>262</v>
      </c>
      <c r="C7241" s="32" t="s">
        <v>264</v>
      </c>
      <c r="D7241" t="s">
        <v>458</v>
      </c>
      <c r="E7241" t="s">
        <v>476</v>
      </c>
      <c r="F7241" s="174" t="n">
        <v>2049</v>
      </c>
      <c r="G7241" s="175" t="n">
        <v>69</v>
      </c>
      <c r="H7241" s="176" t="n">
        <v>35181.8473671503</v>
      </c>
      <c r="I7241" s="177" t="n">
        <v>3148730.84084045</v>
      </c>
      <c r="J7241" s="178" t="str">
        <f>IF(I7241&gt;0,H7241/I7241,0)</f>
      </c>
      <c r="K7241" s="179" t="str">
        <f>1-EXP(-J7241)</f>
      </c>
      <c r="L7241" s="180" t="str">
        <f>IF(G7241=30,1,M7240)</f>
      </c>
      <c r="M7241" s="181" t="str">
        <f>L7241*(1-K7241)</f>
      </c>
    </row>
    <row r="7242">
      <c r="A7242" t="s">
        <v>164</v>
      </c>
      <c r="B7242" t="s">
        <v>262</v>
      </c>
      <c r="C7242" s="32" t="s">
        <v>264</v>
      </c>
      <c r="D7242" t="s">
        <v>458</v>
      </c>
      <c r="E7242" t="s">
        <v>476</v>
      </c>
      <c r="F7242" s="174" t="n">
        <v>2050</v>
      </c>
      <c r="G7242" s="175" t="n">
        <v>30</v>
      </c>
      <c r="H7242" s="176" t="n">
        <v>606.562601502289</v>
      </c>
      <c r="I7242" s="177" t="n">
        <v>4253355.17271164</v>
      </c>
      <c r="J7242" s="178" t="str">
        <f>IF(I7242&gt;0,H7242/I7242,0)</f>
      </c>
      <c r="K7242" s="179" t="str">
        <f>1-EXP(-J7242)</f>
      </c>
      <c r="L7242" s="180" t="str">
        <f>IF(G7242=30,1,M7241)</f>
      </c>
      <c r="M7242" s="181" t="str">
        <f>L7242*(1-K7242)</f>
      </c>
    </row>
    <row r="7243">
      <c r="A7243" t="s">
        <v>164</v>
      </c>
      <c r="B7243" t="s">
        <v>262</v>
      </c>
      <c r="C7243" s="32" t="s">
        <v>264</v>
      </c>
      <c r="D7243" t="s">
        <v>458</v>
      </c>
      <c r="E7243" t="s">
        <v>476</v>
      </c>
      <c r="F7243" s="174" t="n">
        <v>2050</v>
      </c>
      <c r="G7243" s="175" t="n">
        <v>31</v>
      </c>
      <c r="H7243" s="176" t="n">
        <v>836.241486010453</v>
      </c>
      <c r="I7243" s="177" t="n">
        <v>4262085.62106151</v>
      </c>
      <c r="J7243" s="178" t="str">
        <f>IF(I7243&gt;0,H7243/I7243,0)</f>
      </c>
      <c r="K7243" s="179" t="str">
        <f>1-EXP(-J7243)</f>
      </c>
      <c r="L7243" s="180" t="str">
        <f>IF(G7243=30,1,M7242)</f>
      </c>
      <c r="M7243" s="181" t="str">
        <f>L7243*(1-K7243)</f>
      </c>
    </row>
    <row r="7244">
      <c r="A7244" t="s">
        <v>164</v>
      </c>
      <c r="B7244" t="s">
        <v>262</v>
      </c>
      <c r="C7244" s="32" t="s">
        <v>264</v>
      </c>
      <c r="D7244" t="s">
        <v>458</v>
      </c>
      <c r="E7244" t="s">
        <v>476</v>
      </c>
      <c r="F7244" s="174" t="n">
        <v>2050</v>
      </c>
      <c r="G7244" s="175" t="n">
        <v>32</v>
      </c>
      <c r="H7244" s="176" t="n">
        <v>883.189032190504</v>
      </c>
      <c r="I7244" s="177" t="n">
        <v>4266264.36028908</v>
      </c>
      <c r="J7244" s="178" t="str">
        <f>IF(I7244&gt;0,H7244/I7244,0)</f>
      </c>
      <c r="K7244" s="179" t="str">
        <f>1-EXP(-J7244)</f>
      </c>
      <c r="L7244" s="180" t="str">
        <f>IF(G7244=30,1,M7243)</f>
      </c>
      <c r="M7244" s="181" t="str">
        <f>L7244*(1-K7244)</f>
      </c>
    </row>
    <row r="7245">
      <c r="A7245" t="s">
        <v>164</v>
      </c>
      <c r="B7245" t="s">
        <v>262</v>
      </c>
      <c r="C7245" s="32" t="s">
        <v>264</v>
      </c>
      <c r="D7245" t="s">
        <v>458</v>
      </c>
      <c r="E7245" t="s">
        <v>476</v>
      </c>
      <c r="F7245" s="174" t="n">
        <v>2050</v>
      </c>
      <c r="G7245" s="175" t="n">
        <v>33</v>
      </c>
      <c r="H7245" s="176" t="n">
        <v>945.48325343706</v>
      </c>
      <c r="I7245" s="177" t="n">
        <v>4306599.77579338</v>
      </c>
      <c r="J7245" s="178" t="str">
        <f>IF(I7245&gt;0,H7245/I7245,0)</f>
      </c>
      <c r="K7245" s="179" t="str">
        <f>1-EXP(-J7245)</f>
      </c>
      <c r="L7245" s="180" t="str">
        <f>IF(G7245=30,1,M7244)</f>
      </c>
      <c r="M7245" s="181" t="str">
        <f>L7245*(1-K7245)</f>
      </c>
    </row>
    <row r="7246">
      <c r="A7246" t="s">
        <v>164</v>
      </c>
      <c r="B7246" t="s">
        <v>262</v>
      </c>
      <c r="C7246" s="32" t="s">
        <v>264</v>
      </c>
      <c r="D7246" t="s">
        <v>458</v>
      </c>
      <c r="E7246" t="s">
        <v>476</v>
      </c>
      <c r="F7246" s="174" t="n">
        <v>2050</v>
      </c>
      <c r="G7246" s="175" t="n">
        <v>34</v>
      </c>
      <c r="H7246" s="176" t="n">
        <v>1106.14622959404</v>
      </c>
      <c r="I7246" s="177" t="n">
        <v>4568046.16670389</v>
      </c>
      <c r="J7246" s="178" t="str">
        <f>IF(I7246&gt;0,H7246/I7246,0)</f>
      </c>
      <c r="K7246" s="179" t="str">
        <f>1-EXP(-J7246)</f>
      </c>
      <c r="L7246" s="180" t="str">
        <f>IF(G7246=30,1,M7245)</f>
      </c>
      <c r="M7246" s="181" t="str">
        <f>L7246*(1-K7246)</f>
      </c>
    </row>
    <row r="7247">
      <c r="A7247" t="s">
        <v>164</v>
      </c>
      <c r="B7247" t="s">
        <v>262</v>
      </c>
      <c r="C7247" s="32" t="s">
        <v>264</v>
      </c>
      <c r="D7247" t="s">
        <v>458</v>
      </c>
      <c r="E7247" t="s">
        <v>476</v>
      </c>
      <c r="F7247" s="174" t="n">
        <v>2050</v>
      </c>
      <c r="G7247" s="175" t="n">
        <v>35</v>
      </c>
      <c r="H7247" s="176" t="n">
        <v>1484.9043161544</v>
      </c>
      <c r="I7247" s="177" t="n">
        <v>4615868.51169983</v>
      </c>
      <c r="J7247" s="178" t="str">
        <f>IF(I7247&gt;0,H7247/I7247,0)</f>
      </c>
      <c r="K7247" s="179" t="str">
        <f>1-EXP(-J7247)</f>
      </c>
      <c r="L7247" s="180" t="str">
        <f>IF(G7247=30,1,M7246)</f>
      </c>
      <c r="M7247" s="181" t="str">
        <f>L7247*(1-K7247)</f>
      </c>
    </row>
    <row r="7248">
      <c r="A7248" t="s">
        <v>164</v>
      </c>
      <c r="B7248" t="s">
        <v>262</v>
      </c>
      <c r="C7248" s="32" t="s">
        <v>264</v>
      </c>
      <c r="D7248" t="s">
        <v>458</v>
      </c>
      <c r="E7248" t="s">
        <v>476</v>
      </c>
      <c r="F7248" s="174" t="n">
        <v>2050</v>
      </c>
      <c r="G7248" s="175" t="n">
        <v>36</v>
      </c>
      <c r="H7248" s="176" t="n">
        <v>1787.96184713998</v>
      </c>
      <c r="I7248" s="177" t="n">
        <v>4680746.1123453</v>
      </c>
      <c r="J7248" s="178" t="str">
        <f>IF(I7248&gt;0,H7248/I7248,0)</f>
      </c>
      <c r="K7248" s="179" t="str">
        <f>1-EXP(-J7248)</f>
      </c>
      <c r="L7248" s="180" t="str">
        <f>IF(G7248=30,1,M7247)</f>
      </c>
      <c r="M7248" s="181" t="str">
        <f>L7248*(1-K7248)</f>
      </c>
    </row>
    <row r="7249">
      <c r="A7249" t="s">
        <v>164</v>
      </c>
      <c r="B7249" t="s">
        <v>262</v>
      </c>
      <c r="C7249" s="32" t="s">
        <v>264</v>
      </c>
      <c r="D7249" t="s">
        <v>458</v>
      </c>
      <c r="E7249" t="s">
        <v>476</v>
      </c>
      <c r="F7249" s="174" t="n">
        <v>2050</v>
      </c>
      <c r="G7249" s="175" t="n">
        <v>37</v>
      </c>
      <c r="H7249" s="176" t="n">
        <v>1948.80121942936</v>
      </c>
      <c r="I7249" s="177" t="n">
        <v>4746953.23123832</v>
      </c>
      <c r="J7249" s="178" t="str">
        <f>IF(I7249&gt;0,H7249/I7249,0)</f>
      </c>
      <c r="K7249" s="179" t="str">
        <f>1-EXP(-J7249)</f>
      </c>
      <c r="L7249" s="180" t="str">
        <f>IF(G7249=30,1,M7248)</f>
      </c>
      <c r="M7249" s="181" t="str">
        <f>L7249*(1-K7249)</f>
      </c>
    </row>
    <row r="7250">
      <c r="A7250" t="s">
        <v>164</v>
      </c>
      <c r="B7250" t="s">
        <v>262</v>
      </c>
      <c r="C7250" s="32" t="s">
        <v>264</v>
      </c>
      <c r="D7250" t="s">
        <v>458</v>
      </c>
      <c r="E7250" t="s">
        <v>476</v>
      </c>
      <c r="F7250" s="174" t="n">
        <v>2050</v>
      </c>
      <c r="G7250" s="175" t="n">
        <v>38</v>
      </c>
      <c r="H7250" s="176" t="n">
        <v>2202.60449285411</v>
      </c>
      <c r="I7250" s="177" t="n">
        <v>4856668.52583305</v>
      </c>
      <c r="J7250" s="178" t="str">
        <f>IF(I7250&gt;0,H7250/I7250,0)</f>
      </c>
      <c r="K7250" s="179" t="str">
        <f>1-EXP(-J7250)</f>
      </c>
      <c r="L7250" s="180" t="str">
        <f>IF(G7250=30,1,M7249)</f>
      </c>
      <c r="M7250" s="181" t="str">
        <f>L7250*(1-K7250)</f>
      </c>
    </row>
    <row r="7251">
      <c r="A7251" t="s">
        <v>164</v>
      </c>
      <c r="B7251" t="s">
        <v>262</v>
      </c>
      <c r="C7251" s="32" t="s">
        <v>264</v>
      </c>
      <c r="D7251" t="s">
        <v>458</v>
      </c>
      <c r="E7251" t="s">
        <v>476</v>
      </c>
      <c r="F7251" s="174" t="n">
        <v>2050</v>
      </c>
      <c r="G7251" s="175" t="n">
        <v>39</v>
      </c>
      <c r="H7251" s="176" t="n">
        <v>2366.47285915552</v>
      </c>
      <c r="I7251" s="177" t="n">
        <v>4826300.70678653</v>
      </c>
      <c r="J7251" s="178" t="str">
        <f>IF(I7251&gt;0,H7251/I7251,0)</f>
      </c>
      <c r="K7251" s="179" t="str">
        <f>1-EXP(-J7251)</f>
      </c>
      <c r="L7251" s="180" t="str">
        <f>IF(G7251=30,1,M7250)</f>
      </c>
      <c r="M7251" s="181" t="str">
        <f>L7251*(1-K7251)</f>
      </c>
    </row>
    <row r="7252">
      <c r="A7252" t="s">
        <v>164</v>
      </c>
      <c r="B7252" t="s">
        <v>262</v>
      </c>
      <c r="C7252" s="32" t="s">
        <v>264</v>
      </c>
      <c r="D7252" t="s">
        <v>458</v>
      </c>
      <c r="E7252" t="s">
        <v>476</v>
      </c>
      <c r="F7252" s="174" t="n">
        <v>2050</v>
      </c>
      <c r="G7252" s="175" t="n">
        <v>40</v>
      </c>
      <c r="H7252" s="176" t="n">
        <v>3084.0662486472</v>
      </c>
      <c r="I7252" s="177" t="n">
        <v>4690879.17211033</v>
      </c>
      <c r="J7252" s="178" t="str">
        <f>IF(I7252&gt;0,H7252/I7252,0)</f>
      </c>
      <c r="K7252" s="179" t="str">
        <f>1-EXP(-J7252)</f>
      </c>
      <c r="L7252" s="180" t="str">
        <f>IF(G7252=30,1,M7251)</f>
      </c>
      <c r="M7252" s="181" t="str">
        <f>L7252*(1-K7252)</f>
      </c>
    </row>
    <row r="7253">
      <c r="A7253" t="s">
        <v>164</v>
      </c>
      <c r="B7253" t="s">
        <v>262</v>
      </c>
      <c r="C7253" s="32" t="s">
        <v>264</v>
      </c>
      <c r="D7253" t="s">
        <v>458</v>
      </c>
      <c r="E7253" t="s">
        <v>476</v>
      </c>
      <c r="F7253" s="174" t="n">
        <v>2050</v>
      </c>
      <c r="G7253" s="175" t="n">
        <v>41</v>
      </c>
      <c r="H7253" s="176" t="n">
        <v>3444.20364283993</v>
      </c>
      <c r="I7253" s="177" t="n">
        <v>4616692.17541075</v>
      </c>
      <c r="J7253" s="178" t="str">
        <f>IF(I7253&gt;0,H7253/I7253,0)</f>
      </c>
      <c r="K7253" s="179" t="str">
        <f>1-EXP(-J7253)</f>
      </c>
      <c r="L7253" s="180" t="str">
        <f>IF(G7253=30,1,M7252)</f>
      </c>
      <c r="M7253" s="181" t="str">
        <f>L7253*(1-K7253)</f>
      </c>
    </row>
    <row r="7254">
      <c r="A7254" t="s">
        <v>164</v>
      </c>
      <c r="B7254" t="s">
        <v>262</v>
      </c>
      <c r="C7254" s="32" t="s">
        <v>264</v>
      </c>
      <c r="D7254" t="s">
        <v>458</v>
      </c>
      <c r="E7254" t="s">
        <v>476</v>
      </c>
      <c r="F7254" s="174" t="n">
        <v>2050</v>
      </c>
      <c r="G7254" s="175" t="n">
        <v>42</v>
      </c>
      <c r="H7254" s="176" t="n">
        <v>3698.54206300495</v>
      </c>
      <c r="I7254" s="177" t="n">
        <v>4570283.64836046</v>
      </c>
      <c r="J7254" s="178" t="str">
        <f>IF(I7254&gt;0,H7254/I7254,0)</f>
      </c>
      <c r="K7254" s="179" t="str">
        <f>1-EXP(-J7254)</f>
      </c>
      <c r="L7254" s="180" t="str">
        <f>IF(G7254=30,1,M7253)</f>
      </c>
      <c r="M7254" s="181" t="str">
        <f>L7254*(1-K7254)</f>
      </c>
    </row>
    <row r="7255">
      <c r="A7255" t="s">
        <v>164</v>
      </c>
      <c r="B7255" t="s">
        <v>262</v>
      </c>
      <c r="C7255" s="32" t="s">
        <v>264</v>
      </c>
      <c r="D7255" t="s">
        <v>458</v>
      </c>
      <c r="E7255" t="s">
        <v>476</v>
      </c>
      <c r="F7255" s="174" t="n">
        <v>2050</v>
      </c>
      <c r="G7255" s="175" t="n">
        <v>43</v>
      </c>
      <c r="H7255" s="176" t="n">
        <v>4099.13132061799</v>
      </c>
      <c r="I7255" s="177" t="n">
        <v>4590197.35377621</v>
      </c>
      <c r="J7255" s="178" t="str">
        <f>IF(I7255&gt;0,H7255/I7255,0)</f>
      </c>
      <c r="K7255" s="179" t="str">
        <f>1-EXP(-J7255)</f>
      </c>
      <c r="L7255" s="180" t="str">
        <f>IF(G7255=30,1,M7254)</f>
      </c>
      <c r="M7255" s="181" t="str">
        <f>L7255*(1-K7255)</f>
      </c>
    </row>
    <row r="7256">
      <c r="A7256" t="s">
        <v>164</v>
      </c>
      <c r="B7256" t="s">
        <v>262</v>
      </c>
      <c r="C7256" s="32" t="s">
        <v>264</v>
      </c>
      <c r="D7256" t="s">
        <v>458</v>
      </c>
      <c r="E7256" t="s">
        <v>476</v>
      </c>
      <c r="F7256" s="174" t="n">
        <v>2050</v>
      </c>
      <c r="G7256" s="175" t="n">
        <v>44</v>
      </c>
      <c r="H7256" s="176" t="n">
        <v>4376.90096122928</v>
      </c>
      <c r="I7256" s="177" t="n">
        <v>4502788.94648688</v>
      </c>
      <c r="J7256" s="178" t="str">
        <f>IF(I7256&gt;0,H7256/I7256,0)</f>
      </c>
      <c r="K7256" s="179" t="str">
        <f>1-EXP(-J7256)</f>
      </c>
      <c r="L7256" s="180" t="str">
        <f>IF(G7256=30,1,M7255)</f>
      </c>
      <c r="M7256" s="181" t="str">
        <f>L7256*(1-K7256)</f>
      </c>
    </row>
    <row r="7257">
      <c r="A7257" t="s">
        <v>164</v>
      </c>
      <c r="B7257" t="s">
        <v>262</v>
      </c>
      <c r="C7257" s="32" t="s">
        <v>264</v>
      </c>
      <c r="D7257" t="s">
        <v>458</v>
      </c>
      <c r="E7257" t="s">
        <v>476</v>
      </c>
      <c r="F7257" s="174" t="n">
        <v>2050</v>
      </c>
      <c r="G7257" s="175" t="n">
        <v>45</v>
      </c>
      <c r="H7257" s="176" t="n">
        <v>5523.75490788189</v>
      </c>
      <c r="I7257" s="177" t="n">
        <v>4436276.44627542</v>
      </c>
      <c r="J7257" s="178" t="str">
        <f>IF(I7257&gt;0,H7257/I7257,0)</f>
      </c>
      <c r="K7257" s="179" t="str">
        <f>1-EXP(-J7257)</f>
      </c>
      <c r="L7257" s="180" t="str">
        <f>IF(G7257=30,1,M7256)</f>
      </c>
      <c r="M7257" s="181" t="str">
        <f>L7257*(1-K7257)</f>
      </c>
    </row>
    <row r="7258">
      <c r="A7258" t="s">
        <v>164</v>
      </c>
      <c r="B7258" t="s">
        <v>262</v>
      </c>
      <c r="C7258" s="32" t="s">
        <v>264</v>
      </c>
      <c r="D7258" t="s">
        <v>458</v>
      </c>
      <c r="E7258" t="s">
        <v>476</v>
      </c>
      <c r="F7258" s="174" t="n">
        <v>2050</v>
      </c>
      <c r="G7258" s="175" t="n">
        <v>46</v>
      </c>
      <c r="H7258" s="176" t="n">
        <v>5985.1799363084</v>
      </c>
      <c r="I7258" s="177" t="n">
        <v>4302218.27074596</v>
      </c>
      <c r="J7258" s="178" t="str">
        <f>IF(I7258&gt;0,H7258/I7258,0)</f>
      </c>
      <c r="K7258" s="179" t="str">
        <f>1-EXP(-J7258)</f>
      </c>
      <c r="L7258" s="180" t="str">
        <f>IF(G7258=30,1,M7257)</f>
      </c>
      <c r="M7258" s="181" t="str">
        <f>L7258*(1-K7258)</f>
      </c>
    </row>
    <row r="7259">
      <c r="A7259" t="s">
        <v>164</v>
      </c>
      <c r="B7259" t="s">
        <v>262</v>
      </c>
      <c r="C7259" s="32" t="s">
        <v>264</v>
      </c>
      <c r="D7259" t="s">
        <v>458</v>
      </c>
      <c r="E7259" t="s">
        <v>476</v>
      </c>
      <c r="F7259" s="174" t="n">
        <v>2050</v>
      </c>
      <c r="G7259" s="175" t="n">
        <v>47</v>
      </c>
      <c r="H7259" s="176" t="n">
        <v>6446.46870687486</v>
      </c>
      <c r="I7259" s="177" t="n">
        <v>4229719.12741456</v>
      </c>
      <c r="J7259" s="178" t="str">
        <f>IF(I7259&gt;0,H7259/I7259,0)</f>
      </c>
      <c r="K7259" s="179" t="str">
        <f>1-EXP(-J7259)</f>
      </c>
      <c r="L7259" s="180" t="str">
        <f>IF(G7259=30,1,M7258)</f>
      </c>
      <c r="M7259" s="181" t="str">
        <f>L7259*(1-K7259)</f>
      </c>
    </row>
    <row r="7260">
      <c r="A7260" t="s">
        <v>164</v>
      </c>
      <c r="B7260" t="s">
        <v>262</v>
      </c>
      <c r="C7260" s="32" t="s">
        <v>264</v>
      </c>
      <c r="D7260" t="s">
        <v>458</v>
      </c>
      <c r="E7260" t="s">
        <v>476</v>
      </c>
      <c r="F7260" s="174" t="n">
        <v>2050</v>
      </c>
      <c r="G7260" s="175" t="n">
        <v>48</v>
      </c>
      <c r="H7260" s="176" t="n">
        <v>7167.67115959538</v>
      </c>
      <c r="I7260" s="177" t="n">
        <v>4196421.05584932</v>
      </c>
      <c r="J7260" s="178" t="str">
        <f>IF(I7260&gt;0,H7260/I7260,0)</f>
      </c>
      <c r="K7260" s="179" t="str">
        <f>1-EXP(-J7260)</f>
      </c>
      <c r="L7260" s="180" t="str">
        <f>IF(G7260=30,1,M7259)</f>
      </c>
      <c r="M7260" s="181" t="str">
        <f>L7260*(1-K7260)</f>
      </c>
    </row>
    <row r="7261">
      <c r="A7261" t="s">
        <v>164</v>
      </c>
      <c r="B7261" t="s">
        <v>262</v>
      </c>
      <c r="C7261" s="32" t="s">
        <v>264</v>
      </c>
      <c r="D7261" t="s">
        <v>458</v>
      </c>
      <c r="E7261" t="s">
        <v>476</v>
      </c>
      <c r="F7261" s="174" t="n">
        <v>2050</v>
      </c>
      <c r="G7261" s="175" t="n">
        <v>49</v>
      </c>
      <c r="H7261" s="176" t="n">
        <v>7814.53081042599</v>
      </c>
      <c r="I7261" s="177" t="n">
        <v>4165774.08503026</v>
      </c>
      <c r="J7261" s="178" t="str">
        <f>IF(I7261&gt;0,H7261/I7261,0)</f>
      </c>
      <c r="K7261" s="179" t="str">
        <f>1-EXP(-J7261)</f>
      </c>
      <c r="L7261" s="180" t="str">
        <f>IF(G7261=30,1,M7260)</f>
      </c>
      <c r="M7261" s="181" t="str">
        <f>L7261*(1-K7261)</f>
      </c>
    </row>
    <row r="7262">
      <c r="A7262" t="s">
        <v>164</v>
      </c>
      <c r="B7262" t="s">
        <v>262</v>
      </c>
      <c r="C7262" s="32" t="s">
        <v>264</v>
      </c>
      <c r="D7262" t="s">
        <v>458</v>
      </c>
      <c r="E7262" t="s">
        <v>476</v>
      </c>
      <c r="F7262" s="174" t="n">
        <v>2050</v>
      </c>
      <c r="G7262" s="175" t="n">
        <v>50</v>
      </c>
      <c r="H7262" s="176" t="n">
        <v>8829.55789536279</v>
      </c>
      <c r="I7262" s="177" t="n">
        <v>4133608.26119371</v>
      </c>
      <c r="J7262" s="178" t="str">
        <f>IF(I7262&gt;0,H7262/I7262,0)</f>
      </c>
      <c r="K7262" s="179" t="str">
        <f>1-EXP(-J7262)</f>
      </c>
      <c r="L7262" s="180" t="str">
        <f>IF(G7262=30,1,M7261)</f>
      </c>
      <c r="M7262" s="181" t="str">
        <f>L7262*(1-K7262)</f>
      </c>
    </row>
    <row r="7263">
      <c r="A7263" t="s">
        <v>164</v>
      </c>
      <c r="B7263" t="s">
        <v>262</v>
      </c>
      <c r="C7263" s="32" t="s">
        <v>264</v>
      </c>
      <c r="D7263" t="s">
        <v>458</v>
      </c>
      <c r="E7263" t="s">
        <v>476</v>
      </c>
      <c r="F7263" s="174" t="n">
        <v>2050</v>
      </c>
      <c r="G7263" s="175" t="n">
        <v>51</v>
      </c>
      <c r="H7263" s="176" t="n">
        <v>9746.52278825675</v>
      </c>
      <c r="I7263" s="177" t="n">
        <v>4137545.61833402</v>
      </c>
      <c r="J7263" s="178" t="str">
        <f>IF(I7263&gt;0,H7263/I7263,0)</f>
      </c>
      <c r="K7263" s="179" t="str">
        <f>1-EXP(-J7263)</f>
      </c>
      <c r="L7263" s="180" t="str">
        <f>IF(G7263=30,1,M7262)</f>
      </c>
      <c r="M7263" s="181" t="str">
        <f>L7263*(1-K7263)</f>
      </c>
    </row>
    <row r="7264">
      <c r="A7264" t="s">
        <v>164</v>
      </c>
      <c r="B7264" t="s">
        <v>262</v>
      </c>
      <c r="C7264" s="32" t="s">
        <v>264</v>
      </c>
      <c r="D7264" t="s">
        <v>458</v>
      </c>
      <c r="E7264" t="s">
        <v>476</v>
      </c>
      <c r="F7264" s="174" t="n">
        <v>2050</v>
      </c>
      <c r="G7264" s="175" t="n">
        <v>52</v>
      </c>
      <c r="H7264" s="176" t="n">
        <v>10764.2442226235</v>
      </c>
      <c r="I7264" s="177" t="n">
        <v>4177454.50790054</v>
      </c>
      <c r="J7264" s="178" t="str">
        <f>IF(I7264&gt;0,H7264/I7264,0)</f>
      </c>
      <c r="K7264" s="179" t="str">
        <f>1-EXP(-J7264)</f>
      </c>
      <c r="L7264" s="180" t="str">
        <f>IF(G7264=30,1,M7263)</f>
      </c>
      <c r="M7264" s="181" t="str">
        <f>L7264*(1-K7264)</f>
      </c>
    </row>
    <row r="7265">
      <c r="A7265" t="s">
        <v>164</v>
      </c>
      <c r="B7265" t="s">
        <v>262</v>
      </c>
      <c r="C7265" s="32" t="s">
        <v>264</v>
      </c>
      <c r="D7265" t="s">
        <v>458</v>
      </c>
      <c r="E7265" t="s">
        <v>476</v>
      </c>
      <c r="F7265" s="174" t="n">
        <v>2050</v>
      </c>
      <c r="G7265" s="175" t="n">
        <v>53</v>
      </c>
      <c r="H7265" s="176" t="n">
        <v>12200.9895961292</v>
      </c>
      <c r="I7265" s="177" t="n">
        <v>4286523.91691973</v>
      </c>
      <c r="J7265" s="178" t="str">
        <f>IF(I7265&gt;0,H7265/I7265,0)</f>
      </c>
      <c r="K7265" s="179" t="str">
        <f>1-EXP(-J7265)</f>
      </c>
      <c r="L7265" s="180" t="str">
        <f>IF(G7265=30,1,M7264)</f>
      </c>
      <c r="M7265" s="181" t="str">
        <f>L7265*(1-K7265)</f>
      </c>
    </row>
    <row r="7266">
      <c r="A7266" t="s">
        <v>164</v>
      </c>
      <c r="B7266" t="s">
        <v>262</v>
      </c>
      <c r="C7266" s="32" t="s">
        <v>264</v>
      </c>
      <c r="D7266" t="s">
        <v>458</v>
      </c>
      <c r="E7266" t="s">
        <v>476</v>
      </c>
      <c r="F7266" s="174" t="n">
        <v>2050</v>
      </c>
      <c r="G7266" s="175" t="n">
        <v>54</v>
      </c>
      <c r="H7266" s="176" t="n">
        <v>13077.863270587</v>
      </c>
      <c r="I7266" s="177" t="n">
        <v>4224520.04309453</v>
      </c>
      <c r="J7266" s="178" t="str">
        <f>IF(I7266&gt;0,H7266/I7266,0)</f>
      </c>
      <c r="K7266" s="179" t="str">
        <f>1-EXP(-J7266)</f>
      </c>
      <c r="L7266" s="180" t="str">
        <f>IF(G7266=30,1,M7265)</f>
      </c>
      <c r="M7266" s="181" t="str">
        <f>L7266*(1-K7266)</f>
      </c>
    </row>
    <row r="7267">
      <c r="A7267" t="s">
        <v>164</v>
      </c>
      <c r="B7267" t="s">
        <v>262</v>
      </c>
      <c r="C7267" s="32" t="s">
        <v>264</v>
      </c>
      <c r="D7267" t="s">
        <v>458</v>
      </c>
      <c r="E7267" t="s">
        <v>476</v>
      </c>
      <c r="F7267" s="174" t="n">
        <v>2050</v>
      </c>
      <c r="G7267" s="175" t="n">
        <v>55</v>
      </c>
      <c r="H7267" s="176" t="n">
        <v>13600.1657726904</v>
      </c>
      <c r="I7267" s="177" t="n">
        <v>4132739.86800791</v>
      </c>
      <c r="J7267" s="178" t="str">
        <f>IF(I7267&gt;0,H7267/I7267,0)</f>
      </c>
      <c r="K7267" s="179" t="str">
        <f>1-EXP(-J7267)</f>
      </c>
      <c r="L7267" s="180" t="str">
        <f>IF(G7267=30,1,M7266)</f>
      </c>
      <c r="M7267" s="181" t="str">
        <f>L7267*(1-K7267)</f>
      </c>
    </row>
    <row r="7268">
      <c r="A7268" t="s">
        <v>164</v>
      </c>
      <c r="B7268" t="s">
        <v>262</v>
      </c>
      <c r="C7268" s="32" t="s">
        <v>264</v>
      </c>
      <c r="D7268" t="s">
        <v>458</v>
      </c>
      <c r="E7268" t="s">
        <v>476</v>
      </c>
      <c r="F7268" s="174" t="n">
        <v>2050</v>
      </c>
      <c r="G7268" s="175" t="n">
        <v>56</v>
      </c>
      <c r="H7268" s="176" t="n">
        <v>14499.0609322166</v>
      </c>
      <c r="I7268" s="177" t="n">
        <v>4054303.19649863</v>
      </c>
      <c r="J7268" s="178" t="str">
        <f>IF(I7268&gt;0,H7268/I7268,0)</f>
      </c>
      <c r="K7268" s="179" t="str">
        <f>1-EXP(-J7268)</f>
      </c>
      <c r="L7268" s="180" t="str">
        <f>IF(G7268=30,1,M7267)</f>
      </c>
      <c r="M7268" s="181" t="str">
        <f>L7268*(1-K7268)</f>
      </c>
    </row>
    <row r="7269">
      <c r="A7269" t="s">
        <v>164</v>
      </c>
      <c r="B7269" t="s">
        <v>262</v>
      </c>
      <c r="C7269" s="32" t="s">
        <v>264</v>
      </c>
      <c r="D7269" t="s">
        <v>458</v>
      </c>
      <c r="E7269" t="s">
        <v>476</v>
      </c>
      <c r="F7269" s="174" t="n">
        <v>2050</v>
      </c>
      <c r="G7269" s="175" t="n">
        <v>57</v>
      </c>
      <c r="H7269" s="176" t="n">
        <v>15492.6470369815</v>
      </c>
      <c r="I7269" s="177" t="n">
        <v>3977640.04108454</v>
      </c>
      <c r="J7269" s="178" t="str">
        <f>IF(I7269&gt;0,H7269/I7269,0)</f>
      </c>
      <c r="K7269" s="179" t="str">
        <f>1-EXP(-J7269)</f>
      </c>
      <c r="L7269" s="180" t="str">
        <f>IF(G7269=30,1,M7268)</f>
      </c>
      <c r="M7269" s="181" t="str">
        <f>L7269*(1-K7269)</f>
      </c>
    </row>
    <row r="7270">
      <c r="A7270" t="s">
        <v>164</v>
      </c>
      <c r="B7270" t="s">
        <v>262</v>
      </c>
      <c r="C7270" s="32" t="s">
        <v>264</v>
      </c>
      <c r="D7270" t="s">
        <v>458</v>
      </c>
      <c r="E7270" t="s">
        <v>476</v>
      </c>
      <c r="F7270" s="174" t="n">
        <v>2050</v>
      </c>
      <c r="G7270" s="175" t="n">
        <v>58</v>
      </c>
      <c r="H7270" s="176" t="n">
        <v>16907.8087432911</v>
      </c>
      <c r="I7270" s="177" t="n">
        <v>3983187.99658353</v>
      </c>
      <c r="J7270" s="178" t="str">
        <f>IF(I7270&gt;0,H7270/I7270,0)</f>
      </c>
      <c r="K7270" s="179" t="str">
        <f>1-EXP(-J7270)</f>
      </c>
      <c r="L7270" s="180" t="str">
        <f>IF(G7270=30,1,M7269)</f>
      </c>
      <c r="M7270" s="181" t="str">
        <f>L7270*(1-K7270)</f>
      </c>
    </row>
    <row r="7271">
      <c r="A7271" t="s">
        <v>164</v>
      </c>
      <c r="B7271" t="s">
        <v>262</v>
      </c>
      <c r="C7271" s="32" t="s">
        <v>264</v>
      </c>
      <c r="D7271" t="s">
        <v>458</v>
      </c>
      <c r="E7271" t="s">
        <v>476</v>
      </c>
      <c r="F7271" s="174" t="n">
        <v>2050</v>
      </c>
      <c r="G7271" s="175" t="n">
        <v>59</v>
      </c>
      <c r="H7271" s="176" t="n">
        <v>18422.6614546317</v>
      </c>
      <c r="I7271" s="177" t="n">
        <v>3967378.40082113</v>
      </c>
      <c r="J7271" s="178" t="str">
        <f>IF(I7271&gt;0,H7271/I7271,0)</f>
      </c>
      <c r="K7271" s="179" t="str">
        <f>1-EXP(-J7271)</f>
      </c>
      <c r="L7271" s="180" t="str">
        <f>IF(G7271=30,1,M7270)</f>
      </c>
      <c r="M7271" s="181" t="str">
        <f>L7271*(1-K7271)</f>
      </c>
    </row>
    <row r="7272">
      <c r="A7272" t="s">
        <v>164</v>
      </c>
      <c r="B7272" t="s">
        <v>262</v>
      </c>
      <c r="C7272" s="32" t="s">
        <v>264</v>
      </c>
      <c r="D7272" t="s">
        <v>458</v>
      </c>
      <c r="E7272" t="s">
        <v>476</v>
      </c>
      <c r="F7272" s="174" t="n">
        <v>2050</v>
      </c>
      <c r="G7272" s="175" t="n">
        <v>60</v>
      </c>
      <c r="H7272" s="176" t="n">
        <v>26626.3262658256</v>
      </c>
      <c r="I7272" s="177" t="n">
        <v>5833550.44481374</v>
      </c>
      <c r="J7272" s="178" t="str">
        <f>IF(I7272&gt;0,H7272/I7272,0)</f>
      </c>
      <c r="K7272" s="179" t="str">
        <f>1-EXP(-J7272)</f>
      </c>
      <c r="L7272" s="180" t="str">
        <f>IF(G7272=30,1,M7271)</f>
      </c>
      <c r="M7272" s="181" t="str">
        <f>L7272*(1-K7272)</f>
      </c>
    </row>
    <row r="7273">
      <c r="A7273" t="s">
        <v>164</v>
      </c>
      <c r="B7273" t="s">
        <v>262</v>
      </c>
      <c r="C7273" s="32" t="s">
        <v>264</v>
      </c>
      <c r="D7273" t="s">
        <v>458</v>
      </c>
      <c r="E7273" t="s">
        <v>476</v>
      </c>
      <c r="F7273" s="174" t="n">
        <v>2050</v>
      </c>
      <c r="G7273" s="175" t="n">
        <v>61</v>
      </c>
      <c r="H7273" s="176" t="n">
        <v>21121.7065301911</v>
      </c>
      <c r="I7273" s="177" t="n">
        <v>3857067.30318194</v>
      </c>
      <c r="J7273" s="178" t="str">
        <f>IF(I7273&gt;0,H7273/I7273,0)</f>
      </c>
      <c r="K7273" s="179" t="str">
        <f>1-EXP(-J7273)</f>
      </c>
      <c r="L7273" s="180" t="str">
        <f>IF(G7273=30,1,M7272)</f>
      </c>
      <c r="M7273" s="181" t="str">
        <f>L7273*(1-K7273)</f>
      </c>
    </row>
    <row r="7274">
      <c r="A7274" t="s">
        <v>164</v>
      </c>
      <c r="B7274" t="s">
        <v>262</v>
      </c>
      <c r="C7274" s="32" t="s">
        <v>264</v>
      </c>
      <c r="D7274" t="s">
        <v>458</v>
      </c>
      <c r="E7274" t="s">
        <v>476</v>
      </c>
      <c r="F7274" s="174" t="n">
        <v>2050</v>
      </c>
      <c r="G7274" s="175" t="n">
        <v>62</v>
      </c>
      <c r="H7274" s="176" t="n">
        <v>22864.5186600023</v>
      </c>
      <c r="I7274" s="177" t="n">
        <v>3800882.5418176</v>
      </c>
      <c r="J7274" s="178" t="str">
        <f>IF(I7274&gt;0,H7274/I7274,0)</f>
      </c>
      <c r="K7274" s="179" t="str">
        <f>1-EXP(-J7274)</f>
      </c>
      <c r="L7274" s="180" t="str">
        <f>IF(G7274=30,1,M7273)</f>
      </c>
      <c r="M7274" s="181" t="str">
        <f>L7274*(1-K7274)</f>
      </c>
    </row>
    <row r="7275">
      <c r="A7275" t="s">
        <v>164</v>
      </c>
      <c r="B7275" t="s">
        <v>262</v>
      </c>
      <c r="C7275" s="32" t="s">
        <v>264</v>
      </c>
      <c r="D7275" t="s">
        <v>458</v>
      </c>
      <c r="E7275" t="s">
        <v>476</v>
      </c>
      <c r="F7275" s="174" t="n">
        <v>2050</v>
      </c>
      <c r="G7275" s="175" t="n">
        <v>63</v>
      </c>
      <c r="H7275" s="176" t="n">
        <v>24064.6162468569</v>
      </c>
      <c r="I7275" s="177" t="n">
        <v>3640634.52224877</v>
      </c>
      <c r="J7275" s="178" t="str">
        <f>IF(I7275&gt;0,H7275/I7275,0)</f>
      </c>
      <c r="K7275" s="179" t="str">
        <f>1-EXP(-J7275)</f>
      </c>
      <c r="L7275" s="180" t="str">
        <f>IF(G7275=30,1,M7274)</f>
      </c>
      <c r="M7275" s="181" t="str">
        <f>L7275*(1-K7275)</f>
      </c>
    </row>
    <row r="7276">
      <c r="A7276" t="s">
        <v>164</v>
      </c>
      <c r="B7276" t="s">
        <v>262</v>
      </c>
      <c r="C7276" s="32" t="s">
        <v>264</v>
      </c>
      <c r="D7276" t="s">
        <v>458</v>
      </c>
      <c r="E7276" t="s">
        <v>476</v>
      </c>
      <c r="F7276" s="174" t="n">
        <v>2050</v>
      </c>
      <c r="G7276" s="175" t="n">
        <v>64</v>
      </c>
      <c r="H7276" s="176" t="n">
        <v>25856.4638105346</v>
      </c>
      <c r="I7276" s="177" t="n">
        <v>3563445.01203959</v>
      </c>
      <c r="J7276" s="178" t="str">
        <f>IF(I7276&gt;0,H7276/I7276,0)</f>
      </c>
      <c r="K7276" s="179" t="str">
        <f>1-EXP(-J7276)</f>
      </c>
      <c r="L7276" s="180" t="str">
        <f>IF(G7276=30,1,M7275)</f>
      </c>
      <c r="M7276" s="181" t="str">
        <f>L7276*(1-K7276)</f>
      </c>
    </row>
    <row r="7277">
      <c r="A7277" t="s">
        <v>164</v>
      </c>
      <c r="B7277" t="s">
        <v>262</v>
      </c>
      <c r="C7277" s="32" t="s">
        <v>264</v>
      </c>
      <c r="D7277" t="s">
        <v>458</v>
      </c>
      <c r="E7277" t="s">
        <v>476</v>
      </c>
      <c r="F7277" s="174" t="n">
        <v>2050</v>
      </c>
      <c r="G7277" s="175" t="n">
        <v>65</v>
      </c>
      <c r="H7277" s="176" t="n">
        <v>26920.4835558228</v>
      </c>
      <c r="I7277" s="177" t="n">
        <v>3562078.8527581</v>
      </c>
      <c r="J7277" s="178" t="str">
        <f>IF(I7277&gt;0,H7277/I7277,0)</f>
      </c>
      <c r="K7277" s="179" t="str">
        <f>1-EXP(-J7277)</f>
      </c>
      <c r="L7277" s="180" t="str">
        <f>IF(G7277=30,1,M7276)</f>
      </c>
      <c r="M7277" s="181" t="str">
        <f>L7277*(1-K7277)</f>
      </c>
    </row>
    <row r="7278">
      <c r="A7278" t="s">
        <v>164</v>
      </c>
      <c r="B7278" t="s">
        <v>262</v>
      </c>
      <c r="C7278" s="32" t="s">
        <v>264</v>
      </c>
      <c r="D7278" t="s">
        <v>458</v>
      </c>
      <c r="E7278" t="s">
        <v>476</v>
      </c>
      <c r="F7278" s="174" t="n">
        <v>2050</v>
      </c>
      <c r="G7278" s="175" t="n">
        <v>66</v>
      </c>
      <c r="H7278" s="176" t="n">
        <v>29688.6144615456</v>
      </c>
      <c r="I7278" s="177" t="n">
        <v>3576708.66886616</v>
      </c>
      <c r="J7278" s="178" t="str">
        <f>IF(I7278&gt;0,H7278/I7278,0)</f>
      </c>
      <c r="K7278" s="179" t="str">
        <f>1-EXP(-J7278)</f>
      </c>
      <c r="L7278" s="180" t="str">
        <f>IF(G7278=30,1,M7277)</f>
      </c>
      <c r="M7278" s="181" t="str">
        <f>L7278*(1-K7278)</f>
      </c>
    </row>
    <row r="7279">
      <c r="A7279" t="s">
        <v>164</v>
      </c>
      <c r="B7279" t="s">
        <v>262</v>
      </c>
      <c r="C7279" s="32" t="s">
        <v>264</v>
      </c>
      <c r="D7279" t="s">
        <v>458</v>
      </c>
      <c r="E7279" t="s">
        <v>476</v>
      </c>
      <c r="F7279" s="174" t="n">
        <v>2050</v>
      </c>
      <c r="G7279" s="175" t="n">
        <v>67</v>
      </c>
      <c r="H7279" s="176" t="n">
        <v>31873.1057521527</v>
      </c>
      <c r="I7279" s="177" t="n">
        <v>3494551.31545868</v>
      </c>
      <c r="J7279" s="178" t="str">
        <f>IF(I7279&gt;0,H7279/I7279,0)</f>
      </c>
      <c r="K7279" s="179" t="str">
        <f>1-EXP(-J7279)</f>
      </c>
      <c r="L7279" s="180" t="str">
        <f>IF(G7279=30,1,M7278)</f>
      </c>
      <c r="M7279" s="181" t="str">
        <f>L7279*(1-K7279)</f>
      </c>
    </row>
    <row r="7280">
      <c r="A7280" t="s">
        <v>164</v>
      </c>
      <c r="B7280" t="s">
        <v>262</v>
      </c>
      <c r="C7280" s="32" t="s">
        <v>264</v>
      </c>
      <c r="D7280" t="s">
        <v>458</v>
      </c>
      <c r="E7280" t="s">
        <v>476</v>
      </c>
      <c r="F7280" s="174" t="n">
        <v>2050</v>
      </c>
      <c r="G7280" s="175" t="n">
        <v>68</v>
      </c>
      <c r="H7280" s="176" t="n">
        <v>33294.1051202362</v>
      </c>
      <c r="I7280" s="177" t="n">
        <v>3317434.98720406</v>
      </c>
      <c r="J7280" s="178" t="str">
        <f>IF(I7280&gt;0,H7280/I7280,0)</f>
      </c>
      <c r="K7280" s="179" t="str">
        <f>1-EXP(-J7280)</f>
      </c>
      <c r="L7280" s="180" t="str">
        <f>IF(G7280=30,1,M7279)</f>
      </c>
      <c r="M7280" s="181" t="str">
        <f>L7280*(1-K7280)</f>
      </c>
    </row>
    <row r="7281">
      <c r="A7281" t="s">
        <v>164</v>
      </c>
      <c r="B7281" t="s">
        <v>262</v>
      </c>
      <c r="C7281" s="32" t="s">
        <v>264</v>
      </c>
      <c r="D7281" t="s">
        <v>458</v>
      </c>
      <c r="E7281" t="s">
        <v>476</v>
      </c>
      <c r="F7281" s="174" t="n">
        <v>2050</v>
      </c>
      <c r="G7281" s="175" t="n">
        <v>69</v>
      </c>
      <c r="H7281" s="176" t="n">
        <v>35227.0642276447</v>
      </c>
      <c r="I7281" s="177" t="n">
        <v>3189261.93658739</v>
      </c>
      <c r="J7281" s="178" t="str">
        <f>IF(I7281&gt;0,H7281/I7281,0)</f>
      </c>
      <c r="K7281" s="179" t="str">
        <f>1-EXP(-J7281)</f>
      </c>
      <c r="L7281" s="180" t="str">
        <f>IF(G7281=30,1,M7280)</f>
      </c>
      <c r="M7281" s="181" t="str">
        <f>L7281*(1-K7281)</f>
      </c>
    </row>
    <row r="7282">
      <c r="A7282" t="s">
        <v>164</v>
      </c>
      <c r="B7282" t="s">
        <v>115</v>
      </c>
      <c r="C7282" s="32" t="s">
        <v>376</v>
      </c>
      <c r="D7282" t="s">
        <v>458</v>
      </c>
      <c r="E7282" t="s">
        <v>476</v>
      </c>
      <c r="F7282" s="174" t="n">
        <v>2025</v>
      </c>
      <c r="G7282" s="175" t="n">
        <v>30</v>
      </c>
      <c r="H7282" s="176" t="n">
        <v>1281.76125797827</v>
      </c>
      <c r="I7282" s="177" t="n">
        <v>4467259.00744984</v>
      </c>
      <c r="J7282" s="178" t="str">
        <f>IF(I7282&gt;0,H7282/I7282,0)</f>
      </c>
      <c r="K7282" s="179" t="str">
        <f>1-EXP(-J7282)</f>
      </c>
      <c r="L7282" s="180" t="str">
        <f>IF(G7282=30,1,M7281)</f>
      </c>
      <c r="M7282" s="181" t="str">
        <f>L7282*(1-K7282)</f>
      </c>
    </row>
    <row r="7283">
      <c r="A7283" t="s">
        <v>164</v>
      </c>
      <c r="B7283" t="s">
        <v>115</v>
      </c>
      <c r="C7283" s="32" t="s">
        <v>376</v>
      </c>
      <c r="D7283" t="s">
        <v>458</v>
      </c>
      <c r="E7283" t="s">
        <v>476</v>
      </c>
      <c r="F7283" s="174" t="n">
        <v>2025</v>
      </c>
      <c r="G7283" s="175" t="n">
        <v>31</v>
      </c>
      <c r="H7283" s="176" t="n">
        <v>1309.00062691671</v>
      </c>
      <c r="I7283" s="177" t="n">
        <v>4410712.39044934</v>
      </c>
      <c r="J7283" s="178" t="str">
        <f>IF(I7283&gt;0,H7283/I7283,0)</f>
      </c>
      <c r="K7283" s="179" t="str">
        <f>1-EXP(-J7283)</f>
      </c>
      <c r="L7283" s="180" t="str">
        <f>IF(G7283=30,1,M7282)</f>
      </c>
      <c r="M7283" s="181" t="str">
        <f>L7283*(1-K7283)</f>
      </c>
    </row>
    <row r="7284">
      <c r="A7284" t="s">
        <v>164</v>
      </c>
      <c r="B7284" t="s">
        <v>115</v>
      </c>
      <c r="C7284" s="32" t="s">
        <v>376</v>
      </c>
      <c r="D7284" t="s">
        <v>458</v>
      </c>
      <c r="E7284" t="s">
        <v>476</v>
      </c>
      <c r="F7284" s="174" t="n">
        <v>2025</v>
      </c>
      <c r="G7284" s="175" t="n">
        <v>32</v>
      </c>
      <c r="H7284" s="176" t="n">
        <v>1351.92804847167</v>
      </c>
      <c r="I7284" s="177" t="n">
        <v>4358505.80076359</v>
      </c>
      <c r="J7284" s="178" t="str">
        <f>IF(I7284&gt;0,H7284/I7284,0)</f>
      </c>
      <c r="K7284" s="179" t="str">
        <f>1-EXP(-J7284)</f>
      </c>
      <c r="L7284" s="180" t="str">
        <f>IF(G7284=30,1,M7283)</f>
      </c>
      <c r="M7284" s="181" t="str">
        <f>L7284*(1-K7284)</f>
      </c>
    </row>
    <row r="7285">
      <c r="A7285" t="s">
        <v>164</v>
      </c>
      <c r="B7285" t="s">
        <v>115</v>
      </c>
      <c r="C7285" s="32" t="s">
        <v>376</v>
      </c>
      <c r="D7285" t="s">
        <v>458</v>
      </c>
      <c r="E7285" t="s">
        <v>476</v>
      </c>
      <c r="F7285" s="174" t="n">
        <v>2025</v>
      </c>
      <c r="G7285" s="175" t="n">
        <v>33</v>
      </c>
      <c r="H7285" s="176" t="n">
        <v>1435.01027117979</v>
      </c>
      <c r="I7285" s="177" t="n">
        <v>4398745.92791286</v>
      </c>
      <c r="J7285" s="178" t="str">
        <f>IF(I7285&gt;0,H7285/I7285,0)</f>
      </c>
      <c r="K7285" s="179" t="str">
        <f>1-EXP(-J7285)</f>
      </c>
      <c r="L7285" s="180" t="str">
        <f>IF(G7285=30,1,M7284)</f>
      </c>
      <c r="M7285" s="181" t="str">
        <f>L7285*(1-K7285)</f>
      </c>
    </row>
    <row r="7286">
      <c r="A7286" t="s">
        <v>164</v>
      </c>
      <c r="B7286" t="s">
        <v>115</v>
      </c>
      <c r="C7286" s="32" t="s">
        <v>376</v>
      </c>
      <c r="D7286" t="s">
        <v>458</v>
      </c>
      <c r="E7286" t="s">
        <v>476</v>
      </c>
      <c r="F7286" s="174" t="n">
        <v>2025</v>
      </c>
      <c r="G7286" s="175" t="n">
        <v>34</v>
      </c>
      <c r="H7286" s="176" t="n">
        <v>1526.52230928395</v>
      </c>
      <c r="I7286" s="177" t="n">
        <v>4419468.58899599</v>
      </c>
      <c r="J7286" s="178" t="str">
        <f>IF(I7286&gt;0,H7286/I7286,0)</f>
      </c>
      <c r="K7286" s="179" t="str">
        <f>1-EXP(-J7286)</f>
      </c>
      <c r="L7286" s="180" t="str">
        <f>IF(G7286=30,1,M7285)</f>
      </c>
      <c r="M7286" s="181" t="str">
        <f>L7286*(1-K7286)</f>
      </c>
    </row>
    <row r="7287">
      <c r="A7287" t="s">
        <v>164</v>
      </c>
      <c r="B7287" t="s">
        <v>115</v>
      </c>
      <c r="C7287" s="32" t="s">
        <v>376</v>
      </c>
      <c r="D7287" t="s">
        <v>458</v>
      </c>
      <c r="E7287" t="s">
        <v>476</v>
      </c>
      <c r="F7287" s="174" t="n">
        <v>2025</v>
      </c>
      <c r="G7287" s="175" t="n">
        <v>35</v>
      </c>
      <c r="H7287" s="176" t="n">
        <v>3002.95646625127</v>
      </c>
      <c r="I7287" s="177" t="n">
        <v>6509663.36688188</v>
      </c>
      <c r="J7287" s="178" t="str">
        <f>IF(I7287&gt;0,H7287/I7287,0)</f>
      </c>
      <c r="K7287" s="179" t="str">
        <f>1-EXP(-J7287)</f>
      </c>
      <c r="L7287" s="180" t="str">
        <f>IF(G7287=30,1,M7286)</f>
      </c>
      <c r="M7287" s="181" t="str">
        <f>L7287*(1-K7287)</f>
      </c>
    </row>
    <row r="7288">
      <c r="A7288" t="s">
        <v>164</v>
      </c>
      <c r="B7288" t="s">
        <v>115</v>
      </c>
      <c r="C7288" s="32" t="s">
        <v>376</v>
      </c>
      <c r="D7288" t="s">
        <v>458</v>
      </c>
      <c r="E7288" t="s">
        <v>476</v>
      </c>
      <c r="F7288" s="174" t="n">
        <v>2025</v>
      </c>
      <c r="G7288" s="175" t="n">
        <v>36</v>
      </c>
      <c r="H7288" s="176" t="n">
        <v>2244.62230231032</v>
      </c>
      <c r="I7288" s="177" t="n">
        <v>4383096.00549538</v>
      </c>
      <c r="J7288" s="178" t="str">
        <f>IF(I7288&gt;0,H7288/I7288,0)</f>
      </c>
      <c r="K7288" s="179" t="str">
        <f>1-EXP(-J7288)</f>
      </c>
      <c r="L7288" s="180" t="str">
        <f>IF(G7288=30,1,M7287)</f>
      </c>
      <c r="M7288" s="181" t="str">
        <f>L7288*(1-K7288)</f>
      </c>
    </row>
    <row r="7289">
      <c r="A7289" t="s">
        <v>164</v>
      </c>
      <c r="B7289" t="s">
        <v>115</v>
      </c>
      <c r="C7289" s="32" t="s">
        <v>376</v>
      </c>
      <c r="D7289" t="s">
        <v>458</v>
      </c>
      <c r="E7289" t="s">
        <v>476</v>
      </c>
      <c r="F7289" s="174" t="n">
        <v>2025</v>
      </c>
      <c r="G7289" s="175" t="n">
        <v>37</v>
      </c>
      <c r="H7289" s="176" t="n">
        <v>2395.96221355873</v>
      </c>
      <c r="I7289" s="177" t="n">
        <v>4369642.29305489</v>
      </c>
      <c r="J7289" s="178" t="str">
        <f>IF(I7289&gt;0,H7289/I7289,0)</f>
      </c>
      <c r="K7289" s="179" t="str">
        <f>1-EXP(-J7289)</f>
      </c>
      <c r="L7289" s="180" t="str">
        <f>IF(G7289=30,1,M7288)</f>
      </c>
      <c r="M7289" s="181" t="str">
        <f>L7289*(1-K7289)</f>
      </c>
    </row>
    <row r="7290">
      <c r="A7290" t="s">
        <v>164</v>
      </c>
      <c r="B7290" t="s">
        <v>115</v>
      </c>
      <c r="C7290" s="32" t="s">
        <v>376</v>
      </c>
      <c r="D7290" t="s">
        <v>458</v>
      </c>
      <c r="E7290" t="s">
        <v>476</v>
      </c>
      <c r="F7290" s="174" t="n">
        <v>2025</v>
      </c>
      <c r="G7290" s="175" t="n">
        <v>38</v>
      </c>
      <c r="H7290" s="176" t="n">
        <v>2493.06054517851</v>
      </c>
      <c r="I7290" s="177" t="n">
        <v>4239505.8530855</v>
      </c>
      <c r="J7290" s="178" t="str">
        <f>IF(I7290&gt;0,H7290/I7290,0)</f>
      </c>
      <c r="K7290" s="179" t="str">
        <f>1-EXP(-J7290)</f>
      </c>
      <c r="L7290" s="180" t="str">
        <f>IF(G7290=30,1,M7289)</f>
      </c>
      <c r="M7290" s="181" t="str">
        <f>L7290*(1-K7290)</f>
      </c>
    </row>
    <row r="7291">
      <c r="A7291" t="s">
        <v>164</v>
      </c>
      <c r="B7291" t="s">
        <v>115</v>
      </c>
      <c r="C7291" s="32" t="s">
        <v>376</v>
      </c>
      <c r="D7291" t="s">
        <v>458</v>
      </c>
      <c r="E7291" t="s">
        <v>476</v>
      </c>
      <c r="F7291" s="174" t="n">
        <v>2025</v>
      </c>
      <c r="G7291" s="175" t="n">
        <v>39</v>
      </c>
      <c r="H7291" s="176" t="n">
        <v>2656.90792269488</v>
      </c>
      <c r="I7291" s="177" t="n">
        <v>4208510.72085438</v>
      </c>
      <c r="J7291" s="178" t="str">
        <f>IF(I7291&gt;0,H7291/I7291,0)</f>
      </c>
      <c r="K7291" s="179" t="str">
        <f>1-EXP(-J7291)</f>
      </c>
      <c r="L7291" s="180" t="str">
        <f>IF(G7291=30,1,M7290)</f>
      </c>
      <c r="M7291" s="181" t="str">
        <f>L7291*(1-K7291)</f>
      </c>
    </row>
    <row r="7292">
      <c r="A7292" t="s">
        <v>164</v>
      </c>
      <c r="B7292" t="s">
        <v>115</v>
      </c>
      <c r="C7292" s="32" t="s">
        <v>376</v>
      </c>
      <c r="D7292" t="s">
        <v>458</v>
      </c>
      <c r="E7292" t="s">
        <v>476</v>
      </c>
      <c r="F7292" s="174" t="n">
        <v>2025</v>
      </c>
      <c r="G7292" s="175" t="n">
        <v>40</v>
      </c>
      <c r="H7292" s="176" t="n">
        <v>3641.37104663148</v>
      </c>
      <c r="I7292" s="177" t="n">
        <v>4272859.94162918</v>
      </c>
      <c r="J7292" s="178" t="str">
        <f>IF(I7292&gt;0,H7292/I7292,0)</f>
      </c>
      <c r="K7292" s="179" t="str">
        <f>1-EXP(-J7292)</f>
      </c>
      <c r="L7292" s="180" t="str">
        <f>IF(G7292=30,1,M7291)</f>
      </c>
      <c r="M7292" s="181" t="str">
        <f>L7292*(1-K7292)</f>
      </c>
    </row>
    <row r="7293">
      <c r="A7293" t="s">
        <v>164</v>
      </c>
      <c r="B7293" t="s">
        <v>115</v>
      </c>
      <c r="C7293" s="32" t="s">
        <v>376</v>
      </c>
      <c r="D7293" t="s">
        <v>458</v>
      </c>
      <c r="E7293" t="s">
        <v>476</v>
      </c>
      <c r="F7293" s="174" t="n">
        <v>2025</v>
      </c>
      <c r="G7293" s="175" t="n">
        <v>41</v>
      </c>
      <c r="H7293" s="176" t="n">
        <v>4009.54227511325</v>
      </c>
      <c r="I7293" s="177" t="n">
        <v>4362484.66303299</v>
      </c>
      <c r="J7293" s="178" t="str">
        <f>IF(I7293&gt;0,H7293/I7293,0)</f>
      </c>
      <c r="K7293" s="179" t="str">
        <f>1-EXP(-J7293)</f>
      </c>
      <c r="L7293" s="180" t="str">
        <f>IF(G7293=30,1,M7292)</f>
      </c>
      <c r="M7293" s="181" t="str">
        <f>L7293*(1-K7293)</f>
      </c>
    </row>
    <row r="7294">
      <c r="A7294" t="s">
        <v>164</v>
      </c>
      <c r="B7294" t="s">
        <v>115</v>
      </c>
      <c r="C7294" s="32" t="s">
        <v>376</v>
      </c>
      <c r="D7294" t="s">
        <v>458</v>
      </c>
      <c r="E7294" t="s">
        <v>476</v>
      </c>
      <c r="F7294" s="174" t="n">
        <v>2025</v>
      </c>
      <c r="G7294" s="175" t="n">
        <v>42</v>
      </c>
      <c r="H7294" s="176" t="n">
        <v>4319.53894081989</v>
      </c>
      <c r="I7294" s="177" t="n">
        <v>4343004.76876643</v>
      </c>
      <c r="J7294" s="178" t="str">
        <f>IF(I7294&gt;0,H7294/I7294,0)</f>
      </c>
      <c r="K7294" s="179" t="str">
        <f>1-EXP(-J7294)</f>
      </c>
      <c r="L7294" s="180" t="str">
        <f>IF(G7294=30,1,M7293)</f>
      </c>
      <c r="M7294" s="181" t="str">
        <f>L7294*(1-K7294)</f>
      </c>
    </row>
    <row r="7295">
      <c r="A7295" t="s">
        <v>164</v>
      </c>
      <c r="B7295" t="s">
        <v>115</v>
      </c>
      <c r="C7295" s="32" t="s">
        <v>376</v>
      </c>
      <c r="D7295" t="s">
        <v>458</v>
      </c>
      <c r="E7295" t="s">
        <v>476</v>
      </c>
      <c r="F7295" s="174" t="n">
        <v>2025</v>
      </c>
      <c r="G7295" s="175" t="n">
        <v>43</v>
      </c>
      <c r="H7295" s="176" t="n">
        <v>4550.24896448324</v>
      </c>
      <c r="I7295" s="177" t="n">
        <v>4209764.82229798</v>
      </c>
      <c r="J7295" s="178" t="str">
        <f>IF(I7295&gt;0,H7295/I7295,0)</f>
      </c>
      <c r="K7295" s="179" t="str">
        <f>1-EXP(-J7295)</f>
      </c>
      <c r="L7295" s="180" t="str">
        <f>IF(G7295=30,1,M7294)</f>
      </c>
      <c r="M7295" s="181" t="str">
        <f>L7295*(1-K7295)</f>
      </c>
    </row>
    <row r="7296">
      <c r="A7296" t="s">
        <v>164</v>
      </c>
      <c r="B7296" t="s">
        <v>115</v>
      </c>
      <c r="C7296" s="32" t="s">
        <v>376</v>
      </c>
      <c r="D7296" t="s">
        <v>458</v>
      </c>
      <c r="E7296" t="s">
        <v>476</v>
      </c>
      <c r="F7296" s="174" t="n">
        <v>2025</v>
      </c>
      <c r="G7296" s="175" t="n">
        <v>44</v>
      </c>
      <c r="H7296" s="176" t="n">
        <v>4877.68855289824</v>
      </c>
      <c r="I7296" s="177" t="n">
        <v>4140245.42433907</v>
      </c>
      <c r="J7296" s="178" t="str">
        <f>IF(I7296&gt;0,H7296/I7296,0)</f>
      </c>
      <c r="K7296" s="179" t="str">
        <f>1-EXP(-J7296)</f>
      </c>
      <c r="L7296" s="180" t="str">
        <f>IF(G7296=30,1,M7295)</f>
      </c>
      <c r="M7296" s="181" t="str">
        <f>L7296*(1-K7296)</f>
      </c>
    </row>
    <row r="7297">
      <c r="A7297" t="s">
        <v>164</v>
      </c>
      <c r="B7297" t="s">
        <v>115</v>
      </c>
      <c r="C7297" s="32" t="s">
        <v>376</v>
      </c>
      <c r="D7297" t="s">
        <v>458</v>
      </c>
      <c r="E7297" t="s">
        <v>476</v>
      </c>
      <c r="F7297" s="174" t="n">
        <v>2025</v>
      </c>
      <c r="G7297" s="175" t="n">
        <v>45</v>
      </c>
      <c r="H7297" s="176" t="n">
        <v>6243.15898564999</v>
      </c>
      <c r="I7297" s="177" t="n">
        <v>4087263.42645959</v>
      </c>
      <c r="J7297" s="178" t="str">
        <f>IF(I7297&gt;0,H7297/I7297,0)</f>
      </c>
      <c r="K7297" s="179" t="str">
        <f>1-EXP(-J7297)</f>
      </c>
      <c r="L7297" s="180" t="str">
        <f>IF(G7297=30,1,M7296)</f>
      </c>
      <c r="M7297" s="181" t="str">
        <f>L7297*(1-K7297)</f>
      </c>
    </row>
    <row r="7298">
      <c r="A7298" t="s">
        <v>164</v>
      </c>
      <c r="B7298" t="s">
        <v>115</v>
      </c>
      <c r="C7298" s="32" t="s">
        <v>376</v>
      </c>
      <c r="D7298" t="s">
        <v>458</v>
      </c>
      <c r="E7298" t="s">
        <v>476</v>
      </c>
      <c r="F7298" s="174" t="n">
        <v>2025</v>
      </c>
      <c r="G7298" s="175" t="n">
        <v>46</v>
      </c>
      <c r="H7298" s="176" t="n">
        <v>6731.10309732718</v>
      </c>
      <c r="I7298" s="177" t="n">
        <v>4028051.8565677</v>
      </c>
      <c r="J7298" s="178" t="str">
        <f>IF(I7298&gt;0,H7298/I7298,0)</f>
      </c>
      <c r="K7298" s="179" t="str">
        <f>1-EXP(-J7298)</f>
      </c>
      <c r="L7298" s="180" t="str">
        <f>IF(G7298=30,1,M7297)</f>
      </c>
      <c r="M7298" s="181" t="str">
        <f>L7298*(1-K7298)</f>
      </c>
    </row>
    <row r="7299">
      <c r="A7299" t="s">
        <v>164</v>
      </c>
      <c r="B7299" t="s">
        <v>115</v>
      </c>
      <c r="C7299" s="32" t="s">
        <v>376</v>
      </c>
      <c r="D7299" t="s">
        <v>458</v>
      </c>
      <c r="E7299" t="s">
        <v>476</v>
      </c>
      <c r="F7299" s="174" t="n">
        <v>2025</v>
      </c>
      <c r="G7299" s="175" t="n">
        <v>47</v>
      </c>
      <c r="H7299" s="176" t="n">
        <v>7221.58500928612</v>
      </c>
      <c r="I7299" s="177" t="n">
        <v>3950277.12889061</v>
      </c>
      <c r="J7299" s="178" t="str">
        <f>IF(I7299&gt;0,H7299/I7299,0)</f>
      </c>
      <c r="K7299" s="179" t="str">
        <f>1-EXP(-J7299)</f>
      </c>
      <c r="L7299" s="180" t="str">
        <f>IF(G7299=30,1,M7298)</f>
      </c>
      <c r="M7299" s="181" t="str">
        <f>L7299*(1-K7299)</f>
      </c>
    </row>
    <row r="7300">
      <c r="A7300" t="s">
        <v>164</v>
      </c>
      <c r="B7300" t="s">
        <v>115</v>
      </c>
      <c r="C7300" s="32" t="s">
        <v>376</v>
      </c>
      <c r="D7300" t="s">
        <v>458</v>
      </c>
      <c r="E7300" t="s">
        <v>476</v>
      </c>
      <c r="F7300" s="174" t="n">
        <v>2025</v>
      </c>
      <c r="G7300" s="175" t="n">
        <v>48</v>
      </c>
      <c r="H7300" s="176" t="n">
        <v>7780.40898353969</v>
      </c>
      <c r="I7300" s="177" t="n">
        <v>3890339.92856643</v>
      </c>
      <c r="J7300" s="178" t="str">
        <f>IF(I7300&gt;0,H7300/I7300,0)</f>
      </c>
      <c r="K7300" s="179" t="str">
        <f>1-EXP(-J7300)</f>
      </c>
      <c r="L7300" s="180" t="str">
        <f>IF(G7300=30,1,M7299)</f>
      </c>
      <c r="M7300" s="181" t="str">
        <f>L7300*(1-K7300)</f>
      </c>
    </row>
    <row r="7301">
      <c r="A7301" t="s">
        <v>164</v>
      </c>
      <c r="B7301" t="s">
        <v>115</v>
      </c>
      <c r="C7301" s="32" t="s">
        <v>376</v>
      </c>
      <c r="D7301" t="s">
        <v>458</v>
      </c>
      <c r="E7301" t="s">
        <v>476</v>
      </c>
      <c r="F7301" s="174" t="n">
        <v>2025</v>
      </c>
      <c r="G7301" s="175" t="n">
        <v>49</v>
      </c>
      <c r="H7301" s="176" t="n">
        <v>8337.40467809888</v>
      </c>
      <c r="I7301" s="177" t="n">
        <v>3818493.26996543</v>
      </c>
      <c r="J7301" s="178" t="str">
        <f>IF(I7301&gt;0,H7301/I7301,0)</f>
      </c>
      <c r="K7301" s="179" t="str">
        <f>1-EXP(-J7301)</f>
      </c>
      <c r="L7301" s="180" t="str">
        <f>IF(G7301=30,1,M7300)</f>
      </c>
      <c r="M7301" s="181" t="str">
        <f>L7301*(1-K7301)</f>
      </c>
    </row>
    <row r="7302">
      <c r="A7302" t="s">
        <v>164</v>
      </c>
      <c r="B7302" t="s">
        <v>115</v>
      </c>
      <c r="C7302" s="32" t="s">
        <v>376</v>
      </c>
      <c r="D7302" t="s">
        <v>458</v>
      </c>
      <c r="E7302" t="s">
        <v>476</v>
      </c>
      <c r="F7302" s="174" t="n">
        <v>2025</v>
      </c>
      <c r="G7302" s="175" t="n">
        <v>50</v>
      </c>
      <c r="H7302" s="176" t="n">
        <v>9576.18248819605</v>
      </c>
      <c r="I7302" s="177" t="n">
        <v>3746208.3894556</v>
      </c>
      <c r="J7302" s="178" t="str">
        <f>IF(I7302&gt;0,H7302/I7302,0)</f>
      </c>
      <c r="K7302" s="179" t="str">
        <f>1-EXP(-J7302)</f>
      </c>
      <c r="L7302" s="180" t="str">
        <f>IF(G7302=30,1,M7301)</f>
      </c>
      <c r="M7302" s="181" t="str">
        <f>L7302*(1-K7302)</f>
      </c>
    </row>
    <row r="7303">
      <c r="A7303" t="s">
        <v>164</v>
      </c>
      <c r="B7303" t="s">
        <v>115</v>
      </c>
      <c r="C7303" s="32" t="s">
        <v>376</v>
      </c>
      <c r="D7303" t="s">
        <v>458</v>
      </c>
      <c r="E7303" t="s">
        <v>476</v>
      </c>
      <c r="F7303" s="174" t="n">
        <v>2025</v>
      </c>
      <c r="G7303" s="175" t="n">
        <v>51</v>
      </c>
      <c r="H7303" s="176" t="n">
        <v>10155.9893637837</v>
      </c>
      <c r="I7303" s="177" t="n">
        <v>3645044.21523223</v>
      </c>
      <c r="J7303" s="178" t="str">
        <f>IF(I7303&gt;0,H7303/I7303,0)</f>
      </c>
      <c r="K7303" s="179" t="str">
        <f>1-EXP(-J7303)</f>
      </c>
      <c r="L7303" s="180" t="str">
        <f>IF(G7303=30,1,M7302)</f>
      </c>
      <c r="M7303" s="181" t="str">
        <f>L7303*(1-K7303)</f>
      </c>
    </row>
    <row r="7304">
      <c r="A7304" t="s">
        <v>164</v>
      </c>
      <c r="B7304" t="s">
        <v>115</v>
      </c>
      <c r="C7304" s="32" t="s">
        <v>376</v>
      </c>
      <c r="D7304" t="s">
        <v>458</v>
      </c>
      <c r="E7304" t="s">
        <v>476</v>
      </c>
      <c r="F7304" s="174" t="n">
        <v>2025</v>
      </c>
      <c r="G7304" s="175" t="n">
        <v>52</v>
      </c>
      <c r="H7304" s="176" t="n">
        <v>10954.0933535938</v>
      </c>
      <c r="I7304" s="177" t="n">
        <v>3606935.96429087</v>
      </c>
      <c r="J7304" s="178" t="str">
        <f>IF(I7304&gt;0,H7304/I7304,0)</f>
      </c>
      <c r="K7304" s="179" t="str">
        <f>1-EXP(-J7304)</f>
      </c>
      <c r="L7304" s="180" t="str">
        <f>IF(G7304=30,1,M7303)</f>
      </c>
      <c r="M7304" s="181" t="str">
        <f>L7304*(1-K7304)</f>
      </c>
    </row>
    <row r="7305">
      <c r="A7305" t="s">
        <v>164</v>
      </c>
      <c r="B7305" t="s">
        <v>115</v>
      </c>
      <c r="C7305" s="32" t="s">
        <v>376</v>
      </c>
      <c r="D7305" t="s">
        <v>458</v>
      </c>
      <c r="E7305" t="s">
        <v>476</v>
      </c>
      <c r="F7305" s="174" t="n">
        <v>2025</v>
      </c>
      <c r="G7305" s="175" t="n">
        <v>53</v>
      </c>
      <c r="H7305" s="176" t="n">
        <v>11273.764136268</v>
      </c>
      <c r="I7305" s="177" t="n">
        <v>3400438.09374049</v>
      </c>
      <c r="J7305" s="178" t="str">
        <f>IF(I7305&gt;0,H7305/I7305,0)</f>
      </c>
      <c r="K7305" s="179" t="str">
        <f>1-EXP(-J7305)</f>
      </c>
      <c r="L7305" s="180" t="str">
        <f>IF(G7305=30,1,M7304)</f>
      </c>
      <c r="M7305" s="181" t="str">
        <f>L7305*(1-K7305)</f>
      </c>
    </row>
    <row r="7306">
      <c r="A7306" t="s">
        <v>164</v>
      </c>
      <c r="B7306" t="s">
        <v>115</v>
      </c>
      <c r="C7306" s="32" t="s">
        <v>376</v>
      </c>
      <c r="D7306" t="s">
        <v>458</v>
      </c>
      <c r="E7306" t="s">
        <v>476</v>
      </c>
      <c r="F7306" s="174" t="n">
        <v>2025</v>
      </c>
      <c r="G7306" s="175" t="n">
        <v>54</v>
      </c>
      <c r="H7306" s="176" t="n">
        <v>12008.5191761002</v>
      </c>
      <c r="I7306" s="177" t="n">
        <v>3319306.02358973</v>
      </c>
      <c r="J7306" s="178" t="str">
        <f>IF(I7306&gt;0,H7306/I7306,0)</f>
      </c>
      <c r="K7306" s="179" t="str">
        <f>1-EXP(-J7306)</f>
      </c>
      <c r="L7306" s="180" t="str">
        <f>IF(G7306=30,1,M7305)</f>
      </c>
      <c r="M7306" s="181" t="str">
        <f>L7306*(1-K7306)</f>
      </c>
    </row>
    <row r="7307">
      <c r="A7307" t="s">
        <v>164</v>
      </c>
      <c r="B7307" t="s">
        <v>115</v>
      </c>
      <c r="C7307" s="32" t="s">
        <v>376</v>
      </c>
      <c r="D7307" t="s">
        <v>458</v>
      </c>
      <c r="E7307" t="s">
        <v>476</v>
      </c>
      <c r="F7307" s="174" t="n">
        <v>2025</v>
      </c>
      <c r="G7307" s="175" t="n">
        <v>55</v>
      </c>
      <c r="H7307" s="176" t="n">
        <v>13068.0877115489</v>
      </c>
      <c r="I7307" s="177" t="n">
        <v>3243129.61757841</v>
      </c>
      <c r="J7307" s="178" t="str">
        <f>IF(I7307&gt;0,H7307/I7307,0)</f>
      </c>
      <c r="K7307" s="179" t="str">
        <f>1-EXP(-J7307)</f>
      </c>
      <c r="L7307" s="180" t="str">
        <f>IF(G7307=30,1,M7306)</f>
      </c>
      <c r="M7307" s="181" t="str">
        <f>L7307*(1-K7307)</f>
      </c>
    </row>
    <row r="7308">
      <c r="A7308" t="s">
        <v>164</v>
      </c>
      <c r="B7308" t="s">
        <v>115</v>
      </c>
      <c r="C7308" s="32" t="s">
        <v>376</v>
      </c>
      <c r="D7308" t="s">
        <v>458</v>
      </c>
      <c r="E7308" t="s">
        <v>476</v>
      </c>
      <c r="F7308" s="174" t="n">
        <v>2025</v>
      </c>
      <c r="G7308" s="175" t="n">
        <v>56</v>
      </c>
      <c r="H7308" s="176" t="n">
        <v>13892.2196848381</v>
      </c>
      <c r="I7308" s="177" t="n">
        <v>3157182.63240391</v>
      </c>
      <c r="J7308" s="178" t="str">
        <f>IF(I7308&gt;0,H7308/I7308,0)</f>
      </c>
      <c r="K7308" s="179" t="str">
        <f>1-EXP(-J7308)</f>
      </c>
      <c r="L7308" s="180" t="str">
        <f>IF(G7308=30,1,M7307)</f>
      </c>
      <c r="M7308" s="181" t="str">
        <f>L7308*(1-K7308)</f>
      </c>
    </row>
    <row r="7309">
      <c r="A7309" t="s">
        <v>164</v>
      </c>
      <c r="B7309" t="s">
        <v>115</v>
      </c>
      <c r="C7309" s="32" t="s">
        <v>376</v>
      </c>
      <c r="D7309" t="s">
        <v>458</v>
      </c>
      <c r="E7309" t="s">
        <v>476</v>
      </c>
      <c r="F7309" s="174" t="n">
        <v>2025</v>
      </c>
      <c r="G7309" s="175" t="n">
        <v>57</v>
      </c>
      <c r="H7309" s="176" t="n">
        <v>14664.5600682337</v>
      </c>
      <c r="I7309" s="177" t="n">
        <v>3051443.9184786</v>
      </c>
      <c r="J7309" s="178" t="str">
        <f>IF(I7309&gt;0,H7309/I7309,0)</f>
      </c>
      <c r="K7309" s="179" t="str">
        <f>1-EXP(-J7309)</f>
      </c>
      <c r="L7309" s="180" t="str">
        <f>IF(G7309=30,1,M7308)</f>
      </c>
      <c r="M7309" s="181" t="str">
        <f>L7309*(1-K7309)</f>
      </c>
    </row>
    <row r="7310">
      <c r="A7310" t="s">
        <v>164</v>
      </c>
      <c r="B7310" t="s">
        <v>115</v>
      </c>
      <c r="C7310" s="32" t="s">
        <v>376</v>
      </c>
      <c r="D7310" t="s">
        <v>458</v>
      </c>
      <c r="E7310" t="s">
        <v>476</v>
      </c>
      <c r="F7310" s="174" t="n">
        <v>2025</v>
      </c>
      <c r="G7310" s="175" t="n">
        <v>58</v>
      </c>
      <c r="H7310" s="176" t="n">
        <v>15308.1507208283</v>
      </c>
      <c r="I7310" s="177" t="n">
        <v>2913456.20780408</v>
      </c>
      <c r="J7310" s="178" t="str">
        <f>IF(I7310&gt;0,H7310/I7310,0)</f>
      </c>
      <c r="K7310" s="179" t="str">
        <f>1-EXP(-J7310)</f>
      </c>
      <c r="L7310" s="180" t="str">
        <f>IF(G7310=30,1,M7309)</f>
      </c>
      <c r="M7310" s="181" t="str">
        <f>L7310*(1-K7310)</f>
      </c>
    </row>
    <row r="7311">
      <c r="A7311" t="s">
        <v>164</v>
      </c>
      <c r="B7311" t="s">
        <v>115</v>
      </c>
      <c r="C7311" s="32" t="s">
        <v>376</v>
      </c>
      <c r="D7311" t="s">
        <v>458</v>
      </c>
      <c r="E7311" t="s">
        <v>476</v>
      </c>
      <c r="F7311" s="174" t="n">
        <v>2025</v>
      </c>
      <c r="G7311" s="175" t="n">
        <v>59</v>
      </c>
      <c r="H7311" s="176" t="n">
        <v>16147.284203296</v>
      </c>
      <c r="I7311" s="177" t="n">
        <v>2813535.58615437</v>
      </c>
      <c r="J7311" s="178" t="str">
        <f>IF(I7311&gt;0,H7311/I7311,0)</f>
      </c>
      <c r="K7311" s="179" t="str">
        <f>1-EXP(-J7311)</f>
      </c>
      <c r="L7311" s="180" t="str">
        <f>IF(G7311=30,1,M7310)</f>
      </c>
      <c r="M7311" s="181" t="str">
        <f>L7311*(1-K7311)</f>
      </c>
    </row>
    <row r="7312">
      <c r="A7312" t="s">
        <v>164</v>
      </c>
      <c r="B7312" t="s">
        <v>115</v>
      </c>
      <c r="C7312" s="32" t="s">
        <v>376</v>
      </c>
      <c r="D7312" t="s">
        <v>458</v>
      </c>
      <c r="E7312" t="s">
        <v>476</v>
      </c>
      <c r="F7312" s="174" t="n">
        <v>2025</v>
      </c>
      <c r="G7312" s="175" t="n">
        <v>60</v>
      </c>
      <c r="H7312" s="176" t="n">
        <v>17373.7730991977</v>
      </c>
      <c r="I7312" s="177" t="n">
        <v>2691047.17153736</v>
      </c>
      <c r="J7312" s="178" t="str">
        <f>IF(I7312&gt;0,H7312/I7312,0)</f>
      </c>
      <c r="K7312" s="179" t="str">
        <f>1-EXP(-J7312)</f>
      </c>
      <c r="L7312" s="180" t="str">
        <f>IF(G7312=30,1,M7311)</f>
      </c>
      <c r="M7312" s="181" t="str">
        <f>L7312*(1-K7312)</f>
      </c>
    </row>
    <row r="7313">
      <c r="A7313" t="s">
        <v>164</v>
      </c>
      <c r="B7313" t="s">
        <v>115</v>
      </c>
      <c r="C7313" s="32" t="s">
        <v>376</v>
      </c>
      <c r="D7313" t="s">
        <v>458</v>
      </c>
      <c r="E7313" t="s">
        <v>476</v>
      </c>
      <c r="F7313" s="174" t="n">
        <v>2025</v>
      </c>
      <c r="G7313" s="175" t="n">
        <v>61</v>
      </c>
      <c r="H7313" s="176" t="n">
        <v>18113.9724250129</v>
      </c>
      <c r="I7313" s="177" t="n">
        <v>2568096.94973173</v>
      </c>
      <c r="J7313" s="178" t="str">
        <f>IF(I7313&gt;0,H7313/I7313,0)</f>
      </c>
      <c r="K7313" s="179" t="str">
        <f>1-EXP(-J7313)</f>
      </c>
      <c r="L7313" s="180" t="str">
        <f>IF(G7313=30,1,M7312)</f>
      </c>
      <c r="M7313" s="181" t="str">
        <f>L7313*(1-K7313)</f>
      </c>
    </row>
    <row r="7314">
      <c r="A7314" t="s">
        <v>164</v>
      </c>
      <c r="B7314" t="s">
        <v>115</v>
      </c>
      <c r="C7314" s="32" t="s">
        <v>376</v>
      </c>
      <c r="D7314" t="s">
        <v>458</v>
      </c>
      <c r="E7314" t="s">
        <v>476</v>
      </c>
      <c r="F7314" s="174" t="n">
        <v>2025</v>
      </c>
      <c r="G7314" s="175" t="n">
        <v>62</v>
      </c>
      <c r="H7314" s="176" t="n">
        <v>18895.4277897914</v>
      </c>
      <c r="I7314" s="177" t="n">
        <v>2450910.06582199</v>
      </c>
      <c r="J7314" s="178" t="str">
        <f>IF(I7314&gt;0,H7314/I7314,0)</f>
      </c>
      <c r="K7314" s="179" t="str">
        <f>1-EXP(-J7314)</f>
      </c>
      <c r="L7314" s="180" t="str">
        <f>IF(G7314=30,1,M7313)</f>
      </c>
      <c r="M7314" s="181" t="str">
        <f>L7314*(1-K7314)</f>
      </c>
    </row>
    <row r="7315">
      <c r="A7315" t="s">
        <v>164</v>
      </c>
      <c r="B7315" t="s">
        <v>115</v>
      </c>
      <c r="C7315" s="32" t="s">
        <v>376</v>
      </c>
      <c r="D7315" t="s">
        <v>458</v>
      </c>
      <c r="E7315" t="s">
        <v>476</v>
      </c>
      <c r="F7315" s="174" t="n">
        <v>2025</v>
      </c>
      <c r="G7315" s="175" t="n">
        <v>63</v>
      </c>
      <c r="H7315" s="176" t="n">
        <v>19539.5649783764</v>
      </c>
      <c r="I7315" s="177" t="n">
        <v>2307352.6622382</v>
      </c>
      <c r="J7315" s="178" t="str">
        <f>IF(I7315&gt;0,H7315/I7315,0)</f>
      </c>
      <c r="K7315" s="179" t="str">
        <f>1-EXP(-J7315)</f>
      </c>
      <c r="L7315" s="180" t="str">
        <f>IF(G7315=30,1,M7314)</f>
      </c>
      <c r="M7315" s="181" t="str">
        <f>L7315*(1-K7315)</f>
      </c>
    </row>
    <row r="7316">
      <c r="A7316" t="s">
        <v>164</v>
      </c>
      <c r="B7316" t="s">
        <v>115</v>
      </c>
      <c r="C7316" s="32" t="s">
        <v>376</v>
      </c>
      <c r="D7316" t="s">
        <v>458</v>
      </c>
      <c r="E7316" t="s">
        <v>476</v>
      </c>
      <c r="F7316" s="174" t="n">
        <v>2025</v>
      </c>
      <c r="G7316" s="175" t="n">
        <v>64</v>
      </c>
      <c r="H7316" s="176" t="n">
        <v>20286.272350751</v>
      </c>
      <c r="I7316" s="177" t="n">
        <v>2189442.45160812</v>
      </c>
      <c r="J7316" s="178" t="str">
        <f>IF(I7316&gt;0,H7316/I7316,0)</f>
      </c>
      <c r="K7316" s="179" t="str">
        <f>1-EXP(-J7316)</f>
      </c>
      <c r="L7316" s="180" t="str">
        <f>IF(G7316=30,1,M7315)</f>
      </c>
      <c r="M7316" s="181" t="str">
        <f>L7316*(1-K7316)</f>
      </c>
    </row>
    <row r="7317">
      <c r="A7317" t="s">
        <v>164</v>
      </c>
      <c r="B7317" t="s">
        <v>115</v>
      </c>
      <c r="C7317" s="32" t="s">
        <v>376</v>
      </c>
      <c r="D7317" t="s">
        <v>458</v>
      </c>
      <c r="E7317" t="s">
        <v>476</v>
      </c>
      <c r="F7317" s="174" t="n">
        <v>2025</v>
      </c>
      <c r="G7317" s="175" t="n">
        <v>65</v>
      </c>
      <c r="H7317" s="176" t="n">
        <v>20486.3654758929</v>
      </c>
      <c r="I7317" s="177" t="n">
        <v>2067379.29561573</v>
      </c>
      <c r="J7317" s="178" t="str">
        <f>IF(I7317&gt;0,H7317/I7317,0)</f>
      </c>
      <c r="K7317" s="179" t="str">
        <f>1-EXP(-J7317)</f>
      </c>
      <c r="L7317" s="180" t="str">
        <f>IF(G7317=30,1,M7316)</f>
      </c>
      <c r="M7317" s="181" t="str">
        <f>L7317*(1-K7317)</f>
      </c>
    </row>
    <row r="7318">
      <c r="A7318" t="s">
        <v>164</v>
      </c>
      <c r="B7318" t="s">
        <v>115</v>
      </c>
      <c r="C7318" s="32" t="s">
        <v>376</v>
      </c>
      <c r="D7318" t="s">
        <v>458</v>
      </c>
      <c r="E7318" t="s">
        <v>476</v>
      </c>
      <c r="F7318" s="174" t="n">
        <v>2025</v>
      </c>
      <c r="G7318" s="175" t="n">
        <v>66</v>
      </c>
      <c r="H7318" s="176" t="n">
        <v>21047.9304561679</v>
      </c>
      <c r="I7318" s="177" t="n">
        <v>1938977.04767675</v>
      </c>
      <c r="J7318" s="178" t="str">
        <f>IF(I7318&gt;0,H7318/I7318,0)</f>
      </c>
      <c r="K7318" s="179" t="str">
        <f>1-EXP(-J7318)</f>
      </c>
      <c r="L7318" s="180" t="str">
        <f>IF(G7318=30,1,M7317)</f>
      </c>
      <c r="M7318" s="181" t="str">
        <f>L7318*(1-K7318)</f>
      </c>
    </row>
    <row r="7319">
      <c r="A7319" t="s">
        <v>164</v>
      </c>
      <c r="B7319" t="s">
        <v>115</v>
      </c>
      <c r="C7319" s="32" t="s">
        <v>376</v>
      </c>
      <c r="D7319" t="s">
        <v>458</v>
      </c>
      <c r="E7319" t="s">
        <v>476</v>
      </c>
      <c r="F7319" s="174" t="n">
        <v>2025</v>
      </c>
      <c r="G7319" s="175" t="n">
        <v>67</v>
      </c>
      <c r="H7319" s="176" t="n">
        <v>21567.6695583997</v>
      </c>
      <c r="I7319" s="177" t="n">
        <v>1812804.58670767</v>
      </c>
      <c r="J7319" s="178" t="str">
        <f>IF(I7319&gt;0,H7319/I7319,0)</f>
      </c>
      <c r="K7319" s="179" t="str">
        <f>1-EXP(-J7319)</f>
      </c>
      <c r="L7319" s="180" t="str">
        <f>IF(G7319=30,1,M7318)</f>
      </c>
      <c r="M7319" s="181" t="str">
        <f>L7319*(1-K7319)</f>
      </c>
    </row>
    <row r="7320">
      <c r="A7320" t="s">
        <v>164</v>
      </c>
      <c r="B7320" t="s">
        <v>115</v>
      </c>
      <c r="C7320" s="32" t="s">
        <v>376</v>
      </c>
      <c r="D7320" t="s">
        <v>458</v>
      </c>
      <c r="E7320" t="s">
        <v>476</v>
      </c>
      <c r="F7320" s="174" t="n">
        <v>2025</v>
      </c>
      <c r="G7320" s="175" t="n">
        <v>68</v>
      </c>
      <c r="H7320" s="176" t="n">
        <v>22358.0789997615</v>
      </c>
      <c r="I7320" s="177" t="n">
        <v>1708817.0374287</v>
      </c>
      <c r="J7320" s="178" t="str">
        <f>IF(I7320&gt;0,H7320/I7320,0)</f>
      </c>
      <c r="K7320" s="179" t="str">
        <f>1-EXP(-J7320)</f>
      </c>
      <c r="L7320" s="180" t="str">
        <f>IF(G7320=30,1,M7319)</f>
      </c>
      <c r="M7320" s="181" t="str">
        <f>L7320*(1-K7320)</f>
      </c>
    </row>
    <row r="7321">
      <c r="A7321" t="s">
        <v>164</v>
      </c>
      <c r="B7321" t="s">
        <v>115</v>
      </c>
      <c r="C7321" s="32" t="s">
        <v>376</v>
      </c>
      <c r="D7321" t="s">
        <v>458</v>
      </c>
      <c r="E7321" t="s">
        <v>476</v>
      </c>
      <c r="F7321" s="174" t="n">
        <v>2025</v>
      </c>
      <c r="G7321" s="175" t="n">
        <v>69</v>
      </c>
      <c r="H7321" s="176" t="n">
        <v>22800.3886119477</v>
      </c>
      <c r="I7321" s="177" t="n">
        <v>1588246.5017458</v>
      </c>
      <c r="J7321" s="178" t="str">
        <f>IF(I7321&gt;0,H7321/I7321,0)</f>
      </c>
      <c r="K7321" s="179" t="str">
        <f>1-EXP(-J7321)</f>
      </c>
      <c r="L7321" s="180" t="str">
        <f>IF(G7321=30,1,M7320)</f>
      </c>
      <c r="M7321" s="181" t="str">
        <f>L7321*(1-K7321)</f>
      </c>
    </row>
    <row r="7322">
      <c r="A7322" t="s">
        <v>164</v>
      </c>
      <c r="B7322" t="s">
        <v>115</v>
      </c>
      <c r="C7322" s="32" t="s">
        <v>376</v>
      </c>
      <c r="D7322" t="s">
        <v>458</v>
      </c>
      <c r="E7322" t="s">
        <v>476</v>
      </c>
      <c r="F7322" s="174" t="n">
        <v>2026</v>
      </c>
      <c r="G7322" s="175" t="n">
        <v>30</v>
      </c>
      <c r="H7322" s="176" t="n">
        <v>1297.47897248724</v>
      </c>
      <c r="I7322" s="177" t="n">
        <v>4533067.02769364</v>
      </c>
      <c r="J7322" s="178" t="str">
        <f>IF(I7322&gt;0,H7322/I7322,0)</f>
      </c>
      <c r="K7322" s="179" t="str">
        <f>1-EXP(-J7322)</f>
      </c>
      <c r="L7322" s="180" t="str">
        <f>IF(G7322=30,1,M7321)</f>
      </c>
      <c r="M7322" s="181" t="str">
        <f>L7322*(1-K7322)</f>
      </c>
    </row>
    <row r="7323">
      <c r="A7323" t="s">
        <v>164</v>
      </c>
      <c r="B7323" t="s">
        <v>115</v>
      </c>
      <c r="C7323" s="32" t="s">
        <v>376</v>
      </c>
      <c r="D7323" t="s">
        <v>458</v>
      </c>
      <c r="E7323" t="s">
        <v>476</v>
      </c>
      <c r="F7323" s="174" t="n">
        <v>2026</v>
      </c>
      <c r="G7323" s="175" t="n">
        <v>31</v>
      </c>
      <c r="H7323" s="176" t="n">
        <v>1314.93603283334</v>
      </c>
      <c r="I7323" s="177" t="n">
        <v>4460324.44397922</v>
      </c>
      <c r="J7323" s="178" t="str">
        <f>IF(I7323&gt;0,H7323/I7323,0)</f>
      </c>
      <c r="K7323" s="179" t="str">
        <f>1-EXP(-J7323)</f>
      </c>
      <c r="L7323" s="180" t="str">
        <f>IF(G7323=30,1,M7322)</f>
      </c>
      <c r="M7323" s="181" t="str">
        <f>L7323*(1-K7323)</f>
      </c>
    </row>
    <row r="7324">
      <c r="A7324" t="s">
        <v>164</v>
      </c>
      <c r="B7324" t="s">
        <v>115</v>
      </c>
      <c r="C7324" s="32" t="s">
        <v>376</v>
      </c>
      <c r="D7324" t="s">
        <v>458</v>
      </c>
      <c r="E7324" t="s">
        <v>476</v>
      </c>
      <c r="F7324" s="174" t="n">
        <v>2026</v>
      </c>
      <c r="G7324" s="175" t="n">
        <v>32</v>
      </c>
      <c r="H7324" s="176" t="n">
        <v>1357.15213497552</v>
      </c>
      <c r="I7324" s="177" t="n">
        <v>4404112.78405969</v>
      </c>
      <c r="J7324" s="178" t="str">
        <f>IF(I7324&gt;0,H7324/I7324,0)</f>
      </c>
      <c r="K7324" s="179" t="str">
        <f>1-EXP(-J7324)</f>
      </c>
      <c r="L7324" s="180" t="str">
        <f>IF(G7324=30,1,M7323)</f>
      </c>
      <c r="M7324" s="181" t="str">
        <f>L7324*(1-K7324)</f>
      </c>
    </row>
    <row r="7325">
      <c r="A7325" t="s">
        <v>164</v>
      </c>
      <c r="B7325" t="s">
        <v>115</v>
      </c>
      <c r="C7325" s="32" t="s">
        <v>376</v>
      </c>
      <c r="D7325" t="s">
        <v>458</v>
      </c>
      <c r="E7325" t="s">
        <v>476</v>
      </c>
      <c r="F7325" s="174" t="n">
        <v>2026</v>
      </c>
      <c r="G7325" s="175" t="n">
        <v>33</v>
      </c>
      <c r="H7325" s="176" t="n">
        <v>1411.17969094626</v>
      </c>
      <c r="I7325" s="177" t="n">
        <v>4351722.34472389</v>
      </c>
      <c r="J7325" s="178" t="str">
        <f>IF(I7325&gt;0,H7325/I7325,0)</f>
      </c>
      <c r="K7325" s="179" t="str">
        <f>1-EXP(-J7325)</f>
      </c>
      <c r="L7325" s="180" t="str">
        <f>IF(G7325=30,1,M7324)</f>
      </c>
      <c r="M7325" s="181" t="str">
        <f>L7325*(1-K7325)</f>
      </c>
    </row>
    <row r="7326">
      <c r="A7326" t="s">
        <v>164</v>
      </c>
      <c r="B7326" t="s">
        <v>115</v>
      </c>
      <c r="C7326" s="32" t="s">
        <v>376</v>
      </c>
      <c r="D7326" t="s">
        <v>458</v>
      </c>
      <c r="E7326" t="s">
        <v>476</v>
      </c>
      <c r="F7326" s="174" t="n">
        <v>2026</v>
      </c>
      <c r="G7326" s="175" t="n">
        <v>34</v>
      </c>
      <c r="H7326" s="176" t="n">
        <v>1507.38989878551</v>
      </c>
      <c r="I7326" s="177" t="n">
        <v>4391585.67610692</v>
      </c>
      <c r="J7326" s="178" t="str">
        <f>IF(I7326&gt;0,H7326/I7326,0)</f>
      </c>
      <c r="K7326" s="179" t="str">
        <f>1-EXP(-J7326)</f>
      </c>
      <c r="L7326" s="180" t="str">
        <f>IF(G7326=30,1,M7325)</f>
      </c>
      <c r="M7326" s="181" t="str">
        <f>L7326*(1-K7326)</f>
      </c>
    </row>
    <row r="7327">
      <c r="A7327" t="s">
        <v>164</v>
      </c>
      <c r="B7327" t="s">
        <v>115</v>
      </c>
      <c r="C7327" s="32" t="s">
        <v>376</v>
      </c>
      <c r="D7327" t="s">
        <v>458</v>
      </c>
      <c r="E7327" t="s">
        <v>476</v>
      </c>
      <c r="F7327" s="174" t="n">
        <v>2026</v>
      </c>
      <c r="G7327" s="175" t="n">
        <v>35</v>
      </c>
      <c r="H7327" s="176" t="n">
        <v>2093.03292618362</v>
      </c>
      <c r="I7327" s="177" t="n">
        <v>4411890.00691804</v>
      </c>
      <c r="J7327" s="178" t="str">
        <f>IF(I7327&gt;0,H7327/I7327,0)</f>
      </c>
      <c r="K7327" s="179" t="str">
        <f>1-EXP(-J7327)</f>
      </c>
      <c r="L7327" s="180" t="str">
        <f>IF(G7327=30,1,M7326)</f>
      </c>
      <c r="M7327" s="181" t="str">
        <f>L7327*(1-K7327)</f>
      </c>
    </row>
    <row r="7328">
      <c r="A7328" t="s">
        <v>164</v>
      </c>
      <c r="B7328" t="s">
        <v>115</v>
      </c>
      <c r="C7328" s="32" t="s">
        <v>376</v>
      </c>
      <c r="D7328" t="s">
        <v>458</v>
      </c>
      <c r="E7328" t="s">
        <v>476</v>
      </c>
      <c r="F7328" s="174" t="n">
        <v>2026</v>
      </c>
      <c r="G7328" s="175" t="n">
        <v>36</v>
      </c>
      <c r="H7328" s="176" t="n">
        <v>3159.79171419635</v>
      </c>
      <c r="I7328" s="177" t="n">
        <v>6497489.33693077</v>
      </c>
      <c r="J7328" s="178" t="str">
        <f>IF(I7328&gt;0,H7328/I7328,0)</f>
      </c>
      <c r="K7328" s="179" t="str">
        <f>1-EXP(-J7328)</f>
      </c>
      <c r="L7328" s="180" t="str">
        <f>IF(G7328=30,1,M7327)</f>
      </c>
      <c r="M7328" s="181" t="str">
        <f>L7328*(1-K7328)</f>
      </c>
    </row>
    <row r="7329">
      <c r="A7329" t="s">
        <v>164</v>
      </c>
      <c r="B7329" t="s">
        <v>115</v>
      </c>
      <c r="C7329" s="32" t="s">
        <v>376</v>
      </c>
      <c r="D7329" t="s">
        <v>458</v>
      </c>
      <c r="E7329" t="s">
        <v>476</v>
      </c>
      <c r="F7329" s="174" t="n">
        <v>2026</v>
      </c>
      <c r="G7329" s="175" t="n">
        <v>37</v>
      </c>
      <c r="H7329" s="176" t="n">
        <v>2374.86347421648</v>
      </c>
      <c r="I7329" s="177" t="n">
        <v>4374576.68909223</v>
      </c>
      <c r="J7329" s="178" t="str">
        <f>IF(I7329&gt;0,H7329/I7329,0)</f>
      </c>
      <c r="K7329" s="179" t="str">
        <f>1-EXP(-J7329)</f>
      </c>
      <c r="L7329" s="180" t="str">
        <f>IF(G7329=30,1,M7328)</f>
      </c>
      <c r="M7329" s="181" t="str">
        <f>L7329*(1-K7329)</f>
      </c>
    </row>
    <row r="7330">
      <c r="A7330" t="s">
        <v>164</v>
      </c>
      <c r="B7330" t="s">
        <v>115</v>
      </c>
      <c r="C7330" s="32" t="s">
        <v>376</v>
      </c>
      <c r="D7330" t="s">
        <v>458</v>
      </c>
      <c r="E7330" t="s">
        <v>476</v>
      </c>
      <c r="F7330" s="174" t="n">
        <v>2026</v>
      </c>
      <c r="G7330" s="175" t="n">
        <v>38</v>
      </c>
      <c r="H7330" s="176" t="n">
        <v>2539.4288238241</v>
      </c>
      <c r="I7330" s="177" t="n">
        <v>4360562.56413918</v>
      </c>
      <c r="J7330" s="178" t="str">
        <f>IF(I7330&gt;0,H7330/I7330,0)</f>
      </c>
      <c r="K7330" s="179" t="str">
        <f>1-EXP(-J7330)</f>
      </c>
      <c r="L7330" s="180" t="str">
        <f>IF(G7330=30,1,M7329)</f>
      </c>
      <c r="M7330" s="181" t="str">
        <f>L7330*(1-K7330)</f>
      </c>
    </row>
    <row r="7331">
      <c r="A7331" t="s">
        <v>164</v>
      </c>
      <c r="B7331" t="s">
        <v>115</v>
      </c>
      <c r="C7331" s="32" t="s">
        <v>376</v>
      </c>
      <c r="D7331" t="s">
        <v>458</v>
      </c>
      <c r="E7331" t="s">
        <v>476</v>
      </c>
      <c r="F7331" s="174" t="n">
        <v>2026</v>
      </c>
      <c r="G7331" s="175" t="n">
        <v>39</v>
      </c>
      <c r="H7331" s="176" t="n">
        <v>2646.49512496488</v>
      </c>
      <c r="I7331" s="177" t="n">
        <v>4230068.18353401</v>
      </c>
      <c r="J7331" s="178" t="str">
        <f>IF(I7331&gt;0,H7331/I7331,0)</f>
      </c>
      <c r="K7331" s="179" t="str">
        <f>1-EXP(-J7331)</f>
      </c>
      <c r="L7331" s="180" t="str">
        <f>IF(G7331=30,1,M7330)</f>
      </c>
      <c r="M7331" s="181" t="str">
        <f>L7331*(1-K7331)</f>
      </c>
    </row>
    <row r="7332">
      <c r="A7332" t="s">
        <v>164</v>
      </c>
      <c r="B7332" t="s">
        <v>115</v>
      </c>
      <c r="C7332" s="32" t="s">
        <v>376</v>
      </c>
      <c r="D7332" t="s">
        <v>458</v>
      </c>
      <c r="E7332" t="s">
        <v>476</v>
      </c>
      <c r="F7332" s="174" t="n">
        <v>2026</v>
      </c>
      <c r="G7332" s="175" t="n">
        <v>40</v>
      </c>
      <c r="H7332" s="176" t="n">
        <v>3543.29656108753</v>
      </c>
      <c r="I7332" s="177" t="n">
        <v>4198461.69968919</v>
      </c>
      <c r="J7332" s="178" t="str">
        <f>IF(I7332&gt;0,H7332/I7332,0)</f>
      </c>
      <c r="K7332" s="179" t="str">
        <f>1-EXP(-J7332)</f>
      </c>
      <c r="L7332" s="180" t="str">
        <f>IF(G7332=30,1,M7331)</f>
      </c>
      <c r="M7332" s="181" t="str">
        <f>L7332*(1-K7332)</f>
      </c>
    </row>
    <row r="7333">
      <c r="A7333" t="s">
        <v>164</v>
      </c>
      <c r="B7333" t="s">
        <v>115</v>
      </c>
      <c r="C7333" s="32" t="s">
        <v>376</v>
      </c>
      <c r="D7333" t="s">
        <v>458</v>
      </c>
      <c r="E7333" t="s">
        <v>476</v>
      </c>
      <c r="F7333" s="174" t="n">
        <v>2026</v>
      </c>
      <c r="G7333" s="175" t="n">
        <v>41</v>
      </c>
      <c r="H7333" s="176" t="n">
        <v>3869.56745499057</v>
      </c>
      <c r="I7333" s="177" t="n">
        <v>4261056.09405605</v>
      </c>
      <c r="J7333" s="178" t="str">
        <f>IF(I7333&gt;0,H7333/I7333,0)</f>
      </c>
      <c r="K7333" s="179" t="str">
        <f>1-EXP(-J7333)</f>
      </c>
      <c r="L7333" s="180" t="str">
        <f>IF(G7333=30,1,M7332)</f>
      </c>
      <c r="M7333" s="181" t="str">
        <f>L7333*(1-K7333)</f>
      </c>
    </row>
    <row r="7334">
      <c r="A7334" t="s">
        <v>164</v>
      </c>
      <c r="B7334" t="s">
        <v>115</v>
      </c>
      <c r="C7334" s="32" t="s">
        <v>376</v>
      </c>
      <c r="D7334" t="s">
        <v>458</v>
      </c>
      <c r="E7334" t="s">
        <v>476</v>
      </c>
      <c r="F7334" s="174" t="n">
        <v>2026</v>
      </c>
      <c r="G7334" s="175" t="n">
        <v>42</v>
      </c>
      <c r="H7334" s="176" t="n">
        <v>4288.6864320217</v>
      </c>
      <c r="I7334" s="177" t="n">
        <v>4350376.71793873</v>
      </c>
      <c r="J7334" s="178" t="str">
        <f>IF(I7334&gt;0,H7334/I7334,0)</f>
      </c>
      <c r="K7334" s="179" t="str">
        <f>1-EXP(-J7334)</f>
      </c>
      <c r="L7334" s="180" t="str">
        <f>IF(G7334=30,1,M7333)</f>
      </c>
      <c r="M7334" s="181" t="str">
        <f>L7334*(1-K7334)</f>
      </c>
    </row>
    <row r="7335">
      <c r="A7335" t="s">
        <v>164</v>
      </c>
      <c r="B7335" t="s">
        <v>115</v>
      </c>
      <c r="C7335" s="32" t="s">
        <v>376</v>
      </c>
      <c r="D7335" t="s">
        <v>458</v>
      </c>
      <c r="E7335" t="s">
        <v>476</v>
      </c>
      <c r="F7335" s="174" t="n">
        <v>2026</v>
      </c>
      <c r="G7335" s="175" t="n">
        <v>43</v>
      </c>
      <c r="H7335" s="176" t="n">
        <v>4638.11066300271</v>
      </c>
      <c r="I7335" s="177" t="n">
        <v>4329989.36018242</v>
      </c>
      <c r="J7335" s="178" t="str">
        <f>IF(I7335&gt;0,H7335/I7335,0)</f>
      </c>
      <c r="K7335" s="179" t="str">
        <f>1-EXP(-J7335)</f>
      </c>
      <c r="L7335" s="180" t="str">
        <f>IF(G7335=30,1,M7334)</f>
      </c>
      <c r="M7335" s="181" t="str">
        <f>L7335*(1-K7335)</f>
      </c>
    </row>
    <row r="7336">
      <c r="A7336" t="s">
        <v>164</v>
      </c>
      <c r="B7336" t="s">
        <v>115</v>
      </c>
      <c r="C7336" s="32" t="s">
        <v>376</v>
      </c>
      <c r="D7336" t="s">
        <v>458</v>
      </c>
      <c r="E7336" t="s">
        <v>476</v>
      </c>
      <c r="F7336" s="174" t="n">
        <v>2026</v>
      </c>
      <c r="G7336" s="175" t="n">
        <v>44</v>
      </c>
      <c r="H7336" s="176" t="n">
        <v>4902.32803698691</v>
      </c>
      <c r="I7336" s="177" t="n">
        <v>4196088.44060379</v>
      </c>
      <c r="J7336" s="178" t="str">
        <f>IF(I7336&gt;0,H7336/I7336,0)</f>
      </c>
      <c r="K7336" s="179" t="str">
        <f>1-EXP(-J7336)</f>
      </c>
      <c r="L7336" s="180" t="str">
        <f>IF(G7336=30,1,M7335)</f>
      </c>
      <c r="M7336" s="181" t="str">
        <f>L7336*(1-K7336)</f>
      </c>
    </row>
    <row r="7337">
      <c r="A7337" t="s">
        <v>164</v>
      </c>
      <c r="B7337" t="s">
        <v>115</v>
      </c>
      <c r="C7337" s="32" t="s">
        <v>376</v>
      </c>
      <c r="D7337" t="s">
        <v>458</v>
      </c>
      <c r="E7337" t="s">
        <v>476</v>
      </c>
      <c r="F7337" s="174" t="n">
        <v>2026</v>
      </c>
      <c r="G7337" s="175" t="n">
        <v>45</v>
      </c>
      <c r="H7337" s="176" t="n">
        <v>6246.93696688055</v>
      </c>
      <c r="I7337" s="177" t="n">
        <v>4125616.77058564</v>
      </c>
      <c r="J7337" s="178" t="str">
        <f>IF(I7337&gt;0,H7337/I7337,0)</f>
      </c>
      <c r="K7337" s="179" t="str">
        <f>1-EXP(-J7337)</f>
      </c>
      <c r="L7337" s="180" t="str">
        <f>IF(G7337=30,1,M7336)</f>
      </c>
      <c r="M7337" s="181" t="str">
        <f>L7337*(1-K7337)</f>
      </c>
    </row>
    <row r="7338">
      <c r="A7338" t="s">
        <v>164</v>
      </c>
      <c r="B7338" t="s">
        <v>115</v>
      </c>
      <c r="C7338" s="32" t="s">
        <v>376</v>
      </c>
      <c r="D7338" t="s">
        <v>458</v>
      </c>
      <c r="E7338" t="s">
        <v>476</v>
      </c>
      <c r="F7338" s="174" t="n">
        <v>2026</v>
      </c>
      <c r="G7338" s="175" t="n">
        <v>46</v>
      </c>
      <c r="H7338" s="176" t="n">
        <v>6725.24877004844</v>
      </c>
      <c r="I7338" s="177" t="n">
        <v>4070454.95699509</v>
      </c>
      <c r="J7338" s="178" t="str">
        <f>IF(I7338&gt;0,H7338/I7338,0)</f>
      </c>
      <c r="K7338" s="179" t="str">
        <f>1-EXP(-J7338)</f>
      </c>
      <c r="L7338" s="180" t="str">
        <f>IF(G7338=30,1,M7337)</f>
      </c>
      <c r="M7338" s="181" t="str">
        <f>L7338*(1-K7338)</f>
      </c>
    </row>
    <row r="7339">
      <c r="A7339" t="s">
        <v>164</v>
      </c>
      <c r="B7339" t="s">
        <v>115</v>
      </c>
      <c r="C7339" s="32" t="s">
        <v>376</v>
      </c>
      <c r="D7339" t="s">
        <v>458</v>
      </c>
      <c r="E7339" t="s">
        <v>476</v>
      </c>
      <c r="F7339" s="174" t="n">
        <v>2026</v>
      </c>
      <c r="G7339" s="175" t="n">
        <v>47</v>
      </c>
      <c r="H7339" s="176" t="n">
        <v>7272.48275306481</v>
      </c>
      <c r="I7339" s="177" t="n">
        <v>4010986.24042373</v>
      </c>
      <c r="J7339" s="178" t="str">
        <f>IF(I7339&gt;0,H7339/I7339,0)</f>
      </c>
      <c r="K7339" s="179" t="str">
        <f>1-EXP(-J7339)</f>
      </c>
      <c r="L7339" s="180" t="str">
        <f>IF(G7339=30,1,M7338)</f>
      </c>
      <c r="M7339" s="181" t="str">
        <f>L7339*(1-K7339)</f>
      </c>
    </row>
    <row r="7340">
      <c r="A7340" t="s">
        <v>164</v>
      </c>
      <c r="B7340" t="s">
        <v>115</v>
      </c>
      <c r="C7340" s="32" t="s">
        <v>376</v>
      </c>
      <c r="D7340" t="s">
        <v>458</v>
      </c>
      <c r="E7340" t="s">
        <v>476</v>
      </c>
      <c r="F7340" s="174" t="n">
        <v>2026</v>
      </c>
      <c r="G7340" s="175" t="n">
        <v>48</v>
      </c>
      <c r="H7340" s="176" t="n">
        <v>7796.28404508721</v>
      </c>
      <c r="I7340" s="177" t="n">
        <v>3931970.40885611</v>
      </c>
      <c r="J7340" s="178" t="str">
        <f>IF(I7340&gt;0,H7340/I7340,0)</f>
      </c>
      <c r="K7340" s="179" t="str">
        <f>1-EXP(-J7340)</f>
      </c>
      <c r="L7340" s="180" t="str">
        <f>IF(G7340=30,1,M7339)</f>
      </c>
      <c r="M7340" s="181" t="str">
        <f>L7340*(1-K7340)</f>
      </c>
    </row>
    <row r="7341">
      <c r="A7341" t="s">
        <v>164</v>
      </c>
      <c r="B7341" t="s">
        <v>115</v>
      </c>
      <c r="C7341" s="32" t="s">
        <v>376</v>
      </c>
      <c r="D7341" t="s">
        <v>458</v>
      </c>
      <c r="E7341" t="s">
        <v>476</v>
      </c>
      <c r="F7341" s="174" t="n">
        <v>2026</v>
      </c>
      <c r="G7341" s="175" t="n">
        <v>49</v>
      </c>
      <c r="H7341" s="176" t="n">
        <v>8390.93417242583</v>
      </c>
      <c r="I7341" s="177" t="n">
        <v>3870614.44871281</v>
      </c>
      <c r="J7341" s="178" t="str">
        <f>IF(I7341&gt;0,H7341/I7341,0)</f>
      </c>
      <c r="K7341" s="179" t="str">
        <f>1-EXP(-J7341)</f>
      </c>
      <c r="L7341" s="180" t="str">
        <f>IF(G7341=30,1,M7340)</f>
      </c>
      <c r="M7341" s="181" t="str">
        <f>L7341*(1-K7341)</f>
      </c>
    </row>
    <row r="7342">
      <c r="A7342" t="s">
        <v>164</v>
      </c>
      <c r="B7342" t="s">
        <v>115</v>
      </c>
      <c r="C7342" s="32" t="s">
        <v>376</v>
      </c>
      <c r="D7342" t="s">
        <v>458</v>
      </c>
      <c r="E7342" t="s">
        <v>476</v>
      </c>
      <c r="F7342" s="174" t="n">
        <v>2026</v>
      </c>
      <c r="G7342" s="175" t="n">
        <v>50</v>
      </c>
      <c r="H7342" s="176" t="n">
        <v>9627.56627635837</v>
      </c>
      <c r="I7342" s="177" t="n">
        <v>3797346.08523806</v>
      </c>
      <c r="J7342" s="178" t="str">
        <f>IF(I7342&gt;0,H7342/I7342,0)</f>
      </c>
      <c r="K7342" s="179" t="str">
        <f>1-EXP(-J7342)</f>
      </c>
      <c r="L7342" s="180" t="str">
        <f>IF(G7342=30,1,M7341)</f>
      </c>
      <c r="M7342" s="181" t="str">
        <f>L7342*(1-K7342)</f>
      </c>
    </row>
    <row r="7343">
      <c r="A7343" t="s">
        <v>164</v>
      </c>
      <c r="B7343" t="s">
        <v>115</v>
      </c>
      <c r="C7343" s="32" t="s">
        <v>376</v>
      </c>
      <c r="D7343" t="s">
        <v>458</v>
      </c>
      <c r="E7343" t="s">
        <v>476</v>
      </c>
      <c r="F7343" s="174" t="n">
        <v>2026</v>
      </c>
      <c r="G7343" s="175" t="n">
        <v>51</v>
      </c>
      <c r="H7343" s="176" t="n">
        <v>10266.6095546796</v>
      </c>
      <c r="I7343" s="177" t="n">
        <v>3722667.14380604</v>
      </c>
      <c r="J7343" s="178" t="str">
        <f>IF(I7343&gt;0,H7343/I7343,0)</f>
      </c>
      <c r="K7343" s="179" t="str">
        <f>1-EXP(-J7343)</f>
      </c>
      <c r="L7343" s="180" t="str">
        <f>IF(G7343=30,1,M7342)</f>
      </c>
      <c r="M7343" s="181" t="str">
        <f>L7343*(1-K7343)</f>
      </c>
    </row>
    <row r="7344">
      <c r="A7344" t="s">
        <v>164</v>
      </c>
      <c r="B7344" t="s">
        <v>115</v>
      </c>
      <c r="C7344" s="32" t="s">
        <v>376</v>
      </c>
      <c r="D7344" t="s">
        <v>458</v>
      </c>
      <c r="E7344" t="s">
        <v>476</v>
      </c>
      <c r="F7344" s="174" t="n">
        <v>2026</v>
      </c>
      <c r="G7344" s="175" t="n">
        <v>52</v>
      </c>
      <c r="H7344" s="176" t="n">
        <v>10915.7673523813</v>
      </c>
      <c r="I7344" s="177" t="n">
        <v>3620959.81547529</v>
      </c>
      <c r="J7344" s="178" t="str">
        <f>IF(I7344&gt;0,H7344/I7344,0)</f>
      </c>
      <c r="K7344" s="179" t="str">
        <f>1-EXP(-J7344)</f>
      </c>
      <c r="L7344" s="180" t="str">
        <f>IF(G7344=30,1,M7343)</f>
      </c>
      <c r="M7344" s="181" t="str">
        <f>L7344*(1-K7344)</f>
      </c>
    </row>
    <row r="7345">
      <c r="A7345" t="s">
        <v>164</v>
      </c>
      <c r="B7345" t="s">
        <v>115</v>
      </c>
      <c r="C7345" s="32" t="s">
        <v>376</v>
      </c>
      <c r="D7345" t="s">
        <v>458</v>
      </c>
      <c r="E7345" t="s">
        <v>476</v>
      </c>
      <c r="F7345" s="174" t="n">
        <v>2026</v>
      </c>
      <c r="G7345" s="175" t="n">
        <v>53</v>
      </c>
      <c r="H7345" s="176" t="n">
        <v>11774.2340535344</v>
      </c>
      <c r="I7345" s="177" t="n">
        <v>3580965.00384128</v>
      </c>
      <c r="J7345" s="178" t="str">
        <f>IF(I7345&gt;0,H7345/I7345,0)</f>
      </c>
      <c r="K7345" s="179" t="str">
        <f>1-EXP(-J7345)</f>
      </c>
      <c r="L7345" s="180" t="str">
        <f>IF(G7345=30,1,M7344)</f>
      </c>
      <c r="M7345" s="181" t="str">
        <f>L7345*(1-K7345)</f>
      </c>
    </row>
    <row r="7346">
      <c r="A7346" t="s">
        <v>164</v>
      </c>
      <c r="B7346" t="s">
        <v>115</v>
      </c>
      <c r="C7346" s="32" t="s">
        <v>376</v>
      </c>
      <c r="D7346" t="s">
        <v>458</v>
      </c>
      <c r="E7346" t="s">
        <v>476</v>
      </c>
      <c r="F7346" s="174" t="n">
        <v>2026</v>
      </c>
      <c r="G7346" s="175" t="n">
        <v>54</v>
      </c>
      <c r="H7346" s="176" t="n">
        <v>12118.9122463428</v>
      </c>
      <c r="I7346" s="177" t="n">
        <v>3373725.22013906</v>
      </c>
      <c r="J7346" s="178" t="str">
        <f>IF(I7346&gt;0,H7346/I7346,0)</f>
      </c>
      <c r="K7346" s="179" t="str">
        <f>1-EXP(-J7346)</f>
      </c>
      <c r="L7346" s="180" t="str">
        <f>IF(G7346=30,1,M7345)</f>
      </c>
      <c r="M7346" s="181" t="str">
        <f>L7346*(1-K7346)</f>
      </c>
    </row>
    <row r="7347">
      <c r="A7347" t="s">
        <v>164</v>
      </c>
      <c r="B7347" t="s">
        <v>115</v>
      </c>
      <c r="C7347" s="32" t="s">
        <v>376</v>
      </c>
      <c r="D7347" t="s">
        <v>458</v>
      </c>
      <c r="E7347" t="s">
        <v>476</v>
      </c>
      <c r="F7347" s="174" t="n">
        <v>2026</v>
      </c>
      <c r="G7347" s="175" t="n">
        <v>55</v>
      </c>
      <c r="H7347" s="176" t="n">
        <v>13139.2667825673</v>
      </c>
      <c r="I7347" s="177" t="n">
        <v>3290866.25819605</v>
      </c>
      <c r="J7347" s="178" t="str">
        <f>IF(I7347&gt;0,H7347/I7347,0)</f>
      </c>
      <c r="K7347" s="179" t="str">
        <f>1-EXP(-J7347)</f>
      </c>
      <c r="L7347" s="180" t="str">
        <f>IF(G7347=30,1,M7346)</f>
      </c>
      <c r="M7347" s="181" t="str">
        <f>L7347*(1-K7347)</f>
      </c>
    </row>
    <row r="7348">
      <c r="A7348" t="s">
        <v>164</v>
      </c>
      <c r="B7348" t="s">
        <v>115</v>
      </c>
      <c r="C7348" s="32" t="s">
        <v>376</v>
      </c>
      <c r="D7348" t="s">
        <v>458</v>
      </c>
      <c r="E7348" t="s">
        <v>476</v>
      </c>
      <c r="F7348" s="174" t="n">
        <v>2026</v>
      </c>
      <c r="G7348" s="175" t="n">
        <v>56</v>
      </c>
      <c r="H7348" s="176" t="n">
        <v>13978.3291092318</v>
      </c>
      <c r="I7348" s="177" t="n">
        <v>3212281.50393835</v>
      </c>
      <c r="J7348" s="178" t="str">
        <f>IF(I7348&gt;0,H7348/I7348,0)</f>
      </c>
      <c r="K7348" s="179" t="str">
        <f>1-EXP(-J7348)</f>
      </c>
      <c r="L7348" s="180" t="str">
        <f>IF(G7348=30,1,M7347)</f>
      </c>
      <c r="M7348" s="181" t="str">
        <f>L7348*(1-K7348)</f>
      </c>
    </row>
    <row r="7349">
      <c r="A7349" t="s">
        <v>164</v>
      </c>
      <c r="B7349" t="s">
        <v>115</v>
      </c>
      <c r="C7349" s="32" t="s">
        <v>376</v>
      </c>
      <c r="D7349" t="s">
        <v>458</v>
      </c>
      <c r="E7349" t="s">
        <v>476</v>
      </c>
      <c r="F7349" s="174" t="n">
        <v>2026</v>
      </c>
      <c r="G7349" s="175" t="n">
        <v>57</v>
      </c>
      <c r="H7349" s="176" t="n">
        <v>14881.4257107879</v>
      </c>
      <c r="I7349" s="177" t="n">
        <v>3124908.17885604</v>
      </c>
      <c r="J7349" s="178" t="str">
        <f>IF(I7349&gt;0,H7349/I7349,0)</f>
      </c>
      <c r="K7349" s="179" t="str">
        <f>1-EXP(-J7349)</f>
      </c>
      <c r="L7349" s="180" t="str">
        <f>IF(G7349=30,1,M7348)</f>
      </c>
      <c r="M7349" s="181" t="str">
        <f>L7349*(1-K7349)</f>
      </c>
    </row>
    <row r="7350">
      <c r="A7350" t="s">
        <v>164</v>
      </c>
      <c r="B7350" t="s">
        <v>115</v>
      </c>
      <c r="C7350" s="32" t="s">
        <v>376</v>
      </c>
      <c r="D7350" t="s">
        <v>458</v>
      </c>
      <c r="E7350" t="s">
        <v>476</v>
      </c>
      <c r="F7350" s="174" t="n">
        <v>2026</v>
      </c>
      <c r="G7350" s="175" t="n">
        <v>58</v>
      </c>
      <c r="H7350" s="176" t="n">
        <v>15695.2948537866</v>
      </c>
      <c r="I7350" s="177" t="n">
        <v>3017380.75015498</v>
      </c>
      <c r="J7350" s="178" t="str">
        <f>IF(I7350&gt;0,H7350/I7350,0)</f>
      </c>
      <c r="K7350" s="179" t="str">
        <f>1-EXP(-J7350)</f>
      </c>
      <c r="L7350" s="180" t="str">
        <f>IF(G7350=30,1,M7349)</f>
      </c>
      <c r="M7350" s="181" t="str">
        <f>L7350*(1-K7350)</f>
      </c>
    </row>
    <row r="7351">
      <c r="A7351" t="s">
        <v>164</v>
      </c>
      <c r="B7351" t="s">
        <v>115</v>
      </c>
      <c r="C7351" s="32" t="s">
        <v>376</v>
      </c>
      <c r="D7351" t="s">
        <v>458</v>
      </c>
      <c r="E7351" t="s">
        <v>476</v>
      </c>
      <c r="F7351" s="174" t="n">
        <v>2026</v>
      </c>
      <c r="G7351" s="175" t="n">
        <v>59</v>
      </c>
      <c r="H7351" s="176" t="n">
        <v>16369.7720206486</v>
      </c>
      <c r="I7351" s="177" t="n">
        <v>2877904.79558202</v>
      </c>
      <c r="J7351" s="178" t="str">
        <f>IF(I7351&gt;0,H7351/I7351,0)</f>
      </c>
      <c r="K7351" s="179" t="str">
        <f>1-EXP(-J7351)</f>
      </c>
      <c r="L7351" s="180" t="str">
        <f>IF(G7351=30,1,M7350)</f>
      </c>
      <c r="M7351" s="181" t="str">
        <f>L7351*(1-K7351)</f>
      </c>
    </row>
    <row r="7352">
      <c r="A7352" t="s">
        <v>164</v>
      </c>
      <c r="B7352" t="s">
        <v>115</v>
      </c>
      <c r="C7352" s="32" t="s">
        <v>376</v>
      </c>
      <c r="D7352" t="s">
        <v>458</v>
      </c>
      <c r="E7352" t="s">
        <v>476</v>
      </c>
      <c r="F7352" s="174" t="n">
        <v>2026</v>
      </c>
      <c r="G7352" s="175" t="n">
        <v>60</v>
      </c>
      <c r="H7352" s="176" t="n">
        <v>17730.8237095524</v>
      </c>
      <c r="I7352" s="177" t="n">
        <v>2776038.8709918</v>
      </c>
      <c r="J7352" s="178" t="str">
        <f>IF(I7352&gt;0,H7352/I7352,0)</f>
      </c>
      <c r="K7352" s="179" t="str">
        <f>1-EXP(-J7352)</f>
      </c>
      <c r="L7352" s="180" t="str">
        <f>IF(G7352=30,1,M7351)</f>
      </c>
      <c r="M7352" s="181" t="str">
        <f>L7352*(1-K7352)</f>
      </c>
    </row>
    <row r="7353">
      <c r="A7353" t="s">
        <v>164</v>
      </c>
      <c r="B7353" t="s">
        <v>115</v>
      </c>
      <c r="C7353" s="32" t="s">
        <v>376</v>
      </c>
      <c r="D7353" t="s">
        <v>458</v>
      </c>
      <c r="E7353" t="s">
        <v>476</v>
      </c>
      <c r="F7353" s="174" t="n">
        <v>2026</v>
      </c>
      <c r="G7353" s="175" t="n">
        <v>61</v>
      </c>
      <c r="H7353" s="176" t="n">
        <v>18464.998345565</v>
      </c>
      <c r="I7353" s="177" t="n">
        <v>2651213.04985737</v>
      </c>
      <c r="J7353" s="178" t="str">
        <f>IF(I7353&gt;0,H7353/I7353,0)</f>
      </c>
      <c r="K7353" s="179" t="str">
        <f>1-EXP(-J7353)</f>
      </c>
      <c r="L7353" s="180" t="str">
        <f>IF(G7353=30,1,M7352)</f>
      </c>
      <c r="M7353" s="181" t="str">
        <f>L7353*(1-K7353)</f>
      </c>
    </row>
    <row r="7354">
      <c r="A7354" t="s">
        <v>164</v>
      </c>
      <c r="B7354" t="s">
        <v>115</v>
      </c>
      <c r="C7354" s="32" t="s">
        <v>376</v>
      </c>
      <c r="D7354" t="s">
        <v>458</v>
      </c>
      <c r="E7354" t="s">
        <v>476</v>
      </c>
      <c r="F7354" s="174" t="n">
        <v>2026</v>
      </c>
      <c r="G7354" s="175" t="n">
        <v>62</v>
      </c>
      <c r="H7354" s="176" t="n">
        <v>19279.9029686795</v>
      </c>
      <c r="I7354" s="177" t="n">
        <v>2527209.29212594</v>
      </c>
      <c r="J7354" s="178" t="str">
        <f>IF(I7354&gt;0,H7354/I7354,0)</f>
      </c>
      <c r="K7354" s="179" t="str">
        <f>1-EXP(-J7354)</f>
      </c>
      <c r="L7354" s="180" t="str">
        <f>IF(G7354=30,1,M7353)</f>
      </c>
      <c r="M7354" s="181" t="str">
        <f>L7354*(1-K7354)</f>
      </c>
    </row>
    <row r="7355">
      <c r="A7355" t="s">
        <v>164</v>
      </c>
      <c r="B7355" t="s">
        <v>115</v>
      </c>
      <c r="C7355" s="32" t="s">
        <v>376</v>
      </c>
      <c r="D7355" t="s">
        <v>458</v>
      </c>
      <c r="E7355" t="s">
        <v>476</v>
      </c>
      <c r="F7355" s="174" t="n">
        <v>2026</v>
      </c>
      <c r="G7355" s="175" t="n">
        <v>63</v>
      </c>
      <c r="H7355" s="176" t="n">
        <v>20095.0490512873</v>
      </c>
      <c r="I7355" s="177" t="n">
        <v>2408269.69437225</v>
      </c>
      <c r="J7355" s="178" t="str">
        <f>IF(I7355&gt;0,H7355/I7355,0)</f>
      </c>
      <c r="K7355" s="179" t="str">
        <f>1-EXP(-J7355)</f>
      </c>
      <c r="L7355" s="180" t="str">
        <f>IF(G7355=30,1,M7354)</f>
      </c>
      <c r="M7355" s="181" t="str">
        <f>L7355*(1-K7355)</f>
      </c>
    </row>
    <row r="7356">
      <c r="A7356" t="s">
        <v>164</v>
      </c>
      <c r="B7356" t="s">
        <v>115</v>
      </c>
      <c r="C7356" s="32" t="s">
        <v>376</v>
      </c>
      <c r="D7356" t="s">
        <v>458</v>
      </c>
      <c r="E7356" t="s">
        <v>476</v>
      </c>
      <c r="F7356" s="174" t="n">
        <v>2026</v>
      </c>
      <c r="G7356" s="175" t="n">
        <v>64</v>
      </c>
      <c r="H7356" s="176" t="n">
        <v>20757.7551047803</v>
      </c>
      <c r="I7356" s="177" t="n">
        <v>2263275.30489476</v>
      </c>
      <c r="J7356" s="178" t="str">
        <f>IF(I7356&gt;0,H7356/I7356,0)</f>
      </c>
      <c r="K7356" s="179" t="str">
        <f>1-EXP(-J7356)</f>
      </c>
      <c r="L7356" s="180" t="str">
        <f>IF(G7356=30,1,M7355)</f>
      </c>
      <c r="M7356" s="181" t="str">
        <f>L7356*(1-K7356)</f>
      </c>
    </row>
    <row r="7357">
      <c r="A7357" t="s">
        <v>164</v>
      </c>
      <c r="B7357" t="s">
        <v>115</v>
      </c>
      <c r="C7357" s="32" t="s">
        <v>376</v>
      </c>
      <c r="D7357" t="s">
        <v>458</v>
      </c>
      <c r="E7357" t="s">
        <v>476</v>
      </c>
      <c r="F7357" s="174" t="n">
        <v>2026</v>
      </c>
      <c r="G7357" s="175" t="n">
        <v>65</v>
      </c>
      <c r="H7357" s="176" t="n">
        <v>21002.2935057154</v>
      </c>
      <c r="I7357" s="177" t="n">
        <v>2143694.77131057</v>
      </c>
      <c r="J7357" s="178" t="str">
        <f>IF(I7357&gt;0,H7357/I7357,0)</f>
      </c>
      <c r="K7357" s="179" t="str">
        <f>1-EXP(-J7357)</f>
      </c>
      <c r="L7357" s="180" t="str">
        <f>IF(G7357=30,1,M7356)</f>
      </c>
      <c r="M7357" s="181" t="str">
        <f>L7357*(1-K7357)</f>
      </c>
    </row>
    <row r="7358">
      <c r="A7358" t="s">
        <v>164</v>
      </c>
      <c r="B7358" t="s">
        <v>115</v>
      </c>
      <c r="C7358" s="32" t="s">
        <v>376</v>
      </c>
      <c r="D7358" t="s">
        <v>458</v>
      </c>
      <c r="E7358" t="s">
        <v>476</v>
      </c>
      <c r="F7358" s="174" t="n">
        <v>2026</v>
      </c>
      <c r="G7358" s="175" t="n">
        <v>66</v>
      </c>
      <c r="H7358" s="176" t="n">
        <v>21644.8190219446</v>
      </c>
      <c r="I7358" s="177" t="n">
        <v>2020227.10846185</v>
      </c>
      <c r="J7358" s="178" t="str">
        <f>IF(I7358&gt;0,H7358/I7358,0)</f>
      </c>
      <c r="K7358" s="179" t="str">
        <f>1-EXP(-J7358)</f>
      </c>
      <c r="L7358" s="180" t="str">
        <f>IF(G7358=30,1,M7357)</f>
      </c>
      <c r="M7358" s="181" t="str">
        <f>L7358*(1-K7358)</f>
      </c>
    </row>
    <row r="7359">
      <c r="A7359" t="s">
        <v>164</v>
      </c>
      <c r="B7359" t="s">
        <v>115</v>
      </c>
      <c r="C7359" s="32" t="s">
        <v>376</v>
      </c>
      <c r="D7359" t="s">
        <v>458</v>
      </c>
      <c r="E7359" t="s">
        <v>476</v>
      </c>
      <c r="F7359" s="174" t="n">
        <v>2026</v>
      </c>
      <c r="G7359" s="175" t="n">
        <v>67</v>
      </c>
      <c r="H7359" s="176" t="n">
        <v>22235.3840948661</v>
      </c>
      <c r="I7359" s="177" t="n">
        <v>1890443.50089156</v>
      </c>
      <c r="J7359" s="178" t="str">
        <f>IF(I7359&gt;0,H7359/I7359,0)</f>
      </c>
      <c r="K7359" s="179" t="str">
        <f>1-EXP(-J7359)</f>
      </c>
      <c r="L7359" s="180" t="str">
        <f>IF(G7359=30,1,M7358)</f>
      </c>
      <c r="M7359" s="181" t="str">
        <f>L7359*(1-K7359)</f>
      </c>
    </row>
    <row r="7360">
      <c r="A7360" t="s">
        <v>164</v>
      </c>
      <c r="B7360" t="s">
        <v>115</v>
      </c>
      <c r="C7360" s="32" t="s">
        <v>376</v>
      </c>
      <c r="D7360" t="s">
        <v>458</v>
      </c>
      <c r="E7360" t="s">
        <v>476</v>
      </c>
      <c r="F7360" s="174" t="n">
        <v>2026</v>
      </c>
      <c r="G7360" s="175" t="n">
        <v>68</v>
      </c>
      <c r="H7360" s="176" t="n">
        <v>22739.8667626549</v>
      </c>
      <c r="I7360" s="177" t="n">
        <v>1763102.26466543</v>
      </c>
      <c r="J7360" s="178" t="str">
        <f>IF(I7360&gt;0,H7360/I7360,0)</f>
      </c>
      <c r="K7360" s="179" t="str">
        <f>1-EXP(-J7360)</f>
      </c>
      <c r="L7360" s="180" t="str">
        <f>IF(G7360=30,1,M7359)</f>
      </c>
      <c r="M7360" s="181" t="str">
        <f>L7360*(1-K7360)</f>
      </c>
    </row>
    <row r="7361">
      <c r="A7361" t="s">
        <v>164</v>
      </c>
      <c r="B7361" t="s">
        <v>115</v>
      </c>
      <c r="C7361" s="32" t="s">
        <v>376</v>
      </c>
      <c r="D7361" t="s">
        <v>458</v>
      </c>
      <c r="E7361" t="s">
        <v>476</v>
      </c>
      <c r="F7361" s="174" t="n">
        <v>2026</v>
      </c>
      <c r="G7361" s="175" t="n">
        <v>69</v>
      </c>
      <c r="H7361" s="176" t="n">
        <v>23519.4864221028</v>
      </c>
      <c r="I7361" s="177" t="n">
        <v>1657303.17337984</v>
      </c>
      <c r="J7361" s="178" t="str">
        <f>IF(I7361&gt;0,H7361/I7361,0)</f>
      </c>
      <c r="K7361" s="179" t="str">
        <f>1-EXP(-J7361)</f>
      </c>
      <c r="L7361" s="180" t="str">
        <f>IF(G7361=30,1,M7360)</f>
      </c>
      <c r="M7361" s="181" t="str">
        <f>L7361*(1-K7361)</f>
      </c>
    </row>
    <row r="7362">
      <c r="A7362" t="s">
        <v>164</v>
      </c>
      <c r="B7362" t="s">
        <v>115</v>
      </c>
      <c r="C7362" s="32" t="s">
        <v>376</v>
      </c>
      <c r="D7362" t="s">
        <v>458</v>
      </c>
      <c r="E7362" t="s">
        <v>476</v>
      </c>
      <c r="F7362" s="174" t="n">
        <v>2027</v>
      </c>
      <c r="G7362" s="175" t="n">
        <v>30</v>
      </c>
      <c r="H7362" s="176" t="n">
        <v>1303.46900809169</v>
      </c>
      <c r="I7362" s="177" t="n">
        <v>4568811.35242582</v>
      </c>
      <c r="J7362" s="178" t="str">
        <f>IF(I7362&gt;0,H7362/I7362,0)</f>
      </c>
      <c r="K7362" s="179" t="str">
        <f>1-EXP(-J7362)</f>
      </c>
      <c r="L7362" s="180" t="str">
        <f>IF(G7362=30,1,M7361)</f>
      </c>
      <c r="M7362" s="181" t="str">
        <f>L7362*(1-K7362)</f>
      </c>
    </row>
    <row r="7363">
      <c r="A7363" t="s">
        <v>164</v>
      </c>
      <c r="B7363" t="s">
        <v>115</v>
      </c>
      <c r="C7363" s="32" t="s">
        <v>376</v>
      </c>
      <c r="D7363" t="s">
        <v>458</v>
      </c>
      <c r="E7363" t="s">
        <v>476</v>
      </c>
      <c r="F7363" s="174" t="n">
        <v>2027</v>
      </c>
      <c r="G7363" s="175" t="n">
        <v>31</v>
      </c>
      <c r="H7363" s="176" t="n">
        <v>1324.30476243419</v>
      </c>
      <c r="I7363" s="177" t="n">
        <v>4526144.87703351</v>
      </c>
      <c r="J7363" s="178" t="str">
        <f>IF(I7363&gt;0,H7363/I7363,0)</f>
      </c>
      <c r="K7363" s="179" t="str">
        <f>1-EXP(-J7363)</f>
      </c>
      <c r="L7363" s="180" t="str">
        <f>IF(G7363=30,1,M7362)</f>
      </c>
      <c r="M7363" s="181" t="str">
        <f>L7363*(1-K7363)</f>
      </c>
    </row>
    <row r="7364">
      <c r="A7364" t="s">
        <v>164</v>
      </c>
      <c r="B7364" t="s">
        <v>115</v>
      </c>
      <c r="C7364" s="32" t="s">
        <v>376</v>
      </c>
      <c r="D7364" t="s">
        <v>458</v>
      </c>
      <c r="E7364" t="s">
        <v>476</v>
      </c>
      <c r="F7364" s="174" t="n">
        <v>2027</v>
      </c>
      <c r="G7364" s="175" t="n">
        <v>32</v>
      </c>
      <c r="H7364" s="176" t="n">
        <v>1362.26300329999</v>
      </c>
      <c r="I7364" s="177" t="n">
        <v>4453768.48635207</v>
      </c>
      <c r="J7364" s="178" t="str">
        <f>IF(I7364&gt;0,H7364/I7364,0)</f>
      </c>
      <c r="K7364" s="179" t="str">
        <f>1-EXP(-J7364)</f>
      </c>
      <c r="L7364" s="180" t="str">
        <f>IF(G7364=30,1,M7363)</f>
      </c>
      <c r="M7364" s="181" t="str">
        <f>L7364*(1-K7364)</f>
      </c>
    </row>
    <row r="7365">
      <c r="A7365" t="s">
        <v>164</v>
      </c>
      <c r="B7365" t="s">
        <v>115</v>
      </c>
      <c r="C7365" s="32" t="s">
        <v>376</v>
      </c>
      <c r="D7365" t="s">
        <v>458</v>
      </c>
      <c r="E7365" t="s">
        <v>476</v>
      </c>
      <c r="F7365" s="174" t="n">
        <v>2027</v>
      </c>
      <c r="G7365" s="175" t="n">
        <v>33</v>
      </c>
      <c r="H7365" s="176" t="n">
        <v>1415.43772323258</v>
      </c>
      <c r="I7365" s="177" t="n">
        <v>4397377.77481177</v>
      </c>
      <c r="J7365" s="178" t="str">
        <f>IF(I7365&gt;0,H7365/I7365,0)</f>
      </c>
      <c r="K7365" s="179" t="str">
        <f>1-EXP(-J7365)</f>
      </c>
      <c r="L7365" s="180" t="str">
        <f>IF(G7365=30,1,M7364)</f>
      </c>
      <c r="M7365" s="181" t="str">
        <f>L7365*(1-K7365)</f>
      </c>
    </row>
    <row r="7366">
      <c r="A7366" t="s">
        <v>164</v>
      </c>
      <c r="B7366" t="s">
        <v>115</v>
      </c>
      <c r="C7366" s="32" t="s">
        <v>376</v>
      </c>
      <c r="D7366" t="s">
        <v>458</v>
      </c>
      <c r="E7366" t="s">
        <v>476</v>
      </c>
      <c r="F7366" s="174" t="n">
        <v>2027</v>
      </c>
      <c r="G7366" s="175" t="n">
        <v>34</v>
      </c>
      <c r="H7366" s="176" t="n">
        <v>1481.02326902135</v>
      </c>
      <c r="I7366" s="177" t="n">
        <v>4344756.37617052</v>
      </c>
      <c r="J7366" s="178" t="str">
        <f>IF(I7366&gt;0,H7366/I7366,0)</f>
      </c>
      <c r="K7366" s="179" t="str">
        <f>1-EXP(-J7366)</f>
      </c>
      <c r="L7366" s="180" t="str">
        <f>IF(G7366=30,1,M7365)</f>
      </c>
      <c r="M7366" s="181" t="str">
        <f>L7366*(1-K7366)</f>
      </c>
    </row>
    <row r="7367">
      <c r="A7367" t="s">
        <v>164</v>
      </c>
      <c r="B7367" t="s">
        <v>115</v>
      </c>
      <c r="C7367" s="32" t="s">
        <v>376</v>
      </c>
      <c r="D7367" t="s">
        <v>458</v>
      </c>
      <c r="E7367" t="s">
        <v>476</v>
      </c>
      <c r="F7367" s="174" t="n">
        <v>2027</v>
      </c>
      <c r="G7367" s="175" t="n">
        <v>35</v>
      </c>
      <c r="H7367" s="176" t="n">
        <v>2056.36301429225</v>
      </c>
      <c r="I7367" s="177" t="n">
        <v>4384183.40308625</v>
      </c>
      <c r="J7367" s="178" t="str">
        <f>IF(I7367&gt;0,H7367/I7367,0)</f>
      </c>
      <c r="K7367" s="179" t="str">
        <f>1-EXP(-J7367)</f>
      </c>
      <c r="L7367" s="180" t="str">
        <f>IF(G7367=30,1,M7366)</f>
      </c>
      <c r="M7367" s="181" t="str">
        <f>L7367*(1-K7367)</f>
      </c>
    </row>
    <row r="7368">
      <c r="A7368" t="s">
        <v>164</v>
      </c>
      <c r="B7368" t="s">
        <v>115</v>
      </c>
      <c r="C7368" s="32" t="s">
        <v>376</v>
      </c>
      <c r="D7368" t="s">
        <v>458</v>
      </c>
      <c r="E7368" t="s">
        <v>476</v>
      </c>
      <c r="F7368" s="174" t="n">
        <v>2027</v>
      </c>
      <c r="G7368" s="175" t="n">
        <v>36</v>
      </c>
      <c r="H7368" s="176" t="n">
        <v>2194.90913206321</v>
      </c>
      <c r="I7368" s="177" t="n">
        <v>4403474.50048114</v>
      </c>
      <c r="J7368" s="178" t="str">
        <f>IF(I7368&gt;0,H7368/I7368,0)</f>
      </c>
      <c r="K7368" s="179" t="str">
        <f>1-EXP(-J7368)</f>
      </c>
      <c r="L7368" s="180" t="str">
        <f>IF(G7368=30,1,M7367)</f>
      </c>
      <c r="M7368" s="181" t="str">
        <f>L7368*(1-K7368)</f>
      </c>
    </row>
    <row r="7369">
      <c r="A7369" t="s">
        <v>164</v>
      </c>
      <c r="B7369" t="s">
        <v>115</v>
      </c>
      <c r="C7369" s="32" t="s">
        <v>376</v>
      </c>
      <c r="D7369" t="s">
        <v>458</v>
      </c>
      <c r="E7369" t="s">
        <v>476</v>
      </c>
      <c r="F7369" s="174" t="n">
        <v>2027</v>
      </c>
      <c r="G7369" s="175" t="n">
        <v>37</v>
      </c>
      <c r="H7369" s="176" t="n">
        <v>3338.76801494735</v>
      </c>
      <c r="I7369" s="177" t="n">
        <v>6485493.54043805</v>
      </c>
      <c r="J7369" s="178" t="str">
        <f>IF(I7369&gt;0,H7369/I7369,0)</f>
      </c>
      <c r="K7369" s="179" t="str">
        <f>1-EXP(-J7369)</f>
      </c>
      <c r="L7369" s="180" t="str">
        <f>IF(G7369=30,1,M7368)</f>
      </c>
      <c r="M7369" s="181" t="str">
        <f>L7369*(1-K7369)</f>
      </c>
    </row>
    <row r="7370">
      <c r="A7370" t="s">
        <v>164</v>
      </c>
      <c r="B7370" t="s">
        <v>115</v>
      </c>
      <c r="C7370" s="32" t="s">
        <v>376</v>
      </c>
      <c r="D7370" t="s">
        <v>458</v>
      </c>
      <c r="E7370" t="s">
        <v>476</v>
      </c>
      <c r="F7370" s="174" t="n">
        <v>2027</v>
      </c>
      <c r="G7370" s="175" t="n">
        <v>38</v>
      </c>
      <c r="H7370" s="176" t="n">
        <v>2515.68450520572</v>
      </c>
      <c r="I7370" s="177" t="n">
        <v>4365639.85801229</v>
      </c>
      <c r="J7370" s="178" t="str">
        <f>IF(I7370&gt;0,H7370/I7370,0)</f>
      </c>
      <c r="K7370" s="179" t="str">
        <f>1-EXP(-J7370)</f>
      </c>
      <c r="L7370" s="180" t="str">
        <f>IF(G7370=30,1,M7369)</f>
      </c>
      <c r="M7370" s="181" t="str">
        <f>L7370*(1-K7370)</f>
      </c>
    </row>
    <row r="7371">
      <c r="A7371" t="s">
        <v>164</v>
      </c>
      <c r="B7371" t="s">
        <v>115</v>
      </c>
      <c r="C7371" s="32" t="s">
        <v>376</v>
      </c>
      <c r="D7371" t="s">
        <v>458</v>
      </c>
      <c r="E7371" t="s">
        <v>476</v>
      </c>
      <c r="F7371" s="174" t="n">
        <v>2027</v>
      </c>
      <c r="G7371" s="175" t="n">
        <v>39</v>
      </c>
      <c r="H7371" s="176" t="n">
        <v>2694.35386209768</v>
      </c>
      <c r="I7371" s="177" t="n">
        <v>4351016.8366179</v>
      </c>
      <c r="J7371" s="178" t="str">
        <f>IF(I7371&gt;0,H7371/I7371,0)</f>
      </c>
      <c r="K7371" s="179" t="str">
        <f>1-EXP(-J7371)</f>
      </c>
      <c r="L7371" s="180" t="str">
        <f>IF(G7371=30,1,M7370)</f>
      </c>
      <c r="M7371" s="181" t="str">
        <f>L7371*(1-K7371)</f>
      </c>
    </row>
    <row r="7372">
      <c r="A7372" t="s">
        <v>164</v>
      </c>
      <c r="B7372" t="s">
        <v>115</v>
      </c>
      <c r="C7372" s="32" t="s">
        <v>376</v>
      </c>
      <c r="D7372" t="s">
        <v>458</v>
      </c>
      <c r="E7372" t="s">
        <v>476</v>
      </c>
      <c r="F7372" s="174" t="n">
        <v>2027</v>
      </c>
      <c r="G7372" s="175" t="n">
        <v>40</v>
      </c>
      <c r="H7372" s="176" t="n">
        <v>3523.91848565633</v>
      </c>
      <c r="I7372" s="177" t="n">
        <v>4220129.51643843</v>
      </c>
      <c r="J7372" s="178" t="str">
        <f>IF(I7372&gt;0,H7372/I7372,0)</f>
      </c>
      <c r="K7372" s="179" t="str">
        <f>1-EXP(-J7372)</f>
      </c>
      <c r="L7372" s="180" t="str">
        <f>IF(G7372=30,1,M7371)</f>
      </c>
      <c r="M7372" s="181" t="str">
        <f>L7372*(1-K7372)</f>
      </c>
    </row>
    <row r="7373">
      <c r="A7373" t="s">
        <v>164</v>
      </c>
      <c r="B7373" t="s">
        <v>115</v>
      </c>
      <c r="C7373" s="32" t="s">
        <v>376</v>
      </c>
      <c r="D7373" t="s">
        <v>458</v>
      </c>
      <c r="E7373" t="s">
        <v>476</v>
      </c>
      <c r="F7373" s="174" t="n">
        <v>2027</v>
      </c>
      <c r="G7373" s="175" t="n">
        <v>41</v>
      </c>
      <c r="H7373" s="176" t="n">
        <v>3753.21093264111</v>
      </c>
      <c r="I7373" s="177" t="n">
        <v>4187043.68605498</v>
      </c>
      <c r="J7373" s="178" t="str">
        <f>IF(I7373&gt;0,H7373/I7373,0)</f>
      </c>
      <c r="K7373" s="179" t="str">
        <f>1-EXP(-J7373)</f>
      </c>
      <c r="L7373" s="180" t="str">
        <f>IF(G7373=30,1,M7372)</f>
      </c>
      <c r="M7373" s="181" t="str">
        <f>L7373*(1-K7373)</f>
      </c>
    </row>
    <row r="7374">
      <c r="A7374" t="s">
        <v>164</v>
      </c>
      <c r="B7374" t="s">
        <v>115</v>
      </c>
      <c r="C7374" s="32" t="s">
        <v>376</v>
      </c>
      <c r="D7374" t="s">
        <v>458</v>
      </c>
      <c r="E7374" t="s">
        <v>476</v>
      </c>
      <c r="F7374" s="174" t="n">
        <v>2027</v>
      </c>
      <c r="G7374" s="175" t="n">
        <v>42</v>
      </c>
      <c r="H7374" s="176" t="n">
        <v>4136.90914549585</v>
      </c>
      <c r="I7374" s="177" t="n">
        <v>4249422.35157524</v>
      </c>
      <c r="J7374" s="178" t="str">
        <f>IF(I7374&gt;0,H7374/I7374,0)</f>
      </c>
      <c r="K7374" s="179" t="str">
        <f>1-EXP(-J7374)</f>
      </c>
      <c r="L7374" s="180" t="str">
        <f>IF(G7374=30,1,M7373)</f>
      </c>
      <c r="M7374" s="181" t="str">
        <f>L7374*(1-K7374)</f>
      </c>
    </row>
    <row r="7375">
      <c r="A7375" t="s">
        <v>164</v>
      </c>
      <c r="B7375" t="s">
        <v>115</v>
      </c>
      <c r="C7375" s="32" t="s">
        <v>376</v>
      </c>
      <c r="D7375" t="s">
        <v>458</v>
      </c>
      <c r="E7375" t="s">
        <v>476</v>
      </c>
      <c r="F7375" s="174" t="n">
        <v>2027</v>
      </c>
      <c r="G7375" s="175" t="n">
        <v>43</v>
      </c>
      <c r="H7375" s="176" t="n">
        <v>4601.6649080165</v>
      </c>
      <c r="I7375" s="177" t="n">
        <v>4337534.176094</v>
      </c>
      <c r="J7375" s="178" t="str">
        <f>IF(I7375&gt;0,H7375/I7375,0)</f>
      </c>
      <c r="K7375" s="179" t="str">
        <f>1-EXP(-J7375)</f>
      </c>
      <c r="L7375" s="180" t="str">
        <f>IF(G7375=30,1,M7374)</f>
      </c>
      <c r="M7375" s="181" t="str">
        <f>L7375*(1-K7375)</f>
      </c>
    </row>
    <row r="7376">
      <c r="A7376" t="s">
        <v>164</v>
      </c>
      <c r="B7376" t="s">
        <v>115</v>
      </c>
      <c r="C7376" s="32" t="s">
        <v>376</v>
      </c>
      <c r="D7376" t="s">
        <v>458</v>
      </c>
      <c r="E7376" t="s">
        <v>476</v>
      </c>
      <c r="F7376" s="174" t="n">
        <v>2027</v>
      </c>
      <c r="G7376" s="175" t="n">
        <v>44</v>
      </c>
      <c r="H7376" s="176" t="n">
        <v>4992.81714374166</v>
      </c>
      <c r="I7376" s="177" t="n">
        <v>4316133.52614928</v>
      </c>
      <c r="J7376" s="178" t="str">
        <f>IF(I7376&gt;0,H7376/I7376,0)</f>
      </c>
      <c r="K7376" s="179" t="str">
        <f>1-EXP(-J7376)</f>
      </c>
      <c r="L7376" s="180" t="str">
        <f>IF(G7376=30,1,M7375)</f>
      </c>
      <c r="M7376" s="181" t="str">
        <f>L7376*(1-K7376)</f>
      </c>
    </row>
    <row r="7377">
      <c r="A7377" t="s">
        <v>164</v>
      </c>
      <c r="B7377" t="s">
        <v>115</v>
      </c>
      <c r="C7377" s="32" t="s">
        <v>376</v>
      </c>
      <c r="D7377" t="s">
        <v>458</v>
      </c>
      <c r="E7377" t="s">
        <v>476</v>
      </c>
      <c r="F7377" s="174" t="n">
        <v>2027</v>
      </c>
      <c r="G7377" s="175" t="n">
        <v>45</v>
      </c>
      <c r="H7377" s="176" t="n">
        <v>6269.82963911697</v>
      </c>
      <c r="I7377" s="177" t="n">
        <v>4181475.09718404</v>
      </c>
      <c r="J7377" s="178" t="str">
        <f>IF(I7377&gt;0,H7377/I7377,0)</f>
      </c>
      <c r="K7377" s="179" t="str">
        <f>1-EXP(-J7377)</f>
      </c>
      <c r="L7377" s="180" t="str">
        <f>IF(G7377=30,1,M7376)</f>
      </c>
      <c r="M7377" s="181" t="str">
        <f>L7377*(1-K7377)</f>
      </c>
    </row>
    <row r="7378">
      <c r="A7378" t="s">
        <v>164</v>
      </c>
      <c r="B7378" t="s">
        <v>115</v>
      </c>
      <c r="C7378" s="32" t="s">
        <v>376</v>
      </c>
      <c r="D7378" t="s">
        <v>458</v>
      </c>
      <c r="E7378" t="s">
        <v>476</v>
      </c>
      <c r="F7378" s="174" t="n">
        <v>2027</v>
      </c>
      <c r="G7378" s="175" t="n">
        <v>46</v>
      </c>
      <c r="H7378" s="176" t="n">
        <v>6705.37643291166</v>
      </c>
      <c r="I7378" s="177" t="n">
        <v>4108889.77197883</v>
      </c>
      <c r="J7378" s="178" t="str">
        <f>IF(I7378&gt;0,H7378/I7378,0)</f>
      </c>
      <c r="K7378" s="179" t="str">
        <f>1-EXP(-J7378)</f>
      </c>
      <c r="L7378" s="180" t="str">
        <f>IF(G7378=30,1,M7377)</f>
      </c>
      <c r="M7378" s="181" t="str">
        <f>L7378*(1-K7378)</f>
      </c>
    </row>
    <row r="7379">
      <c r="A7379" t="s">
        <v>164</v>
      </c>
      <c r="B7379" t="s">
        <v>115</v>
      </c>
      <c r="C7379" s="32" t="s">
        <v>376</v>
      </c>
      <c r="D7379" t="s">
        <v>458</v>
      </c>
      <c r="E7379" t="s">
        <v>476</v>
      </c>
      <c r="F7379" s="174" t="n">
        <v>2027</v>
      </c>
      <c r="G7379" s="175" t="n">
        <v>47</v>
      </c>
      <c r="H7379" s="176" t="n">
        <v>7261.8761742792</v>
      </c>
      <c r="I7379" s="177" t="n">
        <v>4053472.57990891</v>
      </c>
      <c r="J7379" s="178" t="str">
        <f>IF(I7379&gt;0,H7379/I7379,0)</f>
      </c>
      <c r="K7379" s="179" t="str">
        <f>1-EXP(-J7379)</f>
      </c>
      <c r="L7379" s="180" t="str">
        <f>IF(G7379=30,1,M7378)</f>
      </c>
      <c r="M7379" s="181" t="str">
        <f>L7379*(1-K7379)</f>
      </c>
    </row>
    <row r="7380">
      <c r="A7380" t="s">
        <v>164</v>
      </c>
      <c r="B7380" t="s">
        <v>115</v>
      </c>
      <c r="C7380" s="32" t="s">
        <v>376</v>
      </c>
      <c r="D7380" t="s">
        <v>458</v>
      </c>
      <c r="E7380" t="s">
        <v>476</v>
      </c>
      <c r="F7380" s="174" t="n">
        <v>2027</v>
      </c>
      <c r="G7380" s="175" t="n">
        <v>48</v>
      </c>
      <c r="H7380" s="176" t="n">
        <v>7846.02178689372</v>
      </c>
      <c r="I7380" s="177" t="n">
        <v>3992656.64901481</v>
      </c>
      <c r="J7380" s="178" t="str">
        <f>IF(I7380&gt;0,H7380/I7380,0)</f>
      </c>
      <c r="K7380" s="179" t="str">
        <f>1-EXP(-J7380)</f>
      </c>
      <c r="L7380" s="180" t="str">
        <f>IF(G7380=30,1,M7379)</f>
      </c>
      <c r="M7380" s="181" t="str">
        <f>L7380*(1-K7380)</f>
      </c>
    </row>
    <row r="7381">
      <c r="A7381" t="s">
        <v>164</v>
      </c>
      <c r="B7381" t="s">
        <v>115</v>
      </c>
      <c r="C7381" s="32" t="s">
        <v>376</v>
      </c>
      <c r="D7381" t="s">
        <v>458</v>
      </c>
      <c r="E7381" t="s">
        <v>476</v>
      </c>
      <c r="F7381" s="174" t="n">
        <v>2027</v>
      </c>
      <c r="G7381" s="175" t="n">
        <v>49</v>
      </c>
      <c r="H7381" s="176" t="n">
        <v>8402.50736183695</v>
      </c>
      <c r="I7381" s="177" t="n">
        <v>3912316.57212971</v>
      </c>
      <c r="J7381" s="178" t="str">
        <f>IF(I7381&gt;0,H7381/I7381,0)</f>
      </c>
      <c r="K7381" s="179" t="str">
        <f>1-EXP(-J7381)</f>
      </c>
      <c r="L7381" s="180" t="str">
        <f>IF(G7381=30,1,M7380)</f>
      </c>
      <c r="M7381" s="181" t="str">
        <f>L7381*(1-K7381)</f>
      </c>
    </row>
    <row r="7382">
      <c r="A7382" t="s">
        <v>164</v>
      </c>
      <c r="B7382" t="s">
        <v>115</v>
      </c>
      <c r="C7382" s="32" t="s">
        <v>376</v>
      </c>
      <c r="D7382" t="s">
        <v>458</v>
      </c>
      <c r="E7382" t="s">
        <v>476</v>
      </c>
      <c r="F7382" s="174" t="n">
        <v>2027</v>
      </c>
      <c r="G7382" s="175" t="n">
        <v>50</v>
      </c>
      <c r="H7382" s="176" t="n">
        <v>9668.32922081018</v>
      </c>
      <c r="I7382" s="177" t="n">
        <v>3849457.05002019</v>
      </c>
      <c r="J7382" s="178" t="str">
        <f>IF(I7382&gt;0,H7382/I7382,0)</f>
      </c>
      <c r="K7382" s="179" t="str">
        <f>1-EXP(-J7382)</f>
      </c>
      <c r="L7382" s="180" t="str">
        <f>IF(G7382=30,1,M7381)</f>
      </c>
      <c r="M7382" s="181" t="str">
        <f>L7382*(1-K7382)</f>
      </c>
    </row>
    <row r="7383">
      <c r="A7383" t="s">
        <v>164</v>
      </c>
      <c r="B7383" t="s">
        <v>115</v>
      </c>
      <c r="C7383" s="32" t="s">
        <v>376</v>
      </c>
      <c r="D7383" t="s">
        <v>458</v>
      </c>
      <c r="E7383" t="s">
        <v>476</v>
      </c>
      <c r="F7383" s="174" t="n">
        <v>2027</v>
      </c>
      <c r="G7383" s="175" t="n">
        <v>51</v>
      </c>
      <c r="H7383" s="176" t="n">
        <v>10290.4515392056</v>
      </c>
      <c r="I7383" s="177" t="n">
        <v>3773792.18205439</v>
      </c>
      <c r="J7383" s="178" t="str">
        <f>IF(I7383&gt;0,H7383/I7383,0)</f>
      </c>
      <c r="K7383" s="179" t="str">
        <f>1-EXP(-J7383)</f>
      </c>
      <c r="L7383" s="180" t="str">
        <f>IF(G7383=30,1,M7382)</f>
      </c>
      <c r="M7383" s="181" t="str">
        <f>L7383*(1-K7383)</f>
      </c>
    </row>
    <row r="7384">
      <c r="A7384" t="s">
        <v>164</v>
      </c>
      <c r="B7384" t="s">
        <v>115</v>
      </c>
      <c r="C7384" s="32" t="s">
        <v>376</v>
      </c>
      <c r="D7384" t="s">
        <v>458</v>
      </c>
      <c r="E7384" t="s">
        <v>476</v>
      </c>
      <c r="F7384" s="174" t="n">
        <v>2027</v>
      </c>
      <c r="G7384" s="175" t="n">
        <v>52</v>
      </c>
      <c r="H7384" s="176" t="n">
        <v>11028.0438791363</v>
      </c>
      <c r="I7384" s="177" t="n">
        <v>3698393.95266561</v>
      </c>
      <c r="J7384" s="178" t="str">
        <f>IF(I7384&gt;0,H7384/I7384,0)</f>
      </c>
      <c r="K7384" s="179" t="str">
        <f>1-EXP(-J7384)</f>
      </c>
      <c r="L7384" s="180" t="str">
        <f>IF(G7384=30,1,M7383)</f>
      </c>
      <c r="M7384" s="181" t="str">
        <f>L7384*(1-K7384)</f>
      </c>
    </row>
    <row r="7385">
      <c r="A7385" t="s">
        <v>164</v>
      </c>
      <c r="B7385" t="s">
        <v>115</v>
      </c>
      <c r="C7385" s="32" t="s">
        <v>376</v>
      </c>
      <c r="D7385" t="s">
        <v>458</v>
      </c>
      <c r="E7385" t="s">
        <v>476</v>
      </c>
      <c r="F7385" s="174" t="n">
        <v>2027</v>
      </c>
      <c r="G7385" s="175" t="n">
        <v>53</v>
      </c>
      <c r="H7385" s="176" t="n">
        <v>11722.400962203</v>
      </c>
      <c r="I7385" s="177" t="n">
        <v>3595193.56929107</v>
      </c>
      <c r="J7385" s="178" t="str">
        <f>IF(I7385&gt;0,H7385/I7385,0)</f>
      </c>
      <c r="K7385" s="179" t="str">
        <f>1-EXP(-J7385)</f>
      </c>
      <c r="L7385" s="180" t="str">
        <f>IF(G7385=30,1,M7384)</f>
      </c>
      <c r="M7385" s="181" t="str">
        <f>L7385*(1-K7385)</f>
      </c>
    </row>
    <row r="7386">
      <c r="A7386" t="s">
        <v>164</v>
      </c>
      <c r="B7386" t="s">
        <v>115</v>
      </c>
      <c r="C7386" s="32" t="s">
        <v>376</v>
      </c>
      <c r="D7386" t="s">
        <v>458</v>
      </c>
      <c r="E7386" t="s">
        <v>476</v>
      </c>
      <c r="F7386" s="174" t="n">
        <v>2027</v>
      </c>
      <c r="G7386" s="175" t="n">
        <v>54</v>
      </c>
      <c r="H7386" s="176" t="n">
        <v>12643.1136691886</v>
      </c>
      <c r="I7386" s="177" t="n">
        <v>3553182.31316709</v>
      </c>
      <c r="J7386" s="178" t="str">
        <f>IF(I7386&gt;0,H7386/I7386,0)</f>
      </c>
      <c r="K7386" s="179" t="str">
        <f>1-EXP(-J7386)</f>
      </c>
      <c r="L7386" s="180" t="str">
        <f>IF(G7386=30,1,M7385)</f>
      </c>
      <c r="M7386" s="181" t="str">
        <f>L7386*(1-K7386)</f>
      </c>
    </row>
    <row r="7387">
      <c r="A7387" t="s">
        <v>164</v>
      </c>
      <c r="B7387" t="s">
        <v>115</v>
      </c>
      <c r="C7387" s="32" t="s">
        <v>376</v>
      </c>
      <c r="D7387" t="s">
        <v>458</v>
      </c>
      <c r="E7387" t="s">
        <v>476</v>
      </c>
      <c r="F7387" s="174" t="n">
        <v>2027</v>
      </c>
      <c r="G7387" s="175" t="n">
        <v>55</v>
      </c>
      <c r="H7387" s="176" t="n">
        <v>13218.1334264531</v>
      </c>
      <c r="I7387" s="177" t="n">
        <v>3345145.61393129</v>
      </c>
      <c r="J7387" s="178" t="str">
        <f>IF(I7387&gt;0,H7387/I7387,0)</f>
      </c>
      <c r="K7387" s="179" t="str">
        <f>1-EXP(-J7387)</f>
      </c>
      <c r="L7387" s="180" t="str">
        <f>IF(G7387=30,1,M7386)</f>
      </c>
      <c r="M7387" s="181" t="str">
        <f>L7387*(1-K7387)</f>
      </c>
    </row>
    <row r="7388">
      <c r="A7388" t="s">
        <v>164</v>
      </c>
      <c r="B7388" t="s">
        <v>115</v>
      </c>
      <c r="C7388" s="32" t="s">
        <v>376</v>
      </c>
      <c r="D7388" t="s">
        <v>458</v>
      </c>
      <c r="E7388" t="s">
        <v>476</v>
      </c>
      <c r="F7388" s="174" t="n">
        <v>2027</v>
      </c>
      <c r="G7388" s="175" t="n">
        <v>56</v>
      </c>
      <c r="H7388" s="176" t="n">
        <v>14011.1864253797</v>
      </c>
      <c r="I7388" s="177" t="n">
        <v>3259941.37914096</v>
      </c>
      <c r="J7388" s="178" t="str">
        <f>IF(I7388&gt;0,H7388/I7388,0)</f>
      </c>
      <c r="K7388" s="179" t="str">
        <f>1-EXP(-J7388)</f>
      </c>
      <c r="L7388" s="180" t="str">
        <f>IF(G7388=30,1,M7387)</f>
      </c>
      <c r="M7388" s="181" t="str">
        <f>L7388*(1-K7388)</f>
      </c>
    </row>
    <row r="7389">
      <c r="A7389" t="s">
        <v>164</v>
      </c>
      <c r="B7389" t="s">
        <v>115</v>
      </c>
      <c r="C7389" s="32" t="s">
        <v>376</v>
      </c>
      <c r="D7389" t="s">
        <v>458</v>
      </c>
      <c r="E7389" t="s">
        <v>476</v>
      </c>
      <c r="F7389" s="174" t="n">
        <v>2027</v>
      </c>
      <c r="G7389" s="175" t="n">
        <v>57</v>
      </c>
      <c r="H7389" s="176" t="n">
        <v>14958.6362271729</v>
      </c>
      <c r="I7389" s="177" t="n">
        <v>3179842.62084348</v>
      </c>
      <c r="J7389" s="178" t="str">
        <f>IF(I7389&gt;0,H7389/I7389,0)</f>
      </c>
      <c r="K7389" s="179" t="str">
        <f>1-EXP(-J7389)</f>
      </c>
      <c r="L7389" s="180" t="str">
        <f>IF(G7389=30,1,M7388)</f>
      </c>
      <c r="M7389" s="181" t="str">
        <f>L7389*(1-K7389)</f>
      </c>
    </row>
    <row r="7390">
      <c r="A7390" t="s">
        <v>164</v>
      </c>
      <c r="B7390" t="s">
        <v>115</v>
      </c>
      <c r="C7390" s="32" t="s">
        <v>376</v>
      </c>
      <c r="D7390" t="s">
        <v>458</v>
      </c>
      <c r="E7390" t="s">
        <v>476</v>
      </c>
      <c r="F7390" s="174" t="n">
        <v>2027</v>
      </c>
      <c r="G7390" s="175" t="n">
        <v>58</v>
      </c>
      <c r="H7390" s="176" t="n">
        <v>15909.7891575298</v>
      </c>
      <c r="I7390" s="177" t="n">
        <v>3090418.54699393</v>
      </c>
      <c r="J7390" s="178" t="str">
        <f>IF(I7390&gt;0,H7390/I7390,0)</f>
      </c>
      <c r="K7390" s="179" t="str">
        <f>1-EXP(-J7390)</f>
      </c>
      <c r="L7390" s="180" t="str">
        <f>IF(G7390=30,1,M7389)</f>
      </c>
      <c r="M7390" s="181" t="str">
        <f>L7390*(1-K7390)</f>
      </c>
    </row>
    <row r="7391">
      <c r="A7391" t="s">
        <v>164</v>
      </c>
      <c r="B7391" t="s">
        <v>115</v>
      </c>
      <c r="C7391" s="32" t="s">
        <v>376</v>
      </c>
      <c r="D7391" t="s">
        <v>458</v>
      </c>
      <c r="E7391" t="s">
        <v>476</v>
      </c>
      <c r="F7391" s="174" t="n">
        <v>2027</v>
      </c>
      <c r="G7391" s="175" t="n">
        <v>59</v>
      </c>
      <c r="H7391" s="176" t="n">
        <v>16765.5361213444</v>
      </c>
      <c r="I7391" s="177" t="n">
        <v>2981008.35637155</v>
      </c>
      <c r="J7391" s="178" t="str">
        <f>IF(I7391&gt;0,H7391/I7391,0)</f>
      </c>
      <c r="K7391" s="179" t="str">
        <f>1-EXP(-J7391)</f>
      </c>
      <c r="L7391" s="180" t="str">
        <f>IF(G7391=30,1,M7390)</f>
      </c>
      <c r="M7391" s="181" t="str">
        <f>L7391*(1-K7391)</f>
      </c>
    </row>
    <row r="7392">
      <c r="A7392" t="s">
        <v>164</v>
      </c>
      <c r="B7392" t="s">
        <v>115</v>
      </c>
      <c r="C7392" s="32" t="s">
        <v>376</v>
      </c>
      <c r="D7392" t="s">
        <v>458</v>
      </c>
      <c r="E7392" t="s">
        <v>476</v>
      </c>
      <c r="F7392" s="174" t="n">
        <v>2027</v>
      </c>
      <c r="G7392" s="175" t="n">
        <v>60</v>
      </c>
      <c r="H7392" s="176" t="n">
        <v>17918.8533194649</v>
      </c>
      <c r="I7392" s="177" t="n">
        <v>2839975.8480042</v>
      </c>
      <c r="J7392" s="178" t="str">
        <f>IF(I7392&gt;0,H7392/I7392,0)</f>
      </c>
      <c r="K7392" s="179" t="str">
        <f>1-EXP(-J7392)</f>
      </c>
      <c r="L7392" s="180" t="str">
        <f>IF(G7392=30,1,M7391)</f>
      </c>
      <c r="M7392" s="181" t="str">
        <f>L7392*(1-K7392)</f>
      </c>
    </row>
    <row r="7393">
      <c r="A7393" t="s">
        <v>164</v>
      </c>
      <c r="B7393" t="s">
        <v>115</v>
      </c>
      <c r="C7393" s="32" t="s">
        <v>376</v>
      </c>
      <c r="D7393" t="s">
        <v>458</v>
      </c>
      <c r="E7393" t="s">
        <v>476</v>
      </c>
      <c r="F7393" s="174" t="n">
        <v>2027</v>
      </c>
      <c r="G7393" s="175" t="n">
        <v>61</v>
      </c>
      <c r="H7393" s="176" t="n">
        <v>18789.5418394384</v>
      </c>
      <c r="I7393" s="177" t="n">
        <v>2735419.23945492</v>
      </c>
      <c r="J7393" s="178" t="str">
        <f>IF(I7393&gt;0,H7393/I7393,0)</f>
      </c>
      <c r="K7393" s="179" t="str">
        <f>1-EXP(-J7393)</f>
      </c>
      <c r="L7393" s="180" t="str">
        <f>IF(G7393=30,1,M7392)</f>
      </c>
      <c r="M7393" s="181" t="str">
        <f>L7393*(1-K7393)</f>
      </c>
    </row>
    <row r="7394">
      <c r="A7394" t="s">
        <v>164</v>
      </c>
      <c r="B7394" t="s">
        <v>115</v>
      </c>
      <c r="C7394" s="32" t="s">
        <v>376</v>
      </c>
      <c r="D7394" t="s">
        <v>458</v>
      </c>
      <c r="E7394" t="s">
        <v>476</v>
      </c>
      <c r="F7394" s="174" t="n">
        <v>2027</v>
      </c>
      <c r="G7394" s="175" t="n">
        <v>62</v>
      </c>
      <c r="H7394" s="176" t="n">
        <v>19636.4034341719</v>
      </c>
      <c r="I7394" s="177" t="n">
        <v>2609490.09227346</v>
      </c>
      <c r="J7394" s="178" t="str">
        <f>IF(I7394&gt;0,H7394/I7394,0)</f>
      </c>
      <c r="K7394" s="179" t="str">
        <f>1-EXP(-J7394)</f>
      </c>
      <c r="L7394" s="180" t="str">
        <f>IF(G7394=30,1,M7393)</f>
      </c>
      <c r="M7394" s="181" t="str">
        <f>L7394*(1-K7394)</f>
      </c>
    </row>
    <row r="7395">
      <c r="A7395" t="s">
        <v>164</v>
      </c>
      <c r="B7395" t="s">
        <v>115</v>
      </c>
      <c r="C7395" s="32" t="s">
        <v>376</v>
      </c>
      <c r="D7395" t="s">
        <v>458</v>
      </c>
      <c r="E7395" t="s">
        <v>476</v>
      </c>
      <c r="F7395" s="174" t="n">
        <v>2027</v>
      </c>
      <c r="G7395" s="175" t="n">
        <v>63</v>
      </c>
      <c r="H7395" s="176" t="n">
        <v>20481.4263947514</v>
      </c>
      <c r="I7395" s="177" t="n">
        <v>2483703.43201243</v>
      </c>
      <c r="J7395" s="178" t="str">
        <f>IF(I7395&gt;0,H7395/I7395,0)</f>
      </c>
      <c r="K7395" s="179" t="str">
        <f>1-EXP(-J7395)</f>
      </c>
      <c r="L7395" s="180" t="str">
        <f>IF(G7395=30,1,M7394)</f>
      </c>
      <c r="M7395" s="181" t="str">
        <f>L7395*(1-K7395)</f>
      </c>
    </row>
    <row r="7396">
      <c r="A7396" t="s">
        <v>164</v>
      </c>
      <c r="B7396" t="s">
        <v>115</v>
      </c>
      <c r="C7396" s="32" t="s">
        <v>376</v>
      </c>
      <c r="D7396" t="s">
        <v>458</v>
      </c>
      <c r="E7396" t="s">
        <v>476</v>
      </c>
      <c r="F7396" s="174" t="n">
        <v>2027</v>
      </c>
      <c r="G7396" s="175" t="n">
        <v>64</v>
      </c>
      <c r="H7396" s="176" t="n">
        <v>21324.8171514289</v>
      </c>
      <c r="I7396" s="177" t="n">
        <v>2362935.80416283</v>
      </c>
      <c r="J7396" s="178" t="str">
        <f>IF(I7396&gt;0,H7396/I7396,0)</f>
      </c>
      <c r="K7396" s="179" t="str">
        <f>1-EXP(-J7396)</f>
      </c>
      <c r="L7396" s="180" t="str">
        <f>IF(G7396=30,1,M7395)</f>
      </c>
      <c r="M7396" s="181" t="str">
        <f>L7396*(1-K7396)</f>
      </c>
    </row>
    <row r="7397">
      <c r="A7397" t="s">
        <v>164</v>
      </c>
      <c r="B7397" t="s">
        <v>115</v>
      </c>
      <c r="C7397" s="32" t="s">
        <v>376</v>
      </c>
      <c r="D7397" t="s">
        <v>458</v>
      </c>
      <c r="E7397" t="s">
        <v>476</v>
      </c>
      <c r="F7397" s="174" t="n">
        <v>2027</v>
      </c>
      <c r="G7397" s="175" t="n">
        <v>65</v>
      </c>
      <c r="H7397" s="176" t="n">
        <v>21436.219750683</v>
      </c>
      <c r="I7397" s="177" t="n">
        <v>2216459.57057037</v>
      </c>
      <c r="J7397" s="178" t="str">
        <f>IF(I7397&gt;0,H7397/I7397,0)</f>
      </c>
      <c r="K7397" s="179" t="str">
        <f>1-EXP(-J7397)</f>
      </c>
      <c r="L7397" s="180" t="str">
        <f>IF(G7397=30,1,M7396)</f>
      </c>
      <c r="M7397" s="181" t="str">
        <f>L7397*(1-K7397)</f>
      </c>
    </row>
    <row r="7398">
      <c r="A7398" t="s">
        <v>164</v>
      </c>
      <c r="B7398" t="s">
        <v>115</v>
      </c>
      <c r="C7398" s="32" t="s">
        <v>376</v>
      </c>
      <c r="D7398" t="s">
        <v>458</v>
      </c>
      <c r="E7398" t="s">
        <v>476</v>
      </c>
      <c r="F7398" s="174" t="n">
        <v>2027</v>
      </c>
      <c r="G7398" s="175" t="n">
        <v>66</v>
      </c>
      <c r="H7398" s="176" t="n">
        <v>22123.2029415924</v>
      </c>
      <c r="I7398" s="177" t="n">
        <v>2095305.96561387</v>
      </c>
      <c r="J7398" s="178" t="str">
        <f>IF(I7398&gt;0,H7398/I7398,0)</f>
      </c>
      <c r="K7398" s="179" t="str">
        <f>1-EXP(-J7398)</f>
      </c>
      <c r="L7398" s="180" t="str">
        <f>IF(G7398=30,1,M7397)</f>
      </c>
      <c r="M7398" s="181" t="str">
        <f>L7398*(1-K7398)</f>
      </c>
    </row>
    <row r="7399">
      <c r="A7399" t="s">
        <v>164</v>
      </c>
      <c r="B7399" t="s">
        <v>115</v>
      </c>
      <c r="C7399" s="32" t="s">
        <v>376</v>
      </c>
      <c r="D7399" t="s">
        <v>458</v>
      </c>
      <c r="E7399" t="s">
        <v>476</v>
      </c>
      <c r="F7399" s="174" t="n">
        <v>2027</v>
      </c>
      <c r="G7399" s="175" t="n">
        <v>67</v>
      </c>
      <c r="H7399" s="176" t="n">
        <v>22837.7290433825</v>
      </c>
      <c r="I7399" s="177" t="n">
        <v>1970189.80568566</v>
      </c>
      <c r="J7399" s="178" t="str">
        <f>IF(I7399&gt;0,H7399/I7399,0)</f>
      </c>
      <c r="K7399" s="179" t="str">
        <f>1-EXP(-J7399)</f>
      </c>
      <c r="L7399" s="180" t="str">
        <f>IF(G7399=30,1,M7398)</f>
      </c>
      <c r="M7399" s="181" t="str">
        <f>L7399*(1-K7399)</f>
      </c>
    </row>
    <row r="7400">
      <c r="A7400" t="s">
        <v>164</v>
      </c>
      <c r="B7400" t="s">
        <v>115</v>
      </c>
      <c r="C7400" s="32" t="s">
        <v>376</v>
      </c>
      <c r="D7400" t="s">
        <v>458</v>
      </c>
      <c r="E7400" t="s">
        <v>476</v>
      </c>
      <c r="F7400" s="174" t="n">
        <v>2027</v>
      </c>
      <c r="G7400" s="175" t="n">
        <v>68</v>
      </c>
      <c r="H7400" s="176" t="n">
        <v>23412.7776429429</v>
      </c>
      <c r="I7400" s="177" t="n">
        <v>1839120.49812411</v>
      </c>
      <c r="J7400" s="178" t="str">
        <f>IF(I7400&gt;0,H7400/I7400,0)</f>
      </c>
      <c r="K7400" s="179" t="str">
        <f>1-EXP(-J7400)</f>
      </c>
      <c r="L7400" s="180" t="str">
        <f>IF(G7400=30,1,M7399)</f>
      </c>
      <c r="M7400" s="181" t="str">
        <f>L7400*(1-K7400)</f>
      </c>
    </row>
    <row r="7401">
      <c r="A7401" t="s">
        <v>164</v>
      </c>
      <c r="B7401" t="s">
        <v>115</v>
      </c>
      <c r="C7401" s="32" t="s">
        <v>376</v>
      </c>
      <c r="D7401" t="s">
        <v>458</v>
      </c>
      <c r="E7401" t="s">
        <v>476</v>
      </c>
      <c r="F7401" s="174" t="n">
        <v>2027</v>
      </c>
      <c r="G7401" s="175" t="n">
        <v>69</v>
      </c>
      <c r="H7401" s="176" t="n">
        <v>23894.3148430935</v>
      </c>
      <c r="I7401" s="177" t="n">
        <v>1710646.57109454</v>
      </c>
      <c r="J7401" s="178" t="str">
        <f>IF(I7401&gt;0,H7401/I7401,0)</f>
      </c>
      <c r="K7401" s="179" t="str">
        <f>1-EXP(-J7401)</f>
      </c>
      <c r="L7401" s="180" t="str">
        <f>IF(G7401=30,1,M7400)</f>
      </c>
      <c r="M7401" s="181" t="str">
        <f>L7401*(1-K7401)</f>
      </c>
    </row>
    <row r="7402">
      <c r="A7402" t="s">
        <v>164</v>
      </c>
      <c r="B7402" t="s">
        <v>115</v>
      </c>
      <c r="C7402" s="32" t="s">
        <v>376</v>
      </c>
      <c r="D7402" t="s">
        <v>458</v>
      </c>
      <c r="E7402" t="s">
        <v>476</v>
      </c>
      <c r="F7402" s="174" t="n">
        <v>2028</v>
      </c>
      <c r="G7402" s="175" t="n">
        <v>30</v>
      </c>
      <c r="H7402" s="176" t="n">
        <v>984.867767091229</v>
      </c>
      <c r="I7402" s="177" t="n">
        <v>4420057.24488978</v>
      </c>
      <c r="J7402" s="178" t="str">
        <f>IF(I7402&gt;0,H7402/I7402,0)</f>
      </c>
      <c r="K7402" s="179" t="str">
        <f>1-EXP(-J7402)</f>
      </c>
      <c r="L7402" s="180" t="str">
        <f>IF(G7402=30,1,M7401)</f>
      </c>
      <c r="M7402" s="181" t="str">
        <f>L7402*(1-K7402)</f>
      </c>
    </row>
    <row r="7403">
      <c r="A7403" t="s">
        <v>164</v>
      </c>
      <c r="B7403" t="s">
        <v>115</v>
      </c>
      <c r="C7403" s="32" t="s">
        <v>376</v>
      </c>
      <c r="D7403" t="s">
        <v>458</v>
      </c>
      <c r="E7403" t="s">
        <v>476</v>
      </c>
      <c r="F7403" s="174" t="n">
        <v>2028</v>
      </c>
      <c r="G7403" s="175" t="n">
        <v>31</v>
      </c>
      <c r="H7403" s="176" t="n">
        <v>1322.98940709468</v>
      </c>
      <c r="I7403" s="177" t="n">
        <v>4561951.54715136</v>
      </c>
      <c r="J7403" s="178" t="str">
        <f>IF(I7403&gt;0,H7403/I7403,0)</f>
      </c>
      <c r="K7403" s="179" t="str">
        <f>1-EXP(-J7403)</f>
      </c>
      <c r="L7403" s="180" t="str">
        <f>IF(G7403=30,1,M7402)</f>
      </c>
      <c r="M7403" s="181" t="str">
        <f>L7403*(1-K7403)</f>
      </c>
    </row>
    <row r="7404">
      <c r="A7404" t="s">
        <v>164</v>
      </c>
      <c r="B7404" t="s">
        <v>115</v>
      </c>
      <c r="C7404" s="32" t="s">
        <v>376</v>
      </c>
      <c r="D7404" t="s">
        <v>458</v>
      </c>
      <c r="E7404" t="s">
        <v>476</v>
      </c>
      <c r="F7404" s="174" t="n">
        <v>2028</v>
      </c>
      <c r="G7404" s="175" t="n">
        <v>32</v>
      </c>
      <c r="H7404" s="176" t="n">
        <v>1370.34935964878</v>
      </c>
      <c r="I7404" s="177" t="n">
        <v>4519613.3121862</v>
      </c>
      <c r="J7404" s="178" t="str">
        <f>IF(I7404&gt;0,H7404/I7404,0)</f>
      </c>
      <c r="K7404" s="179" t="str">
        <f>1-EXP(-J7404)</f>
      </c>
      <c r="L7404" s="180" t="str">
        <f>IF(G7404=30,1,M7403)</f>
      </c>
      <c r="M7404" s="181" t="str">
        <f>L7404*(1-K7404)</f>
      </c>
    </row>
    <row r="7405">
      <c r="A7405" t="s">
        <v>164</v>
      </c>
      <c r="B7405" t="s">
        <v>115</v>
      </c>
      <c r="C7405" s="32" t="s">
        <v>376</v>
      </c>
      <c r="D7405" t="s">
        <v>458</v>
      </c>
      <c r="E7405" t="s">
        <v>476</v>
      </c>
      <c r="F7405" s="174" t="n">
        <v>2028</v>
      </c>
      <c r="G7405" s="175" t="n">
        <v>33</v>
      </c>
      <c r="H7405" s="176" t="n">
        <v>1419.05709344902</v>
      </c>
      <c r="I7405" s="177" t="n">
        <v>4447080.02796302</v>
      </c>
      <c r="J7405" s="178" t="str">
        <f>IF(I7405&gt;0,H7405/I7405,0)</f>
      </c>
      <c r="K7405" s="179" t="str">
        <f>1-EXP(-J7405)</f>
      </c>
      <c r="L7405" s="180" t="str">
        <f>IF(G7405=30,1,M7404)</f>
      </c>
      <c r="M7405" s="181" t="str">
        <f>L7405*(1-K7405)</f>
      </c>
    </row>
    <row r="7406">
      <c r="A7406" t="s">
        <v>164</v>
      </c>
      <c r="B7406" t="s">
        <v>115</v>
      </c>
      <c r="C7406" s="32" t="s">
        <v>376</v>
      </c>
      <c r="D7406" t="s">
        <v>458</v>
      </c>
      <c r="E7406" t="s">
        <v>476</v>
      </c>
      <c r="F7406" s="174" t="n">
        <v>2028</v>
      </c>
      <c r="G7406" s="175" t="n">
        <v>34</v>
      </c>
      <c r="H7406" s="176" t="n">
        <v>1483.71708462158</v>
      </c>
      <c r="I7406" s="177" t="n">
        <v>4390464.16088443</v>
      </c>
      <c r="J7406" s="178" t="str">
        <f>IF(I7406&gt;0,H7406/I7406,0)</f>
      </c>
      <c r="K7406" s="179" t="str">
        <f>1-EXP(-J7406)</f>
      </c>
      <c r="L7406" s="180" t="str">
        <f>IF(G7406=30,1,M7405)</f>
      </c>
      <c r="M7406" s="181" t="str">
        <f>L7406*(1-K7406)</f>
      </c>
    </row>
    <row r="7407">
      <c r="A7407" t="s">
        <v>164</v>
      </c>
      <c r="B7407" t="s">
        <v>115</v>
      </c>
      <c r="C7407" s="32" t="s">
        <v>376</v>
      </c>
      <c r="D7407" t="s">
        <v>458</v>
      </c>
      <c r="E7407" t="s">
        <v>476</v>
      </c>
      <c r="F7407" s="174" t="n">
        <v>2028</v>
      </c>
      <c r="G7407" s="175" t="n">
        <v>35</v>
      </c>
      <c r="H7407" s="176" t="n">
        <v>2010.4821654319</v>
      </c>
      <c r="I7407" s="177" t="n">
        <v>4337558.19415576</v>
      </c>
      <c r="J7407" s="178" t="str">
        <f>IF(I7407&gt;0,H7407/I7407,0)</f>
      </c>
      <c r="K7407" s="179" t="str">
        <f>1-EXP(-J7407)</f>
      </c>
      <c r="L7407" s="180" t="str">
        <f>IF(G7407=30,1,M7406)</f>
      </c>
      <c r="M7407" s="181" t="str">
        <f>L7407*(1-K7407)</f>
      </c>
    </row>
    <row r="7408">
      <c r="A7408" t="s">
        <v>164</v>
      </c>
      <c r="B7408" t="s">
        <v>115</v>
      </c>
      <c r="C7408" s="32" t="s">
        <v>376</v>
      </c>
      <c r="D7408" t="s">
        <v>458</v>
      </c>
      <c r="E7408" t="s">
        <v>476</v>
      </c>
      <c r="F7408" s="174" t="n">
        <v>2028</v>
      </c>
      <c r="G7408" s="175" t="n">
        <v>36</v>
      </c>
      <c r="H7408" s="176" t="n">
        <v>2148.57489059288</v>
      </c>
      <c r="I7408" s="177" t="n">
        <v>4375971.08663962</v>
      </c>
      <c r="J7408" s="178" t="str">
        <f>IF(I7408&gt;0,H7408/I7408,0)</f>
      </c>
      <c r="K7408" s="179" t="str">
        <f>1-EXP(-J7408)</f>
      </c>
      <c r="L7408" s="180" t="str">
        <f>IF(G7408=30,1,M7407)</f>
      </c>
      <c r="M7408" s="181" t="str">
        <f>L7408*(1-K7408)</f>
      </c>
    </row>
    <row r="7409">
      <c r="A7409" t="s">
        <v>164</v>
      </c>
      <c r="B7409" t="s">
        <v>115</v>
      </c>
      <c r="C7409" s="32" t="s">
        <v>376</v>
      </c>
      <c r="D7409" t="s">
        <v>458</v>
      </c>
      <c r="E7409" t="s">
        <v>476</v>
      </c>
      <c r="F7409" s="174" t="n">
        <v>2028</v>
      </c>
      <c r="G7409" s="175" t="n">
        <v>37</v>
      </c>
      <c r="H7409" s="176" t="n">
        <v>2319.46435046503</v>
      </c>
      <c r="I7409" s="177" t="n">
        <v>4395222.92292647</v>
      </c>
      <c r="J7409" s="178" t="str">
        <f>IF(I7409&gt;0,H7409/I7409,0)</f>
      </c>
      <c r="K7409" s="179" t="str">
        <f>1-EXP(-J7409)</f>
      </c>
      <c r="L7409" s="180" t="str">
        <f>IF(G7409=30,1,M7408)</f>
      </c>
      <c r="M7409" s="181" t="str">
        <f>L7409*(1-K7409)</f>
      </c>
    </row>
    <row r="7410">
      <c r="A7410" t="s">
        <v>164</v>
      </c>
      <c r="B7410" t="s">
        <v>115</v>
      </c>
      <c r="C7410" s="32" t="s">
        <v>376</v>
      </c>
      <c r="D7410" t="s">
        <v>458</v>
      </c>
      <c r="E7410" t="s">
        <v>476</v>
      </c>
      <c r="F7410" s="174" t="n">
        <v>2028</v>
      </c>
      <c r="G7410" s="175" t="n">
        <v>38</v>
      </c>
      <c r="H7410" s="176" t="n">
        <v>3530.32011360111</v>
      </c>
      <c r="I7410" s="177" t="n">
        <v>6472921.68362659</v>
      </c>
      <c r="J7410" s="178" t="str">
        <f>IF(I7410&gt;0,H7410/I7410,0)</f>
      </c>
      <c r="K7410" s="179" t="str">
        <f>1-EXP(-J7410)</f>
      </c>
      <c r="L7410" s="180" t="str">
        <f>IF(G7410=30,1,M7409)</f>
      </c>
      <c r="M7410" s="181" t="str">
        <f>L7410*(1-K7410)</f>
      </c>
    </row>
    <row r="7411">
      <c r="A7411" t="s">
        <v>164</v>
      </c>
      <c r="B7411" t="s">
        <v>115</v>
      </c>
      <c r="C7411" s="32" t="s">
        <v>376</v>
      </c>
      <c r="D7411" t="s">
        <v>458</v>
      </c>
      <c r="E7411" t="s">
        <v>476</v>
      </c>
      <c r="F7411" s="174" t="n">
        <v>2028</v>
      </c>
      <c r="G7411" s="175" t="n">
        <v>39</v>
      </c>
      <c r="H7411" s="176" t="n">
        <v>2667.78803330534</v>
      </c>
      <c r="I7411" s="177" t="n">
        <v>4356247.25340376</v>
      </c>
      <c r="J7411" s="178" t="str">
        <f>IF(I7411&gt;0,H7411/I7411,0)</f>
      </c>
      <c r="K7411" s="179" t="str">
        <f>1-EXP(-J7411)</f>
      </c>
      <c r="L7411" s="180" t="str">
        <f>IF(G7411=30,1,M7410)</f>
      </c>
      <c r="M7411" s="181" t="str">
        <f>L7411*(1-K7411)</f>
      </c>
    </row>
    <row r="7412">
      <c r="A7412" t="s">
        <v>164</v>
      </c>
      <c r="B7412" t="s">
        <v>115</v>
      </c>
      <c r="C7412" s="32" t="s">
        <v>376</v>
      </c>
      <c r="D7412" t="s">
        <v>458</v>
      </c>
      <c r="E7412" t="s">
        <v>476</v>
      </c>
      <c r="F7412" s="174" t="n">
        <v>2028</v>
      </c>
      <c r="G7412" s="175" t="n">
        <v>40</v>
      </c>
      <c r="H7412" s="176" t="n">
        <v>3582.31683922494</v>
      </c>
      <c r="I7412" s="177" t="n">
        <v>4340966.76902634</v>
      </c>
      <c r="J7412" s="178" t="str">
        <f>IF(I7412&gt;0,H7412/I7412,0)</f>
      </c>
      <c r="K7412" s="179" t="str">
        <f>1-EXP(-J7412)</f>
      </c>
      <c r="L7412" s="180" t="str">
        <f>IF(G7412=30,1,M7411)</f>
      </c>
      <c r="M7412" s="181" t="str">
        <f>L7412*(1-K7412)</f>
      </c>
    </row>
    <row r="7413">
      <c r="A7413" t="s">
        <v>164</v>
      </c>
      <c r="B7413" t="s">
        <v>115</v>
      </c>
      <c r="C7413" s="32" t="s">
        <v>376</v>
      </c>
      <c r="D7413" t="s">
        <v>458</v>
      </c>
      <c r="E7413" t="s">
        <v>476</v>
      </c>
      <c r="F7413" s="174" t="n">
        <v>2028</v>
      </c>
      <c r="G7413" s="175" t="n">
        <v>41</v>
      </c>
      <c r="H7413" s="176" t="n">
        <v>3721.22484022021</v>
      </c>
      <c r="I7413" s="177" t="n">
        <v>4208838.18308501</v>
      </c>
      <c r="J7413" s="178" t="str">
        <f>IF(I7413&gt;0,H7413/I7413,0)</f>
      </c>
      <c r="K7413" s="179" t="str">
        <f>1-EXP(-J7413)</f>
      </c>
      <c r="L7413" s="180" t="str">
        <f>IF(G7413=30,1,M7412)</f>
      </c>
      <c r="M7413" s="181" t="str">
        <f>L7413*(1-K7413)</f>
      </c>
    </row>
    <row r="7414">
      <c r="A7414" t="s">
        <v>164</v>
      </c>
      <c r="B7414" t="s">
        <v>115</v>
      </c>
      <c r="C7414" s="32" t="s">
        <v>376</v>
      </c>
      <c r="D7414" t="s">
        <v>458</v>
      </c>
      <c r="E7414" t="s">
        <v>476</v>
      </c>
      <c r="F7414" s="174" t="n">
        <v>2028</v>
      </c>
      <c r="G7414" s="175" t="n">
        <v>42</v>
      </c>
      <c r="H7414" s="176" t="n">
        <v>4011.12023393963</v>
      </c>
      <c r="I7414" s="177" t="n">
        <v>4175806.98235455</v>
      </c>
      <c r="J7414" s="178" t="str">
        <f>IF(I7414&gt;0,H7414/I7414,0)</f>
      </c>
      <c r="K7414" s="179" t="str">
        <f>1-EXP(-J7414)</f>
      </c>
      <c r="L7414" s="180" t="str">
        <f>IF(G7414=30,1,M7413)</f>
      </c>
      <c r="M7414" s="181" t="str">
        <f>L7414*(1-K7414)</f>
      </c>
    </row>
    <row r="7415">
      <c r="A7415" t="s">
        <v>164</v>
      </c>
      <c r="B7415" t="s">
        <v>115</v>
      </c>
      <c r="C7415" s="32" t="s">
        <v>376</v>
      </c>
      <c r="D7415" t="s">
        <v>458</v>
      </c>
      <c r="E7415" t="s">
        <v>476</v>
      </c>
      <c r="F7415" s="174" t="n">
        <v>2028</v>
      </c>
      <c r="G7415" s="175" t="n">
        <v>43</v>
      </c>
      <c r="H7415" s="176" t="n">
        <v>4437.07397138561</v>
      </c>
      <c r="I7415" s="177" t="n">
        <v>4237085.91682795</v>
      </c>
      <c r="J7415" s="178" t="str">
        <f>IF(I7415&gt;0,H7415/I7415,0)</f>
      </c>
      <c r="K7415" s="179" t="str">
        <f>1-EXP(-J7415)</f>
      </c>
      <c r="L7415" s="180" t="str">
        <f>IF(G7415=30,1,M7414)</f>
      </c>
      <c r="M7415" s="181" t="str">
        <f>L7415*(1-K7415)</f>
      </c>
    </row>
    <row r="7416">
      <c r="A7416" t="s">
        <v>164</v>
      </c>
      <c r="B7416" t="s">
        <v>115</v>
      </c>
      <c r="C7416" s="32" t="s">
        <v>376</v>
      </c>
      <c r="D7416" t="s">
        <v>458</v>
      </c>
      <c r="E7416" t="s">
        <v>476</v>
      </c>
      <c r="F7416" s="174" t="n">
        <v>2028</v>
      </c>
      <c r="G7416" s="175" t="n">
        <v>44</v>
      </c>
      <c r="H7416" s="176" t="n">
        <v>4950.96659675372</v>
      </c>
      <c r="I7416" s="177" t="n">
        <v>4323867.4792995</v>
      </c>
      <c r="J7416" s="178" t="str">
        <f>IF(I7416&gt;0,H7416/I7416,0)</f>
      </c>
      <c r="K7416" s="179" t="str">
        <f>1-EXP(-J7416)</f>
      </c>
      <c r="L7416" s="180" t="str">
        <f>IF(G7416=30,1,M7415)</f>
      </c>
      <c r="M7416" s="181" t="str">
        <f>L7416*(1-K7416)</f>
      </c>
    </row>
    <row r="7417">
      <c r="A7417" t="s">
        <v>164</v>
      </c>
      <c r="B7417" t="s">
        <v>115</v>
      </c>
      <c r="C7417" s="32" t="s">
        <v>376</v>
      </c>
      <c r="D7417" t="s">
        <v>458</v>
      </c>
      <c r="E7417" t="s">
        <v>476</v>
      </c>
      <c r="F7417" s="174" t="n">
        <v>2028</v>
      </c>
      <c r="G7417" s="175" t="n">
        <v>45</v>
      </c>
      <c r="H7417" s="176" t="n">
        <v>6378.15984650744</v>
      </c>
      <c r="I7417" s="177" t="n">
        <v>4301335.65774345</v>
      </c>
      <c r="J7417" s="178" t="str">
        <f>IF(I7417&gt;0,H7417/I7417,0)</f>
      </c>
      <c r="K7417" s="179" t="str">
        <f>1-EXP(-J7417)</f>
      </c>
      <c r="L7417" s="180" t="str">
        <f>IF(G7417=30,1,M7416)</f>
      </c>
      <c r="M7417" s="181" t="str">
        <f>L7417*(1-K7417)</f>
      </c>
    </row>
    <row r="7418">
      <c r="A7418" t="s">
        <v>164</v>
      </c>
      <c r="B7418" t="s">
        <v>115</v>
      </c>
      <c r="C7418" s="32" t="s">
        <v>376</v>
      </c>
      <c r="D7418" t="s">
        <v>458</v>
      </c>
      <c r="E7418" t="s">
        <v>476</v>
      </c>
      <c r="F7418" s="174" t="n">
        <v>2028</v>
      </c>
      <c r="G7418" s="175" t="n">
        <v>46</v>
      </c>
      <c r="H7418" s="176" t="n">
        <v>6708.99809504066</v>
      </c>
      <c r="I7418" s="177" t="n">
        <v>4164773.70449854</v>
      </c>
      <c r="J7418" s="178" t="str">
        <f>IF(I7418&gt;0,H7418/I7418,0)</f>
      </c>
      <c r="K7418" s="179" t="str">
        <f>1-EXP(-J7418)</f>
      </c>
      <c r="L7418" s="180" t="str">
        <f>IF(G7418=30,1,M7417)</f>
      </c>
      <c r="M7418" s="181" t="str">
        <f>L7418*(1-K7418)</f>
      </c>
    </row>
    <row r="7419">
      <c r="A7419" t="s">
        <v>164</v>
      </c>
      <c r="B7419" t="s">
        <v>115</v>
      </c>
      <c r="C7419" s="32" t="s">
        <v>376</v>
      </c>
      <c r="D7419" t="s">
        <v>458</v>
      </c>
      <c r="E7419" t="s">
        <v>476</v>
      </c>
      <c r="F7419" s="174" t="n">
        <v>2028</v>
      </c>
      <c r="G7419" s="175" t="n">
        <v>47</v>
      </c>
      <c r="H7419" s="176" t="n">
        <v>7239.2173685796</v>
      </c>
      <c r="I7419" s="177" t="n">
        <v>4092021.77036376</v>
      </c>
      <c r="J7419" s="178" t="str">
        <f>IF(I7419&gt;0,H7419/I7419,0)</f>
      </c>
      <c r="K7419" s="179" t="str">
        <f>1-EXP(-J7419)</f>
      </c>
      <c r="L7419" s="180" t="str">
        <f>IF(G7419=30,1,M7418)</f>
      </c>
      <c r="M7419" s="181" t="str">
        <f>L7419*(1-K7419)</f>
      </c>
    </row>
    <row r="7420">
      <c r="A7420" t="s">
        <v>164</v>
      </c>
      <c r="B7420" t="s">
        <v>115</v>
      </c>
      <c r="C7420" s="32" t="s">
        <v>376</v>
      </c>
      <c r="D7420" t="s">
        <v>458</v>
      </c>
      <c r="E7420" t="s">
        <v>476</v>
      </c>
      <c r="F7420" s="174" t="n">
        <v>2028</v>
      </c>
      <c r="G7420" s="175" t="n">
        <v>48</v>
      </c>
      <c r="H7420" s="176" t="n">
        <v>7834.39835520123</v>
      </c>
      <c r="I7420" s="177" t="n">
        <v>4035240.71278219</v>
      </c>
      <c r="J7420" s="178" t="str">
        <f>IF(I7420&gt;0,H7420/I7420,0)</f>
      </c>
      <c r="K7420" s="179" t="str">
        <f>1-EXP(-J7420)</f>
      </c>
      <c r="L7420" s="180" t="str">
        <f>IF(G7420=30,1,M7419)</f>
      </c>
      <c r="M7420" s="181" t="str">
        <f>L7420*(1-K7420)</f>
      </c>
    </row>
    <row r="7421">
      <c r="A7421" t="s">
        <v>164</v>
      </c>
      <c r="B7421" t="s">
        <v>115</v>
      </c>
      <c r="C7421" s="32" t="s">
        <v>376</v>
      </c>
      <c r="D7421" t="s">
        <v>458</v>
      </c>
      <c r="E7421" t="s">
        <v>476</v>
      </c>
      <c r="F7421" s="174" t="n">
        <v>2028</v>
      </c>
      <c r="G7421" s="175" t="n">
        <v>49</v>
      </c>
      <c r="H7421" s="176" t="n">
        <v>8455.56463591332</v>
      </c>
      <c r="I7421" s="177" t="n">
        <v>3972986.58336385</v>
      </c>
      <c r="J7421" s="178" t="str">
        <f>IF(I7421&gt;0,H7421/I7421,0)</f>
      </c>
      <c r="K7421" s="179" t="str">
        <f>1-EXP(-J7421)</f>
      </c>
      <c r="L7421" s="180" t="str">
        <f>IF(G7421=30,1,M7420)</f>
      </c>
      <c r="M7421" s="181" t="str">
        <f>L7421*(1-K7421)</f>
      </c>
    </row>
    <row r="7422">
      <c r="A7422" t="s">
        <v>164</v>
      </c>
      <c r="B7422" t="s">
        <v>115</v>
      </c>
      <c r="C7422" s="32" t="s">
        <v>376</v>
      </c>
      <c r="D7422" t="s">
        <v>458</v>
      </c>
      <c r="E7422" t="s">
        <v>476</v>
      </c>
      <c r="F7422" s="174" t="n">
        <v>2028</v>
      </c>
      <c r="G7422" s="175" t="n">
        <v>50</v>
      </c>
      <c r="H7422" s="176" t="n">
        <v>9666.14711719295</v>
      </c>
      <c r="I7422" s="177" t="n">
        <v>3891243.98207534</v>
      </c>
      <c r="J7422" s="178" t="str">
        <f>IF(I7422&gt;0,H7422/I7422,0)</f>
      </c>
      <c r="K7422" s="179" t="str">
        <f>1-EXP(-J7422)</f>
      </c>
      <c r="L7422" s="180" t="str">
        <f>IF(G7422=30,1,M7421)</f>
      </c>
      <c r="M7422" s="181" t="str">
        <f>L7422*(1-K7422)</f>
      </c>
    </row>
    <row r="7423">
      <c r="A7423" t="s">
        <v>164</v>
      </c>
      <c r="B7423" t="s">
        <v>115</v>
      </c>
      <c r="C7423" s="32" t="s">
        <v>376</v>
      </c>
      <c r="D7423" t="s">
        <v>458</v>
      </c>
      <c r="E7423" t="s">
        <v>476</v>
      </c>
      <c r="F7423" s="174" t="n">
        <v>2028</v>
      </c>
      <c r="G7423" s="175" t="n">
        <v>51</v>
      </c>
      <c r="H7423" s="176" t="n">
        <v>10309.9704768072</v>
      </c>
      <c r="I7423" s="177" t="n">
        <v>3825909.68293538</v>
      </c>
      <c r="J7423" s="178" t="str">
        <f>IF(I7423&gt;0,H7423/I7423,0)</f>
      </c>
      <c r="K7423" s="179" t="str">
        <f>1-EXP(-J7423)</f>
      </c>
      <c r="L7423" s="180" t="str">
        <f>IF(G7423=30,1,M7422)</f>
      </c>
      <c r="M7423" s="181" t="str">
        <f>L7423*(1-K7423)</f>
      </c>
    </row>
    <row r="7424">
      <c r="A7424" t="s">
        <v>164</v>
      </c>
      <c r="B7424" t="s">
        <v>115</v>
      </c>
      <c r="C7424" s="32" t="s">
        <v>376</v>
      </c>
      <c r="D7424" t="s">
        <v>458</v>
      </c>
      <c r="E7424" t="s">
        <v>476</v>
      </c>
      <c r="F7424" s="174" t="n">
        <v>2028</v>
      </c>
      <c r="G7424" s="175" t="n">
        <v>52</v>
      </c>
      <c r="H7424" s="176" t="n">
        <v>11054.2778834851</v>
      </c>
      <c r="I7424" s="177" t="n">
        <v>3749529.86794426</v>
      </c>
      <c r="J7424" s="178" t="str">
        <f>IF(I7424&gt;0,H7424/I7424,0)</f>
      </c>
      <c r="K7424" s="179" t="str">
        <f>1-EXP(-J7424)</f>
      </c>
      <c r="L7424" s="180" t="str">
        <f>IF(G7424=30,1,M7423)</f>
      </c>
      <c r="M7424" s="181" t="str">
        <f>L7424*(1-K7424)</f>
      </c>
    </row>
    <row r="7425">
      <c r="A7425" t="s">
        <v>164</v>
      </c>
      <c r="B7425" t="s">
        <v>115</v>
      </c>
      <c r="C7425" s="32" t="s">
        <v>376</v>
      </c>
      <c r="D7425" t="s">
        <v>458</v>
      </c>
      <c r="E7425" t="s">
        <v>476</v>
      </c>
      <c r="F7425" s="174" t="n">
        <v>2028</v>
      </c>
      <c r="G7425" s="175" t="n">
        <v>53</v>
      </c>
      <c r="H7425" s="176" t="n">
        <v>11842.4576322157</v>
      </c>
      <c r="I7425" s="177" t="n">
        <v>3672434.22845528</v>
      </c>
      <c r="J7425" s="178" t="str">
        <f>IF(I7425&gt;0,H7425/I7425,0)</f>
      </c>
      <c r="K7425" s="179" t="str">
        <f>1-EXP(-J7425)</f>
      </c>
      <c r="L7425" s="180" t="str">
        <f>IF(G7425=30,1,M7424)</f>
      </c>
      <c r="M7425" s="181" t="str">
        <f>L7425*(1-K7425)</f>
      </c>
    </row>
    <row r="7426">
      <c r="A7426" t="s">
        <v>164</v>
      </c>
      <c r="B7426" t="s">
        <v>115</v>
      </c>
      <c r="C7426" s="32" t="s">
        <v>376</v>
      </c>
      <c r="D7426" t="s">
        <v>458</v>
      </c>
      <c r="E7426" t="s">
        <v>476</v>
      </c>
      <c r="F7426" s="174" t="n">
        <v>2028</v>
      </c>
      <c r="G7426" s="175" t="n">
        <v>54</v>
      </c>
      <c r="H7426" s="176" t="n">
        <v>12583.7582716212</v>
      </c>
      <c r="I7426" s="177" t="n">
        <v>3567643.60708844</v>
      </c>
      <c r="J7426" s="178" t="str">
        <f>IF(I7426&gt;0,H7426/I7426,0)</f>
      </c>
      <c r="K7426" s="179" t="str">
        <f>1-EXP(-J7426)</f>
      </c>
      <c r="L7426" s="180" t="str">
        <f>IF(G7426=30,1,M7425)</f>
      </c>
      <c r="M7426" s="181" t="str">
        <f>L7426*(1-K7426)</f>
      </c>
    </row>
    <row r="7427">
      <c r="A7427" t="s">
        <v>164</v>
      </c>
      <c r="B7427" t="s">
        <v>115</v>
      </c>
      <c r="C7427" s="32" t="s">
        <v>376</v>
      </c>
      <c r="D7427" t="s">
        <v>458</v>
      </c>
      <c r="E7427" t="s">
        <v>476</v>
      </c>
      <c r="F7427" s="174" t="n">
        <v>2028</v>
      </c>
      <c r="G7427" s="175" t="n">
        <v>55</v>
      </c>
      <c r="H7427" s="176" t="n">
        <v>13758.0871624671</v>
      </c>
      <c r="I7427" s="177" t="n">
        <v>3523477.62215349</v>
      </c>
      <c r="J7427" s="178" t="str">
        <f>IF(I7427&gt;0,H7427/I7427,0)</f>
      </c>
      <c r="K7427" s="179" t="str">
        <f>1-EXP(-J7427)</f>
      </c>
      <c r="L7427" s="180" t="str">
        <f>IF(G7427=30,1,M7426)</f>
      </c>
      <c r="M7427" s="181" t="str">
        <f>L7427*(1-K7427)</f>
      </c>
    </row>
    <row r="7428">
      <c r="A7428" t="s">
        <v>164</v>
      </c>
      <c r="B7428" t="s">
        <v>115</v>
      </c>
      <c r="C7428" s="32" t="s">
        <v>376</v>
      </c>
      <c r="D7428" t="s">
        <v>458</v>
      </c>
      <c r="E7428" t="s">
        <v>476</v>
      </c>
      <c r="F7428" s="174" t="n">
        <v>2028</v>
      </c>
      <c r="G7428" s="175" t="n">
        <v>56</v>
      </c>
      <c r="H7428" s="176" t="n">
        <v>14064.4602431797</v>
      </c>
      <c r="I7428" s="177" t="n">
        <v>3314116.10746374</v>
      </c>
      <c r="J7428" s="178" t="str">
        <f>IF(I7428&gt;0,H7428/I7428,0)</f>
      </c>
      <c r="K7428" s="179" t="str">
        <f>1-EXP(-J7428)</f>
      </c>
      <c r="L7428" s="180" t="str">
        <f>IF(G7428=30,1,M7427)</f>
      </c>
      <c r="M7428" s="181" t="str">
        <f>L7428*(1-K7428)</f>
      </c>
    </row>
    <row r="7429">
      <c r="A7429" t="s">
        <v>164</v>
      </c>
      <c r="B7429" t="s">
        <v>115</v>
      </c>
      <c r="C7429" s="32" t="s">
        <v>376</v>
      </c>
      <c r="D7429" t="s">
        <v>458</v>
      </c>
      <c r="E7429" t="s">
        <v>476</v>
      </c>
      <c r="F7429" s="174" t="n">
        <v>2028</v>
      </c>
      <c r="G7429" s="175" t="n">
        <v>57</v>
      </c>
      <c r="H7429" s="176" t="n">
        <v>14991.5637083187</v>
      </c>
      <c r="I7429" s="177" t="n">
        <v>3227451.30071524</v>
      </c>
      <c r="J7429" s="178" t="str">
        <f>IF(I7429&gt;0,H7429/I7429,0)</f>
      </c>
      <c r="K7429" s="179" t="str">
        <f>1-EXP(-J7429)</f>
      </c>
      <c r="L7429" s="180" t="str">
        <f>IF(G7429=30,1,M7428)</f>
      </c>
      <c r="M7429" s="181" t="str">
        <f>L7429*(1-K7429)</f>
      </c>
    </row>
    <row r="7430">
      <c r="A7430" t="s">
        <v>164</v>
      </c>
      <c r="B7430" t="s">
        <v>115</v>
      </c>
      <c r="C7430" s="32" t="s">
        <v>376</v>
      </c>
      <c r="D7430" t="s">
        <v>458</v>
      </c>
      <c r="E7430" t="s">
        <v>476</v>
      </c>
      <c r="F7430" s="174" t="n">
        <v>2028</v>
      </c>
      <c r="G7430" s="175" t="n">
        <v>58</v>
      </c>
      <c r="H7430" s="176" t="n">
        <v>15991.2462573451</v>
      </c>
      <c r="I7430" s="177" t="n">
        <v>3145202.1554339</v>
      </c>
      <c r="J7430" s="178" t="str">
        <f>IF(I7430&gt;0,H7430/I7430,0)</f>
      </c>
      <c r="K7430" s="179" t="str">
        <f>1-EXP(-J7430)</f>
      </c>
      <c r="L7430" s="180" t="str">
        <f>IF(G7430=30,1,M7429)</f>
      </c>
      <c r="M7430" s="181" t="str">
        <f>L7430*(1-K7430)</f>
      </c>
    </row>
    <row r="7431">
      <c r="A7431" t="s">
        <v>164</v>
      </c>
      <c r="B7431" t="s">
        <v>115</v>
      </c>
      <c r="C7431" s="32" t="s">
        <v>376</v>
      </c>
      <c r="D7431" t="s">
        <v>458</v>
      </c>
      <c r="E7431" t="s">
        <v>476</v>
      </c>
      <c r="F7431" s="174" t="n">
        <v>2028</v>
      </c>
      <c r="G7431" s="175" t="n">
        <v>59</v>
      </c>
      <c r="H7431" s="176" t="n">
        <v>16992.6524227943</v>
      </c>
      <c r="I7431" s="177" t="n">
        <v>3053617.61052358</v>
      </c>
      <c r="J7431" s="178" t="str">
        <f>IF(I7431&gt;0,H7431/I7431,0)</f>
      </c>
      <c r="K7431" s="179" t="str">
        <f>1-EXP(-J7431)</f>
      </c>
      <c r="L7431" s="180" t="str">
        <f>IF(G7431=30,1,M7430)</f>
      </c>
      <c r="M7431" s="181" t="str">
        <f>L7431*(1-K7431)</f>
      </c>
    </row>
    <row r="7432">
      <c r="A7432" t="s">
        <v>164</v>
      </c>
      <c r="B7432" t="s">
        <v>115</v>
      </c>
      <c r="C7432" s="32" t="s">
        <v>376</v>
      </c>
      <c r="D7432" t="s">
        <v>458</v>
      </c>
      <c r="E7432" t="s">
        <v>476</v>
      </c>
      <c r="F7432" s="174" t="n">
        <v>2028</v>
      </c>
      <c r="G7432" s="175" t="n">
        <v>60</v>
      </c>
      <c r="H7432" s="176" t="n">
        <v>18315.0215646482</v>
      </c>
      <c r="I7432" s="177" t="n">
        <v>2942229.97654242</v>
      </c>
      <c r="J7432" s="178" t="str">
        <f>IF(I7432&gt;0,H7432/I7432,0)</f>
      </c>
      <c r="K7432" s="179" t="str">
        <f>1-EXP(-J7432)</f>
      </c>
      <c r="L7432" s="180" t="str">
        <f>IF(G7432=30,1,M7431)</f>
      </c>
      <c r="M7432" s="181" t="str">
        <f>L7432*(1-K7432)</f>
      </c>
    </row>
    <row r="7433">
      <c r="A7433" t="s">
        <v>164</v>
      </c>
      <c r="B7433" t="s">
        <v>115</v>
      </c>
      <c r="C7433" s="32" t="s">
        <v>376</v>
      </c>
      <c r="D7433" t="s">
        <v>458</v>
      </c>
      <c r="E7433" t="s">
        <v>476</v>
      </c>
      <c r="F7433" s="174" t="n">
        <v>2028</v>
      </c>
      <c r="G7433" s="175" t="n">
        <v>61</v>
      </c>
      <c r="H7433" s="176" t="n">
        <v>18953.7371135866</v>
      </c>
      <c r="I7433" s="177" t="n">
        <v>2798943.01271255</v>
      </c>
      <c r="J7433" s="178" t="str">
        <f>IF(I7433&gt;0,H7433/I7433,0)</f>
      </c>
      <c r="K7433" s="179" t="str">
        <f>1-EXP(-J7433)</f>
      </c>
      <c r="L7433" s="180" t="str">
        <f>IF(G7433=30,1,M7432)</f>
      </c>
      <c r="M7433" s="181" t="str">
        <f>L7433*(1-K7433)</f>
      </c>
    </row>
    <row r="7434">
      <c r="A7434" t="s">
        <v>164</v>
      </c>
      <c r="B7434" t="s">
        <v>115</v>
      </c>
      <c r="C7434" s="32" t="s">
        <v>376</v>
      </c>
      <c r="D7434" t="s">
        <v>458</v>
      </c>
      <c r="E7434" t="s">
        <v>476</v>
      </c>
      <c r="F7434" s="174" t="n">
        <v>2028</v>
      </c>
      <c r="G7434" s="175" t="n">
        <v>62</v>
      </c>
      <c r="H7434" s="176" t="n">
        <v>19985.086230071</v>
      </c>
      <c r="I7434" s="177" t="n">
        <v>2692903.44144412</v>
      </c>
      <c r="J7434" s="178" t="str">
        <f>IF(I7434&gt;0,H7434/I7434,0)</f>
      </c>
      <c r="K7434" s="179" t="str">
        <f>1-EXP(-J7434)</f>
      </c>
      <c r="L7434" s="180" t="str">
        <f>IF(G7434=30,1,M7433)</f>
      </c>
      <c r="M7434" s="181" t="str">
        <f>L7434*(1-K7434)</f>
      </c>
    </row>
    <row r="7435">
      <c r="A7435" t="s">
        <v>164</v>
      </c>
      <c r="B7435" t="s">
        <v>115</v>
      </c>
      <c r="C7435" s="32" t="s">
        <v>376</v>
      </c>
      <c r="D7435" t="s">
        <v>458</v>
      </c>
      <c r="E7435" t="s">
        <v>476</v>
      </c>
      <c r="F7435" s="174" t="n">
        <v>2028</v>
      </c>
      <c r="G7435" s="175" t="n">
        <v>63</v>
      </c>
      <c r="H7435" s="176" t="n">
        <v>20863.3489911711</v>
      </c>
      <c r="I7435" s="177" t="n">
        <v>2565118.3174263</v>
      </c>
      <c r="J7435" s="178" t="str">
        <f>IF(I7435&gt;0,H7435/I7435,0)</f>
      </c>
      <c r="K7435" s="179" t="str">
        <f>1-EXP(-J7435)</f>
      </c>
      <c r="L7435" s="180" t="str">
        <f>IF(G7435=30,1,M7434)</f>
      </c>
      <c r="M7435" s="181" t="str">
        <f>L7435*(1-K7435)</f>
      </c>
    </row>
    <row r="7436">
      <c r="A7436" t="s">
        <v>164</v>
      </c>
      <c r="B7436" t="s">
        <v>115</v>
      </c>
      <c r="C7436" s="32" t="s">
        <v>376</v>
      </c>
      <c r="D7436" t="s">
        <v>458</v>
      </c>
      <c r="E7436" t="s">
        <v>476</v>
      </c>
      <c r="F7436" s="174" t="n">
        <v>2028</v>
      </c>
      <c r="G7436" s="175" t="n">
        <v>64</v>
      </c>
      <c r="H7436" s="176" t="n">
        <v>21734.3252183033</v>
      </c>
      <c r="I7436" s="177" t="n">
        <v>2437477.96808112</v>
      </c>
      <c r="J7436" s="178" t="str">
        <f>IF(I7436&gt;0,H7436/I7436,0)</f>
      </c>
      <c r="K7436" s="179" t="str">
        <f>1-EXP(-J7436)</f>
      </c>
      <c r="L7436" s="180" t="str">
        <f>IF(G7436=30,1,M7435)</f>
      </c>
      <c r="M7436" s="181" t="str">
        <f>L7436*(1-K7436)</f>
      </c>
    </row>
    <row r="7437">
      <c r="A7437" t="s">
        <v>164</v>
      </c>
      <c r="B7437" t="s">
        <v>115</v>
      </c>
      <c r="C7437" s="32" t="s">
        <v>376</v>
      </c>
      <c r="D7437" t="s">
        <v>458</v>
      </c>
      <c r="E7437" t="s">
        <v>476</v>
      </c>
      <c r="F7437" s="174" t="n">
        <v>2028</v>
      </c>
      <c r="G7437" s="175" t="n">
        <v>65</v>
      </c>
      <c r="H7437" s="176" t="n">
        <v>22009.7998413136</v>
      </c>
      <c r="I7437" s="177" t="n">
        <v>2314814.37193952</v>
      </c>
      <c r="J7437" s="178" t="str">
        <f>IF(I7437&gt;0,H7437/I7437,0)</f>
      </c>
      <c r="K7437" s="179" t="str">
        <f>1-EXP(-J7437)</f>
      </c>
      <c r="L7437" s="180" t="str">
        <f>IF(G7437=30,1,M7436)</f>
      </c>
      <c r="M7437" s="181" t="str">
        <f>L7437*(1-K7437)</f>
      </c>
    </row>
    <row r="7438">
      <c r="A7438" t="s">
        <v>164</v>
      </c>
      <c r="B7438" t="s">
        <v>115</v>
      </c>
      <c r="C7438" s="32" t="s">
        <v>376</v>
      </c>
      <c r="D7438" t="s">
        <v>458</v>
      </c>
      <c r="E7438" t="s">
        <v>476</v>
      </c>
      <c r="F7438" s="174" t="n">
        <v>2028</v>
      </c>
      <c r="G7438" s="175" t="n">
        <v>66</v>
      </c>
      <c r="H7438" s="176" t="n">
        <v>22541.216770445</v>
      </c>
      <c r="I7438" s="177" t="n">
        <v>2166997.81514347</v>
      </c>
      <c r="J7438" s="178" t="str">
        <f>IF(I7438&gt;0,H7438/I7438,0)</f>
      </c>
      <c r="K7438" s="179" t="str">
        <f>1-EXP(-J7438)</f>
      </c>
      <c r="L7438" s="180" t="str">
        <f>IF(G7438=30,1,M7437)</f>
      </c>
      <c r="M7438" s="181" t="str">
        <f>L7438*(1-K7438)</f>
      </c>
    </row>
    <row r="7439">
      <c r="A7439" t="s">
        <v>164</v>
      </c>
      <c r="B7439" t="s">
        <v>115</v>
      </c>
      <c r="C7439" s="32" t="s">
        <v>376</v>
      </c>
      <c r="D7439" t="s">
        <v>458</v>
      </c>
      <c r="E7439" t="s">
        <v>476</v>
      </c>
      <c r="F7439" s="174" t="n">
        <v>2028</v>
      </c>
      <c r="G7439" s="175" t="n">
        <v>67</v>
      </c>
      <c r="H7439" s="176" t="n">
        <v>23344.2403451982</v>
      </c>
      <c r="I7439" s="177" t="n">
        <v>2044007.45044603</v>
      </c>
      <c r="J7439" s="178" t="str">
        <f>IF(I7439&gt;0,H7439/I7439,0)</f>
      </c>
      <c r="K7439" s="179" t="str">
        <f>1-EXP(-J7439)</f>
      </c>
      <c r="L7439" s="180" t="str">
        <f>IF(G7439=30,1,M7438)</f>
      </c>
      <c r="M7439" s="181" t="str">
        <f>L7439*(1-K7439)</f>
      </c>
    </row>
    <row r="7440">
      <c r="A7440" t="s">
        <v>164</v>
      </c>
      <c r="B7440" t="s">
        <v>115</v>
      </c>
      <c r="C7440" s="32" t="s">
        <v>376</v>
      </c>
      <c r="D7440" t="s">
        <v>458</v>
      </c>
      <c r="E7440" t="s">
        <v>476</v>
      </c>
      <c r="F7440" s="174" t="n">
        <v>2028</v>
      </c>
      <c r="G7440" s="175" t="n">
        <v>68</v>
      </c>
      <c r="H7440" s="176" t="n">
        <v>24050.2171298272</v>
      </c>
      <c r="I7440" s="177" t="n">
        <v>1917314.63275381</v>
      </c>
      <c r="J7440" s="178" t="str">
        <f>IF(I7440&gt;0,H7440/I7440,0)</f>
      </c>
      <c r="K7440" s="179" t="str">
        <f>1-EXP(-J7440)</f>
      </c>
      <c r="L7440" s="180" t="str">
        <f>IF(G7440=30,1,M7439)</f>
      </c>
      <c r="M7440" s="181" t="str">
        <f>L7440*(1-K7440)</f>
      </c>
    </row>
    <row r="7441">
      <c r="A7441" t="s">
        <v>164</v>
      </c>
      <c r="B7441" t="s">
        <v>115</v>
      </c>
      <c r="C7441" s="32" t="s">
        <v>376</v>
      </c>
      <c r="D7441" t="s">
        <v>458</v>
      </c>
      <c r="E7441" t="s">
        <v>476</v>
      </c>
      <c r="F7441" s="174" t="n">
        <v>2028</v>
      </c>
      <c r="G7441" s="175" t="n">
        <v>69</v>
      </c>
      <c r="H7441" s="176" t="n">
        <v>24603.9275284162</v>
      </c>
      <c r="I7441" s="177" t="n">
        <v>1784995.4163157</v>
      </c>
      <c r="J7441" s="178" t="str">
        <f>IF(I7441&gt;0,H7441/I7441,0)</f>
      </c>
      <c r="K7441" s="179" t="str">
        <f>1-EXP(-J7441)</f>
      </c>
      <c r="L7441" s="180" t="str">
        <f>IF(G7441=30,1,M7440)</f>
      </c>
      <c r="M7441" s="181" t="str">
        <f>L7441*(1-K7441)</f>
      </c>
    </row>
    <row r="7442">
      <c r="A7442" t="s">
        <v>164</v>
      </c>
      <c r="B7442" t="s">
        <v>115</v>
      </c>
      <c r="C7442" s="32" t="s">
        <v>376</v>
      </c>
      <c r="D7442" t="s">
        <v>458</v>
      </c>
      <c r="E7442" t="s">
        <v>476</v>
      </c>
      <c r="F7442" s="174" t="n">
        <v>2029</v>
      </c>
      <c r="G7442" s="175" t="n">
        <v>30</v>
      </c>
      <c r="H7442" s="176" t="n">
        <v>964.709624743742</v>
      </c>
      <c r="I7442" s="177" t="n">
        <v>4353624.06265445</v>
      </c>
      <c r="J7442" s="178" t="str">
        <f>IF(I7442&gt;0,H7442/I7442,0)</f>
      </c>
      <c r="K7442" s="179" t="str">
        <f>1-EXP(-J7442)</f>
      </c>
      <c r="L7442" s="180" t="str">
        <f>IF(G7442=30,1,M7441)</f>
      </c>
      <c r="M7442" s="181" t="str">
        <f>L7442*(1-K7442)</f>
      </c>
    </row>
    <row r="7443">
      <c r="A7443" t="s">
        <v>164</v>
      </c>
      <c r="B7443" t="s">
        <v>115</v>
      </c>
      <c r="C7443" s="32" t="s">
        <v>376</v>
      </c>
      <c r="D7443" t="s">
        <v>458</v>
      </c>
      <c r="E7443" t="s">
        <v>476</v>
      </c>
      <c r="F7443" s="174" t="n">
        <v>2029</v>
      </c>
      <c r="G7443" s="175" t="n">
        <v>31</v>
      </c>
      <c r="H7443" s="176" t="n">
        <v>1091.26451084333</v>
      </c>
      <c r="I7443" s="177" t="n">
        <v>4413839.4787502</v>
      </c>
      <c r="J7443" s="178" t="str">
        <f>IF(I7443&gt;0,H7443/I7443,0)</f>
      </c>
      <c r="K7443" s="179" t="str">
        <f>1-EXP(-J7443)</f>
      </c>
      <c r="L7443" s="180" t="str">
        <f>IF(G7443=30,1,M7442)</f>
      </c>
      <c r="M7443" s="181" t="str">
        <f>L7443*(1-K7443)</f>
      </c>
    </row>
    <row r="7444">
      <c r="A7444" t="s">
        <v>164</v>
      </c>
      <c r="B7444" t="s">
        <v>115</v>
      </c>
      <c r="C7444" s="32" t="s">
        <v>376</v>
      </c>
      <c r="D7444" t="s">
        <v>458</v>
      </c>
      <c r="E7444" t="s">
        <v>476</v>
      </c>
      <c r="F7444" s="174" t="n">
        <v>2029</v>
      </c>
      <c r="G7444" s="175" t="n">
        <v>32</v>
      </c>
      <c r="H7444" s="176" t="n">
        <v>1372.86935510363</v>
      </c>
      <c r="I7444" s="177" t="n">
        <v>4555494.90790083</v>
      </c>
      <c r="J7444" s="178" t="str">
        <f>IF(I7444&gt;0,H7444/I7444,0)</f>
      </c>
      <c r="K7444" s="179" t="str">
        <f>1-EXP(-J7444)</f>
      </c>
      <c r="L7444" s="180" t="str">
        <f>IF(G7444=30,1,M7443)</f>
      </c>
      <c r="M7444" s="181" t="str">
        <f>L7444*(1-K7444)</f>
      </c>
    </row>
    <row r="7445">
      <c r="A7445" t="s">
        <v>164</v>
      </c>
      <c r="B7445" t="s">
        <v>115</v>
      </c>
      <c r="C7445" s="32" t="s">
        <v>376</v>
      </c>
      <c r="D7445" t="s">
        <v>458</v>
      </c>
      <c r="E7445" t="s">
        <v>476</v>
      </c>
      <c r="F7445" s="174" t="n">
        <v>2029</v>
      </c>
      <c r="G7445" s="175" t="n">
        <v>33</v>
      </c>
      <c r="H7445" s="176" t="n">
        <v>1431.28049037523</v>
      </c>
      <c r="I7445" s="177" t="n">
        <v>4512954.82123574</v>
      </c>
      <c r="J7445" s="178" t="str">
        <f>IF(I7445&gt;0,H7445/I7445,0)</f>
      </c>
      <c r="K7445" s="179" t="str">
        <f>1-EXP(-J7445)</f>
      </c>
      <c r="L7445" s="180" t="str">
        <f>IF(G7445=30,1,M7444)</f>
      </c>
      <c r="M7445" s="181" t="str">
        <f>L7445*(1-K7445)</f>
      </c>
    </row>
    <row r="7446">
      <c r="A7446" t="s">
        <v>164</v>
      </c>
      <c r="B7446" t="s">
        <v>115</v>
      </c>
      <c r="C7446" s="32" t="s">
        <v>376</v>
      </c>
      <c r="D7446" t="s">
        <v>458</v>
      </c>
      <c r="E7446" t="s">
        <v>476</v>
      </c>
      <c r="F7446" s="174" t="n">
        <v>2029</v>
      </c>
      <c r="G7446" s="175" t="n">
        <v>34</v>
      </c>
      <c r="H7446" s="176" t="n">
        <v>1491.26053574592</v>
      </c>
      <c r="I7446" s="177" t="n">
        <v>4440219.59834581</v>
      </c>
      <c r="J7446" s="178" t="str">
        <f>IF(I7446&gt;0,H7446/I7446,0)</f>
      </c>
      <c r="K7446" s="179" t="str">
        <f>1-EXP(-J7446)</f>
      </c>
      <c r="L7446" s="180" t="str">
        <f>IF(G7446=30,1,M7445)</f>
      </c>
      <c r="M7446" s="181" t="str">
        <f>L7446*(1-K7446)</f>
      </c>
    </row>
    <row r="7447">
      <c r="A7447" t="s">
        <v>164</v>
      </c>
      <c r="B7447" t="s">
        <v>115</v>
      </c>
      <c r="C7447" s="32" t="s">
        <v>376</v>
      </c>
      <c r="D7447" t="s">
        <v>458</v>
      </c>
      <c r="E7447" t="s">
        <v>476</v>
      </c>
      <c r="F7447" s="174" t="n">
        <v>2029</v>
      </c>
      <c r="G7447" s="175" t="n">
        <v>35</v>
      </c>
      <c r="H7447" s="176" t="n">
        <v>2011.04616927566</v>
      </c>
      <c r="I7447" s="177" t="n">
        <v>4383325.82627582</v>
      </c>
      <c r="J7447" s="178" t="str">
        <f>IF(I7447&gt;0,H7447/I7447,0)</f>
      </c>
      <c r="K7447" s="179" t="str">
        <f>1-EXP(-J7447)</f>
      </c>
      <c r="L7447" s="180" t="str">
        <f>IF(G7447=30,1,M7446)</f>
      </c>
      <c r="M7447" s="181" t="str">
        <f>L7447*(1-K7447)</f>
      </c>
    </row>
    <row r="7448">
      <c r="A7448" t="s">
        <v>164</v>
      </c>
      <c r="B7448" t="s">
        <v>115</v>
      </c>
      <c r="C7448" s="32" t="s">
        <v>376</v>
      </c>
      <c r="D7448" t="s">
        <v>458</v>
      </c>
      <c r="E7448" t="s">
        <v>476</v>
      </c>
      <c r="F7448" s="174" t="n">
        <v>2029</v>
      </c>
      <c r="G7448" s="175" t="n">
        <v>36</v>
      </c>
      <c r="H7448" s="176" t="n">
        <v>2100.09800006852</v>
      </c>
      <c r="I7448" s="177" t="n">
        <v>4329581.39933045</v>
      </c>
      <c r="J7448" s="178" t="str">
        <f>IF(I7448&gt;0,H7448/I7448,0)</f>
      </c>
      <c r="K7448" s="179" t="str">
        <f>1-EXP(-J7448)</f>
      </c>
      <c r="L7448" s="180" t="str">
        <f>IF(G7448=30,1,M7447)</f>
      </c>
      <c r="M7448" s="181" t="str">
        <f>L7448*(1-K7448)</f>
      </c>
    </row>
    <row r="7449">
      <c r="A7449" t="s">
        <v>164</v>
      </c>
      <c r="B7449" t="s">
        <v>115</v>
      </c>
      <c r="C7449" s="32" t="s">
        <v>376</v>
      </c>
      <c r="D7449" t="s">
        <v>458</v>
      </c>
      <c r="E7449" t="s">
        <v>476</v>
      </c>
      <c r="F7449" s="174" t="n">
        <v>2029</v>
      </c>
      <c r="G7449" s="175" t="n">
        <v>37</v>
      </c>
      <c r="H7449" s="176" t="n">
        <v>2276.29650629533</v>
      </c>
      <c r="I7449" s="177" t="n">
        <v>4367929.50612912</v>
      </c>
      <c r="J7449" s="178" t="str">
        <f>IF(I7449&gt;0,H7449/I7449,0)</f>
      </c>
      <c r="K7449" s="179" t="str">
        <f>1-EXP(-J7449)</f>
      </c>
      <c r="L7449" s="180" t="str">
        <f>IF(G7449=30,1,M7448)</f>
      </c>
      <c r="M7449" s="181" t="str">
        <f>L7449*(1-K7449)</f>
      </c>
    </row>
    <row r="7450">
      <c r="A7450" t="s">
        <v>164</v>
      </c>
      <c r="B7450" t="s">
        <v>115</v>
      </c>
      <c r="C7450" s="32" t="s">
        <v>376</v>
      </c>
      <c r="D7450" t="s">
        <v>458</v>
      </c>
      <c r="E7450" t="s">
        <v>476</v>
      </c>
      <c r="F7450" s="174" t="n">
        <v>2029</v>
      </c>
      <c r="G7450" s="175" t="n">
        <v>38</v>
      </c>
      <c r="H7450" s="176" t="n">
        <v>2461.89300215225</v>
      </c>
      <c r="I7450" s="177" t="n">
        <v>4386574.93947574</v>
      </c>
      <c r="J7450" s="178" t="str">
        <f>IF(I7450&gt;0,H7450/I7450,0)</f>
      </c>
      <c r="K7450" s="179" t="str">
        <f>1-EXP(-J7450)</f>
      </c>
      <c r="L7450" s="180" t="str">
        <f>IF(G7450=30,1,M7449)</f>
      </c>
      <c r="M7450" s="181" t="str">
        <f>L7450*(1-K7450)</f>
      </c>
    </row>
    <row r="7451">
      <c r="A7451" t="s">
        <v>164</v>
      </c>
      <c r="B7451" t="s">
        <v>115</v>
      </c>
      <c r="C7451" s="32" t="s">
        <v>376</v>
      </c>
      <c r="D7451" t="s">
        <v>458</v>
      </c>
      <c r="E7451" t="s">
        <v>476</v>
      </c>
      <c r="F7451" s="174" t="n">
        <v>2029</v>
      </c>
      <c r="G7451" s="175" t="n">
        <v>39</v>
      </c>
      <c r="H7451" s="176" t="n">
        <v>3746.61996140126</v>
      </c>
      <c r="I7451" s="177" t="n">
        <v>6459728.05564649</v>
      </c>
      <c r="J7451" s="178" t="str">
        <f>IF(I7451&gt;0,H7451/I7451,0)</f>
      </c>
      <c r="K7451" s="179" t="str">
        <f>1-EXP(-J7451)</f>
      </c>
      <c r="L7451" s="180" t="str">
        <f>IF(G7451=30,1,M7450)</f>
      </c>
      <c r="M7451" s="181" t="str">
        <f>L7451*(1-K7451)</f>
      </c>
    </row>
    <row r="7452">
      <c r="A7452" t="s">
        <v>164</v>
      </c>
      <c r="B7452" t="s">
        <v>115</v>
      </c>
      <c r="C7452" s="32" t="s">
        <v>376</v>
      </c>
      <c r="D7452" t="s">
        <v>458</v>
      </c>
      <c r="E7452" t="s">
        <v>476</v>
      </c>
      <c r="F7452" s="174" t="n">
        <v>2029</v>
      </c>
      <c r="G7452" s="175" t="n">
        <v>40</v>
      </c>
      <c r="H7452" s="176" t="n">
        <v>3551.52265317664</v>
      </c>
      <c r="I7452" s="177" t="n">
        <v>4346361.3019293</v>
      </c>
      <c r="J7452" s="178" t="str">
        <f>IF(I7452&gt;0,H7452/I7452,0)</f>
      </c>
      <c r="K7452" s="179" t="str">
        <f>1-EXP(-J7452)</f>
      </c>
      <c r="L7452" s="180" t="str">
        <f>IF(G7452=30,1,M7451)</f>
      </c>
      <c r="M7452" s="181" t="str">
        <f>L7452*(1-K7452)</f>
      </c>
    </row>
    <row r="7453">
      <c r="A7453" t="s">
        <v>164</v>
      </c>
      <c r="B7453" t="s">
        <v>115</v>
      </c>
      <c r="C7453" s="32" t="s">
        <v>376</v>
      </c>
      <c r="D7453" t="s">
        <v>458</v>
      </c>
      <c r="E7453" t="s">
        <v>476</v>
      </c>
      <c r="F7453" s="174" t="n">
        <v>2029</v>
      </c>
      <c r="G7453" s="175" t="n">
        <v>41</v>
      </c>
      <c r="H7453" s="176" t="n">
        <v>3781.01824265878</v>
      </c>
      <c r="I7453" s="177" t="n">
        <v>4329550.53151497</v>
      </c>
      <c r="J7453" s="178" t="str">
        <f>IF(I7453&gt;0,H7453/I7453,0)</f>
      </c>
      <c r="K7453" s="179" t="str">
        <f>1-EXP(-J7453)</f>
      </c>
      <c r="L7453" s="180" t="str">
        <f>IF(G7453=30,1,M7452)</f>
      </c>
      <c r="M7453" s="181" t="str">
        <f>L7453*(1-K7453)</f>
      </c>
    </row>
    <row r="7454">
      <c r="A7454" t="s">
        <v>164</v>
      </c>
      <c r="B7454" t="s">
        <v>115</v>
      </c>
      <c r="C7454" s="32" t="s">
        <v>376</v>
      </c>
      <c r="D7454" t="s">
        <v>458</v>
      </c>
      <c r="E7454" t="s">
        <v>476</v>
      </c>
      <c r="F7454" s="174" t="n">
        <v>2029</v>
      </c>
      <c r="G7454" s="175" t="n">
        <v>42</v>
      </c>
      <c r="H7454" s="176" t="n">
        <v>3985.10794666194</v>
      </c>
      <c r="I7454" s="177" t="n">
        <v>4197742.06019229</v>
      </c>
      <c r="J7454" s="178" t="str">
        <f>IF(I7454&gt;0,H7454/I7454,0)</f>
      </c>
      <c r="K7454" s="179" t="str">
        <f>1-EXP(-J7454)</f>
      </c>
      <c r="L7454" s="180" t="str">
        <f>IF(G7454=30,1,M7453)</f>
      </c>
      <c r="M7454" s="181" t="str">
        <f>L7454*(1-K7454)</f>
      </c>
    </row>
    <row r="7455">
      <c r="A7455" t="s">
        <v>164</v>
      </c>
      <c r="B7455" t="s">
        <v>115</v>
      </c>
      <c r="C7455" s="32" t="s">
        <v>376</v>
      </c>
      <c r="D7455" t="s">
        <v>458</v>
      </c>
      <c r="E7455" t="s">
        <v>476</v>
      </c>
      <c r="F7455" s="174" t="n">
        <v>2029</v>
      </c>
      <c r="G7455" s="175" t="n">
        <v>43</v>
      </c>
      <c r="H7455" s="176" t="n">
        <v>4310.07918029309</v>
      </c>
      <c r="I7455" s="177" t="n">
        <v>4163893.23658999</v>
      </c>
      <c r="J7455" s="178" t="str">
        <f>IF(I7455&gt;0,H7455/I7455,0)</f>
      </c>
      <c r="K7455" s="179" t="str">
        <f>1-EXP(-J7455)</f>
      </c>
      <c r="L7455" s="180" t="str">
        <f>IF(G7455=30,1,M7454)</f>
      </c>
      <c r="M7455" s="181" t="str">
        <f>L7455*(1-K7455)</f>
      </c>
    </row>
    <row r="7456">
      <c r="A7456" t="s">
        <v>164</v>
      </c>
      <c r="B7456" t="s">
        <v>115</v>
      </c>
      <c r="C7456" s="32" t="s">
        <v>376</v>
      </c>
      <c r="D7456" t="s">
        <v>458</v>
      </c>
      <c r="E7456" t="s">
        <v>476</v>
      </c>
      <c r="F7456" s="174" t="n">
        <v>2029</v>
      </c>
      <c r="G7456" s="175" t="n">
        <v>44</v>
      </c>
      <c r="H7456" s="176" t="n">
        <v>4781.86677168405</v>
      </c>
      <c r="I7456" s="177" t="n">
        <v>4223960.02071384</v>
      </c>
      <c r="J7456" s="178" t="str">
        <f>IF(I7456&gt;0,H7456/I7456,0)</f>
      </c>
      <c r="K7456" s="179" t="str">
        <f>1-EXP(-J7456)</f>
      </c>
      <c r="L7456" s="180" t="str">
        <f>IF(G7456=30,1,M7455)</f>
      </c>
      <c r="M7456" s="181" t="str">
        <f>L7456*(1-K7456)</f>
      </c>
    </row>
    <row r="7457">
      <c r="A7457" t="s">
        <v>164</v>
      </c>
      <c r="B7457" t="s">
        <v>115</v>
      </c>
      <c r="C7457" s="32" t="s">
        <v>376</v>
      </c>
      <c r="D7457" t="s">
        <v>458</v>
      </c>
      <c r="E7457" t="s">
        <v>476</v>
      </c>
      <c r="F7457" s="174" t="n">
        <v>2029</v>
      </c>
      <c r="G7457" s="175" t="n">
        <v>45</v>
      </c>
      <c r="H7457" s="176" t="n">
        <v>6330.39013305342</v>
      </c>
      <c r="I7457" s="177" t="n">
        <v>4309274.9999776</v>
      </c>
      <c r="J7457" s="178" t="str">
        <f>IF(I7457&gt;0,H7457/I7457,0)</f>
      </c>
      <c r="K7457" s="179" t="str">
        <f>1-EXP(-J7457)</f>
      </c>
      <c r="L7457" s="180" t="str">
        <f>IF(G7457=30,1,M7456)</f>
      </c>
      <c r="M7457" s="181" t="str">
        <f>L7457*(1-K7457)</f>
      </c>
    </row>
    <row r="7458">
      <c r="A7458" t="s">
        <v>164</v>
      </c>
      <c r="B7458" t="s">
        <v>115</v>
      </c>
      <c r="C7458" s="32" t="s">
        <v>376</v>
      </c>
      <c r="D7458" t="s">
        <v>458</v>
      </c>
      <c r="E7458" t="s">
        <v>476</v>
      </c>
      <c r="F7458" s="174" t="n">
        <v>2029</v>
      </c>
      <c r="G7458" s="175" t="n">
        <v>46</v>
      </c>
      <c r="H7458" s="176" t="n">
        <v>6816.00494991894</v>
      </c>
      <c r="I7458" s="177" t="n">
        <v>4284427.71924685</v>
      </c>
      <c r="J7458" s="178" t="str">
        <f>IF(I7458&gt;0,H7458/I7458,0)</f>
      </c>
      <c r="K7458" s="179" t="str">
        <f>1-EXP(-J7458)</f>
      </c>
      <c r="L7458" s="180" t="str">
        <f>IF(G7458=30,1,M7457)</f>
      </c>
      <c r="M7458" s="181" t="str">
        <f>L7458*(1-K7458)</f>
      </c>
    </row>
    <row r="7459">
      <c r="A7459" t="s">
        <v>164</v>
      </c>
      <c r="B7459" t="s">
        <v>115</v>
      </c>
      <c r="C7459" s="32" t="s">
        <v>376</v>
      </c>
      <c r="D7459" t="s">
        <v>458</v>
      </c>
      <c r="E7459" t="s">
        <v>476</v>
      </c>
      <c r="F7459" s="174" t="n">
        <v>2029</v>
      </c>
      <c r="G7459" s="175" t="n">
        <v>47</v>
      </c>
      <c r="H7459" s="176" t="n">
        <v>7253.88291814369</v>
      </c>
      <c r="I7459" s="177" t="n">
        <v>4147957.56876566</v>
      </c>
      <c r="J7459" s="178" t="str">
        <f>IF(I7459&gt;0,H7459/I7459,0)</f>
      </c>
      <c r="K7459" s="179" t="str">
        <f>1-EXP(-J7459)</f>
      </c>
      <c r="L7459" s="180" t="str">
        <f>IF(G7459=30,1,M7458)</f>
      </c>
      <c r="M7459" s="181" t="str">
        <f>L7459*(1-K7459)</f>
      </c>
    </row>
    <row r="7460">
      <c r="A7460" t="s">
        <v>164</v>
      </c>
      <c r="B7460" t="s">
        <v>115</v>
      </c>
      <c r="C7460" s="32" t="s">
        <v>376</v>
      </c>
      <c r="D7460" t="s">
        <v>458</v>
      </c>
      <c r="E7460" t="s">
        <v>476</v>
      </c>
      <c r="F7460" s="174" t="n">
        <v>2029</v>
      </c>
      <c r="G7460" s="175" t="n">
        <v>48</v>
      </c>
      <c r="H7460" s="176" t="n">
        <v>7821.6165929552</v>
      </c>
      <c r="I7460" s="177" t="n">
        <v>4073913.78539425</v>
      </c>
      <c r="J7460" s="178" t="str">
        <f>IF(I7460&gt;0,H7460/I7460,0)</f>
      </c>
      <c r="K7460" s="179" t="str">
        <f>1-EXP(-J7460)</f>
      </c>
      <c r="L7460" s="180" t="str">
        <f>IF(G7460=30,1,M7459)</f>
      </c>
      <c r="M7460" s="181" t="str">
        <f>L7460*(1-K7460)</f>
      </c>
    </row>
    <row r="7461">
      <c r="A7461" t="s">
        <v>164</v>
      </c>
      <c r="B7461" t="s">
        <v>115</v>
      </c>
      <c r="C7461" s="32" t="s">
        <v>376</v>
      </c>
      <c r="D7461" t="s">
        <v>458</v>
      </c>
      <c r="E7461" t="s">
        <v>476</v>
      </c>
      <c r="F7461" s="174" t="n">
        <v>2029</v>
      </c>
      <c r="G7461" s="175" t="n">
        <v>49</v>
      </c>
      <c r="H7461" s="176" t="n">
        <v>8455.53977763099</v>
      </c>
      <c r="I7461" s="177" t="n">
        <v>4015673.83938374</v>
      </c>
      <c r="J7461" s="178" t="str">
        <f>IF(I7461&gt;0,H7461/I7461,0)</f>
      </c>
      <c r="K7461" s="179" t="str">
        <f>1-EXP(-J7461)</f>
      </c>
      <c r="L7461" s="180" t="str">
        <f>IF(G7461=30,1,M7460)</f>
      </c>
      <c r="M7461" s="181" t="str">
        <f>L7461*(1-K7461)</f>
      </c>
    </row>
    <row r="7462">
      <c r="A7462" t="s">
        <v>164</v>
      </c>
      <c r="B7462" t="s">
        <v>115</v>
      </c>
      <c r="C7462" s="32" t="s">
        <v>376</v>
      </c>
      <c r="D7462" t="s">
        <v>458</v>
      </c>
      <c r="E7462" t="s">
        <v>476</v>
      </c>
      <c r="F7462" s="174" t="n">
        <v>2029</v>
      </c>
      <c r="G7462" s="175" t="n">
        <v>50</v>
      </c>
      <c r="H7462" s="176" t="n">
        <v>9724.39029294757</v>
      </c>
      <c r="I7462" s="177" t="n">
        <v>3951893.09681701</v>
      </c>
      <c r="J7462" s="178" t="str">
        <f>IF(I7462&gt;0,H7462/I7462,0)</f>
      </c>
      <c r="K7462" s="179" t="str">
        <f>1-EXP(-J7462)</f>
      </c>
      <c r="L7462" s="180" t="str">
        <f>IF(G7462=30,1,M7461)</f>
      </c>
      <c r="M7462" s="181" t="str">
        <f>L7462*(1-K7462)</f>
      </c>
    </row>
    <row r="7463">
      <c r="A7463" t="s">
        <v>164</v>
      </c>
      <c r="B7463" t="s">
        <v>115</v>
      </c>
      <c r="C7463" s="32" t="s">
        <v>376</v>
      </c>
      <c r="D7463" t="s">
        <v>458</v>
      </c>
      <c r="E7463" t="s">
        <v>476</v>
      </c>
      <c r="F7463" s="174" t="n">
        <v>2029</v>
      </c>
      <c r="G7463" s="175" t="n">
        <v>51</v>
      </c>
      <c r="H7463" s="176" t="n">
        <v>10295.4647249676</v>
      </c>
      <c r="I7463" s="177" t="n">
        <v>3867797.06790112</v>
      </c>
      <c r="J7463" s="178" t="str">
        <f>IF(I7463&gt;0,H7463/I7463,0)</f>
      </c>
      <c r="K7463" s="179" t="str">
        <f>1-EXP(-J7463)</f>
      </c>
      <c r="L7463" s="180" t="str">
        <f>IF(G7463=30,1,M7462)</f>
      </c>
      <c r="M7463" s="181" t="str">
        <f>L7463*(1-K7463)</f>
      </c>
    </row>
    <row r="7464">
      <c r="A7464" t="s">
        <v>164</v>
      </c>
      <c r="B7464" t="s">
        <v>115</v>
      </c>
      <c r="C7464" s="32" t="s">
        <v>376</v>
      </c>
      <c r="D7464" t="s">
        <v>458</v>
      </c>
      <c r="E7464" t="s">
        <v>476</v>
      </c>
      <c r="F7464" s="174" t="n">
        <v>2029</v>
      </c>
      <c r="G7464" s="175" t="n">
        <v>52</v>
      </c>
      <c r="H7464" s="176" t="n">
        <v>11087.3228066806</v>
      </c>
      <c r="I7464" s="177" t="n">
        <v>3801663.16537218</v>
      </c>
      <c r="J7464" s="178" t="str">
        <f>IF(I7464&gt;0,H7464/I7464,0)</f>
      </c>
      <c r="K7464" s="179" t="str">
        <f>1-EXP(-J7464)</f>
      </c>
      <c r="L7464" s="180" t="str">
        <f>IF(G7464=30,1,M7463)</f>
      </c>
      <c r="M7464" s="181" t="str">
        <f>L7464*(1-K7464)</f>
      </c>
    </row>
    <row r="7465">
      <c r="A7465" t="s">
        <v>164</v>
      </c>
      <c r="B7465" t="s">
        <v>115</v>
      </c>
      <c r="C7465" s="32" t="s">
        <v>376</v>
      </c>
      <c r="D7465" t="s">
        <v>458</v>
      </c>
      <c r="E7465" t="s">
        <v>476</v>
      </c>
      <c r="F7465" s="174" t="n">
        <v>2029</v>
      </c>
      <c r="G7465" s="175" t="n">
        <v>53</v>
      </c>
      <c r="H7465" s="176" t="n">
        <v>11881.2584762619</v>
      </c>
      <c r="I7465" s="177" t="n">
        <v>3723574.00122701</v>
      </c>
      <c r="J7465" s="178" t="str">
        <f>IF(I7465&gt;0,H7465/I7465,0)</f>
      </c>
      <c r="K7465" s="179" t="str">
        <f>1-EXP(-J7465)</f>
      </c>
      <c r="L7465" s="180" t="str">
        <f>IF(G7465=30,1,M7464)</f>
      </c>
      <c r="M7465" s="181" t="str">
        <f>L7465*(1-K7465)</f>
      </c>
    </row>
    <row r="7466">
      <c r="A7466" t="s">
        <v>164</v>
      </c>
      <c r="B7466" t="s">
        <v>115</v>
      </c>
      <c r="C7466" s="32" t="s">
        <v>376</v>
      </c>
      <c r="D7466" t="s">
        <v>458</v>
      </c>
      <c r="E7466" t="s">
        <v>476</v>
      </c>
      <c r="F7466" s="174" t="n">
        <v>2029</v>
      </c>
      <c r="G7466" s="175" t="n">
        <v>54</v>
      </c>
      <c r="H7466" s="176" t="n">
        <v>12721.6626112883</v>
      </c>
      <c r="I7466" s="177" t="n">
        <v>3644670.90277737</v>
      </c>
      <c r="J7466" s="178" t="str">
        <f>IF(I7466&gt;0,H7466/I7466,0)</f>
      </c>
      <c r="K7466" s="179" t="str">
        <f>1-EXP(-J7466)</f>
      </c>
      <c r="L7466" s="180" t="str">
        <f>IF(G7466=30,1,M7465)</f>
      </c>
      <c r="M7466" s="181" t="str">
        <f>L7466*(1-K7466)</f>
      </c>
    </row>
    <row r="7467">
      <c r="A7467" t="s">
        <v>164</v>
      </c>
      <c r="B7467" t="s">
        <v>115</v>
      </c>
      <c r="C7467" s="32" t="s">
        <v>376</v>
      </c>
      <c r="D7467" t="s">
        <v>458</v>
      </c>
      <c r="E7467" t="s">
        <v>476</v>
      </c>
      <c r="F7467" s="174" t="n">
        <v>2029</v>
      </c>
      <c r="G7467" s="175" t="n">
        <v>55</v>
      </c>
      <c r="H7467" s="176" t="n">
        <v>13672.3141909115</v>
      </c>
      <c r="I7467" s="177" t="n">
        <v>3538185.10772732</v>
      </c>
      <c r="J7467" s="178" t="str">
        <f>IF(I7467&gt;0,H7467/I7467,0)</f>
      </c>
      <c r="K7467" s="179" t="str">
        <f>1-EXP(-J7467)</f>
      </c>
      <c r="L7467" s="180" t="str">
        <f>IF(G7467=30,1,M7466)</f>
      </c>
      <c r="M7467" s="181" t="str">
        <f>L7467*(1-K7467)</f>
      </c>
    </row>
    <row r="7468">
      <c r="A7468" t="s">
        <v>164</v>
      </c>
      <c r="B7468" t="s">
        <v>115</v>
      </c>
      <c r="C7468" s="32" t="s">
        <v>376</v>
      </c>
      <c r="D7468" t="s">
        <v>458</v>
      </c>
      <c r="E7468" t="s">
        <v>476</v>
      </c>
      <c r="F7468" s="174" t="n">
        <v>2029</v>
      </c>
      <c r="G7468" s="175" t="n">
        <v>56</v>
      </c>
      <c r="H7468" s="176" t="n">
        <v>14617.0651347582</v>
      </c>
      <c r="I7468" s="177" t="n">
        <v>3491251.33612761</v>
      </c>
      <c r="J7468" s="178" t="str">
        <f>IF(I7468&gt;0,H7468/I7468,0)</f>
      </c>
      <c r="K7468" s="179" t="str">
        <f>1-EXP(-J7468)</f>
      </c>
      <c r="L7468" s="180" t="str">
        <f>IF(G7468=30,1,M7467)</f>
      </c>
      <c r="M7468" s="181" t="str">
        <f>L7468*(1-K7468)</f>
      </c>
    </row>
    <row r="7469">
      <c r="A7469" t="s">
        <v>164</v>
      </c>
      <c r="B7469" t="s">
        <v>115</v>
      </c>
      <c r="C7469" s="32" t="s">
        <v>376</v>
      </c>
      <c r="D7469" t="s">
        <v>458</v>
      </c>
      <c r="E7469" t="s">
        <v>476</v>
      </c>
      <c r="F7469" s="174" t="n">
        <v>2029</v>
      </c>
      <c r="G7469" s="175" t="n">
        <v>57</v>
      </c>
      <c r="H7469" s="176" t="n">
        <v>15055.3259884447</v>
      </c>
      <c r="I7469" s="177" t="n">
        <v>3281519.45642951</v>
      </c>
      <c r="J7469" s="178" t="str">
        <f>IF(I7469&gt;0,H7469/I7469,0)</f>
      </c>
      <c r="K7469" s="179" t="str">
        <f>1-EXP(-J7469)</f>
      </c>
      <c r="L7469" s="180" t="str">
        <f>IF(G7469=30,1,M7468)</f>
      </c>
      <c r="M7469" s="181" t="str">
        <f>L7469*(1-K7469)</f>
      </c>
    </row>
    <row r="7470">
      <c r="A7470" t="s">
        <v>164</v>
      </c>
      <c r="B7470" t="s">
        <v>115</v>
      </c>
      <c r="C7470" s="32" t="s">
        <v>376</v>
      </c>
      <c r="D7470" t="s">
        <v>458</v>
      </c>
      <c r="E7470" t="s">
        <v>476</v>
      </c>
      <c r="F7470" s="174" t="n">
        <v>2029</v>
      </c>
      <c r="G7470" s="175" t="n">
        <v>58</v>
      </c>
      <c r="H7470" s="176" t="n">
        <v>16033.921463697</v>
      </c>
      <c r="I7470" s="177" t="n">
        <v>3192753.17449024</v>
      </c>
      <c r="J7470" s="178" t="str">
        <f>IF(I7470&gt;0,H7470/I7470,0)</f>
      </c>
      <c r="K7470" s="179" t="str">
        <f>1-EXP(-J7470)</f>
      </c>
      <c r="L7470" s="180" t="str">
        <f>IF(G7470=30,1,M7469)</f>
      </c>
      <c r="M7470" s="181" t="str">
        <f>L7470*(1-K7470)</f>
      </c>
    </row>
    <row r="7471">
      <c r="A7471" t="s">
        <v>164</v>
      </c>
      <c r="B7471" t="s">
        <v>115</v>
      </c>
      <c r="C7471" s="32" t="s">
        <v>376</v>
      </c>
      <c r="D7471" t="s">
        <v>458</v>
      </c>
      <c r="E7471" t="s">
        <v>476</v>
      </c>
      <c r="F7471" s="174" t="n">
        <v>2029</v>
      </c>
      <c r="G7471" s="175" t="n">
        <v>59</v>
      </c>
      <c r="H7471" s="176" t="n">
        <v>17087.9353171688</v>
      </c>
      <c r="I7471" s="177" t="n">
        <v>3108233.86084116</v>
      </c>
      <c r="J7471" s="178" t="str">
        <f>IF(I7471&gt;0,H7471/I7471,0)</f>
      </c>
      <c r="K7471" s="179" t="str">
        <f>1-EXP(-J7471)</f>
      </c>
      <c r="L7471" s="180" t="str">
        <f>IF(G7471=30,1,M7470)</f>
      </c>
      <c r="M7471" s="181" t="str">
        <f>L7471*(1-K7471)</f>
      </c>
    </row>
    <row r="7472">
      <c r="A7472" t="s">
        <v>164</v>
      </c>
      <c r="B7472" t="s">
        <v>115</v>
      </c>
      <c r="C7472" s="32" t="s">
        <v>376</v>
      </c>
      <c r="D7472" t="s">
        <v>458</v>
      </c>
      <c r="E7472" t="s">
        <v>476</v>
      </c>
      <c r="F7472" s="174" t="n">
        <v>2029</v>
      </c>
      <c r="G7472" s="175" t="n">
        <v>60</v>
      </c>
      <c r="H7472" s="176" t="n">
        <v>18532.8763694381</v>
      </c>
      <c r="I7472" s="177" t="n">
        <v>3014373.98871244</v>
      </c>
      <c r="J7472" s="178" t="str">
        <f>IF(I7472&gt;0,H7472/I7472,0)</f>
      </c>
      <c r="K7472" s="179" t="str">
        <f>1-EXP(-J7472)</f>
      </c>
      <c r="L7472" s="180" t="str">
        <f>IF(G7472=30,1,M7471)</f>
      </c>
      <c r="M7472" s="181" t="str">
        <f>L7472*(1-K7472)</f>
      </c>
    </row>
    <row r="7473">
      <c r="A7473" t="s">
        <v>164</v>
      </c>
      <c r="B7473" t="s">
        <v>115</v>
      </c>
      <c r="C7473" s="32" t="s">
        <v>376</v>
      </c>
      <c r="D7473" t="s">
        <v>458</v>
      </c>
      <c r="E7473" t="s">
        <v>476</v>
      </c>
      <c r="F7473" s="174" t="n">
        <v>2029</v>
      </c>
      <c r="G7473" s="175" t="n">
        <v>61</v>
      </c>
      <c r="H7473" s="176" t="n">
        <v>19344.2001427323</v>
      </c>
      <c r="I7473" s="177" t="n">
        <v>2900294.37709801</v>
      </c>
      <c r="J7473" s="178" t="str">
        <f>IF(I7473&gt;0,H7473/I7473,0)</f>
      </c>
      <c r="K7473" s="179" t="str">
        <f>1-EXP(-J7473)</f>
      </c>
      <c r="L7473" s="180" t="str">
        <f>IF(G7473=30,1,M7472)</f>
      </c>
      <c r="M7473" s="181" t="str">
        <f>L7473*(1-K7473)</f>
      </c>
    </row>
    <row r="7474">
      <c r="A7474" t="s">
        <v>164</v>
      </c>
      <c r="B7474" t="s">
        <v>115</v>
      </c>
      <c r="C7474" s="32" t="s">
        <v>376</v>
      </c>
      <c r="D7474" t="s">
        <v>458</v>
      </c>
      <c r="E7474" t="s">
        <v>476</v>
      </c>
      <c r="F7474" s="174" t="n">
        <v>2029</v>
      </c>
      <c r="G7474" s="175" t="n">
        <v>62</v>
      </c>
      <c r="H7474" s="176" t="n">
        <v>20169.169110203</v>
      </c>
      <c r="I7474" s="177" t="n">
        <v>2755983.99490341</v>
      </c>
      <c r="J7474" s="178" t="str">
        <f>IF(I7474&gt;0,H7474/I7474,0)</f>
      </c>
      <c r="K7474" s="179" t="str">
        <f>1-EXP(-J7474)</f>
      </c>
      <c r="L7474" s="180" t="str">
        <f>IF(G7474=30,1,M7473)</f>
      </c>
      <c r="M7474" s="181" t="str">
        <f>L7474*(1-K7474)</f>
      </c>
    </row>
    <row r="7475">
      <c r="A7475" t="s">
        <v>164</v>
      </c>
      <c r="B7475" t="s">
        <v>115</v>
      </c>
      <c r="C7475" s="32" t="s">
        <v>376</v>
      </c>
      <c r="D7475" t="s">
        <v>458</v>
      </c>
      <c r="E7475" t="s">
        <v>476</v>
      </c>
      <c r="F7475" s="174" t="n">
        <v>2029</v>
      </c>
      <c r="G7475" s="175" t="n">
        <v>63</v>
      </c>
      <c r="H7475" s="176" t="n">
        <v>21242.4032864082</v>
      </c>
      <c r="I7475" s="177" t="n">
        <v>2647668.3114051</v>
      </c>
      <c r="J7475" s="178" t="str">
        <f>IF(I7475&gt;0,H7475/I7475,0)</f>
      </c>
      <c r="K7475" s="179" t="str">
        <f>1-EXP(-J7475)</f>
      </c>
      <c r="L7475" s="180" t="str">
        <f>IF(G7475=30,1,M7474)</f>
      </c>
      <c r="M7475" s="181" t="str">
        <f>L7475*(1-K7475)</f>
      </c>
    </row>
    <row r="7476">
      <c r="A7476" t="s">
        <v>164</v>
      </c>
      <c r="B7476" t="s">
        <v>115</v>
      </c>
      <c r="C7476" s="32" t="s">
        <v>376</v>
      </c>
      <c r="D7476" t="s">
        <v>458</v>
      </c>
      <c r="E7476" t="s">
        <v>476</v>
      </c>
      <c r="F7476" s="174" t="n">
        <v>2029</v>
      </c>
      <c r="G7476" s="175" t="n">
        <v>64</v>
      </c>
      <c r="H7476" s="176" t="n">
        <v>22146.9495887855</v>
      </c>
      <c r="I7476" s="177" t="n">
        <v>2517951.53494746</v>
      </c>
      <c r="J7476" s="178" t="str">
        <f>IF(I7476&gt;0,H7476/I7476,0)</f>
      </c>
      <c r="K7476" s="179" t="str">
        <f>1-EXP(-J7476)</f>
      </c>
      <c r="L7476" s="180" t="str">
        <f>IF(G7476=30,1,M7475)</f>
      </c>
      <c r="M7476" s="181" t="str">
        <f>L7476*(1-K7476)</f>
      </c>
    </row>
    <row r="7477">
      <c r="A7477" t="s">
        <v>164</v>
      </c>
      <c r="B7477" t="s">
        <v>115</v>
      </c>
      <c r="C7477" s="32" t="s">
        <v>376</v>
      </c>
      <c r="D7477" t="s">
        <v>458</v>
      </c>
      <c r="E7477" t="s">
        <v>476</v>
      </c>
      <c r="F7477" s="174" t="n">
        <v>2029</v>
      </c>
      <c r="G7477" s="175" t="n">
        <v>65</v>
      </c>
      <c r="H7477" s="176" t="n">
        <v>22407.2253076552</v>
      </c>
      <c r="I7477" s="177" t="n">
        <v>2388392.02474023</v>
      </c>
      <c r="J7477" s="178" t="str">
        <f>IF(I7477&gt;0,H7477/I7477,0)</f>
      </c>
      <c r="K7477" s="179" t="str">
        <f>1-EXP(-J7477)</f>
      </c>
      <c r="L7477" s="180" t="str">
        <f>IF(G7477=30,1,M7476)</f>
      </c>
      <c r="M7477" s="181" t="str">
        <f>L7477*(1-K7477)</f>
      </c>
    </row>
    <row r="7478">
      <c r="A7478" t="s">
        <v>164</v>
      </c>
      <c r="B7478" t="s">
        <v>115</v>
      </c>
      <c r="C7478" s="32" t="s">
        <v>376</v>
      </c>
      <c r="D7478" t="s">
        <v>458</v>
      </c>
      <c r="E7478" t="s">
        <v>476</v>
      </c>
      <c r="F7478" s="174" t="n">
        <v>2029</v>
      </c>
      <c r="G7478" s="175" t="n">
        <v>66</v>
      </c>
      <c r="H7478" s="176" t="n">
        <v>23111.1030727016</v>
      </c>
      <c r="I7478" s="177" t="n">
        <v>2263959.59355678</v>
      </c>
      <c r="J7478" s="178" t="str">
        <f>IF(I7478&gt;0,H7478/I7478,0)</f>
      </c>
      <c r="K7478" s="179" t="str">
        <f>1-EXP(-J7478)</f>
      </c>
      <c r="L7478" s="180" t="str">
        <f>IF(G7478=30,1,M7477)</f>
      </c>
      <c r="M7478" s="181" t="str">
        <f>L7478*(1-K7478)</f>
      </c>
    </row>
    <row r="7479">
      <c r="A7479" t="s">
        <v>164</v>
      </c>
      <c r="B7479" t="s">
        <v>115</v>
      </c>
      <c r="C7479" s="32" t="s">
        <v>376</v>
      </c>
      <c r="D7479" t="s">
        <v>458</v>
      </c>
      <c r="E7479" t="s">
        <v>476</v>
      </c>
      <c r="F7479" s="174" t="n">
        <v>2029</v>
      </c>
      <c r="G7479" s="175" t="n">
        <v>67</v>
      </c>
      <c r="H7479" s="176" t="n">
        <v>23789.1966954818</v>
      </c>
      <c r="I7479" s="177" t="n">
        <v>2114556.27207388</v>
      </c>
      <c r="J7479" s="178" t="str">
        <f>IF(I7479&gt;0,H7479/I7479,0)</f>
      </c>
      <c r="K7479" s="179" t="str">
        <f>1-EXP(-J7479)</f>
      </c>
      <c r="L7479" s="180" t="str">
        <f>IF(G7479=30,1,M7478)</f>
      </c>
      <c r="M7479" s="181" t="str">
        <f>L7479*(1-K7479)</f>
      </c>
    </row>
    <row r="7480">
      <c r="A7480" t="s">
        <v>164</v>
      </c>
      <c r="B7480" t="s">
        <v>115</v>
      </c>
      <c r="C7480" s="32" t="s">
        <v>376</v>
      </c>
      <c r="D7480" t="s">
        <v>458</v>
      </c>
      <c r="E7480" t="s">
        <v>476</v>
      </c>
      <c r="F7480" s="174" t="n">
        <v>2029</v>
      </c>
      <c r="G7480" s="175" t="n">
        <v>68</v>
      </c>
      <c r="H7480" s="176" t="n">
        <v>24588.1538981321</v>
      </c>
      <c r="I7480" s="177" t="n">
        <v>1989777.7008031</v>
      </c>
      <c r="J7480" s="178" t="str">
        <f>IF(I7480&gt;0,H7480/I7480,0)</f>
      </c>
      <c r="K7480" s="179" t="str">
        <f>1-EXP(-J7480)</f>
      </c>
      <c r="L7480" s="180" t="str">
        <f>IF(G7480=30,1,M7479)</f>
      </c>
      <c r="M7480" s="181" t="str">
        <f>L7480*(1-K7480)</f>
      </c>
    </row>
    <row r="7481">
      <c r="A7481" t="s">
        <v>164</v>
      </c>
      <c r="B7481" t="s">
        <v>115</v>
      </c>
      <c r="C7481" s="32" t="s">
        <v>376</v>
      </c>
      <c r="D7481" t="s">
        <v>458</v>
      </c>
      <c r="E7481" t="s">
        <v>476</v>
      </c>
      <c r="F7481" s="174" t="n">
        <v>2029</v>
      </c>
      <c r="G7481" s="175" t="n">
        <v>69</v>
      </c>
      <c r="H7481" s="176" t="n">
        <v>25279.254981201</v>
      </c>
      <c r="I7481" s="177" t="n">
        <v>1861527.67146764</v>
      </c>
      <c r="J7481" s="178" t="str">
        <f>IF(I7481&gt;0,H7481/I7481,0)</f>
      </c>
      <c r="K7481" s="179" t="str">
        <f>1-EXP(-J7481)</f>
      </c>
      <c r="L7481" s="180" t="str">
        <f>IF(G7481=30,1,M7480)</f>
      </c>
      <c r="M7481" s="181" t="str">
        <f>L7481*(1-K7481)</f>
      </c>
    </row>
    <row r="7482">
      <c r="A7482" t="s">
        <v>164</v>
      </c>
      <c r="B7482" t="s">
        <v>115</v>
      </c>
      <c r="C7482" s="32" t="s">
        <v>376</v>
      </c>
      <c r="D7482" t="s">
        <v>458</v>
      </c>
      <c r="E7482" t="s">
        <v>476</v>
      </c>
      <c r="F7482" s="174" t="n">
        <v>2030</v>
      </c>
      <c r="G7482" s="175" t="n">
        <v>30</v>
      </c>
      <c r="H7482" s="176" t="n">
        <v>952.933088451172</v>
      </c>
      <c r="I7482" s="177" t="n">
        <v>4327157.87357153</v>
      </c>
      <c r="J7482" s="178" t="str">
        <f>IF(I7482&gt;0,H7482/I7482,0)</f>
      </c>
      <c r="K7482" s="179" t="str">
        <f>1-EXP(-J7482)</f>
      </c>
      <c r="L7482" s="180" t="str">
        <f>IF(G7482=30,1,M7481)</f>
      </c>
      <c r="M7482" s="181" t="str">
        <f>L7482*(1-K7482)</f>
      </c>
    </row>
    <row r="7483">
      <c r="A7483" t="s">
        <v>164</v>
      </c>
      <c r="B7483" t="s">
        <v>115</v>
      </c>
      <c r="C7483" s="32" t="s">
        <v>376</v>
      </c>
      <c r="D7483" t="s">
        <v>458</v>
      </c>
      <c r="E7483" t="s">
        <v>476</v>
      </c>
      <c r="F7483" s="174" t="n">
        <v>2030</v>
      </c>
      <c r="G7483" s="175" t="n">
        <v>31</v>
      </c>
      <c r="H7483" s="176" t="n">
        <v>1064.0212375683</v>
      </c>
      <c r="I7483" s="177" t="n">
        <v>4347596.73336142</v>
      </c>
      <c r="J7483" s="178" t="str">
        <f>IF(I7483&gt;0,H7483/I7483,0)</f>
      </c>
      <c r="K7483" s="179" t="str">
        <f>1-EXP(-J7483)</f>
      </c>
      <c r="L7483" s="180" t="str">
        <f>IF(G7483=30,1,M7482)</f>
      </c>
      <c r="M7483" s="181" t="str">
        <f>L7483*(1-K7483)</f>
      </c>
    </row>
    <row r="7484">
      <c r="A7484" t="s">
        <v>164</v>
      </c>
      <c r="B7484" t="s">
        <v>115</v>
      </c>
      <c r="C7484" s="32" t="s">
        <v>376</v>
      </c>
      <c r="D7484" t="s">
        <v>458</v>
      </c>
      <c r="E7484" t="s">
        <v>476</v>
      </c>
      <c r="F7484" s="174" t="n">
        <v>2030</v>
      </c>
      <c r="G7484" s="175" t="n">
        <v>32</v>
      </c>
      <c r="H7484" s="176" t="n">
        <v>1134.25109619354</v>
      </c>
      <c r="I7484" s="177" t="n">
        <v>4407894.05791388</v>
      </c>
      <c r="J7484" s="178" t="str">
        <f>IF(I7484&gt;0,H7484/I7484,0)</f>
      </c>
      <c r="K7484" s="179" t="str">
        <f>1-EXP(-J7484)</f>
      </c>
      <c r="L7484" s="180" t="str">
        <f>IF(G7484=30,1,M7483)</f>
      </c>
      <c r="M7484" s="181" t="str">
        <f>L7484*(1-K7484)</f>
      </c>
    </row>
    <row r="7485">
      <c r="A7485" t="s">
        <v>164</v>
      </c>
      <c r="B7485" t="s">
        <v>115</v>
      </c>
      <c r="C7485" s="32" t="s">
        <v>376</v>
      </c>
      <c r="D7485" t="s">
        <v>458</v>
      </c>
      <c r="E7485" t="s">
        <v>476</v>
      </c>
      <c r="F7485" s="174" t="n">
        <v>2030</v>
      </c>
      <c r="G7485" s="175" t="n">
        <v>33</v>
      </c>
      <c r="H7485" s="176" t="n">
        <v>1430.79432887502</v>
      </c>
      <c r="I7485" s="177" t="n">
        <v>4548890.77400717</v>
      </c>
      <c r="J7485" s="178" t="str">
        <f>IF(I7485&gt;0,H7485/I7485,0)</f>
      </c>
      <c r="K7485" s="179" t="str">
        <f>1-EXP(-J7485)</f>
      </c>
      <c r="L7485" s="180" t="str">
        <f>IF(G7485=30,1,M7484)</f>
      </c>
      <c r="M7485" s="181" t="str">
        <f>L7485*(1-K7485)</f>
      </c>
    </row>
    <row r="7486">
      <c r="A7486" t="s">
        <v>164</v>
      </c>
      <c r="B7486" t="s">
        <v>115</v>
      </c>
      <c r="C7486" s="32" t="s">
        <v>376</v>
      </c>
      <c r="D7486" t="s">
        <v>458</v>
      </c>
      <c r="E7486" t="s">
        <v>476</v>
      </c>
      <c r="F7486" s="174" t="n">
        <v>2030</v>
      </c>
      <c r="G7486" s="175" t="n">
        <v>34</v>
      </c>
      <c r="H7486" s="176" t="n">
        <v>1500.87581962078</v>
      </c>
      <c r="I7486" s="177" t="n">
        <v>4506103.44200428</v>
      </c>
      <c r="J7486" s="178" t="str">
        <f>IF(I7486&gt;0,H7486/I7486,0)</f>
      </c>
      <c r="K7486" s="179" t="str">
        <f>1-EXP(-J7486)</f>
      </c>
      <c r="L7486" s="180" t="str">
        <f>IF(G7486=30,1,M7485)</f>
      </c>
      <c r="M7486" s="181" t="str">
        <f>L7486*(1-K7486)</f>
      </c>
    </row>
    <row r="7487">
      <c r="A7487" t="s">
        <v>164</v>
      </c>
      <c r="B7487" t="s">
        <v>115</v>
      </c>
      <c r="C7487" s="32" t="s">
        <v>376</v>
      </c>
      <c r="D7487" t="s">
        <v>458</v>
      </c>
      <c r="E7487" t="s">
        <v>476</v>
      </c>
      <c r="F7487" s="174" t="n">
        <v>2030</v>
      </c>
      <c r="G7487" s="175" t="n">
        <v>35</v>
      </c>
      <c r="H7487" s="176" t="n">
        <v>2009.42117471164</v>
      </c>
      <c r="I7487" s="177" t="n">
        <v>4433114.87275977</v>
      </c>
      <c r="J7487" s="178" t="str">
        <f>IF(I7487&gt;0,H7487/I7487,0)</f>
      </c>
      <c r="K7487" s="179" t="str">
        <f>1-EXP(-J7487)</f>
      </c>
      <c r="L7487" s="180" t="str">
        <f>IF(G7487=30,1,M7486)</f>
      </c>
      <c r="M7487" s="181" t="str">
        <f>L7487*(1-K7487)</f>
      </c>
    </row>
    <row r="7488">
      <c r="A7488" t="s">
        <v>164</v>
      </c>
      <c r="B7488" t="s">
        <v>115</v>
      </c>
      <c r="C7488" s="32" t="s">
        <v>376</v>
      </c>
      <c r="D7488" t="s">
        <v>458</v>
      </c>
      <c r="E7488" t="s">
        <v>476</v>
      </c>
      <c r="F7488" s="174" t="n">
        <v>2030</v>
      </c>
      <c r="G7488" s="175" t="n">
        <v>36</v>
      </c>
      <c r="H7488" s="176" t="n">
        <v>2091.1951080799</v>
      </c>
      <c r="I7488" s="177" t="n">
        <v>4375396.04897189</v>
      </c>
      <c r="J7488" s="178" t="str">
        <f>IF(I7488&gt;0,H7488/I7488,0)</f>
      </c>
      <c r="K7488" s="179" t="str">
        <f>1-EXP(-J7488)</f>
      </c>
      <c r="L7488" s="180" t="str">
        <f>IF(G7488=30,1,M7487)</f>
      </c>
      <c r="M7488" s="181" t="str">
        <f>L7488*(1-K7488)</f>
      </c>
    </row>
    <row r="7489">
      <c r="A7489" t="s">
        <v>164</v>
      </c>
      <c r="B7489" t="s">
        <v>115</v>
      </c>
      <c r="C7489" s="32" t="s">
        <v>376</v>
      </c>
      <c r="D7489" t="s">
        <v>458</v>
      </c>
      <c r="E7489" t="s">
        <v>476</v>
      </c>
      <c r="F7489" s="174" t="n">
        <v>2030</v>
      </c>
      <c r="G7489" s="175" t="n">
        <v>37</v>
      </c>
      <c r="H7489" s="176" t="n">
        <v>2221.44875657516</v>
      </c>
      <c r="I7489" s="177" t="n">
        <v>4321754.15003222</v>
      </c>
      <c r="J7489" s="178" t="str">
        <f>IF(I7489&gt;0,H7489/I7489,0)</f>
      </c>
      <c r="K7489" s="179" t="str">
        <f>1-EXP(-J7489)</f>
      </c>
      <c r="L7489" s="180" t="str">
        <f>IF(G7489=30,1,M7488)</f>
      </c>
      <c r="M7489" s="181" t="str">
        <f>L7489*(1-K7489)</f>
      </c>
    </row>
    <row r="7490">
      <c r="A7490" t="s">
        <v>164</v>
      </c>
      <c r="B7490" t="s">
        <v>115</v>
      </c>
      <c r="C7490" s="32" t="s">
        <v>376</v>
      </c>
      <c r="D7490" t="s">
        <v>458</v>
      </c>
      <c r="E7490" t="s">
        <v>476</v>
      </c>
      <c r="F7490" s="174" t="n">
        <v>2030</v>
      </c>
      <c r="G7490" s="175" t="n">
        <v>38</v>
      </c>
      <c r="H7490" s="176" t="n">
        <v>2412.63177491496</v>
      </c>
      <c r="I7490" s="177" t="n">
        <v>4359478.09833573</v>
      </c>
      <c r="J7490" s="178" t="str">
        <f>IF(I7490&gt;0,H7490/I7490,0)</f>
      </c>
      <c r="K7490" s="179" t="str">
        <f>1-EXP(-J7490)</f>
      </c>
      <c r="L7490" s="180" t="str">
        <f>IF(G7490=30,1,M7489)</f>
      </c>
      <c r="M7490" s="181" t="str">
        <f>L7490*(1-K7490)</f>
      </c>
    </row>
    <row r="7491">
      <c r="A7491" t="s">
        <v>164</v>
      </c>
      <c r="B7491" t="s">
        <v>115</v>
      </c>
      <c r="C7491" s="32" t="s">
        <v>376</v>
      </c>
      <c r="D7491" t="s">
        <v>458</v>
      </c>
      <c r="E7491" t="s">
        <v>476</v>
      </c>
      <c r="F7491" s="174" t="n">
        <v>2030</v>
      </c>
      <c r="G7491" s="175" t="n">
        <v>39</v>
      </c>
      <c r="H7491" s="176" t="n">
        <v>2613.81703700208</v>
      </c>
      <c r="I7491" s="177" t="n">
        <v>4377464.49405606</v>
      </c>
      <c r="J7491" s="178" t="str">
        <f>IF(I7491&gt;0,H7491/I7491,0)</f>
      </c>
      <c r="K7491" s="179" t="str">
        <f>1-EXP(-J7491)</f>
      </c>
      <c r="L7491" s="180" t="str">
        <f>IF(G7491=30,1,M7490)</f>
      </c>
      <c r="M7491" s="181" t="str">
        <f>L7491*(1-K7491)</f>
      </c>
    </row>
    <row r="7492">
      <c r="A7492" t="s">
        <v>164</v>
      </c>
      <c r="B7492" t="s">
        <v>115</v>
      </c>
      <c r="C7492" s="32" t="s">
        <v>376</v>
      </c>
      <c r="D7492" t="s">
        <v>458</v>
      </c>
      <c r="E7492" t="s">
        <v>476</v>
      </c>
      <c r="F7492" s="174" t="n">
        <v>2030</v>
      </c>
      <c r="G7492" s="175" t="n">
        <v>40</v>
      </c>
      <c r="H7492" s="176" t="n">
        <v>4960.29381576107</v>
      </c>
      <c r="I7492" s="177" t="n">
        <v>6445824.30537954</v>
      </c>
      <c r="J7492" s="178" t="str">
        <f>IF(I7492&gt;0,H7492/I7492,0)</f>
      </c>
      <c r="K7492" s="179" t="str">
        <f>1-EXP(-J7492)</f>
      </c>
      <c r="L7492" s="180" t="str">
        <f>IF(G7492=30,1,M7491)</f>
      </c>
      <c r="M7492" s="181" t="str">
        <f>L7492*(1-K7492)</f>
      </c>
    </row>
    <row r="7493">
      <c r="A7493" t="s">
        <v>164</v>
      </c>
      <c r="B7493" t="s">
        <v>115</v>
      </c>
      <c r="C7493" s="32" t="s">
        <v>376</v>
      </c>
      <c r="D7493" t="s">
        <v>458</v>
      </c>
      <c r="E7493" t="s">
        <v>476</v>
      </c>
      <c r="F7493" s="174" t="n">
        <v>2030</v>
      </c>
      <c r="G7493" s="175" t="n">
        <v>41</v>
      </c>
      <c r="H7493" s="176" t="n">
        <v>3734.09489458561</v>
      </c>
      <c r="I7493" s="177" t="n">
        <v>4335101.23038173</v>
      </c>
      <c r="J7493" s="178" t="str">
        <f>IF(I7493&gt;0,H7493/I7493,0)</f>
      </c>
      <c r="K7493" s="179" t="str">
        <f>1-EXP(-J7493)</f>
      </c>
      <c r="L7493" s="180" t="str">
        <f>IF(G7493=30,1,M7492)</f>
      </c>
      <c r="M7493" s="181" t="str">
        <f>L7493*(1-K7493)</f>
      </c>
    </row>
    <row r="7494">
      <c r="A7494" t="s">
        <v>164</v>
      </c>
      <c r="B7494" t="s">
        <v>115</v>
      </c>
      <c r="C7494" s="32" t="s">
        <v>376</v>
      </c>
      <c r="D7494" t="s">
        <v>458</v>
      </c>
      <c r="E7494" t="s">
        <v>476</v>
      </c>
      <c r="F7494" s="174" t="n">
        <v>2030</v>
      </c>
      <c r="G7494" s="175" t="n">
        <v>42</v>
      </c>
      <c r="H7494" s="176" t="n">
        <v>4044.32189531055</v>
      </c>
      <c r="I7494" s="177" t="n">
        <v>4318318.05639322</v>
      </c>
      <c r="J7494" s="178" t="str">
        <f>IF(I7494&gt;0,H7494/I7494,0)</f>
      </c>
      <c r="K7494" s="179" t="str">
        <f>1-EXP(-J7494)</f>
      </c>
      <c r="L7494" s="180" t="str">
        <f>IF(G7494=30,1,M7493)</f>
      </c>
      <c r="M7494" s="181" t="str">
        <f>L7494*(1-K7494)</f>
      </c>
    </row>
    <row r="7495">
      <c r="A7495" t="s">
        <v>164</v>
      </c>
      <c r="B7495" t="s">
        <v>115</v>
      </c>
      <c r="C7495" s="32" t="s">
        <v>376</v>
      </c>
      <c r="D7495" t="s">
        <v>458</v>
      </c>
      <c r="E7495" t="s">
        <v>476</v>
      </c>
      <c r="F7495" s="174" t="n">
        <v>2030</v>
      </c>
      <c r="G7495" s="175" t="n">
        <v>43</v>
      </c>
      <c r="H7495" s="176" t="n">
        <v>4276.99736566503</v>
      </c>
      <c r="I7495" s="177" t="n">
        <v>4185949.60081256</v>
      </c>
      <c r="J7495" s="178" t="str">
        <f>IF(I7495&gt;0,H7495/I7495,0)</f>
      </c>
      <c r="K7495" s="179" t="str">
        <f>1-EXP(-J7495)</f>
      </c>
      <c r="L7495" s="180" t="str">
        <f>IF(G7495=30,1,M7494)</f>
      </c>
      <c r="M7495" s="181" t="str">
        <f>L7495*(1-K7495)</f>
      </c>
    </row>
    <row r="7496">
      <c r="A7496" t="s">
        <v>164</v>
      </c>
      <c r="B7496" t="s">
        <v>115</v>
      </c>
      <c r="C7496" s="32" t="s">
        <v>376</v>
      </c>
      <c r="D7496" t="s">
        <v>458</v>
      </c>
      <c r="E7496" t="s">
        <v>476</v>
      </c>
      <c r="F7496" s="174" t="n">
        <v>2030</v>
      </c>
      <c r="G7496" s="175" t="n">
        <v>44</v>
      </c>
      <c r="H7496" s="176" t="n">
        <v>4639.41656397198</v>
      </c>
      <c r="I7496" s="177" t="n">
        <v>4151189.6996542</v>
      </c>
      <c r="J7496" s="178" t="str">
        <f>IF(I7496&gt;0,H7496/I7496,0)</f>
      </c>
      <c r="K7496" s="179" t="str">
        <f>1-EXP(-J7496)</f>
      </c>
      <c r="L7496" s="180" t="str">
        <f>IF(G7496=30,1,M7495)</f>
      </c>
      <c r="M7496" s="181" t="str">
        <f>L7496*(1-K7496)</f>
      </c>
    </row>
    <row r="7497">
      <c r="A7497" t="s">
        <v>164</v>
      </c>
      <c r="B7497" t="s">
        <v>115</v>
      </c>
      <c r="C7497" s="32" t="s">
        <v>376</v>
      </c>
      <c r="D7497" t="s">
        <v>458</v>
      </c>
      <c r="E7497" t="s">
        <v>476</v>
      </c>
      <c r="F7497" s="174" t="n">
        <v>2030</v>
      </c>
      <c r="G7497" s="175" t="n">
        <v>45</v>
      </c>
      <c r="H7497" s="176" t="n">
        <v>6103.83463185114</v>
      </c>
      <c r="I7497" s="177" t="n">
        <v>4209917.30615883</v>
      </c>
      <c r="J7497" s="178" t="str">
        <f>IF(I7497&gt;0,H7497/I7497,0)</f>
      </c>
      <c r="K7497" s="179" t="str">
        <f>1-EXP(-J7497)</f>
      </c>
      <c r="L7497" s="180" t="str">
        <f>IF(G7497=30,1,M7496)</f>
      </c>
      <c r="M7497" s="181" t="str">
        <f>L7497*(1-K7497)</f>
      </c>
    </row>
    <row r="7498">
      <c r="A7498" t="s">
        <v>164</v>
      </c>
      <c r="B7498" t="s">
        <v>115</v>
      </c>
      <c r="C7498" s="32" t="s">
        <v>376</v>
      </c>
      <c r="D7498" t="s">
        <v>458</v>
      </c>
      <c r="E7498" t="s">
        <v>476</v>
      </c>
      <c r="F7498" s="174" t="n">
        <v>2030</v>
      </c>
      <c r="G7498" s="175" t="n">
        <v>46</v>
      </c>
      <c r="H7498" s="176" t="n">
        <v>6739.48822502967</v>
      </c>
      <c r="I7498" s="177" t="n">
        <v>4292571.83079281</v>
      </c>
      <c r="J7498" s="178" t="str">
        <f>IF(I7498&gt;0,H7498/I7498,0)</f>
      </c>
      <c r="K7498" s="179" t="str">
        <f>1-EXP(-J7498)</f>
      </c>
      <c r="L7498" s="180" t="str">
        <f>IF(G7498=30,1,M7497)</f>
      </c>
      <c r="M7498" s="181" t="str">
        <f>L7498*(1-K7498)</f>
      </c>
    </row>
    <row r="7499">
      <c r="A7499" t="s">
        <v>164</v>
      </c>
      <c r="B7499" t="s">
        <v>115</v>
      </c>
      <c r="C7499" s="32" t="s">
        <v>376</v>
      </c>
      <c r="D7499" t="s">
        <v>458</v>
      </c>
      <c r="E7499" t="s">
        <v>476</v>
      </c>
      <c r="F7499" s="174" t="n">
        <v>2030</v>
      </c>
      <c r="G7499" s="175" t="n">
        <v>47</v>
      </c>
      <c r="H7499" s="176" t="n">
        <v>7362.56148653765</v>
      </c>
      <c r="I7499" s="177" t="n">
        <v>4267398.38020505</v>
      </c>
      <c r="J7499" s="178" t="str">
        <f>IF(I7499&gt;0,H7499/I7499,0)</f>
      </c>
      <c r="K7499" s="179" t="str">
        <f>1-EXP(-J7499)</f>
      </c>
      <c r="L7499" s="180" t="str">
        <f>IF(G7499=30,1,M7498)</f>
      </c>
      <c r="M7499" s="181" t="str">
        <f>L7499*(1-K7499)</f>
      </c>
    </row>
    <row r="7500">
      <c r="A7500" t="s">
        <v>164</v>
      </c>
      <c r="B7500" t="s">
        <v>115</v>
      </c>
      <c r="C7500" s="32" t="s">
        <v>376</v>
      </c>
      <c r="D7500" t="s">
        <v>458</v>
      </c>
      <c r="E7500" t="s">
        <v>476</v>
      </c>
      <c r="F7500" s="174" t="n">
        <v>2030</v>
      </c>
      <c r="G7500" s="175" t="n">
        <v>48</v>
      </c>
      <c r="H7500" s="176" t="n">
        <v>7831.51256845357</v>
      </c>
      <c r="I7500" s="177" t="n">
        <v>4129875.45210048</v>
      </c>
      <c r="J7500" s="178" t="str">
        <f>IF(I7500&gt;0,H7500/I7500,0)</f>
      </c>
      <c r="K7500" s="179" t="str">
        <f>1-EXP(-J7500)</f>
      </c>
      <c r="L7500" s="180" t="str">
        <f>IF(G7500=30,1,M7499)</f>
      </c>
      <c r="M7500" s="181" t="str">
        <f>L7500*(1-K7500)</f>
      </c>
    </row>
    <row r="7501">
      <c r="A7501" t="s">
        <v>164</v>
      </c>
      <c r="B7501" t="s">
        <v>115</v>
      </c>
      <c r="C7501" s="32" t="s">
        <v>376</v>
      </c>
      <c r="D7501" t="s">
        <v>458</v>
      </c>
      <c r="E7501" t="s">
        <v>476</v>
      </c>
      <c r="F7501" s="174" t="n">
        <v>2030</v>
      </c>
      <c r="G7501" s="175" t="n">
        <v>49</v>
      </c>
      <c r="H7501" s="176" t="n">
        <v>8436.44262600425</v>
      </c>
      <c r="I7501" s="177" t="n">
        <v>4054447.62973146</v>
      </c>
      <c r="J7501" s="178" t="str">
        <f>IF(I7501&gt;0,H7501/I7501,0)</f>
      </c>
      <c r="K7501" s="179" t="str">
        <f>1-EXP(-J7501)</f>
      </c>
      <c r="L7501" s="180" t="str">
        <f>IF(G7501=30,1,M7500)</f>
      </c>
      <c r="M7501" s="181" t="str">
        <f>L7501*(1-K7501)</f>
      </c>
    </row>
    <row r="7502">
      <c r="A7502" t="s">
        <v>164</v>
      </c>
      <c r="B7502" t="s">
        <v>115</v>
      </c>
      <c r="C7502" s="32" t="s">
        <v>376</v>
      </c>
      <c r="D7502" t="s">
        <v>458</v>
      </c>
      <c r="E7502" t="s">
        <v>476</v>
      </c>
      <c r="F7502" s="174" t="n">
        <v>2030</v>
      </c>
      <c r="G7502" s="175" t="n">
        <v>50</v>
      </c>
      <c r="H7502" s="176" t="n">
        <v>9704.23375209236</v>
      </c>
      <c r="I7502" s="177" t="n">
        <v>3994656.08984767</v>
      </c>
      <c r="J7502" s="178" t="str">
        <f>IF(I7502&gt;0,H7502/I7502,0)</f>
      </c>
      <c r="K7502" s="179" t="str">
        <f>1-EXP(-J7502)</f>
      </c>
      <c r="L7502" s="180" t="str">
        <f>IF(G7502=30,1,M7501)</f>
      </c>
      <c r="M7502" s="181" t="str">
        <f>L7502*(1-K7502)</f>
      </c>
    </row>
    <row r="7503">
      <c r="A7503" t="s">
        <v>164</v>
      </c>
      <c r="B7503" t="s">
        <v>115</v>
      </c>
      <c r="C7503" s="32" t="s">
        <v>376</v>
      </c>
      <c r="D7503" t="s">
        <v>458</v>
      </c>
      <c r="E7503" t="s">
        <v>476</v>
      </c>
      <c r="F7503" s="174" t="n">
        <v>2030</v>
      </c>
      <c r="G7503" s="175" t="n">
        <v>51</v>
      </c>
      <c r="H7503" s="176" t="n">
        <v>10327.3703098332</v>
      </c>
      <c r="I7503" s="177" t="n">
        <v>3928397.68871331</v>
      </c>
      <c r="J7503" s="178" t="str">
        <f>IF(I7503&gt;0,H7503/I7503,0)</f>
      </c>
      <c r="K7503" s="179" t="str">
        <f>1-EXP(-J7503)</f>
      </c>
      <c r="L7503" s="180" t="str">
        <f>IF(G7503=30,1,M7502)</f>
      </c>
      <c r="M7503" s="181" t="str">
        <f>L7503*(1-K7503)</f>
      </c>
    </row>
    <row r="7504">
      <c r="A7504" t="s">
        <v>164</v>
      </c>
      <c r="B7504" t="s">
        <v>115</v>
      </c>
      <c r="C7504" s="32" t="s">
        <v>376</v>
      </c>
      <c r="D7504" t="s">
        <v>458</v>
      </c>
      <c r="E7504" t="s">
        <v>476</v>
      </c>
      <c r="F7504" s="174" t="n">
        <v>2030</v>
      </c>
      <c r="G7504" s="175" t="n">
        <v>52</v>
      </c>
      <c r="H7504" s="176" t="n">
        <v>11064.0904980842</v>
      </c>
      <c r="I7504" s="177" t="n">
        <v>3843635.85686549</v>
      </c>
      <c r="J7504" s="178" t="str">
        <f>IF(I7504&gt;0,H7504/I7504,0)</f>
      </c>
      <c r="K7504" s="179" t="str">
        <f>1-EXP(-J7504)</f>
      </c>
      <c r="L7504" s="180" t="str">
        <f>IF(G7504=30,1,M7503)</f>
      </c>
      <c r="M7504" s="181" t="str">
        <f>L7504*(1-K7504)</f>
      </c>
    </row>
    <row r="7505">
      <c r="A7505" t="s">
        <v>164</v>
      </c>
      <c r="B7505" t="s">
        <v>115</v>
      </c>
      <c r="C7505" s="32" t="s">
        <v>376</v>
      </c>
      <c r="D7505" t="s">
        <v>458</v>
      </c>
      <c r="E7505" t="s">
        <v>476</v>
      </c>
      <c r="F7505" s="174" t="n">
        <v>2030</v>
      </c>
      <c r="G7505" s="175" t="n">
        <v>53</v>
      </c>
      <c r="H7505" s="176" t="n">
        <v>11908.1864274187</v>
      </c>
      <c r="I7505" s="177" t="n">
        <v>3775688.97262349</v>
      </c>
      <c r="J7505" s="178" t="str">
        <f>IF(I7505&gt;0,H7505/I7505,0)</f>
      </c>
      <c r="K7505" s="179" t="str">
        <f>1-EXP(-J7505)</f>
      </c>
      <c r="L7505" s="180" t="str">
        <f>IF(G7505=30,1,M7504)</f>
      </c>
      <c r="M7505" s="181" t="str">
        <f>L7505*(1-K7505)</f>
      </c>
    </row>
    <row r="7506">
      <c r="A7506" t="s">
        <v>164</v>
      </c>
      <c r="B7506" t="s">
        <v>115</v>
      </c>
      <c r="C7506" s="32" t="s">
        <v>376</v>
      </c>
      <c r="D7506" t="s">
        <v>458</v>
      </c>
      <c r="E7506" t="s">
        <v>476</v>
      </c>
      <c r="F7506" s="174" t="n">
        <v>2030</v>
      </c>
      <c r="G7506" s="175" t="n">
        <v>54</v>
      </c>
      <c r="H7506" s="176" t="n">
        <v>12753.1782373436</v>
      </c>
      <c r="I7506" s="177" t="n">
        <v>3695781.75418341</v>
      </c>
      <c r="J7506" s="178" t="str">
        <f>IF(I7506&gt;0,H7506/I7506,0)</f>
      </c>
      <c r="K7506" s="179" t="str">
        <f>1-EXP(-J7506)</f>
      </c>
      <c r="L7506" s="180" t="str">
        <f>IF(G7506=30,1,M7505)</f>
      </c>
      <c r="M7506" s="181" t="str">
        <f>L7506*(1-K7506)</f>
      </c>
    </row>
    <row r="7507">
      <c r="A7507" t="s">
        <v>164</v>
      </c>
      <c r="B7507" t="s">
        <v>115</v>
      </c>
      <c r="C7507" s="32" t="s">
        <v>376</v>
      </c>
      <c r="D7507" t="s">
        <v>458</v>
      </c>
      <c r="E7507" t="s">
        <v>476</v>
      </c>
      <c r="F7507" s="174" t="n">
        <v>2030</v>
      </c>
      <c r="G7507" s="175" t="n">
        <v>55</v>
      </c>
      <c r="H7507" s="176" t="n">
        <v>13784.0532808988</v>
      </c>
      <c r="I7507" s="177" t="n">
        <v>3614954.22492288</v>
      </c>
      <c r="J7507" s="178" t="str">
        <f>IF(I7507&gt;0,H7507/I7507,0)</f>
      </c>
      <c r="K7507" s="179" t="str">
        <f>1-EXP(-J7507)</f>
      </c>
      <c r="L7507" s="180" t="str">
        <f>IF(G7507=30,1,M7506)</f>
      </c>
      <c r="M7507" s="181" t="str">
        <f>L7507*(1-K7507)</f>
      </c>
    </row>
    <row r="7508">
      <c r="A7508" t="s">
        <v>164</v>
      </c>
      <c r="B7508" t="s">
        <v>115</v>
      </c>
      <c r="C7508" s="32" t="s">
        <v>376</v>
      </c>
      <c r="D7508" t="s">
        <v>458</v>
      </c>
      <c r="E7508" t="s">
        <v>476</v>
      </c>
      <c r="F7508" s="174" t="n">
        <v>2030</v>
      </c>
      <c r="G7508" s="175" t="n">
        <v>56</v>
      </c>
      <c r="H7508" s="176" t="n">
        <v>14486.56677526</v>
      </c>
      <c r="I7508" s="177" t="n">
        <v>3506226.26404837</v>
      </c>
      <c r="J7508" s="178" t="str">
        <f>IF(I7508&gt;0,H7508/I7508,0)</f>
      </c>
      <c r="K7508" s="179" t="str">
        <f>1-EXP(-J7508)</f>
      </c>
      <c r="L7508" s="180" t="str">
        <f>IF(G7508=30,1,M7507)</f>
      </c>
      <c r="M7508" s="181" t="str">
        <f>L7508*(1-K7508)</f>
      </c>
    </row>
    <row r="7509">
      <c r="A7509" t="s">
        <v>164</v>
      </c>
      <c r="B7509" t="s">
        <v>115</v>
      </c>
      <c r="C7509" s="32" t="s">
        <v>376</v>
      </c>
      <c r="D7509" t="s">
        <v>458</v>
      </c>
      <c r="E7509" t="s">
        <v>476</v>
      </c>
      <c r="F7509" s="174" t="n">
        <v>2030</v>
      </c>
      <c r="G7509" s="175" t="n">
        <v>57</v>
      </c>
      <c r="H7509" s="176" t="n">
        <v>15634.6351700387</v>
      </c>
      <c r="I7509" s="177" t="n">
        <v>3457380.0600195</v>
      </c>
      <c r="J7509" s="178" t="str">
        <f>IF(I7509&gt;0,H7509/I7509,0)</f>
      </c>
      <c r="K7509" s="179" t="str">
        <f>1-EXP(-J7509)</f>
      </c>
      <c r="L7509" s="180" t="str">
        <f>IF(G7509=30,1,M7508)</f>
      </c>
      <c r="M7509" s="181" t="str">
        <f>L7509*(1-K7509)</f>
      </c>
    </row>
    <row r="7510">
      <c r="A7510" t="s">
        <v>164</v>
      </c>
      <c r="B7510" t="s">
        <v>115</v>
      </c>
      <c r="C7510" s="32" t="s">
        <v>376</v>
      </c>
      <c r="D7510" t="s">
        <v>458</v>
      </c>
      <c r="E7510" t="s">
        <v>476</v>
      </c>
      <c r="F7510" s="174" t="n">
        <v>2030</v>
      </c>
      <c r="G7510" s="175" t="n">
        <v>58</v>
      </c>
      <c r="H7510" s="176" t="n">
        <v>16091.5471531552</v>
      </c>
      <c r="I7510" s="177" t="n">
        <v>3246683.97809884</v>
      </c>
      <c r="J7510" s="178" t="str">
        <f>IF(I7510&gt;0,H7510/I7510,0)</f>
      </c>
      <c r="K7510" s="179" t="str">
        <f>1-EXP(-J7510)</f>
      </c>
      <c r="L7510" s="180" t="str">
        <f>IF(G7510=30,1,M7509)</f>
      </c>
      <c r="M7510" s="181" t="str">
        <f>L7510*(1-K7510)</f>
      </c>
    </row>
    <row r="7511">
      <c r="A7511" t="s">
        <v>164</v>
      </c>
      <c r="B7511" t="s">
        <v>115</v>
      </c>
      <c r="C7511" s="32" t="s">
        <v>376</v>
      </c>
      <c r="D7511" t="s">
        <v>458</v>
      </c>
      <c r="E7511" t="s">
        <v>476</v>
      </c>
      <c r="F7511" s="174" t="n">
        <v>2030</v>
      </c>
      <c r="G7511" s="175" t="n">
        <v>59</v>
      </c>
      <c r="H7511" s="176" t="n">
        <v>17124.0214313483</v>
      </c>
      <c r="I7511" s="177" t="n">
        <v>3155697.6861239</v>
      </c>
      <c r="J7511" s="178" t="str">
        <f>IF(I7511&gt;0,H7511/I7511,0)</f>
      </c>
      <c r="K7511" s="179" t="str">
        <f>1-EXP(-J7511)</f>
      </c>
      <c r="L7511" s="180" t="str">
        <f>IF(G7511=30,1,M7510)</f>
      </c>
      <c r="M7511" s="181" t="str">
        <f>L7511*(1-K7511)</f>
      </c>
    </row>
    <row r="7512">
      <c r="A7512" t="s">
        <v>164</v>
      </c>
      <c r="B7512" t="s">
        <v>115</v>
      </c>
      <c r="C7512" s="32" t="s">
        <v>376</v>
      </c>
      <c r="D7512" t="s">
        <v>458</v>
      </c>
      <c r="E7512" t="s">
        <v>476</v>
      </c>
      <c r="F7512" s="174" t="n">
        <v>2030</v>
      </c>
      <c r="G7512" s="175" t="n">
        <v>60</v>
      </c>
      <c r="H7512" s="176" t="n">
        <v>18590.5744629477</v>
      </c>
      <c r="I7512" s="177" t="n">
        <v>3068783.21981374</v>
      </c>
      <c r="J7512" s="178" t="str">
        <f>IF(I7512&gt;0,H7512/I7512,0)</f>
      </c>
      <c r="K7512" s="179" t="str">
        <f>1-EXP(-J7512)</f>
      </c>
      <c r="L7512" s="180" t="str">
        <f>IF(G7512=30,1,M7511)</f>
      </c>
      <c r="M7512" s="181" t="str">
        <f>L7512*(1-K7512)</f>
      </c>
    </row>
    <row r="7513">
      <c r="A7513" t="s">
        <v>164</v>
      </c>
      <c r="B7513" t="s">
        <v>115</v>
      </c>
      <c r="C7513" s="32" t="s">
        <v>376</v>
      </c>
      <c r="D7513" t="s">
        <v>458</v>
      </c>
      <c r="E7513" t="s">
        <v>476</v>
      </c>
      <c r="F7513" s="174" t="n">
        <v>2030</v>
      </c>
      <c r="G7513" s="175" t="n">
        <v>61</v>
      </c>
      <c r="H7513" s="176" t="n">
        <v>19529.2067639476</v>
      </c>
      <c r="I7513" s="177" t="n">
        <v>2971936.08111792</v>
      </c>
      <c r="J7513" s="178" t="str">
        <f>IF(I7513&gt;0,H7513/I7513,0)</f>
      </c>
      <c r="K7513" s="179" t="str">
        <f>1-EXP(-J7513)</f>
      </c>
      <c r="L7513" s="180" t="str">
        <f>IF(G7513=30,1,M7512)</f>
      </c>
      <c r="M7513" s="181" t="str">
        <f>L7513*(1-K7513)</f>
      </c>
    </row>
    <row r="7514">
      <c r="A7514" t="s">
        <v>164</v>
      </c>
      <c r="B7514" t="s">
        <v>115</v>
      </c>
      <c r="C7514" s="32" t="s">
        <v>376</v>
      </c>
      <c r="D7514" t="s">
        <v>458</v>
      </c>
      <c r="E7514" t="s">
        <v>476</v>
      </c>
      <c r="F7514" s="174" t="n">
        <v>2030</v>
      </c>
      <c r="G7514" s="175" t="n">
        <v>62</v>
      </c>
      <c r="H7514" s="176" t="n">
        <v>20577.801581423</v>
      </c>
      <c r="I7514" s="177" t="n">
        <v>2856366.85826923</v>
      </c>
      <c r="J7514" s="178" t="str">
        <f>IF(I7514&gt;0,H7514/I7514,0)</f>
      </c>
      <c r="K7514" s="179" t="str">
        <f>1-EXP(-J7514)</f>
      </c>
      <c r="L7514" s="180" t="str">
        <f>IF(G7514=30,1,M7513)</f>
      </c>
      <c r="M7514" s="181" t="str">
        <f>L7514*(1-K7514)</f>
      </c>
    </row>
    <row r="7515">
      <c r="A7515" t="s">
        <v>164</v>
      </c>
      <c r="B7515" t="s">
        <v>115</v>
      </c>
      <c r="C7515" s="32" t="s">
        <v>376</v>
      </c>
      <c r="D7515" t="s">
        <v>458</v>
      </c>
      <c r="E7515" t="s">
        <v>476</v>
      </c>
      <c r="F7515" s="174" t="n">
        <v>2030</v>
      </c>
      <c r="G7515" s="175" t="n">
        <v>63</v>
      </c>
      <c r="H7515" s="176" t="n">
        <v>21430.9222141567</v>
      </c>
      <c r="I7515" s="177" t="n">
        <v>2710244.92701361</v>
      </c>
      <c r="J7515" s="178" t="str">
        <f>IF(I7515&gt;0,H7515/I7515,0)</f>
      </c>
      <c r="K7515" s="179" t="str">
        <f>1-EXP(-J7515)</f>
      </c>
      <c r="L7515" s="180" t="str">
        <f>IF(G7515=30,1,M7514)</f>
      </c>
      <c r="M7515" s="181" t="str">
        <f>L7515*(1-K7515)</f>
      </c>
    </row>
    <row r="7516">
      <c r="A7516" t="s">
        <v>164</v>
      </c>
      <c r="B7516" t="s">
        <v>115</v>
      </c>
      <c r="C7516" s="32" t="s">
        <v>376</v>
      </c>
      <c r="D7516" t="s">
        <v>458</v>
      </c>
      <c r="E7516" t="s">
        <v>476</v>
      </c>
      <c r="F7516" s="174" t="n">
        <v>2030</v>
      </c>
      <c r="G7516" s="175" t="n">
        <v>64</v>
      </c>
      <c r="H7516" s="176" t="n">
        <v>22541.6395605985</v>
      </c>
      <c r="I7516" s="177" t="n">
        <v>2599551.73485677</v>
      </c>
      <c r="J7516" s="178" t="str">
        <f>IF(I7516&gt;0,H7516/I7516,0)</f>
      </c>
      <c r="K7516" s="179" t="str">
        <f>1-EXP(-J7516)</f>
      </c>
      <c r="L7516" s="180" t="str">
        <f>IF(G7516=30,1,M7515)</f>
      </c>
      <c r="M7516" s="181" t="str">
        <f>L7516*(1-K7516)</f>
      </c>
    </row>
    <row r="7517">
      <c r="A7517" t="s">
        <v>164</v>
      </c>
      <c r="B7517" t="s">
        <v>115</v>
      </c>
      <c r="C7517" s="32" t="s">
        <v>376</v>
      </c>
      <c r="D7517" t="s">
        <v>458</v>
      </c>
      <c r="E7517" t="s">
        <v>476</v>
      </c>
      <c r="F7517" s="174" t="n">
        <v>2030</v>
      </c>
      <c r="G7517" s="175" t="n">
        <v>65</v>
      </c>
      <c r="H7517" s="176" t="n">
        <v>22797.1655887492</v>
      </c>
      <c r="I7517" s="177" t="n">
        <v>2467835.55869112</v>
      </c>
      <c r="J7517" s="178" t="str">
        <f>IF(I7517&gt;0,H7517/I7517,0)</f>
      </c>
      <c r="K7517" s="179" t="str">
        <f>1-EXP(-J7517)</f>
      </c>
      <c r="L7517" s="180" t="str">
        <f>IF(G7517=30,1,M7516)</f>
      </c>
      <c r="M7517" s="181" t="str">
        <f>L7517*(1-K7517)</f>
      </c>
    </row>
    <row r="7518">
      <c r="A7518" t="s">
        <v>164</v>
      </c>
      <c r="B7518" t="s">
        <v>115</v>
      </c>
      <c r="C7518" s="32" t="s">
        <v>376</v>
      </c>
      <c r="D7518" t="s">
        <v>458</v>
      </c>
      <c r="E7518" t="s">
        <v>476</v>
      </c>
      <c r="F7518" s="174" t="n">
        <v>2030</v>
      </c>
      <c r="G7518" s="175" t="n">
        <v>66</v>
      </c>
      <c r="H7518" s="176" t="n">
        <v>23479.8280633598</v>
      </c>
      <c r="I7518" s="177" t="n">
        <v>2336515.26154252</v>
      </c>
      <c r="J7518" s="178" t="str">
        <f>IF(I7518&gt;0,H7518/I7518,0)</f>
      </c>
      <c r="K7518" s="179" t="str">
        <f>1-EXP(-J7518)</f>
      </c>
      <c r="L7518" s="180" t="str">
        <f>IF(G7518=30,1,M7517)</f>
      </c>
      <c r="M7518" s="181" t="str">
        <f>L7518*(1-K7518)</f>
      </c>
    </row>
    <row r="7519">
      <c r="A7519" t="s">
        <v>164</v>
      </c>
      <c r="B7519" t="s">
        <v>115</v>
      </c>
      <c r="C7519" s="32" t="s">
        <v>376</v>
      </c>
      <c r="D7519" t="s">
        <v>458</v>
      </c>
      <c r="E7519" t="s">
        <v>476</v>
      </c>
      <c r="F7519" s="174" t="n">
        <v>2030</v>
      </c>
      <c r="G7519" s="175" t="n">
        <v>67</v>
      </c>
      <c r="H7519" s="176" t="n">
        <v>24388.6767659356</v>
      </c>
      <c r="I7519" s="177" t="n">
        <v>2210036.57562598</v>
      </c>
      <c r="J7519" s="178" t="str">
        <f>IF(I7519&gt;0,H7519/I7519,0)</f>
      </c>
      <c r="K7519" s="179" t="str">
        <f>1-EXP(-J7519)</f>
      </c>
      <c r="L7519" s="180" t="str">
        <f>IF(G7519=30,1,M7518)</f>
      </c>
      <c r="M7519" s="181" t="str">
        <f>L7519*(1-K7519)</f>
      </c>
    </row>
    <row r="7520">
      <c r="A7520" t="s">
        <v>164</v>
      </c>
      <c r="B7520" t="s">
        <v>115</v>
      </c>
      <c r="C7520" s="32" t="s">
        <v>376</v>
      </c>
      <c r="D7520" t="s">
        <v>458</v>
      </c>
      <c r="E7520" t="s">
        <v>476</v>
      </c>
      <c r="F7520" s="174" t="n">
        <v>2030</v>
      </c>
      <c r="G7520" s="175" t="n">
        <v>68</v>
      </c>
      <c r="H7520" s="176" t="n">
        <v>25051.7717211869</v>
      </c>
      <c r="I7520" s="177" t="n">
        <v>2059093.4888242</v>
      </c>
      <c r="J7520" s="178" t="str">
        <f>IF(I7520&gt;0,H7520/I7520,0)</f>
      </c>
      <c r="K7520" s="179" t="str">
        <f>1-EXP(-J7520)</f>
      </c>
      <c r="L7520" s="180" t="str">
        <f>IF(G7520=30,1,M7519)</f>
      </c>
      <c r="M7520" s="181" t="str">
        <f>L7520*(1-K7520)</f>
      </c>
    </row>
    <row r="7521">
      <c r="A7521" t="s">
        <v>164</v>
      </c>
      <c r="B7521" t="s">
        <v>115</v>
      </c>
      <c r="C7521" s="32" t="s">
        <v>376</v>
      </c>
      <c r="D7521" t="s">
        <v>458</v>
      </c>
      <c r="E7521" t="s">
        <v>476</v>
      </c>
      <c r="F7521" s="174" t="n">
        <v>2030</v>
      </c>
      <c r="G7521" s="175" t="n">
        <v>69</v>
      </c>
      <c r="H7521" s="176" t="n">
        <v>25841.7736716677</v>
      </c>
      <c r="I7521" s="177" t="n">
        <v>1932535.87680184</v>
      </c>
      <c r="J7521" s="178" t="str">
        <f>IF(I7521&gt;0,H7521/I7521,0)</f>
      </c>
      <c r="K7521" s="179" t="str">
        <f>1-EXP(-J7521)</f>
      </c>
      <c r="L7521" s="180" t="str">
        <f>IF(G7521=30,1,M7520)</f>
      </c>
      <c r="M7521" s="181" t="str">
        <f>L7521*(1-K7521)</f>
      </c>
    </row>
    <row r="7522">
      <c r="A7522" t="s">
        <v>164</v>
      </c>
      <c r="B7522" t="s">
        <v>115</v>
      </c>
      <c r="C7522" s="32" t="s">
        <v>376</v>
      </c>
      <c r="D7522" t="s">
        <v>458</v>
      </c>
      <c r="E7522" t="s">
        <v>476</v>
      </c>
      <c r="F7522" s="174" t="n">
        <v>2031</v>
      </c>
      <c r="G7522" s="175" t="n">
        <v>30</v>
      </c>
      <c r="H7522" s="176" t="n">
        <v>956.018499013185</v>
      </c>
      <c r="I7522" s="177" t="n">
        <v>4340997.29468592</v>
      </c>
      <c r="J7522" s="178" t="str">
        <f>IF(I7522&gt;0,H7522/I7522,0)</f>
      </c>
      <c r="K7522" s="179" t="str">
        <f>1-EXP(-J7522)</f>
      </c>
      <c r="L7522" s="180" t="str">
        <f>IF(G7522=30,1,M7521)</f>
      </c>
      <c r="M7522" s="181" t="str">
        <f>L7522*(1-K7522)</f>
      </c>
    </row>
    <row r="7523">
      <c r="A7523" t="s">
        <v>164</v>
      </c>
      <c r="B7523" t="s">
        <v>115</v>
      </c>
      <c r="C7523" s="32" t="s">
        <v>376</v>
      </c>
      <c r="D7523" t="s">
        <v>458</v>
      </c>
      <c r="E7523" t="s">
        <v>476</v>
      </c>
      <c r="F7523" s="174" t="n">
        <v>2031</v>
      </c>
      <c r="G7523" s="175" t="n">
        <v>31</v>
      </c>
      <c r="H7523" s="176" t="n">
        <v>1053.70908568748</v>
      </c>
      <c r="I7523" s="177" t="n">
        <v>4321272.09175159</v>
      </c>
      <c r="J7523" s="178" t="str">
        <f>IF(I7523&gt;0,H7523/I7523,0)</f>
      </c>
      <c r="K7523" s="179" t="str">
        <f>1-EXP(-J7523)</f>
      </c>
      <c r="L7523" s="180" t="str">
        <f>IF(G7523=30,1,M7522)</f>
      </c>
      <c r="M7523" s="181" t="str">
        <f>L7523*(1-K7523)</f>
      </c>
    </row>
    <row r="7524">
      <c r="A7524" t="s">
        <v>164</v>
      </c>
      <c r="B7524" t="s">
        <v>115</v>
      </c>
      <c r="C7524" s="32" t="s">
        <v>376</v>
      </c>
      <c r="D7524" t="s">
        <v>458</v>
      </c>
      <c r="E7524" t="s">
        <v>476</v>
      </c>
      <c r="F7524" s="174" t="n">
        <v>2031</v>
      </c>
      <c r="G7524" s="175" t="n">
        <v>32</v>
      </c>
      <c r="H7524" s="176" t="n">
        <v>1112.27163693498</v>
      </c>
      <c r="I7524" s="177" t="n">
        <v>4341850.28814615</v>
      </c>
      <c r="J7524" s="178" t="str">
        <f>IF(I7524&gt;0,H7524/I7524,0)</f>
      </c>
      <c r="K7524" s="179" t="str">
        <f>1-EXP(-J7524)</f>
      </c>
      <c r="L7524" s="180" t="str">
        <f>IF(G7524=30,1,M7523)</f>
      </c>
      <c r="M7524" s="181" t="str">
        <f>L7524*(1-K7524)</f>
      </c>
    </row>
    <row r="7525">
      <c r="A7525" t="s">
        <v>164</v>
      </c>
      <c r="B7525" t="s">
        <v>115</v>
      </c>
      <c r="C7525" s="32" t="s">
        <v>376</v>
      </c>
      <c r="D7525" t="s">
        <v>458</v>
      </c>
      <c r="E7525" t="s">
        <v>476</v>
      </c>
      <c r="F7525" s="174" t="n">
        <v>2031</v>
      </c>
      <c r="G7525" s="175" t="n">
        <v>33</v>
      </c>
      <c r="H7525" s="176" t="n">
        <v>1193.00104683792</v>
      </c>
      <c r="I7525" s="177" t="n">
        <v>4401821.51858075</v>
      </c>
      <c r="J7525" s="178" t="str">
        <f>IF(I7525&gt;0,H7525/I7525,0)</f>
      </c>
      <c r="K7525" s="179" t="str">
        <f>1-EXP(-J7525)</f>
      </c>
      <c r="L7525" s="180" t="str">
        <f>IF(G7525=30,1,M7524)</f>
      </c>
      <c r="M7525" s="181" t="str">
        <f>L7525*(1-K7525)</f>
      </c>
    </row>
    <row r="7526">
      <c r="A7526" t="s">
        <v>164</v>
      </c>
      <c r="B7526" t="s">
        <v>115</v>
      </c>
      <c r="C7526" s="32" t="s">
        <v>376</v>
      </c>
      <c r="D7526" t="s">
        <v>458</v>
      </c>
      <c r="E7526" t="s">
        <v>476</v>
      </c>
      <c r="F7526" s="174" t="n">
        <v>2031</v>
      </c>
      <c r="G7526" s="175" t="n">
        <v>34</v>
      </c>
      <c r="H7526" s="176" t="n">
        <v>1508.2028729795</v>
      </c>
      <c r="I7526" s="177" t="n">
        <v>4542107.27641946</v>
      </c>
      <c r="J7526" s="178" t="str">
        <f>IF(I7526&gt;0,H7526/I7526,0)</f>
      </c>
      <c r="K7526" s="179" t="str">
        <f>1-EXP(-J7526)</f>
      </c>
      <c r="L7526" s="180" t="str">
        <f>IF(G7526=30,1,M7525)</f>
      </c>
      <c r="M7526" s="181" t="str">
        <f>L7526*(1-K7526)</f>
      </c>
    </row>
    <row r="7527">
      <c r="A7527" t="s">
        <v>164</v>
      </c>
      <c r="B7527" t="s">
        <v>115</v>
      </c>
      <c r="C7527" s="32" t="s">
        <v>376</v>
      </c>
      <c r="D7527" t="s">
        <v>458</v>
      </c>
      <c r="E7527" t="s">
        <v>476</v>
      </c>
      <c r="F7527" s="174" t="n">
        <v>2031</v>
      </c>
      <c r="G7527" s="175" t="n">
        <v>35</v>
      </c>
      <c r="H7527" s="176" t="n">
        <v>2024.85618496916</v>
      </c>
      <c r="I7527" s="177" t="n">
        <v>4499020.59255779</v>
      </c>
      <c r="J7527" s="178" t="str">
        <f>IF(I7527&gt;0,H7527/I7527,0)</f>
      </c>
      <c r="K7527" s="179" t="str">
        <f>1-EXP(-J7527)</f>
      </c>
      <c r="L7527" s="180" t="str">
        <f>IF(G7527=30,1,M7526)</f>
      </c>
      <c r="M7527" s="181" t="str">
        <f>L7527*(1-K7527)</f>
      </c>
    </row>
    <row r="7528">
      <c r="A7528" t="s">
        <v>164</v>
      </c>
      <c r="B7528" t="s">
        <v>115</v>
      </c>
      <c r="C7528" s="32" t="s">
        <v>376</v>
      </c>
      <c r="D7528" t="s">
        <v>458</v>
      </c>
      <c r="E7528" t="s">
        <v>476</v>
      </c>
      <c r="F7528" s="174" t="n">
        <v>2031</v>
      </c>
      <c r="G7528" s="175" t="n">
        <v>36</v>
      </c>
      <c r="H7528" s="176" t="n">
        <v>2093.71397808592</v>
      </c>
      <c r="I7528" s="177" t="n">
        <v>4425239.37704325</v>
      </c>
      <c r="J7528" s="178" t="str">
        <f>IF(I7528&gt;0,H7528/I7528,0)</f>
      </c>
      <c r="K7528" s="179" t="str">
        <f>1-EXP(-J7528)</f>
      </c>
      <c r="L7528" s="180" t="str">
        <f>IF(G7528=30,1,M7527)</f>
      </c>
      <c r="M7528" s="181" t="str">
        <f>L7528*(1-K7528)</f>
      </c>
    </row>
    <row r="7529">
      <c r="A7529" t="s">
        <v>164</v>
      </c>
      <c r="B7529" t="s">
        <v>115</v>
      </c>
      <c r="C7529" s="32" t="s">
        <v>376</v>
      </c>
      <c r="D7529" t="s">
        <v>458</v>
      </c>
      <c r="E7529" t="s">
        <v>476</v>
      </c>
      <c r="F7529" s="174" t="n">
        <v>2031</v>
      </c>
      <c r="G7529" s="175" t="n">
        <v>37</v>
      </c>
      <c r="H7529" s="176" t="n">
        <v>2222.18955599582</v>
      </c>
      <c r="I7529" s="177" t="n">
        <v>4367632.6620494</v>
      </c>
      <c r="J7529" s="178" t="str">
        <f>IF(I7529&gt;0,H7529/I7529,0)</f>
      </c>
      <c r="K7529" s="179" t="str">
        <f>1-EXP(-J7529)</f>
      </c>
      <c r="L7529" s="180" t="str">
        <f>IF(G7529=30,1,M7528)</f>
      </c>
      <c r="M7529" s="181" t="str">
        <f>L7529*(1-K7529)</f>
      </c>
    </row>
    <row r="7530">
      <c r="A7530" t="s">
        <v>164</v>
      </c>
      <c r="B7530" t="s">
        <v>115</v>
      </c>
      <c r="C7530" s="32" t="s">
        <v>376</v>
      </c>
      <c r="D7530" t="s">
        <v>458</v>
      </c>
      <c r="E7530" t="s">
        <v>476</v>
      </c>
      <c r="F7530" s="174" t="n">
        <v>2031</v>
      </c>
      <c r="G7530" s="175" t="n">
        <v>38</v>
      </c>
      <c r="H7530" s="176" t="n">
        <v>2364.74878207854</v>
      </c>
      <c r="I7530" s="177" t="n">
        <v>4313540.08295321</v>
      </c>
      <c r="J7530" s="178" t="str">
        <f>IF(I7530&gt;0,H7530/I7530,0)</f>
      </c>
      <c r="K7530" s="179" t="str">
        <f>1-EXP(-J7530)</f>
      </c>
      <c r="L7530" s="180" t="str">
        <f>IF(G7530=30,1,M7529)</f>
      </c>
      <c r="M7530" s="181" t="str">
        <f>L7530*(1-K7530)</f>
      </c>
    </row>
    <row r="7531">
      <c r="A7531" t="s">
        <v>164</v>
      </c>
      <c r="B7531" t="s">
        <v>115</v>
      </c>
      <c r="C7531" s="32" t="s">
        <v>376</v>
      </c>
      <c r="D7531" t="s">
        <v>458</v>
      </c>
      <c r="E7531" t="s">
        <v>476</v>
      </c>
      <c r="F7531" s="174" t="n">
        <v>2031</v>
      </c>
      <c r="G7531" s="175" t="n">
        <v>39</v>
      </c>
      <c r="H7531" s="176" t="n">
        <v>2571.89477084673</v>
      </c>
      <c r="I7531" s="177" t="n">
        <v>4350586.51924083</v>
      </c>
      <c r="J7531" s="178" t="str">
        <f>IF(I7531&gt;0,H7531/I7531,0)</f>
      </c>
      <c r="K7531" s="179" t="str">
        <f>1-EXP(-J7531)</f>
      </c>
      <c r="L7531" s="180" t="str">
        <f>IF(G7531=30,1,M7530)</f>
      </c>
      <c r="M7531" s="181" t="str">
        <f>L7531*(1-K7531)</f>
      </c>
    </row>
    <row r="7532">
      <c r="A7532" t="s">
        <v>164</v>
      </c>
      <c r="B7532" t="s">
        <v>115</v>
      </c>
      <c r="C7532" s="32" t="s">
        <v>376</v>
      </c>
      <c r="D7532" t="s">
        <v>458</v>
      </c>
      <c r="E7532" t="s">
        <v>476</v>
      </c>
      <c r="F7532" s="174" t="n">
        <v>2031</v>
      </c>
      <c r="G7532" s="175" t="n">
        <v>40</v>
      </c>
      <c r="H7532" s="176" t="n">
        <v>3481.47262994618</v>
      </c>
      <c r="I7532" s="177" t="n">
        <v>4367860.5139649</v>
      </c>
      <c r="J7532" s="178" t="str">
        <f>IF(I7532&gt;0,H7532/I7532,0)</f>
      </c>
      <c r="K7532" s="179" t="str">
        <f>1-EXP(-J7532)</f>
      </c>
      <c r="L7532" s="180" t="str">
        <f>IF(G7532=30,1,M7531)</f>
      </c>
      <c r="M7532" s="181" t="str">
        <f>L7532*(1-K7532)</f>
      </c>
    </row>
    <row r="7533">
      <c r="A7533" t="s">
        <v>164</v>
      </c>
      <c r="B7533" t="s">
        <v>115</v>
      </c>
      <c r="C7533" s="32" t="s">
        <v>376</v>
      </c>
      <c r="D7533" t="s">
        <v>458</v>
      </c>
      <c r="E7533" t="s">
        <v>476</v>
      </c>
      <c r="F7533" s="174" t="n">
        <v>2031</v>
      </c>
      <c r="G7533" s="175" t="n">
        <v>41</v>
      </c>
      <c r="H7533" s="176" t="n">
        <v>5211.11422212321</v>
      </c>
      <c r="I7533" s="177" t="n">
        <v>6430070.65179772</v>
      </c>
      <c r="J7533" s="178" t="str">
        <f>IF(I7533&gt;0,H7533/I7533,0)</f>
      </c>
      <c r="K7533" s="179" t="str">
        <f>1-EXP(-J7533)</f>
      </c>
      <c r="L7533" s="180" t="str">
        <f>IF(G7533=30,1,M7532)</f>
      </c>
      <c r="M7533" s="181" t="str">
        <f>L7533*(1-K7533)</f>
      </c>
    </row>
    <row r="7534">
      <c r="A7534" t="s">
        <v>164</v>
      </c>
      <c r="B7534" t="s">
        <v>115</v>
      </c>
      <c r="C7534" s="32" t="s">
        <v>376</v>
      </c>
      <c r="D7534" t="s">
        <v>458</v>
      </c>
      <c r="E7534" t="s">
        <v>476</v>
      </c>
      <c r="F7534" s="174" t="n">
        <v>2031</v>
      </c>
      <c r="G7534" s="175" t="n">
        <v>42</v>
      </c>
      <c r="H7534" s="176" t="n">
        <v>4005.56141837405</v>
      </c>
      <c r="I7534" s="177" t="n">
        <v>4324048.05339771</v>
      </c>
      <c r="J7534" s="178" t="str">
        <f>IF(I7534&gt;0,H7534/I7534,0)</f>
      </c>
      <c r="K7534" s="179" t="str">
        <f>1-EXP(-J7534)</f>
      </c>
      <c r="L7534" s="180" t="str">
        <f>IF(G7534=30,1,M7533)</f>
      </c>
      <c r="M7534" s="181" t="str">
        <f>L7534*(1-K7534)</f>
      </c>
    </row>
    <row r="7535">
      <c r="A7535" t="s">
        <v>164</v>
      </c>
      <c r="B7535" t="s">
        <v>115</v>
      </c>
      <c r="C7535" s="32" t="s">
        <v>376</v>
      </c>
      <c r="D7535" t="s">
        <v>458</v>
      </c>
      <c r="E7535" t="s">
        <v>476</v>
      </c>
      <c r="F7535" s="174" t="n">
        <v>2031</v>
      </c>
      <c r="G7535" s="175" t="n">
        <v>43</v>
      </c>
      <c r="H7535" s="176" t="n">
        <v>4350.87864090552</v>
      </c>
      <c r="I7535" s="177" t="n">
        <v>4306392.61098496</v>
      </c>
      <c r="J7535" s="178" t="str">
        <f>IF(I7535&gt;0,H7535/I7535,0)</f>
      </c>
      <c r="K7535" s="179" t="str">
        <f>1-EXP(-J7535)</f>
      </c>
      <c r="L7535" s="180" t="str">
        <f>IF(G7535=30,1,M7534)</f>
      </c>
      <c r="M7535" s="181" t="str">
        <f>L7535*(1-K7535)</f>
      </c>
    </row>
    <row r="7536">
      <c r="A7536" t="s">
        <v>164</v>
      </c>
      <c r="B7536" t="s">
        <v>115</v>
      </c>
      <c r="C7536" s="32" t="s">
        <v>376</v>
      </c>
      <c r="D7536" t="s">
        <v>458</v>
      </c>
      <c r="E7536" t="s">
        <v>476</v>
      </c>
      <c r="F7536" s="174" t="n">
        <v>2031</v>
      </c>
      <c r="G7536" s="175" t="n">
        <v>44</v>
      </c>
      <c r="H7536" s="176" t="n">
        <v>4612.81636436083</v>
      </c>
      <c r="I7536" s="177" t="n">
        <v>4173387.95117744</v>
      </c>
      <c r="J7536" s="178" t="str">
        <f>IF(I7536&gt;0,H7536/I7536,0)</f>
      </c>
      <c r="K7536" s="179" t="str">
        <f>1-EXP(-J7536)</f>
      </c>
      <c r="L7536" s="180" t="str">
        <f>IF(G7536=30,1,M7535)</f>
      </c>
      <c r="M7536" s="181" t="str">
        <f>L7536*(1-K7536)</f>
      </c>
    </row>
    <row r="7537">
      <c r="A7537" t="s">
        <v>164</v>
      </c>
      <c r="B7537" t="s">
        <v>115</v>
      </c>
      <c r="C7537" s="32" t="s">
        <v>376</v>
      </c>
      <c r="D7537" t="s">
        <v>458</v>
      </c>
      <c r="E7537" t="s">
        <v>476</v>
      </c>
      <c r="F7537" s="174" t="n">
        <v>2031</v>
      </c>
      <c r="G7537" s="175" t="n">
        <v>45</v>
      </c>
      <c r="H7537" s="176" t="n">
        <v>5928.04671420758</v>
      </c>
      <c r="I7537" s="177" t="n">
        <v>4137612.61187569</v>
      </c>
      <c r="J7537" s="178" t="str">
        <f>IF(I7537&gt;0,H7537/I7537,0)</f>
      </c>
      <c r="K7537" s="179" t="str">
        <f>1-EXP(-J7537)</f>
      </c>
      <c r="L7537" s="180" t="str">
        <f>IF(G7537=30,1,M7536)</f>
      </c>
      <c r="M7537" s="181" t="str">
        <f>L7537*(1-K7537)</f>
      </c>
    </row>
    <row r="7538">
      <c r="A7538" t="s">
        <v>164</v>
      </c>
      <c r="B7538" t="s">
        <v>115</v>
      </c>
      <c r="C7538" s="32" t="s">
        <v>376</v>
      </c>
      <c r="D7538" t="s">
        <v>458</v>
      </c>
      <c r="E7538" t="s">
        <v>476</v>
      </c>
      <c r="F7538" s="174" t="n">
        <v>2031</v>
      </c>
      <c r="G7538" s="175" t="n">
        <v>46</v>
      </c>
      <c r="H7538" s="176" t="n">
        <v>6494.19789168014</v>
      </c>
      <c r="I7538" s="177" t="n">
        <v>4193860.79097277</v>
      </c>
      <c r="J7538" s="178" t="str">
        <f>IF(I7538&gt;0,H7538/I7538,0)</f>
      </c>
      <c r="K7538" s="179" t="str">
        <f>1-EXP(-J7538)</f>
      </c>
      <c r="L7538" s="180" t="str">
        <f>IF(G7538=30,1,M7537)</f>
      </c>
      <c r="M7538" s="181" t="str">
        <f>L7538*(1-K7538)</f>
      </c>
    </row>
    <row r="7539">
      <c r="A7539" t="s">
        <v>164</v>
      </c>
      <c r="B7539" t="s">
        <v>115</v>
      </c>
      <c r="C7539" s="32" t="s">
        <v>376</v>
      </c>
      <c r="D7539" t="s">
        <v>458</v>
      </c>
      <c r="E7539" t="s">
        <v>476</v>
      </c>
      <c r="F7539" s="174" t="n">
        <v>2031</v>
      </c>
      <c r="G7539" s="175" t="n">
        <v>47</v>
      </c>
      <c r="H7539" s="176" t="n">
        <v>7287.1664691326</v>
      </c>
      <c r="I7539" s="177" t="n">
        <v>4275787.72676264</v>
      </c>
      <c r="J7539" s="178" t="str">
        <f>IF(I7539&gt;0,H7539/I7539,0)</f>
      </c>
      <c r="K7539" s="179" t="str">
        <f>1-EXP(-J7539)</f>
      </c>
      <c r="L7539" s="180" t="str">
        <f>IF(G7539=30,1,M7538)</f>
      </c>
      <c r="M7539" s="181" t="str">
        <f>L7539*(1-K7539)</f>
      </c>
    </row>
    <row r="7540">
      <c r="A7540" t="s">
        <v>164</v>
      </c>
      <c r="B7540" t="s">
        <v>115</v>
      </c>
      <c r="C7540" s="32" t="s">
        <v>376</v>
      </c>
      <c r="D7540" t="s">
        <v>458</v>
      </c>
      <c r="E7540" t="s">
        <v>476</v>
      </c>
      <c r="F7540" s="174" t="n">
        <v>2031</v>
      </c>
      <c r="G7540" s="175" t="n">
        <v>48</v>
      </c>
      <c r="H7540" s="176" t="n">
        <v>7954.53783941703</v>
      </c>
      <c r="I7540" s="177" t="n">
        <v>4249102.58259263</v>
      </c>
      <c r="J7540" s="178" t="str">
        <f>IF(I7540&gt;0,H7540/I7540,0)</f>
      </c>
      <c r="K7540" s="179" t="str">
        <f>1-EXP(-J7540)</f>
      </c>
      <c r="L7540" s="180" t="str">
        <f>IF(G7540=30,1,M7539)</f>
      </c>
      <c r="M7540" s="181" t="str">
        <f>L7540*(1-K7540)</f>
      </c>
    </row>
    <row r="7541">
      <c r="A7541" t="s">
        <v>164</v>
      </c>
      <c r="B7541" t="s">
        <v>115</v>
      </c>
      <c r="C7541" s="32" t="s">
        <v>376</v>
      </c>
      <c r="D7541" t="s">
        <v>458</v>
      </c>
      <c r="E7541" t="s">
        <v>476</v>
      </c>
      <c r="F7541" s="174" t="n">
        <v>2031</v>
      </c>
      <c r="G7541" s="175" t="n">
        <v>49</v>
      </c>
      <c r="H7541" s="176" t="n">
        <v>8451.34245873777</v>
      </c>
      <c r="I7541" s="177" t="n">
        <v>4110450.02546999</v>
      </c>
      <c r="J7541" s="178" t="str">
        <f>IF(I7541&gt;0,H7541/I7541,0)</f>
      </c>
      <c r="K7541" s="179" t="str">
        <f>1-EXP(-J7541)</f>
      </c>
      <c r="L7541" s="180" t="str">
        <f>IF(G7541=30,1,M7540)</f>
      </c>
      <c r="M7541" s="181" t="str">
        <f>L7541*(1-K7541)</f>
      </c>
    </row>
    <row r="7542">
      <c r="A7542" t="s">
        <v>164</v>
      </c>
      <c r="B7542" t="s">
        <v>115</v>
      </c>
      <c r="C7542" s="32" t="s">
        <v>376</v>
      </c>
      <c r="D7542" t="s">
        <v>458</v>
      </c>
      <c r="E7542" t="s">
        <v>476</v>
      </c>
      <c r="F7542" s="174" t="n">
        <v>2031</v>
      </c>
      <c r="G7542" s="175" t="n">
        <v>50</v>
      </c>
      <c r="H7542" s="176" t="n">
        <v>9669.68167107358</v>
      </c>
      <c r="I7542" s="177" t="n">
        <v>4033548.77088524</v>
      </c>
      <c r="J7542" s="178" t="str">
        <f>IF(I7542&gt;0,H7542/I7542,0)</f>
      </c>
      <c r="K7542" s="179" t="str">
        <f>1-EXP(-J7542)</f>
      </c>
      <c r="L7542" s="180" t="str">
        <f>IF(G7542=30,1,M7541)</f>
      </c>
      <c r="M7542" s="181" t="str">
        <f>L7542*(1-K7542)</f>
      </c>
    </row>
    <row r="7543">
      <c r="A7543" t="s">
        <v>164</v>
      </c>
      <c r="B7543" t="s">
        <v>115</v>
      </c>
      <c r="C7543" s="32" t="s">
        <v>376</v>
      </c>
      <c r="D7543" t="s">
        <v>458</v>
      </c>
      <c r="E7543" t="s">
        <v>476</v>
      </c>
      <c r="F7543" s="174" t="n">
        <v>2031</v>
      </c>
      <c r="G7543" s="175" t="n">
        <v>51</v>
      </c>
      <c r="H7543" s="176" t="n">
        <v>10288.2759851497</v>
      </c>
      <c r="I7543" s="177" t="n">
        <v>3971266.49401358</v>
      </c>
      <c r="J7543" s="178" t="str">
        <f>IF(I7543&gt;0,H7543/I7543,0)</f>
      </c>
      <c r="K7543" s="179" t="str">
        <f>1-EXP(-J7543)</f>
      </c>
      <c r="L7543" s="180" t="str">
        <f>IF(G7543=30,1,M7542)</f>
      </c>
      <c r="M7543" s="181" t="str">
        <f>L7543*(1-K7543)</f>
      </c>
    </row>
    <row r="7544">
      <c r="A7544" t="s">
        <v>164</v>
      </c>
      <c r="B7544" t="s">
        <v>115</v>
      </c>
      <c r="C7544" s="32" t="s">
        <v>376</v>
      </c>
      <c r="D7544" t="s">
        <v>458</v>
      </c>
      <c r="E7544" t="s">
        <v>476</v>
      </c>
      <c r="F7544" s="174" t="n">
        <v>2031</v>
      </c>
      <c r="G7544" s="175" t="n">
        <v>52</v>
      </c>
      <c r="H7544" s="176" t="n">
        <v>11092.6091137665</v>
      </c>
      <c r="I7544" s="177" t="n">
        <v>3904212.39988032</v>
      </c>
      <c r="J7544" s="178" t="str">
        <f>IF(I7544&gt;0,H7544/I7544,0)</f>
      </c>
      <c r="K7544" s="179" t="str">
        <f>1-EXP(-J7544)</f>
      </c>
      <c r="L7544" s="180" t="str">
        <f>IF(G7544=30,1,M7543)</f>
      </c>
      <c r="M7544" s="181" t="str">
        <f>L7544*(1-K7544)</f>
      </c>
    </row>
    <row r="7545">
      <c r="A7545" t="s">
        <v>164</v>
      </c>
      <c r="B7545" t="s">
        <v>115</v>
      </c>
      <c r="C7545" s="32" t="s">
        <v>376</v>
      </c>
      <c r="D7545" t="s">
        <v>458</v>
      </c>
      <c r="E7545" t="s">
        <v>476</v>
      </c>
      <c r="F7545" s="174" t="n">
        <v>2031</v>
      </c>
      <c r="G7545" s="175" t="n">
        <v>53</v>
      </c>
      <c r="H7545" s="176" t="n">
        <v>11871.9658204274</v>
      </c>
      <c r="I7545" s="177" t="n">
        <v>3817764.95452302</v>
      </c>
      <c r="J7545" s="178" t="str">
        <f>IF(I7545&gt;0,H7545/I7545,0)</f>
      </c>
      <c r="K7545" s="179" t="str">
        <f>1-EXP(-J7545)</f>
      </c>
      <c r="L7545" s="180" t="str">
        <f>IF(G7545=30,1,M7544)</f>
      </c>
      <c r="M7545" s="181" t="str">
        <f>L7545*(1-K7545)</f>
      </c>
    </row>
    <row r="7546">
      <c r="A7546" t="s">
        <v>164</v>
      </c>
      <c r="B7546" t="s">
        <v>115</v>
      </c>
      <c r="C7546" s="32" t="s">
        <v>376</v>
      </c>
      <c r="D7546" t="s">
        <v>458</v>
      </c>
      <c r="E7546" t="s">
        <v>476</v>
      </c>
      <c r="F7546" s="174" t="n">
        <v>2031</v>
      </c>
      <c r="G7546" s="175" t="n">
        <v>54</v>
      </c>
      <c r="H7546" s="176" t="n">
        <v>12765.8411534826</v>
      </c>
      <c r="I7546" s="177" t="n">
        <v>3747890.10035823</v>
      </c>
      <c r="J7546" s="178" t="str">
        <f>IF(I7546&gt;0,H7546/I7546,0)</f>
      </c>
      <c r="K7546" s="179" t="str">
        <f>1-EXP(-J7546)</f>
      </c>
      <c r="L7546" s="180" t="str">
        <f>IF(G7546=30,1,M7545)</f>
      </c>
      <c r="M7546" s="181" t="str">
        <f>L7546*(1-K7546)</f>
      </c>
    </row>
    <row r="7547">
      <c r="A7547" t="s">
        <v>164</v>
      </c>
      <c r="B7547" t="s">
        <v>115</v>
      </c>
      <c r="C7547" s="32" t="s">
        <v>376</v>
      </c>
      <c r="D7547" t="s">
        <v>458</v>
      </c>
      <c r="E7547" t="s">
        <v>476</v>
      </c>
      <c r="F7547" s="174" t="n">
        <v>2031</v>
      </c>
      <c r="G7547" s="175" t="n">
        <v>55</v>
      </c>
      <c r="H7547" s="176" t="n">
        <v>13769.7311357318</v>
      </c>
      <c r="I7547" s="177" t="n">
        <v>3666050.0278376</v>
      </c>
      <c r="J7547" s="178" t="str">
        <f>IF(I7547&gt;0,H7547/I7547,0)</f>
      </c>
      <c r="K7547" s="179" t="str">
        <f>1-EXP(-J7547)</f>
      </c>
      <c r="L7547" s="180" t="str">
        <f>IF(G7547=30,1,M7546)</f>
      </c>
      <c r="M7547" s="181" t="str">
        <f>L7547*(1-K7547)</f>
      </c>
    </row>
    <row r="7548">
      <c r="A7548" t="s">
        <v>164</v>
      </c>
      <c r="B7548" t="s">
        <v>115</v>
      </c>
      <c r="C7548" s="32" t="s">
        <v>376</v>
      </c>
      <c r="D7548" t="s">
        <v>458</v>
      </c>
      <c r="E7548" t="s">
        <v>476</v>
      </c>
      <c r="F7548" s="174" t="n">
        <v>2031</v>
      </c>
      <c r="G7548" s="175" t="n">
        <v>56</v>
      </c>
      <c r="H7548" s="176" t="n">
        <v>14559.751334435</v>
      </c>
      <c r="I7548" s="177" t="n">
        <v>3582759.42783725</v>
      </c>
      <c r="J7548" s="178" t="str">
        <f>IF(I7548&gt;0,H7548/I7548,0)</f>
      </c>
      <c r="K7548" s="179" t="str">
        <f>1-EXP(-J7548)</f>
      </c>
      <c r="L7548" s="180" t="str">
        <f>IF(G7548=30,1,M7547)</f>
      </c>
      <c r="M7548" s="181" t="str">
        <f>L7548*(1-K7548)</f>
      </c>
    </row>
    <row r="7549">
      <c r="A7549" t="s">
        <v>164</v>
      </c>
      <c r="B7549" t="s">
        <v>115</v>
      </c>
      <c r="C7549" s="32" t="s">
        <v>376</v>
      </c>
      <c r="D7549" t="s">
        <v>458</v>
      </c>
      <c r="E7549" t="s">
        <v>476</v>
      </c>
      <c r="F7549" s="174" t="n">
        <v>2031</v>
      </c>
      <c r="G7549" s="175" t="n">
        <v>57</v>
      </c>
      <c r="H7549" s="176" t="n">
        <v>15464.8477093906</v>
      </c>
      <c r="I7549" s="177" t="n">
        <v>3472660.68225299</v>
      </c>
      <c r="J7549" s="178" t="str">
        <f>IF(I7549&gt;0,H7549/I7549,0)</f>
      </c>
      <c r="K7549" s="179" t="str">
        <f>1-EXP(-J7549)</f>
      </c>
      <c r="L7549" s="180" t="str">
        <f>IF(G7549=30,1,M7548)</f>
      </c>
      <c r="M7549" s="181" t="str">
        <f>L7549*(1-K7549)</f>
      </c>
    </row>
    <row r="7550">
      <c r="A7550" t="s">
        <v>164</v>
      </c>
      <c r="B7550" t="s">
        <v>115</v>
      </c>
      <c r="C7550" s="32" t="s">
        <v>376</v>
      </c>
      <c r="D7550" t="s">
        <v>458</v>
      </c>
      <c r="E7550" t="s">
        <v>476</v>
      </c>
      <c r="F7550" s="174" t="n">
        <v>2031</v>
      </c>
      <c r="G7550" s="175" t="n">
        <v>58</v>
      </c>
      <c r="H7550" s="176" t="n">
        <v>16676.2509196262</v>
      </c>
      <c r="I7550" s="177" t="n">
        <v>3421203.92118533</v>
      </c>
      <c r="J7550" s="178" t="str">
        <f>IF(I7550&gt;0,H7550/I7550,0)</f>
      </c>
      <c r="K7550" s="179" t="str">
        <f>1-EXP(-J7550)</f>
      </c>
      <c r="L7550" s="180" t="str">
        <f>IF(G7550=30,1,M7549)</f>
      </c>
      <c r="M7550" s="181" t="str">
        <f>L7550*(1-K7550)</f>
      </c>
    </row>
    <row r="7551">
      <c r="A7551" t="s">
        <v>164</v>
      </c>
      <c r="B7551" t="s">
        <v>115</v>
      </c>
      <c r="C7551" s="32" t="s">
        <v>376</v>
      </c>
      <c r="D7551" t="s">
        <v>458</v>
      </c>
      <c r="E7551" t="s">
        <v>476</v>
      </c>
      <c r="F7551" s="174" t="n">
        <v>2031</v>
      </c>
      <c r="G7551" s="175" t="n">
        <v>59</v>
      </c>
      <c r="H7551" s="176" t="n">
        <v>17149.0356441271</v>
      </c>
      <c r="I7551" s="177" t="n">
        <v>3209499.39110904</v>
      </c>
      <c r="J7551" s="178" t="str">
        <f>IF(I7551&gt;0,H7551/I7551,0)</f>
      </c>
      <c r="K7551" s="179" t="str">
        <f>1-EXP(-J7551)</f>
      </c>
      <c r="L7551" s="180" t="str">
        <f>IF(G7551=30,1,M7550)</f>
      </c>
      <c r="M7551" s="181" t="str">
        <f>L7551*(1-K7551)</f>
      </c>
    </row>
    <row r="7552">
      <c r="A7552" t="s">
        <v>164</v>
      </c>
      <c r="B7552" t="s">
        <v>115</v>
      </c>
      <c r="C7552" s="32" t="s">
        <v>376</v>
      </c>
      <c r="D7552" t="s">
        <v>458</v>
      </c>
      <c r="E7552" t="s">
        <v>476</v>
      </c>
      <c r="F7552" s="174" t="n">
        <v>2031</v>
      </c>
      <c r="G7552" s="175" t="n">
        <v>60</v>
      </c>
      <c r="H7552" s="176" t="n">
        <v>18551.2372312499</v>
      </c>
      <c r="I7552" s="177" t="n">
        <v>3116168.32750878</v>
      </c>
      <c r="J7552" s="178" t="str">
        <f>IF(I7552&gt;0,H7552/I7552,0)</f>
      </c>
      <c r="K7552" s="179" t="str">
        <f>1-EXP(-J7552)</f>
      </c>
      <c r="L7552" s="180" t="str">
        <f>IF(G7552=30,1,M7551)</f>
      </c>
      <c r="M7552" s="181" t="str">
        <f>L7552*(1-K7552)</f>
      </c>
    </row>
    <row r="7553">
      <c r="A7553" t="s">
        <v>164</v>
      </c>
      <c r="B7553" t="s">
        <v>115</v>
      </c>
      <c r="C7553" s="32" t="s">
        <v>376</v>
      </c>
      <c r="D7553" t="s">
        <v>458</v>
      </c>
      <c r="E7553" t="s">
        <v>476</v>
      </c>
      <c r="F7553" s="174" t="n">
        <v>2031</v>
      </c>
      <c r="G7553" s="175" t="n">
        <v>61</v>
      </c>
      <c r="H7553" s="176" t="n">
        <v>19517.7433883156</v>
      </c>
      <c r="I7553" s="177" t="n">
        <v>3026163.33257883</v>
      </c>
      <c r="J7553" s="178" t="str">
        <f>IF(I7553&gt;0,H7553/I7553,0)</f>
      </c>
      <c r="K7553" s="179" t="str">
        <f>1-EXP(-J7553)</f>
      </c>
      <c r="L7553" s="180" t="str">
        <f>IF(G7553=30,1,M7552)</f>
      </c>
      <c r="M7553" s="181" t="str">
        <f>L7553*(1-K7553)</f>
      </c>
    </row>
    <row r="7554">
      <c r="A7554" t="s">
        <v>164</v>
      </c>
      <c r="B7554" t="s">
        <v>115</v>
      </c>
      <c r="C7554" s="32" t="s">
        <v>376</v>
      </c>
      <c r="D7554" t="s">
        <v>458</v>
      </c>
      <c r="E7554" t="s">
        <v>476</v>
      </c>
      <c r="F7554" s="174" t="n">
        <v>2031</v>
      </c>
      <c r="G7554" s="175" t="n">
        <v>62</v>
      </c>
      <c r="H7554" s="176" t="n">
        <v>20726.1746228919</v>
      </c>
      <c r="I7554" s="177" t="n">
        <v>2927496.98286661</v>
      </c>
      <c r="J7554" s="178" t="str">
        <f>IF(I7554&gt;0,H7554/I7554,0)</f>
      </c>
      <c r="K7554" s="179" t="str">
        <f>1-EXP(-J7554)</f>
      </c>
      <c r="L7554" s="180" t="str">
        <f>IF(G7554=30,1,M7553)</f>
      </c>
      <c r="M7554" s="181" t="str">
        <f>L7554*(1-K7554)</f>
      </c>
    </row>
    <row r="7555">
      <c r="A7555" t="s">
        <v>164</v>
      </c>
      <c r="B7555" t="s">
        <v>115</v>
      </c>
      <c r="C7555" s="32" t="s">
        <v>376</v>
      </c>
      <c r="D7555" t="s">
        <v>458</v>
      </c>
      <c r="E7555" t="s">
        <v>476</v>
      </c>
      <c r="F7555" s="174" t="n">
        <v>2031</v>
      </c>
      <c r="G7555" s="175" t="n">
        <v>63</v>
      </c>
      <c r="H7555" s="176" t="n">
        <v>21812.5167052878</v>
      </c>
      <c r="I7555" s="177" t="n">
        <v>2809604.17905178</v>
      </c>
      <c r="J7555" s="178" t="str">
        <f>IF(I7555&gt;0,H7555/I7555,0)</f>
      </c>
      <c r="K7555" s="179" t="str">
        <f>1-EXP(-J7555)</f>
      </c>
      <c r="L7555" s="180" t="str">
        <f>IF(G7555=30,1,M7554)</f>
      </c>
      <c r="M7555" s="181" t="str">
        <f>L7555*(1-K7555)</f>
      </c>
    </row>
    <row r="7556">
      <c r="A7556" t="s">
        <v>164</v>
      </c>
      <c r="B7556" t="s">
        <v>115</v>
      </c>
      <c r="C7556" s="32" t="s">
        <v>376</v>
      </c>
      <c r="D7556" t="s">
        <v>458</v>
      </c>
      <c r="E7556" t="s">
        <v>476</v>
      </c>
      <c r="F7556" s="174" t="n">
        <v>2031</v>
      </c>
      <c r="G7556" s="175" t="n">
        <v>64</v>
      </c>
      <c r="H7556" s="176" t="n">
        <v>22684.4918404636</v>
      </c>
      <c r="I7556" s="177" t="n">
        <v>2661599.07382175</v>
      </c>
      <c r="J7556" s="178" t="str">
        <f>IF(I7556&gt;0,H7556/I7556,0)</f>
      </c>
      <c r="K7556" s="179" t="str">
        <f>1-EXP(-J7556)</f>
      </c>
      <c r="L7556" s="180" t="str">
        <f>IF(G7556=30,1,M7555)</f>
      </c>
      <c r="M7556" s="181" t="str">
        <f>L7556*(1-K7556)</f>
      </c>
    </row>
    <row r="7557">
      <c r="A7557" t="s">
        <v>164</v>
      </c>
      <c r="B7557" t="s">
        <v>115</v>
      </c>
      <c r="C7557" s="32" t="s">
        <v>376</v>
      </c>
      <c r="D7557" t="s">
        <v>458</v>
      </c>
      <c r="E7557" t="s">
        <v>476</v>
      </c>
      <c r="F7557" s="174" t="n">
        <v>2031</v>
      </c>
      <c r="G7557" s="175" t="n">
        <v>65</v>
      </c>
      <c r="H7557" s="176" t="n">
        <v>23113.2620223909</v>
      </c>
      <c r="I7557" s="177" t="n">
        <v>2548433.52224566</v>
      </c>
      <c r="J7557" s="178" t="str">
        <f>IF(I7557&gt;0,H7557/I7557,0)</f>
      </c>
      <c r="K7557" s="179" t="str">
        <f>1-EXP(-J7557)</f>
      </c>
      <c r="L7557" s="180" t="str">
        <f>IF(G7557=30,1,M7556)</f>
      </c>
      <c r="M7557" s="181" t="str">
        <f>L7557*(1-K7557)</f>
      </c>
    </row>
    <row r="7558">
      <c r="A7558" t="s">
        <v>164</v>
      </c>
      <c r="B7558" t="s">
        <v>115</v>
      </c>
      <c r="C7558" s="32" t="s">
        <v>376</v>
      </c>
      <c r="D7558" t="s">
        <v>458</v>
      </c>
      <c r="E7558" t="s">
        <v>476</v>
      </c>
      <c r="F7558" s="174" t="n">
        <v>2031</v>
      </c>
      <c r="G7558" s="175" t="n">
        <v>66</v>
      </c>
      <c r="H7558" s="176" t="n">
        <v>23794.382669475</v>
      </c>
      <c r="I7558" s="177" t="n">
        <v>2414897.98584443</v>
      </c>
      <c r="J7558" s="178" t="str">
        <f>IF(I7558&gt;0,H7558/I7558,0)</f>
      </c>
      <c r="K7558" s="179" t="str">
        <f>1-EXP(-J7558)</f>
      </c>
      <c r="L7558" s="180" t="str">
        <f>IF(G7558=30,1,M7557)</f>
      </c>
      <c r="M7558" s="181" t="str">
        <f>L7558*(1-K7558)</f>
      </c>
    </row>
    <row r="7559">
      <c r="A7559" t="s">
        <v>164</v>
      </c>
      <c r="B7559" t="s">
        <v>115</v>
      </c>
      <c r="C7559" s="32" t="s">
        <v>376</v>
      </c>
      <c r="D7559" t="s">
        <v>458</v>
      </c>
      <c r="E7559" t="s">
        <v>476</v>
      </c>
      <c r="F7559" s="174" t="n">
        <v>2031</v>
      </c>
      <c r="G7559" s="175" t="n">
        <v>67</v>
      </c>
      <c r="H7559" s="176" t="n">
        <v>24711.59120345</v>
      </c>
      <c r="I7559" s="177" t="n">
        <v>2281531.25191293</v>
      </c>
      <c r="J7559" s="178" t="str">
        <f>IF(I7559&gt;0,H7559/I7559,0)</f>
      </c>
      <c r="K7559" s="179" t="str">
        <f>1-EXP(-J7559)</f>
      </c>
      <c r="L7559" s="180" t="str">
        <f>IF(G7559=30,1,M7558)</f>
      </c>
      <c r="M7559" s="181" t="str">
        <f>L7559*(1-K7559)</f>
      </c>
    </row>
    <row r="7560">
      <c r="A7560" t="s">
        <v>164</v>
      </c>
      <c r="B7560" t="s">
        <v>115</v>
      </c>
      <c r="C7560" s="32" t="s">
        <v>376</v>
      </c>
      <c r="D7560" t="s">
        <v>458</v>
      </c>
      <c r="E7560" t="s">
        <v>476</v>
      </c>
      <c r="F7560" s="174" t="n">
        <v>2031</v>
      </c>
      <c r="G7560" s="175" t="n">
        <v>68</v>
      </c>
      <c r="H7560" s="176" t="n">
        <v>25621.7428289891</v>
      </c>
      <c r="I7560" s="177" t="n">
        <v>2153004.90990952</v>
      </c>
      <c r="J7560" s="178" t="str">
        <f>IF(I7560&gt;0,H7560/I7560,0)</f>
      </c>
      <c r="K7560" s="179" t="str">
        <f>1-EXP(-J7560)</f>
      </c>
      <c r="L7560" s="180" t="str">
        <f>IF(G7560=30,1,M7559)</f>
      </c>
      <c r="M7560" s="181" t="str">
        <f>L7560*(1-K7560)</f>
      </c>
    </row>
    <row r="7561">
      <c r="A7561" t="s">
        <v>164</v>
      </c>
      <c r="B7561" t="s">
        <v>115</v>
      </c>
      <c r="C7561" s="32" t="s">
        <v>376</v>
      </c>
      <c r="D7561" t="s">
        <v>458</v>
      </c>
      <c r="E7561" t="s">
        <v>476</v>
      </c>
      <c r="F7561" s="174" t="n">
        <v>2031</v>
      </c>
      <c r="G7561" s="175" t="n">
        <v>69</v>
      </c>
      <c r="H7561" s="176" t="n">
        <v>26262.2044747053</v>
      </c>
      <c r="I7561" s="177" t="n">
        <v>2000554.40971009</v>
      </c>
      <c r="J7561" s="178" t="str">
        <f>IF(I7561&gt;0,H7561/I7561,0)</f>
      </c>
      <c r="K7561" s="179" t="str">
        <f>1-EXP(-J7561)</f>
      </c>
      <c r="L7561" s="180" t="str">
        <f>IF(G7561=30,1,M7560)</f>
      </c>
      <c r="M7561" s="181" t="str">
        <f>L7561*(1-K7561)</f>
      </c>
    </row>
    <row r="7562">
      <c r="A7562" t="s">
        <v>164</v>
      </c>
      <c r="B7562" t="s">
        <v>115</v>
      </c>
      <c r="C7562" s="32" t="s">
        <v>376</v>
      </c>
      <c r="D7562" t="s">
        <v>458</v>
      </c>
      <c r="E7562" t="s">
        <v>476</v>
      </c>
      <c r="F7562" s="174" t="n">
        <v>2032</v>
      </c>
      <c r="G7562" s="175" t="n">
        <v>30</v>
      </c>
      <c r="H7562" s="176" t="n">
        <v>959.296437883895</v>
      </c>
      <c r="I7562" s="177" t="n">
        <v>4354864.85939056</v>
      </c>
      <c r="J7562" s="178" t="str">
        <f>IF(I7562&gt;0,H7562/I7562,0)</f>
      </c>
      <c r="K7562" s="179" t="str">
        <f>1-EXP(-J7562)</f>
      </c>
      <c r="L7562" s="180" t="str">
        <f>IF(G7562=30,1,M7561)</f>
      </c>
      <c r="M7562" s="181" t="str">
        <f>L7562*(1-K7562)</f>
      </c>
    </row>
    <row r="7563">
      <c r="A7563" t="s">
        <v>164</v>
      </c>
      <c r="B7563" t="s">
        <v>115</v>
      </c>
      <c r="C7563" s="32" t="s">
        <v>376</v>
      </c>
      <c r="D7563" t="s">
        <v>458</v>
      </c>
      <c r="E7563" t="s">
        <v>476</v>
      </c>
      <c r="F7563" s="174" t="n">
        <v>2032</v>
      </c>
      <c r="G7563" s="175" t="n">
        <v>31</v>
      </c>
      <c r="H7563" s="176" t="n">
        <v>1051.648782152</v>
      </c>
      <c r="I7563" s="177" t="n">
        <v>4335158.03490074</v>
      </c>
      <c r="J7563" s="178" t="str">
        <f>IF(I7563&gt;0,H7563/I7563,0)</f>
      </c>
      <c r="K7563" s="179" t="str">
        <f>1-EXP(-J7563)</f>
      </c>
      <c r="L7563" s="180" t="str">
        <f>IF(G7563=30,1,M7562)</f>
      </c>
      <c r="M7563" s="181" t="str">
        <f>L7563*(1-K7563)</f>
      </c>
    </row>
    <row r="7564">
      <c r="A7564" t="s">
        <v>164</v>
      </c>
      <c r="B7564" t="s">
        <v>115</v>
      </c>
      <c r="C7564" s="32" t="s">
        <v>376</v>
      </c>
      <c r="D7564" t="s">
        <v>458</v>
      </c>
      <c r="E7564" t="s">
        <v>476</v>
      </c>
      <c r="F7564" s="174" t="n">
        <v>2032</v>
      </c>
      <c r="G7564" s="175" t="n">
        <v>32</v>
      </c>
      <c r="H7564" s="176" t="n">
        <v>1099.97413204516</v>
      </c>
      <c r="I7564" s="177" t="n">
        <v>4315631.33983764</v>
      </c>
      <c r="J7564" s="178" t="str">
        <f>IF(I7564&gt;0,H7564/I7564,0)</f>
      </c>
      <c r="K7564" s="179" t="str">
        <f>1-EXP(-J7564)</f>
      </c>
      <c r="L7564" s="180" t="str">
        <f>IF(G7564=30,1,M7563)</f>
      </c>
      <c r="M7564" s="181" t="str">
        <f>L7564*(1-K7564)</f>
      </c>
    </row>
    <row r="7565">
      <c r="A7565" t="s">
        <v>164</v>
      </c>
      <c r="B7565" t="s">
        <v>115</v>
      </c>
      <c r="C7565" s="32" t="s">
        <v>376</v>
      </c>
      <c r="D7565" t="s">
        <v>458</v>
      </c>
      <c r="E7565" t="s">
        <v>476</v>
      </c>
      <c r="F7565" s="174" t="n">
        <v>2032</v>
      </c>
      <c r="G7565" s="175" t="n">
        <v>33</v>
      </c>
      <c r="H7565" s="176" t="n">
        <v>1168.3093337883</v>
      </c>
      <c r="I7565" s="177" t="n">
        <v>4335943.77594812</v>
      </c>
      <c r="J7565" s="178" t="str">
        <f>IF(I7565&gt;0,H7565/I7565,0)</f>
      </c>
      <c r="K7565" s="179" t="str">
        <f>1-EXP(-J7565)</f>
      </c>
      <c r="L7565" s="180" t="str">
        <f>IF(G7565=30,1,M7564)</f>
      </c>
      <c r="M7565" s="181" t="str">
        <f>L7565*(1-K7565)</f>
      </c>
    </row>
    <row r="7566">
      <c r="A7566" t="s">
        <v>164</v>
      </c>
      <c r="B7566" t="s">
        <v>115</v>
      </c>
      <c r="C7566" s="32" t="s">
        <v>376</v>
      </c>
      <c r="D7566" t="s">
        <v>458</v>
      </c>
      <c r="E7566" t="s">
        <v>476</v>
      </c>
      <c r="F7566" s="174" t="n">
        <v>2032</v>
      </c>
      <c r="G7566" s="175" t="n">
        <v>34</v>
      </c>
      <c r="H7566" s="176" t="n">
        <v>1260.42539689626</v>
      </c>
      <c r="I7566" s="177" t="n">
        <v>4395544.3964018</v>
      </c>
      <c r="J7566" s="178" t="str">
        <f>IF(I7566&gt;0,H7566/I7566,0)</f>
      </c>
      <c r="K7566" s="179" t="str">
        <f>1-EXP(-J7566)</f>
      </c>
      <c r="L7566" s="180" t="str">
        <f>IF(G7566=30,1,M7565)</f>
      </c>
      <c r="M7566" s="181" t="str">
        <f>L7566*(1-K7566)</f>
      </c>
    </row>
    <row r="7567">
      <c r="A7567" t="s">
        <v>164</v>
      </c>
      <c r="B7567" t="s">
        <v>115</v>
      </c>
      <c r="C7567" s="32" t="s">
        <v>376</v>
      </c>
      <c r="D7567" t="s">
        <v>458</v>
      </c>
      <c r="E7567" t="s">
        <v>476</v>
      </c>
      <c r="F7567" s="174" t="n">
        <v>2032</v>
      </c>
      <c r="G7567" s="175" t="n">
        <v>35</v>
      </c>
      <c r="H7567" s="176" t="n">
        <v>2024.58146370818</v>
      </c>
      <c r="I7567" s="177" t="n">
        <v>4535054.27420506</v>
      </c>
      <c r="J7567" s="178" t="str">
        <f>IF(I7567&gt;0,H7567/I7567,0)</f>
      </c>
      <c r="K7567" s="179" t="str">
        <f>1-EXP(-J7567)</f>
      </c>
      <c r="L7567" s="180" t="str">
        <f>IF(G7567=30,1,M7566)</f>
      </c>
      <c r="M7567" s="181" t="str">
        <f>L7567*(1-K7567)</f>
      </c>
    </row>
    <row r="7568">
      <c r="A7568" t="s">
        <v>164</v>
      </c>
      <c r="B7568" t="s">
        <v>115</v>
      </c>
      <c r="C7568" s="32" t="s">
        <v>376</v>
      </c>
      <c r="D7568" t="s">
        <v>458</v>
      </c>
      <c r="E7568" t="s">
        <v>476</v>
      </c>
      <c r="F7568" s="174" t="n">
        <v>2032</v>
      </c>
      <c r="G7568" s="175" t="n">
        <v>36</v>
      </c>
      <c r="H7568" s="176" t="n">
        <v>2101.32339781444</v>
      </c>
      <c r="I7568" s="177" t="n">
        <v>4491129.82331793</v>
      </c>
      <c r="J7568" s="178" t="str">
        <f>IF(I7568&gt;0,H7568/I7568,0)</f>
      </c>
      <c r="K7568" s="179" t="str">
        <f>1-EXP(-J7568)</f>
      </c>
      <c r="L7568" s="180" t="str">
        <f>IF(G7568=30,1,M7567)</f>
      </c>
      <c r="M7568" s="181" t="str">
        <f>L7568*(1-K7568)</f>
      </c>
    </row>
    <row r="7569">
      <c r="A7569" t="s">
        <v>164</v>
      </c>
      <c r="B7569" t="s">
        <v>115</v>
      </c>
      <c r="C7569" s="32" t="s">
        <v>376</v>
      </c>
      <c r="D7569" t="s">
        <v>458</v>
      </c>
      <c r="E7569" t="s">
        <v>476</v>
      </c>
      <c r="F7569" s="174" t="n">
        <v>2032</v>
      </c>
      <c r="G7569" s="175" t="n">
        <v>37</v>
      </c>
      <c r="H7569" s="176" t="n">
        <v>2222.4403684768</v>
      </c>
      <c r="I7569" s="177" t="n">
        <v>4417493.93665486</v>
      </c>
      <c r="J7569" s="178" t="str">
        <f>IF(I7569&gt;0,H7569/I7569,0)</f>
      </c>
      <c r="K7569" s="179" t="str">
        <f>1-EXP(-J7569)</f>
      </c>
      <c r="L7569" s="180" t="str">
        <f>IF(G7569=30,1,M7568)</f>
      </c>
      <c r="M7569" s="181" t="str">
        <f>L7569*(1-K7569)</f>
      </c>
    </row>
    <row r="7570">
      <c r="A7570" t="s">
        <v>164</v>
      </c>
      <c r="B7570" t="s">
        <v>115</v>
      </c>
      <c r="C7570" s="32" t="s">
        <v>376</v>
      </c>
      <c r="D7570" t="s">
        <v>458</v>
      </c>
      <c r="E7570" t="s">
        <v>476</v>
      </c>
      <c r="F7570" s="174" t="n">
        <v>2032</v>
      </c>
      <c r="G7570" s="175" t="n">
        <v>38</v>
      </c>
      <c r="H7570" s="176" t="n">
        <v>2363.19400559821</v>
      </c>
      <c r="I7570" s="177" t="n">
        <v>4359444.89561076</v>
      </c>
      <c r="J7570" s="178" t="str">
        <f>IF(I7570&gt;0,H7570/I7570,0)</f>
      </c>
      <c r="K7570" s="179" t="str">
        <f>1-EXP(-J7570)</f>
      </c>
      <c r="L7570" s="180" t="str">
        <f>IF(G7570=30,1,M7569)</f>
      </c>
      <c r="M7570" s="181" t="str">
        <f>L7570*(1-K7570)</f>
      </c>
    </row>
    <row r="7571">
      <c r="A7571" t="s">
        <v>164</v>
      </c>
      <c r="B7571" t="s">
        <v>115</v>
      </c>
      <c r="C7571" s="32" t="s">
        <v>376</v>
      </c>
      <c r="D7571" t="s">
        <v>458</v>
      </c>
      <c r="E7571" t="s">
        <v>476</v>
      </c>
      <c r="F7571" s="174" t="n">
        <v>2032</v>
      </c>
      <c r="G7571" s="175" t="n">
        <v>39</v>
      </c>
      <c r="H7571" s="176" t="n">
        <v>2518.62915491062</v>
      </c>
      <c r="I7571" s="177" t="n">
        <v>4304857.04021219</v>
      </c>
      <c r="J7571" s="178" t="str">
        <f>IF(I7571&gt;0,H7571/I7571,0)</f>
      </c>
      <c r="K7571" s="179" t="str">
        <f>1-EXP(-J7571)</f>
      </c>
      <c r="L7571" s="180" t="str">
        <f>IF(G7571=30,1,M7570)</f>
      </c>
      <c r="M7571" s="181" t="str">
        <f>L7571*(1-K7571)</f>
      </c>
    </row>
    <row r="7572">
      <c r="A7572" t="s">
        <v>164</v>
      </c>
      <c r="B7572" t="s">
        <v>115</v>
      </c>
      <c r="C7572" s="32" t="s">
        <v>376</v>
      </c>
      <c r="D7572" t="s">
        <v>458</v>
      </c>
      <c r="E7572" t="s">
        <v>476</v>
      </c>
      <c r="F7572" s="174" t="n">
        <v>2032</v>
      </c>
      <c r="G7572" s="175" t="n">
        <v>40</v>
      </c>
      <c r="H7572" s="176" t="n">
        <v>3419.4401969233</v>
      </c>
      <c r="I7572" s="177" t="n">
        <v>4341171.16281168</v>
      </c>
      <c r="J7572" s="178" t="str">
        <f>IF(I7572&gt;0,H7572/I7572,0)</f>
      </c>
      <c r="K7572" s="179" t="str">
        <f>1-EXP(-J7572)</f>
      </c>
      <c r="L7572" s="180" t="str">
        <f>IF(G7572=30,1,M7571)</f>
      </c>
      <c r="M7572" s="181" t="str">
        <f>L7572*(1-K7572)</f>
      </c>
    </row>
    <row r="7573">
      <c r="A7573" t="s">
        <v>164</v>
      </c>
      <c r="B7573" t="s">
        <v>115</v>
      </c>
      <c r="C7573" s="32" t="s">
        <v>376</v>
      </c>
      <c r="D7573" t="s">
        <v>458</v>
      </c>
      <c r="E7573" t="s">
        <v>476</v>
      </c>
      <c r="F7573" s="174" t="n">
        <v>2032</v>
      </c>
      <c r="G7573" s="175" t="n">
        <v>41</v>
      </c>
      <c r="H7573" s="176" t="n">
        <v>3655.79538500803</v>
      </c>
      <c r="I7573" s="177" t="n">
        <v>4356889.30160734</v>
      </c>
      <c r="J7573" s="178" t="str">
        <f>IF(I7573&gt;0,H7573/I7573,0)</f>
      </c>
      <c r="K7573" s="179" t="str">
        <f>1-EXP(-J7573)</f>
      </c>
      <c r="L7573" s="180" t="str">
        <f>IF(G7573=30,1,M7572)</f>
      </c>
      <c r="M7573" s="181" t="str">
        <f>L7573*(1-K7573)</f>
      </c>
    </row>
    <row r="7574">
      <c r="A7574" t="s">
        <v>164</v>
      </c>
      <c r="B7574" t="s">
        <v>115</v>
      </c>
      <c r="C7574" s="32" t="s">
        <v>376</v>
      </c>
      <c r="D7574" t="s">
        <v>458</v>
      </c>
      <c r="E7574" t="s">
        <v>476</v>
      </c>
      <c r="F7574" s="174" t="n">
        <v>2032</v>
      </c>
      <c r="G7574" s="175" t="n">
        <v>42</v>
      </c>
      <c r="H7574" s="176" t="n">
        <v>5569.22231716883</v>
      </c>
      <c r="I7574" s="177" t="n">
        <v>6414561.67128941</v>
      </c>
      <c r="J7574" s="178" t="str">
        <f>IF(I7574&gt;0,H7574/I7574,0)</f>
      </c>
      <c r="K7574" s="179" t="str">
        <f>1-EXP(-J7574)</f>
      </c>
      <c r="L7574" s="180" t="str">
        <f>IF(G7574=30,1,M7573)</f>
      </c>
      <c r="M7574" s="181" t="str">
        <f>L7574*(1-K7574)</f>
      </c>
    </row>
    <row r="7575">
      <c r="A7575" t="s">
        <v>164</v>
      </c>
      <c r="B7575" t="s">
        <v>115</v>
      </c>
      <c r="C7575" s="32" t="s">
        <v>376</v>
      </c>
      <c r="D7575" t="s">
        <v>458</v>
      </c>
      <c r="E7575" t="s">
        <v>476</v>
      </c>
      <c r="F7575" s="174" t="n">
        <v>2032</v>
      </c>
      <c r="G7575" s="175" t="n">
        <v>43</v>
      </c>
      <c r="H7575" s="176" t="n">
        <v>4304.67814872396</v>
      </c>
      <c r="I7575" s="177" t="n">
        <v>4312273.74303239</v>
      </c>
      <c r="J7575" s="178" t="str">
        <f>IF(I7575&gt;0,H7575/I7575,0)</f>
      </c>
      <c r="K7575" s="179" t="str">
        <f>1-EXP(-J7575)</f>
      </c>
      <c r="L7575" s="180" t="str">
        <f>IF(G7575=30,1,M7574)</f>
      </c>
      <c r="M7575" s="181" t="str">
        <f>L7575*(1-K7575)</f>
      </c>
    </row>
    <row r="7576">
      <c r="A7576" t="s">
        <v>164</v>
      </c>
      <c r="B7576" t="s">
        <v>115</v>
      </c>
      <c r="C7576" s="32" t="s">
        <v>376</v>
      </c>
      <c r="D7576" t="s">
        <v>458</v>
      </c>
      <c r="E7576" t="s">
        <v>476</v>
      </c>
      <c r="F7576" s="174" t="n">
        <v>2032</v>
      </c>
      <c r="G7576" s="175" t="n">
        <v>44</v>
      </c>
      <c r="H7576" s="176" t="n">
        <v>4687.3259606825</v>
      </c>
      <c r="I7576" s="177" t="n">
        <v>4293652.8163666</v>
      </c>
      <c r="J7576" s="178" t="str">
        <f>IF(I7576&gt;0,H7576/I7576,0)</f>
      </c>
      <c r="K7576" s="179" t="str">
        <f>1-EXP(-J7576)</f>
      </c>
      <c r="L7576" s="180" t="str">
        <f>IF(G7576=30,1,M7575)</f>
      </c>
      <c r="M7576" s="181" t="str">
        <f>L7576*(1-K7576)</f>
      </c>
    </row>
    <row r="7577">
      <c r="A7577" t="s">
        <v>164</v>
      </c>
      <c r="B7577" t="s">
        <v>115</v>
      </c>
      <c r="C7577" s="32" t="s">
        <v>376</v>
      </c>
      <c r="D7577" t="s">
        <v>458</v>
      </c>
      <c r="E7577" t="s">
        <v>476</v>
      </c>
      <c r="F7577" s="174" t="n">
        <v>2032</v>
      </c>
      <c r="G7577" s="175" t="n">
        <v>45</v>
      </c>
      <c r="H7577" s="176" t="n">
        <v>5884.67944527904</v>
      </c>
      <c r="I7577" s="177" t="n">
        <v>4159929.9038728</v>
      </c>
      <c r="J7577" s="178" t="str">
        <f>IF(I7577&gt;0,H7577/I7577,0)</f>
      </c>
      <c r="K7577" s="179" t="str">
        <f>1-EXP(-J7577)</f>
      </c>
      <c r="L7577" s="180" t="str">
        <f>IF(G7577=30,1,M7576)</f>
      </c>
      <c r="M7577" s="181" t="str">
        <f>L7577*(1-K7577)</f>
      </c>
    </row>
    <row r="7578">
      <c r="A7578" t="s">
        <v>164</v>
      </c>
      <c r="B7578" t="s">
        <v>115</v>
      </c>
      <c r="C7578" s="32" t="s">
        <v>376</v>
      </c>
      <c r="D7578" t="s">
        <v>458</v>
      </c>
      <c r="E7578" t="s">
        <v>476</v>
      </c>
      <c r="F7578" s="174" t="n">
        <v>2032</v>
      </c>
      <c r="G7578" s="175" t="n">
        <v>46</v>
      </c>
      <c r="H7578" s="176" t="n">
        <v>6289.00841949599</v>
      </c>
      <c r="I7578" s="177" t="n">
        <v>4122059.2373725</v>
      </c>
      <c r="J7578" s="178" t="str">
        <f>IF(I7578&gt;0,H7578/I7578,0)</f>
      </c>
      <c r="K7578" s="179" t="str">
        <f>1-EXP(-J7578)</f>
      </c>
      <c r="L7578" s="180" t="str">
        <f>IF(G7578=30,1,M7577)</f>
      </c>
      <c r="M7578" s="181" t="str">
        <f>L7578*(1-K7578)</f>
      </c>
    </row>
    <row r="7579">
      <c r="A7579" t="s">
        <v>164</v>
      </c>
      <c r="B7579" t="s">
        <v>115</v>
      </c>
      <c r="C7579" s="32" t="s">
        <v>376</v>
      </c>
      <c r="D7579" t="s">
        <v>458</v>
      </c>
      <c r="E7579" t="s">
        <v>476</v>
      </c>
      <c r="F7579" s="174" t="n">
        <v>2032</v>
      </c>
      <c r="G7579" s="175" t="n">
        <v>47</v>
      </c>
      <c r="H7579" s="176" t="n">
        <v>7016.03012353537</v>
      </c>
      <c r="I7579" s="177" t="n">
        <v>4177718.55878952</v>
      </c>
      <c r="J7579" s="178" t="str">
        <f>IF(I7579&gt;0,H7579/I7579,0)</f>
      </c>
      <c r="K7579" s="179" t="str">
        <f>1-EXP(-J7579)</f>
      </c>
      <c r="L7579" s="180" t="str">
        <f>IF(G7579=30,1,M7578)</f>
      </c>
      <c r="M7579" s="181" t="str">
        <f>L7579*(1-K7579)</f>
      </c>
    </row>
    <row r="7580">
      <c r="A7580" t="s">
        <v>164</v>
      </c>
      <c r="B7580" t="s">
        <v>115</v>
      </c>
      <c r="C7580" s="32" t="s">
        <v>376</v>
      </c>
      <c r="D7580" t="s">
        <v>458</v>
      </c>
      <c r="E7580" t="s">
        <v>476</v>
      </c>
      <c r="F7580" s="174" t="n">
        <v>2032</v>
      </c>
      <c r="G7580" s="175" t="n">
        <v>48</v>
      </c>
      <c r="H7580" s="176" t="n">
        <v>7866.7860167542</v>
      </c>
      <c r="I7580" s="177" t="n">
        <v>4257731.83819667</v>
      </c>
      <c r="J7580" s="178" t="str">
        <f>IF(I7580&gt;0,H7580/I7580,0)</f>
      </c>
      <c r="K7580" s="179" t="str">
        <f>1-EXP(-J7580)</f>
      </c>
      <c r="L7580" s="180" t="str">
        <f>IF(G7580=30,1,M7579)</f>
      </c>
      <c r="M7580" s="181" t="str">
        <f>L7580*(1-K7580)</f>
      </c>
    </row>
    <row r="7581">
      <c r="A7581" t="s">
        <v>164</v>
      </c>
      <c r="B7581" t="s">
        <v>115</v>
      </c>
      <c r="C7581" s="32" t="s">
        <v>376</v>
      </c>
      <c r="D7581" t="s">
        <v>458</v>
      </c>
      <c r="E7581" t="s">
        <v>476</v>
      </c>
      <c r="F7581" s="174" t="n">
        <v>2032</v>
      </c>
      <c r="G7581" s="175" t="n">
        <v>49</v>
      </c>
      <c r="H7581" s="176" t="n">
        <v>8577.7412359154</v>
      </c>
      <c r="I7581" s="177" t="n">
        <v>4229427.33189979</v>
      </c>
      <c r="J7581" s="178" t="str">
        <f>IF(I7581&gt;0,H7581/I7581,0)</f>
      </c>
      <c r="K7581" s="179" t="str">
        <f>1-EXP(-J7581)</f>
      </c>
      <c r="L7581" s="180" t="str">
        <f>IF(G7581=30,1,M7580)</f>
      </c>
      <c r="M7581" s="181" t="str">
        <f>L7581*(1-K7581)</f>
      </c>
    </row>
    <row r="7582">
      <c r="A7582" t="s">
        <v>164</v>
      </c>
      <c r="B7582" t="s">
        <v>115</v>
      </c>
      <c r="C7582" s="32" t="s">
        <v>376</v>
      </c>
      <c r="D7582" t="s">
        <v>458</v>
      </c>
      <c r="E7582" t="s">
        <v>476</v>
      </c>
      <c r="F7582" s="174" t="n">
        <v>2032</v>
      </c>
      <c r="G7582" s="175" t="n">
        <v>50</v>
      </c>
      <c r="H7582" s="176" t="n">
        <v>9666.24924061314</v>
      </c>
      <c r="I7582" s="177" t="n">
        <v>4089577.91022932</v>
      </c>
      <c r="J7582" s="178" t="str">
        <f>IF(I7582&gt;0,H7582/I7582,0)</f>
      </c>
      <c r="K7582" s="179" t="str">
        <f>1-EXP(-J7582)</f>
      </c>
      <c r="L7582" s="180" t="str">
        <f>IF(G7582=30,1,M7581)</f>
      </c>
      <c r="M7582" s="181" t="str">
        <f>L7582*(1-K7582)</f>
      </c>
    </row>
    <row r="7583">
      <c r="A7583" t="s">
        <v>164</v>
      </c>
      <c r="B7583" t="s">
        <v>115</v>
      </c>
      <c r="C7583" s="32" t="s">
        <v>376</v>
      </c>
      <c r="D7583" t="s">
        <v>458</v>
      </c>
      <c r="E7583" t="s">
        <v>476</v>
      </c>
      <c r="F7583" s="174" t="n">
        <v>2032</v>
      </c>
      <c r="G7583" s="175" t="n">
        <v>51</v>
      </c>
      <c r="H7583" s="176" t="n">
        <v>10229.2523821939</v>
      </c>
      <c r="I7583" s="177" t="n">
        <v>4010291.30841775</v>
      </c>
      <c r="J7583" s="178" t="str">
        <f>IF(I7583&gt;0,H7583/I7583,0)</f>
      </c>
      <c r="K7583" s="179" t="str">
        <f>1-EXP(-J7583)</f>
      </c>
      <c r="L7583" s="180" t="str">
        <f>IF(G7583=30,1,M7582)</f>
      </c>
      <c r="M7583" s="181" t="str">
        <f>L7583*(1-K7583)</f>
      </c>
    </row>
    <row r="7584">
      <c r="A7584" t="s">
        <v>164</v>
      </c>
      <c r="B7584" t="s">
        <v>115</v>
      </c>
      <c r="C7584" s="32" t="s">
        <v>376</v>
      </c>
      <c r="D7584" t="s">
        <v>458</v>
      </c>
      <c r="E7584" t="s">
        <v>476</v>
      </c>
      <c r="F7584" s="174" t="n">
        <v>2032</v>
      </c>
      <c r="G7584" s="175" t="n">
        <v>52</v>
      </c>
      <c r="H7584" s="176" t="n">
        <v>11043.6230070431</v>
      </c>
      <c r="I7584" s="177" t="n">
        <v>3947195.32841138</v>
      </c>
      <c r="J7584" s="178" t="str">
        <f>IF(I7584&gt;0,H7584/I7584,0)</f>
      </c>
      <c r="K7584" s="179" t="str">
        <f>1-EXP(-J7584)</f>
      </c>
      <c r="L7584" s="180" t="str">
        <f>IF(G7584=30,1,M7583)</f>
      </c>
      <c r="M7584" s="181" t="str">
        <f>L7584*(1-K7584)</f>
      </c>
    </row>
    <row r="7585">
      <c r="A7585" t="s">
        <v>164</v>
      </c>
      <c r="B7585" t="s">
        <v>115</v>
      </c>
      <c r="C7585" s="32" t="s">
        <v>376</v>
      </c>
      <c r="D7585" t="s">
        <v>458</v>
      </c>
      <c r="E7585" t="s">
        <v>476</v>
      </c>
      <c r="F7585" s="174" t="n">
        <v>2032</v>
      </c>
      <c r="G7585" s="175" t="n">
        <v>53</v>
      </c>
      <c r="H7585" s="176" t="n">
        <v>11892.6718458391</v>
      </c>
      <c r="I7585" s="177" t="n">
        <v>3878320.25012619</v>
      </c>
      <c r="J7585" s="178" t="str">
        <f>IF(I7585&gt;0,H7585/I7585,0)</f>
      </c>
      <c r="K7585" s="179" t="str">
        <f>1-EXP(-J7585)</f>
      </c>
      <c r="L7585" s="180" t="str">
        <f>IF(G7585=30,1,M7584)</f>
      </c>
      <c r="M7585" s="181" t="str">
        <f>L7585*(1-K7585)</f>
      </c>
    </row>
    <row r="7586">
      <c r="A7586" t="s">
        <v>164</v>
      </c>
      <c r="B7586" t="s">
        <v>115</v>
      </c>
      <c r="C7586" s="32" t="s">
        <v>376</v>
      </c>
      <c r="D7586" t="s">
        <v>458</v>
      </c>
      <c r="E7586" t="s">
        <v>476</v>
      </c>
      <c r="F7586" s="174" t="n">
        <v>2032</v>
      </c>
      <c r="G7586" s="175" t="n">
        <v>54</v>
      </c>
      <c r="H7586" s="176" t="n">
        <v>12714.7634786394</v>
      </c>
      <c r="I7586" s="177" t="n">
        <v>3790092.62294958</v>
      </c>
      <c r="J7586" s="178" t="str">
        <f>IF(I7586&gt;0,H7586/I7586,0)</f>
      </c>
      <c r="K7586" s="179" t="str">
        <f>1-EXP(-J7586)</f>
      </c>
      <c r="L7586" s="180" t="str">
        <f>IF(G7586=30,1,M7585)</f>
      </c>
      <c r="M7586" s="181" t="str">
        <f>L7586*(1-K7586)</f>
      </c>
    </row>
    <row r="7587">
      <c r="A7587" t="s">
        <v>164</v>
      </c>
      <c r="B7587" t="s">
        <v>115</v>
      </c>
      <c r="C7587" s="32" t="s">
        <v>376</v>
      </c>
      <c r="D7587" t="s">
        <v>458</v>
      </c>
      <c r="E7587" t="s">
        <v>476</v>
      </c>
      <c r="F7587" s="174" t="n">
        <v>2032</v>
      </c>
      <c r="G7587" s="175" t="n">
        <v>55</v>
      </c>
      <c r="H7587" s="176" t="n">
        <v>13744.1543806447</v>
      </c>
      <c r="I7587" s="177" t="n">
        <v>3718178.24226714</v>
      </c>
      <c r="J7587" s="178" t="str">
        <f>IF(I7587&gt;0,H7587/I7587,0)</f>
      </c>
      <c r="K7587" s="179" t="str">
        <f>1-EXP(-J7587)</f>
      </c>
      <c r="L7587" s="180" t="str">
        <f>IF(G7587=30,1,M7586)</f>
      </c>
      <c r="M7587" s="181" t="str">
        <f>L7587*(1-K7587)</f>
      </c>
    </row>
    <row r="7588">
      <c r="A7588" t="s">
        <v>164</v>
      </c>
      <c r="B7588" t="s">
        <v>115</v>
      </c>
      <c r="C7588" s="32" t="s">
        <v>376</v>
      </c>
      <c r="D7588" t="s">
        <v>458</v>
      </c>
      <c r="E7588" t="s">
        <v>476</v>
      </c>
      <c r="F7588" s="174" t="n">
        <v>2032</v>
      </c>
      <c r="G7588" s="175" t="n">
        <v>56</v>
      </c>
      <c r="H7588" s="176" t="n">
        <v>14513.2152512374</v>
      </c>
      <c r="I7588" s="177" t="n">
        <v>3633904.6758963</v>
      </c>
      <c r="J7588" s="178" t="str">
        <f>IF(I7588&gt;0,H7588/I7588,0)</f>
      </c>
      <c r="K7588" s="179" t="str">
        <f>1-EXP(-J7588)</f>
      </c>
      <c r="L7588" s="180" t="str">
        <f>IF(G7588=30,1,M7587)</f>
      </c>
      <c r="M7588" s="181" t="str">
        <f>L7588*(1-K7588)</f>
      </c>
    </row>
    <row r="7589">
      <c r="A7589" t="s">
        <v>164</v>
      </c>
      <c r="B7589" t="s">
        <v>115</v>
      </c>
      <c r="C7589" s="32" t="s">
        <v>376</v>
      </c>
      <c r="D7589" t="s">
        <v>458</v>
      </c>
      <c r="E7589" t="s">
        <v>476</v>
      </c>
      <c r="F7589" s="174" t="n">
        <v>2032</v>
      </c>
      <c r="G7589" s="175" t="n">
        <v>57</v>
      </c>
      <c r="H7589" s="176" t="n">
        <v>15531.3333228649</v>
      </c>
      <c r="I7589" s="177" t="n">
        <v>3548993.86657918</v>
      </c>
      <c r="J7589" s="178" t="str">
        <f>IF(I7589&gt;0,H7589/I7589,0)</f>
      </c>
      <c r="K7589" s="179" t="str">
        <f>1-EXP(-J7589)</f>
      </c>
      <c r="L7589" s="180" t="str">
        <f>IF(G7589=30,1,M7588)</f>
      </c>
      <c r="M7589" s="181" t="str">
        <f>L7589*(1-K7589)</f>
      </c>
    </row>
    <row r="7590">
      <c r="A7590" t="s">
        <v>164</v>
      </c>
      <c r="B7590" t="s">
        <v>115</v>
      </c>
      <c r="C7590" s="32" t="s">
        <v>376</v>
      </c>
      <c r="D7590" t="s">
        <v>458</v>
      </c>
      <c r="E7590" t="s">
        <v>476</v>
      </c>
      <c r="F7590" s="174" t="n">
        <v>2032</v>
      </c>
      <c r="G7590" s="175" t="n">
        <v>58</v>
      </c>
      <c r="H7590" s="176" t="n">
        <v>16482.9395991786</v>
      </c>
      <c r="I7590" s="177" t="n">
        <v>3436872.36213431</v>
      </c>
      <c r="J7590" s="178" t="str">
        <f>IF(I7590&gt;0,H7590/I7590,0)</f>
      </c>
      <c r="K7590" s="179" t="str">
        <f>1-EXP(-J7590)</f>
      </c>
      <c r="L7590" s="180" t="str">
        <f>IF(G7590=30,1,M7589)</f>
      </c>
      <c r="M7590" s="181" t="str">
        <f>L7590*(1-K7590)</f>
      </c>
    </row>
    <row r="7591">
      <c r="A7591" t="s">
        <v>164</v>
      </c>
      <c r="B7591" t="s">
        <v>115</v>
      </c>
      <c r="C7591" s="32" t="s">
        <v>376</v>
      </c>
      <c r="D7591" t="s">
        <v>458</v>
      </c>
      <c r="E7591" t="s">
        <v>476</v>
      </c>
      <c r="F7591" s="174" t="n">
        <v>2032</v>
      </c>
      <c r="G7591" s="175" t="n">
        <v>59</v>
      </c>
      <c r="H7591" s="176" t="n">
        <v>17760.3796008877</v>
      </c>
      <c r="I7591" s="177" t="n">
        <v>3382659.05786842</v>
      </c>
      <c r="J7591" s="178" t="str">
        <f>IF(I7591&gt;0,H7591/I7591,0)</f>
      </c>
      <c r="K7591" s="179" t="str">
        <f>1-EXP(-J7591)</f>
      </c>
      <c r="L7591" s="180" t="str">
        <f>IF(G7591=30,1,M7590)</f>
      </c>
      <c r="M7591" s="181" t="str">
        <f>L7591*(1-K7591)</f>
      </c>
    </row>
    <row r="7592">
      <c r="A7592" t="s">
        <v>164</v>
      </c>
      <c r="B7592" t="s">
        <v>115</v>
      </c>
      <c r="C7592" s="32" t="s">
        <v>376</v>
      </c>
      <c r="D7592" t="s">
        <v>458</v>
      </c>
      <c r="E7592" t="s">
        <v>476</v>
      </c>
      <c r="F7592" s="174" t="n">
        <v>2032</v>
      </c>
      <c r="G7592" s="175" t="n">
        <v>60</v>
      </c>
      <c r="H7592" s="176" t="n">
        <v>18531.5887937761</v>
      </c>
      <c r="I7592" s="177" t="n">
        <v>3169907.39857634</v>
      </c>
      <c r="J7592" s="178" t="str">
        <f>IF(I7592&gt;0,H7592/I7592,0)</f>
      </c>
      <c r="K7592" s="179" t="str">
        <f>1-EXP(-J7592)</f>
      </c>
      <c r="L7592" s="180" t="str">
        <f>IF(G7592=30,1,M7591)</f>
      </c>
      <c r="M7592" s="181" t="str">
        <f>L7592*(1-K7592)</f>
      </c>
    </row>
    <row r="7593">
      <c r="A7593" t="s">
        <v>164</v>
      </c>
      <c r="B7593" t="s">
        <v>115</v>
      </c>
      <c r="C7593" s="32" t="s">
        <v>376</v>
      </c>
      <c r="D7593" t="s">
        <v>458</v>
      </c>
      <c r="E7593" t="s">
        <v>476</v>
      </c>
      <c r="F7593" s="174" t="n">
        <v>2032</v>
      </c>
      <c r="G7593" s="175" t="n">
        <v>61</v>
      </c>
      <c r="H7593" s="176" t="n">
        <v>19441.432357769</v>
      </c>
      <c r="I7593" s="177" t="n">
        <v>3073578.89835677</v>
      </c>
      <c r="J7593" s="178" t="str">
        <f>IF(I7593&gt;0,H7593/I7593,0)</f>
      </c>
      <c r="K7593" s="179" t="str">
        <f>1-EXP(-J7593)</f>
      </c>
      <c r="L7593" s="180" t="str">
        <f>IF(G7593=30,1,M7592)</f>
      </c>
      <c r="M7593" s="181" t="str">
        <f>L7593*(1-K7593)</f>
      </c>
    </row>
    <row r="7594">
      <c r="A7594" t="s">
        <v>164</v>
      </c>
      <c r="B7594" t="s">
        <v>115</v>
      </c>
      <c r="C7594" s="32" t="s">
        <v>376</v>
      </c>
      <c r="D7594" t="s">
        <v>458</v>
      </c>
      <c r="E7594" t="s">
        <v>476</v>
      </c>
      <c r="F7594" s="174" t="n">
        <v>2032</v>
      </c>
      <c r="G7594" s="175" t="n">
        <v>62</v>
      </c>
      <c r="H7594" s="176" t="n">
        <v>20707.883412215</v>
      </c>
      <c r="I7594" s="177" t="n">
        <v>2981622.1680638</v>
      </c>
      <c r="J7594" s="178" t="str">
        <f>IF(I7594&gt;0,H7594/I7594,0)</f>
      </c>
      <c r="K7594" s="179" t="str">
        <f>1-EXP(-J7594)</f>
      </c>
      <c r="L7594" s="180" t="str">
        <f>IF(G7594=30,1,M7593)</f>
      </c>
      <c r="M7594" s="181" t="str">
        <f>L7594*(1-K7594)</f>
      </c>
    </row>
    <row r="7595">
      <c r="A7595" t="s">
        <v>164</v>
      </c>
      <c r="B7595" t="s">
        <v>115</v>
      </c>
      <c r="C7595" s="32" t="s">
        <v>376</v>
      </c>
      <c r="D7595" t="s">
        <v>458</v>
      </c>
      <c r="E7595" t="s">
        <v>476</v>
      </c>
      <c r="F7595" s="174" t="n">
        <v>2032</v>
      </c>
      <c r="G7595" s="175" t="n">
        <v>63</v>
      </c>
      <c r="H7595" s="176" t="n">
        <v>21962.0261168814</v>
      </c>
      <c r="I7595" s="177" t="n">
        <v>2880290.57879892</v>
      </c>
      <c r="J7595" s="178" t="str">
        <f>IF(I7595&gt;0,H7595/I7595,0)</f>
      </c>
      <c r="K7595" s="179" t="str">
        <f>1-EXP(-J7595)</f>
      </c>
      <c r="L7595" s="180" t="str">
        <f>IF(G7595=30,1,M7594)</f>
      </c>
      <c r="M7595" s="181" t="str">
        <f>L7595*(1-K7595)</f>
      </c>
    </row>
    <row r="7596">
      <c r="A7596" t="s">
        <v>164</v>
      </c>
      <c r="B7596" t="s">
        <v>115</v>
      </c>
      <c r="C7596" s="32" t="s">
        <v>376</v>
      </c>
      <c r="D7596" t="s">
        <v>458</v>
      </c>
      <c r="E7596" t="s">
        <v>476</v>
      </c>
      <c r="F7596" s="174" t="n">
        <v>2032</v>
      </c>
      <c r="G7596" s="175" t="n">
        <v>64</v>
      </c>
      <c r="H7596" s="176" t="n">
        <v>23080.5465009025</v>
      </c>
      <c r="I7596" s="177" t="n">
        <v>2759979.05213655</v>
      </c>
      <c r="J7596" s="178" t="str">
        <f>IF(I7596&gt;0,H7596/I7596,0)</f>
      </c>
      <c r="K7596" s="179" t="str">
        <f>1-EXP(-J7596)</f>
      </c>
      <c r="L7596" s="180" t="str">
        <f>IF(G7596=30,1,M7595)</f>
      </c>
      <c r="M7596" s="181" t="str">
        <f>L7596*(1-K7596)</f>
      </c>
    </row>
    <row r="7597">
      <c r="A7597" t="s">
        <v>164</v>
      </c>
      <c r="B7597" t="s">
        <v>115</v>
      </c>
      <c r="C7597" s="32" t="s">
        <v>376</v>
      </c>
      <c r="D7597" t="s">
        <v>458</v>
      </c>
      <c r="E7597" t="s">
        <v>476</v>
      </c>
      <c r="F7597" s="174" t="n">
        <v>2032</v>
      </c>
      <c r="G7597" s="175" t="n">
        <v>65</v>
      </c>
      <c r="H7597" s="176" t="n">
        <v>23222.6022450094</v>
      </c>
      <c r="I7597" s="177" t="n">
        <v>2610037.11501834</v>
      </c>
      <c r="J7597" s="178" t="str">
        <f>IF(I7597&gt;0,H7597/I7597,0)</f>
      </c>
      <c r="K7597" s="179" t="str">
        <f>1-EXP(-J7597)</f>
      </c>
      <c r="L7597" s="180" t="str">
        <f>IF(G7597=30,1,M7596)</f>
      </c>
      <c r="M7597" s="181" t="str">
        <f>L7597*(1-K7597)</f>
      </c>
    </row>
    <row r="7598">
      <c r="A7598" t="s">
        <v>164</v>
      </c>
      <c r="B7598" t="s">
        <v>115</v>
      </c>
      <c r="C7598" s="32" t="s">
        <v>376</v>
      </c>
      <c r="D7598" t="s">
        <v>458</v>
      </c>
      <c r="E7598" t="s">
        <v>476</v>
      </c>
      <c r="F7598" s="174" t="n">
        <v>2032</v>
      </c>
      <c r="G7598" s="175" t="n">
        <v>66</v>
      </c>
      <c r="H7598" s="176" t="n">
        <v>24087.398332869</v>
      </c>
      <c r="I7598" s="177" t="n">
        <v>2494588.77473467</v>
      </c>
      <c r="J7598" s="178" t="str">
        <f>IF(I7598&gt;0,H7598/I7598,0)</f>
      </c>
      <c r="K7598" s="179" t="str">
        <f>1-EXP(-J7598)</f>
      </c>
      <c r="L7598" s="180" t="str">
        <f>IF(G7598=30,1,M7597)</f>
      </c>
      <c r="M7598" s="181" t="str">
        <f>L7598*(1-K7598)</f>
      </c>
    </row>
    <row r="7599">
      <c r="A7599" t="s">
        <v>164</v>
      </c>
      <c r="B7599" t="s">
        <v>115</v>
      </c>
      <c r="C7599" s="32" t="s">
        <v>376</v>
      </c>
      <c r="D7599" t="s">
        <v>458</v>
      </c>
      <c r="E7599" t="s">
        <v>476</v>
      </c>
      <c r="F7599" s="174" t="n">
        <v>2032</v>
      </c>
      <c r="G7599" s="175" t="n">
        <v>67</v>
      </c>
      <c r="H7599" s="176" t="n">
        <v>25037.8754784364</v>
      </c>
      <c r="I7599" s="177" t="n">
        <v>2358930.72640273</v>
      </c>
      <c r="J7599" s="178" t="str">
        <f>IF(I7599&gt;0,H7599/I7599,0)</f>
      </c>
      <c r="K7599" s="179" t="str">
        <f>1-EXP(-J7599)</f>
      </c>
      <c r="L7599" s="180" t="str">
        <f>IF(G7599=30,1,M7598)</f>
      </c>
      <c r="M7599" s="181" t="str">
        <f>L7599*(1-K7599)</f>
      </c>
    </row>
    <row r="7600">
      <c r="A7600" t="s">
        <v>164</v>
      </c>
      <c r="B7600" t="s">
        <v>115</v>
      </c>
      <c r="C7600" s="32" t="s">
        <v>376</v>
      </c>
      <c r="D7600" t="s">
        <v>458</v>
      </c>
      <c r="E7600" t="s">
        <v>476</v>
      </c>
      <c r="F7600" s="174" t="n">
        <v>2032</v>
      </c>
      <c r="G7600" s="175" t="n">
        <v>68</v>
      </c>
      <c r="H7600" s="176" t="n">
        <v>25956.6615240519</v>
      </c>
      <c r="I7600" s="177" t="n">
        <v>2223521.03738025</v>
      </c>
      <c r="J7600" s="178" t="str">
        <f>IF(I7600&gt;0,H7600/I7600,0)</f>
      </c>
      <c r="K7600" s="179" t="str">
        <f>1-EXP(-J7600)</f>
      </c>
      <c r="L7600" s="180" t="str">
        <f>IF(G7600=30,1,M7599)</f>
      </c>
      <c r="M7600" s="181" t="str">
        <f>L7600*(1-K7600)</f>
      </c>
    </row>
    <row r="7601">
      <c r="A7601" t="s">
        <v>164</v>
      </c>
      <c r="B7601" t="s">
        <v>115</v>
      </c>
      <c r="C7601" s="32" t="s">
        <v>376</v>
      </c>
      <c r="D7601" t="s">
        <v>458</v>
      </c>
      <c r="E7601" t="s">
        <v>476</v>
      </c>
      <c r="F7601" s="174" t="n">
        <v>2032</v>
      </c>
      <c r="G7601" s="175" t="n">
        <v>69</v>
      </c>
      <c r="H7601" s="176" t="n">
        <v>26863.5943852687</v>
      </c>
      <c r="I7601" s="177" t="n">
        <v>2092944.6381161</v>
      </c>
      <c r="J7601" s="178" t="str">
        <f>IF(I7601&gt;0,H7601/I7601,0)</f>
      </c>
      <c r="K7601" s="179" t="str">
        <f>1-EXP(-J7601)</f>
      </c>
      <c r="L7601" s="180" t="str">
        <f>IF(G7601=30,1,M7600)</f>
      </c>
      <c r="M7601" s="181" t="str">
        <f>L7601*(1-K7601)</f>
      </c>
    </row>
    <row r="7602">
      <c r="A7602" t="s">
        <v>164</v>
      </c>
      <c r="B7602" t="s">
        <v>115</v>
      </c>
      <c r="C7602" s="32" t="s">
        <v>376</v>
      </c>
      <c r="D7602" t="s">
        <v>458</v>
      </c>
      <c r="E7602" t="s">
        <v>476</v>
      </c>
      <c r="F7602" s="174" t="n">
        <v>2033</v>
      </c>
      <c r="G7602" s="175" t="n">
        <v>30</v>
      </c>
      <c r="H7602" s="176" t="n">
        <v>765.961873724111</v>
      </c>
      <c r="I7602" s="177" t="n">
        <v>4369801.85155346</v>
      </c>
      <c r="J7602" s="178" t="str">
        <f>IF(I7602&gt;0,H7602/I7602,0)</f>
      </c>
      <c r="K7602" s="179" t="str">
        <f>1-EXP(-J7602)</f>
      </c>
      <c r="L7602" s="180" t="str">
        <f>IF(G7602=30,1,M7601)</f>
      </c>
      <c r="M7602" s="181" t="str">
        <f>L7602*(1-K7602)</f>
      </c>
    </row>
    <row r="7603">
      <c r="A7603" t="s">
        <v>164</v>
      </c>
      <c r="B7603" t="s">
        <v>115</v>
      </c>
      <c r="C7603" s="32" t="s">
        <v>376</v>
      </c>
      <c r="D7603" t="s">
        <v>458</v>
      </c>
      <c r="E7603" t="s">
        <v>476</v>
      </c>
      <c r="F7603" s="174" t="n">
        <v>2033</v>
      </c>
      <c r="G7603" s="175" t="n">
        <v>31</v>
      </c>
      <c r="H7603" s="176" t="n">
        <v>1048.75588446627</v>
      </c>
      <c r="I7603" s="177" t="n">
        <v>4349075.90580096</v>
      </c>
      <c r="J7603" s="178" t="str">
        <f>IF(I7603&gt;0,H7603/I7603,0)</f>
      </c>
      <c r="K7603" s="179" t="str">
        <f>1-EXP(-J7603)</f>
      </c>
      <c r="L7603" s="180" t="str">
        <f>IF(G7603=30,1,M7602)</f>
      </c>
      <c r="M7603" s="181" t="str">
        <f>L7603*(1-K7603)</f>
      </c>
    </row>
    <row r="7604">
      <c r="A7604" t="s">
        <v>164</v>
      </c>
      <c r="B7604" t="s">
        <v>115</v>
      </c>
      <c r="C7604" s="32" t="s">
        <v>376</v>
      </c>
      <c r="D7604" t="s">
        <v>458</v>
      </c>
      <c r="E7604" t="s">
        <v>476</v>
      </c>
      <c r="F7604" s="174" t="n">
        <v>2033</v>
      </c>
      <c r="G7604" s="175" t="n">
        <v>32</v>
      </c>
      <c r="H7604" s="176" t="n">
        <v>1095.94764804836</v>
      </c>
      <c r="I7604" s="177" t="n">
        <v>4329574.78683296</v>
      </c>
      <c r="J7604" s="178" t="str">
        <f>IF(I7604&gt;0,H7604/I7604,0)</f>
      </c>
      <c r="K7604" s="179" t="str">
        <f>1-EXP(-J7604)</f>
      </c>
      <c r="L7604" s="180" t="str">
        <f>IF(G7604=30,1,M7603)</f>
      </c>
      <c r="M7604" s="181" t="str">
        <f>L7604*(1-K7604)</f>
      </c>
    </row>
    <row r="7605">
      <c r="A7605" t="s">
        <v>164</v>
      </c>
      <c r="B7605" t="s">
        <v>115</v>
      </c>
      <c r="C7605" s="32" t="s">
        <v>376</v>
      </c>
      <c r="D7605" t="s">
        <v>458</v>
      </c>
      <c r="E7605" t="s">
        <v>476</v>
      </c>
      <c r="F7605" s="174" t="n">
        <v>2033</v>
      </c>
      <c r="G7605" s="175" t="n">
        <v>33</v>
      </c>
      <c r="H7605" s="176" t="n">
        <v>1153.42172375161</v>
      </c>
      <c r="I7605" s="177" t="n">
        <v>4309838.92512502</v>
      </c>
      <c r="J7605" s="178" t="str">
        <f>IF(I7605&gt;0,H7605/I7605,0)</f>
      </c>
      <c r="K7605" s="179" t="str">
        <f>1-EXP(-J7605)</f>
      </c>
      <c r="L7605" s="180" t="str">
        <f>IF(G7605=30,1,M7604)</f>
      </c>
      <c r="M7605" s="181" t="str">
        <f>L7605*(1-K7605)</f>
      </c>
    </row>
    <row r="7606">
      <c r="A7606" t="s">
        <v>164</v>
      </c>
      <c r="B7606" t="s">
        <v>115</v>
      </c>
      <c r="C7606" s="32" t="s">
        <v>376</v>
      </c>
      <c r="D7606" t="s">
        <v>458</v>
      </c>
      <c r="E7606" t="s">
        <v>476</v>
      </c>
      <c r="F7606" s="174" t="n">
        <v>2033</v>
      </c>
      <c r="G7606" s="175" t="n">
        <v>34</v>
      </c>
      <c r="H7606" s="176" t="n">
        <v>1232.24773461861</v>
      </c>
      <c r="I7606" s="177" t="n">
        <v>4329844.21584123</v>
      </c>
      <c r="J7606" s="178" t="str">
        <f>IF(I7606&gt;0,H7606/I7606,0)</f>
      </c>
      <c r="K7606" s="179" t="str">
        <f>1-EXP(-J7606)</f>
      </c>
      <c r="L7606" s="180" t="str">
        <f>IF(G7606=30,1,M7605)</f>
      </c>
      <c r="M7606" s="181" t="str">
        <f>L7606*(1-K7606)</f>
      </c>
    </row>
    <row r="7607">
      <c r="A7607" t="s">
        <v>164</v>
      </c>
      <c r="B7607" t="s">
        <v>115</v>
      </c>
      <c r="C7607" s="32" t="s">
        <v>376</v>
      </c>
      <c r="D7607" t="s">
        <v>458</v>
      </c>
      <c r="E7607" t="s">
        <v>476</v>
      </c>
      <c r="F7607" s="174" t="n">
        <v>2033</v>
      </c>
      <c r="G7607" s="175" t="n">
        <v>35</v>
      </c>
      <c r="H7607" s="176" t="n">
        <v>1696.66418494037</v>
      </c>
      <c r="I7607" s="177" t="n">
        <v>4389022.35041183</v>
      </c>
      <c r="J7607" s="178" t="str">
        <f>IF(I7607&gt;0,H7607/I7607,0)</f>
      </c>
      <c r="K7607" s="179" t="str">
        <f>1-EXP(-J7607)</f>
      </c>
      <c r="L7607" s="180" t="str">
        <f>IF(G7607=30,1,M7606)</f>
      </c>
      <c r="M7607" s="181" t="str">
        <f>L7607*(1-K7607)</f>
      </c>
    </row>
    <row r="7608">
      <c r="A7608" t="s">
        <v>164</v>
      </c>
      <c r="B7608" t="s">
        <v>115</v>
      </c>
      <c r="C7608" s="32" t="s">
        <v>376</v>
      </c>
      <c r="D7608" t="s">
        <v>458</v>
      </c>
      <c r="E7608" t="s">
        <v>476</v>
      </c>
      <c r="F7608" s="174" t="n">
        <v>2033</v>
      </c>
      <c r="G7608" s="175" t="n">
        <v>36</v>
      </c>
      <c r="H7608" s="176" t="n">
        <v>2091.95020389959</v>
      </c>
      <c r="I7608" s="177" t="n">
        <v>4527208.3103365</v>
      </c>
      <c r="J7608" s="178" t="str">
        <f>IF(I7608&gt;0,H7608/I7608,0)</f>
      </c>
      <c r="K7608" s="179" t="str">
        <f>1-EXP(-J7608)</f>
      </c>
      <c r="L7608" s="180" t="str">
        <f>IF(G7608=30,1,M7607)</f>
      </c>
      <c r="M7608" s="181" t="str">
        <f>L7608*(1-K7608)</f>
      </c>
    </row>
    <row r="7609">
      <c r="A7609" t="s">
        <v>164</v>
      </c>
      <c r="B7609" t="s">
        <v>115</v>
      </c>
      <c r="C7609" s="32" t="s">
        <v>376</v>
      </c>
      <c r="D7609" t="s">
        <v>458</v>
      </c>
      <c r="E7609" t="s">
        <v>476</v>
      </c>
      <c r="F7609" s="174" t="n">
        <v>2033</v>
      </c>
      <c r="G7609" s="175" t="n">
        <v>37</v>
      </c>
      <c r="H7609" s="176" t="n">
        <v>2227.44312959609</v>
      </c>
      <c r="I7609" s="177" t="n">
        <v>4483382.32901207</v>
      </c>
      <c r="J7609" s="178" t="str">
        <f>IF(I7609&gt;0,H7609/I7609,0)</f>
      </c>
      <c r="K7609" s="179" t="str">
        <f>1-EXP(-J7609)</f>
      </c>
      <c r="L7609" s="180" t="str">
        <f>IF(G7609=30,1,M7608)</f>
      </c>
      <c r="M7609" s="181" t="str">
        <f>L7609*(1-K7609)</f>
      </c>
    </row>
    <row r="7610">
      <c r="A7610" t="s">
        <v>164</v>
      </c>
      <c r="B7610" t="s">
        <v>115</v>
      </c>
      <c r="C7610" s="32" t="s">
        <v>376</v>
      </c>
      <c r="D7610" t="s">
        <v>458</v>
      </c>
      <c r="E7610" t="s">
        <v>476</v>
      </c>
      <c r="F7610" s="174" t="n">
        <v>2033</v>
      </c>
      <c r="G7610" s="175" t="n">
        <v>38</v>
      </c>
      <c r="H7610" s="176" t="n">
        <v>2360.45920617359</v>
      </c>
      <c r="I7610" s="177" t="n">
        <v>4409332.91876522</v>
      </c>
      <c r="J7610" s="178" t="str">
        <f>IF(I7610&gt;0,H7610/I7610,0)</f>
      </c>
      <c r="K7610" s="179" t="str">
        <f>1-EXP(-J7610)</f>
      </c>
      <c r="L7610" s="180" t="str">
        <f>IF(G7610=30,1,M7609)</f>
      </c>
      <c r="M7610" s="181" t="str">
        <f>L7610*(1-K7610)</f>
      </c>
    </row>
    <row r="7611">
      <c r="A7611" t="s">
        <v>164</v>
      </c>
      <c r="B7611" t="s">
        <v>115</v>
      </c>
      <c r="C7611" s="32" t="s">
        <v>376</v>
      </c>
      <c r="D7611" t="s">
        <v>458</v>
      </c>
      <c r="E7611" t="s">
        <v>476</v>
      </c>
      <c r="F7611" s="174" t="n">
        <v>2033</v>
      </c>
      <c r="G7611" s="175" t="n">
        <v>39</v>
      </c>
      <c r="H7611" s="176" t="n">
        <v>2513.99448308442</v>
      </c>
      <c r="I7611" s="177" t="n">
        <v>4350797.03632015</v>
      </c>
      <c r="J7611" s="178" t="str">
        <f>IF(I7611&gt;0,H7611/I7611,0)</f>
      </c>
      <c r="K7611" s="179" t="str">
        <f>1-EXP(-J7611)</f>
      </c>
      <c r="L7611" s="180" t="str">
        <f>IF(G7611=30,1,M7610)</f>
      </c>
      <c r="M7611" s="181" t="str">
        <f>L7611*(1-K7611)</f>
      </c>
    </row>
    <row r="7612">
      <c r="A7612" t="s">
        <v>164</v>
      </c>
      <c r="B7612" t="s">
        <v>115</v>
      </c>
      <c r="C7612" s="32" t="s">
        <v>376</v>
      </c>
      <c r="D7612" t="s">
        <v>458</v>
      </c>
      <c r="E7612" t="s">
        <v>476</v>
      </c>
      <c r="F7612" s="174" t="n">
        <v>2033</v>
      </c>
      <c r="G7612" s="175" t="n">
        <v>40</v>
      </c>
      <c r="H7612" s="176" t="n">
        <v>3341.94515545787</v>
      </c>
      <c r="I7612" s="177" t="n">
        <v>4295669.26318082</v>
      </c>
      <c r="J7612" s="178" t="str">
        <f>IF(I7612&gt;0,H7612/I7612,0)</f>
      </c>
      <c r="K7612" s="179" t="str">
        <f>1-EXP(-J7612)</f>
      </c>
      <c r="L7612" s="180" t="str">
        <f>IF(G7612=30,1,M7611)</f>
      </c>
      <c r="M7612" s="181" t="str">
        <f>L7612*(1-K7612)</f>
      </c>
    </row>
    <row r="7613">
      <c r="A7613" t="s">
        <v>164</v>
      </c>
      <c r="B7613" t="s">
        <v>115</v>
      </c>
      <c r="C7613" s="32" t="s">
        <v>376</v>
      </c>
      <c r="D7613" t="s">
        <v>458</v>
      </c>
      <c r="E7613" t="s">
        <v>476</v>
      </c>
      <c r="F7613" s="174" t="n">
        <v>2033</v>
      </c>
      <c r="G7613" s="175" t="n">
        <v>41</v>
      </c>
      <c r="H7613" s="176" t="n">
        <v>3579.79427647184</v>
      </c>
      <c r="I7613" s="177" t="n">
        <v>4330423.86372356</v>
      </c>
      <c r="J7613" s="178" t="str">
        <f>IF(I7613&gt;0,H7613/I7613,0)</f>
      </c>
      <c r="K7613" s="179" t="str">
        <f>1-EXP(-J7613)</f>
      </c>
      <c r="L7613" s="180" t="str">
        <f>IF(G7613=30,1,M7612)</f>
      </c>
      <c r="M7613" s="181" t="str">
        <f>L7613*(1-K7613)</f>
      </c>
    </row>
    <row r="7614">
      <c r="A7614" t="s">
        <v>164</v>
      </c>
      <c r="B7614" t="s">
        <v>115</v>
      </c>
      <c r="C7614" s="32" t="s">
        <v>376</v>
      </c>
      <c r="D7614" t="s">
        <v>458</v>
      </c>
      <c r="E7614" t="s">
        <v>476</v>
      </c>
      <c r="F7614" s="174" t="n">
        <v>2033</v>
      </c>
      <c r="G7614" s="175" t="n">
        <v>42</v>
      </c>
      <c r="H7614" s="176" t="n">
        <v>3913.36548532323</v>
      </c>
      <c r="I7614" s="177" t="n">
        <v>4346110.35361708</v>
      </c>
      <c r="J7614" s="178" t="str">
        <f>IF(I7614&gt;0,H7614/I7614,0)</f>
      </c>
      <c r="K7614" s="179" t="str">
        <f>1-EXP(-J7614)</f>
      </c>
      <c r="L7614" s="180" t="str">
        <f>IF(G7614=30,1,M7613)</f>
      </c>
      <c r="M7614" s="181" t="str">
        <f>L7614*(1-K7614)</f>
      </c>
    </row>
    <row r="7615">
      <c r="A7615" t="s">
        <v>164</v>
      </c>
      <c r="B7615" t="s">
        <v>115</v>
      </c>
      <c r="C7615" s="32" t="s">
        <v>376</v>
      </c>
      <c r="D7615" t="s">
        <v>458</v>
      </c>
      <c r="E7615" t="s">
        <v>476</v>
      </c>
      <c r="F7615" s="174" t="n">
        <v>2033</v>
      </c>
      <c r="G7615" s="175" t="n">
        <v>43</v>
      </c>
      <c r="H7615" s="176" t="n">
        <v>5962.16037026318</v>
      </c>
      <c r="I7615" s="177" t="n">
        <v>6398088.36243078</v>
      </c>
      <c r="J7615" s="178" t="str">
        <f>IF(I7615&gt;0,H7615/I7615,0)</f>
      </c>
      <c r="K7615" s="179" t="str">
        <f>1-EXP(-J7615)</f>
      </c>
      <c r="L7615" s="180" t="str">
        <f>IF(G7615=30,1,M7614)</f>
      </c>
      <c r="M7615" s="181" t="str">
        <f>L7615*(1-K7615)</f>
      </c>
    </row>
    <row r="7616">
      <c r="A7616" t="s">
        <v>164</v>
      </c>
      <c r="B7616" t="s">
        <v>115</v>
      </c>
      <c r="C7616" s="32" t="s">
        <v>376</v>
      </c>
      <c r="D7616" t="s">
        <v>458</v>
      </c>
      <c r="E7616" t="s">
        <v>476</v>
      </c>
      <c r="F7616" s="174" t="n">
        <v>2033</v>
      </c>
      <c r="G7616" s="175" t="n">
        <v>44</v>
      </c>
      <c r="H7616" s="176" t="n">
        <v>4631.21656734913</v>
      </c>
      <c r="I7616" s="177" t="n">
        <v>4299705.6746945</v>
      </c>
      <c r="J7616" s="178" t="str">
        <f>IF(I7616&gt;0,H7616/I7616,0)</f>
      </c>
      <c r="K7616" s="179" t="str">
        <f>1-EXP(-J7616)</f>
      </c>
      <c r="L7616" s="180" t="str">
        <f>IF(G7616=30,1,M7615)</f>
      </c>
      <c r="M7616" s="181" t="str">
        <f>L7616*(1-K7616)</f>
      </c>
    </row>
    <row r="7617">
      <c r="A7617" t="s">
        <v>164</v>
      </c>
      <c r="B7617" t="s">
        <v>115</v>
      </c>
      <c r="C7617" s="32" t="s">
        <v>376</v>
      </c>
      <c r="D7617" t="s">
        <v>458</v>
      </c>
      <c r="E7617" t="s">
        <v>476</v>
      </c>
      <c r="F7617" s="174" t="n">
        <v>2033</v>
      </c>
      <c r="G7617" s="175" t="n">
        <v>45</v>
      </c>
      <c r="H7617" s="176" t="n">
        <v>5968.24264521047</v>
      </c>
      <c r="I7617" s="177" t="n">
        <v>4280016.02584882</v>
      </c>
      <c r="J7617" s="178" t="str">
        <f>IF(I7617&gt;0,H7617/I7617,0)</f>
      </c>
      <c r="K7617" s="179" t="str">
        <f>1-EXP(-J7617)</f>
      </c>
      <c r="L7617" s="180" t="str">
        <f>IF(G7617=30,1,M7616)</f>
      </c>
      <c r="M7617" s="181" t="str">
        <f>L7617*(1-K7617)</f>
      </c>
    </row>
    <row r="7618">
      <c r="A7618" t="s">
        <v>164</v>
      </c>
      <c r="B7618" t="s">
        <v>115</v>
      </c>
      <c r="C7618" s="32" t="s">
        <v>376</v>
      </c>
      <c r="D7618" t="s">
        <v>458</v>
      </c>
      <c r="E7618" t="s">
        <v>476</v>
      </c>
      <c r="F7618" s="174" t="n">
        <v>2033</v>
      </c>
      <c r="G7618" s="175" t="n">
        <v>46</v>
      </c>
      <c r="H7618" s="176" t="n">
        <v>6223.46296836893</v>
      </c>
      <c r="I7618" s="177" t="n">
        <v>4144528.60473601</v>
      </c>
      <c r="J7618" s="178" t="str">
        <f>IF(I7618&gt;0,H7618/I7618,0)</f>
      </c>
      <c r="K7618" s="179" t="str">
        <f>1-EXP(-J7618)</f>
      </c>
      <c r="L7618" s="180" t="str">
        <f>IF(G7618=30,1,M7617)</f>
      </c>
      <c r="M7618" s="181" t="str">
        <f>L7618*(1-K7618)</f>
      </c>
    </row>
    <row r="7619">
      <c r="A7619" t="s">
        <v>164</v>
      </c>
      <c r="B7619" t="s">
        <v>115</v>
      </c>
      <c r="C7619" s="32" t="s">
        <v>376</v>
      </c>
      <c r="D7619" t="s">
        <v>458</v>
      </c>
      <c r="E7619" t="s">
        <v>476</v>
      </c>
      <c r="F7619" s="174" t="n">
        <v>2033</v>
      </c>
      <c r="G7619" s="175" t="n">
        <v>47</v>
      </c>
      <c r="H7619" s="176" t="n">
        <v>6786.79652136601</v>
      </c>
      <c r="I7619" s="177" t="n">
        <v>4106454.41291938</v>
      </c>
      <c r="J7619" s="178" t="str">
        <f>IF(I7619&gt;0,H7619/I7619,0)</f>
      </c>
      <c r="K7619" s="179" t="str">
        <f>1-EXP(-J7619)</f>
      </c>
      <c r="L7619" s="180" t="str">
        <f>IF(G7619=30,1,M7618)</f>
      </c>
      <c r="M7619" s="181" t="str">
        <f>L7619*(1-K7619)</f>
      </c>
    </row>
    <row r="7620">
      <c r="A7620" t="s">
        <v>164</v>
      </c>
      <c r="B7620" t="s">
        <v>115</v>
      </c>
      <c r="C7620" s="32" t="s">
        <v>376</v>
      </c>
      <c r="D7620" t="s">
        <v>458</v>
      </c>
      <c r="E7620" t="s">
        <v>476</v>
      </c>
      <c r="F7620" s="174" t="n">
        <v>2033</v>
      </c>
      <c r="G7620" s="175" t="n">
        <v>48</v>
      </c>
      <c r="H7620" s="176" t="n">
        <v>7566.64825992703</v>
      </c>
      <c r="I7620" s="177" t="n">
        <v>4160366.98075793</v>
      </c>
      <c r="J7620" s="178" t="str">
        <f>IF(I7620&gt;0,H7620/I7620,0)</f>
      </c>
      <c r="K7620" s="179" t="str">
        <f>1-EXP(-J7620)</f>
      </c>
      <c r="L7620" s="180" t="str">
        <f>IF(G7620=30,1,M7619)</f>
      </c>
      <c r="M7620" s="181" t="str">
        <f>L7620*(1-K7620)</f>
      </c>
    </row>
    <row r="7621">
      <c r="A7621" t="s">
        <v>164</v>
      </c>
      <c r="B7621" t="s">
        <v>115</v>
      </c>
      <c r="C7621" s="32" t="s">
        <v>376</v>
      </c>
      <c r="D7621" t="s">
        <v>458</v>
      </c>
      <c r="E7621" t="s">
        <v>476</v>
      </c>
      <c r="F7621" s="174" t="n">
        <v>2033</v>
      </c>
      <c r="G7621" s="175" t="n">
        <v>49</v>
      </c>
      <c r="H7621" s="176" t="n">
        <v>8475.01855133773</v>
      </c>
      <c r="I7621" s="177" t="n">
        <v>4238328.3435087</v>
      </c>
      <c r="J7621" s="178" t="str">
        <f>IF(I7621&gt;0,H7621/I7621,0)</f>
      </c>
      <c r="K7621" s="179" t="str">
        <f>1-EXP(-J7621)</f>
      </c>
      <c r="L7621" s="180" t="str">
        <f>IF(G7621=30,1,M7620)</f>
      </c>
      <c r="M7621" s="181" t="str">
        <f>L7621*(1-K7621)</f>
      </c>
    </row>
    <row r="7622">
      <c r="A7622" t="s">
        <v>164</v>
      </c>
      <c r="B7622" t="s">
        <v>115</v>
      </c>
      <c r="C7622" s="32" t="s">
        <v>376</v>
      </c>
      <c r="D7622" t="s">
        <v>458</v>
      </c>
      <c r="E7622" t="s">
        <v>476</v>
      </c>
      <c r="F7622" s="174" t="n">
        <v>2033</v>
      </c>
      <c r="G7622" s="175" t="n">
        <v>50</v>
      </c>
      <c r="H7622" s="176" t="n">
        <v>9787.76526768044</v>
      </c>
      <c r="I7622" s="177" t="n">
        <v>4208300.05892332</v>
      </c>
      <c r="J7622" s="178" t="str">
        <f>IF(I7622&gt;0,H7622/I7622,0)</f>
      </c>
      <c r="K7622" s="179" t="str">
        <f>1-EXP(-J7622)</f>
      </c>
      <c r="L7622" s="180" t="str">
        <f>IF(G7622=30,1,M7621)</f>
      </c>
      <c r="M7622" s="181" t="str">
        <f>L7622*(1-K7622)</f>
      </c>
    </row>
    <row r="7623">
      <c r="A7623" t="s">
        <v>164</v>
      </c>
      <c r="B7623" t="s">
        <v>115</v>
      </c>
      <c r="C7623" s="32" t="s">
        <v>376</v>
      </c>
      <c r="D7623" t="s">
        <v>458</v>
      </c>
      <c r="E7623" t="s">
        <v>476</v>
      </c>
      <c r="F7623" s="174" t="n">
        <v>2033</v>
      </c>
      <c r="G7623" s="175" t="n">
        <v>51</v>
      </c>
      <c r="H7623" s="176" t="n">
        <v>10200.7765852705</v>
      </c>
      <c r="I7623" s="177" t="n">
        <v>4066374.20810415</v>
      </c>
      <c r="J7623" s="178" t="str">
        <f>IF(I7623&gt;0,H7623/I7623,0)</f>
      </c>
      <c r="K7623" s="179" t="str">
        <f>1-EXP(-J7623)</f>
      </c>
      <c r="L7623" s="180" t="str">
        <f>IF(G7623=30,1,M7622)</f>
      </c>
      <c r="M7623" s="181" t="str">
        <f>L7623*(1-K7623)</f>
      </c>
    </row>
    <row r="7624">
      <c r="A7624" t="s">
        <v>164</v>
      </c>
      <c r="B7624" t="s">
        <v>115</v>
      </c>
      <c r="C7624" s="32" t="s">
        <v>376</v>
      </c>
      <c r="D7624" t="s">
        <v>458</v>
      </c>
      <c r="E7624" t="s">
        <v>476</v>
      </c>
      <c r="F7624" s="174" t="n">
        <v>2033</v>
      </c>
      <c r="G7624" s="175" t="n">
        <v>52</v>
      </c>
      <c r="H7624" s="176" t="n">
        <v>10970.3747813889</v>
      </c>
      <c r="I7624" s="177" t="n">
        <v>3986377.38245815</v>
      </c>
      <c r="J7624" s="178" t="str">
        <f>IF(I7624&gt;0,H7624/I7624,0)</f>
      </c>
      <c r="K7624" s="179" t="str">
        <f>1-EXP(-J7624)</f>
      </c>
      <c r="L7624" s="180" t="str">
        <f>IF(G7624=30,1,M7623)</f>
      </c>
      <c r="M7624" s="181" t="str">
        <f>L7624*(1-K7624)</f>
      </c>
    </row>
    <row r="7625">
      <c r="A7625" t="s">
        <v>164</v>
      </c>
      <c r="B7625" t="s">
        <v>115</v>
      </c>
      <c r="C7625" s="32" t="s">
        <v>376</v>
      </c>
      <c r="D7625" t="s">
        <v>458</v>
      </c>
      <c r="E7625" t="s">
        <v>476</v>
      </c>
      <c r="F7625" s="174" t="n">
        <v>2033</v>
      </c>
      <c r="G7625" s="175" t="n">
        <v>53</v>
      </c>
      <c r="H7625" s="176" t="n">
        <v>11828.2395990915</v>
      </c>
      <c r="I7625" s="177" t="n">
        <v>3921437.91067305</v>
      </c>
      <c r="J7625" s="178" t="str">
        <f>IF(I7625&gt;0,H7625/I7625,0)</f>
      </c>
      <c r="K7625" s="179" t="str">
        <f>1-EXP(-J7625)</f>
      </c>
      <c r="L7625" s="180" t="str">
        <f>IF(G7625=30,1,M7624)</f>
      </c>
      <c r="M7625" s="181" t="str">
        <f>L7625*(1-K7625)</f>
      </c>
    </row>
    <row r="7626">
      <c r="A7626" t="s">
        <v>164</v>
      </c>
      <c r="B7626" t="s">
        <v>115</v>
      </c>
      <c r="C7626" s="32" t="s">
        <v>376</v>
      </c>
      <c r="D7626" t="s">
        <v>458</v>
      </c>
      <c r="E7626" t="s">
        <v>476</v>
      </c>
      <c r="F7626" s="174" t="n">
        <v>2033</v>
      </c>
      <c r="G7626" s="175" t="n">
        <v>54</v>
      </c>
      <c r="H7626" s="176" t="n">
        <v>12721.74857096</v>
      </c>
      <c r="I7626" s="177" t="n">
        <v>3850642.06758551</v>
      </c>
      <c r="J7626" s="178" t="str">
        <f>IF(I7626&gt;0,H7626/I7626,0)</f>
      </c>
      <c r="K7626" s="179" t="str">
        <f>1-EXP(-J7626)</f>
      </c>
      <c r="L7626" s="180" t="str">
        <f>IF(G7626=30,1,M7625)</f>
      </c>
      <c r="M7626" s="181" t="str">
        <f>L7626*(1-K7626)</f>
      </c>
    </row>
    <row r="7627">
      <c r="A7627" t="s">
        <v>164</v>
      </c>
      <c r="B7627" t="s">
        <v>115</v>
      </c>
      <c r="C7627" s="32" t="s">
        <v>376</v>
      </c>
      <c r="D7627" t="s">
        <v>458</v>
      </c>
      <c r="E7627" t="s">
        <v>476</v>
      </c>
      <c r="F7627" s="174" t="n">
        <v>2033</v>
      </c>
      <c r="G7627" s="175" t="n">
        <v>55</v>
      </c>
      <c r="H7627" s="176" t="n">
        <v>13647.9703155493</v>
      </c>
      <c r="I7627" s="177" t="n">
        <v>3760537.75784654</v>
      </c>
      <c r="J7627" s="178" t="str">
        <f>IF(I7627&gt;0,H7627/I7627,0)</f>
      </c>
      <c r="K7627" s="179" t="str">
        <f>1-EXP(-J7627)</f>
      </c>
      <c r="L7627" s="180" t="str">
        <f>IF(G7627=30,1,M7626)</f>
      </c>
      <c r="M7627" s="181" t="str">
        <f>L7627*(1-K7627)</f>
      </c>
    </row>
    <row r="7628">
      <c r="A7628" t="s">
        <v>164</v>
      </c>
      <c r="B7628" t="s">
        <v>115</v>
      </c>
      <c r="C7628" s="32" t="s">
        <v>376</v>
      </c>
      <c r="D7628" t="s">
        <v>458</v>
      </c>
      <c r="E7628" t="s">
        <v>476</v>
      </c>
      <c r="F7628" s="174" t="n">
        <v>2033</v>
      </c>
      <c r="G7628" s="175" t="n">
        <v>56</v>
      </c>
      <c r="H7628" s="176" t="n">
        <v>14451.4374623584</v>
      </c>
      <c r="I7628" s="177" t="n">
        <v>3686103.78962444</v>
      </c>
      <c r="J7628" s="178" t="str">
        <f>IF(I7628&gt;0,H7628/I7628,0)</f>
      </c>
      <c r="K7628" s="179" t="str">
        <f>1-EXP(-J7628)</f>
      </c>
      <c r="L7628" s="180" t="str">
        <f>IF(G7628=30,1,M7627)</f>
      </c>
      <c r="M7628" s="181" t="str">
        <f>L7628*(1-K7628)</f>
      </c>
    </row>
    <row r="7629">
      <c r="A7629" t="s">
        <v>164</v>
      </c>
      <c r="B7629" t="s">
        <v>115</v>
      </c>
      <c r="C7629" s="32" t="s">
        <v>376</v>
      </c>
      <c r="D7629" t="s">
        <v>458</v>
      </c>
      <c r="E7629" t="s">
        <v>476</v>
      </c>
      <c r="F7629" s="174" t="n">
        <v>2033</v>
      </c>
      <c r="G7629" s="175" t="n">
        <v>57</v>
      </c>
      <c r="H7629" s="176" t="n">
        <v>15466.1765350904</v>
      </c>
      <c r="I7629" s="177" t="n">
        <v>3600211.90882135</v>
      </c>
      <c r="J7629" s="178" t="str">
        <f>IF(I7629&gt;0,H7629/I7629,0)</f>
      </c>
      <c r="K7629" s="179" t="str">
        <f>1-EXP(-J7629)</f>
      </c>
      <c r="L7629" s="180" t="str">
        <f>IF(G7629=30,1,M7628)</f>
      </c>
      <c r="M7629" s="181" t="str">
        <f>L7629*(1-K7629)</f>
      </c>
    </row>
    <row r="7630">
      <c r="A7630" t="s">
        <v>164</v>
      </c>
      <c r="B7630" t="s">
        <v>115</v>
      </c>
      <c r="C7630" s="32" t="s">
        <v>376</v>
      </c>
      <c r="D7630" t="s">
        <v>458</v>
      </c>
      <c r="E7630" t="s">
        <v>476</v>
      </c>
      <c r="F7630" s="174" t="n">
        <v>2033</v>
      </c>
      <c r="G7630" s="175" t="n">
        <v>58</v>
      </c>
      <c r="H7630" s="176" t="n">
        <v>16538.851031387</v>
      </c>
      <c r="I7630" s="177" t="n">
        <v>3513015.90549692</v>
      </c>
      <c r="J7630" s="178" t="str">
        <f>IF(I7630&gt;0,H7630/I7630,0)</f>
      </c>
      <c r="K7630" s="179" t="str">
        <f>1-EXP(-J7630)</f>
      </c>
      <c r="L7630" s="180" t="str">
        <f>IF(G7630=30,1,M7629)</f>
      </c>
      <c r="M7630" s="181" t="str">
        <f>L7630*(1-K7630)</f>
      </c>
    </row>
    <row r="7631">
      <c r="A7631" t="s">
        <v>164</v>
      </c>
      <c r="B7631" t="s">
        <v>115</v>
      </c>
      <c r="C7631" s="32" t="s">
        <v>376</v>
      </c>
      <c r="D7631" t="s">
        <v>458</v>
      </c>
      <c r="E7631" t="s">
        <v>476</v>
      </c>
      <c r="F7631" s="174" t="n">
        <v>2033</v>
      </c>
      <c r="G7631" s="175" t="n">
        <v>59</v>
      </c>
      <c r="H7631" s="176" t="n">
        <v>17538.9630324281</v>
      </c>
      <c r="I7631" s="177" t="n">
        <v>3398763.86617615</v>
      </c>
      <c r="J7631" s="178" t="str">
        <f>IF(I7631&gt;0,H7631/I7631,0)</f>
      </c>
      <c r="K7631" s="179" t="str">
        <f>1-EXP(-J7631)</f>
      </c>
      <c r="L7631" s="180" t="str">
        <f>IF(G7631=30,1,M7630)</f>
      </c>
      <c r="M7631" s="181" t="str">
        <f>L7631*(1-K7631)</f>
      </c>
    </row>
    <row r="7632">
      <c r="A7632" t="s">
        <v>164</v>
      </c>
      <c r="B7632" t="s">
        <v>115</v>
      </c>
      <c r="C7632" s="32" t="s">
        <v>376</v>
      </c>
      <c r="D7632" t="s">
        <v>458</v>
      </c>
      <c r="E7632" t="s">
        <v>476</v>
      </c>
      <c r="F7632" s="174" t="n">
        <v>2033</v>
      </c>
      <c r="G7632" s="175" t="n">
        <v>60</v>
      </c>
      <c r="H7632" s="176" t="n">
        <v>19142.0219538848</v>
      </c>
      <c r="I7632" s="177" t="n">
        <v>3341640.3752242</v>
      </c>
      <c r="J7632" s="178" t="str">
        <f>IF(I7632&gt;0,H7632/I7632,0)</f>
      </c>
      <c r="K7632" s="179" t="str">
        <f>1-EXP(-J7632)</f>
      </c>
      <c r="L7632" s="180" t="str">
        <f>IF(G7632=30,1,M7631)</f>
      </c>
      <c r="M7632" s="181" t="str">
        <f>L7632*(1-K7632)</f>
      </c>
    </row>
    <row r="7633">
      <c r="A7633" t="s">
        <v>164</v>
      </c>
      <c r="B7633" t="s">
        <v>115</v>
      </c>
      <c r="C7633" s="32" t="s">
        <v>376</v>
      </c>
      <c r="D7633" t="s">
        <v>458</v>
      </c>
      <c r="E7633" t="s">
        <v>476</v>
      </c>
      <c r="F7633" s="174" t="n">
        <v>2033</v>
      </c>
      <c r="G7633" s="175" t="n">
        <v>61</v>
      </c>
      <c r="H7633" s="176" t="n">
        <v>19381.5193573059</v>
      </c>
      <c r="I7633" s="177" t="n">
        <v>3127298.14241069</v>
      </c>
      <c r="J7633" s="178" t="str">
        <f>IF(I7633&gt;0,H7633/I7633,0)</f>
      </c>
      <c r="K7633" s="179" t="str">
        <f>1-EXP(-J7633)</f>
      </c>
      <c r="L7633" s="180" t="str">
        <f>IF(G7633=30,1,M7632)</f>
      </c>
      <c r="M7633" s="181" t="str">
        <f>L7633*(1-K7633)</f>
      </c>
    </row>
    <row r="7634">
      <c r="A7634" t="s">
        <v>164</v>
      </c>
      <c r="B7634" t="s">
        <v>115</v>
      </c>
      <c r="C7634" s="32" t="s">
        <v>376</v>
      </c>
      <c r="D7634" t="s">
        <v>458</v>
      </c>
      <c r="E7634" t="s">
        <v>476</v>
      </c>
      <c r="F7634" s="174" t="n">
        <v>2033</v>
      </c>
      <c r="G7634" s="175" t="n">
        <v>62</v>
      </c>
      <c r="H7634" s="176" t="n">
        <v>20615.8721347479</v>
      </c>
      <c r="I7634" s="177" t="n">
        <v>3029078.24662991</v>
      </c>
      <c r="J7634" s="178" t="str">
        <f>IF(I7634&gt;0,H7634/I7634,0)</f>
      </c>
      <c r="K7634" s="179" t="str">
        <f>1-EXP(-J7634)</f>
      </c>
      <c r="L7634" s="180" t="str">
        <f>IF(G7634=30,1,M7633)</f>
      </c>
      <c r="M7634" s="181" t="str">
        <f>L7634*(1-K7634)</f>
      </c>
    </row>
    <row r="7635">
      <c r="A7635" t="s">
        <v>164</v>
      </c>
      <c r="B7635" t="s">
        <v>115</v>
      </c>
      <c r="C7635" s="32" t="s">
        <v>376</v>
      </c>
      <c r="D7635" t="s">
        <v>458</v>
      </c>
      <c r="E7635" t="s">
        <v>476</v>
      </c>
      <c r="F7635" s="174" t="n">
        <v>2033</v>
      </c>
      <c r="G7635" s="175" t="n">
        <v>63</v>
      </c>
      <c r="H7635" s="176" t="n">
        <v>21931.0376435714</v>
      </c>
      <c r="I7635" s="177" t="n">
        <v>2934316.40587846</v>
      </c>
      <c r="J7635" s="178" t="str">
        <f>IF(I7635&gt;0,H7635/I7635,0)</f>
      </c>
      <c r="K7635" s="179" t="str">
        <f>1-EXP(-J7635)</f>
      </c>
      <c r="L7635" s="180" t="str">
        <f>IF(G7635=30,1,M7634)</f>
      </c>
      <c r="M7635" s="181" t="str">
        <f>L7635*(1-K7635)</f>
      </c>
    </row>
    <row r="7636">
      <c r="A7636" t="s">
        <v>164</v>
      </c>
      <c r="B7636" t="s">
        <v>115</v>
      </c>
      <c r="C7636" s="32" t="s">
        <v>376</v>
      </c>
      <c r="D7636" t="s">
        <v>458</v>
      </c>
      <c r="E7636" t="s">
        <v>476</v>
      </c>
      <c r="F7636" s="174" t="n">
        <v>2033</v>
      </c>
      <c r="G7636" s="175" t="n">
        <v>64</v>
      </c>
      <c r="H7636" s="176" t="n">
        <v>23224.9249828443</v>
      </c>
      <c r="I7636" s="177" t="n">
        <v>2830204.88995664</v>
      </c>
      <c r="J7636" s="178" t="str">
        <f>IF(I7636&gt;0,H7636/I7636,0)</f>
      </c>
      <c r="K7636" s="179" t="str">
        <f>1-EXP(-J7636)</f>
      </c>
      <c r="L7636" s="180" t="str">
        <f>IF(G7636=30,1,M7635)</f>
      </c>
      <c r="M7636" s="181" t="str">
        <f>L7636*(1-K7636)</f>
      </c>
    </row>
    <row r="7637">
      <c r="A7637" t="s">
        <v>164</v>
      </c>
      <c r="B7637" t="s">
        <v>115</v>
      </c>
      <c r="C7637" s="32" t="s">
        <v>376</v>
      </c>
      <c r="D7637" t="s">
        <v>458</v>
      </c>
      <c r="E7637" t="s">
        <v>476</v>
      </c>
      <c r="F7637" s="174" t="n">
        <v>2033</v>
      </c>
      <c r="G7637" s="175" t="n">
        <v>65</v>
      </c>
      <c r="H7637" s="176" t="n">
        <v>23589.8337030926</v>
      </c>
      <c r="I7637" s="177" t="n">
        <v>2707389.35628839</v>
      </c>
      <c r="J7637" s="178" t="str">
        <f>IF(I7637&gt;0,H7637/I7637,0)</f>
      </c>
      <c r="K7637" s="179" t="str">
        <f>1-EXP(-J7637)</f>
      </c>
      <c r="L7637" s="180" t="str">
        <f>IF(G7637=30,1,M7636)</f>
      </c>
      <c r="M7637" s="181" t="str">
        <f>L7637*(1-K7637)</f>
      </c>
    </row>
    <row r="7638">
      <c r="A7638" t="s">
        <v>164</v>
      </c>
      <c r="B7638" t="s">
        <v>115</v>
      </c>
      <c r="C7638" s="32" t="s">
        <v>376</v>
      </c>
      <c r="D7638" t="s">
        <v>458</v>
      </c>
      <c r="E7638" t="s">
        <v>476</v>
      </c>
      <c r="F7638" s="174" t="n">
        <v>2033</v>
      </c>
      <c r="G7638" s="175" t="n">
        <v>66</v>
      </c>
      <c r="H7638" s="176" t="n">
        <v>24159.6068930478</v>
      </c>
      <c r="I7638" s="177" t="n">
        <v>2555757.61225202</v>
      </c>
      <c r="J7638" s="178" t="str">
        <f>IF(I7638&gt;0,H7638/I7638,0)</f>
      </c>
      <c r="K7638" s="179" t="str">
        <f>1-EXP(-J7638)</f>
      </c>
      <c r="L7638" s="180" t="str">
        <f>IF(G7638=30,1,M7637)</f>
      </c>
      <c r="M7638" s="181" t="str">
        <f>L7638*(1-K7638)</f>
      </c>
    </row>
    <row r="7639">
      <c r="A7639" t="s">
        <v>164</v>
      </c>
      <c r="B7639" t="s">
        <v>115</v>
      </c>
      <c r="C7639" s="32" t="s">
        <v>376</v>
      </c>
      <c r="D7639" t="s">
        <v>458</v>
      </c>
      <c r="E7639" t="s">
        <v>476</v>
      </c>
      <c r="F7639" s="174" t="n">
        <v>2033</v>
      </c>
      <c r="G7639" s="175" t="n">
        <v>67</v>
      </c>
      <c r="H7639" s="176" t="n">
        <v>25336.0670763432</v>
      </c>
      <c r="I7639" s="177" t="n">
        <v>2437673.60406069</v>
      </c>
      <c r="J7639" s="178" t="str">
        <f>IF(I7639&gt;0,H7639/I7639,0)</f>
      </c>
      <c r="K7639" s="179" t="str">
        <f>1-EXP(-J7639)</f>
      </c>
      <c r="L7639" s="180" t="str">
        <f>IF(G7639=30,1,M7638)</f>
      </c>
      <c r="M7639" s="181" t="str">
        <f>L7639*(1-K7639)</f>
      </c>
    </row>
    <row r="7640">
      <c r="A7640" t="s">
        <v>164</v>
      </c>
      <c r="B7640" t="s">
        <v>115</v>
      </c>
      <c r="C7640" s="32" t="s">
        <v>376</v>
      </c>
      <c r="D7640" t="s">
        <v>458</v>
      </c>
      <c r="E7640" t="s">
        <v>476</v>
      </c>
      <c r="F7640" s="174" t="n">
        <v>2033</v>
      </c>
      <c r="G7640" s="175" t="n">
        <v>68</v>
      </c>
      <c r="H7640" s="176" t="n">
        <v>26291.0648696044</v>
      </c>
      <c r="I7640" s="177" t="n">
        <v>2299888.50087008</v>
      </c>
      <c r="J7640" s="178" t="str">
        <f>IF(I7640&gt;0,H7640/I7640,0)</f>
      </c>
      <c r="K7640" s="179" t="str">
        <f>1-EXP(-J7640)</f>
      </c>
      <c r="L7640" s="180" t="str">
        <f>IF(G7640=30,1,M7639)</f>
      </c>
      <c r="M7640" s="181" t="str">
        <f>L7640*(1-K7640)</f>
      </c>
    </row>
    <row r="7641">
      <c r="A7641" t="s">
        <v>164</v>
      </c>
      <c r="B7641" t="s">
        <v>115</v>
      </c>
      <c r="C7641" s="32" t="s">
        <v>376</v>
      </c>
      <c r="D7641" t="s">
        <v>458</v>
      </c>
      <c r="E7641" t="s">
        <v>476</v>
      </c>
      <c r="F7641" s="174" t="n">
        <v>2033</v>
      </c>
      <c r="G7641" s="175" t="n">
        <v>69</v>
      </c>
      <c r="H7641" s="176" t="n">
        <v>27206.9798839987</v>
      </c>
      <c r="I7641" s="177" t="n">
        <v>2162434.07271788</v>
      </c>
      <c r="J7641" s="178" t="str">
        <f>IF(I7641&gt;0,H7641/I7641,0)</f>
      </c>
      <c r="K7641" s="179" t="str">
        <f>1-EXP(-J7641)</f>
      </c>
      <c r="L7641" s="180" t="str">
        <f>IF(G7641=30,1,M7640)</f>
      </c>
      <c r="M7641" s="181" t="str">
        <f>L7641*(1-K7641)</f>
      </c>
    </row>
    <row r="7642">
      <c r="A7642" t="s">
        <v>164</v>
      </c>
      <c r="B7642" t="s">
        <v>115</v>
      </c>
      <c r="C7642" s="32" t="s">
        <v>376</v>
      </c>
      <c r="D7642" t="s">
        <v>458</v>
      </c>
      <c r="E7642" t="s">
        <v>476</v>
      </c>
      <c r="F7642" s="174" t="n">
        <v>2034</v>
      </c>
      <c r="G7642" s="175" t="n">
        <v>30</v>
      </c>
      <c r="H7642" s="176" t="n">
        <v>780.494913425708</v>
      </c>
      <c r="I7642" s="177" t="n">
        <v>4429675.03248632</v>
      </c>
      <c r="J7642" s="178" t="str">
        <f>IF(I7642&gt;0,H7642/I7642,0)</f>
      </c>
      <c r="K7642" s="179" t="str">
        <f>1-EXP(-J7642)</f>
      </c>
      <c r="L7642" s="180" t="str">
        <f>IF(G7642=30,1,M7641)</f>
      </c>
      <c r="M7642" s="181" t="str">
        <f>L7642*(1-K7642)</f>
      </c>
    </row>
    <row r="7643">
      <c r="A7643" t="s">
        <v>164</v>
      </c>
      <c r="B7643" t="s">
        <v>115</v>
      </c>
      <c r="C7643" s="32" t="s">
        <v>376</v>
      </c>
      <c r="D7643" t="s">
        <v>458</v>
      </c>
      <c r="E7643" t="s">
        <v>476</v>
      </c>
      <c r="F7643" s="174" t="n">
        <v>2034</v>
      </c>
      <c r="G7643" s="175" t="n">
        <v>31</v>
      </c>
      <c r="H7643" s="176" t="n">
        <v>919.223268454532</v>
      </c>
      <c r="I7643" s="177" t="n">
        <v>4364288.85041598</v>
      </c>
      <c r="J7643" s="178" t="str">
        <f>IF(I7643&gt;0,H7643/I7643,0)</f>
      </c>
      <c r="K7643" s="179" t="str">
        <f>1-EXP(-J7643)</f>
      </c>
      <c r="L7643" s="180" t="str">
        <f>IF(G7643=30,1,M7642)</f>
      </c>
      <c r="M7643" s="181" t="str">
        <f>L7643*(1-K7643)</f>
      </c>
    </row>
    <row r="7644">
      <c r="A7644" t="s">
        <v>164</v>
      </c>
      <c r="B7644" t="s">
        <v>115</v>
      </c>
      <c r="C7644" s="32" t="s">
        <v>376</v>
      </c>
      <c r="D7644" t="s">
        <v>458</v>
      </c>
      <c r="E7644" t="s">
        <v>476</v>
      </c>
      <c r="F7644" s="174" t="n">
        <v>2034</v>
      </c>
      <c r="G7644" s="175" t="n">
        <v>32</v>
      </c>
      <c r="H7644" s="176" t="n">
        <v>1098.45292377869</v>
      </c>
      <c r="I7644" s="177" t="n">
        <v>4343556.03969081</v>
      </c>
      <c r="J7644" s="178" t="str">
        <f>IF(I7644&gt;0,H7644/I7644,0)</f>
      </c>
      <c r="K7644" s="179" t="str">
        <f>1-EXP(-J7644)</f>
      </c>
      <c r="L7644" s="180" t="str">
        <f>IF(G7644=30,1,M7643)</f>
      </c>
      <c r="M7644" s="181" t="str">
        <f>L7644*(1-K7644)</f>
      </c>
    </row>
    <row r="7645">
      <c r="A7645" t="s">
        <v>164</v>
      </c>
      <c r="B7645" t="s">
        <v>115</v>
      </c>
      <c r="C7645" s="32" t="s">
        <v>376</v>
      </c>
      <c r="D7645" t="s">
        <v>458</v>
      </c>
      <c r="E7645" t="s">
        <v>476</v>
      </c>
      <c r="F7645" s="174" t="n">
        <v>2034</v>
      </c>
      <c r="G7645" s="175" t="n">
        <v>33</v>
      </c>
      <c r="H7645" s="176" t="n">
        <v>1154.70906719074</v>
      </c>
      <c r="I7645" s="177" t="n">
        <v>4323848.75762809</v>
      </c>
      <c r="J7645" s="178" t="str">
        <f>IF(I7645&gt;0,H7645/I7645,0)</f>
      </c>
      <c r="K7645" s="179" t="str">
        <f>1-EXP(-J7645)</f>
      </c>
      <c r="L7645" s="180" t="str">
        <f>IF(G7645=30,1,M7644)</f>
      </c>
      <c r="M7645" s="181" t="str">
        <f>L7645*(1-K7645)</f>
      </c>
    </row>
    <row r="7646">
      <c r="A7646" t="s">
        <v>164</v>
      </c>
      <c r="B7646" t="s">
        <v>115</v>
      </c>
      <c r="C7646" s="32" t="s">
        <v>376</v>
      </c>
      <c r="D7646" t="s">
        <v>458</v>
      </c>
      <c r="E7646" t="s">
        <v>476</v>
      </c>
      <c r="F7646" s="174" t="n">
        <v>2034</v>
      </c>
      <c r="G7646" s="175" t="n">
        <v>34</v>
      </c>
      <c r="H7646" s="176" t="n">
        <v>1222.07705025407</v>
      </c>
      <c r="I7646" s="177" t="n">
        <v>4303865.03457005</v>
      </c>
      <c r="J7646" s="178" t="str">
        <f>IF(I7646&gt;0,H7646/I7646,0)</f>
      </c>
      <c r="K7646" s="179" t="str">
        <f>1-EXP(-J7646)</f>
      </c>
      <c r="L7646" s="180" t="str">
        <f>IF(G7646=30,1,M7645)</f>
      </c>
      <c r="M7646" s="181" t="str">
        <f>L7646*(1-K7646)</f>
      </c>
    </row>
    <row r="7647">
      <c r="A7647" t="s">
        <v>164</v>
      </c>
      <c r="B7647" t="s">
        <v>115</v>
      </c>
      <c r="C7647" s="32" t="s">
        <v>376</v>
      </c>
      <c r="D7647" t="s">
        <v>458</v>
      </c>
      <c r="E7647" t="s">
        <v>476</v>
      </c>
      <c r="F7647" s="174" t="n">
        <v>2034</v>
      </c>
      <c r="G7647" s="175" t="n">
        <v>35</v>
      </c>
      <c r="H7647" s="176" t="n">
        <v>1660.75857591432</v>
      </c>
      <c r="I7647" s="177" t="n">
        <v>4323515.17023521</v>
      </c>
      <c r="J7647" s="178" t="str">
        <f>IF(I7647&gt;0,H7647/I7647,0)</f>
      </c>
      <c r="K7647" s="179" t="str">
        <f>1-EXP(-J7647)</f>
      </c>
      <c r="L7647" s="180" t="str">
        <f>IF(G7647=30,1,M7646)</f>
      </c>
      <c r="M7647" s="181" t="str">
        <f>L7647*(1-K7647)</f>
      </c>
    </row>
    <row r="7648">
      <c r="A7648" t="s">
        <v>164</v>
      </c>
      <c r="B7648" t="s">
        <v>115</v>
      </c>
      <c r="C7648" s="32" t="s">
        <v>376</v>
      </c>
      <c r="D7648" t="s">
        <v>458</v>
      </c>
      <c r="E7648" t="s">
        <v>476</v>
      </c>
      <c r="F7648" s="174" t="n">
        <v>2034</v>
      </c>
      <c r="G7648" s="175" t="n">
        <v>36</v>
      </c>
      <c r="H7648" s="176" t="n">
        <v>1829.50621139633</v>
      </c>
      <c r="I7648" s="177" t="n">
        <v>4381816.98677848</v>
      </c>
      <c r="J7648" s="178" t="str">
        <f>IF(I7648&gt;0,H7648/I7648,0)</f>
      </c>
      <c r="K7648" s="179" t="str">
        <f>1-EXP(-J7648)</f>
      </c>
      <c r="L7648" s="180" t="str">
        <f>IF(G7648=30,1,M7647)</f>
      </c>
      <c r="M7648" s="181" t="str">
        <f>L7648*(1-K7648)</f>
      </c>
    </row>
    <row r="7649">
      <c r="A7649" t="s">
        <v>164</v>
      </c>
      <c r="B7649" t="s">
        <v>115</v>
      </c>
      <c r="C7649" s="32" t="s">
        <v>376</v>
      </c>
      <c r="D7649" t="s">
        <v>458</v>
      </c>
      <c r="E7649" t="s">
        <v>476</v>
      </c>
      <c r="F7649" s="174" t="n">
        <v>2034</v>
      </c>
      <c r="G7649" s="175" t="n">
        <v>37</v>
      </c>
      <c r="H7649" s="176" t="n">
        <v>2226.44487320137</v>
      </c>
      <c r="I7649" s="177" t="n">
        <v>4519520.08018239</v>
      </c>
      <c r="J7649" s="178" t="str">
        <f>IF(I7649&gt;0,H7649/I7649,0)</f>
      </c>
      <c r="K7649" s="179" t="str">
        <f>1-EXP(-J7649)</f>
      </c>
      <c r="L7649" s="180" t="str">
        <f>IF(G7649=30,1,M7648)</f>
      </c>
      <c r="M7649" s="181" t="str">
        <f>L7649*(1-K7649)</f>
      </c>
    </row>
    <row r="7650">
      <c r="A7650" t="s">
        <v>164</v>
      </c>
      <c r="B7650" t="s">
        <v>115</v>
      </c>
      <c r="C7650" s="32" t="s">
        <v>376</v>
      </c>
      <c r="D7650" t="s">
        <v>458</v>
      </c>
      <c r="E7650" t="s">
        <v>476</v>
      </c>
      <c r="F7650" s="174" t="n">
        <v>2034</v>
      </c>
      <c r="G7650" s="175" t="n">
        <v>38</v>
      </c>
      <c r="H7650" s="176" t="n">
        <v>2374.87839457795</v>
      </c>
      <c r="I7650" s="177" t="n">
        <v>4475229.31528317</v>
      </c>
      <c r="J7650" s="178" t="str">
        <f>IF(I7650&gt;0,H7650/I7650,0)</f>
      </c>
      <c r="K7650" s="179" t="str">
        <f>1-EXP(-J7650)</f>
      </c>
      <c r="L7650" s="180" t="str">
        <f>IF(G7650=30,1,M7649)</f>
      </c>
      <c r="M7650" s="181" t="str">
        <f>L7650*(1-K7650)</f>
      </c>
    </row>
    <row r="7651">
      <c r="A7651" t="s">
        <v>164</v>
      </c>
      <c r="B7651" t="s">
        <v>115</v>
      </c>
      <c r="C7651" s="32" t="s">
        <v>376</v>
      </c>
      <c r="D7651" t="s">
        <v>458</v>
      </c>
      <c r="E7651" t="s">
        <v>476</v>
      </c>
      <c r="F7651" s="174" t="n">
        <v>2034</v>
      </c>
      <c r="G7651" s="175" t="n">
        <v>39</v>
      </c>
      <c r="H7651" s="176" t="n">
        <v>2520.2418018302</v>
      </c>
      <c r="I7651" s="177" t="n">
        <v>4400723.0601823</v>
      </c>
      <c r="J7651" s="178" t="str">
        <f>IF(I7651&gt;0,H7651/I7651,0)</f>
      </c>
      <c r="K7651" s="179" t="str">
        <f>1-EXP(-J7651)</f>
      </c>
      <c r="L7651" s="180" t="str">
        <f>IF(G7651=30,1,M7650)</f>
      </c>
      <c r="M7651" s="181" t="str">
        <f>L7651*(1-K7651)</f>
      </c>
    </row>
    <row r="7652">
      <c r="A7652" t="s">
        <v>164</v>
      </c>
      <c r="B7652" t="s">
        <v>115</v>
      </c>
      <c r="C7652" s="32" t="s">
        <v>376</v>
      </c>
      <c r="D7652" t="s">
        <v>458</v>
      </c>
      <c r="E7652" t="s">
        <v>476</v>
      </c>
      <c r="F7652" s="174" t="n">
        <v>2034</v>
      </c>
      <c r="G7652" s="175" t="n">
        <v>40</v>
      </c>
      <c r="H7652" s="176" t="n">
        <v>3344.14937564354</v>
      </c>
      <c r="I7652" s="177" t="n">
        <v>4341655.87005344</v>
      </c>
      <c r="J7652" s="178" t="str">
        <f>IF(I7652&gt;0,H7652/I7652,0)</f>
      </c>
      <c r="K7652" s="179" t="str">
        <f>1-EXP(-J7652)</f>
      </c>
      <c r="L7652" s="180" t="str">
        <f>IF(G7652=30,1,M7651)</f>
      </c>
      <c r="M7652" s="181" t="str">
        <f>L7652*(1-K7652)</f>
      </c>
    </row>
    <row r="7653">
      <c r="A7653" t="s">
        <v>164</v>
      </c>
      <c r="B7653" t="s">
        <v>115</v>
      </c>
      <c r="C7653" s="32" t="s">
        <v>376</v>
      </c>
      <c r="D7653" t="s">
        <v>458</v>
      </c>
      <c r="E7653" t="s">
        <v>476</v>
      </c>
      <c r="F7653" s="174" t="n">
        <v>2034</v>
      </c>
      <c r="G7653" s="175" t="n">
        <v>41</v>
      </c>
      <c r="H7653" s="176" t="n">
        <v>3503.18924196426</v>
      </c>
      <c r="I7653" s="177" t="n">
        <v>4285192.26857193</v>
      </c>
      <c r="J7653" s="178" t="str">
        <f>IF(I7653&gt;0,H7653/I7653,0)</f>
      </c>
      <c r="K7653" s="179" t="str">
        <f>1-EXP(-J7653)</f>
      </c>
      <c r="L7653" s="180" t="str">
        <f>IF(G7653=30,1,M7652)</f>
      </c>
      <c r="M7653" s="181" t="str">
        <f>L7653*(1-K7653)</f>
      </c>
    </row>
    <row r="7654">
      <c r="A7654" t="s">
        <v>164</v>
      </c>
      <c r="B7654" t="s">
        <v>115</v>
      </c>
      <c r="C7654" s="32" t="s">
        <v>376</v>
      </c>
      <c r="D7654" t="s">
        <v>458</v>
      </c>
      <c r="E7654" t="s">
        <v>476</v>
      </c>
      <c r="F7654" s="174" t="n">
        <v>2034</v>
      </c>
      <c r="G7654" s="175" t="n">
        <v>42</v>
      </c>
      <c r="H7654" s="176" t="n">
        <v>3842.92438499177</v>
      </c>
      <c r="I7654" s="177" t="n">
        <v>4319887.02862083</v>
      </c>
      <c r="J7654" s="178" t="str">
        <f>IF(I7654&gt;0,H7654/I7654,0)</f>
      </c>
      <c r="K7654" s="179" t="str">
        <f>1-EXP(-J7654)</f>
      </c>
      <c r="L7654" s="180" t="str">
        <f>IF(G7654=30,1,M7653)</f>
      </c>
      <c r="M7654" s="181" t="str">
        <f>L7654*(1-K7654)</f>
      </c>
    </row>
    <row r="7655">
      <c r="A7655" t="s">
        <v>164</v>
      </c>
      <c r="B7655" t="s">
        <v>115</v>
      </c>
      <c r="C7655" s="32" t="s">
        <v>376</v>
      </c>
      <c r="D7655" t="s">
        <v>458</v>
      </c>
      <c r="E7655" t="s">
        <v>476</v>
      </c>
      <c r="F7655" s="174" t="n">
        <v>2034</v>
      </c>
      <c r="G7655" s="175" t="n">
        <v>43</v>
      </c>
      <c r="H7655" s="176" t="n">
        <v>4210.91395365183</v>
      </c>
      <c r="I7655" s="177" t="n">
        <v>4334648.11844398</v>
      </c>
      <c r="J7655" s="178" t="str">
        <f>IF(I7655&gt;0,H7655/I7655,0)</f>
      </c>
      <c r="K7655" s="179" t="str">
        <f>1-EXP(-J7655)</f>
      </c>
      <c r="L7655" s="180" t="str">
        <f>IF(G7655=30,1,M7654)</f>
      </c>
      <c r="M7655" s="181" t="str">
        <f>L7655*(1-K7655)</f>
      </c>
    </row>
    <row r="7656">
      <c r="A7656" t="s">
        <v>164</v>
      </c>
      <c r="B7656" t="s">
        <v>115</v>
      </c>
      <c r="C7656" s="32" t="s">
        <v>376</v>
      </c>
      <c r="D7656" t="s">
        <v>458</v>
      </c>
      <c r="E7656" t="s">
        <v>476</v>
      </c>
      <c r="F7656" s="174" t="n">
        <v>2034</v>
      </c>
      <c r="G7656" s="175" t="n">
        <v>44</v>
      </c>
      <c r="H7656" s="176" t="n">
        <v>6412.4961523326</v>
      </c>
      <c r="I7656" s="177" t="n">
        <v>6380558.31337462</v>
      </c>
      <c r="J7656" s="178" t="str">
        <f>IF(I7656&gt;0,H7656/I7656,0)</f>
      </c>
      <c r="K7656" s="179" t="str">
        <f>1-EXP(-J7656)</f>
      </c>
      <c r="L7656" s="180" t="str">
        <f>IF(G7656=30,1,M7655)</f>
      </c>
      <c r="M7656" s="181" t="str">
        <f>L7656*(1-K7656)</f>
      </c>
    </row>
    <row r="7657">
      <c r="A7657" t="s">
        <v>164</v>
      </c>
      <c r="B7657" t="s">
        <v>115</v>
      </c>
      <c r="C7657" s="32" t="s">
        <v>376</v>
      </c>
      <c r="D7657" t="s">
        <v>458</v>
      </c>
      <c r="E7657" t="s">
        <v>476</v>
      </c>
      <c r="F7657" s="174" t="n">
        <v>2034</v>
      </c>
      <c r="G7657" s="175" t="n">
        <v>45</v>
      </c>
      <c r="H7657" s="176" t="n">
        <v>5905.18890572132</v>
      </c>
      <c r="I7657" s="177" t="n">
        <v>4286268.12250512</v>
      </c>
      <c r="J7657" s="178" t="str">
        <f>IF(I7657&gt;0,H7657/I7657,0)</f>
      </c>
      <c r="K7657" s="179" t="str">
        <f>1-EXP(-J7657)</f>
      </c>
      <c r="L7657" s="180" t="str">
        <f>IF(G7657=30,1,M7656)</f>
      </c>
      <c r="M7657" s="181" t="str">
        <f>L7657*(1-K7657)</f>
      </c>
    </row>
    <row r="7658">
      <c r="A7658" t="s">
        <v>164</v>
      </c>
      <c r="B7658" t="s">
        <v>115</v>
      </c>
      <c r="C7658" s="32" t="s">
        <v>376</v>
      </c>
      <c r="D7658" t="s">
        <v>458</v>
      </c>
      <c r="E7658" t="s">
        <v>476</v>
      </c>
      <c r="F7658" s="174" t="n">
        <v>2034</v>
      </c>
      <c r="G7658" s="175" t="n">
        <v>46</v>
      </c>
      <c r="H7658" s="176" t="n">
        <v>6311.48675129436</v>
      </c>
      <c r="I7658" s="177" t="n">
        <v>4264430.67310586</v>
      </c>
      <c r="J7658" s="178" t="str">
        <f>IF(I7658&gt;0,H7658/I7658,0)</f>
      </c>
      <c r="K7658" s="179" t="str">
        <f>1-EXP(-J7658)</f>
      </c>
      <c r="L7658" s="180" t="str">
        <f>IF(G7658=30,1,M7657)</f>
      </c>
      <c r="M7658" s="181" t="str">
        <f>L7658*(1-K7658)</f>
      </c>
    </row>
    <row r="7659">
      <c r="A7659" t="s">
        <v>164</v>
      </c>
      <c r="B7659" t="s">
        <v>115</v>
      </c>
      <c r="C7659" s="32" t="s">
        <v>376</v>
      </c>
      <c r="D7659" t="s">
        <v>458</v>
      </c>
      <c r="E7659" t="s">
        <v>476</v>
      </c>
      <c r="F7659" s="174" t="n">
        <v>2034</v>
      </c>
      <c r="G7659" s="175" t="n">
        <v>47</v>
      </c>
      <c r="H7659" s="176" t="n">
        <v>6727.99854048262</v>
      </c>
      <c r="I7659" s="177" t="n">
        <v>4129111.45385271</v>
      </c>
      <c r="J7659" s="178" t="str">
        <f>IF(I7659&gt;0,H7659/I7659,0)</f>
      </c>
      <c r="K7659" s="179" t="str">
        <f>1-EXP(-J7659)</f>
      </c>
      <c r="L7659" s="180" t="str">
        <f>IF(G7659=30,1,M7658)</f>
      </c>
      <c r="M7659" s="181" t="str">
        <f>L7659*(1-K7659)</f>
      </c>
    </row>
    <row r="7660">
      <c r="A7660" t="s">
        <v>164</v>
      </c>
      <c r="B7660" t="s">
        <v>115</v>
      </c>
      <c r="C7660" s="32" t="s">
        <v>376</v>
      </c>
      <c r="D7660" t="s">
        <v>458</v>
      </c>
      <c r="E7660" t="s">
        <v>476</v>
      </c>
      <c r="F7660" s="174" t="n">
        <v>2034</v>
      </c>
      <c r="G7660" s="175" t="n">
        <v>48</v>
      </c>
      <c r="H7660" s="176" t="n">
        <v>7331.81001746777</v>
      </c>
      <c r="I7660" s="177" t="n">
        <v>4089697.87903639</v>
      </c>
      <c r="J7660" s="178" t="str">
        <f>IF(I7660&gt;0,H7660/I7660,0)</f>
      </c>
      <c r="K7660" s="179" t="str">
        <f>1-EXP(-J7660)</f>
      </c>
      <c r="L7660" s="180" t="str">
        <f>IF(G7660=30,1,M7659)</f>
      </c>
      <c r="M7660" s="181" t="str">
        <f>L7660*(1-K7660)</f>
      </c>
    </row>
    <row r="7661">
      <c r="A7661" t="s">
        <v>164</v>
      </c>
      <c r="B7661" t="s">
        <v>115</v>
      </c>
      <c r="C7661" s="32" t="s">
        <v>376</v>
      </c>
      <c r="D7661" t="s">
        <v>458</v>
      </c>
      <c r="E7661" t="s">
        <v>476</v>
      </c>
      <c r="F7661" s="174" t="n">
        <v>2034</v>
      </c>
      <c r="G7661" s="175" t="n">
        <v>49</v>
      </c>
      <c r="H7661" s="176" t="n">
        <v>8164.73849603124</v>
      </c>
      <c r="I7661" s="177" t="n">
        <v>4141737.34986393</v>
      </c>
      <c r="J7661" s="178" t="str">
        <f>IF(I7661&gt;0,H7661/I7661,0)</f>
      </c>
      <c r="K7661" s="179" t="str">
        <f>1-EXP(-J7661)</f>
      </c>
      <c r="L7661" s="180" t="str">
        <f>IF(G7661=30,1,M7660)</f>
      </c>
      <c r="M7661" s="181" t="str">
        <f>L7661*(1-K7661)</f>
      </c>
    </row>
    <row r="7662">
      <c r="A7662" t="s">
        <v>164</v>
      </c>
      <c r="B7662" t="s">
        <v>115</v>
      </c>
      <c r="C7662" s="32" t="s">
        <v>376</v>
      </c>
      <c r="D7662" t="s">
        <v>458</v>
      </c>
      <c r="E7662" t="s">
        <v>476</v>
      </c>
      <c r="F7662" s="174" t="n">
        <v>2034</v>
      </c>
      <c r="G7662" s="175" t="n">
        <v>50</v>
      </c>
      <c r="H7662" s="176" t="n">
        <v>9670.25179706671</v>
      </c>
      <c r="I7662" s="177" t="n">
        <v>4217510.00416253</v>
      </c>
      <c r="J7662" s="178" t="str">
        <f>IF(I7662&gt;0,H7662/I7662,0)</f>
      </c>
      <c r="K7662" s="179" t="str">
        <f>1-EXP(-J7662)</f>
      </c>
      <c r="L7662" s="180" t="str">
        <f>IF(G7662=30,1,M7661)</f>
      </c>
      <c r="M7662" s="181" t="str">
        <f>L7662*(1-K7662)</f>
      </c>
    </row>
    <row r="7663">
      <c r="A7663" t="s">
        <v>164</v>
      </c>
      <c r="B7663" t="s">
        <v>115</v>
      </c>
      <c r="C7663" s="32" t="s">
        <v>376</v>
      </c>
      <c r="D7663" t="s">
        <v>458</v>
      </c>
      <c r="E7663" t="s">
        <v>476</v>
      </c>
      <c r="F7663" s="174" t="n">
        <v>2034</v>
      </c>
      <c r="G7663" s="175" t="n">
        <v>51</v>
      </c>
      <c r="H7663" s="176" t="n">
        <v>10325.6581277515</v>
      </c>
      <c r="I7663" s="177" t="n">
        <v>4184842.72739076</v>
      </c>
      <c r="J7663" s="178" t="str">
        <f>IF(I7663&gt;0,H7663/I7663,0)</f>
      </c>
      <c r="K7663" s="179" t="str">
        <f>1-EXP(-J7663)</f>
      </c>
      <c r="L7663" s="180" t="str">
        <f>IF(G7663=30,1,M7662)</f>
      </c>
      <c r="M7663" s="181" t="str">
        <f>L7663*(1-K7663)</f>
      </c>
    </row>
    <row r="7664">
      <c r="A7664" t="s">
        <v>164</v>
      </c>
      <c r="B7664" t="s">
        <v>115</v>
      </c>
      <c r="C7664" s="32" t="s">
        <v>376</v>
      </c>
      <c r="D7664" t="s">
        <v>458</v>
      </c>
      <c r="E7664" t="s">
        <v>476</v>
      </c>
      <c r="F7664" s="174" t="n">
        <v>2034</v>
      </c>
      <c r="G7664" s="175" t="n">
        <v>52</v>
      </c>
      <c r="H7664" s="176" t="n">
        <v>10951.742885854</v>
      </c>
      <c r="I7664" s="177" t="n">
        <v>4042542.25055095</v>
      </c>
      <c r="J7664" s="178" t="str">
        <f>IF(I7664&gt;0,H7664/I7664,0)</f>
      </c>
      <c r="K7664" s="179" t="str">
        <f>1-EXP(-J7664)</f>
      </c>
      <c r="L7664" s="180" t="str">
        <f>IF(G7664=30,1,M7663)</f>
      </c>
      <c r="M7664" s="181" t="str">
        <f>L7664*(1-K7664)</f>
      </c>
    </row>
    <row r="7665">
      <c r="A7665" t="s">
        <v>164</v>
      </c>
      <c r="B7665" t="s">
        <v>115</v>
      </c>
      <c r="C7665" s="32" t="s">
        <v>376</v>
      </c>
      <c r="D7665" t="s">
        <v>458</v>
      </c>
      <c r="E7665" t="s">
        <v>476</v>
      </c>
      <c r="F7665" s="174" t="n">
        <v>2034</v>
      </c>
      <c r="G7665" s="175" t="n">
        <v>53</v>
      </c>
      <c r="H7665" s="176" t="n">
        <v>11759.6438248915</v>
      </c>
      <c r="I7665" s="177" t="n">
        <v>3960806.90411618</v>
      </c>
      <c r="J7665" s="178" t="str">
        <f>IF(I7665&gt;0,H7665/I7665,0)</f>
      </c>
      <c r="K7665" s="179" t="str">
        <f>1-EXP(-J7665)</f>
      </c>
      <c r="L7665" s="180" t="str">
        <f>IF(G7665=30,1,M7664)</f>
      </c>
      <c r="M7665" s="181" t="str">
        <f>L7665*(1-K7665)</f>
      </c>
    </row>
    <row r="7666">
      <c r="A7666" t="s">
        <v>164</v>
      </c>
      <c r="B7666" t="s">
        <v>115</v>
      </c>
      <c r="C7666" s="32" t="s">
        <v>376</v>
      </c>
      <c r="D7666" t="s">
        <v>458</v>
      </c>
      <c r="E7666" t="s">
        <v>476</v>
      </c>
      <c r="F7666" s="174" t="n">
        <v>2034</v>
      </c>
      <c r="G7666" s="175" t="n">
        <v>54</v>
      </c>
      <c r="H7666" s="176" t="n">
        <v>12660.4450331237</v>
      </c>
      <c r="I7666" s="177" t="n">
        <v>3893926.1895255</v>
      </c>
      <c r="J7666" s="178" t="str">
        <f>IF(I7666&gt;0,H7666/I7666,0)</f>
      </c>
      <c r="K7666" s="179" t="str">
        <f>1-EXP(-J7666)</f>
      </c>
      <c r="L7666" s="180" t="str">
        <f>IF(G7666=30,1,M7665)</f>
      </c>
      <c r="M7666" s="181" t="str">
        <f>L7666*(1-K7666)</f>
      </c>
    </row>
    <row r="7667">
      <c r="A7667" t="s">
        <v>164</v>
      </c>
      <c r="B7667" t="s">
        <v>115</v>
      </c>
      <c r="C7667" s="32" t="s">
        <v>376</v>
      </c>
      <c r="D7667" t="s">
        <v>458</v>
      </c>
      <c r="E7667" t="s">
        <v>476</v>
      </c>
      <c r="F7667" s="174" t="n">
        <v>2034</v>
      </c>
      <c r="G7667" s="175" t="n">
        <v>55</v>
      </c>
      <c r="H7667" s="176" t="n">
        <v>13635.3434330154</v>
      </c>
      <c r="I7667" s="177" t="n">
        <v>3821109.03142977</v>
      </c>
      <c r="J7667" s="178" t="str">
        <f>IF(I7667&gt;0,H7667/I7667,0)</f>
      </c>
      <c r="K7667" s="179" t="str">
        <f>1-EXP(-J7667)</f>
      </c>
      <c r="L7667" s="180" t="str">
        <f>IF(G7667=30,1,M7666)</f>
      </c>
      <c r="M7667" s="181" t="str">
        <f>L7667*(1-K7667)</f>
      </c>
    </row>
    <row r="7668">
      <c r="A7668" t="s">
        <v>164</v>
      </c>
      <c r="B7668" t="s">
        <v>115</v>
      </c>
      <c r="C7668" s="32" t="s">
        <v>376</v>
      </c>
      <c r="D7668" t="s">
        <v>458</v>
      </c>
      <c r="E7668" t="s">
        <v>476</v>
      </c>
      <c r="F7668" s="174" t="n">
        <v>2034</v>
      </c>
      <c r="G7668" s="175" t="n">
        <v>56</v>
      </c>
      <c r="H7668" s="176" t="n">
        <v>14336.0655171745</v>
      </c>
      <c r="I7668" s="177" t="n">
        <v>3728688.66672759</v>
      </c>
      <c r="J7668" s="178" t="str">
        <f>IF(I7668&gt;0,H7668/I7668,0)</f>
      </c>
      <c r="K7668" s="179" t="str">
        <f>1-EXP(-J7668)</f>
      </c>
      <c r="L7668" s="180" t="str">
        <f>IF(G7668=30,1,M7667)</f>
      </c>
      <c r="M7668" s="181" t="str">
        <f>L7668*(1-K7668)</f>
      </c>
    </row>
    <row r="7669">
      <c r="A7669" t="s">
        <v>164</v>
      </c>
      <c r="B7669" t="s">
        <v>115</v>
      </c>
      <c r="C7669" s="32" t="s">
        <v>376</v>
      </c>
      <c r="D7669" t="s">
        <v>458</v>
      </c>
      <c r="E7669" t="s">
        <v>476</v>
      </c>
      <c r="F7669" s="174" t="n">
        <v>2034</v>
      </c>
      <c r="G7669" s="175" t="n">
        <v>57</v>
      </c>
      <c r="H7669" s="176" t="n">
        <v>15405.237498081</v>
      </c>
      <c r="I7669" s="177" t="n">
        <v>3652514.40807106</v>
      </c>
      <c r="J7669" s="178" t="str">
        <f>IF(I7669&gt;0,H7669/I7669,0)</f>
      </c>
      <c r="K7669" s="179" t="str">
        <f>1-EXP(-J7669)</f>
      </c>
      <c r="L7669" s="180" t="str">
        <f>IF(G7669=30,1,M7668)</f>
      </c>
      <c r="M7669" s="181" t="str">
        <f>L7669*(1-K7669)</f>
      </c>
    </row>
    <row r="7670">
      <c r="A7670" t="s">
        <v>164</v>
      </c>
      <c r="B7670" t="s">
        <v>115</v>
      </c>
      <c r="C7670" s="32" t="s">
        <v>376</v>
      </c>
      <c r="D7670" t="s">
        <v>458</v>
      </c>
      <c r="E7670" t="s">
        <v>476</v>
      </c>
      <c r="F7670" s="174" t="n">
        <v>2034</v>
      </c>
      <c r="G7670" s="175" t="n">
        <v>58</v>
      </c>
      <c r="H7670" s="176" t="n">
        <v>16474.5721607273</v>
      </c>
      <c r="I7670" s="177" t="n">
        <v>3564343.96338755</v>
      </c>
      <c r="J7670" s="178" t="str">
        <f>IF(I7670&gt;0,H7670/I7670,0)</f>
      </c>
      <c r="K7670" s="179" t="str">
        <f>1-EXP(-J7670)</f>
      </c>
      <c r="L7670" s="180" t="str">
        <f>IF(G7670=30,1,M7669)</f>
      </c>
      <c r="M7670" s="181" t="str">
        <f>L7670*(1-K7670)</f>
      </c>
    </row>
    <row r="7671">
      <c r="A7671" t="s">
        <v>164</v>
      </c>
      <c r="B7671" t="s">
        <v>115</v>
      </c>
      <c r="C7671" s="32" t="s">
        <v>376</v>
      </c>
      <c r="D7671" t="s">
        <v>458</v>
      </c>
      <c r="E7671" t="s">
        <v>476</v>
      </c>
      <c r="F7671" s="174" t="n">
        <v>2034</v>
      </c>
      <c r="G7671" s="175" t="n">
        <v>59</v>
      </c>
      <c r="H7671" s="176" t="n">
        <v>17603.7937057044</v>
      </c>
      <c r="I7671" s="177" t="n">
        <v>3474736.68386039</v>
      </c>
      <c r="J7671" s="178" t="str">
        <f>IF(I7671&gt;0,H7671/I7671,0)</f>
      </c>
      <c r="K7671" s="179" t="str">
        <f>1-EXP(-J7671)</f>
      </c>
      <c r="L7671" s="180" t="str">
        <f>IF(G7671=30,1,M7670)</f>
      </c>
      <c r="M7671" s="181" t="str">
        <f>L7671*(1-K7671)</f>
      </c>
    </row>
    <row r="7672">
      <c r="A7672" t="s">
        <v>164</v>
      </c>
      <c r="B7672" t="s">
        <v>115</v>
      </c>
      <c r="C7672" s="32" t="s">
        <v>376</v>
      </c>
      <c r="D7672" t="s">
        <v>458</v>
      </c>
      <c r="E7672" t="s">
        <v>476</v>
      </c>
      <c r="F7672" s="174" t="n">
        <v>2034</v>
      </c>
      <c r="G7672" s="175" t="n">
        <v>60</v>
      </c>
      <c r="H7672" s="176" t="n">
        <v>18871.379076805</v>
      </c>
      <c r="I7672" s="177" t="n">
        <v>3358239.92502198</v>
      </c>
      <c r="J7672" s="178" t="str">
        <f>IF(I7672&gt;0,H7672/I7672,0)</f>
      </c>
      <c r="K7672" s="179" t="str">
        <f>1-EXP(-J7672)</f>
      </c>
      <c r="L7672" s="180" t="str">
        <f>IF(G7672=30,1,M7671)</f>
      </c>
      <c r="M7672" s="181" t="str">
        <f>L7672*(1-K7672)</f>
      </c>
    </row>
    <row r="7673">
      <c r="A7673" t="s">
        <v>164</v>
      </c>
      <c r="B7673" t="s">
        <v>115</v>
      </c>
      <c r="C7673" s="32" t="s">
        <v>376</v>
      </c>
      <c r="D7673" t="s">
        <v>458</v>
      </c>
      <c r="E7673" t="s">
        <v>476</v>
      </c>
      <c r="F7673" s="174" t="n">
        <v>2034</v>
      </c>
      <c r="G7673" s="175" t="n">
        <v>61</v>
      </c>
      <c r="H7673" s="176" t="n">
        <v>19997.1854388546</v>
      </c>
      <c r="I7673" s="177" t="n">
        <v>3297553.25009418</v>
      </c>
      <c r="J7673" s="178" t="str">
        <f>IF(I7673&gt;0,H7673/I7673,0)</f>
      </c>
      <c r="K7673" s="179" t="str">
        <f>1-EXP(-J7673)</f>
      </c>
      <c r="L7673" s="180" t="str">
        <f>IF(G7673=30,1,M7672)</f>
      </c>
      <c r="M7673" s="181" t="str">
        <f>L7673*(1-K7673)</f>
      </c>
    </row>
    <row r="7674">
      <c r="A7674" t="s">
        <v>164</v>
      </c>
      <c r="B7674" t="s">
        <v>115</v>
      </c>
      <c r="C7674" s="32" t="s">
        <v>376</v>
      </c>
      <c r="D7674" t="s">
        <v>458</v>
      </c>
      <c r="E7674" t="s">
        <v>476</v>
      </c>
      <c r="F7674" s="174" t="n">
        <v>2034</v>
      </c>
      <c r="G7674" s="175" t="n">
        <v>62</v>
      </c>
      <c r="H7674" s="176" t="n">
        <v>20557.6875728</v>
      </c>
      <c r="I7674" s="177" t="n">
        <v>3082795.95035687</v>
      </c>
      <c r="J7674" s="178" t="str">
        <f>IF(I7674&gt;0,H7674/I7674,0)</f>
      </c>
      <c r="K7674" s="179" t="str">
        <f>1-EXP(-J7674)</f>
      </c>
      <c r="L7674" s="180" t="str">
        <f>IF(G7674=30,1,M7673)</f>
      </c>
      <c r="M7674" s="181" t="str">
        <f>L7674*(1-K7674)</f>
      </c>
    </row>
    <row r="7675">
      <c r="A7675" t="s">
        <v>164</v>
      </c>
      <c r="B7675" t="s">
        <v>115</v>
      </c>
      <c r="C7675" s="32" t="s">
        <v>376</v>
      </c>
      <c r="D7675" t="s">
        <v>458</v>
      </c>
      <c r="E7675" t="s">
        <v>476</v>
      </c>
      <c r="F7675" s="174" t="n">
        <v>2034</v>
      </c>
      <c r="G7675" s="175" t="n">
        <v>63</v>
      </c>
      <c r="H7675" s="176" t="n">
        <v>21837.4571687087</v>
      </c>
      <c r="I7675" s="177" t="n">
        <v>2981836.50545768</v>
      </c>
      <c r="J7675" s="178" t="str">
        <f>IF(I7675&gt;0,H7675/I7675,0)</f>
      </c>
      <c r="K7675" s="179" t="str">
        <f>1-EXP(-J7675)</f>
      </c>
      <c r="L7675" s="180" t="str">
        <f>IF(G7675=30,1,M7674)</f>
      </c>
      <c r="M7675" s="181" t="str">
        <f>L7675*(1-K7675)</f>
      </c>
    </row>
    <row r="7676">
      <c r="A7676" t="s">
        <v>164</v>
      </c>
      <c r="B7676" t="s">
        <v>115</v>
      </c>
      <c r="C7676" s="32" t="s">
        <v>376</v>
      </c>
      <c r="D7676" t="s">
        <v>458</v>
      </c>
      <c r="E7676" t="s">
        <v>476</v>
      </c>
      <c r="F7676" s="174" t="n">
        <v>2034</v>
      </c>
      <c r="G7676" s="175" t="n">
        <v>64</v>
      </c>
      <c r="H7676" s="176" t="n">
        <v>23193.96035511</v>
      </c>
      <c r="I7676" s="177" t="n">
        <v>2884146.6692805</v>
      </c>
      <c r="J7676" s="178" t="str">
        <f>IF(I7676&gt;0,H7676/I7676,0)</f>
      </c>
      <c r="K7676" s="179" t="str">
        <f>1-EXP(-J7676)</f>
      </c>
      <c r="L7676" s="180" t="str">
        <f>IF(G7676=30,1,M7675)</f>
      </c>
      <c r="M7676" s="181" t="str">
        <f>L7676*(1-K7676)</f>
      </c>
    </row>
    <row r="7677">
      <c r="A7677" t="s">
        <v>164</v>
      </c>
      <c r="B7677" t="s">
        <v>115</v>
      </c>
      <c r="C7677" s="32" t="s">
        <v>376</v>
      </c>
      <c r="D7677" t="s">
        <v>458</v>
      </c>
      <c r="E7677" t="s">
        <v>476</v>
      </c>
      <c r="F7677" s="174" t="n">
        <v>2034</v>
      </c>
      <c r="G7677" s="175" t="n">
        <v>65</v>
      </c>
      <c r="H7677" s="176" t="n">
        <v>23706.6141069831</v>
      </c>
      <c r="I7677" s="177" t="n">
        <v>2777151.37236099</v>
      </c>
      <c r="J7677" s="178" t="str">
        <f>IF(I7677&gt;0,H7677/I7677,0)</f>
      </c>
      <c r="K7677" s="179" t="str">
        <f>1-EXP(-J7677)</f>
      </c>
      <c r="L7677" s="180" t="str">
        <f>IF(G7677=30,1,M7676)</f>
      </c>
      <c r="M7677" s="181" t="str">
        <f>L7677*(1-K7677)</f>
      </c>
    </row>
    <row r="7678">
      <c r="A7678" t="s">
        <v>164</v>
      </c>
      <c r="B7678" t="s">
        <v>115</v>
      </c>
      <c r="C7678" s="32" t="s">
        <v>376</v>
      </c>
      <c r="D7678" t="s">
        <v>458</v>
      </c>
      <c r="E7678" t="s">
        <v>476</v>
      </c>
      <c r="F7678" s="174" t="n">
        <v>2034</v>
      </c>
      <c r="G7678" s="175" t="n">
        <v>66</v>
      </c>
      <c r="H7678" s="176" t="n">
        <v>24509.5746803223</v>
      </c>
      <c r="I7678" s="177" t="n">
        <v>2652069.91226945</v>
      </c>
      <c r="J7678" s="178" t="str">
        <f>IF(I7678&gt;0,H7678/I7678,0)</f>
      </c>
      <c r="K7678" s="179" t="str">
        <f>1-EXP(-J7678)</f>
      </c>
      <c r="L7678" s="180" t="str">
        <f>IF(G7678=30,1,M7677)</f>
      </c>
      <c r="M7678" s="181" t="str">
        <f>L7678*(1-K7678)</f>
      </c>
    </row>
    <row r="7679">
      <c r="A7679" t="s">
        <v>164</v>
      </c>
      <c r="B7679" t="s">
        <v>115</v>
      </c>
      <c r="C7679" s="32" t="s">
        <v>376</v>
      </c>
      <c r="D7679" t="s">
        <v>458</v>
      </c>
      <c r="E7679" t="s">
        <v>476</v>
      </c>
      <c r="F7679" s="174" t="n">
        <v>2034</v>
      </c>
      <c r="G7679" s="175" t="n">
        <v>67</v>
      </c>
      <c r="H7679" s="176" t="n">
        <v>25409.3353675765</v>
      </c>
      <c r="I7679" s="177" t="n">
        <v>2498408.11300586</v>
      </c>
      <c r="J7679" s="178" t="str">
        <f>IF(I7679&gt;0,H7679/I7679,0)</f>
      </c>
      <c r="K7679" s="179" t="str">
        <f>1-EXP(-J7679)</f>
      </c>
      <c r="L7679" s="180" t="str">
        <f>IF(G7679=30,1,M7678)</f>
      </c>
      <c r="M7679" s="181" t="str">
        <f>L7679*(1-K7679)</f>
      </c>
    </row>
    <row r="7680">
      <c r="A7680" t="s">
        <v>164</v>
      </c>
      <c r="B7680" t="s">
        <v>115</v>
      </c>
      <c r="C7680" s="32" t="s">
        <v>376</v>
      </c>
      <c r="D7680" t="s">
        <v>458</v>
      </c>
      <c r="E7680" t="s">
        <v>476</v>
      </c>
      <c r="F7680" s="174" t="n">
        <v>2034</v>
      </c>
      <c r="G7680" s="175" t="n">
        <v>68</v>
      </c>
      <c r="H7680" s="176" t="n">
        <v>26600.7129175574</v>
      </c>
      <c r="I7680" s="177" t="n">
        <v>2377651.82534667</v>
      </c>
      <c r="J7680" s="178" t="str">
        <f>IF(I7680&gt;0,H7680/I7680,0)</f>
      </c>
      <c r="K7680" s="179" t="str">
        <f>1-EXP(-J7680)</f>
      </c>
      <c r="L7680" s="180" t="str">
        <f>IF(G7680=30,1,M7679)</f>
      </c>
      <c r="M7680" s="181" t="str">
        <f>L7680*(1-K7680)</f>
      </c>
    </row>
    <row r="7681">
      <c r="A7681" t="s">
        <v>164</v>
      </c>
      <c r="B7681" t="s">
        <v>115</v>
      </c>
      <c r="C7681" s="32" t="s">
        <v>376</v>
      </c>
      <c r="D7681" t="s">
        <v>458</v>
      </c>
      <c r="E7681" t="s">
        <v>476</v>
      </c>
      <c r="F7681" s="174" t="n">
        <v>2034</v>
      </c>
      <c r="G7681" s="175" t="n">
        <v>69</v>
      </c>
      <c r="H7681" s="176" t="n">
        <v>27553.6963972257</v>
      </c>
      <c r="I7681" s="177" t="n">
        <v>2237731.99584561</v>
      </c>
      <c r="J7681" s="178" t="str">
        <f>IF(I7681&gt;0,H7681/I7681,0)</f>
      </c>
      <c r="K7681" s="179" t="str">
        <f>1-EXP(-J7681)</f>
      </c>
      <c r="L7681" s="180" t="str">
        <f>IF(G7681=30,1,M7680)</f>
      </c>
      <c r="M7681" s="181" t="str">
        <f>L7681*(1-K7681)</f>
      </c>
    </row>
    <row r="7682">
      <c r="A7682" t="s">
        <v>164</v>
      </c>
      <c r="B7682" t="s">
        <v>115</v>
      </c>
      <c r="C7682" s="32" t="s">
        <v>376</v>
      </c>
      <c r="D7682" t="s">
        <v>458</v>
      </c>
      <c r="E7682" t="s">
        <v>476</v>
      </c>
      <c r="F7682" s="174" t="n">
        <v>2035</v>
      </c>
      <c r="G7682" s="175" t="n">
        <v>30</v>
      </c>
      <c r="H7682" s="176" t="n">
        <v>806.258747215546</v>
      </c>
      <c r="I7682" s="177" t="n">
        <v>4552868.38909574</v>
      </c>
      <c r="J7682" s="178" t="str">
        <f>IF(I7682&gt;0,H7682/I7682,0)</f>
      </c>
      <c r="K7682" s="179" t="str">
        <f>1-EXP(-J7682)</f>
      </c>
      <c r="L7682" s="180" t="str">
        <f>IF(G7682=30,1,M7681)</f>
      </c>
      <c r="M7682" s="181" t="str">
        <f>L7682*(1-K7682)</f>
      </c>
    </row>
    <row r="7683">
      <c r="A7683" t="s">
        <v>164</v>
      </c>
      <c r="B7683" t="s">
        <v>115</v>
      </c>
      <c r="C7683" s="32" t="s">
        <v>376</v>
      </c>
      <c r="D7683" t="s">
        <v>458</v>
      </c>
      <c r="E7683" t="s">
        <v>476</v>
      </c>
      <c r="F7683" s="174" t="n">
        <v>2035</v>
      </c>
      <c r="G7683" s="175" t="n">
        <v>31</v>
      </c>
      <c r="H7683" s="176" t="n">
        <v>932.121658947405</v>
      </c>
      <c r="I7683" s="177" t="n">
        <v>4424127.88551352</v>
      </c>
      <c r="J7683" s="178" t="str">
        <f>IF(I7683&gt;0,H7683/I7683,0)</f>
      </c>
      <c r="K7683" s="179" t="str">
        <f>1-EXP(-J7683)</f>
      </c>
      <c r="L7683" s="180" t="str">
        <f>IF(G7683=30,1,M7682)</f>
      </c>
      <c r="M7683" s="181" t="str">
        <f>L7683*(1-K7683)</f>
      </c>
    </row>
    <row r="7684">
      <c r="A7684" t="s">
        <v>164</v>
      </c>
      <c r="B7684" t="s">
        <v>115</v>
      </c>
      <c r="C7684" s="32" t="s">
        <v>376</v>
      </c>
      <c r="D7684" t="s">
        <v>458</v>
      </c>
      <c r="E7684" t="s">
        <v>476</v>
      </c>
      <c r="F7684" s="174" t="n">
        <v>2035</v>
      </c>
      <c r="G7684" s="175" t="n">
        <v>32</v>
      </c>
      <c r="H7684" s="176" t="n">
        <v>965.364172784831</v>
      </c>
      <c r="I7684" s="177" t="n">
        <v>4358947.44434201</v>
      </c>
      <c r="J7684" s="178" t="str">
        <f>IF(I7684&gt;0,H7684/I7684,0)</f>
      </c>
      <c r="K7684" s="179" t="str">
        <f>1-EXP(-J7684)</f>
      </c>
      <c r="L7684" s="180" t="str">
        <f>IF(G7684=30,1,M7683)</f>
      </c>
      <c r="M7684" s="181" t="str">
        <f>L7684*(1-K7684)</f>
      </c>
    </row>
    <row r="7685">
      <c r="A7685" t="s">
        <v>164</v>
      </c>
      <c r="B7685" t="s">
        <v>115</v>
      </c>
      <c r="C7685" s="32" t="s">
        <v>376</v>
      </c>
      <c r="D7685" t="s">
        <v>458</v>
      </c>
      <c r="E7685" t="s">
        <v>476</v>
      </c>
      <c r="F7685" s="174" t="n">
        <v>2035</v>
      </c>
      <c r="G7685" s="175" t="n">
        <v>33</v>
      </c>
      <c r="H7685" s="176" t="n">
        <v>1156.54056853495</v>
      </c>
      <c r="I7685" s="177" t="n">
        <v>4337862.83721161</v>
      </c>
      <c r="J7685" s="178" t="str">
        <f>IF(I7685&gt;0,H7685/I7685,0)</f>
      </c>
      <c r="K7685" s="179" t="str">
        <f>1-EXP(-J7685)</f>
      </c>
      <c r="L7685" s="180" t="str">
        <f>IF(G7685=30,1,M7684)</f>
      </c>
      <c r="M7685" s="181" t="str">
        <f>L7685*(1-K7685)</f>
      </c>
    </row>
    <row r="7686">
      <c r="A7686" t="s">
        <v>164</v>
      </c>
      <c r="B7686" t="s">
        <v>115</v>
      </c>
      <c r="C7686" s="32" t="s">
        <v>376</v>
      </c>
      <c r="D7686" t="s">
        <v>458</v>
      </c>
      <c r="E7686" t="s">
        <v>476</v>
      </c>
      <c r="F7686" s="174" t="n">
        <v>2035</v>
      </c>
      <c r="G7686" s="175" t="n">
        <v>34</v>
      </c>
      <c r="H7686" s="176" t="n">
        <v>1222.57848979226</v>
      </c>
      <c r="I7686" s="177" t="n">
        <v>4317911.49299859</v>
      </c>
      <c r="J7686" s="178" t="str">
        <f>IF(I7686&gt;0,H7686/I7686,0)</f>
      </c>
      <c r="K7686" s="179" t="str">
        <f>1-EXP(-J7686)</f>
      </c>
      <c r="L7686" s="180" t="str">
        <f>IF(G7686=30,1,M7685)</f>
      </c>
      <c r="M7686" s="181" t="str">
        <f>L7686*(1-K7686)</f>
      </c>
    </row>
    <row r="7687">
      <c r="A7687" t="s">
        <v>164</v>
      </c>
      <c r="B7687" t="s">
        <v>115</v>
      </c>
      <c r="C7687" s="32" t="s">
        <v>376</v>
      </c>
      <c r="D7687" t="s">
        <v>458</v>
      </c>
      <c r="E7687" t="s">
        <v>476</v>
      </c>
      <c r="F7687" s="174" t="n">
        <v>2035</v>
      </c>
      <c r="G7687" s="175" t="n">
        <v>35</v>
      </c>
      <c r="H7687" s="176" t="n">
        <v>1640.71103375307</v>
      </c>
      <c r="I7687" s="177" t="n">
        <v>4297634.74932838</v>
      </c>
      <c r="J7687" s="178" t="str">
        <f>IF(I7687&gt;0,H7687/I7687,0)</f>
      </c>
      <c r="K7687" s="179" t="str">
        <f>1-EXP(-J7687)</f>
      </c>
      <c r="L7687" s="180" t="str">
        <f>IF(G7687=30,1,M7686)</f>
      </c>
      <c r="M7687" s="181" t="str">
        <f>L7687*(1-K7687)</f>
      </c>
    </row>
    <row r="7688">
      <c r="A7688" t="s">
        <v>164</v>
      </c>
      <c r="B7688" t="s">
        <v>115</v>
      </c>
      <c r="C7688" s="32" t="s">
        <v>376</v>
      </c>
      <c r="D7688" t="s">
        <v>458</v>
      </c>
      <c r="E7688" t="s">
        <v>476</v>
      </c>
      <c r="F7688" s="174" t="n">
        <v>2035</v>
      </c>
      <c r="G7688" s="175" t="n">
        <v>36</v>
      </c>
      <c r="H7688" s="176" t="n">
        <v>1785.17864982782</v>
      </c>
      <c r="I7688" s="177" t="n">
        <v>4316491.95244341</v>
      </c>
      <c r="J7688" s="178" t="str">
        <f>IF(I7688&gt;0,H7688/I7688,0)</f>
      </c>
      <c r="K7688" s="179" t="str">
        <f>1-EXP(-J7688)</f>
      </c>
      <c r="L7688" s="180" t="str">
        <f>IF(G7688=30,1,M7687)</f>
      </c>
      <c r="M7688" s="181" t="str">
        <f>L7688*(1-K7688)</f>
      </c>
    </row>
    <row r="7689">
      <c r="A7689" t="s">
        <v>164</v>
      </c>
      <c r="B7689" t="s">
        <v>115</v>
      </c>
      <c r="C7689" s="32" t="s">
        <v>376</v>
      </c>
      <c r="D7689" t="s">
        <v>458</v>
      </c>
      <c r="E7689" t="s">
        <v>476</v>
      </c>
      <c r="F7689" s="174" t="n">
        <v>2035</v>
      </c>
      <c r="G7689" s="175" t="n">
        <v>37</v>
      </c>
      <c r="H7689" s="176" t="n">
        <v>1951.12350192138</v>
      </c>
      <c r="I7689" s="177" t="n">
        <v>4374659.20602279</v>
      </c>
      <c r="J7689" s="178" t="str">
        <f>IF(I7689&gt;0,H7689/I7689,0)</f>
      </c>
      <c r="K7689" s="179" t="str">
        <f>1-EXP(-J7689)</f>
      </c>
      <c r="L7689" s="180" t="str">
        <f>IF(G7689=30,1,M7688)</f>
      </c>
      <c r="M7689" s="181" t="str">
        <f>L7689*(1-K7689)</f>
      </c>
    </row>
    <row r="7690">
      <c r="A7690" t="s">
        <v>164</v>
      </c>
      <c r="B7690" t="s">
        <v>115</v>
      </c>
      <c r="C7690" s="32" t="s">
        <v>376</v>
      </c>
      <c r="D7690" t="s">
        <v>458</v>
      </c>
      <c r="E7690" t="s">
        <v>476</v>
      </c>
      <c r="F7690" s="174" t="n">
        <v>2035</v>
      </c>
      <c r="G7690" s="175" t="n">
        <v>38</v>
      </c>
      <c r="H7690" s="176" t="n">
        <v>2372.64926721722</v>
      </c>
      <c r="I7690" s="177" t="n">
        <v>4511394.14051851</v>
      </c>
      <c r="J7690" s="178" t="str">
        <f>IF(I7690&gt;0,H7690/I7690,0)</f>
      </c>
      <c r="K7690" s="179" t="str">
        <f>1-EXP(-J7690)</f>
      </c>
      <c r="L7690" s="180" t="str">
        <f>IF(G7690=30,1,M7689)</f>
      </c>
      <c r="M7690" s="181" t="str">
        <f>L7690*(1-K7690)</f>
      </c>
    </row>
    <row r="7691">
      <c r="A7691" t="s">
        <v>164</v>
      </c>
      <c r="B7691" t="s">
        <v>115</v>
      </c>
      <c r="C7691" s="32" t="s">
        <v>376</v>
      </c>
      <c r="D7691" t="s">
        <v>458</v>
      </c>
      <c r="E7691" t="s">
        <v>476</v>
      </c>
      <c r="F7691" s="174" t="n">
        <v>2035</v>
      </c>
      <c r="G7691" s="175" t="n">
        <v>39</v>
      </c>
      <c r="H7691" s="176" t="n">
        <v>2534.50403471479</v>
      </c>
      <c r="I7691" s="177" t="n">
        <v>4466591.84754589</v>
      </c>
      <c r="J7691" s="178" t="str">
        <f>IF(I7691&gt;0,H7691/I7691,0)</f>
      </c>
      <c r="K7691" s="179" t="str">
        <f>1-EXP(-J7691)</f>
      </c>
      <c r="L7691" s="180" t="str">
        <f>IF(G7691=30,1,M7690)</f>
      </c>
      <c r="M7691" s="181" t="str">
        <f>L7691*(1-K7691)</f>
      </c>
    </row>
    <row r="7692">
      <c r="A7692" t="s">
        <v>164</v>
      </c>
      <c r="B7692" t="s">
        <v>115</v>
      </c>
      <c r="C7692" s="32" t="s">
        <v>376</v>
      </c>
      <c r="D7692" t="s">
        <v>458</v>
      </c>
      <c r="E7692" t="s">
        <v>476</v>
      </c>
      <c r="F7692" s="174" t="n">
        <v>2035</v>
      </c>
      <c r="G7692" s="175" t="n">
        <v>40</v>
      </c>
      <c r="H7692" s="176" t="n">
        <v>3348.06578641083</v>
      </c>
      <c r="I7692" s="177" t="n">
        <v>4391585.60317455</v>
      </c>
      <c r="J7692" s="178" t="str">
        <f>IF(I7692&gt;0,H7692/I7692,0)</f>
      </c>
      <c r="K7692" s="179" t="str">
        <f>1-EXP(-J7692)</f>
      </c>
      <c r="L7692" s="180" t="str">
        <f>IF(G7692=30,1,M7691)</f>
      </c>
      <c r="M7692" s="181" t="str">
        <f>L7692*(1-K7692)</f>
      </c>
    </row>
    <row r="7693">
      <c r="A7693" t="s">
        <v>164</v>
      </c>
      <c r="B7693" t="s">
        <v>115</v>
      </c>
      <c r="C7693" s="32" t="s">
        <v>376</v>
      </c>
      <c r="D7693" t="s">
        <v>458</v>
      </c>
      <c r="E7693" t="s">
        <v>476</v>
      </c>
      <c r="F7693" s="174" t="n">
        <v>2035</v>
      </c>
      <c r="G7693" s="175" t="n">
        <v>41</v>
      </c>
      <c r="H7693" s="176" t="n">
        <v>3497.33864457291</v>
      </c>
      <c r="I7693" s="177" t="n">
        <v>4331193.9832344</v>
      </c>
      <c r="J7693" s="178" t="str">
        <f>IF(I7693&gt;0,H7693/I7693,0)</f>
      </c>
      <c r="K7693" s="179" t="str">
        <f>1-EXP(-J7693)</f>
      </c>
      <c r="L7693" s="180" t="str">
        <f>IF(G7693=30,1,M7692)</f>
      </c>
      <c r="M7693" s="181" t="str">
        <f>L7693*(1-K7693)</f>
      </c>
    </row>
    <row r="7694">
      <c r="A7694" t="s">
        <v>164</v>
      </c>
      <c r="B7694" t="s">
        <v>115</v>
      </c>
      <c r="C7694" s="32" t="s">
        <v>376</v>
      </c>
      <c r="D7694" t="s">
        <v>458</v>
      </c>
      <c r="E7694" t="s">
        <v>476</v>
      </c>
      <c r="F7694" s="174" t="n">
        <v>2035</v>
      </c>
      <c r="G7694" s="175" t="n">
        <v>42</v>
      </c>
      <c r="H7694" s="176" t="n">
        <v>3758.80872315324</v>
      </c>
      <c r="I7694" s="177" t="n">
        <v>4274896.5711519</v>
      </c>
      <c r="J7694" s="178" t="str">
        <f>IF(I7694&gt;0,H7694/I7694,0)</f>
      </c>
      <c r="K7694" s="179" t="str">
        <f>1-EXP(-J7694)</f>
      </c>
      <c r="L7694" s="180" t="str">
        <f>IF(G7694=30,1,M7693)</f>
      </c>
      <c r="M7694" s="181" t="str">
        <f>L7694*(1-K7694)</f>
      </c>
    </row>
    <row r="7695">
      <c r="A7695" t="s">
        <v>164</v>
      </c>
      <c r="B7695" t="s">
        <v>115</v>
      </c>
      <c r="C7695" s="32" t="s">
        <v>376</v>
      </c>
      <c r="D7695" t="s">
        <v>458</v>
      </c>
      <c r="E7695" t="s">
        <v>476</v>
      </c>
      <c r="F7695" s="174" t="n">
        <v>2035</v>
      </c>
      <c r="G7695" s="175" t="n">
        <v>43</v>
      </c>
      <c r="H7695" s="176" t="n">
        <v>4132.44659772503</v>
      </c>
      <c r="I7695" s="177" t="n">
        <v>4308646.57717492</v>
      </c>
      <c r="J7695" s="178" t="str">
        <f>IF(I7695&gt;0,H7695/I7695,0)</f>
      </c>
      <c r="K7695" s="179" t="str">
        <f>1-EXP(-J7695)</f>
      </c>
      <c r="L7695" s="180" t="str">
        <f>IF(G7695=30,1,M7694)</f>
      </c>
      <c r="M7695" s="181" t="str">
        <f>L7695*(1-K7695)</f>
      </c>
    </row>
    <row r="7696">
      <c r="A7696" t="s">
        <v>164</v>
      </c>
      <c r="B7696" t="s">
        <v>115</v>
      </c>
      <c r="C7696" s="32" t="s">
        <v>376</v>
      </c>
      <c r="D7696" t="s">
        <v>458</v>
      </c>
      <c r="E7696" t="s">
        <v>476</v>
      </c>
      <c r="F7696" s="174" t="n">
        <v>2035</v>
      </c>
      <c r="G7696" s="175" t="n">
        <v>44</v>
      </c>
      <c r="H7696" s="176" t="n">
        <v>4537.20887800148</v>
      </c>
      <c r="I7696" s="177" t="n">
        <v>4322391.15519564</v>
      </c>
      <c r="J7696" s="178" t="str">
        <f>IF(I7696&gt;0,H7696/I7696,0)</f>
      </c>
      <c r="K7696" s="179" t="str">
        <f>1-EXP(-J7696)</f>
      </c>
      <c r="L7696" s="180" t="str">
        <f>IF(G7696=30,1,M7695)</f>
      </c>
      <c r="M7696" s="181" t="str">
        <f>L7696*(1-K7696)</f>
      </c>
    </row>
    <row r="7697">
      <c r="A7697" t="s">
        <v>164</v>
      </c>
      <c r="B7697" t="s">
        <v>115</v>
      </c>
      <c r="C7697" s="32" t="s">
        <v>376</v>
      </c>
      <c r="D7697" t="s">
        <v>458</v>
      </c>
      <c r="E7697" t="s">
        <v>476</v>
      </c>
      <c r="F7697" s="174" t="n">
        <v>2035</v>
      </c>
      <c r="G7697" s="175" t="n">
        <v>45</v>
      </c>
      <c r="H7697" s="176" t="n">
        <v>8059.51152022276</v>
      </c>
      <c r="I7697" s="177" t="n">
        <v>6361803.62366859</v>
      </c>
      <c r="J7697" s="178" t="str">
        <f>IF(I7697&gt;0,H7697/I7697,0)</f>
      </c>
      <c r="K7697" s="179" t="str">
        <f>1-EXP(-J7697)</f>
      </c>
      <c r="L7697" s="180" t="str">
        <f>IF(G7697=30,1,M7696)</f>
      </c>
      <c r="M7697" s="181" t="str">
        <f>L7697*(1-K7697)</f>
      </c>
    </row>
    <row r="7698">
      <c r="A7698" t="s">
        <v>164</v>
      </c>
      <c r="B7698" t="s">
        <v>115</v>
      </c>
      <c r="C7698" s="32" t="s">
        <v>376</v>
      </c>
      <c r="D7698" t="s">
        <v>458</v>
      </c>
      <c r="E7698" t="s">
        <v>476</v>
      </c>
      <c r="F7698" s="174" t="n">
        <v>2035</v>
      </c>
      <c r="G7698" s="175" t="n">
        <v>46</v>
      </c>
      <c r="H7698" s="176" t="n">
        <v>6228.72906783736</v>
      </c>
      <c r="I7698" s="177" t="n">
        <v>4270877.852774</v>
      </c>
      <c r="J7698" s="178" t="str">
        <f>IF(I7698&gt;0,H7698/I7698,0)</f>
      </c>
      <c r="K7698" s="179" t="str">
        <f>1-EXP(-J7698)</f>
      </c>
      <c r="L7698" s="180" t="str">
        <f>IF(G7698=30,1,M7697)</f>
      </c>
      <c r="M7698" s="181" t="str">
        <f>L7698*(1-K7698)</f>
      </c>
    </row>
    <row r="7699">
      <c r="A7699" t="s">
        <v>164</v>
      </c>
      <c r="B7699" t="s">
        <v>115</v>
      </c>
      <c r="C7699" s="32" t="s">
        <v>376</v>
      </c>
      <c r="D7699" t="s">
        <v>458</v>
      </c>
      <c r="E7699" t="s">
        <v>476</v>
      </c>
      <c r="F7699" s="174" t="n">
        <v>2035</v>
      </c>
      <c r="G7699" s="175" t="n">
        <v>47</v>
      </c>
      <c r="H7699" s="176" t="n">
        <v>6818.95839808134</v>
      </c>
      <c r="I7699" s="177" t="n">
        <v>4248815.09084782</v>
      </c>
      <c r="J7699" s="178" t="str">
        <f>IF(I7699&gt;0,H7699/I7699,0)</f>
      </c>
      <c r="K7699" s="179" t="str">
        <f>1-EXP(-J7699)</f>
      </c>
      <c r="L7699" s="180" t="str">
        <f>IF(G7699=30,1,M7698)</f>
      </c>
      <c r="M7699" s="181" t="str">
        <f>L7699*(1-K7699)</f>
      </c>
    </row>
    <row r="7700">
      <c r="A7700" t="s">
        <v>164</v>
      </c>
      <c r="B7700" t="s">
        <v>115</v>
      </c>
      <c r="C7700" s="32" t="s">
        <v>376</v>
      </c>
      <c r="D7700" t="s">
        <v>458</v>
      </c>
      <c r="E7700" t="s">
        <v>476</v>
      </c>
      <c r="F7700" s="174" t="n">
        <v>2035</v>
      </c>
      <c r="G7700" s="175" t="n">
        <v>48</v>
      </c>
      <c r="H7700" s="176" t="n">
        <v>7264.65964143207</v>
      </c>
      <c r="I7700" s="177" t="n">
        <v>4112524.38290255</v>
      </c>
      <c r="J7700" s="178" t="str">
        <f>IF(I7700&gt;0,H7700/I7700,0)</f>
      </c>
      <c r="K7700" s="179" t="str">
        <f>1-EXP(-J7700)</f>
      </c>
      <c r="L7700" s="180" t="str">
        <f>IF(G7700=30,1,M7699)</f>
      </c>
      <c r="M7700" s="181" t="str">
        <f>L7700*(1-K7700)</f>
      </c>
    </row>
    <row r="7701">
      <c r="A7701" t="s">
        <v>164</v>
      </c>
      <c r="B7701" t="s">
        <v>115</v>
      </c>
      <c r="C7701" s="32" t="s">
        <v>376</v>
      </c>
      <c r="D7701" t="s">
        <v>458</v>
      </c>
      <c r="E7701" t="s">
        <v>476</v>
      </c>
      <c r="F7701" s="174" t="n">
        <v>2035</v>
      </c>
      <c r="G7701" s="175" t="n">
        <v>49</v>
      </c>
      <c r="H7701" s="176" t="n">
        <v>7907.96106167138</v>
      </c>
      <c r="I7701" s="177" t="n">
        <v>4071673.88973516</v>
      </c>
      <c r="J7701" s="178" t="str">
        <f>IF(I7701&gt;0,H7701/I7701,0)</f>
      </c>
      <c r="K7701" s="179" t="str">
        <f>1-EXP(-J7701)</f>
      </c>
      <c r="L7701" s="180" t="str">
        <f>IF(G7701=30,1,M7700)</f>
      </c>
      <c r="M7701" s="181" t="str">
        <f>L7701*(1-K7701)</f>
      </c>
    </row>
    <row r="7702">
      <c r="A7702" t="s">
        <v>164</v>
      </c>
      <c r="B7702" t="s">
        <v>115</v>
      </c>
      <c r="C7702" s="32" t="s">
        <v>376</v>
      </c>
      <c r="D7702" t="s">
        <v>458</v>
      </c>
      <c r="E7702" t="s">
        <v>476</v>
      </c>
      <c r="F7702" s="174" t="n">
        <v>2035</v>
      </c>
      <c r="G7702" s="175" t="n">
        <v>50</v>
      </c>
      <c r="H7702" s="176" t="n">
        <v>9299.69554623694</v>
      </c>
      <c r="I7702" s="177" t="n">
        <v>4121714.04171924</v>
      </c>
      <c r="J7702" s="178" t="str">
        <f>IF(I7702&gt;0,H7702/I7702,0)</f>
      </c>
      <c r="K7702" s="179" t="str">
        <f>1-EXP(-J7702)</f>
      </c>
      <c r="L7702" s="180" t="str">
        <f>IF(G7702=30,1,M7701)</f>
      </c>
      <c r="M7702" s="181" t="str">
        <f>L7702*(1-K7702)</f>
      </c>
    </row>
    <row r="7703">
      <c r="A7703" t="s">
        <v>164</v>
      </c>
      <c r="B7703" t="s">
        <v>115</v>
      </c>
      <c r="C7703" s="32" t="s">
        <v>376</v>
      </c>
      <c r="D7703" t="s">
        <v>458</v>
      </c>
      <c r="E7703" t="s">
        <v>476</v>
      </c>
      <c r="F7703" s="174" t="n">
        <v>2035</v>
      </c>
      <c r="G7703" s="175" t="n">
        <v>51</v>
      </c>
      <c r="H7703" s="176" t="n">
        <v>10181.7984986004</v>
      </c>
      <c r="I7703" s="177" t="n">
        <v>4194370.22991879</v>
      </c>
      <c r="J7703" s="178" t="str">
        <f>IF(I7703&gt;0,H7703/I7703,0)</f>
      </c>
      <c r="K7703" s="179" t="str">
        <f>1-EXP(-J7703)</f>
      </c>
      <c r="L7703" s="180" t="str">
        <f>IF(G7703=30,1,M7702)</f>
      </c>
      <c r="M7703" s="181" t="str">
        <f>L7703*(1-K7703)</f>
      </c>
    </row>
    <row r="7704">
      <c r="A7704" t="s">
        <v>164</v>
      </c>
      <c r="B7704" t="s">
        <v>115</v>
      </c>
      <c r="C7704" s="32" t="s">
        <v>376</v>
      </c>
      <c r="D7704" t="s">
        <v>458</v>
      </c>
      <c r="E7704" t="s">
        <v>476</v>
      </c>
      <c r="F7704" s="174" t="n">
        <v>2035</v>
      </c>
      <c r="G7704" s="175" t="n">
        <v>52</v>
      </c>
      <c r="H7704" s="176" t="n">
        <v>11080.3512997945</v>
      </c>
      <c r="I7704" s="177" t="n">
        <v>4160725.88087537</v>
      </c>
      <c r="J7704" s="178" t="str">
        <f>IF(I7704&gt;0,H7704/I7704,0)</f>
      </c>
      <c r="K7704" s="179" t="str">
        <f>1-EXP(-J7704)</f>
      </c>
      <c r="L7704" s="180" t="str">
        <f>IF(G7704=30,1,M7703)</f>
      </c>
      <c r="M7704" s="181" t="str">
        <f>L7704*(1-K7704)</f>
      </c>
    </row>
    <row r="7705">
      <c r="A7705" t="s">
        <v>164</v>
      </c>
      <c r="B7705" t="s">
        <v>115</v>
      </c>
      <c r="C7705" s="32" t="s">
        <v>376</v>
      </c>
      <c r="D7705" t="s">
        <v>458</v>
      </c>
      <c r="E7705" t="s">
        <v>476</v>
      </c>
      <c r="F7705" s="174" t="n">
        <v>2035</v>
      </c>
      <c r="G7705" s="175" t="n">
        <v>53</v>
      </c>
      <c r="H7705" s="176" t="n">
        <v>11732.8349819401</v>
      </c>
      <c r="I7705" s="177" t="n">
        <v>4017026.29707497</v>
      </c>
      <c r="J7705" s="178" t="str">
        <f>IF(I7705&gt;0,H7705/I7705,0)</f>
      </c>
      <c r="K7705" s="179" t="str">
        <f>1-EXP(-J7705)</f>
      </c>
      <c r="L7705" s="180" t="str">
        <f>IF(G7705=30,1,M7704)</f>
      </c>
      <c r="M7705" s="181" t="str">
        <f>L7705*(1-K7705)</f>
      </c>
    </row>
    <row r="7706">
      <c r="A7706" t="s">
        <v>164</v>
      </c>
      <c r="B7706" t="s">
        <v>115</v>
      </c>
      <c r="C7706" s="32" t="s">
        <v>376</v>
      </c>
      <c r="D7706" t="s">
        <v>458</v>
      </c>
      <c r="E7706" t="s">
        <v>476</v>
      </c>
      <c r="F7706" s="174" t="n">
        <v>2035</v>
      </c>
      <c r="G7706" s="175" t="n">
        <v>54</v>
      </c>
      <c r="H7706" s="176" t="n">
        <v>12578.2567460647</v>
      </c>
      <c r="I7706" s="177" t="n">
        <v>3933465.66645195</v>
      </c>
      <c r="J7706" s="178" t="str">
        <f>IF(I7706&gt;0,H7706/I7706,0)</f>
      </c>
      <c r="K7706" s="179" t="str">
        <f>1-EXP(-J7706)</f>
      </c>
      <c r="L7706" s="180" t="str">
        <f>IF(G7706=30,1,M7705)</f>
      </c>
      <c r="M7706" s="181" t="str">
        <f>L7706*(1-K7706)</f>
      </c>
    </row>
    <row r="7707">
      <c r="A7707" t="s">
        <v>164</v>
      </c>
      <c r="B7707" t="s">
        <v>115</v>
      </c>
      <c r="C7707" s="32" t="s">
        <v>376</v>
      </c>
      <c r="D7707" t="s">
        <v>458</v>
      </c>
      <c r="E7707" t="s">
        <v>476</v>
      </c>
      <c r="F7707" s="174" t="n">
        <v>2035</v>
      </c>
      <c r="G7707" s="175" t="n">
        <v>55</v>
      </c>
      <c r="H7707" s="176" t="n">
        <v>13535.2269078734</v>
      </c>
      <c r="I7707" s="177" t="n">
        <v>3864546.44442488</v>
      </c>
      <c r="J7707" s="178" t="str">
        <f>IF(I7707&gt;0,H7707/I7707,0)</f>
      </c>
      <c r="K7707" s="179" t="str">
        <f>1-EXP(-J7707)</f>
      </c>
      <c r="L7707" s="180" t="str">
        <f>IF(G7707=30,1,M7706)</f>
      </c>
      <c r="M7707" s="181" t="str">
        <f>L7707*(1-K7707)</f>
      </c>
    </row>
    <row r="7708">
      <c r="A7708" t="s">
        <v>164</v>
      </c>
      <c r="B7708" t="s">
        <v>115</v>
      </c>
      <c r="C7708" s="32" t="s">
        <v>376</v>
      </c>
      <c r="D7708" t="s">
        <v>458</v>
      </c>
      <c r="E7708" t="s">
        <v>476</v>
      </c>
      <c r="F7708" s="174" t="n">
        <v>2035</v>
      </c>
      <c r="G7708" s="175" t="n">
        <v>56</v>
      </c>
      <c r="H7708" s="176" t="n">
        <v>14294.163199672</v>
      </c>
      <c r="I7708" s="177" t="n">
        <v>3789288.74953639</v>
      </c>
      <c r="J7708" s="178" t="str">
        <f>IF(I7708&gt;0,H7708/I7708,0)</f>
      </c>
      <c r="K7708" s="179" t="str">
        <f>1-EXP(-J7708)</f>
      </c>
      <c r="L7708" s="180" t="str">
        <f>IF(G7708=30,1,M7707)</f>
      </c>
      <c r="M7708" s="181" t="str">
        <f>L7708*(1-K7708)</f>
      </c>
    </row>
    <row r="7709">
      <c r="A7709" t="s">
        <v>164</v>
      </c>
      <c r="B7709" t="s">
        <v>115</v>
      </c>
      <c r="C7709" s="32" t="s">
        <v>376</v>
      </c>
      <c r="D7709" t="s">
        <v>458</v>
      </c>
      <c r="E7709" t="s">
        <v>476</v>
      </c>
      <c r="F7709" s="174" t="n">
        <v>2035</v>
      </c>
      <c r="G7709" s="175" t="n">
        <v>57</v>
      </c>
      <c r="H7709" s="176" t="n">
        <v>15272.3282089822</v>
      </c>
      <c r="I7709" s="177" t="n">
        <v>3695318.05516517</v>
      </c>
      <c r="J7709" s="178" t="str">
        <f>IF(I7709&gt;0,H7709/I7709,0)</f>
      </c>
      <c r="K7709" s="179" t="str">
        <f>1-EXP(-J7709)</f>
      </c>
      <c r="L7709" s="180" t="str">
        <f>IF(G7709=30,1,M7708)</f>
      </c>
      <c r="M7709" s="181" t="str">
        <f>L7709*(1-K7709)</f>
      </c>
    </row>
    <row r="7710">
      <c r="A7710" t="s">
        <v>164</v>
      </c>
      <c r="B7710" t="s">
        <v>115</v>
      </c>
      <c r="C7710" s="32" t="s">
        <v>376</v>
      </c>
      <c r="D7710" t="s">
        <v>458</v>
      </c>
      <c r="E7710" t="s">
        <v>476</v>
      </c>
      <c r="F7710" s="174" t="n">
        <v>2035</v>
      </c>
      <c r="G7710" s="175" t="n">
        <v>58</v>
      </c>
      <c r="H7710" s="176" t="n">
        <v>16400.9564643365</v>
      </c>
      <c r="I7710" s="177" t="n">
        <v>3616740.61087878</v>
      </c>
      <c r="J7710" s="178" t="str">
        <f>IF(I7710&gt;0,H7710/I7710,0)</f>
      </c>
      <c r="K7710" s="179" t="str">
        <f>1-EXP(-J7710)</f>
      </c>
      <c r="L7710" s="180" t="str">
        <f>IF(G7710=30,1,M7709)</f>
      </c>
      <c r="M7710" s="181" t="str">
        <f>L7710*(1-K7710)</f>
      </c>
    </row>
    <row r="7711">
      <c r="A7711" t="s">
        <v>164</v>
      </c>
      <c r="B7711" t="s">
        <v>115</v>
      </c>
      <c r="C7711" s="32" t="s">
        <v>376</v>
      </c>
      <c r="D7711" t="s">
        <v>458</v>
      </c>
      <c r="E7711" t="s">
        <v>476</v>
      </c>
      <c r="F7711" s="174" t="n">
        <v>2035</v>
      </c>
      <c r="G7711" s="175" t="n">
        <v>59</v>
      </c>
      <c r="H7711" s="176" t="n">
        <v>17527.7704765014</v>
      </c>
      <c r="I7711" s="177" t="n">
        <v>3526165.58618624</v>
      </c>
      <c r="J7711" s="178" t="str">
        <f>IF(I7711&gt;0,H7711/I7711,0)</f>
      </c>
      <c r="K7711" s="179" t="str">
        <f>1-EXP(-J7711)</f>
      </c>
      <c r="L7711" s="180" t="str">
        <f>IF(G7711=30,1,M7710)</f>
      </c>
      <c r="M7711" s="181" t="str">
        <f>L7711*(1-K7711)</f>
      </c>
    </row>
    <row r="7712">
      <c r="A7712" t="s">
        <v>164</v>
      </c>
      <c r="B7712" t="s">
        <v>115</v>
      </c>
      <c r="C7712" s="32" t="s">
        <v>376</v>
      </c>
      <c r="D7712" t="s">
        <v>458</v>
      </c>
      <c r="E7712" t="s">
        <v>476</v>
      </c>
      <c r="F7712" s="174" t="n">
        <v>2035</v>
      </c>
      <c r="G7712" s="175" t="n">
        <v>60</v>
      </c>
      <c r="H7712" s="176" t="n">
        <v>18898.3678960452</v>
      </c>
      <c r="I7712" s="177" t="n">
        <v>3434014.15800515</v>
      </c>
      <c r="J7712" s="178" t="str">
        <f>IF(I7712&gt;0,H7712/I7712,0)</f>
      </c>
      <c r="K7712" s="179" t="str">
        <f>1-EXP(-J7712)</f>
      </c>
      <c r="L7712" s="180" t="str">
        <f>IF(G7712=30,1,M7711)</f>
      </c>
      <c r="M7712" s="181" t="str">
        <f>L7712*(1-K7712)</f>
      </c>
    </row>
    <row r="7713">
      <c r="A7713" t="s">
        <v>164</v>
      </c>
      <c r="B7713" t="s">
        <v>115</v>
      </c>
      <c r="C7713" s="32" t="s">
        <v>376</v>
      </c>
      <c r="D7713" t="s">
        <v>458</v>
      </c>
      <c r="E7713" t="s">
        <v>476</v>
      </c>
      <c r="F7713" s="174" t="n">
        <v>2035</v>
      </c>
      <c r="G7713" s="175" t="n">
        <v>61</v>
      </c>
      <c r="H7713" s="176" t="n">
        <v>19682.128748987</v>
      </c>
      <c r="I7713" s="177" t="n">
        <v>3314698.27323529</v>
      </c>
      <c r="J7713" s="178" t="str">
        <f>IF(I7713&gt;0,H7713/I7713,0)</f>
      </c>
      <c r="K7713" s="179" t="str">
        <f>1-EXP(-J7713)</f>
      </c>
      <c r="L7713" s="180" t="str">
        <f>IF(G7713=30,1,M7712)</f>
      </c>
      <c r="M7713" s="181" t="str">
        <f>L7713*(1-K7713)</f>
      </c>
    </row>
    <row r="7714">
      <c r="A7714" t="s">
        <v>164</v>
      </c>
      <c r="B7714" t="s">
        <v>115</v>
      </c>
      <c r="C7714" s="32" t="s">
        <v>376</v>
      </c>
      <c r="D7714" t="s">
        <v>458</v>
      </c>
      <c r="E7714" t="s">
        <v>476</v>
      </c>
      <c r="F7714" s="174" t="n">
        <v>2035</v>
      </c>
      <c r="G7714" s="175" t="n">
        <v>62</v>
      </c>
      <c r="H7714" s="176" t="n">
        <v>21207.107941674</v>
      </c>
      <c r="I7714" s="177" t="n">
        <v>3251487.95942241</v>
      </c>
      <c r="J7714" s="178" t="str">
        <f>IF(I7714&gt;0,H7714/I7714,0)</f>
      </c>
      <c r="K7714" s="179" t="str">
        <f>1-EXP(-J7714)</f>
      </c>
      <c r="L7714" s="180" t="str">
        <f>IF(G7714=30,1,M7713)</f>
      </c>
      <c r="M7714" s="181" t="str">
        <f>L7714*(1-K7714)</f>
      </c>
    </row>
    <row r="7715">
      <c r="A7715" t="s">
        <v>164</v>
      </c>
      <c r="B7715" t="s">
        <v>115</v>
      </c>
      <c r="C7715" s="32" t="s">
        <v>376</v>
      </c>
      <c r="D7715" t="s">
        <v>458</v>
      </c>
      <c r="E7715" t="s">
        <v>476</v>
      </c>
      <c r="F7715" s="174" t="n">
        <v>2035</v>
      </c>
      <c r="G7715" s="175" t="n">
        <v>63</v>
      </c>
      <c r="H7715" s="176" t="n">
        <v>21772.1970069618</v>
      </c>
      <c r="I7715" s="177" t="n">
        <v>3035534.0899699</v>
      </c>
      <c r="J7715" s="178" t="str">
        <f>IF(I7715&gt;0,H7715/I7715,0)</f>
      </c>
      <c r="K7715" s="179" t="str">
        <f>1-EXP(-J7715)</f>
      </c>
      <c r="L7715" s="180" t="str">
        <f>IF(G7715=30,1,M7714)</f>
      </c>
      <c r="M7715" s="181" t="str">
        <f>L7715*(1-K7715)</f>
      </c>
    </row>
    <row r="7716">
      <c r="A7716" t="s">
        <v>164</v>
      </c>
      <c r="B7716" t="s">
        <v>115</v>
      </c>
      <c r="C7716" s="32" t="s">
        <v>376</v>
      </c>
      <c r="D7716" t="s">
        <v>458</v>
      </c>
      <c r="E7716" t="s">
        <v>476</v>
      </c>
      <c r="F7716" s="174" t="n">
        <v>2035</v>
      </c>
      <c r="G7716" s="175" t="n">
        <v>64</v>
      </c>
      <c r="H7716" s="176" t="n">
        <v>23090.881781511</v>
      </c>
      <c r="I7716" s="177" t="n">
        <v>2931718.68480571</v>
      </c>
      <c r="J7716" s="178" t="str">
        <f>IF(I7716&gt;0,H7716/I7716,0)</f>
      </c>
      <c r="K7716" s="179" t="str">
        <f>1-EXP(-J7716)</f>
      </c>
      <c r="L7716" s="180" t="str">
        <f>IF(G7716=30,1,M7715)</f>
      </c>
      <c r="M7716" s="181" t="str">
        <f>L7716*(1-K7716)</f>
      </c>
    </row>
    <row r="7717">
      <c r="A7717" t="s">
        <v>164</v>
      </c>
      <c r="B7717" t="s">
        <v>115</v>
      </c>
      <c r="C7717" s="32" t="s">
        <v>376</v>
      </c>
      <c r="D7717" t="s">
        <v>458</v>
      </c>
      <c r="E7717" t="s">
        <v>476</v>
      </c>
      <c r="F7717" s="174" t="n">
        <v>2035</v>
      </c>
      <c r="G7717" s="175" t="n">
        <v>65</v>
      </c>
      <c r="H7717" s="176" t="n">
        <v>23642.0747944898</v>
      </c>
      <c r="I7717" s="177" t="n">
        <v>2830992.10542426</v>
      </c>
      <c r="J7717" s="178" t="str">
        <f>IF(I7717&gt;0,H7717/I7717,0)</f>
      </c>
      <c r="K7717" s="179" t="str">
        <f>1-EXP(-J7717)</f>
      </c>
      <c r="L7717" s="180" t="str">
        <f>IF(G7717=30,1,M7716)</f>
      </c>
      <c r="M7717" s="181" t="str">
        <f>L7717*(1-K7717)</f>
      </c>
    </row>
    <row r="7718">
      <c r="A7718" t="s">
        <v>164</v>
      </c>
      <c r="B7718" t="s">
        <v>115</v>
      </c>
      <c r="C7718" s="32" t="s">
        <v>376</v>
      </c>
      <c r="D7718" t="s">
        <v>458</v>
      </c>
      <c r="E7718" t="s">
        <v>476</v>
      </c>
      <c r="F7718" s="174" t="n">
        <v>2035</v>
      </c>
      <c r="G7718" s="175" t="n">
        <v>66</v>
      </c>
      <c r="H7718" s="176" t="n">
        <v>24596.9157804398</v>
      </c>
      <c r="I7718" s="177" t="n">
        <v>2721359.78842512</v>
      </c>
      <c r="J7718" s="178" t="str">
        <f>IF(I7718&gt;0,H7718/I7718,0)</f>
      </c>
      <c r="K7718" s="179" t="str">
        <f>1-EXP(-J7718)</f>
      </c>
      <c r="L7718" s="180" t="str">
        <f>IF(G7718=30,1,M7717)</f>
      </c>
      <c r="M7718" s="181" t="str">
        <f>L7718*(1-K7718)</f>
      </c>
    </row>
    <row r="7719">
      <c r="A7719" t="s">
        <v>164</v>
      </c>
      <c r="B7719" t="s">
        <v>115</v>
      </c>
      <c r="C7719" s="32" t="s">
        <v>376</v>
      </c>
      <c r="D7719" t="s">
        <v>458</v>
      </c>
      <c r="E7719" t="s">
        <v>476</v>
      </c>
      <c r="F7719" s="174" t="n">
        <v>2035</v>
      </c>
      <c r="G7719" s="175" t="n">
        <v>67</v>
      </c>
      <c r="H7719" s="176" t="n">
        <v>25776.7865398455</v>
      </c>
      <c r="I7719" s="177" t="n">
        <v>2593622.09185728</v>
      </c>
      <c r="J7719" s="178" t="str">
        <f>IF(I7719&gt;0,H7719/I7719,0)</f>
      </c>
      <c r="K7719" s="179" t="str">
        <f>1-EXP(-J7719)</f>
      </c>
      <c r="L7719" s="180" t="str">
        <f>IF(G7719=30,1,M7718)</f>
      </c>
      <c r="M7719" s="181" t="str">
        <f>L7719*(1-K7719)</f>
      </c>
    </row>
    <row r="7720">
      <c r="A7720" t="s">
        <v>164</v>
      </c>
      <c r="B7720" t="s">
        <v>115</v>
      </c>
      <c r="C7720" s="32" t="s">
        <v>376</v>
      </c>
      <c r="D7720" t="s">
        <v>458</v>
      </c>
      <c r="E7720" t="s">
        <v>476</v>
      </c>
      <c r="F7720" s="174" t="n">
        <v>2035</v>
      </c>
      <c r="G7720" s="175" t="n">
        <v>68</v>
      </c>
      <c r="H7720" s="176" t="n">
        <v>26677.7466329291</v>
      </c>
      <c r="I7720" s="177" t="n">
        <v>2437925.89852567</v>
      </c>
      <c r="J7720" s="178" t="str">
        <f>IF(I7720&gt;0,H7720/I7720,0)</f>
      </c>
      <c r="K7720" s="179" t="str">
        <f>1-EXP(-J7720)</f>
      </c>
      <c r="L7720" s="180" t="str">
        <f>IF(G7720=30,1,M7719)</f>
      </c>
      <c r="M7720" s="181" t="str">
        <f>L7720*(1-K7720)</f>
      </c>
    </row>
    <row r="7721">
      <c r="A7721" t="s">
        <v>164</v>
      </c>
      <c r="B7721" t="s">
        <v>115</v>
      </c>
      <c r="C7721" s="32" t="s">
        <v>376</v>
      </c>
      <c r="D7721" t="s">
        <v>458</v>
      </c>
      <c r="E7721" t="s">
        <v>476</v>
      </c>
      <c r="F7721" s="174" t="n">
        <v>2035</v>
      </c>
      <c r="G7721" s="175" t="n">
        <v>69</v>
      </c>
      <c r="H7721" s="176" t="n">
        <v>27880.1885360216</v>
      </c>
      <c r="I7721" s="177" t="n">
        <v>2314464.10584036</v>
      </c>
      <c r="J7721" s="178" t="str">
        <f>IF(I7721&gt;0,H7721/I7721,0)</f>
      </c>
      <c r="K7721" s="179" t="str">
        <f>1-EXP(-J7721)</f>
      </c>
      <c r="L7721" s="180" t="str">
        <f>IF(G7721=30,1,M7720)</f>
      </c>
      <c r="M7721" s="181" t="str">
        <f>L7721*(1-K7721)</f>
      </c>
    </row>
    <row r="7722">
      <c r="A7722" t="s">
        <v>164</v>
      </c>
      <c r="B7722" t="s">
        <v>115</v>
      </c>
      <c r="C7722" s="32" t="s">
        <v>376</v>
      </c>
      <c r="D7722" t="s">
        <v>458</v>
      </c>
      <c r="E7722" t="s">
        <v>476</v>
      </c>
      <c r="F7722" s="174" t="n">
        <v>2036</v>
      </c>
      <c r="G7722" s="175" t="n">
        <v>30</v>
      </c>
      <c r="H7722" s="176" t="n">
        <v>820.131122445067</v>
      </c>
      <c r="I7722" s="177" t="n">
        <v>4608183.8363138</v>
      </c>
      <c r="J7722" s="178" t="str">
        <f>IF(I7722&gt;0,H7722/I7722,0)</f>
      </c>
      <c r="K7722" s="179" t="str">
        <f>1-EXP(-J7722)</f>
      </c>
      <c r="L7722" s="180" t="str">
        <f>IF(G7722=30,1,M7721)</f>
      </c>
      <c r="M7722" s="181" t="str">
        <f>L7722*(1-K7722)</f>
      </c>
    </row>
    <row r="7723">
      <c r="A7723" t="s">
        <v>164</v>
      </c>
      <c r="B7723" t="s">
        <v>115</v>
      </c>
      <c r="C7723" s="32" t="s">
        <v>376</v>
      </c>
      <c r="D7723" t="s">
        <v>458</v>
      </c>
      <c r="E7723" t="s">
        <v>476</v>
      </c>
      <c r="F7723" s="174" t="n">
        <v>2036</v>
      </c>
      <c r="G7723" s="175" t="n">
        <v>31</v>
      </c>
      <c r="H7723" s="176" t="n">
        <v>958.146871173815</v>
      </c>
      <c r="I7723" s="177" t="n">
        <v>4547208.90003076</v>
      </c>
      <c r="J7723" s="178" t="str">
        <f>IF(I7723&gt;0,H7723/I7723,0)</f>
      </c>
      <c r="K7723" s="179" t="str">
        <f>1-EXP(-J7723)</f>
      </c>
      <c r="L7723" s="180" t="str">
        <f>IF(G7723=30,1,M7722)</f>
      </c>
      <c r="M7723" s="181" t="str">
        <f>L7723*(1-K7723)</f>
      </c>
    </row>
    <row r="7724">
      <c r="A7724" t="s">
        <v>164</v>
      </c>
      <c r="B7724" t="s">
        <v>115</v>
      </c>
      <c r="C7724" s="32" t="s">
        <v>376</v>
      </c>
      <c r="D7724" t="s">
        <v>458</v>
      </c>
      <c r="E7724" t="s">
        <v>476</v>
      </c>
      <c r="F7724" s="174" t="n">
        <v>2036</v>
      </c>
      <c r="G7724" s="175" t="n">
        <v>32</v>
      </c>
      <c r="H7724" s="176" t="n">
        <v>978.268206289965</v>
      </c>
      <c r="I7724" s="177" t="n">
        <v>4418760.49404491</v>
      </c>
      <c r="J7724" s="178" t="str">
        <f>IF(I7724&gt;0,H7724/I7724,0)</f>
      </c>
      <c r="K7724" s="179" t="str">
        <f>1-EXP(-J7724)</f>
      </c>
      <c r="L7724" s="180" t="str">
        <f>IF(G7724=30,1,M7723)</f>
      </c>
      <c r="M7724" s="181" t="str">
        <f>L7724*(1-K7724)</f>
      </c>
    </row>
    <row r="7725">
      <c r="A7725" t="s">
        <v>164</v>
      </c>
      <c r="B7725" t="s">
        <v>115</v>
      </c>
      <c r="C7725" s="32" t="s">
        <v>376</v>
      </c>
      <c r="D7725" t="s">
        <v>458</v>
      </c>
      <c r="E7725" t="s">
        <v>476</v>
      </c>
      <c r="F7725" s="174" t="n">
        <v>2036</v>
      </c>
      <c r="G7725" s="175" t="n">
        <v>33</v>
      </c>
      <c r="H7725" s="176" t="n">
        <v>1019.20842326118</v>
      </c>
      <c r="I7725" s="177" t="n">
        <v>4353437.94731989</v>
      </c>
      <c r="J7725" s="178" t="str">
        <f>IF(I7725&gt;0,H7725/I7725,0)</f>
      </c>
      <c r="K7725" s="179" t="str">
        <f>1-EXP(-J7725)</f>
      </c>
      <c r="L7725" s="180" t="str">
        <f>IF(G7725=30,1,M7724)</f>
      </c>
      <c r="M7725" s="181" t="str">
        <f>L7725*(1-K7725)</f>
      </c>
    </row>
    <row r="7726">
      <c r="A7726" t="s">
        <v>164</v>
      </c>
      <c r="B7726" t="s">
        <v>115</v>
      </c>
      <c r="C7726" s="32" t="s">
        <v>376</v>
      </c>
      <c r="D7726" t="s">
        <v>458</v>
      </c>
      <c r="E7726" t="s">
        <v>476</v>
      </c>
      <c r="F7726" s="174" t="n">
        <v>2036</v>
      </c>
      <c r="G7726" s="175" t="n">
        <v>34</v>
      </c>
      <c r="H7726" s="176" t="n">
        <v>1223.66028619636</v>
      </c>
      <c r="I7726" s="177" t="n">
        <v>4331961.02037843</v>
      </c>
      <c r="J7726" s="178" t="str">
        <f>IF(I7726&gt;0,H7726/I7726,0)</f>
      </c>
      <c r="K7726" s="179" t="str">
        <f>1-EXP(-J7726)</f>
      </c>
      <c r="L7726" s="180" t="str">
        <f>IF(G7726=30,1,M7725)</f>
      </c>
      <c r="M7726" s="181" t="str">
        <f>L7726*(1-K7726)</f>
      </c>
    </row>
    <row r="7727">
      <c r="A7727" t="s">
        <v>164</v>
      </c>
      <c r="B7727" t="s">
        <v>115</v>
      </c>
      <c r="C7727" s="32" t="s">
        <v>376</v>
      </c>
      <c r="D7727" t="s">
        <v>458</v>
      </c>
      <c r="E7727" t="s">
        <v>476</v>
      </c>
      <c r="F7727" s="174" t="n">
        <v>2036</v>
      </c>
      <c r="G7727" s="175" t="n">
        <v>35</v>
      </c>
      <c r="H7727" s="176" t="n">
        <v>1635.25128401931</v>
      </c>
      <c r="I7727" s="177" t="n">
        <v>4311721.30054611</v>
      </c>
      <c r="J7727" s="178" t="str">
        <f>IF(I7727&gt;0,H7727/I7727,0)</f>
      </c>
      <c r="K7727" s="179" t="str">
        <f>1-EXP(-J7727)</f>
      </c>
      <c r="L7727" s="180" t="str">
        <f>IF(G7727=30,1,M7726)</f>
      </c>
      <c r="M7727" s="181" t="str">
        <f>L7727*(1-K7727)</f>
      </c>
    </row>
    <row r="7728">
      <c r="A7728" t="s">
        <v>164</v>
      </c>
      <c r="B7728" t="s">
        <v>115</v>
      </c>
      <c r="C7728" s="32" t="s">
        <v>376</v>
      </c>
      <c r="D7728" t="s">
        <v>458</v>
      </c>
      <c r="E7728" t="s">
        <v>476</v>
      </c>
      <c r="F7728" s="174" t="n">
        <v>2036</v>
      </c>
      <c r="G7728" s="175" t="n">
        <v>36</v>
      </c>
      <c r="H7728" s="176" t="n">
        <v>1757.73488109685</v>
      </c>
      <c r="I7728" s="177" t="n">
        <v>4290726.30833042</v>
      </c>
      <c r="J7728" s="178" t="str">
        <f>IF(I7728&gt;0,H7728/I7728,0)</f>
      </c>
      <c r="K7728" s="179" t="str">
        <f>1-EXP(-J7728)</f>
      </c>
      <c r="L7728" s="180" t="str">
        <f>IF(G7728=30,1,M7727)</f>
      </c>
      <c r="M7728" s="181" t="str">
        <f>L7728*(1-K7728)</f>
      </c>
    </row>
    <row r="7729">
      <c r="A7729" t="s">
        <v>164</v>
      </c>
      <c r="B7729" t="s">
        <v>115</v>
      </c>
      <c r="C7729" s="32" t="s">
        <v>376</v>
      </c>
      <c r="D7729" t="s">
        <v>458</v>
      </c>
      <c r="E7729" t="s">
        <v>476</v>
      </c>
      <c r="F7729" s="174" t="n">
        <v>2036</v>
      </c>
      <c r="G7729" s="175" t="n">
        <v>37</v>
      </c>
      <c r="H7729" s="176" t="n">
        <v>1902.99860507449</v>
      </c>
      <c r="I7729" s="177" t="n">
        <v>4309521.33221913</v>
      </c>
      <c r="J7729" s="178" t="str">
        <f>IF(I7729&gt;0,H7729/I7729,0)</f>
      </c>
      <c r="K7729" s="179" t="str">
        <f>1-EXP(-J7729)</f>
      </c>
      <c r="L7729" s="180" t="str">
        <f>IF(G7729=30,1,M7728)</f>
      </c>
      <c r="M7729" s="181" t="str">
        <f>L7729*(1-K7729)</f>
      </c>
    </row>
    <row r="7730">
      <c r="A7730" t="s">
        <v>164</v>
      </c>
      <c r="B7730" t="s">
        <v>115</v>
      </c>
      <c r="C7730" s="32" t="s">
        <v>376</v>
      </c>
      <c r="D7730" t="s">
        <v>458</v>
      </c>
      <c r="E7730" t="s">
        <v>476</v>
      </c>
      <c r="F7730" s="174" t="n">
        <v>2036</v>
      </c>
      <c r="G7730" s="175" t="n">
        <v>38</v>
      </c>
      <c r="H7730" s="176" t="n">
        <v>2084.15263808777</v>
      </c>
      <c r="I7730" s="177" t="n">
        <v>4367092.74551211</v>
      </c>
      <c r="J7730" s="178" t="str">
        <f>IF(I7730&gt;0,H7730/I7730,0)</f>
      </c>
      <c r="K7730" s="179" t="str">
        <f>1-EXP(-J7730)</f>
      </c>
      <c r="L7730" s="180" t="str">
        <f>IF(G7730=30,1,M7729)</f>
      </c>
      <c r="M7730" s="181" t="str">
        <f>L7730*(1-K7730)</f>
      </c>
    </row>
    <row r="7731">
      <c r="A7731" t="s">
        <v>164</v>
      </c>
      <c r="B7731" t="s">
        <v>115</v>
      </c>
      <c r="C7731" s="32" t="s">
        <v>376</v>
      </c>
      <c r="D7731" t="s">
        <v>458</v>
      </c>
      <c r="E7731" t="s">
        <v>476</v>
      </c>
      <c r="F7731" s="174" t="n">
        <v>2036</v>
      </c>
      <c r="G7731" s="175" t="n">
        <v>39</v>
      </c>
      <c r="H7731" s="176" t="n">
        <v>2531.42471023886</v>
      </c>
      <c r="I7731" s="177" t="n">
        <v>4502788.15400323</v>
      </c>
      <c r="J7731" s="178" t="str">
        <f>IF(I7731&gt;0,H7731/I7731,0)</f>
      </c>
      <c r="K7731" s="179" t="str">
        <f>1-EXP(-J7731)</f>
      </c>
      <c r="L7731" s="180" t="str">
        <f>IF(G7731=30,1,M7730)</f>
      </c>
      <c r="M7731" s="181" t="str">
        <f>L7731*(1-K7731)</f>
      </c>
    </row>
    <row r="7732">
      <c r="A7732" t="s">
        <v>164</v>
      </c>
      <c r="B7732" t="s">
        <v>115</v>
      </c>
      <c r="C7732" s="32" t="s">
        <v>376</v>
      </c>
      <c r="D7732" t="s">
        <v>458</v>
      </c>
      <c r="E7732" t="s">
        <v>476</v>
      </c>
      <c r="F7732" s="174" t="n">
        <v>2036</v>
      </c>
      <c r="G7732" s="175" t="n">
        <v>40</v>
      </c>
      <c r="H7732" s="176" t="n">
        <v>3363.36387482832</v>
      </c>
      <c r="I7732" s="177" t="n">
        <v>4457427.52217556</v>
      </c>
      <c r="J7732" s="178" t="str">
        <f>IF(I7732&gt;0,H7732/I7732,0)</f>
      </c>
      <c r="K7732" s="179" t="str">
        <f>1-EXP(-J7732)</f>
      </c>
      <c r="L7732" s="180" t="str">
        <f>IF(G7732=30,1,M7731)</f>
      </c>
      <c r="M7732" s="181" t="str">
        <f>L7732*(1-K7732)</f>
      </c>
    </row>
    <row r="7733">
      <c r="A7733" t="s">
        <v>164</v>
      </c>
      <c r="B7733" t="s">
        <v>115</v>
      </c>
      <c r="C7733" s="32" t="s">
        <v>376</v>
      </c>
      <c r="D7733" t="s">
        <v>458</v>
      </c>
      <c r="E7733" t="s">
        <v>476</v>
      </c>
      <c r="F7733" s="174" t="n">
        <v>2036</v>
      </c>
      <c r="G7733" s="175" t="n">
        <v>41</v>
      </c>
      <c r="H7733" s="176" t="n">
        <v>3494.03701278255</v>
      </c>
      <c r="I7733" s="177" t="n">
        <v>4381131.89611664</v>
      </c>
      <c r="J7733" s="178" t="str">
        <f>IF(I7733&gt;0,H7733/I7733,0)</f>
      </c>
      <c r="K7733" s="179" t="str">
        <f>1-EXP(-J7733)</f>
      </c>
      <c r="L7733" s="180" t="str">
        <f>IF(G7733=30,1,M7732)</f>
      </c>
      <c r="M7733" s="181" t="str">
        <f>L7733*(1-K7733)</f>
      </c>
    </row>
    <row r="7734">
      <c r="A7734" t="s">
        <v>164</v>
      </c>
      <c r="B7734" t="s">
        <v>115</v>
      </c>
      <c r="C7734" s="32" t="s">
        <v>376</v>
      </c>
      <c r="D7734" t="s">
        <v>458</v>
      </c>
      <c r="E7734" t="s">
        <v>476</v>
      </c>
      <c r="F7734" s="174" t="n">
        <v>2036</v>
      </c>
      <c r="G7734" s="175" t="n">
        <v>42</v>
      </c>
      <c r="H7734" s="176" t="n">
        <v>3751.51295919184</v>
      </c>
      <c r="I7734" s="177" t="n">
        <v>4320927.79404897</v>
      </c>
      <c r="J7734" s="178" t="str">
        <f>IF(I7734&gt;0,H7734/I7734,0)</f>
      </c>
      <c r="K7734" s="179" t="str">
        <f>1-EXP(-J7734)</f>
      </c>
      <c r="L7734" s="180" t="str">
        <f>IF(G7734=30,1,M7733)</f>
      </c>
      <c r="M7734" s="181" t="str">
        <f>L7734*(1-K7734)</f>
      </c>
    </row>
    <row r="7735">
      <c r="A7735" t="s">
        <v>164</v>
      </c>
      <c r="B7735" t="s">
        <v>115</v>
      </c>
      <c r="C7735" s="32" t="s">
        <v>376</v>
      </c>
      <c r="D7735" t="s">
        <v>458</v>
      </c>
      <c r="E7735" t="s">
        <v>476</v>
      </c>
      <c r="F7735" s="174" t="n">
        <v>2036</v>
      </c>
      <c r="G7735" s="175" t="n">
        <v>43</v>
      </c>
      <c r="H7735" s="176" t="n">
        <v>4040.78656535726</v>
      </c>
      <c r="I7735" s="177" t="n">
        <v>4263916.80140803</v>
      </c>
      <c r="J7735" s="178" t="str">
        <f>IF(I7735&gt;0,H7735/I7735,0)</f>
      </c>
      <c r="K7735" s="179" t="str">
        <f>1-EXP(-J7735)</f>
      </c>
      <c r="L7735" s="180" t="str">
        <f>IF(G7735=30,1,M7734)</f>
      </c>
      <c r="M7735" s="181" t="str">
        <f>L7735*(1-K7735)</f>
      </c>
    </row>
    <row r="7736">
      <c r="A7736" t="s">
        <v>164</v>
      </c>
      <c r="B7736" t="s">
        <v>115</v>
      </c>
      <c r="C7736" s="32" t="s">
        <v>376</v>
      </c>
      <c r="D7736" t="s">
        <v>458</v>
      </c>
      <c r="E7736" t="s">
        <v>476</v>
      </c>
      <c r="F7736" s="174" t="n">
        <v>2036</v>
      </c>
      <c r="G7736" s="175" t="n">
        <v>44</v>
      </c>
      <c r="H7736" s="176" t="n">
        <v>4451.02709585635</v>
      </c>
      <c r="I7736" s="177" t="n">
        <v>4296632.03647581</v>
      </c>
      <c r="J7736" s="178" t="str">
        <f>IF(I7736&gt;0,H7736/I7736,0)</f>
      </c>
      <c r="K7736" s="179" t="str">
        <f>1-EXP(-J7736)</f>
      </c>
      <c r="L7736" s="180" t="str">
        <f>IF(G7736=30,1,M7735)</f>
      </c>
      <c r="M7736" s="181" t="str">
        <f>L7736*(1-K7736)</f>
      </c>
    </row>
    <row r="7737">
      <c r="A7737" t="s">
        <v>164</v>
      </c>
      <c r="B7737" t="s">
        <v>115</v>
      </c>
      <c r="C7737" s="32" t="s">
        <v>376</v>
      </c>
      <c r="D7737" t="s">
        <v>458</v>
      </c>
      <c r="E7737" t="s">
        <v>476</v>
      </c>
      <c r="F7737" s="174" t="n">
        <v>2036</v>
      </c>
      <c r="G7737" s="175" t="n">
        <v>45</v>
      </c>
      <c r="H7737" s="176" t="n">
        <v>5773.42749426067</v>
      </c>
      <c r="I7737" s="177" t="n">
        <v>4309259.65555338</v>
      </c>
      <c r="J7737" s="178" t="str">
        <f>IF(I7737&gt;0,H7737/I7737,0)</f>
      </c>
      <c r="K7737" s="179" t="str">
        <f>1-EXP(-J7737)</f>
      </c>
      <c r="L7737" s="180" t="str">
        <f>IF(G7737=30,1,M7736)</f>
      </c>
      <c r="M7737" s="181" t="str">
        <f>L7737*(1-K7737)</f>
      </c>
    </row>
    <row r="7738">
      <c r="A7738" t="s">
        <v>164</v>
      </c>
      <c r="B7738" t="s">
        <v>115</v>
      </c>
      <c r="C7738" s="32" t="s">
        <v>376</v>
      </c>
      <c r="D7738" t="s">
        <v>458</v>
      </c>
      <c r="E7738" t="s">
        <v>476</v>
      </c>
      <c r="F7738" s="174" t="n">
        <v>2036</v>
      </c>
      <c r="G7738" s="175" t="n">
        <v>46</v>
      </c>
      <c r="H7738" s="176" t="n">
        <v>8464.22695287998</v>
      </c>
      <c r="I7738" s="177" t="n">
        <v>6340453.32254582</v>
      </c>
      <c r="J7738" s="178" t="str">
        <f>IF(I7738&gt;0,H7738/I7738,0)</f>
      </c>
      <c r="K7738" s="179" t="str">
        <f>1-EXP(-J7738)</f>
      </c>
      <c r="L7738" s="180" t="str">
        <f>IF(G7738=30,1,M7737)</f>
      </c>
      <c r="M7738" s="181" t="str">
        <f>L7738*(1-K7738)</f>
      </c>
    </row>
    <row r="7739">
      <c r="A7739" t="s">
        <v>164</v>
      </c>
      <c r="B7739" t="s">
        <v>115</v>
      </c>
      <c r="C7739" s="32" t="s">
        <v>376</v>
      </c>
      <c r="D7739" t="s">
        <v>458</v>
      </c>
      <c r="E7739" t="s">
        <v>476</v>
      </c>
      <c r="F7739" s="174" t="n">
        <v>2036</v>
      </c>
      <c r="G7739" s="175" t="n">
        <v>47</v>
      </c>
      <c r="H7739" s="176" t="n">
        <v>6728.73538368086</v>
      </c>
      <c r="I7739" s="177" t="n">
        <v>4255484.87916593</v>
      </c>
      <c r="J7739" s="178" t="str">
        <f>IF(I7739&gt;0,H7739/I7739,0)</f>
      </c>
      <c r="K7739" s="179" t="str">
        <f>1-EXP(-J7739)</f>
      </c>
      <c r="L7739" s="180" t="str">
        <f>IF(G7739=30,1,M7738)</f>
      </c>
      <c r="M7739" s="181" t="str">
        <f>L7739*(1-K7739)</f>
      </c>
    </row>
    <row r="7740">
      <c r="A7740" t="s">
        <v>164</v>
      </c>
      <c r="B7740" t="s">
        <v>115</v>
      </c>
      <c r="C7740" s="32" t="s">
        <v>376</v>
      </c>
      <c r="D7740" t="s">
        <v>458</v>
      </c>
      <c r="E7740" t="s">
        <v>476</v>
      </c>
      <c r="F7740" s="174" t="n">
        <v>2036</v>
      </c>
      <c r="G7740" s="175" t="n">
        <v>48</v>
      </c>
      <c r="H7740" s="176" t="n">
        <v>7362.86488671458</v>
      </c>
      <c r="I7740" s="177" t="n">
        <v>4232023.58974192</v>
      </c>
      <c r="J7740" s="178" t="str">
        <f>IF(I7740&gt;0,H7740/I7740,0)</f>
      </c>
      <c r="K7740" s="179" t="str">
        <f>1-EXP(-J7740)</f>
      </c>
      <c r="L7740" s="180" t="str">
        <f>IF(G7740=30,1,M7739)</f>
      </c>
      <c r="M7740" s="181" t="str">
        <f>L7740*(1-K7740)</f>
      </c>
    </row>
    <row r="7741">
      <c r="A7741" t="s">
        <v>164</v>
      </c>
      <c r="B7741" t="s">
        <v>115</v>
      </c>
      <c r="C7741" s="32" t="s">
        <v>376</v>
      </c>
      <c r="D7741" t="s">
        <v>458</v>
      </c>
      <c r="E7741" t="s">
        <v>476</v>
      </c>
      <c r="F7741" s="174" t="n">
        <v>2036</v>
      </c>
      <c r="G7741" s="175" t="n">
        <v>49</v>
      </c>
      <c r="H7741" s="176" t="n">
        <v>7836.57360705996</v>
      </c>
      <c r="I7741" s="177" t="n">
        <v>4094690.44431598</v>
      </c>
      <c r="J7741" s="178" t="str">
        <f>IF(I7741&gt;0,H7741/I7741,0)</f>
      </c>
      <c r="K7741" s="179" t="str">
        <f>1-EXP(-J7741)</f>
      </c>
      <c r="L7741" s="180" t="str">
        <f>IF(G7741=30,1,M7740)</f>
      </c>
      <c r="M7741" s="181" t="str">
        <f>L7741*(1-K7741)</f>
      </c>
    </row>
    <row r="7742">
      <c r="A7742" t="s">
        <v>164</v>
      </c>
      <c r="B7742" t="s">
        <v>115</v>
      </c>
      <c r="C7742" s="32" t="s">
        <v>376</v>
      </c>
      <c r="D7742" t="s">
        <v>458</v>
      </c>
      <c r="E7742" t="s">
        <v>476</v>
      </c>
      <c r="F7742" s="174" t="n">
        <v>2036</v>
      </c>
      <c r="G7742" s="175" t="n">
        <v>50</v>
      </c>
      <c r="H7742" s="176" t="n">
        <v>8996.80454766063</v>
      </c>
      <c r="I7742" s="177" t="n">
        <v>4052308.33269693</v>
      </c>
      <c r="J7742" s="178" t="str">
        <f>IF(I7742&gt;0,H7742/I7742,0)</f>
      </c>
      <c r="K7742" s="179" t="str">
        <f>1-EXP(-J7742)</f>
      </c>
      <c r="L7742" s="180" t="str">
        <f>IF(G7742=30,1,M7741)</f>
      </c>
      <c r="M7742" s="181" t="str">
        <f>L7742*(1-K7742)</f>
      </c>
    </row>
    <row r="7743">
      <c r="A7743" t="s">
        <v>164</v>
      </c>
      <c r="B7743" t="s">
        <v>115</v>
      </c>
      <c r="C7743" s="32" t="s">
        <v>376</v>
      </c>
      <c r="D7743" t="s">
        <v>458</v>
      </c>
      <c r="E7743" t="s">
        <v>476</v>
      </c>
      <c r="F7743" s="174" t="n">
        <v>2036</v>
      </c>
      <c r="G7743" s="175" t="n">
        <v>51</v>
      </c>
      <c r="H7743" s="176" t="n">
        <v>9782.33634637855</v>
      </c>
      <c r="I7743" s="177" t="n">
        <v>4099475.92909097</v>
      </c>
      <c r="J7743" s="178" t="str">
        <f>IF(I7743&gt;0,H7743/I7743,0)</f>
      </c>
      <c r="K7743" s="179" t="str">
        <f>1-EXP(-J7743)</f>
      </c>
      <c r="L7743" s="180" t="str">
        <f>IF(G7743=30,1,M7742)</f>
      </c>
      <c r="M7743" s="181" t="str">
        <f>L7743*(1-K7743)</f>
      </c>
    </row>
    <row r="7744">
      <c r="A7744" t="s">
        <v>164</v>
      </c>
      <c r="B7744" t="s">
        <v>115</v>
      </c>
      <c r="C7744" s="32" t="s">
        <v>376</v>
      </c>
      <c r="D7744" t="s">
        <v>458</v>
      </c>
      <c r="E7744" t="s">
        <v>476</v>
      </c>
      <c r="F7744" s="174" t="n">
        <v>2036</v>
      </c>
      <c r="G7744" s="175" t="n">
        <v>52</v>
      </c>
      <c r="H7744" s="176" t="n">
        <v>10927.918104946</v>
      </c>
      <c r="I7744" s="177" t="n">
        <v>4170596.37170853</v>
      </c>
      <c r="J7744" s="178" t="str">
        <f>IF(I7744&gt;0,H7744/I7744,0)</f>
      </c>
      <c r="K7744" s="179" t="str">
        <f>1-EXP(-J7744)</f>
      </c>
      <c r="L7744" s="180" t="str">
        <f>IF(G7744=30,1,M7743)</f>
      </c>
      <c r="M7744" s="181" t="str">
        <f>L7744*(1-K7744)</f>
      </c>
    </row>
    <row r="7745">
      <c r="A7745" t="s">
        <v>164</v>
      </c>
      <c r="B7745" t="s">
        <v>115</v>
      </c>
      <c r="C7745" s="32" t="s">
        <v>376</v>
      </c>
      <c r="D7745" t="s">
        <v>458</v>
      </c>
      <c r="E7745" t="s">
        <v>476</v>
      </c>
      <c r="F7745" s="174" t="n">
        <v>2036</v>
      </c>
      <c r="G7745" s="175" t="n">
        <v>53</v>
      </c>
      <c r="H7745" s="176" t="n">
        <v>11871.1967240735</v>
      </c>
      <c r="I7745" s="177" t="n">
        <v>4134913.42273066</v>
      </c>
      <c r="J7745" s="178" t="str">
        <f>IF(I7745&gt;0,H7745/I7745,0)</f>
      </c>
      <c r="K7745" s="179" t="str">
        <f>1-EXP(-J7745)</f>
      </c>
      <c r="L7745" s="180" t="str">
        <f>IF(G7745=30,1,M7744)</f>
      </c>
      <c r="M7745" s="181" t="str">
        <f>L7745*(1-K7745)</f>
      </c>
    </row>
    <row r="7746">
      <c r="A7746" t="s">
        <v>164</v>
      </c>
      <c r="B7746" t="s">
        <v>115</v>
      </c>
      <c r="C7746" s="32" t="s">
        <v>376</v>
      </c>
      <c r="D7746" t="s">
        <v>458</v>
      </c>
      <c r="E7746" t="s">
        <v>476</v>
      </c>
      <c r="F7746" s="174" t="n">
        <v>2036</v>
      </c>
      <c r="G7746" s="175" t="n">
        <v>54</v>
      </c>
      <c r="H7746" s="176" t="n">
        <v>12549.5564998098</v>
      </c>
      <c r="I7746" s="177" t="n">
        <v>3989754.30174196</v>
      </c>
      <c r="J7746" s="178" t="str">
        <f>IF(I7746&gt;0,H7746/I7746,0)</f>
      </c>
      <c r="K7746" s="179" t="str">
        <f>1-EXP(-J7746)</f>
      </c>
      <c r="L7746" s="180" t="str">
        <f>IF(G7746=30,1,M7745)</f>
      </c>
      <c r="M7746" s="181" t="str">
        <f>L7746*(1-K7746)</f>
      </c>
    </row>
    <row r="7747">
      <c r="A7747" t="s">
        <v>164</v>
      </c>
      <c r="B7747" t="s">
        <v>115</v>
      </c>
      <c r="C7747" s="32" t="s">
        <v>376</v>
      </c>
      <c r="D7747" t="s">
        <v>458</v>
      </c>
      <c r="E7747" t="s">
        <v>476</v>
      </c>
      <c r="F7747" s="174" t="n">
        <v>2036</v>
      </c>
      <c r="G7747" s="175" t="n">
        <v>55</v>
      </c>
      <c r="H7747" s="176" t="n">
        <v>13423.4578365282</v>
      </c>
      <c r="I7747" s="177" t="n">
        <v>3904283.08271761</v>
      </c>
      <c r="J7747" s="178" t="str">
        <f>IF(I7747&gt;0,H7747/I7747,0)</f>
      </c>
      <c r="K7747" s="179" t="str">
        <f>1-EXP(-J7747)</f>
      </c>
      <c r="L7747" s="180" t="str">
        <f>IF(G7747=30,1,M7746)</f>
      </c>
      <c r="M7747" s="181" t="str">
        <f>L7747*(1-K7747)</f>
      </c>
    </row>
    <row r="7748">
      <c r="A7748" t="s">
        <v>164</v>
      </c>
      <c r="B7748" t="s">
        <v>115</v>
      </c>
      <c r="C7748" s="32" t="s">
        <v>376</v>
      </c>
      <c r="D7748" t="s">
        <v>458</v>
      </c>
      <c r="E7748" t="s">
        <v>476</v>
      </c>
      <c r="F7748" s="174" t="n">
        <v>2036</v>
      </c>
      <c r="G7748" s="175" t="n">
        <v>56</v>
      </c>
      <c r="H7748" s="176" t="n">
        <v>14176.524741393</v>
      </c>
      <c r="I7748" s="177" t="n">
        <v>3832933.54832922</v>
      </c>
      <c r="J7748" s="178" t="str">
        <f>IF(I7748&gt;0,H7748/I7748,0)</f>
      </c>
      <c r="K7748" s="179" t="str">
        <f>1-EXP(-J7748)</f>
      </c>
      <c r="L7748" s="180" t="str">
        <f>IF(G7748=30,1,M7747)</f>
      </c>
      <c r="M7748" s="181" t="str">
        <f>L7748*(1-K7748)</f>
      </c>
    </row>
    <row r="7749">
      <c r="A7749" t="s">
        <v>164</v>
      </c>
      <c r="B7749" t="s">
        <v>115</v>
      </c>
      <c r="C7749" s="32" t="s">
        <v>376</v>
      </c>
      <c r="D7749" t="s">
        <v>458</v>
      </c>
      <c r="E7749" t="s">
        <v>476</v>
      </c>
      <c r="F7749" s="174" t="n">
        <v>2036</v>
      </c>
      <c r="G7749" s="175" t="n">
        <v>57</v>
      </c>
      <c r="H7749" s="176" t="n">
        <v>15229.9222176283</v>
      </c>
      <c r="I7749" s="177" t="n">
        <v>3755965.07209923</v>
      </c>
      <c r="J7749" s="178" t="str">
        <f>IF(I7749&gt;0,H7749/I7749,0)</f>
      </c>
      <c r="K7749" s="179" t="str">
        <f>1-EXP(-J7749)</f>
      </c>
      <c r="L7749" s="180" t="str">
        <f>IF(G7749=30,1,M7748)</f>
      </c>
      <c r="M7749" s="181" t="str">
        <f>L7749*(1-K7749)</f>
      </c>
    </row>
    <row r="7750">
      <c r="A7750" t="s">
        <v>164</v>
      </c>
      <c r="B7750" t="s">
        <v>115</v>
      </c>
      <c r="C7750" s="32" t="s">
        <v>376</v>
      </c>
      <c r="D7750" t="s">
        <v>458</v>
      </c>
      <c r="E7750" t="s">
        <v>476</v>
      </c>
      <c r="F7750" s="174" t="n">
        <v>2036</v>
      </c>
      <c r="G7750" s="175" t="n">
        <v>58</v>
      </c>
      <c r="H7750" s="176" t="n">
        <v>16263.2594311224</v>
      </c>
      <c r="I7750" s="177" t="n">
        <v>3659797.22738577</v>
      </c>
      <c r="J7750" s="178" t="str">
        <f>IF(I7750&gt;0,H7750/I7750,0)</f>
      </c>
      <c r="K7750" s="179" t="str">
        <f>1-EXP(-J7750)</f>
      </c>
      <c r="L7750" s="180" t="str">
        <f>IF(G7750=30,1,M7749)</f>
      </c>
      <c r="M7750" s="181" t="str">
        <f>L7750*(1-K7750)</f>
      </c>
    </row>
    <row r="7751">
      <c r="A7751" t="s">
        <v>164</v>
      </c>
      <c r="B7751" t="s">
        <v>115</v>
      </c>
      <c r="C7751" s="32" t="s">
        <v>376</v>
      </c>
      <c r="D7751" t="s">
        <v>458</v>
      </c>
      <c r="E7751" t="s">
        <v>476</v>
      </c>
      <c r="F7751" s="174" t="n">
        <v>2036</v>
      </c>
      <c r="G7751" s="175" t="n">
        <v>59</v>
      </c>
      <c r="H7751" s="176" t="n">
        <v>17455.9578121839</v>
      </c>
      <c r="I7751" s="177" t="n">
        <v>3578679.82874481</v>
      </c>
      <c r="J7751" s="178" t="str">
        <f>IF(I7751&gt;0,H7751/I7751,0)</f>
      </c>
      <c r="K7751" s="179" t="str">
        <f>1-EXP(-J7751)</f>
      </c>
      <c r="L7751" s="180" t="str">
        <f>IF(G7751=30,1,M7750)</f>
      </c>
      <c r="M7751" s="181" t="str">
        <f>L7751*(1-K7751)</f>
      </c>
    </row>
    <row r="7752">
      <c r="A7752" t="s">
        <v>164</v>
      </c>
      <c r="B7752" t="s">
        <v>115</v>
      </c>
      <c r="C7752" s="32" t="s">
        <v>376</v>
      </c>
      <c r="D7752" t="s">
        <v>458</v>
      </c>
      <c r="E7752" t="s">
        <v>476</v>
      </c>
      <c r="F7752" s="174" t="n">
        <v>2036</v>
      </c>
      <c r="G7752" s="175" t="n">
        <v>60</v>
      </c>
      <c r="H7752" s="176" t="n">
        <v>18790.3265503744</v>
      </c>
      <c r="I7752" s="177" t="n">
        <v>3485564.97708276</v>
      </c>
      <c r="J7752" s="178" t="str">
        <f>IF(I7752&gt;0,H7752/I7752,0)</f>
      </c>
      <c r="K7752" s="179" t="str">
        <f>1-EXP(-J7752)</f>
      </c>
      <c r="L7752" s="180" t="str">
        <f>IF(G7752=30,1,M7751)</f>
      </c>
      <c r="M7752" s="181" t="str">
        <f>L7752*(1-K7752)</f>
      </c>
    </row>
    <row r="7753">
      <c r="A7753" t="s">
        <v>164</v>
      </c>
      <c r="B7753" t="s">
        <v>115</v>
      </c>
      <c r="C7753" s="32" t="s">
        <v>376</v>
      </c>
      <c r="D7753" t="s">
        <v>458</v>
      </c>
      <c r="E7753" t="s">
        <v>476</v>
      </c>
      <c r="F7753" s="174" t="n">
        <v>2036</v>
      </c>
      <c r="G7753" s="175" t="n">
        <v>61</v>
      </c>
      <c r="H7753" s="176" t="n">
        <v>19700.4413368885</v>
      </c>
      <c r="I7753" s="177" t="n">
        <v>3390301.11532086</v>
      </c>
      <c r="J7753" s="178" t="str">
        <f>IF(I7753&gt;0,H7753/I7753,0)</f>
      </c>
      <c r="K7753" s="179" t="str">
        <f>1-EXP(-J7753)</f>
      </c>
      <c r="L7753" s="180" t="str">
        <f>IF(G7753=30,1,M7752)</f>
      </c>
      <c r="M7753" s="181" t="str">
        <f>L7753*(1-K7753)</f>
      </c>
    </row>
    <row r="7754">
      <c r="A7754" t="s">
        <v>164</v>
      </c>
      <c r="B7754" t="s">
        <v>115</v>
      </c>
      <c r="C7754" s="32" t="s">
        <v>376</v>
      </c>
      <c r="D7754" t="s">
        <v>458</v>
      </c>
      <c r="E7754" t="s">
        <v>476</v>
      </c>
      <c r="F7754" s="174" t="n">
        <v>2036</v>
      </c>
      <c r="G7754" s="175" t="n">
        <v>62</v>
      </c>
      <c r="H7754" s="176" t="n">
        <v>20886.532223097</v>
      </c>
      <c r="I7754" s="177" t="n">
        <v>3269205.72814416</v>
      </c>
      <c r="J7754" s="178" t="str">
        <f>IF(I7754&gt;0,H7754/I7754,0)</f>
      </c>
      <c r="K7754" s="179" t="str">
        <f>1-EXP(-J7754)</f>
      </c>
      <c r="L7754" s="180" t="str">
        <f>IF(G7754=30,1,M7753)</f>
      </c>
      <c r="M7754" s="181" t="str">
        <f>L7754*(1-K7754)</f>
      </c>
    </row>
    <row r="7755">
      <c r="A7755" t="s">
        <v>164</v>
      </c>
      <c r="B7755" t="s">
        <v>115</v>
      </c>
      <c r="C7755" s="32" t="s">
        <v>376</v>
      </c>
      <c r="D7755" t="s">
        <v>458</v>
      </c>
      <c r="E7755" t="s">
        <v>476</v>
      </c>
      <c r="F7755" s="174" t="n">
        <v>2036</v>
      </c>
      <c r="G7755" s="175" t="n">
        <v>63</v>
      </c>
      <c r="H7755" s="176" t="n">
        <v>22474.7499653063</v>
      </c>
      <c r="I7755" s="177" t="n">
        <v>3202570.66017714</v>
      </c>
      <c r="J7755" s="178" t="str">
        <f>IF(I7755&gt;0,H7755/I7755,0)</f>
      </c>
      <c r="K7755" s="179" t="str">
        <f>1-EXP(-J7755)</f>
      </c>
      <c r="L7755" s="180" t="str">
        <f>IF(G7755=30,1,M7754)</f>
      </c>
      <c r="M7755" s="181" t="str">
        <f>L7755*(1-K7755)</f>
      </c>
    </row>
    <row r="7756">
      <c r="A7756" t="s">
        <v>164</v>
      </c>
      <c r="B7756" t="s">
        <v>115</v>
      </c>
      <c r="C7756" s="32" t="s">
        <v>376</v>
      </c>
      <c r="D7756" t="s">
        <v>458</v>
      </c>
      <c r="E7756" t="s">
        <v>476</v>
      </c>
      <c r="F7756" s="174" t="n">
        <v>2036</v>
      </c>
      <c r="G7756" s="175" t="n">
        <v>64</v>
      </c>
      <c r="H7756" s="176" t="n">
        <v>23036.4665580428</v>
      </c>
      <c r="I7756" s="177" t="n">
        <v>2985398.58364455</v>
      </c>
      <c r="J7756" s="178" t="str">
        <f>IF(I7756&gt;0,H7756/I7756,0)</f>
      </c>
      <c r="K7756" s="179" t="str">
        <f>1-EXP(-J7756)</f>
      </c>
      <c r="L7756" s="180" t="str">
        <f>IF(G7756=30,1,M7755)</f>
      </c>
      <c r="M7756" s="181" t="str">
        <f>L7756*(1-K7756)</f>
      </c>
    </row>
    <row r="7757">
      <c r="A7757" t="s">
        <v>164</v>
      </c>
      <c r="B7757" t="s">
        <v>115</v>
      </c>
      <c r="C7757" s="32" t="s">
        <v>376</v>
      </c>
      <c r="D7757" t="s">
        <v>458</v>
      </c>
      <c r="E7757" t="s">
        <v>476</v>
      </c>
      <c r="F7757" s="174" t="n">
        <v>2036</v>
      </c>
      <c r="G7757" s="175" t="n">
        <v>65</v>
      </c>
      <c r="H7757" s="176" t="n">
        <v>23523.855535385</v>
      </c>
      <c r="I7757" s="177" t="n">
        <v>2878623.31171098</v>
      </c>
      <c r="J7757" s="178" t="str">
        <f>IF(I7757&gt;0,H7757/I7757,0)</f>
      </c>
      <c r="K7757" s="179" t="str">
        <f>1-EXP(-J7757)</f>
      </c>
      <c r="L7757" s="180" t="str">
        <f>IF(G7757=30,1,M7756)</f>
      </c>
      <c r="M7757" s="181" t="str">
        <f>L7757*(1-K7757)</f>
      </c>
    </row>
    <row r="7758">
      <c r="A7758" t="s">
        <v>164</v>
      </c>
      <c r="B7758" t="s">
        <v>115</v>
      </c>
      <c r="C7758" s="32" t="s">
        <v>376</v>
      </c>
      <c r="D7758" t="s">
        <v>458</v>
      </c>
      <c r="E7758" t="s">
        <v>476</v>
      </c>
      <c r="F7758" s="174" t="n">
        <v>2036</v>
      </c>
      <c r="G7758" s="175" t="n">
        <v>66</v>
      </c>
      <c r="H7758" s="176" t="n">
        <v>24521.8316364365</v>
      </c>
      <c r="I7758" s="177" t="n">
        <v>2775119.36754137</v>
      </c>
      <c r="J7758" s="178" t="str">
        <f>IF(I7758&gt;0,H7758/I7758,0)</f>
      </c>
      <c r="K7758" s="179" t="str">
        <f>1-EXP(-J7758)</f>
      </c>
      <c r="L7758" s="180" t="str">
        <f>IF(G7758=30,1,M7757)</f>
      </c>
      <c r="M7758" s="181" t="str">
        <f>L7758*(1-K7758)</f>
      </c>
    </row>
    <row r="7759">
      <c r="A7759" t="s">
        <v>164</v>
      </c>
      <c r="B7759" t="s">
        <v>115</v>
      </c>
      <c r="C7759" s="32" t="s">
        <v>376</v>
      </c>
      <c r="D7759" t="s">
        <v>458</v>
      </c>
      <c r="E7759" t="s">
        <v>476</v>
      </c>
      <c r="F7759" s="174" t="n">
        <v>2036</v>
      </c>
      <c r="G7759" s="175" t="n">
        <v>67</v>
      </c>
      <c r="H7759" s="176" t="n">
        <v>25886.940788982</v>
      </c>
      <c r="I7759" s="177" t="n">
        <v>2662418.14586211</v>
      </c>
      <c r="J7759" s="178" t="str">
        <f>IF(I7759&gt;0,H7759/I7759,0)</f>
      </c>
      <c r="K7759" s="179" t="str">
        <f>1-EXP(-J7759)</f>
      </c>
      <c r="L7759" s="180" t="str">
        <f>IF(G7759=30,1,M7758)</f>
      </c>
      <c r="M7759" s="181" t="str">
        <f>L7759*(1-K7759)</f>
      </c>
    </row>
    <row r="7760">
      <c r="A7760" t="s">
        <v>164</v>
      </c>
      <c r="B7760" t="s">
        <v>115</v>
      </c>
      <c r="C7760" s="32" t="s">
        <v>376</v>
      </c>
      <c r="D7760" t="s">
        <v>458</v>
      </c>
      <c r="E7760" t="s">
        <v>476</v>
      </c>
      <c r="F7760" s="174" t="n">
        <v>2036</v>
      </c>
      <c r="G7760" s="175" t="n">
        <v>68</v>
      </c>
      <c r="H7760" s="176" t="n">
        <v>27085.2990518995</v>
      </c>
      <c r="I7760" s="177" t="n">
        <v>2531979.33818529</v>
      </c>
      <c r="J7760" s="178" t="str">
        <f>IF(I7760&gt;0,H7760/I7760,0)</f>
      </c>
      <c r="K7760" s="179" t="str">
        <f>1-EXP(-J7760)</f>
      </c>
      <c r="L7760" s="180" t="str">
        <f>IF(G7760=30,1,M7759)</f>
      </c>
      <c r="M7760" s="181" t="str">
        <f>L7760*(1-K7760)</f>
      </c>
    </row>
    <row r="7761">
      <c r="A7761" t="s">
        <v>164</v>
      </c>
      <c r="B7761" t="s">
        <v>115</v>
      </c>
      <c r="C7761" s="32" t="s">
        <v>376</v>
      </c>
      <c r="D7761" t="s">
        <v>458</v>
      </c>
      <c r="E7761" t="s">
        <v>476</v>
      </c>
      <c r="F7761" s="174" t="n">
        <v>2036</v>
      </c>
      <c r="G7761" s="175" t="n">
        <v>69</v>
      </c>
      <c r="H7761" s="176" t="n">
        <v>27983.6386240921</v>
      </c>
      <c r="I7761" s="177" t="n">
        <v>2374250.0016953</v>
      </c>
      <c r="J7761" s="178" t="str">
        <f>IF(I7761&gt;0,H7761/I7761,0)</f>
      </c>
      <c r="K7761" s="179" t="str">
        <f>1-EXP(-J7761)</f>
      </c>
      <c r="L7761" s="180" t="str">
        <f>IF(G7761=30,1,M7760)</f>
      </c>
      <c r="M7761" s="181" t="str">
        <f>L7761*(1-K7761)</f>
      </c>
    </row>
    <row r="7762">
      <c r="A7762" t="s">
        <v>164</v>
      </c>
      <c r="B7762" t="s">
        <v>115</v>
      </c>
      <c r="C7762" s="32" t="s">
        <v>376</v>
      </c>
      <c r="D7762" t="s">
        <v>458</v>
      </c>
      <c r="E7762" t="s">
        <v>476</v>
      </c>
      <c r="F7762" s="174" t="n">
        <v>2037</v>
      </c>
      <c r="G7762" s="175" t="n">
        <v>30</v>
      </c>
      <c r="H7762" s="176" t="n">
        <v>837.737392839323</v>
      </c>
      <c r="I7762" s="177" t="n">
        <v>4685548.05654661</v>
      </c>
      <c r="J7762" s="178" t="str">
        <f>IF(I7762&gt;0,H7762/I7762,0)</f>
      </c>
      <c r="K7762" s="179" t="str">
        <f>1-EXP(-J7762)</f>
      </c>
      <c r="L7762" s="180" t="str">
        <f>IF(G7762=30,1,M7761)</f>
      </c>
      <c r="M7762" s="181" t="str">
        <f>L7762*(1-K7762)</f>
      </c>
    </row>
    <row r="7763">
      <c r="A7763" t="s">
        <v>164</v>
      </c>
      <c r="B7763" t="s">
        <v>115</v>
      </c>
      <c r="C7763" s="32" t="s">
        <v>376</v>
      </c>
      <c r="D7763" t="s">
        <v>458</v>
      </c>
      <c r="E7763" t="s">
        <v>476</v>
      </c>
      <c r="F7763" s="174" t="n">
        <v>2037</v>
      </c>
      <c r="G7763" s="175" t="n">
        <v>31</v>
      </c>
      <c r="H7763" s="176" t="n">
        <v>969.506513293865</v>
      </c>
      <c r="I7763" s="177" t="n">
        <v>4602497.32347597</v>
      </c>
      <c r="J7763" s="178" t="str">
        <f>IF(I7763&gt;0,H7763/I7763,0)</f>
      </c>
      <c r="K7763" s="179" t="str">
        <f>1-EXP(-J7763)</f>
      </c>
      <c r="L7763" s="180" t="str">
        <f>IF(G7763=30,1,M7762)</f>
      </c>
      <c r="M7763" s="181" t="str">
        <f>L7763*(1-K7763)</f>
      </c>
    </row>
    <row r="7764">
      <c r="A7764" t="s">
        <v>164</v>
      </c>
      <c r="B7764" t="s">
        <v>115</v>
      </c>
      <c r="C7764" s="32" t="s">
        <v>376</v>
      </c>
      <c r="D7764" t="s">
        <v>458</v>
      </c>
      <c r="E7764" t="s">
        <v>476</v>
      </c>
      <c r="F7764" s="174" t="n">
        <v>2037</v>
      </c>
      <c r="G7764" s="175" t="n">
        <v>32</v>
      </c>
      <c r="H7764" s="176" t="n">
        <v>1004.68447317816</v>
      </c>
      <c r="I7764" s="177" t="n">
        <v>4541740.36046702</v>
      </c>
      <c r="J7764" s="178" t="str">
        <f>IF(I7764&gt;0,H7764/I7764,0)</f>
      </c>
      <c r="K7764" s="179" t="str">
        <f>1-EXP(-J7764)</f>
      </c>
      <c r="L7764" s="180" t="str">
        <f>IF(G7764=30,1,M7763)</f>
      </c>
      <c r="M7764" s="181" t="str">
        <f>L7764*(1-K7764)</f>
      </c>
    </row>
    <row r="7765">
      <c r="A7765" t="s">
        <v>164</v>
      </c>
      <c r="B7765" t="s">
        <v>115</v>
      </c>
      <c r="C7765" s="32" t="s">
        <v>376</v>
      </c>
      <c r="D7765" t="s">
        <v>458</v>
      </c>
      <c r="E7765" t="s">
        <v>476</v>
      </c>
      <c r="F7765" s="174" t="n">
        <v>2037</v>
      </c>
      <c r="G7765" s="175" t="n">
        <v>33</v>
      </c>
      <c r="H7765" s="176" t="n">
        <v>1031.84986385768</v>
      </c>
      <c r="I7765" s="177" t="n">
        <v>4413225.23071948</v>
      </c>
      <c r="J7765" s="178" t="str">
        <f>IF(I7765&gt;0,H7765/I7765,0)</f>
      </c>
      <c r="K7765" s="179" t="str">
        <f>1-EXP(-J7765)</f>
      </c>
      <c r="L7765" s="180" t="str">
        <f>IF(G7765=30,1,M7764)</f>
      </c>
      <c r="M7765" s="181" t="str">
        <f>L7765*(1-K7765)</f>
      </c>
    </row>
    <row r="7766">
      <c r="A7766" t="s">
        <v>164</v>
      </c>
      <c r="B7766" t="s">
        <v>115</v>
      </c>
      <c r="C7766" s="32" t="s">
        <v>376</v>
      </c>
      <c r="D7766" t="s">
        <v>458</v>
      </c>
      <c r="E7766" t="s">
        <v>476</v>
      </c>
      <c r="F7766" s="174" t="n">
        <v>2037</v>
      </c>
      <c r="G7766" s="175" t="n">
        <v>34</v>
      </c>
      <c r="H7766" s="176" t="n">
        <v>1081.42700415648</v>
      </c>
      <c r="I7766" s="177" t="n">
        <v>4347726.53436965</v>
      </c>
      <c r="J7766" s="178" t="str">
        <f>IF(I7766&gt;0,H7766/I7766,0)</f>
      </c>
      <c r="K7766" s="179" t="str">
        <f>1-EXP(-J7766)</f>
      </c>
      <c r="L7766" s="180" t="str">
        <f>IF(G7766=30,1,M7765)</f>
      </c>
      <c r="M7766" s="181" t="str">
        <f>L7766*(1-K7766)</f>
      </c>
    </row>
    <row r="7767">
      <c r="A7767" t="s">
        <v>164</v>
      </c>
      <c r="B7767" t="s">
        <v>115</v>
      </c>
      <c r="C7767" s="32" t="s">
        <v>376</v>
      </c>
      <c r="D7767" t="s">
        <v>458</v>
      </c>
      <c r="E7767" t="s">
        <v>476</v>
      </c>
      <c r="F7767" s="174" t="n">
        <v>2037</v>
      </c>
      <c r="G7767" s="175" t="n">
        <v>35</v>
      </c>
      <c r="H7767" s="176" t="n">
        <v>1630.29547532225</v>
      </c>
      <c r="I7767" s="177" t="n">
        <v>4325809.73983525</v>
      </c>
      <c r="J7767" s="178" t="str">
        <f>IF(I7767&gt;0,H7767/I7767,0)</f>
      </c>
      <c r="K7767" s="179" t="str">
        <f>1-EXP(-J7767)</f>
      </c>
      <c r="L7767" s="180" t="str">
        <f>IF(G7767=30,1,M7766)</f>
      </c>
      <c r="M7767" s="181" t="str">
        <f>L7767*(1-K7767)</f>
      </c>
    </row>
    <row r="7768">
      <c r="A7768" t="s">
        <v>164</v>
      </c>
      <c r="B7768" t="s">
        <v>115</v>
      </c>
      <c r="C7768" s="32" t="s">
        <v>376</v>
      </c>
      <c r="D7768" t="s">
        <v>458</v>
      </c>
      <c r="E7768" t="s">
        <v>476</v>
      </c>
      <c r="F7768" s="174" t="n">
        <v>2037</v>
      </c>
      <c r="G7768" s="175" t="n">
        <v>36</v>
      </c>
      <c r="H7768" s="176" t="n">
        <v>1745.5406602308</v>
      </c>
      <c r="I7768" s="177" t="n">
        <v>4304862.3914897</v>
      </c>
      <c r="J7768" s="178" t="str">
        <f>IF(I7768&gt;0,H7768/I7768,0)</f>
      </c>
      <c r="K7768" s="179" t="str">
        <f>1-EXP(-J7768)</f>
      </c>
      <c r="L7768" s="180" t="str">
        <f>IF(G7768=30,1,M7767)</f>
      </c>
      <c r="M7768" s="181" t="str">
        <f>L7768*(1-K7768)</f>
      </c>
    </row>
    <row r="7769">
      <c r="A7769" t="s">
        <v>164</v>
      </c>
      <c r="B7769" t="s">
        <v>115</v>
      </c>
      <c r="C7769" s="32" t="s">
        <v>376</v>
      </c>
      <c r="D7769" t="s">
        <v>458</v>
      </c>
      <c r="E7769" t="s">
        <v>476</v>
      </c>
      <c r="F7769" s="174" t="n">
        <v>2037</v>
      </c>
      <c r="G7769" s="175" t="n">
        <v>37</v>
      </c>
      <c r="H7769" s="176" t="n">
        <v>1872.44975724032</v>
      </c>
      <c r="I7769" s="177" t="n">
        <v>4283875.8852997</v>
      </c>
      <c r="J7769" s="178" t="str">
        <f>IF(I7769&gt;0,H7769/I7769,0)</f>
      </c>
      <c r="K7769" s="179" t="str">
        <f>1-EXP(-J7769)</f>
      </c>
      <c r="L7769" s="180" t="str">
        <f>IF(G7769=30,1,M7768)</f>
      </c>
      <c r="M7769" s="181" t="str">
        <f>L7769*(1-K7769)</f>
      </c>
    </row>
    <row r="7770">
      <c r="A7770" t="s">
        <v>164</v>
      </c>
      <c r="B7770" t="s">
        <v>115</v>
      </c>
      <c r="C7770" s="32" t="s">
        <v>376</v>
      </c>
      <c r="D7770" t="s">
        <v>458</v>
      </c>
      <c r="E7770" t="s">
        <v>476</v>
      </c>
      <c r="F7770" s="174" t="n">
        <v>2037</v>
      </c>
      <c r="G7770" s="175" t="n">
        <v>38</v>
      </c>
      <c r="H7770" s="176" t="n">
        <v>2031.5003809197</v>
      </c>
      <c r="I7770" s="177" t="n">
        <v>4302154.93451505</v>
      </c>
      <c r="J7770" s="178" t="str">
        <f>IF(I7770&gt;0,H7770/I7770,0)</f>
      </c>
      <c r="K7770" s="179" t="str">
        <f>1-EXP(-J7770)</f>
      </c>
      <c r="L7770" s="180" t="str">
        <f>IF(G7770=30,1,M7769)</f>
      </c>
      <c r="M7770" s="181" t="str">
        <f>L7770*(1-K7770)</f>
      </c>
    </row>
    <row r="7771">
      <c r="A7771" t="s">
        <v>164</v>
      </c>
      <c r="B7771" t="s">
        <v>115</v>
      </c>
      <c r="C7771" s="32" t="s">
        <v>376</v>
      </c>
      <c r="D7771" t="s">
        <v>458</v>
      </c>
      <c r="E7771" t="s">
        <v>476</v>
      </c>
      <c r="F7771" s="174" t="n">
        <v>2037</v>
      </c>
      <c r="G7771" s="175" t="n">
        <v>39</v>
      </c>
      <c r="H7771" s="176" t="n">
        <v>2228.63564250165</v>
      </c>
      <c r="I7771" s="177" t="n">
        <v>4359076.08968732</v>
      </c>
      <c r="J7771" s="178" t="str">
        <f>IF(I7771&gt;0,H7771/I7771,0)</f>
      </c>
      <c r="K7771" s="179" t="str">
        <f>1-EXP(-J7771)</f>
      </c>
      <c r="L7771" s="180" t="str">
        <f>IF(G7771=30,1,M7770)</f>
      </c>
      <c r="M7771" s="181" t="str">
        <f>L7771*(1-K7771)</f>
      </c>
    </row>
    <row r="7772">
      <c r="A7772" t="s">
        <v>164</v>
      </c>
      <c r="B7772" t="s">
        <v>115</v>
      </c>
      <c r="C7772" s="32" t="s">
        <v>376</v>
      </c>
      <c r="D7772" t="s">
        <v>458</v>
      </c>
      <c r="E7772" t="s">
        <v>476</v>
      </c>
      <c r="F7772" s="174" t="n">
        <v>2037</v>
      </c>
      <c r="G7772" s="175" t="n">
        <v>40</v>
      </c>
      <c r="H7772" s="176" t="n">
        <v>3354.73052916412</v>
      </c>
      <c r="I7772" s="177" t="n">
        <v>4493658.26834326</v>
      </c>
      <c r="J7772" s="178" t="str">
        <f>IF(I7772&gt;0,H7772/I7772,0)</f>
      </c>
      <c r="K7772" s="179" t="str">
        <f>1-EXP(-J7772)</f>
      </c>
      <c r="L7772" s="180" t="str">
        <f>IF(G7772=30,1,M7771)</f>
      </c>
      <c r="M7772" s="181" t="str">
        <f>L7772*(1-K7772)</f>
      </c>
    </row>
    <row r="7773">
      <c r="A7773" t="s">
        <v>164</v>
      </c>
      <c r="B7773" t="s">
        <v>115</v>
      </c>
      <c r="C7773" s="32" t="s">
        <v>376</v>
      </c>
      <c r="D7773" t="s">
        <v>458</v>
      </c>
      <c r="E7773" t="s">
        <v>476</v>
      </c>
      <c r="F7773" s="174" t="n">
        <v>2037</v>
      </c>
      <c r="G7773" s="175" t="n">
        <v>41</v>
      </c>
      <c r="H7773" s="176" t="n">
        <v>3501.418279381</v>
      </c>
      <c r="I7773" s="177" t="n">
        <v>4446945.14921416</v>
      </c>
      <c r="J7773" s="178" t="str">
        <f>IF(I7773&gt;0,H7773/I7773,0)</f>
      </c>
      <c r="K7773" s="179" t="str">
        <f>1-EXP(-J7773)</f>
      </c>
      <c r="L7773" s="180" t="str">
        <f>IF(G7773=30,1,M7772)</f>
      </c>
      <c r="M7773" s="181" t="str">
        <f>L7773*(1-K7773)</f>
      </c>
    </row>
    <row r="7774">
      <c r="A7774" t="s">
        <v>164</v>
      </c>
      <c r="B7774" t="s">
        <v>115</v>
      </c>
      <c r="C7774" s="32" t="s">
        <v>376</v>
      </c>
      <c r="D7774" t="s">
        <v>458</v>
      </c>
      <c r="E7774" t="s">
        <v>476</v>
      </c>
      <c r="F7774" s="174" t="n">
        <v>2037</v>
      </c>
      <c r="G7774" s="175" t="n">
        <v>42</v>
      </c>
      <c r="H7774" s="176" t="n">
        <v>3745.67454655639</v>
      </c>
      <c r="I7774" s="177" t="n">
        <v>4370886.27787102</v>
      </c>
      <c r="J7774" s="178" t="str">
        <f>IF(I7774&gt;0,H7774/I7774,0)</f>
      </c>
      <c r="K7774" s="179" t="str">
        <f>1-EXP(-J7774)</f>
      </c>
      <c r="L7774" s="180" t="str">
        <f>IF(G7774=30,1,M7773)</f>
      </c>
      <c r="M7774" s="181" t="str">
        <f>L7774*(1-K7774)</f>
      </c>
    </row>
    <row r="7775">
      <c r="A7775" t="s">
        <v>164</v>
      </c>
      <c r="B7775" t="s">
        <v>115</v>
      </c>
      <c r="C7775" s="32" t="s">
        <v>376</v>
      </c>
      <c r="D7775" t="s">
        <v>458</v>
      </c>
      <c r="E7775" t="s">
        <v>476</v>
      </c>
      <c r="F7775" s="174" t="n">
        <v>2037</v>
      </c>
      <c r="G7775" s="175" t="n">
        <v>43</v>
      </c>
      <c r="H7775" s="176" t="n">
        <v>4030.10998705185</v>
      </c>
      <c r="I7775" s="177" t="n">
        <v>4309980.483219</v>
      </c>
      <c r="J7775" s="178" t="str">
        <f>IF(I7775&gt;0,H7775/I7775,0)</f>
      </c>
      <c r="K7775" s="179" t="str">
        <f>1-EXP(-J7775)</f>
      </c>
      <c r="L7775" s="180" t="str">
        <f>IF(G7775=30,1,M7774)</f>
      </c>
      <c r="M7775" s="181" t="str">
        <f>L7775*(1-K7775)</f>
      </c>
    </row>
    <row r="7776">
      <c r="A7776" t="s">
        <v>164</v>
      </c>
      <c r="B7776" t="s">
        <v>115</v>
      </c>
      <c r="C7776" s="32" t="s">
        <v>376</v>
      </c>
      <c r="D7776" t="s">
        <v>458</v>
      </c>
      <c r="E7776" t="s">
        <v>476</v>
      </c>
      <c r="F7776" s="174" t="n">
        <v>2037</v>
      </c>
      <c r="G7776" s="175" t="n">
        <v>44</v>
      </c>
      <c r="H7776" s="176" t="n">
        <v>4349.1674545577</v>
      </c>
      <c r="I7776" s="177" t="n">
        <v>4252182.31249328</v>
      </c>
      <c r="J7776" s="178" t="str">
        <f>IF(I7776&gt;0,H7776/I7776,0)</f>
      </c>
      <c r="K7776" s="179" t="str">
        <f>1-EXP(-J7776)</f>
      </c>
      <c r="L7776" s="180" t="str">
        <f>IF(G7776=30,1,M7775)</f>
      </c>
      <c r="M7776" s="181" t="str">
        <f>L7776*(1-K7776)</f>
      </c>
    </row>
    <row r="7777">
      <c r="A7777" t="s">
        <v>164</v>
      </c>
      <c r="B7777" t="s">
        <v>115</v>
      </c>
      <c r="C7777" s="32" t="s">
        <v>376</v>
      </c>
      <c r="D7777" t="s">
        <v>458</v>
      </c>
      <c r="E7777" t="s">
        <v>476</v>
      </c>
      <c r="F7777" s="174" t="n">
        <v>2037</v>
      </c>
      <c r="G7777" s="175" t="n">
        <v>45</v>
      </c>
      <c r="H7777" s="176" t="n">
        <v>5656.87308972284</v>
      </c>
      <c r="I7777" s="177" t="n">
        <v>4283762.83558957</v>
      </c>
      <c r="J7777" s="178" t="str">
        <f>IF(I7777&gt;0,H7777/I7777,0)</f>
      </c>
      <c r="K7777" s="179" t="str">
        <f>1-EXP(-J7777)</f>
      </c>
      <c r="L7777" s="180" t="str">
        <f>IF(G7777=30,1,M7776)</f>
      </c>
      <c r="M7777" s="181" t="str">
        <f>L7777*(1-K7777)</f>
      </c>
    </row>
    <row r="7778">
      <c r="A7778" t="s">
        <v>164</v>
      </c>
      <c r="B7778" t="s">
        <v>115</v>
      </c>
      <c r="C7778" s="32" t="s">
        <v>376</v>
      </c>
      <c r="D7778" t="s">
        <v>458</v>
      </c>
      <c r="E7778" t="s">
        <v>476</v>
      </c>
      <c r="F7778" s="174" t="n">
        <v>2037</v>
      </c>
      <c r="G7778" s="175" t="n">
        <v>46</v>
      </c>
      <c r="H7778" s="176" t="n">
        <v>6067.05656734114</v>
      </c>
      <c r="I7778" s="177" t="n">
        <v>4294238.08783105</v>
      </c>
      <c r="J7778" s="178" t="str">
        <f>IF(I7778&gt;0,H7778/I7778,0)</f>
      </c>
      <c r="K7778" s="179" t="str">
        <f>1-EXP(-J7778)</f>
      </c>
      <c r="L7778" s="180" t="str">
        <f>IF(G7778=30,1,M7777)</f>
      </c>
      <c r="M7778" s="181" t="str">
        <f>L7778*(1-K7778)</f>
      </c>
    </row>
    <row r="7779">
      <c r="A7779" t="s">
        <v>164</v>
      </c>
      <c r="B7779" t="s">
        <v>115</v>
      </c>
      <c r="C7779" s="32" t="s">
        <v>376</v>
      </c>
      <c r="D7779" t="s">
        <v>458</v>
      </c>
      <c r="E7779" t="s">
        <v>476</v>
      </c>
      <c r="F7779" s="174" t="n">
        <v>2037</v>
      </c>
      <c r="G7779" s="175" t="n">
        <v>47</v>
      </c>
      <c r="H7779" s="176" t="n">
        <v>9106.13236140157</v>
      </c>
      <c r="I7779" s="177" t="n">
        <v>6319092.10408463</v>
      </c>
      <c r="J7779" s="178" t="str">
        <f>IF(I7779&gt;0,H7779/I7779,0)</f>
      </c>
      <c r="K7779" s="179" t="str">
        <f>1-EXP(-J7779)</f>
      </c>
      <c r="L7779" s="180" t="str">
        <f>IF(G7779=30,1,M7778)</f>
      </c>
      <c r="M7779" s="181" t="str">
        <f>L7779*(1-K7779)</f>
      </c>
    </row>
    <row r="7780">
      <c r="A7780" t="s">
        <v>164</v>
      </c>
      <c r="B7780" t="s">
        <v>115</v>
      </c>
      <c r="C7780" s="32" t="s">
        <v>376</v>
      </c>
      <c r="D7780" t="s">
        <v>458</v>
      </c>
      <c r="E7780" t="s">
        <v>476</v>
      </c>
      <c r="F7780" s="174" t="n">
        <v>2037</v>
      </c>
      <c r="G7780" s="175" t="n">
        <v>48</v>
      </c>
      <c r="H7780" s="176" t="n">
        <v>7262.12217676566</v>
      </c>
      <c r="I7780" s="177" t="n">
        <v>4238933.82705387</v>
      </c>
      <c r="J7780" s="178" t="str">
        <f>IF(I7780&gt;0,H7780/I7780,0)</f>
      </c>
      <c r="K7780" s="179" t="str">
        <f>1-EXP(-J7780)</f>
      </c>
      <c r="L7780" s="180" t="str">
        <f>IF(G7780=30,1,M7779)</f>
      </c>
      <c r="M7780" s="181" t="str">
        <f>L7780*(1-K7780)</f>
      </c>
    </row>
    <row r="7781">
      <c r="A7781" t="s">
        <v>164</v>
      </c>
      <c r="B7781" t="s">
        <v>115</v>
      </c>
      <c r="C7781" s="32" t="s">
        <v>376</v>
      </c>
      <c r="D7781" t="s">
        <v>458</v>
      </c>
      <c r="E7781" t="s">
        <v>476</v>
      </c>
      <c r="F7781" s="174" t="n">
        <v>2037</v>
      </c>
      <c r="G7781" s="175" t="n">
        <v>49</v>
      </c>
      <c r="H7781" s="176" t="n">
        <v>7939.50782299893</v>
      </c>
      <c r="I7781" s="177" t="n">
        <v>4213968.93225884</v>
      </c>
      <c r="J7781" s="178" t="str">
        <f>IF(I7781&gt;0,H7781/I7781,0)</f>
      </c>
      <c r="K7781" s="179" t="str">
        <f>1-EXP(-J7781)</f>
      </c>
      <c r="L7781" s="180" t="str">
        <f>IF(G7781=30,1,M7780)</f>
      </c>
      <c r="M7781" s="181" t="str">
        <f>L7781*(1-K7781)</f>
      </c>
    </row>
    <row r="7782">
      <c r="A7782" t="s">
        <v>164</v>
      </c>
      <c r="B7782" t="s">
        <v>115</v>
      </c>
      <c r="C7782" s="32" t="s">
        <v>376</v>
      </c>
      <c r="D7782" t="s">
        <v>458</v>
      </c>
      <c r="E7782" t="s">
        <v>476</v>
      </c>
      <c r="F7782" s="174" t="n">
        <v>2037</v>
      </c>
      <c r="G7782" s="175" t="n">
        <v>50</v>
      </c>
      <c r="H7782" s="176" t="n">
        <v>8900.96519386692</v>
      </c>
      <c r="I7782" s="177" t="n">
        <v>4075525.41331949</v>
      </c>
      <c r="J7782" s="178" t="str">
        <f>IF(I7782&gt;0,H7782/I7782,0)</f>
      </c>
      <c r="K7782" s="179" t="str">
        <f>1-EXP(-J7782)</f>
      </c>
      <c r="L7782" s="180" t="str">
        <f>IF(G7782=30,1,M7781)</f>
      </c>
      <c r="M7782" s="181" t="str">
        <f>L7782*(1-K7782)</f>
      </c>
    </row>
    <row r="7783">
      <c r="A7783" t="s">
        <v>164</v>
      </c>
      <c r="B7783" t="s">
        <v>115</v>
      </c>
      <c r="C7783" s="32" t="s">
        <v>376</v>
      </c>
      <c r="D7783" t="s">
        <v>458</v>
      </c>
      <c r="E7783" t="s">
        <v>476</v>
      </c>
      <c r="F7783" s="174" t="n">
        <v>2037</v>
      </c>
      <c r="G7783" s="175" t="n">
        <v>51</v>
      </c>
      <c r="H7783" s="176" t="n">
        <v>9449.68832644704</v>
      </c>
      <c r="I7783" s="177" t="n">
        <v>4030805.77689783</v>
      </c>
      <c r="J7783" s="178" t="str">
        <f>IF(I7783&gt;0,H7783/I7783,0)</f>
      </c>
      <c r="K7783" s="179" t="str">
        <f>1-EXP(-J7783)</f>
      </c>
      <c r="L7783" s="180" t="str">
        <f>IF(G7783=30,1,M7782)</f>
      </c>
      <c r="M7783" s="181" t="str">
        <f>L7783*(1-K7783)</f>
      </c>
    </row>
    <row r="7784">
      <c r="A7784" t="s">
        <v>164</v>
      </c>
      <c r="B7784" t="s">
        <v>115</v>
      </c>
      <c r="C7784" s="32" t="s">
        <v>376</v>
      </c>
      <c r="D7784" t="s">
        <v>458</v>
      </c>
      <c r="E7784" t="s">
        <v>476</v>
      </c>
      <c r="F7784" s="174" t="n">
        <v>2037</v>
      </c>
      <c r="G7784" s="175" t="n">
        <v>52</v>
      </c>
      <c r="H7784" s="176" t="n">
        <v>10495.8289403004</v>
      </c>
      <c r="I7784" s="177" t="n">
        <v>4076627.16769065</v>
      </c>
      <c r="J7784" s="178" t="str">
        <f>IF(I7784&gt;0,H7784/I7784,0)</f>
      </c>
      <c r="K7784" s="179" t="str">
        <f>1-EXP(-J7784)</f>
      </c>
      <c r="L7784" s="180" t="str">
        <f>IF(G7784=30,1,M7783)</f>
      </c>
      <c r="M7784" s="181" t="str">
        <f>L7784*(1-K7784)</f>
      </c>
    </row>
    <row r="7785">
      <c r="A7785" t="s">
        <v>164</v>
      </c>
      <c r="B7785" t="s">
        <v>115</v>
      </c>
      <c r="C7785" s="32" t="s">
        <v>376</v>
      </c>
      <c r="D7785" t="s">
        <v>458</v>
      </c>
      <c r="E7785" t="s">
        <v>476</v>
      </c>
      <c r="F7785" s="174" t="n">
        <v>2037</v>
      </c>
      <c r="G7785" s="175" t="n">
        <v>53</v>
      </c>
      <c r="H7785" s="176" t="n">
        <v>11702.2352570187</v>
      </c>
      <c r="I7785" s="177" t="n">
        <v>4145142.80283096</v>
      </c>
      <c r="J7785" s="178" t="str">
        <f>IF(I7785&gt;0,H7785/I7785,0)</f>
      </c>
      <c r="K7785" s="179" t="str">
        <f>1-EXP(-J7785)</f>
      </c>
      <c r="L7785" s="180" t="str">
        <f>IF(G7785=30,1,M7784)</f>
      </c>
      <c r="M7785" s="181" t="str">
        <f>L7785*(1-K7785)</f>
      </c>
    </row>
    <row r="7786">
      <c r="A7786" t="s">
        <v>164</v>
      </c>
      <c r="B7786" t="s">
        <v>115</v>
      </c>
      <c r="C7786" s="32" t="s">
        <v>376</v>
      </c>
      <c r="D7786" t="s">
        <v>458</v>
      </c>
      <c r="E7786" t="s">
        <v>476</v>
      </c>
      <c r="F7786" s="174" t="n">
        <v>2037</v>
      </c>
      <c r="G7786" s="175" t="n">
        <v>54</v>
      </c>
      <c r="H7786" s="176" t="n">
        <v>12689.7248889102</v>
      </c>
      <c r="I7786" s="177" t="n">
        <v>4107318.57552665</v>
      </c>
      <c r="J7786" s="178" t="str">
        <f>IF(I7786&gt;0,H7786/I7786,0)</f>
      </c>
      <c r="K7786" s="179" t="str">
        <f>1-EXP(-J7786)</f>
      </c>
      <c r="L7786" s="180" t="str">
        <f>IF(G7786=30,1,M7785)</f>
      </c>
      <c r="M7786" s="181" t="str">
        <f>L7786*(1-K7786)</f>
      </c>
    </row>
    <row r="7787">
      <c r="A7787" t="s">
        <v>164</v>
      </c>
      <c r="B7787" t="s">
        <v>115</v>
      </c>
      <c r="C7787" s="32" t="s">
        <v>376</v>
      </c>
      <c r="D7787" t="s">
        <v>458</v>
      </c>
      <c r="E7787" t="s">
        <v>476</v>
      </c>
      <c r="F7787" s="174" t="n">
        <v>2037</v>
      </c>
      <c r="G7787" s="175" t="n">
        <v>55</v>
      </c>
      <c r="H7787" s="176" t="n">
        <v>13361.1979512249</v>
      </c>
      <c r="I7787" s="177" t="n">
        <v>3960641.01914742</v>
      </c>
      <c r="J7787" s="178" t="str">
        <f>IF(I7787&gt;0,H7787/I7787,0)</f>
      </c>
      <c r="K7787" s="179" t="str">
        <f>1-EXP(-J7787)</f>
      </c>
      <c r="L7787" s="180" t="str">
        <f>IF(G7787=30,1,M7786)</f>
      </c>
      <c r="M7787" s="181" t="str">
        <f>L7787*(1-K7787)</f>
      </c>
    </row>
    <row r="7788">
      <c r="A7788" t="s">
        <v>164</v>
      </c>
      <c r="B7788" t="s">
        <v>115</v>
      </c>
      <c r="C7788" s="32" t="s">
        <v>376</v>
      </c>
      <c r="D7788" t="s">
        <v>458</v>
      </c>
      <c r="E7788" t="s">
        <v>476</v>
      </c>
      <c r="F7788" s="174" t="n">
        <v>2037</v>
      </c>
      <c r="G7788" s="175" t="n">
        <v>56</v>
      </c>
      <c r="H7788" s="176" t="n">
        <v>14037.9529417596</v>
      </c>
      <c r="I7788" s="177" t="n">
        <v>3872901.63823106</v>
      </c>
      <c r="J7788" s="178" t="str">
        <f>IF(I7788&gt;0,H7788/I7788,0)</f>
      </c>
      <c r="K7788" s="179" t="str">
        <f>1-EXP(-J7788)</f>
      </c>
      <c r="L7788" s="180" t="str">
        <f>IF(G7788=30,1,M7787)</f>
      </c>
      <c r="M7788" s="181" t="str">
        <f>L7788*(1-K7788)</f>
      </c>
    </row>
    <row r="7789">
      <c r="A7789" t="s">
        <v>164</v>
      </c>
      <c r="B7789" t="s">
        <v>115</v>
      </c>
      <c r="C7789" s="32" t="s">
        <v>376</v>
      </c>
      <c r="D7789" t="s">
        <v>458</v>
      </c>
      <c r="E7789" t="s">
        <v>476</v>
      </c>
      <c r="F7789" s="174" t="n">
        <v>2037</v>
      </c>
      <c r="G7789" s="175" t="n">
        <v>57</v>
      </c>
      <c r="H7789" s="176" t="n">
        <v>15097.8755189282</v>
      </c>
      <c r="I7789" s="177" t="n">
        <v>3799814.19848498</v>
      </c>
      <c r="J7789" s="178" t="str">
        <f>IF(I7789&gt;0,H7789/I7789,0)</f>
      </c>
      <c r="K7789" s="179" t="str">
        <f>1-EXP(-J7789)</f>
      </c>
      <c r="L7789" s="180" t="str">
        <f>IF(G7789=30,1,M7788)</f>
      </c>
      <c r="M7789" s="181" t="str">
        <f>L7789*(1-K7789)</f>
      </c>
    </row>
    <row r="7790">
      <c r="A7790" t="s">
        <v>164</v>
      </c>
      <c r="B7790" t="s">
        <v>115</v>
      </c>
      <c r="C7790" s="32" t="s">
        <v>376</v>
      </c>
      <c r="D7790" t="s">
        <v>458</v>
      </c>
      <c r="E7790" t="s">
        <v>476</v>
      </c>
      <c r="F7790" s="174" t="n">
        <v>2037</v>
      </c>
      <c r="G7790" s="175" t="n">
        <v>58</v>
      </c>
      <c r="H7790" s="176" t="n">
        <v>16211.6280431116</v>
      </c>
      <c r="I7790" s="177" t="n">
        <v>3720486.50509583</v>
      </c>
      <c r="J7790" s="178" t="str">
        <f>IF(I7790&gt;0,H7790/I7790,0)</f>
      </c>
      <c r="K7790" s="179" t="str">
        <f>1-EXP(-J7790)</f>
      </c>
      <c r="L7790" s="180" t="str">
        <f>IF(G7790=30,1,M7789)</f>
      </c>
      <c r="M7790" s="181" t="str">
        <f>L7790*(1-K7790)</f>
      </c>
    </row>
    <row r="7791">
      <c r="A7791" t="s">
        <v>164</v>
      </c>
      <c r="B7791" t="s">
        <v>115</v>
      </c>
      <c r="C7791" s="32" t="s">
        <v>376</v>
      </c>
      <c r="D7791" t="s">
        <v>458</v>
      </c>
      <c r="E7791" t="s">
        <v>476</v>
      </c>
      <c r="F7791" s="174" t="n">
        <v>2037</v>
      </c>
      <c r="G7791" s="175" t="n">
        <v>59</v>
      </c>
      <c r="H7791" s="176" t="n">
        <v>17303.9576020421</v>
      </c>
      <c r="I7791" s="177" t="n">
        <v>3621994.5605619</v>
      </c>
      <c r="J7791" s="178" t="str">
        <f>IF(I7791&gt;0,H7791/I7791,0)</f>
      </c>
      <c r="K7791" s="179" t="str">
        <f>1-EXP(-J7791)</f>
      </c>
      <c r="L7791" s="180" t="str">
        <f>IF(G7791=30,1,M7790)</f>
      </c>
      <c r="M7791" s="181" t="str">
        <f>L7791*(1-K7791)</f>
      </c>
    </row>
    <row r="7792">
      <c r="A7792" t="s">
        <v>164</v>
      </c>
      <c r="B7792" t="s">
        <v>115</v>
      </c>
      <c r="C7792" s="32" t="s">
        <v>376</v>
      </c>
      <c r="D7792" t="s">
        <v>458</v>
      </c>
      <c r="E7792" t="s">
        <v>476</v>
      </c>
      <c r="F7792" s="174" t="n">
        <v>2037</v>
      </c>
      <c r="G7792" s="175" t="n">
        <v>60</v>
      </c>
      <c r="H7792" s="176" t="n">
        <v>18675.1659394539</v>
      </c>
      <c r="I7792" s="177" t="n">
        <v>3538186.85606464</v>
      </c>
      <c r="J7792" s="178" t="str">
        <f>IF(I7792&gt;0,H7792/I7792,0)</f>
      </c>
      <c r="K7792" s="179" t="str">
        <f>1-EXP(-J7792)</f>
      </c>
      <c r="L7792" s="180" t="str">
        <f>IF(G7792=30,1,M7791)</f>
      </c>
      <c r="M7792" s="181" t="str">
        <f>L7792*(1-K7792)</f>
      </c>
    </row>
    <row r="7793">
      <c r="A7793" t="s">
        <v>164</v>
      </c>
      <c r="B7793" t="s">
        <v>115</v>
      </c>
      <c r="C7793" s="32" t="s">
        <v>376</v>
      </c>
      <c r="D7793" t="s">
        <v>458</v>
      </c>
      <c r="E7793" t="s">
        <v>476</v>
      </c>
      <c r="F7793" s="174" t="n">
        <v>2037</v>
      </c>
      <c r="G7793" s="175" t="n">
        <v>61</v>
      </c>
      <c r="H7793" s="176" t="n">
        <v>19564.8265214767</v>
      </c>
      <c r="I7793" s="177" t="n">
        <v>3441988.85155174</v>
      </c>
      <c r="J7793" s="178" t="str">
        <f>IF(I7793&gt;0,H7793/I7793,0)</f>
      </c>
      <c r="K7793" s="179" t="str">
        <f>1-EXP(-J7793)</f>
      </c>
      <c r="L7793" s="180" t="str">
        <f>IF(G7793=30,1,M7792)</f>
      </c>
      <c r="M7793" s="181" t="str">
        <f>L7793*(1-K7793)</f>
      </c>
    </row>
    <row r="7794">
      <c r="A7794" t="s">
        <v>164</v>
      </c>
      <c r="B7794" t="s">
        <v>115</v>
      </c>
      <c r="C7794" s="32" t="s">
        <v>376</v>
      </c>
      <c r="D7794" t="s">
        <v>458</v>
      </c>
      <c r="E7794" t="s">
        <v>476</v>
      </c>
      <c r="F7794" s="174" t="n">
        <v>2037</v>
      </c>
      <c r="G7794" s="175" t="n">
        <v>62</v>
      </c>
      <c r="H7794" s="176" t="n">
        <v>20906.4366430644</v>
      </c>
      <c r="I7794" s="177" t="n">
        <v>3344588.43648479</v>
      </c>
      <c r="J7794" s="178" t="str">
        <f>IF(I7794&gt;0,H7794/I7794,0)</f>
      </c>
      <c r="K7794" s="179" t="str">
        <f>1-EXP(-J7794)</f>
      </c>
      <c r="L7794" s="180" t="str">
        <f>IF(G7794=30,1,M7793)</f>
      </c>
      <c r="M7794" s="181" t="str">
        <f>L7794*(1-K7794)</f>
      </c>
    </row>
    <row r="7795">
      <c r="A7795" t="s">
        <v>164</v>
      </c>
      <c r="B7795" t="s">
        <v>115</v>
      </c>
      <c r="C7795" s="32" t="s">
        <v>376</v>
      </c>
      <c r="D7795" t="s">
        <v>458</v>
      </c>
      <c r="E7795" t="s">
        <v>476</v>
      </c>
      <c r="F7795" s="174" t="n">
        <v>2037</v>
      </c>
      <c r="G7795" s="175" t="n">
        <v>63</v>
      </c>
      <c r="H7795" s="176" t="n">
        <v>22134.6819845062</v>
      </c>
      <c r="I7795" s="177" t="n">
        <v>3220861.38292742</v>
      </c>
      <c r="J7795" s="178" t="str">
        <f>IF(I7795&gt;0,H7795/I7795,0)</f>
      </c>
      <c r="K7795" s="179" t="str">
        <f>1-EXP(-J7795)</f>
      </c>
      <c r="L7795" s="180" t="str">
        <f>IF(G7795=30,1,M7794)</f>
      </c>
      <c r="M7795" s="181" t="str">
        <f>L7795*(1-K7795)</f>
      </c>
    </row>
    <row r="7796">
      <c r="A7796" t="s">
        <v>164</v>
      </c>
      <c r="B7796" t="s">
        <v>115</v>
      </c>
      <c r="C7796" s="32" t="s">
        <v>376</v>
      </c>
      <c r="D7796" t="s">
        <v>458</v>
      </c>
      <c r="E7796" t="s">
        <v>476</v>
      </c>
      <c r="F7796" s="174" t="n">
        <v>2037</v>
      </c>
      <c r="G7796" s="175" t="n">
        <v>64</v>
      </c>
      <c r="H7796" s="176" t="n">
        <v>23779.7260811659</v>
      </c>
      <c r="I7796" s="177" t="n">
        <v>3150640.56211917</v>
      </c>
      <c r="J7796" s="178" t="str">
        <f>IF(I7796&gt;0,H7796/I7796,0)</f>
      </c>
      <c r="K7796" s="179" t="str">
        <f>1-EXP(-J7796)</f>
      </c>
      <c r="L7796" s="180" t="str">
        <f>IF(G7796=30,1,M7795)</f>
      </c>
      <c r="M7796" s="181" t="str">
        <f>L7796*(1-K7796)</f>
      </c>
    </row>
    <row r="7797">
      <c r="A7797" t="s">
        <v>164</v>
      </c>
      <c r="B7797" t="s">
        <v>115</v>
      </c>
      <c r="C7797" s="32" t="s">
        <v>376</v>
      </c>
      <c r="D7797" t="s">
        <v>458</v>
      </c>
      <c r="E7797" t="s">
        <v>476</v>
      </c>
      <c r="F7797" s="174" t="n">
        <v>2037</v>
      </c>
      <c r="G7797" s="175" t="n">
        <v>65</v>
      </c>
      <c r="H7797" s="176" t="n">
        <v>23439.8708381039</v>
      </c>
      <c r="I7797" s="177" t="n">
        <v>2932245.67528597</v>
      </c>
      <c r="J7797" s="178" t="str">
        <f>IF(I7797&gt;0,H7797/I7797,0)</f>
      </c>
      <c r="K7797" s="179" t="str">
        <f>1-EXP(-J7797)</f>
      </c>
      <c r="L7797" s="180" t="str">
        <f>IF(G7797=30,1,M7796)</f>
      </c>
      <c r="M7797" s="181" t="str">
        <f>L7797*(1-K7797)</f>
      </c>
    </row>
    <row r="7798">
      <c r="A7798" t="s">
        <v>164</v>
      </c>
      <c r="B7798" t="s">
        <v>115</v>
      </c>
      <c r="C7798" s="32" t="s">
        <v>376</v>
      </c>
      <c r="D7798" t="s">
        <v>458</v>
      </c>
      <c r="E7798" t="s">
        <v>476</v>
      </c>
      <c r="F7798" s="174" t="n">
        <v>2037</v>
      </c>
      <c r="G7798" s="175" t="n">
        <v>66</v>
      </c>
      <c r="H7798" s="176" t="n">
        <v>24375.2622244792</v>
      </c>
      <c r="I7798" s="177" t="n">
        <v>2822792.06863431</v>
      </c>
      <c r="J7798" s="178" t="str">
        <f>IF(I7798&gt;0,H7798/I7798,0)</f>
      </c>
      <c r="K7798" s="179" t="str">
        <f>1-EXP(-J7798)</f>
      </c>
      <c r="L7798" s="180" t="str">
        <f>IF(G7798=30,1,M7797)</f>
      </c>
      <c r="M7798" s="181" t="str">
        <f>L7798*(1-K7798)</f>
      </c>
    </row>
    <row r="7799">
      <c r="A7799" t="s">
        <v>164</v>
      </c>
      <c r="B7799" t="s">
        <v>115</v>
      </c>
      <c r="C7799" s="32" t="s">
        <v>376</v>
      </c>
      <c r="D7799" t="s">
        <v>458</v>
      </c>
      <c r="E7799" t="s">
        <v>476</v>
      </c>
      <c r="F7799" s="174" t="n">
        <v>2037</v>
      </c>
      <c r="G7799" s="175" t="n">
        <v>67</v>
      </c>
      <c r="H7799" s="176" t="n">
        <v>25810.6241347759</v>
      </c>
      <c r="I7799" s="177" t="n">
        <v>2716042.45355991</v>
      </c>
      <c r="J7799" s="178" t="str">
        <f>IF(I7799&gt;0,H7799/I7799,0)</f>
      </c>
      <c r="K7799" s="179" t="str">
        <f>1-EXP(-J7799)</f>
      </c>
      <c r="L7799" s="180" t="str">
        <f>IF(G7799=30,1,M7798)</f>
      </c>
      <c r="M7799" s="181" t="str">
        <f>L7799*(1-K7799)</f>
      </c>
    </row>
    <row r="7800">
      <c r="A7800" t="s">
        <v>164</v>
      </c>
      <c r="B7800" t="s">
        <v>115</v>
      </c>
      <c r="C7800" s="32" t="s">
        <v>376</v>
      </c>
      <c r="D7800" t="s">
        <v>458</v>
      </c>
      <c r="E7800" t="s">
        <v>476</v>
      </c>
      <c r="F7800" s="174" t="n">
        <v>2037</v>
      </c>
      <c r="G7800" s="175" t="n">
        <v>68</v>
      </c>
      <c r="H7800" s="176" t="n">
        <v>27204.6736113397</v>
      </c>
      <c r="I7800" s="177" t="n">
        <v>2600205.74226415</v>
      </c>
      <c r="J7800" s="178" t="str">
        <f>IF(I7800&gt;0,H7800/I7800,0)</f>
      </c>
      <c r="K7800" s="179" t="str">
        <f>1-EXP(-J7800)</f>
      </c>
      <c r="L7800" s="180" t="str">
        <f>IF(G7800=30,1,M7799)</f>
      </c>
      <c r="M7800" s="181" t="str">
        <f>L7800*(1-K7800)</f>
      </c>
    </row>
    <row r="7801">
      <c r="A7801" t="s">
        <v>164</v>
      </c>
      <c r="B7801" t="s">
        <v>115</v>
      </c>
      <c r="C7801" s="32" t="s">
        <v>376</v>
      </c>
      <c r="D7801" t="s">
        <v>458</v>
      </c>
      <c r="E7801" t="s">
        <v>476</v>
      </c>
      <c r="F7801" s="174" t="n">
        <v>2037</v>
      </c>
      <c r="G7801" s="175" t="n">
        <v>69</v>
      </c>
      <c r="H7801" s="176" t="n">
        <v>28418.4164738331</v>
      </c>
      <c r="I7801" s="177" t="n">
        <v>2467025.92643375</v>
      </c>
      <c r="J7801" s="178" t="str">
        <f>IF(I7801&gt;0,H7801/I7801,0)</f>
      </c>
      <c r="K7801" s="179" t="str">
        <f>1-EXP(-J7801)</f>
      </c>
      <c r="L7801" s="180" t="str">
        <f>IF(G7801=30,1,M7800)</f>
      </c>
      <c r="M7801" s="181" t="str">
        <f>L7801*(1-K7801)</f>
      </c>
    </row>
    <row r="7802">
      <c r="A7802" t="s">
        <v>164</v>
      </c>
      <c r="B7802" t="s">
        <v>115</v>
      </c>
      <c r="C7802" s="32" t="s">
        <v>376</v>
      </c>
      <c r="D7802" t="s">
        <v>458</v>
      </c>
      <c r="E7802" t="s">
        <v>476</v>
      </c>
      <c r="F7802" s="174" t="n">
        <v>2038</v>
      </c>
      <c r="G7802" s="175" t="n">
        <v>30</v>
      </c>
      <c r="H7802" s="176" t="n">
        <v>773.998999898416</v>
      </c>
      <c r="I7802" s="177" t="n">
        <v>4653457.43655939</v>
      </c>
      <c r="J7802" s="178" t="str">
        <f>IF(I7802&gt;0,H7802/I7802,0)</f>
      </c>
      <c r="K7802" s="179" t="str">
        <f>1-EXP(-J7802)</f>
      </c>
      <c r="L7802" s="180" t="str">
        <f>IF(G7802=30,1,M7801)</f>
      </c>
      <c r="M7802" s="181" t="str">
        <f>L7802*(1-K7802)</f>
      </c>
    </row>
    <row r="7803">
      <c r="A7803" t="s">
        <v>164</v>
      </c>
      <c r="B7803" t="s">
        <v>115</v>
      </c>
      <c r="C7803" s="32" t="s">
        <v>376</v>
      </c>
      <c r="D7803" t="s">
        <v>458</v>
      </c>
      <c r="E7803" t="s">
        <v>476</v>
      </c>
      <c r="F7803" s="174" t="n">
        <v>2038</v>
      </c>
      <c r="G7803" s="175" t="n">
        <v>31</v>
      </c>
      <c r="H7803" s="176" t="n">
        <v>985.005790622213</v>
      </c>
      <c r="I7803" s="177" t="n">
        <v>4679809.58059494</v>
      </c>
      <c r="J7803" s="178" t="str">
        <f>IF(I7803&gt;0,H7803/I7803,0)</f>
      </c>
      <c r="K7803" s="179" t="str">
        <f>1-EXP(-J7803)</f>
      </c>
      <c r="L7803" s="180" t="str">
        <f>IF(G7803=30,1,M7802)</f>
      </c>
      <c r="M7803" s="181" t="str">
        <f>L7803*(1-K7803)</f>
      </c>
    </row>
    <row r="7804">
      <c r="A7804" t="s">
        <v>164</v>
      </c>
      <c r="B7804" t="s">
        <v>115</v>
      </c>
      <c r="C7804" s="32" t="s">
        <v>376</v>
      </c>
      <c r="D7804" t="s">
        <v>458</v>
      </c>
      <c r="E7804" t="s">
        <v>476</v>
      </c>
      <c r="F7804" s="174" t="n">
        <v>2038</v>
      </c>
      <c r="G7804" s="175" t="n">
        <v>32</v>
      </c>
      <c r="H7804" s="176" t="n">
        <v>1015.6314007818</v>
      </c>
      <c r="I7804" s="177" t="n">
        <v>4597011.7642233</v>
      </c>
      <c r="J7804" s="178" t="str">
        <f>IF(I7804&gt;0,H7804/I7804,0)</f>
      </c>
      <c r="K7804" s="179" t="str">
        <f>1-EXP(-J7804)</f>
      </c>
      <c r="L7804" s="180" t="str">
        <f>IF(G7804=30,1,M7803)</f>
      </c>
      <c r="M7804" s="181" t="str">
        <f>L7804*(1-K7804)</f>
      </c>
    </row>
    <row r="7805">
      <c r="A7805" t="s">
        <v>164</v>
      </c>
      <c r="B7805" t="s">
        <v>115</v>
      </c>
      <c r="C7805" s="32" t="s">
        <v>376</v>
      </c>
      <c r="D7805" t="s">
        <v>458</v>
      </c>
      <c r="E7805" t="s">
        <v>476</v>
      </c>
      <c r="F7805" s="174" t="n">
        <v>2038</v>
      </c>
      <c r="G7805" s="175" t="n">
        <v>33</v>
      </c>
      <c r="H7805" s="176" t="n">
        <v>1058.63254884072</v>
      </c>
      <c r="I7805" s="177" t="n">
        <v>4536103.20097051</v>
      </c>
      <c r="J7805" s="178" t="str">
        <f>IF(I7805&gt;0,H7805/I7805,0)</f>
      </c>
      <c r="K7805" s="179" t="str">
        <f>1-EXP(-J7805)</f>
      </c>
      <c r="L7805" s="180" t="str">
        <f>IF(G7805=30,1,M7804)</f>
      </c>
      <c r="M7805" s="181" t="str">
        <f>L7805*(1-K7805)</f>
      </c>
    </row>
    <row r="7806">
      <c r="A7806" t="s">
        <v>164</v>
      </c>
      <c r="B7806" t="s">
        <v>115</v>
      </c>
      <c r="C7806" s="32" t="s">
        <v>376</v>
      </c>
      <c r="D7806" t="s">
        <v>458</v>
      </c>
      <c r="E7806" t="s">
        <v>476</v>
      </c>
      <c r="F7806" s="174" t="n">
        <v>2038</v>
      </c>
      <c r="G7806" s="175" t="n">
        <v>34</v>
      </c>
      <c r="H7806" s="176" t="n">
        <v>1093.67072423399</v>
      </c>
      <c r="I7806" s="177" t="n">
        <v>4407489.90238688</v>
      </c>
      <c r="J7806" s="178" t="str">
        <f>IF(I7806&gt;0,H7806/I7806,0)</f>
      </c>
      <c r="K7806" s="179" t="str">
        <f>1-EXP(-J7806)</f>
      </c>
      <c r="L7806" s="180" t="str">
        <f>IF(G7806=30,1,M7805)</f>
      </c>
      <c r="M7806" s="181" t="str">
        <f>L7806*(1-K7806)</f>
      </c>
    </row>
    <row r="7807">
      <c r="A7807" t="s">
        <v>164</v>
      </c>
      <c r="B7807" t="s">
        <v>115</v>
      </c>
      <c r="C7807" s="32" t="s">
        <v>376</v>
      </c>
      <c r="D7807" t="s">
        <v>458</v>
      </c>
      <c r="E7807" t="s">
        <v>476</v>
      </c>
      <c r="F7807" s="174" t="n">
        <v>2038</v>
      </c>
      <c r="G7807" s="175" t="n">
        <v>35</v>
      </c>
      <c r="H7807" s="176" t="n">
        <v>1446.64220700625</v>
      </c>
      <c r="I7807" s="177" t="n">
        <v>4341774.78797709</v>
      </c>
      <c r="J7807" s="178" t="str">
        <f>IF(I7807&gt;0,H7807/I7807,0)</f>
      </c>
      <c r="K7807" s="179" t="str">
        <f>1-EXP(-J7807)</f>
      </c>
      <c r="L7807" s="180" t="str">
        <f>IF(G7807=30,1,M7806)</f>
      </c>
      <c r="M7807" s="181" t="str">
        <f>L7807*(1-K7807)</f>
      </c>
    </row>
    <row r="7808">
      <c r="A7808" t="s">
        <v>164</v>
      </c>
      <c r="B7808" t="s">
        <v>115</v>
      </c>
      <c r="C7808" s="32" t="s">
        <v>376</v>
      </c>
      <c r="D7808" t="s">
        <v>458</v>
      </c>
      <c r="E7808" t="s">
        <v>476</v>
      </c>
      <c r="F7808" s="174" t="n">
        <v>2038</v>
      </c>
      <c r="G7808" s="175" t="n">
        <v>36</v>
      </c>
      <c r="H7808" s="176" t="n">
        <v>1733.30848357514</v>
      </c>
      <c r="I7808" s="177" t="n">
        <v>4319000.34857841</v>
      </c>
      <c r="J7808" s="178" t="str">
        <f>IF(I7808&gt;0,H7808/I7808,0)</f>
      </c>
      <c r="K7808" s="179" t="str">
        <f>1-EXP(-J7808)</f>
      </c>
      <c r="L7808" s="180" t="str">
        <f>IF(G7808=30,1,M7807)</f>
      </c>
      <c r="M7808" s="181" t="str">
        <f>L7808*(1-K7808)</f>
      </c>
    </row>
    <row r="7809">
      <c r="A7809" t="s">
        <v>164</v>
      </c>
      <c r="B7809" t="s">
        <v>115</v>
      </c>
      <c r="C7809" s="32" t="s">
        <v>376</v>
      </c>
      <c r="D7809" t="s">
        <v>458</v>
      </c>
      <c r="E7809" t="s">
        <v>476</v>
      </c>
      <c r="F7809" s="174" t="n">
        <v>2038</v>
      </c>
      <c r="G7809" s="175" t="n">
        <v>37</v>
      </c>
      <c r="H7809" s="176" t="n">
        <v>1857.99396786803</v>
      </c>
      <c r="I7809" s="177" t="n">
        <v>4298069.15433189</v>
      </c>
      <c r="J7809" s="178" t="str">
        <f>IF(I7809&gt;0,H7809/I7809,0)</f>
      </c>
      <c r="K7809" s="179" t="str">
        <f>1-EXP(-J7809)</f>
      </c>
      <c r="L7809" s="180" t="str">
        <f>IF(G7809=30,1,M7808)</f>
      </c>
      <c r="M7809" s="181" t="str">
        <f>L7809*(1-K7809)</f>
      </c>
    </row>
    <row r="7810">
      <c r="A7810" t="s">
        <v>164</v>
      </c>
      <c r="B7810" t="s">
        <v>115</v>
      </c>
      <c r="C7810" s="32" t="s">
        <v>376</v>
      </c>
      <c r="D7810" t="s">
        <v>458</v>
      </c>
      <c r="E7810" t="s">
        <v>476</v>
      </c>
      <c r="F7810" s="174" t="n">
        <v>2038</v>
      </c>
      <c r="G7810" s="175" t="n">
        <v>38</v>
      </c>
      <c r="H7810" s="176" t="n">
        <v>1997.44906627808</v>
      </c>
      <c r="I7810" s="177" t="n">
        <v>4276640.45884376</v>
      </c>
      <c r="J7810" s="178" t="str">
        <f>IF(I7810&gt;0,H7810/I7810,0)</f>
      </c>
      <c r="K7810" s="179" t="str">
        <f>1-EXP(-J7810)</f>
      </c>
      <c r="L7810" s="180" t="str">
        <f>IF(G7810=30,1,M7809)</f>
      </c>
      <c r="M7810" s="181" t="str">
        <f>L7810*(1-K7810)</f>
      </c>
    </row>
    <row r="7811">
      <c r="A7811" t="s">
        <v>164</v>
      </c>
      <c r="B7811" t="s">
        <v>115</v>
      </c>
      <c r="C7811" s="32" t="s">
        <v>376</v>
      </c>
      <c r="D7811" t="s">
        <v>458</v>
      </c>
      <c r="E7811" t="s">
        <v>476</v>
      </c>
      <c r="F7811" s="174" t="n">
        <v>2038</v>
      </c>
      <c r="G7811" s="175" t="n">
        <v>39</v>
      </c>
      <c r="H7811" s="176" t="n">
        <v>2170.90256073757</v>
      </c>
      <c r="I7811" s="177" t="n">
        <v>4294353.87352627</v>
      </c>
      <c r="J7811" s="178" t="str">
        <f>IF(I7811&gt;0,H7811/I7811,0)</f>
      </c>
      <c r="K7811" s="179" t="str">
        <f>1-EXP(-J7811)</f>
      </c>
      <c r="L7811" s="180" t="str">
        <f>IF(G7811=30,1,M7810)</f>
      </c>
      <c r="M7811" s="181" t="str">
        <f>L7811*(1-K7811)</f>
      </c>
    </row>
    <row r="7812">
      <c r="A7812" t="s">
        <v>164</v>
      </c>
      <c r="B7812" t="s">
        <v>115</v>
      </c>
      <c r="C7812" s="32" t="s">
        <v>376</v>
      </c>
      <c r="D7812" t="s">
        <v>458</v>
      </c>
      <c r="E7812" t="s">
        <v>476</v>
      </c>
      <c r="F7812" s="174" t="n">
        <v>2038</v>
      </c>
      <c r="G7812" s="175" t="n">
        <v>40</v>
      </c>
      <c r="H7812" s="176" t="n">
        <v>2964.87279163924</v>
      </c>
      <c r="I7812" s="177" t="n">
        <v>4350569.12335373</v>
      </c>
      <c r="J7812" s="178" t="str">
        <f>IF(I7812&gt;0,H7812/I7812,0)</f>
      </c>
      <c r="K7812" s="179" t="str">
        <f>1-EXP(-J7812)</f>
      </c>
      <c r="L7812" s="180" t="str">
        <f>IF(G7812=30,1,M7811)</f>
      </c>
      <c r="M7812" s="181" t="str">
        <f>L7812*(1-K7812)</f>
      </c>
    </row>
    <row r="7813">
      <c r="A7813" t="s">
        <v>164</v>
      </c>
      <c r="B7813" t="s">
        <v>115</v>
      </c>
      <c r="C7813" s="32" t="s">
        <v>376</v>
      </c>
      <c r="D7813" t="s">
        <v>458</v>
      </c>
      <c r="E7813" t="s">
        <v>476</v>
      </c>
      <c r="F7813" s="174" t="n">
        <v>2038</v>
      </c>
      <c r="G7813" s="175" t="n">
        <v>41</v>
      </c>
      <c r="H7813" s="176" t="n">
        <v>3483.53692566815</v>
      </c>
      <c r="I7813" s="177" t="n">
        <v>4483220.42559762</v>
      </c>
      <c r="J7813" s="178" t="str">
        <f>IF(I7813&gt;0,H7813/I7813,0)</f>
      </c>
      <c r="K7813" s="179" t="str">
        <f>1-EXP(-J7813)</f>
      </c>
      <c r="L7813" s="180" t="str">
        <f>IF(G7813=30,1,M7812)</f>
      </c>
      <c r="M7813" s="181" t="str">
        <f>L7813*(1-K7813)</f>
      </c>
    </row>
    <row r="7814">
      <c r="A7814" t="s">
        <v>164</v>
      </c>
      <c r="B7814" t="s">
        <v>115</v>
      </c>
      <c r="C7814" s="32" t="s">
        <v>376</v>
      </c>
      <c r="D7814" t="s">
        <v>458</v>
      </c>
      <c r="E7814" t="s">
        <v>476</v>
      </c>
      <c r="F7814" s="174" t="n">
        <v>2038</v>
      </c>
      <c r="G7814" s="175" t="n">
        <v>42</v>
      </c>
      <c r="H7814" s="176" t="n">
        <v>3751.00929170365</v>
      </c>
      <c r="I7814" s="177" t="n">
        <v>4436687.35897829</v>
      </c>
      <c r="J7814" s="178" t="str">
        <f>IF(I7814&gt;0,H7814/I7814,0)</f>
      </c>
      <c r="K7814" s="179" t="str">
        <f>1-EXP(-J7814)</f>
      </c>
      <c r="L7814" s="180" t="str">
        <f>IF(G7814=30,1,M7813)</f>
      </c>
      <c r="M7814" s="181" t="str">
        <f>L7814*(1-K7814)</f>
      </c>
    </row>
    <row r="7815">
      <c r="A7815" t="s">
        <v>164</v>
      </c>
      <c r="B7815" t="s">
        <v>115</v>
      </c>
      <c r="C7815" s="32" t="s">
        <v>376</v>
      </c>
      <c r="D7815" t="s">
        <v>458</v>
      </c>
      <c r="E7815" t="s">
        <v>476</v>
      </c>
      <c r="F7815" s="174" t="n">
        <v>2038</v>
      </c>
      <c r="G7815" s="175" t="n">
        <v>43</v>
      </c>
      <c r="H7815" s="176" t="n">
        <v>4020.78482200307</v>
      </c>
      <c r="I7815" s="177" t="n">
        <v>4359965.58273987</v>
      </c>
      <c r="J7815" s="178" t="str">
        <f>IF(I7815&gt;0,H7815/I7815,0)</f>
      </c>
      <c r="K7815" s="179" t="str">
        <f>1-EXP(-J7815)</f>
      </c>
      <c r="L7815" s="180" t="str">
        <f>IF(G7815=30,1,M7814)</f>
      </c>
      <c r="M7815" s="181" t="str">
        <f>L7815*(1-K7815)</f>
      </c>
    </row>
    <row r="7816">
      <c r="A7816" t="s">
        <v>164</v>
      </c>
      <c r="B7816" t="s">
        <v>115</v>
      </c>
      <c r="C7816" s="32" t="s">
        <v>376</v>
      </c>
      <c r="D7816" t="s">
        <v>458</v>
      </c>
      <c r="E7816" t="s">
        <v>476</v>
      </c>
      <c r="F7816" s="174" t="n">
        <v>2038</v>
      </c>
      <c r="G7816" s="175" t="n">
        <v>44</v>
      </c>
      <c r="H7816" s="176" t="n">
        <v>4334.18382476111</v>
      </c>
      <c r="I7816" s="177" t="n">
        <v>4298286.67165572</v>
      </c>
      <c r="J7816" s="178" t="str">
        <f>IF(I7816&gt;0,H7816/I7816,0)</f>
      </c>
      <c r="K7816" s="179" t="str">
        <f>1-EXP(-J7816)</f>
      </c>
      <c r="L7816" s="180" t="str">
        <f>IF(G7816=30,1,M7815)</f>
      </c>
      <c r="M7816" s="181" t="str">
        <f>L7816*(1-K7816)</f>
      </c>
    </row>
    <row r="7817">
      <c r="A7817" t="s">
        <v>164</v>
      </c>
      <c r="B7817" t="s">
        <v>115</v>
      </c>
      <c r="C7817" s="32" t="s">
        <v>376</v>
      </c>
      <c r="D7817" t="s">
        <v>458</v>
      </c>
      <c r="E7817" t="s">
        <v>476</v>
      </c>
      <c r="F7817" s="174" t="n">
        <v>2038</v>
      </c>
      <c r="G7817" s="175" t="n">
        <v>45</v>
      </c>
      <c r="H7817" s="176" t="n">
        <v>5521.69628860982</v>
      </c>
      <c r="I7817" s="177" t="n">
        <v>4239620.11080983</v>
      </c>
      <c r="J7817" s="178" t="str">
        <f>IF(I7817&gt;0,H7817/I7817,0)</f>
      </c>
      <c r="K7817" s="179" t="str">
        <f>1-EXP(-J7817)</f>
      </c>
      <c r="L7817" s="180" t="str">
        <f>IF(G7817=30,1,M7816)</f>
      </c>
      <c r="M7817" s="181" t="str">
        <f>L7817*(1-K7817)</f>
      </c>
    </row>
    <row r="7818">
      <c r="A7818" t="s">
        <v>164</v>
      </c>
      <c r="B7818" t="s">
        <v>115</v>
      </c>
      <c r="C7818" s="32" t="s">
        <v>376</v>
      </c>
      <c r="D7818" t="s">
        <v>458</v>
      </c>
      <c r="E7818" t="s">
        <v>476</v>
      </c>
      <c r="F7818" s="174" t="n">
        <v>2038</v>
      </c>
      <c r="G7818" s="175" t="n">
        <v>46</v>
      </c>
      <c r="H7818" s="176" t="n">
        <v>5931.98536211482</v>
      </c>
      <c r="I7818" s="177" t="n">
        <v>4269053.55056417</v>
      </c>
      <c r="J7818" s="178" t="str">
        <f>IF(I7818&gt;0,H7818/I7818,0)</f>
      </c>
      <c r="K7818" s="179" t="str">
        <f>1-EXP(-J7818)</f>
      </c>
      <c r="L7818" s="180" t="str">
        <f>IF(G7818=30,1,M7817)</f>
      </c>
      <c r="M7818" s="181" t="str">
        <f>L7818*(1-K7818)</f>
      </c>
    </row>
    <row r="7819">
      <c r="A7819" t="s">
        <v>164</v>
      </c>
      <c r="B7819" t="s">
        <v>115</v>
      </c>
      <c r="C7819" s="32" t="s">
        <v>376</v>
      </c>
      <c r="D7819" t="s">
        <v>458</v>
      </c>
      <c r="E7819" t="s">
        <v>476</v>
      </c>
      <c r="F7819" s="174" t="n">
        <v>2038</v>
      </c>
      <c r="G7819" s="175" t="n">
        <v>47</v>
      </c>
      <c r="H7819" s="176" t="n">
        <v>6547.0731104839</v>
      </c>
      <c r="I7819" s="177" t="n">
        <v>4279255.95161533</v>
      </c>
      <c r="J7819" s="178" t="str">
        <f>IF(I7819&gt;0,H7819/I7819,0)</f>
      </c>
      <c r="K7819" s="179" t="str">
        <f>1-EXP(-J7819)</f>
      </c>
      <c r="L7819" s="180" t="str">
        <f>IF(G7819=30,1,M7818)</f>
      </c>
      <c r="M7819" s="181" t="str">
        <f>L7819*(1-K7819)</f>
      </c>
    </row>
    <row r="7820">
      <c r="A7820" t="s">
        <v>164</v>
      </c>
      <c r="B7820" t="s">
        <v>115</v>
      </c>
      <c r="C7820" s="32" t="s">
        <v>376</v>
      </c>
      <c r="D7820" t="s">
        <v>458</v>
      </c>
      <c r="E7820" t="s">
        <v>476</v>
      </c>
      <c r="F7820" s="174" t="n">
        <v>2038</v>
      </c>
      <c r="G7820" s="175" t="n">
        <v>48</v>
      </c>
      <c r="H7820" s="176" t="n">
        <v>9786.27714887665</v>
      </c>
      <c r="I7820" s="177" t="n">
        <v>6296193.86328119</v>
      </c>
      <c r="J7820" s="178" t="str">
        <f>IF(I7820&gt;0,H7820/I7820,0)</f>
      </c>
      <c r="K7820" s="179" t="str">
        <f>1-EXP(-J7820)</f>
      </c>
      <c r="L7820" s="180" t="str">
        <f>IF(G7820=30,1,M7819)</f>
      </c>
      <c r="M7820" s="181" t="str">
        <f>L7820*(1-K7820)</f>
      </c>
    </row>
    <row r="7821">
      <c r="A7821" t="s">
        <v>164</v>
      </c>
      <c r="B7821" t="s">
        <v>115</v>
      </c>
      <c r="C7821" s="32" t="s">
        <v>376</v>
      </c>
      <c r="D7821" t="s">
        <v>458</v>
      </c>
      <c r="E7821" t="s">
        <v>476</v>
      </c>
      <c r="F7821" s="174" t="n">
        <v>2038</v>
      </c>
      <c r="G7821" s="175" t="n">
        <v>49</v>
      </c>
      <c r="H7821" s="176" t="n">
        <v>7827.9887853271</v>
      </c>
      <c r="I7821" s="177" t="n">
        <v>4221145.16492012</v>
      </c>
      <c r="J7821" s="178" t="str">
        <f>IF(I7821&gt;0,H7821/I7821,0)</f>
      </c>
      <c r="K7821" s="179" t="str">
        <f>1-EXP(-J7821)</f>
      </c>
      <c r="L7821" s="180" t="str">
        <f>IF(G7821=30,1,M7820)</f>
      </c>
      <c r="M7821" s="181" t="str">
        <f>L7821*(1-K7821)</f>
      </c>
    </row>
    <row r="7822">
      <c r="A7822" t="s">
        <v>164</v>
      </c>
      <c r="B7822" t="s">
        <v>115</v>
      </c>
      <c r="C7822" s="32" t="s">
        <v>376</v>
      </c>
      <c r="D7822" t="s">
        <v>458</v>
      </c>
      <c r="E7822" t="s">
        <v>476</v>
      </c>
      <c r="F7822" s="174" t="n">
        <v>2038</v>
      </c>
      <c r="G7822" s="175" t="n">
        <v>50</v>
      </c>
      <c r="H7822" s="176" t="n">
        <v>9003.48891842163</v>
      </c>
      <c r="I7822" s="177" t="n">
        <v>4194573.03681318</v>
      </c>
      <c r="J7822" s="178" t="str">
        <f>IF(I7822&gt;0,H7822/I7822,0)</f>
      </c>
      <c r="K7822" s="179" t="str">
        <f>1-EXP(-J7822)</f>
      </c>
      <c r="L7822" s="180" t="str">
        <f>IF(G7822=30,1,M7821)</f>
      </c>
      <c r="M7822" s="181" t="str">
        <f>L7822*(1-K7822)</f>
      </c>
    </row>
    <row r="7823">
      <c r="A7823" t="s">
        <v>164</v>
      </c>
      <c r="B7823" t="s">
        <v>115</v>
      </c>
      <c r="C7823" s="32" t="s">
        <v>376</v>
      </c>
      <c r="D7823" t="s">
        <v>458</v>
      </c>
      <c r="E7823" t="s">
        <v>476</v>
      </c>
      <c r="F7823" s="174" t="n">
        <v>2038</v>
      </c>
      <c r="G7823" s="175" t="n">
        <v>51</v>
      </c>
      <c r="H7823" s="176" t="n">
        <v>9335.43253661966</v>
      </c>
      <c r="I7823" s="177" t="n">
        <v>4054261.31374562</v>
      </c>
      <c r="J7823" s="178" t="str">
        <f>IF(I7823&gt;0,H7823/I7823,0)</f>
      </c>
      <c r="K7823" s="179" t="str">
        <f>1-EXP(-J7823)</f>
      </c>
      <c r="L7823" s="180" t="str">
        <f>IF(G7823=30,1,M7822)</f>
      </c>
      <c r="M7823" s="181" t="str">
        <f>L7823*(1-K7823)</f>
      </c>
    </row>
    <row r="7824">
      <c r="A7824" t="s">
        <v>164</v>
      </c>
      <c r="B7824" t="s">
        <v>115</v>
      </c>
      <c r="C7824" s="32" t="s">
        <v>376</v>
      </c>
      <c r="D7824" t="s">
        <v>458</v>
      </c>
      <c r="E7824" t="s">
        <v>476</v>
      </c>
      <c r="F7824" s="174" t="n">
        <v>2038</v>
      </c>
      <c r="G7824" s="175" t="n">
        <v>52</v>
      </c>
      <c r="H7824" s="176" t="n">
        <v>10135.8936727315</v>
      </c>
      <c r="I7824" s="177" t="n">
        <v>4008723.53144639</v>
      </c>
      <c r="J7824" s="178" t="str">
        <f>IF(I7824&gt;0,H7824/I7824,0)</f>
      </c>
      <c r="K7824" s="179" t="str">
        <f>1-EXP(-J7824)</f>
      </c>
      <c r="L7824" s="180" t="str">
        <f>IF(G7824=30,1,M7823)</f>
      </c>
      <c r="M7824" s="181" t="str">
        <f>L7824*(1-K7824)</f>
      </c>
    </row>
    <row r="7825">
      <c r="A7825" t="s">
        <v>164</v>
      </c>
      <c r="B7825" t="s">
        <v>115</v>
      </c>
      <c r="C7825" s="32" t="s">
        <v>376</v>
      </c>
      <c r="D7825" t="s">
        <v>458</v>
      </c>
      <c r="E7825" t="s">
        <v>476</v>
      </c>
      <c r="F7825" s="174" t="n">
        <v>2038</v>
      </c>
      <c r="G7825" s="175" t="n">
        <v>53</v>
      </c>
      <c r="H7825" s="176" t="n">
        <v>11234.9991554184</v>
      </c>
      <c r="I7825" s="177" t="n">
        <v>4052169.20251328</v>
      </c>
      <c r="J7825" s="178" t="str">
        <f>IF(I7825&gt;0,H7825/I7825,0)</f>
      </c>
      <c r="K7825" s="179" t="str">
        <f>1-EXP(-J7825)</f>
      </c>
      <c r="L7825" s="180" t="str">
        <f>IF(G7825=30,1,M7824)</f>
      </c>
      <c r="M7825" s="181" t="str">
        <f>L7825*(1-K7825)</f>
      </c>
    </row>
    <row r="7826">
      <c r="A7826" t="s">
        <v>164</v>
      </c>
      <c r="B7826" t="s">
        <v>115</v>
      </c>
      <c r="C7826" s="32" t="s">
        <v>376</v>
      </c>
      <c r="D7826" t="s">
        <v>458</v>
      </c>
      <c r="E7826" t="s">
        <v>476</v>
      </c>
      <c r="F7826" s="174" t="n">
        <v>2038</v>
      </c>
      <c r="G7826" s="175" t="n">
        <v>54</v>
      </c>
      <c r="H7826" s="176" t="n">
        <v>12502.3039071932</v>
      </c>
      <c r="I7826" s="177" t="n">
        <v>4117940.44178624</v>
      </c>
      <c r="J7826" s="178" t="str">
        <f>IF(I7826&gt;0,H7826/I7826,0)</f>
      </c>
      <c r="K7826" s="179" t="str">
        <f>1-EXP(-J7826)</f>
      </c>
      <c r="L7826" s="180" t="str">
        <f>IF(G7826=30,1,M7825)</f>
      </c>
      <c r="M7826" s="181" t="str">
        <f>L7826*(1-K7826)</f>
      </c>
    </row>
    <row r="7827">
      <c r="A7827" t="s">
        <v>164</v>
      </c>
      <c r="B7827" t="s">
        <v>115</v>
      </c>
      <c r="C7827" s="32" t="s">
        <v>376</v>
      </c>
      <c r="D7827" t="s">
        <v>458</v>
      </c>
      <c r="E7827" t="s">
        <v>476</v>
      </c>
      <c r="F7827" s="174" t="n">
        <v>2038</v>
      </c>
      <c r="G7827" s="175" t="n">
        <v>55</v>
      </c>
      <c r="H7827" s="176" t="n">
        <v>13480.6612908324</v>
      </c>
      <c r="I7827" s="177" t="n">
        <v>4077874.10908061</v>
      </c>
      <c r="J7827" s="178" t="str">
        <f>IF(I7827&gt;0,H7827/I7827,0)</f>
      </c>
      <c r="K7827" s="179" t="str">
        <f>1-EXP(-J7827)</f>
      </c>
      <c r="L7827" s="180" t="str">
        <f>IF(G7827=30,1,M7826)</f>
      </c>
      <c r="M7827" s="181" t="str">
        <f>L7827*(1-K7827)</f>
      </c>
    </row>
    <row r="7828">
      <c r="A7828" t="s">
        <v>164</v>
      </c>
      <c r="B7828" t="s">
        <v>115</v>
      </c>
      <c r="C7828" s="32" t="s">
        <v>376</v>
      </c>
      <c r="D7828" t="s">
        <v>458</v>
      </c>
      <c r="E7828" t="s">
        <v>476</v>
      </c>
      <c r="F7828" s="174" t="n">
        <v>2038</v>
      </c>
      <c r="G7828" s="175" t="n">
        <v>56</v>
      </c>
      <c r="H7828" s="176" t="n">
        <v>13952.5451641237</v>
      </c>
      <c r="I7828" s="177" t="n">
        <v>3929372.13844689</v>
      </c>
      <c r="J7828" s="178" t="str">
        <f>IF(I7828&gt;0,H7828/I7828,0)</f>
      </c>
      <c r="K7828" s="179" t="str">
        <f>1-EXP(-J7828)</f>
      </c>
      <c r="L7828" s="180" t="str">
        <f>IF(G7828=30,1,M7827)</f>
      </c>
      <c r="M7828" s="181" t="str">
        <f>L7828*(1-K7828)</f>
      </c>
    </row>
    <row r="7829">
      <c r="A7829" t="s">
        <v>164</v>
      </c>
      <c r="B7829" t="s">
        <v>115</v>
      </c>
      <c r="C7829" s="32" t="s">
        <v>376</v>
      </c>
      <c r="D7829" t="s">
        <v>458</v>
      </c>
      <c r="E7829" t="s">
        <v>476</v>
      </c>
      <c r="F7829" s="174" t="n">
        <v>2038</v>
      </c>
      <c r="G7829" s="175" t="n">
        <v>57</v>
      </c>
      <c r="H7829" s="176" t="n">
        <v>14944.9094850866</v>
      </c>
      <c r="I7829" s="177" t="n">
        <v>3840032.73175025</v>
      </c>
      <c r="J7829" s="178" t="str">
        <f>IF(I7829&gt;0,H7829/I7829,0)</f>
      </c>
      <c r="K7829" s="179" t="str">
        <f>1-EXP(-J7829)</f>
      </c>
      <c r="L7829" s="180" t="str">
        <f>IF(G7829=30,1,M7828)</f>
      </c>
      <c r="M7829" s="181" t="str">
        <f>L7829*(1-K7829)</f>
      </c>
    </row>
    <row r="7830">
      <c r="A7830" t="s">
        <v>164</v>
      </c>
      <c r="B7830" t="s">
        <v>115</v>
      </c>
      <c r="C7830" s="32" t="s">
        <v>376</v>
      </c>
      <c r="D7830" t="s">
        <v>458</v>
      </c>
      <c r="E7830" t="s">
        <v>476</v>
      </c>
      <c r="F7830" s="174" t="n">
        <v>2038</v>
      </c>
      <c r="G7830" s="175" t="n">
        <v>58</v>
      </c>
      <c r="H7830" s="176" t="n">
        <v>16066.9512507671</v>
      </c>
      <c r="I7830" s="177" t="n">
        <v>3764567.45318863</v>
      </c>
      <c r="J7830" s="178" t="str">
        <f>IF(I7830&gt;0,H7830/I7830,0)</f>
      </c>
      <c r="K7830" s="179" t="str">
        <f>1-EXP(-J7830)</f>
      </c>
      <c r="L7830" s="180" t="str">
        <f>IF(G7830=30,1,M7829)</f>
      </c>
      <c r="M7830" s="181" t="str">
        <f>L7830*(1-K7830)</f>
      </c>
    </row>
    <row r="7831">
      <c r="A7831" t="s">
        <v>164</v>
      </c>
      <c r="B7831" t="s">
        <v>115</v>
      </c>
      <c r="C7831" s="32" t="s">
        <v>376</v>
      </c>
      <c r="D7831" t="s">
        <v>458</v>
      </c>
      <c r="E7831" t="s">
        <v>476</v>
      </c>
      <c r="F7831" s="174" t="n">
        <v>2038</v>
      </c>
      <c r="G7831" s="175" t="n">
        <v>59</v>
      </c>
      <c r="H7831" s="176" t="n">
        <v>17245.6353004866</v>
      </c>
      <c r="I7831" s="177" t="n">
        <v>3682741.81080443</v>
      </c>
      <c r="J7831" s="178" t="str">
        <f>IF(I7831&gt;0,H7831/I7831,0)</f>
      </c>
      <c r="K7831" s="179" t="str">
        <f>1-EXP(-J7831)</f>
      </c>
      <c r="L7831" s="180" t="str">
        <f>IF(G7831=30,1,M7830)</f>
      </c>
      <c r="M7831" s="181" t="str">
        <f>L7831*(1-K7831)</f>
      </c>
    </row>
    <row r="7832">
      <c r="A7832" t="s">
        <v>164</v>
      </c>
      <c r="B7832" t="s">
        <v>115</v>
      </c>
      <c r="C7832" s="32" t="s">
        <v>376</v>
      </c>
      <c r="D7832" t="s">
        <v>458</v>
      </c>
      <c r="E7832" t="s">
        <v>476</v>
      </c>
      <c r="F7832" s="174" t="n">
        <v>2038</v>
      </c>
      <c r="G7832" s="175" t="n">
        <v>60</v>
      </c>
      <c r="H7832" s="176" t="n">
        <v>18479.8949153357</v>
      </c>
      <c r="I7832" s="177" t="n">
        <v>3581786.68358617</v>
      </c>
      <c r="J7832" s="178" t="str">
        <f>IF(I7832&gt;0,H7832/I7832,0)</f>
      </c>
      <c r="K7832" s="179" t="str">
        <f>1-EXP(-J7832)</f>
      </c>
      <c r="L7832" s="180" t="str">
        <f>IF(G7832=30,1,M7831)</f>
      </c>
      <c r="M7832" s="181" t="str">
        <f>L7832*(1-K7832)</f>
      </c>
    </row>
    <row r="7833">
      <c r="A7833" t="s">
        <v>164</v>
      </c>
      <c r="B7833" t="s">
        <v>115</v>
      </c>
      <c r="C7833" s="32" t="s">
        <v>376</v>
      </c>
      <c r="D7833" t="s">
        <v>458</v>
      </c>
      <c r="E7833" t="s">
        <v>476</v>
      </c>
      <c r="F7833" s="174" t="n">
        <v>2038</v>
      </c>
      <c r="G7833" s="175" t="n">
        <v>61</v>
      </c>
      <c r="H7833" s="176" t="n">
        <v>19424.307631091</v>
      </c>
      <c r="I7833" s="177" t="n">
        <v>3494760.92916628</v>
      </c>
      <c r="J7833" s="178" t="str">
        <f>IF(I7833&gt;0,H7833/I7833,0)</f>
      </c>
      <c r="K7833" s="179" t="str">
        <f>1-EXP(-J7833)</f>
      </c>
      <c r="L7833" s="180" t="str">
        <f>IF(G7833=30,1,M7832)</f>
      </c>
      <c r="M7833" s="181" t="str">
        <f>L7833*(1-K7833)</f>
      </c>
    </row>
    <row r="7834">
      <c r="A7834" t="s">
        <v>164</v>
      </c>
      <c r="B7834" t="s">
        <v>115</v>
      </c>
      <c r="C7834" s="32" t="s">
        <v>376</v>
      </c>
      <c r="D7834" t="s">
        <v>458</v>
      </c>
      <c r="E7834" t="s">
        <v>476</v>
      </c>
      <c r="F7834" s="174" t="n">
        <v>2038</v>
      </c>
      <c r="G7834" s="175" t="n">
        <v>62</v>
      </c>
      <c r="H7834" s="176" t="n">
        <v>20765.0870984199</v>
      </c>
      <c r="I7834" s="177" t="n">
        <v>3396408.84554301</v>
      </c>
      <c r="J7834" s="178" t="str">
        <f>IF(I7834&gt;0,H7834/I7834,0)</f>
      </c>
      <c r="K7834" s="179" t="str">
        <f>1-EXP(-J7834)</f>
      </c>
      <c r="L7834" s="180" t="str">
        <f>IF(G7834=30,1,M7833)</f>
      </c>
      <c r="M7834" s="181" t="str">
        <f>L7834*(1-K7834)</f>
      </c>
    </row>
    <row r="7835">
      <c r="A7835" t="s">
        <v>164</v>
      </c>
      <c r="B7835" t="s">
        <v>115</v>
      </c>
      <c r="C7835" s="32" t="s">
        <v>376</v>
      </c>
      <c r="D7835" t="s">
        <v>458</v>
      </c>
      <c r="E7835" t="s">
        <v>476</v>
      </c>
      <c r="F7835" s="174" t="n">
        <v>2038</v>
      </c>
      <c r="G7835" s="175" t="n">
        <v>63</v>
      </c>
      <c r="H7835" s="176" t="n">
        <v>22158.4399132836</v>
      </c>
      <c r="I7835" s="177" t="n">
        <v>3296006.35016055</v>
      </c>
      <c r="J7835" s="178" t="str">
        <f>IF(I7835&gt;0,H7835/I7835,0)</f>
      </c>
      <c r="K7835" s="179" t="str">
        <f>1-EXP(-J7835)</f>
      </c>
      <c r="L7835" s="180" t="str">
        <f>IF(G7835=30,1,M7834)</f>
      </c>
      <c r="M7835" s="181" t="str">
        <f>L7835*(1-K7835)</f>
      </c>
    </row>
    <row r="7836">
      <c r="A7836" t="s">
        <v>164</v>
      </c>
      <c r="B7836" t="s">
        <v>115</v>
      </c>
      <c r="C7836" s="32" t="s">
        <v>376</v>
      </c>
      <c r="D7836" t="s">
        <v>458</v>
      </c>
      <c r="E7836" t="s">
        <v>476</v>
      </c>
      <c r="F7836" s="174" t="n">
        <v>2038</v>
      </c>
      <c r="G7836" s="175" t="n">
        <v>64</v>
      </c>
      <c r="H7836" s="176" t="n">
        <v>23421.3290341146</v>
      </c>
      <c r="I7836" s="177" t="n">
        <v>3169535.69146845</v>
      </c>
      <c r="J7836" s="178" t="str">
        <f>IF(I7836&gt;0,H7836/I7836,0)</f>
      </c>
      <c r="K7836" s="179" t="str">
        <f>1-EXP(-J7836)</f>
      </c>
      <c r="L7836" s="180" t="str">
        <f>IF(G7836=30,1,M7835)</f>
      </c>
      <c r="M7836" s="181" t="str">
        <f>L7836*(1-K7836)</f>
      </c>
    </row>
    <row r="7837">
      <c r="A7837" t="s">
        <v>164</v>
      </c>
      <c r="B7837" t="s">
        <v>115</v>
      </c>
      <c r="C7837" s="32" t="s">
        <v>376</v>
      </c>
      <c r="D7837" t="s">
        <v>458</v>
      </c>
      <c r="E7837" t="s">
        <v>476</v>
      </c>
      <c r="F7837" s="174" t="n">
        <v>2038</v>
      </c>
      <c r="G7837" s="175" t="n">
        <v>65</v>
      </c>
      <c r="H7837" s="176" t="n">
        <v>24174.4297599303</v>
      </c>
      <c r="I7837" s="177" t="n">
        <v>3095580.45735801</v>
      </c>
      <c r="J7837" s="178" t="str">
        <f>IF(I7837&gt;0,H7837/I7837,0)</f>
      </c>
      <c r="K7837" s="179" t="str">
        <f>1-EXP(-J7837)</f>
      </c>
      <c r="L7837" s="180" t="str">
        <f>IF(G7837=30,1,M7836)</f>
      </c>
      <c r="M7837" s="181" t="str">
        <f>L7837*(1-K7837)</f>
      </c>
    </row>
    <row r="7838">
      <c r="A7838" t="s">
        <v>164</v>
      </c>
      <c r="B7838" t="s">
        <v>115</v>
      </c>
      <c r="C7838" s="32" t="s">
        <v>376</v>
      </c>
      <c r="D7838" t="s">
        <v>458</v>
      </c>
      <c r="E7838" t="s">
        <v>476</v>
      </c>
      <c r="F7838" s="174" t="n">
        <v>2038</v>
      </c>
      <c r="G7838" s="175" t="n">
        <v>66</v>
      </c>
      <c r="H7838" s="176" t="n">
        <v>24266.4805714793</v>
      </c>
      <c r="I7838" s="177" t="n">
        <v>2876369.57890813</v>
      </c>
      <c r="J7838" s="178" t="str">
        <f>IF(I7838&gt;0,H7838/I7838,0)</f>
      </c>
      <c r="K7838" s="179" t="str">
        <f>1-EXP(-J7838)</f>
      </c>
      <c r="L7838" s="180" t="str">
        <f>IF(G7838=30,1,M7837)</f>
      </c>
      <c r="M7838" s="181" t="str">
        <f>L7838*(1-K7838)</f>
      </c>
    </row>
    <row r="7839">
      <c r="A7839" t="s">
        <v>164</v>
      </c>
      <c r="B7839" t="s">
        <v>115</v>
      </c>
      <c r="C7839" s="32" t="s">
        <v>376</v>
      </c>
      <c r="D7839" t="s">
        <v>458</v>
      </c>
      <c r="E7839" t="s">
        <v>476</v>
      </c>
      <c r="F7839" s="174" t="n">
        <v>2038</v>
      </c>
      <c r="G7839" s="175" t="n">
        <v>67</v>
      </c>
      <c r="H7839" s="176" t="n">
        <v>25660.8274351748</v>
      </c>
      <c r="I7839" s="177" t="n">
        <v>2763747.35589822</v>
      </c>
      <c r="J7839" s="178" t="str">
        <f>IF(I7839&gt;0,H7839/I7839,0)</f>
      </c>
      <c r="K7839" s="179" t="str">
        <f>1-EXP(-J7839)</f>
      </c>
      <c r="L7839" s="180" t="str">
        <f>IF(G7839=30,1,M7838)</f>
      </c>
      <c r="M7839" s="181" t="str">
        <f>L7839*(1-K7839)</f>
      </c>
    </row>
    <row r="7840">
      <c r="A7840" t="s">
        <v>164</v>
      </c>
      <c r="B7840" t="s">
        <v>115</v>
      </c>
      <c r="C7840" s="32" t="s">
        <v>376</v>
      </c>
      <c r="D7840" t="s">
        <v>458</v>
      </c>
      <c r="E7840" t="s">
        <v>476</v>
      </c>
      <c r="F7840" s="174" t="n">
        <v>2038</v>
      </c>
      <c r="G7840" s="175" t="n">
        <v>68</v>
      </c>
      <c r="H7840" s="176" t="n">
        <v>27130.4093397484</v>
      </c>
      <c r="I7840" s="177" t="n">
        <v>2653676.58499807</v>
      </c>
      <c r="J7840" s="178" t="str">
        <f>IF(I7840&gt;0,H7840/I7840,0)</f>
      </c>
      <c r="K7840" s="179" t="str">
        <f>1-EXP(-J7840)</f>
      </c>
      <c r="L7840" s="180" t="str">
        <f>IF(G7840=30,1,M7839)</f>
      </c>
      <c r="M7840" s="181" t="str">
        <f>L7840*(1-K7840)</f>
      </c>
    </row>
    <row r="7841">
      <c r="A7841" t="s">
        <v>164</v>
      </c>
      <c r="B7841" t="s">
        <v>115</v>
      </c>
      <c r="C7841" s="32" t="s">
        <v>376</v>
      </c>
      <c r="D7841" t="s">
        <v>458</v>
      </c>
      <c r="E7841" t="s">
        <v>476</v>
      </c>
      <c r="F7841" s="174" t="n">
        <v>2038</v>
      </c>
      <c r="G7841" s="175" t="n">
        <v>69</v>
      </c>
      <c r="H7841" s="176" t="n">
        <v>28550.4889680305</v>
      </c>
      <c r="I7841" s="177" t="n">
        <v>2534638.89192409</v>
      </c>
      <c r="J7841" s="178" t="str">
        <f>IF(I7841&gt;0,H7841/I7841,0)</f>
      </c>
      <c r="K7841" s="179" t="str">
        <f>1-EXP(-J7841)</f>
      </c>
      <c r="L7841" s="180" t="str">
        <f>IF(G7841=30,1,M7840)</f>
      </c>
      <c r="M7841" s="181" t="str">
        <f>L7841*(1-K7841)</f>
      </c>
    </row>
    <row r="7842">
      <c r="A7842" t="s">
        <v>164</v>
      </c>
      <c r="B7842" t="s">
        <v>115</v>
      </c>
      <c r="C7842" s="32" t="s">
        <v>376</v>
      </c>
      <c r="D7842" t="s">
        <v>458</v>
      </c>
      <c r="E7842" t="s">
        <v>476</v>
      </c>
      <c r="F7842" s="174" t="n">
        <v>2039</v>
      </c>
      <c r="G7842" s="175" t="n">
        <v>30</v>
      </c>
      <c r="H7842" s="176" t="n">
        <v>783.516225360133</v>
      </c>
      <c r="I7842" s="177" t="n">
        <v>4690515.93192583</v>
      </c>
      <c r="J7842" s="178" t="str">
        <f>IF(I7842&gt;0,H7842/I7842,0)</f>
      </c>
      <c r="K7842" s="179" t="str">
        <f>1-EXP(-J7842)</f>
      </c>
      <c r="L7842" s="180" t="str">
        <f>IF(G7842=30,1,M7841)</f>
      </c>
      <c r="M7842" s="181" t="str">
        <f>L7842*(1-K7842)</f>
      </c>
    </row>
    <row r="7843">
      <c r="A7843" t="s">
        <v>164</v>
      </c>
      <c r="B7843" t="s">
        <v>115</v>
      </c>
      <c r="C7843" s="32" t="s">
        <v>376</v>
      </c>
      <c r="D7843" t="s">
        <v>458</v>
      </c>
      <c r="E7843" t="s">
        <v>476</v>
      </c>
      <c r="F7843" s="174" t="n">
        <v>2039</v>
      </c>
      <c r="G7843" s="175" t="n">
        <v>31</v>
      </c>
      <c r="H7843" s="176" t="n">
        <v>928.765779067851</v>
      </c>
      <c r="I7843" s="177" t="n">
        <v>4647864.6273391</v>
      </c>
      <c r="J7843" s="178" t="str">
        <f>IF(I7843&gt;0,H7843/I7843,0)</f>
      </c>
      <c r="K7843" s="179" t="str">
        <f>1-EXP(-J7843)</f>
      </c>
      <c r="L7843" s="180" t="str">
        <f>IF(G7843=30,1,M7842)</f>
      </c>
      <c r="M7843" s="181" t="str">
        <f>L7843*(1-K7843)</f>
      </c>
    </row>
    <row r="7844">
      <c r="A7844" t="s">
        <v>164</v>
      </c>
      <c r="B7844" t="s">
        <v>115</v>
      </c>
      <c r="C7844" s="32" t="s">
        <v>376</v>
      </c>
      <c r="D7844" t="s">
        <v>458</v>
      </c>
      <c r="E7844" t="s">
        <v>476</v>
      </c>
      <c r="F7844" s="174" t="n">
        <v>2039</v>
      </c>
      <c r="G7844" s="175" t="n">
        <v>32</v>
      </c>
      <c r="H7844" s="176" t="n">
        <v>1031.25271985121</v>
      </c>
      <c r="I7844" s="177" t="n">
        <v>4674283.32882939</v>
      </c>
      <c r="J7844" s="178" t="str">
        <f>IF(I7844&gt;0,H7844/I7844,0)</f>
      </c>
      <c r="K7844" s="179" t="str">
        <f>1-EXP(-J7844)</f>
      </c>
      <c r="L7844" s="180" t="str">
        <f>IF(G7844=30,1,M7843)</f>
      </c>
      <c r="M7844" s="181" t="str">
        <f>L7844*(1-K7844)</f>
      </c>
    </row>
    <row r="7845">
      <c r="A7845" t="s">
        <v>164</v>
      </c>
      <c r="B7845" t="s">
        <v>115</v>
      </c>
      <c r="C7845" s="32" t="s">
        <v>376</v>
      </c>
      <c r="D7845" t="s">
        <v>458</v>
      </c>
      <c r="E7845" t="s">
        <v>476</v>
      </c>
      <c r="F7845" s="174" t="n">
        <v>2039</v>
      </c>
      <c r="G7845" s="175" t="n">
        <v>33</v>
      </c>
      <c r="H7845" s="176" t="n">
        <v>1069.46582188476</v>
      </c>
      <c r="I7845" s="177" t="n">
        <v>4591359.75699434</v>
      </c>
      <c r="J7845" s="178" t="str">
        <f>IF(I7845&gt;0,H7845/I7845,0)</f>
      </c>
      <c r="K7845" s="179" t="str">
        <f>1-EXP(-J7845)</f>
      </c>
      <c r="L7845" s="180" t="str">
        <f>IF(G7845=30,1,M7844)</f>
      </c>
      <c r="M7845" s="181" t="str">
        <f>L7845*(1-K7845)</f>
      </c>
    </row>
    <row r="7846">
      <c r="A7846" t="s">
        <v>164</v>
      </c>
      <c r="B7846" t="s">
        <v>115</v>
      </c>
      <c r="C7846" s="32" t="s">
        <v>376</v>
      </c>
      <c r="D7846" t="s">
        <v>458</v>
      </c>
      <c r="E7846" t="s">
        <v>476</v>
      </c>
      <c r="F7846" s="174" t="n">
        <v>2039</v>
      </c>
      <c r="G7846" s="175" t="n">
        <v>34</v>
      </c>
      <c r="H7846" s="176" t="n">
        <v>1121.29692322885</v>
      </c>
      <c r="I7846" s="177" t="n">
        <v>4530265.48348931</v>
      </c>
      <c r="J7846" s="178" t="str">
        <f>IF(I7846&gt;0,H7846/I7846,0)</f>
      </c>
      <c r="K7846" s="179" t="str">
        <f>1-EXP(-J7846)</f>
      </c>
      <c r="L7846" s="180" t="str">
        <f>IF(G7846=30,1,M7845)</f>
      </c>
      <c r="M7846" s="181" t="str">
        <f>L7846*(1-K7846)</f>
      </c>
    </row>
    <row r="7847">
      <c r="A7847" t="s">
        <v>164</v>
      </c>
      <c r="B7847" t="s">
        <v>115</v>
      </c>
      <c r="C7847" s="32" t="s">
        <v>376</v>
      </c>
      <c r="D7847" t="s">
        <v>458</v>
      </c>
      <c r="E7847" t="s">
        <v>476</v>
      </c>
      <c r="F7847" s="174" t="n">
        <v>2039</v>
      </c>
      <c r="G7847" s="175" t="n">
        <v>35</v>
      </c>
      <c r="H7847" s="176" t="n">
        <v>1458.01326729124</v>
      </c>
      <c r="I7847" s="177" t="n">
        <v>4401516.87507522</v>
      </c>
      <c r="J7847" s="178" t="str">
        <f>IF(I7847&gt;0,H7847/I7847,0)</f>
      </c>
      <c r="K7847" s="179" t="str">
        <f>1-EXP(-J7847)</f>
      </c>
      <c r="L7847" s="180" t="str">
        <f>IF(G7847=30,1,M7846)</f>
      </c>
      <c r="M7847" s="181" t="str">
        <f>L7847*(1-K7847)</f>
      </c>
    </row>
    <row r="7848">
      <c r="A7848" t="s">
        <v>164</v>
      </c>
      <c r="B7848" t="s">
        <v>115</v>
      </c>
      <c r="C7848" s="32" t="s">
        <v>376</v>
      </c>
      <c r="D7848" t="s">
        <v>458</v>
      </c>
      <c r="E7848" t="s">
        <v>476</v>
      </c>
      <c r="F7848" s="174" t="n">
        <v>2039</v>
      </c>
      <c r="G7848" s="175" t="n">
        <v>36</v>
      </c>
      <c r="H7848" s="176" t="n">
        <v>1588.99399699468</v>
      </c>
      <c r="I7848" s="177" t="n">
        <v>4335218.09463335</v>
      </c>
      <c r="J7848" s="178" t="str">
        <f>IF(I7848&gt;0,H7848/I7848,0)</f>
      </c>
      <c r="K7848" s="179" t="str">
        <f>1-EXP(-J7848)</f>
      </c>
      <c r="L7848" s="180" t="str">
        <f>IF(G7848=30,1,M7847)</f>
      </c>
      <c r="M7848" s="181" t="str">
        <f>L7848*(1-K7848)</f>
      </c>
    </row>
    <row r="7849">
      <c r="A7849" t="s">
        <v>164</v>
      </c>
      <c r="B7849" t="s">
        <v>115</v>
      </c>
      <c r="C7849" s="32" t="s">
        <v>376</v>
      </c>
      <c r="D7849" t="s">
        <v>458</v>
      </c>
      <c r="E7849" t="s">
        <v>476</v>
      </c>
      <c r="F7849" s="174" t="n">
        <v>2039</v>
      </c>
      <c r="G7849" s="175" t="n">
        <v>37</v>
      </c>
      <c r="H7849" s="176" t="n">
        <v>1844.34634862678</v>
      </c>
      <c r="I7849" s="177" t="n">
        <v>4312265.25677613</v>
      </c>
      <c r="J7849" s="178" t="str">
        <f>IF(I7849&gt;0,H7849/I7849,0)</f>
      </c>
      <c r="K7849" s="179" t="str">
        <f>1-EXP(-J7849)</f>
      </c>
      <c r="L7849" s="180" t="str">
        <f>IF(G7849=30,1,M7848)</f>
      </c>
      <c r="M7849" s="181" t="str">
        <f>L7849*(1-K7849)</f>
      </c>
    </row>
    <row r="7850">
      <c r="A7850" t="s">
        <v>164</v>
      </c>
      <c r="B7850" t="s">
        <v>115</v>
      </c>
      <c r="C7850" s="32" t="s">
        <v>376</v>
      </c>
      <c r="D7850" t="s">
        <v>458</v>
      </c>
      <c r="E7850" t="s">
        <v>476</v>
      </c>
      <c r="F7850" s="174" t="n">
        <v>2039</v>
      </c>
      <c r="G7850" s="175" t="n">
        <v>38</v>
      </c>
      <c r="H7850" s="176" t="n">
        <v>1981.5730859984</v>
      </c>
      <c r="I7850" s="177" t="n">
        <v>4290898.75592595</v>
      </c>
      <c r="J7850" s="178" t="str">
        <f>IF(I7850&gt;0,H7850/I7850,0)</f>
      </c>
      <c r="K7850" s="179" t="str">
        <f>1-EXP(-J7850)</f>
      </c>
      <c r="L7850" s="180" t="str">
        <f>IF(G7850=30,1,M7849)</f>
      </c>
      <c r="M7850" s="181" t="str">
        <f>L7850*(1-K7850)</f>
      </c>
    </row>
    <row r="7851">
      <c r="A7851" t="s">
        <v>164</v>
      </c>
      <c r="B7851" t="s">
        <v>115</v>
      </c>
      <c r="C7851" s="32" t="s">
        <v>376</v>
      </c>
      <c r="D7851" t="s">
        <v>458</v>
      </c>
      <c r="E7851" t="s">
        <v>476</v>
      </c>
      <c r="F7851" s="174" t="n">
        <v>2039</v>
      </c>
      <c r="G7851" s="175" t="n">
        <v>39</v>
      </c>
      <c r="H7851" s="176" t="n">
        <v>2134.1366570548</v>
      </c>
      <c r="I7851" s="177" t="n">
        <v>4268982.42118291</v>
      </c>
      <c r="J7851" s="178" t="str">
        <f>IF(I7851&gt;0,H7851/I7851,0)</f>
      </c>
      <c r="K7851" s="179" t="str">
        <f>1-EXP(-J7851)</f>
      </c>
      <c r="L7851" s="180" t="str">
        <f>IF(G7851=30,1,M7850)</f>
      </c>
      <c r="M7851" s="181" t="str">
        <f>L7851*(1-K7851)</f>
      </c>
    </row>
    <row r="7852">
      <c r="A7852" t="s">
        <v>164</v>
      </c>
      <c r="B7852" t="s">
        <v>115</v>
      </c>
      <c r="C7852" s="32" t="s">
        <v>376</v>
      </c>
      <c r="D7852" t="s">
        <v>458</v>
      </c>
      <c r="E7852" t="s">
        <v>476</v>
      </c>
      <c r="F7852" s="174" t="n">
        <v>2039</v>
      </c>
      <c r="G7852" s="175" t="n">
        <v>40</v>
      </c>
      <c r="H7852" s="176" t="n">
        <v>2885.6043490468</v>
      </c>
      <c r="I7852" s="177" t="n">
        <v>4286079.69326711</v>
      </c>
      <c r="J7852" s="178" t="str">
        <f>IF(I7852&gt;0,H7852/I7852,0)</f>
      </c>
      <c r="K7852" s="179" t="str">
        <f>1-EXP(-J7852)</f>
      </c>
      <c r="L7852" s="180" t="str">
        <f>IF(G7852=30,1,M7851)</f>
      </c>
      <c r="M7852" s="181" t="str">
        <f>L7852*(1-K7852)</f>
      </c>
    </row>
    <row r="7853">
      <c r="A7853" t="s">
        <v>164</v>
      </c>
      <c r="B7853" t="s">
        <v>115</v>
      </c>
      <c r="C7853" s="32" t="s">
        <v>376</v>
      </c>
      <c r="D7853" t="s">
        <v>458</v>
      </c>
      <c r="E7853" t="s">
        <v>476</v>
      </c>
      <c r="F7853" s="174" t="n">
        <v>2039</v>
      </c>
      <c r="G7853" s="175" t="n">
        <v>41</v>
      </c>
      <c r="H7853" s="176" t="n">
        <v>3144.46409227597</v>
      </c>
      <c r="I7853" s="177" t="n">
        <v>4340877.22002976</v>
      </c>
      <c r="J7853" s="178" t="str">
        <f>IF(I7853&gt;0,H7853/I7853,0)</f>
      </c>
      <c r="K7853" s="179" t="str">
        <f>1-EXP(-J7853)</f>
      </c>
      <c r="L7853" s="180" t="str">
        <f>IF(G7853=30,1,M7852)</f>
      </c>
      <c r="M7853" s="181" t="str">
        <f>L7853*(1-K7853)</f>
      </c>
    </row>
    <row r="7854">
      <c r="A7854" t="s">
        <v>164</v>
      </c>
      <c r="B7854" t="s">
        <v>115</v>
      </c>
      <c r="C7854" s="32" t="s">
        <v>376</v>
      </c>
      <c r="D7854" t="s">
        <v>458</v>
      </c>
      <c r="E7854" t="s">
        <v>476</v>
      </c>
      <c r="F7854" s="174" t="n">
        <v>2039</v>
      </c>
      <c r="G7854" s="175" t="n">
        <v>42</v>
      </c>
      <c r="H7854" s="176" t="n">
        <v>3731.18183520632</v>
      </c>
      <c r="I7854" s="177" t="n">
        <v>4473022.98458832</v>
      </c>
      <c r="J7854" s="178" t="str">
        <f>IF(I7854&gt;0,H7854/I7854,0)</f>
      </c>
      <c r="K7854" s="179" t="str">
        <f>1-EXP(-J7854)</f>
      </c>
      <c r="L7854" s="180" t="str">
        <f>IF(G7854=30,1,M7853)</f>
      </c>
      <c r="M7854" s="181" t="str">
        <f>L7854*(1-K7854)</f>
      </c>
    </row>
    <row r="7855">
      <c r="A7855" t="s">
        <v>164</v>
      </c>
      <c r="B7855" t="s">
        <v>115</v>
      </c>
      <c r="C7855" s="32" t="s">
        <v>376</v>
      </c>
      <c r="D7855" t="s">
        <v>458</v>
      </c>
      <c r="E7855" t="s">
        <v>476</v>
      </c>
      <c r="F7855" s="174" t="n">
        <v>2039</v>
      </c>
      <c r="G7855" s="175" t="n">
        <v>43</v>
      </c>
      <c r="H7855" s="176" t="n">
        <v>4025.50926355737</v>
      </c>
      <c r="I7855" s="177" t="n">
        <v>4425759.12070012</v>
      </c>
      <c r="J7855" s="178" t="str">
        <f>IF(I7855&gt;0,H7855/I7855,0)</f>
      </c>
      <c r="K7855" s="179" t="str">
        <f>1-EXP(-J7855)</f>
      </c>
      <c r="L7855" s="180" t="str">
        <f>IF(G7855=30,1,M7854)</f>
      </c>
      <c r="M7855" s="181" t="str">
        <f>L7855*(1-K7855)</f>
      </c>
    </row>
    <row r="7856">
      <c r="A7856" t="s">
        <v>164</v>
      </c>
      <c r="B7856" t="s">
        <v>115</v>
      </c>
      <c r="C7856" s="32" t="s">
        <v>376</v>
      </c>
      <c r="D7856" t="s">
        <v>458</v>
      </c>
      <c r="E7856" t="s">
        <v>476</v>
      </c>
      <c r="F7856" s="174" t="n">
        <v>2039</v>
      </c>
      <c r="G7856" s="175" t="n">
        <v>44</v>
      </c>
      <c r="H7856" s="176" t="n">
        <v>4322.92800242984</v>
      </c>
      <c r="I7856" s="177" t="n">
        <v>4348306.79461416</v>
      </c>
      <c r="J7856" s="178" t="str">
        <f>IF(I7856&gt;0,H7856/I7856,0)</f>
      </c>
      <c r="K7856" s="179" t="str">
        <f>1-EXP(-J7856)</f>
      </c>
      <c r="L7856" s="180" t="str">
        <f>IF(G7856=30,1,M7855)</f>
      </c>
      <c r="M7856" s="181" t="str">
        <f>L7856*(1-K7856)</f>
      </c>
    </row>
    <row r="7857">
      <c r="A7857" t="s">
        <v>164</v>
      </c>
      <c r="B7857" t="s">
        <v>115</v>
      </c>
      <c r="C7857" s="32" t="s">
        <v>376</v>
      </c>
      <c r="D7857" t="s">
        <v>458</v>
      </c>
      <c r="E7857" t="s">
        <v>476</v>
      </c>
      <c r="F7857" s="174" t="n">
        <v>2039</v>
      </c>
      <c r="G7857" s="175" t="n">
        <v>45</v>
      </c>
      <c r="H7857" s="176" t="n">
        <v>5498.80257749235</v>
      </c>
      <c r="I7857" s="177" t="n">
        <v>4285775.86962129</v>
      </c>
      <c r="J7857" s="178" t="str">
        <f>IF(I7857&gt;0,H7857/I7857,0)</f>
      </c>
      <c r="K7857" s="179" t="str">
        <f>1-EXP(-J7857)</f>
      </c>
      <c r="L7857" s="180" t="str">
        <f>IF(G7857=30,1,M7856)</f>
      </c>
      <c r="M7857" s="181" t="str">
        <f>L7857*(1-K7857)</f>
      </c>
    </row>
    <row r="7858">
      <c r="A7858" t="s">
        <v>164</v>
      </c>
      <c r="B7858" t="s">
        <v>115</v>
      </c>
      <c r="C7858" s="32" t="s">
        <v>376</v>
      </c>
      <c r="D7858" t="s">
        <v>458</v>
      </c>
      <c r="E7858" t="s">
        <v>476</v>
      </c>
      <c r="F7858" s="174" t="n">
        <v>2039</v>
      </c>
      <c r="G7858" s="175" t="n">
        <v>46</v>
      </c>
      <c r="H7858" s="176" t="n">
        <v>5781.39077404076</v>
      </c>
      <c r="I7858" s="177" t="n">
        <v>4225272.89543123</v>
      </c>
      <c r="J7858" s="178" t="str">
        <f>IF(I7858&gt;0,H7858/I7858,0)</f>
      </c>
      <c r="K7858" s="179" t="str">
        <f>1-EXP(-J7858)</f>
      </c>
      <c r="L7858" s="180" t="str">
        <f>IF(G7858=30,1,M7857)</f>
      </c>
      <c r="M7858" s="181" t="str">
        <f>L7858*(1-K7858)</f>
      </c>
    </row>
    <row r="7859">
      <c r="A7859" t="s">
        <v>164</v>
      </c>
      <c r="B7859" t="s">
        <v>115</v>
      </c>
      <c r="C7859" s="32" t="s">
        <v>376</v>
      </c>
      <c r="D7859" t="s">
        <v>458</v>
      </c>
      <c r="E7859" t="s">
        <v>476</v>
      </c>
      <c r="F7859" s="174" t="n">
        <v>2039</v>
      </c>
      <c r="G7859" s="175" t="n">
        <v>47</v>
      </c>
      <c r="H7859" s="176" t="n">
        <v>6401.37788329757</v>
      </c>
      <c r="I7859" s="177" t="n">
        <v>4254406.99614682</v>
      </c>
      <c r="J7859" s="178" t="str">
        <f>IF(I7859&gt;0,H7859/I7859,0)</f>
      </c>
      <c r="K7859" s="179" t="str">
        <f>1-EXP(-J7859)</f>
      </c>
      <c r="L7859" s="180" t="str">
        <f>IF(G7859=30,1,M7858)</f>
      </c>
      <c r="M7859" s="181" t="str">
        <f>L7859*(1-K7859)</f>
      </c>
    </row>
    <row r="7860">
      <c r="A7860" t="s">
        <v>164</v>
      </c>
      <c r="B7860" t="s">
        <v>115</v>
      </c>
      <c r="C7860" s="32" t="s">
        <v>376</v>
      </c>
      <c r="D7860" t="s">
        <v>458</v>
      </c>
      <c r="E7860" t="s">
        <v>476</v>
      </c>
      <c r="F7860" s="174" t="n">
        <v>2039</v>
      </c>
      <c r="G7860" s="175" t="n">
        <v>48</v>
      </c>
      <c r="H7860" s="176" t="n">
        <v>7064.07247476894</v>
      </c>
      <c r="I7860" s="177" t="n">
        <v>4263162.96515295</v>
      </c>
      <c r="J7860" s="178" t="str">
        <f>IF(I7860&gt;0,H7860/I7860,0)</f>
      </c>
      <c r="K7860" s="179" t="str">
        <f>1-EXP(-J7860)</f>
      </c>
      <c r="L7860" s="180" t="str">
        <f>IF(G7860=30,1,M7859)</f>
      </c>
      <c r="M7860" s="181" t="str">
        <f>L7860*(1-K7860)</f>
      </c>
    </row>
    <row r="7861">
      <c r="A7861" t="s">
        <v>164</v>
      </c>
      <c r="B7861" t="s">
        <v>115</v>
      </c>
      <c r="C7861" s="32" t="s">
        <v>376</v>
      </c>
      <c r="D7861" t="s">
        <v>458</v>
      </c>
      <c r="E7861" t="s">
        <v>476</v>
      </c>
      <c r="F7861" s="174" t="n">
        <v>2039</v>
      </c>
      <c r="G7861" s="175" t="n">
        <v>49</v>
      </c>
      <c r="H7861" s="176" t="n">
        <v>10508.5085514477</v>
      </c>
      <c r="I7861" s="177" t="n">
        <v>6271661.9630381</v>
      </c>
      <c r="J7861" s="178" t="str">
        <f>IF(I7861&gt;0,H7861/I7861,0)</f>
      </c>
      <c r="K7861" s="179" t="str">
        <f>1-EXP(-J7861)</f>
      </c>
      <c r="L7861" s="180" t="str">
        <f>IF(G7861=30,1,M7860)</f>
      </c>
      <c r="M7861" s="181" t="str">
        <f>L7861*(1-K7861)</f>
      </c>
    </row>
    <row r="7862">
      <c r="A7862" t="s">
        <v>164</v>
      </c>
      <c r="B7862" t="s">
        <v>115</v>
      </c>
      <c r="C7862" s="32" t="s">
        <v>376</v>
      </c>
      <c r="D7862" t="s">
        <v>458</v>
      </c>
      <c r="E7862" t="s">
        <v>476</v>
      </c>
      <c r="F7862" s="174" t="n">
        <v>2039</v>
      </c>
      <c r="G7862" s="175" t="n">
        <v>50</v>
      </c>
      <c r="H7862" s="176" t="n">
        <v>8868.23025178232</v>
      </c>
      <c r="I7862" s="177" t="n">
        <v>4202040.67713715</v>
      </c>
      <c r="J7862" s="178" t="str">
        <f>IF(I7862&gt;0,H7862/I7862,0)</f>
      </c>
      <c r="K7862" s="179" t="str">
        <f>1-EXP(-J7862)</f>
      </c>
      <c r="L7862" s="180" t="str">
        <f>IF(G7862=30,1,M7861)</f>
      </c>
      <c r="M7862" s="181" t="str">
        <f>L7862*(1-K7862)</f>
      </c>
    </row>
    <row r="7863">
      <c r="A7863" t="s">
        <v>164</v>
      </c>
      <c r="B7863" t="s">
        <v>115</v>
      </c>
      <c r="C7863" s="32" t="s">
        <v>376</v>
      </c>
      <c r="D7863" t="s">
        <v>458</v>
      </c>
      <c r="E7863" t="s">
        <v>476</v>
      </c>
      <c r="F7863" s="174" t="n">
        <v>2039</v>
      </c>
      <c r="G7863" s="175" t="n">
        <v>51</v>
      </c>
      <c r="H7863" s="176" t="n">
        <v>9434.4674834441</v>
      </c>
      <c r="I7863" s="177" t="n">
        <v>4173068.1333733</v>
      </c>
      <c r="J7863" s="178" t="str">
        <f>IF(I7863&gt;0,H7863/I7863,0)</f>
      </c>
      <c r="K7863" s="179" t="str">
        <f>1-EXP(-J7863)</f>
      </c>
      <c r="L7863" s="180" t="str">
        <f>IF(G7863=30,1,M7862)</f>
      </c>
      <c r="M7863" s="181" t="str">
        <f>L7863*(1-K7863)</f>
      </c>
    </row>
    <row r="7864">
      <c r="A7864" t="s">
        <v>164</v>
      </c>
      <c r="B7864" t="s">
        <v>115</v>
      </c>
      <c r="C7864" s="32" t="s">
        <v>376</v>
      </c>
      <c r="D7864" t="s">
        <v>458</v>
      </c>
      <c r="E7864" t="s">
        <v>476</v>
      </c>
      <c r="F7864" s="174" t="n">
        <v>2039</v>
      </c>
      <c r="G7864" s="175" t="n">
        <v>52</v>
      </c>
      <c r="H7864" s="176" t="n">
        <v>10016.2424403876</v>
      </c>
      <c r="I7864" s="177" t="n">
        <v>4032433.46284556</v>
      </c>
      <c r="J7864" s="178" t="str">
        <f>IF(I7864&gt;0,H7864/I7864,0)</f>
      </c>
      <c r="K7864" s="179" t="str">
        <f>1-EXP(-J7864)</f>
      </c>
      <c r="L7864" s="180" t="str">
        <f>IF(G7864=30,1,M7863)</f>
      </c>
      <c r="M7864" s="181" t="str">
        <f>L7864*(1-K7864)</f>
      </c>
    </row>
    <row r="7865">
      <c r="A7865" t="s">
        <v>164</v>
      </c>
      <c r="B7865" t="s">
        <v>115</v>
      </c>
      <c r="C7865" s="32" t="s">
        <v>376</v>
      </c>
      <c r="D7865" t="s">
        <v>458</v>
      </c>
      <c r="E7865" t="s">
        <v>476</v>
      </c>
      <c r="F7865" s="174" t="n">
        <v>2039</v>
      </c>
      <c r="G7865" s="175" t="n">
        <v>53</v>
      </c>
      <c r="H7865" s="176" t="n">
        <v>10851.6539641988</v>
      </c>
      <c r="I7865" s="177" t="n">
        <v>3985090.00821724</v>
      </c>
      <c r="J7865" s="178" t="str">
        <f>IF(I7865&gt;0,H7865/I7865,0)</f>
      </c>
      <c r="K7865" s="179" t="str">
        <f>1-EXP(-J7865)</f>
      </c>
      <c r="L7865" s="180" t="str">
        <f>IF(G7865=30,1,M7864)</f>
      </c>
      <c r="M7865" s="181" t="str">
        <f>L7865*(1-K7865)</f>
      </c>
    </row>
    <row r="7866">
      <c r="A7866" t="s">
        <v>164</v>
      </c>
      <c r="B7866" t="s">
        <v>115</v>
      </c>
      <c r="C7866" s="32" t="s">
        <v>376</v>
      </c>
      <c r="D7866" t="s">
        <v>458</v>
      </c>
      <c r="E7866" t="s">
        <v>476</v>
      </c>
      <c r="F7866" s="174" t="n">
        <v>2039</v>
      </c>
      <c r="G7866" s="175" t="n">
        <v>54</v>
      </c>
      <c r="H7866" s="176" t="n">
        <v>12004.2405364756</v>
      </c>
      <c r="I7866" s="177" t="n">
        <v>4026037.42135287</v>
      </c>
      <c r="J7866" s="178" t="str">
        <f>IF(I7866&gt;0,H7866/I7866,0)</f>
      </c>
      <c r="K7866" s="179" t="str">
        <f>1-EXP(-J7866)</f>
      </c>
      <c r="L7866" s="180" t="str">
        <f>IF(G7866=30,1,M7865)</f>
      </c>
      <c r="M7866" s="181" t="str">
        <f>L7866*(1-K7866)</f>
      </c>
    </row>
    <row r="7867">
      <c r="A7867" t="s">
        <v>164</v>
      </c>
      <c r="B7867" t="s">
        <v>115</v>
      </c>
      <c r="C7867" s="32" t="s">
        <v>376</v>
      </c>
      <c r="D7867" t="s">
        <v>458</v>
      </c>
      <c r="E7867" t="s">
        <v>476</v>
      </c>
      <c r="F7867" s="174" t="n">
        <v>2039</v>
      </c>
      <c r="G7867" s="175" t="n">
        <v>55</v>
      </c>
      <c r="H7867" s="176" t="n">
        <v>13259.8247962739</v>
      </c>
      <c r="I7867" s="177" t="n">
        <v>4088925.50959854</v>
      </c>
      <c r="J7867" s="178" t="str">
        <f>IF(I7867&gt;0,H7867/I7867,0)</f>
      </c>
      <c r="K7867" s="179" t="str">
        <f>1-EXP(-J7867)</f>
      </c>
      <c r="L7867" s="180" t="str">
        <f>IF(G7867=30,1,M7866)</f>
      </c>
      <c r="M7867" s="181" t="str">
        <f>L7867*(1-K7867)</f>
      </c>
    </row>
    <row r="7868">
      <c r="A7868" t="s">
        <v>164</v>
      </c>
      <c r="B7868" t="s">
        <v>115</v>
      </c>
      <c r="C7868" s="32" t="s">
        <v>376</v>
      </c>
      <c r="D7868" t="s">
        <v>458</v>
      </c>
      <c r="E7868" t="s">
        <v>476</v>
      </c>
      <c r="F7868" s="174" t="n">
        <v>2039</v>
      </c>
      <c r="G7868" s="175" t="n">
        <v>56</v>
      </c>
      <c r="H7868" s="176" t="n">
        <v>14064.8481792145</v>
      </c>
      <c r="I7868" s="177" t="n">
        <v>4046284.43936062</v>
      </c>
      <c r="J7868" s="178" t="str">
        <f>IF(I7868&gt;0,H7868/I7868,0)</f>
      </c>
      <c r="K7868" s="179" t="str">
        <f>1-EXP(-J7868)</f>
      </c>
      <c r="L7868" s="180" t="str">
        <f>IF(G7868=30,1,M7867)</f>
      </c>
      <c r="M7868" s="181" t="str">
        <f>L7868*(1-K7868)</f>
      </c>
    </row>
    <row r="7869">
      <c r="A7869" t="s">
        <v>164</v>
      </c>
      <c r="B7869" t="s">
        <v>115</v>
      </c>
      <c r="C7869" s="32" t="s">
        <v>376</v>
      </c>
      <c r="D7869" t="s">
        <v>458</v>
      </c>
      <c r="E7869" t="s">
        <v>476</v>
      </c>
      <c r="F7869" s="174" t="n">
        <v>2039</v>
      </c>
      <c r="G7869" s="175" t="n">
        <v>57</v>
      </c>
      <c r="H7869" s="176" t="n">
        <v>14857.5043102256</v>
      </c>
      <c r="I7869" s="177" t="n">
        <v>3896626.09374424</v>
      </c>
      <c r="J7869" s="178" t="str">
        <f>IF(I7869&gt;0,H7869/I7869,0)</f>
      </c>
      <c r="K7869" s="179" t="str">
        <f>1-EXP(-J7869)</f>
      </c>
      <c r="L7869" s="180" t="str">
        <f>IF(G7869=30,1,M7868)</f>
      </c>
      <c r="M7869" s="181" t="str">
        <f>L7869*(1-K7869)</f>
      </c>
    </row>
    <row r="7870">
      <c r="A7870" t="s">
        <v>164</v>
      </c>
      <c r="B7870" t="s">
        <v>115</v>
      </c>
      <c r="C7870" s="32" t="s">
        <v>376</v>
      </c>
      <c r="D7870" t="s">
        <v>458</v>
      </c>
      <c r="E7870" t="s">
        <v>476</v>
      </c>
      <c r="F7870" s="174" t="n">
        <v>2039</v>
      </c>
      <c r="G7870" s="175" t="n">
        <v>58</v>
      </c>
      <c r="H7870" s="176" t="n">
        <v>15909.6604631541</v>
      </c>
      <c r="I7870" s="177" t="n">
        <v>3805063.49753491</v>
      </c>
      <c r="J7870" s="178" t="str">
        <f>IF(I7870&gt;0,H7870/I7870,0)</f>
      </c>
      <c r="K7870" s="179" t="str">
        <f>1-EXP(-J7870)</f>
      </c>
      <c r="L7870" s="180" t="str">
        <f>IF(G7870=30,1,M7869)</f>
      </c>
      <c r="M7870" s="181" t="str">
        <f>L7870*(1-K7870)</f>
      </c>
    </row>
    <row r="7871">
      <c r="A7871" t="s">
        <v>164</v>
      </c>
      <c r="B7871" t="s">
        <v>115</v>
      </c>
      <c r="C7871" s="32" t="s">
        <v>376</v>
      </c>
      <c r="D7871" t="s">
        <v>458</v>
      </c>
      <c r="E7871" t="s">
        <v>476</v>
      </c>
      <c r="F7871" s="174" t="n">
        <v>2039</v>
      </c>
      <c r="G7871" s="175" t="n">
        <v>59</v>
      </c>
      <c r="H7871" s="176" t="n">
        <v>17099.5774400023</v>
      </c>
      <c r="I7871" s="177" t="n">
        <v>3727077.76049782</v>
      </c>
      <c r="J7871" s="178" t="str">
        <f>IF(I7871&gt;0,H7871/I7871,0)</f>
      </c>
      <c r="K7871" s="179" t="str">
        <f>1-EXP(-J7871)</f>
      </c>
      <c r="L7871" s="180" t="str">
        <f>IF(G7871=30,1,M7870)</f>
      </c>
      <c r="M7871" s="181" t="str">
        <f>L7871*(1-K7871)</f>
      </c>
    </row>
    <row r="7872">
      <c r="A7872" t="s">
        <v>164</v>
      </c>
      <c r="B7872" t="s">
        <v>115</v>
      </c>
      <c r="C7872" s="32" t="s">
        <v>376</v>
      </c>
      <c r="D7872" t="s">
        <v>458</v>
      </c>
      <c r="E7872" t="s">
        <v>476</v>
      </c>
      <c r="F7872" s="174" t="n">
        <v>2039</v>
      </c>
      <c r="G7872" s="175" t="n">
        <v>60</v>
      </c>
      <c r="H7872" s="176" t="n">
        <v>18395.0675515308</v>
      </c>
      <c r="I7872" s="177" t="n">
        <v>3642601.09521375</v>
      </c>
      <c r="J7872" s="178" t="str">
        <f>IF(I7872&gt;0,H7872/I7872,0)</f>
      </c>
      <c r="K7872" s="179" t="str">
        <f>1-EXP(-J7872)</f>
      </c>
      <c r="L7872" s="180" t="str">
        <f>IF(G7872=30,1,M7871)</f>
      </c>
      <c r="M7872" s="181" t="str">
        <f>L7872*(1-K7872)</f>
      </c>
    </row>
    <row r="7873">
      <c r="A7873" t="s">
        <v>164</v>
      </c>
      <c r="B7873" t="s">
        <v>115</v>
      </c>
      <c r="C7873" s="32" t="s">
        <v>376</v>
      </c>
      <c r="D7873" t="s">
        <v>458</v>
      </c>
      <c r="E7873" t="s">
        <v>476</v>
      </c>
      <c r="F7873" s="174" t="n">
        <v>2039</v>
      </c>
      <c r="G7873" s="175" t="n">
        <v>61</v>
      </c>
      <c r="H7873" s="176" t="n">
        <v>19212.2767613956</v>
      </c>
      <c r="I7873" s="177" t="n">
        <v>3538693.17585588</v>
      </c>
      <c r="J7873" s="178" t="str">
        <f>IF(I7873&gt;0,H7873/I7873,0)</f>
      </c>
      <c r="K7873" s="179" t="str">
        <f>1-EXP(-J7873)</f>
      </c>
      <c r="L7873" s="180" t="str">
        <f>IF(G7873=30,1,M7872)</f>
      </c>
      <c r="M7873" s="181" t="str">
        <f>L7873*(1-K7873)</f>
      </c>
    </row>
    <row r="7874">
      <c r="A7874" t="s">
        <v>164</v>
      </c>
      <c r="B7874" t="s">
        <v>115</v>
      </c>
      <c r="C7874" s="32" t="s">
        <v>376</v>
      </c>
      <c r="D7874" t="s">
        <v>458</v>
      </c>
      <c r="E7874" t="s">
        <v>476</v>
      </c>
      <c r="F7874" s="174" t="n">
        <v>2039</v>
      </c>
      <c r="G7874" s="175" t="n">
        <v>62</v>
      </c>
      <c r="H7874" s="176" t="n">
        <v>20631.0178097196</v>
      </c>
      <c r="I7874" s="177" t="n">
        <v>3449322.30881369</v>
      </c>
      <c r="J7874" s="178" t="str">
        <f>IF(I7874&gt;0,H7874/I7874,0)</f>
      </c>
      <c r="K7874" s="179" t="str">
        <f>1-EXP(-J7874)</f>
      </c>
      <c r="L7874" s="180" t="str">
        <f>IF(G7874=30,1,M7873)</f>
      </c>
      <c r="M7874" s="181" t="str">
        <f>L7874*(1-K7874)</f>
      </c>
    </row>
    <row r="7875">
      <c r="A7875" t="s">
        <v>164</v>
      </c>
      <c r="B7875" t="s">
        <v>115</v>
      </c>
      <c r="C7875" s="32" t="s">
        <v>376</v>
      </c>
      <c r="D7875" t="s">
        <v>458</v>
      </c>
      <c r="E7875" t="s">
        <v>476</v>
      </c>
      <c r="F7875" s="174" t="n">
        <v>2039</v>
      </c>
      <c r="G7875" s="175" t="n">
        <v>63</v>
      </c>
      <c r="H7875" s="176" t="n">
        <v>22024.7871207303</v>
      </c>
      <c r="I7875" s="177" t="n">
        <v>3347959.06632828</v>
      </c>
      <c r="J7875" s="178" t="str">
        <f>IF(I7875&gt;0,H7875/I7875,0)</f>
      </c>
      <c r="K7875" s="179" t="str">
        <f>1-EXP(-J7875)</f>
      </c>
      <c r="L7875" s="180" t="str">
        <f>IF(G7875=30,1,M7874)</f>
      </c>
      <c r="M7875" s="181" t="str">
        <f>L7875*(1-K7875)</f>
      </c>
    </row>
    <row r="7876">
      <c r="A7876" t="s">
        <v>164</v>
      </c>
      <c r="B7876" t="s">
        <v>115</v>
      </c>
      <c r="C7876" s="32" t="s">
        <v>376</v>
      </c>
      <c r="D7876" t="s">
        <v>458</v>
      </c>
      <c r="E7876" t="s">
        <v>476</v>
      </c>
      <c r="F7876" s="174" t="n">
        <v>2039</v>
      </c>
      <c r="G7876" s="175" t="n">
        <v>64</v>
      </c>
      <c r="H7876" s="176" t="n">
        <v>23463.380662437</v>
      </c>
      <c r="I7876" s="177" t="n">
        <v>3244418.55581162</v>
      </c>
      <c r="J7876" s="178" t="str">
        <f>IF(I7876&gt;0,H7876/I7876,0)</f>
      </c>
      <c r="K7876" s="179" t="str">
        <f>1-EXP(-J7876)</f>
      </c>
      <c r="L7876" s="180" t="str">
        <f>IF(G7876=30,1,M7875)</f>
      </c>
      <c r="M7876" s="181" t="str">
        <f>L7876*(1-K7876)</f>
      </c>
    </row>
    <row r="7877">
      <c r="A7877" t="s">
        <v>164</v>
      </c>
      <c r="B7877" t="s">
        <v>115</v>
      </c>
      <c r="C7877" s="32" t="s">
        <v>376</v>
      </c>
      <c r="D7877" t="s">
        <v>458</v>
      </c>
      <c r="E7877" t="s">
        <v>476</v>
      </c>
      <c r="F7877" s="174" t="n">
        <v>2039</v>
      </c>
      <c r="G7877" s="175" t="n">
        <v>65</v>
      </c>
      <c r="H7877" s="176" t="n">
        <v>23798.5867604726</v>
      </c>
      <c r="I7877" s="177" t="n">
        <v>3115108.00091616</v>
      </c>
      <c r="J7877" s="178" t="str">
        <f>IF(I7877&gt;0,H7877/I7877,0)</f>
      </c>
      <c r="K7877" s="179" t="str">
        <f>1-EXP(-J7877)</f>
      </c>
      <c r="L7877" s="180" t="str">
        <f>IF(G7877=30,1,M7876)</f>
      </c>
      <c r="M7877" s="181" t="str">
        <f>L7877*(1-K7877)</f>
      </c>
    </row>
    <row r="7878">
      <c r="A7878" t="s">
        <v>164</v>
      </c>
      <c r="B7878" t="s">
        <v>115</v>
      </c>
      <c r="C7878" s="32" t="s">
        <v>376</v>
      </c>
      <c r="D7878" t="s">
        <v>458</v>
      </c>
      <c r="E7878" t="s">
        <v>476</v>
      </c>
      <c r="F7878" s="174" t="n">
        <v>2039</v>
      </c>
      <c r="G7878" s="175" t="n">
        <v>66</v>
      </c>
      <c r="H7878" s="176" t="n">
        <v>25020.7719598557</v>
      </c>
      <c r="I7878" s="177" t="n">
        <v>3037705.32366246</v>
      </c>
      <c r="J7878" s="178" t="str">
        <f>IF(I7878&gt;0,H7878/I7878,0)</f>
      </c>
      <c r="K7878" s="179" t="str">
        <f>1-EXP(-J7878)</f>
      </c>
      <c r="L7878" s="180" t="str">
        <f>IF(G7878=30,1,M7877)</f>
      </c>
      <c r="M7878" s="181" t="str">
        <f>L7878*(1-K7878)</f>
      </c>
    </row>
    <row r="7879">
      <c r="A7879" t="s">
        <v>164</v>
      </c>
      <c r="B7879" t="s">
        <v>115</v>
      </c>
      <c r="C7879" s="32" t="s">
        <v>376</v>
      </c>
      <c r="D7879" t="s">
        <v>458</v>
      </c>
      <c r="E7879" t="s">
        <v>476</v>
      </c>
      <c r="F7879" s="174" t="n">
        <v>2039</v>
      </c>
      <c r="G7879" s="175" t="n">
        <v>67</v>
      </c>
      <c r="H7879" s="176" t="n">
        <v>25566.5215189059</v>
      </c>
      <c r="I7879" s="177" t="n">
        <v>2817261.1700447</v>
      </c>
      <c r="J7879" s="178" t="str">
        <f>IF(I7879&gt;0,H7879/I7879,0)</f>
      </c>
      <c r="K7879" s="179" t="str">
        <f>1-EXP(-J7879)</f>
      </c>
      <c r="L7879" s="180" t="str">
        <f>IF(G7879=30,1,M7878)</f>
      </c>
      <c r="M7879" s="181" t="str">
        <f>L7879*(1-K7879)</f>
      </c>
    </row>
    <row r="7880">
      <c r="A7880" t="s">
        <v>164</v>
      </c>
      <c r="B7880" t="s">
        <v>115</v>
      </c>
      <c r="C7880" s="32" t="s">
        <v>376</v>
      </c>
      <c r="D7880" t="s">
        <v>458</v>
      </c>
      <c r="E7880" t="s">
        <v>476</v>
      </c>
      <c r="F7880" s="174" t="n">
        <v>2039</v>
      </c>
      <c r="G7880" s="175" t="n">
        <v>68</v>
      </c>
      <c r="H7880" s="176" t="n">
        <v>26995.7357717475</v>
      </c>
      <c r="I7880" s="177" t="n">
        <v>2701401.62349742</v>
      </c>
      <c r="J7880" s="178" t="str">
        <f>IF(I7880&gt;0,H7880/I7880,0)</f>
      </c>
      <c r="K7880" s="179" t="str">
        <f>1-EXP(-J7880)</f>
      </c>
      <c r="L7880" s="180" t="str">
        <f>IF(G7880=30,1,M7879)</f>
      </c>
      <c r="M7880" s="181" t="str">
        <f>L7880*(1-K7880)</f>
      </c>
    </row>
    <row r="7881">
      <c r="A7881" t="s">
        <v>164</v>
      </c>
      <c r="B7881" t="s">
        <v>115</v>
      </c>
      <c r="C7881" s="32" t="s">
        <v>376</v>
      </c>
      <c r="D7881" t="s">
        <v>458</v>
      </c>
      <c r="E7881" t="s">
        <v>476</v>
      </c>
      <c r="F7881" s="174" t="n">
        <v>2039</v>
      </c>
      <c r="G7881" s="175" t="n">
        <v>69</v>
      </c>
      <c r="H7881" s="176" t="n">
        <v>28498.184797935</v>
      </c>
      <c r="I7881" s="177" t="n">
        <v>2587931.44878912</v>
      </c>
      <c r="J7881" s="178" t="str">
        <f>IF(I7881&gt;0,H7881/I7881,0)</f>
      </c>
      <c r="K7881" s="179" t="str">
        <f>1-EXP(-J7881)</f>
      </c>
      <c r="L7881" s="180" t="str">
        <f>IF(G7881=30,1,M7880)</f>
      </c>
      <c r="M7881" s="181" t="str">
        <f>L7881*(1-K7881)</f>
      </c>
    </row>
    <row r="7882">
      <c r="A7882" t="s">
        <v>164</v>
      </c>
      <c r="B7882" t="s">
        <v>115</v>
      </c>
      <c r="C7882" s="32" t="s">
        <v>376</v>
      </c>
      <c r="D7882" t="s">
        <v>458</v>
      </c>
      <c r="E7882" t="s">
        <v>476</v>
      </c>
      <c r="F7882" s="174" t="n">
        <v>2040</v>
      </c>
      <c r="G7882" s="175" t="n">
        <v>30</v>
      </c>
      <c r="H7882" s="176" t="n">
        <v>797.372705309278</v>
      </c>
      <c r="I7882" s="177" t="n">
        <v>4755797.05498951</v>
      </c>
      <c r="J7882" s="178" t="str">
        <f>IF(I7882&gt;0,H7882/I7882,0)</f>
      </c>
      <c r="K7882" s="179" t="str">
        <f>1-EXP(-J7882)</f>
      </c>
      <c r="L7882" s="180" t="str">
        <f>IF(G7882=30,1,M7881)</f>
      </c>
      <c r="M7882" s="181" t="str">
        <f>L7882*(1-K7882)</f>
      </c>
    </row>
    <row r="7883">
      <c r="A7883" t="s">
        <v>164</v>
      </c>
      <c r="B7883" t="s">
        <v>115</v>
      </c>
      <c r="C7883" s="32" t="s">
        <v>376</v>
      </c>
      <c r="D7883" t="s">
        <v>458</v>
      </c>
      <c r="E7883" t="s">
        <v>476</v>
      </c>
      <c r="F7883" s="174" t="n">
        <v>2040</v>
      </c>
      <c r="G7883" s="175" t="n">
        <v>31</v>
      </c>
      <c r="H7883" s="176" t="n">
        <v>934.540593744147</v>
      </c>
      <c r="I7883" s="177" t="n">
        <v>4684922.48063064</v>
      </c>
      <c r="J7883" s="178" t="str">
        <f>IF(I7883&gt;0,H7883/I7883,0)</f>
      </c>
      <c r="K7883" s="179" t="str">
        <f>1-EXP(-J7883)</f>
      </c>
      <c r="L7883" s="180" t="str">
        <f>IF(G7883=30,1,M7882)</f>
      </c>
      <c r="M7883" s="181" t="str">
        <f>L7883*(1-K7883)</f>
      </c>
    </row>
    <row r="7884">
      <c r="A7884" t="s">
        <v>164</v>
      </c>
      <c r="B7884" t="s">
        <v>115</v>
      </c>
      <c r="C7884" s="32" t="s">
        <v>376</v>
      </c>
      <c r="D7884" t="s">
        <v>458</v>
      </c>
      <c r="E7884" t="s">
        <v>476</v>
      </c>
      <c r="F7884" s="174" t="n">
        <v>2040</v>
      </c>
      <c r="G7884" s="175" t="n">
        <v>32</v>
      </c>
      <c r="H7884" s="176" t="n">
        <v>972.47498778501</v>
      </c>
      <c r="I7884" s="177" t="n">
        <v>4642475.55274897</v>
      </c>
      <c r="J7884" s="178" t="str">
        <f>IF(I7884&gt;0,H7884/I7884,0)</f>
      </c>
      <c r="K7884" s="179" t="str">
        <f>1-EXP(-J7884)</f>
      </c>
      <c r="L7884" s="180" t="str">
        <f>IF(G7884=30,1,M7883)</f>
      </c>
      <c r="M7884" s="181" t="str">
        <f>L7884*(1-K7884)</f>
      </c>
    </row>
    <row r="7885">
      <c r="A7885" t="s">
        <v>164</v>
      </c>
      <c r="B7885" t="s">
        <v>115</v>
      </c>
      <c r="C7885" s="32" t="s">
        <v>376</v>
      </c>
      <c r="D7885" t="s">
        <v>458</v>
      </c>
      <c r="E7885" t="s">
        <v>476</v>
      </c>
      <c r="F7885" s="174" t="n">
        <v>2040</v>
      </c>
      <c r="G7885" s="175" t="n">
        <v>33</v>
      </c>
      <c r="H7885" s="176" t="n">
        <v>1084.57414430445</v>
      </c>
      <c r="I7885" s="177" t="n">
        <v>4668590.20614147</v>
      </c>
      <c r="J7885" s="178" t="str">
        <f>IF(I7885&gt;0,H7885/I7885,0)</f>
      </c>
      <c r="K7885" s="179" t="str">
        <f>1-EXP(-J7885)</f>
      </c>
      <c r="L7885" s="180" t="str">
        <f>IF(G7885=30,1,M7884)</f>
      </c>
      <c r="M7885" s="181" t="str">
        <f>L7885*(1-K7885)</f>
      </c>
    </row>
    <row r="7886">
      <c r="A7886" t="s">
        <v>164</v>
      </c>
      <c r="B7886" t="s">
        <v>115</v>
      </c>
      <c r="C7886" s="32" t="s">
        <v>376</v>
      </c>
      <c r="D7886" t="s">
        <v>458</v>
      </c>
      <c r="E7886" t="s">
        <v>476</v>
      </c>
      <c r="F7886" s="174" t="n">
        <v>2040</v>
      </c>
      <c r="G7886" s="175" t="n">
        <v>34</v>
      </c>
      <c r="H7886" s="176" t="n">
        <v>1131.33205218619</v>
      </c>
      <c r="I7886" s="177" t="n">
        <v>4585507.7856041</v>
      </c>
      <c r="J7886" s="178" t="str">
        <f>IF(I7886&gt;0,H7886/I7886,0)</f>
      </c>
      <c r="K7886" s="179" t="str">
        <f>1-EXP(-J7886)</f>
      </c>
      <c r="L7886" s="180" t="str">
        <f>IF(G7886=30,1,M7885)</f>
      </c>
      <c r="M7886" s="181" t="str">
        <f>L7886*(1-K7886)</f>
      </c>
    </row>
    <row r="7887">
      <c r="A7887" t="s">
        <v>164</v>
      </c>
      <c r="B7887" t="s">
        <v>115</v>
      </c>
      <c r="C7887" s="32" t="s">
        <v>376</v>
      </c>
      <c r="D7887" t="s">
        <v>458</v>
      </c>
      <c r="E7887" t="s">
        <v>476</v>
      </c>
      <c r="F7887" s="174" t="n">
        <v>2040</v>
      </c>
      <c r="G7887" s="175" t="n">
        <v>35</v>
      </c>
      <c r="H7887" s="176" t="n">
        <v>1488.92118997395</v>
      </c>
      <c r="I7887" s="177" t="n">
        <v>4524187.2657117</v>
      </c>
      <c r="J7887" s="178" t="str">
        <f>IF(I7887&gt;0,H7887/I7887,0)</f>
      </c>
      <c r="K7887" s="179" t="str">
        <f>1-EXP(-J7887)</f>
      </c>
      <c r="L7887" s="180" t="str">
        <f>IF(G7887=30,1,M7886)</f>
      </c>
      <c r="M7887" s="181" t="str">
        <f>L7887*(1-K7887)</f>
      </c>
    </row>
    <row r="7888">
      <c r="A7888" t="s">
        <v>164</v>
      </c>
      <c r="B7888" t="s">
        <v>115</v>
      </c>
      <c r="C7888" s="32" t="s">
        <v>376</v>
      </c>
      <c r="D7888" t="s">
        <v>458</v>
      </c>
      <c r="E7888" t="s">
        <v>476</v>
      </c>
      <c r="F7888" s="174" t="n">
        <v>2040</v>
      </c>
      <c r="G7888" s="175" t="n">
        <v>36</v>
      </c>
      <c r="H7888" s="176" t="n">
        <v>1594.09967276889</v>
      </c>
      <c r="I7888" s="177" t="n">
        <v>4394940.23815621</v>
      </c>
      <c r="J7888" s="178" t="str">
        <f>IF(I7888&gt;0,H7888/I7888,0)</f>
      </c>
      <c r="K7888" s="179" t="str">
        <f>1-EXP(-J7888)</f>
      </c>
      <c r="L7888" s="180" t="str">
        <f>IF(G7888=30,1,M7887)</f>
      </c>
      <c r="M7888" s="181" t="str">
        <f>L7888*(1-K7888)</f>
      </c>
    </row>
    <row r="7889">
      <c r="A7889" t="s">
        <v>164</v>
      </c>
      <c r="B7889" t="s">
        <v>115</v>
      </c>
      <c r="C7889" s="32" t="s">
        <v>376</v>
      </c>
      <c r="D7889" t="s">
        <v>458</v>
      </c>
      <c r="E7889" t="s">
        <v>476</v>
      </c>
      <c r="F7889" s="174" t="n">
        <v>2040</v>
      </c>
      <c r="G7889" s="175" t="n">
        <v>37</v>
      </c>
      <c r="H7889" s="176" t="n">
        <v>1693.36126360967</v>
      </c>
      <c r="I7889" s="177" t="n">
        <v>4328688.78826716</v>
      </c>
      <c r="J7889" s="178" t="str">
        <f>IF(I7889&gt;0,H7889/I7889,0)</f>
      </c>
      <c r="K7889" s="179" t="str">
        <f>1-EXP(-J7889)</f>
      </c>
      <c r="L7889" s="180" t="str">
        <f>IF(G7889=30,1,M7888)</f>
      </c>
      <c r="M7889" s="181" t="str">
        <f>L7889*(1-K7889)</f>
      </c>
    </row>
    <row r="7890">
      <c r="A7890" t="s">
        <v>164</v>
      </c>
      <c r="B7890" t="s">
        <v>115</v>
      </c>
      <c r="C7890" s="32" t="s">
        <v>376</v>
      </c>
      <c r="D7890" t="s">
        <v>458</v>
      </c>
      <c r="E7890" t="s">
        <v>476</v>
      </c>
      <c r="F7890" s="174" t="n">
        <v>2040</v>
      </c>
      <c r="G7890" s="175" t="n">
        <v>38</v>
      </c>
      <c r="H7890" s="176" t="n">
        <v>1965.18676689235</v>
      </c>
      <c r="I7890" s="177" t="n">
        <v>4305157.64783588</v>
      </c>
      <c r="J7890" s="178" t="str">
        <f>IF(I7890&gt;0,H7890/I7890,0)</f>
      </c>
      <c r="K7890" s="179" t="str">
        <f>1-EXP(-J7890)</f>
      </c>
      <c r="L7890" s="180" t="str">
        <f>IF(G7890=30,1,M7889)</f>
      </c>
      <c r="M7890" s="181" t="str">
        <f>L7890*(1-K7890)</f>
      </c>
    </row>
    <row r="7891">
      <c r="A7891" t="s">
        <v>164</v>
      </c>
      <c r="B7891" t="s">
        <v>115</v>
      </c>
      <c r="C7891" s="32" t="s">
        <v>376</v>
      </c>
      <c r="D7891" t="s">
        <v>458</v>
      </c>
      <c r="E7891" t="s">
        <v>476</v>
      </c>
      <c r="F7891" s="174" t="n">
        <v>2040</v>
      </c>
      <c r="G7891" s="175" t="n">
        <v>39</v>
      </c>
      <c r="H7891" s="176" t="n">
        <v>2115.35051946687</v>
      </c>
      <c r="I7891" s="177" t="n">
        <v>4283310.28321761</v>
      </c>
      <c r="J7891" s="178" t="str">
        <f>IF(I7891&gt;0,H7891/I7891,0)</f>
      </c>
      <c r="K7891" s="179" t="str">
        <f>1-EXP(-J7891)</f>
      </c>
      <c r="L7891" s="180" t="str">
        <f>IF(G7891=30,1,M7890)</f>
      </c>
      <c r="M7891" s="181" t="str">
        <f>L7891*(1-K7891)</f>
      </c>
    </row>
    <row r="7892">
      <c r="A7892" t="s">
        <v>164</v>
      </c>
      <c r="B7892" t="s">
        <v>115</v>
      </c>
      <c r="C7892" s="32" t="s">
        <v>376</v>
      </c>
      <c r="D7892" t="s">
        <v>458</v>
      </c>
      <c r="E7892" t="s">
        <v>476</v>
      </c>
      <c r="F7892" s="174" t="n">
        <v>2040</v>
      </c>
      <c r="G7892" s="175" t="n">
        <v>40</v>
      </c>
      <c r="H7892" s="176" t="n">
        <v>2832.30329861996</v>
      </c>
      <c r="I7892" s="177" t="n">
        <v>4260860.00950525</v>
      </c>
      <c r="J7892" s="178" t="str">
        <f>IF(I7892&gt;0,H7892/I7892,0)</f>
      </c>
      <c r="K7892" s="179" t="str">
        <f>1-EXP(-J7892)</f>
      </c>
      <c r="L7892" s="180" t="str">
        <f>IF(G7892=30,1,M7891)</f>
      </c>
      <c r="M7892" s="181" t="str">
        <f>L7892*(1-K7892)</f>
      </c>
    </row>
    <row r="7893">
      <c r="A7893" t="s">
        <v>164</v>
      </c>
      <c r="B7893" t="s">
        <v>115</v>
      </c>
      <c r="C7893" s="32" t="s">
        <v>376</v>
      </c>
      <c r="D7893" t="s">
        <v>458</v>
      </c>
      <c r="E7893" t="s">
        <v>476</v>
      </c>
      <c r="F7893" s="174" t="n">
        <v>2040</v>
      </c>
      <c r="G7893" s="175" t="n">
        <v>41</v>
      </c>
      <c r="H7893" s="176" t="n">
        <v>3052.55596000007</v>
      </c>
      <c r="I7893" s="177" t="n">
        <v>4276654.34755633</v>
      </c>
      <c r="J7893" s="178" t="str">
        <f>IF(I7893&gt;0,H7893/I7893,0)</f>
      </c>
      <c r="K7893" s="179" t="str">
        <f>1-EXP(-J7893)</f>
      </c>
      <c r="L7893" s="180" t="str">
        <f>IF(G7893=30,1,M7892)</f>
      </c>
      <c r="M7893" s="181" t="str">
        <f>L7893*(1-K7893)</f>
      </c>
    </row>
    <row r="7894">
      <c r="A7894" t="s">
        <v>164</v>
      </c>
      <c r="B7894" t="s">
        <v>115</v>
      </c>
      <c r="C7894" s="32" t="s">
        <v>376</v>
      </c>
      <c r="D7894" t="s">
        <v>458</v>
      </c>
      <c r="E7894" t="s">
        <v>476</v>
      </c>
      <c r="F7894" s="174" t="n">
        <v>2040</v>
      </c>
      <c r="G7894" s="175" t="n">
        <v>42</v>
      </c>
      <c r="H7894" s="176" t="n">
        <v>3372.0421132198</v>
      </c>
      <c r="I7894" s="177" t="n">
        <v>4331354.00363493</v>
      </c>
      <c r="J7894" s="178" t="str">
        <f>IF(I7894&gt;0,H7894/I7894,0)</f>
      </c>
      <c r="K7894" s="179" t="str">
        <f>1-EXP(-J7894)</f>
      </c>
      <c r="L7894" s="180" t="str">
        <f>IF(G7894=30,1,M7893)</f>
      </c>
      <c r="M7894" s="181" t="str">
        <f>L7894*(1-K7894)</f>
      </c>
    </row>
    <row r="7895">
      <c r="A7895" t="s">
        <v>164</v>
      </c>
      <c r="B7895" t="s">
        <v>115</v>
      </c>
      <c r="C7895" s="32" t="s">
        <v>376</v>
      </c>
      <c r="D7895" t="s">
        <v>458</v>
      </c>
      <c r="E7895" t="s">
        <v>476</v>
      </c>
      <c r="F7895" s="174" t="n">
        <v>2040</v>
      </c>
      <c r="G7895" s="175" t="n">
        <v>43</v>
      </c>
      <c r="H7895" s="176" t="n">
        <v>4000.12222278601</v>
      </c>
      <c r="I7895" s="177" t="n">
        <v>4462159.03141885</v>
      </c>
      <c r="J7895" s="178" t="str">
        <f>IF(I7895&gt;0,H7895/I7895,0)</f>
      </c>
      <c r="K7895" s="179" t="str">
        <f>1-EXP(-J7895)</f>
      </c>
      <c r="L7895" s="180" t="str">
        <f>IF(G7895=30,1,M7894)</f>
      </c>
      <c r="M7895" s="181" t="str">
        <f>L7895*(1-K7895)</f>
      </c>
    </row>
    <row r="7896">
      <c r="A7896" t="s">
        <v>164</v>
      </c>
      <c r="B7896" t="s">
        <v>115</v>
      </c>
      <c r="C7896" s="32" t="s">
        <v>376</v>
      </c>
      <c r="D7896" t="s">
        <v>458</v>
      </c>
      <c r="E7896" t="s">
        <v>476</v>
      </c>
      <c r="F7896" s="174" t="n">
        <v>2040</v>
      </c>
      <c r="G7896" s="175" t="n">
        <v>44</v>
      </c>
      <c r="H7896" s="176" t="n">
        <v>4323.3113598608</v>
      </c>
      <c r="I7896" s="177" t="n">
        <v>4414092.97370667</v>
      </c>
      <c r="J7896" s="178" t="str">
        <f>IF(I7896&gt;0,H7896/I7896,0)</f>
      </c>
      <c r="K7896" s="179" t="str">
        <f>1-EXP(-J7896)</f>
      </c>
      <c r="L7896" s="180" t="str">
        <f>IF(G7896=30,1,M7895)</f>
      </c>
      <c r="M7896" s="181" t="str">
        <f>L7896*(1-K7896)</f>
      </c>
    </row>
    <row r="7897">
      <c r="A7897" t="s">
        <v>164</v>
      </c>
      <c r="B7897" t="s">
        <v>115</v>
      </c>
      <c r="C7897" s="32" t="s">
        <v>376</v>
      </c>
      <c r="D7897" t="s">
        <v>458</v>
      </c>
      <c r="E7897" t="s">
        <v>476</v>
      </c>
      <c r="F7897" s="174" t="n">
        <v>2040</v>
      </c>
      <c r="G7897" s="175" t="n">
        <v>45</v>
      </c>
      <c r="H7897" s="176" t="n">
        <v>5476.18545362721</v>
      </c>
      <c r="I7897" s="177" t="n">
        <v>4335834.90339968</v>
      </c>
      <c r="J7897" s="178" t="str">
        <f>IF(I7897&gt;0,H7897/I7897,0)</f>
      </c>
      <c r="K7897" s="179" t="str">
        <f>1-EXP(-J7897)</f>
      </c>
      <c r="L7897" s="180" t="str">
        <f>IF(G7897=30,1,M7896)</f>
      </c>
      <c r="M7897" s="181" t="str">
        <f>L7897*(1-K7897)</f>
      </c>
    </row>
    <row r="7898">
      <c r="A7898" t="s">
        <v>164</v>
      </c>
      <c r="B7898" t="s">
        <v>115</v>
      </c>
      <c r="C7898" s="32" t="s">
        <v>376</v>
      </c>
      <c r="D7898" t="s">
        <v>458</v>
      </c>
      <c r="E7898" t="s">
        <v>476</v>
      </c>
      <c r="F7898" s="174" t="n">
        <v>2040</v>
      </c>
      <c r="G7898" s="175" t="n">
        <v>46</v>
      </c>
      <c r="H7898" s="176" t="n">
        <v>5743.40426125795</v>
      </c>
      <c r="I7898" s="177" t="n">
        <v>4271492.31033218</v>
      </c>
      <c r="J7898" s="178" t="str">
        <f>IF(I7898&gt;0,H7898/I7898,0)</f>
      </c>
      <c r="K7898" s="179" t="str">
        <f>1-EXP(-J7898)</f>
      </c>
      <c r="L7898" s="180" t="str">
        <f>IF(G7898=30,1,M7897)</f>
      </c>
      <c r="M7898" s="181" t="str">
        <f>L7898*(1-K7898)</f>
      </c>
    </row>
    <row r="7899">
      <c r="A7899" t="s">
        <v>164</v>
      </c>
      <c r="B7899" t="s">
        <v>115</v>
      </c>
      <c r="C7899" s="32" t="s">
        <v>376</v>
      </c>
      <c r="D7899" t="s">
        <v>458</v>
      </c>
      <c r="E7899" t="s">
        <v>476</v>
      </c>
      <c r="F7899" s="174" t="n">
        <v>2040</v>
      </c>
      <c r="G7899" s="175" t="n">
        <v>47</v>
      </c>
      <c r="H7899" s="176" t="n">
        <v>6233.71695770474</v>
      </c>
      <c r="I7899" s="177" t="n">
        <v>4211003.21024941</v>
      </c>
      <c r="J7899" s="178" t="str">
        <f>IF(I7899&gt;0,H7899/I7899,0)</f>
      </c>
      <c r="K7899" s="179" t="str">
        <f>1-EXP(-J7899)</f>
      </c>
      <c r="L7899" s="180" t="str">
        <f>IF(G7899=30,1,M7898)</f>
      </c>
      <c r="M7899" s="181" t="str">
        <f>L7899*(1-K7899)</f>
      </c>
    </row>
    <row r="7900">
      <c r="A7900" t="s">
        <v>164</v>
      </c>
      <c r="B7900" t="s">
        <v>115</v>
      </c>
      <c r="C7900" s="32" t="s">
        <v>376</v>
      </c>
      <c r="D7900" t="s">
        <v>458</v>
      </c>
      <c r="E7900" t="s">
        <v>476</v>
      </c>
      <c r="F7900" s="174" t="n">
        <v>2040</v>
      </c>
      <c r="G7900" s="175" t="n">
        <v>48</v>
      </c>
      <c r="H7900" s="176" t="n">
        <v>6901.60055031714</v>
      </c>
      <c r="I7900" s="177" t="n">
        <v>4238673.92032221</v>
      </c>
      <c r="J7900" s="178" t="str">
        <f>IF(I7900&gt;0,H7900/I7900,0)</f>
      </c>
      <c r="K7900" s="179" t="str">
        <f>1-EXP(-J7900)</f>
      </c>
      <c r="L7900" s="180" t="str">
        <f>IF(G7900=30,1,M7899)</f>
      </c>
      <c r="M7900" s="181" t="str">
        <f>L7900*(1-K7900)</f>
      </c>
    </row>
    <row r="7901">
      <c r="A7901" t="s">
        <v>164</v>
      </c>
      <c r="B7901" t="s">
        <v>115</v>
      </c>
      <c r="C7901" s="32" t="s">
        <v>376</v>
      </c>
      <c r="D7901" t="s">
        <v>458</v>
      </c>
      <c r="E7901" t="s">
        <v>476</v>
      </c>
      <c r="F7901" s="174" t="n">
        <v>2040</v>
      </c>
      <c r="G7901" s="175" t="n">
        <v>49</v>
      </c>
      <c r="H7901" s="176" t="n">
        <v>7611.37286194148</v>
      </c>
      <c r="I7901" s="177" t="n">
        <v>4245870.58899467</v>
      </c>
      <c r="J7901" s="178" t="str">
        <f>IF(I7901&gt;0,H7901/I7901,0)</f>
      </c>
      <c r="K7901" s="179" t="str">
        <f>1-EXP(-J7901)</f>
      </c>
      <c r="L7901" s="180" t="str">
        <f>IF(G7901=30,1,M7900)</f>
      </c>
      <c r="M7901" s="181" t="str">
        <f>L7901*(1-K7901)</f>
      </c>
    </row>
    <row r="7902">
      <c r="A7902" t="s">
        <v>164</v>
      </c>
      <c r="B7902" t="s">
        <v>115</v>
      </c>
      <c r="C7902" s="32" t="s">
        <v>376</v>
      </c>
      <c r="D7902" t="s">
        <v>458</v>
      </c>
      <c r="E7902" t="s">
        <v>476</v>
      </c>
      <c r="F7902" s="174" t="n">
        <v>2040</v>
      </c>
      <c r="G7902" s="175" t="n">
        <v>50</v>
      </c>
      <c r="H7902" s="176" t="n">
        <v>11905.4466232372</v>
      </c>
      <c r="I7902" s="177" t="n">
        <v>6245389.87339944</v>
      </c>
      <c r="J7902" s="178" t="str">
        <f>IF(I7902&gt;0,H7902/I7902,0)</f>
      </c>
      <c r="K7902" s="179" t="str">
        <f>1-EXP(-J7902)</f>
      </c>
      <c r="L7902" s="180" t="str">
        <f>IF(G7902=30,1,M7901)</f>
      </c>
      <c r="M7902" s="181" t="str">
        <f>L7902*(1-K7902)</f>
      </c>
    </row>
    <row r="7903">
      <c r="A7903" t="s">
        <v>164</v>
      </c>
      <c r="B7903" t="s">
        <v>115</v>
      </c>
      <c r="C7903" s="32" t="s">
        <v>376</v>
      </c>
      <c r="D7903" t="s">
        <v>458</v>
      </c>
      <c r="E7903" t="s">
        <v>476</v>
      </c>
      <c r="F7903" s="174" t="n">
        <v>2040</v>
      </c>
      <c r="G7903" s="175" t="n">
        <v>51</v>
      </c>
      <c r="H7903" s="176" t="n">
        <v>9275.6500216642</v>
      </c>
      <c r="I7903" s="177" t="n">
        <v>4180861.7491236</v>
      </c>
      <c r="J7903" s="178" t="str">
        <f>IF(I7903&gt;0,H7903/I7903,0)</f>
      </c>
      <c r="K7903" s="179" t="str">
        <f>1-EXP(-J7903)</f>
      </c>
      <c r="L7903" s="180" t="str">
        <f>IF(G7903=30,1,M7902)</f>
      </c>
      <c r="M7903" s="181" t="str">
        <f>L7903*(1-K7903)</f>
      </c>
    </row>
    <row r="7904">
      <c r="A7904" t="s">
        <v>164</v>
      </c>
      <c r="B7904" t="s">
        <v>115</v>
      </c>
      <c r="C7904" s="32" t="s">
        <v>376</v>
      </c>
      <c r="D7904" t="s">
        <v>458</v>
      </c>
      <c r="E7904" t="s">
        <v>476</v>
      </c>
      <c r="F7904" s="174" t="n">
        <v>2040</v>
      </c>
      <c r="G7904" s="175" t="n">
        <v>52</v>
      </c>
      <c r="H7904" s="176" t="n">
        <v>10115.4563869054</v>
      </c>
      <c r="I7904" s="177" t="n">
        <v>4150990.91271894</v>
      </c>
      <c r="J7904" s="178" t="str">
        <f>IF(I7904&gt;0,H7904/I7904,0)</f>
      </c>
      <c r="K7904" s="179" t="str">
        <f>1-EXP(-J7904)</f>
      </c>
      <c r="L7904" s="180" t="str">
        <f>IF(G7904=30,1,M7903)</f>
      </c>
      <c r="M7904" s="181" t="str">
        <f>L7904*(1-K7904)</f>
      </c>
    </row>
    <row r="7905">
      <c r="A7905" t="s">
        <v>164</v>
      </c>
      <c r="B7905" t="s">
        <v>115</v>
      </c>
      <c r="C7905" s="32" t="s">
        <v>376</v>
      </c>
      <c r="D7905" t="s">
        <v>458</v>
      </c>
      <c r="E7905" t="s">
        <v>476</v>
      </c>
      <c r="F7905" s="174" t="n">
        <v>2040</v>
      </c>
      <c r="G7905" s="175" t="n">
        <v>53</v>
      </c>
      <c r="H7905" s="176" t="n">
        <v>10715.0192788381</v>
      </c>
      <c r="I7905" s="177" t="n">
        <v>4009062.70145158</v>
      </c>
      <c r="J7905" s="178" t="str">
        <f>IF(I7905&gt;0,H7905/I7905,0)</f>
      </c>
      <c r="K7905" s="179" t="str">
        <f>1-EXP(-J7905)</f>
      </c>
      <c r="L7905" s="180" t="str">
        <f>IF(G7905=30,1,M7904)</f>
      </c>
      <c r="M7905" s="181" t="str">
        <f>L7905*(1-K7905)</f>
      </c>
    </row>
    <row r="7906">
      <c r="A7906" t="s">
        <v>164</v>
      </c>
      <c r="B7906" t="s">
        <v>115</v>
      </c>
      <c r="C7906" s="32" t="s">
        <v>376</v>
      </c>
      <c r="D7906" t="s">
        <v>458</v>
      </c>
      <c r="E7906" t="s">
        <v>476</v>
      </c>
      <c r="F7906" s="174" t="n">
        <v>2040</v>
      </c>
      <c r="G7906" s="175" t="n">
        <v>54</v>
      </c>
      <c r="H7906" s="176" t="n">
        <v>11584.0811216704</v>
      </c>
      <c r="I7906" s="177" t="n">
        <v>3959831.10751593</v>
      </c>
      <c r="J7906" s="178" t="str">
        <f>IF(I7906&gt;0,H7906/I7906,0)</f>
      </c>
      <c r="K7906" s="179" t="str">
        <f>1-EXP(-J7906)</f>
      </c>
      <c r="L7906" s="180" t="str">
        <f>IF(G7906=30,1,M7905)</f>
      </c>
      <c r="M7906" s="181" t="str">
        <f>L7906*(1-K7906)</f>
      </c>
    </row>
    <row r="7907">
      <c r="A7907" t="s">
        <v>164</v>
      </c>
      <c r="B7907" t="s">
        <v>115</v>
      </c>
      <c r="C7907" s="32" t="s">
        <v>376</v>
      </c>
      <c r="D7907" t="s">
        <v>458</v>
      </c>
      <c r="E7907" t="s">
        <v>476</v>
      </c>
      <c r="F7907" s="174" t="n">
        <v>2040</v>
      </c>
      <c r="G7907" s="175" t="n">
        <v>55</v>
      </c>
      <c r="H7907" s="176" t="n">
        <v>12698.7935153124</v>
      </c>
      <c r="I7907" s="177" t="n">
        <v>3998158.12728567</v>
      </c>
      <c r="J7907" s="178" t="str">
        <f>IF(I7907&gt;0,H7907/I7907,0)</f>
      </c>
      <c r="K7907" s="179" t="str">
        <f>1-EXP(-J7907)</f>
      </c>
      <c r="L7907" s="180" t="str">
        <f>IF(G7907=30,1,M7906)</f>
      </c>
      <c r="M7907" s="181" t="str">
        <f>L7907*(1-K7907)</f>
      </c>
    </row>
    <row r="7908">
      <c r="A7908" t="s">
        <v>164</v>
      </c>
      <c r="B7908" t="s">
        <v>115</v>
      </c>
      <c r="C7908" s="32" t="s">
        <v>376</v>
      </c>
      <c r="D7908" t="s">
        <v>458</v>
      </c>
      <c r="E7908" t="s">
        <v>476</v>
      </c>
      <c r="F7908" s="174" t="n">
        <v>2040</v>
      </c>
      <c r="G7908" s="175" t="n">
        <v>56</v>
      </c>
      <c r="H7908" s="176" t="n">
        <v>13808.1500488295</v>
      </c>
      <c r="I7908" s="177" t="n">
        <v>4057813.13147092</v>
      </c>
      <c r="J7908" s="178" t="str">
        <f>IF(I7908&gt;0,H7908/I7908,0)</f>
      </c>
      <c r="K7908" s="179" t="str">
        <f>1-EXP(-J7908)</f>
      </c>
      <c r="L7908" s="180" t="str">
        <f>IF(G7908=30,1,M7907)</f>
      </c>
      <c r="M7908" s="181" t="str">
        <f>L7908*(1-K7908)</f>
      </c>
    </row>
    <row r="7909">
      <c r="A7909" t="s">
        <v>164</v>
      </c>
      <c r="B7909" t="s">
        <v>115</v>
      </c>
      <c r="C7909" s="32" t="s">
        <v>376</v>
      </c>
      <c r="D7909" t="s">
        <v>458</v>
      </c>
      <c r="E7909" t="s">
        <v>476</v>
      </c>
      <c r="F7909" s="174" t="n">
        <v>2040</v>
      </c>
      <c r="G7909" s="175" t="n">
        <v>57</v>
      </c>
      <c r="H7909" s="176" t="n">
        <v>14964.7257443789</v>
      </c>
      <c r="I7909" s="177" t="n">
        <v>4013190.38223001</v>
      </c>
      <c r="J7909" s="178" t="str">
        <f>IF(I7909&gt;0,H7909/I7909,0)</f>
      </c>
      <c r="K7909" s="179" t="str">
        <f>1-EXP(-J7909)</f>
      </c>
      <c r="L7909" s="180" t="str">
        <f>IF(G7909=30,1,M7908)</f>
      </c>
      <c r="M7909" s="181" t="str">
        <f>L7909*(1-K7909)</f>
      </c>
    </row>
    <row r="7910">
      <c r="A7910" t="s">
        <v>164</v>
      </c>
      <c r="B7910" t="s">
        <v>115</v>
      </c>
      <c r="C7910" s="32" t="s">
        <v>376</v>
      </c>
      <c r="D7910" t="s">
        <v>458</v>
      </c>
      <c r="E7910" t="s">
        <v>476</v>
      </c>
      <c r="F7910" s="174" t="n">
        <v>2040</v>
      </c>
      <c r="G7910" s="175" t="n">
        <v>58</v>
      </c>
      <c r="H7910" s="176" t="n">
        <v>15805.4025979566</v>
      </c>
      <c r="I7910" s="177" t="n">
        <v>3861778.08525474</v>
      </c>
      <c r="J7910" s="178" t="str">
        <f>IF(I7910&gt;0,H7910/I7910,0)</f>
      </c>
      <c r="K7910" s="179" t="str">
        <f>1-EXP(-J7910)</f>
      </c>
      <c r="L7910" s="180" t="str">
        <f>IF(G7910=30,1,M7909)</f>
      </c>
      <c r="M7910" s="181" t="str">
        <f>L7910*(1-K7910)</f>
      </c>
    </row>
    <row r="7911">
      <c r="A7911" t="s">
        <v>164</v>
      </c>
      <c r="B7911" t="s">
        <v>115</v>
      </c>
      <c r="C7911" s="32" t="s">
        <v>376</v>
      </c>
      <c r="D7911" t="s">
        <v>458</v>
      </c>
      <c r="E7911" t="s">
        <v>476</v>
      </c>
      <c r="F7911" s="174" t="n">
        <v>2040</v>
      </c>
      <c r="G7911" s="175" t="n">
        <v>59</v>
      </c>
      <c r="H7911" s="176" t="n">
        <v>16921.9712535067</v>
      </c>
      <c r="I7911" s="177" t="n">
        <v>3767855.26725655</v>
      </c>
      <c r="J7911" s="178" t="str">
        <f>IF(I7911&gt;0,H7911/I7911,0)</f>
      </c>
      <c r="K7911" s="179" t="str">
        <f>1-EXP(-J7911)</f>
      </c>
      <c r="L7911" s="180" t="str">
        <f>IF(G7911=30,1,M7910)</f>
      </c>
      <c r="M7911" s="181" t="str">
        <f>L7911*(1-K7911)</f>
      </c>
    </row>
    <row r="7912">
      <c r="A7912" t="s">
        <v>164</v>
      </c>
      <c r="B7912" t="s">
        <v>115</v>
      </c>
      <c r="C7912" s="32" t="s">
        <v>376</v>
      </c>
      <c r="D7912" t="s">
        <v>458</v>
      </c>
      <c r="E7912" t="s">
        <v>476</v>
      </c>
      <c r="F7912" s="174" t="n">
        <v>2040</v>
      </c>
      <c r="G7912" s="175" t="n">
        <v>60</v>
      </c>
      <c r="H7912" s="176" t="n">
        <v>18198.4999725639</v>
      </c>
      <c r="I7912" s="177" t="n">
        <v>3687189.00970286</v>
      </c>
      <c r="J7912" s="178" t="str">
        <f>IF(I7912&gt;0,H7912/I7912,0)</f>
      </c>
      <c r="K7912" s="179" t="str">
        <f>1-EXP(-J7912)</f>
      </c>
      <c r="L7912" s="180" t="str">
        <f>IF(G7912=30,1,M7911)</f>
      </c>
      <c r="M7912" s="181" t="str">
        <f>L7912*(1-K7912)</f>
      </c>
    </row>
    <row r="7913">
      <c r="A7913" t="s">
        <v>164</v>
      </c>
      <c r="B7913" t="s">
        <v>115</v>
      </c>
      <c r="C7913" s="32" t="s">
        <v>376</v>
      </c>
      <c r="D7913" t="s">
        <v>458</v>
      </c>
      <c r="E7913" t="s">
        <v>476</v>
      </c>
      <c r="F7913" s="174" t="n">
        <v>2040</v>
      </c>
      <c r="G7913" s="175" t="n">
        <v>61</v>
      </c>
      <c r="H7913" s="176" t="n">
        <v>19095.02506987</v>
      </c>
      <c r="I7913" s="177" t="n">
        <v>3599581.45353596</v>
      </c>
      <c r="J7913" s="178" t="str">
        <f>IF(I7913&gt;0,H7913/I7913,0)</f>
      </c>
      <c r="K7913" s="179" t="str">
        <f>1-EXP(-J7913)</f>
      </c>
      <c r="L7913" s="180" t="str">
        <f>IF(G7913=30,1,M7912)</f>
      </c>
      <c r="M7913" s="181" t="str">
        <f>L7913*(1-K7913)</f>
      </c>
    </row>
    <row r="7914">
      <c r="A7914" t="s">
        <v>164</v>
      </c>
      <c r="B7914" t="s">
        <v>115</v>
      </c>
      <c r="C7914" s="32" t="s">
        <v>376</v>
      </c>
      <c r="D7914" t="s">
        <v>458</v>
      </c>
      <c r="E7914" t="s">
        <v>476</v>
      </c>
      <c r="F7914" s="174" t="n">
        <v>2040</v>
      </c>
      <c r="G7914" s="175" t="n">
        <v>62</v>
      </c>
      <c r="H7914" s="176" t="n">
        <v>20399.0614206165</v>
      </c>
      <c r="I7914" s="177" t="n">
        <v>3493563.57898097</v>
      </c>
      <c r="J7914" s="178" t="str">
        <f>IF(I7914&gt;0,H7914/I7914,0)</f>
      </c>
      <c r="K7914" s="179" t="str">
        <f>1-EXP(-J7914)</f>
      </c>
      <c r="L7914" s="180" t="str">
        <f>IF(G7914=30,1,M7913)</f>
      </c>
      <c r="M7914" s="181" t="str">
        <f>L7914*(1-K7914)</f>
      </c>
    </row>
    <row r="7915">
      <c r="A7915" t="s">
        <v>164</v>
      </c>
      <c r="B7915" t="s">
        <v>115</v>
      </c>
      <c r="C7915" s="32" t="s">
        <v>376</v>
      </c>
      <c r="D7915" t="s">
        <v>458</v>
      </c>
      <c r="E7915" t="s">
        <v>476</v>
      </c>
      <c r="F7915" s="174" t="n">
        <v>2040</v>
      </c>
      <c r="G7915" s="175" t="n">
        <v>63</v>
      </c>
      <c r="H7915" s="176" t="n">
        <v>21875.4627739366</v>
      </c>
      <c r="I7915" s="177" t="n">
        <v>3400984.87570866</v>
      </c>
      <c r="J7915" s="178" t="str">
        <f>IF(I7915&gt;0,H7915/I7915,0)</f>
      </c>
      <c r="K7915" s="179" t="str">
        <f>1-EXP(-J7915)</f>
      </c>
      <c r="L7915" s="180" t="str">
        <f>IF(G7915=30,1,M7914)</f>
      </c>
      <c r="M7915" s="181" t="str">
        <f>L7915*(1-K7915)</f>
      </c>
    </row>
    <row r="7916">
      <c r="A7916" t="s">
        <v>164</v>
      </c>
      <c r="B7916" t="s">
        <v>115</v>
      </c>
      <c r="C7916" s="32" t="s">
        <v>376</v>
      </c>
      <c r="D7916" t="s">
        <v>458</v>
      </c>
      <c r="E7916" t="s">
        <v>476</v>
      </c>
      <c r="F7916" s="174" t="n">
        <v>2040</v>
      </c>
      <c r="G7916" s="175" t="n">
        <v>64</v>
      </c>
      <c r="H7916" s="176" t="n">
        <v>23313.9529189092</v>
      </c>
      <c r="I7916" s="177" t="n">
        <v>3296470.5423164</v>
      </c>
      <c r="J7916" s="178" t="str">
        <f>IF(I7916&gt;0,H7916/I7916,0)</f>
      </c>
      <c r="K7916" s="179" t="str">
        <f>1-EXP(-J7916)</f>
      </c>
      <c r="L7916" s="180" t="str">
        <f>IF(G7916=30,1,M7915)</f>
      </c>
      <c r="M7916" s="181" t="str">
        <f>L7916*(1-K7916)</f>
      </c>
    </row>
    <row r="7917">
      <c r="A7917" t="s">
        <v>164</v>
      </c>
      <c r="B7917" t="s">
        <v>115</v>
      </c>
      <c r="C7917" s="32" t="s">
        <v>376</v>
      </c>
      <c r="D7917" t="s">
        <v>458</v>
      </c>
      <c r="E7917" t="s">
        <v>476</v>
      </c>
      <c r="F7917" s="174" t="n">
        <v>2040</v>
      </c>
      <c r="G7917" s="175" t="n">
        <v>65</v>
      </c>
      <c r="H7917" s="176" t="n">
        <v>23806.1398505374</v>
      </c>
      <c r="I7917" s="177" t="n">
        <v>3189669.42910207</v>
      </c>
      <c r="J7917" s="178" t="str">
        <f>IF(I7917&gt;0,H7917/I7917,0)</f>
      </c>
      <c r="K7917" s="179" t="str">
        <f>1-EXP(-J7917)</f>
      </c>
      <c r="L7917" s="180" t="str">
        <f>IF(G7917=30,1,M7916)</f>
      </c>
      <c r="M7917" s="181" t="str">
        <f>L7917*(1-K7917)</f>
      </c>
    </row>
    <row r="7918">
      <c r="A7918" t="s">
        <v>164</v>
      </c>
      <c r="B7918" t="s">
        <v>115</v>
      </c>
      <c r="C7918" s="32" t="s">
        <v>376</v>
      </c>
      <c r="D7918" t="s">
        <v>458</v>
      </c>
      <c r="E7918" t="s">
        <v>476</v>
      </c>
      <c r="F7918" s="174" t="n">
        <v>2040</v>
      </c>
      <c r="G7918" s="175" t="n">
        <v>66</v>
      </c>
      <c r="H7918" s="176" t="n">
        <v>24598.9590821435</v>
      </c>
      <c r="I7918" s="177" t="n">
        <v>3057872.48914711</v>
      </c>
      <c r="J7918" s="178" t="str">
        <f>IF(I7918&gt;0,H7918/I7918,0)</f>
      </c>
      <c r="K7918" s="179" t="str">
        <f>1-EXP(-J7918)</f>
      </c>
      <c r="L7918" s="180" t="str">
        <f>IF(G7918=30,1,M7917)</f>
      </c>
      <c r="M7918" s="181" t="str">
        <f>L7918*(1-K7918)</f>
      </c>
    </row>
    <row r="7919">
      <c r="A7919" t="s">
        <v>164</v>
      </c>
      <c r="B7919" t="s">
        <v>115</v>
      </c>
      <c r="C7919" s="32" t="s">
        <v>376</v>
      </c>
      <c r="D7919" t="s">
        <v>458</v>
      </c>
      <c r="E7919" t="s">
        <v>476</v>
      </c>
      <c r="F7919" s="174" t="n">
        <v>2040</v>
      </c>
      <c r="G7919" s="175" t="n">
        <v>67</v>
      </c>
      <c r="H7919" s="176" t="n">
        <v>26355.8658345614</v>
      </c>
      <c r="I7919" s="177" t="n">
        <v>2976429.48729001</v>
      </c>
      <c r="J7919" s="178" t="str">
        <f>IF(I7919&gt;0,H7919/I7919,0)</f>
      </c>
      <c r="K7919" s="179" t="str">
        <f>1-EXP(-J7919)</f>
      </c>
      <c r="L7919" s="180" t="str">
        <f>IF(G7919=30,1,M7918)</f>
      </c>
      <c r="M7919" s="181" t="str">
        <f>L7919*(1-K7919)</f>
      </c>
    </row>
    <row r="7920">
      <c r="A7920" t="s">
        <v>164</v>
      </c>
      <c r="B7920" t="s">
        <v>115</v>
      </c>
      <c r="C7920" s="32" t="s">
        <v>376</v>
      </c>
      <c r="D7920" t="s">
        <v>458</v>
      </c>
      <c r="E7920" t="s">
        <v>476</v>
      </c>
      <c r="F7920" s="174" t="n">
        <v>2040</v>
      </c>
      <c r="G7920" s="175" t="n">
        <v>68</v>
      </c>
      <c r="H7920" s="176" t="n">
        <v>26891.3744281239</v>
      </c>
      <c r="I7920" s="177" t="n">
        <v>2754794.96146005</v>
      </c>
      <c r="J7920" s="178" t="str">
        <f>IF(I7920&gt;0,H7920/I7920,0)</f>
      </c>
      <c r="K7920" s="179" t="str">
        <f>1-EXP(-J7920)</f>
      </c>
      <c r="L7920" s="180" t="str">
        <f>IF(G7920=30,1,M7919)</f>
      </c>
      <c r="M7920" s="181" t="str">
        <f>L7920*(1-K7920)</f>
      </c>
    </row>
    <row r="7921">
      <c r="A7921" t="s">
        <v>164</v>
      </c>
      <c r="B7921" t="s">
        <v>115</v>
      </c>
      <c r="C7921" s="32" t="s">
        <v>376</v>
      </c>
      <c r="D7921" t="s">
        <v>458</v>
      </c>
      <c r="E7921" t="s">
        <v>476</v>
      </c>
      <c r="F7921" s="174" t="n">
        <v>2040</v>
      </c>
      <c r="G7921" s="175" t="n">
        <v>69</v>
      </c>
      <c r="H7921" s="176" t="n">
        <v>28353.2403734233</v>
      </c>
      <c r="I7921" s="177" t="n">
        <v>2635619.11517982</v>
      </c>
      <c r="J7921" s="178" t="str">
        <f>IF(I7921&gt;0,H7921/I7921,0)</f>
      </c>
      <c r="K7921" s="179" t="str">
        <f>1-EXP(-J7921)</f>
      </c>
      <c r="L7921" s="180" t="str">
        <f>IF(G7921=30,1,M7920)</f>
      </c>
      <c r="M7921" s="181" t="str">
        <f>L7921*(1-K7921)</f>
      </c>
    </row>
    <row r="7922">
      <c r="A7922" t="s">
        <v>164</v>
      </c>
      <c r="B7922" t="s">
        <v>115</v>
      </c>
      <c r="C7922" s="32" t="s">
        <v>376</v>
      </c>
      <c r="D7922" t="s">
        <v>458</v>
      </c>
      <c r="E7922" t="s">
        <v>476</v>
      </c>
      <c r="F7922" s="174" t="n">
        <v>2041</v>
      </c>
      <c r="G7922" s="175" t="n">
        <v>30</v>
      </c>
      <c r="H7922" s="176" t="n">
        <v>821.896255863198</v>
      </c>
      <c r="I7922" s="177" t="n">
        <v>4884153.56889531</v>
      </c>
      <c r="J7922" s="178" t="str">
        <f>IF(I7922&gt;0,H7922/I7922,0)</f>
      </c>
      <c r="K7922" s="179" t="str">
        <f>1-EXP(-J7922)</f>
      </c>
      <c r="L7922" s="180" t="str">
        <f>IF(G7922=30,1,M7921)</f>
      </c>
      <c r="M7922" s="181" t="str">
        <f>L7922*(1-K7922)</f>
      </c>
    </row>
    <row r="7923">
      <c r="A7923" t="s">
        <v>164</v>
      </c>
      <c r="B7923" t="s">
        <v>115</v>
      </c>
      <c r="C7923" s="32" t="s">
        <v>376</v>
      </c>
      <c r="D7923" t="s">
        <v>458</v>
      </c>
      <c r="E7923" t="s">
        <v>476</v>
      </c>
      <c r="F7923" s="174" t="n">
        <v>2041</v>
      </c>
      <c r="G7923" s="175" t="n">
        <v>31</v>
      </c>
      <c r="H7923" s="176" t="n">
        <v>945.884601182605</v>
      </c>
      <c r="I7923" s="177" t="n">
        <v>4750172.40843018</v>
      </c>
      <c r="J7923" s="178" t="str">
        <f>IF(I7923&gt;0,H7923/I7923,0)</f>
      </c>
      <c r="K7923" s="179" t="str">
        <f>1-EXP(-J7923)</f>
      </c>
      <c r="L7923" s="180" t="str">
        <f>IF(G7923=30,1,M7922)</f>
      </c>
      <c r="M7923" s="181" t="str">
        <f>L7923*(1-K7923)</f>
      </c>
    </row>
    <row r="7924">
      <c r="A7924" t="s">
        <v>164</v>
      </c>
      <c r="B7924" t="s">
        <v>115</v>
      </c>
      <c r="C7924" s="32" t="s">
        <v>376</v>
      </c>
      <c r="D7924" t="s">
        <v>458</v>
      </c>
      <c r="E7924" t="s">
        <v>476</v>
      </c>
      <c r="F7924" s="174" t="n">
        <v>2041</v>
      </c>
      <c r="G7924" s="175" t="n">
        <v>32</v>
      </c>
      <c r="H7924" s="176" t="n">
        <v>977.980216559604</v>
      </c>
      <c r="I7924" s="177" t="n">
        <v>4679543.45870458</v>
      </c>
      <c r="J7924" s="178" t="str">
        <f>IF(I7924&gt;0,H7924/I7924,0)</f>
      </c>
      <c r="K7924" s="179" t="str">
        <f>1-EXP(-J7924)</f>
      </c>
      <c r="L7924" s="180" t="str">
        <f>IF(G7924=30,1,M7923)</f>
      </c>
      <c r="M7924" s="181" t="str">
        <f>L7924*(1-K7924)</f>
      </c>
    </row>
    <row r="7925">
      <c r="A7925" t="s">
        <v>164</v>
      </c>
      <c r="B7925" t="s">
        <v>115</v>
      </c>
      <c r="C7925" s="32" t="s">
        <v>376</v>
      </c>
      <c r="D7925" t="s">
        <v>458</v>
      </c>
      <c r="E7925" t="s">
        <v>476</v>
      </c>
      <c r="F7925" s="174" t="n">
        <v>2041</v>
      </c>
      <c r="G7925" s="175" t="n">
        <v>33</v>
      </c>
      <c r="H7925" s="176" t="n">
        <v>1023.42269938776</v>
      </c>
      <c r="I7925" s="177" t="n">
        <v>4636927.1401355</v>
      </c>
      <c r="J7925" s="178" t="str">
        <f>IF(I7925&gt;0,H7925/I7925,0)</f>
      </c>
      <c r="K7925" s="179" t="str">
        <f>1-EXP(-J7925)</f>
      </c>
      <c r="L7925" s="180" t="str">
        <f>IF(G7925=30,1,M7924)</f>
      </c>
      <c r="M7925" s="181" t="str">
        <f>L7925*(1-K7925)</f>
      </c>
    </row>
    <row r="7926">
      <c r="A7926" t="s">
        <v>164</v>
      </c>
      <c r="B7926" t="s">
        <v>115</v>
      </c>
      <c r="C7926" s="32" t="s">
        <v>376</v>
      </c>
      <c r="D7926" t="s">
        <v>458</v>
      </c>
      <c r="E7926" t="s">
        <v>476</v>
      </c>
      <c r="F7926" s="174" t="n">
        <v>2041</v>
      </c>
      <c r="G7926" s="175" t="n">
        <v>34</v>
      </c>
      <c r="H7926" s="176" t="n">
        <v>1146.53039758932</v>
      </c>
      <c r="I7926" s="177" t="n">
        <v>4662700.14815507</v>
      </c>
      <c r="J7926" s="178" t="str">
        <f>IF(I7926&gt;0,H7926/I7926,0)</f>
      </c>
      <c r="K7926" s="179" t="str">
        <f>1-EXP(-J7926)</f>
      </c>
      <c r="L7926" s="180" t="str">
        <f>IF(G7926=30,1,M7925)</f>
      </c>
      <c r="M7926" s="181" t="str">
        <f>L7926*(1-K7926)</f>
      </c>
    </row>
    <row r="7927">
      <c r="A7927" t="s">
        <v>164</v>
      </c>
      <c r="B7927" t="s">
        <v>115</v>
      </c>
      <c r="C7927" s="32" t="s">
        <v>376</v>
      </c>
      <c r="D7927" t="s">
        <v>458</v>
      </c>
      <c r="E7927" t="s">
        <v>476</v>
      </c>
      <c r="F7927" s="174" t="n">
        <v>2041</v>
      </c>
      <c r="G7927" s="175" t="n">
        <v>35</v>
      </c>
      <c r="H7927" s="176" t="n">
        <v>1497.29582706654</v>
      </c>
      <c r="I7927" s="177" t="n">
        <v>4579419.72948265</v>
      </c>
      <c r="J7927" s="178" t="str">
        <f>IF(I7927&gt;0,H7927/I7927,0)</f>
      </c>
      <c r="K7927" s="179" t="str">
        <f>1-EXP(-J7927)</f>
      </c>
      <c r="L7927" s="180" t="str">
        <f>IF(G7927=30,1,M7926)</f>
      </c>
      <c r="M7927" s="181" t="str">
        <f>L7927*(1-K7927)</f>
      </c>
    </row>
    <row r="7928">
      <c r="A7928" t="s">
        <v>164</v>
      </c>
      <c r="B7928" t="s">
        <v>115</v>
      </c>
      <c r="C7928" s="32" t="s">
        <v>376</v>
      </c>
      <c r="D7928" t="s">
        <v>458</v>
      </c>
      <c r="E7928" t="s">
        <v>476</v>
      </c>
      <c r="F7928" s="174" t="n">
        <v>2041</v>
      </c>
      <c r="G7928" s="175" t="n">
        <v>36</v>
      </c>
      <c r="H7928" s="176" t="n">
        <v>1621.29390021648</v>
      </c>
      <c r="I7928" s="177" t="n">
        <v>4517502.360401</v>
      </c>
      <c r="J7928" s="178" t="str">
        <f>IF(I7928&gt;0,H7928/I7928,0)</f>
      </c>
      <c r="K7928" s="179" t="str">
        <f>1-EXP(-J7928)</f>
      </c>
      <c r="L7928" s="180" t="str">
        <f>IF(G7928=30,1,M7927)</f>
      </c>
      <c r="M7928" s="181" t="str">
        <f>L7928*(1-K7928)</f>
      </c>
    </row>
    <row r="7929">
      <c r="A7929" t="s">
        <v>164</v>
      </c>
      <c r="B7929" t="s">
        <v>115</v>
      </c>
      <c r="C7929" s="32" t="s">
        <v>376</v>
      </c>
      <c r="D7929" t="s">
        <v>458</v>
      </c>
      <c r="E7929" t="s">
        <v>476</v>
      </c>
      <c r="F7929" s="174" t="n">
        <v>2041</v>
      </c>
      <c r="G7929" s="175" t="n">
        <v>37</v>
      </c>
      <c r="H7929" s="176" t="n">
        <v>1698.02481203939</v>
      </c>
      <c r="I7929" s="177" t="n">
        <v>4388401.21943958</v>
      </c>
      <c r="J7929" s="178" t="str">
        <f>IF(I7929&gt;0,H7929/I7929,0)</f>
      </c>
      <c r="K7929" s="179" t="str">
        <f>1-EXP(-J7929)</f>
      </c>
      <c r="L7929" s="180" t="str">
        <f>IF(G7929=30,1,M7928)</f>
      </c>
      <c r="M7929" s="181" t="str">
        <f>L7929*(1-K7929)</f>
      </c>
    </row>
    <row r="7930">
      <c r="A7930" t="s">
        <v>164</v>
      </c>
      <c r="B7930" t="s">
        <v>115</v>
      </c>
      <c r="C7930" s="32" t="s">
        <v>376</v>
      </c>
      <c r="D7930" t="s">
        <v>458</v>
      </c>
      <c r="E7930" t="s">
        <v>476</v>
      </c>
      <c r="F7930" s="174" t="n">
        <v>2041</v>
      </c>
      <c r="G7930" s="175" t="n">
        <v>38</v>
      </c>
      <c r="H7930" s="176" t="n">
        <v>1808.34546822796</v>
      </c>
      <c r="I7930" s="177" t="n">
        <v>4321800.73986792</v>
      </c>
      <c r="J7930" s="178" t="str">
        <f>IF(I7930&gt;0,H7930/I7930,0)</f>
      </c>
      <c r="K7930" s="179" t="str">
        <f>1-EXP(-J7930)</f>
      </c>
      <c r="L7930" s="180" t="str">
        <f>IF(G7930=30,1,M7929)</f>
      </c>
      <c r="M7930" s="181" t="str">
        <f>L7930*(1-K7930)</f>
      </c>
    </row>
    <row r="7931">
      <c r="A7931" t="s">
        <v>164</v>
      </c>
      <c r="B7931" t="s">
        <v>115</v>
      </c>
      <c r="C7931" s="32" t="s">
        <v>376</v>
      </c>
      <c r="D7931" t="s">
        <v>458</v>
      </c>
      <c r="E7931" t="s">
        <v>476</v>
      </c>
      <c r="F7931" s="174" t="n">
        <v>2041</v>
      </c>
      <c r="G7931" s="175" t="n">
        <v>39</v>
      </c>
      <c r="H7931" s="176" t="n">
        <v>2097.22787118601</v>
      </c>
      <c r="I7931" s="177" t="n">
        <v>4297641.38459458</v>
      </c>
      <c r="J7931" s="178" t="str">
        <f>IF(I7931&gt;0,H7931/I7931,0)</f>
      </c>
      <c r="K7931" s="179" t="str">
        <f>1-EXP(-J7931)</f>
      </c>
      <c r="L7931" s="180" t="str">
        <f>IF(G7931=30,1,M7930)</f>
      </c>
      <c r="M7931" s="181" t="str">
        <f>L7931*(1-K7931)</f>
      </c>
    </row>
    <row r="7932">
      <c r="A7932" t="s">
        <v>164</v>
      </c>
      <c r="B7932" t="s">
        <v>115</v>
      </c>
      <c r="C7932" s="32" t="s">
        <v>376</v>
      </c>
      <c r="D7932" t="s">
        <v>458</v>
      </c>
      <c r="E7932" t="s">
        <v>476</v>
      </c>
      <c r="F7932" s="174" t="n">
        <v>2041</v>
      </c>
      <c r="G7932" s="175" t="n">
        <v>40</v>
      </c>
      <c r="H7932" s="176" t="n">
        <v>2804.78200944908</v>
      </c>
      <c r="I7932" s="177" t="n">
        <v>4275267.24556504</v>
      </c>
      <c r="J7932" s="178" t="str">
        <f>IF(I7932&gt;0,H7932/I7932,0)</f>
      </c>
      <c r="K7932" s="179" t="str">
        <f>1-EXP(-J7932)</f>
      </c>
      <c r="L7932" s="180" t="str">
        <f>IF(G7932=30,1,M7931)</f>
      </c>
      <c r="M7932" s="181" t="str">
        <f>L7932*(1-K7932)</f>
      </c>
    </row>
    <row r="7933">
      <c r="A7933" t="s">
        <v>164</v>
      </c>
      <c r="B7933" t="s">
        <v>115</v>
      </c>
      <c r="C7933" s="32" t="s">
        <v>376</v>
      </c>
      <c r="D7933" t="s">
        <v>458</v>
      </c>
      <c r="E7933" t="s">
        <v>476</v>
      </c>
      <c r="F7933" s="174" t="n">
        <v>2041</v>
      </c>
      <c r="G7933" s="175" t="n">
        <v>41</v>
      </c>
      <c r="H7933" s="176" t="n">
        <v>2989.89392551301</v>
      </c>
      <c r="I7933" s="177" t="n">
        <v>4251615.31472979</v>
      </c>
      <c r="J7933" s="178" t="str">
        <f>IF(I7933&gt;0,H7933/I7933,0)</f>
      </c>
      <c r="K7933" s="179" t="str">
        <f>1-EXP(-J7933)</f>
      </c>
      <c r="L7933" s="180" t="str">
        <f>IF(G7933=30,1,M7932)</f>
      </c>
      <c r="M7933" s="181" t="str">
        <f>L7933*(1-K7933)</f>
      </c>
    </row>
    <row r="7934">
      <c r="A7934" t="s">
        <v>164</v>
      </c>
      <c r="B7934" t="s">
        <v>115</v>
      </c>
      <c r="C7934" s="32" t="s">
        <v>376</v>
      </c>
      <c r="D7934" t="s">
        <v>458</v>
      </c>
      <c r="E7934" t="s">
        <v>476</v>
      </c>
      <c r="F7934" s="174" t="n">
        <v>2041</v>
      </c>
      <c r="G7934" s="175" t="n">
        <v>42</v>
      </c>
      <c r="H7934" s="176" t="n">
        <v>3272.30329124022</v>
      </c>
      <c r="I7934" s="177" t="n">
        <v>4267409.71458114</v>
      </c>
      <c r="J7934" s="178" t="str">
        <f>IF(I7934&gt;0,H7934/I7934,0)</f>
      </c>
      <c r="K7934" s="179" t="str">
        <f>1-EXP(-J7934)</f>
      </c>
      <c r="L7934" s="180" t="str">
        <f>IF(G7934=30,1,M7933)</f>
      </c>
      <c r="M7934" s="181" t="str">
        <f>L7934*(1-K7934)</f>
      </c>
    </row>
    <row r="7935">
      <c r="A7935" t="s">
        <v>164</v>
      </c>
      <c r="B7935" t="s">
        <v>115</v>
      </c>
      <c r="C7935" s="32" t="s">
        <v>376</v>
      </c>
      <c r="D7935" t="s">
        <v>458</v>
      </c>
      <c r="E7935" t="s">
        <v>476</v>
      </c>
      <c r="F7935" s="174" t="n">
        <v>2041</v>
      </c>
      <c r="G7935" s="175" t="n">
        <v>43</v>
      </c>
      <c r="H7935" s="176" t="n">
        <v>3621.43299892524</v>
      </c>
      <c r="I7935" s="177" t="n">
        <v>4321208.99452185</v>
      </c>
      <c r="J7935" s="178" t="str">
        <f>IF(I7935&gt;0,H7935/I7935,0)</f>
      </c>
      <c r="K7935" s="179" t="str">
        <f>1-EXP(-J7935)</f>
      </c>
      <c r="L7935" s="180" t="str">
        <f>IF(G7935=30,1,M7934)</f>
      </c>
      <c r="M7935" s="181" t="str">
        <f>L7935*(1-K7935)</f>
      </c>
    </row>
    <row r="7936">
      <c r="A7936" t="s">
        <v>164</v>
      </c>
      <c r="B7936" t="s">
        <v>115</v>
      </c>
      <c r="C7936" s="32" t="s">
        <v>376</v>
      </c>
      <c r="D7936" t="s">
        <v>458</v>
      </c>
      <c r="E7936" t="s">
        <v>476</v>
      </c>
      <c r="F7936" s="174" t="n">
        <v>2041</v>
      </c>
      <c r="G7936" s="175" t="n">
        <v>44</v>
      </c>
      <c r="H7936" s="176" t="n">
        <v>4293.89523486631</v>
      </c>
      <c r="I7936" s="177" t="n">
        <v>4450571.01674798</v>
      </c>
      <c r="J7936" s="178" t="str">
        <f>IF(I7936&gt;0,H7936/I7936,0)</f>
      </c>
      <c r="K7936" s="179" t="str">
        <f>1-EXP(-J7936)</f>
      </c>
      <c r="L7936" s="180" t="str">
        <f>IF(G7936=30,1,M7935)</f>
      </c>
      <c r="M7936" s="181" t="str">
        <f>L7936*(1-K7936)</f>
      </c>
    </row>
    <row r="7937">
      <c r="A7937" t="s">
        <v>164</v>
      </c>
      <c r="B7937" t="s">
        <v>115</v>
      </c>
      <c r="C7937" s="32" t="s">
        <v>376</v>
      </c>
      <c r="D7937" t="s">
        <v>458</v>
      </c>
      <c r="E7937" t="s">
        <v>476</v>
      </c>
      <c r="F7937" s="174" t="n">
        <v>2041</v>
      </c>
      <c r="G7937" s="175" t="n">
        <v>45</v>
      </c>
      <c r="H7937" s="176" t="n">
        <v>5471.68069355154</v>
      </c>
      <c r="I7937" s="177" t="n">
        <v>4401624.39261041</v>
      </c>
      <c r="J7937" s="178" t="str">
        <f>IF(I7937&gt;0,H7937/I7937,0)</f>
      </c>
      <c r="K7937" s="179" t="str">
        <f>1-EXP(-J7937)</f>
      </c>
      <c r="L7937" s="180" t="str">
        <f>IF(G7937=30,1,M7936)</f>
      </c>
      <c r="M7937" s="181" t="str">
        <f>L7937*(1-K7937)</f>
      </c>
    </row>
    <row r="7938">
      <c r="A7938" t="s">
        <v>164</v>
      </c>
      <c r="B7938" t="s">
        <v>115</v>
      </c>
      <c r="C7938" s="32" t="s">
        <v>376</v>
      </c>
      <c r="D7938" t="s">
        <v>458</v>
      </c>
      <c r="E7938" t="s">
        <v>476</v>
      </c>
      <c r="F7938" s="174" t="n">
        <v>2041</v>
      </c>
      <c r="G7938" s="175" t="n">
        <v>46</v>
      </c>
      <c r="H7938" s="176" t="n">
        <v>5709.24306997383</v>
      </c>
      <c r="I7938" s="177" t="n">
        <v>4321612.20734894</v>
      </c>
      <c r="J7938" s="178" t="str">
        <f>IF(I7938&gt;0,H7938/I7938,0)</f>
      </c>
      <c r="K7938" s="179" t="str">
        <f>1-EXP(-J7938)</f>
      </c>
      <c r="L7938" s="180" t="str">
        <f>IF(G7938=30,1,M7937)</f>
      </c>
      <c r="M7938" s="181" t="str">
        <f>L7938*(1-K7938)</f>
      </c>
    </row>
    <row r="7939">
      <c r="A7939" t="s">
        <v>164</v>
      </c>
      <c r="B7939" t="s">
        <v>115</v>
      </c>
      <c r="C7939" s="32" t="s">
        <v>376</v>
      </c>
      <c r="D7939" t="s">
        <v>458</v>
      </c>
      <c r="E7939" t="s">
        <v>476</v>
      </c>
      <c r="F7939" s="174" t="n">
        <v>2041</v>
      </c>
      <c r="G7939" s="175" t="n">
        <v>47</v>
      </c>
      <c r="H7939" s="176" t="n">
        <v>6191.1205410622</v>
      </c>
      <c r="I7939" s="177" t="n">
        <v>4257313.67219276</v>
      </c>
      <c r="J7939" s="178" t="str">
        <f>IF(I7939&gt;0,H7939/I7939,0)</f>
      </c>
      <c r="K7939" s="179" t="str">
        <f>1-EXP(-J7939)</f>
      </c>
      <c r="L7939" s="180" t="str">
        <f>IF(G7939=30,1,M7938)</f>
      </c>
      <c r="M7939" s="181" t="str">
        <f>L7939*(1-K7939)</f>
      </c>
    </row>
    <row r="7940">
      <c r="A7940" t="s">
        <v>164</v>
      </c>
      <c r="B7940" t="s">
        <v>115</v>
      </c>
      <c r="C7940" s="32" t="s">
        <v>376</v>
      </c>
      <c r="D7940" t="s">
        <v>458</v>
      </c>
      <c r="E7940" t="s">
        <v>476</v>
      </c>
      <c r="F7940" s="174" t="n">
        <v>2041</v>
      </c>
      <c r="G7940" s="175" t="n">
        <v>48</v>
      </c>
      <c r="H7940" s="176" t="n">
        <v>6720.24823904741</v>
      </c>
      <c r="I7940" s="177" t="n">
        <v>4195687.0526599</v>
      </c>
      <c r="J7940" s="178" t="str">
        <f>IF(I7940&gt;0,H7940/I7940,0)</f>
      </c>
      <c r="K7940" s="179" t="str">
        <f>1-EXP(-J7940)</f>
      </c>
      <c r="L7940" s="180" t="str">
        <f>IF(G7940=30,1,M7939)</f>
      </c>
      <c r="M7940" s="181" t="str">
        <f>L7940*(1-K7940)</f>
      </c>
    </row>
    <row r="7941">
      <c r="A7941" t="s">
        <v>164</v>
      </c>
      <c r="B7941" t="s">
        <v>115</v>
      </c>
      <c r="C7941" s="32" t="s">
        <v>376</v>
      </c>
      <c r="D7941" t="s">
        <v>458</v>
      </c>
      <c r="E7941" t="s">
        <v>476</v>
      </c>
      <c r="F7941" s="174" t="n">
        <v>2041</v>
      </c>
      <c r="G7941" s="175" t="n">
        <v>49</v>
      </c>
      <c r="H7941" s="176" t="n">
        <v>7436.02707395504</v>
      </c>
      <c r="I7941" s="177" t="n">
        <v>4221780.47026339</v>
      </c>
      <c r="J7941" s="178" t="str">
        <f>IF(I7941&gt;0,H7941/I7941,0)</f>
      </c>
      <c r="K7941" s="179" t="str">
        <f>1-EXP(-J7941)</f>
      </c>
      <c r="L7941" s="180" t="str">
        <f>IF(G7941=30,1,M7940)</f>
      </c>
      <c r="M7941" s="181" t="str">
        <f>L7941*(1-K7941)</f>
      </c>
    </row>
    <row r="7942">
      <c r="A7942" t="s">
        <v>164</v>
      </c>
      <c r="B7942" t="s">
        <v>115</v>
      </c>
      <c r="C7942" s="32" t="s">
        <v>376</v>
      </c>
      <c r="D7942" t="s">
        <v>458</v>
      </c>
      <c r="E7942" t="s">
        <v>476</v>
      </c>
      <c r="F7942" s="174" t="n">
        <v>2041</v>
      </c>
      <c r="G7942" s="175" t="n">
        <v>50</v>
      </c>
      <c r="H7942" s="176" t="n">
        <v>8596.65966512369</v>
      </c>
      <c r="I7942" s="177" t="n">
        <v>4227305.27554389</v>
      </c>
      <c r="J7942" s="178" t="str">
        <f>IF(I7942&gt;0,H7942/I7942,0)</f>
      </c>
      <c r="K7942" s="179" t="str">
        <f>1-EXP(-J7942)</f>
      </c>
      <c r="L7942" s="180" t="str">
        <f>IF(G7942=30,1,M7941)</f>
      </c>
      <c r="M7942" s="181" t="str">
        <f>L7942*(1-K7942)</f>
      </c>
    </row>
    <row r="7943">
      <c r="A7943" t="s">
        <v>164</v>
      </c>
      <c r="B7943" t="s">
        <v>115</v>
      </c>
      <c r="C7943" s="32" t="s">
        <v>376</v>
      </c>
      <c r="D7943" t="s">
        <v>458</v>
      </c>
      <c r="E7943" t="s">
        <v>476</v>
      </c>
      <c r="F7943" s="174" t="n">
        <v>2041</v>
      </c>
      <c r="G7943" s="175" t="n">
        <v>51</v>
      </c>
      <c r="H7943" s="176" t="n">
        <v>12397.9387138389</v>
      </c>
      <c r="I7943" s="177" t="n">
        <v>6216334.30874659</v>
      </c>
      <c r="J7943" s="178" t="str">
        <f>IF(I7943&gt;0,H7943/I7943,0)</f>
      </c>
      <c r="K7943" s="179" t="str">
        <f>1-EXP(-J7943)</f>
      </c>
      <c r="L7943" s="180" t="str">
        <f>IF(G7943=30,1,M7942)</f>
      </c>
      <c r="M7943" s="181" t="str">
        <f>L7943*(1-K7943)</f>
      </c>
    </row>
    <row r="7944">
      <c r="A7944" t="s">
        <v>164</v>
      </c>
      <c r="B7944" t="s">
        <v>115</v>
      </c>
      <c r="C7944" s="32" t="s">
        <v>376</v>
      </c>
      <c r="D7944" t="s">
        <v>458</v>
      </c>
      <c r="E7944" t="s">
        <v>476</v>
      </c>
      <c r="F7944" s="174" t="n">
        <v>2041</v>
      </c>
      <c r="G7944" s="175" t="n">
        <v>52</v>
      </c>
      <c r="H7944" s="176" t="n">
        <v>9944.76227433563</v>
      </c>
      <c r="I7944" s="177" t="n">
        <v>4159136.931024</v>
      </c>
      <c r="J7944" s="178" t="str">
        <f>IF(I7944&gt;0,H7944/I7944,0)</f>
      </c>
      <c r="K7944" s="179" t="str">
        <f>1-EXP(-J7944)</f>
      </c>
      <c r="L7944" s="180" t="str">
        <f>IF(G7944=30,1,M7943)</f>
      </c>
      <c r="M7944" s="181" t="str">
        <f>L7944*(1-K7944)</f>
      </c>
    </row>
    <row r="7945">
      <c r="A7945" t="s">
        <v>164</v>
      </c>
      <c r="B7945" t="s">
        <v>115</v>
      </c>
      <c r="C7945" s="32" t="s">
        <v>376</v>
      </c>
      <c r="D7945" t="s">
        <v>458</v>
      </c>
      <c r="E7945" t="s">
        <v>476</v>
      </c>
      <c r="F7945" s="174" t="n">
        <v>2041</v>
      </c>
      <c r="G7945" s="175" t="n">
        <v>53</v>
      </c>
      <c r="H7945" s="176" t="n">
        <v>10819.3256638437</v>
      </c>
      <c r="I7945" s="177" t="n">
        <v>4127366.33254759</v>
      </c>
      <c r="J7945" s="178" t="str">
        <f>IF(I7945&gt;0,H7945/I7945,0)</f>
      </c>
      <c r="K7945" s="179" t="str">
        <f>1-EXP(-J7945)</f>
      </c>
      <c r="L7945" s="180" t="str">
        <f>IF(G7945=30,1,M7944)</f>
      </c>
      <c r="M7945" s="181" t="str">
        <f>L7945*(1-K7945)</f>
      </c>
    </row>
    <row r="7946">
      <c r="A7946" t="s">
        <v>164</v>
      </c>
      <c r="B7946" t="s">
        <v>115</v>
      </c>
      <c r="C7946" s="32" t="s">
        <v>376</v>
      </c>
      <c r="D7946" t="s">
        <v>458</v>
      </c>
      <c r="E7946" t="s">
        <v>476</v>
      </c>
      <c r="F7946" s="174" t="n">
        <v>2041</v>
      </c>
      <c r="G7946" s="175" t="n">
        <v>54</v>
      </c>
      <c r="H7946" s="176" t="n">
        <v>11435.2777534514</v>
      </c>
      <c r="I7946" s="177" t="n">
        <v>3984100.59820021</v>
      </c>
      <c r="J7946" s="178" t="str">
        <f>IF(I7946&gt;0,H7946/I7946,0)</f>
      </c>
      <c r="K7946" s="179" t="str">
        <f>1-EXP(-J7946)</f>
      </c>
      <c r="L7946" s="180" t="str">
        <f>IF(G7946=30,1,M7945)</f>
      </c>
      <c r="M7946" s="181" t="str">
        <f>L7946*(1-K7946)</f>
      </c>
    </row>
    <row r="7947">
      <c r="A7947" t="s">
        <v>164</v>
      </c>
      <c r="B7947" t="s">
        <v>115</v>
      </c>
      <c r="C7947" s="32" t="s">
        <v>376</v>
      </c>
      <c r="D7947" t="s">
        <v>458</v>
      </c>
      <c r="E7947" t="s">
        <v>476</v>
      </c>
      <c r="F7947" s="174" t="n">
        <v>2041</v>
      </c>
      <c r="G7947" s="175" t="n">
        <v>55</v>
      </c>
      <c r="H7947" s="176" t="n">
        <v>12231.3156016544</v>
      </c>
      <c r="I7947" s="177" t="n">
        <v>3932903.44881268</v>
      </c>
      <c r="J7947" s="178" t="str">
        <f>IF(I7947&gt;0,H7947/I7947,0)</f>
      </c>
      <c r="K7947" s="179" t="str">
        <f>1-EXP(-J7947)</f>
      </c>
      <c r="L7947" s="180" t="str">
        <f>IF(G7947=30,1,M7946)</f>
      </c>
      <c r="M7947" s="181" t="str">
        <f>L7947*(1-K7947)</f>
      </c>
    </row>
    <row r="7948">
      <c r="A7948" t="s">
        <v>164</v>
      </c>
      <c r="B7948" t="s">
        <v>115</v>
      </c>
      <c r="C7948" s="32" t="s">
        <v>376</v>
      </c>
      <c r="D7948" t="s">
        <v>458</v>
      </c>
      <c r="E7948" t="s">
        <v>476</v>
      </c>
      <c r="F7948" s="174" t="n">
        <v>2041</v>
      </c>
      <c r="G7948" s="175" t="n">
        <v>56</v>
      </c>
      <c r="H7948" s="176" t="n">
        <v>13210.0286128825</v>
      </c>
      <c r="I7948" s="177" t="n">
        <v>3968307.92594774</v>
      </c>
      <c r="J7948" s="178" t="str">
        <f>IF(I7948&gt;0,H7948/I7948,0)</f>
      </c>
      <c r="K7948" s="179" t="str">
        <f>1-EXP(-J7948)</f>
      </c>
      <c r="L7948" s="180" t="str">
        <f>IF(G7948=30,1,M7947)</f>
      </c>
      <c r="M7948" s="181" t="str">
        <f>L7948*(1-K7948)</f>
      </c>
    </row>
    <row r="7949">
      <c r="A7949" t="s">
        <v>164</v>
      </c>
      <c r="B7949" t="s">
        <v>115</v>
      </c>
      <c r="C7949" s="32" t="s">
        <v>376</v>
      </c>
      <c r="D7949" t="s">
        <v>458</v>
      </c>
      <c r="E7949" t="s">
        <v>476</v>
      </c>
      <c r="F7949" s="174" t="n">
        <v>2041</v>
      </c>
      <c r="G7949" s="175" t="n">
        <v>57</v>
      </c>
      <c r="H7949" s="176" t="n">
        <v>14689.5053161445</v>
      </c>
      <c r="I7949" s="177" t="n">
        <v>4025238.30166605</v>
      </c>
      <c r="J7949" s="178" t="str">
        <f>IF(I7949&gt;0,H7949/I7949,0)</f>
      </c>
      <c r="K7949" s="179" t="str">
        <f>1-EXP(-J7949)</f>
      </c>
      <c r="L7949" s="180" t="str">
        <f>IF(G7949=30,1,M7948)</f>
      </c>
      <c r="M7949" s="181" t="str">
        <f>L7949*(1-K7949)</f>
      </c>
    </row>
    <row r="7950">
      <c r="A7950" t="s">
        <v>164</v>
      </c>
      <c r="B7950" t="s">
        <v>115</v>
      </c>
      <c r="C7950" s="32" t="s">
        <v>376</v>
      </c>
      <c r="D7950" t="s">
        <v>458</v>
      </c>
      <c r="E7950" t="s">
        <v>476</v>
      </c>
      <c r="F7950" s="174" t="n">
        <v>2041</v>
      </c>
      <c r="G7950" s="175" t="n">
        <v>58</v>
      </c>
      <c r="H7950" s="176" t="n">
        <v>15918.5617139187</v>
      </c>
      <c r="I7950" s="177" t="n">
        <v>3977999.39329586</v>
      </c>
      <c r="J7950" s="178" t="str">
        <f>IF(I7950&gt;0,H7950/I7950,0)</f>
      </c>
      <c r="K7950" s="179" t="str">
        <f>1-EXP(-J7950)</f>
      </c>
      <c r="L7950" s="180" t="str">
        <f>IF(G7950=30,1,M7949)</f>
      </c>
      <c r="M7950" s="181" t="str">
        <f>L7950*(1-K7950)</f>
      </c>
    </row>
    <row r="7951">
      <c r="A7951" t="s">
        <v>164</v>
      </c>
      <c r="B7951" t="s">
        <v>115</v>
      </c>
      <c r="C7951" s="32" t="s">
        <v>376</v>
      </c>
      <c r="D7951" t="s">
        <v>458</v>
      </c>
      <c r="E7951" t="s">
        <v>476</v>
      </c>
      <c r="F7951" s="174" t="n">
        <v>2041</v>
      </c>
      <c r="G7951" s="175" t="n">
        <v>59</v>
      </c>
      <c r="H7951" s="176" t="n">
        <v>16812.2905460085</v>
      </c>
      <c r="I7951" s="177" t="n">
        <v>3824723.84375882</v>
      </c>
      <c r="J7951" s="178" t="str">
        <f>IF(I7951&gt;0,H7951/I7951,0)</f>
      </c>
      <c r="K7951" s="179" t="str">
        <f>1-EXP(-J7951)</f>
      </c>
      <c r="L7951" s="180" t="str">
        <f>IF(G7951=30,1,M7950)</f>
      </c>
      <c r="M7951" s="181" t="str">
        <f>L7951*(1-K7951)</f>
      </c>
    </row>
    <row r="7952">
      <c r="A7952" t="s">
        <v>164</v>
      </c>
      <c r="B7952" t="s">
        <v>115</v>
      </c>
      <c r="C7952" s="32" t="s">
        <v>376</v>
      </c>
      <c r="D7952" t="s">
        <v>458</v>
      </c>
      <c r="E7952" t="s">
        <v>476</v>
      </c>
      <c r="F7952" s="174" t="n">
        <v>2041</v>
      </c>
      <c r="G7952" s="175" t="n">
        <v>60</v>
      </c>
      <c r="H7952" s="176" t="n">
        <v>17982.1380229198</v>
      </c>
      <c r="I7952" s="177" t="n">
        <v>3728288.55122233</v>
      </c>
      <c r="J7952" s="178" t="str">
        <f>IF(I7952&gt;0,H7952/I7952,0)</f>
      </c>
      <c r="K7952" s="179" t="str">
        <f>1-EXP(-J7952)</f>
      </c>
      <c r="L7952" s="180" t="str">
        <f>IF(G7952=30,1,M7951)</f>
      </c>
      <c r="M7952" s="181" t="str">
        <f>L7952*(1-K7952)</f>
      </c>
    </row>
    <row r="7953">
      <c r="A7953" t="s">
        <v>164</v>
      </c>
      <c r="B7953" t="s">
        <v>115</v>
      </c>
      <c r="C7953" s="32" t="s">
        <v>376</v>
      </c>
      <c r="D7953" t="s">
        <v>458</v>
      </c>
      <c r="E7953" t="s">
        <v>476</v>
      </c>
      <c r="F7953" s="174" t="n">
        <v>2041</v>
      </c>
      <c r="G7953" s="175" t="n">
        <v>61</v>
      </c>
      <c r="H7953" s="176" t="n">
        <v>18878.7072037511</v>
      </c>
      <c r="I7953" s="177" t="n">
        <v>3644485.30097497</v>
      </c>
      <c r="J7953" s="178" t="str">
        <f>IF(I7953&gt;0,H7953/I7953,0)</f>
      </c>
      <c r="K7953" s="179" t="str">
        <f>1-EXP(-J7953)</f>
      </c>
      <c r="L7953" s="180" t="str">
        <f>IF(G7953=30,1,M7952)</f>
      </c>
      <c r="M7953" s="181" t="str">
        <f>L7953*(1-K7953)</f>
      </c>
    </row>
    <row r="7954">
      <c r="A7954" t="s">
        <v>164</v>
      </c>
      <c r="B7954" t="s">
        <v>115</v>
      </c>
      <c r="C7954" s="32" t="s">
        <v>376</v>
      </c>
      <c r="D7954" t="s">
        <v>458</v>
      </c>
      <c r="E7954" t="s">
        <v>476</v>
      </c>
      <c r="F7954" s="174" t="n">
        <v>2041</v>
      </c>
      <c r="G7954" s="175" t="n">
        <v>62</v>
      </c>
      <c r="H7954" s="176" t="n">
        <v>20281.392519043</v>
      </c>
      <c r="I7954" s="177" t="n">
        <v>3554534.75427678</v>
      </c>
      <c r="J7954" s="178" t="str">
        <f>IF(I7954&gt;0,H7954/I7954,0)</f>
      </c>
      <c r="K7954" s="179" t="str">
        <f>1-EXP(-J7954)</f>
      </c>
      <c r="L7954" s="180" t="str">
        <f>IF(G7954=30,1,M7953)</f>
      </c>
      <c r="M7954" s="181" t="str">
        <f>L7954*(1-K7954)</f>
      </c>
    </row>
    <row r="7955">
      <c r="A7955" t="s">
        <v>164</v>
      </c>
      <c r="B7955" t="s">
        <v>115</v>
      </c>
      <c r="C7955" s="32" t="s">
        <v>376</v>
      </c>
      <c r="D7955" t="s">
        <v>458</v>
      </c>
      <c r="E7955" t="s">
        <v>476</v>
      </c>
      <c r="F7955" s="174" t="n">
        <v>2041</v>
      </c>
      <c r="G7955" s="175" t="n">
        <v>63</v>
      </c>
      <c r="H7955" s="176" t="n">
        <v>21636.9511630573</v>
      </c>
      <c r="I7955" s="177" t="n">
        <v>3445568.52869896</v>
      </c>
      <c r="J7955" s="178" t="str">
        <f>IF(I7955&gt;0,H7955/I7955,0)</f>
      </c>
      <c r="K7955" s="179" t="str">
        <f>1-EXP(-J7955)</f>
      </c>
      <c r="L7955" s="180" t="str">
        <f>IF(G7955=30,1,M7954)</f>
      </c>
      <c r="M7955" s="181" t="str">
        <f>L7955*(1-K7955)</f>
      </c>
    </row>
    <row r="7956">
      <c r="A7956" t="s">
        <v>164</v>
      </c>
      <c r="B7956" t="s">
        <v>115</v>
      </c>
      <c r="C7956" s="32" t="s">
        <v>376</v>
      </c>
      <c r="D7956" t="s">
        <v>458</v>
      </c>
      <c r="E7956" t="s">
        <v>476</v>
      </c>
      <c r="F7956" s="174" t="n">
        <v>2041</v>
      </c>
      <c r="G7956" s="175" t="n">
        <v>64</v>
      </c>
      <c r="H7956" s="176" t="n">
        <v>23163.1712896785</v>
      </c>
      <c r="I7956" s="177" t="n">
        <v>3349629.07747546</v>
      </c>
      <c r="J7956" s="178" t="str">
        <f>IF(I7956&gt;0,H7956/I7956,0)</f>
      </c>
      <c r="K7956" s="179" t="str">
        <f>1-EXP(-J7956)</f>
      </c>
      <c r="L7956" s="180" t="str">
        <f>IF(G7956=30,1,M7955)</f>
      </c>
      <c r="M7956" s="181" t="str">
        <f>L7956*(1-K7956)</f>
      </c>
    </row>
    <row r="7957">
      <c r="A7957" t="s">
        <v>164</v>
      </c>
      <c r="B7957" t="s">
        <v>115</v>
      </c>
      <c r="C7957" s="32" t="s">
        <v>376</v>
      </c>
      <c r="D7957" t="s">
        <v>458</v>
      </c>
      <c r="E7957" t="s">
        <v>476</v>
      </c>
      <c r="F7957" s="174" t="n">
        <v>2041</v>
      </c>
      <c r="G7957" s="175" t="n">
        <v>65</v>
      </c>
      <c r="H7957" s="176" t="n">
        <v>23635.3306099006</v>
      </c>
      <c r="I7957" s="177" t="n">
        <v>3241841.27014458</v>
      </c>
      <c r="J7957" s="178" t="str">
        <f>IF(I7957&gt;0,H7957/I7957,0)</f>
      </c>
      <c r="K7957" s="179" t="str">
        <f>1-EXP(-J7957)</f>
      </c>
      <c r="L7957" s="180" t="str">
        <f>IF(G7957=30,1,M7956)</f>
      </c>
      <c r="M7957" s="181" t="str">
        <f>L7957*(1-K7957)</f>
      </c>
    </row>
    <row r="7958">
      <c r="A7958" t="s">
        <v>164</v>
      </c>
      <c r="B7958" t="s">
        <v>115</v>
      </c>
      <c r="C7958" s="32" t="s">
        <v>376</v>
      </c>
      <c r="D7958" t="s">
        <v>458</v>
      </c>
      <c r="E7958" t="s">
        <v>476</v>
      </c>
      <c r="F7958" s="174" t="n">
        <v>2041</v>
      </c>
      <c r="G7958" s="175" t="n">
        <v>66</v>
      </c>
      <c r="H7958" s="176" t="n">
        <v>24593.7113503076</v>
      </c>
      <c r="I7958" s="177" t="n">
        <v>3132129.167096</v>
      </c>
      <c r="J7958" s="178" t="str">
        <f>IF(I7958&gt;0,H7958/I7958,0)</f>
      </c>
      <c r="K7958" s="179" t="str">
        <f>1-EXP(-J7958)</f>
      </c>
      <c r="L7958" s="180" t="str">
        <f>IF(G7958=30,1,M7957)</f>
      </c>
      <c r="M7958" s="181" t="str">
        <f>L7958*(1-K7958)</f>
      </c>
    </row>
    <row r="7959">
      <c r="A7959" t="s">
        <v>164</v>
      </c>
      <c r="B7959" t="s">
        <v>115</v>
      </c>
      <c r="C7959" s="32" t="s">
        <v>376</v>
      </c>
      <c r="D7959" t="s">
        <v>458</v>
      </c>
      <c r="E7959" t="s">
        <v>476</v>
      </c>
      <c r="F7959" s="174" t="n">
        <v>2041</v>
      </c>
      <c r="G7959" s="175" t="n">
        <v>67</v>
      </c>
      <c r="H7959" s="176" t="n">
        <v>25921.0887304691</v>
      </c>
      <c r="I7959" s="177" t="n">
        <v>2997282.72200506</v>
      </c>
      <c r="J7959" s="178" t="str">
        <f>IF(I7959&gt;0,H7959/I7959,0)</f>
      </c>
      <c r="K7959" s="179" t="str">
        <f>1-EXP(-J7959)</f>
      </c>
      <c r="L7959" s="180" t="str">
        <f>IF(G7959=30,1,M7958)</f>
      </c>
      <c r="M7959" s="181" t="str">
        <f>L7959*(1-K7959)</f>
      </c>
    </row>
    <row r="7960">
      <c r="A7960" t="s">
        <v>164</v>
      </c>
      <c r="B7960" t="s">
        <v>115</v>
      </c>
      <c r="C7960" s="32" t="s">
        <v>376</v>
      </c>
      <c r="D7960" t="s">
        <v>458</v>
      </c>
      <c r="E7960" t="s">
        <v>476</v>
      </c>
      <c r="F7960" s="174" t="n">
        <v>2041</v>
      </c>
      <c r="G7960" s="175" t="n">
        <v>68</v>
      </c>
      <c r="H7960" s="176" t="n">
        <v>27734.6465497333</v>
      </c>
      <c r="I7960" s="177" t="n">
        <v>2911683.27381147</v>
      </c>
      <c r="J7960" s="178" t="str">
        <f>IF(I7960&gt;0,H7960/I7960,0)</f>
      </c>
      <c r="K7960" s="179" t="str">
        <f>1-EXP(-J7960)</f>
      </c>
      <c r="L7960" s="180" t="str">
        <f>IF(G7960=30,1,M7959)</f>
      </c>
      <c r="M7960" s="181" t="str">
        <f>L7960*(1-K7960)</f>
      </c>
    </row>
    <row r="7961">
      <c r="A7961" t="s">
        <v>164</v>
      </c>
      <c r="B7961" t="s">
        <v>115</v>
      </c>
      <c r="C7961" s="32" t="s">
        <v>376</v>
      </c>
      <c r="D7961" t="s">
        <v>458</v>
      </c>
      <c r="E7961" t="s">
        <v>476</v>
      </c>
      <c r="F7961" s="174" t="n">
        <v>2041</v>
      </c>
      <c r="G7961" s="175" t="n">
        <v>69</v>
      </c>
      <c r="H7961" s="176" t="n">
        <v>28256.8508719362</v>
      </c>
      <c r="I7961" s="177" t="n">
        <v>2688895.74384693</v>
      </c>
      <c r="J7961" s="178" t="str">
        <f>IF(I7961&gt;0,H7961/I7961,0)</f>
      </c>
      <c r="K7961" s="179" t="str">
        <f>1-EXP(-J7961)</f>
      </c>
      <c r="L7961" s="180" t="str">
        <f>IF(G7961=30,1,M7960)</f>
      </c>
      <c r="M7961" s="181" t="str">
        <f>L7961*(1-K7961)</f>
      </c>
    </row>
    <row r="7962">
      <c r="A7962" t="s">
        <v>164</v>
      </c>
      <c r="B7962" t="s">
        <v>115</v>
      </c>
      <c r="C7962" s="32" t="s">
        <v>376</v>
      </c>
      <c r="D7962" t="s">
        <v>458</v>
      </c>
      <c r="E7962" t="s">
        <v>476</v>
      </c>
      <c r="F7962" s="174" t="n">
        <v>2042</v>
      </c>
      <c r="G7962" s="175" t="n">
        <v>30</v>
      </c>
      <c r="H7962" s="176" t="n">
        <v>827.985101456062</v>
      </c>
      <c r="I7962" s="177" t="n">
        <v>4906569.32893117</v>
      </c>
      <c r="J7962" s="178" t="str">
        <f>IF(I7962&gt;0,H7962/I7962,0)</f>
      </c>
      <c r="K7962" s="179" t="str">
        <f>1-EXP(-J7962)</f>
      </c>
      <c r="L7962" s="180" t="str">
        <f>IF(G7962=30,1,M7961)</f>
      </c>
      <c r="M7962" s="181" t="str">
        <f>L7962*(1-K7962)</f>
      </c>
    </row>
    <row r="7963">
      <c r="A7963" t="s">
        <v>164</v>
      </c>
      <c r="B7963" t="s">
        <v>115</v>
      </c>
      <c r="C7963" s="32" t="s">
        <v>376</v>
      </c>
      <c r="D7963" t="s">
        <v>458</v>
      </c>
      <c r="E7963" t="s">
        <v>476</v>
      </c>
      <c r="F7963" s="174" t="n">
        <v>2042</v>
      </c>
      <c r="G7963" s="175" t="n">
        <v>31</v>
      </c>
      <c r="H7963" s="176" t="n">
        <v>968.943526185648</v>
      </c>
      <c r="I7963" s="177" t="n">
        <v>4878423.49384721</v>
      </c>
      <c r="J7963" s="178" t="str">
        <f>IF(I7963&gt;0,H7963/I7963,0)</f>
      </c>
      <c r="K7963" s="179" t="str">
        <f>1-EXP(-J7963)</f>
      </c>
      <c r="L7963" s="180" t="str">
        <f>IF(G7963=30,1,M7962)</f>
      </c>
      <c r="M7963" s="181" t="str">
        <f>L7963*(1-K7963)</f>
      </c>
    </row>
    <row r="7964">
      <c r="A7964" t="s">
        <v>164</v>
      </c>
      <c r="B7964" t="s">
        <v>115</v>
      </c>
      <c r="C7964" s="32" t="s">
        <v>376</v>
      </c>
      <c r="D7964" t="s">
        <v>458</v>
      </c>
      <c r="E7964" t="s">
        <v>476</v>
      </c>
      <c r="F7964" s="174" t="n">
        <v>2042</v>
      </c>
      <c r="G7964" s="175" t="n">
        <v>32</v>
      </c>
      <c r="H7964" s="176" t="n">
        <v>988.619850378514</v>
      </c>
      <c r="I7964" s="177" t="n">
        <v>4744770.71350688</v>
      </c>
      <c r="J7964" s="178" t="str">
        <f>IF(I7964&gt;0,H7964/I7964,0)</f>
      </c>
      <c r="K7964" s="179" t="str">
        <f>1-EXP(-J7964)</f>
      </c>
      <c r="L7964" s="180" t="str">
        <f>IF(G7964=30,1,M7963)</f>
      </c>
      <c r="M7964" s="181" t="str">
        <f>L7964*(1-K7964)</f>
      </c>
    </row>
    <row r="7965">
      <c r="A7965" t="s">
        <v>164</v>
      </c>
      <c r="B7965" t="s">
        <v>115</v>
      </c>
      <c r="C7965" s="32" t="s">
        <v>376</v>
      </c>
      <c r="D7965" t="s">
        <v>458</v>
      </c>
      <c r="E7965" t="s">
        <v>476</v>
      </c>
      <c r="F7965" s="174" t="n">
        <v>2042</v>
      </c>
      <c r="G7965" s="175" t="n">
        <v>33</v>
      </c>
      <c r="H7965" s="176" t="n">
        <v>1027.883932056</v>
      </c>
      <c r="I7965" s="177" t="n">
        <v>4674005.73474299</v>
      </c>
      <c r="J7965" s="178" t="str">
        <f>IF(I7965&gt;0,H7965/I7965,0)</f>
      </c>
      <c r="K7965" s="179" t="str">
        <f>1-EXP(-J7965)</f>
      </c>
      <c r="L7965" s="180" t="str">
        <f>IF(G7965=30,1,M7964)</f>
      </c>
      <c r="M7965" s="181" t="str">
        <f>L7965*(1-K7965)</f>
      </c>
    </row>
    <row r="7966">
      <c r="A7966" t="s">
        <v>164</v>
      </c>
      <c r="B7966" t="s">
        <v>115</v>
      </c>
      <c r="C7966" s="32" t="s">
        <v>376</v>
      </c>
      <c r="D7966" t="s">
        <v>458</v>
      </c>
      <c r="E7966" t="s">
        <v>476</v>
      </c>
      <c r="F7966" s="174" t="n">
        <v>2042</v>
      </c>
      <c r="G7966" s="175" t="n">
        <v>34</v>
      </c>
      <c r="H7966" s="176" t="n">
        <v>1081.85264006131</v>
      </c>
      <c r="I7966" s="177" t="n">
        <v>4631187.06407674</v>
      </c>
      <c r="J7966" s="178" t="str">
        <f>IF(I7966&gt;0,H7966/I7966,0)</f>
      </c>
      <c r="K7966" s="179" t="str">
        <f>1-EXP(-J7966)</f>
      </c>
      <c r="L7966" s="180" t="str">
        <f>IF(G7966=30,1,M7965)</f>
      </c>
      <c r="M7966" s="181" t="str">
        <f>L7966*(1-K7966)</f>
      </c>
    </row>
    <row r="7967">
      <c r="A7967" t="s">
        <v>164</v>
      </c>
      <c r="B7967" t="s">
        <v>115</v>
      </c>
      <c r="C7967" s="32" t="s">
        <v>376</v>
      </c>
      <c r="D7967" t="s">
        <v>458</v>
      </c>
      <c r="E7967" t="s">
        <v>476</v>
      </c>
      <c r="F7967" s="174" t="n">
        <v>2042</v>
      </c>
      <c r="G7967" s="175" t="n">
        <v>35</v>
      </c>
      <c r="H7967" s="176" t="n">
        <v>1511.59902004406</v>
      </c>
      <c r="I7967" s="177" t="n">
        <v>4656573.75308514</v>
      </c>
      <c r="J7967" s="178" t="str">
        <f>IF(I7967&gt;0,H7967/I7967,0)</f>
      </c>
      <c r="K7967" s="179" t="str">
        <f>1-EXP(-J7967)</f>
      </c>
      <c r="L7967" s="180" t="str">
        <f>IF(G7967=30,1,M7966)</f>
      </c>
      <c r="M7967" s="181" t="str">
        <f>L7967*(1-K7967)</f>
      </c>
    </row>
    <row r="7968">
      <c r="A7968" t="s">
        <v>164</v>
      </c>
      <c r="B7968" t="s">
        <v>115</v>
      </c>
      <c r="C7968" s="32" t="s">
        <v>376</v>
      </c>
      <c r="D7968" t="s">
        <v>458</v>
      </c>
      <c r="E7968" t="s">
        <v>476</v>
      </c>
      <c r="F7968" s="174" t="n">
        <v>2042</v>
      </c>
      <c r="G7968" s="175" t="n">
        <v>36</v>
      </c>
      <c r="H7968" s="176" t="n">
        <v>1622.79998119484</v>
      </c>
      <c r="I7968" s="177" t="n">
        <v>4572727.54137877</v>
      </c>
      <c r="J7968" s="178" t="str">
        <f>IF(I7968&gt;0,H7968/I7968,0)</f>
      </c>
      <c r="K7968" s="179" t="str">
        <f>1-EXP(-J7968)</f>
      </c>
      <c r="L7968" s="180" t="str">
        <f>IF(G7968=30,1,M7967)</f>
      </c>
      <c r="M7968" s="181" t="str">
        <f>L7968*(1-K7968)</f>
      </c>
    </row>
    <row r="7969">
      <c r="A7969" t="s">
        <v>164</v>
      </c>
      <c r="B7969" t="s">
        <v>115</v>
      </c>
      <c r="C7969" s="32" t="s">
        <v>376</v>
      </c>
      <c r="D7969" t="s">
        <v>458</v>
      </c>
      <c r="E7969" t="s">
        <v>476</v>
      </c>
      <c r="F7969" s="174" t="n">
        <v>2042</v>
      </c>
      <c r="G7969" s="175" t="n">
        <v>37</v>
      </c>
      <c r="H7969" s="176" t="n">
        <v>1725.23974244475</v>
      </c>
      <c r="I7969" s="177" t="n">
        <v>4510862.19649027</v>
      </c>
      <c r="J7969" s="178" t="str">
        <f>IF(I7969&gt;0,H7969/I7969,0)</f>
      </c>
      <c r="K7969" s="179" t="str">
        <f>1-EXP(-J7969)</f>
      </c>
      <c r="L7969" s="180" t="str">
        <f>IF(G7969=30,1,M7968)</f>
      </c>
      <c r="M7969" s="181" t="str">
        <f>L7969*(1-K7969)</f>
      </c>
    </row>
    <row r="7970">
      <c r="A7970" t="s">
        <v>164</v>
      </c>
      <c r="B7970" t="s">
        <v>115</v>
      </c>
      <c r="C7970" s="32" t="s">
        <v>376</v>
      </c>
      <c r="D7970" t="s">
        <v>458</v>
      </c>
      <c r="E7970" t="s">
        <v>476</v>
      </c>
      <c r="F7970" s="174" t="n">
        <v>2042</v>
      </c>
      <c r="G7970" s="175" t="n">
        <v>38</v>
      </c>
      <c r="H7970" s="176" t="n">
        <v>1811.65582692581</v>
      </c>
      <c r="I7970" s="177" t="n">
        <v>4381504.81709362</v>
      </c>
      <c r="J7970" s="178" t="str">
        <f>IF(I7970&gt;0,H7970/I7970,0)</f>
      </c>
      <c r="K7970" s="179" t="str">
        <f>1-EXP(-J7970)</f>
      </c>
      <c r="L7970" s="180" t="str">
        <f>IF(G7970=30,1,M7969)</f>
      </c>
      <c r="M7970" s="181" t="str">
        <f>L7970*(1-K7970)</f>
      </c>
    </row>
    <row r="7971">
      <c r="A7971" t="s">
        <v>164</v>
      </c>
      <c r="B7971" t="s">
        <v>115</v>
      </c>
      <c r="C7971" s="32" t="s">
        <v>376</v>
      </c>
      <c r="D7971" t="s">
        <v>458</v>
      </c>
      <c r="E7971" t="s">
        <v>476</v>
      </c>
      <c r="F7971" s="174" t="n">
        <v>2042</v>
      </c>
      <c r="G7971" s="175" t="n">
        <v>39</v>
      </c>
      <c r="H7971" s="176" t="n">
        <v>1933.39403799248</v>
      </c>
      <c r="I7971" s="177" t="n">
        <v>4314514.22479931</v>
      </c>
      <c r="J7971" s="178" t="str">
        <f>IF(I7971&gt;0,H7971/I7971,0)</f>
      </c>
      <c r="K7971" s="179" t="str">
        <f>1-EXP(-J7971)</f>
      </c>
      <c r="L7971" s="180" t="str">
        <f>IF(G7971=30,1,M7970)</f>
      </c>
      <c r="M7971" s="181" t="str">
        <f>L7971*(1-K7971)</f>
      </c>
    </row>
    <row r="7972">
      <c r="A7972" t="s">
        <v>164</v>
      </c>
      <c r="B7972" t="s">
        <v>115</v>
      </c>
      <c r="C7972" s="32" t="s">
        <v>376</v>
      </c>
      <c r="D7972" t="s">
        <v>458</v>
      </c>
      <c r="E7972" t="s">
        <v>476</v>
      </c>
      <c r="F7972" s="174" t="n">
        <v>2042</v>
      </c>
      <c r="G7972" s="175" t="n">
        <v>40</v>
      </c>
      <c r="H7972" s="176" t="n">
        <v>2776.80989979381</v>
      </c>
      <c r="I7972" s="177" t="n">
        <v>4289675.92467077</v>
      </c>
      <c r="J7972" s="178" t="str">
        <f>IF(I7972&gt;0,H7972/I7972,0)</f>
      </c>
      <c r="K7972" s="179" t="str">
        <f>1-EXP(-J7972)</f>
      </c>
      <c r="L7972" s="180" t="str">
        <f>IF(G7972=30,1,M7971)</f>
      </c>
      <c r="M7972" s="181" t="str">
        <f>L7972*(1-K7972)</f>
      </c>
    </row>
    <row r="7973">
      <c r="A7973" t="s">
        <v>164</v>
      </c>
      <c r="B7973" t="s">
        <v>115</v>
      </c>
      <c r="C7973" s="32" t="s">
        <v>376</v>
      </c>
      <c r="D7973" t="s">
        <v>458</v>
      </c>
      <c r="E7973" t="s">
        <v>476</v>
      </c>
      <c r="F7973" s="174" t="n">
        <v>2042</v>
      </c>
      <c r="G7973" s="175" t="n">
        <v>41</v>
      </c>
      <c r="H7973" s="176" t="n">
        <v>2953.23633370076</v>
      </c>
      <c r="I7973" s="177" t="n">
        <v>4266115.33630861</v>
      </c>
      <c r="J7973" s="178" t="str">
        <f>IF(I7973&gt;0,H7973/I7973,0)</f>
      </c>
      <c r="K7973" s="179" t="str">
        <f>1-EXP(-J7973)</f>
      </c>
      <c r="L7973" s="180" t="str">
        <f>IF(G7973=30,1,M7972)</f>
      </c>
      <c r="M7973" s="181" t="str">
        <f>L7973*(1-K7973)</f>
      </c>
    </row>
    <row r="7974">
      <c r="A7974" t="s">
        <v>164</v>
      </c>
      <c r="B7974" t="s">
        <v>115</v>
      </c>
      <c r="C7974" s="32" t="s">
        <v>376</v>
      </c>
      <c r="D7974" t="s">
        <v>458</v>
      </c>
      <c r="E7974" t="s">
        <v>476</v>
      </c>
      <c r="F7974" s="174" t="n">
        <v>2042</v>
      </c>
      <c r="G7974" s="175" t="n">
        <v>42</v>
      </c>
      <c r="H7974" s="176" t="n">
        <v>3202.47679799738</v>
      </c>
      <c r="I7974" s="177" t="n">
        <v>4242559.44171234</v>
      </c>
      <c r="J7974" s="178" t="str">
        <f>IF(I7974&gt;0,H7974/I7974,0)</f>
      </c>
      <c r="K7974" s="179" t="str">
        <f>1-EXP(-J7974)</f>
      </c>
      <c r="L7974" s="180" t="str">
        <f>IF(G7974=30,1,M7973)</f>
      </c>
      <c r="M7974" s="181" t="str">
        <f>L7974*(1-K7974)</f>
      </c>
    </row>
    <row r="7975">
      <c r="A7975" t="s">
        <v>164</v>
      </c>
      <c r="B7975" t="s">
        <v>115</v>
      </c>
      <c r="C7975" s="32" t="s">
        <v>376</v>
      </c>
      <c r="D7975" t="s">
        <v>458</v>
      </c>
      <c r="E7975" t="s">
        <v>476</v>
      </c>
      <c r="F7975" s="174" t="n">
        <v>2042</v>
      </c>
      <c r="G7975" s="175" t="n">
        <v>43</v>
      </c>
      <c r="H7975" s="176" t="n">
        <v>3511.15862525183</v>
      </c>
      <c r="I7975" s="177" t="n">
        <v>4257563.11741083</v>
      </c>
      <c r="J7975" s="178" t="str">
        <f>IF(I7975&gt;0,H7975/I7975,0)</f>
      </c>
      <c r="K7975" s="179" t="str">
        <f>1-EXP(-J7975)</f>
      </c>
      <c r="L7975" s="180" t="str">
        <f>IF(G7975=30,1,M7974)</f>
      </c>
      <c r="M7975" s="181" t="str">
        <f>L7975*(1-K7975)</f>
      </c>
    </row>
    <row r="7976">
      <c r="A7976" t="s">
        <v>164</v>
      </c>
      <c r="B7976" t="s">
        <v>115</v>
      </c>
      <c r="C7976" s="32" t="s">
        <v>376</v>
      </c>
      <c r="D7976" t="s">
        <v>458</v>
      </c>
      <c r="E7976" t="s">
        <v>476</v>
      </c>
      <c r="F7976" s="174" t="n">
        <v>2042</v>
      </c>
      <c r="G7976" s="175" t="n">
        <v>44</v>
      </c>
      <c r="H7976" s="176" t="n">
        <v>3892.5007881895</v>
      </c>
      <c r="I7976" s="177" t="n">
        <v>4310382.84019723</v>
      </c>
      <c r="J7976" s="178" t="str">
        <f>IF(I7976&gt;0,H7976/I7976,0)</f>
      </c>
      <c r="K7976" s="179" t="str">
        <f>1-EXP(-J7976)</f>
      </c>
      <c r="L7976" s="180" t="str">
        <f>IF(G7976=30,1,M7975)</f>
      </c>
      <c r="M7976" s="181" t="str">
        <f>L7976*(1-K7976)</f>
      </c>
    </row>
    <row r="7977">
      <c r="A7977" t="s">
        <v>164</v>
      </c>
      <c r="B7977" t="s">
        <v>115</v>
      </c>
      <c r="C7977" s="32" t="s">
        <v>376</v>
      </c>
      <c r="D7977" t="s">
        <v>458</v>
      </c>
      <c r="E7977" t="s">
        <v>476</v>
      </c>
      <c r="F7977" s="174" t="n">
        <v>2042</v>
      </c>
      <c r="G7977" s="175" t="n">
        <v>45</v>
      </c>
      <c r="H7977" s="176" t="n">
        <v>5427.3565351555</v>
      </c>
      <c r="I7977" s="177" t="n">
        <v>4438189.92403964</v>
      </c>
      <c r="J7977" s="178" t="str">
        <f>IF(I7977&gt;0,H7977/I7977,0)</f>
      </c>
      <c r="K7977" s="179" t="str">
        <f>1-EXP(-J7977)</f>
      </c>
      <c r="L7977" s="180" t="str">
        <f>IF(G7977=30,1,M7976)</f>
      </c>
      <c r="M7977" s="181" t="str">
        <f>L7977*(1-K7977)</f>
      </c>
    </row>
    <row r="7978">
      <c r="A7978" t="s">
        <v>164</v>
      </c>
      <c r="B7978" t="s">
        <v>115</v>
      </c>
      <c r="C7978" s="32" t="s">
        <v>376</v>
      </c>
      <c r="D7978" t="s">
        <v>458</v>
      </c>
      <c r="E7978" t="s">
        <v>476</v>
      </c>
      <c r="F7978" s="174" t="n">
        <v>2042</v>
      </c>
      <c r="G7978" s="175" t="n">
        <v>46</v>
      </c>
      <c r="H7978" s="176" t="n">
        <v>5691.65741909788</v>
      </c>
      <c r="I7978" s="177" t="n">
        <v>4387413.65893783</v>
      </c>
      <c r="J7978" s="178" t="str">
        <f>IF(I7978&gt;0,H7978/I7978,0)</f>
      </c>
      <c r="K7978" s="179" t="str">
        <f>1-EXP(-J7978)</f>
      </c>
      <c r="L7978" s="180" t="str">
        <f>IF(G7978=30,1,M7977)</f>
      </c>
      <c r="M7978" s="181" t="str">
        <f>L7978*(1-K7978)</f>
      </c>
    </row>
    <row r="7979">
      <c r="A7979" t="s">
        <v>164</v>
      </c>
      <c r="B7979" t="s">
        <v>115</v>
      </c>
      <c r="C7979" s="32" t="s">
        <v>376</v>
      </c>
      <c r="D7979" t="s">
        <v>458</v>
      </c>
      <c r="E7979" t="s">
        <v>476</v>
      </c>
      <c r="F7979" s="174" t="n">
        <v>2042</v>
      </c>
      <c r="G7979" s="175" t="n">
        <v>47</v>
      </c>
      <c r="H7979" s="176" t="n">
        <v>6150.26385845203</v>
      </c>
      <c r="I7979" s="177" t="n">
        <v>4307513.37145722</v>
      </c>
      <c r="J7979" s="178" t="str">
        <f>IF(I7979&gt;0,H7979/I7979,0)</f>
      </c>
      <c r="K7979" s="179" t="str">
        <f>1-EXP(-J7979)</f>
      </c>
      <c r="L7979" s="180" t="str">
        <f>IF(G7979=30,1,M7978)</f>
      </c>
      <c r="M7979" s="181" t="str">
        <f>L7979*(1-K7979)</f>
      </c>
    </row>
    <row r="7980">
      <c r="A7980" t="s">
        <v>164</v>
      </c>
      <c r="B7980" t="s">
        <v>115</v>
      </c>
      <c r="C7980" s="32" t="s">
        <v>376</v>
      </c>
      <c r="D7980" t="s">
        <v>458</v>
      </c>
      <c r="E7980" t="s">
        <v>476</v>
      </c>
      <c r="F7980" s="174" t="n">
        <v>2042</v>
      </c>
      <c r="G7980" s="175" t="n">
        <v>48</v>
      </c>
      <c r="H7980" s="176" t="n">
        <v>6670.8412883579</v>
      </c>
      <c r="I7980" s="177" t="n">
        <v>4242098.75683149</v>
      </c>
      <c r="J7980" s="178" t="str">
        <f>IF(I7980&gt;0,H7980/I7980,0)</f>
      </c>
      <c r="K7980" s="179" t="str">
        <f>1-EXP(-J7980)</f>
      </c>
      <c r="L7980" s="180" t="str">
        <f>IF(G7980=30,1,M7979)</f>
      </c>
      <c r="M7980" s="181" t="str">
        <f>L7980*(1-K7980)</f>
      </c>
    </row>
    <row r="7981">
      <c r="A7981" t="s">
        <v>164</v>
      </c>
      <c r="B7981" t="s">
        <v>115</v>
      </c>
      <c r="C7981" s="32" t="s">
        <v>376</v>
      </c>
      <c r="D7981" t="s">
        <v>458</v>
      </c>
      <c r="E7981" t="s">
        <v>476</v>
      </c>
      <c r="F7981" s="174" t="n">
        <v>2042</v>
      </c>
      <c r="G7981" s="175" t="n">
        <v>49</v>
      </c>
      <c r="H7981" s="176" t="n">
        <v>7238.11390499844</v>
      </c>
      <c r="I7981" s="177" t="n">
        <v>4179242.49693554</v>
      </c>
      <c r="J7981" s="178" t="str">
        <f>IF(I7981&gt;0,H7981/I7981,0)</f>
      </c>
      <c r="K7981" s="179" t="str">
        <f>1-EXP(-J7981)</f>
      </c>
      <c r="L7981" s="180" t="str">
        <f>IF(G7981=30,1,M7980)</f>
      </c>
      <c r="M7981" s="181" t="str">
        <f>L7981*(1-K7981)</f>
      </c>
    </row>
    <row r="7982">
      <c r="A7982" t="s">
        <v>164</v>
      </c>
      <c r="B7982" t="s">
        <v>115</v>
      </c>
      <c r="C7982" s="32" t="s">
        <v>376</v>
      </c>
      <c r="D7982" t="s">
        <v>458</v>
      </c>
      <c r="E7982" t="s">
        <v>476</v>
      </c>
      <c r="F7982" s="174" t="n">
        <v>2042</v>
      </c>
      <c r="G7982" s="175" t="n">
        <v>50</v>
      </c>
      <c r="H7982" s="176" t="n">
        <v>8385.92283747503</v>
      </c>
      <c r="I7982" s="177" t="n">
        <v>4203643.51579055</v>
      </c>
      <c r="J7982" s="178" t="str">
        <f>IF(I7982&gt;0,H7982/I7982,0)</f>
      </c>
      <c r="K7982" s="179" t="str">
        <f>1-EXP(-J7982)</f>
      </c>
      <c r="L7982" s="180" t="str">
        <f>IF(G7982=30,1,M7981)</f>
      </c>
      <c r="M7982" s="181" t="str">
        <f>L7982*(1-K7982)</f>
      </c>
    </row>
    <row r="7983">
      <c r="A7983" t="s">
        <v>164</v>
      </c>
      <c r="B7983" t="s">
        <v>115</v>
      </c>
      <c r="C7983" s="32" t="s">
        <v>376</v>
      </c>
      <c r="D7983" t="s">
        <v>458</v>
      </c>
      <c r="E7983" t="s">
        <v>476</v>
      </c>
      <c r="F7983" s="174" t="n">
        <v>2042</v>
      </c>
      <c r="G7983" s="175" t="n">
        <v>51</v>
      </c>
      <c r="H7983" s="176" t="n">
        <v>8971.27491791012</v>
      </c>
      <c r="I7983" s="177" t="n">
        <v>4206753.45741934</v>
      </c>
      <c r="J7983" s="178" t="str">
        <f>IF(I7983&gt;0,H7983/I7983,0)</f>
      </c>
      <c r="K7983" s="179" t="str">
        <f>1-EXP(-J7983)</f>
      </c>
      <c r="L7983" s="180" t="str">
        <f>IF(G7983=30,1,M7982)</f>
      </c>
      <c r="M7983" s="181" t="str">
        <f>L7983*(1-K7983)</f>
      </c>
    </row>
    <row r="7984">
      <c r="A7984" t="s">
        <v>164</v>
      </c>
      <c r="B7984" t="s">
        <v>115</v>
      </c>
      <c r="C7984" s="32" t="s">
        <v>376</v>
      </c>
      <c r="D7984" t="s">
        <v>458</v>
      </c>
      <c r="E7984" t="s">
        <v>476</v>
      </c>
      <c r="F7984" s="174" t="n">
        <v>2042</v>
      </c>
      <c r="G7984" s="175" t="n">
        <v>52</v>
      </c>
      <c r="H7984" s="176" t="n">
        <v>13240.8707686786</v>
      </c>
      <c r="I7984" s="177" t="n">
        <v>6186681.979231</v>
      </c>
      <c r="J7984" s="178" t="str">
        <f>IF(I7984&gt;0,H7984/I7984,0)</f>
      </c>
      <c r="K7984" s="179" t="str">
        <f>1-EXP(-J7984)</f>
      </c>
      <c r="L7984" s="180" t="str">
        <f>IF(G7984=30,1,M7983)</f>
      </c>
      <c r="M7984" s="181" t="str">
        <f>L7984*(1-K7984)</f>
      </c>
    </row>
    <row r="7985">
      <c r="A7985" t="s">
        <v>164</v>
      </c>
      <c r="B7985" t="s">
        <v>115</v>
      </c>
      <c r="C7985" s="32" t="s">
        <v>376</v>
      </c>
      <c r="D7985" t="s">
        <v>458</v>
      </c>
      <c r="E7985" t="s">
        <v>476</v>
      </c>
      <c r="F7985" s="174" t="n">
        <v>2042</v>
      </c>
      <c r="G7985" s="175" t="n">
        <v>53</v>
      </c>
      <c r="H7985" s="176" t="n">
        <v>10631.541670122</v>
      </c>
      <c r="I7985" s="177" t="n">
        <v>4135887.43276602</v>
      </c>
      <c r="J7985" s="178" t="str">
        <f>IF(I7985&gt;0,H7985/I7985,0)</f>
      </c>
      <c r="K7985" s="179" t="str">
        <f>1-EXP(-J7985)</f>
      </c>
      <c r="L7985" s="180" t="str">
        <f>IF(G7985=30,1,M7984)</f>
      </c>
      <c r="M7985" s="181" t="str">
        <f>L7985*(1-K7985)</f>
      </c>
    </row>
    <row r="7986">
      <c r="A7986" t="s">
        <v>164</v>
      </c>
      <c r="B7986" t="s">
        <v>115</v>
      </c>
      <c r="C7986" s="32" t="s">
        <v>376</v>
      </c>
      <c r="D7986" t="s">
        <v>458</v>
      </c>
      <c r="E7986" t="s">
        <v>476</v>
      </c>
      <c r="F7986" s="174" t="n">
        <v>2042</v>
      </c>
      <c r="G7986" s="175" t="n">
        <v>54</v>
      </c>
      <c r="H7986" s="176" t="n">
        <v>11539.7206998229</v>
      </c>
      <c r="I7986" s="177" t="n">
        <v>4102133.60383695</v>
      </c>
      <c r="J7986" s="178" t="str">
        <f>IF(I7986&gt;0,H7986/I7986,0)</f>
      </c>
      <c r="K7986" s="179" t="str">
        <f>1-EXP(-J7986)</f>
      </c>
      <c r="L7986" s="180" t="str">
        <f>IF(G7986=30,1,M7985)</f>
      </c>
      <c r="M7986" s="181" t="str">
        <f>L7986*(1-K7986)</f>
      </c>
    </row>
    <row r="7987">
      <c r="A7987" t="s">
        <v>164</v>
      </c>
      <c r="B7987" t="s">
        <v>115</v>
      </c>
      <c r="C7987" s="32" t="s">
        <v>376</v>
      </c>
      <c r="D7987" t="s">
        <v>458</v>
      </c>
      <c r="E7987" t="s">
        <v>476</v>
      </c>
      <c r="F7987" s="174" t="n">
        <v>2042</v>
      </c>
      <c r="G7987" s="175" t="n">
        <v>55</v>
      </c>
      <c r="H7987" s="176" t="n">
        <v>12047.8726967497</v>
      </c>
      <c r="I7987" s="177" t="n">
        <v>3957492.31047689</v>
      </c>
      <c r="J7987" s="178" t="str">
        <f>IF(I7987&gt;0,H7987/I7987,0)</f>
      </c>
      <c r="K7987" s="179" t="str">
        <f>1-EXP(-J7987)</f>
      </c>
      <c r="L7987" s="180" t="str">
        <f>IF(G7987=30,1,M7986)</f>
      </c>
      <c r="M7987" s="181" t="str">
        <f>L7987*(1-K7987)</f>
      </c>
    </row>
    <row r="7988">
      <c r="A7988" t="s">
        <v>164</v>
      </c>
      <c r="B7988" t="s">
        <v>115</v>
      </c>
      <c r="C7988" s="32" t="s">
        <v>376</v>
      </c>
      <c r="D7988" t="s">
        <v>458</v>
      </c>
      <c r="E7988" t="s">
        <v>476</v>
      </c>
      <c r="F7988" s="174" t="n">
        <v>2042</v>
      </c>
      <c r="G7988" s="175" t="n">
        <v>56</v>
      </c>
      <c r="H7988" s="176" t="n">
        <v>12706.2994459046</v>
      </c>
      <c r="I7988" s="177" t="n">
        <v>3904095.85278973</v>
      </c>
      <c r="J7988" s="178" t="str">
        <f>IF(I7988&gt;0,H7988/I7988,0)</f>
      </c>
      <c r="K7988" s="179" t="str">
        <f>1-EXP(-J7988)</f>
      </c>
      <c r="L7988" s="180" t="str">
        <f>IF(G7988=30,1,M7987)</f>
      </c>
      <c r="M7988" s="181" t="str">
        <f>L7988*(1-K7988)</f>
      </c>
    </row>
    <row r="7989">
      <c r="A7989" t="s">
        <v>164</v>
      </c>
      <c r="B7989" t="s">
        <v>115</v>
      </c>
      <c r="C7989" s="32" t="s">
        <v>376</v>
      </c>
      <c r="D7989" t="s">
        <v>458</v>
      </c>
      <c r="E7989" t="s">
        <v>476</v>
      </c>
      <c r="F7989" s="174" t="n">
        <v>2042</v>
      </c>
      <c r="G7989" s="175" t="n">
        <v>57</v>
      </c>
      <c r="H7989" s="176" t="n">
        <v>14047.3421269038</v>
      </c>
      <c r="I7989" s="177" t="n">
        <v>3937050.04857757</v>
      </c>
      <c r="J7989" s="178" t="str">
        <f>IF(I7989&gt;0,H7989/I7989,0)</f>
      </c>
      <c r="K7989" s="179" t="str">
        <f>1-EXP(-J7989)</f>
      </c>
      <c r="L7989" s="180" t="str">
        <f>IF(G7989=30,1,M7988)</f>
      </c>
      <c r="M7989" s="181" t="str">
        <f>L7989*(1-K7989)</f>
      </c>
    </row>
    <row r="7990">
      <c r="A7990" t="s">
        <v>164</v>
      </c>
      <c r="B7990" t="s">
        <v>115</v>
      </c>
      <c r="C7990" s="32" t="s">
        <v>376</v>
      </c>
      <c r="D7990" t="s">
        <v>458</v>
      </c>
      <c r="E7990" t="s">
        <v>476</v>
      </c>
      <c r="F7990" s="174" t="n">
        <v>2042</v>
      </c>
      <c r="G7990" s="175" t="n">
        <v>58</v>
      </c>
      <c r="H7990" s="176" t="n">
        <v>15620.5696129799</v>
      </c>
      <c r="I7990" s="177" t="n">
        <v>3990602.91068461</v>
      </c>
      <c r="J7990" s="178" t="str">
        <f>IF(I7990&gt;0,H7990/I7990,0)</f>
      </c>
      <c r="K7990" s="179" t="str">
        <f>1-EXP(-J7990)</f>
      </c>
      <c r="L7990" s="180" t="str">
        <f>IF(G7990=30,1,M7989)</f>
      </c>
      <c r="M7990" s="181" t="str">
        <f>L7990*(1-K7990)</f>
      </c>
    </row>
    <row r="7991">
      <c r="A7991" t="s">
        <v>164</v>
      </c>
      <c r="B7991" t="s">
        <v>115</v>
      </c>
      <c r="C7991" s="32" t="s">
        <v>376</v>
      </c>
      <c r="D7991" t="s">
        <v>458</v>
      </c>
      <c r="E7991" t="s">
        <v>476</v>
      </c>
      <c r="F7991" s="174" t="n">
        <v>2042</v>
      </c>
      <c r="G7991" s="175" t="n">
        <v>59</v>
      </c>
      <c r="H7991" s="176" t="n">
        <v>16928.7432329904</v>
      </c>
      <c r="I7991" s="177" t="n">
        <v>3940581.49686168</v>
      </c>
      <c r="J7991" s="178" t="str">
        <f>IF(I7991&gt;0,H7991/I7991,0)</f>
      </c>
      <c r="K7991" s="179" t="str">
        <f>1-EXP(-J7991)</f>
      </c>
      <c r="L7991" s="180" t="str">
        <f>IF(G7991=30,1,M7990)</f>
      </c>
      <c r="M7991" s="181" t="str">
        <f>L7991*(1-K7991)</f>
      </c>
    </row>
    <row r="7992">
      <c r="A7992" t="s">
        <v>164</v>
      </c>
      <c r="B7992" t="s">
        <v>115</v>
      </c>
      <c r="C7992" s="32" t="s">
        <v>376</v>
      </c>
      <c r="D7992" t="s">
        <v>458</v>
      </c>
      <c r="E7992" t="s">
        <v>476</v>
      </c>
      <c r="F7992" s="174" t="n">
        <v>2042</v>
      </c>
      <c r="G7992" s="175" t="n">
        <v>60</v>
      </c>
      <c r="H7992" s="176" t="n">
        <v>17834.0203786362</v>
      </c>
      <c r="I7992" s="177" t="n">
        <v>3785316.96758231</v>
      </c>
      <c r="J7992" s="178" t="str">
        <f>IF(I7992&gt;0,H7992/I7992,0)</f>
      </c>
      <c r="K7992" s="179" t="str">
        <f>1-EXP(-J7992)</f>
      </c>
      <c r="L7992" s="180" t="str">
        <f>IF(G7992=30,1,M7991)</f>
      </c>
      <c r="M7992" s="181" t="str">
        <f>L7992*(1-K7992)</f>
      </c>
    </row>
    <row r="7993">
      <c r="A7993" t="s">
        <v>164</v>
      </c>
      <c r="B7993" t="s">
        <v>115</v>
      </c>
      <c r="C7993" s="32" t="s">
        <v>376</v>
      </c>
      <c r="D7993" t="s">
        <v>458</v>
      </c>
      <c r="E7993" t="s">
        <v>476</v>
      </c>
      <c r="F7993" s="174" t="n">
        <v>2042</v>
      </c>
      <c r="G7993" s="175" t="n">
        <v>61</v>
      </c>
      <c r="H7993" s="176" t="n">
        <v>18636.8797625106</v>
      </c>
      <c r="I7993" s="177" t="n">
        <v>3685945.78541418</v>
      </c>
      <c r="J7993" s="178" t="str">
        <f>IF(I7993&gt;0,H7993/I7993,0)</f>
      </c>
      <c r="K7993" s="179" t="str">
        <f>1-EXP(-J7993)</f>
      </c>
      <c r="L7993" s="180" t="str">
        <f>IF(G7993=30,1,M7992)</f>
      </c>
      <c r="M7993" s="181" t="str">
        <f>L7993*(1-K7993)</f>
      </c>
    </row>
    <row r="7994">
      <c r="A7994" t="s">
        <v>164</v>
      </c>
      <c r="B7994" t="s">
        <v>115</v>
      </c>
      <c r="C7994" s="32" t="s">
        <v>376</v>
      </c>
      <c r="D7994" t="s">
        <v>458</v>
      </c>
      <c r="E7994" t="s">
        <v>476</v>
      </c>
      <c r="F7994" s="174" t="n">
        <v>2042</v>
      </c>
      <c r="G7994" s="175" t="n">
        <v>62</v>
      </c>
      <c r="H7994" s="176" t="n">
        <v>20053.4247080416</v>
      </c>
      <c r="I7994" s="177" t="n">
        <v>3599740.69241686</v>
      </c>
      <c r="J7994" s="178" t="str">
        <f>IF(I7994&gt;0,H7994/I7994,0)</f>
      </c>
      <c r="K7994" s="179" t="str">
        <f>1-EXP(-J7994)</f>
      </c>
      <c r="L7994" s="180" t="str">
        <f>IF(G7994=30,1,M7993)</f>
      </c>
      <c r="M7994" s="181" t="str">
        <f>L7994*(1-K7994)</f>
      </c>
    </row>
    <row r="7995">
      <c r="A7995" t="s">
        <v>164</v>
      </c>
      <c r="B7995" t="s">
        <v>115</v>
      </c>
      <c r="C7995" s="32" t="s">
        <v>376</v>
      </c>
      <c r="D7995" t="s">
        <v>458</v>
      </c>
      <c r="E7995" t="s">
        <v>476</v>
      </c>
      <c r="F7995" s="174" t="n">
        <v>2042</v>
      </c>
      <c r="G7995" s="175" t="n">
        <v>63</v>
      </c>
      <c r="H7995" s="176" t="n">
        <v>21513.6404330281</v>
      </c>
      <c r="I7995" s="177" t="n">
        <v>3506609.08681816</v>
      </c>
      <c r="J7995" s="178" t="str">
        <f>IF(I7995&gt;0,H7995/I7995,0)</f>
      </c>
      <c r="K7995" s="179" t="str">
        <f>1-EXP(-J7995)</f>
      </c>
      <c r="L7995" s="180" t="str">
        <f>IF(G7995=30,1,M7994)</f>
      </c>
      <c r="M7995" s="181" t="str">
        <f>L7995*(1-K7995)</f>
      </c>
    </row>
    <row r="7996">
      <c r="A7996" t="s">
        <v>164</v>
      </c>
      <c r="B7996" t="s">
        <v>115</v>
      </c>
      <c r="C7996" s="32" t="s">
        <v>376</v>
      </c>
      <c r="D7996" t="s">
        <v>458</v>
      </c>
      <c r="E7996" t="s">
        <v>476</v>
      </c>
      <c r="F7996" s="174" t="n">
        <v>2042</v>
      </c>
      <c r="G7996" s="175" t="n">
        <v>64</v>
      </c>
      <c r="H7996" s="176" t="n">
        <v>22912.3953993097</v>
      </c>
      <c r="I7996" s="177" t="n">
        <v>3394555.78762321</v>
      </c>
      <c r="J7996" s="178" t="str">
        <f>IF(I7996&gt;0,H7996/I7996,0)</f>
      </c>
      <c r="K7996" s="179" t="str">
        <f>1-EXP(-J7996)</f>
      </c>
      <c r="L7996" s="180" t="str">
        <f>IF(G7996=30,1,M7995)</f>
      </c>
      <c r="M7996" s="181" t="str">
        <f>L7996*(1-K7996)</f>
      </c>
    </row>
    <row r="7997">
      <c r="A7997" t="s">
        <v>164</v>
      </c>
      <c r="B7997" t="s">
        <v>115</v>
      </c>
      <c r="C7997" s="32" t="s">
        <v>376</v>
      </c>
      <c r="D7997" t="s">
        <v>458</v>
      </c>
      <c r="E7997" t="s">
        <v>476</v>
      </c>
      <c r="F7997" s="174" t="n">
        <v>2042</v>
      </c>
      <c r="G7997" s="175" t="n">
        <v>65</v>
      </c>
      <c r="H7997" s="176" t="n">
        <v>23458.0188659419</v>
      </c>
      <c r="I7997" s="177" t="n">
        <v>3295119.3270674</v>
      </c>
      <c r="J7997" s="178" t="str">
        <f>IF(I7997&gt;0,H7997/I7997,0)</f>
      </c>
      <c r="K7997" s="179" t="str">
        <f>1-EXP(-J7997)</f>
      </c>
      <c r="L7997" s="180" t="str">
        <f>IF(G7997=30,1,M7996)</f>
      </c>
      <c r="M7997" s="181" t="str">
        <f>L7997*(1-K7997)</f>
      </c>
    </row>
    <row r="7998">
      <c r="A7998" t="s">
        <v>164</v>
      </c>
      <c r="B7998" t="s">
        <v>115</v>
      </c>
      <c r="C7998" s="32" t="s">
        <v>376</v>
      </c>
      <c r="D7998" t="s">
        <v>458</v>
      </c>
      <c r="E7998" t="s">
        <v>476</v>
      </c>
      <c r="F7998" s="174" t="n">
        <v>2042</v>
      </c>
      <c r="G7998" s="175" t="n">
        <v>66</v>
      </c>
      <c r="H7998" s="176" t="n">
        <v>24398.0287126975</v>
      </c>
      <c r="I7998" s="177" t="n">
        <v>3184422.24609994</v>
      </c>
      <c r="J7998" s="178" t="str">
        <f>IF(I7998&gt;0,H7998/I7998,0)</f>
      </c>
      <c r="K7998" s="179" t="str">
        <f>1-EXP(-J7998)</f>
      </c>
      <c r="L7998" s="180" t="str">
        <f>IF(G7998=30,1,M7997)</f>
      </c>
      <c r="M7998" s="181" t="str">
        <f>L7998*(1-K7998)</f>
      </c>
    </row>
    <row r="7999">
      <c r="A7999" t="s">
        <v>164</v>
      </c>
      <c r="B7999" t="s">
        <v>115</v>
      </c>
      <c r="C7999" s="32" t="s">
        <v>376</v>
      </c>
      <c r="D7999" t="s">
        <v>458</v>
      </c>
      <c r="E7999" t="s">
        <v>476</v>
      </c>
      <c r="F7999" s="174" t="n">
        <v>2042</v>
      </c>
      <c r="G7999" s="175" t="n">
        <v>67</v>
      </c>
      <c r="H7999" s="176" t="n">
        <v>25919.3013816902</v>
      </c>
      <c r="I7999" s="177" t="n">
        <v>3071181.84196671</v>
      </c>
      <c r="J7999" s="178" t="str">
        <f>IF(I7999&gt;0,H7999/I7999,0)</f>
      </c>
      <c r="K7999" s="179" t="str">
        <f>1-EXP(-J7999)</f>
      </c>
      <c r="L7999" s="180" t="str">
        <f>IF(G7999=30,1,M7998)</f>
      </c>
      <c r="M7999" s="181" t="str">
        <f>L7999*(1-K7999)</f>
      </c>
    </row>
    <row r="8000">
      <c r="A8000" t="s">
        <v>164</v>
      </c>
      <c r="B8000" t="s">
        <v>115</v>
      </c>
      <c r="C8000" s="32" t="s">
        <v>376</v>
      </c>
      <c r="D8000" t="s">
        <v>458</v>
      </c>
      <c r="E8000" t="s">
        <v>476</v>
      </c>
      <c r="F8000" s="174" t="n">
        <v>2042</v>
      </c>
      <c r="G8000" s="175" t="n">
        <v>68</v>
      </c>
      <c r="H8000" s="176" t="n">
        <v>27281.7365947215</v>
      </c>
      <c r="I8000" s="177" t="n">
        <v>2933234.08637963</v>
      </c>
      <c r="J8000" s="178" t="str">
        <f>IF(I8000&gt;0,H8000/I8000,0)</f>
      </c>
      <c r="K8000" s="179" t="str">
        <f>1-EXP(-J8000)</f>
      </c>
      <c r="L8000" s="180" t="str">
        <f>IF(G8000=30,1,M7999)</f>
      </c>
      <c r="M8000" s="181" t="str">
        <f>L8000*(1-K8000)</f>
      </c>
    </row>
    <row r="8001">
      <c r="A8001" t="s">
        <v>164</v>
      </c>
      <c r="B8001" t="s">
        <v>115</v>
      </c>
      <c r="C8001" s="32" t="s">
        <v>376</v>
      </c>
      <c r="D8001" t="s">
        <v>458</v>
      </c>
      <c r="E8001" t="s">
        <v>476</v>
      </c>
      <c r="F8001" s="174" t="n">
        <v>2042</v>
      </c>
      <c r="G8001" s="175" t="n">
        <v>69</v>
      </c>
      <c r="H8001" s="176" t="n">
        <v>29151.4083499526</v>
      </c>
      <c r="I8001" s="177" t="n">
        <v>2843344.19388383</v>
      </c>
      <c r="J8001" s="178" t="str">
        <f>IF(I8001&gt;0,H8001/I8001,0)</f>
      </c>
      <c r="K8001" s="179" t="str">
        <f>1-EXP(-J8001)</f>
      </c>
      <c r="L8001" s="180" t="str">
        <f>IF(G8001=30,1,M8000)</f>
      </c>
      <c r="M8001" s="181" t="str">
        <f>L8001*(1-K8001)</f>
      </c>
    </row>
    <row r="8002">
      <c r="A8002" t="s">
        <v>164</v>
      </c>
      <c r="B8002" t="s">
        <v>115</v>
      </c>
      <c r="C8002" s="32" t="s">
        <v>376</v>
      </c>
      <c r="D8002" t="s">
        <v>458</v>
      </c>
      <c r="E8002" t="s">
        <v>476</v>
      </c>
      <c r="F8002" s="174" t="n">
        <v>2043</v>
      </c>
      <c r="G8002" s="175" t="n">
        <v>30</v>
      </c>
      <c r="H8002" s="176" t="n">
        <v>756.112164256344</v>
      </c>
      <c r="I8002" s="177" t="n">
        <v>4787859.05414857</v>
      </c>
      <c r="J8002" s="178" t="str">
        <f>IF(I8002&gt;0,H8002/I8002,0)</f>
      </c>
      <c r="K8002" s="179" t="str">
        <f>1-EXP(-J8002)</f>
      </c>
      <c r="L8002" s="180" t="str">
        <f>IF(G8002=30,1,M8001)</f>
      </c>
      <c r="M8002" s="181" t="str">
        <f>L8002*(1-K8002)</f>
      </c>
    </row>
    <row r="8003">
      <c r="A8003" t="s">
        <v>164</v>
      </c>
      <c r="B8003" t="s">
        <v>115</v>
      </c>
      <c r="C8003" s="32" t="s">
        <v>376</v>
      </c>
      <c r="D8003" t="s">
        <v>458</v>
      </c>
      <c r="E8003" t="s">
        <v>476</v>
      </c>
      <c r="F8003" s="174" t="n">
        <v>2043</v>
      </c>
      <c r="G8003" s="175" t="n">
        <v>31</v>
      </c>
      <c r="H8003" s="176" t="n">
        <v>970.236263592834</v>
      </c>
      <c r="I8003" s="177" t="n">
        <v>4900863.00386968</v>
      </c>
      <c r="J8003" s="178" t="str">
        <f>IF(I8003&gt;0,H8003/I8003,0)</f>
      </c>
      <c r="K8003" s="179" t="str">
        <f>1-EXP(-J8003)</f>
      </c>
      <c r="L8003" s="180" t="str">
        <f>IF(G8003=30,1,M8002)</f>
      </c>
      <c r="M8003" s="181" t="str">
        <f>L8003*(1-K8003)</f>
      </c>
    </row>
    <row r="8004">
      <c r="A8004" t="s">
        <v>164</v>
      </c>
      <c r="B8004" t="s">
        <v>115</v>
      </c>
      <c r="C8004" s="32" t="s">
        <v>376</v>
      </c>
      <c r="D8004" t="s">
        <v>458</v>
      </c>
      <c r="E8004" t="s">
        <v>476</v>
      </c>
      <c r="F8004" s="174" t="n">
        <v>2043</v>
      </c>
      <c r="G8004" s="175" t="n">
        <v>32</v>
      </c>
      <c r="H8004" s="176" t="n">
        <v>1011.63633744898</v>
      </c>
      <c r="I8004" s="177" t="n">
        <v>4872932.2433318</v>
      </c>
      <c r="J8004" s="178" t="str">
        <f>IF(I8004&gt;0,H8004/I8004,0)</f>
      </c>
      <c r="K8004" s="179" t="str">
        <f>1-EXP(-J8004)</f>
      </c>
      <c r="L8004" s="180" t="str">
        <f>IF(G8004=30,1,M8003)</f>
      </c>
      <c r="M8004" s="181" t="str">
        <f>L8004*(1-K8004)</f>
      </c>
    </row>
    <row r="8005">
      <c r="A8005" t="s">
        <v>164</v>
      </c>
      <c r="B8005" t="s">
        <v>115</v>
      </c>
      <c r="C8005" s="32" t="s">
        <v>376</v>
      </c>
      <c r="D8005" t="s">
        <v>458</v>
      </c>
      <c r="E8005" t="s">
        <v>476</v>
      </c>
      <c r="F8005" s="174" t="n">
        <v>2043</v>
      </c>
      <c r="G8005" s="175" t="n">
        <v>33</v>
      </c>
      <c r="H8005" s="176" t="n">
        <v>1037.88181755321</v>
      </c>
      <c r="I8005" s="177" t="n">
        <v>4739213.97958119</v>
      </c>
      <c r="J8005" s="178" t="str">
        <f>IF(I8005&gt;0,H8005/I8005,0)</f>
      </c>
      <c r="K8005" s="179" t="str">
        <f>1-EXP(-J8005)</f>
      </c>
      <c r="L8005" s="180" t="str">
        <f>IF(G8005=30,1,M8004)</f>
      </c>
      <c r="M8005" s="181" t="str">
        <f>L8005*(1-K8005)</f>
      </c>
    </row>
    <row r="8006">
      <c r="A8006" t="s">
        <v>164</v>
      </c>
      <c r="B8006" t="s">
        <v>115</v>
      </c>
      <c r="C8006" s="32" t="s">
        <v>376</v>
      </c>
      <c r="D8006" t="s">
        <v>458</v>
      </c>
      <c r="E8006" t="s">
        <v>476</v>
      </c>
      <c r="F8006" s="174" t="n">
        <v>2043</v>
      </c>
      <c r="G8006" s="175" t="n">
        <v>34</v>
      </c>
      <c r="H8006" s="176" t="n">
        <v>1085.28685512053</v>
      </c>
      <c r="I8006" s="177" t="n">
        <v>4668281.44080306</v>
      </c>
      <c r="J8006" s="178" t="str">
        <f>IF(I8006&gt;0,H8006/I8006,0)</f>
      </c>
      <c r="K8006" s="179" t="str">
        <f>1-EXP(-J8006)</f>
      </c>
      <c r="L8006" s="180" t="str">
        <f>IF(G8006=30,1,M8005)</f>
      </c>
      <c r="M8006" s="181" t="str">
        <f>L8006*(1-K8006)</f>
      </c>
    </row>
    <row r="8007">
      <c r="A8007" t="s">
        <v>164</v>
      </c>
      <c r="B8007" t="s">
        <v>115</v>
      </c>
      <c r="C8007" s="32" t="s">
        <v>376</v>
      </c>
      <c r="D8007" t="s">
        <v>458</v>
      </c>
      <c r="E8007" t="s">
        <v>476</v>
      </c>
      <c r="F8007" s="174" t="n">
        <v>2043</v>
      </c>
      <c r="G8007" s="175" t="n">
        <v>35</v>
      </c>
      <c r="H8007" s="176" t="n">
        <v>1418.81492525924</v>
      </c>
      <c r="I8007" s="177" t="n">
        <v>4625221.24511712</v>
      </c>
      <c r="J8007" s="178" t="str">
        <f>IF(I8007&gt;0,H8007/I8007,0)</f>
      </c>
      <c r="K8007" s="179" t="str">
        <f>1-EXP(-J8007)</f>
      </c>
      <c r="L8007" s="180" t="str">
        <f>IF(G8007=30,1,M8006)</f>
      </c>
      <c r="M8007" s="181" t="str">
        <f>L8007*(1-K8007)</f>
      </c>
    </row>
    <row r="8008">
      <c r="A8008" t="s">
        <v>164</v>
      </c>
      <c r="B8008" t="s">
        <v>115</v>
      </c>
      <c r="C8008" s="32" t="s">
        <v>376</v>
      </c>
      <c r="D8008" t="s">
        <v>458</v>
      </c>
      <c r="E8008" t="s">
        <v>476</v>
      </c>
      <c r="F8008" s="174" t="n">
        <v>2043</v>
      </c>
      <c r="G8008" s="175" t="n">
        <v>36</v>
      </c>
      <c r="H8008" s="176" t="n">
        <v>1630.80899732761</v>
      </c>
      <c r="I8008" s="177" t="n">
        <v>4649847.22277094</v>
      </c>
      <c r="J8008" s="178" t="str">
        <f>IF(I8008&gt;0,H8008/I8008,0)</f>
      </c>
      <c r="K8008" s="179" t="str">
        <f>1-EXP(-J8008)</f>
      </c>
      <c r="L8008" s="180" t="str">
        <f>IF(G8008=30,1,M8007)</f>
      </c>
      <c r="M8008" s="181" t="str">
        <f>L8008*(1-K8008)</f>
      </c>
    </row>
    <row r="8009">
      <c r="A8009" t="s">
        <v>164</v>
      </c>
      <c r="B8009" t="s">
        <v>115</v>
      </c>
      <c r="C8009" s="32" t="s">
        <v>376</v>
      </c>
      <c r="D8009" t="s">
        <v>458</v>
      </c>
      <c r="E8009" t="s">
        <v>476</v>
      </c>
      <c r="F8009" s="174" t="n">
        <v>2043</v>
      </c>
      <c r="G8009" s="175" t="n">
        <v>37</v>
      </c>
      <c r="H8009" s="176" t="n">
        <v>1725.25571630465</v>
      </c>
      <c r="I8009" s="177" t="n">
        <v>4566090.72633876</v>
      </c>
      <c r="J8009" s="178" t="str">
        <f>IF(I8009&gt;0,H8009/I8009,0)</f>
      </c>
      <c r="K8009" s="179" t="str">
        <f>1-EXP(-J8009)</f>
      </c>
      <c r="L8009" s="180" t="str">
        <f>IF(G8009=30,1,M8008)</f>
      </c>
      <c r="M8009" s="181" t="str">
        <f>L8009*(1-K8009)</f>
      </c>
    </row>
    <row r="8010">
      <c r="A8010" t="s">
        <v>164</v>
      </c>
      <c r="B8010" t="s">
        <v>115</v>
      </c>
      <c r="C8010" s="32" t="s">
        <v>376</v>
      </c>
      <c r="D8010" t="s">
        <v>458</v>
      </c>
      <c r="E8010" t="s">
        <v>476</v>
      </c>
      <c r="F8010" s="174" t="n">
        <v>2043</v>
      </c>
      <c r="G8010" s="175" t="n">
        <v>38</v>
      </c>
      <c r="H8010" s="176" t="n">
        <v>1839.13358090964</v>
      </c>
      <c r="I8010" s="177" t="n">
        <v>4503864.97276007</v>
      </c>
      <c r="J8010" s="178" t="str">
        <f>IF(I8010&gt;0,H8010/I8010,0)</f>
      </c>
      <c r="K8010" s="179" t="str">
        <f>1-EXP(-J8010)</f>
      </c>
      <c r="L8010" s="180" t="str">
        <f>IF(G8010=30,1,M8009)</f>
      </c>
      <c r="M8010" s="181" t="str">
        <f>L8010*(1-K8010)</f>
      </c>
    </row>
    <row r="8011">
      <c r="A8011" t="s">
        <v>164</v>
      </c>
      <c r="B8011" t="s">
        <v>115</v>
      </c>
      <c r="C8011" s="32" t="s">
        <v>376</v>
      </c>
      <c r="D8011" t="s">
        <v>458</v>
      </c>
      <c r="E8011" t="s">
        <v>476</v>
      </c>
      <c r="F8011" s="174" t="n">
        <v>2043</v>
      </c>
      <c r="G8011" s="175" t="n">
        <v>39</v>
      </c>
      <c r="H8011" s="176" t="n">
        <v>1935.40570914346</v>
      </c>
      <c r="I8011" s="177" t="n">
        <v>4374214.87363217</v>
      </c>
      <c r="J8011" s="178" t="str">
        <f>IF(I8011&gt;0,H8011/I8011,0)</f>
      </c>
      <c r="K8011" s="179" t="str">
        <f>1-EXP(-J8011)</f>
      </c>
      <c r="L8011" s="180" t="str">
        <f>IF(G8011=30,1,M8010)</f>
      </c>
      <c r="M8011" s="181" t="str">
        <f>L8011*(1-K8011)</f>
      </c>
    </row>
    <row r="8012">
      <c r="A8012" t="s">
        <v>164</v>
      </c>
      <c r="B8012" t="s">
        <v>115</v>
      </c>
      <c r="C8012" s="32" t="s">
        <v>376</v>
      </c>
      <c r="D8012" t="s">
        <v>458</v>
      </c>
      <c r="E8012" t="s">
        <v>476</v>
      </c>
      <c r="F8012" s="174" t="n">
        <v>2043</v>
      </c>
      <c r="G8012" s="175" t="n">
        <v>40</v>
      </c>
      <c r="H8012" s="176" t="n">
        <v>2569.75187221214</v>
      </c>
      <c r="I8012" s="177" t="n">
        <v>4306792.79832386</v>
      </c>
      <c r="J8012" s="178" t="str">
        <f>IF(I8012&gt;0,H8012/I8012,0)</f>
      </c>
      <c r="K8012" s="179" t="str">
        <f>1-EXP(-J8012)</f>
      </c>
      <c r="L8012" s="180" t="str">
        <f>IF(G8012=30,1,M8011)</f>
      </c>
      <c r="M8012" s="181" t="str">
        <f>L8012*(1-K8012)</f>
      </c>
    </row>
    <row r="8013">
      <c r="A8013" t="s">
        <v>164</v>
      </c>
      <c r="B8013" t="s">
        <v>115</v>
      </c>
      <c r="C8013" s="32" t="s">
        <v>376</v>
      </c>
      <c r="D8013" t="s">
        <v>458</v>
      </c>
      <c r="E8013" t="s">
        <v>476</v>
      </c>
      <c r="F8013" s="174" t="n">
        <v>2043</v>
      </c>
      <c r="G8013" s="175" t="n">
        <v>41</v>
      </c>
      <c r="H8013" s="176" t="n">
        <v>2916.02255514621</v>
      </c>
      <c r="I8013" s="177" t="n">
        <v>4280619.18815038</v>
      </c>
      <c r="J8013" s="178" t="str">
        <f>IF(I8013&gt;0,H8013/I8013,0)</f>
      </c>
      <c r="K8013" s="179" t="str">
        <f>1-EXP(-J8013)</f>
      </c>
      <c r="L8013" s="180" t="str">
        <f>IF(G8013=30,1,M8012)</f>
      </c>
      <c r="M8013" s="181" t="str">
        <f>L8013*(1-K8013)</f>
      </c>
    </row>
    <row r="8014">
      <c r="A8014" t="s">
        <v>164</v>
      </c>
      <c r="B8014" t="s">
        <v>115</v>
      </c>
      <c r="C8014" s="32" t="s">
        <v>376</v>
      </c>
      <c r="D8014" t="s">
        <v>458</v>
      </c>
      <c r="E8014" t="s">
        <v>476</v>
      </c>
      <c r="F8014" s="174" t="n">
        <v>2043</v>
      </c>
      <c r="G8014" s="175" t="n">
        <v>42</v>
      </c>
      <c r="H8014" s="176" t="n">
        <v>3160.76598891805</v>
      </c>
      <c r="I8014" s="177" t="n">
        <v>4257166.31811082</v>
      </c>
      <c r="J8014" s="178" t="str">
        <f>IF(I8014&gt;0,H8014/I8014,0)</f>
      </c>
      <c r="K8014" s="179" t="str">
        <f>1-EXP(-J8014)</f>
      </c>
      <c r="L8014" s="180" t="str">
        <f>IF(G8014=30,1,M8013)</f>
      </c>
      <c r="M8014" s="181" t="str">
        <f>L8014*(1-K8014)</f>
      </c>
    </row>
    <row r="8015">
      <c r="A8015" t="s">
        <v>164</v>
      </c>
      <c r="B8015" t="s">
        <v>115</v>
      </c>
      <c r="C8015" s="32" t="s">
        <v>376</v>
      </c>
      <c r="D8015" t="s">
        <v>458</v>
      </c>
      <c r="E8015" t="s">
        <v>476</v>
      </c>
      <c r="F8015" s="174" t="n">
        <v>2043</v>
      </c>
      <c r="G8015" s="175" t="n">
        <v>43</v>
      </c>
      <c r="H8015" s="176" t="n">
        <v>3433.25622921574</v>
      </c>
      <c r="I8015" s="177" t="n">
        <v>4232920.05559774</v>
      </c>
      <c r="J8015" s="178" t="str">
        <f>IF(I8015&gt;0,H8015/I8015,0)</f>
      </c>
      <c r="K8015" s="179" t="str">
        <f>1-EXP(-J8015)</f>
      </c>
      <c r="L8015" s="180" t="str">
        <f>IF(G8015=30,1,M8014)</f>
      </c>
      <c r="M8015" s="181" t="str">
        <f>L8015*(1-K8015)</f>
      </c>
    </row>
    <row r="8016">
      <c r="A8016" t="s">
        <v>164</v>
      </c>
      <c r="B8016" t="s">
        <v>115</v>
      </c>
      <c r="C8016" s="32" t="s">
        <v>376</v>
      </c>
      <c r="D8016" t="s">
        <v>458</v>
      </c>
      <c r="E8016" t="s">
        <v>476</v>
      </c>
      <c r="F8016" s="174" t="n">
        <v>2043</v>
      </c>
      <c r="G8016" s="175" t="n">
        <v>44</v>
      </c>
      <c r="H8016" s="176" t="n">
        <v>3770.51058257335</v>
      </c>
      <c r="I8016" s="177" t="n">
        <v>4247062.75758457</v>
      </c>
      <c r="J8016" s="178" t="str">
        <f>IF(I8016&gt;0,H8016/I8016,0)</f>
      </c>
      <c r="K8016" s="179" t="str">
        <f>1-EXP(-J8016)</f>
      </c>
      <c r="L8016" s="180" t="str">
        <f>IF(G8016=30,1,M8015)</f>
      </c>
      <c r="M8016" s="181" t="str">
        <f>L8016*(1-K8016)</f>
      </c>
    </row>
    <row r="8017">
      <c r="A8017" t="s">
        <v>164</v>
      </c>
      <c r="B8017" t="s">
        <v>115</v>
      </c>
      <c r="C8017" s="32" t="s">
        <v>376</v>
      </c>
      <c r="D8017" t="s">
        <v>458</v>
      </c>
      <c r="E8017" t="s">
        <v>476</v>
      </c>
      <c r="F8017" s="174" t="n">
        <v>2043</v>
      </c>
      <c r="G8017" s="175" t="n">
        <v>45</v>
      </c>
      <c r="H8017" s="176" t="n">
        <v>4935.39091205053</v>
      </c>
      <c r="I8017" s="177" t="n">
        <v>4298815.92546076</v>
      </c>
      <c r="J8017" s="178" t="str">
        <f>IF(I8017&gt;0,H8017/I8017,0)</f>
      </c>
      <c r="K8017" s="179" t="str">
        <f>1-EXP(-J8017)</f>
      </c>
      <c r="L8017" s="180" t="str">
        <f>IF(G8017=30,1,M8016)</f>
      </c>
      <c r="M8017" s="181" t="str">
        <f>L8017*(1-K8017)</f>
      </c>
    </row>
    <row r="8018">
      <c r="A8018" t="s">
        <v>164</v>
      </c>
      <c r="B8018" t="s">
        <v>115</v>
      </c>
      <c r="C8018" s="32" t="s">
        <v>376</v>
      </c>
      <c r="D8018" t="s">
        <v>458</v>
      </c>
      <c r="E8018" t="s">
        <v>476</v>
      </c>
      <c r="F8018" s="174" t="n">
        <v>2043</v>
      </c>
      <c r="G8018" s="175" t="n">
        <v>46</v>
      </c>
      <c r="H8018" s="176" t="n">
        <v>5632.69628471689</v>
      </c>
      <c r="I8018" s="177" t="n">
        <v>4424092.92402492</v>
      </c>
      <c r="J8018" s="178" t="str">
        <f>IF(I8018&gt;0,H8018/I8018,0)</f>
      </c>
      <c r="K8018" s="179" t="str">
        <f>1-EXP(-J8018)</f>
      </c>
      <c r="L8018" s="180" t="str">
        <f>IF(G8018=30,1,M8017)</f>
      </c>
      <c r="M8018" s="181" t="str">
        <f>L8018*(1-K8018)</f>
      </c>
    </row>
    <row r="8019">
      <c r="A8019" t="s">
        <v>164</v>
      </c>
      <c r="B8019" t="s">
        <v>115</v>
      </c>
      <c r="C8019" s="32" t="s">
        <v>376</v>
      </c>
      <c r="D8019" t="s">
        <v>458</v>
      </c>
      <c r="E8019" t="s">
        <v>476</v>
      </c>
      <c r="F8019" s="174" t="n">
        <v>2043</v>
      </c>
      <c r="G8019" s="175" t="n">
        <v>47</v>
      </c>
      <c r="H8019" s="176" t="n">
        <v>6127.20830188019</v>
      </c>
      <c r="I8019" s="177" t="n">
        <v>4373351.85751119</v>
      </c>
      <c r="J8019" s="178" t="str">
        <f>IF(I8019&gt;0,H8019/I8019,0)</f>
      </c>
      <c r="K8019" s="179" t="str">
        <f>1-EXP(-J8019)</f>
      </c>
      <c r="L8019" s="180" t="str">
        <f>IF(G8019=30,1,M8018)</f>
      </c>
      <c r="M8019" s="181" t="str">
        <f>L8019*(1-K8019)</f>
      </c>
    </row>
    <row r="8020">
      <c r="A8020" t="s">
        <v>164</v>
      </c>
      <c r="B8020" t="s">
        <v>115</v>
      </c>
      <c r="C8020" s="32" t="s">
        <v>376</v>
      </c>
      <c r="D8020" t="s">
        <v>458</v>
      </c>
      <c r="E8020" t="s">
        <v>476</v>
      </c>
      <c r="F8020" s="174" t="n">
        <v>2043</v>
      </c>
      <c r="G8020" s="175" t="n">
        <v>48</v>
      </c>
      <c r="H8020" s="176" t="n">
        <v>6623.18886502453</v>
      </c>
      <c r="I8020" s="177" t="n">
        <v>4292393.50908915</v>
      </c>
      <c r="J8020" s="178" t="str">
        <f>IF(I8020&gt;0,H8020/I8020,0)</f>
      </c>
      <c r="K8020" s="179" t="str">
        <f>1-EXP(-J8020)</f>
      </c>
      <c r="L8020" s="180" t="str">
        <f>IF(G8020=30,1,M8019)</f>
      </c>
      <c r="M8020" s="181" t="str">
        <f>L8020*(1-K8020)</f>
      </c>
    </row>
    <row r="8021">
      <c r="A8021" t="s">
        <v>164</v>
      </c>
      <c r="B8021" t="s">
        <v>115</v>
      </c>
      <c r="C8021" s="32" t="s">
        <v>376</v>
      </c>
      <c r="D8021" t="s">
        <v>458</v>
      </c>
      <c r="E8021" t="s">
        <v>476</v>
      </c>
      <c r="F8021" s="174" t="n">
        <v>2043</v>
      </c>
      <c r="G8021" s="175" t="n">
        <v>49</v>
      </c>
      <c r="H8021" s="176" t="n">
        <v>7181.7482610882</v>
      </c>
      <c r="I8021" s="177" t="n">
        <v>4225771.04515909</v>
      </c>
      <c r="J8021" s="178" t="str">
        <f>IF(I8021&gt;0,H8021/I8021,0)</f>
      </c>
      <c r="K8021" s="179" t="str">
        <f>1-EXP(-J8021)</f>
      </c>
      <c r="L8021" s="180" t="str">
        <f>IF(G8021=30,1,M8020)</f>
      </c>
      <c r="M8021" s="181" t="str">
        <f>L8021*(1-K8021)</f>
      </c>
    </row>
    <row r="8022">
      <c r="A8022" t="s">
        <v>164</v>
      </c>
      <c r="B8022" t="s">
        <v>115</v>
      </c>
      <c r="C8022" s="32" t="s">
        <v>376</v>
      </c>
      <c r="D8022" t="s">
        <v>458</v>
      </c>
      <c r="E8022" t="s">
        <v>476</v>
      </c>
      <c r="F8022" s="174" t="n">
        <v>2043</v>
      </c>
      <c r="G8022" s="175" t="n">
        <v>50</v>
      </c>
      <c r="H8022" s="176" t="n">
        <v>8149.99549168779</v>
      </c>
      <c r="I8022" s="177" t="n">
        <v>4161593.26743642</v>
      </c>
      <c r="J8022" s="178" t="str">
        <f>IF(I8022&gt;0,H8022/I8022,0)</f>
      </c>
      <c r="K8022" s="179" t="str">
        <f>1-EXP(-J8022)</f>
      </c>
      <c r="L8022" s="180" t="str">
        <f>IF(G8022=30,1,M8021)</f>
      </c>
      <c r="M8022" s="181" t="str">
        <f>L8022*(1-K8022)</f>
      </c>
    </row>
    <row r="8023">
      <c r="A8023" t="s">
        <v>164</v>
      </c>
      <c r="B8023" t="s">
        <v>115</v>
      </c>
      <c r="C8023" s="32" t="s">
        <v>376</v>
      </c>
      <c r="D8023" t="s">
        <v>458</v>
      </c>
      <c r="E8023" t="s">
        <v>476</v>
      </c>
      <c r="F8023" s="174" t="n">
        <v>2043</v>
      </c>
      <c r="G8023" s="175" t="n">
        <v>51</v>
      </c>
      <c r="H8023" s="176" t="n">
        <v>8739.43340580447</v>
      </c>
      <c r="I8023" s="177" t="n">
        <v>4183580.97115228</v>
      </c>
      <c r="J8023" s="178" t="str">
        <f>IF(I8023&gt;0,H8023/I8023,0)</f>
      </c>
      <c r="K8023" s="179" t="str">
        <f>1-EXP(-J8023)</f>
      </c>
      <c r="L8023" s="180" t="str">
        <f>IF(G8023=30,1,M8022)</f>
      </c>
      <c r="M8023" s="181" t="str">
        <f>L8023*(1-K8023)</f>
      </c>
    </row>
    <row r="8024">
      <c r="A8024" t="s">
        <v>164</v>
      </c>
      <c r="B8024" t="s">
        <v>115</v>
      </c>
      <c r="C8024" s="32" t="s">
        <v>376</v>
      </c>
      <c r="D8024" t="s">
        <v>458</v>
      </c>
      <c r="E8024" t="s">
        <v>476</v>
      </c>
      <c r="F8024" s="174" t="n">
        <v>2043</v>
      </c>
      <c r="G8024" s="175" t="n">
        <v>52</v>
      </c>
      <c r="H8024" s="176" t="n">
        <v>9611.21468162892</v>
      </c>
      <c r="I8024" s="177" t="n">
        <v>4185682.99398369</v>
      </c>
      <c r="J8024" s="178" t="str">
        <f>IF(I8024&gt;0,H8024/I8024,0)</f>
      </c>
      <c r="K8024" s="179" t="str">
        <f>1-EXP(-J8024)</f>
      </c>
      <c r="L8024" s="180" t="str">
        <f>IF(G8024=30,1,M8023)</f>
      </c>
      <c r="M8024" s="181" t="str">
        <f>L8024*(1-K8024)</f>
      </c>
    </row>
    <row r="8025">
      <c r="A8025" t="s">
        <v>164</v>
      </c>
      <c r="B8025" t="s">
        <v>115</v>
      </c>
      <c r="C8025" s="32" t="s">
        <v>376</v>
      </c>
      <c r="D8025" t="s">
        <v>458</v>
      </c>
      <c r="E8025" t="s">
        <v>476</v>
      </c>
      <c r="F8025" s="174" t="n">
        <v>2043</v>
      </c>
      <c r="G8025" s="175" t="n">
        <v>53</v>
      </c>
      <c r="H8025" s="176" t="n">
        <v>14102.8783348549</v>
      </c>
      <c r="I8025" s="177" t="n">
        <v>6155055.3485014</v>
      </c>
      <c r="J8025" s="178" t="str">
        <f>IF(I8025&gt;0,H8025/I8025,0)</f>
      </c>
      <c r="K8025" s="179" t="str">
        <f>1-EXP(-J8025)</f>
      </c>
      <c r="L8025" s="180" t="str">
        <f>IF(G8025=30,1,M8024)</f>
      </c>
      <c r="M8025" s="181" t="str">
        <f>L8025*(1-K8025)</f>
      </c>
    </row>
    <row r="8026">
      <c r="A8026" t="s">
        <v>164</v>
      </c>
      <c r="B8026" t="s">
        <v>115</v>
      </c>
      <c r="C8026" s="32" t="s">
        <v>376</v>
      </c>
      <c r="D8026" t="s">
        <v>458</v>
      </c>
      <c r="E8026" t="s">
        <v>476</v>
      </c>
      <c r="F8026" s="174" t="n">
        <v>2043</v>
      </c>
      <c r="G8026" s="175" t="n">
        <v>54</v>
      </c>
      <c r="H8026" s="176" t="n">
        <v>11332.0035169797</v>
      </c>
      <c r="I8026" s="177" t="n">
        <v>4111063.92082465</v>
      </c>
      <c r="J8026" s="178" t="str">
        <f>IF(I8026&gt;0,H8026/I8026,0)</f>
      </c>
      <c r="K8026" s="179" t="str">
        <f>1-EXP(-J8026)</f>
      </c>
      <c r="L8026" s="180" t="str">
        <f>IF(G8026=30,1,M8025)</f>
      </c>
      <c r="M8026" s="181" t="str">
        <f>L8026*(1-K8026)</f>
      </c>
    </row>
    <row r="8027">
      <c r="A8027" t="s">
        <v>164</v>
      </c>
      <c r="B8027" t="s">
        <v>115</v>
      </c>
      <c r="C8027" s="32" t="s">
        <v>376</v>
      </c>
      <c r="D8027" t="s">
        <v>458</v>
      </c>
      <c r="E8027" t="s">
        <v>476</v>
      </c>
      <c r="F8027" s="174" t="n">
        <v>2043</v>
      </c>
      <c r="G8027" s="175" t="n">
        <v>55</v>
      </c>
      <c r="H8027" s="176" t="n">
        <v>12131.3264704376</v>
      </c>
      <c r="I8027" s="177" t="n">
        <v>4075249.09054905</v>
      </c>
      <c r="J8027" s="178" t="str">
        <f>IF(I8027&gt;0,H8027/I8027,0)</f>
      </c>
      <c r="K8027" s="179" t="str">
        <f>1-EXP(-J8027)</f>
      </c>
      <c r="L8027" s="180" t="str">
        <f>IF(G8027=30,1,M8026)</f>
      </c>
      <c r="M8027" s="181" t="str">
        <f>L8027*(1-K8027)</f>
      </c>
    </row>
    <row r="8028">
      <c r="A8028" t="s">
        <v>164</v>
      </c>
      <c r="B8028" t="s">
        <v>115</v>
      </c>
      <c r="C8028" s="32" t="s">
        <v>376</v>
      </c>
      <c r="D8028" t="s">
        <v>458</v>
      </c>
      <c r="E8028" t="s">
        <v>476</v>
      </c>
      <c r="F8028" s="174" t="n">
        <v>2043</v>
      </c>
      <c r="G8028" s="175" t="n">
        <v>56</v>
      </c>
      <c r="H8028" s="176" t="n">
        <v>12497.490852324</v>
      </c>
      <c r="I8028" s="177" t="n">
        <v>3929058.71233248</v>
      </c>
      <c r="J8028" s="178" t="str">
        <f>IF(I8028&gt;0,H8028/I8028,0)</f>
      </c>
      <c r="K8028" s="179" t="str">
        <f>1-EXP(-J8028)</f>
      </c>
      <c r="L8028" s="180" t="str">
        <f>IF(G8028=30,1,M8027)</f>
      </c>
      <c r="M8028" s="181" t="str">
        <f>L8028*(1-K8028)</f>
      </c>
    </row>
    <row r="8029">
      <c r="A8029" t="s">
        <v>164</v>
      </c>
      <c r="B8029" t="s">
        <v>115</v>
      </c>
      <c r="C8029" s="32" t="s">
        <v>376</v>
      </c>
      <c r="D8029" t="s">
        <v>458</v>
      </c>
      <c r="E8029" t="s">
        <v>476</v>
      </c>
      <c r="F8029" s="174" t="n">
        <v>2043</v>
      </c>
      <c r="G8029" s="175" t="n">
        <v>57</v>
      </c>
      <c r="H8029" s="176" t="n">
        <v>13504.7564206128</v>
      </c>
      <c r="I8029" s="177" t="n">
        <v>3873935.17119783</v>
      </c>
      <c r="J8029" s="178" t="str">
        <f>IF(I8029&gt;0,H8029/I8029,0)</f>
      </c>
      <c r="K8029" s="179" t="str">
        <f>1-EXP(-J8029)</f>
      </c>
      <c r="L8029" s="180" t="str">
        <f>IF(G8029=30,1,M8028)</f>
      </c>
      <c r="M8029" s="181" t="str">
        <f>L8029*(1-K8029)</f>
      </c>
    </row>
    <row r="8030">
      <c r="A8030" t="s">
        <v>164</v>
      </c>
      <c r="B8030" t="s">
        <v>115</v>
      </c>
      <c r="C8030" s="32" t="s">
        <v>376</v>
      </c>
      <c r="D8030" t="s">
        <v>458</v>
      </c>
      <c r="E8030" t="s">
        <v>476</v>
      </c>
      <c r="F8030" s="174" t="n">
        <v>2043</v>
      </c>
      <c r="G8030" s="175" t="n">
        <v>58</v>
      </c>
      <c r="H8030" s="176" t="n">
        <v>14931.6517934316</v>
      </c>
      <c r="I8030" s="177" t="n">
        <v>3903828.14589436</v>
      </c>
      <c r="J8030" s="178" t="str">
        <f>IF(I8030&gt;0,H8030/I8030,0)</f>
      </c>
      <c r="K8030" s="179" t="str">
        <f>1-EXP(-J8030)</f>
      </c>
      <c r="L8030" s="180" t="str">
        <f>IF(G8030=30,1,M8029)</f>
      </c>
      <c r="M8030" s="181" t="str">
        <f>L8030*(1-K8030)</f>
      </c>
    </row>
    <row r="8031">
      <c r="A8031" t="s">
        <v>164</v>
      </c>
      <c r="B8031" t="s">
        <v>115</v>
      </c>
      <c r="C8031" s="32" t="s">
        <v>376</v>
      </c>
      <c r="D8031" t="s">
        <v>458</v>
      </c>
      <c r="E8031" t="s">
        <v>476</v>
      </c>
      <c r="F8031" s="174" t="n">
        <v>2043</v>
      </c>
      <c r="G8031" s="175" t="n">
        <v>59</v>
      </c>
      <c r="H8031" s="176" t="n">
        <v>16606.6017155831</v>
      </c>
      <c r="I8031" s="177" t="n">
        <v>3953787.27589056</v>
      </c>
      <c r="J8031" s="178" t="str">
        <f>IF(I8031&gt;0,H8031/I8031,0)</f>
      </c>
      <c r="K8031" s="179" t="str">
        <f>1-EXP(-J8031)</f>
      </c>
      <c r="L8031" s="180" t="str">
        <f>IF(G8031=30,1,M8030)</f>
      </c>
      <c r="M8031" s="181" t="str">
        <f>L8031*(1-K8031)</f>
      </c>
    </row>
    <row r="8032">
      <c r="A8032" t="s">
        <v>164</v>
      </c>
      <c r="B8032" t="s">
        <v>115</v>
      </c>
      <c r="C8032" s="32" t="s">
        <v>376</v>
      </c>
      <c r="D8032" t="s">
        <v>458</v>
      </c>
      <c r="E8032" t="s">
        <v>476</v>
      </c>
      <c r="F8032" s="174" t="n">
        <v>2043</v>
      </c>
      <c r="G8032" s="175" t="n">
        <v>60</v>
      </c>
      <c r="H8032" s="176" t="n">
        <v>17926.4920757178</v>
      </c>
      <c r="I8032" s="177" t="n">
        <v>3900796.24251239</v>
      </c>
      <c r="J8032" s="178" t="str">
        <f>IF(I8032&gt;0,H8032/I8032,0)</f>
      </c>
      <c r="K8032" s="179" t="str">
        <f>1-EXP(-J8032)</f>
      </c>
      <c r="L8032" s="180" t="str">
        <f>IF(G8032=30,1,M8031)</f>
      </c>
      <c r="M8032" s="181" t="str">
        <f>L8032*(1-K8032)</f>
      </c>
    </row>
    <row r="8033">
      <c r="A8033" t="s">
        <v>164</v>
      </c>
      <c r="B8033" t="s">
        <v>115</v>
      </c>
      <c r="C8033" s="32" t="s">
        <v>376</v>
      </c>
      <c r="D8033" t="s">
        <v>458</v>
      </c>
      <c r="E8033" t="s">
        <v>476</v>
      </c>
      <c r="F8033" s="174" t="n">
        <v>2043</v>
      </c>
      <c r="G8033" s="175" t="n">
        <v>61</v>
      </c>
      <c r="H8033" s="176" t="n">
        <v>18464.1950940764</v>
      </c>
      <c r="I8033" s="177" t="n">
        <v>3743172.80903486</v>
      </c>
      <c r="J8033" s="178" t="str">
        <f>IF(I8033&gt;0,H8033/I8033,0)</f>
      </c>
      <c r="K8033" s="179" t="str">
        <f>1-EXP(-J8033)</f>
      </c>
      <c r="L8033" s="180" t="str">
        <f>IF(G8033=30,1,M8032)</f>
      </c>
      <c r="M8033" s="181" t="str">
        <f>L8033*(1-K8033)</f>
      </c>
    </row>
    <row r="8034">
      <c r="A8034" t="s">
        <v>164</v>
      </c>
      <c r="B8034" t="s">
        <v>115</v>
      </c>
      <c r="C8034" s="32" t="s">
        <v>376</v>
      </c>
      <c r="D8034" t="s">
        <v>458</v>
      </c>
      <c r="E8034" t="s">
        <v>476</v>
      </c>
      <c r="F8034" s="174" t="n">
        <v>2043</v>
      </c>
      <c r="G8034" s="175" t="n">
        <v>62</v>
      </c>
      <c r="H8034" s="176" t="n">
        <v>19796.1572323263</v>
      </c>
      <c r="I8034" s="177" t="n">
        <v>3641563.20572748</v>
      </c>
      <c r="J8034" s="178" t="str">
        <f>IF(I8034&gt;0,H8034/I8034,0)</f>
      </c>
      <c r="K8034" s="179" t="str">
        <f>1-EXP(-J8034)</f>
      </c>
      <c r="L8034" s="180" t="str">
        <f>IF(G8034=30,1,M8033)</f>
      </c>
      <c r="M8034" s="181" t="str">
        <f>L8034*(1-K8034)</f>
      </c>
    </row>
    <row r="8035">
      <c r="A8035" t="s">
        <v>164</v>
      </c>
      <c r="B8035" t="s">
        <v>115</v>
      </c>
      <c r="C8035" s="32" t="s">
        <v>376</v>
      </c>
      <c r="D8035" t="s">
        <v>458</v>
      </c>
      <c r="E8035" t="s">
        <v>476</v>
      </c>
      <c r="F8035" s="174" t="n">
        <v>2043</v>
      </c>
      <c r="G8035" s="175" t="n">
        <v>63</v>
      </c>
      <c r="H8035" s="176" t="n">
        <v>21271.476675071</v>
      </c>
      <c r="I8035" s="177" t="n">
        <v>3552130.17867393</v>
      </c>
      <c r="J8035" s="178" t="str">
        <f>IF(I8035&gt;0,H8035/I8035,0)</f>
      </c>
      <c r="K8035" s="179" t="str">
        <f>1-EXP(-J8035)</f>
      </c>
      <c r="L8035" s="180" t="str">
        <f>IF(G8035=30,1,M8034)</f>
      </c>
      <c r="M8035" s="181" t="str">
        <f>L8035*(1-K8035)</f>
      </c>
    </row>
    <row r="8036">
      <c r="A8036" t="s">
        <v>164</v>
      </c>
      <c r="B8036" t="s">
        <v>115</v>
      </c>
      <c r="C8036" s="32" t="s">
        <v>376</v>
      </c>
      <c r="D8036" t="s">
        <v>458</v>
      </c>
      <c r="E8036" t="s">
        <v>476</v>
      </c>
      <c r="F8036" s="174" t="n">
        <v>2043</v>
      </c>
      <c r="G8036" s="175" t="n">
        <v>64</v>
      </c>
      <c r="H8036" s="176" t="n">
        <v>22780.5287569369</v>
      </c>
      <c r="I8036" s="177" t="n">
        <v>3455663.03815604</v>
      </c>
      <c r="J8036" s="178" t="str">
        <f>IF(I8036&gt;0,H8036/I8036,0)</f>
      </c>
      <c r="K8036" s="179" t="str">
        <f>1-EXP(-J8036)</f>
      </c>
      <c r="L8036" s="180" t="str">
        <f>IF(G8036=30,1,M8035)</f>
      </c>
      <c r="M8036" s="181" t="str">
        <f>L8036*(1-K8036)</f>
      </c>
    </row>
    <row r="8037">
      <c r="A8037" t="s">
        <v>164</v>
      </c>
      <c r="B8037" t="s">
        <v>115</v>
      </c>
      <c r="C8037" s="32" t="s">
        <v>376</v>
      </c>
      <c r="D8037" t="s">
        <v>458</v>
      </c>
      <c r="E8037" t="s">
        <v>476</v>
      </c>
      <c r="F8037" s="174" t="n">
        <v>2043</v>
      </c>
      <c r="G8037" s="175" t="n">
        <v>65</v>
      </c>
      <c r="H8037" s="176" t="n">
        <v>23182.9405494561</v>
      </c>
      <c r="I8037" s="177" t="n">
        <v>3340402.21164693</v>
      </c>
      <c r="J8037" s="178" t="str">
        <f>IF(I8037&gt;0,H8037/I8037,0)</f>
      </c>
      <c r="K8037" s="179" t="str">
        <f>1-EXP(-J8037)</f>
      </c>
      <c r="L8037" s="180" t="str">
        <f>IF(G8037=30,1,M8036)</f>
      </c>
      <c r="M8037" s="181" t="str">
        <f>L8037*(1-K8037)</f>
      </c>
    </row>
    <row r="8038">
      <c r="A8038" t="s">
        <v>164</v>
      </c>
      <c r="B8038" t="s">
        <v>115</v>
      </c>
      <c r="C8038" s="32" t="s">
        <v>376</v>
      </c>
      <c r="D8038" t="s">
        <v>458</v>
      </c>
      <c r="E8038" t="s">
        <v>476</v>
      </c>
      <c r="F8038" s="174" t="n">
        <v>2043</v>
      </c>
      <c r="G8038" s="175" t="n">
        <v>66</v>
      </c>
      <c r="H8038" s="176" t="n">
        <v>24192.8852578421</v>
      </c>
      <c r="I8038" s="177" t="n">
        <v>3237834.79322294</v>
      </c>
      <c r="J8038" s="178" t="str">
        <f>IF(I8038&gt;0,H8038/I8038,0)</f>
      </c>
      <c r="K8038" s="179" t="str">
        <f>1-EXP(-J8038)</f>
      </c>
      <c r="L8038" s="180" t="str">
        <f>IF(G8038=30,1,M8037)</f>
      </c>
      <c r="M8038" s="181" t="str">
        <f>L8038*(1-K8038)</f>
      </c>
    </row>
    <row r="8039">
      <c r="A8039" t="s">
        <v>164</v>
      </c>
      <c r="B8039" t="s">
        <v>115</v>
      </c>
      <c r="C8039" s="32" t="s">
        <v>376</v>
      </c>
      <c r="D8039" t="s">
        <v>458</v>
      </c>
      <c r="E8039" t="s">
        <v>476</v>
      </c>
      <c r="F8039" s="174" t="n">
        <v>2043</v>
      </c>
      <c r="G8039" s="175" t="n">
        <v>67</v>
      </c>
      <c r="H8039" s="176" t="n">
        <v>25713.3613000494</v>
      </c>
      <c r="I8039" s="177" t="n">
        <v>3123583.10289925</v>
      </c>
      <c r="J8039" s="178" t="str">
        <f>IF(I8039&gt;0,H8039/I8039,0)</f>
      </c>
      <c r="K8039" s="179" t="str">
        <f>1-EXP(-J8039)</f>
      </c>
      <c r="L8039" s="180" t="str">
        <f>IF(G8039=30,1,M8038)</f>
      </c>
      <c r="M8039" s="181" t="str">
        <f>L8039*(1-K8039)</f>
      </c>
    </row>
    <row r="8040">
      <c r="A8040" t="s">
        <v>164</v>
      </c>
      <c r="B8040" t="s">
        <v>115</v>
      </c>
      <c r="C8040" s="32" t="s">
        <v>376</v>
      </c>
      <c r="D8040" t="s">
        <v>458</v>
      </c>
      <c r="E8040" t="s">
        <v>476</v>
      </c>
      <c r="F8040" s="174" t="n">
        <v>2043</v>
      </c>
      <c r="G8040" s="175" t="n">
        <v>68</v>
      </c>
      <c r="H8040" s="176" t="n">
        <v>27281.4395319474</v>
      </c>
      <c r="I8040" s="177" t="n">
        <v>3006742.28523871</v>
      </c>
      <c r="J8040" s="178" t="str">
        <f>IF(I8040&gt;0,H8040/I8040,0)</f>
      </c>
      <c r="K8040" s="179" t="str">
        <f>1-EXP(-J8040)</f>
      </c>
      <c r="L8040" s="180" t="str">
        <f>IF(G8040=30,1,M8039)</f>
      </c>
      <c r="M8040" s="181" t="str">
        <f>L8040*(1-K8040)</f>
      </c>
    </row>
    <row r="8041">
      <c r="A8041" t="s">
        <v>164</v>
      </c>
      <c r="B8041" t="s">
        <v>115</v>
      </c>
      <c r="C8041" s="32" t="s">
        <v>376</v>
      </c>
      <c r="D8041" t="s">
        <v>458</v>
      </c>
      <c r="E8041" t="s">
        <v>476</v>
      </c>
      <c r="F8041" s="174" t="n">
        <v>2043</v>
      </c>
      <c r="G8041" s="175" t="n">
        <v>69</v>
      </c>
      <c r="H8041" s="176" t="n">
        <v>28677.8721788223</v>
      </c>
      <c r="I8041" s="177" t="n">
        <v>2865616.20341283</v>
      </c>
      <c r="J8041" s="178" t="str">
        <f>IF(I8041&gt;0,H8041/I8041,0)</f>
      </c>
      <c r="K8041" s="179" t="str">
        <f>1-EXP(-J8041)</f>
      </c>
      <c r="L8041" s="180" t="str">
        <f>IF(G8041=30,1,M8040)</f>
      </c>
      <c r="M8041" s="181" t="str">
        <f>L8041*(1-K8041)</f>
      </c>
    </row>
    <row r="8042">
      <c r="A8042" t="s">
        <v>164</v>
      </c>
      <c r="B8042" t="s">
        <v>115</v>
      </c>
      <c r="C8042" s="32" t="s">
        <v>376</v>
      </c>
      <c r="D8042" t="s">
        <v>458</v>
      </c>
      <c r="E8042" t="s">
        <v>476</v>
      </c>
      <c r="F8042" s="174" t="n">
        <v>2044</v>
      </c>
      <c r="G8042" s="175" t="n">
        <v>30</v>
      </c>
      <c r="H8042" s="176" t="n">
        <v>746.054704551707</v>
      </c>
      <c r="I8042" s="177" t="n">
        <v>4714222.50993327</v>
      </c>
      <c r="J8042" s="178" t="str">
        <f>IF(I8042&gt;0,H8042/I8042,0)</f>
      </c>
      <c r="K8042" s="179" t="str">
        <f>1-EXP(-J8042)</f>
      </c>
      <c r="L8042" s="180" t="str">
        <f>IF(G8042=30,1,M8041)</f>
      </c>
      <c r="M8042" s="181" t="str">
        <f>L8042*(1-K8042)</f>
      </c>
    </row>
    <row r="8043">
      <c r="A8043" t="s">
        <v>164</v>
      </c>
      <c r="B8043" t="s">
        <v>115</v>
      </c>
      <c r="C8043" s="32" t="s">
        <v>376</v>
      </c>
      <c r="D8043" t="s">
        <v>458</v>
      </c>
      <c r="E8043" t="s">
        <v>476</v>
      </c>
      <c r="F8043" s="174" t="n">
        <v>2044</v>
      </c>
      <c r="G8043" s="175" t="n">
        <v>31</v>
      </c>
      <c r="H8043" s="176" t="n">
        <v>901.544827399015</v>
      </c>
      <c r="I8043" s="177" t="n">
        <v>4782395.56776078</v>
      </c>
      <c r="J8043" s="178" t="str">
        <f>IF(I8043&gt;0,H8043/I8043,0)</f>
      </c>
      <c r="K8043" s="179" t="str">
        <f>1-EXP(-J8043)</f>
      </c>
      <c r="L8043" s="180" t="str">
        <f>IF(G8043=30,1,M8042)</f>
      </c>
      <c r="M8043" s="181" t="str">
        <f>L8043*(1-K8043)</f>
      </c>
    </row>
    <row r="8044">
      <c r="A8044" t="s">
        <v>164</v>
      </c>
      <c r="B8044" t="s">
        <v>115</v>
      </c>
      <c r="C8044" s="32" t="s">
        <v>376</v>
      </c>
      <c r="D8044" t="s">
        <v>458</v>
      </c>
      <c r="E8044" t="s">
        <v>476</v>
      </c>
      <c r="F8044" s="174" t="n">
        <v>2044</v>
      </c>
      <c r="G8044" s="175" t="n">
        <v>32</v>
      </c>
      <c r="H8044" s="176" t="n">
        <v>1012.46890385371</v>
      </c>
      <c r="I8044" s="177" t="n">
        <v>4895405.05322275</v>
      </c>
      <c r="J8044" s="178" t="str">
        <f>IF(I8044&gt;0,H8044/I8044,0)</f>
      </c>
      <c r="K8044" s="179" t="str">
        <f>1-EXP(-J8044)</f>
      </c>
      <c r="L8044" s="180" t="str">
        <f>IF(G8044=30,1,M8043)</f>
      </c>
      <c r="M8044" s="181" t="str">
        <f>L8044*(1-K8044)</f>
      </c>
    </row>
    <row r="8045">
      <c r="A8045" t="s">
        <v>164</v>
      </c>
      <c r="B8045" t="s">
        <v>115</v>
      </c>
      <c r="C8045" s="32" t="s">
        <v>376</v>
      </c>
      <c r="D8045" t="s">
        <v>458</v>
      </c>
      <c r="E8045" t="s">
        <v>476</v>
      </c>
      <c r="F8045" s="174" t="n">
        <v>2044</v>
      </c>
      <c r="G8045" s="175" t="n">
        <v>33</v>
      </c>
      <c r="H8045" s="176" t="n">
        <v>1061.39998918156</v>
      </c>
      <c r="I8045" s="177" t="n">
        <v>4867286.71874347</v>
      </c>
      <c r="J8045" s="178" t="str">
        <f>IF(I8045&gt;0,H8045/I8045,0)</f>
      </c>
      <c r="K8045" s="179" t="str">
        <f>1-EXP(-J8045)</f>
      </c>
      <c r="L8045" s="180" t="str">
        <f>IF(G8045=30,1,M8044)</f>
      </c>
      <c r="M8045" s="181" t="str">
        <f>L8045*(1-K8045)</f>
      </c>
    </row>
    <row r="8046">
      <c r="A8046" t="s">
        <v>164</v>
      </c>
      <c r="B8046" t="s">
        <v>115</v>
      </c>
      <c r="C8046" s="32" t="s">
        <v>376</v>
      </c>
      <c r="D8046" t="s">
        <v>458</v>
      </c>
      <c r="E8046" t="s">
        <v>476</v>
      </c>
      <c r="F8046" s="174" t="n">
        <v>2044</v>
      </c>
      <c r="G8046" s="175" t="n">
        <v>34</v>
      </c>
      <c r="H8046" s="176" t="n">
        <v>1095.11637527413</v>
      </c>
      <c r="I8046" s="177" t="n">
        <v>4733473.7605444</v>
      </c>
      <c r="J8046" s="178" t="str">
        <f>IF(I8046&gt;0,H8046/I8046,0)</f>
      </c>
      <c r="K8046" s="179" t="str">
        <f>1-EXP(-J8046)</f>
      </c>
      <c r="L8046" s="180" t="str">
        <f>IF(G8046=30,1,M8045)</f>
      </c>
      <c r="M8046" s="181" t="str">
        <f>L8046*(1-K8046)</f>
      </c>
    </row>
    <row r="8047">
      <c r="A8047" t="s">
        <v>164</v>
      </c>
      <c r="B8047" t="s">
        <v>115</v>
      </c>
      <c r="C8047" s="32" t="s">
        <v>376</v>
      </c>
      <c r="D8047" t="s">
        <v>458</v>
      </c>
      <c r="E8047" t="s">
        <v>476</v>
      </c>
      <c r="F8047" s="174" t="n">
        <v>2044</v>
      </c>
      <c r="G8047" s="175" t="n">
        <v>35</v>
      </c>
      <c r="H8047" s="176" t="n">
        <v>1418.99988732975</v>
      </c>
      <c r="I8047" s="177" t="n">
        <v>4662336.22074349</v>
      </c>
      <c r="J8047" s="178" t="str">
        <f>IF(I8047&gt;0,H8047/I8047,0)</f>
      </c>
      <c r="K8047" s="179" t="str">
        <f>1-EXP(-J8047)</f>
      </c>
      <c r="L8047" s="180" t="str">
        <f>IF(G8047=30,1,M8046)</f>
      </c>
      <c r="M8047" s="181" t="str">
        <f>L8047*(1-K8047)</f>
      </c>
    </row>
    <row r="8048">
      <c r="A8048" t="s">
        <v>164</v>
      </c>
      <c r="B8048" t="s">
        <v>115</v>
      </c>
      <c r="C8048" s="32" t="s">
        <v>376</v>
      </c>
      <c r="D8048" t="s">
        <v>458</v>
      </c>
      <c r="E8048" t="s">
        <v>476</v>
      </c>
      <c r="F8048" s="174" t="n">
        <v>2044</v>
      </c>
      <c r="G8048" s="175" t="n">
        <v>36</v>
      </c>
      <c r="H8048" s="176" t="n">
        <v>1545.4403078612</v>
      </c>
      <c r="I8048" s="177" t="n">
        <v>4618691.38786901</v>
      </c>
      <c r="J8048" s="178" t="str">
        <f>IF(I8048&gt;0,H8048/I8048,0)</f>
      </c>
      <c r="K8048" s="179" t="str">
        <f>1-EXP(-J8048)</f>
      </c>
      <c r="L8048" s="180" t="str">
        <f>IF(G8048=30,1,M8047)</f>
      </c>
      <c r="M8048" s="181" t="str">
        <f>L8048*(1-K8048)</f>
      </c>
    </row>
    <row r="8049">
      <c r="A8049" t="s">
        <v>164</v>
      </c>
      <c r="B8049" t="s">
        <v>115</v>
      </c>
      <c r="C8049" s="32" t="s">
        <v>376</v>
      </c>
      <c r="D8049" t="s">
        <v>458</v>
      </c>
      <c r="E8049" t="s">
        <v>476</v>
      </c>
      <c r="F8049" s="174" t="n">
        <v>2044</v>
      </c>
      <c r="G8049" s="175" t="n">
        <v>37</v>
      </c>
      <c r="H8049" s="176" t="n">
        <v>1733.00532376635</v>
      </c>
      <c r="I8049" s="177" t="n">
        <v>4643186.18863239</v>
      </c>
      <c r="J8049" s="178" t="str">
        <f>IF(I8049&gt;0,H8049/I8049,0)</f>
      </c>
      <c r="K8049" s="179" t="str">
        <f>1-EXP(-J8049)</f>
      </c>
      <c r="L8049" s="180" t="str">
        <f>IF(G8049=30,1,M8048)</f>
      </c>
      <c r="M8049" s="181" t="str">
        <f>L8049*(1-K8049)</f>
      </c>
    </row>
    <row r="8050">
      <c r="A8050" t="s">
        <v>164</v>
      </c>
      <c r="B8050" t="s">
        <v>115</v>
      </c>
      <c r="C8050" s="32" t="s">
        <v>376</v>
      </c>
      <c r="D8050" t="s">
        <v>458</v>
      </c>
      <c r="E8050" t="s">
        <v>476</v>
      </c>
      <c r="F8050" s="174" t="n">
        <v>2044</v>
      </c>
      <c r="G8050" s="175" t="n">
        <v>38</v>
      </c>
      <c r="H8050" s="176" t="n">
        <v>1838.4506607317</v>
      </c>
      <c r="I8050" s="177" t="n">
        <v>4559102.15013797</v>
      </c>
      <c r="J8050" s="178" t="str">
        <f>IF(I8050&gt;0,H8050/I8050,0)</f>
      </c>
      <c r="K8050" s="179" t="str">
        <f>1-EXP(-J8050)</f>
      </c>
      <c r="L8050" s="180" t="str">
        <f>IF(G8050=30,1,M8049)</f>
      </c>
      <c r="M8050" s="181" t="str">
        <f>L8050*(1-K8050)</f>
      </c>
    </row>
    <row r="8051">
      <c r="A8051" t="s">
        <v>164</v>
      </c>
      <c r="B8051" t="s">
        <v>115</v>
      </c>
      <c r="C8051" s="32" t="s">
        <v>376</v>
      </c>
      <c r="D8051" t="s">
        <v>458</v>
      </c>
      <c r="E8051" t="s">
        <v>476</v>
      </c>
      <c r="F8051" s="174" t="n">
        <v>2044</v>
      </c>
      <c r="G8051" s="175" t="n">
        <v>39</v>
      </c>
      <c r="H8051" s="176" t="n">
        <v>1964.09786596223</v>
      </c>
      <c r="I8051" s="177" t="n">
        <v>4496473.31634955</v>
      </c>
      <c r="J8051" s="178" t="str">
        <f>IF(I8051&gt;0,H8051/I8051,0)</f>
      </c>
      <c r="K8051" s="179" t="str">
        <f>1-EXP(-J8051)</f>
      </c>
      <c r="L8051" s="180" t="str">
        <f>IF(G8051=30,1,M8050)</f>
      </c>
      <c r="M8051" s="181" t="str">
        <f>L8051*(1-K8051)</f>
      </c>
    </row>
    <row r="8052">
      <c r="A8052" t="s">
        <v>164</v>
      </c>
      <c r="B8052" t="s">
        <v>115</v>
      </c>
      <c r="C8052" s="32" t="s">
        <v>376</v>
      </c>
      <c r="D8052" t="s">
        <v>458</v>
      </c>
      <c r="E8052" t="s">
        <v>476</v>
      </c>
      <c r="F8052" s="174" t="n">
        <v>2044</v>
      </c>
      <c r="G8052" s="175" t="n">
        <v>40</v>
      </c>
      <c r="H8052" s="176" t="n">
        <v>2570.05597409932</v>
      </c>
      <c r="I8052" s="177" t="n">
        <v>4366494.33580524</v>
      </c>
      <c r="J8052" s="178" t="str">
        <f>IF(I8052&gt;0,H8052/I8052,0)</f>
      </c>
      <c r="K8052" s="179" t="str">
        <f>1-EXP(-J8052)</f>
      </c>
      <c r="L8052" s="180" t="str">
        <f>IF(G8052=30,1,M8051)</f>
      </c>
      <c r="M8052" s="181" t="str">
        <f>L8052*(1-K8052)</f>
      </c>
    </row>
    <row r="8053">
      <c r="A8053" t="s">
        <v>164</v>
      </c>
      <c r="B8053" t="s">
        <v>115</v>
      </c>
      <c r="C8053" s="32" t="s">
        <v>376</v>
      </c>
      <c r="D8053" t="s">
        <v>458</v>
      </c>
      <c r="E8053" t="s">
        <v>476</v>
      </c>
      <c r="F8053" s="174" t="n">
        <v>2044</v>
      </c>
      <c r="G8053" s="175" t="n">
        <v>41</v>
      </c>
      <c r="H8053" s="176" t="n">
        <v>2745.52017628655</v>
      </c>
      <c r="I8053" s="177" t="n">
        <v>4298038.67805382</v>
      </c>
      <c r="J8053" s="178" t="str">
        <f>IF(I8053&gt;0,H8053/I8053,0)</f>
      </c>
      <c r="K8053" s="179" t="str">
        <f>1-EXP(-J8053)</f>
      </c>
      <c r="L8053" s="180" t="str">
        <f>IF(G8053=30,1,M8052)</f>
      </c>
      <c r="M8053" s="181" t="str">
        <f>L8053*(1-K8053)</f>
      </c>
    </row>
    <row r="8054">
      <c r="A8054" t="s">
        <v>164</v>
      </c>
      <c r="B8054" t="s">
        <v>115</v>
      </c>
      <c r="C8054" s="32" t="s">
        <v>376</v>
      </c>
      <c r="D8054" t="s">
        <v>458</v>
      </c>
      <c r="E8054" t="s">
        <v>476</v>
      </c>
      <c r="F8054" s="174" t="n">
        <v>2044</v>
      </c>
      <c r="G8054" s="175" t="n">
        <v>42</v>
      </c>
      <c r="H8054" s="176" t="n">
        <v>3119.81494407541</v>
      </c>
      <c r="I8054" s="177" t="n">
        <v>4271778.95796767</v>
      </c>
      <c r="J8054" s="178" t="str">
        <f>IF(I8054&gt;0,H8054/I8054,0)</f>
      </c>
      <c r="K8054" s="179" t="str">
        <f>1-EXP(-J8054)</f>
      </c>
      <c r="L8054" s="180" t="str">
        <f>IF(G8054=30,1,M8053)</f>
      </c>
      <c r="M8054" s="181" t="str">
        <f>L8054*(1-K8054)</f>
      </c>
    </row>
    <row r="8055">
      <c r="A8055" t="s">
        <v>164</v>
      </c>
      <c r="B8055" t="s">
        <v>115</v>
      </c>
      <c r="C8055" s="32" t="s">
        <v>376</v>
      </c>
      <c r="D8055" t="s">
        <v>458</v>
      </c>
      <c r="E8055" t="s">
        <v>476</v>
      </c>
      <c r="F8055" s="174" t="n">
        <v>2044</v>
      </c>
      <c r="G8055" s="175" t="n">
        <v>43</v>
      </c>
      <c r="H8055" s="176" t="n">
        <v>3387.05616629685</v>
      </c>
      <c r="I8055" s="177" t="n">
        <v>4247646.34992686</v>
      </c>
      <c r="J8055" s="178" t="str">
        <f>IF(I8055&gt;0,H8055/I8055,0)</f>
      </c>
      <c r="K8055" s="179" t="str">
        <f>1-EXP(-J8055)</f>
      </c>
      <c r="L8055" s="180" t="str">
        <f>IF(G8055=30,1,M8054)</f>
      </c>
      <c r="M8055" s="181" t="str">
        <f>L8055*(1-K8055)</f>
      </c>
    </row>
    <row r="8056">
      <c r="A8056" t="s">
        <v>164</v>
      </c>
      <c r="B8056" t="s">
        <v>115</v>
      </c>
      <c r="C8056" s="32" t="s">
        <v>376</v>
      </c>
      <c r="D8056" t="s">
        <v>458</v>
      </c>
      <c r="E8056" t="s">
        <v>476</v>
      </c>
      <c r="F8056" s="174" t="n">
        <v>2044</v>
      </c>
      <c r="G8056" s="175" t="n">
        <v>44</v>
      </c>
      <c r="H8056" s="176" t="n">
        <v>3684.9541886764</v>
      </c>
      <c r="I8056" s="177" t="n">
        <v>4222647.58984132</v>
      </c>
      <c r="J8056" s="178" t="str">
        <f>IF(I8056&gt;0,H8056/I8056,0)</f>
      </c>
      <c r="K8056" s="179" t="str">
        <f>1-EXP(-J8056)</f>
      </c>
      <c r="L8056" s="180" t="str">
        <f>IF(G8056=30,1,M8055)</f>
      </c>
      <c r="M8056" s="181" t="str">
        <f>L8056*(1-K8056)</f>
      </c>
    </row>
    <row r="8057">
      <c r="A8057" t="s">
        <v>164</v>
      </c>
      <c r="B8057" t="s">
        <v>115</v>
      </c>
      <c r="C8057" s="32" t="s">
        <v>376</v>
      </c>
      <c r="D8057" t="s">
        <v>458</v>
      </c>
      <c r="E8057" t="s">
        <v>476</v>
      </c>
      <c r="F8057" s="174" t="n">
        <v>2044</v>
      </c>
      <c r="G8057" s="175" t="n">
        <v>45</v>
      </c>
      <c r="H8057" s="176" t="n">
        <v>4776.81281630254</v>
      </c>
      <c r="I8057" s="177" t="n">
        <v>4235852.23775872</v>
      </c>
      <c r="J8057" s="178" t="str">
        <f>IF(I8057&gt;0,H8057/I8057,0)</f>
      </c>
      <c r="K8057" s="179" t="str">
        <f>1-EXP(-J8057)</f>
      </c>
      <c r="L8057" s="180" t="str">
        <f>IF(G8057=30,1,M8056)</f>
      </c>
      <c r="M8057" s="181" t="str">
        <f>L8057*(1-K8057)</f>
      </c>
    </row>
    <row r="8058">
      <c r="A8058" t="s">
        <v>164</v>
      </c>
      <c r="B8058" t="s">
        <v>115</v>
      </c>
      <c r="C8058" s="32" t="s">
        <v>376</v>
      </c>
      <c r="D8058" t="s">
        <v>458</v>
      </c>
      <c r="E8058" t="s">
        <v>476</v>
      </c>
      <c r="F8058" s="174" t="n">
        <v>2044</v>
      </c>
      <c r="G8058" s="175" t="n">
        <v>46</v>
      </c>
      <c r="H8058" s="176" t="n">
        <v>5184.62090414535</v>
      </c>
      <c r="I8058" s="177" t="n">
        <v>4285662.8853271</v>
      </c>
      <c r="J8058" s="178" t="str">
        <f>IF(I8058&gt;0,H8058/I8058,0)</f>
      </c>
      <c r="K8058" s="179" t="str">
        <f>1-EXP(-J8058)</f>
      </c>
      <c r="L8058" s="180" t="str">
        <f>IF(G8058=30,1,M8057)</f>
      </c>
      <c r="M8058" s="181" t="str">
        <f>L8058*(1-K8058)</f>
      </c>
    </row>
    <row r="8059">
      <c r="A8059" t="s">
        <v>164</v>
      </c>
      <c r="B8059" t="s">
        <v>115</v>
      </c>
      <c r="C8059" s="32" t="s">
        <v>376</v>
      </c>
      <c r="D8059" t="s">
        <v>458</v>
      </c>
      <c r="E8059" t="s">
        <v>476</v>
      </c>
      <c r="F8059" s="174" t="n">
        <v>2044</v>
      </c>
      <c r="G8059" s="175" t="n">
        <v>47</v>
      </c>
      <c r="H8059" s="176" t="n">
        <v>6061.86078584907</v>
      </c>
      <c r="I8059" s="177" t="n">
        <v>4410168.88886112</v>
      </c>
      <c r="J8059" s="178" t="str">
        <f>IF(I8059&gt;0,H8059/I8059,0)</f>
      </c>
      <c r="K8059" s="179" t="str">
        <f>1-EXP(-J8059)</f>
      </c>
      <c r="L8059" s="180" t="str">
        <f>IF(G8059=30,1,M8058)</f>
      </c>
      <c r="M8059" s="181" t="str">
        <f>L8059*(1-K8059)</f>
      </c>
    </row>
    <row r="8060">
      <c r="A8060" t="s">
        <v>164</v>
      </c>
      <c r="B8060" t="s">
        <v>115</v>
      </c>
      <c r="C8060" s="32" t="s">
        <v>376</v>
      </c>
      <c r="D8060" t="s">
        <v>458</v>
      </c>
      <c r="E8060" t="s">
        <v>476</v>
      </c>
      <c r="F8060" s="174" t="n">
        <v>2044</v>
      </c>
      <c r="G8060" s="175" t="n">
        <v>48</v>
      </c>
      <c r="H8060" s="176" t="n">
        <v>6597.07801990093</v>
      </c>
      <c r="I8060" s="177" t="n">
        <v>4358281.42871143</v>
      </c>
      <c r="J8060" s="178" t="str">
        <f>IF(I8060&gt;0,H8060/I8060,0)</f>
      </c>
      <c r="K8060" s="179" t="str">
        <f>1-EXP(-J8060)</f>
      </c>
      <c r="L8060" s="180" t="str">
        <f>IF(G8060=30,1,M8059)</f>
      </c>
      <c r="M8060" s="181" t="str">
        <f>L8060*(1-K8060)</f>
      </c>
    </row>
    <row r="8061">
      <c r="A8061" t="s">
        <v>164</v>
      </c>
      <c r="B8061" t="s">
        <v>115</v>
      </c>
      <c r="C8061" s="32" t="s">
        <v>376</v>
      </c>
      <c r="D8061" t="s">
        <v>458</v>
      </c>
      <c r="E8061" t="s">
        <v>476</v>
      </c>
      <c r="F8061" s="174" t="n">
        <v>2044</v>
      </c>
      <c r="G8061" s="175" t="n">
        <v>49</v>
      </c>
      <c r="H8061" s="176" t="n">
        <v>7129.77321494704</v>
      </c>
      <c r="I8061" s="177" t="n">
        <v>4276176.40089682</v>
      </c>
      <c r="J8061" s="178" t="str">
        <f>IF(I8061&gt;0,H8061/I8061,0)</f>
      </c>
      <c r="K8061" s="179" t="str">
        <f>1-EXP(-J8061)</f>
      </c>
      <c r="L8061" s="180" t="str">
        <f>IF(G8061=30,1,M8060)</f>
      </c>
      <c r="M8061" s="181" t="str">
        <f>L8061*(1-K8061)</f>
      </c>
    </row>
    <row r="8062">
      <c r="A8062" t="s">
        <v>164</v>
      </c>
      <c r="B8062" t="s">
        <v>115</v>
      </c>
      <c r="C8062" s="32" t="s">
        <v>376</v>
      </c>
      <c r="D8062" t="s">
        <v>458</v>
      </c>
      <c r="E8062" t="s">
        <v>476</v>
      </c>
      <c r="F8062" s="174" t="n">
        <v>2044</v>
      </c>
      <c r="G8062" s="175" t="n">
        <v>50</v>
      </c>
      <c r="H8062" s="176" t="n">
        <v>8077.22546756584</v>
      </c>
      <c r="I8062" s="177" t="n">
        <v>4208254.4877935</v>
      </c>
      <c r="J8062" s="178" t="str">
        <f>IF(I8062&gt;0,H8062/I8062,0)</f>
      </c>
      <c r="K8062" s="179" t="str">
        <f>1-EXP(-J8062)</f>
      </c>
      <c r="L8062" s="180" t="str">
        <f>IF(G8062=30,1,M8061)</f>
      </c>
      <c r="M8062" s="181" t="str">
        <f>L8062*(1-K8062)</f>
      </c>
    </row>
    <row r="8063">
      <c r="A8063" t="s">
        <v>164</v>
      </c>
      <c r="B8063" t="s">
        <v>115</v>
      </c>
      <c r="C8063" s="32" t="s">
        <v>376</v>
      </c>
      <c r="D8063" t="s">
        <v>458</v>
      </c>
      <c r="E8063" t="s">
        <v>476</v>
      </c>
      <c r="F8063" s="174" t="n">
        <v>2044</v>
      </c>
      <c r="G8063" s="175" t="n">
        <v>51</v>
      </c>
      <c r="H8063" s="176" t="n">
        <v>8485.25615044626</v>
      </c>
      <c r="I8063" s="177" t="n">
        <v>4142085.23801844</v>
      </c>
      <c r="J8063" s="178" t="str">
        <f>IF(I8063&gt;0,H8063/I8063,0)</f>
      </c>
      <c r="K8063" s="179" t="str">
        <f>1-EXP(-J8063)</f>
      </c>
      <c r="L8063" s="180" t="str">
        <f>IF(G8063=30,1,M8062)</f>
      </c>
      <c r="M8063" s="181" t="str">
        <f>L8063*(1-K8063)</f>
      </c>
    </row>
    <row r="8064">
      <c r="A8064" t="s">
        <v>164</v>
      </c>
      <c r="B8064" t="s">
        <v>115</v>
      </c>
      <c r="C8064" s="32" t="s">
        <v>376</v>
      </c>
      <c r="D8064" t="s">
        <v>458</v>
      </c>
      <c r="E8064" t="s">
        <v>476</v>
      </c>
      <c r="F8064" s="174" t="n">
        <v>2044</v>
      </c>
      <c r="G8064" s="175" t="n">
        <v>52</v>
      </c>
      <c r="H8064" s="176" t="n">
        <v>9362.14853981969</v>
      </c>
      <c r="I8064" s="177" t="n">
        <v>4163022.31096818</v>
      </c>
      <c r="J8064" s="178" t="str">
        <f>IF(I8064&gt;0,H8064/I8064,0)</f>
      </c>
      <c r="K8064" s="179" t="str">
        <f>1-EXP(-J8064)</f>
      </c>
      <c r="L8064" s="180" t="str">
        <f>IF(G8064=30,1,M8063)</f>
      </c>
      <c r="M8064" s="181" t="str">
        <f>L8064*(1-K8064)</f>
      </c>
    </row>
    <row r="8065">
      <c r="A8065" t="s">
        <v>164</v>
      </c>
      <c r="B8065" t="s">
        <v>115</v>
      </c>
      <c r="C8065" s="32" t="s">
        <v>376</v>
      </c>
      <c r="D8065" t="s">
        <v>458</v>
      </c>
      <c r="E8065" t="s">
        <v>476</v>
      </c>
      <c r="F8065" s="174" t="n">
        <v>2044</v>
      </c>
      <c r="G8065" s="175" t="n">
        <v>53</v>
      </c>
      <c r="H8065" s="176" t="n">
        <v>10267.5257633934</v>
      </c>
      <c r="I8065" s="177" t="n">
        <v>4163146.00045211</v>
      </c>
      <c r="J8065" s="178" t="str">
        <f>IF(I8065&gt;0,H8065/I8065,0)</f>
      </c>
      <c r="K8065" s="179" t="str">
        <f>1-EXP(-J8065)</f>
      </c>
      <c r="L8065" s="180" t="str">
        <f>IF(G8065=30,1,M8064)</f>
      </c>
      <c r="M8065" s="181" t="str">
        <f>L8065*(1-K8065)</f>
      </c>
    </row>
    <row r="8066">
      <c r="A8066" t="s">
        <v>164</v>
      </c>
      <c r="B8066" t="s">
        <v>115</v>
      </c>
      <c r="C8066" s="32" t="s">
        <v>376</v>
      </c>
      <c r="D8066" t="s">
        <v>458</v>
      </c>
      <c r="E8066" t="s">
        <v>476</v>
      </c>
      <c r="F8066" s="174" t="n">
        <v>2044</v>
      </c>
      <c r="G8066" s="175" t="n">
        <v>54</v>
      </c>
      <c r="H8066" s="176" t="n">
        <v>14986.4080363623</v>
      </c>
      <c r="I8066" s="177" t="n">
        <v>6121397.19936493</v>
      </c>
      <c r="J8066" s="178" t="str">
        <f>IF(I8066&gt;0,H8066/I8066,0)</f>
      </c>
      <c r="K8066" s="179" t="str">
        <f>1-EXP(-J8066)</f>
      </c>
      <c r="L8066" s="180" t="str">
        <f>IF(G8066=30,1,M8065)</f>
      </c>
      <c r="M8066" s="181" t="str">
        <f>L8066*(1-K8066)</f>
      </c>
    </row>
    <row r="8067">
      <c r="A8067" t="s">
        <v>164</v>
      </c>
      <c r="B8067" t="s">
        <v>115</v>
      </c>
      <c r="C8067" s="32" t="s">
        <v>376</v>
      </c>
      <c r="D8067" t="s">
        <v>458</v>
      </c>
      <c r="E8067" t="s">
        <v>476</v>
      </c>
      <c r="F8067" s="174" t="n">
        <v>2044</v>
      </c>
      <c r="G8067" s="175" t="n">
        <v>55</v>
      </c>
      <c r="H8067" s="176" t="n">
        <v>11890.5900166622</v>
      </c>
      <c r="I8067" s="177" t="n">
        <v>4084629.12345858</v>
      </c>
      <c r="J8067" s="178" t="str">
        <f>IF(I8067&gt;0,H8067/I8067,0)</f>
      </c>
      <c r="K8067" s="179" t="str">
        <f>1-EXP(-J8067)</f>
      </c>
      <c r="L8067" s="180" t="str">
        <f>IF(G8067=30,1,M8066)</f>
      </c>
      <c r="M8067" s="181" t="str">
        <f>L8067*(1-K8067)</f>
      </c>
    </row>
    <row r="8068">
      <c r="A8068" t="s">
        <v>164</v>
      </c>
      <c r="B8068" t="s">
        <v>115</v>
      </c>
      <c r="C8068" s="32" t="s">
        <v>376</v>
      </c>
      <c r="D8068" t="s">
        <v>458</v>
      </c>
      <c r="E8068" t="s">
        <v>476</v>
      </c>
      <c r="F8068" s="174" t="n">
        <v>2044</v>
      </c>
      <c r="G8068" s="175" t="n">
        <v>56</v>
      </c>
      <c r="H8068" s="176" t="n">
        <v>12569.3307342481</v>
      </c>
      <c r="I8068" s="177" t="n">
        <v>4046554.42242616</v>
      </c>
      <c r="J8068" s="178" t="str">
        <f>IF(I8068&gt;0,H8068/I8068,0)</f>
      </c>
      <c r="K8068" s="179" t="str">
        <f>1-EXP(-J8068)</f>
      </c>
      <c r="L8068" s="180" t="str">
        <f>IF(G8068=30,1,M8067)</f>
      </c>
      <c r="M8068" s="181" t="str">
        <f>L8068*(1-K8068)</f>
      </c>
    </row>
    <row r="8069">
      <c r="A8069" t="s">
        <v>164</v>
      </c>
      <c r="B8069" t="s">
        <v>115</v>
      </c>
      <c r="C8069" s="32" t="s">
        <v>376</v>
      </c>
      <c r="D8069" t="s">
        <v>458</v>
      </c>
      <c r="E8069" t="s">
        <v>476</v>
      </c>
      <c r="F8069" s="174" t="n">
        <v>2044</v>
      </c>
      <c r="G8069" s="175" t="n">
        <v>57</v>
      </c>
      <c r="H8069" s="176" t="n">
        <v>13280.0054315716</v>
      </c>
      <c r="I8069" s="177" t="n">
        <v>3899297.02133565</v>
      </c>
      <c r="J8069" s="178" t="str">
        <f>IF(I8069&gt;0,H8069/I8069,0)</f>
      </c>
      <c r="K8069" s="179" t="str">
        <f>1-EXP(-J8069)</f>
      </c>
      <c r="L8069" s="180" t="str">
        <f>IF(G8069=30,1,M8068)</f>
      </c>
      <c r="M8069" s="181" t="str">
        <f>L8069*(1-K8069)</f>
      </c>
    </row>
    <row r="8070">
      <c r="A8070" t="s">
        <v>164</v>
      </c>
      <c r="B8070" t="s">
        <v>115</v>
      </c>
      <c r="C8070" s="32" t="s">
        <v>376</v>
      </c>
      <c r="D8070" t="s">
        <v>458</v>
      </c>
      <c r="E8070" t="s">
        <v>476</v>
      </c>
      <c r="F8070" s="174" t="n">
        <v>2044</v>
      </c>
      <c r="G8070" s="175" t="n">
        <v>58</v>
      </c>
      <c r="H8070" s="176" t="n">
        <v>14353.260295568</v>
      </c>
      <c r="I8070" s="177" t="n">
        <v>3841895.16488572</v>
      </c>
      <c r="J8070" s="178" t="str">
        <f>IF(I8070&gt;0,H8070/I8070,0)</f>
      </c>
      <c r="K8070" s="179" t="str">
        <f>1-EXP(-J8070)</f>
      </c>
      <c r="L8070" s="180" t="str">
        <f>IF(G8070=30,1,M8069)</f>
      </c>
      <c r="M8070" s="181" t="str">
        <f>L8070*(1-K8070)</f>
      </c>
    </row>
    <row r="8071">
      <c r="A8071" t="s">
        <v>164</v>
      </c>
      <c r="B8071" t="s">
        <v>115</v>
      </c>
      <c r="C8071" s="32" t="s">
        <v>376</v>
      </c>
      <c r="D8071" t="s">
        <v>458</v>
      </c>
      <c r="E8071" t="s">
        <v>476</v>
      </c>
      <c r="F8071" s="174" t="n">
        <v>2044</v>
      </c>
      <c r="G8071" s="175" t="n">
        <v>59</v>
      </c>
      <c r="H8071" s="176" t="n">
        <v>15874.1838305733</v>
      </c>
      <c r="I8071" s="177" t="n">
        <v>3868529.03279856</v>
      </c>
      <c r="J8071" s="178" t="str">
        <f>IF(I8071&gt;0,H8071/I8071,0)</f>
      </c>
      <c r="K8071" s="179" t="str">
        <f>1-EXP(-J8071)</f>
      </c>
      <c r="L8071" s="180" t="str">
        <f>IF(G8071=30,1,M8070)</f>
      </c>
      <c r="M8071" s="181" t="str">
        <f>L8071*(1-K8071)</f>
      </c>
    </row>
    <row r="8072">
      <c r="A8072" t="s">
        <v>164</v>
      </c>
      <c r="B8072" t="s">
        <v>115</v>
      </c>
      <c r="C8072" s="32" t="s">
        <v>376</v>
      </c>
      <c r="D8072" t="s">
        <v>458</v>
      </c>
      <c r="E8072" t="s">
        <v>476</v>
      </c>
      <c r="F8072" s="174" t="n">
        <v>2044</v>
      </c>
      <c r="G8072" s="175" t="n">
        <v>60</v>
      </c>
      <c r="H8072" s="176" t="n">
        <v>17559.0982735357</v>
      </c>
      <c r="I8072" s="177" t="n">
        <v>3914653.9556022</v>
      </c>
      <c r="J8072" s="178" t="str">
        <f>IF(I8072&gt;0,H8072/I8072,0)</f>
      </c>
      <c r="K8072" s="179" t="str">
        <f>1-EXP(-J8072)</f>
      </c>
      <c r="L8072" s="180" t="str">
        <f>IF(G8072=30,1,M8071)</f>
      </c>
      <c r="M8072" s="181" t="str">
        <f>L8072*(1-K8072)</f>
      </c>
    </row>
    <row r="8073">
      <c r="A8073" t="s">
        <v>164</v>
      </c>
      <c r="B8073" t="s">
        <v>115</v>
      </c>
      <c r="C8073" s="32" t="s">
        <v>376</v>
      </c>
      <c r="D8073" t="s">
        <v>458</v>
      </c>
      <c r="E8073" t="s">
        <v>476</v>
      </c>
      <c r="F8073" s="174" t="n">
        <v>2044</v>
      </c>
      <c r="G8073" s="175" t="n">
        <v>61</v>
      </c>
      <c r="H8073" s="176" t="n">
        <v>18546.1078676134</v>
      </c>
      <c r="I8073" s="177" t="n">
        <v>3858277.1773429</v>
      </c>
      <c r="J8073" s="178" t="str">
        <f>IF(I8073&gt;0,H8073/I8073,0)</f>
      </c>
      <c r="K8073" s="179" t="str">
        <f>1-EXP(-J8073)</f>
      </c>
      <c r="L8073" s="180" t="str">
        <f>IF(G8073=30,1,M8072)</f>
      </c>
      <c r="M8073" s="181" t="str">
        <f>L8073*(1-K8073)</f>
      </c>
    </row>
    <row r="8074">
      <c r="A8074" t="s">
        <v>164</v>
      </c>
      <c r="B8074" t="s">
        <v>115</v>
      </c>
      <c r="C8074" s="32" t="s">
        <v>376</v>
      </c>
      <c r="D8074" t="s">
        <v>458</v>
      </c>
      <c r="E8074" t="s">
        <v>476</v>
      </c>
      <c r="F8074" s="174" t="n">
        <v>2044</v>
      </c>
      <c r="G8074" s="175" t="n">
        <v>62</v>
      </c>
      <c r="H8074" s="176" t="n">
        <v>19618.0509109076</v>
      </c>
      <c r="I8074" s="177" t="n">
        <v>3698986.51999571</v>
      </c>
      <c r="J8074" s="178" t="str">
        <f>IF(I8074&gt;0,H8074/I8074,0)</f>
      </c>
      <c r="K8074" s="179" t="str">
        <f>1-EXP(-J8074)</f>
      </c>
      <c r="L8074" s="180" t="str">
        <f>IF(G8074=30,1,M8073)</f>
      </c>
      <c r="M8074" s="181" t="str">
        <f>L8074*(1-K8074)</f>
      </c>
    </row>
    <row r="8075">
      <c r="A8075" t="s">
        <v>164</v>
      </c>
      <c r="B8075" t="s">
        <v>115</v>
      </c>
      <c r="C8075" s="32" t="s">
        <v>376</v>
      </c>
      <c r="D8075" t="s">
        <v>458</v>
      </c>
      <c r="E8075" t="s">
        <v>476</v>
      </c>
      <c r="F8075" s="174" t="n">
        <v>2044</v>
      </c>
      <c r="G8075" s="175" t="n">
        <v>63</v>
      </c>
      <c r="H8075" s="176" t="n">
        <v>21004.2372895266</v>
      </c>
      <c r="I8075" s="177" t="n">
        <v>3594336.66787042</v>
      </c>
      <c r="J8075" s="178" t="str">
        <f>IF(I8075&gt;0,H8075/I8075,0)</f>
      </c>
      <c r="K8075" s="179" t="str">
        <f>1-EXP(-J8075)</f>
      </c>
      <c r="L8075" s="180" t="str">
        <f>IF(G8075=30,1,M8074)</f>
      </c>
      <c r="M8075" s="181" t="str">
        <f>L8075*(1-K8075)</f>
      </c>
    </row>
    <row r="8076">
      <c r="A8076" t="s">
        <v>164</v>
      </c>
      <c r="B8076" t="s">
        <v>115</v>
      </c>
      <c r="C8076" s="32" t="s">
        <v>376</v>
      </c>
      <c r="D8076" t="s">
        <v>458</v>
      </c>
      <c r="E8076" t="s">
        <v>476</v>
      </c>
      <c r="F8076" s="174" t="n">
        <v>2044</v>
      </c>
      <c r="G8076" s="175" t="n">
        <v>64</v>
      </c>
      <c r="H8076" s="176" t="n">
        <v>22529.7381761685</v>
      </c>
      <c r="I8076" s="177" t="n">
        <v>3501516.92259022</v>
      </c>
      <c r="J8076" s="178" t="str">
        <f>IF(I8076&gt;0,H8076/I8076,0)</f>
      </c>
      <c r="K8076" s="179" t="str">
        <f>1-EXP(-J8076)</f>
      </c>
      <c r="L8076" s="180" t="str">
        <f>IF(G8076=30,1,M8075)</f>
      </c>
      <c r="M8076" s="181" t="str">
        <f>L8076*(1-K8076)</f>
      </c>
    </row>
    <row r="8077">
      <c r="A8077" t="s">
        <v>164</v>
      </c>
      <c r="B8077" t="s">
        <v>115</v>
      </c>
      <c r="C8077" s="32" t="s">
        <v>376</v>
      </c>
      <c r="D8077" t="s">
        <v>458</v>
      </c>
      <c r="E8077" t="s">
        <v>476</v>
      </c>
      <c r="F8077" s="174" t="n">
        <v>2044</v>
      </c>
      <c r="G8077" s="175" t="n">
        <v>65</v>
      </c>
      <c r="H8077" s="176" t="n">
        <v>23031.233586332</v>
      </c>
      <c r="I8077" s="177" t="n">
        <v>3401578.93992401</v>
      </c>
      <c r="J8077" s="178" t="str">
        <f>IF(I8077&gt;0,H8077/I8077,0)</f>
      </c>
      <c r="K8077" s="179" t="str">
        <f>1-EXP(-J8077)</f>
      </c>
      <c r="L8077" s="180" t="str">
        <f>IF(G8077=30,1,M8076)</f>
      </c>
      <c r="M8077" s="181" t="str">
        <f>L8077*(1-K8077)</f>
      </c>
    </row>
    <row r="8078">
      <c r="A8078" t="s">
        <v>164</v>
      </c>
      <c r="B8078" t="s">
        <v>115</v>
      </c>
      <c r="C8078" s="32" t="s">
        <v>376</v>
      </c>
      <c r="D8078" t="s">
        <v>458</v>
      </c>
      <c r="E8078" t="s">
        <v>476</v>
      </c>
      <c r="F8078" s="174" t="n">
        <v>2044</v>
      </c>
      <c r="G8078" s="175" t="n">
        <v>66</v>
      </c>
      <c r="H8078" s="176" t="n">
        <v>23895.401210171</v>
      </c>
      <c r="I8078" s="177" t="n">
        <v>3283501.36587586</v>
      </c>
      <c r="J8078" s="178" t="str">
        <f>IF(I8078&gt;0,H8078/I8078,0)</f>
      </c>
      <c r="K8078" s="179" t="str">
        <f>1-EXP(-J8078)</f>
      </c>
      <c r="L8078" s="180" t="str">
        <f>IF(G8078=30,1,M8077)</f>
      </c>
      <c r="M8078" s="181" t="str">
        <f>L8078*(1-K8078)</f>
      </c>
    </row>
    <row r="8079">
      <c r="A8079" t="s">
        <v>164</v>
      </c>
      <c r="B8079" t="s">
        <v>115</v>
      </c>
      <c r="C8079" s="32" t="s">
        <v>376</v>
      </c>
      <c r="D8079" t="s">
        <v>458</v>
      </c>
      <c r="E8079" t="s">
        <v>476</v>
      </c>
      <c r="F8079" s="174" t="n">
        <v>2044</v>
      </c>
      <c r="G8079" s="175" t="n">
        <v>67</v>
      </c>
      <c r="H8079" s="176" t="n">
        <v>25505.0418090449</v>
      </c>
      <c r="I8079" s="177" t="n">
        <v>3177124.91851838</v>
      </c>
      <c r="J8079" s="178" t="str">
        <f>IF(I8079&gt;0,H8079/I8079,0)</f>
      </c>
      <c r="K8079" s="179" t="str">
        <f>1-EXP(-J8079)</f>
      </c>
      <c r="L8079" s="180" t="str">
        <f>IF(G8079=30,1,M8078)</f>
      </c>
      <c r="M8079" s="181" t="str">
        <f>L8079*(1-K8079)</f>
      </c>
    </row>
    <row r="8080">
      <c r="A8080" t="s">
        <v>164</v>
      </c>
      <c r="B8080" t="s">
        <v>115</v>
      </c>
      <c r="C8080" s="32" t="s">
        <v>376</v>
      </c>
      <c r="D8080" t="s">
        <v>458</v>
      </c>
      <c r="E8080" t="s">
        <v>476</v>
      </c>
      <c r="F8080" s="174" t="n">
        <v>2044</v>
      </c>
      <c r="G8080" s="175" t="n">
        <v>68</v>
      </c>
      <c r="H8080" s="176" t="n">
        <v>27074.207134884</v>
      </c>
      <c r="I8080" s="177" t="n">
        <v>3059253.01742816</v>
      </c>
      <c r="J8080" s="178" t="str">
        <f>IF(I8080&gt;0,H8080/I8080,0)</f>
      </c>
      <c r="K8080" s="179" t="str">
        <f>1-EXP(-J8080)</f>
      </c>
      <c r="L8080" s="180" t="str">
        <f>IF(G8080=30,1,M8079)</f>
      </c>
      <c r="M8080" s="181" t="str">
        <f>L8080*(1-K8080)</f>
      </c>
    </row>
    <row r="8081">
      <c r="A8081" t="s">
        <v>164</v>
      </c>
      <c r="B8081" t="s">
        <v>115</v>
      </c>
      <c r="C8081" s="32" t="s">
        <v>376</v>
      </c>
      <c r="D8081" t="s">
        <v>458</v>
      </c>
      <c r="E8081" t="s">
        <v>476</v>
      </c>
      <c r="F8081" s="174" t="n">
        <v>2044</v>
      </c>
      <c r="G8081" s="175" t="n">
        <v>69</v>
      </c>
      <c r="H8081" s="176" t="n">
        <v>28689.234585966</v>
      </c>
      <c r="I8081" s="177" t="n">
        <v>2938704.31232416</v>
      </c>
      <c r="J8081" s="178" t="str">
        <f>IF(I8081&gt;0,H8081/I8081,0)</f>
      </c>
      <c r="K8081" s="179" t="str">
        <f>1-EXP(-J8081)</f>
      </c>
      <c r="L8081" s="180" t="str">
        <f>IF(G8081=30,1,M8080)</f>
      </c>
      <c r="M8081" s="181" t="str">
        <f>L8081*(1-K8081)</f>
      </c>
    </row>
    <row r="8082">
      <c r="A8082" t="s">
        <v>164</v>
      </c>
      <c r="B8082" t="s">
        <v>115</v>
      </c>
      <c r="C8082" s="32" t="s">
        <v>376</v>
      </c>
      <c r="D8082" t="s">
        <v>458</v>
      </c>
      <c r="E8082" t="s">
        <v>476</v>
      </c>
      <c r="F8082" s="174" t="n">
        <v>2045</v>
      </c>
      <c r="G8082" s="175" t="n">
        <v>30</v>
      </c>
      <c r="H8082" s="176" t="n">
        <v>735.845445271321</v>
      </c>
      <c r="I8082" s="177" t="n">
        <v>4642368.29094895</v>
      </c>
      <c r="J8082" s="178" t="str">
        <f>IF(I8082&gt;0,H8082/I8082,0)</f>
      </c>
      <c r="K8082" s="179" t="str">
        <f>1-EXP(-J8082)</f>
      </c>
      <c r="L8082" s="180" t="str">
        <f>IF(G8082=30,1,M8081)</f>
      </c>
      <c r="M8082" s="181" t="str">
        <f>L8082*(1-K8082)</f>
      </c>
    </row>
    <row r="8083">
      <c r="A8083" t="s">
        <v>164</v>
      </c>
      <c r="B8083" t="s">
        <v>115</v>
      </c>
      <c r="C8083" s="32" t="s">
        <v>376</v>
      </c>
      <c r="D8083" t="s">
        <v>458</v>
      </c>
      <c r="E8083" t="s">
        <v>476</v>
      </c>
      <c r="F8083" s="174" t="n">
        <v>2045</v>
      </c>
      <c r="G8083" s="175" t="n">
        <v>31</v>
      </c>
      <c r="H8083" s="176" t="n">
        <v>884.083581412522</v>
      </c>
      <c r="I8083" s="177" t="n">
        <v>4708891.62883053</v>
      </c>
      <c r="J8083" s="178" t="str">
        <f>IF(I8083&gt;0,H8083/I8083,0)</f>
      </c>
      <c r="K8083" s="179" t="str">
        <f>1-EXP(-J8083)</f>
      </c>
      <c r="L8083" s="180" t="str">
        <f>IF(G8083=30,1,M8082)</f>
      </c>
      <c r="M8083" s="181" t="str">
        <f>L8083*(1-K8083)</f>
      </c>
    </row>
    <row r="8084">
      <c r="A8084" t="s">
        <v>164</v>
      </c>
      <c r="B8084" t="s">
        <v>115</v>
      </c>
      <c r="C8084" s="32" t="s">
        <v>376</v>
      </c>
      <c r="D8084" t="s">
        <v>458</v>
      </c>
      <c r="E8084" t="s">
        <v>476</v>
      </c>
      <c r="F8084" s="174" t="n">
        <v>2045</v>
      </c>
      <c r="G8084" s="175" t="n">
        <v>32</v>
      </c>
      <c r="H8084" s="176" t="n">
        <v>941.193994246169</v>
      </c>
      <c r="I8084" s="177" t="n">
        <v>4777167.72107624</v>
      </c>
      <c r="J8084" s="178" t="str">
        <f>IF(I8084&gt;0,H8084/I8084,0)</f>
      </c>
      <c r="K8084" s="179" t="str">
        <f>1-EXP(-J8084)</f>
      </c>
      <c r="L8084" s="180" t="str">
        <f>IF(G8084=30,1,M8083)</f>
      </c>
      <c r="M8084" s="181" t="str">
        <f>L8084*(1-K8084)</f>
      </c>
    </row>
    <row r="8085">
      <c r="A8085" t="s">
        <v>164</v>
      </c>
      <c r="B8085" t="s">
        <v>115</v>
      </c>
      <c r="C8085" s="32" t="s">
        <v>376</v>
      </c>
      <c r="D8085" t="s">
        <v>458</v>
      </c>
      <c r="E8085" t="s">
        <v>476</v>
      </c>
      <c r="F8085" s="174" t="n">
        <v>2045</v>
      </c>
      <c r="G8085" s="175" t="n">
        <v>33</v>
      </c>
      <c r="H8085" s="176" t="n">
        <v>1061.33111161943</v>
      </c>
      <c r="I8085" s="177" t="n">
        <v>4889793.81839618</v>
      </c>
      <c r="J8085" s="178" t="str">
        <f>IF(I8085&gt;0,H8085/I8085,0)</f>
      </c>
      <c r="K8085" s="179" t="str">
        <f>1-EXP(-J8085)</f>
      </c>
      <c r="L8085" s="180" t="str">
        <f>IF(G8085=30,1,M8084)</f>
      </c>
      <c r="M8085" s="181" t="str">
        <f>L8085*(1-K8085)</f>
      </c>
    </row>
    <row r="8086">
      <c r="A8086" t="s">
        <v>164</v>
      </c>
      <c r="B8086" t="s">
        <v>115</v>
      </c>
      <c r="C8086" s="32" t="s">
        <v>376</v>
      </c>
      <c r="D8086" t="s">
        <v>458</v>
      </c>
      <c r="E8086" t="s">
        <v>476</v>
      </c>
      <c r="F8086" s="174" t="n">
        <v>2045</v>
      </c>
      <c r="G8086" s="175" t="n">
        <v>34</v>
      </c>
      <c r="H8086" s="176" t="n">
        <v>1118.95103856487</v>
      </c>
      <c r="I8086" s="177" t="n">
        <v>4861455.31017423</v>
      </c>
      <c r="J8086" s="178" t="str">
        <f>IF(I8086&gt;0,H8086/I8086,0)</f>
      </c>
      <c r="K8086" s="179" t="str">
        <f>1-EXP(-J8086)</f>
      </c>
      <c r="L8086" s="180" t="str">
        <f>IF(G8086=30,1,M8085)</f>
      </c>
      <c r="M8086" s="181" t="str">
        <f>L8086*(1-K8086)</f>
      </c>
    </row>
    <row r="8087">
      <c r="A8087" t="s">
        <v>164</v>
      </c>
      <c r="B8087" t="s">
        <v>115</v>
      </c>
      <c r="C8087" s="32" t="s">
        <v>376</v>
      </c>
      <c r="D8087" t="s">
        <v>458</v>
      </c>
      <c r="E8087" t="s">
        <v>476</v>
      </c>
      <c r="F8087" s="174" t="n">
        <v>2045</v>
      </c>
      <c r="G8087" s="175" t="n">
        <v>35</v>
      </c>
      <c r="H8087" s="176" t="n">
        <v>1427.31557122376</v>
      </c>
      <c r="I8087" s="177" t="n">
        <v>4727512.98212376</v>
      </c>
      <c r="J8087" s="178" t="str">
        <f>IF(I8087&gt;0,H8087/I8087,0)</f>
      </c>
      <c r="K8087" s="179" t="str">
        <f>1-EXP(-J8087)</f>
      </c>
      <c r="L8087" s="180" t="str">
        <f>IF(G8087=30,1,M8086)</f>
      </c>
      <c r="M8087" s="181" t="str">
        <f>L8087*(1-K8087)</f>
      </c>
    </row>
    <row r="8088">
      <c r="A8088" t="s">
        <v>164</v>
      </c>
      <c r="B8088" t="s">
        <v>115</v>
      </c>
      <c r="C8088" s="32" t="s">
        <v>376</v>
      </c>
      <c r="D8088" t="s">
        <v>458</v>
      </c>
      <c r="E8088" t="s">
        <v>476</v>
      </c>
      <c r="F8088" s="174" t="n">
        <v>2045</v>
      </c>
      <c r="G8088" s="175" t="n">
        <v>36</v>
      </c>
      <c r="H8088" s="176" t="n">
        <v>1538.84247098441</v>
      </c>
      <c r="I8088" s="177" t="n">
        <v>4655831.97932066</v>
      </c>
      <c r="J8088" s="178" t="str">
        <f>IF(I8088&gt;0,H8088/I8088,0)</f>
      </c>
      <c r="K8088" s="179" t="str">
        <f>1-EXP(-J8088)</f>
      </c>
      <c r="L8088" s="180" t="str">
        <f>IF(G8088=30,1,M8087)</f>
      </c>
      <c r="M8088" s="181" t="str">
        <f>L8088*(1-K8088)</f>
      </c>
    </row>
    <row r="8089">
      <c r="A8089" t="s">
        <v>164</v>
      </c>
      <c r="B8089" t="s">
        <v>115</v>
      </c>
      <c r="C8089" s="32" t="s">
        <v>376</v>
      </c>
      <c r="D8089" t="s">
        <v>458</v>
      </c>
      <c r="E8089" t="s">
        <v>476</v>
      </c>
      <c r="F8089" s="174" t="n">
        <v>2045</v>
      </c>
      <c r="G8089" s="175" t="n">
        <v>37</v>
      </c>
      <c r="H8089" s="176" t="n">
        <v>1643.34655011454</v>
      </c>
      <c r="I8089" s="177" t="n">
        <v>4612216.26464073</v>
      </c>
      <c r="J8089" s="178" t="str">
        <f>IF(I8089&gt;0,H8089/I8089,0)</f>
      </c>
      <c r="K8089" s="179" t="str">
        <f>1-EXP(-J8089)</f>
      </c>
      <c r="L8089" s="180" t="str">
        <f>IF(G8089=30,1,M8088)</f>
      </c>
      <c r="M8089" s="181" t="str">
        <f>L8089*(1-K8089)</f>
      </c>
    </row>
    <row r="8090">
      <c r="A8090" t="s">
        <v>164</v>
      </c>
      <c r="B8090" t="s">
        <v>115</v>
      </c>
      <c r="C8090" s="32" t="s">
        <v>376</v>
      </c>
      <c r="D8090" t="s">
        <v>458</v>
      </c>
      <c r="E8090" t="s">
        <v>476</v>
      </c>
      <c r="F8090" s="174" t="n">
        <v>2045</v>
      </c>
      <c r="G8090" s="175" t="n">
        <v>38</v>
      </c>
      <c r="H8090" s="176" t="n">
        <v>1845.84031286601</v>
      </c>
      <c r="I8090" s="177" t="n">
        <v>4636173.83843217</v>
      </c>
      <c r="J8090" s="178" t="str">
        <f>IF(I8090&gt;0,H8090/I8090,0)</f>
      </c>
      <c r="K8090" s="179" t="str">
        <f>1-EXP(-J8090)</f>
      </c>
      <c r="L8090" s="180" t="str">
        <f>IF(G8090=30,1,M8089)</f>
      </c>
      <c r="M8090" s="181" t="str">
        <f>L8090*(1-K8090)</f>
      </c>
    </row>
    <row r="8091">
      <c r="A8091" t="s">
        <v>164</v>
      </c>
      <c r="B8091" t="s">
        <v>115</v>
      </c>
      <c r="C8091" s="32" t="s">
        <v>376</v>
      </c>
      <c r="D8091" t="s">
        <v>458</v>
      </c>
      <c r="E8091" t="s">
        <v>476</v>
      </c>
      <c r="F8091" s="174" t="n">
        <v>2045</v>
      </c>
      <c r="G8091" s="175" t="n">
        <v>39</v>
      </c>
      <c r="H8091" s="176" t="n">
        <v>1962.60005503352</v>
      </c>
      <c r="I8091" s="177" t="n">
        <v>4551720.96066896</v>
      </c>
      <c r="J8091" s="178" t="str">
        <f>IF(I8091&gt;0,H8091/I8091,0)</f>
      </c>
      <c r="K8091" s="179" t="str">
        <f>1-EXP(-J8091)</f>
      </c>
      <c r="L8091" s="180" t="str">
        <f>IF(G8091=30,1,M8090)</f>
      </c>
      <c r="M8091" s="181" t="str">
        <f>L8091*(1-K8091)</f>
      </c>
    </row>
    <row r="8092">
      <c r="A8092" t="s">
        <v>164</v>
      </c>
      <c r="B8092" t="s">
        <v>115</v>
      </c>
      <c r="C8092" s="32" t="s">
        <v>376</v>
      </c>
      <c r="D8092" t="s">
        <v>458</v>
      </c>
      <c r="E8092" t="s">
        <v>476</v>
      </c>
      <c r="F8092" s="174" t="n">
        <v>2045</v>
      </c>
      <c r="G8092" s="175" t="n">
        <v>40</v>
      </c>
      <c r="H8092" s="176" t="n">
        <v>2605.7035954323</v>
      </c>
      <c r="I8092" s="177" t="n">
        <v>4488645.99073201</v>
      </c>
      <c r="J8092" s="178" t="str">
        <f>IF(I8092&gt;0,H8092/I8092,0)</f>
      </c>
      <c r="K8092" s="179" t="str">
        <f>1-EXP(-J8092)</f>
      </c>
      <c r="L8092" s="180" t="str">
        <f>IF(G8092=30,1,M8091)</f>
      </c>
      <c r="M8092" s="181" t="str">
        <f>L8092*(1-K8092)</f>
      </c>
    </row>
    <row r="8093">
      <c r="A8093" t="s">
        <v>164</v>
      </c>
      <c r="B8093" t="s">
        <v>115</v>
      </c>
      <c r="C8093" s="32" t="s">
        <v>376</v>
      </c>
      <c r="D8093" t="s">
        <v>458</v>
      </c>
      <c r="E8093" t="s">
        <v>476</v>
      </c>
      <c r="F8093" s="174" t="n">
        <v>2045</v>
      </c>
      <c r="G8093" s="175" t="n">
        <v>41</v>
      </c>
      <c r="H8093" s="176" t="n">
        <v>2739.14484099197</v>
      </c>
      <c r="I8093" s="177" t="n">
        <v>4357743.30018853</v>
      </c>
      <c r="J8093" s="178" t="str">
        <f>IF(I8093&gt;0,H8093/I8093,0)</f>
      </c>
      <c r="K8093" s="179" t="str">
        <f>1-EXP(-J8093)</f>
      </c>
      <c r="L8093" s="180" t="str">
        <f>IF(G8093=30,1,M8092)</f>
      </c>
      <c r="M8093" s="181" t="str">
        <f>L8093*(1-K8093)</f>
      </c>
    </row>
    <row r="8094">
      <c r="A8094" t="s">
        <v>164</v>
      </c>
      <c r="B8094" t="s">
        <v>115</v>
      </c>
      <c r="C8094" s="32" t="s">
        <v>376</v>
      </c>
      <c r="D8094" t="s">
        <v>458</v>
      </c>
      <c r="E8094" t="s">
        <v>476</v>
      </c>
      <c r="F8094" s="174" t="n">
        <v>2045</v>
      </c>
      <c r="G8094" s="175" t="n">
        <v>42</v>
      </c>
      <c r="H8094" s="176" t="n">
        <v>2941.92265866404</v>
      </c>
      <c r="I8094" s="177" t="n">
        <v>4289459.02608855</v>
      </c>
      <c r="J8094" s="178" t="str">
        <f>IF(I8094&gt;0,H8094/I8094,0)</f>
      </c>
      <c r="K8094" s="179" t="str">
        <f>1-EXP(-J8094)</f>
      </c>
      <c r="L8094" s="180" t="str">
        <f>IF(G8094=30,1,M8093)</f>
      </c>
      <c r="M8094" s="181" t="str">
        <f>L8094*(1-K8094)</f>
      </c>
    </row>
    <row r="8095">
      <c r="A8095" t="s">
        <v>164</v>
      </c>
      <c r="B8095" t="s">
        <v>115</v>
      </c>
      <c r="C8095" s="32" t="s">
        <v>376</v>
      </c>
      <c r="D8095" t="s">
        <v>458</v>
      </c>
      <c r="E8095" t="s">
        <v>476</v>
      </c>
      <c r="F8095" s="174" t="n">
        <v>2045</v>
      </c>
      <c r="G8095" s="175" t="n">
        <v>43</v>
      </c>
      <c r="H8095" s="176" t="n">
        <v>3341.94158446592</v>
      </c>
      <c r="I8095" s="177" t="n">
        <v>4262376.26663334</v>
      </c>
      <c r="J8095" s="178" t="str">
        <f>IF(I8095&gt;0,H8095/I8095,0)</f>
      </c>
      <c r="K8095" s="179" t="str">
        <f>1-EXP(-J8095)</f>
      </c>
      <c r="L8095" s="180" t="str">
        <f>IF(G8095=30,1,M8094)</f>
      </c>
      <c r="M8095" s="181" t="str">
        <f>L8095*(1-K8095)</f>
      </c>
    </row>
    <row r="8096">
      <c r="A8096" t="s">
        <v>164</v>
      </c>
      <c r="B8096" t="s">
        <v>115</v>
      </c>
      <c r="C8096" s="32" t="s">
        <v>376</v>
      </c>
      <c r="D8096" t="s">
        <v>458</v>
      </c>
      <c r="E8096" t="s">
        <v>476</v>
      </c>
      <c r="F8096" s="174" t="n">
        <v>2045</v>
      </c>
      <c r="G8096" s="175" t="n">
        <v>44</v>
      </c>
      <c r="H8096" s="176" t="n">
        <v>3634.00812273316</v>
      </c>
      <c r="I8096" s="177" t="n">
        <v>4237503.60411988</v>
      </c>
      <c r="J8096" s="178" t="str">
        <f>IF(I8096&gt;0,H8096/I8096,0)</f>
      </c>
      <c r="K8096" s="179" t="str">
        <f>1-EXP(-J8096)</f>
      </c>
      <c r="L8096" s="180" t="str">
        <f>IF(G8096=30,1,M8095)</f>
      </c>
      <c r="M8096" s="181" t="str">
        <f>L8096*(1-K8096)</f>
      </c>
    </row>
    <row r="8097">
      <c r="A8097" t="s">
        <v>164</v>
      </c>
      <c r="B8097" t="s">
        <v>115</v>
      </c>
      <c r="C8097" s="32" t="s">
        <v>376</v>
      </c>
      <c r="D8097" t="s">
        <v>458</v>
      </c>
      <c r="E8097" t="s">
        <v>476</v>
      </c>
      <c r="F8097" s="174" t="n">
        <v>2045</v>
      </c>
      <c r="G8097" s="175" t="n">
        <v>45</v>
      </c>
      <c r="H8097" s="176" t="n">
        <v>4665.2352450672</v>
      </c>
      <c r="I8097" s="177" t="n">
        <v>4211683.94438673</v>
      </c>
      <c r="J8097" s="178" t="str">
        <f>IF(I8097&gt;0,H8097/I8097,0)</f>
      </c>
      <c r="K8097" s="179" t="str">
        <f>1-EXP(-J8097)</f>
      </c>
      <c r="L8097" s="180" t="str">
        <f>IF(G8097=30,1,M8096)</f>
      </c>
      <c r="M8097" s="181" t="str">
        <f>L8097*(1-K8097)</f>
      </c>
    </row>
    <row r="8098">
      <c r="A8098" t="s">
        <v>164</v>
      </c>
      <c r="B8098" t="s">
        <v>115</v>
      </c>
      <c r="C8098" s="32" t="s">
        <v>376</v>
      </c>
      <c r="D8098" t="s">
        <v>458</v>
      </c>
      <c r="E8098" t="s">
        <v>476</v>
      </c>
      <c r="F8098" s="174" t="n">
        <v>2045</v>
      </c>
      <c r="G8098" s="175" t="n">
        <v>46</v>
      </c>
      <c r="H8098" s="176" t="n">
        <v>5010.43647349595</v>
      </c>
      <c r="I8098" s="177" t="n">
        <v>4223111.93306229</v>
      </c>
      <c r="J8098" s="178" t="str">
        <f>IF(I8098&gt;0,H8098/I8098,0)</f>
      </c>
      <c r="K8098" s="179" t="str">
        <f>1-EXP(-J8098)</f>
      </c>
      <c r="L8098" s="180" t="str">
        <f>IF(G8098=30,1,M8097)</f>
      </c>
      <c r="M8098" s="181" t="str">
        <f>L8098*(1-K8098)</f>
      </c>
    </row>
    <row r="8099">
      <c r="A8099" t="s">
        <v>164</v>
      </c>
      <c r="B8099" t="s">
        <v>115</v>
      </c>
      <c r="C8099" s="32" t="s">
        <v>376</v>
      </c>
      <c r="D8099" t="s">
        <v>458</v>
      </c>
      <c r="E8099" t="s">
        <v>476</v>
      </c>
      <c r="F8099" s="174" t="n">
        <v>2045</v>
      </c>
      <c r="G8099" s="175" t="n">
        <v>47</v>
      </c>
      <c r="H8099" s="176" t="n">
        <v>5588.25540525796</v>
      </c>
      <c r="I8099" s="177" t="n">
        <v>4272620.81801895</v>
      </c>
      <c r="J8099" s="178" t="str">
        <f>IF(I8099&gt;0,H8099/I8099,0)</f>
      </c>
      <c r="K8099" s="179" t="str">
        <f>1-EXP(-J8099)</f>
      </c>
      <c r="L8099" s="180" t="str">
        <f>IF(G8099=30,1,M8098)</f>
      </c>
      <c r="M8099" s="181" t="str">
        <f>L8099*(1-K8099)</f>
      </c>
    </row>
    <row r="8100">
      <c r="A8100" t="s">
        <v>164</v>
      </c>
      <c r="B8100" t="s">
        <v>115</v>
      </c>
      <c r="C8100" s="32" t="s">
        <v>376</v>
      </c>
      <c r="D8100" t="s">
        <v>458</v>
      </c>
      <c r="E8100" t="s">
        <v>476</v>
      </c>
      <c r="F8100" s="174" t="n">
        <v>2045</v>
      </c>
      <c r="G8100" s="175" t="n">
        <v>48</v>
      </c>
      <c r="H8100" s="176" t="n">
        <v>6527.21540286896</v>
      </c>
      <c r="I8100" s="177" t="n">
        <v>4395249.91633487</v>
      </c>
      <c r="J8100" s="178" t="str">
        <f>IF(I8100&gt;0,H8100/I8100,0)</f>
      </c>
      <c r="K8100" s="179" t="str">
        <f>1-EXP(-J8100)</f>
      </c>
      <c r="L8100" s="180" t="str">
        <f>IF(G8100=30,1,M8099)</f>
      </c>
      <c r="M8100" s="181" t="str">
        <f>L8100*(1-K8100)</f>
      </c>
    </row>
    <row r="8101">
      <c r="A8101" t="s">
        <v>164</v>
      </c>
      <c r="B8101" t="s">
        <v>115</v>
      </c>
      <c r="C8101" s="32" t="s">
        <v>376</v>
      </c>
      <c r="D8101" t="s">
        <v>458</v>
      </c>
      <c r="E8101" t="s">
        <v>476</v>
      </c>
      <c r="F8101" s="174" t="n">
        <v>2045</v>
      </c>
      <c r="G8101" s="175" t="n">
        <v>49</v>
      </c>
      <c r="H8101" s="176" t="n">
        <v>7103.06830815607</v>
      </c>
      <c r="I8101" s="177" t="n">
        <v>4342119.7372916</v>
      </c>
      <c r="J8101" s="178" t="str">
        <f>IF(I8101&gt;0,H8101/I8101,0)</f>
      </c>
      <c r="K8101" s="179" t="str">
        <f>1-EXP(-J8101)</f>
      </c>
      <c r="L8101" s="180" t="str">
        <f>IF(G8101=30,1,M8100)</f>
      </c>
      <c r="M8101" s="181" t="str">
        <f>L8101*(1-K8101)</f>
      </c>
    </row>
    <row r="8102">
      <c r="A8102" t="s">
        <v>164</v>
      </c>
      <c r="B8102" t="s">
        <v>115</v>
      </c>
      <c r="C8102" s="32" t="s">
        <v>376</v>
      </c>
      <c r="D8102" t="s">
        <v>458</v>
      </c>
      <c r="E8102" t="s">
        <v>476</v>
      </c>
      <c r="F8102" s="174" t="n">
        <v>2045</v>
      </c>
      <c r="G8102" s="175" t="n">
        <v>50</v>
      </c>
      <c r="H8102" s="176" t="n">
        <v>8012.33165123492</v>
      </c>
      <c r="I8102" s="177" t="n">
        <v>4258779.17078599</v>
      </c>
      <c r="J8102" s="178" t="str">
        <f>IF(I8102&gt;0,H8102/I8102,0)</f>
      </c>
      <c r="K8102" s="179" t="str">
        <f>1-EXP(-J8102)</f>
      </c>
      <c r="L8102" s="180" t="str">
        <f>IF(G8102=30,1,M8101)</f>
      </c>
      <c r="M8102" s="181" t="str">
        <f>L8102*(1-K8102)</f>
      </c>
    </row>
    <row r="8103">
      <c r="A8103" t="s">
        <v>164</v>
      </c>
      <c r="B8103" t="s">
        <v>115</v>
      </c>
      <c r="C8103" s="32" t="s">
        <v>376</v>
      </c>
      <c r="D8103" t="s">
        <v>458</v>
      </c>
      <c r="E8103" t="s">
        <v>476</v>
      </c>
      <c r="F8103" s="174" t="n">
        <v>2045</v>
      </c>
      <c r="G8103" s="175" t="n">
        <v>51</v>
      </c>
      <c r="H8103" s="176" t="n">
        <v>8403.5485933281</v>
      </c>
      <c r="I8103" s="177" t="n">
        <v>4188901.00226983</v>
      </c>
      <c r="J8103" s="178" t="str">
        <f>IF(I8103&gt;0,H8103/I8103,0)</f>
      </c>
      <c r="K8103" s="179" t="str">
        <f>1-EXP(-J8103)</f>
      </c>
      <c r="L8103" s="180" t="str">
        <f>IF(G8103=30,1,M8102)</f>
      </c>
      <c r="M8103" s="181" t="str">
        <f>L8103*(1-K8103)</f>
      </c>
    </row>
    <row r="8104">
      <c r="A8104" t="s">
        <v>164</v>
      </c>
      <c r="B8104" t="s">
        <v>115</v>
      </c>
      <c r="C8104" s="32" t="s">
        <v>376</v>
      </c>
      <c r="D8104" t="s">
        <v>458</v>
      </c>
      <c r="E8104" t="s">
        <v>476</v>
      </c>
      <c r="F8104" s="174" t="n">
        <v>2045</v>
      </c>
      <c r="G8104" s="175" t="n">
        <v>52</v>
      </c>
      <c r="H8104" s="176" t="n">
        <v>9092.83020144066</v>
      </c>
      <c r="I8104" s="177" t="n">
        <v>4122095.82019481</v>
      </c>
      <c r="J8104" s="178" t="str">
        <f>IF(I8104&gt;0,H8104/I8104,0)</f>
      </c>
      <c r="K8104" s="179" t="str">
        <f>1-EXP(-J8104)</f>
      </c>
      <c r="L8104" s="180" t="str">
        <f>IF(G8104=30,1,M8103)</f>
      </c>
      <c r="M8104" s="181" t="str">
        <f>L8104*(1-K8104)</f>
      </c>
    </row>
    <row r="8105">
      <c r="A8105" t="s">
        <v>164</v>
      </c>
      <c r="B8105" t="s">
        <v>115</v>
      </c>
      <c r="C8105" s="32" t="s">
        <v>376</v>
      </c>
      <c r="D8105" t="s">
        <v>458</v>
      </c>
      <c r="E8105" t="s">
        <v>476</v>
      </c>
      <c r="F8105" s="174" t="n">
        <v>2045</v>
      </c>
      <c r="G8105" s="175" t="n">
        <v>53</v>
      </c>
      <c r="H8105" s="176" t="n">
        <v>10003.175931066</v>
      </c>
      <c r="I8105" s="177" t="n">
        <v>4141031.46736138</v>
      </c>
      <c r="J8105" s="178" t="str">
        <f>IF(I8105&gt;0,H8105/I8105,0)</f>
      </c>
      <c r="K8105" s="179" t="str">
        <f>1-EXP(-J8105)</f>
      </c>
      <c r="L8105" s="180" t="str">
        <f>IF(G8105=30,1,M8104)</f>
      </c>
      <c r="M8105" s="181" t="str">
        <f>L8105*(1-K8105)</f>
      </c>
    </row>
    <row r="8106">
      <c r="A8106" t="s">
        <v>164</v>
      </c>
      <c r="B8106" t="s">
        <v>115</v>
      </c>
      <c r="C8106" s="32" t="s">
        <v>376</v>
      </c>
      <c r="D8106" t="s">
        <v>458</v>
      </c>
      <c r="E8106" t="s">
        <v>476</v>
      </c>
      <c r="F8106" s="174" t="n">
        <v>2045</v>
      </c>
      <c r="G8106" s="175" t="n">
        <v>54</v>
      </c>
      <c r="H8106" s="176" t="n">
        <v>10941.4320968933</v>
      </c>
      <c r="I8106" s="177" t="n">
        <v>4139093.88240394</v>
      </c>
      <c r="J8106" s="178" t="str">
        <f>IF(I8106&gt;0,H8106/I8106,0)</f>
      </c>
      <c r="K8106" s="179" t="str">
        <f>1-EXP(-J8106)</f>
      </c>
      <c r="L8106" s="180" t="str">
        <f>IF(G8106=30,1,M8105)</f>
      </c>
      <c r="M8106" s="181" t="str">
        <f>L8106*(1-K8106)</f>
      </c>
    </row>
    <row r="8107">
      <c r="A8107" t="s">
        <v>164</v>
      </c>
      <c r="B8107" t="s">
        <v>115</v>
      </c>
      <c r="C8107" s="32" t="s">
        <v>376</v>
      </c>
      <c r="D8107" t="s">
        <v>458</v>
      </c>
      <c r="E8107" t="s">
        <v>476</v>
      </c>
      <c r="F8107" s="174" t="n">
        <v>2045</v>
      </c>
      <c r="G8107" s="175" t="n">
        <v>55</v>
      </c>
      <c r="H8107" s="176" t="n">
        <v>15850.4436849863</v>
      </c>
      <c r="I8107" s="177" t="n">
        <v>6085645.50161989</v>
      </c>
      <c r="J8107" s="178" t="str">
        <f>IF(I8107&gt;0,H8107/I8107,0)</f>
      </c>
      <c r="K8107" s="179" t="str">
        <f>1-EXP(-J8107)</f>
      </c>
      <c r="L8107" s="180" t="str">
        <f>IF(G8107=30,1,M8106)</f>
      </c>
      <c r="M8107" s="181" t="str">
        <f>L8107*(1-K8107)</f>
      </c>
    </row>
    <row r="8108">
      <c r="A8108" t="s">
        <v>164</v>
      </c>
      <c r="B8108" t="s">
        <v>115</v>
      </c>
      <c r="C8108" s="32" t="s">
        <v>376</v>
      </c>
      <c r="D8108" t="s">
        <v>458</v>
      </c>
      <c r="E8108" t="s">
        <v>476</v>
      </c>
      <c r="F8108" s="174" t="n">
        <v>2045</v>
      </c>
      <c r="G8108" s="175" t="n">
        <v>56</v>
      </c>
      <c r="H8108" s="176" t="n">
        <v>12310.9957930656</v>
      </c>
      <c r="I8108" s="177" t="n">
        <v>4056438.39230437</v>
      </c>
      <c r="J8108" s="178" t="str">
        <f>IF(I8108&gt;0,H8108/I8108,0)</f>
      </c>
      <c r="K8108" s="179" t="str">
        <f>1-EXP(-J8108)</f>
      </c>
      <c r="L8108" s="180" t="str">
        <f>IF(G8108=30,1,M8107)</f>
      </c>
      <c r="M8108" s="181" t="str">
        <f>L8108*(1-K8108)</f>
      </c>
    </row>
    <row r="8109">
      <c r="A8109" t="s">
        <v>164</v>
      </c>
      <c r="B8109" t="s">
        <v>115</v>
      </c>
      <c r="C8109" s="32" t="s">
        <v>376</v>
      </c>
      <c r="D8109" t="s">
        <v>458</v>
      </c>
      <c r="E8109" t="s">
        <v>476</v>
      </c>
      <c r="F8109" s="174" t="n">
        <v>2045</v>
      </c>
      <c r="G8109" s="175" t="n">
        <v>57</v>
      </c>
      <c r="H8109" s="176" t="n">
        <v>13359.6520462119</v>
      </c>
      <c r="I8109" s="177" t="n">
        <v>4016518.48058443</v>
      </c>
      <c r="J8109" s="178" t="str">
        <f>IF(I8109&gt;0,H8109/I8109,0)</f>
      </c>
      <c r="K8109" s="179" t="str">
        <f>1-EXP(-J8109)</f>
      </c>
      <c r="L8109" s="180" t="str">
        <f>IF(G8109=30,1,M8108)</f>
      </c>
      <c r="M8109" s="181" t="str">
        <f>L8109*(1-K8109)</f>
      </c>
    </row>
    <row r="8110">
      <c r="A8110" t="s">
        <v>164</v>
      </c>
      <c r="B8110" t="s">
        <v>115</v>
      </c>
      <c r="C8110" s="32" t="s">
        <v>376</v>
      </c>
      <c r="D8110" t="s">
        <v>458</v>
      </c>
      <c r="E8110" t="s">
        <v>476</v>
      </c>
      <c r="F8110" s="174" t="n">
        <v>2045</v>
      </c>
      <c r="G8110" s="175" t="n">
        <v>58</v>
      </c>
      <c r="H8110" s="176" t="n">
        <v>14119.692991492</v>
      </c>
      <c r="I8110" s="177" t="n">
        <v>3867686.44215542</v>
      </c>
      <c r="J8110" s="178" t="str">
        <f>IF(I8110&gt;0,H8110/I8110,0)</f>
      </c>
      <c r="K8110" s="179" t="str">
        <f>1-EXP(-J8110)</f>
      </c>
      <c r="L8110" s="180" t="str">
        <f>IF(G8110=30,1,M8109)</f>
      </c>
      <c r="M8110" s="181" t="str">
        <f>L8110*(1-K8110)</f>
      </c>
    </row>
    <row r="8111">
      <c r="A8111" t="s">
        <v>164</v>
      </c>
      <c r="B8111" t="s">
        <v>115</v>
      </c>
      <c r="C8111" s="32" t="s">
        <v>376</v>
      </c>
      <c r="D8111" t="s">
        <v>458</v>
      </c>
      <c r="E8111" t="s">
        <v>476</v>
      </c>
      <c r="F8111" s="174" t="n">
        <v>2045</v>
      </c>
      <c r="G8111" s="175" t="n">
        <v>59</v>
      </c>
      <c r="H8111" s="176" t="n">
        <v>15266.8970992365</v>
      </c>
      <c r="I8111" s="177" t="n">
        <v>3807855.0146115</v>
      </c>
      <c r="J8111" s="178" t="str">
        <f>IF(I8111&gt;0,H8111/I8111,0)</f>
      </c>
      <c r="K8111" s="179" t="str">
        <f>1-EXP(-J8111)</f>
      </c>
      <c r="L8111" s="180" t="str">
        <f>IF(G8111=30,1,M8110)</f>
      </c>
      <c r="M8111" s="181" t="str">
        <f>L8111*(1-K8111)</f>
      </c>
    </row>
    <row r="8112">
      <c r="A8112" t="s">
        <v>164</v>
      </c>
      <c r="B8112" t="s">
        <v>115</v>
      </c>
      <c r="C8112" s="32" t="s">
        <v>376</v>
      </c>
      <c r="D8112" t="s">
        <v>458</v>
      </c>
      <c r="E8112" t="s">
        <v>476</v>
      </c>
      <c r="F8112" s="174" t="n">
        <v>2045</v>
      </c>
      <c r="G8112" s="175" t="n">
        <v>60</v>
      </c>
      <c r="H8112" s="176" t="n">
        <v>16769.119786138</v>
      </c>
      <c r="I8112" s="177" t="n">
        <v>3831006.97091241</v>
      </c>
      <c r="J8112" s="178" t="str">
        <f>IF(I8112&gt;0,H8112/I8112,0)</f>
      </c>
      <c r="K8112" s="179" t="str">
        <f>1-EXP(-J8112)</f>
      </c>
      <c r="L8112" s="180" t="str">
        <f>IF(G8112=30,1,M8111)</f>
      </c>
      <c r="M8112" s="181" t="str">
        <f>L8112*(1-K8112)</f>
      </c>
    </row>
    <row r="8113">
      <c r="A8113" t="s">
        <v>164</v>
      </c>
      <c r="B8113" t="s">
        <v>115</v>
      </c>
      <c r="C8113" s="32" t="s">
        <v>376</v>
      </c>
      <c r="D8113" t="s">
        <v>458</v>
      </c>
      <c r="E8113" t="s">
        <v>476</v>
      </c>
      <c r="F8113" s="174" t="n">
        <v>2045</v>
      </c>
      <c r="G8113" s="175" t="n">
        <v>61</v>
      </c>
      <c r="H8113" s="176" t="n">
        <v>18161.8368002539</v>
      </c>
      <c r="I8113" s="177" t="n">
        <v>3872848.91705645</v>
      </c>
      <c r="J8113" s="178" t="str">
        <f>IF(I8113&gt;0,H8113/I8113,0)</f>
      </c>
      <c r="K8113" s="179" t="str">
        <f>1-EXP(-J8113)</f>
      </c>
      <c r="L8113" s="180" t="str">
        <f>IF(G8113=30,1,M8112)</f>
      </c>
      <c r="M8113" s="181" t="str">
        <f>L8113*(1-K8113)</f>
      </c>
    </row>
    <row r="8114">
      <c r="A8114" t="s">
        <v>164</v>
      </c>
      <c r="B8114" t="s">
        <v>115</v>
      </c>
      <c r="C8114" s="32" t="s">
        <v>376</v>
      </c>
      <c r="D8114" t="s">
        <v>458</v>
      </c>
      <c r="E8114" t="s">
        <v>476</v>
      </c>
      <c r="F8114" s="174" t="n">
        <v>2045</v>
      </c>
      <c r="G8114" s="175" t="n">
        <v>62</v>
      </c>
      <c r="H8114" s="176" t="n">
        <v>19720.6176711289</v>
      </c>
      <c r="I8114" s="177" t="n">
        <v>3813675.56446137</v>
      </c>
      <c r="J8114" s="178" t="str">
        <f>IF(I8114&gt;0,H8114/I8114,0)</f>
      </c>
      <c r="K8114" s="179" t="str">
        <f>1-EXP(-J8114)</f>
      </c>
      <c r="L8114" s="180" t="str">
        <f>IF(G8114=30,1,M8113)</f>
      </c>
      <c r="M8114" s="181" t="str">
        <f>L8114*(1-K8114)</f>
      </c>
    </row>
    <row r="8115">
      <c r="A8115" t="s">
        <v>164</v>
      </c>
      <c r="B8115" t="s">
        <v>115</v>
      </c>
      <c r="C8115" s="32" t="s">
        <v>376</v>
      </c>
      <c r="D8115" t="s">
        <v>458</v>
      </c>
      <c r="E8115" t="s">
        <v>476</v>
      </c>
      <c r="F8115" s="174" t="n">
        <v>2045</v>
      </c>
      <c r="G8115" s="175" t="n">
        <v>63</v>
      </c>
      <c r="H8115" s="176" t="n">
        <v>20831.7853223116</v>
      </c>
      <c r="I8115" s="177" t="n">
        <v>3651954.07804681</v>
      </c>
      <c r="J8115" s="178" t="str">
        <f>IF(I8115&gt;0,H8115/I8115,0)</f>
      </c>
      <c r="K8115" s="179" t="str">
        <f>1-EXP(-J8115)</f>
      </c>
      <c r="L8115" s="180" t="str">
        <f>IF(G8115=30,1,M8114)</f>
      </c>
      <c r="M8115" s="181" t="str">
        <f>L8115*(1-K8115)</f>
      </c>
    </row>
    <row r="8116">
      <c r="A8116" t="s">
        <v>164</v>
      </c>
      <c r="B8116" t="s">
        <v>115</v>
      </c>
      <c r="C8116" s="32" t="s">
        <v>376</v>
      </c>
      <c r="D8116" t="s">
        <v>458</v>
      </c>
      <c r="E8116" t="s">
        <v>476</v>
      </c>
      <c r="F8116" s="174" t="n">
        <v>2045</v>
      </c>
      <c r="G8116" s="175" t="n">
        <v>64</v>
      </c>
      <c r="H8116" s="176" t="n">
        <v>22264.0780744122</v>
      </c>
      <c r="I8116" s="177" t="n">
        <v>3544115.19698255</v>
      </c>
      <c r="J8116" s="178" t="str">
        <f>IF(I8116&gt;0,H8116/I8116,0)</f>
      </c>
      <c r="K8116" s="179" t="str">
        <f>1-EXP(-J8116)</f>
      </c>
      <c r="L8116" s="180" t="str">
        <f>IF(G8116=30,1,M8115)</f>
      </c>
      <c r="M8116" s="181" t="str">
        <f>L8116*(1-K8116)</f>
      </c>
    </row>
    <row r="8117">
      <c r="A8117" t="s">
        <v>164</v>
      </c>
      <c r="B8117" t="s">
        <v>115</v>
      </c>
      <c r="C8117" s="32" t="s">
        <v>376</v>
      </c>
      <c r="D8117" t="s">
        <v>458</v>
      </c>
      <c r="E8117" t="s">
        <v>476</v>
      </c>
      <c r="F8117" s="174" t="n">
        <v>2045</v>
      </c>
      <c r="G8117" s="175" t="n">
        <v>65</v>
      </c>
      <c r="H8117" s="176" t="n">
        <v>22772.8101425185</v>
      </c>
      <c r="I8117" s="177" t="n">
        <v>3447769.16190813</v>
      </c>
      <c r="J8117" s="178" t="str">
        <f>IF(I8117&gt;0,H8117/I8117,0)</f>
      </c>
      <c r="K8117" s="179" t="str">
        <f>1-EXP(-J8117)</f>
      </c>
      <c r="L8117" s="180" t="str">
        <f>IF(G8117=30,1,M8116)</f>
      </c>
      <c r="M8117" s="181" t="str">
        <f>L8117*(1-K8117)</f>
      </c>
    </row>
    <row r="8118">
      <c r="A8118" t="s">
        <v>164</v>
      </c>
      <c r="B8118" t="s">
        <v>115</v>
      </c>
      <c r="C8118" s="32" t="s">
        <v>376</v>
      </c>
      <c r="D8118" t="s">
        <v>458</v>
      </c>
      <c r="E8118" t="s">
        <v>476</v>
      </c>
      <c r="F8118" s="174" t="n">
        <v>2045</v>
      </c>
      <c r="G8118" s="175" t="n">
        <v>66</v>
      </c>
      <c r="H8118" s="176" t="n">
        <v>23737.0274491742</v>
      </c>
      <c r="I8118" s="177" t="n">
        <v>3344748.38419465</v>
      </c>
      <c r="J8118" s="178" t="str">
        <f>IF(I8118&gt;0,H8118/I8118,0)</f>
      </c>
      <c r="K8118" s="179" t="str">
        <f>1-EXP(-J8118)</f>
      </c>
      <c r="L8118" s="180" t="str">
        <f>IF(G8118=30,1,M8117)</f>
      </c>
      <c r="M8118" s="181" t="str">
        <f>L8118*(1-K8118)</f>
      </c>
    </row>
    <row r="8119">
      <c r="A8119" t="s">
        <v>164</v>
      </c>
      <c r="B8119" t="s">
        <v>115</v>
      </c>
      <c r="C8119" s="32" t="s">
        <v>376</v>
      </c>
      <c r="D8119" t="s">
        <v>458</v>
      </c>
      <c r="E8119" t="s">
        <v>476</v>
      </c>
      <c r="F8119" s="174" t="n">
        <v>2045</v>
      </c>
      <c r="G8119" s="175" t="n">
        <v>67</v>
      </c>
      <c r="H8119" s="176" t="n">
        <v>25213.718166091</v>
      </c>
      <c r="I8119" s="177" t="n">
        <v>3223171.39500543</v>
      </c>
      <c r="J8119" s="178" t="str">
        <f>IF(I8119&gt;0,H8119/I8119,0)</f>
      </c>
      <c r="K8119" s="179" t="str">
        <f>1-EXP(-J8119)</f>
      </c>
      <c r="L8119" s="180" t="str">
        <f>IF(G8119=30,1,M8118)</f>
      </c>
      <c r="M8119" s="181" t="str">
        <f>L8119*(1-K8119)</f>
      </c>
    </row>
    <row r="8120">
      <c r="A8120" t="s">
        <v>164</v>
      </c>
      <c r="B8120" t="s">
        <v>115</v>
      </c>
      <c r="C8120" s="32" t="s">
        <v>376</v>
      </c>
      <c r="D8120" t="s">
        <v>458</v>
      </c>
      <c r="E8120" t="s">
        <v>476</v>
      </c>
      <c r="F8120" s="174" t="n">
        <v>2045</v>
      </c>
      <c r="G8120" s="175" t="n">
        <v>68</v>
      </c>
      <c r="H8120" s="176" t="n">
        <v>26878.4497862161</v>
      </c>
      <c r="I8120" s="177" t="n">
        <v>3112909.25759988</v>
      </c>
      <c r="J8120" s="178" t="str">
        <f>IF(I8120&gt;0,H8120/I8120,0)</f>
      </c>
      <c r="K8120" s="179" t="str">
        <f>1-EXP(-J8120)</f>
      </c>
      <c r="L8120" s="180" t="str">
        <f>IF(G8120=30,1,M8119)</f>
      </c>
      <c r="M8120" s="181" t="str">
        <f>L8120*(1-K8120)</f>
      </c>
    </row>
    <row r="8121">
      <c r="A8121" t="s">
        <v>164</v>
      </c>
      <c r="B8121" t="s">
        <v>115</v>
      </c>
      <c r="C8121" s="32" t="s">
        <v>376</v>
      </c>
      <c r="D8121" t="s">
        <v>458</v>
      </c>
      <c r="E8121" t="s">
        <v>476</v>
      </c>
      <c r="F8121" s="174" t="n">
        <v>2045</v>
      </c>
      <c r="G8121" s="175" t="n">
        <v>69</v>
      </c>
      <c r="H8121" s="176" t="n">
        <v>28497.7122497583</v>
      </c>
      <c r="I8121" s="177" t="n">
        <v>2991305.06387465</v>
      </c>
      <c r="J8121" s="178" t="str">
        <f>IF(I8121&gt;0,H8121/I8121,0)</f>
      </c>
      <c r="K8121" s="179" t="str">
        <f>1-EXP(-J8121)</f>
      </c>
      <c r="L8121" s="180" t="str">
        <f>IF(G8121=30,1,M8120)</f>
      </c>
      <c r="M8121" s="181" t="str">
        <f>L8121*(1-K8121)</f>
      </c>
    </row>
    <row r="8122">
      <c r="A8122" t="s">
        <v>164</v>
      </c>
      <c r="B8122" t="s">
        <v>115</v>
      </c>
      <c r="C8122" s="32" t="s">
        <v>376</v>
      </c>
      <c r="D8122" t="s">
        <v>458</v>
      </c>
      <c r="E8122" t="s">
        <v>476</v>
      </c>
      <c r="F8122" s="174" t="n">
        <v>2046</v>
      </c>
      <c r="G8122" s="175" t="n">
        <v>30</v>
      </c>
      <c r="H8122" s="176" t="n">
        <v>689.18792347991</v>
      </c>
      <c r="I8122" s="177" t="n">
        <v>4588357.9791446</v>
      </c>
      <c r="J8122" s="178" t="str">
        <f>IF(I8122&gt;0,H8122/I8122,0)</f>
      </c>
      <c r="K8122" s="179" t="str">
        <f>1-EXP(-J8122)</f>
      </c>
      <c r="L8122" s="180" t="str">
        <f>IF(G8122=30,1,M8121)</f>
      </c>
      <c r="M8122" s="181" t="str">
        <f>L8122*(1-K8122)</f>
      </c>
    </row>
    <row r="8123">
      <c r="A8123" t="s">
        <v>164</v>
      </c>
      <c r="B8123" t="s">
        <v>115</v>
      </c>
      <c r="C8123" s="32" t="s">
        <v>376</v>
      </c>
      <c r="D8123" t="s">
        <v>458</v>
      </c>
      <c r="E8123" t="s">
        <v>476</v>
      </c>
      <c r="F8123" s="174" t="n">
        <v>2046</v>
      </c>
      <c r="G8123" s="175" t="n">
        <v>31</v>
      </c>
      <c r="H8123" s="176" t="n">
        <v>867.166989636247</v>
      </c>
      <c r="I8123" s="177" t="n">
        <v>4637167.41973609</v>
      </c>
      <c r="J8123" s="178" t="str">
        <f>IF(I8123&gt;0,H8123/I8123,0)</f>
      </c>
      <c r="K8123" s="179" t="str">
        <f>1-EXP(-J8123)</f>
      </c>
      <c r="L8123" s="180" t="str">
        <f>IF(G8123=30,1,M8122)</f>
      </c>
      <c r="M8123" s="181" t="str">
        <f>L8123*(1-K8123)</f>
      </c>
    </row>
    <row r="8124">
      <c r="A8124" t="s">
        <v>164</v>
      </c>
      <c r="B8124" t="s">
        <v>115</v>
      </c>
      <c r="C8124" s="32" t="s">
        <v>376</v>
      </c>
      <c r="D8124" t="s">
        <v>458</v>
      </c>
      <c r="E8124" t="s">
        <v>476</v>
      </c>
      <c r="F8124" s="174" t="n">
        <v>2046</v>
      </c>
      <c r="G8124" s="175" t="n">
        <v>32</v>
      </c>
      <c r="H8124" s="176" t="n">
        <v>922.717201640859</v>
      </c>
      <c r="I8124" s="177" t="n">
        <v>4703799.68621571</v>
      </c>
      <c r="J8124" s="178" t="str">
        <f>IF(I8124&gt;0,H8124/I8124,0)</f>
      </c>
      <c r="K8124" s="179" t="str">
        <f>1-EXP(-J8124)</f>
      </c>
      <c r="L8124" s="180" t="str">
        <f>IF(G8124=30,1,M8123)</f>
      </c>
      <c r="M8124" s="181" t="str">
        <f>L8124*(1-K8124)</f>
      </c>
    </row>
    <row r="8125">
      <c r="A8125" t="s">
        <v>164</v>
      </c>
      <c r="B8125" t="s">
        <v>115</v>
      </c>
      <c r="C8125" s="32" t="s">
        <v>376</v>
      </c>
      <c r="D8125" t="s">
        <v>458</v>
      </c>
      <c r="E8125" t="s">
        <v>476</v>
      </c>
      <c r="F8125" s="174" t="n">
        <v>2046</v>
      </c>
      <c r="G8125" s="175" t="n">
        <v>33</v>
      </c>
      <c r="H8125" s="176" t="n">
        <v>987.522040386667</v>
      </c>
      <c r="I8125" s="177" t="n">
        <v>4771794.4530366</v>
      </c>
      <c r="J8125" s="178" t="str">
        <f>IF(I8125&gt;0,H8125/I8125,0)</f>
      </c>
      <c r="K8125" s="179" t="str">
        <f>1-EXP(-J8125)</f>
      </c>
      <c r="L8125" s="180" t="str">
        <f>IF(G8125=30,1,M8124)</f>
      </c>
      <c r="M8125" s="181" t="str">
        <f>L8125*(1-K8125)</f>
      </c>
    </row>
    <row r="8126">
      <c r="A8126" t="s">
        <v>164</v>
      </c>
      <c r="B8126" t="s">
        <v>115</v>
      </c>
      <c r="C8126" s="32" t="s">
        <v>376</v>
      </c>
      <c r="D8126" t="s">
        <v>458</v>
      </c>
      <c r="E8126" t="s">
        <v>476</v>
      </c>
      <c r="F8126" s="174" t="n">
        <v>2046</v>
      </c>
      <c r="G8126" s="175" t="n">
        <v>34</v>
      </c>
      <c r="H8126" s="176" t="n">
        <v>1118.44182373399</v>
      </c>
      <c r="I8126" s="177" t="n">
        <v>4884000.22648477</v>
      </c>
      <c r="J8126" s="178" t="str">
        <f>IF(I8126&gt;0,H8126/I8126,0)</f>
      </c>
      <c r="K8126" s="179" t="str">
        <f>1-EXP(-J8126)</f>
      </c>
      <c r="L8126" s="180" t="str">
        <f>IF(G8126=30,1,M8125)</f>
      </c>
      <c r="M8126" s="181" t="str">
        <f>L8126*(1-K8126)</f>
      </c>
    </row>
    <row r="8127">
      <c r="A8127" t="s">
        <v>164</v>
      </c>
      <c r="B8127" t="s">
        <v>115</v>
      </c>
      <c r="C8127" s="32" t="s">
        <v>376</v>
      </c>
      <c r="D8127" t="s">
        <v>458</v>
      </c>
      <c r="E8127" t="s">
        <v>476</v>
      </c>
      <c r="F8127" s="174" t="n">
        <v>2046</v>
      </c>
      <c r="G8127" s="175" t="n">
        <v>35</v>
      </c>
      <c r="H8127" s="176" t="n">
        <v>1454.4706137584</v>
      </c>
      <c r="I8127" s="177" t="n">
        <v>4855402.5085792</v>
      </c>
      <c r="J8127" s="178" t="str">
        <f>IF(I8127&gt;0,H8127/I8127,0)</f>
      </c>
      <c r="K8127" s="179" t="str">
        <f>1-EXP(-J8127)</f>
      </c>
      <c r="L8127" s="180" t="str">
        <f>IF(G8127=30,1,M8126)</f>
      </c>
      <c r="M8127" s="181" t="str">
        <f>L8127*(1-K8127)</f>
      </c>
    </row>
    <row r="8128">
      <c r="A8128" t="s">
        <v>164</v>
      </c>
      <c r="B8128" t="s">
        <v>115</v>
      </c>
      <c r="C8128" s="32" t="s">
        <v>376</v>
      </c>
      <c r="D8128" t="s">
        <v>458</v>
      </c>
      <c r="E8128" t="s">
        <v>476</v>
      </c>
      <c r="F8128" s="174" t="n">
        <v>2046</v>
      </c>
      <c r="G8128" s="175" t="n">
        <v>36</v>
      </c>
      <c r="H8128" s="176" t="n">
        <v>1541.63745628761</v>
      </c>
      <c r="I8128" s="177" t="n">
        <v>4720996.35068357</v>
      </c>
      <c r="J8128" s="178" t="str">
        <f>IF(I8128&gt;0,H8128/I8128,0)</f>
      </c>
      <c r="K8128" s="179" t="str">
        <f>1-EXP(-J8128)</f>
      </c>
      <c r="L8128" s="180" t="str">
        <f>IF(G8128=30,1,M8127)</f>
      </c>
      <c r="M8128" s="181" t="str">
        <f>L8128*(1-K8128)</f>
      </c>
    </row>
    <row r="8129">
      <c r="A8129" t="s">
        <v>164</v>
      </c>
      <c r="B8129" t="s">
        <v>115</v>
      </c>
      <c r="C8129" s="32" t="s">
        <v>376</v>
      </c>
      <c r="D8129" t="s">
        <v>458</v>
      </c>
      <c r="E8129" t="s">
        <v>476</v>
      </c>
      <c r="F8129" s="174" t="n">
        <v>2046</v>
      </c>
      <c r="G8129" s="175" t="n">
        <v>37</v>
      </c>
      <c r="H8129" s="176" t="n">
        <v>1635.97915401392</v>
      </c>
      <c r="I8129" s="177" t="n">
        <v>4649389.83269974</v>
      </c>
      <c r="J8129" s="178" t="str">
        <f>IF(I8129&gt;0,H8129/I8129,0)</f>
      </c>
      <c r="K8129" s="179" t="str">
        <f>1-EXP(-J8129)</f>
      </c>
      <c r="L8129" s="180" t="str">
        <f>IF(G8129=30,1,M8128)</f>
      </c>
      <c r="M8129" s="181" t="str">
        <f>L8129*(1-K8129)</f>
      </c>
    </row>
    <row r="8130">
      <c r="A8130" t="s">
        <v>164</v>
      </c>
      <c r="B8130" t="s">
        <v>115</v>
      </c>
      <c r="C8130" s="32" t="s">
        <v>376</v>
      </c>
      <c r="D8130" t="s">
        <v>458</v>
      </c>
      <c r="E8130" t="s">
        <v>476</v>
      </c>
      <c r="F8130" s="174" t="n">
        <v>2046</v>
      </c>
      <c r="G8130" s="175" t="n">
        <v>38</v>
      </c>
      <c r="H8130" s="176" t="n">
        <v>1752.27431605093</v>
      </c>
      <c r="I8130" s="177" t="n">
        <v>4605400.67867144</v>
      </c>
      <c r="J8130" s="178" t="str">
        <f>IF(I8130&gt;0,H8130/I8130,0)</f>
      </c>
      <c r="K8130" s="179" t="str">
        <f>1-EXP(-J8130)</f>
      </c>
      <c r="L8130" s="180" t="str">
        <f>IF(G8130=30,1,M8129)</f>
      </c>
      <c r="M8130" s="181" t="str">
        <f>L8130*(1-K8130)</f>
      </c>
    </row>
    <row r="8131">
      <c r="A8131" t="s">
        <v>164</v>
      </c>
      <c r="B8131" t="s">
        <v>115</v>
      </c>
      <c r="C8131" s="32" t="s">
        <v>376</v>
      </c>
      <c r="D8131" t="s">
        <v>458</v>
      </c>
      <c r="E8131" t="s">
        <v>476</v>
      </c>
      <c r="F8131" s="174" t="n">
        <v>2046</v>
      </c>
      <c r="G8131" s="175" t="n">
        <v>39</v>
      </c>
      <c r="H8131" s="176" t="n">
        <v>1970.30352006548</v>
      </c>
      <c r="I8131" s="177" t="n">
        <v>4628769.56014522</v>
      </c>
      <c r="J8131" s="178" t="str">
        <f>IF(I8131&gt;0,H8131/I8131,0)</f>
      </c>
      <c r="K8131" s="179" t="str">
        <f>1-EXP(-J8131)</f>
      </c>
      <c r="L8131" s="180" t="str">
        <f>IF(G8131=30,1,M8130)</f>
      </c>
      <c r="M8131" s="181" t="str">
        <f>L8131*(1-K8131)</f>
      </c>
    </row>
    <row r="8132">
      <c r="A8132" t="s">
        <v>164</v>
      </c>
      <c r="B8132" t="s">
        <v>115</v>
      </c>
      <c r="C8132" s="32" t="s">
        <v>376</v>
      </c>
      <c r="D8132" t="s">
        <v>458</v>
      </c>
      <c r="E8132" t="s">
        <v>476</v>
      </c>
      <c r="F8132" s="174" t="n">
        <v>2046</v>
      </c>
      <c r="G8132" s="175" t="n">
        <v>40</v>
      </c>
      <c r="H8132" s="176" t="n">
        <v>2602.02456963361</v>
      </c>
      <c r="I8132" s="177" t="n">
        <v>4543906.12408007</v>
      </c>
      <c r="J8132" s="178" t="str">
        <f>IF(I8132&gt;0,H8132/I8132,0)</f>
      </c>
      <c r="K8132" s="179" t="str">
        <f>1-EXP(-J8132)</f>
      </c>
      <c r="L8132" s="180" t="str">
        <f>IF(G8132=30,1,M8131)</f>
      </c>
      <c r="M8132" s="181" t="str">
        <f>L8132*(1-K8132)</f>
      </c>
    </row>
    <row r="8133">
      <c r="A8133" t="s">
        <v>164</v>
      </c>
      <c r="B8133" t="s">
        <v>115</v>
      </c>
      <c r="C8133" s="32" t="s">
        <v>376</v>
      </c>
      <c r="D8133" t="s">
        <v>458</v>
      </c>
      <c r="E8133" t="s">
        <v>476</v>
      </c>
      <c r="F8133" s="174" t="n">
        <v>2046</v>
      </c>
      <c r="G8133" s="175" t="n">
        <v>41</v>
      </c>
      <c r="H8133" s="176" t="n">
        <v>2771.02679662787</v>
      </c>
      <c r="I8133" s="177" t="n">
        <v>4479776.35624379</v>
      </c>
      <c r="J8133" s="178" t="str">
        <f>IF(I8133&gt;0,H8133/I8133,0)</f>
      </c>
      <c r="K8133" s="179" t="str">
        <f>1-EXP(-J8133)</f>
      </c>
      <c r="L8133" s="180" t="str">
        <f>IF(G8133=30,1,M8132)</f>
      </c>
      <c r="M8133" s="181" t="str">
        <f>L8133*(1-K8133)</f>
      </c>
    </row>
    <row r="8134">
      <c r="A8134" t="s">
        <v>164</v>
      </c>
      <c r="B8134" t="s">
        <v>115</v>
      </c>
      <c r="C8134" s="32" t="s">
        <v>376</v>
      </c>
      <c r="D8134" t="s">
        <v>458</v>
      </c>
      <c r="E8134" t="s">
        <v>476</v>
      </c>
      <c r="F8134" s="174" t="n">
        <v>2046</v>
      </c>
      <c r="G8134" s="175" t="n">
        <v>42</v>
      </c>
      <c r="H8134" s="176" t="n">
        <v>2934.70332940541</v>
      </c>
      <c r="I8134" s="177" t="n">
        <v>4349178.48057353</v>
      </c>
      <c r="J8134" s="178" t="str">
        <f>IF(I8134&gt;0,H8134/I8134,0)</f>
      </c>
      <c r="K8134" s="179" t="str">
        <f>1-EXP(-J8134)</f>
      </c>
      <c r="L8134" s="180" t="str">
        <f>IF(G8134=30,1,M8133)</f>
      </c>
      <c r="M8134" s="181" t="str">
        <f>L8134*(1-K8134)</f>
      </c>
    </row>
    <row r="8135">
      <c r="A8135" t="s">
        <v>164</v>
      </c>
      <c r="B8135" t="s">
        <v>115</v>
      </c>
      <c r="C8135" s="32" t="s">
        <v>376</v>
      </c>
      <c r="D8135" t="s">
        <v>458</v>
      </c>
      <c r="E8135" t="s">
        <v>476</v>
      </c>
      <c r="F8135" s="174" t="n">
        <v>2046</v>
      </c>
      <c r="G8135" s="175" t="n">
        <v>43</v>
      </c>
      <c r="H8135" s="176" t="n">
        <v>3156.76828879895</v>
      </c>
      <c r="I8135" s="177" t="n">
        <v>4280329.5686927</v>
      </c>
      <c r="J8135" s="178" t="str">
        <f>IF(I8135&gt;0,H8135/I8135,0)</f>
      </c>
      <c r="K8135" s="179" t="str">
        <f>1-EXP(-J8135)</f>
      </c>
      <c r="L8135" s="180" t="str">
        <f>IF(G8135=30,1,M8134)</f>
      </c>
      <c r="M8135" s="181" t="str">
        <f>L8135*(1-K8135)</f>
      </c>
    </row>
    <row r="8136">
      <c r="A8136" t="s">
        <v>164</v>
      </c>
      <c r="B8136" t="s">
        <v>115</v>
      </c>
      <c r="C8136" s="32" t="s">
        <v>376</v>
      </c>
      <c r="D8136" t="s">
        <v>458</v>
      </c>
      <c r="E8136" t="s">
        <v>476</v>
      </c>
      <c r="F8136" s="174" t="n">
        <v>2046</v>
      </c>
      <c r="G8136" s="175" t="n">
        <v>44</v>
      </c>
      <c r="H8136" s="176" t="n">
        <v>3584.64385380445</v>
      </c>
      <c r="I8136" s="177" t="n">
        <v>4252360.17363411</v>
      </c>
      <c r="J8136" s="178" t="str">
        <f>IF(I8136&gt;0,H8136/I8136,0)</f>
      </c>
      <c r="K8136" s="179" t="str">
        <f>1-EXP(-J8136)</f>
      </c>
      <c r="L8136" s="180" t="str">
        <f>IF(G8136=30,1,M8135)</f>
      </c>
      <c r="M8136" s="181" t="str">
        <f>L8136*(1-K8136)</f>
      </c>
    </row>
    <row r="8137">
      <c r="A8137" t="s">
        <v>164</v>
      </c>
      <c r="B8137" t="s">
        <v>115</v>
      </c>
      <c r="C8137" s="32" t="s">
        <v>376</v>
      </c>
      <c r="D8137" t="s">
        <v>458</v>
      </c>
      <c r="E8137" t="s">
        <v>476</v>
      </c>
      <c r="F8137" s="174" t="n">
        <v>2046</v>
      </c>
      <c r="G8137" s="175" t="n">
        <v>45</v>
      </c>
      <c r="H8137" s="176" t="n">
        <v>4598.00718516689</v>
      </c>
      <c r="I8137" s="177" t="n">
        <v>4226680.62395238</v>
      </c>
      <c r="J8137" s="178" t="str">
        <f>IF(I8137&gt;0,H8137/I8137,0)</f>
      </c>
      <c r="K8137" s="179" t="str">
        <f>1-EXP(-J8137)</f>
      </c>
      <c r="L8137" s="180" t="str">
        <f>IF(G8137=30,1,M8136)</f>
      </c>
      <c r="M8137" s="181" t="str">
        <f>L8137*(1-K8137)</f>
      </c>
    </row>
    <row r="8138">
      <c r="A8138" t="s">
        <v>164</v>
      </c>
      <c r="B8138" t="s">
        <v>115</v>
      </c>
      <c r="C8138" s="32" t="s">
        <v>376</v>
      </c>
      <c r="D8138" t="s">
        <v>458</v>
      </c>
      <c r="E8138" t="s">
        <v>476</v>
      </c>
      <c r="F8138" s="174" t="n">
        <v>2046</v>
      </c>
      <c r="G8138" s="175" t="n">
        <v>46</v>
      </c>
      <c r="H8138" s="176" t="n">
        <v>4885.73727425984</v>
      </c>
      <c r="I8138" s="177" t="n">
        <v>4199229.73566031</v>
      </c>
      <c r="J8138" s="178" t="str">
        <f>IF(I8138&gt;0,H8138/I8138,0)</f>
      </c>
      <c r="K8138" s="179" t="str">
        <f>1-EXP(-J8138)</f>
      </c>
      <c r="L8138" s="180" t="str">
        <f>IF(G8138=30,1,M8137)</f>
      </c>
      <c r="M8138" s="181" t="str">
        <f>L8138*(1-K8138)</f>
      </c>
    </row>
    <row r="8139">
      <c r="A8139" t="s">
        <v>164</v>
      </c>
      <c r="B8139" t="s">
        <v>115</v>
      </c>
      <c r="C8139" s="32" t="s">
        <v>376</v>
      </c>
      <c r="D8139" t="s">
        <v>458</v>
      </c>
      <c r="E8139" t="s">
        <v>476</v>
      </c>
      <c r="F8139" s="174" t="n">
        <v>2046</v>
      </c>
      <c r="G8139" s="175" t="n">
        <v>47</v>
      </c>
      <c r="H8139" s="176" t="n">
        <v>5399.97448924682</v>
      </c>
      <c r="I8139" s="177" t="n">
        <v>4210493.65155052</v>
      </c>
      <c r="J8139" s="178" t="str">
        <f>IF(I8139&gt;0,H8139/I8139,0)</f>
      </c>
      <c r="K8139" s="179" t="str">
        <f>1-EXP(-J8139)</f>
      </c>
      <c r="L8139" s="180" t="str">
        <f>IF(G8139=30,1,M8138)</f>
      </c>
      <c r="M8139" s="181" t="str">
        <f>L8139*(1-K8139)</f>
      </c>
    </row>
    <row r="8140">
      <c r="A8140" t="s">
        <v>164</v>
      </c>
      <c r="B8140" t="s">
        <v>115</v>
      </c>
      <c r="C8140" s="32" t="s">
        <v>376</v>
      </c>
      <c r="D8140" t="s">
        <v>458</v>
      </c>
      <c r="E8140" t="s">
        <v>476</v>
      </c>
      <c r="F8140" s="174" t="n">
        <v>2046</v>
      </c>
      <c r="G8140" s="175" t="n">
        <v>48</v>
      </c>
      <c r="H8140" s="176" t="n">
        <v>6027.2515996681</v>
      </c>
      <c r="I8140" s="177" t="n">
        <v>4258637.96532962</v>
      </c>
      <c r="J8140" s="178" t="str">
        <f>IF(I8140&gt;0,H8140/I8140,0)</f>
      </c>
      <c r="K8140" s="179" t="str">
        <f>1-EXP(-J8140)</f>
      </c>
      <c r="L8140" s="180" t="str">
        <f>IF(G8140=30,1,M8139)</f>
      </c>
      <c r="M8140" s="181" t="str">
        <f>L8140*(1-K8140)</f>
      </c>
    </row>
    <row r="8141">
      <c r="A8141" t="s">
        <v>164</v>
      </c>
      <c r="B8141" t="s">
        <v>115</v>
      </c>
      <c r="C8141" s="32" t="s">
        <v>376</v>
      </c>
      <c r="D8141" t="s">
        <v>458</v>
      </c>
      <c r="E8141" t="s">
        <v>476</v>
      </c>
      <c r="F8141" s="174" t="n">
        <v>2046</v>
      </c>
      <c r="G8141" s="175" t="n">
        <v>49</v>
      </c>
      <c r="H8141" s="176" t="n">
        <v>7028.62839588772</v>
      </c>
      <c r="I8141" s="177" t="n">
        <v>4379248.77294266</v>
      </c>
      <c r="J8141" s="178" t="str">
        <f>IF(I8141&gt;0,H8141/I8141,0)</f>
      </c>
      <c r="K8141" s="179" t="str">
        <f>1-EXP(-J8141)</f>
      </c>
      <c r="L8141" s="180" t="str">
        <f>IF(G8141=30,1,M8140)</f>
      </c>
      <c r="M8141" s="181" t="str">
        <f>L8141*(1-K8141)</f>
      </c>
    </row>
    <row r="8142">
      <c r="A8142" t="s">
        <v>164</v>
      </c>
      <c r="B8142" t="s">
        <v>115</v>
      </c>
      <c r="C8142" s="32" t="s">
        <v>376</v>
      </c>
      <c r="D8142" t="s">
        <v>458</v>
      </c>
      <c r="E8142" t="s">
        <v>476</v>
      </c>
      <c r="F8142" s="174" t="n">
        <v>2046</v>
      </c>
      <c r="G8142" s="175" t="n">
        <v>50</v>
      </c>
      <c r="H8142" s="176" t="n">
        <v>7975.29610605492</v>
      </c>
      <c r="I8142" s="177" t="n">
        <v>4324777.61124781</v>
      </c>
      <c r="J8142" s="178" t="str">
        <f>IF(I8142&gt;0,H8142/I8142,0)</f>
      </c>
      <c r="K8142" s="179" t="str">
        <f>1-EXP(-J8142)</f>
      </c>
      <c r="L8142" s="180" t="str">
        <f>IF(G8142=30,1,M8141)</f>
      </c>
      <c r="M8142" s="181" t="str">
        <f>L8142*(1-K8142)</f>
      </c>
    </row>
    <row r="8143">
      <c r="A8143" t="s">
        <v>164</v>
      </c>
      <c r="B8143" t="s">
        <v>115</v>
      </c>
      <c r="C8143" s="32" t="s">
        <v>376</v>
      </c>
      <c r="D8143" t="s">
        <v>458</v>
      </c>
      <c r="E8143" t="s">
        <v>476</v>
      </c>
      <c r="F8143" s="174" t="n">
        <v>2046</v>
      </c>
      <c r="G8143" s="175" t="n">
        <v>51</v>
      </c>
      <c r="H8143" s="176" t="n">
        <v>8329.01276599864</v>
      </c>
      <c r="I8143" s="177" t="n">
        <v>4239559.20136935</v>
      </c>
      <c r="J8143" s="178" t="str">
        <f>IF(I8143&gt;0,H8143/I8143,0)</f>
      </c>
      <c r="K8143" s="179" t="str">
        <f>1-EXP(-J8143)</f>
      </c>
      <c r="L8143" s="180" t="str">
        <f>IF(G8143=30,1,M8142)</f>
      </c>
      <c r="M8143" s="181" t="str">
        <f>L8143*(1-K8143)</f>
      </c>
    </row>
    <row r="8144">
      <c r="A8144" t="s">
        <v>164</v>
      </c>
      <c r="B8144" t="s">
        <v>115</v>
      </c>
      <c r="C8144" s="32" t="s">
        <v>376</v>
      </c>
      <c r="D8144" t="s">
        <v>458</v>
      </c>
      <c r="E8144" t="s">
        <v>476</v>
      </c>
      <c r="F8144" s="174" t="n">
        <v>2046</v>
      </c>
      <c r="G8144" s="175" t="n">
        <v>52</v>
      </c>
      <c r="H8144" s="176" t="n">
        <v>9006.46696081085</v>
      </c>
      <c r="I8144" s="177" t="n">
        <v>4169066.20479561</v>
      </c>
      <c r="J8144" s="178" t="str">
        <f>IF(I8144&gt;0,H8144/I8144,0)</f>
      </c>
      <c r="K8144" s="179" t="str">
        <f>1-EXP(-J8144)</f>
      </c>
      <c r="L8144" s="180" t="str">
        <f>IF(G8144=30,1,M8143)</f>
      </c>
      <c r="M8144" s="181" t="str">
        <f>L8144*(1-K8144)</f>
      </c>
    </row>
    <row r="8145">
      <c r="A8145" t="s">
        <v>164</v>
      </c>
      <c r="B8145" t="s">
        <v>115</v>
      </c>
      <c r="C8145" s="32" t="s">
        <v>376</v>
      </c>
      <c r="D8145" t="s">
        <v>458</v>
      </c>
      <c r="E8145" t="s">
        <v>476</v>
      </c>
      <c r="F8145" s="174" t="n">
        <v>2046</v>
      </c>
      <c r="G8145" s="175" t="n">
        <v>53</v>
      </c>
      <c r="H8145" s="176" t="n">
        <v>9715.87282875705</v>
      </c>
      <c r="I8145" s="177" t="n">
        <v>4100704.34576708</v>
      </c>
      <c r="J8145" s="178" t="str">
        <f>IF(I8145&gt;0,H8145/I8145,0)</f>
      </c>
      <c r="K8145" s="179" t="str">
        <f>1-EXP(-J8145)</f>
      </c>
      <c r="L8145" s="180" t="str">
        <f>IF(G8145=30,1,M8144)</f>
      </c>
      <c r="M8145" s="181" t="str">
        <f>L8145*(1-K8145)</f>
      </c>
    </row>
    <row r="8146">
      <c r="A8146" t="s">
        <v>164</v>
      </c>
      <c r="B8146" t="s">
        <v>115</v>
      </c>
      <c r="C8146" s="32" t="s">
        <v>376</v>
      </c>
      <c r="D8146" t="s">
        <v>458</v>
      </c>
      <c r="E8146" t="s">
        <v>476</v>
      </c>
      <c r="F8146" s="174" t="n">
        <v>2046</v>
      </c>
      <c r="G8146" s="175" t="n">
        <v>54</v>
      </c>
      <c r="H8146" s="176" t="n">
        <v>10658.445755267</v>
      </c>
      <c r="I8146" s="177" t="n">
        <v>4117554.78817513</v>
      </c>
      <c r="J8146" s="178" t="str">
        <f>IF(I8146&gt;0,H8146/I8146,0)</f>
      </c>
      <c r="K8146" s="179" t="str">
        <f>1-EXP(-J8146)</f>
      </c>
      <c r="L8146" s="180" t="str">
        <f>IF(G8146=30,1,M8145)</f>
      </c>
      <c r="M8146" s="181" t="str">
        <f>L8146*(1-K8146)</f>
      </c>
    </row>
    <row r="8147">
      <c r="A8147" t="s">
        <v>164</v>
      </c>
      <c r="B8147" t="s">
        <v>115</v>
      </c>
      <c r="C8147" s="32" t="s">
        <v>376</v>
      </c>
      <c r="D8147" t="s">
        <v>458</v>
      </c>
      <c r="E8147" t="s">
        <v>476</v>
      </c>
      <c r="F8147" s="174" t="n">
        <v>2046</v>
      </c>
      <c r="G8147" s="175" t="n">
        <v>55</v>
      </c>
      <c r="H8147" s="176" t="n">
        <v>11446.2243630224</v>
      </c>
      <c r="I8147" s="177" t="n">
        <v>4113479.11038362</v>
      </c>
      <c r="J8147" s="178" t="str">
        <f>IF(I8147&gt;0,H8147/I8147,0)</f>
      </c>
      <c r="K8147" s="179" t="str">
        <f>1-EXP(-J8147)</f>
      </c>
      <c r="L8147" s="180" t="str">
        <f>IF(G8147=30,1,M8146)</f>
      </c>
      <c r="M8147" s="181" t="str">
        <f>L8147*(1-K8147)</f>
      </c>
    </row>
    <row r="8148">
      <c r="A8148" t="s">
        <v>164</v>
      </c>
      <c r="B8148" t="s">
        <v>115</v>
      </c>
      <c r="C8148" s="32" t="s">
        <v>376</v>
      </c>
      <c r="D8148" t="s">
        <v>458</v>
      </c>
      <c r="E8148" t="s">
        <v>476</v>
      </c>
      <c r="F8148" s="174" t="n">
        <v>2046</v>
      </c>
      <c r="G8148" s="175" t="n">
        <v>56</v>
      </c>
      <c r="H8148" s="176" t="n">
        <v>16371.5248802736</v>
      </c>
      <c r="I8148" s="177" t="n">
        <v>6047413.35628535</v>
      </c>
      <c r="J8148" s="178" t="str">
        <f>IF(I8148&gt;0,H8148/I8148,0)</f>
      </c>
      <c r="K8148" s="179" t="str">
        <f>1-EXP(-J8148)</f>
      </c>
      <c r="L8148" s="180" t="str">
        <f>IF(G8148=30,1,M8147)</f>
      </c>
      <c r="M8148" s="181" t="str">
        <f>L8148*(1-K8148)</f>
      </c>
    </row>
    <row r="8149">
      <c r="A8149" t="s">
        <v>164</v>
      </c>
      <c r="B8149" t="s">
        <v>115</v>
      </c>
      <c r="C8149" s="32" t="s">
        <v>376</v>
      </c>
      <c r="D8149" t="s">
        <v>458</v>
      </c>
      <c r="E8149" t="s">
        <v>476</v>
      </c>
      <c r="F8149" s="174" t="n">
        <v>2046</v>
      </c>
      <c r="G8149" s="175" t="n">
        <v>57</v>
      </c>
      <c r="H8149" s="176" t="n">
        <v>13084.3579254836</v>
      </c>
      <c r="I8149" s="177" t="n">
        <v>4026915.47443062</v>
      </c>
      <c r="J8149" s="178" t="str">
        <f>IF(I8149&gt;0,H8149/I8149,0)</f>
      </c>
      <c r="K8149" s="179" t="str">
        <f>1-EXP(-J8149)</f>
      </c>
      <c r="L8149" s="180" t="str">
        <f>IF(G8149=30,1,M8148)</f>
      </c>
      <c r="M8149" s="181" t="str">
        <f>L8149*(1-K8149)</f>
      </c>
    </row>
    <row r="8150">
      <c r="A8150" t="s">
        <v>164</v>
      </c>
      <c r="B8150" t="s">
        <v>115</v>
      </c>
      <c r="C8150" s="32" t="s">
        <v>376</v>
      </c>
      <c r="D8150" t="s">
        <v>458</v>
      </c>
      <c r="E8150" t="s">
        <v>476</v>
      </c>
      <c r="F8150" s="174" t="n">
        <v>2046</v>
      </c>
      <c r="G8150" s="175" t="n">
        <v>58</v>
      </c>
      <c r="H8150" s="176" t="n">
        <v>14204.927511996</v>
      </c>
      <c r="I8150" s="177" t="n">
        <v>3984607.97301865</v>
      </c>
      <c r="J8150" s="178" t="str">
        <f>IF(I8150&gt;0,H8150/I8150,0)</f>
      </c>
      <c r="K8150" s="179" t="str">
        <f>1-EXP(-J8150)</f>
      </c>
      <c r="L8150" s="180" t="str">
        <f>IF(G8150=30,1,M8149)</f>
      </c>
      <c r="M8150" s="181" t="str">
        <f>L8150*(1-K8150)</f>
      </c>
    </row>
    <row r="8151">
      <c r="A8151" t="s">
        <v>164</v>
      </c>
      <c r="B8151" t="s">
        <v>115</v>
      </c>
      <c r="C8151" s="32" t="s">
        <v>376</v>
      </c>
      <c r="D8151" t="s">
        <v>458</v>
      </c>
      <c r="E8151" t="s">
        <v>476</v>
      </c>
      <c r="F8151" s="174" t="n">
        <v>2046</v>
      </c>
      <c r="G8151" s="175" t="n">
        <v>59</v>
      </c>
      <c r="H8151" s="176" t="n">
        <v>15020.9454288327</v>
      </c>
      <c r="I8151" s="177" t="n">
        <v>3834089.54456776</v>
      </c>
      <c r="J8151" s="178" t="str">
        <f>IF(I8151&gt;0,H8151/I8151,0)</f>
      </c>
      <c r="K8151" s="179" t="str">
        <f>1-EXP(-J8151)</f>
      </c>
      <c r="L8151" s="180" t="str">
        <f>IF(G8151=30,1,M8150)</f>
      </c>
      <c r="M8151" s="181" t="str">
        <f>L8151*(1-K8151)</f>
      </c>
    </row>
    <row r="8152">
      <c r="A8152" t="s">
        <v>164</v>
      </c>
      <c r="B8152" t="s">
        <v>115</v>
      </c>
      <c r="C8152" s="32" t="s">
        <v>376</v>
      </c>
      <c r="D8152" t="s">
        <v>458</v>
      </c>
      <c r="E8152" t="s">
        <v>476</v>
      </c>
      <c r="F8152" s="174" t="n">
        <v>2046</v>
      </c>
      <c r="G8152" s="175" t="n">
        <v>60</v>
      </c>
      <c r="H8152" s="176" t="n">
        <v>16107.8717449355</v>
      </c>
      <c r="I8152" s="177" t="n">
        <v>3771652.76941325</v>
      </c>
      <c r="J8152" s="178" t="str">
        <f>IF(I8152&gt;0,H8152/I8152,0)</f>
      </c>
      <c r="K8152" s="179" t="str">
        <f>1-EXP(-J8152)</f>
      </c>
      <c r="L8152" s="180" t="str">
        <f>IF(G8152=30,1,M8151)</f>
      </c>
      <c r="M8152" s="181" t="str">
        <f>L8152*(1-K8152)</f>
      </c>
    </row>
    <row r="8153">
      <c r="A8153" t="s">
        <v>164</v>
      </c>
      <c r="B8153" t="s">
        <v>115</v>
      </c>
      <c r="C8153" s="32" t="s">
        <v>376</v>
      </c>
      <c r="D8153" t="s">
        <v>458</v>
      </c>
      <c r="E8153" t="s">
        <v>476</v>
      </c>
      <c r="F8153" s="174" t="n">
        <v>2046</v>
      </c>
      <c r="G8153" s="175" t="n">
        <v>61</v>
      </c>
      <c r="H8153" s="176" t="n">
        <v>17336.6074464441</v>
      </c>
      <c r="I8153" s="177" t="n">
        <v>3790918.45846333</v>
      </c>
      <c r="J8153" s="178" t="str">
        <f>IF(I8153&gt;0,H8153/I8153,0)</f>
      </c>
      <c r="K8153" s="179" t="str">
        <f>1-EXP(-J8153)</f>
      </c>
      <c r="L8153" s="180" t="str">
        <f>IF(G8153=30,1,M8152)</f>
      </c>
      <c r="M8153" s="181" t="str">
        <f>L8153*(1-K8153)</f>
      </c>
    </row>
    <row r="8154">
      <c r="A8154" t="s">
        <v>164</v>
      </c>
      <c r="B8154" t="s">
        <v>115</v>
      </c>
      <c r="C8154" s="32" t="s">
        <v>376</v>
      </c>
      <c r="D8154" t="s">
        <v>458</v>
      </c>
      <c r="E8154" t="s">
        <v>476</v>
      </c>
      <c r="F8154" s="174" t="n">
        <v>2046</v>
      </c>
      <c r="G8154" s="175" t="n">
        <v>62</v>
      </c>
      <c r="H8154" s="176" t="n">
        <v>19320.6722028211</v>
      </c>
      <c r="I8154" s="177" t="n">
        <v>3828949.04510872</v>
      </c>
      <c r="J8154" s="178" t="str">
        <f>IF(I8154&gt;0,H8154/I8154,0)</f>
      </c>
      <c r="K8154" s="179" t="str">
        <f>1-EXP(-J8154)</f>
      </c>
      <c r="L8154" s="180" t="str">
        <f>IF(G8154=30,1,M8153)</f>
      </c>
      <c r="M8154" s="181" t="str">
        <f>L8154*(1-K8154)</f>
      </c>
    </row>
    <row r="8155">
      <c r="A8155" t="s">
        <v>164</v>
      </c>
      <c r="B8155" t="s">
        <v>115</v>
      </c>
      <c r="C8155" s="32" t="s">
        <v>376</v>
      </c>
      <c r="D8155" t="s">
        <v>458</v>
      </c>
      <c r="E8155" t="s">
        <v>476</v>
      </c>
      <c r="F8155" s="174" t="n">
        <v>2046</v>
      </c>
      <c r="G8155" s="175" t="n">
        <v>63</v>
      </c>
      <c r="H8155" s="176" t="n">
        <v>20950.4312455427</v>
      </c>
      <c r="I8155" s="177" t="n">
        <v>3766161.64316434</v>
      </c>
      <c r="J8155" s="178" t="str">
        <f>IF(I8155&gt;0,H8155/I8155,0)</f>
      </c>
      <c r="K8155" s="179" t="str">
        <f>1-EXP(-J8155)</f>
      </c>
      <c r="L8155" s="180" t="str">
        <f>IF(G8155=30,1,M8154)</f>
      </c>
      <c r="M8155" s="181" t="str">
        <f>L8155*(1-K8155)</f>
      </c>
    </row>
    <row r="8156">
      <c r="A8156" t="s">
        <v>164</v>
      </c>
      <c r="B8156" t="s">
        <v>115</v>
      </c>
      <c r="C8156" s="32" t="s">
        <v>376</v>
      </c>
      <c r="D8156" t="s">
        <v>458</v>
      </c>
      <c r="E8156" t="s">
        <v>476</v>
      </c>
      <c r="F8156" s="174" t="n">
        <v>2046</v>
      </c>
      <c r="G8156" s="175" t="n">
        <v>64</v>
      </c>
      <c r="H8156" s="176" t="n">
        <v>22091.1355370851</v>
      </c>
      <c r="I8156" s="177" t="n">
        <v>3601896.3081927</v>
      </c>
      <c r="J8156" s="178" t="str">
        <f>IF(I8156&gt;0,H8156/I8156,0)</f>
      </c>
      <c r="K8156" s="179" t="str">
        <f>1-EXP(-J8156)</f>
      </c>
      <c r="L8156" s="180" t="str">
        <f>IF(G8156=30,1,M8155)</f>
      </c>
      <c r="M8156" s="181" t="str">
        <f>L8156*(1-K8156)</f>
      </c>
    </row>
    <row r="8157">
      <c r="A8157" t="s">
        <v>164</v>
      </c>
      <c r="B8157" t="s">
        <v>115</v>
      </c>
      <c r="C8157" s="32" t="s">
        <v>376</v>
      </c>
      <c r="D8157" t="s">
        <v>458</v>
      </c>
      <c r="E8157" t="s">
        <v>476</v>
      </c>
      <c r="F8157" s="174" t="n">
        <v>2046</v>
      </c>
      <c r="G8157" s="175" t="n">
        <v>65</v>
      </c>
      <c r="H8157" s="176" t="n">
        <v>22492.1499787953</v>
      </c>
      <c r="I8157" s="177" t="n">
        <v>3490738.18896971</v>
      </c>
      <c r="J8157" s="178" t="str">
        <f>IF(I8157&gt;0,H8157/I8157,0)</f>
      </c>
      <c r="K8157" s="179" t="str">
        <f>1-EXP(-J8157)</f>
      </c>
      <c r="L8157" s="180" t="str">
        <f>IF(G8157=30,1,M8156)</f>
      </c>
      <c r="M8157" s="181" t="str">
        <f>L8157*(1-K8157)</f>
      </c>
    </row>
    <row r="8158">
      <c r="A8158" t="s">
        <v>164</v>
      </c>
      <c r="B8158" t="s">
        <v>115</v>
      </c>
      <c r="C8158" s="32" t="s">
        <v>376</v>
      </c>
      <c r="D8158" t="s">
        <v>458</v>
      </c>
      <c r="E8158" t="s">
        <v>476</v>
      </c>
      <c r="F8158" s="174" t="n">
        <v>2046</v>
      </c>
      <c r="G8158" s="175" t="n">
        <v>66</v>
      </c>
      <c r="H8158" s="176" t="n">
        <v>23463.0202198587</v>
      </c>
      <c r="I8158" s="177" t="n">
        <v>3391257.22514646</v>
      </c>
      <c r="J8158" s="178" t="str">
        <f>IF(I8158&gt;0,H8158/I8158,0)</f>
      </c>
      <c r="K8158" s="179" t="str">
        <f>1-EXP(-J8158)</f>
      </c>
      <c r="L8158" s="180" t="str">
        <f>IF(G8158=30,1,M8157)</f>
      </c>
      <c r="M8158" s="181" t="str">
        <f>L8158*(1-K8158)</f>
      </c>
    </row>
    <row r="8159">
      <c r="A8159" t="s">
        <v>164</v>
      </c>
      <c r="B8159" t="s">
        <v>115</v>
      </c>
      <c r="C8159" s="32" t="s">
        <v>376</v>
      </c>
      <c r="D8159" t="s">
        <v>458</v>
      </c>
      <c r="E8159" t="s">
        <v>476</v>
      </c>
      <c r="F8159" s="174" t="n">
        <v>2046</v>
      </c>
      <c r="G8159" s="175" t="n">
        <v>67</v>
      </c>
      <c r="H8159" s="176" t="n">
        <v>25059.1694280742</v>
      </c>
      <c r="I8159" s="177" t="n">
        <v>3284431.03664434</v>
      </c>
      <c r="J8159" s="178" t="str">
        <f>IF(I8159&gt;0,H8159/I8159,0)</f>
      </c>
      <c r="K8159" s="179" t="str">
        <f>1-EXP(-J8159)</f>
      </c>
      <c r="L8159" s="180" t="str">
        <f>IF(G8159=30,1,M8158)</f>
      </c>
      <c r="M8159" s="181" t="str">
        <f>L8159*(1-K8159)</f>
      </c>
    </row>
    <row r="8160">
      <c r="A8160" t="s">
        <v>164</v>
      </c>
      <c r="B8160" t="s">
        <v>115</v>
      </c>
      <c r="C8160" s="32" t="s">
        <v>376</v>
      </c>
      <c r="D8160" t="s">
        <v>458</v>
      </c>
      <c r="E8160" t="s">
        <v>476</v>
      </c>
      <c r="F8160" s="174" t="n">
        <v>2046</v>
      </c>
      <c r="G8160" s="175" t="n">
        <v>68</v>
      </c>
      <c r="H8160" s="176" t="n">
        <v>26587.430721109</v>
      </c>
      <c r="I8160" s="177" t="n">
        <v>3159298.15133638</v>
      </c>
      <c r="J8160" s="178" t="str">
        <f>IF(I8160&gt;0,H8160/I8160,0)</f>
      </c>
      <c r="K8160" s="179" t="str">
        <f>1-EXP(-J8160)</f>
      </c>
      <c r="L8160" s="180" t="str">
        <f>IF(G8160=30,1,M8159)</f>
      </c>
      <c r="M8160" s="181" t="str">
        <f>L8160*(1-K8160)</f>
      </c>
    </row>
    <row r="8161">
      <c r="A8161" t="s">
        <v>164</v>
      </c>
      <c r="B8161" t="s">
        <v>115</v>
      </c>
      <c r="C8161" s="32" t="s">
        <v>376</v>
      </c>
      <c r="D8161" t="s">
        <v>458</v>
      </c>
      <c r="E8161" t="s">
        <v>476</v>
      </c>
      <c r="F8161" s="174" t="n">
        <v>2046</v>
      </c>
      <c r="G8161" s="175" t="n">
        <v>69</v>
      </c>
      <c r="H8161" s="176" t="n">
        <v>28308.7093969272</v>
      </c>
      <c r="I8161" s="177" t="n">
        <v>3045019.86000403</v>
      </c>
      <c r="J8161" s="178" t="str">
        <f>IF(I8161&gt;0,H8161/I8161,0)</f>
      </c>
      <c r="K8161" s="179" t="str">
        <f>1-EXP(-J8161)</f>
      </c>
      <c r="L8161" s="180" t="str">
        <f>IF(G8161=30,1,M8160)</f>
      </c>
      <c r="M8161" s="181" t="str">
        <f>L8161*(1-K8161)</f>
      </c>
    </row>
    <row r="8162">
      <c r="A8162" t="s">
        <v>164</v>
      </c>
      <c r="B8162" t="s">
        <v>115</v>
      </c>
      <c r="C8162" s="32" t="s">
        <v>376</v>
      </c>
      <c r="D8162" t="s">
        <v>458</v>
      </c>
      <c r="E8162" t="s">
        <v>476</v>
      </c>
      <c r="F8162" s="174" t="n">
        <v>2047</v>
      </c>
      <c r="G8162" s="175" t="n">
        <v>30</v>
      </c>
      <c r="H8162" s="176" t="n">
        <v>614.974060795373</v>
      </c>
      <c r="I8162" s="177" t="n">
        <v>4320537.75740592</v>
      </c>
      <c r="J8162" s="178" t="str">
        <f>IF(I8162&gt;0,H8162/I8162,0)</f>
      </c>
      <c r="K8162" s="179" t="str">
        <f>1-EXP(-J8162)</f>
      </c>
      <c r="L8162" s="180" t="str">
        <f>IF(G8162=30,1,M8161)</f>
      </c>
      <c r="M8162" s="181" t="str">
        <f>L8162*(1-K8162)</f>
      </c>
    </row>
    <row r="8163">
      <c r="A8163" t="s">
        <v>164</v>
      </c>
      <c r="B8163" t="s">
        <v>115</v>
      </c>
      <c r="C8163" s="32" t="s">
        <v>376</v>
      </c>
      <c r="D8163" t="s">
        <v>458</v>
      </c>
      <c r="E8163" t="s">
        <v>476</v>
      </c>
      <c r="F8163" s="174" t="n">
        <v>2047</v>
      </c>
      <c r="G8163" s="175" t="n">
        <v>31</v>
      </c>
      <c r="H8163" s="176" t="n">
        <v>822.56925267208</v>
      </c>
      <c r="I8163" s="177" t="n">
        <v>4583302.33532035</v>
      </c>
      <c r="J8163" s="178" t="str">
        <f>IF(I8163&gt;0,H8163/I8163,0)</f>
      </c>
      <c r="K8163" s="179" t="str">
        <f>1-EXP(-J8163)</f>
      </c>
      <c r="L8163" s="180" t="str">
        <f>IF(G8163=30,1,M8162)</f>
      </c>
      <c r="M8163" s="181" t="str">
        <f>L8163*(1-K8163)</f>
      </c>
    </row>
    <row r="8164">
      <c r="A8164" t="s">
        <v>164</v>
      </c>
      <c r="B8164" t="s">
        <v>115</v>
      </c>
      <c r="C8164" s="32" t="s">
        <v>376</v>
      </c>
      <c r="D8164" t="s">
        <v>458</v>
      </c>
      <c r="E8164" t="s">
        <v>476</v>
      </c>
      <c r="F8164" s="174" t="n">
        <v>2047</v>
      </c>
      <c r="G8164" s="175" t="n">
        <v>32</v>
      </c>
      <c r="H8164" s="176" t="n">
        <v>904.055388337572</v>
      </c>
      <c r="I8164" s="177" t="n">
        <v>4632205.37055357</v>
      </c>
      <c r="J8164" s="178" t="str">
        <f>IF(I8164&gt;0,H8164/I8164,0)</f>
      </c>
      <c r="K8164" s="179" t="str">
        <f>1-EXP(-J8164)</f>
      </c>
      <c r="L8164" s="180" t="str">
        <f>IF(G8164=30,1,M8163)</f>
      </c>
      <c r="M8164" s="181" t="str">
        <f>L8164*(1-K8164)</f>
      </c>
    </row>
    <row r="8165">
      <c r="A8165" t="s">
        <v>164</v>
      </c>
      <c r="B8165" t="s">
        <v>115</v>
      </c>
      <c r="C8165" s="32" t="s">
        <v>376</v>
      </c>
      <c r="D8165" t="s">
        <v>458</v>
      </c>
      <c r="E8165" t="s">
        <v>476</v>
      </c>
      <c r="F8165" s="174" t="n">
        <v>2047</v>
      </c>
      <c r="G8165" s="175" t="n">
        <v>33</v>
      </c>
      <c r="H8165" s="176" t="n">
        <v>967.014519492508</v>
      </c>
      <c r="I8165" s="177" t="n">
        <v>4698564.92269826</v>
      </c>
      <c r="J8165" s="178" t="str">
        <f>IF(I8165&gt;0,H8165/I8165,0)</f>
      </c>
      <c r="K8165" s="179" t="str">
        <f>1-EXP(-J8165)</f>
      </c>
      <c r="L8165" s="180" t="str">
        <f>IF(G8165=30,1,M8164)</f>
      </c>
      <c r="M8165" s="181" t="str">
        <f>L8165*(1-K8165)</f>
      </c>
    </row>
    <row r="8166">
      <c r="A8166" t="s">
        <v>164</v>
      </c>
      <c r="B8166" t="s">
        <v>115</v>
      </c>
      <c r="C8166" s="32" t="s">
        <v>376</v>
      </c>
      <c r="D8166" t="s">
        <v>458</v>
      </c>
      <c r="E8166" t="s">
        <v>476</v>
      </c>
      <c r="F8166" s="174" t="n">
        <v>2047</v>
      </c>
      <c r="G8166" s="175" t="n">
        <v>34</v>
      </c>
      <c r="H8166" s="176" t="n">
        <v>1040.55420916157</v>
      </c>
      <c r="I8166" s="177" t="n">
        <v>4766245.09371653</v>
      </c>
      <c r="J8166" s="178" t="str">
        <f>IF(I8166&gt;0,H8166/I8166,0)</f>
      </c>
      <c r="K8166" s="179" t="str">
        <f>1-EXP(-J8166)</f>
      </c>
      <c r="L8166" s="180" t="str">
        <f>IF(G8166=30,1,M8165)</f>
      </c>
      <c r="M8166" s="181" t="str">
        <f>L8166*(1-K8166)</f>
      </c>
    </row>
    <row r="8167">
      <c r="A8167" t="s">
        <v>164</v>
      </c>
      <c r="B8167" t="s">
        <v>115</v>
      </c>
      <c r="C8167" s="32" t="s">
        <v>376</v>
      </c>
      <c r="D8167" t="s">
        <v>458</v>
      </c>
      <c r="E8167" t="s">
        <v>476</v>
      </c>
      <c r="F8167" s="174" t="n">
        <v>2047</v>
      </c>
      <c r="G8167" s="175" t="n">
        <v>35</v>
      </c>
      <c r="H8167" s="176" t="n">
        <v>1448.9237622462</v>
      </c>
      <c r="I8167" s="177" t="n">
        <v>4877986.22610193</v>
      </c>
      <c r="J8167" s="178" t="str">
        <f>IF(I8167&gt;0,H8167/I8167,0)</f>
      </c>
      <c r="K8167" s="179" t="str">
        <f>1-EXP(-J8167)</f>
      </c>
      <c r="L8167" s="180" t="str">
        <f>IF(G8167=30,1,M8166)</f>
      </c>
      <c r="M8167" s="181" t="str">
        <f>L8167*(1-K8167)</f>
      </c>
    </row>
    <row r="8168">
      <c r="A8168" t="s">
        <v>164</v>
      </c>
      <c r="B8168" t="s">
        <v>115</v>
      </c>
      <c r="C8168" s="32" t="s">
        <v>376</v>
      </c>
      <c r="D8168" t="s">
        <v>458</v>
      </c>
      <c r="E8168" t="s">
        <v>476</v>
      </c>
      <c r="F8168" s="174" t="n">
        <v>2047</v>
      </c>
      <c r="G8168" s="175" t="n">
        <v>36</v>
      </c>
      <c r="H8168" s="176" t="n">
        <v>1563.55828579227</v>
      </c>
      <c r="I8168" s="177" t="n">
        <v>4848786.82941946</v>
      </c>
      <c r="J8168" s="178" t="str">
        <f>IF(I8168&gt;0,H8168/I8168,0)</f>
      </c>
      <c r="K8168" s="179" t="str">
        <f>1-EXP(-J8168)</f>
      </c>
      <c r="L8168" s="180" t="str">
        <f>IF(G8168=30,1,M8167)</f>
      </c>
      <c r="M8168" s="181" t="str">
        <f>L8168*(1-K8168)</f>
      </c>
    </row>
    <row r="8169">
      <c r="A8169" t="s">
        <v>164</v>
      </c>
      <c r="B8169" t="s">
        <v>115</v>
      </c>
      <c r="C8169" s="32" t="s">
        <v>376</v>
      </c>
      <c r="D8169" t="s">
        <v>458</v>
      </c>
      <c r="E8169" t="s">
        <v>476</v>
      </c>
      <c r="F8169" s="174" t="n">
        <v>2047</v>
      </c>
      <c r="G8169" s="175" t="n">
        <v>37</v>
      </c>
      <c r="H8169" s="176" t="n">
        <v>1637.5352235788</v>
      </c>
      <c r="I8169" s="177" t="n">
        <v>4714546.83146765</v>
      </c>
      <c r="J8169" s="178" t="str">
        <f>IF(I8169&gt;0,H8169/I8169,0)</f>
      </c>
      <c r="K8169" s="179" t="str">
        <f>1-EXP(-J8169)</f>
      </c>
      <c r="L8169" s="180" t="str">
        <f>IF(G8169=30,1,M8168)</f>
      </c>
      <c r="M8169" s="181" t="str">
        <f>L8169*(1-K8169)</f>
      </c>
    </row>
    <row r="8170">
      <c r="A8170" t="s">
        <v>164</v>
      </c>
      <c r="B8170" t="s">
        <v>115</v>
      </c>
      <c r="C8170" s="32" t="s">
        <v>376</v>
      </c>
      <c r="D8170" t="s">
        <v>458</v>
      </c>
      <c r="E8170" t="s">
        <v>476</v>
      </c>
      <c r="F8170" s="174" t="n">
        <v>2047</v>
      </c>
      <c r="G8170" s="175" t="n">
        <v>38</v>
      </c>
      <c r="H8170" s="176" t="n">
        <v>1743.06655156012</v>
      </c>
      <c r="I8170" s="177" t="n">
        <v>4642608.99955695</v>
      </c>
      <c r="J8170" s="178" t="str">
        <f>IF(I8170&gt;0,H8170/I8170,0)</f>
      </c>
      <c r="K8170" s="179" t="str">
        <f>1-EXP(-J8170)</f>
      </c>
      <c r="L8170" s="180" t="str">
        <f>IF(G8170=30,1,M8169)</f>
      </c>
      <c r="M8170" s="181" t="str">
        <f>L8170*(1-K8170)</f>
      </c>
    </row>
    <row r="8171">
      <c r="A8171" t="s">
        <v>164</v>
      </c>
      <c r="B8171" t="s">
        <v>115</v>
      </c>
      <c r="C8171" s="32" t="s">
        <v>376</v>
      </c>
      <c r="D8171" t="s">
        <v>458</v>
      </c>
      <c r="E8171" t="s">
        <v>476</v>
      </c>
      <c r="F8171" s="174" t="n">
        <v>2047</v>
      </c>
      <c r="G8171" s="175" t="n">
        <v>39</v>
      </c>
      <c r="H8171" s="176" t="n">
        <v>1871.50198187856</v>
      </c>
      <c r="I8171" s="177" t="n">
        <v>4598202.02366908</v>
      </c>
      <c r="J8171" s="178" t="str">
        <f>IF(I8171&gt;0,H8171/I8171,0)</f>
      </c>
      <c r="K8171" s="179" t="str">
        <f>1-EXP(-J8171)</f>
      </c>
      <c r="L8171" s="180" t="str">
        <f>IF(G8171=30,1,M8170)</f>
      </c>
      <c r="M8171" s="181" t="str">
        <f>L8171*(1-K8171)</f>
      </c>
    </row>
    <row r="8172">
      <c r="A8172" t="s">
        <v>164</v>
      </c>
      <c r="B8172" t="s">
        <v>115</v>
      </c>
      <c r="C8172" s="32" t="s">
        <v>376</v>
      </c>
      <c r="D8172" t="s">
        <v>458</v>
      </c>
      <c r="E8172" t="s">
        <v>476</v>
      </c>
      <c r="F8172" s="174" t="n">
        <v>2047</v>
      </c>
      <c r="G8172" s="175" t="n">
        <v>40</v>
      </c>
      <c r="H8172" s="176" t="n">
        <v>2608.98398497221</v>
      </c>
      <c r="I8172" s="177" t="n">
        <v>4620929.3183561</v>
      </c>
      <c r="J8172" s="178" t="str">
        <f>IF(I8172&gt;0,H8172/I8172,0)</f>
      </c>
      <c r="K8172" s="179" t="str">
        <f>1-EXP(-J8172)</f>
      </c>
      <c r="L8172" s="180" t="str">
        <f>IF(G8172=30,1,M8171)</f>
      </c>
      <c r="M8172" s="181" t="str">
        <f>L8172*(1-K8172)</f>
      </c>
    </row>
    <row r="8173">
      <c r="A8173" t="s">
        <v>164</v>
      </c>
      <c r="B8173" t="s">
        <v>115</v>
      </c>
      <c r="C8173" s="32" t="s">
        <v>376</v>
      </c>
      <c r="D8173" t="s">
        <v>458</v>
      </c>
      <c r="E8173" t="s">
        <v>476</v>
      </c>
      <c r="F8173" s="174" t="n">
        <v>2047</v>
      </c>
      <c r="G8173" s="175" t="n">
        <v>41</v>
      </c>
      <c r="H8173" s="176" t="n">
        <v>2759.31119363707</v>
      </c>
      <c r="I8173" s="177" t="n">
        <v>4535050.66152299</v>
      </c>
      <c r="J8173" s="178" t="str">
        <f>IF(I8173&gt;0,H8173/I8173,0)</f>
      </c>
      <c r="K8173" s="179" t="str">
        <f>1-EXP(-J8173)</f>
      </c>
      <c r="L8173" s="180" t="str">
        <f>IF(G8173=30,1,M8172)</f>
      </c>
      <c r="M8173" s="181" t="str">
        <f>L8173*(1-K8173)</f>
      </c>
    </row>
    <row r="8174">
      <c r="A8174" t="s">
        <v>164</v>
      </c>
      <c r="B8174" t="s">
        <v>115</v>
      </c>
      <c r="C8174" s="32" t="s">
        <v>376</v>
      </c>
      <c r="D8174" t="s">
        <v>458</v>
      </c>
      <c r="E8174" t="s">
        <v>476</v>
      </c>
      <c r="F8174" s="174" t="n">
        <v>2047</v>
      </c>
      <c r="G8174" s="175" t="n">
        <v>42</v>
      </c>
      <c r="H8174" s="176" t="n">
        <v>2966.77828875824</v>
      </c>
      <c r="I8174" s="177" t="n">
        <v>4471105.26410375</v>
      </c>
      <c r="J8174" s="178" t="str">
        <f>IF(I8174&gt;0,H8174/I8174,0)</f>
      </c>
      <c r="K8174" s="179" t="str">
        <f>1-EXP(-J8174)</f>
      </c>
      <c r="L8174" s="180" t="str">
        <f>IF(G8174=30,1,M8173)</f>
      </c>
      <c r="M8174" s="181" t="str">
        <f>L8174*(1-K8174)</f>
      </c>
    </row>
    <row r="8175">
      <c r="A8175" t="s">
        <v>164</v>
      </c>
      <c r="B8175" t="s">
        <v>115</v>
      </c>
      <c r="C8175" s="32" t="s">
        <v>376</v>
      </c>
      <c r="D8175" t="s">
        <v>458</v>
      </c>
      <c r="E8175" t="s">
        <v>476</v>
      </c>
      <c r="F8175" s="174" t="n">
        <v>2047</v>
      </c>
      <c r="G8175" s="175" t="n">
        <v>43</v>
      </c>
      <c r="H8175" s="176" t="n">
        <v>3146.6463564743</v>
      </c>
      <c r="I8175" s="177" t="n">
        <v>4340063.97674221</v>
      </c>
      <c r="J8175" s="178" t="str">
        <f>IF(I8175&gt;0,H8175/I8175,0)</f>
      </c>
      <c r="K8175" s="179" t="str">
        <f>1-EXP(-J8175)</f>
      </c>
      <c r="L8175" s="180" t="str">
        <f>IF(G8175=30,1,M8174)</f>
      </c>
      <c r="M8175" s="181" t="str">
        <f>L8175*(1-K8175)</f>
      </c>
    </row>
    <row r="8176">
      <c r="A8176" t="s">
        <v>164</v>
      </c>
      <c r="B8176" t="s">
        <v>115</v>
      </c>
      <c r="C8176" s="32" t="s">
        <v>376</v>
      </c>
      <c r="D8176" t="s">
        <v>458</v>
      </c>
      <c r="E8176" t="s">
        <v>476</v>
      </c>
      <c r="F8176" s="174" t="n">
        <v>2047</v>
      </c>
      <c r="G8176" s="175" t="n">
        <v>44</v>
      </c>
      <c r="H8176" s="176" t="n">
        <v>3390.08208942519</v>
      </c>
      <c r="I8176" s="177" t="n">
        <v>4270598.75786979</v>
      </c>
      <c r="J8176" s="178" t="str">
        <f>IF(I8176&gt;0,H8176/I8176,0)</f>
      </c>
      <c r="K8176" s="179" t="str">
        <f>1-EXP(-J8176)</f>
      </c>
      <c r="L8176" s="180" t="str">
        <f>IF(G8176=30,1,M8175)</f>
      </c>
      <c r="M8176" s="181" t="str">
        <f>L8176*(1-K8176)</f>
      </c>
    </row>
    <row r="8177">
      <c r="A8177" t="s">
        <v>164</v>
      </c>
      <c r="B8177" t="s">
        <v>115</v>
      </c>
      <c r="C8177" s="32" t="s">
        <v>376</v>
      </c>
      <c r="D8177" t="s">
        <v>458</v>
      </c>
      <c r="E8177" t="s">
        <v>476</v>
      </c>
      <c r="F8177" s="174" t="n">
        <v>2047</v>
      </c>
      <c r="G8177" s="175" t="n">
        <v>45</v>
      </c>
      <c r="H8177" s="176" t="n">
        <v>4530.9912298105</v>
      </c>
      <c r="I8177" s="177" t="n">
        <v>4241673.12492365</v>
      </c>
      <c r="J8177" s="178" t="str">
        <f>IF(I8177&gt;0,H8177/I8177,0)</f>
      </c>
      <c r="K8177" s="179" t="str">
        <f>1-EXP(-J8177)</f>
      </c>
      <c r="L8177" s="180" t="str">
        <f>IF(G8177=30,1,M8176)</f>
      </c>
      <c r="M8177" s="181" t="str">
        <f>L8177*(1-K8177)</f>
      </c>
    </row>
    <row r="8178">
      <c r="A8178" t="s">
        <v>164</v>
      </c>
      <c r="B8178" t="s">
        <v>115</v>
      </c>
      <c r="C8178" s="32" t="s">
        <v>376</v>
      </c>
      <c r="D8178" t="s">
        <v>458</v>
      </c>
      <c r="E8178" t="s">
        <v>476</v>
      </c>
      <c r="F8178" s="174" t="n">
        <v>2047</v>
      </c>
      <c r="G8178" s="175" t="n">
        <v>46</v>
      </c>
      <c r="H8178" s="176" t="n">
        <v>4806.16327550482</v>
      </c>
      <c r="I8178" s="177" t="n">
        <v>4214390.79055001</v>
      </c>
      <c r="J8178" s="178" t="str">
        <f>IF(I8178&gt;0,H8178/I8178,0)</f>
      </c>
      <c r="K8178" s="179" t="str">
        <f>1-EXP(-J8178)</f>
      </c>
      <c r="L8178" s="180" t="str">
        <f>IF(G8178=30,1,M8177)</f>
      </c>
      <c r="M8178" s="181" t="str">
        <f>L8178*(1-K8178)</f>
      </c>
    </row>
    <row r="8179">
      <c r="A8179" t="s">
        <v>164</v>
      </c>
      <c r="B8179" t="s">
        <v>115</v>
      </c>
      <c r="C8179" s="32" t="s">
        <v>376</v>
      </c>
      <c r="D8179" t="s">
        <v>458</v>
      </c>
      <c r="E8179" t="s">
        <v>476</v>
      </c>
      <c r="F8179" s="174" t="n">
        <v>2047</v>
      </c>
      <c r="G8179" s="175" t="n">
        <v>47</v>
      </c>
      <c r="H8179" s="176" t="n">
        <v>5263.47349752821</v>
      </c>
      <c r="I8179" s="177" t="n">
        <v>4186909.12402206</v>
      </c>
      <c r="J8179" s="178" t="str">
        <f>IF(I8179&gt;0,H8179/I8179,0)</f>
      </c>
      <c r="K8179" s="179" t="str">
        <f>1-EXP(-J8179)</f>
      </c>
      <c r="L8179" s="180" t="str">
        <f>IF(G8179=30,1,M8178)</f>
      </c>
      <c r="M8179" s="181" t="str">
        <f>L8179*(1-K8179)</f>
      </c>
    </row>
    <row r="8180">
      <c r="A8180" t="s">
        <v>164</v>
      </c>
      <c r="B8180" t="s">
        <v>115</v>
      </c>
      <c r="C8180" s="32" t="s">
        <v>376</v>
      </c>
      <c r="D8180" t="s">
        <v>458</v>
      </c>
      <c r="E8180" t="s">
        <v>476</v>
      </c>
      <c r="F8180" s="174" t="n">
        <v>2047</v>
      </c>
      <c r="G8180" s="175" t="n">
        <v>48</v>
      </c>
      <c r="H8180" s="176" t="n">
        <v>5822.6725394034</v>
      </c>
      <c r="I8180" s="177" t="n">
        <v>4196965.90174458</v>
      </c>
      <c r="J8180" s="178" t="str">
        <f>IF(I8180&gt;0,H8180/I8180,0)</f>
      </c>
      <c r="K8180" s="179" t="str">
        <f>1-EXP(-J8180)</f>
      </c>
      <c r="L8180" s="180" t="str">
        <f>IF(G8180=30,1,M8179)</f>
      </c>
      <c r="M8180" s="181" t="str">
        <f>L8180*(1-K8180)</f>
      </c>
    </row>
    <row r="8181">
      <c r="A8181" t="s">
        <v>164</v>
      </c>
      <c r="B8181" t="s">
        <v>115</v>
      </c>
      <c r="C8181" s="32" t="s">
        <v>376</v>
      </c>
      <c r="D8181" t="s">
        <v>458</v>
      </c>
      <c r="E8181" t="s">
        <v>476</v>
      </c>
      <c r="F8181" s="174" t="n">
        <v>2047</v>
      </c>
      <c r="G8181" s="175" t="n">
        <v>49</v>
      </c>
      <c r="H8181" s="176" t="n">
        <v>6500.22031023654</v>
      </c>
      <c r="I8181" s="177" t="n">
        <v>4243629.88638161</v>
      </c>
      <c r="J8181" s="178" t="str">
        <f>IF(I8181&gt;0,H8181/I8181,0)</f>
      </c>
      <c r="K8181" s="179" t="str">
        <f>1-EXP(-J8181)</f>
      </c>
      <c r="L8181" s="180" t="str">
        <f>IF(G8181=30,1,M8180)</f>
      </c>
      <c r="M8181" s="181" t="str">
        <f>L8181*(1-K8181)</f>
      </c>
    </row>
    <row r="8182">
      <c r="A8182" t="s">
        <v>164</v>
      </c>
      <c r="B8182" t="s">
        <v>115</v>
      </c>
      <c r="C8182" s="32" t="s">
        <v>376</v>
      </c>
      <c r="D8182" t="s">
        <v>458</v>
      </c>
      <c r="E8182" t="s">
        <v>476</v>
      </c>
      <c r="F8182" s="174" t="n">
        <v>2047</v>
      </c>
      <c r="G8182" s="175" t="n">
        <v>50</v>
      </c>
      <c r="H8182" s="176" t="n">
        <v>7883.14136981464</v>
      </c>
      <c r="I8182" s="177" t="n">
        <v>4362076.37120914</v>
      </c>
      <c r="J8182" s="178" t="str">
        <f>IF(I8182&gt;0,H8182/I8182,0)</f>
      </c>
      <c r="K8182" s="179" t="str">
        <f>1-EXP(-J8182)</f>
      </c>
      <c r="L8182" s="180" t="str">
        <f>IF(G8182=30,1,M8181)</f>
      </c>
      <c r="M8182" s="181" t="str">
        <f>L8182*(1-K8182)</f>
      </c>
    </row>
    <row r="8183">
      <c r="A8183" t="s">
        <v>164</v>
      </c>
      <c r="B8183" t="s">
        <v>115</v>
      </c>
      <c r="C8183" s="32" t="s">
        <v>376</v>
      </c>
      <c r="D8183" t="s">
        <v>458</v>
      </c>
      <c r="E8183" t="s">
        <v>476</v>
      </c>
      <c r="F8183" s="174" t="n">
        <v>2047</v>
      </c>
      <c r="G8183" s="175" t="n">
        <v>51</v>
      </c>
      <c r="H8183" s="176" t="n">
        <v>8281.58424479039</v>
      </c>
      <c r="I8183" s="177" t="n">
        <v>4305622.36674936</v>
      </c>
      <c r="J8183" s="178" t="str">
        <f>IF(I8183&gt;0,H8183/I8183,0)</f>
      </c>
      <c r="K8183" s="179" t="str">
        <f>1-EXP(-J8183)</f>
      </c>
      <c r="L8183" s="180" t="str">
        <f>IF(G8183=30,1,M8182)</f>
      </c>
      <c r="M8183" s="181" t="str">
        <f>L8183*(1-K8183)</f>
      </c>
    </row>
    <row r="8184">
      <c r="A8184" t="s">
        <v>164</v>
      </c>
      <c r="B8184" t="s">
        <v>115</v>
      </c>
      <c r="C8184" s="32" t="s">
        <v>376</v>
      </c>
      <c r="D8184" t="s">
        <v>458</v>
      </c>
      <c r="E8184" t="s">
        <v>476</v>
      </c>
      <c r="F8184" s="174" t="n">
        <v>2047</v>
      </c>
      <c r="G8184" s="175" t="n">
        <v>52</v>
      </c>
      <c r="H8184" s="176" t="n">
        <v>8925.85079357647</v>
      </c>
      <c r="I8184" s="177" t="n">
        <v>4219860.29591119</v>
      </c>
      <c r="J8184" s="178" t="str">
        <f>IF(I8184&gt;0,H8184/I8184,0)</f>
      </c>
      <c r="K8184" s="179" t="str">
        <f>1-EXP(-J8184)</f>
      </c>
      <c r="L8184" s="180" t="str">
        <f>IF(G8184=30,1,M8183)</f>
      </c>
      <c r="M8184" s="181" t="str">
        <f>L8184*(1-K8184)</f>
      </c>
    </row>
    <row r="8185">
      <c r="A8185" t="s">
        <v>164</v>
      </c>
      <c r="B8185" t="s">
        <v>115</v>
      </c>
      <c r="C8185" s="32" t="s">
        <v>376</v>
      </c>
      <c r="D8185" t="s">
        <v>458</v>
      </c>
      <c r="E8185" t="s">
        <v>476</v>
      </c>
      <c r="F8185" s="174" t="n">
        <v>2047</v>
      </c>
      <c r="G8185" s="175" t="n">
        <v>53</v>
      </c>
      <c r="H8185" s="176" t="n">
        <v>9621.68598340319</v>
      </c>
      <c r="I8185" s="177" t="n">
        <v>4147834.94170567</v>
      </c>
      <c r="J8185" s="178" t="str">
        <f>IF(I8185&gt;0,H8185/I8185,0)</f>
      </c>
      <c r="K8185" s="179" t="str">
        <f>1-EXP(-J8185)</f>
      </c>
      <c r="L8185" s="180" t="str">
        <f>IF(G8185=30,1,M8184)</f>
      </c>
      <c r="M8185" s="181" t="str">
        <f>L8185*(1-K8185)</f>
      </c>
    </row>
    <row r="8186">
      <c r="A8186" t="s">
        <v>164</v>
      </c>
      <c r="B8186" t="s">
        <v>115</v>
      </c>
      <c r="C8186" s="32" t="s">
        <v>376</v>
      </c>
      <c r="D8186" t="s">
        <v>458</v>
      </c>
      <c r="E8186" t="s">
        <v>476</v>
      </c>
      <c r="F8186" s="174" t="n">
        <v>2047</v>
      </c>
      <c r="G8186" s="175" t="n">
        <v>54</v>
      </c>
      <c r="H8186" s="176" t="n">
        <v>10349.7267088477</v>
      </c>
      <c r="I8186" s="177" t="n">
        <v>4077863.32114118</v>
      </c>
      <c r="J8186" s="178" t="str">
        <f>IF(I8186&gt;0,H8186/I8186,0)</f>
      </c>
      <c r="K8186" s="179" t="str">
        <f>1-EXP(-J8186)</f>
      </c>
      <c r="L8186" s="180" t="str">
        <f>IF(G8186=30,1,M8185)</f>
      </c>
      <c r="M8186" s="181" t="str">
        <f>L8186*(1-K8186)</f>
      </c>
    </row>
    <row r="8187">
      <c r="A8187" t="s">
        <v>164</v>
      </c>
      <c r="B8187" t="s">
        <v>115</v>
      </c>
      <c r="C8187" s="32" t="s">
        <v>376</v>
      </c>
      <c r="D8187" t="s">
        <v>458</v>
      </c>
      <c r="E8187" t="s">
        <v>476</v>
      </c>
      <c r="F8187" s="174" t="n">
        <v>2047</v>
      </c>
      <c r="G8187" s="175" t="n">
        <v>55</v>
      </c>
      <c r="H8187" s="176" t="n">
        <v>11131.1294749578</v>
      </c>
      <c r="I8187" s="177" t="n">
        <v>4092552.34198458</v>
      </c>
      <c r="J8187" s="178" t="str">
        <f>IF(I8187&gt;0,H8187/I8187,0)</f>
      </c>
      <c r="K8187" s="179" t="str">
        <f>1-EXP(-J8187)</f>
      </c>
      <c r="L8187" s="180" t="str">
        <f>IF(G8187=30,1,M8186)</f>
      </c>
      <c r="M8187" s="181" t="str">
        <f>L8187*(1-K8187)</f>
      </c>
    </row>
    <row r="8188">
      <c r="A8188" t="s">
        <v>164</v>
      </c>
      <c r="B8188" t="s">
        <v>115</v>
      </c>
      <c r="C8188" s="32" t="s">
        <v>376</v>
      </c>
      <c r="D8188" t="s">
        <v>458</v>
      </c>
      <c r="E8188" t="s">
        <v>476</v>
      </c>
      <c r="F8188" s="174" t="n">
        <v>2047</v>
      </c>
      <c r="G8188" s="175" t="n">
        <v>56</v>
      </c>
      <c r="H8188" s="176" t="n">
        <v>11828.932527093</v>
      </c>
      <c r="I8188" s="177" t="n">
        <v>4086191.17517736</v>
      </c>
      <c r="J8188" s="178" t="str">
        <f>IF(I8188&gt;0,H8188/I8188,0)</f>
      </c>
      <c r="K8188" s="179" t="str">
        <f>1-EXP(-J8188)</f>
      </c>
      <c r="L8188" s="180" t="str">
        <f>IF(G8188=30,1,M8187)</f>
      </c>
      <c r="M8188" s="181" t="str">
        <f>L8188*(1-K8188)</f>
      </c>
    </row>
    <row r="8189">
      <c r="A8189" t="s">
        <v>164</v>
      </c>
      <c r="B8189" t="s">
        <v>115</v>
      </c>
      <c r="C8189" s="32" t="s">
        <v>376</v>
      </c>
      <c r="D8189" t="s">
        <v>458</v>
      </c>
      <c r="E8189" t="s">
        <v>476</v>
      </c>
      <c r="F8189" s="174" t="n">
        <v>2047</v>
      </c>
      <c r="G8189" s="175" t="n">
        <v>57</v>
      </c>
      <c r="H8189" s="176" t="n">
        <v>17365.799889795</v>
      </c>
      <c r="I8189" s="177" t="n">
        <v>6007664.67058511</v>
      </c>
      <c r="J8189" s="178" t="str">
        <f>IF(I8189&gt;0,H8189/I8189,0)</f>
      </c>
      <c r="K8189" s="179" t="str">
        <f>1-EXP(-J8189)</f>
      </c>
      <c r="L8189" s="180" t="str">
        <f>IF(G8189=30,1,M8188)</f>
      </c>
      <c r="M8189" s="181" t="str">
        <f>L8189*(1-K8189)</f>
      </c>
    </row>
    <row r="8190">
      <c r="A8190" t="s">
        <v>164</v>
      </c>
      <c r="B8190" t="s">
        <v>115</v>
      </c>
      <c r="C8190" s="32" t="s">
        <v>376</v>
      </c>
      <c r="D8190" t="s">
        <v>458</v>
      </c>
      <c r="E8190" t="s">
        <v>476</v>
      </c>
      <c r="F8190" s="174" t="n">
        <v>2047</v>
      </c>
      <c r="G8190" s="175" t="n">
        <v>58</v>
      </c>
      <c r="H8190" s="176" t="n">
        <v>13912.2775070771</v>
      </c>
      <c r="I8190" s="177" t="n">
        <v>3995550.74863552</v>
      </c>
      <c r="J8190" s="178" t="str">
        <f>IF(I8190&gt;0,H8190/I8190,0)</f>
      </c>
      <c r="K8190" s="179" t="str">
        <f>1-EXP(-J8190)</f>
      </c>
      <c r="L8190" s="180" t="str">
        <f>IF(G8190=30,1,M8189)</f>
      </c>
      <c r="M8190" s="181" t="str">
        <f>L8190*(1-K8190)</f>
      </c>
    </row>
    <row r="8191">
      <c r="A8191" t="s">
        <v>164</v>
      </c>
      <c r="B8191" t="s">
        <v>115</v>
      </c>
      <c r="C8191" s="32" t="s">
        <v>376</v>
      </c>
      <c r="D8191" t="s">
        <v>458</v>
      </c>
      <c r="E8191" t="s">
        <v>476</v>
      </c>
      <c r="F8191" s="174" t="n">
        <v>2047</v>
      </c>
      <c r="G8191" s="175" t="n">
        <v>59</v>
      </c>
      <c r="H8191" s="176" t="n">
        <v>15113.5298199881</v>
      </c>
      <c r="I8191" s="177" t="n">
        <v>3950690.45148035</v>
      </c>
      <c r="J8191" s="178" t="str">
        <f>IF(I8191&gt;0,H8191/I8191,0)</f>
      </c>
      <c r="K8191" s="179" t="str">
        <f>1-EXP(-J8191)</f>
      </c>
      <c r="L8191" s="180" t="str">
        <f>IF(G8191=30,1,M8190)</f>
      </c>
      <c r="M8191" s="181" t="str">
        <f>L8191*(1-K8191)</f>
      </c>
    </row>
    <row r="8192">
      <c r="A8192" t="s">
        <v>164</v>
      </c>
      <c r="B8192" t="s">
        <v>115</v>
      </c>
      <c r="C8192" s="32" t="s">
        <v>376</v>
      </c>
      <c r="D8192" t="s">
        <v>458</v>
      </c>
      <c r="E8192" t="s">
        <v>476</v>
      </c>
      <c r="F8192" s="174" t="n">
        <v>2047</v>
      </c>
      <c r="G8192" s="175" t="n">
        <v>60</v>
      </c>
      <c r="H8192" s="176" t="n">
        <v>15828.8104829289</v>
      </c>
      <c r="I8192" s="177" t="n">
        <v>3798352.41855506</v>
      </c>
      <c r="J8192" s="178" t="str">
        <f>IF(I8192&gt;0,H8192/I8192,0)</f>
      </c>
      <c r="K8192" s="179" t="str">
        <f>1-EXP(-J8192)</f>
      </c>
      <c r="L8192" s="180" t="str">
        <f>IF(G8192=30,1,M8191)</f>
      </c>
      <c r="M8192" s="181" t="str">
        <f>L8192*(1-K8192)</f>
      </c>
    </row>
    <row r="8193">
      <c r="A8193" t="s">
        <v>164</v>
      </c>
      <c r="B8193" t="s">
        <v>115</v>
      </c>
      <c r="C8193" s="32" t="s">
        <v>376</v>
      </c>
      <c r="D8193" t="s">
        <v>458</v>
      </c>
      <c r="E8193" t="s">
        <v>476</v>
      </c>
      <c r="F8193" s="174" t="n">
        <v>2047</v>
      </c>
      <c r="G8193" s="175" t="n">
        <v>61</v>
      </c>
      <c r="H8193" s="176" t="n">
        <v>16644.6254221592</v>
      </c>
      <c r="I8193" s="177" t="n">
        <v>3732982.259537</v>
      </c>
      <c r="J8193" s="178" t="str">
        <f>IF(I8193&gt;0,H8193/I8193,0)</f>
      </c>
      <c r="K8193" s="179" t="str">
        <f>1-EXP(-J8193)</f>
      </c>
      <c r="L8193" s="180" t="str">
        <f>IF(G8193=30,1,M8192)</f>
      </c>
      <c r="M8193" s="181" t="str">
        <f>L8193*(1-K8193)</f>
      </c>
    </row>
    <row r="8194">
      <c r="A8194" t="s">
        <v>164</v>
      </c>
      <c r="B8194" t="s">
        <v>115</v>
      </c>
      <c r="C8194" s="32" t="s">
        <v>376</v>
      </c>
      <c r="D8194" t="s">
        <v>458</v>
      </c>
      <c r="E8194" t="s">
        <v>476</v>
      </c>
      <c r="F8194" s="174" t="n">
        <v>2047</v>
      </c>
      <c r="G8194" s="175" t="n">
        <v>62</v>
      </c>
      <c r="H8194" s="176" t="n">
        <v>18450.3487503945</v>
      </c>
      <c r="I8194" s="177" t="n">
        <v>3748788.25775987</v>
      </c>
      <c r="J8194" s="178" t="str">
        <f>IF(I8194&gt;0,H8194/I8194,0)</f>
      </c>
      <c r="K8194" s="179" t="str">
        <f>1-EXP(-J8194)</f>
      </c>
      <c r="L8194" s="180" t="str">
        <f>IF(G8194=30,1,M8193)</f>
      </c>
      <c r="M8194" s="181" t="str">
        <f>L8194*(1-K8194)</f>
      </c>
    </row>
    <row r="8195">
      <c r="A8195" t="s">
        <v>164</v>
      </c>
      <c r="B8195" t="s">
        <v>115</v>
      </c>
      <c r="C8195" s="32" t="s">
        <v>376</v>
      </c>
      <c r="D8195" t="s">
        <v>458</v>
      </c>
      <c r="E8195" t="s">
        <v>476</v>
      </c>
      <c r="F8195" s="174" t="n">
        <v>2047</v>
      </c>
      <c r="G8195" s="175" t="n">
        <v>63</v>
      </c>
      <c r="H8195" s="176" t="n">
        <v>20533.4731385093</v>
      </c>
      <c r="I8195" s="177" t="n">
        <v>3782159.39797131</v>
      </c>
      <c r="J8195" s="178" t="str">
        <f>IF(I8195&gt;0,H8195/I8195,0)</f>
      </c>
      <c r="K8195" s="179" t="str">
        <f>1-EXP(-J8195)</f>
      </c>
      <c r="L8195" s="180" t="str">
        <f>IF(G8195=30,1,M8194)</f>
      </c>
      <c r="M8195" s="181" t="str">
        <f>L8195*(1-K8195)</f>
      </c>
    </row>
    <row r="8196">
      <c r="A8196" t="s">
        <v>164</v>
      </c>
      <c r="B8196" t="s">
        <v>115</v>
      </c>
      <c r="C8196" s="32" t="s">
        <v>376</v>
      </c>
      <c r="D8196" t="s">
        <v>458</v>
      </c>
      <c r="E8196" t="s">
        <v>476</v>
      </c>
      <c r="F8196" s="174" t="n">
        <v>2047</v>
      </c>
      <c r="G8196" s="175" t="n">
        <v>64</v>
      </c>
      <c r="H8196" s="176" t="n">
        <v>22225.2686544538</v>
      </c>
      <c r="I8196" s="177" t="n">
        <v>3715564.83042678</v>
      </c>
      <c r="J8196" s="178" t="str">
        <f>IF(I8196&gt;0,H8196/I8196,0)</f>
      </c>
      <c r="K8196" s="179" t="str">
        <f>1-EXP(-J8196)</f>
      </c>
      <c r="L8196" s="180" t="str">
        <f>IF(G8196=30,1,M8195)</f>
      </c>
      <c r="M8196" s="181" t="str">
        <f>L8196*(1-K8196)</f>
      </c>
    </row>
    <row r="8197">
      <c r="A8197" t="s">
        <v>164</v>
      </c>
      <c r="B8197" t="s">
        <v>115</v>
      </c>
      <c r="C8197" s="32" t="s">
        <v>376</v>
      </c>
      <c r="D8197" t="s">
        <v>458</v>
      </c>
      <c r="E8197" t="s">
        <v>476</v>
      </c>
      <c r="F8197" s="174" t="n">
        <v>2047</v>
      </c>
      <c r="G8197" s="175" t="n">
        <v>65</v>
      </c>
      <c r="H8197" s="176" t="n">
        <v>22303.7696111722</v>
      </c>
      <c r="I8197" s="177" t="n">
        <v>3548665.4960006</v>
      </c>
      <c r="J8197" s="178" t="str">
        <f>IF(I8197&gt;0,H8197/I8197,0)</f>
      </c>
      <c r="K8197" s="179" t="str">
        <f>1-EXP(-J8197)</f>
      </c>
      <c r="L8197" s="180" t="str">
        <f>IF(G8197=30,1,M8196)</f>
      </c>
      <c r="M8197" s="181" t="str">
        <f>L8197*(1-K8197)</f>
      </c>
    </row>
    <row r="8198">
      <c r="A8198" t="s">
        <v>164</v>
      </c>
      <c r="B8198" t="s">
        <v>115</v>
      </c>
      <c r="C8198" s="32" t="s">
        <v>376</v>
      </c>
      <c r="D8198" t="s">
        <v>458</v>
      </c>
      <c r="E8198" t="s">
        <v>476</v>
      </c>
      <c r="F8198" s="174" t="n">
        <v>2047</v>
      </c>
      <c r="G8198" s="175" t="n">
        <v>66</v>
      </c>
      <c r="H8198" s="176" t="n">
        <v>23164.037871204</v>
      </c>
      <c r="I8198" s="177" t="n">
        <v>3434599.3949579</v>
      </c>
      <c r="J8198" s="178" t="str">
        <f>IF(I8198&gt;0,H8198/I8198,0)</f>
      </c>
      <c r="K8198" s="179" t="str">
        <f>1-EXP(-J8198)</f>
      </c>
      <c r="L8198" s="180" t="str">
        <f>IF(G8198=30,1,M8197)</f>
      </c>
      <c r="M8198" s="181" t="str">
        <f>L8198*(1-K8198)</f>
      </c>
    </row>
    <row r="8199">
      <c r="A8199" t="s">
        <v>164</v>
      </c>
      <c r="B8199" t="s">
        <v>115</v>
      </c>
      <c r="C8199" s="32" t="s">
        <v>376</v>
      </c>
      <c r="D8199" t="s">
        <v>458</v>
      </c>
      <c r="E8199" t="s">
        <v>476</v>
      </c>
      <c r="F8199" s="174" t="n">
        <v>2047</v>
      </c>
      <c r="G8199" s="175" t="n">
        <v>67</v>
      </c>
      <c r="H8199" s="176" t="n">
        <v>24779.8239739827</v>
      </c>
      <c r="I8199" s="177" t="n">
        <v>3331233.07179412</v>
      </c>
      <c r="J8199" s="178" t="str">
        <f>IF(I8199&gt;0,H8199/I8199,0)</f>
      </c>
      <c r="K8199" s="179" t="str">
        <f>1-EXP(-J8199)</f>
      </c>
      <c r="L8199" s="180" t="str">
        <f>IF(G8199=30,1,M8198)</f>
      </c>
      <c r="M8199" s="181" t="str">
        <f>L8199*(1-K8199)</f>
      </c>
    </row>
    <row r="8200">
      <c r="A8200" t="s">
        <v>164</v>
      </c>
      <c r="B8200" t="s">
        <v>115</v>
      </c>
      <c r="C8200" s="32" t="s">
        <v>376</v>
      </c>
      <c r="D8200" t="s">
        <v>458</v>
      </c>
      <c r="E8200" t="s">
        <v>476</v>
      </c>
      <c r="F8200" s="174" t="n">
        <v>2047</v>
      </c>
      <c r="G8200" s="175" t="n">
        <v>68</v>
      </c>
      <c r="H8200" s="176" t="n">
        <v>26435.5444330541</v>
      </c>
      <c r="I8200" s="177" t="n">
        <v>3220534.67088632</v>
      </c>
      <c r="J8200" s="178" t="str">
        <f>IF(I8200&gt;0,H8200/I8200,0)</f>
      </c>
      <c r="K8200" s="179" t="str">
        <f>1-EXP(-J8200)</f>
      </c>
      <c r="L8200" s="180" t="str">
        <f>IF(G8200=30,1,M8199)</f>
      </c>
      <c r="M8200" s="181" t="str">
        <f>L8200*(1-K8200)</f>
      </c>
    </row>
    <row r="8201">
      <c r="A8201" t="s">
        <v>164</v>
      </c>
      <c r="B8201" t="s">
        <v>115</v>
      </c>
      <c r="C8201" s="32" t="s">
        <v>376</v>
      </c>
      <c r="D8201" t="s">
        <v>458</v>
      </c>
      <c r="E8201" t="s">
        <v>476</v>
      </c>
      <c r="F8201" s="174" t="n">
        <v>2047</v>
      </c>
      <c r="G8201" s="175" t="n">
        <v>69</v>
      </c>
      <c r="H8201" s="176" t="n">
        <v>28016.6036142178</v>
      </c>
      <c r="I8201" s="177" t="n">
        <v>3091726.83801073</v>
      </c>
      <c r="J8201" s="178" t="str">
        <f>IF(I8201&gt;0,H8201/I8201,0)</f>
      </c>
      <c r="K8201" s="179" t="str">
        <f>1-EXP(-J8201)</f>
      </c>
      <c r="L8201" s="180" t="str">
        <f>IF(G8201=30,1,M8200)</f>
      </c>
      <c r="M8201" s="181" t="str">
        <f>L8201*(1-K8201)</f>
      </c>
    </row>
    <row r="8202">
      <c r="A8202" t="s">
        <v>164</v>
      </c>
      <c r="B8202" t="s">
        <v>115</v>
      </c>
      <c r="C8202" s="32" t="s">
        <v>376</v>
      </c>
      <c r="D8202" t="s">
        <v>458</v>
      </c>
      <c r="E8202" t="s">
        <v>476</v>
      </c>
      <c r="F8202" s="174" t="n">
        <v>2048</v>
      </c>
      <c r="G8202" s="175" t="n">
        <v>30</v>
      </c>
      <c r="H8202" s="176" t="n">
        <v>609.228212881537</v>
      </c>
      <c r="I8202" s="177" t="n">
        <v>4275320.81038572</v>
      </c>
      <c r="J8202" s="178" t="str">
        <f>IF(I8202&gt;0,H8202/I8202,0)</f>
      </c>
      <c r="K8202" s="179" t="str">
        <f>1-EXP(-J8202)</f>
      </c>
      <c r="L8202" s="180" t="str">
        <f>IF(G8202=30,1,M8201)</f>
      </c>
      <c r="M8202" s="181" t="str">
        <f>L8202*(1-K8202)</f>
      </c>
    </row>
    <row r="8203">
      <c r="A8203" t="s">
        <v>164</v>
      </c>
      <c r="B8203" t="s">
        <v>115</v>
      </c>
      <c r="C8203" s="32" t="s">
        <v>376</v>
      </c>
      <c r="D8203" t="s">
        <v>458</v>
      </c>
      <c r="E8203" t="s">
        <v>476</v>
      </c>
      <c r="F8203" s="174" t="n">
        <v>2048</v>
      </c>
      <c r="G8203" s="175" t="n">
        <v>31</v>
      </c>
      <c r="H8203" s="176" t="n">
        <v>744.46579566132</v>
      </c>
      <c r="I8203" s="177" t="n">
        <v>4315860.46676436</v>
      </c>
      <c r="J8203" s="178" t="str">
        <f>IF(I8203&gt;0,H8203/I8203,0)</f>
      </c>
      <c r="K8203" s="179" t="str">
        <f>1-EXP(-J8203)</f>
      </c>
      <c r="L8203" s="180" t="str">
        <f>IF(G8203=30,1,M8202)</f>
      </c>
      <c r="M8203" s="181" t="str">
        <f>L8203*(1-K8203)</f>
      </c>
    </row>
    <row r="8204">
      <c r="A8204" t="s">
        <v>164</v>
      </c>
      <c r="B8204" t="s">
        <v>115</v>
      </c>
      <c r="C8204" s="32" t="s">
        <v>376</v>
      </c>
      <c r="D8204" t="s">
        <v>458</v>
      </c>
      <c r="E8204" t="s">
        <v>476</v>
      </c>
      <c r="F8204" s="174" t="n">
        <v>2048</v>
      </c>
      <c r="G8204" s="175" t="n">
        <v>32</v>
      </c>
      <c r="H8204" s="176" t="n">
        <v>857.907041407739</v>
      </c>
      <c r="I8204" s="177" t="n">
        <v>4578481.76117538</v>
      </c>
      <c r="J8204" s="178" t="str">
        <f>IF(I8204&gt;0,H8204/I8204,0)</f>
      </c>
      <c r="K8204" s="179" t="str">
        <f>1-EXP(-J8204)</f>
      </c>
      <c r="L8204" s="180" t="str">
        <f>IF(G8204=30,1,M8203)</f>
      </c>
      <c r="M8204" s="181" t="str">
        <f>L8204*(1-K8204)</f>
      </c>
    </row>
    <row r="8205">
      <c r="A8205" t="s">
        <v>164</v>
      </c>
      <c r="B8205" t="s">
        <v>115</v>
      </c>
      <c r="C8205" s="32" t="s">
        <v>376</v>
      </c>
      <c r="D8205" t="s">
        <v>458</v>
      </c>
      <c r="E8205" t="s">
        <v>476</v>
      </c>
      <c r="F8205" s="174" t="n">
        <v>2048</v>
      </c>
      <c r="G8205" s="175" t="n">
        <v>33</v>
      </c>
      <c r="H8205" s="176" t="n">
        <v>946.922137264435</v>
      </c>
      <c r="I8205" s="177" t="n">
        <v>4627107.43208035</v>
      </c>
      <c r="J8205" s="178" t="str">
        <f>IF(I8205&gt;0,H8205/I8205,0)</f>
      </c>
      <c r="K8205" s="179" t="str">
        <f>1-EXP(-J8205)</f>
      </c>
      <c r="L8205" s="180" t="str">
        <f>IF(G8205=30,1,M8204)</f>
      </c>
      <c r="M8205" s="181" t="str">
        <f>L8205*(1-K8205)</f>
      </c>
    </row>
    <row r="8206">
      <c r="A8206" t="s">
        <v>164</v>
      </c>
      <c r="B8206" t="s">
        <v>115</v>
      </c>
      <c r="C8206" s="32" t="s">
        <v>376</v>
      </c>
      <c r="D8206" t="s">
        <v>458</v>
      </c>
      <c r="E8206" t="s">
        <v>476</v>
      </c>
      <c r="F8206" s="174" t="n">
        <v>2048</v>
      </c>
      <c r="G8206" s="175" t="n">
        <v>34</v>
      </c>
      <c r="H8206" s="176" t="n">
        <v>1018.31078339505</v>
      </c>
      <c r="I8206" s="177" t="n">
        <v>4693162.33154949</v>
      </c>
      <c r="J8206" s="178" t="str">
        <f>IF(I8206&gt;0,H8206/I8206,0)</f>
      </c>
      <c r="K8206" s="179" t="str">
        <f>1-EXP(-J8206)</f>
      </c>
      <c r="L8206" s="180" t="str">
        <f>IF(G8206=30,1,M8205)</f>
      </c>
      <c r="M8206" s="181" t="str">
        <f>L8206*(1-K8206)</f>
      </c>
    </row>
    <row r="8207">
      <c r="A8207" t="s">
        <v>164</v>
      </c>
      <c r="B8207" t="s">
        <v>115</v>
      </c>
      <c r="C8207" s="32" t="s">
        <v>376</v>
      </c>
      <c r="D8207" t="s">
        <v>458</v>
      </c>
      <c r="E8207" t="s">
        <v>476</v>
      </c>
      <c r="F8207" s="174" t="n">
        <v>2048</v>
      </c>
      <c r="G8207" s="175" t="n">
        <v>35</v>
      </c>
      <c r="H8207" s="176" t="n">
        <v>1338.97006742217</v>
      </c>
      <c r="I8207" s="177" t="n">
        <v>4760488.31360855</v>
      </c>
      <c r="J8207" s="178" t="str">
        <f>IF(I8207&gt;0,H8207/I8207,0)</f>
      </c>
      <c r="K8207" s="179" t="str">
        <f>1-EXP(-J8207)</f>
      </c>
      <c r="L8207" s="180" t="str">
        <f>IF(G8207=30,1,M8206)</f>
      </c>
      <c r="M8207" s="181" t="str">
        <f>L8207*(1-K8207)</f>
      </c>
    </row>
    <row r="8208">
      <c r="A8208" t="s">
        <v>164</v>
      </c>
      <c r="B8208" t="s">
        <v>115</v>
      </c>
      <c r="C8208" s="32" t="s">
        <v>376</v>
      </c>
      <c r="D8208" t="s">
        <v>458</v>
      </c>
      <c r="E8208" t="s">
        <v>476</v>
      </c>
      <c r="F8208" s="174" t="n">
        <v>2048</v>
      </c>
      <c r="G8208" s="175" t="n">
        <v>36</v>
      </c>
      <c r="H8208" s="176" t="n">
        <v>1550.89879717947</v>
      </c>
      <c r="I8208" s="177" t="n">
        <v>4871419.50690019</v>
      </c>
      <c r="J8208" s="178" t="str">
        <f>IF(I8208&gt;0,H8208/I8208,0)</f>
      </c>
      <c r="K8208" s="179" t="str">
        <f>1-EXP(-J8208)</f>
      </c>
      <c r="L8208" s="180" t="str">
        <f>IF(G8208=30,1,M8207)</f>
      </c>
      <c r="M8208" s="181" t="str">
        <f>L8208*(1-K8208)</f>
      </c>
    </row>
    <row r="8209">
      <c r="A8209" t="s">
        <v>164</v>
      </c>
      <c r="B8209" t="s">
        <v>115</v>
      </c>
      <c r="C8209" s="32" t="s">
        <v>376</v>
      </c>
      <c r="D8209" t="s">
        <v>458</v>
      </c>
      <c r="E8209" t="s">
        <v>476</v>
      </c>
      <c r="F8209" s="174" t="n">
        <v>2048</v>
      </c>
      <c r="G8209" s="175" t="n">
        <v>37</v>
      </c>
      <c r="H8209" s="176" t="n">
        <v>1659.99541208512</v>
      </c>
      <c r="I8209" s="177" t="n">
        <v>4842249.05730984</v>
      </c>
      <c r="J8209" s="178" t="str">
        <f>IF(I8209&gt;0,H8209/I8209,0)</f>
      </c>
      <c r="K8209" s="179" t="str">
        <f>1-EXP(-J8209)</f>
      </c>
      <c r="L8209" s="180" t="str">
        <f>IF(G8209=30,1,M8208)</f>
      </c>
      <c r="M8209" s="181" t="str">
        <f>L8209*(1-K8209)</f>
      </c>
    </row>
    <row r="8210">
      <c r="A8210" t="s">
        <v>164</v>
      </c>
      <c r="B8210" t="s">
        <v>115</v>
      </c>
      <c r="C8210" s="32" t="s">
        <v>376</v>
      </c>
      <c r="D8210" t="s">
        <v>458</v>
      </c>
      <c r="E8210" t="s">
        <v>476</v>
      </c>
      <c r="F8210" s="174" t="n">
        <v>2048</v>
      </c>
      <c r="G8210" s="175" t="n">
        <v>38</v>
      </c>
      <c r="H8210" s="176" t="n">
        <v>1743.93213108921</v>
      </c>
      <c r="I8210" s="177" t="n">
        <v>4707762.86751721</v>
      </c>
      <c r="J8210" s="178" t="str">
        <f>IF(I8210&gt;0,H8210/I8210,0)</f>
      </c>
      <c r="K8210" s="179" t="str">
        <f>1-EXP(-J8210)</f>
      </c>
      <c r="L8210" s="180" t="str">
        <f>IF(G8210=30,1,M8209)</f>
      </c>
      <c r="M8210" s="181" t="str">
        <f>L8210*(1-K8210)</f>
      </c>
    </row>
    <row r="8211">
      <c r="A8211" t="s">
        <v>164</v>
      </c>
      <c r="B8211" t="s">
        <v>115</v>
      </c>
      <c r="C8211" s="32" t="s">
        <v>376</v>
      </c>
      <c r="D8211" t="s">
        <v>458</v>
      </c>
      <c r="E8211" t="s">
        <v>476</v>
      </c>
      <c r="F8211" s="174" t="n">
        <v>2048</v>
      </c>
      <c r="G8211" s="175" t="n">
        <v>39</v>
      </c>
      <c r="H8211" s="176" t="n">
        <v>1860.87758533495</v>
      </c>
      <c r="I8211" s="177" t="n">
        <v>4635451.23578416</v>
      </c>
      <c r="J8211" s="178" t="str">
        <f>IF(I8211&gt;0,H8211/I8211,0)</f>
      </c>
      <c r="K8211" s="179" t="str">
        <f>1-EXP(-J8211)</f>
      </c>
      <c r="L8211" s="180" t="str">
        <f>IF(G8211=30,1,M8210)</f>
      </c>
      <c r="M8211" s="181" t="str">
        <f>L8211*(1-K8211)</f>
      </c>
    </row>
    <row r="8212">
      <c r="A8212" t="s">
        <v>164</v>
      </c>
      <c r="B8212" t="s">
        <v>115</v>
      </c>
      <c r="C8212" s="32" t="s">
        <v>376</v>
      </c>
      <c r="D8212" t="s">
        <v>458</v>
      </c>
      <c r="E8212" t="s">
        <v>476</v>
      </c>
      <c r="F8212" s="174" t="n">
        <v>2048</v>
      </c>
      <c r="G8212" s="175" t="n">
        <v>40</v>
      </c>
      <c r="H8212" s="176" t="n">
        <v>2479.506448382</v>
      </c>
      <c r="I8212" s="177" t="n">
        <v>4590581.33164789</v>
      </c>
      <c r="J8212" s="178" t="str">
        <f>IF(I8212&gt;0,H8212/I8212,0)</f>
      </c>
      <c r="K8212" s="179" t="str">
        <f>1-EXP(-J8212)</f>
      </c>
      <c r="L8212" s="180" t="str">
        <f>IF(G8212=30,1,M8211)</f>
      </c>
      <c r="M8212" s="181" t="str">
        <f>L8212*(1-K8212)</f>
      </c>
    </row>
    <row r="8213">
      <c r="A8213" t="s">
        <v>164</v>
      </c>
      <c r="B8213" t="s">
        <v>115</v>
      </c>
      <c r="C8213" s="32" t="s">
        <v>376</v>
      </c>
      <c r="D8213" t="s">
        <v>458</v>
      </c>
      <c r="E8213" t="s">
        <v>476</v>
      </c>
      <c r="F8213" s="174" t="n">
        <v>2048</v>
      </c>
      <c r="G8213" s="175" t="n">
        <v>41</v>
      </c>
      <c r="H8213" s="176" t="n">
        <v>2759.45384902867</v>
      </c>
      <c r="I8213" s="177" t="n">
        <v>4612050.57525258</v>
      </c>
      <c r="J8213" s="178" t="str">
        <f>IF(I8213&gt;0,H8213/I8213,0)</f>
      </c>
      <c r="K8213" s="179" t="str">
        <f>1-EXP(-J8213)</f>
      </c>
      <c r="L8213" s="180" t="str">
        <f>IF(G8213=30,1,M8212)</f>
      </c>
      <c r="M8213" s="181" t="str">
        <f>L8213*(1-K8213)</f>
      </c>
    </row>
    <row r="8214">
      <c r="A8214" t="s">
        <v>164</v>
      </c>
      <c r="B8214" t="s">
        <v>115</v>
      </c>
      <c r="C8214" s="32" t="s">
        <v>376</v>
      </c>
      <c r="D8214" t="s">
        <v>458</v>
      </c>
      <c r="E8214" t="s">
        <v>476</v>
      </c>
      <c r="F8214" s="174" t="n">
        <v>2048</v>
      </c>
      <c r="G8214" s="175" t="n">
        <v>42</v>
      </c>
      <c r="H8214" s="176" t="n">
        <v>2952.70781314909</v>
      </c>
      <c r="I8214" s="177" t="n">
        <v>4526408.50643364</v>
      </c>
      <c r="J8214" s="178" t="str">
        <f>IF(I8214&gt;0,H8214/I8214,0)</f>
      </c>
      <c r="K8214" s="179" t="str">
        <f>1-EXP(-J8214)</f>
      </c>
      <c r="L8214" s="180" t="str">
        <f>IF(G8214=30,1,M8213)</f>
      </c>
      <c r="M8214" s="181" t="str">
        <f>L8214*(1-K8214)</f>
      </c>
    </row>
    <row r="8215">
      <c r="A8215" t="s">
        <v>164</v>
      </c>
      <c r="B8215" t="s">
        <v>115</v>
      </c>
      <c r="C8215" s="32" t="s">
        <v>376</v>
      </c>
      <c r="D8215" t="s">
        <v>458</v>
      </c>
      <c r="E8215" t="s">
        <v>476</v>
      </c>
      <c r="F8215" s="174" t="n">
        <v>2048</v>
      </c>
      <c r="G8215" s="175" t="n">
        <v>43</v>
      </c>
      <c r="H8215" s="176" t="n">
        <v>3179.05504360798</v>
      </c>
      <c r="I8215" s="177" t="n">
        <v>4461882.20148652</v>
      </c>
      <c r="J8215" s="178" t="str">
        <f>IF(I8215&gt;0,H8215/I8215,0)</f>
      </c>
      <c r="K8215" s="179" t="str">
        <f>1-EXP(-J8215)</f>
      </c>
      <c r="L8215" s="180" t="str">
        <f>IF(G8215=30,1,M8214)</f>
      </c>
      <c r="M8215" s="181" t="str">
        <f>L8215*(1-K8215)</f>
      </c>
    </row>
    <row r="8216">
      <c r="A8216" t="s">
        <v>164</v>
      </c>
      <c r="B8216" t="s">
        <v>115</v>
      </c>
      <c r="C8216" s="32" t="s">
        <v>376</v>
      </c>
      <c r="D8216" t="s">
        <v>458</v>
      </c>
      <c r="E8216" t="s">
        <v>476</v>
      </c>
      <c r="F8216" s="174" t="n">
        <v>2048</v>
      </c>
      <c r="G8216" s="175" t="n">
        <v>44</v>
      </c>
      <c r="H8216" s="176" t="n">
        <v>3376.84720820386</v>
      </c>
      <c r="I8216" s="177" t="n">
        <v>4330354.38777416</v>
      </c>
      <c r="J8216" s="178" t="str">
        <f>IF(I8216&gt;0,H8216/I8216,0)</f>
      </c>
      <c r="K8216" s="179" t="str">
        <f>1-EXP(-J8216)</f>
      </c>
      <c r="L8216" s="180" t="str">
        <f>IF(G8216=30,1,M8215)</f>
      </c>
      <c r="M8216" s="181" t="str">
        <f>L8216*(1-K8216)</f>
      </c>
    </row>
    <row r="8217">
      <c r="A8217" t="s">
        <v>164</v>
      </c>
      <c r="B8217" t="s">
        <v>115</v>
      </c>
      <c r="C8217" s="32" t="s">
        <v>376</v>
      </c>
      <c r="D8217" t="s">
        <v>458</v>
      </c>
      <c r="E8217" t="s">
        <v>476</v>
      </c>
      <c r="F8217" s="174" t="n">
        <v>2048</v>
      </c>
      <c r="G8217" s="175" t="n">
        <v>45</v>
      </c>
      <c r="H8217" s="176" t="n">
        <v>4294.98635634517</v>
      </c>
      <c r="I8217" s="177" t="n">
        <v>4260215.84876886</v>
      </c>
      <c r="J8217" s="178" t="str">
        <f>IF(I8217&gt;0,H8217/I8217,0)</f>
      </c>
      <c r="K8217" s="179" t="str">
        <f>1-EXP(-J8217)</f>
      </c>
      <c r="L8217" s="180" t="str">
        <f>IF(G8217=30,1,M8216)</f>
      </c>
      <c r="M8217" s="181" t="str">
        <f>L8217*(1-K8217)</f>
      </c>
    </row>
    <row r="8218">
      <c r="A8218" t="s">
        <v>164</v>
      </c>
      <c r="B8218" t="s">
        <v>115</v>
      </c>
      <c r="C8218" s="32" t="s">
        <v>376</v>
      </c>
      <c r="D8218" t="s">
        <v>458</v>
      </c>
      <c r="E8218" t="s">
        <v>476</v>
      </c>
      <c r="F8218" s="174" t="n">
        <v>2048</v>
      </c>
      <c r="G8218" s="175" t="n">
        <v>46</v>
      </c>
      <c r="H8218" s="176" t="n">
        <v>4726.37812214951</v>
      </c>
      <c r="I8218" s="177" t="n">
        <v>4229547.50680123</v>
      </c>
      <c r="J8218" s="178" t="str">
        <f>IF(I8218&gt;0,H8218/I8218,0)</f>
      </c>
      <c r="K8218" s="179" t="str">
        <f>1-EXP(-J8218)</f>
      </c>
      <c r="L8218" s="180" t="str">
        <f>IF(G8218=30,1,M8217)</f>
      </c>
      <c r="M8218" s="181" t="str">
        <f>L8218*(1-K8218)</f>
      </c>
    </row>
    <row r="8219">
      <c r="A8219" t="s">
        <v>164</v>
      </c>
      <c r="B8219" t="s">
        <v>115</v>
      </c>
      <c r="C8219" s="32" t="s">
        <v>376</v>
      </c>
      <c r="D8219" t="s">
        <v>458</v>
      </c>
      <c r="E8219" t="s">
        <v>476</v>
      </c>
      <c r="F8219" s="174" t="n">
        <v>2048</v>
      </c>
      <c r="G8219" s="175" t="n">
        <v>47</v>
      </c>
      <c r="H8219" s="176" t="n">
        <v>5175.10407516174</v>
      </c>
      <c r="I8219" s="177" t="n">
        <v>4202251.58983376</v>
      </c>
      <c r="J8219" s="178" t="str">
        <f>IF(I8219&gt;0,H8219/I8219,0)</f>
      </c>
      <c r="K8219" s="179" t="str">
        <f>1-EXP(-J8219)</f>
      </c>
      <c r="L8219" s="180" t="str">
        <f>IF(G8219=30,1,M8218)</f>
      </c>
      <c r="M8219" s="181" t="str">
        <f>L8219*(1-K8219)</f>
      </c>
    </row>
    <row r="8220">
      <c r="A8220" t="s">
        <v>164</v>
      </c>
      <c r="B8220" t="s">
        <v>115</v>
      </c>
      <c r="C8220" s="32" t="s">
        <v>376</v>
      </c>
      <c r="D8220" t="s">
        <v>458</v>
      </c>
      <c r="E8220" t="s">
        <v>476</v>
      </c>
      <c r="F8220" s="174" t="n">
        <v>2048</v>
      </c>
      <c r="G8220" s="175" t="n">
        <v>48</v>
      </c>
      <c r="H8220" s="176" t="n">
        <v>5673.06952372221</v>
      </c>
      <c r="I8220" s="177" t="n">
        <v>4173705.43848115</v>
      </c>
      <c r="J8220" s="178" t="str">
        <f>IF(I8220&gt;0,H8220/I8220,0)</f>
      </c>
      <c r="K8220" s="179" t="str">
        <f>1-EXP(-J8220)</f>
      </c>
      <c r="L8220" s="180" t="str">
        <f>IF(G8220=30,1,M8219)</f>
      </c>
      <c r="M8220" s="181" t="str">
        <f>L8220*(1-K8220)</f>
      </c>
    </row>
    <row r="8221">
      <c r="A8221" t="s">
        <v>164</v>
      </c>
      <c r="B8221" t="s">
        <v>115</v>
      </c>
      <c r="C8221" s="32" t="s">
        <v>376</v>
      </c>
      <c r="D8221" t="s">
        <v>458</v>
      </c>
      <c r="E8221" t="s">
        <v>476</v>
      </c>
      <c r="F8221" s="174" t="n">
        <v>2048</v>
      </c>
      <c r="G8221" s="175" t="n">
        <v>49</v>
      </c>
      <c r="H8221" s="176" t="n">
        <v>6277.44642772306</v>
      </c>
      <c r="I8221" s="177" t="n">
        <v>4182449.63506866</v>
      </c>
      <c r="J8221" s="178" t="str">
        <f>IF(I8221&gt;0,H8221/I8221,0)</f>
      </c>
      <c r="K8221" s="179" t="str">
        <f>1-EXP(-J8221)</f>
      </c>
      <c r="L8221" s="180" t="str">
        <f>IF(G8221=30,1,M8220)</f>
      </c>
      <c r="M8221" s="181" t="str">
        <f>L8221*(1-K8221)</f>
      </c>
    </row>
    <row r="8222">
      <c r="A8222" t="s">
        <v>164</v>
      </c>
      <c r="B8222" t="s">
        <v>115</v>
      </c>
      <c r="C8222" s="32" t="s">
        <v>376</v>
      </c>
      <c r="D8222" t="s">
        <v>458</v>
      </c>
      <c r="E8222" t="s">
        <v>476</v>
      </c>
      <c r="F8222" s="174" t="n">
        <v>2048</v>
      </c>
      <c r="G8222" s="175" t="n">
        <v>50</v>
      </c>
      <c r="H8222" s="176" t="n">
        <v>7293.08571882212</v>
      </c>
      <c r="I8222" s="177" t="n">
        <v>4227513.28232575</v>
      </c>
      <c r="J8222" s="178" t="str">
        <f>IF(I8222&gt;0,H8222/I8222,0)</f>
      </c>
      <c r="K8222" s="179" t="str">
        <f>1-EXP(-J8222)</f>
      </c>
      <c r="L8222" s="180" t="str">
        <f>IF(G8222=30,1,M8221)</f>
      </c>
      <c r="M8222" s="181" t="str">
        <f>L8222*(1-K8222)</f>
      </c>
    </row>
    <row r="8223">
      <c r="A8223" t="s">
        <v>164</v>
      </c>
      <c r="B8223" t="s">
        <v>115</v>
      </c>
      <c r="C8223" s="32" t="s">
        <v>376</v>
      </c>
      <c r="D8223" t="s">
        <v>458</v>
      </c>
      <c r="E8223" t="s">
        <v>476</v>
      </c>
      <c r="F8223" s="174" t="n">
        <v>2048</v>
      </c>
      <c r="G8223" s="175" t="n">
        <v>51</v>
      </c>
      <c r="H8223" s="176" t="n">
        <v>8174.83575467673</v>
      </c>
      <c r="I8223" s="177" t="n">
        <v>4343116.39443108</v>
      </c>
      <c r="J8223" s="178" t="str">
        <f>IF(I8223&gt;0,H8223/I8223,0)</f>
      </c>
      <c r="K8223" s="179" t="str">
        <f>1-EXP(-J8223)</f>
      </c>
      <c r="L8223" s="180" t="str">
        <f>IF(G8223=30,1,M8222)</f>
      </c>
      <c r="M8223" s="181" t="str">
        <f>L8223*(1-K8223)</f>
      </c>
    </row>
    <row r="8224">
      <c r="A8224" t="s">
        <v>164</v>
      </c>
      <c r="B8224" t="s">
        <v>115</v>
      </c>
      <c r="C8224" s="32" t="s">
        <v>376</v>
      </c>
      <c r="D8224" t="s">
        <v>458</v>
      </c>
      <c r="E8224" t="s">
        <v>476</v>
      </c>
      <c r="F8224" s="174" t="n">
        <v>2048</v>
      </c>
      <c r="G8224" s="175" t="n">
        <v>52</v>
      </c>
      <c r="H8224" s="176" t="n">
        <v>8871.72303931921</v>
      </c>
      <c r="I8224" s="177" t="n">
        <v>4285993.08942258</v>
      </c>
      <c r="J8224" s="178" t="str">
        <f>IF(I8224&gt;0,H8224/I8224,0)</f>
      </c>
      <c r="K8224" s="179" t="str">
        <f>1-EXP(-J8224)</f>
      </c>
      <c r="L8224" s="180" t="str">
        <f>IF(G8224=30,1,M8223)</f>
      </c>
      <c r="M8224" s="181" t="str">
        <f>L8224*(1-K8224)</f>
      </c>
    </row>
    <row r="8225">
      <c r="A8225" t="s">
        <v>164</v>
      </c>
      <c r="B8225" t="s">
        <v>115</v>
      </c>
      <c r="C8225" s="32" t="s">
        <v>376</v>
      </c>
      <c r="D8225" t="s">
        <v>458</v>
      </c>
      <c r="E8225" t="s">
        <v>476</v>
      </c>
      <c r="F8225" s="174" t="n">
        <v>2048</v>
      </c>
      <c r="G8225" s="175" t="n">
        <v>53</v>
      </c>
      <c r="H8225" s="176" t="n">
        <v>9530.58170086799</v>
      </c>
      <c r="I8225" s="177" t="n">
        <v>4198773.60485743</v>
      </c>
      <c r="J8225" s="178" t="str">
        <f>IF(I8225&gt;0,H8225/I8225,0)</f>
      </c>
      <c r="K8225" s="179" t="str">
        <f>1-EXP(-J8225)</f>
      </c>
      <c r="L8225" s="180" t="str">
        <f>IF(G8225=30,1,M8224)</f>
      </c>
      <c r="M8225" s="181" t="str">
        <f>L8225*(1-K8225)</f>
      </c>
    </row>
    <row r="8226">
      <c r="A8226" t="s">
        <v>164</v>
      </c>
      <c r="B8226" t="s">
        <v>115</v>
      </c>
      <c r="C8226" s="32" t="s">
        <v>376</v>
      </c>
      <c r="D8226" t="s">
        <v>458</v>
      </c>
      <c r="E8226" t="s">
        <v>476</v>
      </c>
      <c r="F8226" s="174" t="n">
        <v>2048</v>
      </c>
      <c r="G8226" s="175" t="n">
        <v>54</v>
      </c>
      <c r="H8226" s="176" t="n">
        <v>10242.6566759283</v>
      </c>
      <c r="I8226" s="177" t="n">
        <v>4125166.14710621</v>
      </c>
      <c r="J8226" s="178" t="str">
        <f>IF(I8226&gt;0,H8226/I8226,0)</f>
      </c>
      <c r="K8226" s="179" t="str">
        <f>1-EXP(-J8226)</f>
      </c>
      <c r="L8226" s="180" t="str">
        <f>IF(G8226=30,1,M8225)</f>
      </c>
      <c r="M8226" s="181" t="str">
        <f>L8226*(1-K8226)</f>
      </c>
    </row>
    <row r="8227">
      <c r="A8227" t="s">
        <v>164</v>
      </c>
      <c r="B8227" t="s">
        <v>115</v>
      </c>
      <c r="C8227" s="32" t="s">
        <v>376</v>
      </c>
      <c r="D8227" t="s">
        <v>458</v>
      </c>
      <c r="E8227" t="s">
        <v>476</v>
      </c>
      <c r="F8227" s="174" t="n">
        <v>2048</v>
      </c>
      <c r="G8227" s="175" t="n">
        <v>55</v>
      </c>
      <c r="H8227" s="176" t="n">
        <v>10784.5063118854</v>
      </c>
      <c r="I8227" s="177" t="n">
        <v>4053540.65049703</v>
      </c>
      <c r="J8227" s="178" t="str">
        <f>IF(I8227&gt;0,H8227/I8227,0)</f>
      </c>
      <c r="K8227" s="179" t="str">
        <f>1-EXP(-J8227)</f>
      </c>
      <c r="L8227" s="180" t="str">
        <f>IF(G8227=30,1,M8226)</f>
      </c>
      <c r="M8227" s="181" t="str">
        <f>L8227*(1-K8227)</f>
      </c>
    </row>
    <row r="8228">
      <c r="A8228" t="s">
        <v>164</v>
      </c>
      <c r="B8228" t="s">
        <v>115</v>
      </c>
      <c r="C8228" s="32" t="s">
        <v>376</v>
      </c>
      <c r="D8228" t="s">
        <v>458</v>
      </c>
      <c r="E8228" t="s">
        <v>476</v>
      </c>
      <c r="F8228" s="174" t="n">
        <v>2048</v>
      </c>
      <c r="G8228" s="175" t="n">
        <v>56</v>
      </c>
      <c r="H8228" s="176" t="n">
        <v>11486.7456118591</v>
      </c>
      <c r="I8228" s="177" t="n">
        <v>4065936.64764908</v>
      </c>
      <c r="J8228" s="178" t="str">
        <f>IF(I8228&gt;0,H8228/I8228,0)</f>
      </c>
      <c r="K8228" s="179" t="str">
        <f>1-EXP(-J8228)</f>
      </c>
      <c r="L8228" s="180" t="str">
        <f>IF(G8228=30,1,M8227)</f>
      </c>
      <c r="M8228" s="181" t="str">
        <f>L8228*(1-K8228)</f>
      </c>
    </row>
    <row r="8229">
      <c r="A8229" t="s">
        <v>164</v>
      </c>
      <c r="B8229" t="s">
        <v>115</v>
      </c>
      <c r="C8229" s="32" t="s">
        <v>376</v>
      </c>
      <c r="D8229" t="s">
        <v>458</v>
      </c>
      <c r="E8229" t="s">
        <v>476</v>
      </c>
      <c r="F8229" s="174" t="n">
        <v>2048</v>
      </c>
      <c r="G8229" s="175" t="n">
        <v>57</v>
      </c>
      <c r="H8229" s="176" t="n">
        <v>12563.4072456103</v>
      </c>
      <c r="I8229" s="177" t="n">
        <v>4057600.43037402</v>
      </c>
      <c r="J8229" s="178" t="str">
        <f>IF(I8229&gt;0,H8229/I8229,0)</f>
      </c>
      <c r="K8229" s="179" t="str">
        <f>1-EXP(-J8229)</f>
      </c>
      <c r="L8229" s="180" t="str">
        <f>IF(G8229=30,1,M8228)</f>
      </c>
      <c r="M8229" s="181" t="str">
        <f>L8229*(1-K8229)</f>
      </c>
    </row>
    <row r="8230">
      <c r="A8230" t="s">
        <v>164</v>
      </c>
      <c r="B8230" t="s">
        <v>115</v>
      </c>
      <c r="C8230" s="32" t="s">
        <v>376</v>
      </c>
      <c r="D8230" t="s">
        <v>458</v>
      </c>
      <c r="E8230" t="s">
        <v>476</v>
      </c>
      <c r="F8230" s="174" t="n">
        <v>2048</v>
      </c>
      <c r="G8230" s="175" t="n">
        <v>58</v>
      </c>
      <c r="H8230" s="176" t="n">
        <v>18423.5906279408</v>
      </c>
      <c r="I8230" s="177" t="n">
        <v>5965513.8543373</v>
      </c>
      <c r="J8230" s="178" t="str">
        <f>IF(I8230&gt;0,H8230/I8230,0)</f>
      </c>
      <c r="K8230" s="179" t="str">
        <f>1-EXP(-J8230)</f>
      </c>
      <c r="L8230" s="180" t="str">
        <f>IF(G8230=30,1,M8229)</f>
      </c>
      <c r="M8230" s="181" t="str">
        <f>L8230*(1-K8230)</f>
      </c>
    </row>
    <row r="8231">
      <c r="A8231" t="s">
        <v>164</v>
      </c>
      <c r="B8231" t="s">
        <v>115</v>
      </c>
      <c r="C8231" s="32" t="s">
        <v>376</v>
      </c>
      <c r="D8231" t="s">
        <v>458</v>
      </c>
      <c r="E8231" t="s">
        <v>476</v>
      </c>
      <c r="F8231" s="174" t="n">
        <v>2048</v>
      </c>
      <c r="G8231" s="175" t="n">
        <v>59</v>
      </c>
      <c r="H8231" s="176" t="n">
        <v>14796.1596223197</v>
      </c>
      <c r="I8231" s="177" t="n">
        <v>3962212.77576943</v>
      </c>
      <c r="J8231" s="178" t="str">
        <f>IF(I8231&gt;0,H8231/I8231,0)</f>
      </c>
      <c r="K8231" s="179" t="str">
        <f>1-EXP(-J8231)</f>
      </c>
      <c r="L8231" s="180" t="str">
        <f>IF(G8231=30,1,M8230)</f>
      </c>
      <c r="M8231" s="181" t="str">
        <f>L8231*(1-K8231)</f>
      </c>
    </row>
    <row r="8232">
      <c r="A8232" t="s">
        <v>164</v>
      </c>
      <c r="B8232" t="s">
        <v>115</v>
      </c>
      <c r="C8232" s="32" t="s">
        <v>376</v>
      </c>
      <c r="D8232" t="s">
        <v>458</v>
      </c>
      <c r="E8232" t="s">
        <v>476</v>
      </c>
      <c r="F8232" s="174" t="n">
        <v>2048</v>
      </c>
      <c r="G8232" s="175" t="n">
        <v>60</v>
      </c>
      <c r="H8232" s="176" t="n">
        <v>15899.7572057555</v>
      </c>
      <c r="I8232" s="177" t="n">
        <v>3914607.23320018</v>
      </c>
      <c r="J8232" s="178" t="str">
        <f>IF(I8232&gt;0,H8232/I8232,0)</f>
      </c>
      <c r="K8232" s="179" t="str">
        <f>1-EXP(-J8232)</f>
      </c>
      <c r="L8232" s="180" t="str">
        <f>IF(G8232=30,1,M8231)</f>
      </c>
      <c r="M8232" s="181" t="str">
        <f>L8232*(1-K8232)</f>
      </c>
    </row>
    <row r="8233">
      <c r="A8233" t="s">
        <v>164</v>
      </c>
      <c r="B8233" t="s">
        <v>115</v>
      </c>
      <c r="C8233" s="32" t="s">
        <v>376</v>
      </c>
      <c r="D8233" t="s">
        <v>458</v>
      </c>
      <c r="E8233" t="s">
        <v>476</v>
      </c>
      <c r="F8233" s="174" t="n">
        <v>2048</v>
      </c>
      <c r="G8233" s="175" t="n">
        <v>61</v>
      </c>
      <c r="H8233" s="176" t="n">
        <v>16339.1301825589</v>
      </c>
      <c r="I8233" s="177" t="n">
        <v>3760186.94446149</v>
      </c>
      <c r="J8233" s="178" t="str">
        <f>IF(I8233&gt;0,H8233/I8233,0)</f>
      </c>
      <c r="K8233" s="179" t="str">
        <f>1-EXP(-J8233)</f>
      </c>
      <c r="L8233" s="180" t="str">
        <f>IF(G8233=30,1,M8232)</f>
      </c>
      <c r="M8233" s="181" t="str">
        <f>L8233*(1-K8233)</f>
      </c>
    </row>
    <row r="8234">
      <c r="A8234" t="s">
        <v>164</v>
      </c>
      <c r="B8234" t="s">
        <v>115</v>
      </c>
      <c r="C8234" s="32" t="s">
        <v>376</v>
      </c>
      <c r="D8234" t="s">
        <v>458</v>
      </c>
      <c r="E8234" t="s">
        <v>476</v>
      </c>
      <c r="F8234" s="174" t="n">
        <v>2048</v>
      </c>
      <c r="G8234" s="175" t="n">
        <v>62</v>
      </c>
      <c r="H8234" s="176" t="n">
        <v>17711.6910278424</v>
      </c>
      <c r="I8234" s="177" t="n">
        <v>3692311.73965593</v>
      </c>
      <c r="J8234" s="178" t="str">
        <f>IF(I8234&gt;0,H8234/I8234,0)</f>
      </c>
      <c r="K8234" s="179" t="str">
        <f>1-EXP(-J8234)</f>
      </c>
      <c r="L8234" s="180" t="str">
        <f>IF(G8234=30,1,M8233)</f>
      </c>
      <c r="M8234" s="181" t="str">
        <f>L8234*(1-K8234)</f>
      </c>
    </row>
    <row r="8235">
      <c r="A8235" t="s">
        <v>164</v>
      </c>
      <c r="B8235" t="s">
        <v>115</v>
      </c>
      <c r="C8235" s="32" t="s">
        <v>376</v>
      </c>
      <c r="D8235" t="s">
        <v>458</v>
      </c>
      <c r="E8235" t="s">
        <v>476</v>
      </c>
      <c r="F8235" s="174" t="n">
        <v>2048</v>
      </c>
      <c r="G8235" s="175" t="n">
        <v>63</v>
      </c>
      <c r="H8235" s="176" t="n">
        <v>19606.059037838</v>
      </c>
      <c r="I8235" s="177" t="n">
        <v>3703864.08491429</v>
      </c>
      <c r="J8235" s="178" t="str">
        <f>IF(I8235&gt;0,H8235/I8235,0)</f>
      </c>
      <c r="K8235" s="179" t="str">
        <f>1-EXP(-J8235)</f>
      </c>
      <c r="L8235" s="180" t="str">
        <f>IF(G8235=30,1,M8234)</f>
      </c>
      <c r="M8235" s="181" t="str">
        <f>L8235*(1-K8235)</f>
      </c>
    </row>
    <row r="8236">
      <c r="A8236" t="s">
        <v>164</v>
      </c>
      <c r="B8236" t="s">
        <v>115</v>
      </c>
      <c r="C8236" s="32" t="s">
        <v>376</v>
      </c>
      <c r="D8236" t="s">
        <v>458</v>
      </c>
      <c r="E8236" t="s">
        <v>476</v>
      </c>
      <c r="F8236" s="174" t="n">
        <v>2048</v>
      </c>
      <c r="G8236" s="175" t="n">
        <v>64</v>
      </c>
      <c r="H8236" s="176" t="n">
        <v>21779.4416165396</v>
      </c>
      <c r="I8236" s="177" t="n">
        <v>3732310.91405024</v>
      </c>
      <c r="J8236" s="178" t="str">
        <f>IF(I8236&gt;0,H8236/I8236,0)</f>
      </c>
      <c r="K8236" s="179" t="str">
        <f>1-EXP(-J8236)</f>
      </c>
      <c r="L8236" s="180" t="str">
        <f>IF(G8236=30,1,M8235)</f>
      </c>
      <c r="M8236" s="181" t="str">
        <f>L8236*(1-K8236)</f>
      </c>
    </row>
    <row r="8237">
      <c r="A8237" t="s">
        <v>164</v>
      </c>
      <c r="B8237" t="s">
        <v>115</v>
      </c>
      <c r="C8237" s="32" t="s">
        <v>376</v>
      </c>
      <c r="D8237" t="s">
        <v>458</v>
      </c>
      <c r="E8237" t="s">
        <v>476</v>
      </c>
      <c r="F8237" s="174" t="n">
        <v>2048</v>
      </c>
      <c r="G8237" s="175" t="n">
        <v>65</v>
      </c>
      <c r="H8237" s="176" t="n">
        <v>22418.2390214171</v>
      </c>
      <c r="I8237" s="177" t="n">
        <v>3661736.5100973</v>
      </c>
      <c r="J8237" s="178" t="str">
        <f>IF(I8237&gt;0,H8237/I8237,0)</f>
      </c>
      <c r="K8237" s="179" t="str">
        <f>1-EXP(-J8237)</f>
      </c>
      <c r="L8237" s="180" t="str">
        <f>IF(G8237=30,1,M8236)</f>
      </c>
      <c r="M8237" s="181" t="str">
        <f>L8237*(1-K8237)</f>
      </c>
    </row>
    <row r="8238">
      <c r="A8238" t="s">
        <v>164</v>
      </c>
      <c r="B8238" t="s">
        <v>115</v>
      </c>
      <c r="C8238" s="32" t="s">
        <v>376</v>
      </c>
      <c r="D8238" t="s">
        <v>458</v>
      </c>
      <c r="E8238" t="s">
        <v>476</v>
      </c>
      <c r="F8238" s="174" t="n">
        <v>2048</v>
      </c>
      <c r="G8238" s="175" t="n">
        <v>66</v>
      </c>
      <c r="H8238" s="176" t="n">
        <v>22948.524071471</v>
      </c>
      <c r="I8238" s="177" t="n">
        <v>3492668.18085893</v>
      </c>
      <c r="J8238" s="178" t="str">
        <f>IF(I8238&gt;0,H8238/I8238,0)</f>
      </c>
      <c r="K8238" s="179" t="str">
        <f>1-EXP(-J8238)</f>
      </c>
      <c r="L8238" s="180" t="str">
        <f>IF(G8238=30,1,M8237)</f>
      </c>
      <c r="M8238" s="181" t="str">
        <f>L8238*(1-K8238)</f>
      </c>
    </row>
    <row r="8239">
      <c r="A8239" t="s">
        <v>164</v>
      </c>
      <c r="B8239" t="s">
        <v>115</v>
      </c>
      <c r="C8239" s="32" t="s">
        <v>376</v>
      </c>
      <c r="D8239" t="s">
        <v>458</v>
      </c>
      <c r="E8239" t="s">
        <v>476</v>
      </c>
      <c r="F8239" s="174" t="n">
        <v>2048</v>
      </c>
      <c r="G8239" s="175" t="n">
        <v>67</v>
      </c>
      <c r="H8239" s="176" t="n">
        <v>24461.6854162182</v>
      </c>
      <c r="I8239" s="177" t="n">
        <v>3374932.42310935</v>
      </c>
      <c r="J8239" s="178" t="str">
        <f>IF(I8239&gt;0,H8239/I8239,0)</f>
      </c>
      <c r="K8239" s="179" t="str">
        <f>1-EXP(-J8239)</f>
      </c>
      <c r="L8239" s="180" t="str">
        <f>IF(G8239=30,1,M8238)</f>
      </c>
      <c r="M8239" s="181" t="str">
        <f>L8239*(1-K8239)</f>
      </c>
    </row>
    <row r="8240">
      <c r="A8240" t="s">
        <v>164</v>
      </c>
      <c r="B8240" t="s">
        <v>115</v>
      </c>
      <c r="C8240" s="32" t="s">
        <v>376</v>
      </c>
      <c r="D8240" t="s">
        <v>458</v>
      </c>
      <c r="E8240" t="s">
        <v>476</v>
      </c>
      <c r="F8240" s="174" t="n">
        <v>2048</v>
      </c>
      <c r="G8240" s="175" t="n">
        <v>68</v>
      </c>
      <c r="H8240" s="176" t="n">
        <v>26139.5883420431</v>
      </c>
      <c r="I8240" s="177" t="n">
        <v>3267617.84399756</v>
      </c>
      <c r="J8240" s="178" t="str">
        <f>IF(I8240&gt;0,H8240/I8240,0)</f>
      </c>
      <c r="K8240" s="179" t="str">
        <f>1-EXP(-J8240)</f>
      </c>
      <c r="L8240" s="180" t="str">
        <f>IF(G8240=30,1,M8239)</f>
      </c>
      <c r="M8240" s="181" t="str">
        <f>L8240*(1-K8240)</f>
      </c>
    </row>
    <row r="8241">
      <c r="A8241" t="s">
        <v>164</v>
      </c>
      <c r="B8241" t="s">
        <v>115</v>
      </c>
      <c r="C8241" s="32" t="s">
        <v>376</v>
      </c>
      <c r="D8241" t="s">
        <v>458</v>
      </c>
      <c r="E8241" t="s">
        <v>476</v>
      </c>
      <c r="F8241" s="174" t="n">
        <v>2048</v>
      </c>
      <c r="G8241" s="175" t="n">
        <v>69</v>
      </c>
      <c r="H8241" s="176" t="n">
        <v>27856.4723787173</v>
      </c>
      <c r="I8241" s="177" t="n">
        <v>3152906.78946585</v>
      </c>
      <c r="J8241" s="178" t="str">
        <f>IF(I8241&gt;0,H8241/I8241,0)</f>
      </c>
      <c r="K8241" s="179" t="str">
        <f>1-EXP(-J8241)</f>
      </c>
      <c r="L8241" s="180" t="str">
        <f>IF(G8241=30,1,M8240)</f>
      </c>
      <c r="M8241" s="181" t="str">
        <f>L8241*(1-K8241)</f>
      </c>
    </row>
    <row r="8242">
      <c r="A8242" t="s">
        <v>164</v>
      </c>
      <c r="B8242" t="s">
        <v>115</v>
      </c>
      <c r="C8242" s="32" t="s">
        <v>376</v>
      </c>
      <c r="D8242" t="s">
        <v>458</v>
      </c>
      <c r="E8242" t="s">
        <v>476</v>
      </c>
      <c r="F8242" s="174" t="n">
        <v>2049</v>
      </c>
      <c r="G8242" s="175" t="n">
        <v>30</v>
      </c>
      <c r="H8242" s="176" t="n">
        <v>608.285595349616</v>
      </c>
      <c r="I8242" s="177" t="n">
        <v>4266618.61617689</v>
      </c>
      <c r="J8242" s="178" t="str">
        <f>IF(I8242&gt;0,H8242/I8242,0)</f>
      </c>
      <c r="K8242" s="179" t="str">
        <f>1-EXP(-J8242)</f>
      </c>
      <c r="L8242" s="180" t="str">
        <f>IF(G8242=30,1,M8241)</f>
      </c>
      <c r="M8242" s="181" t="str">
        <f>L8242*(1-K8242)</f>
      </c>
    </row>
    <row r="8243">
      <c r="A8243" t="s">
        <v>164</v>
      </c>
      <c r="B8243" t="s">
        <v>115</v>
      </c>
      <c r="C8243" s="32" t="s">
        <v>376</v>
      </c>
      <c r="D8243" t="s">
        <v>458</v>
      </c>
      <c r="E8243" t="s">
        <v>476</v>
      </c>
      <c r="F8243" s="174" t="n">
        <v>2049</v>
      </c>
      <c r="G8243" s="175" t="n">
        <v>31</v>
      </c>
      <c r="H8243" s="176" t="n">
        <v>732.819164458842</v>
      </c>
      <c r="I8243" s="177" t="n">
        <v>4270734.92888515</v>
      </c>
      <c r="J8243" s="178" t="str">
        <f>IF(I8243&gt;0,H8243/I8243,0)</f>
      </c>
      <c r="K8243" s="179" t="str">
        <f>1-EXP(-J8243)</f>
      </c>
      <c r="L8243" s="180" t="str">
        <f>IF(G8243=30,1,M8242)</f>
      </c>
      <c r="M8243" s="181" t="str">
        <f>L8243*(1-K8243)</f>
      </c>
    </row>
    <row r="8244">
      <c r="A8244" t="s">
        <v>164</v>
      </c>
      <c r="B8244" t="s">
        <v>115</v>
      </c>
      <c r="C8244" s="32" t="s">
        <v>376</v>
      </c>
      <c r="D8244" t="s">
        <v>458</v>
      </c>
      <c r="E8244" t="s">
        <v>476</v>
      </c>
      <c r="F8244" s="174" t="n">
        <v>2049</v>
      </c>
      <c r="G8244" s="175" t="n">
        <v>32</v>
      </c>
      <c r="H8244" s="176" t="n">
        <v>776.184207894469</v>
      </c>
      <c r="I8244" s="177" t="n">
        <v>4311399.4800419</v>
      </c>
      <c r="J8244" s="178" t="str">
        <f>IF(I8244&gt;0,H8244/I8244,0)</f>
      </c>
      <c r="K8244" s="179" t="str">
        <f>1-EXP(-J8244)</f>
      </c>
      <c r="L8244" s="180" t="str">
        <f>IF(G8244=30,1,M8243)</f>
      </c>
      <c r="M8244" s="181" t="str">
        <f>L8244*(1-K8244)</f>
      </c>
    </row>
    <row r="8245">
      <c r="A8245" t="s">
        <v>164</v>
      </c>
      <c r="B8245" t="s">
        <v>115</v>
      </c>
      <c r="C8245" s="32" t="s">
        <v>376</v>
      </c>
      <c r="D8245" t="s">
        <v>458</v>
      </c>
      <c r="E8245" t="s">
        <v>476</v>
      </c>
      <c r="F8245" s="174" t="n">
        <v>2049</v>
      </c>
      <c r="G8245" s="175" t="n">
        <v>33</v>
      </c>
      <c r="H8245" s="176" t="n">
        <v>898.495203577108</v>
      </c>
      <c r="I8245" s="177" t="n">
        <v>4573528.70800863</v>
      </c>
      <c r="J8245" s="178" t="str">
        <f>IF(I8245&gt;0,H8245/I8245,0)</f>
      </c>
      <c r="K8245" s="179" t="str">
        <f>1-EXP(-J8245)</f>
      </c>
      <c r="L8245" s="180" t="str">
        <f>IF(G8245=30,1,M8244)</f>
      </c>
      <c r="M8245" s="181" t="str">
        <f>L8245*(1-K8245)</f>
      </c>
    </row>
    <row r="8246">
      <c r="A8246" t="s">
        <v>164</v>
      </c>
      <c r="B8246" t="s">
        <v>115</v>
      </c>
      <c r="C8246" s="32" t="s">
        <v>376</v>
      </c>
      <c r="D8246" t="s">
        <v>458</v>
      </c>
      <c r="E8246" t="s">
        <v>476</v>
      </c>
      <c r="F8246" s="174" t="n">
        <v>2049</v>
      </c>
      <c r="G8246" s="175" t="n">
        <v>34</v>
      </c>
      <c r="H8246" s="176" t="n">
        <v>996.193273937135</v>
      </c>
      <c r="I8246" s="177" t="n">
        <v>4621846.31387343</v>
      </c>
      <c r="J8246" s="178" t="str">
        <f>IF(I8246&gt;0,H8246/I8246,0)</f>
      </c>
      <c r="K8246" s="179" t="str">
        <f>1-EXP(-J8246)</f>
      </c>
      <c r="L8246" s="180" t="str">
        <f>IF(G8246=30,1,M8245)</f>
      </c>
      <c r="M8246" s="181" t="str">
        <f>L8246*(1-K8246)</f>
      </c>
    </row>
    <row r="8247">
      <c r="A8247" t="s">
        <v>164</v>
      </c>
      <c r="B8247" t="s">
        <v>115</v>
      </c>
      <c r="C8247" s="32" t="s">
        <v>376</v>
      </c>
      <c r="D8247" t="s">
        <v>458</v>
      </c>
      <c r="E8247" t="s">
        <v>476</v>
      </c>
      <c r="F8247" s="174" t="n">
        <v>2049</v>
      </c>
      <c r="G8247" s="175" t="n">
        <v>35</v>
      </c>
      <c r="H8247" s="176" t="n">
        <v>1306.42037717951</v>
      </c>
      <c r="I8247" s="177" t="n">
        <v>4687558.54872839</v>
      </c>
      <c r="J8247" s="178" t="str">
        <f>IF(I8247&gt;0,H8247/I8247,0)</f>
      </c>
      <c r="K8247" s="179" t="str">
        <f>1-EXP(-J8247)</f>
      </c>
      <c r="L8247" s="180" t="str">
        <f>IF(G8247=30,1,M8246)</f>
      </c>
      <c r="M8247" s="181" t="str">
        <f>L8247*(1-K8247)</f>
      </c>
    </row>
    <row r="8248">
      <c r="A8248" t="s">
        <v>164</v>
      </c>
      <c r="B8248" t="s">
        <v>115</v>
      </c>
      <c r="C8248" s="32" t="s">
        <v>376</v>
      </c>
      <c r="D8248" t="s">
        <v>458</v>
      </c>
      <c r="E8248" t="s">
        <v>476</v>
      </c>
      <c r="F8248" s="174" t="n">
        <v>2049</v>
      </c>
      <c r="G8248" s="175" t="n">
        <v>36</v>
      </c>
      <c r="H8248" s="176" t="n">
        <v>1445.76593933694</v>
      </c>
      <c r="I8248" s="177" t="n">
        <v>4754219.63703877</v>
      </c>
      <c r="J8248" s="178" t="str">
        <f>IF(I8248&gt;0,H8248/I8248,0)</f>
      </c>
      <c r="K8248" s="179" t="str">
        <f>1-EXP(-J8248)</f>
      </c>
      <c r="L8248" s="180" t="str">
        <f>IF(G8248=30,1,M8247)</f>
      </c>
      <c r="M8248" s="181" t="str">
        <f>L8248*(1-K8248)</f>
      </c>
    </row>
    <row r="8249">
      <c r="A8249" t="s">
        <v>164</v>
      </c>
      <c r="B8249" t="s">
        <v>115</v>
      </c>
      <c r="C8249" s="32" t="s">
        <v>376</v>
      </c>
      <c r="D8249" t="s">
        <v>458</v>
      </c>
      <c r="E8249" t="s">
        <v>476</v>
      </c>
      <c r="F8249" s="174" t="n">
        <v>2049</v>
      </c>
      <c r="G8249" s="175" t="n">
        <v>37</v>
      </c>
      <c r="H8249" s="176" t="n">
        <v>1645.49915417115</v>
      </c>
      <c r="I8249" s="177" t="n">
        <v>4864936.86078287</v>
      </c>
      <c r="J8249" s="178" t="str">
        <f>IF(I8249&gt;0,H8249/I8249,0)</f>
      </c>
      <c r="K8249" s="179" t="str">
        <f>1-EXP(-J8249)</f>
      </c>
      <c r="L8249" s="180" t="str">
        <f>IF(G8249=30,1,M8248)</f>
      </c>
      <c r="M8249" s="181" t="str">
        <f>L8249*(1-K8249)</f>
      </c>
    </row>
    <row r="8250">
      <c r="A8250" t="s">
        <v>164</v>
      </c>
      <c r="B8250" t="s">
        <v>115</v>
      </c>
      <c r="C8250" s="32" t="s">
        <v>376</v>
      </c>
      <c r="D8250" t="s">
        <v>458</v>
      </c>
      <c r="E8250" t="s">
        <v>476</v>
      </c>
      <c r="F8250" s="174" t="n">
        <v>2049</v>
      </c>
      <c r="G8250" s="175" t="n">
        <v>38</v>
      </c>
      <c r="H8250" s="176" t="n">
        <v>1766.8925484828</v>
      </c>
      <c r="I8250" s="177" t="n">
        <v>4835374.19889038</v>
      </c>
      <c r="J8250" s="178" t="str">
        <f>IF(I8250&gt;0,H8250/I8250,0)</f>
      </c>
      <c r="K8250" s="179" t="str">
        <f>1-EXP(-J8250)</f>
      </c>
      <c r="L8250" s="180" t="str">
        <f>IF(G8250=30,1,M8249)</f>
      </c>
      <c r="M8250" s="181" t="str">
        <f>L8250*(1-K8250)</f>
      </c>
    </row>
    <row r="8251">
      <c r="A8251" t="s">
        <v>164</v>
      </c>
      <c r="B8251" t="s">
        <v>115</v>
      </c>
      <c r="C8251" s="32" t="s">
        <v>376</v>
      </c>
      <c r="D8251" t="s">
        <v>458</v>
      </c>
      <c r="E8251" t="s">
        <v>476</v>
      </c>
      <c r="F8251" s="174" t="n">
        <v>2049</v>
      </c>
      <c r="G8251" s="175" t="n">
        <v>39</v>
      </c>
      <c r="H8251" s="176" t="n">
        <v>1860.95406778196</v>
      </c>
      <c r="I8251" s="177" t="n">
        <v>4700603.51091656</v>
      </c>
      <c r="J8251" s="178" t="str">
        <f>IF(I8251&gt;0,H8251/I8251,0)</f>
      </c>
      <c r="K8251" s="179" t="str">
        <f>1-EXP(-J8251)</f>
      </c>
      <c r="L8251" s="180" t="str">
        <f>IF(G8251=30,1,M8250)</f>
      </c>
      <c r="M8251" s="181" t="str">
        <f>L8251*(1-K8251)</f>
      </c>
    </row>
    <row r="8252">
      <c r="A8252" t="s">
        <v>164</v>
      </c>
      <c r="B8252" t="s">
        <v>115</v>
      </c>
      <c r="C8252" s="32" t="s">
        <v>376</v>
      </c>
      <c r="D8252" t="s">
        <v>458</v>
      </c>
      <c r="E8252" t="s">
        <v>476</v>
      </c>
      <c r="F8252" s="174" t="n">
        <v>2049</v>
      </c>
      <c r="G8252" s="175" t="n">
        <v>40</v>
      </c>
      <c r="H8252" s="176" t="n">
        <v>2463.13574222378</v>
      </c>
      <c r="I8252" s="177" t="n">
        <v>4627875.31044396</v>
      </c>
      <c r="J8252" s="178" t="str">
        <f>IF(I8252&gt;0,H8252/I8252,0)</f>
      </c>
      <c r="K8252" s="179" t="str">
        <f>1-EXP(-J8252)</f>
      </c>
      <c r="L8252" s="180" t="str">
        <f>IF(G8252=30,1,M8251)</f>
      </c>
      <c r="M8252" s="181" t="str">
        <f>L8252*(1-K8252)</f>
      </c>
    </row>
    <row r="8253">
      <c r="A8253" t="s">
        <v>164</v>
      </c>
      <c r="B8253" t="s">
        <v>115</v>
      </c>
      <c r="C8253" s="32" t="s">
        <v>376</v>
      </c>
      <c r="D8253" t="s">
        <v>458</v>
      </c>
      <c r="E8253" t="s">
        <v>476</v>
      </c>
      <c r="F8253" s="174" t="n">
        <v>2049</v>
      </c>
      <c r="G8253" s="175" t="n">
        <v>41</v>
      </c>
      <c r="H8253" s="176" t="n">
        <v>2637.35285287941</v>
      </c>
      <c r="I8253" s="177" t="n">
        <v>4581961.99216643</v>
      </c>
      <c r="J8253" s="178" t="str">
        <f>IF(I8253&gt;0,H8253/I8253,0)</f>
      </c>
      <c r="K8253" s="179" t="str">
        <f>1-EXP(-J8253)</f>
      </c>
      <c r="L8253" s="180" t="str">
        <f>IF(G8253=30,1,M8252)</f>
      </c>
      <c r="M8253" s="181" t="str">
        <f>L8253*(1-K8253)</f>
      </c>
    </row>
    <row r="8254">
      <c r="A8254" t="s">
        <v>164</v>
      </c>
      <c r="B8254" t="s">
        <v>115</v>
      </c>
      <c r="C8254" s="32" t="s">
        <v>376</v>
      </c>
      <c r="D8254" t="s">
        <v>458</v>
      </c>
      <c r="E8254" t="s">
        <v>476</v>
      </c>
      <c r="F8254" s="174" t="n">
        <v>2049</v>
      </c>
      <c r="G8254" s="175" t="n">
        <v>42</v>
      </c>
      <c r="H8254" s="176" t="n">
        <v>2951.70724976835</v>
      </c>
      <c r="I8254" s="177" t="n">
        <v>4603398.82854548</v>
      </c>
      <c r="J8254" s="178" t="str">
        <f>IF(I8254&gt;0,H8254/I8254,0)</f>
      </c>
      <c r="K8254" s="179" t="str">
        <f>1-EXP(-J8254)</f>
      </c>
      <c r="L8254" s="180" t="str">
        <f>IF(G8254=30,1,M8253)</f>
      </c>
      <c r="M8254" s="181" t="str">
        <f>L8254*(1-K8254)</f>
      </c>
    </row>
    <row r="8255">
      <c r="A8255" t="s">
        <v>164</v>
      </c>
      <c r="B8255" t="s">
        <v>115</v>
      </c>
      <c r="C8255" s="32" t="s">
        <v>376</v>
      </c>
      <c r="D8255" t="s">
        <v>458</v>
      </c>
      <c r="E8255" t="s">
        <v>476</v>
      </c>
      <c r="F8255" s="174" t="n">
        <v>2049</v>
      </c>
      <c r="G8255" s="175" t="n">
        <v>43</v>
      </c>
      <c r="H8255" s="176" t="n">
        <v>3162.63466461845</v>
      </c>
      <c r="I8255" s="177" t="n">
        <v>4517218.89776751</v>
      </c>
      <c r="J8255" s="178" t="str">
        <f>IF(I8255&gt;0,H8255/I8255,0)</f>
      </c>
      <c r="K8255" s="179" t="str">
        <f>1-EXP(-J8255)</f>
      </c>
      <c r="L8255" s="180" t="str">
        <f>IF(G8255=30,1,M8254)</f>
      </c>
      <c r="M8255" s="181" t="str">
        <f>L8255*(1-K8255)</f>
      </c>
    </row>
    <row r="8256">
      <c r="A8256" t="s">
        <v>164</v>
      </c>
      <c r="B8256" t="s">
        <v>115</v>
      </c>
      <c r="C8256" s="32" t="s">
        <v>376</v>
      </c>
      <c r="D8256" t="s">
        <v>458</v>
      </c>
      <c r="E8256" t="s">
        <v>476</v>
      </c>
      <c r="F8256" s="174" t="n">
        <v>2049</v>
      </c>
      <c r="G8256" s="175" t="n">
        <v>44</v>
      </c>
      <c r="H8256" s="176" t="n">
        <v>3410.18171357005</v>
      </c>
      <c r="I8256" s="177" t="n">
        <v>4452060.78528279</v>
      </c>
      <c r="J8256" s="178" t="str">
        <f>IF(I8256&gt;0,H8256/I8256,0)</f>
      </c>
      <c r="K8256" s="179" t="str">
        <f>1-EXP(-J8256)</f>
      </c>
      <c r="L8256" s="180" t="str">
        <f>IF(G8256=30,1,M8255)</f>
      </c>
      <c r="M8256" s="181" t="str">
        <f>L8256*(1-K8256)</f>
      </c>
    </row>
    <row r="8257">
      <c r="A8257" t="s">
        <v>164</v>
      </c>
      <c r="B8257" t="s">
        <v>115</v>
      </c>
      <c r="C8257" s="32" t="s">
        <v>376</v>
      </c>
      <c r="D8257" t="s">
        <v>458</v>
      </c>
      <c r="E8257" t="s">
        <v>476</v>
      </c>
      <c r="F8257" s="174" t="n">
        <v>2049</v>
      </c>
      <c r="G8257" s="175" t="n">
        <v>45</v>
      </c>
      <c r="H8257" s="176" t="n">
        <v>4275.3897212817</v>
      </c>
      <c r="I8257" s="177" t="n">
        <v>4319999.14394584</v>
      </c>
      <c r="J8257" s="178" t="str">
        <f>IF(I8257&gt;0,H8257/I8257,0)</f>
      </c>
      <c r="K8257" s="179" t="str">
        <f>1-EXP(-J8257)</f>
      </c>
      <c r="L8257" s="180" t="str">
        <f>IF(G8257=30,1,M8256)</f>
      </c>
      <c r="M8257" s="181" t="str">
        <f>L8257*(1-K8257)</f>
      </c>
    </row>
    <row r="8258">
      <c r="A8258" t="s">
        <v>164</v>
      </c>
      <c r="B8258" t="s">
        <v>115</v>
      </c>
      <c r="C8258" s="32" t="s">
        <v>376</v>
      </c>
      <c r="D8258" t="s">
        <v>458</v>
      </c>
      <c r="E8258" t="s">
        <v>476</v>
      </c>
      <c r="F8258" s="174" t="n">
        <v>2049</v>
      </c>
      <c r="G8258" s="175" t="n">
        <v>46</v>
      </c>
      <c r="H8258" s="176" t="n">
        <v>4524.11000118532</v>
      </c>
      <c r="I8258" s="177" t="n">
        <v>4248449.50366034</v>
      </c>
      <c r="J8258" s="178" t="str">
        <f>IF(I8258&gt;0,H8258/I8258,0)</f>
      </c>
      <c r="K8258" s="179" t="str">
        <f>1-EXP(-J8258)</f>
      </c>
      <c r="L8258" s="180" t="str">
        <f>IF(G8258=30,1,M8257)</f>
      </c>
      <c r="M8258" s="181" t="str">
        <f>L8258*(1-K8258)</f>
      </c>
    </row>
    <row r="8259">
      <c r="A8259" t="s">
        <v>164</v>
      </c>
      <c r="B8259" t="s">
        <v>115</v>
      </c>
      <c r="C8259" s="32" t="s">
        <v>376</v>
      </c>
      <c r="D8259" t="s">
        <v>458</v>
      </c>
      <c r="E8259" t="s">
        <v>476</v>
      </c>
      <c r="F8259" s="174" t="n">
        <v>2049</v>
      </c>
      <c r="G8259" s="175" t="n">
        <v>47</v>
      </c>
      <c r="H8259" s="176" t="n">
        <v>5089.1045749879</v>
      </c>
      <c r="I8259" s="177" t="n">
        <v>4217589.90146619</v>
      </c>
      <c r="J8259" s="178" t="str">
        <f>IF(I8259&gt;0,H8259/I8259,0)</f>
      </c>
      <c r="K8259" s="179" t="str">
        <f>1-EXP(-J8259)</f>
      </c>
      <c r="L8259" s="180" t="str">
        <f>IF(G8259=30,1,M8258)</f>
      </c>
      <c r="M8259" s="181" t="str">
        <f>L8259*(1-K8259)</f>
      </c>
    </row>
    <row r="8260">
      <c r="A8260" t="s">
        <v>164</v>
      </c>
      <c r="B8260" t="s">
        <v>115</v>
      </c>
      <c r="C8260" s="32" t="s">
        <v>376</v>
      </c>
      <c r="D8260" t="s">
        <v>458</v>
      </c>
      <c r="E8260" t="s">
        <v>476</v>
      </c>
      <c r="F8260" s="174" t="n">
        <v>2049</v>
      </c>
      <c r="G8260" s="175" t="n">
        <v>48</v>
      </c>
      <c r="H8260" s="176" t="n">
        <v>5578.65068359288</v>
      </c>
      <c r="I8260" s="177" t="n">
        <v>4189248.45680467</v>
      </c>
      <c r="J8260" s="178" t="str">
        <f>IF(I8260&gt;0,H8260/I8260,0)</f>
      </c>
      <c r="K8260" s="179" t="str">
        <f>1-EXP(-J8260)</f>
      </c>
      <c r="L8260" s="180" t="str">
        <f>IF(G8260=30,1,M8259)</f>
      </c>
      <c r="M8260" s="181" t="str">
        <f>L8260*(1-K8260)</f>
      </c>
    </row>
    <row r="8261">
      <c r="A8261" t="s">
        <v>164</v>
      </c>
      <c r="B8261" t="s">
        <v>115</v>
      </c>
      <c r="C8261" s="32" t="s">
        <v>376</v>
      </c>
      <c r="D8261" t="s">
        <v>458</v>
      </c>
      <c r="E8261" t="s">
        <v>476</v>
      </c>
      <c r="F8261" s="174" t="n">
        <v>2049</v>
      </c>
      <c r="G8261" s="175" t="n">
        <v>49</v>
      </c>
      <c r="H8261" s="176" t="n">
        <v>6117.77267924709</v>
      </c>
      <c r="I8261" s="177" t="n">
        <v>4159542.39856548</v>
      </c>
      <c r="J8261" s="178" t="str">
        <f>IF(I8261&gt;0,H8261/I8261,0)</f>
      </c>
      <c r="K8261" s="179" t="str">
        <f>1-EXP(-J8261)</f>
      </c>
      <c r="L8261" s="180" t="str">
        <f>IF(G8261=30,1,M8260)</f>
      </c>
      <c r="M8261" s="181" t="str">
        <f>L8261*(1-K8261)</f>
      </c>
    </row>
    <row r="8262">
      <c r="A8262" t="s">
        <v>164</v>
      </c>
      <c r="B8262" t="s">
        <v>115</v>
      </c>
      <c r="C8262" s="32" t="s">
        <v>376</v>
      </c>
      <c r="D8262" t="s">
        <v>458</v>
      </c>
      <c r="E8262" t="s">
        <v>476</v>
      </c>
      <c r="F8262" s="174" t="n">
        <v>2049</v>
      </c>
      <c r="G8262" s="175" t="n">
        <v>50</v>
      </c>
      <c r="H8262" s="176" t="n">
        <v>7038.67580203382</v>
      </c>
      <c r="I8262" s="177" t="n">
        <v>4166865.67799769</v>
      </c>
      <c r="J8262" s="178" t="str">
        <f>IF(I8262&gt;0,H8262/I8262,0)</f>
      </c>
      <c r="K8262" s="179" t="str">
        <f>1-EXP(-J8262)</f>
      </c>
      <c r="L8262" s="180" t="str">
        <f>IF(G8262=30,1,M8261)</f>
      </c>
      <c r="M8262" s="181" t="str">
        <f>L8262*(1-K8262)</f>
      </c>
    </row>
    <row r="8263">
      <c r="A8263" t="s">
        <v>164</v>
      </c>
      <c r="B8263" t="s">
        <v>115</v>
      </c>
      <c r="C8263" s="32" t="s">
        <v>376</v>
      </c>
      <c r="D8263" t="s">
        <v>458</v>
      </c>
      <c r="E8263" t="s">
        <v>476</v>
      </c>
      <c r="F8263" s="174" t="n">
        <v>2049</v>
      </c>
      <c r="G8263" s="175" t="n">
        <v>51</v>
      </c>
      <c r="H8263" s="176" t="n">
        <v>7616.11013591997</v>
      </c>
      <c r="I8263" s="177" t="n">
        <v>4209731.94067564</v>
      </c>
      <c r="J8263" s="178" t="str">
        <f>IF(I8263&gt;0,H8263/I8263,0)</f>
      </c>
      <c r="K8263" s="179" t="str">
        <f>1-EXP(-J8263)</f>
      </c>
      <c r="L8263" s="180" t="str">
        <f>IF(G8263=30,1,M8262)</f>
      </c>
      <c r="M8263" s="181" t="str">
        <f>L8263*(1-K8263)</f>
      </c>
    </row>
    <row r="8264">
      <c r="A8264" t="s">
        <v>164</v>
      </c>
      <c r="B8264" t="s">
        <v>115</v>
      </c>
      <c r="C8264" s="32" t="s">
        <v>376</v>
      </c>
      <c r="D8264" t="s">
        <v>458</v>
      </c>
      <c r="E8264" t="s">
        <v>476</v>
      </c>
      <c r="F8264" s="174" t="n">
        <v>2049</v>
      </c>
      <c r="G8264" s="175" t="n">
        <v>52</v>
      </c>
      <c r="H8264" s="176" t="n">
        <v>8760.41503488193</v>
      </c>
      <c r="I8264" s="177" t="n">
        <v>4323695.4794384</v>
      </c>
      <c r="J8264" s="178" t="str">
        <f>IF(I8264&gt;0,H8264/I8264,0)</f>
      </c>
      <c r="K8264" s="179" t="str">
        <f>1-EXP(-J8264)</f>
      </c>
      <c r="L8264" s="180" t="str">
        <f>IF(G8264=30,1,M8263)</f>
      </c>
      <c r="M8264" s="181" t="str">
        <f>L8264*(1-K8264)</f>
      </c>
    </row>
    <row r="8265">
      <c r="A8265" t="s">
        <v>164</v>
      </c>
      <c r="B8265" t="s">
        <v>115</v>
      </c>
      <c r="C8265" s="32" t="s">
        <v>376</v>
      </c>
      <c r="D8265" t="s">
        <v>458</v>
      </c>
      <c r="E8265" t="s">
        <v>476</v>
      </c>
      <c r="F8265" s="174" t="n">
        <v>2049</v>
      </c>
      <c r="G8265" s="175" t="n">
        <v>53</v>
      </c>
      <c r="H8265" s="176" t="n">
        <v>9475.06243044726</v>
      </c>
      <c r="I8265" s="177" t="n">
        <v>4264985.90187732</v>
      </c>
      <c r="J8265" s="178" t="str">
        <f>IF(I8265&gt;0,H8265/I8265,0)</f>
      </c>
      <c r="K8265" s="179" t="str">
        <f>1-EXP(-J8265)</f>
      </c>
      <c r="L8265" s="180" t="str">
        <f>IF(G8265=30,1,M8264)</f>
      </c>
      <c r="M8265" s="181" t="str">
        <f>L8265*(1-K8265)</f>
      </c>
    </row>
    <row r="8266">
      <c r="A8266" t="s">
        <v>164</v>
      </c>
      <c r="B8266" t="s">
        <v>115</v>
      </c>
      <c r="C8266" s="32" t="s">
        <v>376</v>
      </c>
      <c r="D8266" t="s">
        <v>458</v>
      </c>
      <c r="E8266" t="s">
        <v>476</v>
      </c>
      <c r="F8266" s="174" t="n">
        <v>2049</v>
      </c>
      <c r="G8266" s="175" t="n">
        <v>54</v>
      </c>
      <c r="H8266" s="176" t="n">
        <v>10147.2358881398</v>
      </c>
      <c r="I8266" s="177" t="n">
        <v>4176267.2449754</v>
      </c>
      <c r="J8266" s="178" t="str">
        <f>IF(I8266&gt;0,H8266/I8266,0)</f>
      </c>
      <c r="K8266" s="179" t="str">
        <f>1-EXP(-J8266)</f>
      </c>
      <c r="L8266" s="180" t="str">
        <f>IF(G8266=30,1,M8265)</f>
      </c>
      <c r="M8266" s="181" t="str">
        <f>L8266*(1-K8266)</f>
      </c>
    </row>
    <row r="8267">
      <c r="A8267" t="s">
        <v>164</v>
      </c>
      <c r="B8267" t="s">
        <v>115</v>
      </c>
      <c r="C8267" s="32" t="s">
        <v>376</v>
      </c>
      <c r="D8267" t="s">
        <v>458</v>
      </c>
      <c r="E8267" t="s">
        <v>476</v>
      </c>
      <c r="F8267" s="174" t="n">
        <v>2049</v>
      </c>
      <c r="G8267" s="175" t="n">
        <v>55</v>
      </c>
      <c r="H8267" s="176" t="n">
        <v>10660.2903608973</v>
      </c>
      <c r="I8267" s="177" t="n">
        <v>4101038.86077951</v>
      </c>
      <c r="J8267" s="178" t="str">
        <f>IF(I8267&gt;0,H8267/I8267,0)</f>
      </c>
      <c r="K8267" s="179" t="str">
        <f>1-EXP(-J8267)</f>
      </c>
      <c r="L8267" s="180" t="str">
        <f>IF(G8267=30,1,M8266)</f>
      </c>
      <c r="M8267" s="181" t="str">
        <f>L8267*(1-K8267)</f>
      </c>
    </row>
    <row r="8268">
      <c r="A8268" t="s">
        <v>164</v>
      </c>
      <c r="B8268" t="s">
        <v>115</v>
      </c>
      <c r="C8268" s="32" t="s">
        <v>376</v>
      </c>
      <c r="D8268" t="s">
        <v>458</v>
      </c>
      <c r="E8268" t="s">
        <v>476</v>
      </c>
      <c r="F8268" s="174" t="n">
        <v>2049</v>
      </c>
      <c r="G8268" s="175" t="n">
        <v>56</v>
      </c>
      <c r="H8268" s="176" t="n">
        <v>11123.4227317092</v>
      </c>
      <c r="I8268" s="177" t="n">
        <v>4027678.88951073</v>
      </c>
      <c r="J8268" s="178" t="str">
        <f>IF(I8268&gt;0,H8268/I8268,0)</f>
      </c>
      <c r="K8268" s="179" t="str">
        <f>1-EXP(-J8268)</f>
      </c>
      <c r="L8268" s="180" t="str">
        <f>IF(G8268=30,1,M8267)</f>
      </c>
      <c r="M8268" s="181" t="str">
        <f>L8268*(1-K8268)</f>
      </c>
    </row>
    <row r="8269">
      <c r="A8269" t="s">
        <v>164</v>
      </c>
      <c r="B8269" t="s">
        <v>115</v>
      </c>
      <c r="C8269" s="32" t="s">
        <v>376</v>
      </c>
      <c r="D8269" t="s">
        <v>458</v>
      </c>
      <c r="E8269" t="s">
        <v>476</v>
      </c>
      <c r="F8269" s="174" t="n">
        <v>2049</v>
      </c>
      <c r="G8269" s="175" t="n">
        <v>57</v>
      </c>
      <c r="H8269" s="176" t="n">
        <v>12204.5024311272</v>
      </c>
      <c r="I8269" s="177" t="n">
        <v>4038057.29976222</v>
      </c>
      <c r="J8269" s="178" t="str">
        <f>IF(I8269&gt;0,H8269/I8269,0)</f>
      </c>
      <c r="K8269" s="179" t="str">
        <f>1-EXP(-J8269)</f>
      </c>
      <c r="L8269" s="180" t="str">
        <f>IF(G8269=30,1,M8268)</f>
      </c>
      <c r="M8269" s="181" t="str">
        <f>L8269*(1-K8269)</f>
      </c>
    </row>
    <row r="8270">
      <c r="A8270" t="s">
        <v>164</v>
      </c>
      <c r="B8270" t="s">
        <v>115</v>
      </c>
      <c r="C8270" s="32" t="s">
        <v>376</v>
      </c>
      <c r="D8270" t="s">
        <v>458</v>
      </c>
      <c r="E8270" t="s">
        <v>476</v>
      </c>
      <c r="F8270" s="174" t="n">
        <v>2049</v>
      </c>
      <c r="G8270" s="175" t="n">
        <v>58</v>
      </c>
      <c r="H8270" s="176" t="n">
        <v>13358.3870123125</v>
      </c>
      <c r="I8270" s="177" t="n">
        <v>4027245.38061903</v>
      </c>
      <c r="J8270" s="178" t="str">
        <f>IF(I8270&gt;0,H8270/I8270,0)</f>
      </c>
      <c r="K8270" s="179" t="str">
        <f>1-EXP(-J8270)</f>
      </c>
      <c r="L8270" s="180" t="str">
        <f>IF(G8270=30,1,M8269)</f>
      </c>
      <c r="M8270" s="181" t="str">
        <f>L8270*(1-K8270)</f>
      </c>
    </row>
    <row r="8271">
      <c r="A8271" t="s">
        <v>164</v>
      </c>
      <c r="B8271" t="s">
        <v>115</v>
      </c>
      <c r="C8271" s="32" t="s">
        <v>376</v>
      </c>
      <c r="D8271" t="s">
        <v>458</v>
      </c>
      <c r="E8271" t="s">
        <v>476</v>
      </c>
      <c r="F8271" s="174" t="n">
        <v>2049</v>
      </c>
      <c r="G8271" s="175" t="n">
        <v>59</v>
      </c>
      <c r="H8271" s="176" t="n">
        <v>19575.4403706318</v>
      </c>
      <c r="I8271" s="177" t="n">
        <v>5920805.7174138</v>
      </c>
      <c r="J8271" s="178" t="str">
        <f>IF(I8271&gt;0,H8271/I8271,0)</f>
      </c>
      <c r="K8271" s="179" t="str">
        <f>1-EXP(-J8271)</f>
      </c>
      <c r="L8271" s="180" t="str">
        <f>IF(G8271=30,1,M8270)</f>
      </c>
      <c r="M8271" s="181" t="str">
        <f>L8271*(1-K8271)</f>
      </c>
    </row>
    <row r="8272">
      <c r="A8272" t="s">
        <v>164</v>
      </c>
      <c r="B8272" t="s">
        <v>115</v>
      </c>
      <c r="C8272" s="32" t="s">
        <v>376</v>
      </c>
      <c r="D8272" t="s">
        <v>458</v>
      </c>
      <c r="E8272" t="s">
        <v>476</v>
      </c>
      <c r="F8272" s="174" t="n">
        <v>2049</v>
      </c>
      <c r="G8272" s="175" t="n">
        <v>60</v>
      </c>
      <c r="H8272" s="176" t="n">
        <v>15556.0229559318</v>
      </c>
      <c r="I8272" s="177" t="n">
        <v>3926759.61600397</v>
      </c>
      <c r="J8272" s="178" t="str">
        <f>IF(I8272&gt;0,H8272/I8272,0)</f>
      </c>
      <c r="K8272" s="179" t="str">
        <f>1-EXP(-J8272)</f>
      </c>
      <c r="L8272" s="180" t="str">
        <f>IF(G8272=30,1,M8271)</f>
      </c>
      <c r="M8272" s="181" t="str">
        <f>L8272*(1-K8272)</f>
      </c>
    </row>
    <row r="8273">
      <c r="A8273" t="s">
        <v>164</v>
      </c>
      <c r="B8273" t="s">
        <v>115</v>
      </c>
      <c r="C8273" s="32" t="s">
        <v>376</v>
      </c>
      <c r="D8273" t="s">
        <v>458</v>
      </c>
      <c r="E8273" t="s">
        <v>476</v>
      </c>
      <c r="F8273" s="174" t="n">
        <v>2049</v>
      </c>
      <c r="G8273" s="175" t="n">
        <v>61</v>
      </c>
      <c r="H8273" s="176" t="n">
        <v>16412.2725162831</v>
      </c>
      <c r="I8273" s="177" t="n">
        <v>3876099.47520603</v>
      </c>
      <c r="J8273" s="178" t="str">
        <f>IF(I8273&gt;0,H8273/I8273,0)</f>
      </c>
      <c r="K8273" s="179" t="str">
        <f>1-EXP(-J8273)</f>
      </c>
      <c r="L8273" s="180" t="str">
        <f>IF(G8273=30,1,M8272)</f>
      </c>
      <c r="M8273" s="181" t="str">
        <f>L8273*(1-K8273)</f>
      </c>
    </row>
    <row r="8274">
      <c r="A8274" t="s">
        <v>164</v>
      </c>
      <c r="B8274" t="s">
        <v>115</v>
      </c>
      <c r="C8274" s="32" t="s">
        <v>376</v>
      </c>
      <c r="D8274" t="s">
        <v>458</v>
      </c>
      <c r="E8274" t="s">
        <v>476</v>
      </c>
      <c r="F8274" s="174" t="n">
        <v>2049</v>
      </c>
      <c r="G8274" s="175" t="n">
        <v>62</v>
      </c>
      <c r="H8274" s="176" t="n">
        <v>17402.6070830058</v>
      </c>
      <c r="I8274" s="177" t="n">
        <v>3720038.60875298</v>
      </c>
      <c r="J8274" s="178" t="str">
        <f>IF(I8274&gt;0,H8274/I8274,0)</f>
      </c>
      <c r="K8274" s="179" t="str">
        <f>1-EXP(-J8274)</f>
      </c>
      <c r="L8274" s="180" t="str">
        <f>IF(G8274=30,1,M8273)</f>
      </c>
      <c r="M8274" s="181" t="str">
        <f>L8274*(1-K8274)</f>
      </c>
    </row>
    <row r="8275">
      <c r="A8275" t="s">
        <v>164</v>
      </c>
      <c r="B8275" t="s">
        <v>115</v>
      </c>
      <c r="C8275" s="32" t="s">
        <v>376</v>
      </c>
      <c r="D8275" t="s">
        <v>458</v>
      </c>
      <c r="E8275" t="s">
        <v>476</v>
      </c>
      <c r="F8275" s="174" t="n">
        <v>2049</v>
      </c>
      <c r="G8275" s="175" t="n">
        <v>63</v>
      </c>
      <c r="H8275" s="176" t="n">
        <v>18838.4837790491</v>
      </c>
      <c r="I8275" s="177" t="n">
        <v>3648947.46874316</v>
      </c>
      <c r="J8275" s="178" t="str">
        <f>IF(I8275&gt;0,H8275/I8275,0)</f>
      </c>
      <c r="K8275" s="179" t="str">
        <f>1-EXP(-J8275)</f>
      </c>
      <c r="L8275" s="180" t="str">
        <f>IF(G8275=30,1,M8274)</f>
      </c>
      <c r="M8275" s="181" t="str">
        <f>L8275*(1-K8275)</f>
      </c>
    </row>
    <row r="8276">
      <c r="A8276" t="s">
        <v>164</v>
      </c>
      <c r="B8276" t="s">
        <v>115</v>
      </c>
      <c r="C8276" s="32" t="s">
        <v>376</v>
      </c>
      <c r="D8276" t="s">
        <v>458</v>
      </c>
      <c r="E8276" t="s">
        <v>476</v>
      </c>
      <c r="F8276" s="174" t="n">
        <v>2049</v>
      </c>
      <c r="G8276" s="175" t="n">
        <v>64</v>
      </c>
      <c r="H8276" s="176" t="n">
        <v>20814.5604285694</v>
      </c>
      <c r="I8276" s="177" t="n">
        <v>3656005.94983365</v>
      </c>
      <c r="J8276" s="178" t="str">
        <f>IF(I8276&gt;0,H8276/I8276,0)</f>
      </c>
      <c r="K8276" s="179" t="str">
        <f>1-EXP(-J8276)</f>
      </c>
      <c r="L8276" s="180" t="str">
        <f>IF(G8276=30,1,M8275)</f>
      </c>
      <c r="M8276" s="181" t="str">
        <f>L8276*(1-K8276)</f>
      </c>
    </row>
    <row r="8277">
      <c r="A8277" t="s">
        <v>164</v>
      </c>
      <c r="B8277" t="s">
        <v>115</v>
      </c>
      <c r="C8277" s="32" t="s">
        <v>376</v>
      </c>
      <c r="D8277" t="s">
        <v>458</v>
      </c>
      <c r="E8277" t="s">
        <v>476</v>
      </c>
      <c r="F8277" s="174" t="n">
        <v>2049</v>
      </c>
      <c r="G8277" s="175" t="n">
        <v>65</v>
      </c>
      <c r="H8277" s="176" t="n">
        <v>21968.0194634232</v>
      </c>
      <c r="I8277" s="177" t="n">
        <v>3679282.88548813</v>
      </c>
      <c r="J8277" s="178" t="str">
        <f>IF(I8277&gt;0,H8277/I8277,0)</f>
      </c>
      <c r="K8277" s="179" t="str">
        <f>1-EXP(-J8277)</f>
      </c>
      <c r="L8277" s="180" t="str">
        <f>IF(G8277=30,1,M8276)</f>
      </c>
      <c r="M8277" s="181" t="str">
        <f>L8277*(1-K8277)</f>
      </c>
    </row>
    <row r="8278">
      <c r="A8278" t="s">
        <v>164</v>
      </c>
      <c r="B8278" t="s">
        <v>115</v>
      </c>
      <c r="C8278" s="32" t="s">
        <v>376</v>
      </c>
      <c r="D8278" t="s">
        <v>458</v>
      </c>
      <c r="E8278" t="s">
        <v>476</v>
      </c>
      <c r="F8278" s="174" t="n">
        <v>2049</v>
      </c>
      <c r="G8278" s="175" t="n">
        <v>66</v>
      </c>
      <c r="H8278" s="176" t="n">
        <v>23069.3691206806</v>
      </c>
      <c r="I8278" s="177" t="n">
        <v>3605122.98625702</v>
      </c>
      <c r="J8278" s="178" t="str">
        <f>IF(I8278&gt;0,H8278/I8278,0)</f>
      </c>
      <c r="K8278" s="179" t="str">
        <f>1-EXP(-J8278)</f>
      </c>
      <c r="L8278" s="180" t="str">
        <f>IF(G8278=30,1,M8277)</f>
      </c>
      <c r="M8278" s="181" t="str">
        <f>L8278*(1-K8278)</f>
      </c>
    </row>
    <row r="8279">
      <c r="A8279" t="s">
        <v>164</v>
      </c>
      <c r="B8279" t="s">
        <v>115</v>
      </c>
      <c r="C8279" s="32" t="s">
        <v>376</v>
      </c>
      <c r="D8279" t="s">
        <v>458</v>
      </c>
      <c r="E8279" t="s">
        <v>476</v>
      </c>
      <c r="F8279" s="174" t="n">
        <v>2049</v>
      </c>
      <c r="G8279" s="175" t="n">
        <v>67</v>
      </c>
      <c r="H8279" s="176" t="n">
        <v>24256.8057949332</v>
      </c>
      <c r="I8279" s="177" t="n">
        <v>3433142.94412199</v>
      </c>
      <c r="J8279" s="178" t="str">
        <f>IF(I8279&gt;0,H8279/I8279,0)</f>
      </c>
      <c r="K8279" s="179" t="str">
        <f>1-EXP(-J8279)</f>
      </c>
      <c r="L8279" s="180" t="str">
        <f>IF(G8279=30,1,M8278)</f>
      </c>
      <c r="M8279" s="181" t="str">
        <f>L8279*(1-K8279)</f>
      </c>
    </row>
    <row r="8280">
      <c r="A8280" t="s">
        <v>164</v>
      </c>
      <c r="B8280" t="s">
        <v>115</v>
      </c>
      <c r="C8280" s="32" t="s">
        <v>376</v>
      </c>
      <c r="D8280" t="s">
        <v>458</v>
      </c>
      <c r="E8280" t="s">
        <v>476</v>
      </c>
      <c r="F8280" s="174" t="n">
        <v>2049</v>
      </c>
      <c r="G8280" s="175" t="n">
        <v>68</v>
      </c>
      <c r="H8280" s="176" t="n">
        <v>25829.1096023634</v>
      </c>
      <c r="I8280" s="177" t="n">
        <v>3311698.39408441</v>
      </c>
      <c r="J8280" s="178" t="str">
        <f>IF(I8280&gt;0,H8280/I8280,0)</f>
      </c>
      <c r="K8280" s="179" t="str">
        <f>1-EXP(-J8280)</f>
      </c>
      <c r="L8280" s="180" t="str">
        <f>IF(G8280=30,1,M8279)</f>
      </c>
      <c r="M8280" s="181" t="str">
        <f>L8280*(1-K8280)</f>
      </c>
    </row>
    <row r="8281">
      <c r="A8281" t="s">
        <v>164</v>
      </c>
      <c r="B8281" t="s">
        <v>115</v>
      </c>
      <c r="C8281" s="32" t="s">
        <v>376</v>
      </c>
      <c r="D8281" t="s">
        <v>458</v>
      </c>
      <c r="E8281" t="s">
        <v>476</v>
      </c>
      <c r="F8281" s="174" t="n">
        <v>2049</v>
      </c>
      <c r="G8281" s="175" t="n">
        <v>69</v>
      </c>
      <c r="H8281" s="176" t="n">
        <v>27572.6105766903</v>
      </c>
      <c r="I8281" s="177" t="n">
        <v>3200288.05368802</v>
      </c>
      <c r="J8281" s="178" t="str">
        <f>IF(I8281&gt;0,H8281/I8281,0)</f>
      </c>
      <c r="K8281" s="179" t="str">
        <f>1-EXP(-J8281)</f>
      </c>
      <c r="L8281" s="180" t="str">
        <f>IF(G8281=30,1,M8280)</f>
      </c>
      <c r="M8281" s="181" t="str">
        <f>L8281*(1-K8281)</f>
      </c>
    </row>
    <row r="8282">
      <c r="A8282" t="s">
        <v>164</v>
      </c>
      <c r="B8282" t="s">
        <v>115</v>
      </c>
      <c r="C8282" s="32" t="s">
        <v>376</v>
      </c>
      <c r="D8282" t="s">
        <v>458</v>
      </c>
      <c r="E8282" t="s">
        <v>476</v>
      </c>
      <c r="F8282" s="174" t="n">
        <v>2050</v>
      </c>
      <c r="G8282" s="175" t="n">
        <v>30</v>
      </c>
      <c r="H8282" s="176" t="n">
        <v>606.562601502289</v>
      </c>
      <c r="I8282" s="177" t="n">
        <v>4253355.17271164</v>
      </c>
      <c r="J8282" s="178" t="str">
        <f>IF(I8282&gt;0,H8282/I8282,0)</f>
      </c>
      <c r="K8282" s="179" t="str">
        <f>1-EXP(-J8282)</f>
      </c>
      <c r="L8282" s="180" t="str">
        <f>IF(G8282=30,1,M8281)</f>
      </c>
      <c r="M8282" s="181" t="str">
        <f>L8282*(1-K8282)</f>
      </c>
    </row>
    <row r="8283">
      <c r="A8283" t="s">
        <v>164</v>
      </c>
      <c r="B8283" t="s">
        <v>115</v>
      </c>
      <c r="C8283" s="32" t="s">
        <v>376</v>
      </c>
      <c r="D8283" t="s">
        <v>458</v>
      </c>
      <c r="E8283" t="s">
        <v>476</v>
      </c>
      <c r="F8283" s="174" t="n">
        <v>2050</v>
      </c>
      <c r="G8283" s="175" t="n">
        <v>31</v>
      </c>
      <c r="H8283" s="176" t="n">
        <v>727.400849797646</v>
      </c>
      <c r="I8283" s="177" t="n">
        <v>4262085.62106151</v>
      </c>
      <c r="J8283" s="178" t="str">
        <f>IF(I8283&gt;0,H8283/I8283,0)</f>
      </c>
      <c r="K8283" s="179" t="str">
        <f>1-EXP(-J8283)</f>
      </c>
      <c r="L8283" s="180" t="str">
        <f>IF(G8283=30,1,M8282)</f>
      </c>
      <c r="M8283" s="181" t="str">
        <f>L8283*(1-K8283)</f>
      </c>
    </row>
    <row r="8284">
      <c r="A8284" t="s">
        <v>164</v>
      </c>
      <c r="B8284" t="s">
        <v>115</v>
      </c>
      <c r="C8284" s="32" t="s">
        <v>376</v>
      </c>
      <c r="D8284" t="s">
        <v>458</v>
      </c>
      <c r="E8284" t="s">
        <v>476</v>
      </c>
      <c r="F8284" s="174" t="n">
        <v>2050</v>
      </c>
      <c r="G8284" s="175" t="n">
        <v>32</v>
      </c>
      <c r="H8284" s="176" t="n">
        <v>763.647689152424</v>
      </c>
      <c r="I8284" s="177" t="n">
        <v>4266369.34135487</v>
      </c>
      <c r="J8284" s="178" t="str">
        <f>IF(I8284&gt;0,H8284/I8284,0)</f>
      </c>
      <c r="K8284" s="179" t="str">
        <f>1-EXP(-J8284)</f>
      </c>
      <c r="L8284" s="180" t="str">
        <f>IF(G8284=30,1,M8283)</f>
      </c>
      <c r="M8284" s="181" t="str">
        <f>L8284*(1-K8284)</f>
      </c>
    </row>
    <row r="8285">
      <c r="A8285" t="s">
        <v>164</v>
      </c>
      <c r="B8285" t="s">
        <v>115</v>
      </c>
      <c r="C8285" s="32" t="s">
        <v>376</v>
      </c>
      <c r="D8285" t="s">
        <v>458</v>
      </c>
      <c r="E8285" t="s">
        <v>476</v>
      </c>
      <c r="F8285" s="174" t="n">
        <v>2050</v>
      </c>
      <c r="G8285" s="175" t="n">
        <v>33</v>
      </c>
      <c r="H8285" s="176" t="n">
        <v>812.899272191456</v>
      </c>
      <c r="I8285" s="177" t="n">
        <v>4306817.92216622</v>
      </c>
      <c r="J8285" s="178" t="str">
        <f>IF(I8285&gt;0,H8285/I8285,0)</f>
      </c>
      <c r="K8285" s="179" t="str">
        <f>1-EXP(-J8285)</f>
      </c>
      <c r="L8285" s="180" t="str">
        <f>IF(G8285=30,1,M8284)</f>
      </c>
      <c r="M8285" s="181" t="str">
        <f>L8285*(1-K8285)</f>
      </c>
    </row>
    <row r="8286">
      <c r="A8286" t="s">
        <v>164</v>
      </c>
      <c r="B8286" t="s">
        <v>115</v>
      </c>
      <c r="C8286" s="32" t="s">
        <v>376</v>
      </c>
      <c r="D8286" t="s">
        <v>458</v>
      </c>
      <c r="E8286" t="s">
        <v>476</v>
      </c>
      <c r="F8286" s="174" t="n">
        <v>2050</v>
      </c>
      <c r="G8286" s="175" t="n">
        <v>34</v>
      </c>
      <c r="H8286" s="176" t="n">
        <v>945.564451697335</v>
      </c>
      <c r="I8286" s="177" t="n">
        <v>4568419.39268589</v>
      </c>
      <c r="J8286" s="178" t="str">
        <f>IF(I8286&gt;0,H8286/I8286,0)</f>
      </c>
      <c r="K8286" s="179" t="str">
        <f>1-EXP(-J8286)</f>
      </c>
      <c r="L8286" s="180" t="str">
        <f>IF(G8286=30,1,M8285)</f>
      </c>
      <c r="M8286" s="181" t="str">
        <f>L8286*(1-K8286)</f>
      </c>
    </row>
    <row r="8287">
      <c r="A8287" t="s">
        <v>164</v>
      </c>
      <c r="B8287" t="s">
        <v>115</v>
      </c>
      <c r="C8287" s="32" t="s">
        <v>376</v>
      </c>
      <c r="D8287" t="s">
        <v>458</v>
      </c>
      <c r="E8287" t="s">
        <v>476</v>
      </c>
      <c r="F8287" s="174" t="n">
        <v>2050</v>
      </c>
      <c r="G8287" s="175" t="n">
        <v>35</v>
      </c>
      <c r="H8287" s="176" t="n">
        <v>1274.68083532352</v>
      </c>
      <c r="I8287" s="177" t="n">
        <v>4616392.21497471</v>
      </c>
      <c r="J8287" s="178" t="str">
        <f>IF(I8287&gt;0,H8287/I8287,0)</f>
      </c>
      <c r="K8287" s="179" t="str">
        <f>1-EXP(-J8287)</f>
      </c>
      <c r="L8287" s="180" t="str">
        <f>IF(G8287=30,1,M8286)</f>
      </c>
      <c r="M8287" s="181" t="str">
        <f>L8287*(1-K8287)</f>
      </c>
    </row>
    <row r="8288">
      <c r="A8288" t="s">
        <v>164</v>
      </c>
      <c r="B8288" t="s">
        <v>115</v>
      </c>
      <c r="C8288" s="32" t="s">
        <v>376</v>
      </c>
      <c r="D8288" t="s">
        <v>458</v>
      </c>
      <c r="E8288" t="s">
        <v>476</v>
      </c>
      <c r="F8288" s="174" t="n">
        <v>2050</v>
      </c>
      <c r="G8288" s="175" t="n">
        <v>36</v>
      </c>
      <c r="H8288" s="176" t="n">
        <v>1404.52158090214</v>
      </c>
      <c r="I8288" s="177" t="n">
        <v>4681461.33637704</v>
      </c>
      <c r="J8288" s="178" t="str">
        <f>IF(I8288&gt;0,H8288/I8288,0)</f>
      </c>
      <c r="K8288" s="179" t="str">
        <f>1-EXP(-J8288)</f>
      </c>
      <c r="L8288" s="180" t="str">
        <f>IF(G8288=30,1,M8287)</f>
      </c>
      <c r="M8288" s="181" t="str">
        <f>L8288*(1-K8288)</f>
      </c>
    </row>
    <row r="8289">
      <c r="A8289" t="s">
        <v>164</v>
      </c>
      <c r="B8289" t="s">
        <v>115</v>
      </c>
      <c r="C8289" s="32" t="s">
        <v>376</v>
      </c>
      <c r="D8289" t="s">
        <v>458</v>
      </c>
      <c r="E8289" t="s">
        <v>476</v>
      </c>
      <c r="F8289" s="174" t="n">
        <v>2050</v>
      </c>
      <c r="G8289" s="175" t="n">
        <v>37</v>
      </c>
      <c r="H8289" s="176" t="n">
        <v>1534.96018917571</v>
      </c>
      <c r="I8289" s="177" t="n">
        <v>4748025.00606241</v>
      </c>
      <c r="J8289" s="178" t="str">
        <f>IF(I8289&gt;0,H8289/I8289,0)</f>
      </c>
      <c r="K8289" s="179" t="str">
        <f>1-EXP(-J8289)</f>
      </c>
      <c r="L8289" s="180" t="str">
        <f>IF(G8289=30,1,M8288)</f>
      </c>
      <c r="M8289" s="181" t="str">
        <f>L8289*(1-K8289)</f>
      </c>
    </row>
    <row r="8290">
      <c r="A8290" t="s">
        <v>164</v>
      </c>
      <c r="B8290" t="s">
        <v>115</v>
      </c>
      <c r="C8290" s="32" t="s">
        <v>376</v>
      </c>
      <c r="D8290" t="s">
        <v>458</v>
      </c>
      <c r="E8290" t="s">
        <v>476</v>
      </c>
      <c r="F8290" s="174" t="n">
        <v>2050</v>
      </c>
      <c r="G8290" s="175" t="n">
        <v>38</v>
      </c>
      <c r="H8290" s="176" t="n">
        <v>1750.84225376709</v>
      </c>
      <c r="I8290" s="177" t="n">
        <v>4858123.00872006</v>
      </c>
      <c r="J8290" s="178" t="str">
        <f>IF(I8290&gt;0,H8290/I8290,0)</f>
      </c>
      <c r="K8290" s="179" t="str">
        <f>1-EXP(-J8290)</f>
      </c>
      <c r="L8290" s="180" t="str">
        <f>IF(G8290=30,1,M8289)</f>
      </c>
      <c r="M8290" s="181" t="str">
        <f>L8290*(1-K8290)</f>
      </c>
    </row>
    <row r="8291">
      <c r="A8291" t="s">
        <v>164</v>
      </c>
      <c r="B8291" t="s">
        <v>115</v>
      </c>
      <c r="C8291" s="32" t="s">
        <v>376</v>
      </c>
      <c r="D8291" t="s">
        <v>458</v>
      </c>
      <c r="E8291" t="s">
        <v>476</v>
      </c>
      <c r="F8291" s="174" t="n">
        <v>2050</v>
      </c>
      <c r="G8291" s="175" t="n">
        <v>39</v>
      </c>
      <c r="H8291" s="176" t="n">
        <v>1884.88166813218</v>
      </c>
      <c r="I8291" s="177" t="n">
        <v>4828121.35780296</v>
      </c>
      <c r="J8291" s="178" t="str">
        <f>IF(I8291&gt;0,H8291/I8291,0)</f>
      </c>
      <c r="K8291" s="179" t="str">
        <f>1-EXP(-J8291)</f>
      </c>
      <c r="L8291" s="180" t="str">
        <f>IF(G8291=30,1,M8290)</f>
      </c>
      <c r="M8291" s="181" t="str">
        <f>L8291*(1-K8291)</f>
      </c>
    </row>
    <row r="8292">
      <c r="A8292" t="s">
        <v>164</v>
      </c>
      <c r="B8292" t="s">
        <v>115</v>
      </c>
      <c r="C8292" s="32" t="s">
        <v>376</v>
      </c>
      <c r="D8292" t="s">
        <v>458</v>
      </c>
      <c r="E8292" t="s">
        <v>476</v>
      </c>
      <c r="F8292" s="174" t="n">
        <v>2050</v>
      </c>
      <c r="G8292" s="175" t="n">
        <v>40</v>
      </c>
      <c r="H8292" s="176" t="n">
        <v>2461.29442729827</v>
      </c>
      <c r="I8292" s="177" t="n">
        <v>4693027.68694647</v>
      </c>
      <c r="J8292" s="178" t="str">
        <f>IF(I8292&gt;0,H8292/I8292,0)</f>
      </c>
      <c r="K8292" s="179" t="str">
        <f>1-EXP(-J8292)</f>
      </c>
      <c r="L8292" s="180" t="str">
        <f>IF(G8292=30,1,M8291)</f>
      </c>
      <c r="M8292" s="181" t="str">
        <f>L8292*(1-K8292)</f>
      </c>
    </row>
    <row r="8293">
      <c r="A8293" t="s">
        <v>164</v>
      </c>
      <c r="B8293" t="s">
        <v>115</v>
      </c>
      <c r="C8293" s="32" t="s">
        <v>376</v>
      </c>
      <c r="D8293" t="s">
        <v>458</v>
      </c>
      <c r="E8293" t="s">
        <v>476</v>
      </c>
      <c r="F8293" s="174" t="n">
        <v>2050</v>
      </c>
      <c r="G8293" s="175" t="n">
        <v>41</v>
      </c>
      <c r="H8293" s="176" t="n">
        <v>2613.3953691003</v>
      </c>
      <c r="I8293" s="177" t="n">
        <v>4619309.56894369</v>
      </c>
      <c r="J8293" s="178" t="str">
        <f>IF(I8293&gt;0,H8293/I8293,0)</f>
      </c>
      <c r="K8293" s="179" t="str">
        <f>1-EXP(-J8293)</f>
      </c>
      <c r="L8293" s="180" t="str">
        <f>IF(G8293=30,1,M8292)</f>
      </c>
      <c r="M8293" s="181" t="str">
        <f>L8293*(1-K8293)</f>
      </c>
    </row>
    <row r="8294">
      <c r="A8294" t="s">
        <v>164</v>
      </c>
      <c r="B8294" t="s">
        <v>115</v>
      </c>
      <c r="C8294" s="32" t="s">
        <v>376</v>
      </c>
      <c r="D8294" t="s">
        <v>458</v>
      </c>
      <c r="E8294" t="s">
        <v>476</v>
      </c>
      <c r="F8294" s="174" t="n">
        <v>2050</v>
      </c>
      <c r="G8294" s="175" t="n">
        <v>42</v>
      </c>
      <c r="H8294" s="176" t="n">
        <v>2823.09282205506</v>
      </c>
      <c r="I8294" s="177" t="n">
        <v>4573559.5555838</v>
      </c>
      <c r="J8294" s="178" t="str">
        <f>IF(I8294&gt;0,H8294/I8294,0)</f>
      </c>
      <c r="K8294" s="179" t="str">
        <f>1-EXP(-J8294)</f>
      </c>
      <c r="L8294" s="180" t="str">
        <f>IF(G8294=30,1,M8293)</f>
      </c>
      <c r="M8294" s="181" t="str">
        <f>L8294*(1-K8294)</f>
      </c>
    </row>
    <row r="8295">
      <c r="A8295" t="s">
        <v>164</v>
      </c>
      <c r="B8295" t="s">
        <v>115</v>
      </c>
      <c r="C8295" s="32" t="s">
        <v>376</v>
      </c>
      <c r="D8295" t="s">
        <v>458</v>
      </c>
      <c r="E8295" t="s">
        <v>476</v>
      </c>
      <c r="F8295" s="174" t="n">
        <v>2050</v>
      </c>
      <c r="G8295" s="175" t="n">
        <v>43</v>
      </c>
      <c r="H8295" s="176" t="n">
        <v>3160.27963899157</v>
      </c>
      <c r="I8295" s="177" t="n">
        <v>4594200.48990563</v>
      </c>
      <c r="J8295" s="178" t="str">
        <f>IF(I8295&gt;0,H8295/I8295,0)</f>
      </c>
      <c r="K8295" s="179" t="str">
        <f>1-EXP(-J8295)</f>
      </c>
      <c r="L8295" s="180" t="str">
        <f>IF(G8295=30,1,M8294)</f>
      </c>
      <c r="M8295" s="181" t="str">
        <f>L8295*(1-K8295)</f>
      </c>
    </row>
    <row r="8296">
      <c r="A8296" t="s">
        <v>164</v>
      </c>
      <c r="B8296" t="s">
        <v>115</v>
      </c>
      <c r="C8296" s="32" t="s">
        <v>376</v>
      </c>
      <c r="D8296" t="s">
        <v>458</v>
      </c>
      <c r="E8296" t="s">
        <v>476</v>
      </c>
      <c r="F8296" s="174" t="n">
        <v>2050</v>
      </c>
      <c r="G8296" s="175" t="n">
        <v>44</v>
      </c>
      <c r="H8296" s="176" t="n">
        <v>3391.02984628051</v>
      </c>
      <c r="I8296" s="177" t="n">
        <v>4507434.99354025</v>
      </c>
      <c r="J8296" s="178" t="str">
        <f>IF(I8296&gt;0,H8296/I8296,0)</f>
      </c>
      <c r="K8296" s="179" t="str">
        <f>1-EXP(-J8296)</f>
      </c>
      <c r="L8296" s="180" t="str">
        <f>IF(G8296=30,1,M8295)</f>
      </c>
      <c r="M8296" s="181" t="str">
        <f>L8296*(1-K8296)</f>
      </c>
    </row>
    <row r="8297">
      <c r="A8297" t="s">
        <v>164</v>
      </c>
      <c r="B8297" t="s">
        <v>115</v>
      </c>
      <c r="C8297" s="32" t="s">
        <v>376</v>
      </c>
      <c r="D8297" t="s">
        <v>458</v>
      </c>
      <c r="E8297" t="s">
        <v>476</v>
      </c>
      <c r="F8297" s="174" t="n">
        <v>2050</v>
      </c>
      <c r="G8297" s="175" t="n">
        <v>45</v>
      </c>
      <c r="H8297" s="176" t="n">
        <v>4314.4709102809</v>
      </c>
      <c r="I8297" s="177" t="n">
        <v>4441588.57327544</v>
      </c>
      <c r="J8297" s="178" t="str">
        <f>IF(I8297&gt;0,H8297/I8297,0)</f>
      </c>
      <c r="K8297" s="179" t="str">
        <f>1-EXP(-J8297)</f>
      </c>
      <c r="L8297" s="180" t="str">
        <f>IF(G8297=30,1,M8296)</f>
      </c>
      <c r="M8297" s="181" t="str">
        <f>L8297*(1-K8297)</f>
      </c>
    </row>
    <row r="8298">
      <c r="A8298" t="s">
        <v>164</v>
      </c>
      <c r="B8298" t="s">
        <v>115</v>
      </c>
      <c r="C8298" s="32" t="s">
        <v>376</v>
      </c>
      <c r="D8298" t="s">
        <v>458</v>
      </c>
      <c r="E8298" t="s">
        <v>476</v>
      </c>
      <c r="F8298" s="174" t="n">
        <v>2050</v>
      </c>
      <c r="G8298" s="175" t="n">
        <v>46</v>
      </c>
      <c r="H8298" s="176" t="n">
        <v>4495.13694529265</v>
      </c>
      <c r="I8298" s="177" t="n">
        <v>4308269.3451656</v>
      </c>
      <c r="J8298" s="178" t="str">
        <f>IF(I8298&gt;0,H8298/I8298,0)</f>
      </c>
      <c r="K8298" s="179" t="str">
        <f>1-EXP(-J8298)</f>
      </c>
      <c r="L8298" s="180" t="str">
        <f>IF(G8298=30,1,M8297)</f>
      </c>
      <c r="M8298" s="181" t="str">
        <f>L8298*(1-K8298)</f>
      </c>
    </row>
    <row r="8299">
      <c r="A8299" t="s">
        <v>164</v>
      </c>
      <c r="B8299" t="s">
        <v>115</v>
      </c>
      <c r="C8299" s="32" t="s">
        <v>376</v>
      </c>
      <c r="D8299" t="s">
        <v>458</v>
      </c>
      <c r="E8299" t="s">
        <v>476</v>
      </c>
      <c r="F8299" s="174" t="n">
        <v>2050</v>
      </c>
      <c r="G8299" s="175" t="n">
        <v>47</v>
      </c>
      <c r="H8299" s="176" t="n">
        <v>4877.08220655213</v>
      </c>
      <c r="I8299" s="177" t="n">
        <v>4236812.10832972</v>
      </c>
      <c r="J8299" s="178" t="str">
        <f>IF(I8299&gt;0,H8299/I8299,0)</f>
      </c>
      <c r="K8299" s="179" t="str">
        <f>1-EXP(-J8299)</f>
      </c>
      <c r="L8299" s="180" t="str">
        <f>IF(G8299=30,1,M8298)</f>
      </c>
      <c r="M8299" s="181" t="str">
        <f>L8299*(1-K8299)</f>
      </c>
    </row>
    <row r="8300">
      <c r="A8300" t="s">
        <v>164</v>
      </c>
      <c r="B8300" t="s">
        <v>115</v>
      </c>
      <c r="C8300" s="32" t="s">
        <v>376</v>
      </c>
      <c r="D8300" t="s">
        <v>458</v>
      </c>
      <c r="E8300" t="s">
        <v>476</v>
      </c>
      <c r="F8300" s="174" t="n">
        <v>2050</v>
      </c>
      <c r="G8300" s="175" t="n">
        <v>48</v>
      </c>
      <c r="H8300" s="176" t="n">
        <v>5485.58427854348</v>
      </c>
      <c r="I8300" s="177" t="n">
        <v>4204780.9931616</v>
      </c>
      <c r="J8300" s="178" t="str">
        <f>IF(I8300&gt;0,H8300/I8300,0)</f>
      </c>
      <c r="K8300" s="179" t="str">
        <f>1-EXP(-J8300)</f>
      </c>
      <c r="L8300" s="180" t="str">
        <f>IF(G8300=30,1,M8299)</f>
      </c>
      <c r="M8300" s="181" t="str">
        <f>L8300*(1-K8300)</f>
      </c>
    </row>
    <row r="8301">
      <c r="A8301" t="s">
        <v>164</v>
      </c>
      <c r="B8301" t="s">
        <v>115</v>
      </c>
      <c r="C8301" s="32" t="s">
        <v>376</v>
      </c>
      <c r="D8301" t="s">
        <v>458</v>
      </c>
      <c r="E8301" t="s">
        <v>476</v>
      </c>
      <c r="F8301" s="174" t="n">
        <v>2050</v>
      </c>
      <c r="G8301" s="175" t="n">
        <v>49</v>
      </c>
      <c r="H8301" s="176" t="n">
        <v>6016.19308732133</v>
      </c>
      <c r="I8301" s="177" t="n">
        <v>4175298.07999714</v>
      </c>
      <c r="J8301" s="178" t="str">
        <f>IF(I8301&gt;0,H8301/I8301,0)</f>
      </c>
      <c r="K8301" s="179" t="str">
        <f>1-EXP(-J8301)</f>
      </c>
      <c r="L8301" s="180" t="str">
        <f>IF(G8301=30,1,M8300)</f>
      </c>
      <c r="M8301" s="181" t="str">
        <f>L8301*(1-K8301)</f>
      </c>
    </row>
    <row r="8302">
      <c r="A8302" t="s">
        <v>164</v>
      </c>
      <c r="B8302" t="s">
        <v>115</v>
      </c>
      <c r="C8302" s="32" t="s">
        <v>376</v>
      </c>
      <c r="D8302" t="s">
        <v>458</v>
      </c>
      <c r="E8302" t="s">
        <v>476</v>
      </c>
      <c r="F8302" s="174" t="n">
        <v>2050</v>
      </c>
      <c r="G8302" s="175" t="n">
        <v>50</v>
      </c>
      <c r="H8302" s="176" t="n">
        <v>6853.59806448226</v>
      </c>
      <c r="I8302" s="177" t="n">
        <v>4144332.86151865</v>
      </c>
      <c r="J8302" s="178" t="str">
        <f>IF(I8302&gt;0,H8302/I8302,0)</f>
      </c>
      <c r="K8302" s="179" t="str">
        <f>1-EXP(-J8302)</f>
      </c>
      <c r="L8302" s="180" t="str">
        <f>IF(G8302=30,1,M8301)</f>
      </c>
      <c r="M8302" s="181" t="str">
        <f>L8302*(1-K8302)</f>
      </c>
    </row>
    <row r="8303">
      <c r="A8303" t="s">
        <v>164</v>
      </c>
      <c r="B8303" t="s">
        <v>115</v>
      </c>
      <c r="C8303" s="32" t="s">
        <v>376</v>
      </c>
      <c r="D8303" t="s">
        <v>458</v>
      </c>
      <c r="E8303" t="s">
        <v>476</v>
      </c>
      <c r="F8303" s="174" t="n">
        <v>2050</v>
      </c>
      <c r="G8303" s="175" t="n">
        <v>51</v>
      </c>
      <c r="H8303" s="176" t="n">
        <v>7344.31204132369</v>
      </c>
      <c r="I8303" s="177" t="n">
        <v>4149671.94425759</v>
      </c>
      <c r="J8303" s="178" t="str">
        <f>IF(I8303&gt;0,H8303/I8303,0)</f>
      </c>
      <c r="K8303" s="179" t="str">
        <f>1-EXP(-J8303)</f>
      </c>
      <c r="L8303" s="180" t="str">
        <f>IF(G8303=30,1,M8302)</f>
      </c>
      <c r="M8303" s="181" t="str">
        <f>L8303*(1-K8303)</f>
      </c>
    </row>
    <row r="8304">
      <c r="A8304" t="s">
        <v>164</v>
      </c>
      <c r="B8304" t="s">
        <v>115</v>
      </c>
      <c r="C8304" s="32" t="s">
        <v>376</v>
      </c>
      <c r="D8304" t="s">
        <v>458</v>
      </c>
      <c r="E8304" t="s">
        <v>476</v>
      </c>
      <c r="F8304" s="174" t="n">
        <v>2050</v>
      </c>
      <c r="G8304" s="175" t="n">
        <v>52</v>
      </c>
      <c r="H8304" s="176" t="n">
        <v>8170.92781520994</v>
      </c>
      <c r="I8304" s="177" t="n">
        <v>4191443.28381661</v>
      </c>
      <c r="J8304" s="178" t="str">
        <f>IF(I8304&gt;0,H8304/I8304,0)</f>
      </c>
      <c r="K8304" s="179" t="str">
        <f>1-EXP(-J8304)</f>
      </c>
      <c r="L8304" s="180" t="str">
        <f>IF(G8304=30,1,M8303)</f>
      </c>
      <c r="M8304" s="181" t="str">
        <f>L8304*(1-K8304)</f>
      </c>
    </row>
    <row r="8305">
      <c r="A8305" t="s">
        <v>164</v>
      </c>
      <c r="B8305" t="s">
        <v>115</v>
      </c>
      <c r="C8305" s="32" t="s">
        <v>376</v>
      </c>
      <c r="D8305" t="s">
        <v>458</v>
      </c>
      <c r="E8305" t="s">
        <v>476</v>
      </c>
      <c r="F8305" s="174" t="n">
        <v>2050</v>
      </c>
      <c r="G8305" s="175" t="n">
        <v>53</v>
      </c>
      <c r="H8305" s="176" t="n">
        <v>9355.09532670292</v>
      </c>
      <c r="I8305" s="177" t="n">
        <v>4302901.31868893</v>
      </c>
      <c r="J8305" s="178" t="str">
        <f>IF(I8305&gt;0,H8305/I8305,0)</f>
      </c>
      <c r="K8305" s="179" t="str">
        <f>1-EXP(-J8305)</f>
      </c>
      <c r="L8305" s="180" t="str">
        <f>IF(G8305=30,1,M8304)</f>
      </c>
      <c r="M8305" s="181" t="str">
        <f>L8305*(1-K8305)</f>
      </c>
    </row>
    <row r="8306">
      <c r="A8306" t="s">
        <v>164</v>
      </c>
      <c r="B8306" t="s">
        <v>115</v>
      </c>
      <c r="C8306" s="32" t="s">
        <v>376</v>
      </c>
      <c r="D8306" t="s">
        <v>458</v>
      </c>
      <c r="E8306" t="s">
        <v>476</v>
      </c>
      <c r="F8306" s="174" t="n">
        <v>2050</v>
      </c>
      <c r="G8306" s="175" t="n">
        <v>54</v>
      </c>
      <c r="H8306" s="176" t="n">
        <v>10085.7785234073</v>
      </c>
      <c r="I8306" s="177" t="n">
        <v>4242555.57646599</v>
      </c>
      <c r="J8306" s="178" t="str">
        <f>IF(I8306&gt;0,H8306/I8306,0)</f>
      </c>
      <c r="K8306" s="179" t="str">
        <f>1-EXP(-J8306)</f>
      </c>
      <c r="L8306" s="180" t="str">
        <f>IF(G8306=30,1,M8305)</f>
      </c>
      <c r="M8306" s="181" t="str">
        <f>L8306*(1-K8306)</f>
      </c>
    </row>
    <row r="8307">
      <c r="A8307" t="s">
        <v>164</v>
      </c>
      <c r="B8307" t="s">
        <v>115</v>
      </c>
      <c r="C8307" s="32" t="s">
        <v>376</v>
      </c>
      <c r="D8307" t="s">
        <v>458</v>
      </c>
      <c r="E8307" t="s">
        <v>476</v>
      </c>
      <c r="F8307" s="174" t="n">
        <v>2050</v>
      </c>
      <c r="G8307" s="175" t="n">
        <v>55</v>
      </c>
      <c r="H8307" s="176" t="n">
        <v>10544.3487331874</v>
      </c>
      <c r="I8307" s="177" t="n">
        <v>4152305.65112524</v>
      </c>
      <c r="J8307" s="178" t="str">
        <f>IF(I8307&gt;0,H8307/I8307,0)</f>
      </c>
      <c r="K8307" s="179" t="str">
        <f>1-EXP(-J8307)</f>
      </c>
      <c r="L8307" s="180" t="str">
        <f>IF(G8307=30,1,M8306)</f>
      </c>
      <c r="M8307" s="181" t="str">
        <f>L8307*(1-K8307)</f>
      </c>
    </row>
    <row r="8308">
      <c r="A8308" t="s">
        <v>164</v>
      </c>
      <c r="B8308" t="s">
        <v>115</v>
      </c>
      <c r="C8308" s="32" t="s">
        <v>376</v>
      </c>
      <c r="D8308" t="s">
        <v>458</v>
      </c>
      <c r="E8308" t="s">
        <v>476</v>
      </c>
      <c r="F8308" s="174" t="n">
        <v>2050</v>
      </c>
      <c r="G8308" s="175" t="n">
        <v>56</v>
      </c>
      <c r="H8308" s="176" t="n">
        <v>10984.4963565556</v>
      </c>
      <c r="I8308" s="177" t="n">
        <v>4075391.35635449</v>
      </c>
      <c r="J8308" s="178" t="str">
        <f>IF(I8308&gt;0,H8308/I8308,0)</f>
      </c>
      <c r="K8308" s="179" t="str">
        <f>1-EXP(-J8308)</f>
      </c>
      <c r="L8308" s="180" t="str">
        <f>IF(G8308=30,1,M8307)</f>
      </c>
      <c r="M8308" s="181" t="str">
        <f>L8308*(1-K8308)</f>
      </c>
    </row>
    <row r="8309">
      <c r="A8309" t="s">
        <v>164</v>
      </c>
      <c r="B8309" t="s">
        <v>115</v>
      </c>
      <c r="C8309" s="32" t="s">
        <v>376</v>
      </c>
      <c r="D8309" t="s">
        <v>458</v>
      </c>
      <c r="E8309" t="s">
        <v>476</v>
      </c>
      <c r="F8309" s="174" t="n">
        <v>2050</v>
      </c>
      <c r="G8309" s="175" t="n">
        <v>57</v>
      </c>
      <c r="H8309" s="176" t="n">
        <v>11817.6071164031</v>
      </c>
      <c r="I8309" s="177" t="n">
        <v>4000568.61808818</v>
      </c>
      <c r="J8309" s="178" t="str">
        <f>IF(I8309&gt;0,H8309/I8309,0)</f>
      </c>
      <c r="K8309" s="179" t="str">
        <f>1-EXP(-J8309)</f>
      </c>
      <c r="L8309" s="180" t="str">
        <f>IF(G8309=30,1,M8308)</f>
      </c>
      <c r="M8309" s="181" t="str">
        <f>L8309*(1-K8309)</f>
      </c>
    </row>
    <row r="8310">
      <c r="A8310" t="s">
        <v>164</v>
      </c>
      <c r="B8310" t="s">
        <v>115</v>
      </c>
      <c r="C8310" s="32" t="s">
        <v>376</v>
      </c>
      <c r="D8310" t="s">
        <v>458</v>
      </c>
      <c r="E8310" t="s">
        <v>476</v>
      </c>
      <c r="F8310" s="174" t="n">
        <v>2050</v>
      </c>
      <c r="G8310" s="175" t="n">
        <v>58</v>
      </c>
      <c r="H8310" s="176" t="n">
        <v>12976.8297782669</v>
      </c>
      <c r="I8310" s="177" t="n">
        <v>4008446.16279101</v>
      </c>
      <c r="J8310" s="178" t="str">
        <f>IF(I8310&gt;0,H8310/I8310,0)</f>
      </c>
      <c r="K8310" s="179" t="str">
        <f>1-EXP(-J8310)</f>
      </c>
      <c r="L8310" s="180" t="str">
        <f>IF(G8310=30,1,M8309)</f>
      </c>
      <c r="M8310" s="181" t="str">
        <f>L8310*(1-K8310)</f>
      </c>
    </row>
    <row r="8311">
      <c r="A8311" t="s">
        <v>164</v>
      </c>
      <c r="B8311" t="s">
        <v>115</v>
      </c>
      <c r="C8311" s="32" t="s">
        <v>376</v>
      </c>
      <c r="D8311" t="s">
        <v>458</v>
      </c>
      <c r="E8311" t="s">
        <v>476</v>
      </c>
      <c r="F8311" s="174" t="n">
        <v>2050</v>
      </c>
      <c r="G8311" s="175" t="n">
        <v>59</v>
      </c>
      <c r="H8311" s="176" t="n">
        <v>14217.8470964022</v>
      </c>
      <c r="I8311" s="177" t="n">
        <v>3994979.90921383</v>
      </c>
      <c r="J8311" s="178" t="str">
        <f>IF(I8311&gt;0,H8311/I8311,0)</f>
      </c>
      <c r="K8311" s="179" t="str">
        <f>1-EXP(-J8311)</f>
      </c>
      <c r="L8311" s="180" t="str">
        <f>IF(G8311=30,1,M8310)</f>
      </c>
      <c r="M8311" s="181" t="str">
        <f>L8311*(1-K8311)</f>
      </c>
    </row>
    <row r="8312">
      <c r="A8312" t="s">
        <v>164</v>
      </c>
      <c r="B8312" t="s">
        <v>115</v>
      </c>
      <c r="C8312" s="32" t="s">
        <v>376</v>
      </c>
      <c r="D8312" t="s">
        <v>458</v>
      </c>
      <c r="E8312" t="s">
        <v>476</v>
      </c>
      <c r="F8312" s="174" t="n">
        <v>2050</v>
      </c>
      <c r="G8312" s="175" t="n">
        <v>60</v>
      </c>
      <c r="H8312" s="176" t="n">
        <v>20821.458058298</v>
      </c>
      <c r="I8312" s="177" t="n">
        <v>5873302.38464223</v>
      </c>
      <c r="J8312" s="178" t="str">
        <f>IF(I8312&gt;0,H8312/I8312,0)</f>
      </c>
      <c r="K8312" s="179" t="str">
        <f>1-EXP(-J8312)</f>
      </c>
      <c r="L8312" s="180" t="str">
        <f>IF(G8312=30,1,M8311)</f>
      </c>
      <c r="M8312" s="181" t="str">
        <f>L8312*(1-K8312)</f>
      </c>
    </row>
    <row r="8313">
      <c r="A8313" t="s">
        <v>164</v>
      </c>
      <c r="B8313" t="s">
        <v>115</v>
      </c>
      <c r="C8313" s="32" t="s">
        <v>376</v>
      </c>
      <c r="D8313" t="s">
        <v>458</v>
      </c>
      <c r="E8313" t="s">
        <v>476</v>
      </c>
      <c r="F8313" s="174" t="n">
        <v>2050</v>
      </c>
      <c r="G8313" s="175" t="n">
        <v>61</v>
      </c>
      <c r="H8313" s="176" t="n">
        <v>16048.6295495231</v>
      </c>
      <c r="I8313" s="177" t="n">
        <v>3888911.99238155</v>
      </c>
      <c r="J8313" s="178" t="str">
        <f>IF(I8313&gt;0,H8313/I8313,0)</f>
      </c>
      <c r="K8313" s="179" t="str">
        <f>1-EXP(-J8313)</f>
      </c>
      <c r="L8313" s="180" t="str">
        <f>IF(G8313=30,1,M8312)</f>
      </c>
      <c r="M8313" s="181" t="str">
        <f>L8313*(1-K8313)</f>
      </c>
    </row>
    <row r="8314">
      <c r="A8314" t="s">
        <v>164</v>
      </c>
      <c r="B8314" t="s">
        <v>115</v>
      </c>
      <c r="C8314" s="32" t="s">
        <v>376</v>
      </c>
      <c r="D8314" t="s">
        <v>458</v>
      </c>
      <c r="E8314" t="s">
        <v>476</v>
      </c>
      <c r="F8314" s="174" t="n">
        <v>2050</v>
      </c>
      <c r="G8314" s="175" t="n">
        <v>62</v>
      </c>
      <c r="H8314" s="176" t="n">
        <v>17486.9657896951</v>
      </c>
      <c r="I8314" s="177" t="n">
        <v>3835541.42563701</v>
      </c>
      <c r="J8314" s="178" t="str">
        <f>IF(I8314&gt;0,H8314/I8314,0)</f>
      </c>
      <c r="K8314" s="179" t="str">
        <f>1-EXP(-J8314)</f>
      </c>
      <c r="L8314" s="180" t="str">
        <f>IF(G8314=30,1,M8313)</f>
      </c>
      <c r="M8314" s="181" t="str">
        <f>L8314*(1-K8314)</f>
      </c>
    </row>
    <row r="8315">
      <c r="A8315" t="s">
        <v>164</v>
      </c>
      <c r="B8315" t="s">
        <v>115</v>
      </c>
      <c r="C8315" s="32" t="s">
        <v>376</v>
      </c>
      <c r="D8315" t="s">
        <v>458</v>
      </c>
      <c r="E8315" t="s">
        <v>476</v>
      </c>
      <c r="F8315" s="174" t="n">
        <v>2050</v>
      </c>
      <c r="G8315" s="175" t="n">
        <v>63</v>
      </c>
      <c r="H8315" s="176" t="n">
        <v>18516.48701901</v>
      </c>
      <c r="I8315" s="177" t="n">
        <v>3677189.5529201</v>
      </c>
      <c r="J8315" s="178" t="str">
        <f>IF(I8315&gt;0,H8315/I8315,0)</f>
      </c>
      <c r="K8315" s="179" t="str">
        <f>1-EXP(-J8315)</f>
      </c>
      <c r="L8315" s="180" t="str">
        <f>IF(G8315=30,1,M8314)</f>
      </c>
      <c r="M8315" s="181" t="str">
        <f>L8315*(1-K8315)</f>
      </c>
    </row>
    <row r="8316">
      <c r="A8316" t="s">
        <v>164</v>
      </c>
      <c r="B8316" t="s">
        <v>115</v>
      </c>
      <c r="C8316" s="32" t="s">
        <v>376</v>
      </c>
      <c r="D8316" t="s">
        <v>458</v>
      </c>
      <c r="E8316" t="s">
        <v>476</v>
      </c>
      <c r="F8316" s="174" t="n">
        <v>2050</v>
      </c>
      <c r="G8316" s="175" t="n">
        <v>64</v>
      </c>
      <c r="H8316" s="176" t="n">
        <v>20006.5301898313</v>
      </c>
      <c r="I8316" s="177" t="n">
        <v>3602705.45515519</v>
      </c>
      <c r="J8316" s="178" t="str">
        <f>IF(I8316&gt;0,H8316/I8316,0)</f>
      </c>
      <c r="K8316" s="179" t="str">
        <f>1-EXP(-J8316)</f>
      </c>
      <c r="L8316" s="180" t="str">
        <f>IF(G8316=30,1,M8315)</f>
      </c>
      <c r="M8316" s="181" t="str">
        <f>L8316*(1-K8316)</f>
      </c>
    </row>
    <row r="8317">
      <c r="A8317" t="s">
        <v>164</v>
      </c>
      <c r="B8317" t="s">
        <v>115</v>
      </c>
      <c r="C8317" s="32" t="s">
        <v>376</v>
      </c>
      <c r="D8317" t="s">
        <v>458</v>
      </c>
      <c r="E8317" t="s">
        <v>476</v>
      </c>
      <c r="F8317" s="174" t="n">
        <v>2050</v>
      </c>
      <c r="G8317" s="175" t="n">
        <v>65</v>
      </c>
      <c r="H8317" s="176" t="n">
        <v>20983.1797894574</v>
      </c>
      <c r="I8317" s="177" t="n">
        <v>3605045.30931948</v>
      </c>
      <c r="J8317" s="178" t="str">
        <f>IF(I8317&gt;0,H8317/I8317,0)</f>
      </c>
      <c r="K8317" s="179" t="str">
        <f>1-EXP(-J8317)</f>
      </c>
      <c r="L8317" s="180" t="str">
        <f>IF(G8317=30,1,M8316)</f>
      </c>
      <c r="M8317" s="181" t="str">
        <f>L8317*(1-K8317)</f>
      </c>
    </row>
    <row r="8318">
      <c r="A8318" t="s">
        <v>164</v>
      </c>
      <c r="B8318" t="s">
        <v>115</v>
      </c>
      <c r="C8318" s="32" t="s">
        <v>376</v>
      </c>
      <c r="D8318" t="s">
        <v>458</v>
      </c>
      <c r="E8318" t="s">
        <v>476</v>
      </c>
      <c r="F8318" s="174" t="n">
        <v>2050</v>
      </c>
      <c r="G8318" s="175" t="n">
        <v>66</v>
      </c>
      <c r="H8318" s="176" t="n">
        <v>22595.4052324167</v>
      </c>
      <c r="I8318" s="177" t="n">
        <v>3623467.31262994</v>
      </c>
      <c r="J8318" s="178" t="str">
        <f>IF(I8318&gt;0,H8318/I8318,0)</f>
      </c>
      <c r="K8318" s="179" t="str">
        <f>1-EXP(-J8318)</f>
      </c>
      <c r="L8318" s="180" t="str">
        <f>IF(G8318=30,1,M8317)</f>
      </c>
      <c r="M8318" s="181" t="str">
        <f>L8318*(1-K8318)</f>
      </c>
    </row>
    <row r="8319">
      <c r="A8319" t="s">
        <v>164</v>
      </c>
      <c r="B8319" t="s">
        <v>115</v>
      </c>
      <c r="C8319" s="32" t="s">
        <v>376</v>
      </c>
      <c r="D8319" t="s">
        <v>458</v>
      </c>
      <c r="E8319" t="s">
        <v>476</v>
      </c>
      <c r="F8319" s="174" t="n">
        <v>2050</v>
      </c>
      <c r="G8319" s="175" t="n">
        <v>67</v>
      </c>
      <c r="H8319" s="176" t="n">
        <v>24394.1209576889</v>
      </c>
      <c r="I8319" s="177" t="n">
        <v>3544872.86941004</v>
      </c>
      <c r="J8319" s="178" t="str">
        <f>IF(I8319&gt;0,H8319/I8319,0)</f>
      </c>
      <c r="K8319" s="179" t="str">
        <f>1-EXP(-J8319)</f>
      </c>
      <c r="L8319" s="180" t="str">
        <f>IF(G8319=30,1,M8318)</f>
      </c>
      <c r="M8319" s="181" t="str">
        <f>L8319*(1-K8319)</f>
      </c>
    </row>
    <row r="8320">
      <c r="A8320" t="s">
        <v>164</v>
      </c>
      <c r="B8320" t="s">
        <v>115</v>
      </c>
      <c r="C8320" s="32" t="s">
        <v>376</v>
      </c>
      <c r="D8320" t="s">
        <v>458</v>
      </c>
      <c r="E8320" t="s">
        <v>476</v>
      </c>
      <c r="F8320" s="174" t="n">
        <v>2050</v>
      </c>
      <c r="G8320" s="175" t="n">
        <v>68</v>
      </c>
      <c r="H8320" s="176" t="n">
        <v>25622.9723893192</v>
      </c>
      <c r="I8320" s="177" t="n">
        <v>3369995.72057019</v>
      </c>
      <c r="J8320" s="178" t="str">
        <f>IF(I8320&gt;0,H8320/I8320,0)</f>
      </c>
      <c r="K8320" s="179" t="str">
        <f>1-EXP(-J8320)</f>
      </c>
      <c r="L8320" s="180" t="str">
        <f>IF(G8320=30,1,M8319)</f>
      </c>
      <c r="M8320" s="181" t="str">
        <f>L8320*(1-K8320)</f>
      </c>
    </row>
    <row r="8321">
      <c r="A8321" t="s">
        <v>164</v>
      </c>
      <c r="B8321" t="s">
        <v>115</v>
      </c>
      <c r="C8321" s="32" t="s">
        <v>376</v>
      </c>
      <c r="D8321" t="s">
        <v>458</v>
      </c>
      <c r="E8321" t="s">
        <v>476</v>
      </c>
      <c r="F8321" s="174" t="n">
        <v>2050</v>
      </c>
      <c r="G8321" s="175" t="n">
        <v>69</v>
      </c>
      <c r="H8321" s="176" t="n">
        <v>27257.2456998055</v>
      </c>
      <c r="I8321" s="177" t="n">
        <v>3244703.33218579</v>
      </c>
      <c r="J8321" s="178" t="str">
        <f>IF(I8321&gt;0,H8321/I8321,0)</f>
      </c>
      <c r="K8321" s="179" t="str">
        <f>1-EXP(-J8321)</f>
      </c>
      <c r="L8321" s="180" t="str">
        <f>IF(G8321=30,1,M8320)</f>
      </c>
      <c r="M8321" s="181" t="str">
        <f>L8321*(1-K8321)</f>
      </c>
    </row>
    <row r="8322">
      <c r="A8322" t="s">
        <v>164</v>
      </c>
      <c r="B8322" t="s">
        <v>112</v>
      </c>
      <c r="C8322" s="32" t="s">
        <v>377</v>
      </c>
      <c r="D8322" t="s">
        <v>112</v>
      </c>
      <c r="E8322" t="s">
        <v>476</v>
      </c>
      <c r="F8322" s="174" t="n">
        <v>2025</v>
      </c>
      <c r="G8322" s="175" t="n">
        <v>30</v>
      </c>
      <c r="H8322" s="176" t="n">
        <v>1282.1480800753</v>
      </c>
      <c r="I8322" s="177" t="n">
        <v>4467259.00744984</v>
      </c>
      <c r="J8322" s="178" t="str">
        <f>IF(I8322&gt;0,H8322/I8322,0)</f>
      </c>
      <c r="K8322" s="179" t="str">
        <f>1-EXP(-J8322)</f>
      </c>
      <c r="L8322" s="180" t="str">
        <f>IF(G8322=30,1,M8321)</f>
      </c>
      <c r="M8322" s="181" t="str">
        <f>L8322*(1-K8322)</f>
      </c>
    </row>
    <row r="8323">
      <c r="A8323" t="s">
        <v>164</v>
      </c>
      <c r="B8323" t="s">
        <v>112</v>
      </c>
      <c r="C8323" s="32" t="s">
        <v>377</v>
      </c>
      <c r="D8323" t="s">
        <v>112</v>
      </c>
      <c r="E8323" t="s">
        <v>476</v>
      </c>
      <c r="F8323" s="174" t="n">
        <v>2025</v>
      </c>
      <c r="G8323" s="175" t="n">
        <v>31</v>
      </c>
      <c r="H8323" s="176" t="n">
        <v>1315.23908698247</v>
      </c>
      <c r="I8323" s="177" t="n">
        <v>4410712.39044934</v>
      </c>
      <c r="J8323" s="178" t="str">
        <f>IF(I8323&gt;0,H8323/I8323,0)</f>
      </c>
      <c r="K8323" s="179" t="str">
        <f>1-EXP(-J8323)</f>
      </c>
      <c r="L8323" s="180" t="str">
        <f>IF(G8323=30,1,M8322)</f>
      </c>
      <c r="M8323" s="181" t="str">
        <f>L8323*(1-K8323)</f>
      </c>
    </row>
    <row r="8324">
      <c r="A8324" t="s">
        <v>164</v>
      </c>
      <c r="B8324" t="s">
        <v>112</v>
      </c>
      <c r="C8324" s="32" t="s">
        <v>377</v>
      </c>
      <c r="D8324" t="s">
        <v>112</v>
      </c>
      <c r="E8324" t="s">
        <v>476</v>
      </c>
      <c r="F8324" s="174" t="n">
        <v>2025</v>
      </c>
      <c r="G8324" s="175" t="n">
        <v>32</v>
      </c>
      <c r="H8324" s="176" t="n">
        <v>1358.36874107966</v>
      </c>
      <c r="I8324" s="177" t="n">
        <v>4358505.80076359</v>
      </c>
      <c r="J8324" s="178" t="str">
        <f>IF(I8324&gt;0,H8324/I8324,0)</f>
      </c>
      <c r="K8324" s="179" t="str">
        <f>1-EXP(-J8324)</f>
      </c>
      <c r="L8324" s="180" t="str">
        <f>IF(G8324=30,1,M8323)</f>
      </c>
      <c r="M8324" s="181" t="str">
        <f>L8324*(1-K8324)</f>
      </c>
    </row>
    <row r="8325">
      <c r="A8325" t="s">
        <v>164</v>
      </c>
      <c r="B8325" t="s">
        <v>112</v>
      </c>
      <c r="C8325" s="32" t="s">
        <v>377</v>
      </c>
      <c r="D8325" t="s">
        <v>112</v>
      </c>
      <c r="E8325" t="s">
        <v>476</v>
      </c>
      <c r="F8325" s="174" t="n">
        <v>2025</v>
      </c>
      <c r="G8325" s="175" t="n">
        <v>33</v>
      </c>
      <c r="H8325" s="176" t="n">
        <v>1441.84186563354</v>
      </c>
      <c r="I8325" s="177" t="n">
        <v>4398745.92791286</v>
      </c>
      <c r="J8325" s="178" t="str">
        <f>IF(I8325&gt;0,H8325/I8325,0)</f>
      </c>
      <c r="K8325" s="179" t="str">
        <f>1-EXP(-J8325)</f>
      </c>
      <c r="L8325" s="180" t="str">
        <f>IF(G8325=30,1,M8324)</f>
      </c>
      <c r="M8325" s="181" t="str">
        <f>L8325*(1-K8325)</f>
      </c>
    </row>
    <row r="8326">
      <c r="A8326" t="s">
        <v>164</v>
      </c>
      <c r="B8326" t="s">
        <v>112</v>
      </c>
      <c r="C8326" s="32" t="s">
        <v>377</v>
      </c>
      <c r="D8326" t="s">
        <v>112</v>
      </c>
      <c r="E8326" t="s">
        <v>476</v>
      </c>
      <c r="F8326" s="174" t="n">
        <v>2025</v>
      </c>
      <c r="G8326" s="175" t="n">
        <v>34</v>
      </c>
      <c r="H8326" s="176" t="n">
        <v>1533.78714702233</v>
      </c>
      <c r="I8326" s="177" t="n">
        <v>4419468.58899599</v>
      </c>
      <c r="J8326" s="178" t="str">
        <f>IF(I8326&gt;0,H8326/I8326,0)</f>
      </c>
      <c r="K8326" s="179" t="str">
        <f>1-EXP(-J8326)</f>
      </c>
      <c r="L8326" s="180" t="str">
        <f>IF(G8326=30,1,M8325)</f>
      </c>
      <c r="M8326" s="181" t="str">
        <f>L8326*(1-K8326)</f>
      </c>
    </row>
    <row r="8327">
      <c r="A8327" t="s">
        <v>164</v>
      </c>
      <c r="B8327" t="s">
        <v>112</v>
      </c>
      <c r="C8327" s="32" t="s">
        <v>377</v>
      </c>
      <c r="D8327" t="s">
        <v>112</v>
      </c>
      <c r="E8327" t="s">
        <v>476</v>
      </c>
      <c r="F8327" s="174" t="n">
        <v>2025</v>
      </c>
      <c r="G8327" s="175" t="n">
        <v>35</v>
      </c>
      <c r="H8327" s="176" t="n">
        <v>3016.10693161696</v>
      </c>
      <c r="I8327" s="177" t="n">
        <v>6509663.36688188</v>
      </c>
      <c r="J8327" s="178" t="str">
        <f>IF(I8327&gt;0,H8327/I8327,0)</f>
      </c>
      <c r="K8327" s="179" t="str">
        <f>1-EXP(-J8327)</f>
      </c>
      <c r="L8327" s="180" t="str">
        <f>IF(G8327=30,1,M8326)</f>
      </c>
      <c r="M8327" s="181" t="str">
        <f>L8327*(1-K8327)</f>
      </c>
    </row>
    <row r="8328">
      <c r="A8328" t="s">
        <v>164</v>
      </c>
      <c r="B8328" t="s">
        <v>112</v>
      </c>
      <c r="C8328" s="32" t="s">
        <v>377</v>
      </c>
      <c r="D8328" t="s">
        <v>112</v>
      </c>
      <c r="E8328" t="s">
        <v>476</v>
      </c>
      <c r="F8328" s="174" t="n">
        <v>2025</v>
      </c>
      <c r="G8328" s="175" t="n">
        <v>36</v>
      </c>
      <c r="H8328" s="176" t="n">
        <v>2254.70933318993</v>
      </c>
      <c r="I8328" s="177" t="n">
        <v>4383096.00549538</v>
      </c>
      <c r="J8328" s="178" t="str">
        <f>IF(I8328&gt;0,H8328/I8328,0)</f>
      </c>
      <c r="K8328" s="179" t="str">
        <f>1-EXP(-J8328)</f>
      </c>
      <c r="L8328" s="180" t="str">
        <f>IF(G8328=30,1,M8327)</f>
      </c>
      <c r="M8328" s="181" t="str">
        <f>L8328*(1-K8328)</f>
      </c>
    </row>
    <row r="8329">
      <c r="A8329" t="s">
        <v>164</v>
      </c>
      <c r="B8329" t="s">
        <v>112</v>
      </c>
      <c r="C8329" s="32" t="s">
        <v>377</v>
      </c>
      <c r="D8329" t="s">
        <v>112</v>
      </c>
      <c r="E8329" t="s">
        <v>476</v>
      </c>
      <c r="F8329" s="174" t="n">
        <v>2025</v>
      </c>
      <c r="G8329" s="175" t="n">
        <v>37</v>
      </c>
      <c r="H8329" s="176" t="n">
        <v>2406.72848505595</v>
      </c>
      <c r="I8329" s="177" t="n">
        <v>4369642.29305489</v>
      </c>
      <c r="J8329" s="178" t="str">
        <f>IF(I8329&gt;0,H8329/I8329,0)</f>
      </c>
      <c r="K8329" s="179" t="str">
        <f>1-EXP(-J8329)</f>
      </c>
      <c r="L8329" s="180" t="str">
        <f>IF(G8329=30,1,M8328)</f>
      </c>
      <c r="M8329" s="181" t="str">
        <f>L8329*(1-K8329)</f>
      </c>
    </row>
    <row r="8330">
      <c r="A8330" t="s">
        <v>164</v>
      </c>
      <c r="B8330" t="s">
        <v>112</v>
      </c>
      <c r="C8330" s="32" t="s">
        <v>377</v>
      </c>
      <c r="D8330" t="s">
        <v>112</v>
      </c>
      <c r="E8330" t="s">
        <v>476</v>
      </c>
      <c r="F8330" s="174" t="n">
        <v>2025</v>
      </c>
      <c r="G8330" s="175" t="n">
        <v>38</v>
      </c>
      <c r="H8330" s="176" t="n">
        <v>2504.26492550027</v>
      </c>
      <c r="I8330" s="177" t="n">
        <v>4239505.8530855</v>
      </c>
      <c r="J8330" s="178" t="str">
        <f>IF(I8330&gt;0,H8330/I8330,0)</f>
      </c>
      <c r="K8330" s="179" t="str">
        <f>1-EXP(-J8330)</f>
      </c>
      <c r="L8330" s="180" t="str">
        <f>IF(G8330=30,1,M8329)</f>
      </c>
      <c r="M8330" s="181" t="str">
        <f>L8330*(1-K8330)</f>
      </c>
    </row>
    <row r="8331">
      <c r="A8331" t="s">
        <v>164</v>
      </c>
      <c r="B8331" t="s">
        <v>112</v>
      </c>
      <c r="C8331" s="32" t="s">
        <v>377</v>
      </c>
      <c r="D8331" t="s">
        <v>112</v>
      </c>
      <c r="E8331" t="s">
        <v>476</v>
      </c>
      <c r="F8331" s="174" t="n">
        <v>2025</v>
      </c>
      <c r="G8331" s="175" t="n">
        <v>39</v>
      </c>
      <c r="H8331" s="176" t="n">
        <v>2668.85044983616</v>
      </c>
      <c r="I8331" s="177" t="n">
        <v>4208510.72085438</v>
      </c>
      <c r="J8331" s="178" t="str">
        <f>IF(I8331&gt;0,H8331/I8331,0)</f>
      </c>
      <c r="K8331" s="179" t="str">
        <f>1-EXP(-J8331)</f>
      </c>
      <c r="L8331" s="180" t="str">
        <f>IF(G8331=30,1,M8330)</f>
      </c>
      <c r="M8331" s="181" t="str">
        <f>L8331*(1-K8331)</f>
      </c>
    </row>
    <row r="8332">
      <c r="A8332" t="s">
        <v>164</v>
      </c>
      <c r="B8332" t="s">
        <v>112</v>
      </c>
      <c r="C8332" s="32" t="s">
        <v>377</v>
      </c>
      <c r="D8332" t="s">
        <v>112</v>
      </c>
      <c r="E8332" t="s">
        <v>476</v>
      </c>
      <c r="F8332" s="174" t="n">
        <v>2025</v>
      </c>
      <c r="G8332" s="175" t="n">
        <v>40</v>
      </c>
      <c r="H8332" s="176" t="n">
        <v>3657.34535610758</v>
      </c>
      <c r="I8332" s="177" t="n">
        <v>4272859.94162918</v>
      </c>
      <c r="J8332" s="178" t="str">
        <f>IF(I8332&gt;0,H8332/I8332,0)</f>
      </c>
      <c r="K8332" s="179" t="str">
        <f>1-EXP(-J8332)</f>
      </c>
      <c r="L8332" s="180" t="str">
        <f>IF(G8332=30,1,M8331)</f>
      </c>
      <c r="M8332" s="181" t="str">
        <f>L8332*(1-K8332)</f>
      </c>
    </row>
    <row r="8333">
      <c r="A8333" t="s">
        <v>164</v>
      </c>
      <c r="B8333" t="s">
        <v>112</v>
      </c>
      <c r="C8333" s="32" t="s">
        <v>377</v>
      </c>
      <c r="D8333" t="s">
        <v>112</v>
      </c>
      <c r="E8333" t="s">
        <v>476</v>
      </c>
      <c r="F8333" s="174" t="n">
        <v>2025</v>
      </c>
      <c r="G8333" s="175" t="n">
        <v>41</v>
      </c>
      <c r="H8333" s="176" t="n">
        <v>4027.1376792173</v>
      </c>
      <c r="I8333" s="177" t="n">
        <v>4362484.66303299</v>
      </c>
      <c r="J8333" s="178" t="str">
        <f>IF(I8333&gt;0,H8333/I8333,0)</f>
      </c>
      <c r="K8333" s="179" t="str">
        <f>1-EXP(-J8333)</f>
      </c>
      <c r="L8333" s="180" t="str">
        <f>IF(G8333=30,1,M8332)</f>
      </c>
      <c r="M8333" s="181" t="str">
        <f>L8333*(1-K8333)</f>
      </c>
    </row>
    <row r="8334">
      <c r="A8334" t="s">
        <v>164</v>
      </c>
      <c r="B8334" t="s">
        <v>112</v>
      </c>
      <c r="C8334" s="32" t="s">
        <v>377</v>
      </c>
      <c r="D8334" t="s">
        <v>112</v>
      </c>
      <c r="E8334" t="s">
        <v>476</v>
      </c>
      <c r="F8334" s="174" t="n">
        <v>2025</v>
      </c>
      <c r="G8334" s="175" t="n">
        <v>42</v>
      </c>
      <c r="H8334" s="176" t="n">
        <v>4338.5011085091</v>
      </c>
      <c r="I8334" s="177" t="n">
        <v>4343004.76876643</v>
      </c>
      <c r="J8334" s="178" t="str">
        <f>IF(I8334&gt;0,H8334/I8334,0)</f>
      </c>
      <c r="K8334" s="179" t="str">
        <f>1-EXP(-J8334)</f>
      </c>
      <c r="L8334" s="180" t="str">
        <f>IF(G8334=30,1,M8333)</f>
      </c>
      <c r="M8334" s="181" t="str">
        <f>L8334*(1-K8334)</f>
      </c>
    </row>
    <row r="8335">
      <c r="A8335" t="s">
        <v>164</v>
      </c>
      <c r="B8335" t="s">
        <v>112</v>
      </c>
      <c r="C8335" s="32" t="s">
        <v>377</v>
      </c>
      <c r="D8335" t="s">
        <v>112</v>
      </c>
      <c r="E8335" t="s">
        <v>476</v>
      </c>
      <c r="F8335" s="174" t="n">
        <v>2025</v>
      </c>
      <c r="G8335" s="175" t="n">
        <v>43</v>
      </c>
      <c r="H8335" s="176" t="n">
        <v>4570.23561452699</v>
      </c>
      <c r="I8335" s="177" t="n">
        <v>4209764.82229798</v>
      </c>
      <c r="J8335" s="178" t="str">
        <f>IF(I8335&gt;0,H8335/I8335,0)</f>
      </c>
      <c r="K8335" s="179" t="str">
        <f>1-EXP(-J8335)</f>
      </c>
      <c r="L8335" s="180" t="str">
        <f>IF(G8335=30,1,M8334)</f>
      </c>
      <c r="M8335" s="181" t="str">
        <f>L8335*(1-K8335)</f>
      </c>
    </row>
    <row r="8336">
      <c r="A8336" t="s">
        <v>164</v>
      </c>
      <c r="B8336" t="s">
        <v>112</v>
      </c>
      <c r="C8336" s="32" t="s">
        <v>377</v>
      </c>
      <c r="D8336" t="s">
        <v>112</v>
      </c>
      <c r="E8336" t="s">
        <v>476</v>
      </c>
      <c r="F8336" s="174" t="n">
        <v>2025</v>
      </c>
      <c r="G8336" s="175" t="n">
        <v>44</v>
      </c>
      <c r="H8336" s="176" t="n">
        <v>4899.11975851415</v>
      </c>
      <c r="I8336" s="177" t="n">
        <v>4140245.42433907</v>
      </c>
      <c r="J8336" s="178" t="str">
        <f>IF(I8336&gt;0,H8336/I8336,0)</f>
      </c>
      <c r="K8336" s="179" t="str">
        <f>1-EXP(-J8336)</f>
      </c>
      <c r="L8336" s="180" t="str">
        <f>IF(G8336=30,1,M8335)</f>
      </c>
      <c r="M8336" s="181" t="str">
        <f>L8336*(1-K8336)</f>
      </c>
    </row>
    <row r="8337">
      <c r="A8337" t="s">
        <v>164</v>
      </c>
      <c r="B8337" t="s">
        <v>112</v>
      </c>
      <c r="C8337" s="32" t="s">
        <v>377</v>
      </c>
      <c r="D8337" t="s">
        <v>112</v>
      </c>
      <c r="E8337" t="s">
        <v>476</v>
      </c>
      <c r="F8337" s="174" t="n">
        <v>2025</v>
      </c>
      <c r="G8337" s="175" t="n">
        <v>45</v>
      </c>
      <c r="H8337" s="176" t="n">
        <v>6269.58995124247</v>
      </c>
      <c r="I8337" s="177" t="n">
        <v>4087263.42645959</v>
      </c>
      <c r="J8337" s="178" t="str">
        <f>IF(I8337&gt;0,H8337/I8337,0)</f>
      </c>
      <c r="K8337" s="179" t="str">
        <f>1-EXP(-J8337)</f>
      </c>
      <c r="L8337" s="180" t="str">
        <f>IF(G8337=30,1,M8336)</f>
      </c>
      <c r="M8337" s="181" t="str">
        <f>L8337*(1-K8337)</f>
      </c>
    </row>
    <row r="8338">
      <c r="A8338" t="s">
        <v>164</v>
      </c>
      <c r="B8338" t="s">
        <v>112</v>
      </c>
      <c r="C8338" s="32" t="s">
        <v>377</v>
      </c>
      <c r="D8338" t="s">
        <v>112</v>
      </c>
      <c r="E8338" t="s">
        <v>476</v>
      </c>
      <c r="F8338" s="174" t="n">
        <v>2025</v>
      </c>
      <c r="G8338" s="175" t="n">
        <v>46</v>
      </c>
      <c r="H8338" s="176" t="n">
        <v>6759.61099672681</v>
      </c>
      <c r="I8338" s="177" t="n">
        <v>4028051.8565677</v>
      </c>
      <c r="J8338" s="178" t="str">
        <f>IF(I8338&gt;0,H8338/I8338,0)</f>
      </c>
      <c r="K8338" s="179" t="str">
        <f>1-EXP(-J8338)</f>
      </c>
      <c r="L8338" s="180" t="str">
        <f>IF(G8338=30,1,M8337)</f>
      </c>
      <c r="M8338" s="181" t="str">
        <f>L8338*(1-K8338)</f>
      </c>
    </row>
    <row r="8339">
      <c r="A8339" t="s">
        <v>164</v>
      </c>
      <c r="B8339" t="s">
        <v>112</v>
      </c>
      <c r="C8339" s="32" t="s">
        <v>377</v>
      </c>
      <c r="D8339" t="s">
        <v>112</v>
      </c>
      <c r="E8339" t="s">
        <v>476</v>
      </c>
      <c r="F8339" s="174" t="n">
        <v>2025</v>
      </c>
      <c r="G8339" s="175" t="n">
        <v>47</v>
      </c>
      <c r="H8339" s="176" t="n">
        <v>7252.18511271874</v>
      </c>
      <c r="I8339" s="177" t="n">
        <v>3950277.12889061</v>
      </c>
      <c r="J8339" s="178" t="str">
        <f>IF(I8339&gt;0,H8339/I8339,0)</f>
      </c>
      <c r="K8339" s="179" t="str">
        <f>1-EXP(-J8339)</f>
      </c>
      <c r="L8339" s="180" t="str">
        <f>IF(G8339=30,1,M8338)</f>
      </c>
      <c r="M8339" s="181" t="str">
        <f>L8339*(1-K8339)</f>
      </c>
    </row>
    <row r="8340">
      <c r="A8340" t="s">
        <v>164</v>
      </c>
      <c r="B8340" t="s">
        <v>112</v>
      </c>
      <c r="C8340" s="32" t="s">
        <v>377</v>
      </c>
      <c r="D8340" t="s">
        <v>112</v>
      </c>
      <c r="E8340" t="s">
        <v>476</v>
      </c>
      <c r="F8340" s="174" t="n">
        <v>2025</v>
      </c>
      <c r="G8340" s="175" t="n">
        <v>48</v>
      </c>
      <c r="H8340" s="176" t="n">
        <v>7813.40832117217</v>
      </c>
      <c r="I8340" s="177" t="n">
        <v>3890339.92856643</v>
      </c>
      <c r="J8340" s="178" t="str">
        <f>IF(I8340&gt;0,H8340/I8340,0)</f>
      </c>
      <c r="K8340" s="179" t="str">
        <f>1-EXP(-J8340)</f>
      </c>
      <c r="L8340" s="180" t="str">
        <f>IF(G8340=30,1,M8339)</f>
      </c>
      <c r="M8340" s="181" t="str">
        <f>L8340*(1-K8340)</f>
      </c>
    </row>
    <row r="8341">
      <c r="A8341" t="s">
        <v>164</v>
      </c>
      <c r="B8341" t="s">
        <v>112</v>
      </c>
      <c r="C8341" s="32" t="s">
        <v>377</v>
      </c>
      <c r="D8341" t="s">
        <v>112</v>
      </c>
      <c r="E8341" t="s">
        <v>476</v>
      </c>
      <c r="F8341" s="174" t="n">
        <v>2025</v>
      </c>
      <c r="G8341" s="175" t="n">
        <v>49</v>
      </c>
      <c r="H8341" s="176" t="n">
        <v>8372.78717400613</v>
      </c>
      <c r="I8341" s="177" t="n">
        <v>3818493.26996543</v>
      </c>
      <c r="J8341" s="178" t="str">
        <f>IF(I8341&gt;0,H8341/I8341,0)</f>
      </c>
      <c r="K8341" s="179" t="str">
        <f>1-EXP(-J8341)</f>
      </c>
      <c r="L8341" s="180" t="str">
        <f>IF(G8341=30,1,M8340)</f>
      </c>
      <c r="M8341" s="181" t="str">
        <f>L8341*(1-K8341)</f>
      </c>
    </row>
    <row r="8342">
      <c r="A8342" t="s">
        <v>164</v>
      </c>
      <c r="B8342" t="s">
        <v>112</v>
      </c>
      <c r="C8342" s="32" t="s">
        <v>377</v>
      </c>
      <c r="D8342" t="s">
        <v>112</v>
      </c>
      <c r="E8342" t="s">
        <v>476</v>
      </c>
      <c r="F8342" s="174" t="n">
        <v>2025</v>
      </c>
      <c r="G8342" s="175" t="n">
        <v>50</v>
      </c>
      <c r="H8342" s="176" t="n">
        <v>9615.55870918642</v>
      </c>
      <c r="I8342" s="177" t="n">
        <v>3746208.3894556</v>
      </c>
      <c r="J8342" s="178" t="str">
        <f>IF(I8342&gt;0,H8342/I8342,0)</f>
      </c>
      <c r="K8342" s="179" t="str">
        <f>1-EXP(-J8342)</f>
      </c>
      <c r="L8342" s="180" t="str">
        <f>IF(G8342=30,1,M8341)</f>
      </c>
      <c r="M8342" s="181" t="str">
        <f>L8342*(1-K8342)</f>
      </c>
    </row>
    <row r="8343">
      <c r="A8343" t="s">
        <v>164</v>
      </c>
      <c r="B8343" t="s">
        <v>112</v>
      </c>
      <c r="C8343" s="32" t="s">
        <v>377</v>
      </c>
      <c r="D8343" t="s">
        <v>112</v>
      </c>
      <c r="E8343" t="s">
        <v>476</v>
      </c>
      <c r="F8343" s="174" t="n">
        <v>2025</v>
      </c>
      <c r="G8343" s="175" t="n">
        <v>51</v>
      </c>
      <c r="H8343" s="176" t="n">
        <v>10197.7741864065</v>
      </c>
      <c r="I8343" s="177" t="n">
        <v>3645044.21523223</v>
      </c>
      <c r="J8343" s="178" t="str">
        <f>IF(I8343&gt;0,H8343/I8343,0)</f>
      </c>
      <c r="K8343" s="179" t="str">
        <f>1-EXP(-J8343)</f>
      </c>
      <c r="L8343" s="180" t="str">
        <f>IF(G8343=30,1,M8342)</f>
      </c>
      <c r="M8343" s="181" t="str">
        <f>L8343*(1-K8343)</f>
      </c>
    </row>
    <row r="8344">
      <c r="A8344" t="s">
        <v>164</v>
      </c>
      <c r="B8344" t="s">
        <v>112</v>
      </c>
      <c r="C8344" s="32" t="s">
        <v>377</v>
      </c>
      <c r="D8344" t="s">
        <v>112</v>
      </c>
      <c r="E8344" t="s">
        <v>476</v>
      </c>
      <c r="F8344" s="174" t="n">
        <v>2025</v>
      </c>
      <c r="G8344" s="175" t="n">
        <v>52</v>
      </c>
      <c r="H8344" s="176" t="n">
        <v>10999.1856381924</v>
      </c>
      <c r="I8344" s="177" t="n">
        <v>3606935.96429087</v>
      </c>
      <c r="J8344" s="178" t="str">
        <f>IF(I8344&gt;0,H8344/I8344,0)</f>
      </c>
      <c r="K8344" s="179" t="str">
        <f>1-EXP(-J8344)</f>
      </c>
      <c r="L8344" s="180" t="str">
        <f>IF(G8344=30,1,M8343)</f>
      </c>
      <c r="M8344" s="181" t="str">
        <f>L8344*(1-K8344)</f>
      </c>
    </row>
    <row r="8345">
      <c r="A8345" t="s">
        <v>164</v>
      </c>
      <c r="B8345" t="s">
        <v>112</v>
      </c>
      <c r="C8345" s="32" t="s">
        <v>377</v>
      </c>
      <c r="D8345" t="s">
        <v>112</v>
      </c>
      <c r="E8345" t="s">
        <v>476</v>
      </c>
      <c r="F8345" s="174" t="n">
        <v>2025</v>
      </c>
      <c r="G8345" s="175" t="n">
        <v>53</v>
      </c>
      <c r="H8345" s="176" t="n">
        <v>11320.211791169</v>
      </c>
      <c r="I8345" s="177" t="n">
        <v>3400438.09374049</v>
      </c>
      <c r="J8345" s="178" t="str">
        <f>IF(I8345&gt;0,H8345/I8345,0)</f>
      </c>
      <c r="K8345" s="179" t="str">
        <f>1-EXP(-J8345)</f>
      </c>
      <c r="L8345" s="180" t="str">
        <f>IF(G8345=30,1,M8344)</f>
      </c>
      <c r="M8345" s="181" t="str">
        <f>L8345*(1-K8345)</f>
      </c>
    </row>
    <row r="8346">
      <c r="A8346" t="s">
        <v>164</v>
      </c>
      <c r="B8346" t="s">
        <v>112</v>
      </c>
      <c r="C8346" s="32" t="s">
        <v>377</v>
      </c>
      <c r="D8346" t="s">
        <v>112</v>
      </c>
      <c r="E8346" t="s">
        <v>476</v>
      </c>
      <c r="F8346" s="174" t="n">
        <v>2025</v>
      </c>
      <c r="G8346" s="175" t="n">
        <v>54</v>
      </c>
      <c r="H8346" s="176" t="n">
        <v>12058.0132264927</v>
      </c>
      <c r="I8346" s="177" t="n">
        <v>3319306.02358973</v>
      </c>
      <c r="J8346" s="178" t="str">
        <f>IF(I8346&gt;0,H8346/I8346,0)</f>
      </c>
      <c r="K8346" s="179" t="str">
        <f>1-EXP(-J8346)</f>
      </c>
      <c r="L8346" s="180" t="str">
        <f>IF(G8346=30,1,M8345)</f>
      </c>
      <c r="M8346" s="181" t="str">
        <f>L8346*(1-K8346)</f>
      </c>
    </row>
    <row r="8347">
      <c r="A8347" t="s">
        <v>164</v>
      </c>
      <c r="B8347" t="s">
        <v>112</v>
      </c>
      <c r="C8347" s="32" t="s">
        <v>377</v>
      </c>
      <c r="D8347" t="s">
        <v>112</v>
      </c>
      <c r="E8347" t="s">
        <v>476</v>
      </c>
      <c r="F8347" s="174" t="n">
        <v>2025</v>
      </c>
      <c r="G8347" s="175" t="n">
        <v>55</v>
      </c>
      <c r="H8347" s="176" t="n">
        <v>13121.8630224673</v>
      </c>
      <c r="I8347" s="177" t="n">
        <v>3243129.61757841</v>
      </c>
      <c r="J8347" s="178" t="str">
        <f>IF(I8347&gt;0,H8347/I8347,0)</f>
      </c>
      <c r="K8347" s="179" t="str">
        <f>1-EXP(-J8347)</f>
      </c>
      <c r="L8347" s="180" t="str">
        <f>IF(G8347=30,1,M8346)</f>
      </c>
      <c r="M8347" s="181" t="str">
        <f>L8347*(1-K8347)</f>
      </c>
    </row>
    <row r="8348">
      <c r="A8348" t="s">
        <v>164</v>
      </c>
      <c r="B8348" t="s">
        <v>112</v>
      </c>
      <c r="C8348" s="32" t="s">
        <v>377</v>
      </c>
      <c r="D8348" t="s">
        <v>112</v>
      </c>
      <c r="E8348" t="s">
        <v>476</v>
      </c>
      <c r="F8348" s="174" t="n">
        <v>2025</v>
      </c>
      <c r="G8348" s="175" t="n">
        <v>56</v>
      </c>
      <c r="H8348" s="176" t="n">
        <v>13949.400946191</v>
      </c>
      <c r="I8348" s="177" t="n">
        <v>3157182.63240391</v>
      </c>
      <c r="J8348" s="178" t="str">
        <f>IF(I8348&gt;0,H8348/I8348,0)</f>
      </c>
      <c r="K8348" s="179" t="str">
        <f>1-EXP(-J8348)</f>
      </c>
      <c r="L8348" s="180" t="str">
        <f>IF(G8348=30,1,M8347)</f>
      </c>
      <c r="M8348" s="181" t="str">
        <f>L8348*(1-K8348)</f>
      </c>
    </row>
    <row r="8349">
      <c r="A8349" t="s">
        <v>164</v>
      </c>
      <c r="B8349" t="s">
        <v>112</v>
      </c>
      <c r="C8349" s="32" t="s">
        <v>377</v>
      </c>
      <c r="D8349" t="s">
        <v>112</v>
      </c>
      <c r="E8349" t="s">
        <v>476</v>
      </c>
      <c r="F8349" s="174" t="n">
        <v>2025</v>
      </c>
      <c r="G8349" s="175" t="n">
        <v>57</v>
      </c>
      <c r="H8349" s="176" t="n">
        <v>14724.9347216005</v>
      </c>
      <c r="I8349" s="177" t="n">
        <v>3051443.9184786</v>
      </c>
      <c r="J8349" s="178" t="str">
        <f>IF(I8349&gt;0,H8349/I8349,0)</f>
      </c>
      <c r="K8349" s="179" t="str">
        <f>1-EXP(-J8349)</f>
      </c>
      <c r="L8349" s="180" t="str">
        <f>IF(G8349=30,1,M8348)</f>
      </c>
      <c r="M8349" s="181" t="str">
        <f>L8349*(1-K8349)</f>
      </c>
    </row>
    <row r="8350">
      <c r="A8350" t="s">
        <v>164</v>
      </c>
      <c r="B8350" t="s">
        <v>112</v>
      </c>
      <c r="C8350" s="32" t="s">
        <v>377</v>
      </c>
      <c r="D8350" t="s">
        <v>112</v>
      </c>
      <c r="E8350" t="s">
        <v>476</v>
      </c>
      <c r="F8350" s="174" t="n">
        <v>2025</v>
      </c>
      <c r="G8350" s="175" t="n">
        <v>58</v>
      </c>
      <c r="H8350" s="176" t="n">
        <v>15371.2074623554</v>
      </c>
      <c r="I8350" s="177" t="n">
        <v>2913456.20780408</v>
      </c>
      <c r="J8350" s="178" t="str">
        <f>IF(I8350&gt;0,H8350/I8350,0)</f>
      </c>
      <c r="K8350" s="179" t="str">
        <f>1-EXP(-J8350)</f>
      </c>
      <c r="L8350" s="180" t="str">
        <f>IF(G8350=30,1,M8349)</f>
      </c>
      <c r="M8350" s="181" t="str">
        <f>L8350*(1-K8350)</f>
      </c>
    </row>
    <row r="8351">
      <c r="A8351" t="s">
        <v>164</v>
      </c>
      <c r="B8351" t="s">
        <v>112</v>
      </c>
      <c r="C8351" s="32" t="s">
        <v>377</v>
      </c>
      <c r="D8351" t="s">
        <v>112</v>
      </c>
      <c r="E8351" t="s">
        <v>476</v>
      </c>
      <c r="F8351" s="174" t="n">
        <v>2025</v>
      </c>
      <c r="G8351" s="175" t="n">
        <v>59</v>
      </c>
      <c r="H8351" s="176" t="n">
        <v>16213.810962571</v>
      </c>
      <c r="I8351" s="177" t="n">
        <v>2813535.58615437</v>
      </c>
      <c r="J8351" s="178" t="str">
        <f>IF(I8351&gt;0,H8351/I8351,0)</f>
      </c>
      <c r="K8351" s="179" t="str">
        <f>1-EXP(-J8351)</f>
      </c>
      <c r="L8351" s="180" t="str">
        <f>IF(G8351=30,1,M8350)</f>
      </c>
      <c r="M8351" s="181" t="str">
        <f>L8351*(1-K8351)</f>
      </c>
    </row>
    <row r="8352">
      <c r="A8352" t="s">
        <v>164</v>
      </c>
      <c r="B8352" t="s">
        <v>112</v>
      </c>
      <c r="C8352" s="32" t="s">
        <v>377</v>
      </c>
      <c r="D8352" t="s">
        <v>112</v>
      </c>
      <c r="E8352" t="s">
        <v>476</v>
      </c>
      <c r="F8352" s="174" t="n">
        <v>2025</v>
      </c>
      <c r="G8352" s="175" t="n">
        <v>60</v>
      </c>
      <c r="H8352" s="176" t="n">
        <v>17442.466213005</v>
      </c>
      <c r="I8352" s="177" t="n">
        <v>2691047.17153736</v>
      </c>
      <c r="J8352" s="178" t="str">
        <f>IF(I8352&gt;0,H8352/I8352,0)</f>
      </c>
      <c r="K8352" s="179" t="str">
        <f>1-EXP(-J8352)</f>
      </c>
      <c r="L8352" s="180" t="str">
        <f>IF(G8352=30,1,M8351)</f>
      </c>
      <c r="M8352" s="181" t="str">
        <f>L8352*(1-K8352)</f>
      </c>
    </row>
    <row r="8353">
      <c r="A8353" t="s">
        <v>164</v>
      </c>
      <c r="B8353" t="s">
        <v>112</v>
      </c>
      <c r="C8353" s="32" t="s">
        <v>377</v>
      </c>
      <c r="D8353" t="s">
        <v>112</v>
      </c>
      <c r="E8353" t="s">
        <v>476</v>
      </c>
      <c r="F8353" s="174" t="n">
        <v>2025</v>
      </c>
      <c r="G8353" s="175" t="n">
        <v>61</v>
      </c>
      <c r="H8353" s="176" t="n">
        <v>18185.5962140586</v>
      </c>
      <c r="I8353" s="177" t="n">
        <v>2568096.94973173</v>
      </c>
      <c r="J8353" s="178" t="str">
        <f>IF(I8353&gt;0,H8353/I8353,0)</f>
      </c>
      <c r="K8353" s="179" t="str">
        <f>1-EXP(-J8353)</f>
      </c>
      <c r="L8353" s="180" t="str">
        <f>IF(G8353=30,1,M8352)</f>
      </c>
      <c r="M8353" s="181" t="str">
        <f>L8353*(1-K8353)</f>
      </c>
    </row>
    <row r="8354">
      <c r="A8354" t="s">
        <v>164</v>
      </c>
      <c r="B8354" t="s">
        <v>112</v>
      </c>
      <c r="C8354" s="32" t="s">
        <v>377</v>
      </c>
      <c r="D8354" t="s">
        <v>112</v>
      </c>
      <c r="E8354" t="s">
        <v>476</v>
      </c>
      <c r="F8354" s="174" t="n">
        <v>2025</v>
      </c>
      <c r="G8354" s="175" t="n">
        <v>62</v>
      </c>
      <c r="H8354" s="176" t="n">
        <v>18970.1376231544</v>
      </c>
      <c r="I8354" s="177" t="n">
        <v>2450910.06582199</v>
      </c>
      <c r="J8354" s="178" t="str">
        <f>IF(I8354&gt;0,H8354/I8354,0)</f>
      </c>
      <c r="K8354" s="179" t="str">
        <f>1-EXP(-J8354)</f>
      </c>
      <c r="L8354" s="180" t="str">
        <f>IF(G8354=30,1,M8353)</f>
      </c>
      <c r="M8354" s="181" t="str">
        <f>L8354*(1-K8354)</f>
      </c>
    </row>
    <row r="8355">
      <c r="A8355" t="s">
        <v>164</v>
      </c>
      <c r="B8355" t="s">
        <v>112</v>
      </c>
      <c r="C8355" s="32" t="s">
        <v>377</v>
      </c>
      <c r="D8355" t="s">
        <v>112</v>
      </c>
      <c r="E8355" t="s">
        <v>476</v>
      </c>
      <c r="F8355" s="174" t="n">
        <v>2025</v>
      </c>
      <c r="G8355" s="175" t="n">
        <v>63</v>
      </c>
      <c r="H8355" s="176" t="n">
        <v>19616.8921947261</v>
      </c>
      <c r="I8355" s="177" t="n">
        <v>2307352.6622382</v>
      </c>
      <c r="J8355" s="178" t="str">
        <f>IF(I8355&gt;0,H8355/I8355,0)</f>
      </c>
      <c r="K8355" s="179" t="str">
        <f>1-EXP(-J8355)</f>
      </c>
      <c r="L8355" s="180" t="str">
        <f>IF(G8355=30,1,M8354)</f>
      </c>
      <c r="M8355" s="181" t="str">
        <f>L8355*(1-K8355)</f>
      </c>
    </row>
    <row r="8356">
      <c r="A8356" t="s">
        <v>164</v>
      </c>
      <c r="B8356" t="s">
        <v>112</v>
      </c>
      <c r="C8356" s="32" t="s">
        <v>377</v>
      </c>
      <c r="D8356" t="s">
        <v>112</v>
      </c>
      <c r="E8356" t="s">
        <v>476</v>
      </c>
      <c r="F8356" s="174" t="n">
        <v>2025</v>
      </c>
      <c r="G8356" s="175" t="n">
        <v>64</v>
      </c>
      <c r="H8356" s="176" t="n">
        <v>20366.5260402307</v>
      </c>
      <c r="I8356" s="177" t="n">
        <v>2189442.45160812</v>
      </c>
      <c r="J8356" s="178" t="str">
        <f>IF(I8356&gt;0,H8356/I8356,0)</f>
      </c>
      <c r="K8356" s="179" t="str">
        <f>1-EXP(-J8356)</f>
      </c>
      <c r="L8356" s="180" t="str">
        <f>IF(G8356=30,1,M8355)</f>
      </c>
      <c r="M8356" s="181" t="str">
        <f>L8356*(1-K8356)</f>
      </c>
    </row>
    <row r="8357">
      <c r="A8357" t="s">
        <v>164</v>
      </c>
      <c r="B8357" t="s">
        <v>112</v>
      </c>
      <c r="C8357" s="32" t="s">
        <v>377</v>
      </c>
      <c r="D8357" t="s">
        <v>112</v>
      </c>
      <c r="E8357" t="s">
        <v>476</v>
      </c>
      <c r="F8357" s="174" t="n">
        <v>2025</v>
      </c>
      <c r="G8357" s="175" t="n">
        <v>65</v>
      </c>
      <c r="H8357" s="176" t="n">
        <v>20564.8182811926</v>
      </c>
      <c r="I8357" s="177" t="n">
        <v>2067379.29561573</v>
      </c>
      <c r="J8357" s="178" t="str">
        <f>IF(I8357&gt;0,H8357/I8357,0)</f>
      </c>
      <c r="K8357" s="179" t="str">
        <f>1-EXP(-J8357)</f>
      </c>
      <c r="L8357" s="180" t="str">
        <f>IF(G8357=30,1,M8356)</f>
      </c>
      <c r="M8357" s="181" t="str">
        <f>L8357*(1-K8357)</f>
      </c>
    </row>
    <row r="8358">
      <c r="A8358" t="s">
        <v>164</v>
      </c>
      <c r="B8358" t="s">
        <v>112</v>
      </c>
      <c r="C8358" s="32" t="s">
        <v>377</v>
      </c>
      <c r="D8358" t="s">
        <v>112</v>
      </c>
      <c r="E8358" t="s">
        <v>476</v>
      </c>
      <c r="F8358" s="174" t="n">
        <v>2025</v>
      </c>
      <c r="G8358" s="175" t="n">
        <v>66</v>
      </c>
      <c r="H8358" s="176" t="n">
        <v>21128.4842212808</v>
      </c>
      <c r="I8358" s="177" t="n">
        <v>1938977.04767675</v>
      </c>
      <c r="J8358" s="178" t="str">
        <f>IF(I8358&gt;0,H8358/I8358,0)</f>
      </c>
      <c r="K8358" s="179" t="str">
        <f>1-EXP(-J8358)</f>
      </c>
      <c r="L8358" s="180" t="str">
        <f>IF(G8358=30,1,M8357)</f>
      </c>
      <c r="M8358" s="181" t="str">
        <f>L8358*(1-K8358)</f>
      </c>
    </row>
    <row r="8359">
      <c r="A8359" t="s">
        <v>164</v>
      </c>
      <c r="B8359" t="s">
        <v>112</v>
      </c>
      <c r="C8359" s="32" t="s">
        <v>377</v>
      </c>
      <c r="D8359" t="s">
        <v>112</v>
      </c>
      <c r="E8359" t="s">
        <v>476</v>
      </c>
      <c r="F8359" s="174" t="n">
        <v>2025</v>
      </c>
      <c r="G8359" s="175" t="n">
        <v>67</v>
      </c>
      <c r="H8359" s="176" t="n">
        <v>21650.1531142985</v>
      </c>
      <c r="I8359" s="177" t="n">
        <v>1812804.58670767</v>
      </c>
      <c r="J8359" s="178" t="str">
        <f>IF(I8359&gt;0,H8359/I8359,0)</f>
      </c>
      <c r="K8359" s="179" t="str">
        <f>1-EXP(-J8359)</f>
      </c>
      <c r="L8359" s="180" t="str">
        <f>IF(G8359=30,1,M8358)</f>
      </c>
      <c r="M8359" s="181" t="str">
        <f>L8359*(1-K8359)</f>
      </c>
    </row>
    <row r="8360">
      <c r="A8360" t="s">
        <v>164</v>
      </c>
      <c r="B8360" t="s">
        <v>112</v>
      </c>
      <c r="C8360" s="32" t="s">
        <v>377</v>
      </c>
      <c r="D8360" t="s">
        <v>112</v>
      </c>
      <c r="E8360" t="s">
        <v>476</v>
      </c>
      <c r="F8360" s="174" t="n">
        <v>2025</v>
      </c>
      <c r="G8360" s="175" t="n">
        <v>68</v>
      </c>
      <c r="H8360" s="176" t="n">
        <v>22443.5912394105</v>
      </c>
      <c r="I8360" s="177" t="n">
        <v>1708817.0374287</v>
      </c>
      <c r="J8360" s="178" t="str">
        <f>IF(I8360&gt;0,H8360/I8360,0)</f>
      </c>
      <c r="K8360" s="179" t="str">
        <f>1-EXP(-J8360)</f>
      </c>
      <c r="L8360" s="180" t="str">
        <f>IF(G8360=30,1,M8359)</f>
      </c>
      <c r="M8360" s="181" t="str">
        <f>L8360*(1-K8360)</f>
      </c>
    </row>
    <row r="8361">
      <c r="A8361" t="s">
        <v>164</v>
      </c>
      <c r="B8361" t="s">
        <v>112</v>
      </c>
      <c r="C8361" s="32" t="s">
        <v>377</v>
      </c>
      <c r="D8361" t="s">
        <v>112</v>
      </c>
      <c r="E8361" t="s">
        <v>476</v>
      </c>
      <c r="F8361" s="174" t="n">
        <v>2025</v>
      </c>
      <c r="G8361" s="175" t="n">
        <v>69</v>
      </c>
      <c r="H8361" s="176" t="n">
        <v>22887.5139092692</v>
      </c>
      <c r="I8361" s="177" t="n">
        <v>1588246.5017458</v>
      </c>
      <c r="J8361" s="178" t="str">
        <f>IF(I8361&gt;0,H8361/I8361,0)</f>
      </c>
      <c r="K8361" s="179" t="str">
        <f>1-EXP(-J8361)</f>
      </c>
      <c r="L8361" s="180" t="str">
        <f>IF(G8361=30,1,M8360)</f>
      </c>
      <c r="M8361" s="181" t="str">
        <f>L8361*(1-K8361)</f>
      </c>
    </row>
    <row r="8362">
      <c r="A8362" t="s">
        <v>164</v>
      </c>
      <c r="B8362" t="s">
        <v>112</v>
      </c>
      <c r="C8362" s="32" t="s">
        <v>377</v>
      </c>
      <c r="D8362" t="s">
        <v>112</v>
      </c>
      <c r="E8362" t="s">
        <v>476</v>
      </c>
      <c r="F8362" s="174" t="n">
        <v>2026</v>
      </c>
      <c r="G8362" s="175" t="n">
        <v>30</v>
      </c>
      <c r="H8362" s="176" t="n">
        <v>1298.25984518349</v>
      </c>
      <c r="I8362" s="177" t="n">
        <v>4533066.05431128</v>
      </c>
      <c r="J8362" s="178" t="str">
        <f>IF(I8362&gt;0,H8362/I8362,0)</f>
      </c>
      <c r="K8362" s="179" t="str">
        <f>1-EXP(-J8362)</f>
      </c>
      <c r="L8362" s="180" t="str">
        <f>IF(G8362=30,1,M8361)</f>
      </c>
      <c r="M8362" s="181" t="str">
        <f>L8362*(1-K8362)</f>
      </c>
    </row>
    <row r="8363">
      <c r="A8363" t="s">
        <v>164</v>
      </c>
      <c r="B8363" t="s">
        <v>112</v>
      </c>
      <c r="C8363" s="32" t="s">
        <v>377</v>
      </c>
      <c r="D8363" t="s">
        <v>112</v>
      </c>
      <c r="E8363" t="s">
        <v>476</v>
      </c>
      <c r="F8363" s="174" t="n">
        <v>2026</v>
      </c>
      <c r="G8363" s="175" t="n">
        <v>31</v>
      </c>
      <c r="H8363" s="176" t="n">
        <v>1327.5583643582</v>
      </c>
      <c r="I8363" s="177" t="n">
        <v>4460323.13013529</v>
      </c>
      <c r="J8363" s="178" t="str">
        <f>IF(I8363&gt;0,H8363/I8363,0)</f>
      </c>
      <c r="K8363" s="179" t="str">
        <f>1-EXP(-J8363)</f>
      </c>
      <c r="L8363" s="180" t="str">
        <f>IF(G8363=30,1,M8362)</f>
      </c>
      <c r="M8363" s="181" t="str">
        <f>L8363*(1-K8363)</f>
      </c>
    </row>
    <row r="8364">
      <c r="A8364" t="s">
        <v>164</v>
      </c>
      <c r="B8364" t="s">
        <v>112</v>
      </c>
      <c r="C8364" s="32" t="s">
        <v>377</v>
      </c>
      <c r="D8364" t="s">
        <v>112</v>
      </c>
      <c r="E8364" t="s">
        <v>476</v>
      </c>
      <c r="F8364" s="174" t="n">
        <v>2026</v>
      </c>
      <c r="G8364" s="175" t="n">
        <v>32</v>
      </c>
      <c r="H8364" s="176" t="n">
        <v>1370.31215352811</v>
      </c>
      <c r="I8364" s="177" t="n">
        <v>4404105.59550118</v>
      </c>
      <c r="J8364" s="178" t="str">
        <f>IF(I8364&gt;0,H8364/I8364,0)</f>
      </c>
      <c r="K8364" s="179" t="str">
        <f>1-EXP(-J8364)</f>
      </c>
      <c r="L8364" s="180" t="str">
        <f>IF(G8364=30,1,M8363)</f>
      </c>
      <c r="M8364" s="181" t="str">
        <f>L8364*(1-K8364)</f>
      </c>
    </row>
    <row r="8365">
      <c r="A8365" t="s">
        <v>164</v>
      </c>
      <c r="B8365" t="s">
        <v>112</v>
      </c>
      <c r="C8365" s="32" t="s">
        <v>377</v>
      </c>
      <c r="D8365" t="s">
        <v>112</v>
      </c>
      <c r="E8365" t="s">
        <v>476</v>
      </c>
      <c r="F8365" s="174" t="n">
        <v>2026</v>
      </c>
      <c r="G8365" s="175" t="n">
        <v>33</v>
      </c>
      <c r="H8365" s="176" t="n">
        <v>1424.86612516391</v>
      </c>
      <c r="I8365" s="177" t="n">
        <v>4351714.92353231</v>
      </c>
      <c r="J8365" s="178" t="str">
        <f>IF(I8365&gt;0,H8365/I8365,0)</f>
      </c>
      <c r="K8365" s="179" t="str">
        <f>1-EXP(-J8365)</f>
      </c>
      <c r="L8365" s="180" t="str">
        <f>IF(G8365=30,1,M8364)</f>
      </c>
      <c r="M8365" s="181" t="str">
        <f>L8365*(1-K8365)</f>
      </c>
    </row>
    <row r="8366">
      <c r="A8366" t="s">
        <v>164</v>
      </c>
      <c r="B8366" t="s">
        <v>112</v>
      </c>
      <c r="C8366" s="32" t="s">
        <v>377</v>
      </c>
      <c r="D8366" t="s">
        <v>112</v>
      </c>
      <c r="E8366" t="s">
        <v>476</v>
      </c>
      <c r="F8366" s="174" t="n">
        <v>2026</v>
      </c>
      <c r="G8366" s="175" t="n">
        <v>34</v>
      </c>
      <c r="H8366" s="176" t="n">
        <v>1522.00636378282</v>
      </c>
      <c r="I8366" s="177" t="n">
        <v>4391577.80533736</v>
      </c>
      <c r="J8366" s="178" t="str">
        <f>IF(I8366&gt;0,H8366/I8366,0)</f>
      </c>
      <c r="K8366" s="179" t="str">
        <f>1-EXP(-J8366)</f>
      </c>
      <c r="L8366" s="180" t="str">
        <f>IF(G8366=30,1,M8365)</f>
      </c>
      <c r="M8366" s="181" t="str">
        <f>L8366*(1-K8366)</f>
      </c>
    </row>
    <row r="8367">
      <c r="A8367" t="s">
        <v>164</v>
      </c>
      <c r="B8367" t="s">
        <v>112</v>
      </c>
      <c r="C8367" s="32" t="s">
        <v>377</v>
      </c>
      <c r="D8367" t="s">
        <v>112</v>
      </c>
      <c r="E8367" t="s">
        <v>476</v>
      </c>
      <c r="F8367" s="174" t="n">
        <v>2026</v>
      </c>
      <c r="G8367" s="175" t="n">
        <v>35</v>
      </c>
      <c r="H8367" s="176" t="n">
        <v>2112.27243093716</v>
      </c>
      <c r="I8367" s="177" t="n">
        <v>4411881.63741314</v>
      </c>
      <c r="J8367" s="178" t="str">
        <f>IF(I8367&gt;0,H8367/I8367,0)</f>
      </c>
      <c r="K8367" s="179" t="str">
        <f>1-EXP(-J8367)</f>
      </c>
      <c r="L8367" s="180" t="str">
        <f>IF(G8367=30,1,M8366)</f>
      </c>
      <c r="M8367" s="181" t="str">
        <f>L8367*(1-K8367)</f>
      </c>
    </row>
    <row r="8368">
      <c r="A8368" t="s">
        <v>164</v>
      </c>
      <c r="B8368" t="s">
        <v>112</v>
      </c>
      <c r="C8368" s="32" t="s">
        <v>377</v>
      </c>
      <c r="D8368" t="s">
        <v>112</v>
      </c>
      <c r="E8368" t="s">
        <v>476</v>
      </c>
      <c r="F8368" s="174" t="n">
        <v>2026</v>
      </c>
      <c r="G8368" s="175" t="n">
        <v>36</v>
      </c>
      <c r="H8368" s="176" t="n">
        <v>3196.77101957638</v>
      </c>
      <c r="I8368" s="177" t="n">
        <v>6497474.08312581</v>
      </c>
      <c r="J8368" s="178" t="str">
        <f>IF(I8368&gt;0,H8368/I8368,0)</f>
      </c>
      <c r="K8368" s="179" t="str">
        <f>1-EXP(-J8368)</f>
      </c>
      <c r="L8368" s="180" t="str">
        <f>IF(G8368=30,1,M8367)</f>
      </c>
      <c r="M8368" s="181" t="str">
        <f>L8368*(1-K8368)</f>
      </c>
    </row>
    <row r="8369">
      <c r="A8369" t="s">
        <v>164</v>
      </c>
      <c r="B8369" t="s">
        <v>112</v>
      </c>
      <c r="C8369" s="32" t="s">
        <v>377</v>
      </c>
      <c r="D8369" t="s">
        <v>112</v>
      </c>
      <c r="E8369" t="s">
        <v>476</v>
      </c>
      <c r="F8369" s="174" t="n">
        <v>2026</v>
      </c>
      <c r="G8369" s="175" t="n">
        <v>37</v>
      </c>
      <c r="H8369" s="176" t="n">
        <v>2396.73913573997</v>
      </c>
      <c r="I8369" s="177" t="n">
        <v>4374564.95231593</v>
      </c>
      <c r="J8369" s="178" t="str">
        <f>IF(I8369&gt;0,H8369/I8369,0)</f>
      </c>
      <c r="K8369" s="179" t="str">
        <f>1-EXP(-J8369)</f>
      </c>
      <c r="L8369" s="180" t="str">
        <f>IF(G8369=30,1,M8368)</f>
      </c>
      <c r="M8369" s="181" t="str">
        <f>L8369*(1-K8369)</f>
      </c>
    </row>
    <row r="8370">
      <c r="A8370" t="s">
        <v>164</v>
      </c>
      <c r="B8370" t="s">
        <v>112</v>
      </c>
      <c r="C8370" s="32" t="s">
        <v>377</v>
      </c>
      <c r="D8370" t="s">
        <v>112</v>
      </c>
      <c r="E8370" t="s">
        <v>476</v>
      </c>
      <c r="F8370" s="174" t="n">
        <v>2026</v>
      </c>
      <c r="G8370" s="175" t="n">
        <v>38</v>
      </c>
      <c r="H8370" s="176" t="n">
        <v>2562.85375065259</v>
      </c>
      <c r="I8370" s="177" t="n">
        <v>4360550.03715021</v>
      </c>
      <c r="J8370" s="178" t="str">
        <f>IF(I8370&gt;0,H8370/I8370,0)</f>
      </c>
      <c r="K8370" s="179" t="str">
        <f>1-EXP(-J8370)</f>
      </c>
      <c r="L8370" s="180" t="str">
        <f>IF(G8370=30,1,M8369)</f>
      </c>
      <c r="M8370" s="181" t="str">
        <f>L8370*(1-K8370)</f>
      </c>
    </row>
    <row r="8371">
      <c r="A8371" t="s">
        <v>164</v>
      </c>
      <c r="B8371" t="s">
        <v>112</v>
      </c>
      <c r="C8371" s="32" t="s">
        <v>377</v>
      </c>
      <c r="D8371" t="s">
        <v>112</v>
      </c>
      <c r="E8371" t="s">
        <v>476</v>
      </c>
      <c r="F8371" s="174" t="n">
        <v>2026</v>
      </c>
      <c r="G8371" s="175" t="n">
        <v>39</v>
      </c>
      <c r="H8371" s="176" t="n">
        <v>2670.94824015565</v>
      </c>
      <c r="I8371" s="177" t="n">
        <v>4230055.14654035</v>
      </c>
      <c r="J8371" s="178" t="str">
        <f>IF(I8371&gt;0,H8371/I8371,0)</f>
      </c>
      <c r="K8371" s="179" t="str">
        <f>1-EXP(-J8371)</f>
      </c>
      <c r="L8371" s="180" t="str">
        <f>IF(G8371=30,1,M8370)</f>
      </c>
      <c r="M8371" s="181" t="str">
        <f>L8371*(1-K8371)</f>
      </c>
    </row>
    <row r="8372">
      <c r="A8372" t="s">
        <v>164</v>
      </c>
      <c r="B8372" t="s">
        <v>112</v>
      </c>
      <c r="C8372" s="32" t="s">
        <v>377</v>
      </c>
      <c r="D8372" t="s">
        <v>112</v>
      </c>
      <c r="E8372" t="s">
        <v>476</v>
      </c>
      <c r="F8372" s="174" t="n">
        <v>2026</v>
      </c>
      <c r="G8372" s="175" t="n">
        <v>40</v>
      </c>
      <c r="H8372" s="176" t="n">
        <v>3575.38603740421</v>
      </c>
      <c r="I8372" s="177" t="n">
        <v>4198447.80357072</v>
      </c>
      <c r="J8372" s="178" t="str">
        <f>IF(I8372&gt;0,H8372/I8372,0)</f>
      </c>
      <c r="K8372" s="179" t="str">
        <f>1-EXP(-J8372)</f>
      </c>
      <c r="L8372" s="180" t="str">
        <f>IF(G8372=30,1,M8371)</f>
      </c>
      <c r="M8372" s="181" t="str">
        <f>L8372*(1-K8372)</f>
      </c>
    </row>
    <row r="8373">
      <c r="A8373" t="s">
        <v>164</v>
      </c>
      <c r="B8373" t="s">
        <v>112</v>
      </c>
      <c r="C8373" s="32" t="s">
        <v>377</v>
      </c>
      <c r="D8373" t="s">
        <v>112</v>
      </c>
      <c r="E8373" t="s">
        <v>476</v>
      </c>
      <c r="F8373" s="174" t="n">
        <v>2026</v>
      </c>
      <c r="G8373" s="175" t="n">
        <v>41</v>
      </c>
      <c r="H8373" s="176" t="n">
        <v>3915.44034316398</v>
      </c>
      <c r="I8373" s="177" t="n">
        <v>4261037.22561078</v>
      </c>
      <c r="J8373" s="178" t="str">
        <f>IF(I8373&gt;0,H8373/I8373,0)</f>
      </c>
      <c r="K8373" s="179" t="str">
        <f>1-EXP(-J8373)</f>
      </c>
      <c r="L8373" s="180" t="str">
        <f>IF(G8373=30,1,M8372)</f>
      </c>
      <c r="M8373" s="181" t="str">
        <f>L8373*(1-K8373)</f>
      </c>
    </row>
    <row r="8374">
      <c r="A8374" t="s">
        <v>164</v>
      </c>
      <c r="B8374" t="s">
        <v>112</v>
      </c>
      <c r="C8374" s="32" t="s">
        <v>377</v>
      </c>
      <c r="D8374" t="s">
        <v>112</v>
      </c>
      <c r="E8374" t="s">
        <v>476</v>
      </c>
      <c r="F8374" s="174" t="n">
        <v>2026</v>
      </c>
      <c r="G8374" s="175" t="n">
        <v>42</v>
      </c>
      <c r="H8374" s="176" t="n">
        <v>4327.65018577359</v>
      </c>
      <c r="I8374" s="177" t="n">
        <v>4350355.9327113</v>
      </c>
      <c r="J8374" s="178" t="str">
        <f>IF(I8374&gt;0,H8374/I8374,0)</f>
      </c>
      <c r="K8374" s="179" t="str">
        <f>1-EXP(-J8374)</f>
      </c>
      <c r="L8374" s="180" t="str">
        <f>IF(G8374=30,1,M8373)</f>
      </c>
      <c r="M8374" s="181" t="str">
        <f>L8374*(1-K8374)</f>
      </c>
    </row>
    <row r="8375">
      <c r="A8375" t="s">
        <v>164</v>
      </c>
      <c r="B8375" t="s">
        <v>112</v>
      </c>
      <c r="C8375" s="32" t="s">
        <v>377</v>
      </c>
      <c r="D8375" t="s">
        <v>112</v>
      </c>
      <c r="E8375" t="s">
        <v>476</v>
      </c>
      <c r="F8375" s="174" t="n">
        <v>2026</v>
      </c>
      <c r="G8375" s="175" t="n">
        <v>43</v>
      </c>
      <c r="H8375" s="176" t="n">
        <v>4680.36669834254</v>
      </c>
      <c r="I8375" s="177" t="n">
        <v>4329966.95829214</v>
      </c>
      <c r="J8375" s="178" t="str">
        <f>IF(I8375&gt;0,H8375/I8375,0)</f>
      </c>
      <c r="K8375" s="179" t="str">
        <f>1-EXP(-J8375)</f>
      </c>
      <c r="L8375" s="180" t="str">
        <f>IF(G8375=30,1,M8374)</f>
      </c>
      <c r="M8375" s="181" t="str">
        <f>L8375*(1-K8375)</f>
      </c>
    </row>
    <row r="8376">
      <c r="A8376" t="s">
        <v>164</v>
      </c>
      <c r="B8376" t="s">
        <v>112</v>
      </c>
      <c r="C8376" s="32" t="s">
        <v>377</v>
      </c>
      <c r="D8376" t="s">
        <v>112</v>
      </c>
      <c r="E8376" t="s">
        <v>476</v>
      </c>
      <c r="F8376" s="174" t="n">
        <v>2026</v>
      </c>
      <c r="G8376" s="175" t="n">
        <v>44</v>
      </c>
      <c r="H8376" s="176" t="n">
        <v>4947.13230276352</v>
      </c>
      <c r="I8376" s="177" t="n">
        <v>4196064.82449968</v>
      </c>
      <c r="J8376" s="178" t="str">
        <f>IF(I8376&gt;0,H8376/I8376,0)</f>
      </c>
      <c r="K8376" s="179" t="str">
        <f>1-EXP(-J8376)</f>
      </c>
      <c r="L8376" s="180" t="str">
        <f>IF(G8376=30,1,M8375)</f>
      </c>
      <c r="M8376" s="181" t="str">
        <f>L8376*(1-K8376)</f>
      </c>
    </row>
    <row r="8377">
      <c r="A8377" t="s">
        <v>164</v>
      </c>
      <c r="B8377" t="s">
        <v>112</v>
      </c>
      <c r="C8377" s="32" t="s">
        <v>377</v>
      </c>
      <c r="D8377" t="s">
        <v>112</v>
      </c>
      <c r="E8377" t="s">
        <v>476</v>
      </c>
      <c r="F8377" s="174" t="n">
        <v>2026</v>
      </c>
      <c r="G8377" s="175" t="n">
        <v>45</v>
      </c>
      <c r="H8377" s="176" t="n">
        <v>6302.26668667559</v>
      </c>
      <c r="I8377" s="177" t="n">
        <v>4125591.44550924</v>
      </c>
      <c r="J8377" s="178" t="str">
        <f>IF(I8377&gt;0,H8377/I8377,0)</f>
      </c>
      <c r="K8377" s="179" t="str">
        <f>1-EXP(-J8377)</f>
      </c>
      <c r="L8377" s="180" t="str">
        <f>IF(G8377=30,1,M8376)</f>
      </c>
      <c r="M8377" s="181" t="str">
        <f>L8377*(1-K8377)</f>
      </c>
    </row>
    <row r="8378">
      <c r="A8378" t="s">
        <v>164</v>
      </c>
      <c r="B8378" t="s">
        <v>112</v>
      </c>
      <c r="C8378" s="32" t="s">
        <v>377</v>
      </c>
      <c r="D8378" t="s">
        <v>112</v>
      </c>
      <c r="E8378" t="s">
        <v>476</v>
      </c>
      <c r="F8378" s="174" t="n">
        <v>2026</v>
      </c>
      <c r="G8378" s="175" t="n">
        <v>46</v>
      </c>
      <c r="H8378" s="176" t="n">
        <v>6804.04421725213</v>
      </c>
      <c r="I8378" s="177" t="n">
        <v>4070423.79660791</v>
      </c>
      <c r="J8378" s="178" t="str">
        <f>IF(I8378&gt;0,H8378/I8378,0)</f>
      </c>
      <c r="K8378" s="179" t="str">
        <f>1-EXP(-J8378)</f>
      </c>
      <c r="L8378" s="180" t="str">
        <f>IF(G8378=30,1,M8377)</f>
      </c>
      <c r="M8378" s="181" t="str">
        <f>L8378*(1-K8378)</f>
      </c>
    </row>
    <row r="8379">
      <c r="A8379" t="s">
        <v>164</v>
      </c>
      <c r="B8379" t="s">
        <v>112</v>
      </c>
      <c r="C8379" s="32" t="s">
        <v>377</v>
      </c>
      <c r="D8379" t="s">
        <v>112</v>
      </c>
      <c r="E8379" t="s">
        <v>476</v>
      </c>
      <c r="F8379" s="174" t="n">
        <v>2026</v>
      </c>
      <c r="G8379" s="175" t="n">
        <v>47</v>
      </c>
      <c r="H8379" s="176" t="n">
        <v>7337.15883400713</v>
      </c>
      <c r="I8379" s="177" t="n">
        <v>4010952.63156028</v>
      </c>
      <c r="J8379" s="178" t="str">
        <f>IF(I8379&gt;0,H8379/I8379,0)</f>
      </c>
      <c r="K8379" s="179" t="str">
        <f>1-EXP(-J8379)</f>
      </c>
      <c r="L8379" s="180" t="str">
        <f>IF(G8379=30,1,M8378)</f>
      </c>
      <c r="M8379" s="181" t="str">
        <f>L8379*(1-K8379)</f>
      </c>
    </row>
    <row r="8380">
      <c r="A8380" t="s">
        <v>164</v>
      </c>
      <c r="B8380" t="s">
        <v>112</v>
      </c>
      <c r="C8380" s="32" t="s">
        <v>377</v>
      </c>
      <c r="D8380" t="s">
        <v>112</v>
      </c>
      <c r="E8380" t="s">
        <v>476</v>
      </c>
      <c r="F8380" s="174" t="n">
        <v>2026</v>
      </c>
      <c r="G8380" s="175" t="n">
        <v>48</v>
      </c>
      <c r="H8380" s="176" t="n">
        <v>7865.95563576659</v>
      </c>
      <c r="I8380" s="177" t="n">
        <v>3931934.3335516</v>
      </c>
      <c r="J8380" s="178" t="str">
        <f>IF(I8380&gt;0,H8380/I8380,0)</f>
      </c>
      <c r="K8380" s="179" t="str">
        <f>1-EXP(-J8380)</f>
      </c>
      <c r="L8380" s="180" t="str">
        <f>IF(G8380=30,1,M8379)</f>
      </c>
      <c r="M8380" s="181" t="str">
        <f>L8380*(1-K8380)</f>
      </c>
    </row>
    <row r="8381">
      <c r="A8381" t="s">
        <v>164</v>
      </c>
      <c r="B8381" t="s">
        <v>112</v>
      </c>
      <c r="C8381" s="32" t="s">
        <v>377</v>
      </c>
      <c r="D8381" t="s">
        <v>112</v>
      </c>
      <c r="E8381" t="s">
        <v>476</v>
      </c>
      <c r="F8381" s="174" t="n">
        <v>2026</v>
      </c>
      <c r="G8381" s="175" t="n">
        <v>49</v>
      </c>
      <c r="H8381" s="176" t="n">
        <v>8466.32186054943</v>
      </c>
      <c r="I8381" s="177" t="n">
        <v>3870575.54514656</v>
      </c>
      <c r="J8381" s="178" t="str">
        <f>IF(I8381&gt;0,H8381/I8381,0)</f>
      </c>
      <c r="K8381" s="179" t="str">
        <f>1-EXP(-J8381)</f>
      </c>
      <c r="L8381" s="180" t="str">
        <f>IF(G8381=30,1,M8380)</f>
      </c>
      <c r="M8381" s="181" t="str">
        <f>L8381*(1-K8381)</f>
      </c>
    </row>
    <row r="8382">
      <c r="A8382" t="s">
        <v>164</v>
      </c>
      <c r="B8382" t="s">
        <v>112</v>
      </c>
      <c r="C8382" s="32" t="s">
        <v>377</v>
      </c>
      <c r="D8382" t="s">
        <v>112</v>
      </c>
      <c r="E8382" t="s">
        <v>476</v>
      </c>
      <c r="F8382" s="174" t="n">
        <v>2026</v>
      </c>
      <c r="G8382" s="175" t="n">
        <v>50</v>
      </c>
      <c r="H8382" s="176" t="n">
        <v>9712.02723162967</v>
      </c>
      <c r="I8382" s="177" t="n">
        <v>3797304.37229286</v>
      </c>
      <c r="J8382" s="178" t="str">
        <f>IF(I8382&gt;0,H8382/I8382,0)</f>
      </c>
      <c r="K8382" s="179" t="str">
        <f>1-EXP(-J8382)</f>
      </c>
      <c r="L8382" s="180" t="str">
        <f>IF(G8382=30,1,M8381)</f>
      </c>
      <c r="M8382" s="181" t="str">
        <f>L8382*(1-K8382)</f>
      </c>
    </row>
    <row r="8383">
      <c r="A8383" t="s">
        <v>164</v>
      </c>
      <c r="B8383" t="s">
        <v>112</v>
      </c>
      <c r="C8383" s="32" t="s">
        <v>377</v>
      </c>
      <c r="D8383" t="s">
        <v>112</v>
      </c>
      <c r="E8383" t="s">
        <v>476</v>
      </c>
      <c r="F8383" s="174" t="n">
        <v>2026</v>
      </c>
      <c r="G8383" s="175" t="n">
        <v>51</v>
      </c>
      <c r="H8383" s="176" t="n">
        <v>10382.2543119766</v>
      </c>
      <c r="I8383" s="177" t="n">
        <v>3722619.16466465</v>
      </c>
      <c r="J8383" s="178" t="str">
        <f>IF(I8383&gt;0,H8383/I8383,0)</f>
      </c>
      <c r="K8383" s="179" t="str">
        <f>1-EXP(-J8383)</f>
      </c>
      <c r="L8383" s="180" t="str">
        <f>IF(G8383=30,1,M8382)</f>
      </c>
      <c r="M8383" s="181" t="str">
        <f>L8383*(1-K8383)</f>
      </c>
    </row>
    <row r="8384">
      <c r="A8384" t="s">
        <v>164</v>
      </c>
      <c r="B8384" t="s">
        <v>112</v>
      </c>
      <c r="C8384" s="32" t="s">
        <v>377</v>
      </c>
      <c r="D8384" t="s">
        <v>112</v>
      </c>
      <c r="E8384" t="s">
        <v>476</v>
      </c>
      <c r="F8384" s="174" t="n">
        <v>2026</v>
      </c>
      <c r="G8384" s="175" t="n">
        <v>52</v>
      </c>
      <c r="H8384" s="176" t="n">
        <v>11011.7856391279</v>
      </c>
      <c r="I8384" s="177" t="n">
        <v>3620908.90429281</v>
      </c>
      <c r="J8384" s="178" t="str">
        <f>IF(I8384&gt;0,H8384/I8384,0)</f>
      </c>
      <c r="K8384" s="179" t="str">
        <f>1-EXP(-J8384)</f>
      </c>
      <c r="L8384" s="180" t="str">
        <f>IF(G8384=30,1,M8383)</f>
      </c>
      <c r="M8384" s="181" t="str">
        <f>L8384*(1-K8384)</f>
      </c>
    </row>
    <row r="8385">
      <c r="A8385" t="s">
        <v>164</v>
      </c>
      <c r="B8385" t="s">
        <v>112</v>
      </c>
      <c r="C8385" s="32" t="s">
        <v>377</v>
      </c>
      <c r="D8385" t="s">
        <v>112</v>
      </c>
      <c r="E8385" t="s">
        <v>476</v>
      </c>
      <c r="F8385" s="174" t="n">
        <v>2026</v>
      </c>
      <c r="G8385" s="175" t="n">
        <v>53</v>
      </c>
      <c r="H8385" s="176" t="n">
        <v>11878.4494294315</v>
      </c>
      <c r="I8385" s="177" t="n">
        <v>3580910.06551612</v>
      </c>
      <c r="J8385" s="178" t="str">
        <f>IF(I8385&gt;0,H8385/I8385,0)</f>
      </c>
      <c r="K8385" s="179" t="str">
        <f>1-EXP(-J8385)</f>
      </c>
      <c r="L8385" s="180" t="str">
        <f>IF(G8385=30,1,M8384)</f>
      </c>
      <c r="M8385" s="181" t="str">
        <f>L8385*(1-K8385)</f>
      </c>
    </row>
    <row r="8386">
      <c r="A8386" t="s">
        <v>164</v>
      </c>
      <c r="B8386" t="s">
        <v>112</v>
      </c>
      <c r="C8386" s="32" t="s">
        <v>377</v>
      </c>
      <c r="D8386" t="s">
        <v>112</v>
      </c>
      <c r="E8386" t="s">
        <v>476</v>
      </c>
      <c r="F8386" s="174" t="n">
        <v>2026</v>
      </c>
      <c r="G8386" s="175" t="n">
        <v>54</v>
      </c>
      <c r="H8386" s="176" t="n">
        <v>12226.9084202932</v>
      </c>
      <c r="I8386" s="177" t="n">
        <v>3373668.63498524</v>
      </c>
      <c r="J8386" s="178" t="str">
        <f>IF(I8386&gt;0,H8386/I8386,0)</f>
      </c>
      <c r="K8386" s="179" t="str">
        <f>1-EXP(-J8386)</f>
      </c>
      <c r="L8386" s="180" t="str">
        <f>IF(G8386=30,1,M8385)</f>
      </c>
      <c r="M8386" s="181" t="str">
        <f>L8386*(1-K8386)</f>
      </c>
    </row>
    <row r="8387">
      <c r="A8387" t="s">
        <v>164</v>
      </c>
      <c r="B8387" t="s">
        <v>112</v>
      </c>
      <c r="C8387" s="32" t="s">
        <v>377</v>
      </c>
      <c r="D8387" t="s">
        <v>112</v>
      </c>
      <c r="E8387" t="s">
        <v>476</v>
      </c>
      <c r="F8387" s="174" t="n">
        <v>2026</v>
      </c>
      <c r="G8387" s="175" t="n">
        <v>55</v>
      </c>
      <c r="H8387" s="176" t="n">
        <v>13256.9049597389</v>
      </c>
      <c r="I8387" s="177" t="n">
        <v>3290805.96393673</v>
      </c>
      <c r="J8387" s="178" t="str">
        <f>IF(I8387&gt;0,H8387/I8387,0)</f>
      </c>
      <c r="K8387" s="179" t="str">
        <f>1-EXP(-J8387)</f>
      </c>
      <c r="L8387" s="180" t="str">
        <f>IF(G8387=30,1,M8386)</f>
      </c>
      <c r="M8387" s="181" t="str">
        <f>L8387*(1-K8387)</f>
      </c>
    </row>
    <row r="8388">
      <c r="A8388" t="s">
        <v>164</v>
      </c>
      <c r="B8388" t="s">
        <v>112</v>
      </c>
      <c r="C8388" s="32" t="s">
        <v>377</v>
      </c>
      <c r="D8388" t="s">
        <v>112</v>
      </c>
      <c r="E8388" t="s">
        <v>476</v>
      </c>
      <c r="F8388" s="174" t="n">
        <v>2026</v>
      </c>
      <c r="G8388" s="175" t="n">
        <v>56</v>
      </c>
      <c r="H8388" s="176" t="n">
        <v>14131.6712856715</v>
      </c>
      <c r="I8388" s="177" t="n">
        <v>3212214.28114487</v>
      </c>
      <c r="J8388" s="178" t="str">
        <f>IF(I8388&gt;0,H8388/I8388,0)</f>
      </c>
      <c r="K8388" s="179" t="str">
        <f>1-EXP(-J8388)</f>
      </c>
      <c r="L8388" s="180" t="str">
        <f>IF(G8388=30,1,M8387)</f>
      </c>
      <c r="M8388" s="181" t="str">
        <f>L8388*(1-K8388)</f>
      </c>
    </row>
    <row r="8389">
      <c r="A8389" t="s">
        <v>164</v>
      </c>
      <c r="B8389" t="s">
        <v>112</v>
      </c>
      <c r="C8389" s="32" t="s">
        <v>377</v>
      </c>
      <c r="D8389" t="s">
        <v>112</v>
      </c>
      <c r="E8389" t="s">
        <v>476</v>
      </c>
      <c r="F8389" s="174" t="n">
        <v>2026</v>
      </c>
      <c r="G8389" s="175" t="n">
        <v>57</v>
      </c>
      <c r="H8389" s="176" t="n">
        <v>15015.1295468761</v>
      </c>
      <c r="I8389" s="177" t="n">
        <v>3124836.70281465</v>
      </c>
      <c r="J8389" s="178" t="str">
        <f>IF(I8389&gt;0,H8389/I8389,0)</f>
      </c>
      <c r="K8389" s="179" t="str">
        <f>1-EXP(-J8389)</f>
      </c>
      <c r="L8389" s="180" t="str">
        <f>IF(G8389=30,1,M8388)</f>
      </c>
      <c r="M8389" s="181" t="str">
        <f>L8389*(1-K8389)</f>
      </c>
    </row>
    <row r="8390">
      <c r="A8390" t="s">
        <v>164</v>
      </c>
      <c r="B8390" t="s">
        <v>112</v>
      </c>
      <c r="C8390" s="32" t="s">
        <v>377</v>
      </c>
      <c r="D8390" t="s">
        <v>112</v>
      </c>
      <c r="E8390" t="s">
        <v>476</v>
      </c>
      <c r="F8390" s="174" t="n">
        <v>2026</v>
      </c>
      <c r="G8390" s="175" t="n">
        <v>58</v>
      </c>
      <c r="H8390" s="176" t="n">
        <v>15837.4306821562</v>
      </c>
      <c r="I8390" s="177" t="n">
        <v>3017305.28674744</v>
      </c>
      <c r="J8390" s="178" t="str">
        <f>IF(I8390&gt;0,H8390/I8390,0)</f>
      </c>
      <c r="K8390" s="179" t="str">
        <f>1-EXP(-J8390)</f>
      </c>
      <c r="L8390" s="180" t="str">
        <f>IF(G8390=30,1,M8389)</f>
      </c>
      <c r="M8390" s="181" t="str">
        <f>L8390*(1-K8390)</f>
      </c>
    </row>
    <row r="8391">
      <c r="A8391" t="s">
        <v>164</v>
      </c>
      <c r="B8391" t="s">
        <v>112</v>
      </c>
      <c r="C8391" s="32" t="s">
        <v>377</v>
      </c>
      <c r="D8391" t="s">
        <v>112</v>
      </c>
      <c r="E8391" t="s">
        <v>476</v>
      </c>
      <c r="F8391" s="174" t="n">
        <v>2026</v>
      </c>
      <c r="G8391" s="175" t="n">
        <v>59</v>
      </c>
      <c r="H8391" s="176" t="n">
        <v>16519.3067148287</v>
      </c>
      <c r="I8391" s="177" t="n">
        <v>2877825.9895627</v>
      </c>
      <c r="J8391" s="178" t="str">
        <f>IF(I8391&gt;0,H8391/I8391,0)</f>
      </c>
      <c r="K8391" s="179" t="str">
        <f>1-EXP(-J8391)</f>
      </c>
      <c r="L8391" s="180" t="str">
        <f>IF(G8391=30,1,M8390)</f>
      </c>
      <c r="M8391" s="181" t="str">
        <f>L8391*(1-K8391)</f>
      </c>
    </row>
    <row r="8392">
      <c r="A8392" t="s">
        <v>164</v>
      </c>
      <c r="B8392" t="s">
        <v>112</v>
      </c>
      <c r="C8392" s="32" t="s">
        <v>377</v>
      </c>
      <c r="D8392" t="s">
        <v>112</v>
      </c>
      <c r="E8392" t="s">
        <v>476</v>
      </c>
      <c r="F8392" s="174" t="n">
        <v>2026</v>
      </c>
      <c r="G8392" s="175" t="n">
        <v>60</v>
      </c>
      <c r="H8392" s="176" t="n">
        <v>17887.4661436529</v>
      </c>
      <c r="I8392" s="177" t="n">
        <v>2775955.73233662</v>
      </c>
      <c r="J8392" s="178" t="str">
        <f>IF(I8392&gt;0,H8392/I8392,0)</f>
      </c>
      <c r="K8392" s="179" t="str">
        <f>1-EXP(-J8392)</f>
      </c>
      <c r="L8392" s="180" t="str">
        <f>IF(G8392=30,1,M8391)</f>
      </c>
      <c r="M8392" s="181" t="str">
        <f>L8392*(1-K8392)</f>
      </c>
    </row>
    <row r="8393">
      <c r="A8393" t="s">
        <v>164</v>
      </c>
      <c r="B8393" t="s">
        <v>112</v>
      </c>
      <c r="C8393" s="32" t="s">
        <v>377</v>
      </c>
      <c r="D8393" t="s">
        <v>112</v>
      </c>
      <c r="E8393" t="s">
        <v>476</v>
      </c>
      <c r="F8393" s="174" t="n">
        <v>2026</v>
      </c>
      <c r="G8393" s="175" t="n">
        <v>61</v>
      </c>
      <c r="H8393" s="176" t="n">
        <v>18665.5457379897</v>
      </c>
      <c r="I8393" s="177" t="n">
        <v>2651125.82517609</v>
      </c>
      <c r="J8393" s="178" t="str">
        <f>IF(I8393&gt;0,H8393/I8393,0)</f>
      </c>
      <c r="K8393" s="179" t="str">
        <f>1-EXP(-J8393)</f>
      </c>
      <c r="L8393" s="180" t="str">
        <f>IF(G8393=30,1,M8392)</f>
      </c>
      <c r="M8393" s="181" t="str">
        <f>L8393*(1-K8393)</f>
      </c>
    </row>
    <row r="8394">
      <c r="A8394" t="s">
        <v>164</v>
      </c>
      <c r="B8394" t="s">
        <v>112</v>
      </c>
      <c r="C8394" s="32" t="s">
        <v>377</v>
      </c>
      <c r="D8394" t="s">
        <v>112</v>
      </c>
      <c r="E8394" t="s">
        <v>476</v>
      </c>
      <c r="F8394" s="174" t="n">
        <v>2026</v>
      </c>
      <c r="G8394" s="175" t="n">
        <v>62</v>
      </c>
      <c r="H8394" s="176" t="n">
        <v>19451.5332571585</v>
      </c>
      <c r="I8394" s="177" t="n">
        <v>2527118.34779537</v>
      </c>
      <c r="J8394" s="178" t="str">
        <f>IF(I8394&gt;0,H8394/I8394,0)</f>
      </c>
      <c r="K8394" s="179" t="str">
        <f>1-EXP(-J8394)</f>
      </c>
      <c r="L8394" s="180" t="str">
        <f>IF(G8394=30,1,M8393)</f>
      </c>
      <c r="M8394" s="181" t="str">
        <f>L8394*(1-K8394)</f>
      </c>
    </row>
    <row r="8395">
      <c r="A8395" t="s">
        <v>164</v>
      </c>
      <c r="B8395" t="s">
        <v>112</v>
      </c>
      <c r="C8395" s="32" t="s">
        <v>377</v>
      </c>
      <c r="D8395" t="s">
        <v>112</v>
      </c>
      <c r="E8395" t="s">
        <v>476</v>
      </c>
      <c r="F8395" s="174" t="n">
        <v>2026</v>
      </c>
      <c r="G8395" s="175" t="n">
        <v>63</v>
      </c>
      <c r="H8395" s="176" t="n">
        <v>20275.8104483265</v>
      </c>
      <c r="I8395" s="177" t="n">
        <v>2408174.82995322</v>
      </c>
      <c r="J8395" s="178" t="str">
        <f>IF(I8395&gt;0,H8395/I8395,0)</f>
      </c>
      <c r="K8395" s="179" t="str">
        <f>1-EXP(-J8395)</f>
      </c>
      <c r="L8395" s="180" t="str">
        <f>IF(G8395=30,1,M8394)</f>
      </c>
      <c r="M8395" s="181" t="str">
        <f>L8395*(1-K8395)</f>
      </c>
    </row>
    <row r="8396">
      <c r="A8396" t="s">
        <v>164</v>
      </c>
      <c r="B8396" t="s">
        <v>112</v>
      </c>
      <c r="C8396" s="32" t="s">
        <v>377</v>
      </c>
      <c r="D8396" t="s">
        <v>112</v>
      </c>
      <c r="E8396" t="s">
        <v>476</v>
      </c>
      <c r="F8396" s="174" t="n">
        <v>2026</v>
      </c>
      <c r="G8396" s="175" t="n">
        <v>64</v>
      </c>
      <c r="H8396" s="176" t="n">
        <v>20946.7419118203</v>
      </c>
      <c r="I8396" s="177" t="n">
        <v>2263177.14570695</v>
      </c>
      <c r="J8396" s="178" t="str">
        <f>IF(I8396&gt;0,H8396/I8396,0)</f>
      </c>
      <c r="K8396" s="179" t="str">
        <f>1-EXP(-J8396)</f>
      </c>
      <c r="L8396" s="180" t="str">
        <f>IF(G8396=30,1,M8395)</f>
      </c>
      <c r="M8396" s="181" t="str">
        <f>L8396*(1-K8396)</f>
      </c>
    </row>
    <row r="8397">
      <c r="A8397" t="s">
        <v>164</v>
      </c>
      <c r="B8397" t="s">
        <v>112</v>
      </c>
      <c r="C8397" s="32" t="s">
        <v>377</v>
      </c>
      <c r="D8397" t="s">
        <v>112</v>
      </c>
      <c r="E8397" t="s">
        <v>476</v>
      </c>
      <c r="F8397" s="174" t="n">
        <v>2026</v>
      </c>
      <c r="G8397" s="175" t="n">
        <v>65</v>
      </c>
      <c r="H8397" s="176" t="n">
        <v>21190.7485686303</v>
      </c>
      <c r="I8397" s="177" t="n">
        <v>2143592.88562047</v>
      </c>
      <c r="J8397" s="178" t="str">
        <f>IF(I8397&gt;0,H8397/I8397,0)</f>
      </c>
      <c r="K8397" s="179" t="str">
        <f>1-EXP(-J8397)</f>
      </c>
      <c r="L8397" s="180" t="str">
        <f>IF(G8397=30,1,M8396)</f>
      </c>
      <c r="M8397" s="181" t="str">
        <f>L8397*(1-K8397)</f>
      </c>
    </row>
    <row r="8398">
      <c r="A8398" t="s">
        <v>164</v>
      </c>
      <c r="B8398" t="s">
        <v>112</v>
      </c>
      <c r="C8398" s="32" t="s">
        <v>377</v>
      </c>
      <c r="D8398" t="s">
        <v>112</v>
      </c>
      <c r="E8398" t="s">
        <v>476</v>
      </c>
      <c r="F8398" s="174" t="n">
        <v>2026</v>
      </c>
      <c r="G8398" s="175" t="n">
        <v>66</v>
      </c>
      <c r="H8398" s="176" t="n">
        <v>21879.0790401448</v>
      </c>
      <c r="I8398" s="177" t="n">
        <v>2020123.65624815</v>
      </c>
      <c r="J8398" s="178" t="str">
        <f>IF(I8398&gt;0,H8398/I8398,0)</f>
      </c>
      <c r="K8398" s="179" t="str">
        <f>1-EXP(-J8398)</f>
      </c>
      <c r="L8398" s="180" t="str">
        <f>IF(G8398=30,1,M8397)</f>
      </c>
      <c r="M8398" s="181" t="str">
        <f>L8398*(1-K8398)</f>
      </c>
    </row>
    <row r="8399">
      <c r="A8399" t="s">
        <v>164</v>
      </c>
      <c r="B8399" t="s">
        <v>112</v>
      </c>
      <c r="C8399" s="32" t="s">
        <v>377</v>
      </c>
      <c r="D8399" t="s">
        <v>112</v>
      </c>
      <c r="E8399" t="s">
        <v>476</v>
      </c>
      <c r="F8399" s="174" t="n">
        <v>2026</v>
      </c>
      <c r="G8399" s="175" t="n">
        <v>67</v>
      </c>
      <c r="H8399" s="176" t="n">
        <v>22439.3299146271</v>
      </c>
      <c r="I8399" s="177" t="n">
        <v>1890337.26910044</v>
      </c>
      <c r="J8399" s="178" t="str">
        <f>IF(I8399&gt;0,H8399/I8399,0)</f>
      </c>
      <c r="K8399" s="179" t="str">
        <f>1-EXP(-J8399)</f>
      </c>
      <c r="L8399" s="180" t="str">
        <f>IF(G8399=30,1,M8398)</f>
      </c>
      <c r="M8399" s="181" t="str">
        <f>L8399*(1-K8399)</f>
      </c>
    </row>
    <row r="8400">
      <c r="A8400" t="s">
        <v>164</v>
      </c>
      <c r="B8400" t="s">
        <v>112</v>
      </c>
      <c r="C8400" s="32" t="s">
        <v>377</v>
      </c>
      <c r="D8400" t="s">
        <v>112</v>
      </c>
      <c r="E8400" t="s">
        <v>476</v>
      </c>
      <c r="F8400" s="174" t="n">
        <v>2026</v>
      </c>
      <c r="G8400" s="175" t="n">
        <v>68</v>
      </c>
      <c r="H8400" s="176" t="n">
        <v>22951.6502441811</v>
      </c>
      <c r="I8400" s="177" t="n">
        <v>1762993.47698247</v>
      </c>
      <c r="J8400" s="178" t="str">
        <f>IF(I8400&gt;0,H8400/I8400,0)</f>
      </c>
      <c r="K8400" s="179" t="str">
        <f>1-EXP(-J8400)</f>
      </c>
      <c r="L8400" s="180" t="str">
        <f>IF(G8400=30,1,M8399)</f>
      </c>
      <c r="M8400" s="181" t="str">
        <f>L8400*(1-K8400)</f>
      </c>
    </row>
    <row r="8401">
      <c r="A8401" t="s">
        <v>164</v>
      </c>
      <c r="B8401" t="s">
        <v>112</v>
      </c>
      <c r="C8401" s="32" t="s">
        <v>377</v>
      </c>
      <c r="D8401" t="s">
        <v>112</v>
      </c>
      <c r="E8401" t="s">
        <v>476</v>
      </c>
      <c r="F8401" s="174" t="n">
        <v>2026</v>
      </c>
      <c r="G8401" s="175" t="n">
        <v>69</v>
      </c>
      <c r="H8401" s="176" t="n">
        <v>23742.3841311184</v>
      </c>
      <c r="I8401" s="177" t="n">
        <v>1657190.39223472</v>
      </c>
      <c r="J8401" s="178" t="str">
        <f>IF(I8401&gt;0,H8401/I8401,0)</f>
      </c>
      <c r="K8401" s="179" t="str">
        <f>1-EXP(-J8401)</f>
      </c>
      <c r="L8401" s="180" t="str">
        <f>IF(G8401=30,1,M8400)</f>
      </c>
      <c r="M8401" s="181" t="str">
        <f>L8401*(1-K8401)</f>
      </c>
    </row>
    <row r="8402">
      <c r="A8402" t="s">
        <v>164</v>
      </c>
      <c r="B8402" t="s">
        <v>112</v>
      </c>
      <c r="C8402" s="32" t="s">
        <v>377</v>
      </c>
      <c r="D8402" t="s">
        <v>112</v>
      </c>
      <c r="E8402" t="s">
        <v>476</v>
      </c>
      <c r="F8402" s="174" t="n">
        <v>2027</v>
      </c>
      <c r="G8402" s="175" t="n">
        <v>30</v>
      </c>
      <c r="H8402" s="176" t="n">
        <v>1304.64237016457</v>
      </c>
      <c r="I8402" s="177" t="n">
        <v>4568808.45043002</v>
      </c>
      <c r="J8402" s="178" t="str">
        <f>IF(I8402&gt;0,H8402/I8402,0)</f>
      </c>
      <c r="K8402" s="179" t="str">
        <f>1-EXP(-J8402)</f>
      </c>
      <c r="L8402" s="180" t="str">
        <f>IF(G8402=30,1,M8401)</f>
      </c>
      <c r="M8402" s="181" t="str">
        <f>L8402*(1-K8402)</f>
      </c>
    </row>
    <row r="8403">
      <c r="A8403" t="s">
        <v>164</v>
      </c>
      <c r="B8403" t="s">
        <v>112</v>
      </c>
      <c r="C8403" s="32" t="s">
        <v>377</v>
      </c>
      <c r="D8403" t="s">
        <v>112</v>
      </c>
      <c r="E8403" t="s">
        <v>476</v>
      </c>
      <c r="F8403" s="174" t="n">
        <v>2027</v>
      </c>
      <c r="G8403" s="175" t="n">
        <v>31</v>
      </c>
      <c r="H8403" s="176" t="n">
        <v>1343.50942335751</v>
      </c>
      <c r="I8403" s="177" t="n">
        <v>4526141.25825779</v>
      </c>
      <c r="J8403" s="178" t="str">
        <f>IF(I8403&gt;0,H8403/I8403,0)</f>
      </c>
      <c r="K8403" s="179" t="str">
        <f>1-EXP(-J8403)</f>
      </c>
      <c r="L8403" s="180" t="str">
        <f>IF(G8403=30,1,M8402)</f>
      </c>
      <c r="M8403" s="181" t="str">
        <f>L8403*(1-K8403)</f>
      </c>
    </row>
    <row r="8404">
      <c r="A8404" t="s">
        <v>164</v>
      </c>
      <c r="B8404" t="s">
        <v>112</v>
      </c>
      <c r="C8404" s="32" t="s">
        <v>377</v>
      </c>
      <c r="D8404" t="s">
        <v>112</v>
      </c>
      <c r="E8404" t="s">
        <v>476</v>
      </c>
      <c r="F8404" s="174" t="n">
        <v>2027</v>
      </c>
      <c r="G8404" s="175" t="n">
        <v>32</v>
      </c>
      <c r="H8404" s="176" t="n">
        <v>1382.28580696875</v>
      </c>
      <c r="I8404" s="177" t="n">
        <v>4453752.64550719</v>
      </c>
      <c r="J8404" s="178" t="str">
        <f>IF(I8404&gt;0,H8404/I8404,0)</f>
      </c>
      <c r="K8404" s="179" t="str">
        <f>1-EXP(-J8404)</f>
      </c>
      <c r="L8404" s="180" t="str">
        <f>IF(G8404=30,1,M8403)</f>
      </c>
      <c r="M8404" s="181" t="str">
        <f>L8404*(1-K8404)</f>
      </c>
    </row>
    <row r="8405">
      <c r="A8405" t="s">
        <v>164</v>
      </c>
      <c r="B8405" t="s">
        <v>112</v>
      </c>
      <c r="C8405" s="32" t="s">
        <v>377</v>
      </c>
      <c r="D8405" t="s">
        <v>112</v>
      </c>
      <c r="E8405" t="s">
        <v>476</v>
      </c>
      <c r="F8405" s="174" t="n">
        <v>2027</v>
      </c>
      <c r="G8405" s="175" t="n">
        <v>33</v>
      </c>
      <c r="H8405" s="176" t="n">
        <v>1436.39101727569</v>
      </c>
      <c r="I8405" s="177" t="n">
        <v>4397355.4689288</v>
      </c>
      <c r="J8405" s="178" t="str">
        <f>IF(I8405&gt;0,H8405/I8405,0)</f>
      </c>
      <c r="K8405" s="179" t="str">
        <f>1-EXP(-J8405)</f>
      </c>
      <c r="L8405" s="180" t="str">
        <f>IF(G8405=30,1,M8404)</f>
      </c>
      <c r="M8405" s="181" t="str">
        <f>L8405*(1-K8405)</f>
      </c>
    </row>
    <row r="8406">
      <c r="A8406" t="s">
        <v>164</v>
      </c>
      <c r="B8406" t="s">
        <v>112</v>
      </c>
      <c r="C8406" s="32" t="s">
        <v>377</v>
      </c>
      <c r="D8406" t="s">
        <v>112</v>
      </c>
      <c r="E8406" t="s">
        <v>476</v>
      </c>
      <c r="F8406" s="174" t="n">
        <v>2027</v>
      </c>
      <c r="G8406" s="175" t="n">
        <v>34</v>
      </c>
      <c r="H8406" s="176" t="n">
        <v>1502.96267653677</v>
      </c>
      <c r="I8406" s="177" t="n">
        <v>4344733.23512884</v>
      </c>
      <c r="J8406" s="178" t="str">
        <f>IF(I8406&gt;0,H8406/I8406,0)</f>
      </c>
      <c r="K8406" s="179" t="str">
        <f>1-EXP(-J8406)</f>
      </c>
      <c r="L8406" s="180" t="str">
        <f>IF(G8406=30,1,M8405)</f>
      </c>
      <c r="M8406" s="181" t="str">
        <f>L8406*(1-K8406)</f>
      </c>
    </row>
    <row r="8407">
      <c r="A8407" t="s">
        <v>164</v>
      </c>
      <c r="B8407" t="s">
        <v>112</v>
      </c>
      <c r="C8407" s="32" t="s">
        <v>377</v>
      </c>
      <c r="D8407" t="s">
        <v>112</v>
      </c>
      <c r="E8407" t="s">
        <v>476</v>
      </c>
      <c r="F8407" s="174" t="n">
        <v>2027</v>
      </c>
      <c r="G8407" s="175" t="n">
        <v>35</v>
      </c>
      <c r="H8407" s="176" t="n">
        <v>2085.32356363488</v>
      </c>
      <c r="I8407" s="177" t="n">
        <v>4384158.74749818</v>
      </c>
      <c r="J8407" s="178" t="str">
        <f>IF(I8407&gt;0,H8407/I8407,0)</f>
      </c>
      <c r="K8407" s="179" t="str">
        <f>1-EXP(-J8407)</f>
      </c>
      <c r="L8407" s="180" t="str">
        <f>IF(G8407=30,1,M8406)</f>
      </c>
      <c r="M8407" s="181" t="str">
        <f>L8407*(1-K8407)</f>
      </c>
    </row>
    <row r="8408">
      <c r="A8408" t="s">
        <v>164</v>
      </c>
      <c r="B8408" t="s">
        <v>112</v>
      </c>
      <c r="C8408" s="32" t="s">
        <v>377</v>
      </c>
      <c r="D8408" t="s">
        <v>112</v>
      </c>
      <c r="E8408" t="s">
        <v>476</v>
      </c>
      <c r="F8408" s="174" t="n">
        <v>2027</v>
      </c>
      <c r="G8408" s="175" t="n">
        <v>36</v>
      </c>
      <c r="H8408" s="176" t="n">
        <v>2238.44524309505</v>
      </c>
      <c r="I8408" s="177" t="n">
        <v>4403443.81536012</v>
      </c>
      <c r="J8408" s="178" t="str">
        <f>IF(I8408&gt;0,H8408/I8408,0)</f>
      </c>
      <c r="K8408" s="179" t="str">
        <f>1-EXP(-J8408)</f>
      </c>
      <c r="L8408" s="180" t="str">
        <f>IF(G8408=30,1,M8407)</f>
      </c>
      <c r="M8408" s="181" t="str">
        <f>L8408*(1-K8408)</f>
      </c>
    </row>
    <row r="8409">
      <c r="A8409" t="s">
        <v>164</v>
      </c>
      <c r="B8409" t="s">
        <v>112</v>
      </c>
      <c r="C8409" s="32" t="s">
        <v>377</v>
      </c>
      <c r="D8409" t="s">
        <v>112</v>
      </c>
      <c r="E8409" t="s">
        <v>476</v>
      </c>
      <c r="F8409" s="174" t="n">
        <v>2027</v>
      </c>
      <c r="G8409" s="175" t="n">
        <v>37</v>
      </c>
      <c r="H8409" s="176" t="n">
        <v>3393.62215520545</v>
      </c>
      <c r="I8409" s="177" t="n">
        <v>6485436.87900408</v>
      </c>
      <c r="J8409" s="178" t="str">
        <f>IF(I8409&gt;0,H8409/I8409,0)</f>
      </c>
      <c r="K8409" s="179" t="str">
        <f>1-EXP(-J8409)</f>
      </c>
      <c r="L8409" s="180" t="str">
        <f>IF(G8409=30,1,M8408)</f>
      </c>
      <c r="M8409" s="181" t="str">
        <f>L8409*(1-K8409)</f>
      </c>
    </row>
    <row r="8410">
      <c r="A8410" t="s">
        <v>164</v>
      </c>
      <c r="B8410" t="s">
        <v>112</v>
      </c>
      <c r="C8410" s="32" t="s">
        <v>377</v>
      </c>
      <c r="D8410" t="s">
        <v>112</v>
      </c>
      <c r="E8410" t="s">
        <v>476</v>
      </c>
      <c r="F8410" s="174" t="n">
        <v>2027</v>
      </c>
      <c r="G8410" s="175" t="n">
        <v>38</v>
      </c>
      <c r="H8410" s="176" t="n">
        <v>2551.3447168988</v>
      </c>
      <c r="I8410" s="177" t="n">
        <v>4365602.76161905</v>
      </c>
      <c r="J8410" s="178" t="str">
        <f>IF(I8410&gt;0,H8410/I8410,0)</f>
      </c>
      <c r="K8410" s="179" t="str">
        <f>1-EXP(-J8410)</f>
      </c>
      <c r="L8410" s="180" t="str">
        <f>IF(G8410=30,1,M8409)</f>
      </c>
      <c r="M8410" s="181" t="str">
        <f>L8410*(1-K8410)</f>
      </c>
    </row>
    <row r="8411">
      <c r="A8411" t="s">
        <v>164</v>
      </c>
      <c r="B8411" t="s">
        <v>112</v>
      </c>
      <c r="C8411" s="32" t="s">
        <v>377</v>
      </c>
      <c r="D8411" t="s">
        <v>112</v>
      </c>
      <c r="E8411" t="s">
        <v>476</v>
      </c>
      <c r="F8411" s="174" t="n">
        <v>2027</v>
      </c>
      <c r="G8411" s="175" t="n">
        <v>39</v>
      </c>
      <c r="H8411" s="176" t="n">
        <v>2732.65406866223</v>
      </c>
      <c r="I8411" s="177" t="n">
        <v>4350977.16033128</v>
      </c>
      <c r="J8411" s="178" t="str">
        <f>IF(I8411&gt;0,H8411/I8411,0)</f>
      </c>
      <c r="K8411" s="179" t="str">
        <f>1-EXP(-J8411)</f>
      </c>
      <c r="L8411" s="180" t="str">
        <f>IF(G8411=30,1,M8410)</f>
      </c>
      <c r="M8411" s="181" t="str">
        <f>L8411*(1-K8411)</f>
      </c>
    </row>
    <row r="8412">
      <c r="A8412" t="s">
        <v>164</v>
      </c>
      <c r="B8412" t="s">
        <v>112</v>
      </c>
      <c r="C8412" s="32" t="s">
        <v>377</v>
      </c>
      <c r="D8412" t="s">
        <v>112</v>
      </c>
      <c r="E8412" t="s">
        <v>476</v>
      </c>
      <c r="F8412" s="174" t="n">
        <v>2027</v>
      </c>
      <c r="G8412" s="175" t="n">
        <v>40</v>
      </c>
      <c r="H8412" s="176" t="n">
        <v>3573.20668701116</v>
      </c>
      <c r="I8412" s="177" t="n">
        <v>4220088.14445423</v>
      </c>
      <c r="J8412" s="178" t="str">
        <f>IF(I8412&gt;0,H8412/I8412,0)</f>
      </c>
      <c r="K8412" s="179" t="str">
        <f>1-EXP(-J8412)</f>
      </c>
      <c r="L8412" s="180" t="str">
        <f>IF(G8412=30,1,M8411)</f>
      </c>
      <c r="M8412" s="181" t="str">
        <f>L8412*(1-K8412)</f>
      </c>
    </row>
    <row r="8413">
      <c r="A8413" t="s">
        <v>164</v>
      </c>
      <c r="B8413" t="s">
        <v>112</v>
      </c>
      <c r="C8413" s="32" t="s">
        <v>377</v>
      </c>
      <c r="D8413" t="s">
        <v>112</v>
      </c>
      <c r="E8413" t="s">
        <v>476</v>
      </c>
      <c r="F8413" s="174" t="n">
        <v>2027</v>
      </c>
      <c r="G8413" s="175" t="n">
        <v>41</v>
      </c>
      <c r="H8413" s="176" t="n">
        <v>3826.68864011136</v>
      </c>
      <c r="I8413" s="177" t="n">
        <v>4186992.08139659</v>
      </c>
      <c r="J8413" s="178" t="str">
        <f>IF(I8413&gt;0,H8413/I8413,0)</f>
      </c>
      <c r="K8413" s="179" t="str">
        <f>1-EXP(-J8413)</f>
      </c>
      <c r="L8413" s="180" t="str">
        <f>IF(G8413=30,1,M8412)</f>
      </c>
      <c r="M8413" s="181" t="str">
        <f>L8413*(1-K8413)</f>
      </c>
    </row>
    <row r="8414">
      <c r="A8414" t="s">
        <v>164</v>
      </c>
      <c r="B8414" t="s">
        <v>112</v>
      </c>
      <c r="C8414" s="32" t="s">
        <v>377</v>
      </c>
      <c r="D8414" t="s">
        <v>112</v>
      </c>
      <c r="E8414" t="s">
        <v>476</v>
      </c>
      <c r="F8414" s="174" t="n">
        <v>2027</v>
      </c>
      <c r="G8414" s="175" t="n">
        <v>42</v>
      </c>
      <c r="H8414" s="176" t="n">
        <v>4206.19113470598</v>
      </c>
      <c r="I8414" s="177" t="n">
        <v>4249351.45656534</v>
      </c>
      <c r="J8414" s="178" t="str">
        <f>IF(I8414&gt;0,H8414/I8414,0)</f>
      </c>
      <c r="K8414" s="179" t="str">
        <f>1-EXP(-J8414)</f>
      </c>
      <c r="L8414" s="180" t="str">
        <f>IF(G8414=30,1,M8413)</f>
      </c>
      <c r="M8414" s="181" t="str">
        <f>L8414*(1-K8414)</f>
      </c>
    </row>
    <row r="8415">
      <c r="A8415" t="s">
        <v>164</v>
      </c>
      <c r="B8415" t="s">
        <v>112</v>
      </c>
      <c r="C8415" s="32" t="s">
        <v>377</v>
      </c>
      <c r="D8415" t="s">
        <v>112</v>
      </c>
      <c r="E8415" t="s">
        <v>476</v>
      </c>
      <c r="F8415" s="174" t="n">
        <v>2027</v>
      </c>
      <c r="G8415" s="175" t="n">
        <v>43</v>
      </c>
      <c r="H8415" s="176" t="n">
        <v>4666.65589678812</v>
      </c>
      <c r="I8415" s="177" t="n">
        <v>4337467.62225737</v>
      </c>
      <c r="J8415" s="178" t="str">
        <f>IF(I8415&gt;0,H8415/I8415,0)</f>
      </c>
      <c r="K8415" s="179" t="str">
        <f>1-EXP(-J8415)</f>
      </c>
      <c r="L8415" s="180" t="str">
        <f>IF(G8415=30,1,M8414)</f>
      </c>
      <c r="M8415" s="181" t="str">
        <f>L8415*(1-K8415)</f>
      </c>
    </row>
    <row r="8416">
      <c r="A8416" t="s">
        <v>164</v>
      </c>
      <c r="B8416" t="s">
        <v>112</v>
      </c>
      <c r="C8416" s="32" t="s">
        <v>377</v>
      </c>
      <c r="D8416" t="s">
        <v>112</v>
      </c>
      <c r="E8416" t="s">
        <v>476</v>
      </c>
      <c r="F8416" s="174" t="n">
        <v>2027</v>
      </c>
      <c r="G8416" s="175" t="n">
        <v>44</v>
      </c>
      <c r="H8416" s="176" t="n">
        <v>5063.68937889697</v>
      </c>
      <c r="I8416" s="177" t="n">
        <v>4316061.5062467</v>
      </c>
      <c r="J8416" s="178" t="str">
        <f>IF(I8416&gt;0,H8416/I8416,0)</f>
      </c>
      <c r="K8416" s="179" t="str">
        <f>1-EXP(-J8416)</f>
      </c>
      <c r="L8416" s="180" t="str">
        <f>IF(G8416=30,1,M8415)</f>
      </c>
      <c r="M8416" s="181" t="str">
        <f>L8416*(1-K8416)</f>
      </c>
    </row>
    <row r="8417">
      <c r="A8417" t="s">
        <v>164</v>
      </c>
      <c r="B8417" t="s">
        <v>112</v>
      </c>
      <c r="C8417" s="32" t="s">
        <v>377</v>
      </c>
      <c r="D8417" t="s">
        <v>112</v>
      </c>
      <c r="E8417" t="s">
        <v>476</v>
      </c>
      <c r="F8417" s="174" t="n">
        <v>2027</v>
      </c>
      <c r="G8417" s="175" t="n">
        <v>45</v>
      </c>
      <c r="H8417" s="176" t="n">
        <v>6356.49710992993</v>
      </c>
      <c r="I8417" s="177" t="n">
        <v>4181398.88760029</v>
      </c>
      <c r="J8417" s="178" t="str">
        <f>IF(I8417&gt;0,H8417/I8417,0)</f>
      </c>
      <c r="K8417" s="179" t="str">
        <f>1-EXP(-J8417)</f>
      </c>
      <c r="L8417" s="180" t="str">
        <f>IF(G8417=30,1,M8416)</f>
      </c>
      <c r="M8417" s="181" t="str">
        <f>L8417*(1-K8417)</f>
      </c>
    </row>
    <row r="8418">
      <c r="A8418" t="s">
        <v>164</v>
      </c>
      <c r="B8418" t="s">
        <v>112</v>
      </c>
      <c r="C8418" s="32" t="s">
        <v>377</v>
      </c>
      <c r="D8418" t="s">
        <v>112</v>
      </c>
      <c r="E8418" t="s">
        <v>476</v>
      </c>
      <c r="F8418" s="174" t="n">
        <v>2027</v>
      </c>
      <c r="G8418" s="175" t="n">
        <v>46</v>
      </c>
      <c r="H8418" s="176" t="n">
        <v>6836.27231457112</v>
      </c>
      <c r="I8418" s="177" t="n">
        <v>4108799.71944288</v>
      </c>
      <c r="J8418" s="178" t="str">
        <f>IF(I8418&gt;0,H8418/I8418,0)</f>
      </c>
      <c r="K8418" s="179" t="str">
        <f>1-EXP(-J8418)</f>
      </c>
      <c r="L8418" s="180" t="str">
        <f>IF(G8418=30,1,M8417)</f>
      </c>
      <c r="M8418" s="181" t="str">
        <f>L8418*(1-K8418)</f>
      </c>
    </row>
    <row r="8419">
      <c r="A8419" t="s">
        <v>164</v>
      </c>
      <c r="B8419" t="s">
        <v>112</v>
      </c>
      <c r="C8419" s="32" t="s">
        <v>377</v>
      </c>
      <c r="D8419" t="s">
        <v>112</v>
      </c>
      <c r="E8419" t="s">
        <v>476</v>
      </c>
      <c r="F8419" s="174" t="n">
        <v>2027</v>
      </c>
      <c r="G8419" s="175" t="n">
        <v>47</v>
      </c>
      <c r="H8419" s="176" t="n">
        <v>7382.64054799015</v>
      </c>
      <c r="I8419" s="177" t="n">
        <v>4053352.48220948</v>
      </c>
      <c r="J8419" s="178" t="str">
        <f>IF(I8419&gt;0,H8419/I8419,0)</f>
      </c>
      <c r="K8419" s="179" t="str">
        <f>1-EXP(-J8419)</f>
      </c>
      <c r="L8419" s="180" t="str">
        <f>IF(G8419=30,1,M8418)</f>
      </c>
      <c r="M8419" s="181" t="str">
        <f>L8419*(1-K8419)</f>
      </c>
    </row>
    <row r="8420">
      <c r="A8420" t="s">
        <v>164</v>
      </c>
      <c r="B8420" t="s">
        <v>112</v>
      </c>
      <c r="C8420" s="32" t="s">
        <v>377</v>
      </c>
      <c r="D8420" t="s">
        <v>112</v>
      </c>
      <c r="E8420" t="s">
        <v>476</v>
      </c>
      <c r="F8420" s="174" t="n">
        <v>2027</v>
      </c>
      <c r="G8420" s="175" t="n">
        <v>48</v>
      </c>
      <c r="H8420" s="176" t="n">
        <v>7956.04027801747</v>
      </c>
      <c r="I8420" s="177" t="n">
        <v>3992547.43155247</v>
      </c>
      <c r="J8420" s="178" t="str">
        <f>IF(I8420&gt;0,H8420/I8420,0)</f>
      </c>
      <c r="K8420" s="179" t="str">
        <f>1-EXP(-J8420)</f>
      </c>
      <c r="L8420" s="180" t="str">
        <f>IF(G8420=30,1,M8419)</f>
      </c>
      <c r="M8420" s="181" t="str">
        <f>L8420*(1-K8420)</f>
      </c>
    </row>
    <row r="8421">
      <c r="A8421" t="s">
        <v>164</v>
      </c>
      <c r="B8421" t="s">
        <v>112</v>
      </c>
      <c r="C8421" s="32" t="s">
        <v>377</v>
      </c>
      <c r="D8421" t="s">
        <v>112</v>
      </c>
      <c r="E8421" t="s">
        <v>476</v>
      </c>
      <c r="F8421" s="174" t="n">
        <v>2027</v>
      </c>
      <c r="G8421" s="175" t="n">
        <v>49</v>
      </c>
      <c r="H8421" s="176" t="n">
        <v>8521.32346306782</v>
      </c>
      <c r="I8421" s="177" t="n">
        <v>3912199.10908924</v>
      </c>
      <c r="J8421" s="178" t="str">
        <f>IF(I8421&gt;0,H8421/I8421,0)</f>
      </c>
      <c r="K8421" s="179" t="str">
        <f>1-EXP(-J8421)</f>
      </c>
      <c r="L8421" s="180" t="str">
        <f>IF(G8421=30,1,M8420)</f>
      </c>
      <c r="M8421" s="181" t="str">
        <f>L8421*(1-K8421)</f>
      </c>
    </row>
    <row r="8422">
      <c r="A8422" t="s">
        <v>164</v>
      </c>
      <c r="B8422" t="s">
        <v>112</v>
      </c>
      <c r="C8422" s="32" t="s">
        <v>377</v>
      </c>
      <c r="D8422" t="s">
        <v>112</v>
      </c>
      <c r="E8422" t="s">
        <v>476</v>
      </c>
      <c r="F8422" s="174" t="n">
        <v>2027</v>
      </c>
      <c r="G8422" s="175" t="n">
        <v>50</v>
      </c>
      <c r="H8422" s="176" t="n">
        <v>9802.65378182527</v>
      </c>
      <c r="I8422" s="177" t="n">
        <v>3849330.14904578</v>
      </c>
      <c r="J8422" s="178" t="str">
        <f>IF(I8422&gt;0,H8422/I8422,0)</f>
      </c>
      <c r="K8422" s="179" t="str">
        <f>1-EXP(-J8422)</f>
      </c>
      <c r="L8422" s="180" t="str">
        <f>IF(G8422=30,1,M8421)</f>
      </c>
      <c r="M8422" s="181" t="str">
        <f>L8422*(1-K8422)</f>
      </c>
    </row>
    <row r="8423">
      <c r="A8423" t="s">
        <v>164</v>
      </c>
      <c r="B8423" t="s">
        <v>112</v>
      </c>
      <c r="C8423" s="32" t="s">
        <v>377</v>
      </c>
      <c r="D8423" t="s">
        <v>112</v>
      </c>
      <c r="E8423" t="s">
        <v>476</v>
      </c>
      <c r="F8423" s="174" t="n">
        <v>2027</v>
      </c>
      <c r="G8423" s="175" t="n">
        <v>51</v>
      </c>
      <c r="H8423" s="176" t="n">
        <v>10484.3835729037</v>
      </c>
      <c r="I8423" s="177" t="n">
        <v>3773648.83540401</v>
      </c>
      <c r="J8423" s="178" t="str">
        <f>IF(I8423&gt;0,H8423/I8423,0)</f>
      </c>
      <c r="K8423" s="179" t="str">
        <f>1-EXP(-J8423)</f>
      </c>
      <c r="L8423" s="180" t="str">
        <f>IF(G8423=30,1,M8422)</f>
      </c>
      <c r="M8423" s="181" t="str">
        <f>L8423*(1-K8423)</f>
      </c>
    </row>
    <row r="8424">
      <c r="A8424" t="s">
        <v>164</v>
      </c>
      <c r="B8424" t="s">
        <v>112</v>
      </c>
      <c r="C8424" s="32" t="s">
        <v>377</v>
      </c>
      <c r="D8424" t="s">
        <v>112</v>
      </c>
      <c r="E8424" t="s">
        <v>476</v>
      </c>
      <c r="F8424" s="174" t="n">
        <v>2027</v>
      </c>
      <c r="G8424" s="175" t="n">
        <v>52</v>
      </c>
      <c r="H8424" s="176" t="n">
        <v>11207.8932502941</v>
      </c>
      <c r="I8424" s="177" t="n">
        <v>3698211.98443596</v>
      </c>
      <c r="J8424" s="178" t="str">
        <f>IF(I8424&gt;0,H8424/I8424,0)</f>
      </c>
      <c r="K8424" s="179" t="str">
        <f>1-EXP(-J8424)</f>
      </c>
      <c r="L8424" s="180" t="str">
        <f>IF(G8424=30,1,M8423)</f>
      </c>
      <c r="M8424" s="181" t="str">
        <f>L8424*(1-K8424)</f>
      </c>
    </row>
    <row r="8425">
      <c r="A8425" t="s">
        <v>164</v>
      </c>
      <c r="B8425" t="s">
        <v>112</v>
      </c>
      <c r="C8425" s="32" t="s">
        <v>377</v>
      </c>
      <c r="D8425" t="s">
        <v>112</v>
      </c>
      <c r="E8425" t="s">
        <v>476</v>
      </c>
      <c r="F8425" s="174" t="n">
        <v>2027</v>
      </c>
      <c r="G8425" s="175" t="n">
        <v>53</v>
      </c>
      <c r="H8425" s="176" t="n">
        <v>11887.4988982951</v>
      </c>
      <c r="I8425" s="177" t="n">
        <v>3595027.19820618</v>
      </c>
      <c r="J8425" s="178" t="str">
        <f>IF(I8425&gt;0,H8425/I8425,0)</f>
      </c>
      <c r="K8425" s="179" t="str">
        <f>1-EXP(-J8425)</f>
      </c>
      <c r="L8425" s="180" t="str">
        <f>IF(G8425=30,1,M8424)</f>
      </c>
      <c r="M8425" s="181" t="str">
        <f>L8425*(1-K8425)</f>
      </c>
    </row>
    <row r="8426">
      <c r="A8426" t="s">
        <v>164</v>
      </c>
      <c r="B8426" t="s">
        <v>112</v>
      </c>
      <c r="C8426" s="32" t="s">
        <v>377</v>
      </c>
      <c r="D8426" t="s">
        <v>112</v>
      </c>
      <c r="E8426" t="s">
        <v>476</v>
      </c>
      <c r="F8426" s="174" t="n">
        <v>2027</v>
      </c>
      <c r="G8426" s="175" t="n">
        <v>54</v>
      </c>
      <c r="H8426" s="176" t="n">
        <v>12823.0676521048</v>
      </c>
      <c r="I8426" s="177" t="n">
        <v>3553002.20684453</v>
      </c>
      <c r="J8426" s="178" t="str">
        <f>IF(I8426&gt;0,H8426/I8426,0)</f>
      </c>
      <c r="K8426" s="179" t="str">
        <f>1-EXP(-J8426)</f>
      </c>
      <c r="L8426" s="180" t="str">
        <f>IF(G8426=30,1,M8425)</f>
      </c>
      <c r="M8426" s="181" t="str">
        <f>L8426*(1-K8426)</f>
      </c>
    </row>
    <row r="8427">
      <c r="A8427" t="s">
        <v>164</v>
      </c>
      <c r="B8427" t="s">
        <v>112</v>
      </c>
      <c r="C8427" s="32" t="s">
        <v>377</v>
      </c>
      <c r="D8427" t="s">
        <v>112</v>
      </c>
      <c r="E8427" t="s">
        <v>476</v>
      </c>
      <c r="F8427" s="174" t="n">
        <v>2027</v>
      </c>
      <c r="G8427" s="175" t="n">
        <v>55</v>
      </c>
      <c r="H8427" s="176" t="n">
        <v>13407.9794842427</v>
      </c>
      <c r="I8427" s="177" t="n">
        <v>3344959.48441103</v>
      </c>
      <c r="J8427" s="178" t="str">
        <f>IF(I8427&gt;0,H8427/I8427,0)</f>
      </c>
      <c r="K8427" s="179" t="str">
        <f>1-EXP(-J8427)</f>
      </c>
      <c r="L8427" s="180" t="str">
        <f>IF(G8427=30,1,M8426)</f>
      </c>
      <c r="M8427" s="181" t="str">
        <f>L8427*(1-K8427)</f>
      </c>
    </row>
    <row r="8428">
      <c r="A8428" t="s">
        <v>164</v>
      </c>
      <c r="B8428" t="s">
        <v>112</v>
      </c>
      <c r="C8428" s="32" t="s">
        <v>377</v>
      </c>
      <c r="D8428" t="s">
        <v>112</v>
      </c>
      <c r="E8428" t="s">
        <v>476</v>
      </c>
      <c r="F8428" s="174" t="n">
        <v>2027</v>
      </c>
      <c r="G8428" s="175" t="n">
        <v>56</v>
      </c>
      <c r="H8428" s="176" t="n">
        <v>14268.7685884565</v>
      </c>
      <c r="I8428" s="177" t="n">
        <v>3259736.63575088</v>
      </c>
      <c r="J8428" s="178" t="str">
        <f>IF(I8428&gt;0,H8428/I8428,0)</f>
      </c>
      <c r="K8428" s="179" t="str">
        <f>1-EXP(-J8428)</f>
      </c>
      <c r="L8428" s="180" t="str">
        <f>IF(G8428=30,1,M8427)</f>
      </c>
      <c r="M8428" s="181" t="str">
        <f>L8428*(1-K8428)</f>
      </c>
    </row>
    <row r="8429">
      <c r="A8429" t="s">
        <v>164</v>
      </c>
      <c r="B8429" t="s">
        <v>112</v>
      </c>
      <c r="C8429" s="32" t="s">
        <v>377</v>
      </c>
      <c r="D8429" t="s">
        <v>112</v>
      </c>
      <c r="E8429" t="s">
        <v>476</v>
      </c>
      <c r="F8429" s="174" t="n">
        <v>2027</v>
      </c>
      <c r="G8429" s="175" t="n">
        <v>57</v>
      </c>
      <c r="H8429" s="176" t="n">
        <v>15203.1986519157</v>
      </c>
      <c r="I8429" s="177" t="n">
        <v>3179593.51740233</v>
      </c>
      <c r="J8429" s="178" t="str">
        <f>IF(I8429&gt;0,H8429/I8429,0)</f>
      </c>
      <c r="K8429" s="179" t="str">
        <f>1-EXP(-J8429)</f>
      </c>
      <c r="L8429" s="180" t="str">
        <f>IF(G8429=30,1,M8428)</f>
      </c>
      <c r="M8429" s="181" t="str">
        <f>L8429*(1-K8429)</f>
      </c>
    </row>
    <row r="8430">
      <c r="A8430" t="s">
        <v>164</v>
      </c>
      <c r="B8430" t="s">
        <v>112</v>
      </c>
      <c r="C8430" s="32" t="s">
        <v>377</v>
      </c>
      <c r="D8430" t="s">
        <v>112</v>
      </c>
      <c r="E8430" t="s">
        <v>476</v>
      </c>
      <c r="F8430" s="174" t="n">
        <v>2027</v>
      </c>
      <c r="G8430" s="175" t="n">
        <v>58</v>
      </c>
      <c r="H8430" s="176" t="n">
        <v>16142.2524500568</v>
      </c>
      <c r="I8430" s="177" t="n">
        <v>3090183.089322</v>
      </c>
      <c r="J8430" s="178" t="str">
        <f>IF(I8430&gt;0,H8430/I8430,0)</f>
      </c>
      <c r="K8430" s="179" t="str">
        <f>1-EXP(-J8430)</f>
      </c>
      <c r="L8430" s="180" t="str">
        <f>IF(G8430=30,1,M8429)</f>
      </c>
      <c r="M8430" s="181" t="str">
        <f>L8430*(1-K8430)</f>
      </c>
    </row>
    <row r="8431">
      <c r="A8431" t="s">
        <v>164</v>
      </c>
      <c r="B8431" t="s">
        <v>112</v>
      </c>
      <c r="C8431" s="32" t="s">
        <v>377</v>
      </c>
      <c r="D8431" t="s">
        <v>112</v>
      </c>
      <c r="E8431" t="s">
        <v>476</v>
      </c>
      <c r="F8431" s="174" t="n">
        <v>2027</v>
      </c>
      <c r="G8431" s="175" t="n">
        <v>59</v>
      </c>
      <c r="H8431" s="176" t="n">
        <v>17013.7353543207</v>
      </c>
      <c r="I8431" s="177" t="n">
        <v>2980758.87302829</v>
      </c>
      <c r="J8431" s="178" t="str">
        <f>IF(I8431&gt;0,H8431/I8431,0)</f>
      </c>
      <c r="K8431" s="179" t="str">
        <f>1-EXP(-J8431)</f>
      </c>
      <c r="L8431" s="180" t="str">
        <f>IF(G8431=30,1,M8430)</f>
      </c>
      <c r="M8431" s="181" t="str">
        <f>L8431*(1-K8431)</f>
      </c>
    </row>
    <row r="8432">
      <c r="A8432" t="s">
        <v>164</v>
      </c>
      <c r="B8432" t="s">
        <v>112</v>
      </c>
      <c r="C8432" s="32" t="s">
        <v>377</v>
      </c>
      <c r="D8432" t="s">
        <v>112</v>
      </c>
      <c r="E8432" t="s">
        <v>476</v>
      </c>
      <c r="F8432" s="174" t="n">
        <v>2027</v>
      </c>
      <c r="G8432" s="175" t="n">
        <v>60</v>
      </c>
      <c r="H8432" s="176" t="n">
        <v>18176.5065704924</v>
      </c>
      <c r="I8432" s="177" t="n">
        <v>2839714.31178712</v>
      </c>
      <c r="J8432" s="178" t="str">
        <f>IF(I8432&gt;0,H8432/I8432,0)</f>
      </c>
      <c r="K8432" s="179" t="str">
        <f>1-EXP(-J8432)</f>
      </c>
      <c r="L8432" s="180" t="str">
        <f>IF(G8432=30,1,M8431)</f>
      </c>
      <c r="M8432" s="181" t="str">
        <f>L8432*(1-K8432)</f>
      </c>
    </row>
    <row r="8433">
      <c r="A8433" t="s">
        <v>164</v>
      </c>
      <c r="B8433" t="s">
        <v>112</v>
      </c>
      <c r="C8433" s="32" t="s">
        <v>377</v>
      </c>
      <c r="D8433" t="s">
        <v>112</v>
      </c>
      <c r="E8433" t="s">
        <v>476</v>
      </c>
      <c r="F8433" s="174" t="n">
        <v>2027</v>
      </c>
      <c r="G8433" s="175" t="n">
        <v>61</v>
      </c>
      <c r="H8433" s="176" t="n">
        <v>19136.1343776047</v>
      </c>
      <c r="I8433" s="177" t="n">
        <v>2735142.02962848</v>
      </c>
      <c r="J8433" s="178" t="str">
        <f>IF(I8433&gt;0,H8433/I8433,0)</f>
      </c>
      <c r="K8433" s="179" t="str">
        <f>1-EXP(-J8433)</f>
      </c>
      <c r="L8433" s="180" t="str">
        <f>IF(G8433=30,1,M8432)</f>
      </c>
      <c r="M8433" s="181" t="str">
        <f>L8433*(1-K8433)</f>
      </c>
    </row>
    <row r="8434">
      <c r="A8434" t="s">
        <v>164</v>
      </c>
      <c r="B8434" t="s">
        <v>112</v>
      </c>
      <c r="C8434" s="32" t="s">
        <v>377</v>
      </c>
      <c r="D8434" t="s">
        <v>112</v>
      </c>
      <c r="E8434" t="s">
        <v>476</v>
      </c>
      <c r="F8434" s="174" t="n">
        <v>2027</v>
      </c>
      <c r="G8434" s="175" t="n">
        <v>62</v>
      </c>
      <c r="H8434" s="176" t="n">
        <v>19958.9177508784</v>
      </c>
      <c r="I8434" s="177" t="n">
        <v>2609163.31215564</v>
      </c>
      <c r="J8434" s="178" t="str">
        <f>IF(I8434&gt;0,H8434/I8434,0)</f>
      </c>
      <c r="K8434" s="179" t="str">
        <f>1-EXP(-J8434)</f>
      </c>
      <c r="L8434" s="180" t="str">
        <f>IF(G8434=30,1,M8433)</f>
      </c>
      <c r="M8434" s="181" t="str">
        <f>L8434*(1-K8434)</f>
      </c>
    </row>
    <row r="8435">
      <c r="A8435" t="s">
        <v>164</v>
      </c>
      <c r="B8435" t="s">
        <v>112</v>
      </c>
      <c r="C8435" s="32" t="s">
        <v>377</v>
      </c>
      <c r="D8435" t="s">
        <v>112</v>
      </c>
      <c r="E8435" t="s">
        <v>476</v>
      </c>
      <c r="F8435" s="174" t="n">
        <v>2027</v>
      </c>
      <c r="G8435" s="175" t="n">
        <v>63</v>
      </c>
      <c r="H8435" s="176" t="n">
        <v>20783.8423613142</v>
      </c>
      <c r="I8435" s="177" t="n">
        <v>2483400.29066574</v>
      </c>
      <c r="J8435" s="178" t="str">
        <f>IF(I8435&gt;0,H8435/I8435,0)</f>
      </c>
      <c r="K8435" s="179" t="str">
        <f>1-EXP(-J8435)</f>
      </c>
      <c r="L8435" s="180" t="str">
        <f>IF(G8435=30,1,M8434)</f>
      </c>
      <c r="M8435" s="181" t="str">
        <f>L8435*(1-K8435)</f>
      </c>
    </row>
    <row r="8436">
      <c r="A8436" t="s">
        <v>164</v>
      </c>
      <c r="B8436" t="s">
        <v>112</v>
      </c>
      <c r="C8436" s="32" t="s">
        <v>377</v>
      </c>
      <c r="D8436" t="s">
        <v>112</v>
      </c>
      <c r="E8436" t="s">
        <v>476</v>
      </c>
      <c r="F8436" s="174" t="n">
        <v>2027</v>
      </c>
      <c r="G8436" s="175" t="n">
        <v>64</v>
      </c>
      <c r="H8436" s="176" t="n">
        <v>21644.7958683747</v>
      </c>
      <c r="I8436" s="177" t="n">
        <v>2362617.9861867</v>
      </c>
      <c r="J8436" s="178" t="str">
        <f>IF(I8436&gt;0,H8436/I8436,0)</f>
      </c>
      <c r="K8436" s="179" t="str">
        <f>1-EXP(-J8436)</f>
      </c>
      <c r="L8436" s="180" t="str">
        <f>IF(G8436=30,1,M8435)</f>
      </c>
      <c r="M8436" s="181" t="str">
        <f>L8436*(1-K8436)</f>
      </c>
    </row>
    <row r="8437">
      <c r="A8437" t="s">
        <v>164</v>
      </c>
      <c r="B8437" t="s">
        <v>112</v>
      </c>
      <c r="C8437" s="32" t="s">
        <v>377</v>
      </c>
      <c r="D8437" t="s">
        <v>112</v>
      </c>
      <c r="E8437" t="s">
        <v>476</v>
      </c>
      <c r="F8437" s="174" t="n">
        <v>2027</v>
      </c>
      <c r="G8437" s="175" t="n">
        <v>65</v>
      </c>
      <c r="H8437" s="176" t="n">
        <v>21756.2014563949</v>
      </c>
      <c r="I8437" s="177" t="n">
        <v>2216128.96626478</v>
      </c>
      <c r="J8437" s="178" t="str">
        <f>IF(I8437&gt;0,H8437/I8437,0)</f>
      </c>
      <c r="K8437" s="179" t="str">
        <f>1-EXP(-J8437)</f>
      </c>
      <c r="L8437" s="180" t="str">
        <f>IF(G8437=30,1,M8436)</f>
      </c>
      <c r="M8437" s="181" t="str">
        <f>L8437*(1-K8437)</f>
      </c>
    </row>
    <row r="8438">
      <c r="A8438" t="s">
        <v>164</v>
      </c>
      <c r="B8438" t="s">
        <v>112</v>
      </c>
      <c r="C8438" s="32" t="s">
        <v>377</v>
      </c>
      <c r="D8438" t="s">
        <v>112</v>
      </c>
      <c r="E8438" t="s">
        <v>476</v>
      </c>
      <c r="F8438" s="174" t="n">
        <v>2027</v>
      </c>
      <c r="G8438" s="175" t="n">
        <v>66</v>
      </c>
      <c r="H8438" s="176" t="n">
        <v>22536.157978997</v>
      </c>
      <c r="I8438" s="177" t="n">
        <v>2094965.17772269</v>
      </c>
      <c r="J8438" s="178" t="str">
        <f>IF(I8438&gt;0,H8438/I8438,0)</f>
      </c>
      <c r="K8438" s="179" t="str">
        <f>1-EXP(-J8438)</f>
      </c>
      <c r="L8438" s="180" t="str">
        <f>IF(G8438=30,1,M8437)</f>
      </c>
      <c r="M8438" s="181" t="str">
        <f>L8438*(1-K8438)</f>
      </c>
    </row>
    <row r="8439">
      <c r="A8439" t="s">
        <v>164</v>
      </c>
      <c r="B8439" t="s">
        <v>112</v>
      </c>
      <c r="C8439" s="32" t="s">
        <v>377</v>
      </c>
      <c r="D8439" t="s">
        <v>112</v>
      </c>
      <c r="E8439" t="s">
        <v>476</v>
      </c>
      <c r="F8439" s="174" t="n">
        <v>2027</v>
      </c>
      <c r="G8439" s="175" t="n">
        <v>67</v>
      </c>
      <c r="H8439" s="176" t="n">
        <v>23227.2641563752</v>
      </c>
      <c r="I8439" s="177" t="n">
        <v>1969800.16127879</v>
      </c>
      <c r="J8439" s="178" t="str">
        <f>IF(I8439&gt;0,H8439/I8439,0)</f>
      </c>
      <c r="K8439" s="179" t="str">
        <f>1-EXP(-J8439)</f>
      </c>
      <c r="L8439" s="180" t="str">
        <f>IF(G8439=30,1,M8438)</f>
      </c>
      <c r="M8439" s="181" t="str">
        <f>L8439*(1-K8439)</f>
      </c>
    </row>
    <row r="8440">
      <c r="A8440" t="s">
        <v>164</v>
      </c>
      <c r="B8440" t="s">
        <v>112</v>
      </c>
      <c r="C8440" s="32" t="s">
        <v>377</v>
      </c>
      <c r="D8440" t="s">
        <v>112</v>
      </c>
      <c r="E8440" t="s">
        <v>476</v>
      </c>
      <c r="F8440" s="174" t="n">
        <v>2027</v>
      </c>
      <c r="G8440" s="175" t="n">
        <v>68</v>
      </c>
      <c r="H8440" s="176" t="n">
        <v>23779.4649126788</v>
      </c>
      <c r="I8440" s="177" t="n">
        <v>1838757.2389523</v>
      </c>
      <c r="J8440" s="178" t="str">
        <f>IF(I8440&gt;0,H8440/I8440,0)</f>
      </c>
      <c r="K8440" s="179" t="str">
        <f>1-EXP(-J8440)</f>
      </c>
      <c r="L8440" s="180" t="str">
        <f>IF(G8440=30,1,M8439)</f>
      </c>
      <c r="M8440" s="181" t="str">
        <f>L8440*(1-K8440)</f>
      </c>
    </row>
    <row r="8441">
      <c r="A8441" t="s">
        <v>164</v>
      </c>
      <c r="B8441" t="s">
        <v>112</v>
      </c>
      <c r="C8441" s="32" t="s">
        <v>377</v>
      </c>
      <c r="D8441" t="s">
        <v>112</v>
      </c>
      <c r="E8441" t="s">
        <v>476</v>
      </c>
      <c r="F8441" s="174" t="n">
        <v>2027</v>
      </c>
      <c r="G8441" s="175" t="n">
        <v>69</v>
      </c>
      <c r="H8441" s="176" t="n">
        <v>24276.3563604012</v>
      </c>
      <c r="I8441" s="177" t="n">
        <v>1710271.90798235</v>
      </c>
      <c r="J8441" s="178" t="str">
        <f>IF(I8441&gt;0,H8441/I8441,0)</f>
      </c>
      <c r="K8441" s="179" t="str">
        <f>1-EXP(-J8441)</f>
      </c>
      <c r="L8441" s="180" t="str">
        <f>IF(G8441=30,1,M8440)</f>
      </c>
      <c r="M8441" s="181" t="str">
        <f>L8441*(1-K8441)</f>
      </c>
    </row>
    <row r="8442">
      <c r="A8442" t="s">
        <v>164</v>
      </c>
      <c r="B8442" t="s">
        <v>112</v>
      </c>
      <c r="C8442" s="32" t="s">
        <v>377</v>
      </c>
      <c r="D8442" t="s">
        <v>112</v>
      </c>
      <c r="E8442" t="s">
        <v>476</v>
      </c>
      <c r="F8442" s="174" t="n">
        <v>2028</v>
      </c>
      <c r="G8442" s="175" t="n">
        <v>30</v>
      </c>
      <c r="H8442" s="176" t="n">
        <v>986.004927108551</v>
      </c>
      <c r="I8442" s="177" t="n">
        <v>4420053.28578776</v>
      </c>
      <c r="J8442" s="178" t="str">
        <f>IF(I8442&gt;0,H8442/I8442,0)</f>
      </c>
      <c r="K8442" s="179" t="str">
        <f>1-EXP(-J8442)</f>
      </c>
      <c r="L8442" s="180" t="str">
        <f>IF(G8442=30,1,M8441)</f>
      </c>
      <c r="M8442" s="181" t="str">
        <f>L8442*(1-K8442)</f>
      </c>
    </row>
    <row r="8443">
      <c r="A8443" t="s">
        <v>164</v>
      </c>
      <c r="B8443" t="s">
        <v>112</v>
      </c>
      <c r="C8443" s="32" t="s">
        <v>377</v>
      </c>
      <c r="D8443" t="s">
        <v>112</v>
      </c>
      <c r="E8443" t="s">
        <v>476</v>
      </c>
      <c r="F8443" s="174" t="n">
        <v>2028</v>
      </c>
      <c r="G8443" s="175" t="n">
        <v>31</v>
      </c>
      <c r="H8443" s="176" t="n">
        <v>1348.75160870914</v>
      </c>
      <c r="I8443" s="177" t="n">
        <v>4561944.67980585</v>
      </c>
      <c r="J8443" s="178" t="str">
        <f>IF(I8443&gt;0,H8443/I8443,0)</f>
      </c>
      <c r="K8443" s="179" t="str">
        <f>1-EXP(-J8443)</f>
      </c>
      <c r="L8443" s="180" t="str">
        <f>IF(G8443=30,1,M8442)</f>
      </c>
      <c r="M8443" s="181" t="str">
        <f>L8443*(1-K8443)</f>
      </c>
    </row>
    <row r="8444">
      <c r="A8444" t="s">
        <v>164</v>
      </c>
      <c r="B8444" t="s">
        <v>112</v>
      </c>
      <c r="C8444" s="32" t="s">
        <v>377</v>
      </c>
      <c r="D8444" t="s">
        <v>112</v>
      </c>
      <c r="E8444" t="s">
        <v>476</v>
      </c>
      <c r="F8444" s="174" t="n">
        <v>2028</v>
      </c>
      <c r="G8444" s="175" t="n">
        <v>32</v>
      </c>
      <c r="H8444" s="176" t="n">
        <v>1397.44082171636</v>
      </c>
      <c r="I8444" s="177" t="n">
        <v>4519587.61636361</v>
      </c>
      <c r="J8444" s="178" t="str">
        <f>IF(I8444&gt;0,H8444/I8444,0)</f>
      </c>
      <c r="K8444" s="179" t="str">
        <f>1-EXP(-J8444)</f>
      </c>
      <c r="L8444" s="180" t="str">
        <f>IF(G8444=30,1,M8443)</f>
      </c>
      <c r="M8444" s="181" t="str">
        <f>L8444*(1-K8444)</f>
      </c>
    </row>
    <row r="8445">
      <c r="A8445" t="s">
        <v>164</v>
      </c>
      <c r="B8445" t="s">
        <v>112</v>
      </c>
      <c r="C8445" s="32" t="s">
        <v>377</v>
      </c>
      <c r="D8445" t="s">
        <v>112</v>
      </c>
      <c r="E8445" t="s">
        <v>476</v>
      </c>
      <c r="F8445" s="174" t="n">
        <v>2028</v>
      </c>
      <c r="G8445" s="175" t="n">
        <v>33</v>
      </c>
      <c r="H8445" s="176" t="n">
        <v>1447.40689837727</v>
      </c>
      <c r="I8445" s="177" t="n">
        <v>4447041.22617452</v>
      </c>
      <c r="J8445" s="178" t="str">
        <f>IF(I8445&gt;0,H8445/I8445,0)</f>
      </c>
      <c r="K8445" s="179" t="str">
        <f>1-EXP(-J8445)</f>
      </c>
      <c r="L8445" s="180" t="str">
        <f>IF(G8445=30,1,M8444)</f>
      </c>
      <c r="M8445" s="181" t="str">
        <f>L8445*(1-K8445)</f>
      </c>
    </row>
    <row r="8446">
      <c r="A8446" t="s">
        <v>164</v>
      </c>
      <c r="B8446" t="s">
        <v>112</v>
      </c>
      <c r="C8446" s="32" t="s">
        <v>377</v>
      </c>
      <c r="D8446" t="s">
        <v>112</v>
      </c>
      <c r="E8446" t="s">
        <v>476</v>
      </c>
      <c r="F8446" s="174" t="n">
        <v>2028</v>
      </c>
      <c r="G8446" s="175" t="n">
        <v>34</v>
      </c>
      <c r="H8446" s="176" t="n">
        <v>1513.53298482814</v>
      </c>
      <c r="I8446" s="177" t="n">
        <v>4390417.85901974</v>
      </c>
      <c r="J8446" s="178" t="str">
        <f>IF(I8446&gt;0,H8446/I8446,0)</f>
      </c>
      <c r="K8446" s="179" t="str">
        <f>1-EXP(-J8446)</f>
      </c>
      <c r="L8446" s="180" t="str">
        <f>IF(G8446=30,1,M8445)</f>
      </c>
      <c r="M8446" s="181" t="str">
        <f>L8446*(1-K8446)</f>
      </c>
    </row>
    <row r="8447">
      <c r="A8447" t="s">
        <v>164</v>
      </c>
      <c r="B8447" t="s">
        <v>112</v>
      </c>
      <c r="C8447" s="32" t="s">
        <v>377</v>
      </c>
      <c r="D8447" t="s">
        <v>112</v>
      </c>
      <c r="E8447" t="s">
        <v>476</v>
      </c>
      <c r="F8447" s="174" t="n">
        <v>2028</v>
      </c>
      <c r="G8447" s="175" t="n">
        <v>35</v>
      </c>
      <c r="H8447" s="176" t="n">
        <v>2049.0230557139</v>
      </c>
      <c r="I8447" s="177" t="n">
        <v>4337509.93349034</v>
      </c>
      <c r="J8447" s="178" t="str">
        <f>IF(I8447&gt;0,H8447/I8447,0)</f>
      </c>
      <c r="K8447" s="179" t="str">
        <f>1-EXP(-J8447)</f>
      </c>
      <c r="L8447" s="180" t="str">
        <f>IF(G8447=30,1,M8446)</f>
      </c>
      <c r="M8447" s="181" t="str">
        <f>L8447*(1-K8447)</f>
      </c>
    </row>
    <row r="8448">
      <c r="A8448" t="s">
        <v>164</v>
      </c>
      <c r="B8448" t="s">
        <v>112</v>
      </c>
      <c r="C8448" s="32" t="s">
        <v>377</v>
      </c>
      <c r="D8448" t="s">
        <v>112</v>
      </c>
      <c r="E8448" t="s">
        <v>476</v>
      </c>
      <c r="F8448" s="174" t="n">
        <v>2028</v>
      </c>
      <c r="G8448" s="175" t="n">
        <v>36</v>
      </c>
      <c r="H8448" s="176" t="n">
        <v>2208.32306509608</v>
      </c>
      <c r="I8448" s="177" t="n">
        <v>4375912.93833686</v>
      </c>
      <c r="J8448" s="178" t="str">
        <f>IF(I8448&gt;0,H8448/I8448,0)</f>
      </c>
      <c r="K8448" s="179" t="str">
        <f>1-EXP(-J8448)</f>
      </c>
      <c r="L8448" s="180" t="str">
        <f>IF(G8448=30,1,M8447)</f>
      </c>
      <c r="M8448" s="181" t="str">
        <f>L8448*(1-K8448)</f>
      </c>
    </row>
    <row r="8449">
      <c r="A8449" t="s">
        <v>164</v>
      </c>
      <c r="B8449" t="s">
        <v>112</v>
      </c>
      <c r="C8449" s="32" t="s">
        <v>377</v>
      </c>
      <c r="D8449" t="s">
        <v>112</v>
      </c>
      <c r="E8449" t="s">
        <v>476</v>
      </c>
      <c r="F8449" s="174" t="n">
        <v>2028</v>
      </c>
      <c r="G8449" s="175" t="n">
        <v>37</v>
      </c>
      <c r="H8449" s="176" t="n">
        <v>2377.08462513817</v>
      </c>
      <c r="I8449" s="177" t="n">
        <v>4395143.84372367</v>
      </c>
      <c r="J8449" s="178" t="str">
        <f>IF(I8449&gt;0,H8449/I8449,0)</f>
      </c>
      <c r="K8449" s="179" t="str">
        <f>1-EXP(-J8449)</f>
      </c>
      <c r="L8449" s="180" t="str">
        <f>IF(G8449=30,1,M8448)</f>
      </c>
      <c r="M8449" s="181" t="str">
        <f>L8449*(1-K8449)</f>
      </c>
    </row>
    <row r="8450">
      <c r="A8450" t="s">
        <v>164</v>
      </c>
      <c r="B8450" t="s">
        <v>112</v>
      </c>
      <c r="C8450" s="32" t="s">
        <v>377</v>
      </c>
      <c r="D8450" t="s">
        <v>112</v>
      </c>
      <c r="E8450" t="s">
        <v>476</v>
      </c>
      <c r="F8450" s="174" t="n">
        <v>2028</v>
      </c>
      <c r="G8450" s="175" t="n">
        <v>38</v>
      </c>
      <c r="H8450" s="176" t="n">
        <v>3605.851532561</v>
      </c>
      <c r="I8450" s="177" t="n">
        <v>6472803.17772374</v>
      </c>
      <c r="J8450" s="178" t="str">
        <f>IF(I8450&gt;0,H8450/I8450,0)</f>
      </c>
      <c r="K8450" s="179" t="str">
        <f>1-EXP(-J8450)</f>
      </c>
      <c r="L8450" s="180" t="str">
        <f>IF(G8450=30,1,M8449)</f>
      </c>
      <c r="M8450" s="181" t="str">
        <f>L8450*(1-K8450)</f>
      </c>
    </row>
    <row r="8451">
      <c r="A8451" t="s">
        <v>164</v>
      </c>
      <c r="B8451" t="s">
        <v>112</v>
      </c>
      <c r="C8451" s="32" t="s">
        <v>377</v>
      </c>
      <c r="D8451" t="s">
        <v>112</v>
      </c>
      <c r="E8451" t="s">
        <v>476</v>
      </c>
      <c r="F8451" s="174" t="n">
        <v>2028</v>
      </c>
      <c r="G8451" s="175" t="n">
        <v>39</v>
      </c>
      <c r="H8451" s="176" t="n">
        <v>2719.55952936503</v>
      </c>
      <c r="I8451" s="177" t="n">
        <v>4356168.97213635</v>
      </c>
      <c r="J8451" s="178" t="str">
        <f>IF(I8451&gt;0,H8451/I8451,0)</f>
      </c>
      <c r="K8451" s="179" t="str">
        <f>1-EXP(-J8451)</f>
      </c>
      <c r="L8451" s="180" t="str">
        <f>IF(G8451=30,1,M8450)</f>
      </c>
      <c r="M8451" s="181" t="str">
        <f>L8451*(1-K8451)</f>
      </c>
    </row>
    <row r="8452">
      <c r="A8452" t="s">
        <v>164</v>
      </c>
      <c r="B8452" t="s">
        <v>112</v>
      </c>
      <c r="C8452" s="32" t="s">
        <v>377</v>
      </c>
      <c r="D8452" t="s">
        <v>112</v>
      </c>
      <c r="E8452" t="s">
        <v>476</v>
      </c>
      <c r="F8452" s="174" t="n">
        <v>2028</v>
      </c>
      <c r="G8452" s="175" t="n">
        <v>40</v>
      </c>
      <c r="H8452" s="176" t="n">
        <v>3650.93520962329</v>
      </c>
      <c r="I8452" s="177" t="n">
        <v>4340882.87820302</v>
      </c>
      <c r="J8452" s="178" t="str">
        <f>IF(I8452&gt;0,H8452/I8452,0)</f>
      </c>
      <c r="K8452" s="179" t="str">
        <f>1-EXP(-J8452)</f>
      </c>
      <c r="L8452" s="180" t="str">
        <f>IF(G8452=30,1,M8451)</f>
      </c>
      <c r="M8452" s="181" t="str">
        <f>L8452*(1-K8452)</f>
      </c>
    </row>
    <row r="8453">
      <c r="A8453" t="s">
        <v>164</v>
      </c>
      <c r="B8453" t="s">
        <v>112</v>
      </c>
      <c r="C8453" s="32" t="s">
        <v>377</v>
      </c>
      <c r="D8453" t="s">
        <v>112</v>
      </c>
      <c r="E8453" t="s">
        <v>476</v>
      </c>
      <c r="F8453" s="174" t="n">
        <v>2028</v>
      </c>
      <c r="G8453" s="175" t="n">
        <v>41</v>
      </c>
      <c r="H8453" s="176" t="n">
        <v>3823.72680382325</v>
      </c>
      <c r="I8453" s="177" t="n">
        <v>4208739.15467603</v>
      </c>
      <c r="J8453" s="178" t="str">
        <f>IF(I8453&gt;0,H8453/I8453,0)</f>
      </c>
      <c r="K8453" s="179" t="str">
        <f>1-EXP(-J8453)</f>
      </c>
      <c r="L8453" s="180" t="str">
        <f>IF(G8453=30,1,M8452)</f>
      </c>
      <c r="M8453" s="181" t="str">
        <f>L8453*(1-K8453)</f>
      </c>
    </row>
    <row r="8454">
      <c r="A8454" t="s">
        <v>164</v>
      </c>
      <c r="B8454" t="s">
        <v>112</v>
      </c>
      <c r="C8454" s="32" t="s">
        <v>377</v>
      </c>
      <c r="D8454" t="s">
        <v>112</v>
      </c>
      <c r="E8454" t="s">
        <v>476</v>
      </c>
      <c r="F8454" s="174" t="n">
        <v>2028</v>
      </c>
      <c r="G8454" s="175" t="n">
        <v>42</v>
      </c>
      <c r="H8454" s="176" t="n">
        <v>4110.03742797513</v>
      </c>
      <c r="I8454" s="177" t="n">
        <v>4175672.94149674</v>
      </c>
      <c r="J8454" s="178" t="str">
        <f>IF(I8454&gt;0,H8454/I8454,0)</f>
      </c>
      <c r="K8454" s="179" t="str">
        <f>1-EXP(-J8454)</f>
      </c>
      <c r="L8454" s="180" t="str">
        <f>IF(G8454=30,1,M8453)</f>
      </c>
      <c r="M8454" s="181" t="str">
        <f>L8454*(1-K8454)</f>
      </c>
    </row>
    <row r="8455">
      <c r="A8455" t="s">
        <v>164</v>
      </c>
      <c r="B8455" t="s">
        <v>112</v>
      </c>
      <c r="C8455" s="32" t="s">
        <v>377</v>
      </c>
      <c r="D8455" t="s">
        <v>112</v>
      </c>
      <c r="E8455" t="s">
        <v>476</v>
      </c>
      <c r="F8455" s="174" t="n">
        <v>2028</v>
      </c>
      <c r="G8455" s="175" t="n">
        <v>43</v>
      </c>
      <c r="H8455" s="176" t="n">
        <v>4534.63507290002</v>
      </c>
      <c r="I8455" s="177" t="n">
        <v>4236935.91917249</v>
      </c>
      <c r="J8455" s="178" t="str">
        <f>IF(I8455&gt;0,H8455/I8455,0)</f>
      </c>
      <c r="K8455" s="179" t="str">
        <f>1-EXP(-J8455)</f>
      </c>
      <c r="L8455" s="180" t="str">
        <f>IF(G8455=30,1,M8454)</f>
      </c>
      <c r="M8455" s="181" t="str">
        <f>L8455*(1-K8455)</f>
      </c>
    </row>
    <row r="8456">
      <c r="A8456" t="s">
        <v>164</v>
      </c>
      <c r="B8456" t="s">
        <v>112</v>
      </c>
      <c r="C8456" s="32" t="s">
        <v>377</v>
      </c>
      <c r="D8456" t="s">
        <v>112</v>
      </c>
      <c r="E8456" t="s">
        <v>476</v>
      </c>
      <c r="F8456" s="174" t="n">
        <v>2028</v>
      </c>
      <c r="G8456" s="175" t="n">
        <v>44</v>
      </c>
      <c r="H8456" s="176" t="n">
        <v>5047.67519735825</v>
      </c>
      <c r="I8456" s="177" t="n">
        <v>4323725.01833132</v>
      </c>
      <c r="J8456" s="178" t="str">
        <f>IF(I8456&gt;0,H8456/I8456,0)</f>
      </c>
      <c r="K8456" s="179" t="str">
        <f>1-EXP(-J8456)</f>
      </c>
      <c r="L8456" s="180" t="str">
        <f>IF(G8456=30,1,M8455)</f>
      </c>
      <c r="M8456" s="181" t="str">
        <f>L8456*(1-K8456)</f>
      </c>
    </row>
    <row r="8457">
      <c r="A8457" t="s">
        <v>164</v>
      </c>
      <c r="B8457" t="s">
        <v>112</v>
      </c>
      <c r="C8457" s="32" t="s">
        <v>377</v>
      </c>
      <c r="D8457" t="s">
        <v>112</v>
      </c>
      <c r="E8457" t="s">
        <v>476</v>
      </c>
      <c r="F8457" s="174" t="n">
        <v>2028</v>
      </c>
      <c r="G8457" s="175" t="n">
        <v>45</v>
      </c>
      <c r="H8457" s="176" t="n">
        <v>6499.8978308857</v>
      </c>
      <c r="I8457" s="177" t="n">
        <v>4301180.92515842</v>
      </c>
      <c r="J8457" s="178" t="str">
        <f>IF(I8457&gt;0,H8457/I8457,0)</f>
      </c>
      <c r="K8457" s="179" t="str">
        <f>1-EXP(-J8457)</f>
      </c>
      <c r="L8457" s="180" t="str">
        <f>IF(G8457=30,1,M8456)</f>
      </c>
      <c r="M8457" s="181" t="str">
        <f>L8457*(1-K8457)</f>
      </c>
    </row>
    <row r="8458">
      <c r="A8458" t="s">
        <v>164</v>
      </c>
      <c r="B8458" t="s">
        <v>112</v>
      </c>
      <c r="C8458" s="32" t="s">
        <v>377</v>
      </c>
      <c r="D8458" t="s">
        <v>112</v>
      </c>
      <c r="E8458" t="s">
        <v>476</v>
      </c>
      <c r="F8458" s="174" t="n">
        <v>2028</v>
      </c>
      <c r="G8458" s="175" t="n">
        <v>46</v>
      </c>
      <c r="H8458" s="176" t="n">
        <v>6894.31104278522</v>
      </c>
      <c r="I8458" s="177" t="n">
        <v>4164596.76992723</v>
      </c>
      <c r="J8458" s="178" t="str">
        <f>IF(I8458&gt;0,H8458/I8458,0)</f>
      </c>
      <c r="K8458" s="179" t="str">
        <f>1-EXP(-J8458)</f>
      </c>
      <c r="L8458" s="180" t="str">
        <f>IF(G8458=30,1,M8457)</f>
      </c>
      <c r="M8458" s="181" t="str">
        <f>L8458*(1-K8458)</f>
      </c>
    </row>
    <row r="8459">
      <c r="A8459" t="s">
        <v>164</v>
      </c>
      <c r="B8459" t="s">
        <v>112</v>
      </c>
      <c r="C8459" s="32" t="s">
        <v>377</v>
      </c>
      <c r="D8459" t="s">
        <v>112</v>
      </c>
      <c r="E8459" t="s">
        <v>476</v>
      </c>
      <c r="F8459" s="174" t="n">
        <v>2028</v>
      </c>
      <c r="G8459" s="175" t="n">
        <v>47</v>
      </c>
      <c r="H8459" s="176" t="n">
        <v>7417.86218847671</v>
      </c>
      <c r="I8459" s="177" t="n">
        <v>4091785.71291177</v>
      </c>
      <c r="J8459" s="178" t="str">
        <f>IF(I8459&gt;0,H8459/I8459,0)</f>
      </c>
      <c r="K8459" s="179" t="str">
        <f>1-EXP(-J8459)</f>
      </c>
      <c r="L8459" s="180" t="str">
        <f>IF(G8459=30,1,M8458)</f>
      </c>
      <c r="M8459" s="181" t="str">
        <f>L8459*(1-K8459)</f>
      </c>
    </row>
    <row r="8460">
      <c r="A8460" t="s">
        <v>164</v>
      </c>
      <c r="B8460" t="s">
        <v>112</v>
      </c>
      <c r="C8460" s="32" t="s">
        <v>377</v>
      </c>
      <c r="D8460" t="s">
        <v>112</v>
      </c>
      <c r="E8460" t="s">
        <v>476</v>
      </c>
      <c r="F8460" s="174" t="n">
        <v>2028</v>
      </c>
      <c r="G8460" s="175" t="n">
        <v>48</v>
      </c>
      <c r="H8460" s="176" t="n">
        <v>8006.91839007541</v>
      </c>
      <c r="I8460" s="177" t="n">
        <v>4034983.61130144</v>
      </c>
      <c r="J8460" s="178" t="str">
        <f>IF(I8460&gt;0,H8460/I8460,0)</f>
      </c>
      <c r="K8460" s="179" t="str">
        <f>1-EXP(-J8460)</f>
      </c>
      <c r="L8460" s="180" t="str">
        <f>IF(G8460=30,1,M8459)</f>
      </c>
      <c r="M8460" s="181" t="str">
        <f>L8460*(1-K8460)</f>
      </c>
    </row>
    <row r="8461">
      <c r="A8461" t="s">
        <v>164</v>
      </c>
      <c r="B8461" t="s">
        <v>112</v>
      </c>
      <c r="C8461" s="32" t="s">
        <v>377</v>
      </c>
      <c r="D8461" t="s">
        <v>112</v>
      </c>
      <c r="E8461" t="s">
        <v>476</v>
      </c>
      <c r="F8461" s="174" t="n">
        <v>2028</v>
      </c>
      <c r="G8461" s="175" t="n">
        <v>49</v>
      </c>
      <c r="H8461" s="176" t="n">
        <v>8621.79462836895</v>
      </c>
      <c r="I8461" s="177" t="n">
        <v>3972749.81643991</v>
      </c>
      <c r="J8461" s="178" t="str">
        <f>IF(I8461&gt;0,H8461/I8461,0)</f>
      </c>
      <c r="K8461" s="179" t="str">
        <f>1-EXP(-J8461)</f>
      </c>
      <c r="L8461" s="180" t="str">
        <f>IF(G8461=30,1,M8460)</f>
      </c>
      <c r="M8461" s="181" t="str">
        <f>L8461*(1-K8461)</f>
      </c>
    </row>
    <row r="8462">
      <c r="A8462" t="s">
        <v>164</v>
      </c>
      <c r="B8462" t="s">
        <v>112</v>
      </c>
      <c r="C8462" s="32" t="s">
        <v>377</v>
      </c>
      <c r="D8462" t="s">
        <v>112</v>
      </c>
      <c r="E8462" t="s">
        <v>476</v>
      </c>
      <c r="F8462" s="174" t="n">
        <v>2028</v>
      </c>
      <c r="G8462" s="175" t="n">
        <v>50</v>
      </c>
      <c r="H8462" s="176" t="n">
        <v>9853.63033835849</v>
      </c>
      <c r="I8462" s="177" t="n">
        <v>3890988.95316797</v>
      </c>
      <c r="J8462" s="178" t="str">
        <f>IF(I8462&gt;0,H8462/I8462,0)</f>
      </c>
      <c r="K8462" s="179" t="str">
        <f>1-EXP(-J8462)</f>
      </c>
      <c r="L8462" s="180" t="str">
        <f>IF(G8462=30,1,M8461)</f>
      </c>
      <c r="M8462" s="181" t="str">
        <f>L8462*(1-K8462)</f>
      </c>
    </row>
    <row r="8463">
      <c r="A8463" t="s">
        <v>164</v>
      </c>
      <c r="B8463" t="s">
        <v>112</v>
      </c>
      <c r="C8463" s="32" t="s">
        <v>377</v>
      </c>
      <c r="D8463" t="s">
        <v>112</v>
      </c>
      <c r="E8463" t="s">
        <v>476</v>
      </c>
      <c r="F8463" s="174" t="n">
        <v>2028</v>
      </c>
      <c r="G8463" s="175" t="n">
        <v>51</v>
      </c>
      <c r="H8463" s="176" t="n">
        <v>10586.3081982961</v>
      </c>
      <c r="I8463" s="177" t="n">
        <v>3825622.75985549</v>
      </c>
      <c r="J8463" s="178" t="str">
        <f>IF(I8463&gt;0,H8463/I8463,0)</f>
      </c>
      <c r="K8463" s="179" t="str">
        <f>1-EXP(-J8463)</f>
      </c>
      <c r="L8463" s="180" t="str">
        <f>IF(G8463=30,1,M8462)</f>
      </c>
      <c r="M8463" s="181" t="str">
        <f>L8463*(1-K8463)</f>
      </c>
    </row>
    <row r="8464">
      <c r="A8464" t="s">
        <v>164</v>
      </c>
      <c r="B8464" t="s">
        <v>112</v>
      </c>
      <c r="C8464" s="32" t="s">
        <v>377</v>
      </c>
      <c r="D8464" t="s">
        <v>112</v>
      </c>
      <c r="E8464" t="s">
        <v>476</v>
      </c>
      <c r="F8464" s="174" t="n">
        <v>2028</v>
      </c>
      <c r="G8464" s="175" t="n">
        <v>52</v>
      </c>
      <c r="H8464" s="176" t="n">
        <v>11322.0024227386</v>
      </c>
      <c r="I8464" s="177" t="n">
        <v>3749165.1408497</v>
      </c>
      <c r="J8464" s="178" t="str">
        <f>IF(I8464&gt;0,H8464/I8464,0)</f>
      </c>
      <c r="K8464" s="179" t="str">
        <f>1-EXP(-J8464)</f>
      </c>
      <c r="L8464" s="180" t="str">
        <f>IF(G8464=30,1,M8463)</f>
      </c>
      <c r="M8464" s="181" t="str">
        <f>L8464*(1-K8464)</f>
      </c>
    </row>
    <row r="8465">
      <c r="A8465" t="s">
        <v>164</v>
      </c>
      <c r="B8465" t="s">
        <v>112</v>
      </c>
      <c r="C8465" s="32" t="s">
        <v>377</v>
      </c>
      <c r="D8465" t="s">
        <v>112</v>
      </c>
      <c r="E8465" t="s">
        <v>476</v>
      </c>
      <c r="F8465" s="174" t="n">
        <v>2028</v>
      </c>
      <c r="G8465" s="175" t="n">
        <v>53</v>
      </c>
      <c r="H8465" s="176" t="n">
        <v>12102.4064248495</v>
      </c>
      <c r="I8465" s="177" t="n">
        <v>3672043.23223773</v>
      </c>
      <c r="J8465" s="178" t="str">
        <f>IF(I8465&gt;0,H8465/I8465,0)</f>
      </c>
      <c r="K8465" s="179" t="str">
        <f>1-EXP(-J8465)</f>
      </c>
      <c r="L8465" s="180" t="str">
        <f>IF(G8465=30,1,M8464)</f>
      </c>
      <c r="M8465" s="181" t="str">
        <f>L8465*(1-K8465)</f>
      </c>
    </row>
    <row r="8466">
      <c r="A8466" t="s">
        <v>164</v>
      </c>
      <c r="B8466" t="s">
        <v>112</v>
      </c>
      <c r="C8466" s="32" t="s">
        <v>377</v>
      </c>
      <c r="D8466" t="s">
        <v>112</v>
      </c>
      <c r="E8466" t="s">
        <v>476</v>
      </c>
      <c r="F8466" s="174" t="n">
        <v>2028</v>
      </c>
      <c r="G8466" s="175" t="n">
        <v>54</v>
      </c>
      <c r="H8466" s="176" t="n">
        <v>12835.4261870621</v>
      </c>
      <c r="I8466" s="177" t="n">
        <v>3567281.15153721</v>
      </c>
      <c r="J8466" s="178" t="str">
        <f>IF(I8466&gt;0,H8466/I8466,0)</f>
      </c>
      <c r="K8466" s="179" t="str">
        <f>1-EXP(-J8466)</f>
      </c>
      <c r="L8466" s="180" t="str">
        <f>IF(G8466=30,1,M8465)</f>
      </c>
      <c r="M8466" s="181" t="str">
        <f>L8466*(1-K8466)</f>
      </c>
    </row>
    <row r="8467">
      <c r="A8467" t="s">
        <v>164</v>
      </c>
      <c r="B8467" t="s">
        <v>112</v>
      </c>
      <c r="C8467" s="32" t="s">
        <v>377</v>
      </c>
      <c r="D8467" t="s">
        <v>112</v>
      </c>
      <c r="E8467" t="s">
        <v>476</v>
      </c>
      <c r="F8467" s="174" t="n">
        <v>2028</v>
      </c>
      <c r="G8467" s="175" t="n">
        <v>55</v>
      </c>
      <c r="H8467" s="176" t="n">
        <v>14036.3871887126</v>
      </c>
      <c r="I8467" s="177" t="n">
        <v>3523084.2163612</v>
      </c>
      <c r="J8467" s="178" t="str">
        <f>IF(I8467&gt;0,H8467/I8467,0)</f>
      </c>
      <c r="K8467" s="179" t="str">
        <f>1-EXP(-J8467)</f>
      </c>
      <c r="L8467" s="180" t="str">
        <f>IF(G8467=30,1,M8466)</f>
      </c>
      <c r="M8467" s="181" t="str">
        <f>L8467*(1-K8467)</f>
      </c>
    </row>
    <row r="8468">
      <c r="A8468" t="s">
        <v>164</v>
      </c>
      <c r="B8468" t="s">
        <v>112</v>
      </c>
      <c r="C8468" s="32" t="s">
        <v>377</v>
      </c>
      <c r="D8468" t="s">
        <v>112</v>
      </c>
      <c r="E8468" t="s">
        <v>476</v>
      </c>
      <c r="F8468" s="174" t="n">
        <v>2028</v>
      </c>
      <c r="G8468" s="175" t="n">
        <v>56</v>
      </c>
      <c r="H8468" s="176" t="n">
        <v>14433.7558251005</v>
      </c>
      <c r="I8468" s="177" t="n">
        <v>3313699.99900365</v>
      </c>
      <c r="J8468" s="178" t="str">
        <f>IF(I8468&gt;0,H8468/I8468,0)</f>
      </c>
      <c r="K8468" s="179" t="str">
        <f>1-EXP(-J8468)</f>
      </c>
      <c r="L8468" s="180" t="str">
        <f>IF(G8468=30,1,M8467)</f>
      </c>
      <c r="M8468" s="181" t="str">
        <f>L8468*(1-K8468)</f>
      </c>
    </row>
    <row r="8469">
      <c r="A8469" t="s">
        <v>164</v>
      </c>
      <c r="B8469" t="s">
        <v>112</v>
      </c>
      <c r="C8469" s="32" t="s">
        <v>377</v>
      </c>
      <c r="D8469" t="s">
        <v>112</v>
      </c>
      <c r="E8469" t="s">
        <v>476</v>
      </c>
      <c r="F8469" s="174" t="n">
        <v>2028</v>
      </c>
      <c r="G8469" s="175" t="n">
        <v>57</v>
      </c>
      <c r="H8469" s="176" t="n">
        <v>15354.3499065824</v>
      </c>
      <c r="I8469" s="177" t="n">
        <v>3226946.37720527</v>
      </c>
      <c r="J8469" s="178" t="str">
        <f>IF(I8469&gt;0,H8469/I8469,0)</f>
      </c>
      <c r="K8469" s="179" t="str">
        <f>1-EXP(-J8469)</f>
      </c>
      <c r="L8469" s="180" t="str">
        <f>IF(G8469=30,1,M8468)</f>
      </c>
      <c r="M8469" s="181" t="str">
        <f>L8469*(1-K8469)</f>
      </c>
    </row>
    <row r="8470">
      <c r="A8470" t="s">
        <v>164</v>
      </c>
      <c r="B8470" t="s">
        <v>112</v>
      </c>
      <c r="C8470" s="32" t="s">
        <v>377</v>
      </c>
      <c r="D8470" t="s">
        <v>112</v>
      </c>
      <c r="E8470" t="s">
        <v>476</v>
      </c>
      <c r="F8470" s="174" t="n">
        <v>2028</v>
      </c>
      <c r="G8470" s="175" t="n">
        <v>58</v>
      </c>
      <c r="H8470" s="176" t="n">
        <v>16350.1394763948</v>
      </c>
      <c r="I8470" s="177" t="n">
        <v>3144663.41594354</v>
      </c>
      <c r="J8470" s="178" t="str">
        <f>IF(I8470&gt;0,H8470/I8470,0)</f>
      </c>
      <c r="K8470" s="179" t="str">
        <f>1-EXP(-J8470)</f>
      </c>
      <c r="L8470" s="180" t="str">
        <f>IF(G8470=30,1,M8469)</f>
      </c>
      <c r="M8470" s="181" t="str">
        <f>L8470*(1-K8470)</f>
      </c>
    </row>
    <row r="8471">
      <c r="A8471" t="s">
        <v>164</v>
      </c>
      <c r="B8471" t="s">
        <v>112</v>
      </c>
      <c r="C8471" s="32" t="s">
        <v>377</v>
      </c>
      <c r="D8471" t="s">
        <v>112</v>
      </c>
      <c r="E8471" t="s">
        <v>476</v>
      </c>
      <c r="F8471" s="174" t="n">
        <v>2028</v>
      </c>
      <c r="G8471" s="175" t="n">
        <v>59</v>
      </c>
      <c r="H8471" s="176" t="n">
        <v>17349.1536234247</v>
      </c>
      <c r="I8471" s="177" t="n">
        <v>3053101.8159012</v>
      </c>
      <c r="J8471" s="178" t="str">
        <f>IF(I8471&gt;0,H8471/I8471,0)</f>
      </c>
      <c r="K8471" s="179" t="str">
        <f>1-EXP(-J8471)</f>
      </c>
      <c r="L8471" s="180" t="str">
        <f>IF(G8471=30,1,M8470)</f>
      </c>
      <c r="M8471" s="181" t="str">
        <f>L8471*(1-K8471)</f>
      </c>
    </row>
    <row r="8472">
      <c r="A8472" t="s">
        <v>164</v>
      </c>
      <c r="B8472" t="s">
        <v>112</v>
      </c>
      <c r="C8472" s="32" t="s">
        <v>377</v>
      </c>
      <c r="D8472" t="s">
        <v>112</v>
      </c>
      <c r="E8472" t="s">
        <v>476</v>
      </c>
      <c r="F8472" s="174" t="n">
        <v>2028</v>
      </c>
      <c r="G8472" s="175" t="n">
        <v>60</v>
      </c>
      <c r="H8472" s="176" t="n">
        <v>18688.9352053873</v>
      </c>
      <c r="I8472" s="177" t="n">
        <v>2941682.0240385</v>
      </c>
      <c r="J8472" s="178" t="str">
        <f>IF(I8472&gt;0,H8472/I8472,0)</f>
      </c>
      <c r="K8472" s="179" t="str">
        <f>1-EXP(-J8472)</f>
      </c>
      <c r="L8472" s="180" t="str">
        <f>IF(G8472=30,1,M8471)</f>
      </c>
      <c r="M8472" s="181" t="str">
        <f>L8472*(1-K8472)</f>
      </c>
    </row>
    <row r="8473">
      <c r="A8473" t="s">
        <v>164</v>
      </c>
      <c r="B8473" t="s">
        <v>112</v>
      </c>
      <c r="C8473" s="32" t="s">
        <v>377</v>
      </c>
      <c r="D8473" t="s">
        <v>112</v>
      </c>
      <c r="E8473" t="s">
        <v>476</v>
      </c>
      <c r="F8473" s="174" t="n">
        <v>2028</v>
      </c>
      <c r="G8473" s="175" t="n">
        <v>61</v>
      </c>
      <c r="H8473" s="176" t="n">
        <v>19456.7298904534</v>
      </c>
      <c r="I8473" s="177" t="n">
        <v>2798367.68205206</v>
      </c>
      <c r="J8473" s="178" t="str">
        <f>IF(I8473&gt;0,H8473/I8473,0)</f>
      </c>
      <c r="K8473" s="179" t="str">
        <f>1-EXP(-J8473)</f>
      </c>
      <c r="L8473" s="180" t="str">
        <f>IF(G8473=30,1,M8472)</f>
      </c>
      <c r="M8473" s="181" t="str">
        <f>L8473*(1-K8473)</f>
      </c>
    </row>
    <row r="8474">
      <c r="A8474" t="s">
        <v>164</v>
      </c>
      <c r="B8474" t="s">
        <v>112</v>
      </c>
      <c r="C8474" s="32" t="s">
        <v>377</v>
      </c>
      <c r="D8474" t="s">
        <v>112</v>
      </c>
      <c r="E8474" t="s">
        <v>476</v>
      </c>
      <c r="F8474" s="174" t="n">
        <v>2028</v>
      </c>
      <c r="G8474" s="175" t="n">
        <v>62</v>
      </c>
      <c r="H8474" s="176" t="n">
        <v>20474.3560417192</v>
      </c>
      <c r="I8474" s="177" t="n">
        <v>2692220.70208312</v>
      </c>
      <c r="J8474" s="178" t="str">
        <f>IF(I8474&gt;0,H8474/I8474,0)</f>
      </c>
      <c r="K8474" s="179" t="str">
        <f>1-EXP(-J8474)</f>
      </c>
      <c r="L8474" s="180" t="str">
        <f>IF(G8474=30,1,M8473)</f>
      </c>
      <c r="M8474" s="181" t="str">
        <f>L8474*(1-K8474)</f>
      </c>
    </row>
    <row r="8475">
      <c r="A8475" t="s">
        <v>164</v>
      </c>
      <c r="B8475" t="s">
        <v>112</v>
      </c>
      <c r="C8475" s="32" t="s">
        <v>377</v>
      </c>
      <c r="D8475" t="s">
        <v>112</v>
      </c>
      <c r="E8475" t="s">
        <v>476</v>
      </c>
      <c r="F8475" s="174" t="n">
        <v>2028</v>
      </c>
      <c r="G8475" s="175" t="n">
        <v>63</v>
      </c>
      <c r="H8475" s="176" t="n">
        <v>21338.8631537678</v>
      </c>
      <c r="I8475" s="177" t="n">
        <v>2564408.14697145</v>
      </c>
      <c r="J8475" s="178" t="str">
        <f>IF(I8475&gt;0,H8475/I8475,0)</f>
      </c>
      <c r="K8475" s="179" t="str">
        <f>1-EXP(-J8475)</f>
      </c>
      <c r="L8475" s="180" t="str">
        <f>IF(G8475=30,1,M8474)</f>
      </c>
      <c r="M8475" s="181" t="str">
        <f>L8475*(1-K8475)</f>
      </c>
    </row>
    <row r="8476">
      <c r="A8476" t="s">
        <v>164</v>
      </c>
      <c r="B8476" t="s">
        <v>112</v>
      </c>
      <c r="C8476" s="32" t="s">
        <v>377</v>
      </c>
      <c r="D8476" t="s">
        <v>112</v>
      </c>
      <c r="E8476" t="s">
        <v>476</v>
      </c>
      <c r="F8476" s="174" t="n">
        <v>2028</v>
      </c>
      <c r="G8476" s="175" t="n">
        <v>64</v>
      </c>
      <c r="H8476" s="176" t="n">
        <v>22200.3995921389</v>
      </c>
      <c r="I8476" s="177" t="n">
        <v>2436808.97997393</v>
      </c>
      <c r="J8476" s="178" t="str">
        <f>IF(I8476&gt;0,H8476/I8476,0)</f>
      </c>
      <c r="K8476" s="179" t="str">
        <f>1-EXP(-J8476)</f>
      </c>
      <c r="L8476" s="180" t="str">
        <f>IF(G8476=30,1,M8475)</f>
      </c>
      <c r="M8476" s="181" t="str">
        <f>L8476*(1-K8476)</f>
      </c>
    </row>
    <row r="8477">
      <c r="A8477" t="s">
        <v>164</v>
      </c>
      <c r="B8477" t="s">
        <v>112</v>
      </c>
      <c r="C8477" s="32" t="s">
        <v>377</v>
      </c>
      <c r="D8477" t="s">
        <v>112</v>
      </c>
      <c r="E8477" t="s">
        <v>476</v>
      </c>
      <c r="F8477" s="174" t="n">
        <v>2028</v>
      </c>
      <c r="G8477" s="175" t="n">
        <v>65</v>
      </c>
      <c r="H8477" s="176" t="n">
        <v>22480.8797781989</v>
      </c>
      <c r="I8477" s="177" t="n">
        <v>2314110.87660723</v>
      </c>
      <c r="J8477" s="178" t="str">
        <f>IF(I8477&gt;0,H8477/I8477,0)</f>
      </c>
      <c r="K8477" s="179" t="str">
        <f>1-EXP(-J8477)</f>
      </c>
      <c r="L8477" s="180" t="str">
        <f>IF(G8477=30,1,M8476)</f>
      </c>
      <c r="M8477" s="181" t="str">
        <f>L8477*(1-K8477)</f>
      </c>
    </row>
    <row r="8478">
      <c r="A8478" t="s">
        <v>164</v>
      </c>
      <c r="B8478" t="s">
        <v>112</v>
      </c>
      <c r="C8478" s="32" t="s">
        <v>377</v>
      </c>
      <c r="D8478" t="s">
        <v>112</v>
      </c>
      <c r="E8478" t="s">
        <v>476</v>
      </c>
      <c r="F8478" s="174" t="n">
        <v>2028</v>
      </c>
      <c r="G8478" s="175" t="n">
        <v>66</v>
      </c>
      <c r="H8478" s="176" t="n">
        <v>23151.2272054209</v>
      </c>
      <c r="I8478" s="177" t="n">
        <v>2166271.33296895</v>
      </c>
      <c r="J8478" s="178" t="str">
        <f>IF(I8478&gt;0,H8478/I8478,0)</f>
      </c>
      <c r="K8478" s="179" t="str">
        <f>1-EXP(-J8478)</f>
      </c>
      <c r="L8478" s="180" t="str">
        <f>IF(G8478=30,1,M8477)</f>
      </c>
      <c r="M8478" s="181" t="str">
        <f>L8478*(1-K8478)</f>
      </c>
    </row>
    <row r="8479">
      <c r="A8479" t="s">
        <v>164</v>
      </c>
      <c r="B8479" t="s">
        <v>112</v>
      </c>
      <c r="C8479" s="32" t="s">
        <v>377</v>
      </c>
      <c r="D8479" t="s">
        <v>112</v>
      </c>
      <c r="E8479" t="s">
        <v>476</v>
      </c>
      <c r="F8479" s="174" t="n">
        <v>2028</v>
      </c>
      <c r="G8479" s="175" t="n">
        <v>67</v>
      </c>
      <c r="H8479" s="176" t="n">
        <v>23939.3178386476</v>
      </c>
      <c r="I8479" s="177" t="n">
        <v>2043175.60473171</v>
      </c>
      <c r="J8479" s="178" t="str">
        <f>IF(I8479&gt;0,H8479/I8479,0)</f>
      </c>
      <c r="K8479" s="179" t="str">
        <f>1-EXP(-J8479)</f>
      </c>
      <c r="L8479" s="180" t="str">
        <f>IF(G8479=30,1,M8478)</f>
      </c>
      <c r="M8479" s="181" t="str">
        <f>L8479*(1-K8479)</f>
      </c>
    </row>
    <row r="8480">
      <c r="A8480" t="s">
        <v>164</v>
      </c>
      <c r="B8480" t="s">
        <v>112</v>
      </c>
      <c r="C8480" s="32" t="s">
        <v>377</v>
      </c>
      <c r="D8480" t="s">
        <v>112</v>
      </c>
      <c r="E8480" t="s">
        <v>476</v>
      </c>
      <c r="F8480" s="174" t="n">
        <v>2028</v>
      </c>
      <c r="G8480" s="175" t="n">
        <v>68</v>
      </c>
      <c r="H8480" s="176" t="n">
        <v>24630.3191979731</v>
      </c>
      <c r="I8480" s="177" t="n">
        <v>1916456.05314639</v>
      </c>
      <c r="J8480" s="178" t="str">
        <f>IF(I8480&gt;0,H8480/I8480,0)</f>
      </c>
      <c r="K8480" s="179" t="str">
        <f>1-EXP(-J8480)</f>
      </c>
      <c r="L8480" s="180" t="str">
        <f>IF(G8480=30,1,M8479)</f>
      </c>
      <c r="M8480" s="181" t="str">
        <f>L8480*(1-K8480)</f>
      </c>
    </row>
    <row r="8481">
      <c r="A8481" t="s">
        <v>164</v>
      </c>
      <c r="B8481" t="s">
        <v>112</v>
      </c>
      <c r="C8481" s="32" t="s">
        <v>377</v>
      </c>
      <c r="D8481" t="s">
        <v>112</v>
      </c>
      <c r="E8481" t="s">
        <v>476</v>
      </c>
      <c r="F8481" s="174" t="n">
        <v>2028</v>
      </c>
      <c r="G8481" s="175" t="n">
        <v>69</v>
      </c>
      <c r="H8481" s="176" t="n">
        <v>25169.4709894141</v>
      </c>
      <c r="I8481" s="177" t="n">
        <v>1784184.28841199</v>
      </c>
      <c r="J8481" s="178" t="str">
        <f>IF(I8481&gt;0,H8481/I8481,0)</f>
      </c>
      <c r="K8481" s="179" t="str">
        <f>1-EXP(-J8481)</f>
      </c>
      <c r="L8481" s="180" t="str">
        <f>IF(G8481=30,1,M8480)</f>
      </c>
      <c r="M8481" s="181" t="str">
        <f>L8481*(1-K8481)</f>
      </c>
    </row>
    <row r="8482">
      <c r="A8482" t="s">
        <v>164</v>
      </c>
      <c r="B8482" t="s">
        <v>112</v>
      </c>
      <c r="C8482" s="32" t="s">
        <v>377</v>
      </c>
      <c r="D8482" t="s">
        <v>112</v>
      </c>
      <c r="E8482" t="s">
        <v>476</v>
      </c>
      <c r="F8482" s="174" t="n">
        <v>2029</v>
      </c>
      <c r="G8482" s="175" t="n">
        <v>30</v>
      </c>
      <c r="H8482" s="176" t="n">
        <v>966.089666279396</v>
      </c>
      <c r="I8482" s="177" t="n">
        <v>4353617.72664716</v>
      </c>
      <c r="J8482" s="178" t="str">
        <f>IF(I8482&gt;0,H8482/I8482,0)</f>
      </c>
      <c r="K8482" s="179" t="str">
        <f>1-EXP(-J8482)</f>
      </c>
      <c r="L8482" s="180" t="str">
        <f>IF(G8482=30,1,M8481)</f>
      </c>
      <c r="M8482" s="181" t="str">
        <f>L8482*(1-K8482)</f>
      </c>
    </row>
    <row r="8483">
      <c r="A8483" t="s">
        <v>164</v>
      </c>
      <c r="B8483" t="s">
        <v>112</v>
      </c>
      <c r="C8483" s="32" t="s">
        <v>377</v>
      </c>
      <c r="D8483" t="s">
        <v>112</v>
      </c>
      <c r="E8483" t="s">
        <v>476</v>
      </c>
      <c r="F8483" s="174" t="n">
        <v>2029</v>
      </c>
      <c r="G8483" s="175" t="n">
        <v>31</v>
      </c>
      <c r="H8483" s="176" t="n">
        <v>1118.3296221397</v>
      </c>
      <c r="I8483" s="177" t="n">
        <v>4413831.85508253</v>
      </c>
      <c r="J8483" s="178" t="str">
        <f>IF(I8483&gt;0,H8483/I8483,0)</f>
      </c>
      <c r="K8483" s="179" t="str">
        <f>1-EXP(-J8483)</f>
      </c>
      <c r="L8483" s="180" t="str">
        <f>IF(G8483=30,1,M8482)</f>
      </c>
      <c r="M8483" s="181" t="str">
        <f>L8483*(1-K8483)</f>
      </c>
    </row>
    <row r="8484">
      <c r="A8484" t="s">
        <v>164</v>
      </c>
      <c r="B8484" t="s">
        <v>112</v>
      </c>
      <c r="C8484" s="32" t="s">
        <v>377</v>
      </c>
      <c r="D8484" t="s">
        <v>112</v>
      </c>
      <c r="E8484" t="s">
        <v>476</v>
      </c>
      <c r="F8484" s="174" t="n">
        <v>2029</v>
      </c>
      <c r="G8484" s="175" t="n">
        <v>32</v>
      </c>
      <c r="H8484" s="176" t="n">
        <v>1407.06743935983</v>
      </c>
      <c r="I8484" s="177" t="n">
        <v>4555458.45774326</v>
      </c>
      <c r="J8484" s="178" t="str">
        <f>IF(I8484&gt;0,H8484/I8484,0)</f>
      </c>
      <c r="K8484" s="179" t="str">
        <f>1-EXP(-J8484)</f>
      </c>
      <c r="L8484" s="180" t="str">
        <f>IF(G8484=30,1,M8483)</f>
      </c>
      <c r="M8484" s="181" t="str">
        <f>L8484*(1-K8484)</f>
      </c>
    </row>
    <row r="8485">
      <c r="A8485" t="s">
        <v>164</v>
      </c>
      <c r="B8485" t="s">
        <v>112</v>
      </c>
      <c r="C8485" s="32" t="s">
        <v>377</v>
      </c>
      <c r="D8485" t="s">
        <v>112</v>
      </c>
      <c r="E8485" t="s">
        <v>476</v>
      </c>
      <c r="F8485" s="174" t="n">
        <v>2029</v>
      </c>
      <c r="G8485" s="175" t="n">
        <v>33</v>
      </c>
      <c r="H8485" s="176" t="n">
        <v>1467.38068217306</v>
      </c>
      <c r="I8485" s="177" t="n">
        <v>4512898.10108475</v>
      </c>
      <c r="J8485" s="178" t="str">
        <f>IF(I8485&gt;0,H8485/I8485,0)</f>
      </c>
      <c r="K8485" s="179" t="str">
        <f>1-EXP(-J8485)</f>
      </c>
      <c r="L8485" s="180" t="str">
        <f>IF(G8485=30,1,M8484)</f>
      </c>
      <c r="M8485" s="181" t="str">
        <f>L8485*(1-K8485)</f>
      </c>
    </row>
    <row r="8486">
      <c r="A8486" t="s">
        <v>164</v>
      </c>
      <c r="B8486" t="s">
        <v>112</v>
      </c>
      <c r="C8486" s="32" t="s">
        <v>377</v>
      </c>
      <c r="D8486" t="s">
        <v>112</v>
      </c>
      <c r="E8486" t="s">
        <v>476</v>
      </c>
      <c r="F8486" s="174" t="n">
        <v>2029</v>
      </c>
      <c r="G8486" s="175" t="n">
        <v>34</v>
      </c>
      <c r="H8486" s="176" t="n">
        <v>1529.20850579549</v>
      </c>
      <c r="I8486" s="177" t="n">
        <v>4440148.39287326</v>
      </c>
      <c r="J8486" s="178" t="str">
        <f>IF(I8486&gt;0,H8486/I8486,0)</f>
      </c>
      <c r="K8486" s="179" t="str">
        <f>1-EXP(-J8486)</f>
      </c>
      <c r="L8486" s="180" t="str">
        <f>IF(G8486=30,1,M8485)</f>
      </c>
      <c r="M8486" s="181" t="str">
        <f>L8486*(1-K8486)</f>
      </c>
    </row>
    <row r="8487">
      <c r="A8487" t="s">
        <v>164</v>
      </c>
      <c r="B8487" t="s">
        <v>112</v>
      </c>
      <c r="C8487" s="32" t="s">
        <v>377</v>
      </c>
      <c r="D8487" t="s">
        <v>112</v>
      </c>
      <c r="E8487" t="s">
        <v>476</v>
      </c>
      <c r="F8487" s="174" t="n">
        <v>2029</v>
      </c>
      <c r="G8487" s="175" t="n">
        <v>35</v>
      </c>
      <c r="H8487" s="176" t="n">
        <v>2060.17431457558</v>
      </c>
      <c r="I8487" s="177" t="n">
        <v>4383245.48249098</v>
      </c>
      <c r="J8487" s="178" t="str">
        <f>IF(I8487&gt;0,H8487/I8487,0)</f>
      </c>
      <c r="K8487" s="179" t="str">
        <f>1-EXP(-J8487)</f>
      </c>
      <c r="L8487" s="180" t="str">
        <f>IF(G8487=30,1,M8486)</f>
      </c>
      <c r="M8487" s="181" t="str">
        <f>L8487*(1-K8487)</f>
      </c>
    </row>
    <row r="8488">
      <c r="A8488" t="s">
        <v>164</v>
      </c>
      <c r="B8488" t="s">
        <v>112</v>
      </c>
      <c r="C8488" s="32" t="s">
        <v>377</v>
      </c>
      <c r="D8488" t="s">
        <v>112</v>
      </c>
      <c r="E8488" t="s">
        <v>476</v>
      </c>
      <c r="F8488" s="174" t="n">
        <v>2029</v>
      </c>
      <c r="G8488" s="175" t="n">
        <v>36</v>
      </c>
      <c r="H8488" s="176" t="n">
        <v>2175.69412608884</v>
      </c>
      <c r="I8488" s="177" t="n">
        <v>4329488.68477239</v>
      </c>
      <c r="J8488" s="178" t="str">
        <f>IF(I8488&gt;0,H8488/I8488,0)</f>
      </c>
      <c r="K8488" s="179" t="str">
        <f>1-EXP(-J8488)</f>
      </c>
      <c r="L8488" s="180" t="str">
        <f>IF(G8488=30,1,M8487)</f>
      </c>
      <c r="M8488" s="181" t="str">
        <f>L8488*(1-K8488)</f>
      </c>
    </row>
    <row r="8489">
      <c r="A8489" t="s">
        <v>164</v>
      </c>
      <c r="B8489" t="s">
        <v>112</v>
      </c>
      <c r="C8489" s="32" t="s">
        <v>377</v>
      </c>
      <c r="D8489" t="s">
        <v>112</v>
      </c>
      <c r="E8489" t="s">
        <v>476</v>
      </c>
      <c r="F8489" s="174" t="n">
        <v>2029</v>
      </c>
      <c r="G8489" s="175" t="n">
        <v>37</v>
      </c>
      <c r="H8489" s="176" t="n">
        <v>2351.32115687178</v>
      </c>
      <c r="I8489" s="177" t="n">
        <v>4367805.25067724</v>
      </c>
      <c r="J8489" s="178" t="str">
        <f>IF(I8489&gt;0,H8489/I8489,0)</f>
      </c>
      <c r="K8489" s="179" t="str">
        <f>1-EXP(-J8489)</f>
      </c>
      <c r="L8489" s="180" t="str">
        <f>IF(G8489=30,1,M8488)</f>
      </c>
      <c r="M8489" s="181" t="str">
        <f>L8489*(1-K8489)</f>
      </c>
    </row>
    <row r="8490">
      <c r="A8490" t="s">
        <v>164</v>
      </c>
      <c r="B8490" t="s">
        <v>112</v>
      </c>
      <c r="C8490" s="32" t="s">
        <v>377</v>
      </c>
      <c r="D8490" t="s">
        <v>112</v>
      </c>
      <c r="E8490" t="s">
        <v>476</v>
      </c>
      <c r="F8490" s="174" t="n">
        <v>2029</v>
      </c>
      <c r="G8490" s="175" t="n">
        <v>38</v>
      </c>
      <c r="H8490" s="176" t="n">
        <v>2536.0168954999</v>
      </c>
      <c r="I8490" s="177" t="n">
        <v>4386431.42700649</v>
      </c>
      <c r="J8490" s="178" t="str">
        <f>IF(I8490&gt;0,H8490/I8490,0)</f>
      </c>
      <c r="K8490" s="179" t="str">
        <f>1-EXP(-J8490)</f>
      </c>
      <c r="L8490" s="180" t="str">
        <f>IF(G8490=30,1,M8489)</f>
      </c>
      <c r="M8490" s="181" t="str">
        <f>L8490*(1-K8490)</f>
      </c>
    </row>
    <row r="8491">
      <c r="A8491" t="s">
        <v>164</v>
      </c>
      <c r="B8491" t="s">
        <v>112</v>
      </c>
      <c r="C8491" s="32" t="s">
        <v>377</v>
      </c>
      <c r="D8491" t="s">
        <v>112</v>
      </c>
      <c r="E8491" t="s">
        <v>476</v>
      </c>
      <c r="F8491" s="174" t="n">
        <v>2029</v>
      </c>
      <c r="G8491" s="175" t="n">
        <v>39</v>
      </c>
      <c r="H8491" s="176" t="n">
        <v>3846.35625698774</v>
      </c>
      <c r="I8491" s="177" t="n">
        <v>6459524.19496562</v>
      </c>
      <c r="J8491" s="178" t="str">
        <f>IF(I8491&gt;0,H8491/I8491,0)</f>
      </c>
      <c r="K8491" s="179" t="str">
        <f>1-EXP(-J8491)</f>
      </c>
      <c r="L8491" s="180" t="str">
        <f>IF(G8491=30,1,M8490)</f>
      </c>
      <c r="M8491" s="181" t="str">
        <f>L8491*(1-K8491)</f>
      </c>
    </row>
    <row r="8492">
      <c r="A8492" t="s">
        <v>164</v>
      </c>
      <c r="B8492" t="s">
        <v>112</v>
      </c>
      <c r="C8492" s="32" t="s">
        <v>377</v>
      </c>
      <c r="D8492" t="s">
        <v>112</v>
      </c>
      <c r="E8492" t="s">
        <v>476</v>
      </c>
      <c r="F8492" s="174" t="n">
        <v>2029</v>
      </c>
      <c r="G8492" s="175" t="n">
        <v>40</v>
      </c>
      <c r="H8492" s="176" t="n">
        <v>3638.6980764886</v>
      </c>
      <c r="I8492" s="177" t="n">
        <v>4346223.45409534</v>
      </c>
      <c r="J8492" s="178" t="str">
        <f>IF(I8492&gt;0,H8492/I8492,0)</f>
      </c>
      <c r="K8492" s="179" t="str">
        <f>1-EXP(-J8492)</f>
      </c>
      <c r="L8492" s="180" t="str">
        <f>IF(G8492=30,1,M8491)</f>
      </c>
      <c r="M8492" s="181" t="str">
        <f>L8492*(1-K8492)</f>
      </c>
    </row>
    <row r="8493">
      <c r="A8493" t="s">
        <v>164</v>
      </c>
      <c r="B8493" t="s">
        <v>112</v>
      </c>
      <c r="C8493" s="32" t="s">
        <v>377</v>
      </c>
      <c r="D8493" t="s">
        <v>112</v>
      </c>
      <c r="E8493" t="s">
        <v>476</v>
      </c>
      <c r="F8493" s="174" t="n">
        <v>2029</v>
      </c>
      <c r="G8493" s="175" t="n">
        <v>41</v>
      </c>
      <c r="H8493" s="176" t="n">
        <v>3916.15660914291</v>
      </c>
      <c r="I8493" s="177" t="n">
        <v>4329386.69895838</v>
      </c>
      <c r="J8493" s="178" t="str">
        <f>IF(I8493&gt;0,H8493/I8493,0)</f>
      </c>
      <c r="K8493" s="179" t="str">
        <f>1-EXP(-J8493)</f>
      </c>
      <c r="L8493" s="180" t="str">
        <f>IF(G8493=30,1,M8492)</f>
      </c>
      <c r="M8493" s="181" t="str">
        <f>L8493*(1-K8493)</f>
      </c>
    </row>
    <row r="8494">
      <c r="A8494" t="s">
        <v>164</v>
      </c>
      <c r="B8494" t="s">
        <v>112</v>
      </c>
      <c r="C8494" s="32" t="s">
        <v>377</v>
      </c>
      <c r="D8494" t="s">
        <v>112</v>
      </c>
      <c r="E8494" t="s">
        <v>476</v>
      </c>
      <c r="F8494" s="174" t="n">
        <v>2029</v>
      </c>
      <c r="G8494" s="175" t="n">
        <v>42</v>
      </c>
      <c r="H8494" s="176" t="n">
        <v>4115.88529443122</v>
      </c>
      <c r="I8494" s="177" t="n">
        <v>4197528.6705031</v>
      </c>
      <c r="J8494" s="178" t="str">
        <f>IF(I8494&gt;0,H8494/I8494,0)</f>
      </c>
      <c r="K8494" s="179" t="str">
        <f>1-EXP(-J8494)</f>
      </c>
      <c r="L8494" s="180" t="str">
        <f>IF(G8494=30,1,M8493)</f>
      </c>
      <c r="M8494" s="181" t="str">
        <f>L8494*(1-K8494)</f>
      </c>
    </row>
    <row r="8495">
      <c r="A8495" t="s">
        <v>164</v>
      </c>
      <c r="B8495" t="s">
        <v>112</v>
      </c>
      <c r="C8495" s="32" t="s">
        <v>377</v>
      </c>
      <c r="D8495" t="s">
        <v>112</v>
      </c>
      <c r="E8495" t="s">
        <v>476</v>
      </c>
      <c r="F8495" s="174" t="n">
        <v>2029</v>
      </c>
      <c r="G8495" s="175" t="n">
        <v>43</v>
      </c>
      <c r="H8495" s="176" t="n">
        <v>4439.8092680881</v>
      </c>
      <c r="I8495" s="177" t="n">
        <v>4163647.58952133</v>
      </c>
      <c r="J8495" s="178" t="str">
        <f>IF(I8495&gt;0,H8495/I8495,0)</f>
      </c>
      <c r="K8495" s="179" t="str">
        <f>1-EXP(-J8495)</f>
      </c>
      <c r="L8495" s="180" t="str">
        <f>IF(G8495=30,1,M8494)</f>
      </c>
      <c r="M8495" s="181" t="str">
        <f>L8495*(1-K8495)</f>
      </c>
    </row>
    <row r="8496">
      <c r="A8496" t="s">
        <v>164</v>
      </c>
      <c r="B8496" t="s">
        <v>112</v>
      </c>
      <c r="C8496" s="32" t="s">
        <v>377</v>
      </c>
      <c r="D8496" t="s">
        <v>112</v>
      </c>
      <c r="E8496" t="s">
        <v>476</v>
      </c>
      <c r="F8496" s="174" t="n">
        <v>2029</v>
      </c>
      <c r="G8496" s="175" t="n">
        <v>44</v>
      </c>
      <c r="H8496" s="176" t="n">
        <v>4913.87714113811</v>
      </c>
      <c r="I8496" s="177" t="n">
        <v>4223698.47933568</v>
      </c>
      <c r="J8496" s="178" t="str">
        <f>IF(I8496&gt;0,H8496/I8496,0)</f>
      </c>
      <c r="K8496" s="179" t="str">
        <f>1-EXP(-J8496)</f>
      </c>
      <c r="L8496" s="180" t="str">
        <f>IF(G8496=30,1,M8495)</f>
      </c>
      <c r="M8496" s="181" t="str">
        <f>L8496*(1-K8496)</f>
      </c>
    </row>
    <row r="8497">
      <c r="A8497" t="s">
        <v>164</v>
      </c>
      <c r="B8497" t="s">
        <v>112</v>
      </c>
      <c r="C8497" s="32" t="s">
        <v>377</v>
      </c>
      <c r="D8497" t="s">
        <v>112</v>
      </c>
      <c r="E8497" t="s">
        <v>476</v>
      </c>
      <c r="F8497" s="174" t="n">
        <v>2029</v>
      </c>
      <c r="G8497" s="175" t="n">
        <v>45</v>
      </c>
      <c r="H8497" s="176" t="n">
        <v>6486.28431747217</v>
      </c>
      <c r="I8497" s="177" t="n">
        <v>4309020.23235756</v>
      </c>
      <c r="J8497" s="178" t="str">
        <f>IF(I8497&gt;0,H8497/I8497,0)</f>
      </c>
      <c r="K8497" s="179" t="str">
        <f>1-EXP(-J8497)</f>
      </c>
      <c r="L8497" s="180" t="str">
        <f>IF(G8497=30,1,M8496)</f>
      </c>
      <c r="M8497" s="181" t="str">
        <f>L8497*(1-K8497)</f>
      </c>
    </row>
    <row r="8498">
      <c r="A8498" t="s">
        <v>164</v>
      </c>
      <c r="B8498" t="s">
        <v>112</v>
      </c>
      <c r="C8498" s="32" t="s">
        <v>377</v>
      </c>
      <c r="D8498" t="s">
        <v>112</v>
      </c>
      <c r="E8498" t="s">
        <v>476</v>
      </c>
      <c r="F8498" s="174" t="n">
        <v>2029</v>
      </c>
      <c r="G8498" s="175" t="n">
        <v>46</v>
      </c>
      <c r="H8498" s="176" t="n">
        <v>7061.29141232361</v>
      </c>
      <c r="I8498" s="177" t="n">
        <v>4284132.29700429</v>
      </c>
      <c r="J8498" s="178" t="str">
        <f>IF(I8498&gt;0,H8498/I8498,0)</f>
      </c>
      <c r="K8498" s="179" t="str">
        <f>1-EXP(-J8498)</f>
      </c>
      <c r="L8498" s="180" t="str">
        <f>IF(G8498=30,1,M8497)</f>
      </c>
      <c r="M8498" s="181" t="str">
        <f>L8498*(1-K8498)</f>
      </c>
    </row>
    <row r="8499">
      <c r="A8499" t="s">
        <v>164</v>
      </c>
      <c r="B8499" t="s">
        <v>112</v>
      </c>
      <c r="C8499" s="32" t="s">
        <v>377</v>
      </c>
      <c r="D8499" t="s">
        <v>112</v>
      </c>
      <c r="E8499" t="s">
        <v>476</v>
      </c>
      <c r="F8499" s="174" t="n">
        <v>2029</v>
      </c>
      <c r="G8499" s="175" t="n">
        <v>47</v>
      </c>
      <c r="H8499" s="176" t="n">
        <v>7493.34692776567</v>
      </c>
      <c r="I8499" s="177" t="n">
        <v>4147575.22854625</v>
      </c>
      <c r="J8499" s="178" t="str">
        <f>IF(I8499&gt;0,H8499/I8499,0)</f>
      </c>
      <c r="K8499" s="179" t="str">
        <f>1-EXP(-J8499)</f>
      </c>
      <c r="L8499" s="180" t="str">
        <f>IF(G8499=30,1,M8498)</f>
      </c>
      <c r="M8499" s="181" t="str">
        <f>L8499*(1-K8499)</f>
      </c>
    </row>
    <row r="8500">
      <c r="A8500" t="s">
        <v>164</v>
      </c>
      <c r="B8500" t="s">
        <v>112</v>
      </c>
      <c r="C8500" s="32" t="s">
        <v>377</v>
      </c>
      <c r="D8500" t="s">
        <v>112</v>
      </c>
      <c r="E8500" t="s">
        <v>476</v>
      </c>
      <c r="F8500" s="174" t="n">
        <v>2029</v>
      </c>
      <c r="G8500" s="175" t="n">
        <v>48</v>
      </c>
      <c r="H8500" s="176" t="n">
        <v>8058.76064723403</v>
      </c>
      <c r="I8500" s="177" t="n">
        <v>4073477.61978893</v>
      </c>
      <c r="J8500" s="178" t="str">
        <f>IF(I8500&gt;0,H8500/I8500,0)</f>
      </c>
      <c r="K8500" s="179" t="str">
        <f>1-EXP(-J8500)</f>
      </c>
      <c r="L8500" s="180" t="str">
        <f>IF(G8500=30,1,M8499)</f>
      </c>
      <c r="M8500" s="181" t="str">
        <f>L8500*(1-K8500)</f>
      </c>
    </row>
    <row r="8501">
      <c r="A8501" t="s">
        <v>164</v>
      </c>
      <c r="B8501" t="s">
        <v>112</v>
      </c>
      <c r="C8501" s="32" t="s">
        <v>377</v>
      </c>
      <c r="D8501" t="s">
        <v>112</v>
      </c>
      <c r="E8501" t="s">
        <v>476</v>
      </c>
      <c r="F8501" s="174" t="n">
        <v>2029</v>
      </c>
      <c r="G8501" s="175" t="n">
        <v>49</v>
      </c>
      <c r="H8501" s="176" t="n">
        <v>8691.66196114949</v>
      </c>
      <c r="I8501" s="177" t="n">
        <v>4015221.11470839</v>
      </c>
      <c r="J8501" s="178" t="str">
        <f>IF(I8501&gt;0,H8501/I8501,0)</f>
      </c>
      <c r="K8501" s="179" t="str">
        <f>1-EXP(-J8501)</f>
      </c>
      <c r="L8501" s="180" t="str">
        <f>IF(G8501=30,1,M8500)</f>
      </c>
      <c r="M8501" s="181" t="str">
        <f>L8501*(1-K8501)</f>
      </c>
    </row>
    <row r="8502">
      <c r="A8502" t="s">
        <v>164</v>
      </c>
      <c r="B8502" t="s">
        <v>112</v>
      </c>
      <c r="C8502" s="32" t="s">
        <v>377</v>
      </c>
      <c r="D8502" t="s">
        <v>112</v>
      </c>
      <c r="E8502" t="s">
        <v>476</v>
      </c>
      <c r="F8502" s="174" t="n">
        <v>2029</v>
      </c>
      <c r="G8502" s="175" t="n">
        <v>50</v>
      </c>
      <c r="H8502" s="176" t="n">
        <v>9969.81591504338</v>
      </c>
      <c r="I8502" s="177" t="n">
        <v>3951465.16914741</v>
      </c>
      <c r="J8502" s="178" t="str">
        <f>IF(I8502&gt;0,H8502/I8502,0)</f>
      </c>
      <c r="K8502" s="179" t="str">
        <f>1-EXP(-J8502)</f>
      </c>
      <c r="L8502" s="180" t="str">
        <f>IF(G8502=30,1,M8501)</f>
      </c>
      <c r="M8502" s="181" t="str">
        <f>L8502*(1-K8502)</f>
      </c>
    </row>
    <row r="8503">
      <c r="A8503" t="s">
        <v>164</v>
      </c>
      <c r="B8503" t="s">
        <v>112</v>
      </c>
      <c r="C8503" s="32" t="s">
        <v>377</v>
      </c>
      <c r="D8503" t="s">
        <v>112</v>
      </c>
      <c r="E8503" t="s">
        <v>476</v>
      </c>
      <c r="F8503" s="174" t="n">
        <v>2029</v>
      </c>
      <c r="G8503" s="175" t="n">
        <v>51</v>
      </c>
      <c r="H8503" s="176" t="n">
        <v>10656.6494309409</v>
      </c>
      <c r="I8503" s="177" t="n">
        <v>3867320.50839159</v>
      </c>
      <c r="J8503" s="178" t="str">
        <f>IF(I8503&gt;0,H8503/I8503,0)</f>
      </c>
      <c r="K8503" s="179" t="str">
        <f>1-EXP(-J8503)</f>
      </c>
      <c r="L8503" s="180" t="str">
        <f>IF(G8503=30,1,M8502)</f>
      </c>
      <c r="M8503" s="181" t="str">
        <f>L8503*(1-K8503)</f>
      </c>
    </row>
    <row r="8504">
      <c r="A8504" t="s">
        <v>164</v>
      </c>
      <c r="B8504" t="s">
        <v>112</v>
      </c>
      <c r="C8504" s="32" t="s">
        <v>377</v>
      </c>
      <c r="D8504" t="s">
        <v>112</v>
      </c>
      <c r="E8504" t="s">
        <v>476</v>
      </c>
      <c r="F8504" s="174" t="n">
        <v>2029</v>
      </c>
      <c r="G8504" s="175" t="n">
        <v>52</v>
      </c>
      <c r="H8504" s="176" t="n">
        <v>11447.4588542662</v>
      </c>
      <c r="I8504" s="177" t="n">
        <v>3801063.38645294</v>
      </c>
      <c r="J8504" s="178" t="str">
        <f>IF(I8504&gt;0,H8504/I8504,0)</f>
      </c>
      <c r="K8504" s="179" t="str">
        <f>1-EXP(-J8504)</f>
      </c>
      <c r="L8504" s="180" t="str">
        <f>IF(G8504=30,1,M8503)</f>
      </c>
      <c r="M8504" s="181" t="str">
        <f>L8504*(1-K8504)</f>
      </c>
    </row>
    <row r="8505">
      <c r="A8505" t="s">
        <v>164</v>
      </c>
      <c r="B8505" t="s">
        <v>112</v>
      </c>
      <c r="C8505" s="32" t="s">
        <v>377</v>
      </c>
      <c r="D8505" t="s">
        <v>112</v>
      </c>
      <c r="E8505" t="s">
        <v>476</v>
      </c>
      <c r="F8505" s="174" t="n">
        <v>2029</v>
      </c>
      <c r="G8505" s="175" t="n">
        <v>53</v>
      </c>
      <c r="H8505" s="176" t="n">
        <v>12239.9178004342</v>
      </c>
      <c r="I8505" s="177" t="n">
        <v>3722902.82214135</v>
      </c>
      <c r="J8505" s="178" t="str">
        <f>IF(I8505&gt;0,H8505/I8505,0)</f>
      </c>
      <c r="K8505" s="179" t="str">
        <f>1-EXP(-J8505)</f>
      </c>
      <c r="L8505" s="180" t="str">
        <f>IF(G8505=30,1,M8504)</f>
      </c>
      <c r="M8505" s="181" t="str">
        <f>L8505*(1-K8505)</f>
      </c>
    </row>
    <row r="8506">
      <c r="A8506" t="s">
        <v>164</v>
      </c>
      <c r="B8506" t="s">
        <v>112</v>
      </c>
      <c r="C8506" s="32" t="s">
        <v>377</v>
      </c>
      <c r="D8506" t="s">
        <v>112</v>
      </c>
      <c r="E8506" t="s">
        <v>476</v>
      </c>
      <c r="F8506" s="174" t="n">
        <v>2029</v>
      </c>
      <c r="G8506" s="175" t="n">
        <v>54</v>
      </c>
      <c r="H8506" s="176" t="n">
        <v>13080.5613288293</v>
      </c>
      <c r="I8506" s="177" t="n">
        <v>3643978.71737933</v>
      </c>
      <c r="J8506" s="178" t="str">
        <f>IF(I8506&gt;0,H8506/I8506,0)</f>
      </c>
      <c r="K8506" s="179" t="str">
        <f>1-EXP(-J8506)</f>
      </c>
      <c r="L8506" s="180" t="str">
        <f>IF(G8506=30,1,M8505)</f>
      </c>
      <c r="M8506" s="181" t="str">
        <f>L8506*(1-K8506)</f>
      </c>
    </row>
    <row r="8507">
      <c r="A8507" t="s">
        <v>164</v>
      </c>
      <c r="B8507" t="s">
        <v>112</v>
      </c>
      <c r="C8507" s="32" t="s">
        <v>377</v>
      </c>
      <c r="D8507" t="s">
        <v>112</v>
      </c>
      <c r="E8507" t="s">
        <v>476</v>
      </c>
      <c r="F8507" s="174" t="n">
        <v>2029</v>
      </c>
      <c r="G8507" s="175" t="n">
        <v>55</v>
      </c>
      <c r="H8507" s="176" t="n">
        <v>14034.4304888541</v>
      </c>
      <c r="I8507" s="177" t="n">
        <v>3537527.18700445</v>
      </c>
      <c r="J8507" s="178" t="str">
        <f>IF(I8507&gt;0,H8507/I8507,0)</f>
      </c>
      <c r="K8507" s="179" t="str">
        <f>1-EXP(-J8507)</f>
      </c>
      <c r="L8507" s="180" t="str">
        <f>IF(G8507=30,1,M8506)</f>
      </c>
      <c r="M8507" s="181" t="str">
        <f>L8507*(1-K8507)</f>
      </c>
    </row>
    <row r="8508">
      <c r="A8508" t="s">
        <v>164</v>
      </c>
      <c r="B8508" t="s">
        <v>112</v>
      </c>
      <c r="C8508" s="32" t="s">
        <v>377</v>
      </c>
      <c r="D8508" t="s">
        <v>112</v>
      </c>
      <c r="E8508" t="s">
        <v>476</v>
      </c>
      <c r="F8508" s="174" t="n">
        <v>2029</v>
      </c>
      <c r="G8508" s="175" t="n">
        <v>56</v>
      </c>
      <c r="H8508" s="176" t="n">
        <v>15121.5033797661</v>
      </c>
      <c r="I8508" s="177" t="n">
        <v>3490524.3422138</v>
      </c>
      <c r="J8508" s="178" t="str">
        <f>IF(I8508&gt;0,H8508/I8508,0)</f>
      </c>
      <c r="K8508" s="179" t="str">
        <f>1-EXP(-J8508)</f>
      </c>
      <c r="L8508" s="180" t="str">
        <f>IF(G8508=30,1,M8507)</f>
      </c>
      <c r="M8508" s="181" t="str">
        <f>L8508*(1-K8508)</f>
      </c>
    </row>
    <row r="8509">
      <c r="A8509" t="s">
        <v>164</v>
      </c>
      <c r="B8509" t="s">
        <v>112</v>
      </c>
      <c r="C8509" s="32" t="s">
        <v>377</v>
      </c>
      <c r="D8509" t="s">
        <v>112</v>
      </c>
      <c r="E8509" t="s">
        <v>476</v>
      </c>
      <c r="F8509" s="174" t="n">
        <v>2029</v>
      </c>
      <c r="G8509" s="175" t="n">
        <v>57</v>
      </c>
      <c r="H8509" s="176" t="n">
        <v>15543.983222116</v>
      </c>
      <c r="I8509" s="177" t="n">
        <v>3280677.41766223</v>
      </c>
      <c r="J8509" s="178" t="str">
        <f>IF(I8509&gt;0,H8509/I8509,0)</f>
      </c>
      <c r="K8509" s="179" t="str">
        <f>1-EXP(-J8509)</f>
      </c>
      <c r="L8509" s="180" t="str">
        <f>IF(G8509=30,1,M8508)</f>
      </c>
      <c r="M8509" s="181" t="str">
        <f>L8509*(1-K8509)</f>
      </c>
    </row>
    <row r="8510">
      <c r="A8510" t="s">
        <v>164</v>
      </c>
      <c r="B8510" t="s">
        <v>112</v>
      </c>
      <c r="C8510" s="32" t="s">
        <v>377</v>
      </c>
      <c r="D8510" t="s">
        <v>112</v>
      </c>
      <c r="E8510" t="s">
        <v>476</v>
      </c>
      <c r="F8510" s="174" t="n">
        <v>2029</v>
      </c>
      <c r="G8510" s="175" t="n">
        <v>58</v>
      </c>
      <c r="H8510" s="176" t="n">
        <v>16526.1369186541</v>
      </c>
      <c r="I8510" s="177" t="n">
        <v>3191825.83906932</v>
      </c>
      <c r="J8510" s="178" t="str">
        <f>IF(I8510&gt;0,H8510/I8510,0)</f>
      </c>
      <c r="K8510" s="179" t="str">
        <f>1-EXP(-J8510)</f>
      </c>
      <c r="L8510" s="180" t="str">
        <f>IF(G8510=30,1,M8509)</f>
      </c>
      <c r="M8510" s="181" t="str">
        <f>L8510*(1-K8510)</f>
      </c>
    </row>
    <row r="8511">
      <c r="A8511" t="s">
        <v>164</v>
      </c>
      <c r="B8511" t="s">
        <v>112</v>
      </c>
      <c r="C8511" s="32" t="s">
        <v>377</v>
      </c>
      <c r="D8511" t="s">
        <v>112</v>
      </c>
      <c r="E8511" t="s">
        <v>476</v>
      </c>
      <c r="F8511" s="174" t="n">
        <v>2029</v>
      </c>
      <c r="G8511" s="175" t="n">
        <v>59</v>
      </c>
      <c r="H8511" s="176" t="n">
        <v>17587.5322128681</v>
      </c>
      <c r="I8511" s="177" t="n">
        <v>3107273.08358121</v>
      </c>
      <c r="J8511" s="178" t="str">
        <f>IF(I8511&gt;0,H8511/I8511,0)</f>
      </c>
      <c r="K8511" s="179" t="str">
        <f>1-EXP(-J8511)</f>
      </c>
      <c r="L8511" s="180" t="str">
        <f>IF(G8511=30,1,M8510)</f>
      </c>
      <c r="M8511" s="181" t="str">
        <f>L8511*(1-K8511)</f>
      </c>
    </row>
    <row r="8512">
      <c r="A8512" t="s">
        <v>164</v>
      </c>
      <c r="B8512" t="s">
        <v>112</v>
      </c>
      <c r="C8512" s="32" t="s">
        <v>377</v>
      </c>
      <c r="D8512" t="s">
        <v>112</v>
      </c>
      <c r="E8512" t="s">
        <v>476</v>
      </c>
      <c r="F8512" s="174" t="n">
        <v>2029</v>
      </c>
      <c r="G8512" s="175" t="n">
        <v>60</v>
      </c>
      <c r="H8512" s="176" t="n">
        <v>19030.448933651</v>
      </c>
      <c r="I8512" s="177" t="n">
        <v>3013434.69861547</v>
      </c>
      <c r="J8512" s="178" t="str">
        <f>IF(I8512&gt;0,H8512/I8512,0)</f>
      </c>
      <c r="K8512" s="179" t="str">
        <f>1-EXP(-J8512)</f>
      </c>
      <c r="L8512" s="180" t="str">
        <f>IF(G8512=30,1,M8511)</f>
      </c>
      <c r="M8512" s="181" t="str">
        <f>L8512*(1-K8512)</f>
      </c>
    </row>
    <row r="8513">
      <c r="A8513" t="s">
        <v>164</v>
      </c>
      <c r="B8513" t="s">
        <v>112</v>
      </c>
      <c r="C8513" s="32" t="s">
        <v>377</v>
      </c>
      <c r="D8513" t="s">
        <v>112</v>
      </c>
      <c r="E8513" t="s">
        <v>476</v>
      </c>
      <c r="F8513" s="174" t="n">
        <v>2029</v>
      </c>
      <c r="G8513" s="175" t="n">
        <v>61</v>
      </c>
      <c r="H8513" s="176" t="n">
        <v>20021.7307920977</v>
      </c>
      <c r="I8513" s="177" t="n">
        <v>2899296.76636074</v>
      </c>
      <c r="J8513" s="178" t="str">
        <f>IF(I8513&gt;0,H8513/I8513,0)</f>
      </c>
      <c r="K8513" s="179" t="str">
        <f>1-EXP(-J8513)</f>
      </c>
      <c r="L8513" s="180" t="str">
        <f>IF(G8513=30,1,M8512)</f>
      </c>
      <c r="M8513" s="181" t="str">
        <f>L8513*(1-K8513)</f>
      </c>
    </row>
    <row r="8514">
      <c r="A8514" t="s">
        <v>164</v>
      </c>
      <c r="B8514" t="s">
        <v>112</v>
      </c>
      <c r="C8514" s="32" t="s">
        <v>377</v>
      </c>
      <c r="D8514" t="s">
        <v>112</v>
      </c>
      <c r="E8514" t="s">
        <v>476</v>
      </c>
      <c r="F8514" s="174" t="n">
        <v>2029</v>
      </c>
      <c r="G8514" s="175" t="n">
        <v>62</v>
      </c>
      <c r="H8514" s="176" t="n">
        <v>20833.8453660072</v>
      </c>
      <c r="I8514" s="177" t="n">
        <v>2754827.19395821</v>
      </c>
      <c r="J8514" s="178" t="str">
        <f>IF(I8514&gt;0,H8514/I8514,0)</f>
      </c>
      <c r="K8514" s="179" t="str">
        <f>1-EXP(-J8514)</f>
      </c>
      <c r="L8514" s="180" t="str">
        <f>IF(G8514=30,1,M8513)</f>
      </c>
      <c r="M8514" s="181" t="str">
        <f>L8514*(1-K8514)</f>
      </c>
    </row>
    <row r="8515">
      <c r="A8515" t="s">
        <v>164</v>
      </c>
      <c r="B8515" t="s">
        <v>112</v>
      </c>
      <c r="C8515" s="32" t="s">
        <v>377</v>
      </c>
      <c r="D8515" t="s">
        <v>112</v>
      </c>
      <c r="E8515" t="s">
        <v>476</v>
      </c>
      <c r="F8515" s="174" t="n">
        <v>2029</v>
      </c>
      <c r="G8515" s="175" t="n">
        <v>63</v>
      </c>
      <c r="H8515" s="176" t="n">
        <v>21906.1496511284</v>
      </c>
      <c r="I8515" s="177" t="n">
        <v>2646414.93847185</v>
      </c>
      <c r="J8515" s="178" t="str">
        <f>IF(I8515&gt;0,H8515/I8515,0)</f>
      </c>
      <c r="K8515" s="179" t="str">
        <f>1-EXP(-J8515)</f>
      </c>
      <c r="L8515" s="180" t="str">
        <f>IF(G8515=30,1,M8514)</f>
      </c>
      <c r="M8515" s="181" t="str">
        <f>L8515*(1-K8515)</f>
      </c>
    </row>
    <row r="8516">
      <c r="A8516" t="s">
        <v>164</v>
      </c>
      <c r="B8516" t="s">
        <v>112</v>
      </c>
      <c r="C8516" s="32" t="s">
        <v>377</v>
      </c>
      <c r="D8516" t="s">
        <v>112</v>
      </c>
      <c r="E8516" t="s">
        <v>476</v>
      </c>
      <c r="F8516" s="174" t="n">
        <v>2029</v>
      </c>
      <c r="G8516" s="175" t="n">
        <v>64</v>
      </c>
      <c r="H8516" s="176" t="n">
        <v>22808.7325304729</v>
      </c>
      <c r="I8516" s="177" t="n">
        <v>2516681.71206821</v>
      </c>
      <c r="J8516" s="178" t="str">
        <f>IF(I8516&gt;0,H8516/I8516,0)</f>
      </c>
      <c r="K8516" s="179" t="str">
        <f>1-EXP(-J8516)</f>
      </c>
      <c r="L8516" s="180" t="str">
        <f>IF(G8516=30,1,M8515)</f>
      </c>
      <c r="M8516" s="181" t="str">
        <f>L8516*(1-K8516)</f>
      </c>
    </row>
    <row r="8517">
      <c r="A8517" t="s">
        <v>164</v>
      </c>
      <c r="B8517" t="s">
        <v>112</v>
      </c>
      <c r="C8517" s="32" t="s">
        <v>377</v>
      </c>
      <c r="D8517" t="s">
        <v>112</v>
      </c>
      <c r="E8517" t="s">
        <v>476</v>
      </c>
      <c r="F8517" s="174" t="n">
        <v>2029</v>
      </c>
      <c r="G8517" s="175" t="n">
        <v>65</v>
      </c>
      <c r="H8517" s="176" t="n">
        <v>23041.077458081</v>
      </c>
      <c r="I8517" s="177" t="n">
        <v>2387169.45028782</v>
      </c>
      <c r="J8517" s="178" t="str">
        <f>IF(I8517&gt;0,H8517/I8517,0)</f>
      </c>
      <c r="K8517" s="179" t="str">
        <f>1-EXP(-J8517)</f>
      </c>
      <c r="L8517" s="180" t="str">
        <f>IF(G8517=30,1,M8516)</f>
      </c>
      <c r="M8517" s="181" t="str">
        <f>L8517*(1-K8517)</f>
      </c>
    </row>
    <row r="8518">
      <c r="A8518" t="s">
        <v>164</v>
      </c>
      <c r="B8518" t="s">
        <v>112</v>
      </c>
      <c r="C8518" s="32" t="s">
        <v>377</v>
      </c>
      <c r="D8518" t="s">
        <v>112</v>
      </c>
      <c r="E8518" t="s">
        <v>476</v>
      </c>
      <c r="F8518" s="174" t="n">
        <v>2029</v>
      </c>
      <c r="G8518" s="175" t="n">
        <v>66</v>
      </c>
      <c r="H8518" s="176" t="n">
        <v>23939.2758200833</v>
      </c>
      <c r="I8518" s="177" t="n">
        <v>2262682.98795294</v>
      </c>
      <c r="J8518" s="178" t="str">
        <f>IF(I8518&gt;0,H8518/I8518,0)</f>
      </c>
      <c r="K8518" s="179" t="str">
        <f>1-EXP(-J8518)</f>
      </c>
      <c r="L8518" s="180" t="str">
        <f>IF(G8518=30,1,M8517)</f>
      </c>
      <c r="M8518" s="181" t="str">
        <f>L8518*(1-K8518)</f>
      </c>
    </row>
    <row r="8519">
      <c r="A8519" t="s">
        <v>164</v>
      </c>
      <c r="B8519" t="s">
        <v>112</v>
      </c>
      <c r="C8519" s="32" t="s">
        <v>377</v>
      </c>
      <c r="D8519" t="s">
        <v>112</v>
      </c>
      <c r="E8519" t="s">
        <v>476</v>
      </c>
      <c r="F8519" s="174" t="n">
        <v>2029</v>
      </c>
      <c r="G8519" s="175" t="n">
        <v>67</v>
      </c>
      <c r="H8519" s="176" t="n">
        <v>24605.5217657442</v>
      </c>
      <c r="I8519" s="177" t="n">
        <v>2113115.79412733</v>
      </c>
      <c r="J8519" s="178" t="str">
        <f>IF(I8519&gt;0,H8519/I8519,0)</f>
      </c>
      <c r="K8519" s="179" t="str">
        <f>1-EXP(-J8519)</f>
      </c>
      <c r="L8519" s="180" t="str">
        <f>IF(G8519=30,1,M8518)</f>
      </c>
      <c r="M8519" s="181" t="str">
        <f>L8519*(1-K8519)</f>
      </c>
    </row>
    <row r="8520">
      <c r="A8520" t="s">
        <v>164</v>
      </c>
      <c r="B8520" t="s">
        <v>112</v>
      </c>
      <c r="C8520" s="32" t="s">
        <v>377</v>
      </c>
      <c r="D8520" t="s">
        <v>112</v>
      </c>
      <c r="E8520" t="s">
        <v>476</v>
      </c>
      <c r="F8520" s="174" t="n">
        <v>2029</v>
      </c>
      <c r="G8520" s="175" t="n">
        <v>68</v>
      </c>
      <c r="H8520" s="176" t="n">
        <v>25398.396633084</v>
      </c>
      <c r="I8520" s="177" t="n">
        <v>1988245.51846291</v>
      </c>
      <c r="J8520" s="178" t="str">
        <f>IF(I8520&gt;0,H8520/I8520,0)</f>
      </c>
      <c r="K8520" s="179" t="str">
        <f>1-EXP(-J8520)</f>
      </c>
      <c r="L8520" s="180" t="str">
        <f>IF(G8520=30,1,M8519)</f>
      </c>
      <c r="M8520" s="181" t="str">
        <f>L8520*(1-K8520)</f>
      </c>
    </row>
    <row r="8521">
      <c r="A8521" t="s">
        <v>164</v>
      </c>
      <c r="B8521" t="s">
        <v>112</v>
      </c>
      <c r="C8521" s="32" t="s">
        <v>377</v>
      </c>
      <c r="D8521" t="s">
        <v>112</v>
      </c>
      <c r="E8521" t="s">
        <v>476</v>
      </c>
      <c r="F8521" s="174" t="n">
        <v>2029</v>
      </c>
      <c r="G8521" s="175" t="n">
        <v>69</v>
      </c>
      <c r="H8521" s="176" t="n">
        <v>26083.3256147966</v>
      </c>
      <c r="I8521" s="177" t="n">
        <v>1859982.10933492</v>
      </c>
      <c r="J8521" s="178" t="str">
        <f>IF(I8521&gt;0,H8521/I8521,0)</f>
      </c>
      <c r="K8521" s="179" t="str">
        <f>1-EXP(-J8521)</f>
      </c>
      <c r="L8521" s="180" t="str">
        <f>IF(G8521=30,1,M8520)</f>
      </c>
      <c r="M8521" s="181" t="str">
        <f>L8521*(1-K8521)</f>
      </c>
    </row>
    <row r="8522">
      <c r="A8522" t="s">
        <v>164</v>
      </c>
      <c r="B8522" t="s">
        <v>112</v>
      </c>
      <c r="C8522" s="32" t="s">
        <v>377</v>
      </c>
      <c r="D8522" t="s">
        <v>112</v>
      </c>
      <c r="E8522" t="s">
        <v>476</v>
      </c>
      <c r="F8522" s="174" t="n">
        <v>2030</v>
      </c>
      <c r="G8522" s="175" t="n">
        <v>30</v>
      </c>
      <c r="H8522" s="176" t="n">
        <v>954.561909011068</v>
      </c>
      <c r="I8522" s="177" t="n">
        <v>4327148.80938421</v>
      </c>
      <c r="J8522" s="178" t="str">
        <f>IF(I8522&gt;0,H8522/I8522,0)</f>
      </c>
      <c r="K8522" s="179" t="str">
        <f>1-EXP(-J8522)</f>
      </c>
      <c r="L8522" s="180" t="str">
        <f>IF(G8522=30,1,M8521)</f>
      </c>
      <c r="M8522" s="181" t="str">
        <f>L8522*(1-K8522)</f>
      </c>
    </row>
    <row r="8523">
      <c r="A8523" t="s">
        <v>164</v>
      </c>
      <c r="B8523" t="s">
        <v>112</v>
      </c>
      <c r="C8523" s="32" t="s">
        <v>377</v>
      </c>
      <c r="D8523" t="s">
        <v>112</v>
      </c>
      <c r="E8523" t="s">
        <v>476</v>
      </c>
      <c r="F8523" s="174" t="n">
        <v>2030</v>
      </c>
      <c r="G8523" s="175" t="n">
        <v>31</v>
      </c>
      <c r="H8523" s="176" t="n">
        <v>1095.81515926344</v>
      </c>
      <c r="I8523" s="177" t="n">
        <v>4347585.95869366</v>
      </c>
      <c r="J8523" s="178" t="str">
        <f>IF(I8523&gt;0,H8523/I8523,0)</f>
      </c>
      <c r="K8523" s="179" t="str">
        <f>1-EXP(-J8523)</f>
      </c>
      <c r="L8523" s="180" t="str">
        <f>IF(G8523=30,1,M8522)</f>
      </c>
      <c r="M8523" s="181" t="str">
        <f>L8523*(1-K8523)</f>
      </c>
    </row>
    <row r="8524">
      <c r="A8524" t="s">
        <v>164</v>
      </c>
      <c r="B8524" t="s">
        <v>112</v>
      </c>
      <c r="C8524" s="32" t="s">
        <v>377</v>
      </c>
      <c r="D8524" t="s">
        <v>112</v>
      </c>
      <c r="E8524" t="s">
        <v>476</v>
      </c>
      <c r="F8524" s="174" t="n">
        <v>2030</v>
      </c>
      <c r="G8524" s="175" t="n">
        <v>32</v>
      </c>
      <c r="H8524" s="176" t="n">
        <v>1169.03203808486</v>
      </c>
      <c r="I8524" s="177" t="n">
        <v>4407855.66705833</v>
      </c>
      <c r="J8524" s="178" t="str">
        <f>IF(I8524&gt;0,H8524/I8524,0)</f>
      </c>
      <c r="K8524" s="179" t="str">
        <f>1-EXP(-J8524)</f>
      </c>
      <c r="L8524" s="180" t="str">
        <f>IF(G8524=30,1,M8523)</f>
      </c>
      <c r="M8524" s="181" t="str">
        <f>L8524*(1-K8524)</f>
      </c>
    </row>
    <row r="8525">
      <c r="A8525" t="s">
        <v>164</v>
      </c>
      <c r="B8525" t="s">
        <v>112</v>
      </c>
      <c r="C8525" s="32" t="s">
        <v>377</v>
      </c>
      <c r="D8525" t="s">
        <v>112</v>
      </c>
      <c r="E8525" t="s">
        <v>476</v>
      </c>
      <c r="F8525" s="174" t="n">
        <v>2030</v>
      </c>
      <c r="G8525" s="175" t="n">
        <v>33</v>
      </c>
      <c r="H8525" s="176" t="n">
        <v>1474.49028913935</v>
      </c>
      <c r="I8525" s="177" t="n">
        <v>4548815.20803026</v>
      </c>
      <c r="J8525" s="178" t="str">
        <f>IF(I8525&gt;0,H8525/I8525,0)</f>
      </c>
      <c r="K8525" s="179" t="str">
        <f>1-EXP(-J8525)</f>
      </c>
      <c r="L8525" s="180" t="str">
        <f>IF(G8525=30,1,M8524)</f>
      </c>
      <c r="M8525" s="181" t="str">
        <f>L8525*(1-K8525)</f>
      </c>
    </row>
    <row r="8526">
      <c r="A8526" t="s">
        <v>164</v>
      </c>
      <c r="B8526" t="s">
        <v>112</v>
      </c>
      <c r="C8526" s="32" t="s">
        <v>377</v>
      </c>
      <c r="D8526" t="s">
        <v>112</v>
      </c>
      <c r="E8526" t="s">
        <v>476</v>
      </c>
      <c r="F8526" s="174" t="n">
        <v>2030</v>
      </c>
      <c r="G8526" s="175" t="n">
        <v>34</v>
      </c>
      <c r="H8526" s="176" t="n">
        <v>1547.2120886667</v>
      </c>
      <c r="I8526" s="177" t="n">
        <v>4506005.52207515</v>
      </c>
      <c r="J8526" s="178" t="str">
        <f>IF(I8526&gt;0,H8526/I8526,0)</f>
      </c>
      <c r="K8526" s="179" t="str">
        <f>1-EXP(-J8526)</f>
      </c>
      <c r="L8526" s="180" t="str">
        <f>IF(G8526=30,1,M8525)</f>
      </c>
      <c r="M8526" s="181" t="str">
        <f>L8526*(1-K8526)</f>
      </c>
    </row>
    <row r="8527">
      <c r="A8527" t="s">
        <v>164</v>
      </c>
      <c r="B8527" t="s">
        <v>112</v>
      </c>
      <c r="C8527" s="32" t="s">
        <v>377</v>
      </c>
      <c r="D8527" t="s">
        <v>112</v>
      </c>
      <c r="E8527" t="s">
        <v>476</v>
      </c>
      <c r="F8527" s="174" t="n">
        <v>2030</v>
      </c>
      <c r="G8527" s="175" t="n">
        <v>35</v>
      </c>
      <c r="H8527" s="176" t="n">
        <v>2069.22139859699</v>
      </c>
      <c r="I8527" s="177" t="n">
        <v>4433000.42805841</v>
      </c>
      <c r="J8527" s="178" t="str">
        <f>IF(I8527&gt;0,H8527/I8527,0)</f>
      </c>
      <c r="K8527" s="179" t="str">
        <f>1-EXP(-J8527)</f>
      </c>
      <c r="L8527" s="180" t="str">
        <f>IF(G8527=30,1,M8526)</f>
      </c>
      <c r="M8527" s="181" t="str">
        <f>L8527*(1-K8527)</f>
      </c>
    </row>
    <row r="8528">
      <c r="A8528" t="s">
        <v>164</v>
      </c>
      <c r="B8528" t="s">
        <v>112</v>
      </c>
      <c r="C8528" s="32" t="s">
        <v>377</v>
      </c>
      <c r="D8528" t="s">
        <v>112</v>
      </c>
      <c r="E8528" t="s">
        <v>476</v>
      </c>
      <c r="F8528" s="174" t="n">
        <v>2030</v>
      </c>
      <c r="G8528" s="175" t="n">
        <v>36</v>
      </c>
      <c r="H8528" s="176" t="n">
        <v>2183.98021981426</v>
      </c>
      <c r="I8528" s="177" t="n">
        <v>4375259.18122334</v>
      </c>
      <c r="J8528" s="178" t="str">
        <f>IF(I8528&gt;0,H8528/I8528,0)</f>
      </c>
      <c r="K8528" s="179" t="str">
        <f>1-EXP(-J8528)</f>
      </c>
      <c r="L8528" s="180" t="str">
        <f>IF(G8528=30,1,M8527)</f>
      </c>
      <c r="M8528" s="181" t="str">
        <f>L8528*(1-K8528)</f>
      </c>
    </row>
    <row r="8529">
      <c r="A8529" t="s">
        <v>164</v>
      </c>
      <c r="B8529" t="s">
        <v>112</v>
      </c>
      <c r="C8529" s="32" t="s">
        <v>377</v>
      </c>
      <c r="D8529" t="s">
        <v>112</v>
      </c>
      <c r="E8529" t="s">
        <v>476</v>
      </c>
      <c r="F8529" s="174" t="n">
        <v>2030</v>
      </c>
      <c r="G8529" s="175" t="n">
        <v>37</v>
      </c>
      <c r="H8529" s="176" t="n">
        <v>2313.18732154473</v>
      </c>
      <c r="I8529" s="177" t="n">
        <v>4321578.0387858</v>
      </c>
      <c r="J8529" s="178" t="str">
        <f>IF(I8529&gt;0,H8529/I8529,0)</f>
      </c>
      <c r="K8529" s="179" t="str">
        <f>1-EXP(-J8529)</f>
      </c>
      <c r="L8529" s="180" t="str">
        <f>IF(G8529=30,1,M8528)</f>
      </c>
      <c r="M8529" s="181" t="str">
        <f>L8529*(1-K8529)</f>
      </c>
    </row>
    <row r="8530">
      <c r="A8530" t="s">
        <v>164</v>
      </c>
      <c r="B8530" t="s">
        <v>112</v>
      </c>
      <c r="C8530" s="32" t="s">
        <v>377</v>
      </c>
      <c r="D8530" t="s">
        <v>112</v>
      </c>
      <c r="E8530" t="s">
        <v>476</v>
      </c>
      <c r="F8530" s="174" t="n">
        <v>2030</v>
      </c>
      <c r="G8530" s="175" t="n">
        <v>38</v>
      </c>
      <c r="H8530" s="176" t="n">
        <v>2505.22702809124</v>
      </c>
      <c r="I8530" s="177" t="n">
        <v>4359270.44073093</v>
      </c>
      <c r="J8530" s="178" t="str">
        <f>IF(I8530&gt;0,H8530/I8530,0)</f>
      </c>
      <c r="K8530" s="179" t="str">
        <f>1-EXP(-J8530)</f>
      </c>
      <c r="L8530" s="180" t="str">
        <f>IF(G8530=30,1,M8529)</f>
      </c>
      <c r="M8530" s="181" t="str">
        <f>L8530*(1-K8530)</f>
      </c>
    </row>
    <row r="8531">
      <c r="A8531" t="s">
        <v>164</v>
      </c>
      <c r="B8531" t="s">
        <v>112</v>
      </c>
      <c r="C8531" s="32" t="s">
        <v>377</v>
      </c>
      <c r="D8531" t="s">
        <v>112</v>
      </c>
      <c r="E8531" t="s">
        <v>476</v>
      </c>
      <c r="F8531" s="174" t="n">
        <v>2030</v>
      </c>
      <c r="G8531" s="175" t="n">
        <v>39</v>
      </c>
      <c r="H8531" s="176" t="n">
        <v>2707.01984507836</v>
      </c>
      <c r="I8531" s="177" t="n">
        <v>4377237.85152591</v>
      </c>
      <c r="J8531" s="178" t="str">
        <f>IF(I8531&gt;0,H8531/I8531,0)</f>
      </c>
      <c r="K8531" s="179" t="str">
        <f>1-EXP(-J8531)</f>
      </c>
      <c r="L8531" s="180" t="str">
        <f>IF(G8531=30,1,M8530)</f>
      </c>
      <c r="M8531" s="181" t="str">
        <f>L8531*(1-K8531)</f>
      </c>
    </row>
    <row r="8532">
      <c r="A8532" t="s">
        <v>164</v>
      </c>
      <c r="B8532" t="s">
        <v>112</v>
      </c>
      <c r="C8532" s="32" t="s">
        <v>377</v>
      </c>
      <c r="D8532" t="s">
        <v>112</v>
      </c>
      <c r="E8532" t="s">
        <v>476</v>
      </c>
      <c r="F8532" s="174" t="n">
        <v>2030</v>
      </c>
      <c r="G8532" s="175" t="n">
        <v>40</v>
      </c>
      <c r="H8532" s="176" t="n">
        <v>5117.9545902282</v>
      </c>
      <c r="I8532" s="177" t="n">
        <v>6445507.71588637</v>
      </c>
      <c r="J8532" s="178" t="str">
        <f>IF(I8532&gt;0,H8532/I8532,0)</f>
      </c>
      <c r="K8532" s="179" t="str">
        <f>1-EXP(-J8532)</f>
      </c>
      <c r="L8532" s="180" t="str">
        <f>IF(G8532=30,1,M8531)</f>
      </c>
      <c r="M8532" s="181" t="str">
        <f>L8532*(1-K8532)</f>
      </c>
    </row>
    <row r="8533">
      <c r="A8533" t="s">
        <v>164</v>
      </c>
      <c r="B8533" t="s">
        <v>112</v>
      </c>
      <c r="C8533" s="32" t="s">
        <v>377</v>
      </c>
      <c r="D8533" t="s">
        <v>112</v>
      </c>
      <c r="E8533" t="s">
        <v>476</v>
      </c>
      <c r="F8533" s="174" t="n">
        <v>2030</v>
      </c>
      <c r="G8533" s="175" t="n">
        <v>41</v>
      </c>
      <c r="H8533" s="176" t="n">
        <v>3899.01871072117</v>
      </c>
      <c r="I8533" s="177" t="n">
        <v>4334862.18842344</v>
      </c>
      <c r="J8533" s="178" t="str">
        <f>IF(I8533&gt;0,H8533/I8533,0)</f>
      </c>
      <c r="K8533" s="179" t="str">
        <f>1-EXP(-J8533)</f>
      </c>
      <c r="L8533" s="180" t="str">
        <f>IF(G8533=30,1,M8532)</f>
      </c>
      <c r="M8533" s="181" t="str">
        <f>L8533*(1-K8533)</f>
      </c>
    </row>
    <row r="8534">
      <c r="A8534" t="s">
        <v>164</v>
      </c>
      <c r="B8534" t="s">
        <v>112</v>
      </c>
      <c r="C8534" s="32" t="s">
        <v>377</v>
      </c>
      <c r="D8534" t="s">
        <v>112</v>
      </c>
      <c r="E8534" t="s">
        <v>476</v>
      </c>
      <c r="F8534" s="174" t="n">
        <v>2030</v>
      </c>
      <c r="G8534" s="175" t="n">
        <v>42</v>
      </c>
      <c r="H8534" s="176" t="n">
        <v>4210.94436701803</v>
      </c>
      <c r="I8534" s="177" t="n">
        <v>4318004.00138514</v>
      </c>
      <c r="J8534" s="178" t="str">
        <f>IF(I8534&gt;0,H8534/I8534,0)</f>
      </c>
      <c r="K8534" s="179" t="str">
        <f>1-EXP(-J8534)</f>
      </c>
      <c r="L8534" s="180" t="str">
        <f>IF(G8534=30,1,M8533)</f>
      </c>
      <c r="M8534" s="181" t="str">
        <f>L8534*(1-K8534)</f>
      </c>
    </row>
    <row r="8535">
      <c r="A8535" t="s">
        <v>164</v>
      </c>
      <c r="B8535" t="s">
        <v>112</v>
      </c>
      <c r="C8535" s="32" t="s">
        <v>377</v>
      </c>
      <c r="D8535" t="s">
        <v>112</v>
      </c>
      <c r="E8535" t="s">
        <v>476</v>
      </c>
      <c r="F8535" s="174" t="n">
        <v>2030</v>
      </c>
      <c r="G8535" s="175" t="n">
        <v>43</v>
      </c>
      <c r="H8535" s="176" t="n">
        <v>4441.45767535182</v>
      </c>
      <c r="I8535" s="177" t="n">
        <v>4185589.6639859</v>
      </c>
      <c r="J8535" s="178" t="str">
        <f>IF(I8535&gt;0,H8535/I8535,0)</f>
      </c>
      <c r="K8535" s="179" t="str">
        <f>1-EXP(-J8535)</f>
      </c>
      <c r="L8535" s="180" t="str">
        <f>IF(G8535=30,1,M8534)</f>
      </c>
      <c r="M8535" s="181" t="str">
        <f>L8535*(1-K8535)</f>
      </c>
    </row>
    <row r="8536">
      <c r="A8536" t="s">
        <v>164</v>
      </c>
      <c r="B8536" t="s">
        <v>112</v>
      </c>
      <c r="C8536" s="32" t="s">
        <v>377</v>
      </c>
      <c r="D8536" t="s">
        <v>112</v>
      </c>
      <c r="E8536" t="s">
        <v>476</v>
      </c>
      <c r="F8536" s="174" t="n">
        <v>2030</v>
      </c>
      <c r="G8536" s="175" t="n">
        <v>44</v>
      </c>
      <c r="H8536" s="176" t="n">
        <v>4806.08729626529</v>
      </c>
      <c r="I8536" s="177" t="n">
        <v>4150797.36947069</v>
      </c>
      <c r="J8536" s="178" t="str">
        <f>IF(I8536&gt;0,H8536/I8536,0)</f>
      </c>
      <c r="K8536" s="179" t="str">
        <f>1-EXP(-J8536)</f>
      </c>
      <c r="L8536" s="180" t="str">
        <f>IF(G8536=30,1,M8535)</f>
      </c>
      <c r="M8536" s="181" t="str">
        <f>L8536*(1-K8536)</f>
      </c>
    </row>
    <row r="8537">
      <c r="A8537" t="s">
        <v>164</v>
      </c>
      <c r="B8537" t="s">
        <v>112</v>
      </c>
      <c r="C8537" s="32" t="s">
        <v>377</v>
      </c>
      <c r="D8537" t="s">
        <v>112</v>
      </c>
      <c r="E8537" t="s">
        <v>476</v>
      </c>
      <c r="F8537" s="174" t="n">
        <v>2030</v>
      </c>
      <c r="G8537" s="175" t="n">
        <v>45</v>
      </c>
      <c r="H8537" s="176" t="n">
        <v>6304.07058072601</v>
      </c>
      <c r="I8537" s="177" t="n">
        <v>4209505.00499586</v>
      </c>
      <c r="J8537" s="178" t="str">
        <f>IF(I8537&gt;0,H8537/I8537,0)</f>
      </c>
      <c r="K8537" s="179" t="str">
        <f>1-EXP(-J8537)</f>
      </c>
      <c r="L8537" s="180" t="str">
        <f>IF(G8537=30,1,M8536)</f>
      </c>
      <c r="M8537" s="181" t="str">
        <f>L8537*(1-K8537)</f>
      </c>
    </row>
    <row r="8538">
      <c r="A8538" t="s">
        <v>164</v>
      </c>
      <c r="B8538" t="s">
        <v>112</v>
      </c>
      <c r="C8538" s="32" t="s">
        <v>377</v>
      </c>
      <c r="D8538" t="s">
        <v>112</v>
      </c>
      <c r="E8538" t="s">
        <v>476</v>
      </c>
      <c r="F8538" s="174" t="n">
        <v>2030</v>
      </c>
      <c r="G8538" s="175" t="n">
        <v>46</v>
      </c>
      <c r="H8538" s="176" t="n">
        <v>7040.19572668887</v>
      </c>
      <c r="I8538" s="177" t="n">
        <v>4292137.77896133</v>
      </c>
      <c r="J8538" s="178" t="str">
        <f>IF(I8538&gt;0,H8538/I8538,0)</f>
      </c>
      <c r="K8538" s="179" t="str">
        <f>1-EXP(-J8538)</f>
      </c>
      <c r="L8538" s="180" t="str">
        <f>IF(G8538=30,1,M8537)</f>
      </c>
      <c r="M8538" s="181" t="str">
        <f>L8538*(1-K8538)</f>
      </c>
    </row>
    <row r="8539">
      <c r="A8539" t="s">
        <v>164</v>
      </c>
      <c r="B8539" t="s">
        <v>112</v>
      </c>
      <c r="C8539" s="32" t="s">
        <v>377</v>
      </c>
      <c r="D8539" t="s">
        <v>112</v>
      </c>
      <c r="E8539" t="s">
        <v>476</v>
      </c>
      <c r="F8539" s="174" t="n">
        <v>2030</v>
      </c>
      <c r="G8539" s="175" t="n">
        <v>47</v>
      </c>
      <c r="H8539" s="176" t="n">
        <v>7668.8709571623</v>
      </c>
      <c r="I8539" s="177" t="n">
        <v>4266832.22534156</v>
      </c>
      <c r="J8539" s="178" t="str">
        <f>IF(I8539&gt;0,H8539/I8539,0)</f>
      </c>
      <c r="K8539" s="179" t="str">
        <f>1-EXP(-J8539)</f>
      </c>
      <c r="L8539" s="180" t="str">
        <f>IF(G8539=30,1,M8538)</f>
      </c>
      <c r="M8539" s="181" t="str">
        <f>L8539*(1-K8539)</f>
      </c>
    </row>
    <row r="8540">
      <c r="A8540" t="s">
        <v>164</v>
      </c>
      <c r="B8540" t="s">
        <v>112</v>
      </c>
      <c r="C8540" s="32" t="s">
        <v>377</v>
      </c>
      <c r="D8540" t="s">
        <v>112</v>
      </c>
      <c r="E8540" t="s">
        <v>476</v>
      </c>
      <c r="F8540" s="174" t="n">
        <v>2030</v>
      </c>
      <c r="G8540" s="175" t="n">
        <v>48</v>
      </c>
      <c r="H8540" s="176" t="n">
        <v>8136.13145304129</v>
      </c>
      <c r="I8540" s="177" t="n">
        <v>4129226.87682948</v>
      </c>
      <c r="J8540" s="178" t="str">
        <f>IF(I8540&gt;0,H8540/I8540,0)</f>
      </c>
      <c r="K8540" s="179" t="str">
        <f>1-EXP(-J8540)</f>
      </c>
      <c r="L8540" s="180" t="str">
        <f>IF(G8540=30,1,M8539)</f>
      </c>
      <c r="M8540" s="181" t="str">
        <f>L8540*(1-K8540)</f>
      </c>
    </row>
    <row r="8541">
      <c r="A8541" t="s">
        <v>164</v>
      </c>
      <c r="B8541" t="s">
        <v>112</v>
      </c>
      <c r="C8541" s="32" t="s">
        <v>377</v>
      </c>
      <c r="D8541" t="s">
        <v>112</v>
      </c>
      <c r="E8541" t="s">
        <v>476</v>
      </c>
      <c r="F8541" s="174" t="n">
        <v>2030</v>
      </c>
      <c r="G8541" s="175" t="n">
        <v>49</v>
      </c>
      <c r="H8541" s="176" t="n">
        <v>8744.21176261784</v>
      </c>
      <c r="I8541" s="177" t="n">
        <v>4053745.69430008</v>
      </c>
      <c r="J8541" s="178" t="str">
        <f>IF(I8541&gt;0,H8541/I8541,0)</f>
      </c>
      <c r="K8541" s="179" t="str">
        <f>1-EXP(-J8541)</f>
      </c>
      <c r="L8541" s="180" t="str">
        <f>IF(G8541=30,1,M8540)</f>
      </c>
      <c r="M8541" s="181" t="str">
        <f>L8541*(1-K8541)</f>
      </c>
    </row>
    <row r="8542">
      <c r="A8542" t="s">
        <v>164</v>
      </c>
      <c r="B8542" t="s">
        <v>112</v>
      </c>
      <c r="C8542" s="32" t="s">
        <v>377</v>
      </c>
      <c r="D8542" t="s">
        <v>112</v>
      </c>
      <c r="E8542" t="s">
        <v>476</v>
      </c>
      <c r="F8542" s="174" t="n">
        <v>2030</v>
      </c>
      <c r="G8542" s="175" t="n">
        <v>50</v>
      </c>
      <c r="H8542" s="176" t="n">
        <v>10030.9803688319</v>
      </c>
      <c r="I8542" s="177" t="n">
        <v>3993936.43743749</v>
      </c>
      <c r="J8542" s="178" t="str">
        <f>IF(I8542&gt;0,H8542/I8542,0)</f>
      </c>
      <c r="K8542" s="179" t="str">
        <f>1-EXP(-J8542)</f>
      </c>
      <c r="L8542" s="180" t="str">
        <f>IF(G8542=30,1,M8541)</f>
      </c>
      <c r="M8542" s="181" t="str">
        <f>L8542*(1-K8542)</f>
      </c>
    </row>
    <row r="8543">
      <c r="A8543" t="s">
        <v>164</v>
      </c>
      <c r="B8543" t="s">
        <v>112</v>
      </c>
      <c r="C8543" s="32" t="s">
        <v>377</v>
      </c>
      <c r="D8543" t="s">
        <v>112</v>
      </c>
      <c r="E8543" t="s">
        <v>476</v>
      </c>
      <c r="F8543" s="174" t="n">
        <v>2030</v>
      </c>
      <c r="G8543" s="175" t="n">
        <v>51</v>
      </c>
      <c r="H8543" s="176" t="n">
        <v>10778.3750459237</v>
      </c>
      <c r="I8543" s="177" t="n">
        <v>3927681.7423788</v>
      </c>
      <c r="J8543" s="178" t="str">
        <f>IF(I8543&gt;0,H8543/I8543,0)</f>
      </c>
      <c r="K8543" s="179" t="str">
        <f>1-EXP(-J8543)</f>
      </c>
      <c r="L8543" s="180" t="str">
        <f>IF(G8543=30,1,M8542)</f>
      </c>
      <c r="M8543" s="181" t="str">
        <f>L8543*(1-K8543)</f>
      </c>
    </row>
    <row r="8544">
      <c r="A8544" t="s">
        <v>164</v>
      </c>
      <c r="B8544" t="s">
        <v>112</v>
      </c>
      <c r="C8544" s="32" t="s">
        <v>377</v>
      </c>
      <c r="D8544" t="s">
        <v>112</v>
      </c>
      <c r="E8544" t="s">
        <v>476</v>
      </c>
      <c r="F8544" s="174" t="n">
        <v>2030</v>
      </c>
      <c r="G8544" s="175" t="n">
        <v>52</v>
      </c>
      <c r="H8544" s="176" t="n">
        <v>11518.2292636781</v>
      </c>
      <c r="I8544" s="177" t="n">
        <v>3842752.6901234</v>
      </c>
      <c r="J8544" s="178" t="str">
        <f>IF(I8544&gt;0,H8544/I8544,0)</f>
      </c>
      <c r="K8544" s="179" t="str">
        <f>1-EXP(-J8544)</f>
      </c>
      <c r="L8544" s="180" t="str">
        <f>IF(G8544=30,1,M8543)</f>
      </c>
      <c r="M8544" s="181" t="str">
        <f>L8544*(1-K8544)</f>
      </c>
    </row>
    <row r="8545">
      <c r="A8545" t="s">
        <v>164</v>
      </c>
      <c r="B8545" t="s">
        <v>112</v>
      </c>
      <c r="C8545" s="32" t="s">
        <v>377</v>
      </c>
      <c r="D8545" t="s">
        <v>112</v>
      </c>
      <c r="E8545" t="s">
        <v>476</v>
      </c>
      <c r="F8545" s="174" t="n">
        <v>2030</v>
      </c>
      <c r="G8545" s="175" t="n">
        <v>53</v>
      </c>
      <c r="H8545" s="176" t="n">
        <v>12369.6652135168</v>
      </c>
      <c r="I8545" s="177" t="n">
        <v>3774680.76657565</v>
      </c>
      <c r="J8545" s="178" t="str">
        <f>IF(I8545&gt;0,H8545/I8545,0)</f>
      </c>
      <c r="K8545" s="179" t="str">
        <f>1-EXP(-J8545)</f>
      </c>
      <c r="L8545" s="180" t="str">
        <f>IF(G8545=30,1,M8544)</f>
      </c>
      <c r="M8545" s="181" t="str">
        <f>L8545*(1-K8545)</f>
      </c>
    </row>
    <row r="8546">
      <c r="A8546" t="s">
        <v>164</v>
      </c>
      <c r="B8546" t="s">
        <v>112</v>
      </c>
      <c r="C8546" s="32" t="s">
        <v>377</v>
      </c>
      <c r="D8546" t="s">
        <v>112</v>
      </c>
      <c r="E8546" t="s">
        <v>476</v>
      </c>
      <c r="F8546" s="174" t="n">
        <v>2030</v>
      </c>
      <c r="G8546" s="175" t="n">
        <v>54</v>
      </c>
      <c r="H8546" s="176" t="n">
        <v>13222.0731587838</v>
      </c>
      <c r="I8546" s="177" t="n">
        <v>3694700.65290494</v>
      </c>
      <c r="J8546" s="178" t="str">
        <f>IF(I8546&gt;0,H8546/I8546,0)</f>
      </c>
      <c r="K8546" s="179" t="str">
        <f>1-EXP(-J8546)</f>
      </c>
      <c r="L8546" s="180" t="str">
        <f>IF(G8546=30,1,M8545)</f>
      </c>
      <c r="M8546" s="181" t="str">
        <f>L8546*(1-K8546)</f>
      </c>
    </row>
    <row r="8547">
      <c r="A8547" t="s">
        <v>164</v>
      </c>
      <c r="B8547" t="s">
        <v>112</v>
      </c>
      <c r="C8547" s="32" t="s">
        <v>377</v>
      </c>
      <c r="D8547" t="s">
        <v>112</v>
      </c>
      <c r="E8547" t="s">
        <v>476</v>
      </c>
      <c r="F8547" s="174" t="n">
        <v>2030</v>
      </c>
      <c r="G8547" s="175" t="n">
        <v>55</v>
      </c>
      <c r="H8547" s="176" t="n">
        <v>14266.7977168917</v>
      </c>
      <c r="I8547" s="177" t="n">
        <v>3613848.55128184</v>
      </c>
      <c r="J8547" s="178" t="str">
        <f>IF(I8547&gt;0,H8547/I8547,0)</f>
      </c>
      <c r="K8547" s="179" t="str">
        <f>1-EXP(-J8547)</f>
      </c>
      <c r="L8547" s="180" t="str">
        <f>IF(G8547=30,1,M8546)</f>
      </c>
      <c r="M8547" s="181" t="str">
        <f>L8547*(1-K8547)</f>
      </c>
    </row>
    <row r="8548">
      <c r="A8548" t="s">
        <v>164</v>
      </c>
      <c r="B8548" t="s">
        <v>112</v>
      </c>
      <c r="C8548" s="32" t="s">
        <v>377</v>
      </c>
      <c r="D8548" t="s">
        <v>112</v>
      </c>
      <c r="E8548" t="s">
        <v>476</v>
      </c>
      <c r="F8548" s="174" t="n">
        <v>2030</v>
      </c>
      <c r="G8548" s="175" t="n">
        <v>56</v>
      </c>
      <c r="H8548" s="176" t="n">
        <v>15111.1298706774</v>
      </c>
      <c r="I8548" s="177" t="n">
        <v>3505138.00676963</v>
      </c>
      <c r="J8548" s="178" t="str">
        <f>IF(I8548&gt;0,H8548/I8548,0)</f>
      </c>
      <c r="K8548" s="179" t="str">
        <f>1-EXP(-J8548)</f>
      </c>
      <c r="L8548" s="180" t="str">
        <f>IF(G8548=30,1,M8547)</f>
      </c>
      <c r="M8548" s="181" t="str">
        <f>L8548*(1-K8548)</f>
      </c>
    </row>
    <row r="8549">
      <c r="A8549" t="s">
        <v>164</v>
      </c>
      <c r="B8549" t="s">
        <v>112</v>
      </c>
      <c r="C8549" s="32" t="s">
        <v>377</v>
      </c>
      <c r="D8549" t="s">
        <v>112</v>
      </c>
      <c r="E8549" t="s">
        <v>476</v>
      </c>
      <c r="F8549" s="174" t="n">
        <v>2030</v>
      </c>
      <c r="G8549" s="175" t="n">
        <v>57</v>
      </c>
      <c r="H8549" s="176" t="n">
        <v>16276.5004916135</v>
      </c>
      <c r="I8549" s="177" t="n">
        <v>3456075.48893463</v>
      </c>
      <c r="J8549" s="178" t="str">
        <f>IF(I8549&gt;0,H8549/I8549,0)</f>
      </c>
      <c r="K8549" s="179" t="str">
        <f>1-EXP(-J8549)</f>
      </c>
      <c r="L8549" s="180" t="str">
        <f>IF(G8549=30,1,M8548)</f>
      </c>
      <c r="M8549" s="181" t="str">
        <f>L8549*(1-K8549)</f>
      </c>
    </row>
    <row r="8550">
      <c r="A8550" t="s">
        <v>164</v>
      </c>
      <c r="B8550" t="s">
        <v>112</v>
      </c>
      <c r="C8550" s="32" t="s">
        <v>377</v>
      </c>
      <c r="D8550" t="s">
        <v>112</v>
      </c>
      <c r="E8550" t="s">
        <v>476</v>
      </c>
      <c r="F8550" s="174" t="n">
        <v>2030</v>
      </c>
      <c r="G8550" s="175" t="n">
        <v>58</v>
      </c>
      <c r="H8550" s="176" t="n">
        <v>16724.1934650478</v>
      </c>
      <c r="I8550" s="177" t="n">
        <v>3245279.07552653</v>
      </c>
      <c r="J8550" s="178" t="str">
        <f>IF(I8550&gt;0,H8550/I8550,0)</f>
      </c>
      <c r="K8550" s="179" t="str">
        <f>1-EXP(-J8550)</f>
      </c>
      <c r="L8550" s="180" t="str">
        <f>IF(G8550=30,1,M8549)</f>
      </c>
      <c r="M8550" s="181" t="str">
        <f>L8550*(1-K8550)</f>
      </c>
    </row>
    <row r="8551">
      <c r="A8551" t="s">
        <v>164</v>
      </c>
      <c r="B8551" t="s">
        <v>112</v>
      </c>
      <c r="C8551" s="32" t="s">
        <v>377</v>
      </c>
      <c r="D8551" t="s">
        <v>112</v>
      </c>
      <c r="E8551" t="s">
        <v>476</v>
      </c>
      <c r="F8551" s="174" t="n">
        <v>2030</v>
      </c>
      <c r="G8551" s="175" t="n">
        <v>59</v>
      </c>
      <c r="H8551" s="176" t="n">
        <v>17772.3969868456</v>
      </c>
      <c r="I8551" s="177" t="n">
        <v>3154199.99866496</v>
      </c>
      <c r="J8551" s="178" t="str">
        <f>IF(I8551&gt;0,H8551/I8551,0)</f>
      </c>
      <c r="K8551" s="179" t="str">
        <f>1-EXP(-J8551)</f>
      </c>
      <c r="L8551" s="180" t="str">
        <f>IF(G8551=30,1,M8550)</f>
      </c>
      <c r="M8551" s="181" t="str">
        <f>L8551*(1-K8551)</f>
      </c>
    </row>
    <row r="8552">
      <c r="A8552" t="s">
        <v>164</v>
      </c>
      <c r="B8552" t="s">
        <v>112</v>
      </c>
      <c r="C8552" s="32" t="s">
        <v>377</v>
      </c>
      <c r="D8552" t="s">
        <v>112</v>
      </c>
      <c r="E8552" t="s">
        <v>476</v>
      </c>
      <c r="F8552" s="174" t="n">
        <v>2030</v>
      </c>
      <c r="G8552" s="175" t="n">
        <v>60</v>
      </c>
      <c r="H8552" s="176" t="n">
        <v>19245.7996489906</v>
      </c>
      <c r="I8552" s="177" t="n">
        <v>3067240.18497588</v>
      </c>
      <c r="J8552" s="178" t="str">
        <f>IF(I8552&gt;0,H8552/I8552,0)</f>
      </c>
      <c r="K8552" s="179" t="str">
        <f>1-EXP(-J8552)</f>
      </c>
      <c r="L8552" s="180" t="str">
        <f>IF(G8552=30,1,M8551)</f>
      </c>
      <c r="M8552" s="181" t="str">
        <f>L8552*(1-K8552)</f>
      </c>
    </row>
    <row r="8553">
      <c r="A8553" t="s">
        <v>164</v>
      </c>
      <c r="B8553" t="s">
        <v>112</v>
      </c>
      <c r="C8553" s="32" t="s">
        <v>377</v>
      </c>
      <c r="D8553" t="s">
        <v>112</v>
      </c>
      <c r="E8553" t="s">
        <v>476</v>
      </c>
      <c r="F8553" s="174" t="n">
        <v>2030</v>
      </c>
      <c r="G8553" s="175" t="n">
        <v>61</v>
      </c>
      <c r="H8553" s="176" t="n">
        <v>20385.619342822</v>
      </c>
      <c r="I8553" s="177" t="n">
        <v>2970404.3206186</v>
      </c>
      <c r="J8553" s="178" t="str">
        <f>IF(I8553&gt;0,H8553/I8553,0)</f>
      </c>
      <c r="K8553" s="179" t="str">
        <f>1-EXP(-J8553)</f>
      </c>
      <c r="L8553" s="180" t="str">
        <f>IF(G8553=30,1,M8552)</f>
      </c>
      <c r="M8553" s="181" t="str">
        <f>L8553*(1-K8553)</f>
      </c>
    </row>
    <row r="8554">
      <c r="A8554" t="s">
        <v>164</v>
      </c>
      <c r="B8554" t="s">
        <v>112</v>
      </c>
      <c r="C8554" s="32" t="s">
        <v>377</v>
      </c>
      <c r="D8554" t="s">
        <v>112</v>
      </c>
      <c r="E8554" t="s">
        <v>476</v>
      </c>
      <c r="F8554" s="174" t="n">
        <v>2030</v>
      </c>
      <c r="G8554" s="175" t="n">
        <v>62</v>
      </c>
      <c r="H8554" s="176" t="n">
        <v>21437.1216889653</v>
      </c>
      <c r="I8554" s="177" t="n">
        <v>2854592.53925619</v>
      </c>
      <c r="J8554" s="178" t="str">
        <f>IF(I8554&gt;0,H8554/I8554,0)</f>
      </c>
      <c r="K8554" s="179" t="str">
        <f>1-EXP(-J8554)</f>
      </c>
      <c r="L8554" s="180" t="str">
        <f>IF(G8554=30,1,M8553)</f>
      </c>
      <c r="M8554" s="181" t="str">
        <f>L8554*(1-K8554)</f>
      </c>
    </row>
    <row r="8555">
      <c r="A8555" t="s">
        <v>164</v>
      </c>
      <c r="B8555" t="s">
        <v>112</v>
      </c>
      <c r="C8555" s="32" t="s">
        <v>377</v>
      </c>
      <c r="D8555" t="s">
        <v>112</v>
      </c>
      <c r="E8555" t="s">
        <v>476</v>
      </c>
      <c r="F8555" s="174" t="n">
        <v>2030</v>
      </c>
      <c r="G8555" s="175" t="n">
        <v>63</v>
      </c>
      <c r="H8555" s="176" t="n">
        <v>22289.0948253368</v>
      </c>
      <c r="I8555" s="177" t="n">
        <v>2708322.20673592</v>
      </c>
      <c r="J8555" s="178" t="str">
        <f>IF(I8555&gt;0,H8555/I8555,0)</f>
      </c>
      <c r="K8555" s="179" t="str">
        <f>1-EXP(-J8555)</f>
      </c>
      <c r="L8555" s="180" t="str">
        <f>IF(G8555=30,1,M8554)</f>
      </c>
      <c r="M8555" s="181" t="str">
        <f>L8555*(1-K8555)</f>
      </c>
    </row>
    <row r="8556">
      <c r="A8556" t="s">
        <v>164</v>
      </c>
      <c r="B8556" t="s">
        <v>112</v>
      </c>
      <c r="C8556" s="32" t="s">
        <v>377</v>
      </c>
      <c r="D8556" t="s">
        <v>112</v>
      </c>
      <c r="E8556" t="s">
        <v>476</v>
      </c>
      <c r="F8556" s="174" t="n">
        <v>2030</v>
      </c>
      <c r="G8556" s="175" t="n">
        <v>64</v>
      </c>
      <c r="H8556" s="176" t="n">
        <v>23413.1989512424</v>
      </c>
      <c r="I8556" s="177" t="n">
        <v>2597529.66366655</v>
      </c>
      <c r="J8556" s="178" t="str">
        <f>IF(I8556&gt;0,H8556/I8556,0)</f>
      </c>
      <c r="K8556" s="179" t="str">
        <f>1-EXP(-J8556)</f>
      </c>
      <c r="L8556" s="180" t="str">
        <f>IF(G8556=30,1,M8555)</f>
      </c>
      <c r="M8556" s="181" t="str">
        <f>L8556*(1-K8556)</f>
      </c>
    </row>
    <row r="8557">
      <c r="A8557" t="s">
        <v>164</v>
      </c>
      <c r="B8557" t="s">
        <v>112</v>
      </c>
      <c r="C8557" s="32" t="s">
        <v>377</v>
      </c>
      <c r="D8557" t="s">
        <v>112</v>
      </c>
      <c r="E8557" t="s">
        <v>476</v>
      </c>
      <c r="F8557" s="174" t="n">
        <v>2030</v>
      </c>
      <c r="G8557" s="175" t="n">
        <v>65</v>
      </c>
      <c r="H8557" s="176" t="n">
        <v>23639.7363776807</v>
      </c>
      <c r="I8557" s="177" t="n">
        <v>2465795.64494304</v>
      </c>
      <c r="J8557" s="178" t="str">
        <f>IF(I8557&gt;0,H8557/I8557,0)</f>
      </c>
      <c r="K8557" s="179" t="str">
        <f>1-EXP(-J8557)</f>
      </c>
      <c r="L8557" s="180" t="str">
        <f>IF(G8557=30,1,M8556)</f>
      </c>
      <c r="M8557" s="181" t="str">
        <f>L8557*(1-K8557)</f>
      </c>
    </row>
    <row r="8558">
      <c r="A8558" t="s">
        <v>164</v>
      </c>
      <c r="B8558" t="s">
        <v>112</v>
      </c>
      <c r="C8558" s="32" t="s">
        <v>377</v>
      </c>
      <c r="D8558" t="s">
        <v>112</v>
      </c>
      <c r="E8558" t="s">
        <v>476</v>
      </c>
      <c r="F8558" s="174" t="n">
        <v>2030</v>
      </c>
      <c r="G8558" s="175" t="n">
        <v>66</v>
      </c>
      <c r="H8558" s="176" t="n">
        <v>24535.0056446344</v>
      </c>
      <c r="I8558" s="177" t="n">
        <v>2334531.2427789</v>
      </c>
      <c r="J8558" s="178" t="str">
        <f>IF(I8558&gt;0,H8558/I8558,0)</f>
      </c>
      <c r="K8558" s="179" t="str">
        <f>1-EXP(-J8558)</f>
      </c>
      <c r="L8558" s="180" t="str">
        <f>IF(G8558=30,1,M8557)</f>
      </c>
      <c r="M8558" s="181" t="str">
        <f>L8558*(1-K8558)</f>
      </c>
    </row>
    <row r="8559">
      <c r="A8559" t="s">
        <v>164</v>
      </c>
      <c r="B8559" t="s">
        <v>112</v>
      </c>
      <c r="C8559" s="32" t="s">
        <v>377</v>
      </c>
      <c r="D8559" t="s">
        <v>112</v>
      </c>
      <c r="E8559" t="s">
        <v>476</v>
      </c>
      <c r="F8559" s="174" t="n">
        <v>2030</v>
      </c>
      <c r="G8559" s="175" t="n">
        <v>67</v>
      </c>
      <c r="H8559" s="176" t="n">
        <v>25447.6212169176</v>
      </c>
      <c r="I8559" s="177" t="n">
        <v>2207801.22022218</v>
      </c>
      <c r="J8559" s="178" t="str">
        <f>IF(I8559&gt;0,H8559/I8559,0)</f>
      </c>
      <c r="K8559" s="179" t="str">
        <f>1-EXP(-J8559)</f>
      </c>
      <c r="L8559" s="180" t="str">
        <f>IF(G8559=30,1,M8558)</f>
      </c>
      <c r="M8559" s="181" t="str">
        <f>L8559*(1-K8559)</f>
      </c>
    </row>
    <row r="8560">
      <c r="A8560" t="s">
        <v>164</v>
      </c>
      <c r="B8560" t="s">
        <v>112</v>
      </c>
      <c r="C8560" s="32" t="s">
        <v>377</v>
      </c>
      <c r="D8560" t="s">
        <v>112</v>
      </c>
      <c r="E8560" t="s">
        <v>476</v>
      </c>
      <c r="F8560" s="174" t="n">
        <v>2030</v>
      </c>
      <c r="G8560" s="175" t="n">
        <v>68</v>
      </c>
      <c r="H8560" s="176" t="n">
        <v>26105.7106031542</v>
      </c>
      <c r="I8560" s="177" t="n">
        <v>2056706.14326311</v>
      </c>
      <c r="J8560" s="178" t="str">
        <f>IF(I8560&gt;0,H8560/I8560,0)</f>
      </c>
      <c r="K8560" s="179" t="str">
        <f>1-EXP(-J8560)</f>
      </c>
      <c r="L8560" s="180" t="str">
        <f>IF(G8560=30,1,M8559)</f>
      </c>
      <c r="M8560" s="181" t="str">
        <f>L8560*(1-K8560)</f>
      </c>
    </row>
    <row r="8561">
      <c r="A8561" t="s">
        <v>164</v>
      </c>
      <c r="B8561" t="s">
        <v>112</v>
      </c>
      <c r="C8561" s="32" t="s">
        <v>377</v>
      </c>
      <c r="D8561" t="s">
        <v>112</v>
      </c>
      <c r="E8561" t="s">
        <v>476</v>
      </c>
      <c r="F8561" s="174" t="n">
        <v>2030</v>
      </c>
      <c r="G8561" s="175" t="n">
        <v>69</v>
      </c>
      <c r="H8561" s="176" t="n">
        <v>26898.6843696524</v>
      </c>
      <c r="I8561" s="177" t="n">
        <v>1930061.72943606</v>
      </c>
      <c r="J8561" s="178" t="str">
        <f>IF(I8561&gt;0,H8561/I8561,0)</f>
      </c>
      <c r="K8561" s="179" t="str">
        <f>1-EXP(-J8561)</f>
      </c>
      <c r="L8561" s="180" t="str">
        <f>IF(G8561=30,1,M8560)</f>
      </c>
      <c r="M8561" s="181" t="str">
        <f>L8561*(1-K8561)</f>
      </c>
    </row>
    <row r="8562">
      <c r="A8562" t="s">
        <v>164</v>
      </c>
      <c r="B8562" t="s">
        <v>112</v>
      </c>
      <c r="C8562" s="32" t="s">
        <v>377</v>
      </c>
      <c r="D8562" t="s">
        <v>112</v>
      </c>
      <c r="E8562" t="s">
        <v>476</v>
      </c>
      <c r="F8562" s="174" t="n">
        <v>2031</v>
      </c>
      <c r="G8562" s="175" t="n">
        <v>30</v>
      </c>
      <c r="H8562" s="176" t="n">
        <v>957.922641781584</v>
      </c>
      <c r="I8562" s="177" t="n">
        <v>4340985.19831892</v>
      </c>
      <c r="J8562" s="178" t="str">
        <f>IF(I8562&gt;0,H8562/I8562,0)</f>
      </c>
      <c r="K8562" s="179" t="str">
        <f>1-EXP(-J8562)</f>
      </c>
      <c r="L8562" s="180" t="str">
        <f>IF(G8562=30,1,M8561)</f>
      </c>
      <c r="M8562" s="181" t="str">
        <f>L8562*(1-K8562)</f>
      </c>
    </row>
    <row r="8563">
      <c r="A8563" t="s">
        <v>164</v>
      </c>
      <c r="B8563" t="s">
        <v>112</v>
      </c>
      <c r="C8563" s="32" t="s">
        <v>377</v>
      </c>
      <c r="D8563" t="s">
        <v>112</v>
      </c>
      <c r="E8563" t="s">
        <v>476</v>
      </c>
      <c r="F8563" s="174" t="n">
        <v>2031</v>
      </c>
      <c r="G8563" s="175" t="n">
        <v>31</v>
      </c>
      <c r="H8563" s="176" t="n">
        <v>1090.63361781954</v>
      </c>
      <c r="I8563" s="177" t="n">
        <v>4321257.80390265</v>
      </c>
      <c r="J8563" s="178" t="str">
        <f>IF(I8563&gt;0,H8563/I8563,0)</f>
      </c>
      <c r="K8563" s="179" t="str">
        <f>1-EXP(-J8563)</f>
      </c>
      <c r="L8563" s="180" t="str">
        <f>IF(G8563=30,1,M8562)</f>
      </c>
      <c r="M8563" s="181" t="str">
        <f>L8563*(1-K8563)</f>
      </c>
    </row>
    <row r="8564">
      <c r="A8564" t="s">
        <v>164</v>
      </c>
      <c r="B8564" t="s">
        <v>112</v>
      </c>
      <c r="C8564" s="32" t="s">
        <v>377</v>
      </c>
      <c r="D8564" t="s">
        <v>112</v>
      </c>
      <c r="E8564" t="s">
        <v>476</v>
      </c>
      <c r="F8564" s="174" t="n">
        <v>2031</v>
      </c>
      <c r="G8564" s="175" t="n">
        <v>32</v>
      </c>
      <c r="H8564" s="176" t="n">
        <v>1152.25302105854</v>
      </c>
      <c r="I8564" s="177" t="n">
        <v>4341803.40766824</v>
      </c>
      <c r="J8564" s="178" t="str">
        <f>IF(I8564&gt;0,H8564/I8564,0)</f>
      </c>
      <c r="K8564" s="179" t="str">
        <f>1-EXP(-J8564)</f>
      </c>
      <c r="L8564" s="180" t="str">
        <f>IF(G8564=30,1,M8563)</f>
      </c>
      <c r="M8564" s="181" t="str">
        <f>L8564*(1-K8564)</f>
      </c>
    </row>
    <row r="8565">
      <c r="A8565" t="s">
        <v>164</v>
      </c>
      <c r="B8565" t="s">
        <v>112</v>
      </c>
      <c r="C8565" s="32" t="s">
        <v>377</v>
      </c>
      <c r="D8565" t="s">
        <v>112</v>
      </c>
      <c r="E8565" t="s">
        <v>476</v>
      </c>
      <c r="F8565" s="174" t="n">
        <v>2031</v>
      </c>
      <c r="G8565" s="175" t="n">
        <v>33</v>
      </c>
      <c r="H8565" s="176" t="n">
        <v>1236.84199874018</v>
      </c>
      <c r="I8565" s="177" t="n">
        <v>4401743.77609188</v>
      </c>
      <c r="J8565" s="178" t="str">
        <f>IF(I8565&gt;0,H8565/I8565,0)</f>
      </c>
      <c r="K8565" s="179" t="str">
        <f>1-EXP(-J8565)</f>
      </c>
      <c r="L8565" s="180" t="str">
        <f>IF(G8565=30,1,M8564)</f>
      </c>
      <c r="M8565" s="181" t="str">
        <f>L8565*(1-K8565)</f>
      </c>
    </row>
    <row r="8566">
      <c r="A8566" t="s">
        <v>164</v>
      </c>
      <c r="B8566" t="s">
        <v>112</v>
      </c>
      <c r="C8566" s="32" t="s">
        <v>377</v>
      </c>
      <c r="D8566" t="s">
        <v>112</v>
      </c>
      <c r="E8566" t="s">
        <v>476</v>
      </c>
      <c r="F8566" s="174" t="n">
        <v>2031</v>
      </c>
      <c r="G8566" s="175" t="n">
        <v>34</v>
      </c>
      <c r="H8566" s="176" t="n">
        <v>1563.05024677474</v>
      </c>
      <c r="I8566" s="177" t="n">
        <v>4541981.90606709</v>
      </c>
      <c r="J8566" s="178" t="str">
        <f>IF(I8566&gt;0,H8566/I8566,0)</f>
      </c>
      <c r="K8566" s="179" t="str">
        <f>1-EXP(-J8566)</f>
      </c>
      <c r="L8566" s="180" t="str">
        <f>IF(G8566=30,1,M8565)</f>
      </c>
      <c r="M8566" s="181" t="str">
        <f>L8566*(1-K8566)</f>
      </c>
    </row>
    <row r="8567">
      <c r="A8567" t="s">
        <v>164</v>
      </c>
      <c r="B8567" t="s">
        <v>112</v>
      </c>
      <c r="C8567" s="32" t="s">
        <v>377</v>
      </c>
      <c r="D8567" t="s">
        <v>112</v>
      </c>
      <c r="E8567" t="s">
        <v>476</v>
      </c>
      <c r="F8567" s="174" t="n">
        <v>2031</v>
      </c>
      <c r="G8567" s="175" t="n">
        <v>35</v>
      </c>
      <c r="H8567" s="176" t="n">
        <v>2096.04354972303</v>
      </c>
      <c r="I8567" s="177" t="n">
        <v>4498869.96021848</v>
      </c>
      <c r="J8567" s="178" t="str">
        <f>IF(I8567&gt;0,H8567/I8567,0)</f>
      </c>
      <c r="K8567" s="179" t="str">
        <f>1-EXP(-J8567)</f>
      </c>
      <c r="L8567" s="180" t="str">
        <f>IF(G8567=30,1,M8566)</f>
      </c>
      <c r="M8567" s="181" t="str">
        <f>L8567*(1-K8567)</f>
      </c>
    </row>
    <row r="8568">
      <c r="A8568" t="s">
        <v>164</v>
      </c>
      <c r="B8568" t="s">
        <v>112</v>
      </c>
      <c r="C8568" s="32" t="s">
        <v>377</v>
      </c>
      <c r="D8568" t="s">
        <v>112</v>
      </c>
      <c r="E8568" t="s">
        <v>476</v>
      </c>
      <c r="F8568" s="174" t="n">
        <v>2031</v>
      </c>
      <c r="G8568" s="175" t="n">
        <v>36</v>
      </c>
      <c r="H8568" s="176" t="n">
        <v>2204.38821950991</v>
      </c>
      <c r="I8568" s="177" t="n">
        <v>4425056.25077855</v>
      </c>
      <c r="J8568" s="178" t="str">
        <f>IF(I8568&gt;0,H8568/I8568,0)</f>
      </c>
      <c r="K8568" s="179" t="str">
        <f>1-EXP(-J8568)</f>
      </c>
      <c r="L8568" s="180" t="str">
        <f>IF(G8568=30,1,M8567)</f>
      </c>
      <c r="M8568" s="181" t="str">
        <f>L8568*(1-K8568)</f>
      </c>
    </row>
    <row r="8569">
      <c r="A8569" t="s">
        <v>164</v>
      </c>
      <c r="B8569" t="s">
        <v>112</v>
      </c>
      <c r="C8569" s="32" t="s">
        <v>377</v>
      </c>
      <c r="D8569" t="s">
        <v>112</v>
      </c>
      <c r="E8569" t="s">
        <v>476</v>
      </c>
      <c r="F8569" s="174" t="n">
        <v>2031</v>
      </c>
      <c r="G8569" s="175" t="n">
        <v>37</v>
      </c>
      <c r="H8569" s="176" t="n">
        <v>2332.87485283032</v>
      </c>
      <c r="I8569" s="177" t="n">
        <v>4367393.6547434</v>
      </c>
      <c r="J8569" s="178" t="str">
        <f>IF(I8569&gt;0,H8569/I8569,0)</f>
      </c>
      <c r="K8569" s="179" t="str">
        <f>1-EXP(-J8569)</f>
      </c>
      <c r="L8569" s="180" t="str">
        <f>IF(G8569=30,1,M8568)</f>
      </c>
      <c r="M8569" s="181" t="str">
        <f>L8569*(1-K8569)</f>
      </c>
    </row>
    <row r="8570">
      <c r="A8570" t="s">
        <v>164</v>
      </c>
      <c r="B8570" t="s">
        <v>112</v>
      </c>
      <c r="C8570" s="32" t="s">
        <v>377</v>
      </c>
      <c r="D8570" t="s">
        <v>112</v>
      </c>
      <c r="E8570" t="s">
        <v>476</v>
      </c>
      <c r="F8570" s="174" t="n">
        <v>2031</v>
      </c>
      <c r="G8570" s="175" t="n">
        <v>38</v>
      </c>
      <c r="H8570" s="176" t="n">
        <v>2475.57704718943</v>
      </c>
      <c r="I8570" s="177" t="n">
        <v>4313262.38539203</v>
      </c>
      <c r="J8570" s="178" t="str">
        <f>IF(I8570&gt;0,H8570/I8570,0)</f>
      </c>
      <c r="K8570" s="179" t="str">
        <f>1-EXP(-J8570)</f>
      </c>
      <c r="L8570" s="180" t="str">
        <f>IF(G8570=30,1,M8569)</f>
      </c>
      <c r="M8570" s="181" t="str">
        <f>L8570*(1-K8570)</f>
      </c>
    </row>
    <row r="8571">
      <c r="A8571" t="s">
        <v>164</v>
      </c>
      <c r="B8571" t="s">
        <v>112</v>
      </c>
      <c r="C8571" s="32" t="s">
        <v>377</v>
      </c>
      <c r="D8571" t="s">
        <v>112</v>
      </c>
      <c r="E8571" t="s">
        <v>476</v>
      </c>
      <c r="F8571" s="174" t="n">
        <v>2031</v>
      </c>
      <c r="G8571" s="175" t="n">
        <v>39</v>
      </c>
      <c r="H8571" s="176" t="n">
        <v>2685.27257670633</v>
      </c>
      <c r="I8571" s="177" t="n">
        <v>4350275.65548629</v>
      </c>
      <c r="J8571" s="178" t="str">
        <f>IF(I8571&gt;0,H8571/I8571,0)</f>
      </c>
      <c r="K8571" s="179" t="str">
        <f>1-EXP(-J8571)</f>
      </c>
      <c r="L8571" s="180" t="str">
        <f>IF(G8571=30,1,M8570)</f>
      </c>
      <c r="M8571" s="181" t="str">
        <f>L8571*(1-K8571)</f>
      </c>
    </row>
    <row r="8572">
      <c r="A8572" t="s">
        <v>164</v>
      </c>
      <c r="B8572" t="s">
        <v>112</v>
      </c>
      <c r="C8572" s="32" t="s">
        <v>377</v>
      </c>
      <c r="D8572" t="s">
        <v>112</v>
      </c>
      <c r="E8572" t="s">
        <v>476</v>
      </c>
      <c r="F8572" s="174" t="n">
        <v>2031</v>
      </c>
      <c r="G8572" s="175" t="n">
        <v>40</v>
      </c>
      <c r="H8572" s="176" t="n">
        <v>3624.72611454853</v>
      </c>
      <c r="I8572" s="177" t="n">
        <v>4367529.23120129</v>
      </c>
      <c r="J8572" s="178" t="str">
        <f>IF(I8572&gt;0,H8572/I8572,0)</f>
      </c>
      <c r="K8572" s="179" t="str">
        <f>1-EXP(-J8572)</f>
      </c>
      <c r="L8572" s="180" t="str">
        <f>IF(G8572=30,1,M8571)</f>
      </c>
      <c r="M8572" s="181" t="str">
        <f>L8572*(1-K8572)</f>
      </c>
    </row>
    <row r="8573">
      <c r="A8573" t="s">
        <v>164</v>
      </c>
      <c r="B8573" t="s">
        <v>112</v>
      </c>
      <c r="C8573" s="32" t="s">
        <v>377</v>
      </c>
      <c r="D8573" t="s">
        <v>112</v>
      </c>
      <c r="E8573" t="s">
        <v>476</v>
      </c>
      <c r="F8573" s="174" t="n">
        <v>2031</v>
      </c>
      <c r="G8573" s="175" t="n">
        <v>41</v>
      </c>
      <c r="H8573" s="176" t="n">
        <v>5487.47088728047</v>
      </c>
      <c r="I8573" s="177" t="n">
        <v>6429574.66238572</v>
      </c>
      <c r="J8573" s="178" t="str">
        <f>IF(I8573&gt;0,H8573/I8573,0)</f>
      </c>
      <c r="K8573" s="179" t="str">
        <f>1-EXP(-J8573)</f>
      </c>
      <c r="L8573" s="180" t="str">
        <f>IF(G8573=30,1,M8572)</f>
      </c>
      <c r="M8573" s="181" t="str">
        <f>L8573*(1-K8573)</f>
      </c>
    </row>
    <row r="8574">
      <c r="A8574" t="s">
        <v>164</v>
      </c>
      <c r="B8574" t="s">
        <v>112</v>
      </c>
      <c r="C8574" s="32" t="s">
        <v>377</v>
      </c>
      <c r="D8574" t="s">
        <v>112</v>
      </c>
      <c r="E8574" t="s">
        <v>476</v>
      </c>
      <c r="F8574" s="174" t="n">
        <v>2031</v>
      </c>
      <c r="G8574" s="175" t="n">
        <v>42</v>
      </c>
      <c r="H8574" s="176" t="n">
        <v>4205.06363011738</v>
      </c>
      <c r="I8574" s="177" t="n">
        <v>4323626.17256621</v>
      </c>
      <c r="J8574" s="178" t="str">
        <f>IF(I8574&gt;0,H8574/I8574,0)</f>
      </c>
      <c r="K8574" s="179" t="str">
        <f>1-EXP(-J8574)</f>
      </c>
      <c r="L8574" s="180" t="str">
        <f>IF(G8574=30,1,M8573)</f>
      </c>
      <c r="M8574" s="181" t="str">
        <f>L8574*(1-K8574)</f>
      </c>
    </row>
    <row r="8575">
      <c r="A8575" t="s">
        <v>164</v>
      </c>
      <c r="B8575" t="s">
        <v>112</v>
      </c>
      <c r="C8575" s="32" t="s">
        <v>377</v>
      </c>
      <c r="D8575" t="s">
        <v>112</v>
      </c>
      <c r="E8575" t="s">
        <v>476</v>
      </c>
      <c r="F8575" s="174" t="n">
        <v>2031</v>
      </c>
      <c r="G8575" s="175" t="n">
        <v>43</v>
      </c>
      <c r="H8575" s="176" t="n">
        <v>4555.48280009955</v>
      </c>
      <c r="I8575" s="177" t="n">
        <v>4305892.70859998</v>
      </c>
      <c r="J8575" s="178" t="str">
        <f>IF(I8575&gt;0,H8575/I8575,0)</f>
      </c>
      <c r="K8575" s="179" t="str">
        <f>1-EXP(-J8575)</f>
      </c>
      <c r="L8575" s="180" t="str">
        <f>IF(G8575=30,1,M8574)</f>
      </c>
      <c r="M8575" s="181" t="str">
        <f>L8575*(1-K8575)</f>
      </c>
    </row>
    <row r="8576">
      <c r="A8576" t="s">
        <v>164</v>
      </c>
      <c r="B8576" t="s">
        <v>112</v>
      </c>
      <c r="C8576" s="32" t="s">
        <v>377</v>
      </c>
      <c r="D8576" t="s">
        <v>112</v>
      </c>
      <c r="E8576" t="s">
        <v>476</v>
      </c>
      <c r="F8576" s="174" t="n">
        <v>2031</v>
      </c>
      <c r="G8576" s="175" t="n">
        <v>44</v>
      </c>
      <c r="H8576" s="176" t="n">
        <v>4817.99310192304</v>
      </c>
      <c r="I8576" s="177" t="n">
        <v>4172843.36600372</v>
      </c>
      <c r="J8576" s="178" t="str">
        <f>IF(I8576&gt;0,H8576/I8576,0)</f>
      </c>
      <c r="K8576" s="179" t="str">
        <f>1-EXP(-J8576)</f>
      </c>
      <c r="L8576" s="180" t="str">
        <f>IF(G8576=30,1,M8575)</f>
      </c>
      <c r="M8576" s="181" t="str">
        <f>L8576*(1-K8576)</f>
      </c>
    </row>
    <row r="8577">
      <c r="A8577" t="s">
        <v>164</v>
      </c>
      <c r="B8577" t="s">
        <v>112</v>
      </c>
      <c r="C8577" s="32" t="s">
        <v>377</v>
      </c>
      <c r="D8577" t="s">
        <v>112</v>
      </c>
      <c r="E8577" t="s">
        <v>476</v>
      </c>
      <c r="F8577" s="174" t="n">
        <v>2031</v>
      </c>
      <c r="G8577" s="175" t="n">
        <v>45</v>
      </c>
      <c r="H8577" s="176" t="n">
        <v>6172.40750169221</v>
      </c>
      <c r="I8577" s="177" t="n">
        <v>4137031.83044637</v>
      </c>
      <c r="J8577" s="178" t="str">
        <f>IF(I8577&gt;0,H8577/I8577,0)</f>
      </c>
      <c r="K8577" s="179" t="str">
        <f>1-EXP(-J8577)</f>
      </c>
      <c r="L8577" s="180" t="str">
        <f>IF(G8577=30,1,M8576)</f>
      </c>
      <c r="M8577" s="181" t="str">
        <f>L8577*(1-K8577)</f>
      </c>
    </row>
    <row r="8578">
      <c r="A8578" t="s">
        <v>164</v>
      </c>
      <c r="B8578" t="s">
        <v>112</v>
      </c>
      <c r="C8578" s="32" t="s">
        <v>377</v>
      </c>
      <c r="D8578" t="s">
        <v>112</v>
      </c>
      <c r="E8578" t="s">
        <v>476</v>
      </c>
      <c r="F8578" s="174" t="n">
        <v>2031</v>
      </c>
      <c r="G8578" s="175" t="n">
        <v>46</v>
      </c>
      <c r="H8578" s="176" t="n">
        <v>6852.00114368135</v>
      </c>
      <c r="I8578" s="177" t="n">
        <v>4193221.35483853</v>
      </c>
      <c r="J8578" s="178" t="str">
        <f>IF(I8578&gt;0,H8578/I8578,0)</f>
      </c>
      <c r="K8578" s="179" t="str">
        <f>1-EXP(-J8578)</f>
      </c>
      <c r="L8578" s="180" t="str">
        <f>IF(G8578=30,1,M8577)</f>
      </c>
      <c r="M8578" s="181" t="str">
        <f>L8578*(1-K8578)</f>
      </c>
    </row>
    <row r="8579">
      <c r="A8579" t="s">
        <v>164</v>
      </c>
      <c r="B8579" t="s">
        <v>112</v>
      </c>
      <c r="C8579" s="32" t="s">
        <v>377</v>
      </c>
      <c r="D8579" t="s">
        <v>112</v>
      </c>
      <c r="E8579" t="s">
        <v>476</v>
      </c>
      <c r="F8579" s="174" t="n">
        <v>2031</v>
      </c>
      <c r="G8579" s="175" t="n">
        <v>47</v>
      </c>
      <c r="H8579" s="176" t="n">
        <v>7654.8561507162</v>
      </c>
      <c r="I8579" s="177" t="n">
        <v>4275022.83356804</v>
      </c>
      <c r="J8579" s="178" t="str">
        <f>IF(I8579&gt;0,H8579/I8579,0)</f>
      </c>
      <c r="K8579" s="179" t="str">
        <f>1-EXP(-J8579)</f>
      </c>
      <c r="L8579" s="180" t="str">
        <f>IF(G8579=30,1,M8578)</f>
      </c>
      <c r="M8579" s="181" t="str">
        <f>L8579*(1-K8579)</f>
      </c>
    </row>
    <row r="8580">
      <c r="A8580" t="s">
        <v>164</v>
      </c>
      <c r="B8580" t="s">
        <v>112</v>
      </c>
      <c r="C8580" s="32" t="s">
        <v>377</v>
      </c>
      <c r="D8580" t="s">
        <v>112</v>
      </c>
      <c r="E8580" t="s">
        <v>476</v>
      </c>
      <c r="F8580" s="174" t="n">
        <v>2031</v>
      </c>
      <c r="G8580" s="175" t="n">
        <v>48</v>
      </c>
      <c r="H8580" s="176" t="n">
        <v>8334.14938037892</v>
      </c>
      <c r="I8580" s="177" t="n">
        <v>4248197.62391113</v>
      </c>
      <c r="J8580" s="178" t="str">
        <f>IF(I8580&gt;0,H8580/I8580,0)</f>
      </c>
      <c r="K8580" s="179" t="str">
        <f>1-EXP(-J8580)</f>
      </c>
      <c r="L8580" s="180" t="str">
        <f>IF(G8580=30,1,M8579)</f>
      </c>
      <c r="M8580" s="181" t="str">
        <f>L8580*(1-K8580)</f>
      </c>
    </row>
    <row r="8581">
      <c r="A8581" t="s">
        <v>164</v>
      </c>
      <c r="B8581" t="s">
        <v>112</v>
      </c>
      <c r="C8581" s="32" t="s">
        <v>377</v>
      </c>
      <c r="D8581" t="s">
        <v>112</v>
      </c>
      <c r="E8581" t="s">
        <v>476</v>
      </c>
      <c r="F8581" s="174" t="n">
        <v>2031</v>
      </c>
      <c r="G8581" s="175" t="n">
        <v>49</v>
      </c>
      <c r="H8581" s="176" t="n">
        <v>8834.24861713929</v>
      </c>
      <c r="I8581" s="177" t="n">
        <v>4109462.62123767</v>
      </c>
      <c r="J8581" s="178" t="str">
        <f>IF(I8581&gt;0,H8581/I8581,0)</f>
      </c>
      <c r="K8581" s="179" t="str">
        <f>1-EXP(-J8581)</f>
      </c>
      <c r="L8581" s="180" t="str">
        <f>IF(G8581=30,1,M8580)</f>
      </c>
      <c r="M8581" s="181" t="str">
        <f>L8581*(1-K8581)</f>
      </c>
    </row>
    <row r="8582">
      <c r="A8582" t="s">
        <v>164</v>
      </c>
      <c r="B8582" t="s">
        <v>112</v>
      </c>
      <c r="C8582" s="32" t="s">
        <v>377</v>
      </c>
      <c r="D8582" t="s">
        <v>112</v>
      </c>
      <c r="E8582" t="s">
        <v>476</v>
      </c>
      <c r="F8582" s="174" t="n">
        <v>2031</v>
      </c>
      <c r="G8582" s="175" t="n">
        <v>50</v>
      </c>
      <c r="H8582" s="176" t="n">
        <v>10079.4833877301</v>
      </c>
      <c r="I8582" s="177" t="n">
        <v>4032502.49639384</v>
      </c>
      <c r="J8582" s="178" t="str">
        <f>IF(I8582&gt;0,H8582/I8582,0)</f>
      </c>
      <c r="K8582" s="179" t="str">
        <f>1-EXP(-J8582)</f>
      </c>
      <c r="L8582" s="180" t="str">
        <f>IF(G8582=30,1,M8581)</f>
      </c>
      <c r="M8582" s="181" t="str">
        <f>L8582*(1-K8582)</f>
      </c>
    </row>
    <row r="8583">
      <c r="A8583" t="s">
        <v>164</v>
      </c>
      <c r="B8583" t="s">
        <v>112</v>
      </c>
      <c r="C8583" s="32" t="s">
        <v>377</v>
      </c>
      <c r="D8583" t="s">
        <v>112</v>
      </c>
      <c r="E8583" t="s">
        <v>476</v>
      </c>
      <c r="F8583" s="174" t="n">
        <v>2031</v>
      </c>
      <c r="G8583" s="175" t="n">
        <v>51</v>
      </c>
      <c r="H8583" s="176" t="n">
        <v>10844.9848188266</v>
      </c>
      <c r="I8583" s="177" t="n">
        <v>3970169.4589667</v>
      </c>
      <c r="J8583" s="178" t="str">
        <f>IF(I8583&gt;0,H8583/I8583,0)</f>
      </c>
      <c r="K8583" s="179" t="str">
        <f>1-EXP(-J8583)</f>
      </c>
      <c r="L8583" s="180" t="str">
        <f>IF(G8583=30,1,M8582)</f>
      </c>
      <c r="M8583" s="181" t="str">
        <f>L8583*(1-K8583)</f>
      </c>
    </row>
    <row r="8584">
      <c r="A8584" t="s">
        <v>164</v>
      </c>
      <c r="B8584" t="s">
        <v>112</v>
      </c>
      <c r="C8584" s="32" t="s">
        <v>377</v>
      </c>
      <c r="D8584" t="s">
        <v>112</v>
      </c>
      <c r="E8584" t="s">
        <v>476</v>
      </c>
      <c r="F8584" s="174" t="n">
        <v>2031</v>
      </c>
      <c r="G8584" s="175" t="n">
        <v>52</v>
      </c>
      <c r="H8584" s="176" t="n">
        <v>11646.2334425743</v>
      </c>
      <c r="I8584" s="177" t="n">
        <v>3902990.9211574</v>
      </c>
      <c r="J8584" s="178" t="str">
        <f>IF(I8584&gt;0,H8584/I8584,0)</f>
      </c>
      <c r="K8584" s="179" t="str">
        <f>1-EXP(-J8584)</f>
      </c>
      <c r="L8584" s="180" t="str">
        <f>IF(G8584=30,1,M8583)</f>
      </c>
      <c r="M8584" s="181" t="str">
        <f>L8584*(1-K8584)</f>
      </c>
    </row>
    <row r="8585">
      <c r="A8585" t="s">
        <v>164</v>
      </c>
      <c r="B8585" t="s">
        <v>112</v>
      </c>
      <c r="C8585" s="32" t="s">
        <v>377</v>
      </c>
      <c r="D8585" t="s">
        <v>112</v>
      </c>
      <c r="E8585" t="s">
        <v>476</v>
      </c>
      <c r="F8585" s="174" t="n">
        <v>2031</v>
      </c>
      <c r="G8585" s="175" t="n">
        <v>53</v>
      </c>
      <c r="H8585" s="176" t="n">
        <v>12437.1071380012</v>
      </c>
      <c r="I8585" s="177" t="n">
        <v>3816370.08092106</v>
      </c>
      <c r="J8585" s="178" t="str">
        <f>IF(I8585&gt;0,H8585/I8585,0)</f>
      </c>
      <c r="K8585" s="179" t="str">
        <f>1-EXP(-J8585)</f>
      </c>
      <c r="L8585" s="180" t="str">
        <f>IF(G8585=30,1,M8584)</f>
      </c>
      <c r="M8585" s="181" t="str">
        <f>L8585*(1-K8585)</f>
      </c>
    </row>
    <row r="8586">
      <c r="A8586" t="s">
        <v>164</v>
      </c>
      <c r="B8586" t="s">
        <v>112</v>
      </c>
      <c r="C8586" s="32" t="s">
        <v>377</v>
      </c>
      <c r="D8586" t="s">
        <v>112</v>
      </c>
      <c r="E8586" t="s">
        <v>476</v>
      </c>
      <c r="F8586" s="174" t="n">
        <v>2031</v>
      </c>
      <c r="G8586" s="175" t="n">
        <v>54</v>
      </c>
      <c r="H8586" s="176" t="n">
        <v>13348.3762045828</v>
      </c>
      <c r="I8586" s="177" t="n">
        <v>3746359.18859568</v>
      </c>
      <c r="J8586" s="178" t="str">
        <f>IF(I8586&gt;0,H8586/I8586,0)</f>
      </c>
      <c r="K8586" s="179" t="str">
        <f>1-EXP(-J8586)</f>
      </c>
      <c r="L8586" s="180" t="str">
        <f>IF(G8586=30,1,M8585)</f>
      </c>
      <c r="M8586" s="181" t="str">
        <f>L8586*(1-K8586)</f>
      </c>
    </row>
    <row r="8587">
      <c r="A8587" t="s">
        <v>164</v>
      </c>
      <c r="B8587" t="s">
        <v>112</v>
      </c>
      <c r="C8587" s="32" t="s">
        <v>377</v>
      </c>
      <c r="D8587" t="s">
        <v>112</v>
      </c>
      <c r="E8587" t="s">
        <v>476</v>
      </c>
      <c r="F8587" s="174" t="n">
        <v>2031</v>
      </c>
      <c r="G8587" s="175" t="n">
        <v>55</v>
      </c>
      <c r="H8587" s="176" t="n">
        <v>14373.8933703216</v>
      </c>
      <c r="I8587" s="177" t="n">
        <v>3664435.05555886</v>
      </c>
      <c r="J8587" s="178" t="str">
        <f>IF(I8587&gt;0,H8587/I8587,0)</f>
      </c>
      <c r="K8587" s="179" t="str">
        <f>1-EXP(-J8587)</f>
      </c>
      <c r="L8587" s="180" t="str">
        <f>IF(G8587=30,1,M8586)</f>
      </c>
      <c r="M8587" s="181" t="str">
        <f>L8587*(1-K8587)</f>
      </c>
    </row>
    <row r="8588">
      <c r="A8588" t="s">
        <v>164</v>
      </c>
      <c r="B8588" t="s">
        <v>112</v>
      </c>
      <c r="C8588" s="32" t="s">
        <v>377</v>
      </c>
      <c r="D8588" t="s">
        <v>112</v>
      </c>
      <c r="E8588" t="s">
        <v>476</v>
      </c>
      <c r="F8588" s="174" t="n">
        <v>2031</v>
      </c>
      <c r="G8588" s="175" t="n">
        <v>56</v>
      </c>
      <c r="H8588" s="176" t="n">
        <v>15337.0595940543</v>
      </c>
      <c r="I8588" s="177" t="n">
        <v>3581089.29983345</v>
      </c>
      <c r="J8588" s="178" t="str">
        <f>IF(I8588&gt;0,H8588/I8588,0)</f>
      </c>
      <c r="K8588" s="179" t="str">
        <f>1-EXP(-J8588)</f>
      </c>
      <c r="L8588" s="180" t="str">
        <f>IF(G8588=30,1,M8587)</f>
      </c>
      <c r="M8588" s="181" t="str">
        <f>L8588*(1-K8588)</f>
      </c>
    </row>
    <row r="8589">
      <c r="A8589" t="s">
        <v>164</v>
      </c>
      <c r="B8589" t="s">
        <v>112</v>
      </c>
      <c r="C8589" s="32" t="s">
        <v>377</v>
      </c>
      <c r="D8589" t="s">
        <v>112</v>
      </c>
      <c r="E8589" t="s">
        <v>476</v>
      </c>
      <c r="F8589" s="174" t="n">
        <v>2031</v>
      </c>
      <c r="G8589" s="175" t="n">
        <v>57</v>
      </c>
      <c r="H8589" s="176" t="n">
        <v>16237.7225535389</v>
      </c>
      <c r="I8589" s="177" t="n">
        <v>3470861.33800933</v>
      </c>
      <c r="J8589" s="178" t="str">
        <f>IF(I8589&gt;0,H8589/I8589,0)</f>
      </c>
      <c r="K8589" s="179" t="str">
        <f>1-EXP(-J8589)</f>
      </c>
      <c r="L8589" s="180" t="str">
        <f>IF(G8589=30,1,M8588)</f>
      </c>
      <c r="M8589" s="181" t="str">
        <f>L8589*(1-K8589)</f>
      </c>
    </row>
    <row r="8590">
      <c r="A8590" t="s">
        <v>164</v>
      </c>
      <c r="B8590" t="s">
        <v>112</v>
      </c>
      <c r="C8590" s="32" t="s">
        <v>377</v>
      </c>
      <c r="D8590" t="s">
        <v>112</v>
      </c>
      <c r="E8590" t="s">
        <v>476</v>
      </c>
      <c r="F8590" s="174" t="n">
        <v>2031</v>
      </c>
      <c r="G8590" s="175" t="n">
        <v>58</v>
      </c>
      <c r="H8590" s="176" t="n">
        <v>17480.680037903</v>
      </c>
      <c r="I8590" s="177" t="n">
        <v>3419165.69315785</v>
      </c>
      <c r="J8590" s="178" t="str">
        <f>IF(I8590&gt;0,H8590/I8590,0)</f>
      </c>
      <c r="K8590" s="179" t="str">
        <f>1-EXP(-J8590)</f>
      </c>
      <c r="L8590" s="180" t="str">
        <f>IF(G8590=30,1,M8589)</f>
      </c>
      <c r="M8590" s="181" t="str">
        <f>L8590*(1-K8590)</f>
      </c>
    </row>
    <row r="8591">
      <c r="A8591" t="s">
        <v>164</v>
      </c>
      <c r="B8591" t="s">
        <v>112</v>
      </c>
      <c r="C8591" s="32" t="s">
        <v>377</v>
      </c>
      <c r="D8591" t="s">
        <v>112</v>
      </c>
      <c r="E8591" t="s">
        <v>476</v>
      </c>
      <c r="F8591" s="174" t="n">
        <v>2031</v>
      </c>
      <c r="G8591" s="175" t="n">
        <v>59</v>
      </c>
      <c r="H8591" s="176" t="n">
        <v>17951.8721474338</v>
      </c>
      <c r="I8591" s="177" t="n">
        <v>3207368.75128229</v>
      </c>
      <c r="J8591" s="178" t="str">
        <f>IF(I8591&gt;0,H8591/I8591,0)</f>
      </c>
      <c r="K8591" s="179" t="str">
        <f>1-EXP(-J8591)</f>
      </c>
      <c r="L8591" s="180" t="str">
        <f>IF(G8591=30,1,M8590)</f>
      </c>
      <c r="M8591" s="181" t="str">
        <f>L8591*(1-K8591)</f>
      </c>
    </row>
    <row r="8592">
      <c r="A8592" t="s">
        <v>164</v>
      </c>
      <c r="B8592" t="s">
        <v>112</v>
      </c>
      <c r="C8592" s="32" t="s">
        <v>377</v>
      </c>
      <c r="D8592" t="s">
        <v>112</v>
      </c>
      <c r="E8592" t="s">
        <v>476</v>
      </c>
      <c r="F8592" s="174" t="n">
        <v>2031</v>
      </c>
      <c r="G8592" s="175" t="n">
        <v>60</v>
      </c>
      <c r="H8592" s="176" t="n">
        <v>19366.5955638488</v>
      </c>
      <c r="I8592" s="177" t="n">
        <v>3113924.37224849</v>
      </c>
      <c r="J8592" s="178" t="str">
        <f>IF(I8592&gt;0,H8592/I8592,0)</f>
      </c>
      <c r="K8592" s="179" t="str">
        <f>1-EXP(-J8592)</f>
      </c>
      <c r="L8592" s="180" t="str">
        <f>IF(G8592=30,1,M8591)</f>
      </c>
      <c r="M8592" s="181" t="str">
        <f>L8592*(1-K8592)</f>
      </c>
    </row>
    <row r="8593">
      <c r="A8593" t="s">
        <v>164</v>
      </c>
      <c r="B8593" t="s">
        <v>112</v>
      </c>
      <c r="C8593" s="32" t="s">
        <v>377</v>
      </c>
      <c r="D8593" t="s">
        <v>112</v>
      </c>
      <c r="E8593" t="s">
        <v>476</v>
      </c>
      <c r="F8593" s="174" t="n">
        <v>2031</v>
      </c>
      <c r="G8593" s="175" t="n">
        <v>61</v>
      </c>
      <c r="H8593" s="176" t="n">
        <v>20574.1447652631</v>
      </c>
      <c r="I8593" s="177" t="n">
        <v>3023852.47864436</v>
      </c>
      <c r="J8593" s="178" t="str">
        <f>IF(I8593&gt;0,H8593/I8593,0)</f>
      </c>
      <c r="K8593" s="179" t="str">
        <f>1-EXP(-J8593)</f>
      </c>
      <c r="L8593" s="180" t="str">
        <f>IF(G8593=30,1,M8592)</f>
      </c>
      <c r="M8593" s="181" t="str">
        <f>L8593*(1-K8593)</f>
      </c>
    </row>
    <row r="8594">
      <c r="A8594" t="s">
        <v>164</v>
      </c>
      <c r="B8594" t="s">
        <v>112</v>
      </c>
      <c r="C8594" s="32" t="s">
        <v>377</v>
      </c>
      <c r="D8594" t="s">
        <v>112</v>
      </c>
      <c r="E8594" t="s">
        <v>476</v>
      </c>
      <c r="F8594" s="174" t="n">
        <v>2031</v>
      </c>
      <c r="G8594" s="175" t="n">
        <v>62</v>
      </c>
      <c r="H8594" s="176" t="n">
        <v>21780.4149336295</v>
      </c>
      <c r="I8594" s="177" t="n">
        <v>2924989.71609889</v>
      </c>
      <c r="J8594" s="178" t="str">
        <f>IF(I8594&gt;0,H8594/I8594,0)</f>
      </c>
      <c r="K8594" s="179" t="str">
        <f>1-EXP(-J8594)</f>
      </c>
      <c r="L8594" s="180" t="str">
        <f>IF(G8594=30,1,M8593)</f>
      </c>
      <c r="M8594" s="181" t="str">
        <f>L8594*(1-K8594)</f>
      </c>
    </row>
    <row r="8595">
      <c r="A8595" t="s">
        <v>164</v>
      </c>
      <c r="B8595" t="s">
        <v>112</v>
      </c>
      <c r="C8595" s="32" t="s">
        <v>377</v>
      </c>
      <c r="D8595" t="s">
        <v>112</v>
      </c>
      <c r="E8595" t="s">
        <v>476</v>
      </c>
      <c r="F8595" s="174" t="n">
        <v>2031</v>
      </c>
      <c r="G8595" s="175" t="n">
        <v>63</v>
      </c>
      <c r="H8595" s="176" t="n">
        <v>22884.0638636395</v>
      </c>
      <c r="I8595" s="177" t="n">
        <v>2806848.10316126</v>
      </c>
      <c r="J8595" s="178" t="str">
        <f>IF(I8595&gt;0,H8595/I8595,0)</f>
      </c>
      <c r="K8595" s="179" t="str">
        <f>1-EXP(-J8595)</f>
      </c>
      <c r="L8595" s="180" t="str">
        <f>IF(G8595=30,1,M8594)</f>
      </c>
      <c r="M8595" s="181" t="str">
        <f>L8595*(1-K8595)</f>
      </c>
    </row>
    <row r="8596">
      <c r="A8596" t="s">
        <v>164</v>
      </c>
      <c r="B8596" t="s">
        <v>112</v>
      </c>
      <c r="C8596" s="32" t="s">
        <v>377</v>
      </c>
      <c r="D8596" t="s">
        <v>112</v>
      </c>
      <c r="E8596" t="s">
        <v>476</v>
      </c>
      <c r="F8596" s="174" t="n">
        <v>2031</v>
      </c>
      <c r="G8596" s="175" t="n">
        <v>64</v>
      </c>
      <c r="H8596" s="176" t="n">
        <v>23767.3950379303</v>
      </c>
      <c r="I8596" s="177" t="n">
        <v>2658693.36124506</v>
      </c>
      <c r="J8596" s="178" t="str">
        <f>IF(I8596&gt;0,H8596/I8596,0)</f>
      </c>
      <c r="K8596" s="179" t="str">
        <f>1-EXP(-J8596)</f>
      </c>
      <c r="L8596" s="180" t="str">
        <f>IF(G8596=30,1,M8595)</f>
      </c>
      <c r="M8596" s="181" t="str">
        <f>L8596*(1-K8596)</f>
      </c>
    </row>
    <row r="8597">
      <c r="A8597" t="s">
        <v>164</v>
      </c>
      <c r="B8597" t="s">
        <v>112</v>
      </c>
      <c r="C8597" s="32" t="s">
        <v>377</v>
      </c>
      <c r="D8597" t="s">
        <v>112</v>
      </c>
      <c r="E8597" t="s">
        <v>476</v>
      </c>
      <c r="F8597" s="174" t="n">
        <v>2031</v>
      </c>
      <c r="G8597" s="175" t="n">
        <v>65</v>
      </c>
      <c r="H8597" s="176" t="n">
        <v>24174.578041978</v>
      </c>
      <c r="I8597" s="177" t="n">
        <v>2545410.85878363</v>
      </c>
      <c r="J8597" s="178" t="str">
        <f>IF(I8597&gt;0,H8597/I8597,0)</f>
      </c>
      <c r="K8597" s="179" t="str">
        <f>1-EXP(-J8597)</f>
      </c>
      <c r="L8597" s="180" t="str">
        <f>IF(G8597=30,1,M8596)</f>
      </c>
      <c r="M8597" s="181" t="str">
        <f>L8597*(1-K8597)</f>
      </c>
    </row>
    <row r="8598">
      <c r="A8598" t="s">
        <v>164</v>
      </c>
      <c r="B8598" t="s">
        <v>112</v>
      </c>
      <c r="C8598" s="32" t="s">
        <v>377</v>
      </c>
      <c r="D8598" t="s">
        <v>112</v>
      </c>
      <c r="E8598" t="s">
        <v>476</v>
      </c>
      <c r="F8598" s="174" t="n">
        <v>2031</v>
      </c>
      <c r="G8598" s="175" t="n">
        <v>66</v>
      </c>
      <c r="H8598" s="176" t="n">
        <v>25110.0012409832</v>
      </c>
      <c r="I8598" s="177" t="n">
        <v>2411863.73452626</v>
      </c>
      <c r="J8598" s="178" t="str">
        <f>IF(I8598&gt;0,H8598/I8598,0)</f>
      </c>
      <c r="K8598" s="179" t="str">
        <f>1-EXP(-J8598)</f>
      </c>
      <c r="L8598" s="180" t="str">
        <f>IF(G8598=30,1,M8597)</f>
      </c>
      <c r="M8598" s="181" t="str">
        <f>L8598*(1-K8598)</f>
      </c>
    </row>
    <row r="8599">
      <c r="A8599" t="s">
        <v>164</v>
      </c>
      <c r="B8599" t="s">
        <v>112</v>
      </c>
      <c r="C8599" s="32" t="s">
        <v>377</v>
      </c>
      <c r="D8599" t="s">
        <v>112</v>
      </c>
      <c r="E8599" t="s">
        <v>476</v>
      </c>
      <c r="F8599" s="174" t="n">
        <v>2031</v>
      </c>
      <c r="G8599" s="175" t="n">
        <v>67</v>
      </c>
      <c r="H8599" s="176" t="n">
        <v>26016.2114906118</v>
      </c>
      <c r="I8599" s="177" t="n">
        <v>2278335.96109161</v>
      </c>
      <c r="J8599" s="178" t="str">
        <f>IF(I8599&gt;0,H8599/I8599,0)</f>
      </c>
      <c r="K8599" s="179" t="str">
        <f>1-EXP(-J8599)</f>
      </c>
      <c r="L8599" s="180" t="str">
        <f>IF(G8599=30,1,M8598)</f>
      </c>
      <c r="M8599" s="181" t="str">
        <f>L8599*(1-K8599)</f>
      </c>
    </row>
    <row r="8600">
      <c r="A8600" t="s">
        <v>164</v>
      </c>
      <c r="B8600" t="s">
        <v>112</v>
      </c>
      <c r="C8600" s="32" t="s">
        <v>377</v>
      </c>
      <c r="D8600" t="s">
        <v>112</v>
      </c>
      <c r="E8600" t="s">
        <v>476</v>
      </c>
      <c r="F8600" s="174" t="n">
        <v>2031</v>
      </c>
      <c r="G8600" s="175" t="n">
        <v>68</v>
      </c>
      <c r="H8600" s="176" t="n">
        <v>26939.0442779344</v>
      </c>
      <c r="I8600" s="177" t="n">
        <v>2149554.09196838</v>
      </c>
      <c r="J8600" s="178" t="str">
        <f>IF(I8600&gt;0,H8600/I8600,0)</f>
      </c>
      <c r="K8600" s="179" t="str">
        <f>1-EXP(-J8600)</f>
      </c>
      <c r="L8600" s="180" t="str">
        <f>IF(G8600=30,1,M8599)</f>
      </c>
      <c r="M8600" s="181" t="str">
        <f>L8600*(1-K8600)</f>
      </c>
    </row>
    <row r="8601">
      <c r="A8601" t="s">
        <v>164</v>
      </c>
      <c r="B8601" t="s">
        <v>112</v>
      </c>
      <c r="C8601" s="32" t="s">
        <v>377</v>
      </c>
      <c r="D8601" t="s">
        <v>112</v>
      </c>
      <c r="E8601" t="s">
        <v>476</v>
      </c>
      <c r="F8601" s="174" t="n">
        <v>2031</v>
      </c>
      <c r="G8601" s="175" t="n">
        <v>69</v>
      </c>
      <c r="H8601" s="176" t="n">
        <v>27581.0278495446</v>
      </c>
      <c r="I8601" s="177" t="n">
        <v>1996957.50131724</v>
      </c>
      <c r="J8601" s="178" t="str">
        <f>IF(I8601&gt;0,H8601/I8601,0)</f>
      </c>
      <c r="K8601" s="179" t="str">
        <f>1-EXP(-J8601)</f>
      </c>
      <c r="L8601" s="180" t="str">
        <f>IF(G8601=30,1,M8600)</f>
      </c>
      <c r="M8601" s="181" t="str">
        <f>L8601*(1-K8601)</f>
      </c>
    </row>
    <row r="8602">
      <c r="A8602" t="s">
        <v>164</v>
      </c>
      <c r="B8602" t="s">
        <v>112</v>
      </c>
      <c r="C8602" s="32" t="s">
        <v>377</v>
      </c>
      <c r="D8602" t="s">
        <v>112</v>
      </c>
      <c r="E8602" t="s">
        <v>476</v>
      </c>
      <c r="F8602" s="174" t="n">
        <v>2032</v>
      </c>
      <c r="G8602" s="175" t="n">
        <v>30</v>
      </c>
      <c r="H8602" s="176" t="n">
        <v>961.480511664882</v>
      </c>
      <c r="I8602" s="177" t="n">
        <v>4354849.46819927</v>
      </c>
      <c r="J8602" s="178" t="str">
        <f>IF(I8602&gt;0,H8602/I8602,0)</f>
      </c>
      <c r="K8602" s="179" t="str">
        <f>1-EXP(-J8602)</f>
      </c>
      <c r="L8602" s="180" t="str">
        <f>IF(G8602=30,1,M8601)</f>
      </c>
      <c r="M8602" s="181" t="str">
        <f>L8602*(1-K8602)</f>
      </c>
    </row>
    <row r="8603">
      <c r="A8603" t="s">
        <v>164</v>
      </c>
      <c r="B8603" t="s">
        <v>112</v>
      </c>
      <c r="C8603" s="32" t="s">
        <v>377</v>
      </c>
      <c r="D8603" t="s">
        <v>112</v>
      </c>
      <c r="E8603" t="s">
        <v>476</v>
      </c>
      <c r="F8603" s="174" t="n">
        <v>2032</v>
      </c>
      <c r="G8603" s="175" t="n">
        <v>31</v>
      </c>
      <c r="H8603" s="176" t="n">
        <v>1094.02467032201</v>
      </c>
      <c r="I8603" s="177" t="n">
        <v>4335139.846239</v>
      </c>
      <c r="J8603" s="178" t="str">
        <f>IF(I8603&gt;0,H8603/I8603,0)</f>
      </c>
      <c r="K8603" s="179" t="str">
        <f>1-EXP(-J8603)</f>
      </c>
      <c r="L8603" s="180" t="str">
        <f>IF(G8603=30,1,M8602)</f>
      </c>
      <c r="M8603" s="181" t="str">
        <f>L8603*(1-K8603)</f>
      </c>
    </row>
    <row r="8604">
      <c r="A8604" t="s">
        <v>164</v>
      </c>
      <c r="B8604" t="s">
        <v>112</v>
      </c>
      <c r="C8604" s="32" t="s">
        <v>377</v>
      </c>
      <c r="D8604" t="s">
        <v>112</v>
      </c>
      <c r="E8604" t="s">
        <v>476</v>
      </c>
      <c r="F8604" s="174" t="n">
        <v>2032</v>
      </c>
      <c r="G8604" s="175" t="n">
        <v>32</v>
      </c>
      <c r="H8604" s="176" t="n">
        <v>1145.43123167908</v>
      </c>
      <c r="I8604" s="177" t="n">
        <v>4315575.15865795</v>
      </c>
      <c r="J8604" s="178" t="str">
        <f>IF(I8604&gt;0,H8604/I8604,0)</f>
      </c>
      <c r="K8604" s="179" t="str">
        <f>1-EXP(-J8604)</f>
      </c>
      <c r="L8604" s="180" t="str">
        <f>IF(G8604=30,1,M8603)</f>
      </c>
      <c r="M8604" s="181" t="str">
        <f>L8604*(1-K8604)</f>
      </c>
    </row>
    <row r="8605">
      <c r="A8605" t="s">
        <v>164</v>
      </c>
      <c r="B8605" t="s">
        <v>112</v>
      </c>
      <c r="C8605" s="32" t="s">
        <v>377</v>
      </c>
      <c r="D8605" t="s">
        <v>112</v>
      </c>
      <c r="E8605" t="s">
        <v>476</v>
      </c>
      <c r="F8605" s="174" t="n">
        <v>2032</v>
      </c>
      <c r="G8605" s="175" t="n">
        <v>33</v>
      </c>
      <c r="H8605" s="176" t="n">
        <v>1217.66413004195</v>
      </c>
      <c r="I8605" s="177" t="n">
        <v>4335851.70891478</v>
      </c>
      <c r="J8605" s="178" t="str">
        <f>IF(I8605&gt;0,H8605/I8605,0)</f>
      </c>
      <c r="K8605" s="179" t="str">
        <f>1-EXP(-J8605)</f>
      </c>
      <c r="L8605" s="180" t="str">
        <f>IF(G8605=30,1,M8604)</f>
      </c>
      <c r="M8605" s="181" t="str">
        <f>L8605*(1-K8605)</f>
      </c>
    </row>
    <row r="8606">
      <c r="A8606" t="s">
        <v>164</v>
      </c>
      <c r="B8606" t="s">
        <v>112</v>
      </c>
      <c r="C8606" s="32" t="s">
        <v>377</v>
      </c>
      <c r="D8606" t="s">
        <v>112</v>
      </c>
      <c r="E8606" t="s">
        <v>476</v>
      </c>
      <c r="F8606" s="174" t="n">
        <v>2032</v>
      </c>
      <c r="G8606" s="175" t="n">
        <v>34</v>
      </c>
      <c r="H8606" s="176" t="n">
        <v>1314.72650440902</v>
      </c>
      <c r="I8606" s="177" t="n">
        <v>4395417.25790283</v>
      </c>
      <c r="J8606" s="178" t="str">
        <f>IF(I8606&gt;0,H8606/I8606,0)</f>
      </c>
      <c r="K8606" s="179" t="str">
        <f>1-EXP(-J8606)</f>
      </c>
      <c r="L8606" s="180" t="str">
        <f>IF(G8606=30,1,M8605)</f>
      </c>
      <c r="M8606" s="181" t="str">
        <f>L8606*(1-K8606)</f>
      </c>
    </row>
    <row r="8607">
      <c r="A8607" t="s">
        <v>164</v>
      </c>
      <c r="B8607" t="s">
        <v>112</v>
      </c>
      <c r="C8607" s="32" t="s">
        <v>377</v>
      </c>
      <c r="D8607" t="s">
        <v>112</v>
      </c>
      <c r="E8607" t="s">
        <v>476</v>
      </c>
      <c r="F8607" s="174" t="n">
        <v>2032</v>
      </c>
      <c r="G8607" s="175" t="n">
        <v>35</v>
      </c>
      <c r="H8607" s="176" t="n">
        <v>2106.8388825659</v>
      </c>
      <c r="I8607" s="177" t="n">
        <v>4534866.59431152</v>
      </c>
      <c r="J8607" s="178" t="str">
        <f>IF(I8607&gt;0,H8607/I8607,0)</f>
      </c>
      <c r="K8607" s="179" t="str">
        <f>1-EXP(-J8607)</f>
      </c>
      <c r="L8607" s="180" t="str">
        <f>IF(G8607=30,1,M8606)</f>
      </c>
      <c r="M8607" s="181" t="str">
        <f>L8607*(1-K8607)</f>
      </c>
    </row>
    <row r="8608">
      <c r="A8608" t="s">
        <v>164</v>
      </c>
      <c r="B8608" t="s">
        <v>112</v>
      </c>
      <c r="C8608" s="32" t="s">
        <v>377</v>
      </c>
      <c r="D8608" t="s">
        <v>112</v>
      </c>
      <c r="E8608" t="s">
        <v>476</v>
      </c>
      <c r="F8608" s="174" t="n">
        <v>2032</v>
      </c>
      <c r="G8608" s="175" t="n">
        <v>36</v>
      </c>
      <c r="H8608" s="176" t="n">
        <v>2230.51862326961</v>
      </c>
      <c r="I8608" s="177" t="n">
        <v>4490897.54097693</v>
      </c>
      <c r="J8608" s="178" t="str">
        <f>IF(I8608&gt;0,H8608/I8608,0)</f>
      </c>
      <c r="K8608" s="179" t="str">
        <f>1-EXP(-J8608)</f>
      </c>
      <c r="L8608" s="180" t="str">
        <f>IF(G8608=30,1,M8607)</f>
      </c>
      <c r="M8608" s="181" t="str">
        <f>L8608*(1-K8608)</f>
      </c>
    </row>
    <row r="8609">
      <c r="A8609" t="s">
        <v>164</v>
      </c>
      <c r="B8609" t="s">
        <v>112</v>
      </c>
      <c r="C8609" s="32" t="s">
        <v>377</v>
      </c>
      <c r="D8609" t="s">
        <v>112</v>
      </c>
      <c r="E8609" t="s">
        <v>476</v>
      </c>
      <c r="F8609" s="174" t="n">
        <v>2032</v>
      </c>
      <c r="G8609" s="175" t="n">
        <v>37</v>
      </c>
      <c r="H8609" s="176" t="n">
        <v>2352.34360004459</v>
      </c>
      <c r="I8609" s="177" t="n">
        <v>4417189.16177599</v>
      </c>
      <c r="J8609" s="178" t="str">
        <f>IF(I8609&gt;0,H8609/I8609,0)</f>
      </c>
      <c r="K8609" s="179" t="str">
        <f>1-EXP(-J8609)</f>
      </c>
      <c r="L8609" s="180" t="str">
        <f>IF(G8609=30,1,M8608)</f>
      </c>
      <c r="M8609" s="181" t="str">
        <f>L8609*(1-K8609)</f>
      </c>
    </row>
    <row r="8610">
      <c r="A8610" t="s">
        <v>164</v>
      </c>
      <c r="B8610" t="s">
        <v>112</v>
      </c>
      <c r="C8610" s="32" t="s">
        <v>377</v>
      </c>
      <c r="D8610" t="s">
        <v>112</v>
      </c>
      <c r="E8610" t="s">
        <v>476</v>
      </c>
      <c r="F8610" s="174" t="n">
        <v>2032</v>
      </c>
      <c r="G8610" s="175" t="n">
        <v>38</v>
      </c>
      <c r="H8610" s="176" t="n">
        <v>2494.43520150997</v>
      </c>
      <c r="I8610" s="177" t="n">
        <v>4359083.67287439</v>
      </c>
      <c r="J8610" s="178" t="str">
        <f>IF(I8610&gt;0,H8610/I8610,0)</f>
      </c>
      <c r="K8610" s="179" t="str">
        <f>1-EXP(-J8610)</f>
      </c>
      <c r="L8610" s="180" t="str">
        <f>IF(G8610=30,1,M8609)</f>
      </c>
      <c r="M8610" s="181" t="str">
        <f>L8610*(1-K8610)</f>
      </c>
    </row>
    <row r="8611">
      <c r="A8611" t="s">
        <v>164</v>
      </c>
      <c r="B8611" t="s">
        <v>112</v>
      </c>
      <c r="C8611" s="32" t="s">
        <v>377</v>
      </c>
      <c r="D8611" t="s">
        <v>112</v>
      </c>
      <c r="E8611" t="s">
        <v>476</v>
      </c>
      <c r="F8611" s="174" t="n">
        <v>2032</v>
      </c>
      <c r="G8611" s="175" t="n">
        <v>39</v>
      </c>
      <c r="H8611" s="176" t="n">
        <v>2651.45387379516</v>
      </c>
      <c r="I8611" s="177" t="n">
        <v>4304456.34150383</v>
      </c>
      <c r="J8611" s="178" t="str">
        <f>IF(I8611&gt;0,H8611/I8611,0)</f>
      </c>
      <c r="K8611" s="179" t="str">
        <f>1-EXP(-J8611)</f>
      </c>
      <c r="L8611" s="180" t="str">
        <f>IF(G8611=30,1,M8610)</f>
      </c>
      <c r="M8611" s="181" t="str">
        <f>L8611*(1-K8611)</f>
      </c>
    </row>
    <row r="8612">
      <c r="A8612" t="s">
        <v>164</v>
      </c>
      <c r="B8612" t="s">
        <v>112</v>
      </c>
      <c r="C8612" s="32" t="s">
        <v>377</v>
      </c>
      <c r="D8612" t="s">
        <v>112</v>
      </c>
      <c r="E8612" t="s">
        <v>476</v>
      </c>
      <c r="F8612" s="174" t="n">
        <v>2032</v>
      </c>
      <c r="G8612" s="175" t="n">
        <v>40</v>
      </c>
      <c r="H8612" s="176" t="n">
        <v>3589.61331817177</v>
      </c>
      <c r="I8612" s="177" t="n">
        <v>4340733.7753657</v>
      </c>
      <c r="J8612" s="178" t="str">
        <f>IF(I8612&gt;0,H8612/I8612,0)</f>
      </c>
      <c r="K8612" s="179" t="str">
        <f>1-EXP(-J8612)</f>
      </c>
      <c r="L8612" s="180" t="str">
        <f>IF(G8612=30,1,M8611)</f>
      </c>
      <c r="M8612" s="181" t="str">
        <f>L8612*(1-K8612)</f>
      </c>
    </row>
    <row r="8613">
      <c r="A8613" t="s">
        <v>164</v>
      </c>
      <c r="B8613" t="s">
        <v>112</v>
      </c>
      <c r="C8613" s="32" t="s">
        <v>377</v>
      </c>
      <c r="D8613" t="s">
        <v>112</v>
      </c>
      <c r="E8613" t="s">
        <v>476</v>
      </c>
      <c r="F8613" s="174" t="n">
        <v>2032</v>
      </c>
      <c r="G8613" s="175" t="n">
        <v>41</v>
      </c>
      <c r="H8613" s="176" t="n">
        <v>3894.44639204465</v>
      </c>
      <c r="I8613" s="177" t="n">
        <v>4356395.52567176</v>
      </c>
      <c r="J8613" s="178" t="str">
        <f>IF(I8613&gt;0,H8613/I8613,0)</f>
      </c>
      <c r="K8613" s="179" t="str">
        <f>1-EXP(-J8613)</f>
      </c>
      <c r="L8613" s="180" t="str">
        <f>IF(G8613=30,1,M8612)</f>
      </c>
      <c r="M8613" s="181" t="str">
        <f>L8613*(1-K8613)</f>
      </c>
    </row>
    <row r="8614">
      <c r="A8614" t="s">
        <v>164</v>
      </c>
      <c r="B8614" t="s">
        <v>112</v>
      </c>
      <c r="C8614" s="32" t="s">
        <v>377</v>
      </c>
      <c r="D8614" t="s">
        <v>112</v>
      </c>
      <c r="E8614" t="s">
        <v>476</v>
      </c>
      <c r="F8614" s="174" t="n">
        <v>2032</v>
      </c>
      <c r="G8614" s="175" t="n">
        <v>42</v>
      </c>
      <c r="H8614" s="176" t="n">
        <v>5895.98673985277</v>
      </c>
      <c r="I8614" s="177" t="n">
        <v>6413762.28200501</v>
      </c>
      <c r="J8614" s="178" t="str">
        <f>IF(I8614&gt;0,H8614/I8614,0)</f>
      </c>
      <c r="K8614" s="179" t="str">
        <f>1-EXP(-J8614)</f>
      </c>
      <c r="L8614" s="180" t="str">
        <f>IF(G8614=30,1,M8613)</f>
      </c>
      <c r="M8614" s="181" t="str">
        <f>L8614*(1-K8614)</f>
      </c>
    </row>
    <row r="8615">
      <c r="A8615" t="s">
        <v>164</v>
      </c>
      <c r="B8615" t="s">
        <v>112</v>
      </c>
      <c r="C8615" s="32" t="s">
        <v>377</v>
      </c>
      <c r="D8615" t="s">
        <v>112</v>
      </c>
      <c r="E8615" t="s">
        <v>476</v>
      </c>
      <c r="F8615" s="174" t="n">
        <v>2032</v>
      </c>
      <c r="G8615" s="175" t="n">
        <v>43</v>
      </c>
      <c r="H8615" s="176" t="n">
        <v>4545.00620071352</v>
      </c>
      <c r="I8615" s="177" t="n">
        <v>4311630.10645228</v>
      </c>
      <c r="J8615" s="178" t="str">
        <f>IF(I8615&gt;0,H8615/I8615,0)</f>
      </c>
      <c r="K8615" s="179" t="str">
        <f>1-EXP(-J8615)</f>
      </c>
      <c r="L8615" s="180" t="str">
        <f>IF(G8615=30,1,M8614)</f>
      </c>
      <c r="M8615" s="181" t="str">
        <f>L8615*(1-K8615)</f>
      </c>
    </row>
    <row r="8616">
      <c r="A8616" t="s">
        <v>164</v>
      </c>
      <c r="B8616" t="s">
        <v>112</v>
      </c>
      <c r="C8616" s="32" t="s">
        <v>377</v>
      </c>
      <c r="D8616" t="s">
        <v>112</v>
      </c>
      <c r="E8616" t="s">
        <v>476</v>
      </c>
      <c r="F8616" s="174" t="n">
        <v>2032</v>
      </c>
      <c r="G8616" s="175" t="n">
        <v>44</v>
      </c>
      <c r="H8616" s="176" t="n">
        <v>4936.96443360888</v>
      </c>
      <c r="I8616" s="177" t="n">
        <v>4292924.33985826</v>
      </c>
      <c r="J8616" s="178" t="str">
        <f>IF(I8616&gt;0,H8616/I8616,0)</f>
      </c>
      <c r="K8616" s="179" t="str">
        <f>1-EXP(-J8616)</f>
      </c>
      <c r="L8616" s="180" t="str">
        <f>IF(G8616=30,1,M8615)</f>
      </c>
      <c r="M8616" s="181" t="str">
        <f>L8616*(1-K8616)</f>
      </c>
    </row>
    <row r="8617">
      <c r="A8617" t="s">
        <v>164</v>
      </c>
      <c r="B8617" t="s">
        <v>112</v>
      </c>
      <c r="C8617" s="32" t="s">
        <v>377</v>
      </c>
      <c r="D8617" t="s">
        <v>112</v>
      </c>
      <c r="E8617" t="s">
        <v>476</v>
      </c>
      <c r="F8617" s="174" t="n">
        <v>2032</v>
      </c>
      <c r="G8617" s="175" t="n">
        <v>45</v>
      </c>
      <c r="H8617" s="176" t="n">
        <v>6178.17623025625</v>
      </c>
      <c r="I8617" s="177" t="n">
        <v>4159154.89416938</v>
      </c>
      <c r="J8617" s="178" t="str">
        <f>IF(I8617&gt;0,H8617/I8617,0)</f>
      </c>
      <c r="K8617" s="179" t="str">
        <f>1-EXP(-J8617)</f>
      </c>
      <c r="L8617" s="180" t="str">
        <f>IF(G8617=30,1,M8616)</f>
      </c>
      <c r="M8617" s="181" t="str">
        <f>L8617*(1-K8617)</f>
      </c>
    </row>
    <row r="8618">
      <c r="A8618" t="s">
        <v>164</v>
      </c>
      <c r="B8618" t="s">
        <v>112</v>
      </c>
      <c r="C8618" s="32" t="s">
        <v>377</v>
      </c>
      <c r="D8618" t="s">
        <v>112</v>
      </c>
      <c r="E8618" t="s">
        <v>476</v>
      </c>
      <c r="F8618" s="174" t="n">
        <v>2032</v>
      </c>
      <c r="G8618" s="175" t="n">
        <v>46</v>
      </c>
      <c r="H8618" s="176" t="n">
        <v>6703.04195059818</v>
      </c>
      <c r="I8618" s="177" t="n">
        <v>4121203.743067</v>
      </c>
      <c r="J8618" s="178" t="str">
        <f>IF(I8618&gt;0,H8618/I8618,0)</f>
      </c>
      <c r="K8618" s="179" t="str">
        <f>1-EXP(-J8618)</f>
      </c>
      <c r="L8618" s="180" t="str">
        <f>IF(G8618=30,1,M8617)</f>
      </c>
      <c r="M8618" s="181" t="str">
        <f>L8618*(1-K8618)</f>
      </c>
    </row>
    <row r="8619">
      <c r="A8619" t="s">
        <v>164</v>
      </c>
      <c r="B8619" t="s">
        <v>112</v>
      </c>
      <c r="C8619" s="32" t="s">
        <v>377</v>
      </c>
      <c r="D8619" t="s">
        <v>112</v>
      </c>
      <c r="E8619" t="s">
        <v>476</v>
      </c>
      <c r="F8619" s="174" t="n">
        <v>2032</v>
      </c>
      <c r="G8619" s="175" t="n">
        <v>47</v>
      </c>
      <c r="H8619" s="176" t="n">
        <v>7444.60217640774</v>
      </c>
      <c r="I8619" s="177" t="n">
        <v>4176687.56926564</v>
      </c>
      <c r="J8619" s="178" t="str">
        <f>IF(I8619&gt;0,H8619/I8619,0)</f>
      </c>
      <c r="K8619" s="179" t="str">
        <f>1-EXP(-J8619)</f>
      </c>
      <c r="L8619" s="180" t="str">
        <f>IF(G8619=30,1,M8618)</f>
      </c>
      <c r="M8619" s="181" t="str">
        <f>L8619*(1-K8619)</f>
      </c>
    </row>
    <row r="8620">
      <c r="A8620" t="s">
        <v>164</v>
      </c>
      <c r="B8620" t="s">
        <v>112</v>
      </c>
      <c r="C8620" s="32" t="s">
        <v>377</v>
      </c>
      <c r="D8620" t="s">
        <v>112</v>
      </c>
      <c r="E8620" t="s">
        <v>476</v>
      </c>
      <c r="F8620" s="174" t="n">
        <v>2032</v>
      </c>
      <c r="G8620" s="175" t="n">
        <v>48</v>
      </c>
      <c r="H8620" s="176" t="n">
        <v>8313.696765441</v>
      </c>
      <c r="I8620" s="177" t="n">
        <v>4256561.82340379</v>
      </c>
      <c r="J8620" s="178" t="str">
        <f>IF(I8620&gt;0,H8620/I8620,0)</f>
      </c>
      <c r="K8620" s="179" t="str">
        <f>1-EXP(-J8620)</f>
      </c>
      <c r="L8620" s="180" t="str">
        <f>IF(G8620=30,1,M8619)</f>
      </c>
      <c r="M8620" s="181" t="str">
        <f>L8620*(1-K8620)</f>
      </c>
    </row>
    <row r="8621">
      <c r="A8621" t="s">
        <v>164</v>
      </c>
      <c r="B8621" t="s">
        <v>112</v>
      </c>
      <c r="C8621" s="32" t="s">
        <v>377</v>
      </c>
      <c r="D8621" t="s">
        <v>112</v>
      </c>
      <c r="E8621" t="s">
        <v>476</v>
      </c>
      <c r="F8621" s="174" t="n">
        <v>2032</v>
      </c>
      <c r="G8621" s="175" t="n">
        <v>49</v>
      </c>
      <c r="H8621" s="176" t="n">
        <v>9044.16946141965</v>
      </c>
      <c r="I8621" s="177" t="n">
        <v>4228102.39631354</v>
      </c>
      <c r="J8621" s="178" t="str">
        <f>IF(I8621&gt;0,H8621/I8621,0)</f>
      </c>
      <c r="K8621" s="179" t="str">
        <f>1-EXP(-J8621)</f>
      </c>
      <c r="L8621" s="180" t="str">
        <f>IF(G8621=30,1,M8620)</f>
      </c>
      <c r="M8621" s="181" t="str">
        <f>L8621*(1-K8621)</f>
      </c>
    </row>
    <row r="8622">
      <c r="A8622" t="s">
        <v>164</v>
      </c>
      <c r="B8622" t="s">
        <v>112</v>
      </c>
      <c r="C8622" s="32" t="s">
        <v>377</v>
      </c>
      <c r="D8622" t="s">
        <v>112</v>
      </c>
      <c r="E8622" t="s">
        <v>476</v>
      </c>
      <c r="F8622" s="174" t="n">
        <v>2032</v>
      </c>
      <c r="G8622" s="175" t="n">
        <v>50</v>
      </c>
      <c r="H8622" s="176" t="n">
        <v>10162.6209781771</v>
      </c>
      <c r="I8622" s="177" t="n">
        <v>4088165.13570877</v>
      </c>
      <c r="J8622" s="178" t="str">
        <f>IF(I8622&gt;0,H8622/I8622,0)</f>
      </c>
      <c r="K8622" s="179" t="str">
        <f>1-EXP(-J8622)</f>
      </c>
      <c r="L8622" s="180" t="str">
        <f>IF(G8622=30,1,M8621)</f>
      </c>
      <c r="M8622" s="181" t="str">
        <f>L8622*(1-K8622)</f>
      </c>
    </row>
    <row r="8623">
      <c r="A8623" t="s">
        <v>164</v>
      </c>
      <c r="B8623" t="s">
        <v>112</v>
      </c>
      <c r="C8623" s="32" t="s">
        <v>377</v>
      </c>
      <c r="D8623" t="s">
        <v>112</v>
      </c>
      <c r="E8623" t="s">
        <v>476</v>
      </c>
      <c r="F8623" s="174" t="n">
        <v>2032</v>
      </c>
      <c r="G8623" s="175" t="n">
        <v>51</v>
      </c>
      <c r="H8623" s="176" t="n">
        <v>10892.4633413442</v>
      </c>
      <c r="I8623" s="177" t="n">
        <v>4008776.65101239</v>
      </c>
      <c r="J8623" s="178" t="str">
        <f>IF(I8623&gt;0,H8623/I8623,0)</f>
      </c>
      <c r="K8623" s="179" t="str">
        <f>1-EXP(-J8623)</f>
      </c>
      <c r="L8623" s="180" t="str">
        <f>IF(G8623=30,1,M8622)</f>
      </c>
      <c r="M8623" s="181" t="str">
        <f>L8623*(1-K8623)</f>
      </c>
    </row>
    <row r="8624">
      <c r="A8624" t="s">
        <v>164</v>
      </c>
      <c r="B8624" t="s">
        <v>112</v>
      </c>
      <c r="C8624" s="32" t="s">
        <v>377</v>
      </c>
      <c r="D8624" t="s">
        <v>112</v>
      </c>
      <c r="E8624" t="s">
        <v>476</v>
      </c>
      <c r="F8624" s="174" t="n">
        <v>2032</v>
      </c>
      <c r="G8624" s="175" t="n">
        <v>52</v>
      </c>
      <c r="H8624" s="176" t="n">
        <v>11712.0332778525</v>
      </c>
      <c r="I8624" s="177" t="n">
        <v>3945478.57332312</v>
      </c>
      <c r="J8624" s="178" t="str">
        <f>IF(I8624&gt;0,H8624/I8624,0)</f>
      </c>
      <c r="K8624" s="179" t="str">
        <f>1-EXP(-J8624)</f>
      </c>
      <c r="L8624" s="180" t="str">
        <f>IF(G8624=30,1,M8623)</f>
      </c>
      <c r="M8624" s="181" t="str">
        <f>L8624*(1-K8624)</f>
      </c>
    </row>
    <row r="8625">
      <c r="A8625" t="s">
        <v>164</v>
      </c>
      <c r="B8625" t="s">
        <v>112</v>
      </c>
      <c r="C8625" s="32" t="s">
        <v>377</v>
      </c>
      <c r="D8625" t="s">
        <v>112</v>
      </c>
      <c r="E8625" t="s">
        <v>476</v>
      </c>
      <c r="F8625" s="174" t="n">
        <v>2032</v>
      </c>
      <c r="G8625" s="175" t="n">
        <v>53</v>
      </c>
      <c r="H8625" s="176" t="n">
        <v>12567.4499119161</v>
      </c>
      <c r="I8625" s="177" t="n">
        <v>3876478.03991294</v>
      </c>
      <c r="J8625" s="178" t="str">
        <f>IF(I8625&gt;0,H8625/I8625,0)</f>
      </c>
      <c r="K8625" s="179" t="str">
        <f>1-EXP(-J8625)</f>
      </c>
      <c r="L8625" s="180" t="str">
        <f>IF(G8625=30,1,M8624)</f>
      </c>
      <c r="M8625" s="181" t="str">
        <f>L8625*(1-K8625)</f>
      </c>
    </row>
    <row r="8626">
      <c r="A8626" t="s">
        <v>164</v>
      </c>
      <c r="B8626" t="s">
        <v>112</v>
      </c>
      <c r="C8626" s="32" t="s">
        <v>377</v>
      </c>
      <c r="D8626" t="s">
        <v>112</v>
      </c>
      <c r="E8626" t="s">
        <v>476</v>
      </c>
      <c r="F8626" s="174" t="n">
        <v>2032</v>
      </c>
      <c r="G8626" s="175" t="n">
        <v>54</v>
      </c>
      <c r="H8626" s="176" t="n">
        <v>13411.0410164482</v>
      </c>
      <c r="I8626" s="177" t="n">
        <v>3788061.79527493</v>
      </c>
      <c r="J8626" s="178" t="str">
        <f>IF(I8626&gt;0,H8626/I8626,0)</f>
      </c>
      <c r="K8626" s="179" t="str">
        <f>1-EXP(-J8626)</f>
      </c>
      <c r="L8626" s="180" t="str">
        <f>IF(G8626=30,1,M8625)</f>
      </c>
      <c r="M8626" s="181" t="str">
        <f>L8626*(1-K8626)</f>
      </c>
    </row>
    <row r="8627">
      <c r="A8627" t="s">
        <v>164</v>
      </c>
      <c r="B8627" t="s">
        <v>112</v>
      </c>
      <c r="C8627" s="32" t="s">
        <v>377</v>
      </c>
      <c r="D8627" t="s">
        <v>112</v>
      </c>
      <c r="E8627" t="s">
        <v>476</v>
      </c>
      <c r="F8627" s="174" t="n">
        <v>2032</v>
      </c>
      <c r="G8627" s="175" t="n">
        <v>55</v>
      </c>
      <c r="H8627" s="176" t="n">
        <v>14472.814548833</v>
      </c>
      <c r="I8627" s="177" t="n">
        <v>3715989.55284374</v>
      </c>
      <c r="J8627" s="178" t="str">
        <f>IF(I8627&gt;0,H8627/I8627,0)</f>
      </c>
      <c r="K8627" s="179" t="str">
        <f>1-EXP(-J8627)</f>
      </c>
      <c r="L8627" s="180" t="str">
        <f>IF(G8627=30,1,M8626)</f>
      </c>
      <c r="M8627" s="181" t="str">
        <f>L8627*(1-K8627)</f>
      </c>
    </row>
    <row r="8628">
      <c r="A8628" t="s">
        <v>164</v>
      </c>
      <c r="B8628" t="s">
        <v>112</v>
      </c>
      <c r="C8628" s="32" t="s">
        <v>377</v>
      </c>
      <c r="D8628" t="s">
        <v>112</v>
      </c>
      <c r="E8628" t="s">
        <v>476</v>
      </c>
      <c r="F8628" s="174" t="n">
        <v>2032</v>
      </c>
      <c r="G8628" s="175" t="n">
        <v>56</v>
      </c>
      <c r="H8628" s="176" t="n">
        <v>15441.5931500849</v>
      </c>
      <c r="I8628" s="177" t="n">
        <v>3631591.00304404</v>
      </c>
      <c r="J8628" s="178" t="str">
        <f>IF(I8628&gt;0,H8628/I8628,0)</f>
      </c>
      <c r="K8628" s="179" t="str">
        <f>1-EXP(-J8628)</f>
      </c>
      <c r="L8628" s="180" t="str">
        <f>IF(G8628=30,1,M8627)</f>
      </c>
      <c r="M8628" s="181" t="str">
        <f>L8628*(1-K8628)</f>
      </c>
    </row>
    <row r="8629">
      <c r="A8629" t="s">
        <v>164</v>
      </c>
      <c r="B8629" t="s">
        <v>112</v>
      </c>
      <c r="C8629" s="32" t="s">
        <v>377</v>
      </c>
      <c r="D8629" t="s">
        <v>112</v>
      </c>
      <c r="E8629" t="s">
        <v>476</v>
      </c>
      <c r="F8629" s="174" t="n">
        <v>2032</v>
      </c>
      <c r="G8629" s="175" t="n">
        <v>57</v>
      </c>
      <c r="H8629" s="176" t="n">
        <v>16470.272069612</v>
      </c>
      <c r="I8629" s="177" t="n">
        <v>3546445.96184909</v>
      </c>
      <c r="J8629" s="178" t="str">
        <f>IF(I8629&gt;0,H8629/I8629,0)</f>
      </c>
      <c r="K8629" s="179" t="str">
        <f>1-EXP(-J8629)</f>
      </c>
      <c r="L8629" s="180" t="str">
        <f>IF(G8629=30,1,M8628)</f>
      </c>
      <c r="M8629" s="181" t="str">
        <f>L8629*(1-K8629)</f>
      </c>
    </row>
    <row r="8630">
      <c r="A8630" t="s">
        <v>164</v>
      </c>
      <c r="B8630" t="s">
        <v>112</v>
      </c>
      <c r="C8630" s="32" t="s">
        <v>377</v>
      </c>
      <c r="D8630" t="s">
        <v>112</v>
      </c>
      <c r="E8630" t="s">
        <v>476</v>
      </c>
      <c r="F8630" s="174" t="n">
        <v>2032</v>
      </c>
      <c r="G8630" s="175" t="n">
        <v>58</v>
      </c>
      <c r="H8630" s="176" t="n">
        <v>17429.9798017942</v>
      </c>
      <c r="I8630" s="177" t="n">
        <v>3434194.8998143</v>
      </c>
      <c r="J8630" s="178" t="str">
        <f>IF(I8630&gt;0,H8630/I8630,0)</f>
      </c>
      <c r="K8630" s="179" t="str">
        <f>1-EXP(-J8630)</f>
      </c>
      <c r="L8630" s="180" t="str">
        <f>IF(G8630=30,1,M8629)</f>
      </c>
      <c r="M8630" s="181" t="str">
        <f>L8630*(1-K8630)</f>
      </c>
    </row>
    <row r="8631">
      <c r="A8631" t="s">
        <v>164</v>
      </c>
      <c r="B8631" t="s">
        <v>112</v>
      </c>
      <c r="C8631" s="32" t="s">
        <v>377</v>
      </c>
      <c r="D8631" t="s">
        <v>112</v>
      </c>
      <c r="E8631" t="s">
        <v>476</v>
      </c>
      <c r="F8631" s="174" t="n">
        <v>2032</v>
      </c>
      <c r="G8631" s="175" t="n">
        <v>59</v>
      </c>
      <c r="H8631" s="176" t="n">
        <v>18755.5674414292</v>
      </c>
      <c r="I8631" s="177" t="n">
        <v>3379704.87695241</v>
      </c>
      <c r="J8631" s="178" t="str">
        <f>IF(I8631&gt;0,H8631/I8631,0)</f>
      </c>
      <c r="K8631" s="179" t="str">
        <f>1-EXP(-J8631)</f>
      </c>
      <c r="L8631" s="180" t="str">
        <f>IF(G8631=30,1,M8630)</f>
      </c>
      <c r="M8631" s="181" t="str">
        <f>L8631*(1-K8631)</f>
      </c>
    </row>
    <row r="8632">
      <c r="A8632" t="s">
        <v>164</v>
      </c>
      <c r="B8632" t="s">
        <v>112</v>
      </c>
      <c r="C8632" s="32" t="s">
        <v>377</v>
      </c>
      <c r="D8632" t="s">
        <v>112</v>
      </c>
      <c r="E8632" t="s">
        <v>476</v>
      </c>
      <c r="F8632" s="174" t="n">
        <v>2032</v>
      </c>
      <c r="G8632" s="175" t="n">
        <v>60</v>
      </c>
      <c r="H8632" s="176" t="n">
        <v>19512.3931655353</v>
      </c>
      <c r="I8632" s="177" t="n">
        <v>3166861.02947435</v>
      </c>
      <c r="J8632" s="178" t="str">
        <f>IF(I8632&gt;0,H8632/I8632,0)</f>
      </c>
      <c r="K8632" s="179" t="str">
        <f>1-EXP(-J8632)</f>
      </c>
      <c r="L8632" s="180" t="str">
        <f>IF(G8632=30,1,M8631)</f>
      </c>
      <c r="M8632" s="181" t="str">
        <f>L8632*(1-K8632)</f>
      </c>
    </row>
    <row r="8633">
      <c r="A8633" t="s">
        <v>164</v>
      </c>
      <c r="B8633" t="s">
        <v>112</v>
      </c>
      <c r="C8633" s="32" t="s">
        <v>377</v>
      </c>
      <c r="D8633" t="s">
        <v>112</v>
      </c>
      <c r="E8633" t="s">
        <v>476</v>
      </c>
      <c r="F8633" s="174" t="n">
        <v>2032</v>
      </c>
      <c r="G8633" s="175" t="n">
        <v>61</v>
      </c>
      <c r="H8633" s="176" t="n">
        <v>20698.9892186878</v>
      </c>
      <c r="I8633" s="177" t="n">
        <v>3070389.97834508</v>
      </c>
      <c r="J8633" s="178" t="str">
        <f>IF(I8633&gt;0,H8633/I8633,0)</f>
      </c>
      <c r="K8633" s="179" t="str">
        <f>1-EXP(-J8633)</f>
      </c>
      <c r="L8633" s="180" t="str">
        <f>IF(G8633=30,1,M8632)</f>
      </c>
      <c r="M8633" s="181" t="str">
        <f>L8633*(1-K8633)</f>
      </c>
    </row>
    <row r="8634">
      <c r="A8634" t="s">
        <v>164</v>
      </c>
      <c r="B8634" t="s">
        <v>112</v>
      </c>
      <c r="C8634" s="32" t="s">
        <v>377</v>
      </c>
      <c r="D8634" t="s">
        <v>112</v>
      </c>
      <c r="E8634" t="s">
        <v>476</v>
      </c>
      <c r="F8634" s="174" t="n">
        <v>2032</v>
      </c>
      <c r="G8634" s="175" t="n">
        <v>62</v>
      </c>
      <c r="H8634" s="176" t="n">
        <v>21977.5453605243</v>
      </c>
      <c r="I8634" s="177" t="n">
        <v>2978118.13328235</v>
      </c>
      <c r="J8634" s="178" t="str">
        <f>IF(I8634&gt;0,H8634/I8634,0)</f>
      </c>
      <c r="K8634" s="179" t="str">
        <f>1-EXP(-J8634)</f>
      </c>
      <c r="L8634" s="180" t="str">
        <f>IF(G8634=30,1,M8633)</f>
      </c>
      <c r="M8634" s="181" t="str">
        <f>L8634*(1-K8634)</f>
      </c>
    </row>
    <row r="8635">
      <c r="A8635" t="s">
        <v>164</v>
      </c>
      <c r="B8635" t="s">
        <v>112</v>
      </c>
      <c r="C8635" s="32" t="s">
        <v>377</v>
      </c>
      <c r="D8635" t="s">
        <v>112</v>
      </c>
      <c r="E8635" t="s">
        <v>476</v>
      </c>
      <c r="F8635" s="174" t="n">
        <v>2032</v>
      </c>
      <c r="G8635" s="175" t="n">
        <v>63</v>
      </c>
      <c r="H8635" s="176" t="n">
        <v>23246.001776265</v>
      </c>
      <c r="I8635" s="177" t="n">
        <v>2876586.81816137</v>
      </c>
      <c r="J8635" s="178" t="str">
        <f>IF(I8635&gt;0,H8635/I8635,0)</f>
      </c>
      <c r="K8635" s="179" t="str">
        <f>1-EXP(-J8635)</f>
      </c>
      <c r="L8635" s="180" t="str">
        <f>IF(G8635=30,1,M8634)</f>
      </c>
      <c r="M8635" s="181" t="str">
        <f>L8635*(1-K8635)</f>
      </c>
    </row>
    <row r="8636">
      <c r="A8636" t="s">
        <v>164</v>
      </c>
      <c r="B8636" t="s">
        <v>112</v>
      </c>
      <c r="C8636" s="32" t="s">
        <v>377</v>
      </c>
      <c r="D8636" t="s">
        <v>112</v>
      </c>
      <c r="E8636" t="s">
        <v>476</v>
      </c>
      <c r="F8636" s="174" t="n">
        <v>2032</v>
      </c>
      <c r="G8636" s="175" t="n">
        <v>64</v>
      </c>
      <c r="H8636" s="176" t="n">
        <v>24397.190855689</v>
      </c>
      <c r="I8636" s="177" t="n">
        <v>2756005.53676857</v>
      </c>
      <c r="J8636" s="178" t="str">
        <f>IF(I8636&gt;0,H8636/I8636,0)</f>
      </c>
      <c r="K8636" s="179" t="str">
        <f>1-EXP(-J8636)</f>
      </c>
      <c r="L8636" s="180" t="str">
        <f>IF(G8636=30,1,M8635)</f>
      </c>
      <c r="M8636" s="181" t="str">
        <f>L8636*(1-K8636)</f>
      </c>
    </row>
    <row r="8637">
      <c r="A8637" t="s">
        <v>164</v>
      </c>
      <c r="B8637" t="s">
        <v>112</v>
      </c>
      <c r="C8637" s="32" t="s">
        <v>377</v>
      </c>
      <c r="D8637" t="s">
        <v>112</v>
      </c>
      <c r="E8637" t="s">
        <v>476</v>
      </c>
      <c r="F8637" s="174" t="n">
        <v>2032</v>
      </c>
      <c r="G8637" s="175" t="n">
        <v>65</v>
      </c>
      <c r="H8637" s="176" t="n">
        <v>24502.4431168295</v>
      </c>
      <c r="I8637" s="177" t="n">
        <v>2605900.330032</v>
      </c>
      <c r="J8637" s="178" t="str">
        <f>IF(I8637&gt;0,H8637/I8637,0)</f>
      </c>
      <c r="K8637" s="179" t="str">
        <f>1-EXP(-J8637)</f>
      </c>
      <c r="L8637" s="180" t="str">
        <f>IF(G8637=30,1,M8636)</f>
      </c>
      <c r="M8637" s="181" t="str">
        <f>L8637*(1-K8637)</f>
      </c>
    </row>
    <row r="8638">
      <c r="A8638" t="s">
        <v>164</v>
      </c>
      <c r="B8638" t="s">
        <v>112</v>
      </c>
      <c r="C8638" s="32" t="s">
        <v>377</v>
      </c>
      <c r="D8638" t="s">
        <v>112</v>
      </c>
      <c r="E8638" t="s">
        <v>476</v>
      </c>
      <c r="F8638" s="174" t="n">
        <v>2032</v>
      </c>
      <c r="G8638" s="175" t="n">
        <v>66</v>
      </c>
      <c r="H8638" s="176" t="n">
        <v>25674.5921602599</v>
      </c>
      <c r="I8638" s="177" t="n">
        <v>2490329.24134941</v>
      </c>
      <c r="J8638" s="178" t="str">
        <f>IF(I8638&gt;0,H8638/I8638,0)</f>
      </c>
      <c r="K8638" s="179" t="str">
        <f>1-EXP(-J8638)</f>
      </c>
      <c r="L8638" s="180" t="str">
        <f>IF(G8638=30,1,M8637)</f>
      </c>
      <c r="M8638" s="181" t="str">
        <f>L8638*(1-K8638)</f>
      </c>
    </row>
    <row r="8639">
      <c r="A8639" t="s">
        <v>164</v>
      </c>
      <c r="B8639" t="s">
        <v>112</v>
      </c>
      <c r="C8639" s="32" t="s">
        <v>377</v>
      </c>
      <c r="D8639" t="s">
        <v>112</v>
      </c>
      <c r="E8639" t="s">
        <v>476</v>
      </c>
      <c r="F8639" s="174" t="n">
        <v>2032</v>
      </c>
      <c r="G8639" s="175" t="n">
        <v>67</v>
      </c>
      <c r="H8639" s="176" t="n">
        <v>26622.9785457212</v>
      </c>
      <c r="I8639" s="177" t="n">
        <v>2354401.78396216</v>
      </c>
      <c r="J8639" s="178" t="str">
        <f>IF(I8639&gt;0,H8639/I8639,0)</f>
      </c>
      <c r="K8639" s="179" t="str">
        <f>1-EXP(-J8639)</f>
      </c>
      <c r="L8639" s="180" t="str">
        <f>IF(G8639=30,1,M8638)</f>
      </c>
      <c r="M8639" s="181" t="str">
        <f>L8639*(1-K8639)</f>
      </c>
    </row>
    <row r="8640">
      <c r="A8640" t="s">
        <v>164</v>
      </c>
      <c r="B8640" t="s">
        <v>112</v>
      </c>
      <c r="C8640" s="32" t="s">
        <v>377</v>
      </c>
      <c r="D8640" t="s">
        <v>112</v>
      </c>
      <c r="E8640" t="s">
        <v>476</v>
      </c>
      <c r="F8640" s="174" t="n">
        <v>2032</v>
      </c>
      <c r="G8640" s="175" t="n">
        <v>68</v>
      </c>
      <c r="H8640" s="176" t="n">
        <v>27539.2066666255</v>
      </c>
      <c r="I8640" s="177" t="n">
        <v>2218840.5848262</v>
      </c>
      <c r="J8640" s="178" t="str">
        <f>IF(I8640&gt;0,H8640/I8640,0)</f>
      </c>
      <c r="K8640" s="179" t="str">
        <f>1-EXP(-J8640)</f>
      </c>
      <c r="L8640" s="180" t="str">
        <f>IF(G8640=30,1,M8639)</f>
      </c>
      <c r="M8640" s="181" t="str">
        <f>L8640*(1-K8640)</f>
      </c>
    </row>
    <row r="8641">
      <c r="A8641" t="s">
        <v>164</v>
      </c>
      <c r="B8641" t="s">
        <v>112</v>
      </c>
      <c r="C8641" s="32" t="s">
        <v>377</v>
      </c>
      <c r="D8641" t="s">
        <v>112</v>
      </c>
      <c r="E8641" t="s">
        <v>476</v>
      </c>
      <c r="F8641" s="174" t="n">
        <v>2032</v>
      </c>
      <c r="G8641" s="175" t="n">
        <v>69</v>
      </c>
      <c r="H8641" s="176" t="n">
        <v>28467.7530711322</v>
      </c>
      <c r="I8641" s="177" t="n">
        <v>2087996.69247273</v>
      </c>
      <c r="J8641" s="178" t="str">
        <f>IF(I8641&gt;0,H8641/I8641,0)</f>
      </c>
      <c r="K8641" s="179" t="str">
        <f>1-EXP(-J8641)</f>
      </c>
      <c r="L8641" s="180" t="str">
        <f>IF(G8641=30,1,M8640)</f>
      </c>
      <c r="M8641" s="181" t="str">
        <f>L8641*(1-K8641)</f>
      </c>
    </row>
    <row r="8642">
      <c r="A8642" t="s">
        <v>164</v>
      </c>
      <c r="B8642" t="s">
        <v>112</v>
      </c>
      <c r="C8642" s="32" t="s">
        <v>377</v>
      </c>
      <c r="D8642" t="s">
        <v>112</v>
      </c>
      <c r="E8642" t="s">
        <v>476</v>
      </c>
      <c r="F8642" s="174" t="n">
        <v>2033</v>
      </c>
      <c r="G8642" s="175" t="n">
        <v>30</v>
      </c>
      <c r="H8642" s="176" t="n">
        <v>767.900449832632</v>
      </c>
      <c r="I8642" s="177" t="n">
        <v>4369790.32007935</v>
      </c>
      <c r="J8642" s="178" t="str">
        <f>IF(I8642&gt;0,H8642/I8642,0)</f>
      </c>
      <c r="K8642" s="179" t="str">
        <f>1-EXP(-J8642)</f>
      </c>
      <c r="L8642" s="180" t="str">
        <f>IF(G8642=30,1,M8641)</f>
      </c>
      <c r="M8642" s="181" t="str">
        <f>L8642*(1-K8642)</f>
      </c>
    </row>
    <row r="8643">
      <c r="A8643" t="s">
        <v>164</v>
      </c>
      <c r="B8643" t="s">
        <v>112</v>
      </c>
      <c r="C8643" s="32" t="s">
        <v>377</v>
      </c>
      <c r="D8643" t="s">
        <v>112</v>
      </c>
      <c r="E8643" t="s">
        <v>476</v>
      </c>
      <c r="F8643" s="174" t="n">
        <v>2033</v>
      </c>
      <c r="G8643" s="175" t="n">
        <v>31</v>
      </c>
      <c r="H8643" s="176" t="n">
        <v>1096.59751934142</v>
      </c>
      <c r="I8643" s="177" t="n">
        <v>4349053.55168678</v>
      </c>
      <c r="J8643" s="178" t="str">
        <f>IF(I8643&gt;0,H8643/I8643,0)</f>
      </c>
      <c r="K8643" s="179" t="str">
        <f>1-EXP(-J8643)</f>
      </c>
      <c r="L8643" s="180" t="str">
        <f>IF(G8643=30,1,M8642)</f>
      </c>
      <c r="M8643" s="181" t="str">
        <f>L8643*(1-K8643)</f>
      </c>
    </row>
    <row r="8644">
      <c r="A8644" t="s">
        <v>164</v>
      </c>
      <c r="B8644" t="s">
        <v>112</v>
      </c>
      <c r="C8644" s="32" t="s">
        <v>377</v>
      </c>
      <c r="D8644" t="s">
        <v>112</v>
      </c>
      <c r="E8644" t="s">
        <v>476</v>
      </c>
      <c r="F8644" s="174" t="n">
        <v>2033</v>
      </c>
      <c r="G8644" s="175" t="n">
        <v>32</v>
      </c>
      <c r="H8644" s="176" t="n">
        <v>1147.23799002757</v>
      </c>
      <c r="I8644" s="177" t="n">
        <v>4329508.55340539</v>
      </c>
      <c r="J8644" s="178" t="str">
        <f>IF(I8644&gt;0,H8644/I8644,0)</f>
      </c>
      <c r="K8644" s="179" t="str">
        <f>1-EXP(-J8644)</f>
      </c>
      <c r="L8644" s="180" t="str">
        <f>IF(G8644=30,1,M8643)</f>
      </c>
      <c r="M8644" s="181" t="str">
        <f>L8644*(1-K8644)</f>
      </c>
    </row>
    <row r="8645">
      <c r="A8645" t="s">
        <v>164</v>
      </c>
      <c r="B8645" t="s">
        <v>112</v>
      </c>
      <c r="C8645" s="32" t="s">
        <v>377</v>
      </c>
      <c r="D8645" t="s">
        <v>112</v>
      </c>
      <c r="E8645" t="s">
        <v>476</v>
      </c>
      <c r="F8645" s="174" t="n">
        <v>2033</v>
      </c>
      <c r="G8645" s="175" t="n">
        <v>33</v>
      </c>
      <c r="H8645" s="176" t="n">
        <v>1208.60610360354</v>
      </c>
      <c r="I8645" s="177" t="n">
        <v>4309731.41795628</v>
      </c>
      <c r="J8645" s="178" t="str">
        <f>IF(I8645&gt;0,H8645/I8645,0)</f>
      </c>
      <c r="K8645" s="179" t="str">
        <f>1-EXP(-J8645)</f>
      </c>
      <c r="L8645" s="180" t="str">
        <f>IF(G8645=30,1,M8644)</f>
      </c>
      <c r="M8645" s="181" t="str">
        <f>L8645*(1-K8645)</f>
      </c>
    </row>
    <row r="8646">
      <c r="A8646" t="s">
        <v>164</v>
      </c>
      <c r="B8646" t="s">
        <v>112</v>
      </c>
      <c r="C8646" s="32" t="s">
        <v>377</v>
      </c>
      <c r="D8646" t="s">
        <v>112</v>
      </c>
      <c r="E8646" t="s">
        <v>476</v>
      </c>
      <c r="F8646" s="174" t="n">
        <v>2033</v>
      </c>
      <c r="G8646" s="175" t="n">
        <v>34</v>
      </c>
      <c r="H8646" s="176" t="n">
        <v>1292.37989043285</v>
      </c>
      <c r="I8646" s="177" t="n">
        <v>4329696.60503285</v>
      </c>
      <c r="J8646" s="178" t="str">
        <f>IF(I8646&gt;0,H8646/I8646,0)</f>
      </c>
      <c r="K8646" s="179" t="str">
        <f>1-EXP(-J8646)</f>
      </c>
      <c r="L8646" s="180" t="str">
        <f>IF(G8646=30,1,M8645)</f>
      </c>
      <c r="M8646" s="181" t="str">
        <f>L8646*(1-K8646)</f>
      </c>
    </row>
    <row r="8647">
      <c r="A8647" t="s">
        <v>164</v>
      </c>
      <c r="B8647" t="s">
        <v>112</v>
      </c>
      <c r="C8647" s="32" t="s">
        <v>377</v>
      </c>
      <c r="D8647" t="s">
        <v>112</v>
      </c>
      <c r="E8647" t="s">
        <v>476</v>
      </c>
      <c r="F8647" s="174" t="n">
        <v>2033</v>
      </c>
      <c r="G8647" s="175" t="n">
        <v>35</v>
      </c>
      <c r="H8647" s="176" t="n">
        <v>1777.10566177979</v>
      </c>
      <c r="I8647" s="177" t="n">
        <v>4388834.26515718</v>
      </c>
      <c r="J8647" s="178" t="str">
        <f>IF(I8647&gt;0,H8647/I8647,0)</f>
      </c>
      <c r="K8647" s="179" t="str">
        <f>1-EXP(-J8647)</f>
      </c>
      <c r="L8647" s="180" t="str">
        <f>IF(G8647=30,1,M8646)</f>
      </c>
      <c r="M8647" s="181" t="str">
        <f>L8647*(1-K8647)</f>
      </c>
    </row>
    <row r="8648">
      <c r="A8648" t="s">
        <v>164</v>
      </c>
      <c r="B8648" t="s">
        <v>112</v>
      </c>
      <c r="C8648" s="32" t="s">
        <v>377</v>
      </c>
      <c r="D8648" t="s">
        <v>112</v>
      </c>
      <c r="E8648" t="s">
        <v>476</v>
      </c>
      <c r="F8648" s="174" t="n">
        <v>2033</v>
      </c>
      <c r="G8648" s="175" t="n">
        <v>36</v>
      </c>
      <c r="H8648" s="176" t="n">
        <v>2238.87404916333</v>
      </c>
      <c r="I8648" s="177" t="n">
        <v>4526926.38645251</v>
      </c>
      <c r="J8648" s="178" t="str">
        <f>IF(I8648&gt;0,H8648/I8648,0)</f>
      </c>
      <c r="K8648" s="179" t="str">
        <f>1-EXP(-J8648)</f>
      </c>
      <c r="L8648" s="180" t="str">
        <f>IF(G8648=30,1,M8647)</f>
      </c>
      <c r="M8648" s="181" t="str">
        <f>L8648*(1-K8648)</f>
      </c>
    </row>
    <row r="8649">
      <c r="A8649" t="s">
        <v>164</v>
      </c>
      <c r="B8649" t="s">
        <v>112</v>
      </c>
      <c r="C8649" s="32" t="s">
        <v>377</v>
      </c>
      <c r="D8649" t="s">
        <v>112</v>
      </c>
      <c r="E8649" t="s">
        <v>476</v>
      </c>
      <c r="F8649" s="174" t="n">
        <v>2033</v>
      </c>
      <c r="G8649" s="175" t="n">
        <v>37</v>
      </c>
      <c r="H8649" s="176" t="n">
        <v>2377.17656094889</v>
      </c>
      <c r="I8649" s="177" t="n">
        <v>4483008.20001819</v>
      </c>
      <c r="J8649" s="178" t="str">
        <f>IF(I8649&gt;0,H8649/I8649,0)</f>
      </c>
      <c r="K8649" s="179" t="str">
        <f>1-EXP(-J8649)</f>
      </c>
      <c r="L8649" s="180" t="str">
        <f>IF(G8649=30,1,M8648)</f>
      </c>
      <c r="M8649" s="181" t="str">
        <f>L8649*(1-K8649)</f>
      </c>
    </row>
    <row r="8650">
      <c r="A8650" t="s">
        <v>164</v>
      </c>
      <c r="B8650" t="s">
        <v>112</v>
      </c>
      <c r="C8650" s="32" t="s">
        <v>377</v>
      </c>
      <c r="D8650" t="s">
        <v>112</v>
      </c>
      <c r="E8650" t="s">
        <v>476</v>
      </c>
      <c r="F8650" s="174" t="n">
        <v>2033</v>
      </c>
      <c r="G8650" s="175" t="n">
        <v>38</v>
      </c>
      <c r="H8650" s="176" t="n">
        <v>2512.31163310013</v>
      </c>
      <c r="I8650" s="177" t="n">
        <v>4408885.0063789</v>
      </c>
      <c r="J8650" s="178" t="str">
        <f>IF(I8650&gt;0,H8650/I8650,0)</f>
      </c>
      <c r="K8650" s="179" t="str">
        <f>1-EXP(-J8650)</f>
      </c>
      <c r="L8650" s="180" t="str">
        <f>IF(G8650=30,1,M8649)</f>
      </c>
      <c r="M8650" s="181" t="str">
        <f>L8650*(1-K8650)</f>
      </c>
    </row>
    <row r="8651">
      <c r="A8651" t="s">
        <v>164</v>
      </c>
      <c r="B8651" t="s">
        <v>112</v>
      </c>
      <c r="C8651" s="32" t="s">
        <v>377</v>
      </c>
      <c r="D8651" t="s">
        <v>112</v>
      </c>
      <c r="E8651" t="s">
        <v>476</v>
      </c>
      <c r="F8651" s="174" t="n">
        <v>2033</v>
      </c>
      <c r="G8651" s="175" t="n">
        <v>39</v>
      </c>
      <c r="H8651" s="176" t="n">
        <v>2668.76985744877</v>
      </c>
      <c r="I8651" s="177" t="n">
        <v>4350290.62811854</v>
      </c>
      <c r="J8651" s="178" t="str">
        <f>IF(I8651&gt;0,H8651/I8651,0)</f>
      </c>
      <c r="K8651" s="179" t="str">
        <f>1-EXP(-J8651)</f>
      </c>
      <c r="L8651" s="180" t="str">
        <f>IF(G8651=30,1,M8650)</f>
      </c>
      <c r="M8651" s="181" t="str">
        <f>L8651*(1-K8651)</f>
      </c>
    </row>
    <row r="8652">
      <c r="A8652" t="s">
        <v>164</v>
      </c>
      <c r="B8652" t="s">
        <v>112</v>
      </c>
      <c r="C8652" s="32" t="s">
        <v>377</v>
      </c>
      <c r="D8652" t="s">
        <v>112</v>
      </c>
      <c r="E8652" t="s">
        <v>476</v>
      </c>
      <c r="F8652" s="174" t="n">
        <v>2033</v>
      </c>
      <c r="G8652" s="175" t="n">
        <v>40</v>
      </c>
      <c r="H8652" s="176" t="n">
        <v>3537.84727088073</v>
      </c>
      <c r="I8652" s="177" t="n">
        <v>4295120.98488322</v>
      </c>
      <c r="J8652" s="178" t="str">
        <f>IF(I8652&gt;0,H8652/I8652,0)</f>
      </c>
      <c r="K8652" s="179" t="str">
        <f>1-EXP(-J8652)</f>
      </c>
      <c r="L8652" s="180" t="str">
        <f>IF(G8652=30,1,M8651)</f>
      </c>
      <c r="M8652" s="181" t="str">
        <f>L8652*(1-K8652)</f>
      </c>
    </row>
    <row r="8653">
      <c r="A8653" t="s">
        <v>164</v>
      </c>
      <c r="B8653" t="s">
        <v>112</v>
      </c>
      <c r="C8653" s="32" t="s">
        <v>377</v>
      </c>
      <c r="D8653" t="s">
        <v>112</v>
      </c>
      <c r="E8653" t="s">
        <v>476</v>
      </c>
      <c r="F8653" s="174" t="n">
        <v>2033</v>
      </c>
      <c r="G8653" s="175" t="n">
        <v>41</v>
      </c>
      <c r="H8653" s="176" t="n">
        <v>3852.58225409796</v>
      </c>
      <c r="I8653" s="177" t="n">
        <v>4329794.67164144</v>
      </c>
      <c r="J8653" s="178" t="str">
        <f>IF(I8653&gt;0,H8653/I8653,0)</f>
      </c>
      <c r="K8653" s="179" t="str">
        <f>1-EXP(-J8653)</f>
      </c>
      <c r="L8653" s="180" t="str">
        <f>IF(G8653=30,1,M8652)</f>
      </c>
      <c r="M8653" s="181" t="str">
        <f>L8653*(1-K8653)</f>
      </c>
    </row>
    <row r="8654">
      <c r="A8654" t="s">
        <v>164</v>
      </c>
      <c r="B8654" t="s">
        <v>112</v>
      </c>
      <c r="C8654" s="32" t="s">
        <v>377</v>
      </c>
      <c r="D8654" t="s">
        <v>112</v>
      </c>
      <c r="E8654" t="s">
        <v>476</v>
      </c>
      <c r="F8654" s="174" t="n">
        <v>2033</v>
      </c>
      <c r="G8654" s="175" t="n">
        <v>42</v>
      </c>
      <c r="H8654" s="176" t="n">
        <v>4191.92158951773</v>
      </c>
      <c r="I8654" s="177" t="n">
        <v>4345354.44159029</v>
      </c>
      <c r="J8654" s="178" t="str">
        <f>IF(I8654&gt;0,H8654/I8654,0)</f>
      </c>
      <c r="K8654" s="179" t="str">
        <f>1-EXP(-J8654)</f>
      </c>
      <c r="L8654" s="180" t="str">
        <f>IF(G8654=30,1,M8653)</f>
      </c>
      <c r="M8654" s="181" t="str">
        <f>L8654*(1-K8654)</f>
      </c>
    </row>
    <row r="8655">
      <c r="A8655" t="s">
        <v>164</v>
      </c>
      <c r="B8655" t="s">
        <v>112</v>
      </c>
      <c r="C8655" s="32" t="s">
        <v>377</v>
      </c>
      <c r="D8655" t="s">
        <v>112</v>
      </c>
      <c r="E8655" t="s">
        <v>476</v>
      </c>
      <c r="F8655" s="174" t="n">
        <v>2033</v>
      </c>
      <c r="G8655" s="175" t="n">
        <v>43</v>
      </c>
      <c r="H8655" s="176" t="n">
        <v>6347.85274801284</v>
      </c>
      <c r="I8655" s="177" t="n">
        <v>6396929.41902344</v>
      </c>
      <c r="J8655" s="178" t="str">
        <f>IF(I8655&gt;0,H8655/I8655,0)</f>
      </c>
      <c r="K8655" s="179" t="str">
        <f>1-EXP(-J8655)</f>
      </c>
      <c r="L8655" s="180" t="str">
        <f>IF(G8655=30,1,M8654)</f>
      </c>
      <c r="M8655" s="181" t="str">
        <f>L8655*(1-K8655)</f>
      </c>
    </row>
    <row r="8656">
      <c r="A8656" t="s">
        <v>164</v>
      </c>
      <c r="B8656" t="s">
        <v>112</v>
      </c>
      <c r="C8656" s="32" t="s">
        <v>377</v>
      </c>
      <c r="D8656" t="s">
        <v>112</v>
      </c>
      <c r="E8656" t="s">
        <v>476</v>
      </c>
      <c r="F8656" s="174" t="n">
        <v>2033</v>
      </c>
      <c r="G8656" s="175" t="n">
        <v>44</v>
      </c>
      <c r="H8656" s="176" t="n">
        <v>4919.56565682802</v>
      </c>
      <c r="I8656" s="177" t="n">
        <v>4298794.56742682</v>
      </c>
      <c r="J8656" s="178" t="str">
        <f>IF(I8656&gt;0,H8656/I8656,0)</f>
      </c>
      <c r="K8656" s="179" t="str">
        <f>1-EXP(-J8656)</f>
      </c>
      <c r="L8656" s="180" t="str">
        <f>IF(G8656=30,1,M8655)</f>
      </c>
      <c r="M8656" s="181" t="str">
        <f>L8656*(1-K8656)</f>
      </c>
    </row>
    <row r="8657">
      <c r="A8657" t="s">
        <v>164</v>
      </c>
      <c r="B8657" t="s">
        <v>112</v>
      </c>
      <c r="C8657" s="32" t="s">
        <v>377</v>
      </c>
      <c r="D8657" t="s">
        <v>112</v>
      </c>
      <c r="E8657" t="s">
        <v>476</v>
      </c>
      <c r="F8657" s="174" t="n">
        <v>2033</v>
      </c>
      <c r="G8657" s="175" t="n">
        <v>45</v>
      </c>
      <c r="H8657" s="176" t="n">
        <v>6318.83034449224</v>
      </c>
      <c r="I8657" s="177" t="n">
        <v>4279008.5907238</v>
      </c>
      <c r="J8657" s="178" t="str">
        <f>IF(I8657&gt;0,H8657/I8657,0)</f>
      </c>
      <c r="K8657" s="179" t="str">
        <f>1-EXP(-J8657)</f>
      </c>
      <c r="L8657" s="180" t="str">
        <f>IF(G8657=30,1,M8656)</f>
      </c>
      <c r="M8657" s="181" t="str">
        <f>L8657*(1-K8657)</f>
      </c>
    </row>
    <row r="8658">
      <c r="A8658" t="s">
        <v>164</v>
      </c>
      <c r="B8658" t="s">
        <v>112</v>
      </c>
      <c r="C8658" s="32" t="s">
        <v>377</v>
      </c>
      <c r="D8658" t="s">
        <v>112</v>
      </c>
      <c r="E8658" t="s">
        <v>476</v>
      </c>
      <c r="F8658" s="174" t="n">
        <v>2033</v>
      </c>
      <c r="G8658" s="175" t="n">
        <v>46</v>
      </c>
      <c r="H8658" s="176" t="n">
        <v>6701.62214198287</v>
      </c>
      <c r="I8658" s="177" t="n">
        <v>4143425.75707015</v>
      </c>
      <c r="J8658" s="178" t="str">
        <f>IF(I8658&gt;0,H8658/I8658,0)</f>
      </c>
      <c r="K8658" s="179" t="str">
        <f>1-EXP(-J8658)</f>
      </c>
      <c r="L8658" s="180" t="str">
        <f>IF(G8658=30,1,M8657)</f>
      </c>
      <c r="M8658" s="181" t="str">
        <f>L8658*(1-K8658)</f>
      </c>
    </row>
    <row r="8659">
      <c r="A8659" t="s">
        <v>164</v>
      </c>
      <c r="B8659" t="s">
        <v>112</v>
      </c>
      <c r="C8659" s="32" t="s">
        <v>377</v>
      </c>
      <c r="D8659" t="s">
        <v>112</v>
      </c>
      <c r="E8659" t="s">
        <v>476</v>
      </c>
      <c r="F8659" s="174" t="n">
        <v>2033</v>
      </c>
      <c r="G8659" s="175" t="n">
        <v>47</v>
      </c>
      <c r="H8659" s="176" t="n">
        <v>7275.23109809394</v>
      </c>
      <c r="I8659" s="177" t="n">
        <v>4105147.60468926</v>
      </c>
      <c r="J8659" s="178" t="str">
        <f>IF(I8659&gt;0,H8659/I8659,0)</f>
      </c>
      <c r="K8659" s="179" t="str">
        <f>1-EXP(-J8659)</f>
      </c>
      <c r="L8659" s="180" t="str">
        <f>IF(G8659=30,1,M8658)</f>
      </c>
      <c r="M8659" s="181" t="str">
        <f>L8659*(1-K8659)</f>
      </c>
    </row>
    <row r="8660">
      <c r="A8660" t="s">
        <v>164</v>
      </c>
      <c r="B8660" t="s">
        <v>112</v>
      </c>
      <c r="C8660" s="32" t="s">
        <v>377</v>
      </c>
      <c r="D8660" t="s">
        <v>112</v>
      </c>
      <c r="E8660" t="s">
        <v>476</v>
      </c>
      <c r="F8660" s="174" t="n">
        <v>2033</v>
      </c>
      <c r="G8660" s="175" t="n">
        <v>48</v>
      </c>
      <c r="H8660" s="176" t="n">
        <v>8078.08296224965</v>
      </c>
      <c r="I8660" s="177" t="n">
        <v>4158866.40556017</v>
      </c>
      <c r="J8660" s="178" t="str">
        <f>IF(I8660&gt;0,H8660/I8660,0)</f>
      </c>
      <c r="K8660" s="179" t="str">
        <f>1-EXP(-J8660)</f>
      </c>
      <c r="L8660" s="180" t="str">
        <f>IF(G8660=30,1,M8659)</f>
      </c>
      <c r="M8660" s="181" t="str">
        <f>L8660*(1-K8660)</f>
      </c>
    </row>
    <row r="8661">
      <c r="A8661" t="s">
        <v>164</v>
      </c>
      <c r="B8661" t="s">
        <v>112</v>
      </c>
      <c r="C8661" s="32" t="s">
        <v>377</v>
      </c>
      <c r="D8661" t="s">
        <v>112</v>
      </c>
      <c r="E8661" t="s">
        <v>476</v>
      </c>
      <c r="F8661" s="174" t="n">
        <v>2033</v>
      </c>
      <c r="G8661" s="175" t="n">
        <v>49</v>
      </c>
      <c r="H8661" s="176" t="n">
        <v>9014.8765682325</v>
      </c>
      <c r="I8661" s="177" t="n">
        <v>4236665.93314331</v>
      </c>
      <c r="J8661" s="178" t="str">
        <f>IF(I8661&gt;0,H8661/I8661,0)</f>
      </c>
      <c r="K8661" s="179" t="str">
        <f>1-EXP(-J8661)</f>
      </c>
      <c r="L8661" s="180" t="str">
        <f>IF(G8661=30,1,M8660)</f>
      </c>
      <c r="M8661" s="181" t="str">
        <f>L8661*(1-K8661)</f>
      </c>
    </row>
    <row r="8662">
      <c r="A8662" t="s">
        <v>164</v>
      </c>
      <c r="B8662" t="s">
        <v>112</v>
      </c>
      <c r="C8662" s="32" t="s">
        <v>377</v>
      </c>
      <c r="D8662" t="s">
        <v>112</v>
      </c>
      <c r="E8662" t="s">
        <v>476</v>
      </c>
      <c r="F8662" s="174" t="n">
        <v>2033</v>
      </c>
      <c r="G8662" s="175" t="n">
        <v>50</v>
      </c>
      <c r="H8662" s="176" t="n">
        <v>10380.4287092684</v>
      </c>
      <c r="I8662" s="177" t="n">
        <v>4206459.69231643</v>
      </c>
      <c r="J8662" s="178" t="str">
        <f>IF(I8662&gt;0,H8662/I8662,0)</f>
      </c>
      <c r="K8662" s="179" t="str">
        <f>1-EXP(-J8662)</f>
      </c>
      <c r="L8662" s="180" t="str">
        <f>IF(G8662=30,1,M8661)</f>
      </c>
      <c r="M8662" s="181" t="str">
        <f>L8662*(1-K8662)</f>
      </c>
    </row>
    <row r="8663">
      <c r="A8663" t="s">
        <v>164</v>
      </c>
      <c r="B8663" t="s">
        <v>112</v>
      </c>
      <c r="C8663" s="32" t="s">
        <v>377</v>
      </c>
      <c r="D8663" t="s">
        <v>112</v>
      </c>
      <c r="E8663" t="s">
        <v>476</v>
      </c>
      <c r="F8663" s="174" t="n">
        <v>2033</v>
      </c>
      <c r="G8663" s="175" t="n">
        <v>51</v>
      </c>
      <c r="H8663" s="176" t="n">
        <v>10974.2975932571</v>
      </c>
      <c r="I8663" s="177" t="n">
        <v>4064398.34099793</v>
      </c>
      <c r="J8663" s="178" t="str">
        <f>IF(I8663&gt;0,H8663/I8663,0)</f>
      </c>
      <c r="K8663" s="179" t="str">
        <f>1-EXP(-J8663)</f>
      </c>
      <c r="L8663" s="180" t="str">
        <f>IF(G8663=30,1,M8662)</f>
      </c>
      <c r="M8663" s="181" t="str">
        <f>L8663*(1-K8663)</f>
      </c>
    </row>
    <row r="8664">
      <c r="A8664" t="s">
        <v>164</v>
      </c>
      <c r="B8664" t="s">
        <v>112</v>
      </c>
      <c r="C8664" s="32" t="s">
        <v>377</v>
      </c>
      <c r="D8664" t="s">
        <v>112</v>
      </c>
      <c r="E8664" t="s">
        <v>476</v>
      </c>
      <c r="F8664" s="174" t="n">
        <v>2033</v>
      </c>
      <c r="G8664" s="175" t="n">
        <v>52</v>
      </c>
      <c r="H8664" s="176" t="n">
        <v>11753.8169873007</v>
      </c>
      <c r="I8664" s="177" t="n">
        <v>3984128.16121107</v>
      </c>
      <c r="J8664" s="178" t="str">
        <f>IF(I8664&gt;0,H8664/I8664,0)</f>
      </c>
      <c r="K8664" s="179" t="str">
        <f>1-EXP(-J8664)</f>
      </c>
      <c r="L8664" s="180" t="str">
        <f>IF(G8664=30,1,M8663)</f>
      </c>
      <c r="M8664" s="181" t="str">
        <f>L8664*(1-K8664)</f>
      </c>
    </row>
    <row r="8665">
      <c r="A8665" t="s">
        <v>164</v>
      </c>
      <c r="B8665" t="s">
        <v>112</v>
      </c>
      <c r="C8665" s="32" t="s">
        <v>377</v>
      </c>
      <c r="D8665" t="s">
        <v>112</v>
      </c>
      <c r="E8665" t="s">
        <v>476</v>
      </c>
      <c r="F8665" s="174" t="n">
        <v>2033</v>
      </c>
      <c r="G8665" s="175" t="n">
        <v>53</v>
      </c>
      <c r="H8665" s="176" t="n">
        <v>12626.9595622323</v>
      </c>
      <c r="I8665" s="177" t="n">
        <v>3918976.88415313</v>
      </c>
      <c r="J8665" s="178" t="str">
        <f>IF(I8665&gt;0,H8665/I8665,0)</f>
      </c>
      <c r="K8665" s="179" t="str">
        <f>1-EXP(-J8665)</f>
      </c>
      <c r="L8665" s="180" t="str">
        <f>IF(G8665=30,1,M8664)</f>
      </c>
      <c r="M8665" s="181" t="str">
        <f>L8665*(1-K8665)</f>
      </c>
    </row>
    <row r="8666">
      <c r="A8666" t="s">
        <v>164</v>
      </c>
      <c r="B8666" t="s">
        <v>112</v>
      </c>
      <c r="C8666" s="32" t="s">
        <v>377</v>
      </c>
      <c r="D8666" t="s">
        <v>112</v>
      </c>
      <c r="E8666" t="s">
        <v>476</v>
      </c>
      <c r="F8666" s="174" t="n">
        <v>2033</v>
      </c>
      <c r="G8666" s="175" t="n">
        <v>54</v>
      </c>
      <c r="H8666" s="176" t="n">
        <v>13538.0106726468</v>
      </c>
      <c r="I8666" s="177" t="n">
        <v>3848044.35770858</v>
      </c>
      <c r="J8666" s="178" t="str">
        <f>IF(I8666&gt;0,H8666/I8666,0)</f>
      </c>
      <c r="K8666" s="179" t="str">
        <f>1-EXP(-J8666)</f>
      </c>
      <c r="L8666" s="180" t="str">
        <f>IF(G8666=30,1,M8665)</f>
      </c>
      <c r="M8666" s="181" t="str">
        <f>L8666*(1-K8666)</f>
      </c>
    </row>
    <row r="8667">
      <c r="A8667" t="s">
        <v>164</v>
      </c>
      <c r="B8667" t="s">
        <v>112</v>
      </c>
      <c r="C8667" s="32" t="s">
        <v>377</v>
      </c>
      <c r="D8667" t="s">
        <v>112</v>
      </c>
      <c r="E8667" t="s">
        <v>476</v>
      </c>
      <c r="F8667" s="174" t="n">
        <v>2033</v>
      </c>
      <c r="G8667" s="175" t="n">
        <v>55</v>
      </c>
      <c r="H8667" s="176" t="n">
        <v>14499.5945978913</v>
      </c>
      <c r="I8667" s="177" t="n">
        <v>3757725.58956788</v>
      </c>
      <c r="J8667" s="178" t="str">
        <f>IF(I8667&gt;0,H8667/I8667,0)</f>
      </c>
      <c r="K8667" s="179" t="str">
        <f>1-EXP(-J8667)</f>
      </c>
      <c r="L8667" s="180" t="str">
        <f>IF(G8667=30,1,M8666)</f>
      </c>
      <c r="M8667" s="181" t="str">
        <f>L8667*(1-K8667)</f>
      </c>
    </row>
    <row r="8668">
      <c r="A8668" t="s">
        <v>164</v>
      </c>
      <c r="B8668" t="s">
        <v>112</v>
      </c>
      <c r="C8668" s="32" t="s">
        <v>377</v>
      </c>
      <c r="D8668" t="s">
        <v>112</v>
      </c>
      <c r="E8668" t="s">
        <v>476</v>
      </c>
      <c r="F8668" s="174" t="n">
        <v>2033</v>
      </c>
      <c r="G8668" s="175" t="n">
        <v>56</v>
      </c>
      <c r="H8668" s="176" t="n">
        <v>15532.8951139146</v>
      </c>
      <c r="I8668" s="177" t="n">
        <v>3683079.15755203</v>
      </c>
      <c r="J8668" s="178" t="str">
        <f>IF(I8668&gt;0,H8668/I8668,0)</f>
      </c>
      <c r="K8668" s="179" t="str">
        <f>1-EXP(-J8668)</f>
      </c>
      <c r="L8668" s="180" t="str">
        <f>IF(G8668=30,1,M8667)</f>
      </c>
      <c r="M8668" s="181" t="str">
        <f>L8668*(1-K8668)</f>
      </c>
    </row>
    <row r="8669">
      <c r="A8669" t="s">
        <v>164</v>
      </c>
      <c r="B8669" t="s">
        <v>112</v>
      </c>
      <c r="C8669" s="32" t="s">
        <v>377</v>
      </c>
      <c r="D8669" t="s">
        <v>112</v>
      </c>
      <c r="E8669" t="s">
        <v>476</v>
      </c>
      <c r="F8669" s="174" t="n">
        <v>2033</v>
      </c>
      <c r="G8669" s="175" t="n">
        <v>57</v>
      </c>
      <c r="H8669" s="176" t="n">
        <v>16567.6986982318</v>
      </c>
      <c r="I8669" s="177" t="n">
        <v>3596856.21088381</v>
      </c>
      <c r="J8669" s="178" t="str">
        <f>IF(I8669&gt;0,H8669/I8669,0)</f>
      </c>
      <c r="K8669" s="179" t="str">
        <f>1-EXP(-J8669)</f>
      </c>
      <c r="L8669" s="180" t="str">
        <f>IF(G8669=30,1,M8668)</f>
      </c>
      <c r="M8669" s="181" t="str">
        <f>L8669*(1-K8669)</f>
      </c>
    </row>
    <row r="8670">
      <c r="A8670" t="s">
        <v>164</v>
      </c>
      <c r="B8670" t="s">
        <v>112</v>
      </c>
      <c r="C8670" s="32" t="s">
        <v>377</v>
      </c>
      <c r="D8670" t="s">
        <v>112</v>
      </c>
      <c r="E8670" t="s">
        <v>476</v>
      </c>
      <c r="F8670" s="174" t="n">
        <v>2033</v>
      </c>
      <c r="G8670" s="175" t="n">
        <v>58</v>
      </c>
      <c r="H8670" s="176" t="n">
        <v>17665.5593092795</v>
      </c>
      <c r="I8670" s="177" t="n">
        <v>3509409.58342406</v>
      </c>
      <c r="J8670" s="178" t="str">
        <f>IF(I8670&gt;0,H8670/I8670,0)</f>
      </c>
      <c r="K8670" s="179" t="str">
        <f>1-EXP(-J8670)</f>
      </c>
      <c r="L8670" s="180" t="str">
        <f>IF(G8670=30,1,M8669)</f>
      </c>
      <c r="M8670" s="181" t="str">
        <f>L8670*(1-K8670)</f>
      </c>
    </row>
    <row r="8671">
      <c r="A8671" t="s">
        <v>164</v>
      </c>
      <c r="B8671" t="s">
        <v>112</v>
      </c>
      <c r="C8671" s="32" t="s">
        <v>377</v>
      </c>
      <c r="D8671" t="s">
        <v>112</v>
      </c>
      <c r="E8671" t="s">
        <v>476</v>
      </c>
      <c r="F8671" s="174" t="n">
        <v>2033</v>
      </c>
      <c r="G8671" s="175" t="n">
        <v>59</v>
      </c>
      <c r="H8671" s="176" t="n">
        <v>18688.2186824248</v>
      </c>
      <c r="I8671" s="177" t="n">
        <v>3395014.37332297</v>
      </c>
      <c r="J8671" s="178" t="str">
        <f>IF(I8671&gt;0,H8671/I8671,0)</f>
      </c>
      <c r="K8671" s="179" t="str">
        <f>1-EXP(-J8671)</f>
      </c>
      <c r="L8671" s="180" t="str">
        <f>IF(G8671=30,1,M8670)</f>
      </c>
      <c r="M8671" s="181" t="str">
        <f>L8671*(1-K8671)</f>
      </c>
    </row>
    <row r="8672">
      <c r="A8672" t="s">
        <v>164</v>
      </c>
      <c r="B8672" t="s">
        <v>112</v>
      </c>
      <c r="C8672" s="32" t="s">
        <v>377</v>
      </c>
      <c r="D8672" t="s">
        <v>112</v>
      </c>
      <c r="E8672" t="s">
        <v>476</v>
      </c>
      <c r="F8672" s="174" t="n">
        <v>2033</v>
      </c>
      <c r="G8672" s="175" t="n">
        <v>60</v>
      </c>
      <c r="H8672" s="176" t="n">
        <v>20331.2737217238</v>
      </c>
      <c r="I8672" s="177" t="n">
        <v>3337558.84722151</v>
      </c>
      <c r="J8672" s="178" t="str">
        <f>IF(I8672&gt;0,H8672/I8672,0)</f>
      </c>
      <c r="K8672" s="179" t="str">
        <f>1-EXP(-J8672)</f>
      </c>
      <c r="L8672" s="180" t="str">
        <f>IF(G8672=30,1,M8671)</f>
      </c>
      <c r="M8672" s="181" t="str">
        <f>L8672*(1-K8672)</f>
      </c>
    </row>
    <row r="8673">
      <c r="A8673" t="s">
        <v>164</v>
      </c>
      <c r="B8673" t="s">
        <v>112</v>
      </c>
      <c r="C8673" s="32" t="s">
        <v>377</v>
      </c>
      <c r="D8673" t="s">
        <v>112</v>
      </c>
      <c r="E8673" t="s">
        <v>476</v>
      </c>
      <c r="F8673" s="174" t="n">
        <v>2033</v>
      </c>
      <c r="G8673" s="175" t="n">
        <v>61</v>
      </c>
      <c r="H8673" s="176" t="n">
        <v>20845.0223710696</v>
      </c>
      <c r="I8673" s="177" t="n">
        <v>3123124.30714858</v>
      </c>
      <c r="J8673" s="178" t="str">
        <f>IF(I8673&gt;0,H8673/I8673,0)</f>
      </c>
      <c r="K8673" s="179" t="str">
        <f>1-EXP(-J8673)</f>
      </c>
      <c r="L8673" s="180" t="str">
        <f>IF(G8673=30,1,M8672)</f>
      </c>
      <c r="M8673" s="181" t="str">
        <f>L8673*(1-K8673)</f>
      </c>
    </row>
    <row r="8674">
      <c r="A8674" t="s">
        <v>164</v>
      </c>
      <c r="B8674" t="s">
        <v>112</v>
      </c>
      <c r="C8674" s="32" t="s">
        <v>377</v>
      </c>
      <c r="D8674" t="s">
        <v>112</v>
      </c>
      <c r="E8674" t="s">
        <v>476</v>
      </c>
      <c r="F8674" s="174" t="n">
        <v>2033</v>
      </c>
      <c r="G8674" s="175" t="n">
        <v>62</v>
      </c>
      <c r="H8674" s="176" t="n">
        <v>22100.7500974464</v>
      </c>
      <c r="I8674" s="177" t="n">
        <v>3024477.90526143</v>
      </c>
      <c r="J8674" s="178" t="str">
        <f>IF(I8674&gt;0,H8674/I8674,0)</f>
      </c>
      <c r="K8674" s="179" t="str">
        <f>1-EXP(-J8674)</f>
      </c>
      <c r="L8674" s="180" t="str">
        <f>IF(G8674=30,1,M8673)</f>
      </c>
      <c r="M8674" s="181" t="str">
        <f>L8674*(1-K8674)</f>
      </c>
    </row>
    <row r="8675">
      <c r="A8675" t="s">
        <v>164</v>
      </c>
      <c r="B8675" t="s">
        <v>112</v>
      </c>
      <c r="C8675" s="32" t="s">
        <v>377</v>
      </c>
      <c r="D8675" t="s">
        <v>112</v>
      </c>
      <c r="E8675" t="s">
        <v>476</v>
      </c>
      <c r="F8675" s="174" t="n">
        <v>2033</v>
      </c>
      <c r="G8675" s="175" t="n">
        <v>63</v>
      </c>
      <c r="H8675" s="176" t="n">
        <v>23445.6053291794</v>
      </c>
      <c r="I8675" s="177" t="n">
        <v>2929383.11041376</v>
      </c>
      <c r="J8675" s="178" t="str">
        <f>IF(I8675&gt;0,H8675/I8675,0)</f>
      </c>
      <c r="K8675" s="179" t="str">
        <f>1-EXP(-J8675)</f>
      </c>
      <c r="L8675" s="180" t="str">
        <f>IF(G8675=30,1,M8674)</f>
      </c>
      <c r="M8675" s="181" t="str">
        <f>L8675*(1-K8675)</f>
      </c>
    </row>
    <row r="8676">
      <c r="A8676" t="s">
        <v>164</v>
      </c>
      <c r="B8676" t="s">
        <v>112</v>
      </c>
      <c r="C8676" s="32" t="s">
        <v>377</v>
      </c>
      <c r="D8676" t="s">
        <v>112</v>
      </c>
      <c r="E8676" t="s">
        <v>476</v>
      </c>
      <c r="F8676" s="174" t="n">
        <v>2033</v>
      </c>
      <c r="G8676" s="175" t="n">
        <v>64</v>
      </c>
      <c r="H8676" s="176" t="n">
        <v>24771.3643226587</v>
      </c>
      <c r="I8676" s="177" t="n">
        <v>2825051.64076609</v>
      </c>
      <c r="J8676" s="178" t="str">
        <f>IF(I8676&gt;0,H8676/I8676,0)</f>
      </c>
      <c r="K8676" s="179" t="str">
        <f>1-EXP(-J8676)</f>
      </c>
      <c r="L8676" s="180" t="str">
        <f>IF(G8676=30,1,M8675)</f>
      </c>
      <c r="M8676" s="181" t="str">
        <f>L8676*(1-K8676)</f>
      </c>
    </row>
    <row r="8677">
      <c r="A8677" t="s">
        <v>164</v>
      </c>
      <c r="B8677" t="s">
        <v>112</v>
      </c>
      <c r="C8677" s="32" t="s">
        <v>377</v>
      </c>
      <c r="D8677" t="s">
        <v>112</v>
      </c>
      <c r="E8677" t="s">
        <v>476</v>
      </c>
      <c r="F8677" s="174" t="n">
        <v>2033</v>
      </c>
      <c r="G8677" s="175" t="n">
        <v>65</v>
      </c>
      <c r="H8677" s="176" t="n">
        <v>25111.6956427208</v>
      </c>
      <c r="I8677" s="177" t="n">
        <v>2701930.22367656</v>
      </c>
      <c r="J8677" s="178" t="str">
        <f>IF(I8677&gt;0,H8677/I8677,0)</f>
      </c>
      <c r="K8677" s="179" t="str">
        <f>1-EXP(-J8677)</f>
      </c>
      <c r="L8677" s="180" t="str">
        <f>IF(G8677=30,1,M8676)</f>
      </c>
      <c r="M8677" s="181" t="str">
        <f>L8677*(1-K8677)</f>
      </c>
    </row>
    <row r="8678">
      <c r="A8678" t="s">
        <v>164</v>
      </c>
      <c r="B8678" t="s">
        <v>112</v>
      </c>
      <c r="C8678" s="32" t="s">
        <v>377</v>
      </c>
      <c r="D8678" t="s">
        <v>112</v>
      </c>
      <c r="E8678" t="s">
        <v>476</v>
      </c>
      <c r="F8678" s="174" t="n">
        <v>2033</v>
      </c>
      <c r="G8678" s="175" t="n">
        <v>66</v>
      </c>
      <c r="H8678" s="176" t="n">
        <v>26013.3260301641</v>
      </c>
      <c r="I8678" s="177" t="n">
        <v>2550143.24539543</v>
      </c>
      <c r="J8678" s="178" t="str">
        <f>IF(I8678&gt;0,H8678/I8678,0)</f>
      </c>
      <c r="K8678" s="179" t="str">
        <f>1-EXP(-J8678)</f>
      </c>
      <c r="L8678" s="180" t="str">
        <f>IF(G8678=30,1,M8677)</f>
      </c>
      <c r="M8678" s="181" t="str">
        <f>L8678*(1-K8678)</f>
      </c>
    </row>
    <row r="8679">
      <c r="A8679" t="s">
        <v>164</v>
      </c>
      <c r="B8679" t="s">
        <v>112</v>
      </c>
      <c r="C8679" s="32" t="s">
        <v>377</v>
      </c>
      <c r="D8679" t="s">
        <v>112</v>
      </c>
      <c r="E8679" t="s">
        <v>476</v>
      </c>
      <c r="F8679" s="174" t="n">
        <v>2033</v>
      </c>
      <c r="G8679" s="175" t="n">
        <v>67</v>
      </c>
      <c r="H8679" s="176" t="n">
        <v>27212.2026412806</v>
      </c>
      <c r="I8679" s="177" t="n">
        <v>2431625.06497656</v>
      </c>
      <c r="J8679" s="178" t="str">
        <f>IF(I8679&gt;0,H8679/I8679,0)</f>
      </c>
      <c r="K8679" s="179" t="str">
        <f>1-EXP(-J8679)</f>
      </c>
      <c r="L8679" s="180" t="str">
        <f>IF(G8679=30,1,M8678)</f>
      </c>
      <c r="M8679" s="181" t="str">
        <f>L8679*(1-K8679)</f>
      </c>
    </row>
    <row r="8680">
      <c r="A8680" t="s">
        <v>164</v>
      </c>
      <c r="B8680" t="s">
        <v>112</v>
      </c>
      <c r="C8680" s="32" t="s">
        <v>377</v>
      </c>
      <c r="D8680" t="s">
        <v>112</v>
      </c>
      <c r="E8680" t="s">
        <v>476</v>
      </c>
      <c r="F8680" s="174" t="n">
        <v>2033</v>
      </c>
      <c r="G8680" s="175" t="n">
        <v>68</v>
      </c>
      <c r="H8680" s="176" t="n">
        <v>28173.3501674345</v>
      </c>
      <c r="I8680" s="177" t="n">
        <v>2293572.63059919</v>
      </c>
      <c r="J8680" s="178" t="str">
        <f>IF(I8680&gt;0,H8680/I8680,0)</f>
      </c>
      <c r="K8680" s="179" t="str">
        <f>1-EXP(-J8680)</f>
      </c>
      <c r="L8680" s="180" t="str">
        <f>IF(G8680=30,1,M8679)</f>
      </c>
      <c r="M8680" s="181" t="str">
        <f>L8680*(1-K8680)</f>
      </c>
    </row>
    <row r="8681">
      <c r="A8681" t="s">
        <v>164</v>
      </c>
      <c r="B8681" t="s">
        <v>112</v>
      </c>
      <c r="C8681" s="32" t="s">
        <v>377</v>
      </c>
      <c r="D8681" t="s">
        <v>112</v>
      </c>
      <c r="E8681" t="s">
        <v>476</v>
      </c>
      <c r="F8681" s="174" t="n">
        <v>2033</v>
      </c>
      <c r="G8681" s="175" t="n">
        <v>69</v>
      </c>
      <c r="H8681" s="176" t="n">
        <v>29095.2839728485</v>
      </c>
      <c r="I8681" s="177" t="n">
        <v>2155969.08613913</v>
      </c>
      <c r="J8681" s="178" t="str">
        <f>IF(I8681&gt;0,H8681/I8681,0)</f>
      </c>
      <c r="K8681" s="179" t="str">
        <f>1-EXP(-J8681)</f>
      </c>
      <c r="L8681" s="180" t="str">
        <f>IF(G8681=30,1,M8680)</f>
      </c>
      <c r="M8681" s="181" t="str">
        <f>L8681*(1-K8681)</f>
      </c>
    </row>
    <row r="8682">
      <c r="A8682" t="s">
        <v>164</v>
      </c>
      <c r="B8682" t="s">
        <v>112</v>
      </c>
      <c r="C8682" s="32" t="s">
        <v>377</v>
      </c>
      <c r="D8682" t="s">
        <v>112</v>
      </c>
      <c r="E8682" t="s">
        <v>476</v>
      </c>
      <c r="F8682" s="174" t="n">
        <v>2034</v>
      </c>
      <c r="G8682" s="175" t="n">
        <v>30</v>
      </c>
      <c r="H8682" s="176" t="n">
        <v>782.693003770076</v>
      </c>
      <c r="I8682" s="177" t="n">
        <v>4429661.52582106</v>
      </c>
      <c r="J8682" s="178" t="str">
        <f>IF(I8682&gt;0,H8682/I8682,0)</f>
      </c>
      <c r="K8682" s="179" t="str">
        <f>1-EXP(-J8682)</f>
      </c>
      <c r="L8682" s="180" t="str">
        <f>IF(G8682=30,1,M8681)</f>
      </c>
      <c r="M8682" s="181" t="str">
        <f>L8682*(1-K8682)</f>
      </c>
    </row>
    <row r="8683">
      <c r="A8683" t="s">
        <v>164</v>
      </c>
      <c r="B8683" t="s">
        <v>112</v>
      </c>
      <c r="C8683" s="32" t="s">
        <v>377</v>
      </c>
      <c r="D8683" t="s">
        <v>112</v>
      </c>
      <c r="E8683" t="s">
        <v>476</v>
      </c>
      <c r="F8683" s="174" t="n">
        <v>2034</v>
      </c>
      <c r="G8683" s="175" t="n">
        <v>31</v>
      </c>
      <c r="H8683" s="176" t="n">
        <v>966.151160050142</v>
      </c>
      <c r="I8683" s="177" t="n">
        <v>4364271.69849571</v>
      </c>
      <c r="J8683" s="178" t="str">
        <f>IF(I8683&gt;0,H8683/I8683,0)</f>
      </c>
      <c r="K8683" s="179" t="str">
        <f>1-EXP(-J8683)</f>
      </c>
      <c r="L8683" s="180" t="str">
        <f>IF(G8683=30,1,M8682)</f>
      </c>
      <c r="M8683" s="181" t="str">
        <f>L8683*(1-K8683)</f>
      </c>
    </row>
    <row r="8684">
      <c r="A8684" t="s">
        <v>164</v>
      </c>
      <c r="B8684" t="s">
        <v>112</v>
      </c>
      <c r="C8684" s="32" t="s">
        <v>377</v>
      </c>
      <c r="D8684" t="s">
        <v>112</v>
      </c>
      <c r="E8684" t="s">
        <v>476</v>
      </c>
      <c r="F8684" s="174" t="n">
        <v>2034</v>
      </c>
      <c r="G8684" s="175" t="n">
        <v>32</v>
      </c>
      <c r="H8684" s="176" t="n">
        <v>1155.94909233987</v>
      </c>
      <c r="I8684" s="177" t="n">
        <v>4343479.48345724</v>
      </c>
      <c r="J8684" s="178" t="str">
        <f>IF(I8684&gt;0,H8684/I8684,0)</f>
      </c>
      <c r="K8684" s="179" t="str">
        <f>1-EXP(-J8684)</f>
      </c>
      <c r="L8684" s="180" t="str">
        <f>IF(G8684=30,1,M8683)</f>
      </c>
      <c r="M8684" s="181" t="str">
        <f>L8684*(1-K8684)</f>
      </c>
    </row>
    <row r="8685">
      <c r="A8685" t="s">
        <v>164</v>
      </c>
      <c r="B8685" t="s">
        <v>112</v>
      </c>
      <c r="C8685" s="32" t="s">
        <v>377</v>
      </c>
      <c r="D8685" t="s">
        <v>112</v>
      </c>
      <c r="E8685" t="s">
        <v>476</v>
      </c>
      <c r="F8685" s="174" t="n">
        <v>2034</v>
      </c>
      <c r="G8685" s="175" t="n">
        <v>33</v>
      </c>
      <c r="H8685" s="176" t="n">
        <v>1216.5329661356</v>
      </c>
      <c r="I8685" s="177" t="n">
        <v>4323724.65284789</v>
      </c>
      <c r="J8685" s="178" t="str">
        <f>IF(I8685&gt;0,H8685/I8685,0)</f>
      </c>
      <c r="K8685" s="179" t="str">
        <f>1-EXP(-J8685)</f>
      </c>
      <c r="L8685" s="180" t="str">
        <f>IF(G8685=30,1,M8684)</f>
      </c>
      <c r="M8685" s="181" t="str">
        <f>L8685*(1-K8685)</f>
      </c>
    </row>
    <row r="8686">
      <c r="A8686" t="s">
        <v>164</v>
      </c>
      <c r="B8686" t="s">
        <v>112</v>
      </c>
      <c r="C8686" s="32" t="s">
        <v>377</v>
      </c>
      <c r="D8686" t="s">
        <v>112</v>
      </c>
      <c r="E8686" t="s">
        <v>476</v>
      </c>
      <c r="F8686" s="174" t="n">
        <v>2034</v>
      </c>
      <c r="G8686" s="175" t="n">
        <v>34</v>
      </c>
      <c r="H8686" s="176" t="n">
        <v>1288.82982143837</v>
      </c>
      <c r="I8686" s="177" t="n">
        <v>4303695.48530788</v>
      </c>
      <c r="J8686" s="178" t="str">
        <f>IF(I8686&gt;0,H8686/I8686,0)</f>
      </c>
      <c r="K8686" s="179" t="str">
        <f>1-EXP(-J8686)</f>
      </c>
      <c r="L8686" s="180" t="str">
        <f>IF(G8686=30,1,M8685)</f>
      </c>
      <c r="M8686" s="181" t="str">
        <f>L8686*(1-K8686)</f>
      </c>
    </row>
    <row r="8687">
      <c r="A8687" t="s">
        <v>164</v>
      </c>
      <c r="B8687" t="s">
        <v>112</v>
      </c>
      <c r="C8687" s="32" t="s">
        <v>377</v>
      </c>
      <c r="D8687" t="s">
        <v>112</v>
      </c>
      <c r="E8687" t="s">
        <v>476</v>
      </c>
      <c r="F8687" s="174" t="n">
        <v>2034</v>
      </c>
      <c r="G8687" s="175" t="n">
        <v>35</v>
      </c>
      <c r="H8687" s="176" t="n">
        <v>1748.95163844485</v>
      </c>
      <c r="I8687" s="177" t="n">
        <v>4323300.15141782</v>
      </c>
      <c r="J8687" s="178" t="str">
        <f>IF(I8687&gt;0,H8687/I8687,0)</f>
      </c>
      <c r="K8687" s="179" t="str">
        <f>1-EXP(-J8687)</f>
      </c>
      <c r="L8687" s="180" t="str">
        <f>IF(G8687=30,1,M8686)</f>
      </c>
      <c r="M8687" s="181" t="str">
        <f>L8687*(1-K8687)</f>
      </c>
    </row>
    <row r="8688">
      <c r="A8688" t="s">
        <v>164</v>
      </c>
      <c r="B8688" t="s">
        <v>112</v>
      </c>
      <c r="C8688" s="32" t="s">
        <v>377</v>
      </c>
      <c r="D8688" t="s">
        <v>112</v>
      </c>
      <c r="E8688" t="s">
        <v>476</v>
      </c>
      <c r="F8688" s="174" t="n">
        <v>2034</v>
      </c>
      <c r="G8688" s="175" t="n">
        <v>36</v>
      </c>
      <c r="H8688" s="176" t="n">
        <v>1981.75957214565</v>
      </c>
      <c r="I8688" s="177" t="n">
        <v>4381537.94224758</v>
      </c>
      <c r="J8688" s="178" t="str">
        <f>IF(I8688&gt;0,H8688/I8688,0)</f>
      </c>
      <c r="K8688" s="179" t="str">
        <f>1-EXP(-J8688)</f>
      </c>
      <c r="L8688" s="180" t="str">
        <f>IF(G8688=30,1,M8687)</f>
      </c>
      <c r="M8688" s="181" t="str">
        <f>L8688*(1-K8688)</f>
      </c>
    </row>
    <row r="8689">
      <c r="A8689" t="s">
        <v>164</v>
      </c>
      <c r="B8689" t="s">
        <v>112</v>
      </c>
      <c r="C8689" s="32" t="s">
        <v>377</v>
      </c>
      <c r="D8689" t="s">
        <v>112</v>
      </c>
      <c r="E8689" t="s">
        <v>476</v>
      </c>
      <c r="F8689" s="174" t="n">
        <v>2034</v>
      </c>
      <c r="G8689" s="175" t="n">
        <v>37</v>
      </c>
      <c r="H8689" s="176" t="n">
        <v>2395.9247508658</v>
      </c>
      <c r="I8689" s="177" t="n">
        <v>4519076.98517691</v>
      </c>
      <c r="J8689" s="178" t="str">
        <f>IF(I8689&gt;0,H8689/I8689,0)</f>
      </c>
      <c r="K8689" s="179" t="str">
        <f>1-EXP(-J8689)</f>
      </c>
      <c r="L8689" s="180" t="str">
        <f>IF(G8689=30,1,M8688)</f>
      </c>
      <c r="M8689" s="181" t="str">
        <f>L8689*(1-K8689)</f>
      </c>
    </row>
    <row r="8690">
      <c r="A8690" t="s">
        <v>164</v>
      </c>
      <c r="B8690" t="s">
        <v>112</v>
      </c>
      <c r="C8690" s="32" t="s">
        <v>377</v>
      </c>
      <c r="D8690" t="s">
        <v>112</v>
      </c>
      <c r="E8690" t="s">
        <v>476</v>
      </c>
      <c r="F8690" s="174" t="n">
        <v>2034</v>
      </c>
      <c r="G8690" s="175" t="n">
        <v>38</v>
      </c>
      <c r="H8690" s="176" t="n">
        <v>2548.85793822866</v>
      </c>
      <c r="I8690" s="177" t="n">
        <v>4474690.45827496</v>
      </c>
      <c r="J8690" s="178" t="str">
        <f>IF(I8690&gt;0,H8690/I8690,0)</f>
      </c>
      <c r="K8690" s="179" t="str">
        <f>1-EXP(-J8690)</f>
      </c>
      <c r="L8690" s="180" t="str">
        <f>IF(G8690=30,1,M8689)</f>
      </c>
      <c r="M8690" s="181" t="str">
        <f>L8690*(1-K8690)</f>
      </c>
    </row>
    <row r="8691">
      <c r="A8691" t="s">
        <v>164</v>
      </c>
      <c r="B8691" t="s">
        <v>112</v>
      </c>
      <c r="C8691" s="32" t="s">
        <v>377</v>
      </c>
      <c r="D8691" t="s">
        <v>112</v>
      </c>
      <c r="E8691" t="s">
        <v>476</v>
      </c>
      <c r="F8691" s="174" t="n">
        <v>2034</v>
      </c>
      <c r="G8691" s="175" t="n">
        <v>39</v>
      </c>
      <c r="H8691" s="176" t="n">
        <v>2697.97632616406</v>
      </c>
      <c r="I8691" s="177" t="n">
        <v>4400107.56504</v>
      </c>
      <c r="J8691" s="178" t="str">
        <f>IF(I8691&gt;0,H8691/I8691,0)</f>
      </c>
      <c r="K8691" s="179" t="str">
        <f>1-EXP(-J8691)</f>
      </c>
      <c r="L8691" s="180" t="str">
        <f>IF(G8691=30,1,M8690)</f>
      </c>
      <c r="M8691" s="181" t="str">
        <f>L8691*(1-K8691)</f>
      </c>
    </row>
    <row r="8692">
      <c r="A8692" t="s">
        <v>164</v>
      </c>
      <c r="B8692" t="s">
        <v>112</v>
      </c>
      <c r="C8692" s="32" t="s">
        <v>377</v>
      </c>
      <c r="D8692" t="s">
        <v>112</v>
      </c>
      <c r="E8692" t="s">
        <v>476</v>
      </c>
      <c r="F8692" s="174" t="n">
        <v>2034</v>
      </c>
      <c r="G8692" s="175" t="n">
        <v>40</v>
      </c>
      <c r="H8692" s="176" t="n">
        <v>3570.38844961607</v>
      </c>
      <c r="I8692" s="177" t="n">
        <v>4340978.07417753</v>
      </c>
      <c r="J8692" s="178" t="str">
        <f>IF(I8692&gt;0,H8692/I8692,0)</f>
      </c>
      <c r="K8692" s="179" t="str">
        <f>1-EXP(-J8692)</f>
      </c>
      <c r="L8692" s="180" t="str">
        <f>IF(G8692=30,1,M8691)</f>
      </c>
      <c r="M8692" s="181" t="str">
        <f>L8692*(1-K8692)</f>
      </c>
    </row>
    <row r="8693">
      <c r="A8693" t="s">
        <v>164</v>
      </c>
      <c r="B8693" t="s">
        <v>112</v>
      </c>
      <c r="C8693" s="32" t="s">
        <v>377</v>
      </c>
      <c r="D8693" t="s">
        <v>112</v>
      </c>
      <c r="E8693" t="s">
        <v>476</v>
      </c>
      <c r="F8693" s="174" t="n">
        <v>2034</v>
      </c>
      <c r="G8693" s="175" t="n">
        <v>41</v>
      </c>
      <c r="H8693" s="176" t="n">
        <v>3809.37966579364</v>
      </c>
      <c r="I8693" s="177" t="n">
        <v>4284424.22407546</v>
      </c>
      <c r="J8693" s="178" t="str">
        <f>IF(I8693&gt;0,H8693/I8693,0)</f>
      </c>
      <c r="K8693" s="179" t="str">
        <f>1-EXP(-J8693)</f>
      </c>
      <c r="L8693" s="180" t="str">
        <f>IF(G8693=30,1,M8692)</f>
      </c>
      <c r="M8693" s="181" t="str">
        <f>L8693*(1-K8693)</f>
      </c>
    </row>
    <row r="8694">
      <c r="A8694" t="s">
        <v>164</v>
      </c>
      <c r="B8694" t="s">
        <v>112</v>
      </c>
      <c r="C8694" s="32" t="s">
        <v>377</v>
      </c>
      <c r="D8694" t="s">
        <v>112</v>
      </c>
      <c r="E8694" t="s">
        <v>476</v>
      </c>
      <c r="F8694" s="174" t="n">
        <v>2034</v>
      </c>
      <c r="G8694" s="175" t="n">
        <v>42</v>
      </c>
      <c r="H8694" s="176" t="n">
        <v>4158.93736600441</v>
      </c>
      <c r="I8694" s="177" t="n">
        <v>4318959.08367162</v>
      </c>
      <c r="J8694" s="178" t="str">
        <f>IF(I8694&gt;0,H8694/I8694,0)</f>
      </c>
      <c r="K8694" s="179" t="str">
        <f>1-EXP(-J8694)</f>
      </c>
      <c r="L8694" s="180" t="str">
        <f>IF(G8694=30,1,M8693)</f>
      </c>
      <c r="M8694" s="181" t="str">
        <f>L8694*(1-K8694)</f>
      </c>
    </row>
    <row r="8695">
      <c r="A8695" t="s">
        <v>164</v>
      </c>
      <c r="B8695" t="s">
        <v>112</v>
      </c>
      <c r="C8695" s="32" t="s">
        <v>377</v>
      </c>
      <c r="D8695" t="s">
        <v>112</v>
      </c>
      <c r="E8695" t="s">
        <v>476</v>
      </c>
      <c r="F8695" s="174" t="n">
        <v>2034</v>
      </c>
      <c r="G8695" s="175" t="n">
        <v>43</v>
      </c>
      <c r="H8695" s="176" t="n">
        <v>4537.15147130701</v>
      </c>
      <c r="I8695" s="177" t="n">
        <v>4333585.59733898</v>
      </c>
      <c r="J8695" s="178" t="str">
        <f>IF(I8695&gt;0,H8695/I8695,0)</f>
      </c>
      <c r="K8695" s="179" t="str">
        <f>1-EXP(-J8695)</f>
      </c>
      <c r="L8695" s="180" t="str">
        <f>IF(G8695=30,1,M8694)</f>
      </c>
      <c r="M8695" s="181" t="str">
        <f>L8695*(1-K8695)</f>
      </c>
    </row>
    <row r="8696">
      <c r="A8696" t="s">
        <v>164</v>
      </c>
      <c r="B8696" t="s">
        <v>112</v>
      </c>
      <c r="C8696" s="32" t="s">
        <v>377</v>
      </c>
      <c r="D8696" t="s">
        <v>112</v>
      </c>
      <c r="E8696" t="s">
        <v>476</v>
      </c>
      <c r="F8696" s="174" t="n">
        <v>2034</v>
      </c>
      <c r="G8696" s="175" t="n">
        <v>44</v>
      </c>
      <c r="H8696" s="176" t="n">
        <v>6868.50611759385</v>
      </c>
      <c r="I8696" s="177" t="n">
        <v>6378974.46194279</v>
      </c>
      <c r="J8696" s="178" t="str">
        <f>IF(I8696&gt;0,H8696/I8696,0)</f>
      </c>
      <c r="K8696" s="179" t="str">
        <f>1-EXP(-J8696)</f>
      </c>
      <c r="L8696" s="180" t="str">
        <f>IF(G8696=30,1,M8695)</f>
      </c>
      <c r="M8696" s="181" t="str">
        <f>L8696*(1-K8696)</f>
      </c>
    </row>
    <row r="8697">
      <c r="A8697" t="s">
        <v>164</v>
      </c>
      <c r="B8697" t="s">
        <v>112</v>
      </c>
      <c r="C8697" s="32" t="s">
        <v>377</v>
      </c>
      <c r="D8697" t="s">
        <v>112</v>
      </c>
      <c r="E8697" t="s">
        <v>476</v>
      </c>
      <c r="F8697" s="174" t="n">
        <v>2034</v>
      </c>
      <c r="G8697" s="175" t="n">
        <v>45</v>
      </c>
      <c r="H8697" s="176" t="n">
        <v>6305.74645629903</v>
      </c>
      <c r="I8697" s="177" t="n">
        <v>4285036.04391432</v>
      </c>
      <c r="J8697" s="178" t="str">
        <f>IF(I8697&gt;0,H8697/I8697,0)</f>
      </c>
      <c r="K8697" s="179" t="str">
        <f>1-EXP(-J8697)</f>
      </c>
      <c r="L8697" s="180" t="str">
        <f>IF(G8697=30,1,M8696)</f>
      </c>
      <c r="M8697" s="181" t="str">
        <f>L8697*(1-K8697)</f>
      </c>
    </row>
    <row r="8698">
      <c r="A8698" t="s">
        <v>164</v>
      </c>
      <c r="B8698" t="s">
        <v>112</v>
      </c>
      <c r="C8698" s="32" t="s">
        <v>377</v>
      </c>
      <c r="D8698" t="s">
        <v>112</v>
      </c>
      <c r="E8698" t="s">
        <v>476</v>
      </c>
      <c r="F8698" s="174" t="n">
        <v>2034</v>
      </c>
      <c r="G8698" s="175" t="n">
        <v>46</v>
      </c>
      <c r="H8698" s="176" t="n">
        <v>6867.33891484822</v>
      </c>
      <c r="I8698" s="177" t="n">
        <v>4263033.53784956</v>
      </c>
      <c r="J8698" s="178" t="str">
        <f>IF(I8698&gt;0,H8698/I8698,0)</f>
      </c>
      <c r="K8698" s="179" t="str">
        <f>1-EXP(-J8698)</f>
      </c>
      <c r="L8698" s="180" t="str">
        <f>IF(G8698=30,1,M8697)</f>
      </c>
      <c r="M8698" s="181" t="str">
        <f>L8698*(1-K8698)</f>
      </c>
    </row>
    <row r="8699">
      <c r="A8699" t="s">
        <v>164</v>
      </c>
      <c r="B8699" t="s">
        <v>112</v>
      </c>
      <c r="C8699" s="32" t="s">
        <v>377</v>
      </c>
      <c r="D8699" t="s">
        <v>112</v>
      </c>
      <c r="E8699" t="s">
        <v>476</v>
      </c>
      <c r="F8699" s="174" t="n">
        <v>2034</v>
      </c>
      <c r="G8699" s="175" t="n">
        <v>47</v>
      </c>
      <c r="H8699" s="176" t="n">
        <v>7287.17813665806</v>
      </c>
      <c r="I8699" s="177" t="n">
        <v>4127488.96735927</v>
      </c>
      <c r="J8699" s="178" t="str">
        <f>IF(I8699&gt;0,H8699/I8699,0)</f>
      </c>
      <c r="K8699" s="179" t="str">
        <f>1-EXP(-J8699)</f>
      </c>
      <c r="L8699" s="180" t="str">
        <f>IF(G8699=30,1,M8698)</f>
      </c>
      <c r="M8699" s="181" t="str">
        <f>L8699*(1-K8699)</f>
      </c>
    </row>
    <row r="8700">
      <c r="A8700" t="s">
        <v>164</v>
      </c>
      <c r="B8700" t="s">
        <v>112</v>
      </c>
      <c r="C8700" s="32" t="s">
        <v>377</v>
      </c>
      <c r="D8700" t="s">
        <v>112</v>
      </c>
      <c r="E8700" t="s">
        <v>476</v>
      </c>
      <c r="F8700" s="174" t="n">
        <v>2034</v>
      </c>
      <c r="G8700" s="175" t="n">
        <v>48</v>
      </c>
      <c r="H8700" s="176" t="n">
        <v>7908.29585691895</v>
      </c>
      <c r="I8700" s="177" t="n">
        <v>4087858.11224162</v>
      </c>
      <c r="J8700" s="178" t="str">
        <f>IF(I8700&gt;0,H8700/I8700,0)</f>
      </c>
      <c r="K8700" s="179" t="str">
        <f>1-EXP(-J8700)</f>
      </c>
      <c r="L8700" s="180" t="str">
        <f>IF(G8700=30,1,M8699)</f>
      </c>
      <c r="M8700" s="181" t="str">
        <f>L8700*(1-K8700)</f>
      </c>
    </row>
    <row r="8701">
      <c r="A8701" t="s">
        <v>164</v>
      </c>
      <c r="B8701" t="s">
        <v>112</v>
      </c>
      <c r="C8701" s="32" t="s">
        <v>377</v>
      </c>
      <c r="D8701" t="s">
        <v>112</v>
      </c>
      <c r="E8701" t="s">
        <v>476</v>
      </c>
      <c r="F8701" s="174" t="n">
        <v>2034</v>
      </c>
      <c r="G8701" s="175" t="n">
        <v>49</v>
      </c>
      <c r="H8701" s="176" t="n">
        <v>8774.162908756</v>
      </c>
      <c r="I8701" s="177" t="n">
        <v>4139676.36342141</v>
      </c>
      <c r="J8701" s="178" t="str">
        <f>IF(I8701&gt;0,H8701/I8701,0)</f>
      </c>
      <c r="K8701" s="179" t="str">
        <f>1-EXP(-J8701)</f>
      </c>
      <c r="L8701" s="180" t="str">
        <f>IF(G8701=30,1,M8700)</f>
      </c>
      <c r="M8701" s="181" t="str">
        <f>L8701*(1-K8701)</f>
      </c>
    </row>
    <row r="8702">
      <c r="A8702" t="s">
        <v>164</v>
      </c>
      <c r="B8702" t="s">
        <v>112</v>
      </c>
      <c r="C8702" s="32" t="s">
        <v>377</v>
      </c>
      <c r="D8702" t="s">
        <v>112</v>
      </c>
      <c r="E8702" t="s">
        <v>476</v>
      </c>
      <c r="F8702" s="174" t="n">
        <v>2034</v>
      </c>
      <c r="G8702" s="175" t="n">
        <v>50</v>
      </c>
      <c r="H8702" s="176" t="n">
        <v>10347.1644992363</v>
      </c>
      <c r="I8702" s="177" t="n">
        <v>4215253.47207591</v>
      </c>
      <c r="J8702" s="178" t="str">
        <f>IF(I8702&gt;0,H8702/I8702,0)</f>
      </c>
      <c r="K8702" s="179" t="str">
        <f>1-EXP(-J8702)</f>
      </c>
      <c r="L8702" s="180" t="str">
        <f>IF(G8702=30,1,M8701)</f>
      </c>
      <c r="M8702" s="181" t="str">
        <f>L8702*(1-K8702)</f>
      </c>
    </row>
    <row r="8703">
      <c r="A8703" t="s">
        <v>164</v>
      </c>
      <c r="B8703" t="s">
        <v>112</v>
      </c>
      <c r="C8703" s="32" t="s">
        <v>377</v>
      </c>
      <c r="D8703" t="s">
        <v>112</v>
      </c>
      <c r="E8703" t="s">
        <v>476</v>
      </c>
      <c r="F8703" s="174" t="n">
        <v>2034</v>
      </c>
      <c r="G8703" s="175" t="n">
        <v>51</v>
      </c>
      <c r="H8703" s="176" t="n">
        <v>11224.7251983166</v>
      </c>
      <c r="I8703" s="177" t="n">
        <v>4182333.83114874</v>
      </c>
      <c r="J8703" s="178" t="str">
        <f>IF(I8703&gt;0,H8703/I8703,0)</f>
      </c>
      <c r="K8703" s="179" t="str">
        <f>1-EXP(-J8703)</f>
      </c>
      <c r="L8703" s="180" t="str">
        <f>IF(G8703=30,1,M8702)</f>
      </c>
      <c r="M8703" s="181" t="str">
        <f>L8703*(1-K8703)</f>
      </c>
    </row>
    <row r="8704">
      <c r="A8704" t="s">
        <v>164</v>
      </c>
      <c r="B8704" t="s">
        <v>112</v>
      </c>
      <c r="C8704" s="32" t="s">
        <v>377</v>
      </c>
      <c r="D8704" t="s">
        <v>112</v>
      </c>
      <c r="E8704" t="s">
        <v>476</v>
      </c>
      <c r="F8704" s="174" t="n">
        <v>2034</v>
      </c>
      <c r="G8704" s="175" t="n">
        <v>52</v>
      </c>
      <c r="H8704" s="176" t="n">
        <v>11856.0723404478</v>
      </c>
      <c r="I8704" s="177" t="n">
        <v>4039712.95150568</v>
      </c>
      <c r="J8704" s="178" t="str">
        <f>IF(I8704&gt;0,H8704/I8704,0)</f>
      </c>
      <c r="K8704" s="179" t="str">
        <f>1-EXP(-J8704)</f>
      </c>
      <c r="L8704" s="180" t="str">
        <f>IF(G8704=30,1,M8703)</f>
      </c>
      <c r="M8704" s="181" t="str">
        <f>L8704*(1-K8704)</f>
      </c>
    </row>
    <row r="8705">
      <c r="A8705" t="s">
        <v>164</v>
      </c>
      <c r="B8705" t="s">
        <v>112</v>
      </c>
      <c r="C8705" s="32" t="s">
        <v>377</v>
      </c>
      <c r="D8705" t="s">
        <v>112</v>
      </c>
      <c r="E8705" t="s">
        <v>476</v>
      </c>
      <c r="F8705" s="174" t="n">
        <v>2034</v>
      </c>
      <c r="G8705" s="175" t="n">
        <v>53</v>
      </c>
      <c r="H8705" s="176" t="n">
        <v>12683.7845796516</v>
      </c>
      <c r="I8705" s="177" t="n">
        <v>3957689.81707711</v>
      </c>
      <c r="J8705" s="178" t="str">
        <f>IF(I8705&gt;0,H8705/I8705,0)</f>
      </c>
      <c r="K8705" s="179" t="str">
        <f>1-EXP(-J8705)</f>
      </c>
      <c r="L8705" s="180" t="str">
        <f>IF(G8705=30,1,M8704)</f>
      </c>
      <c r="M8705" s="181" t="str">
        <f>L8705*(1-K8705)</f>
      </c>
    </row>
    <row r="8706">
      <c r="A8706" t="s">
        <v>164</v>
      </c>
      <c r="B8706" t="s">
        <v>112</v>
      </c>
      <c r="C8706" s="32" t="s">
        <v>377</v>
      </c>
      <c r="D8706" t="s">
        <v>112</v>
      </c>
      <c r="E8706" t="s">
        <v>476</v>
      </c>
      <c r="F8706" s="174" t="n">
        <v>2034</v>
      </c>
      <c r="G8706" s="175" t="n">
        <v>54</v>
      </c>
      <c r="H8706" s="176" t="n">
        <v>13611.5371262049</v>
      </c>
      <c r="I8706" s="177" t="n">
        <v>3890576.79344405</v>
      </c>
      <c r="J8706" s="178" t="str">
        <f>IF(I8706&gt;0,H8706/I8706,0)</f>
      </c>
      <c r="K8706" s="179" t="str">
        <f>1-EXP(-J8706)</f>
      </c>
      <c r="L8706" s="180" t="str">
        <f>IF(G8706=30,1,M8705)</f>
      </c>
      <c r="M8706" s="181" t="str">
        <f>L8706*(1-K8706)</f>
      </c>
    </row>
    <row r="8707">
      <c r="A8707" t="s">
        <v>164</v>
      </c>
      <c r="B8707" t="s">
        <v>112</v>
      </c>
      <c r="C8707" s="32" t="s">
        <v>377</v>
      </c>
      <c r="D8707" t="s">
        <v>112</v>
      </c>
      <c r="E8707" t="s">
        <v>476</v>
      </c>
      <c r="F8707" s="174" t="n">
        <v>2034</v>
      </c>
      <c r="G8707" s="175" t="n">
        <v>55</v>
      </c>
      <c r="H8707" s="176" t="n">
        <v>14617.704126259</v>
      </c>
      <c r="I8707" s="177" t="n">
        <v>3817599.81785906</v>
      </c>
      <c r="J8707" s="178" t="str">
        <f>IF(I8707&gt;0,H8707/I8707,0)</f>
      </c>
      <c r="K8707" s="179" t="str">
        <f>1-EXP(-J8707)</f>
      </c>
      <c r="L8707" s="180" t="str">
        <f>IF(G8707=30,1,M8706)</f>
      </c>
      <c r="M8707" s="181" t="str">
        <f>L8707*(1-K8707)</f>
      </c>
    </row>
    <row r="8708">
      <c r="A8708" t="s">
        <v>164</v>
      </c>
      <c r="B8708" t="s">
        <v>112</v>
      </c>
      <c r="C8708" s="32" t="s">
        <v>377</v>
      </c>
      <c r="D8708" t="s">
        <v>112</v>
      </c>
      <c r="E8708" t="s">
        <v>476</v>
      </c>
      <c r="F8708" s="174" t="n">
        <v>2034</v>
      </c>
      <c r="G8708" s="175" t="n">
        <v>56</v>
      </c>
      <c r="H8708" s="176" t="n">
        <v>15568.2645139447</v>
      </c>
      <c r="I8708" s="177" t="n">
        <v>3724905.44253867</v>
      </c>
      <c r="J8708" s="178" t="str">
        <f>IF(I8708&gt;0,H8708/I8708,0)</f>
      </c>
      <c r="K8708" s="179" t="str">
        <f>1-EXP(-J8708)</f>
      </c>
      <c r="L8708" s="180" t="str">
        <f>IF(G8708=30,1,M8707)</f>
      </c>
      <c r="M8708" s="181" t="str">
        <f>L8708*(1-K8708)</f>
      </c>
    </row>
    <row r="8709">
      <c r="A8709" t="s">
        <v>164</v>
      </c>
      <c r="B8709" t="s">
        <v>112</v>
      </c>
      <c r="C8709" s="32" t="s">
        <v>377</v>
      </c>
      <c r="D8709" t="s">
        <v>112</v>
      </c>
      <c r="E8709" t="s">
        <v>476</v>
      </c>
      <c r="F8709" s="174" t="n">
        <v>2034</v>
      </c>
      <c r="G8709" s="175" t="n">
        <v>57</v>
      </c>
      <c r="H8709" s="176" t="n">
        <v>16672.5680367034</v>
      </c>
      <c r="I8709" s="177" t="n">
        <v>3648281.63963056</v>
      </c>
      <c r="J8709" s="178" t="str">
        <f>IF(I8709&gt;0,H8709/I8709,0)</f>
      </c>
      <c r="K8709" s="179" t="str">
        <f>1-EXP(-J8709)</f>
      </c>
      <c r="L8709" s="180" t="str">
        <f>IF(G8709=30,1,M8708)</f>
      </c>
      <c r="M8709" s="181" t="str">
        <f>L8709*(1-K8709)</f>
      </c>
    </row>
    <row r="8710">
      <c r="A8710" t="s">
        <v>164</v>
      </c>
      <c r="B8710" t="s">
        <v>112</v>
      </c>
      <c r="C8710" s="32" t="s">
        <v>377</v>
      </c>
      <c r="D8710" t="s">
        <v>112</v>
      </c>
      <c r="E8710" t="s">
        <v>476</v>
      </c>
      <c r="F8710" s="174" t="n">
        <v>2034</v>
      </c>
      <c r="G8710" s="175" t="n">
        <v>58</v>
      </c>
      <c r="H8710" s="176" t="n">
        <v>17777.268190216</v>
      </c>
      <c r="I8710" s="177" t="n">
        <v>3559753.98871241</v>
      </c>
      <c r="J8710" s="178" t="str">
        <f>IF(I8710&gt;0,H8710/I8710,0)</f>
      </c>
      <c r="K8710" s="179" t="str">
        <f>1-EXP(-J8710)</f>
      </c>
      <c r="L8710" s="180" t="str">
        <f>IF(G8710=30,1,M8709)</f>
      </c>
      <c r="M8710" s="181" t="str">
        <f>L8710*(1-K8710)</f>
      </c>
    </row>
    <row r="8711">
      <c r="A8711" t="s">
        <v>164</v>
      </c>
      <c r="B8711" t="s">
        <v>112</v>
      </c>
      <c r="C8711" s="32" t="s">
        <v>377</v>
      </c>
      <c r="D8711" t="s">
        <v>112</v>
      </c>
      <c r="E8711" t="s">
        <v>476</v>
      </c>
      <c r="F8711" s="174" t="n">
        <v>2034</v>
      </c>
      <c r="G8711" s="175" t="n">
        <v>59</v>
      </c>
      <c r="H8711" s="176" t="n">
        <v>18948.3148180102</v>
      </c>
      <c r="I8711" s="177" t="n">
        <v>3469864.29985739</v>
      </c>
      <c r="J8711" s="178" t="str">
        <f>IF(I8711&gt;0,H8711/I8711,0)</f>
      </c>
      <c r="K8711" s="179" t="str">
        <f>1-EXP(-J8711)</f>
      </c>
      <c r="L8711" s="180" t="str">
        <f>IF(G8711=30,1,M8710)</f>
      </c>
      <c r="M8711" s="181" t="str">
        <f>L8711*(1-K8711)</f>
      </c>
    </row>
    <row r="8712">
      <c r="A8712" t="s">
        <v>164</v>
      </c>
      <c r="B8712" t="s">
        <v>112</v>
      </c>
      <c r="C8712" s="32" t="s">
        <v>377</v>
      </c>
      <c r="D8712" t="s">
        <v>112</v>
      </c>
      <c r="E8712" t="s">
        <v>476</v>
      </c>
      <c r="F8712" s="174" t="n">
        <v>2034</v>
      </c>
      <c r="G8712" s="175" t="n">
        <v>60</v>
      </c>
      <c r="H8712" s="176" t="n">
        <v>20222.0453172609</v>
      </c>
      <c r="I8712" s="177" t="n">
        <v>3353195.72370935</v>
      </c>
      <c r="J8712" s="178" t="str">
        <f>IF(I8712&gt;0,H8712/I8712,0)</f>
      </c>
      <c r="K8712" s="179" t="str">
        <f>1-EXP(-J8712)</f>
      </c>
      <c r="L8712" s="180" t="str">
        <f>IF(G8712=30,1,M8711)</f>
      </c>
      <c r="M8712" s="181" t="str">
        <f>L8712*(1-K8712)</f>
      </c>
    </row>
    <row r="8713">
      <c r="A8713" t="s">
        <v>164</v>
      </c>
      <c r="B8713" t="s">
        <v>112</v>
      </c>
      <c r="C8713" s="32" t="s">
        <v>377</v>
      </c>
      <c r="D8713" t="s">
        <v>112</v>
      </c>
      <c r="E8713" t="s">
        <v>476</v>
      </c>
      <c r="F8713" s="174" t="n">
        <v>2034</v>
      </c>
      <c r="G8713" s="175" t="n">
        <v>61</v>
      </c>
      <c r="H8713" s="176" t="n">
        <v>21728.3755635263</v>
      </c>
      <c r="I8713" s="177" t="n">
        <v>3292113.15578824</v>
      </c>
      <c r="J8713" s="178" t="str">
        <f>IF(I8713&gt;0,H8713/I8713,0)</f>
      </c>
      <c r="K8713" s="179" t="str">
        <f>1-EXP(-J8713)</f>
      </c>
      <c r="L8713" s="180" t="str">
        <f>IF(G8713=30,1,M8712)</f>
      </c>
      <c r="M8713" s="181" t="str">
        <f>L8713*(1-K8713)</f>
      </c>
    </row>
    <row r="8714">
      <c r="A8714" t="s">
        <v>164</v>
      </c>
      <c r="B8714" t="s">
        <v>112</v>
      </c>
      <c r="C8714" s="32" t="s">
        <v>377</v>
      </c>
      <c r="D8714" t="s">
        <v>112</v>
      </c>
      <c r="E8714" t="s">
        <v>476</v>
      </c>
      <c r="F8714" s="174" t="n">
        <v>2034</v>
      </c>
      <c r="G8714" s="175" t="n">
        <v>62</v>
      </c>
      <c r="H8714" s="176" t="n">
        <v>22263.86516314</v>
      </c>
      <c r="I8714" s="177" t="n">
        <v>3076987.64862393</v>
      </c>
      <c r="J8714" s="178" t="str">
        <f>IF(I8714&gt;0,H8714/I8714,0)</f>
      </c>
      <c r="K8714" s="179" t="str">
        <f>1-EXP(-J8714)</f>
      </c>
      <c r="L8714" s="180" t="str">
        <f>IF(G8714=30,1,M8713)</f>
      </c>
      <c r="M8714" s="181" t="str">
        <f>L8714*(1-K8714)</f>
      </c>
    </row>
    <row r="8715">
      <c r="A8715" t="s">
        <v>164</v>
      </c>
      <c r="B8715" t="s">
        <v>112</v>
      </c>
      <c r="C8715" s="32" t="s">
        <v>377</v>
      </c>
      <c r="D8715" t="s">
        <v>112</v>
      </c>
      <c r="E8715" t="s">
        <v>476</v>
      </c>
      <c r="F8715" s="174" t="n">
        <v>2034</v>
      </c>
      <c r="G8715" s="175" t="n">
        <v>63</v>
      </c>
      <c r="H8715" s="176" t="n">
        <v>23582.4756223298</v>
      </c>
      <c r="I8715" s="177" t="n">
        <v>2975575.05804347</v>
      </c>
      <c r="J8715" s="178" t="str">
        <f>IF(I8715&gt;0,H8715/I8715,0)</f>
      </c>
      <c r="K8715" s="179" t="str">
        <f>1-EXP(-J8715)</f>
      </c>
      <c r="L8715" s="180" t="str">
        <f>IF(G8715=30,1,M8714)</f>
      </c>
      <c r="M8715" s="181" t="str">
        <f>L8715*(1-K8715)</f>
      </c>
    </row>
    <row r="8716">
      <c r="A8716" t="s">
        <v>164</v>
      </c>
      <c r="B8716" t="s">
        <v>112</v>
      </c>
      <c r="C8716" s="32" t="s">
        <v>377</v>
      </c>
      <c r="D8716" t="s">
        <v>112</v>
      </c>
      <c r="E8716" t="s">
        <v>476</v>
      </c>
      <c r="F8716" s="174" t="n">
        <v>2034</v>
      </c>
      <c r="G8716" s="175" t="n">
        <v>64</v>
      </c>
      <c r="H8716" s="176" t="n">
        <v>24987.1179118109</v>
      </c>
      <c r="I8716" s="177" t="n">
        <v>2877516.66091671</v>
      </c>
      <c r="J8716" s="178" t="str">
        <f>IF(I8716&gt;0,H8716/I8716,0)</f>
      </c>
      <c r="K8716" s="179" t="str">
        <f>1-EXP(-J8716)</f>
      </c>
      <c r="L8716" s="180" t="str">
        <f>IF(G8716=30,1,M8715)</f>
      </c>
      <c r="M8716" s="181" t="str">
        <f>L8716*(1-K8716)</f>
      </c>
    </row>
    <row r="8717">
      <c r="A8717" t="s">
        <v>164</v>
      </c>
      <c r="B8717" t="s">
        <v>112</v>
      </c>
      <c r="C8717" s="32" t="s">
        <v>377</v>
      </c>
      <c r="D8717" t="s">
        <v>112</v>
      </c>
      <c r="E8717" t="s">
        <v>476</v>
      </c>
      <c r="F8717" s="174" t="n">
        <v>2034</v>
      </c>
      <c r="G8717" s="175" t="n">
        <v>65</v>
      </c>
      <c r="H8717" s="176" t="n">
        <v>25463.9393591608</v>
      </c>
      <c r="I8717" s="177" t="n">
        <v>2770263.69819981</v>
      </c>
      <c r="J8717" s="178" t="str">
        <f>IF(I8717&gt;0,H8717/I8717,0)</f>
      </c>
      <c r="K8717" s="179" t="str">
        <f>1-EXP(-J8717)</f>
      </c>
      <c r="L8717" s="180" t="str">
        <f>IF(G8717=30,1,M8716)</f>
      </c>
      <c r="M8717" s="181" t="str">
        <f>L8717*(1-K8717)</f>
      </c>
    </row>
    <row r="8718">
      <c r="A8718" t="s">
        <v>164</v>
      </c>
      <c r="B8718" t="s">
        <v>112</v>
      </c>
      <c r="C8718" s="32" t="s">
        <v>377</v>
      </c>
      <c r="D8718" t="s">
        <v>112</v>
      </c>
      <c r="E8718" t="s">
        <v>476</v>
      </c>
      <c r="F8718" s="174" t="n">
        <v>2034</v>
      </c>
      <c r="G8718" s="175" t="n">
        <v>66</v>
      </c>
      <c r="H8718" s="176" t="n">
        <v>26661.0471505427</v>
      </c>
      <c r="I8718" s="177" t="n">
        <v>2644866.64210486</v>
      </c>
      <c r="J8718" s="178" t="str">
        <f>IF(I8718&gt;0,H8718/I8718,0)</f>
      </c>
      <c r="K8718" s="179" t="str">
        <f>1-EXP(-J8718)</f>
      </c>
      <c r="L8718" s="180" t="str">
        <f>IF(G8718=30,1,M8717)</f>
      </c>
      <c r="M8718" s="181" t="str">
        <f>L8718*(1-K8718)</f>
      </c>
    </row>
    <row r="8719">
      <c r="A8719" t="s">
        <v>164</v>
      </c>
      <c r="B8719" t="s">
        <v>112</v>
      </c>
      <c r="C8719" s="32" t="s">
        <v>377</v>
      </c>
      <c r="D8719" t="s">
        <v>112</v>
      </c>
      <c r="E8719" t="s">
        <v>476</v>
      </c>
      <c r="F8719" s="174" t="n">
        <v>2034</v>
      </c>
      <c r="G8719" s="175" t="n">
        <v>67</v>
      </c>
      <c r="H8719" s="176" t="n">
        <v>27569.4101983956</v>
      </c>
      <c r="I8719" s="177" t="n">
        <v>2490717.46588644</v>
      </c>
      <c r="J8719" s="178" t="str">
        <f>IF(I8719&gt;0,H8719/I8719,0)</f>
      </c>
      <c r="K8719" s="179" t="str">
        <f>1-EXP(-J8719)</f>
      </c>
      <c r="L8719" s="180" t="str">
        <f>IF(G8719=30,1,M8718)</f>
      </c>
      <c r="M8719" s="181" t="str">
        <f>L8719*(1-K8719)</f>
      </c>
    </row>
    <row r="8720">
      <c r="A8720" t="s">
        <v>164</v>
      </c>
      <c r="B8720" t="s">
        <v>112</v>
      </c>
      <c r="C8720" s="32" t="s">
        <v>377</v>
      </c>
      <c r="D8720" t="s">
        <v>112</v>
      </c>
      <c r="E8720" t="s">
        <v>476</v>
      </c>
      <c r="F8720" s="174" t="n">
        <v>2034</v>
      </c>
      <c r="G8720" s="175" t="n">
        <v>68</v>
      </c>
      <c r="H8720" s="176" t="n">
        <v>28793.5011240634</v>
      </c>
      <c r="I8720" s="177" t="n">
        <v>2369504.43718229</v>
      </c>
      <c r="J8720" s="178" t="str">
        <f>IF(I8720&gt;0,H8720/I8720,0)</f>
      </c>
      <c r="K8720" s="179" t="str">
        <f>1-EXP(-J8720)</f>
      </c>
      <c r="L8720" s="180" t="str">
        <f>IF(G8720=30,1,M8719)</f>
      </c>
      <c r="M8720" s="181" t="str">
        <f>L8720*(1-K8720)</f>
      </c>
    </row>
    <row r="8721">
      <c r="A8721" t="s">
        <v>164</v>
      </c>
      <c r="B8721" t="s">
        <v>112</v>
      </c>
      <c r="C8721" s="32" t="s">
        <v>377</v>
      </c>
      <c r="D8721" t="s">
        <v>112</v>
      </c>
      <c r="E8721" t="s">
        <v>476</v>
      </c>
      <c r="F8721" s="174" t="n">
        <v>2034</v>
      </c>
      <c r="G8721" s="175" t="n">
        <v>69</v>
      </c>
      <c r="H8721" s="176" t="n">
        <v>29760.8146474671</v>
      </c>
      <c r="I8721" s="177" t="n">
        <v>2229313.05701056</v>
      </c>
      <c r="J8721" s="178" t="str">
        <f>IF(I8721&gt;0,H8721/I8721,0)</f>
      </c>
      <c r="K8721" s="179" t="str">
        <f>1-EXP(-J8721)</f>
      </c>
      <c r="L8721" s="180" t="str">
        <f>IF(G8721=30,1,M8720)</f>
      </c>
      <c r="M8721" s="181" t="str">
        <f>L8721*(1-K8721)</f>
      </c>
    </row>
    <row r="8722">
      <c r="A8722" t="s">
        <v>164</v>
      </c>
      <c r="B8722" t="s">
        <v>112</v>
      </c>
      <c r="C8722" s="32" t="s">
        <v>377</v>
      </c>
      <c r="D8722" t="s">
        <v>112</v>
      </c>
      <c r="E8722" t="s">
        <v>476</v>
      </c>
      <c r="F8722" s="174" t="n">
        <v>2035</v>
      </c>
      <c r="G8722" s="175" t="n">
        <v>30</v>
      </c>
      <c r="H8722" s="176" t="n">
        <v>808.760449094376</v>
      </c>
      <c r="I8722" s="177" t="n">
        <v>4552852.62019601</v>
      </c>
      <c r="J8722" s="178" t="str">
        <f>IF(I8722&gt;0,H8722/I8722,0)</f>
      </c>
      <c r="K8722" s="179" t="str">
        <f>1-EXP(-J8722)</f>
      </c>
      <c r="L8722" s="180" t="str">
        <f>IF(G8722=30,1,M8721)</f>
      </c>
      <c r="M8722" s="181" t="str">
        <f>L8722*(1-K8722)</f>
      </c>
    </row>
    <row r="8723">
      <c r="A8723" t="s">
        <v>164</v>
      </c>
      <c r="B8723" t="s">
        <v>112</v>
      </c>
      <c r="C8723" s="32" t="s">
        <v>377</v>
      </c>
      <c r="D8723" t="s">
        <v>112</v>
      </c>
      <c r="E8723" t="s">
        <v>476</v>
      </c>
      <c r="F8723" s="174" t="n">
        <v>2035</v>
      </c>
      <c r="G8723" s="175" t="n">
        <v>31</v>
      </c>
      <c r="H8723" s="176" t="n">
        <v>984.700287497179</v>
      </c>
      <c r="I8723" s="177" t="n">
        <v>4424108.03798398</v>
      </c>
      <c r="J8723" s="178" t="str">
        <f>IF(I8723&gt;0,H8723/I8723,0)</f>
      </c>
      <c r="K8723" s="179" t="str">
        <f>1-EXP(-J8723)</f>
      </c>
      <c r="L8723" s="180" t="str">
        <f>IF(G8723=30,1,M8722)</f>
      </c>
      <c r="M8723" s="181" t="str">
        <f>L8723*(1-K8723)</f>
      </c>
    </row>
    <row r="8724">
      <c r="A8724" t="s">
        <v>164</v>
      </c>
      <c r="B8724" t="s">
        <v>112</v>
      </c>
      <c r="C8724" s="32" t="s">
        <v>377</v>
      </c>
      <c r="D8724" t="s">
        <v>112</v>
      </c>
      <c r="E8724" t="s">
        <v>476</v>
      </c>
      <c r="F8724" s="174" t="n">
        <v>2035</v>
      </c>
      <c r="G8724" s="175" t="n">
        <v>32</v>
      </c>
      <c r="H8724" s="176" t="n">
        <v>1021.78689935896</v>
      </c>
      <c r="I8724" s="177" t="n">
        <v>4358877.56557047</v>
      </c>
      <c r="J8724" s="178" t="str">
        <f>IF(I8724&gt;0,H8724/I8724,0)</f>
      </c>
      <c r="K8724" s="179" t="str">
        <f>1-EXP(-J8724)</f>
      </c>
      <c r="L8724" s="180" t="str">
        <f>IF(G8724=30,1,M8723)</f>
      </c>
      <c r="M8724" s="181" t="str">
        <f>L8724*(1-K8724)</f>
      </c>
    </row>
    <row r="8725">
      <c r="A8725" t="s">
        <v>164</v>
      </c>
      <c r="B8725" t="s">
        <v>112</v>
      </c>
      <c r="C8725" s="32" t="s">
        <v>377</v>
      </c>
      <c r="D8725" t="s">
        <v>112</v>
      </c>
      <c r="E8725" t="s">
        <v>476</v>
      </c>
      <c r="F8725" s="174" t="n">
        <v>2035</v>
      </c>
      <c r="G8725" s="175" t="n">
        <v>33</v>
      </c>
      <c r="H8725" s="176" t="n">
        <v>1225.14738533206</v>
      </c>
      <c r="I8725" s="177" t="n">
        <v>4337721.45423099</v>
      </c>
      <c r="J8725" s="178" t="str">
        <f>IF(I8725&gt;0,H8725/I8725,0)</f>
      </c>
      <c r="K8725" s="179" t="str">
        <f>1-EXP(-J8725)</f>
      </c>
      <c r="L8725" s="180" t="str">
        <f>IF(G8725=30,1,M8724)</f>
      </c>
      <c r="M8725" s="181" t="str">
        <f>L8725*(1-K8725)</f>
      </c>
    </row>
    <row r="8726">
      <c r="A8726" t="s">
        <v>164</v>
      </c>
      <c r="B8726" t="s">
        <v>112</v>
      </c>
      <c r="C8726" s="32" t="s">
        <v>377</v>
      </c>
      <c r="D8726" t="s">
        <v>112</v>
      </c>
      <c r="E8726" t="s">
        <v>476</v>
      </c>
      <c r="F8726" s="174" t="n">
        <v>2035</v>
      </c>
      <c r="G8726" s="175" t="n">
        <v>34</v>
      </c>
      <c r="H8726" s="176" t="n">
        <v>1296.62150825137</v>
      </c>
      <c r="I8726" s="177" t="n">
        <v>4317717.93276423</v>
      </c>
      <c r="J8726" s="178" t="str">
        <f>IF(I8726&gt;0,H8726/I8726,0)</f>
      </c>
      <c r="K8726" s="179" t="str">
        <f>1-EXP(-J8726)</f>
      </c>
      <c r="L8726" s="180" t="str">
        <f>IF(G8726=30,1,M8725)</f>
      </c>
      <c r="M8726" s="181" t="str">
        <f>L8726*(1-K8726)</f>
      </c>
    </row>
    <row r="8727">
      <c r="A8727" t="s">
        <v>164</v>
      </c>
      <c r="B8727" t="s">
        <v>112</v>
      </c>
      <c r="C8727" s="32" t="s">
        <v>377</v>
      </c>
      <c r="D8727" t="s">
        <v>112</v>
      </c>
      <c r="E8727" t="s">
        <v>476</v>
      </c>
      <c r="F8727" s="174" t="n">
        <v>2035</v>
      </c>
      <c r="G8727" s="175" t="n">
        <v>35</v>
      </c>
      <c r="H8727" s="176" t="n">
        <v>1737.39010831328</v>
      </c>
      <c r="I8727" s="177" t="n">
        <v>4297390.44872987</v>
      </c>
      <c r="J8727" s="178" t="str">
        <f>IF(I8727&gt;0,H8727/I8727,0)</f>
      </c>
      <c r="K8727" s="179" t="str">
        <f>1-EXP(-J8727)</f>
      </c>
      <c r="L8727" s="180" t="str">
        <f>IF(G8727=30,1,M8726)</f>
      </c>
      <c r="M8727" s="181" t="str">
        <f>L8727*(1-K8727)</f>
      </c>
    </row>
    <row r="8728">
      <c r="A8728" t="s">
        <v>164</v>
      </c>
      <c r="B8728" t="s">
        <v>112</v>
      </c>
      <c r="C8728" s="32" t="s">
        <v>377</v>
      </c>
      <c r="D8728" t="s">
        <v>112</v>
      </c>
      <c r="E8728" t="s">
        <v>476</v>
      </c>
      <c r="F8728" s="174" t="n">
        <v>2035</v>
      </c>
      <c r="G8728" s="175" t="n">
        <v>36</v>
      </c>
      <c r="H8728" s="176" t="n">
        <v>1950.67398282648</v>
      </c>
      <c r="I8728" s="177" t="n">
        <v>4316177.31312162</v>
      </c>
      <c r="J8728" s="178" t="str">
        <f>IF(I8728&gt;0,H8728/I8728,0)</f>
      </c>
      <c r="K8728" s="179" t="str">
        <f>1-EXP(-J8728)</f>
      </c>
      <c r="L8728" s="180" t="str">
        <f>IF(G8728=30,1,M8727)</f>
      </c>
      <c r="M8728" s="181" t="str">
        <f>L8728*(1-K8728)</f>
      </c>
    </row>
    <row r="8729">
      <c r="A8729" t="s">
        <v>164</v>
      </c>
      <c r="B8729" t="s">
        <v>112</v>
      </c>
      <c r="C8729" s="32" t="s">
        <v>377</v>
      </c>
      <c r="D8729" t="s">
        <v>112</v>
      </c>
      <c r="E8729" t="s">
        <v>476</v>
      </c>
      <c r="F8729" s="174" t="n">
        <v>2035</v>
      </c>
      <c r="G8729" s="175" t="n">
        <v>37</v>
      </c>
      <c r="H8729" s="176" t="n">
        <v>2125.55162550919</v>
      </c>
      <c r="I8729" s="177" t="n">
        <v>4374214.64096426</v>
      </c>
      <c r="J8729" s="178" t="str">
        <f>IF(I8729&gt;0,H8729/I8729,0)</f>
      </c>
      <c r="K8729" s="179" t="str">
        <f>1-EXP(-J8729)</f>
      </c>
      <c r="L8729" s="180" t="str">
        <f>IF(G8729=30,1,M8728)</f>
      </c>
      <c r="M8729" s="181" t="str">
        <f>L8729*(1-K8729)</f>
      </c>
    </row>
    <row r="8730">
      <c r="A8730" t="s">
        <v>164</v>
      </c>
      <c r="B8730" t="s">
        <v>112</v>
      </c>
      <c r="C8730" s="32" t="s">
        <v>377</v>
      </c>
      <c r="D8730" t="s">
        <v>112</v>
      </c>
      <c r="E8730" t="s">
        <v>476</v>
      </c>
      <c r="F8730" s="174" t="n">
        <v>2035</v>
      </c>
      <c r="G8730" s="175" t="n">
        <v>38</v>
      </c>
      <c r="H8730" s="176" t="n">
        <v>2567.97431961046</v>
      </c>
      <c r="I8730" s="177" t="n">
        <v>4510764.82370315</v>
      </c>
      <c r="J8730" s="178" t="str">
        <f>IF(I8730&gt;0,H8730/I8730,0)</f>
      </c>
      <c r="K8730" s="179" t="str">
        <f>1-EXP(-J8730)</f>
      </c>
      <c r="L8730" s="180" t="str">
        <f>IF(G8730=30,1,M8729)</f>
      </c>
      <c r="M8730" s="181" t="str">
        <f>L8730*(1-K8730)</f>
      </c>
    </row>
    <row r="8731">
      <c r="A8731" t="s">
        <v>164</v>
      </c>
      <c r="B8731" t="s">
        <v>112</v>
      </c>
      <c r="C8731" s="32" t="s">
        <v>377</v>
      </c>
      <c r="D8731" t="s">
        <v>112</v>
      </c>
      <c r="E8731" t="s">
        <v>476</v>
      </c>
      <c r="F8731" s="174" t="n">
        <v>2035</v>
      </c>
      <c r="G8731" s="175" t="n">
        <v>39</v>
      </c>
      <c r="H8731" s="176" t="n">
        <v>2736.30420069645</v>
      </c>
      <c r="I8731" s="177" t="n">
        <v>4465861.34525947</v>
      </c>
      <c r="J8731" s="178" t="str">
        <f>IF(I8731&gt;0,H8731/I8731,0)</f>
      </c>
      <c r="K8731" s="179" t="str">
        <f>1-EXP(-J8731)</f>
      </c>
      <c r="L8731" s="180" t="str">
        <f>IF(G8731=30,1,M8730)</f>
      </c>
      <c r="M8731" s="181" t="str">
        <f>L8731*(1-K8731)</f>
      </c>
    </row>
    <row r="8732">
      <c r="A8732" t="s">
        <v>164</v>
      </c>
      <c r="B8732" t="s">
        <v>112</v>
      </c>
      <c r="C8732" s="32" t="s">
        <v>377</v>
      </c>
      <c r="D8732" t="s">
        <v>112</v>
      </c>
      <c r="E8732" t="s">
        <v>476</v>
      </c>
      <c r="F8732" s="174" t="n">
        <v>2035</v>
      </c>
      <c r="G8732" s="175" t="n">
        <v>40</v>
      </c>
      <c r="H8732" s="176" t="n">
        <v>3605.2876878037</v>
      </c>
      <c r="I8732" s="177" t="n">
        <v>4390773.80312878</v>
      </c>
      <c r="J8732" s="178" t="str">
        <f>IF(I8732&gt;0,H8732/I8732,0)</f>
      </c>
      <c r="K8732" s="179" t="str">
        <f>1-EXP(-J8732)</f>
      </c>
      <c r="L8732" s="180" t="str">
        <f>IF(G8732=30,1,M8731)</f>
      </c>
      <c r="M8732" s="181" t="str">
        <f>L8732*(1-K8732)</f>
      </c>
    </row>
    <row r="8733">
      <c r="A8733" t="s">
        <v>164</v>
      </c>
      <c r="B8733" t="s">
        <v>112</v>
      </c>
      <c r="C8733" s="32" t="s">
        <v>377</v>
      </c>
      <c r="D8733" t="s">
        <v>112</v>
      </c>
      <c r="E8733" t="s">
        <v>476</v>
      </c>
      <c r="F8733" s="174" t="n">
        <v>2035</v>
      </c>
      <c r="G8733" s="175" t="n">
        <v>41</v>
      </c>
      <c r="H8733" s="176" t="n">
        <v>3842.95082668167</v>
      </c>
      <c r="I8733" s="177" t="n">
        <v>4330263.34401818</v>
      </c>
      <c r="J8733" s="178" t="str">
        <f>IF(I8733&gt;0,H8733/I8733,0)</f>
      </c>
      <c r="K8733" s="179" t="str">
        <f>1-EXP(-J8733)</f>
      </c>
      <c r="L8733" s="180" t="str">
        <f>IF(G8733=30,1,M8732)</f>
      </c>
      <c r="M8733" s="181" t="str">
        <f>L8733*(1-K8733)</f>
      </c>
    </row>
    <row r="8734">
      <c r="A8734" t="s">
        <v>164</v>
      </c>
      <c r="B8734" t="s">
        <v>112</v>
      </c>
      <c r="C8734" s="32" t="s">
        <v>377</v>
      </c>
      <c r="D8734" t="s">
        <v>112</v>
      </c>
      <c r="E8734" t="s">
        <v>476</v>
      </c>
      <c r="F8734" s="174" t="n">
        <v>2035</v>
      </c>
      <c r="G8734" s="175" t="n">
        <v>42</v>
      </c>
      <c r="H8734" s="176" t="n">
        <v>4110.52772890328</v>
      </c>
      <c r="I8734" s="177" t="n">
        <v>4273793.95097627</v>
      </c>
      <c r="J8734" s="178" t="str">
        <f>IF(I8734&gt;0,H8734/I8734,0)</f>
      </c>
      <c r="K8734" s="179" t="str">
        <f>1-EXP(-J8734)</f>
      </c>
      <c r="L8734" s="180" t="str">
        <f>IF(G8734=30,1,M8733)</f>
      </c>
      <c r="M8734" s="181" t="str">
        <f>L8734*(1-K8734)</f>
      </c>
    </row>
    <row r="8735">
      <c r="A8735" t="s">
        <v>164</v>
      </c>
      <c r="B8735" t="s">
        <v>112</v>
      </c>
      <c r="C8735" s="32" t="s">
        <v>377</v>
      </c>
      <c r="D8735" t="s">
        <v>112</v>
      </c>
      <c r="E8735" t="s">
        <v>476</v>
      </c>
      <c r="F8735" s="174" t="n">
        <v>2035</v>
      </c>
      <c r="G8735" s="175" t="n">
        <v>43</v>
      </c>
      <c r="H8735" s="176" t="n">
        <v>4498.86460028584</v>
      </c>
      <c r="I8735" s="177" t="n">
        <v>4307371.90889628</v>
      </c>
      <c r="J8735" s="178" t="str">
        <f>IF(I8735&gt;0,H8735/I8735,0)</f>
      </c>
      <c r="K8735" s="179" t="str">
        <f>1-EXP(-J8735)</f>
      </c>
      <c r="L8735" s="180" t="str">
        <f>IF(G8735=30,1,M8734)</f>
      </c>
      <c r="M8735" s="181" t="str">
        <f>L8735*(1-K8735)</f>
      </c>
    </row>
    <row r="8736">
      <c r="A8736" t="s">
        <v>164</v>
      </c>
      <c r="B8736" t="s">
        <v>112</v>
      </c>
      <c r="C8736" s="32" t="s">
        <v>377</v>
      </c>
      <c r="D8736" t="s">
        <v>112</v>
      </c>
      <c r="E8736" t="s">
        <v>476</v>
      </c>
      <c r="F8736" s="174" t="n">
        <v>2035</v>
      </c>
      <c r="G8736" s="175" t="n">
        <v>44</v>
      </c>
      <c r="H8736" s="176" t="n">
        <v>4919.22285634185</v>
      </c>
      <c r="I8736" s="177" t="n">
        <v>4320969.11778944</v>
      </c>
      <c r="J8736" s="178" t="str">
        <f>IF(I8736&gt;0,H8736/I8736,0)</f>
      </c>
      <c r="K8736" s="179" t="str">
        <f>1-EXP(-J8736)</f>
      </c>
      <c r="L8736" s="180" t="str">
        <f>IF(G8736=30,1,M8735)</f>
      </c>
      <c r="M8736" s="181" t="str">
        <f>L8736*(1-K8736)</f>
      </c>
    </row>
    <row r="8737">
      <c r="A8737" t="s">
        <v>164</v>
      </c>
      <c r="B8737" t="s">
        <v>112</v>
      </c>
      <c r="C8737" s="32" t="s">
        <v>377</v>
      </c>
      <c r="D8737" t="s">
        <v>112</v>
      </c>
      <c r="E8737" t="s">
        <v>476</v>
      </c>
      <c r="F8737" s="174" t="n">
        <v>2035</v>
      </c>
      <c r="G8737" s="175" t="n">
        <v>45</v>
      </c>
      <c r="H8737" s="176" t="n">
        <v>8675.83282376692</v>
      </c>
      <c r="I8737" s="177" t="n">
        <v>6359717.22504422</v>
      </c>
      <c r="J8737" s="178" t="str">
        <f>IF(I8737&gt;0,H8737/I8737,0)</f>
      </c>
      <c r="K8737" s="179" t="str">
        <f>1-EXP(-J8737)</f>
      </c>
      <c r="L8737" s="180" t="str">
        <f>IF(G8737=30,1,M8736)</f>
      </c>
      <c r="M8737" s="181" t="str">
        <f>L8737*(1-K8737)</f>
      </c>
    </row>
    <row r="8738">
      <c r="A8738" t="s">
        <v>164</v>
      </c>
      <c r="B8738" t="s">
        <v>112</v>
      </c>
      <c r="C8738" s="32" t="s">
        <v>377</v>
      </c>
      <c r="D8738" t="s">
        <v>112</v>
      </c>
      <c r="E8738" t="s">
        <v>476</v>
      </c>
      <c r="F8738" s="174" t="n">
        <v>2035</v>
      </c>
      <c r="G8738" s="175" t="n">
        <v>46</v>
      </c>
      <c r="H8738" s="176" t="n">
        <v>6848.94589583304</v>
      </c>
      <c r="I8738" s="177" t="n">
        <v>4269202.25384383</v>
      </c>
      <c r="J8738" s="178" t="str">
        <f>IF(I8738&gt;0,H8738/I8738,0)</f>
      </c>
      <c r="K8738" s="179" t="str">
        <f>1-EXP(-J8738)</f>
      </c>
      <c r="L8738" s="180" t="str">
        <f>IF(G8738=30,1,M8737)</f>
      </c>
      <c r="M8738" s="181" t="str">
        <f>L8738*(1-K8738)</f>
      </c>
    </row>
    <row r="8739">
      <c r="A8739" t="s">
        <v>164</v>
      </c>
      <c r="B8739" t="s">
        <v>112</v>
      </c>
      <c r="C8739" s="32" t="s">
        <v>377</v>
      </c>
      <c r="D8739" t="s">
        <v>112</v>
      </c>
      <c r="E8739" t="s">
        <v>476</v>
      </c>
      <c r="F8739" s="174" t="n">
        <v>2035</v>
      </c>
      <c r="G8739" s="175" t="n">
        <v>47</v>
      </c>
      <c r="H8739" s="176" t="n">
        <v>7463.35616704607</v>
      </c>
      <c r="I8739" s="177" t="n">
        <v>4246815.34461137</v>
      </c>
      <c r="J8739" s="178" t="str">
        <f>IF(I8739&gt;0,H8739/I8739,0)</f>
      </c>
      <c r="K8739" s="179" t="str">
        <f>1-EXP(-J8739)</f>
      </c>
      <c r="L8739" s="180" t="str">
        <f>IF(G8739=30,1,M8738)</f>
      </c>
      <c r="M8739" s="181" t="str">
        <f>L8739*(1-K8739)</f>
      </c>
    </row>
    <row r="8740">
      <c r="A8740" t="s">
        <v>164</v>
      </c>
      <c r="B8740" t="s">
        <v>112</v>
      </c>
      <c r="C8740" s="32" t="s">
        <v>377</v>
      </c>
      <c r="D8740" t="s">
        <v>112</v>
      </c>
      <c r="E8740" t="s">
        <v>476</v>
      </c>
      <c r="F8740" s="174" t="n">
        <v>2035</v>
      </c>
      <c r="G8740" s="175" t="n">
        <v>48</v>
      </c>
      <c r="H8740" s="176" t="n">
        <v>7917.97034686376</v>
      </c>
      <c r="I8740" s="177" t="n">
        <v>4110293.72133855</v>
      </c>
      <c r="J8740" s="178" t="str">
        <f>IF(I8740&gt;0,H8740/I8740,0)</f>
      </c>
      <c r="K8740" s="179" t="str">
        <f>1-EXP(-J8740)</f>
      </c>
      <c r="L8740" s="180" t="str">
        <f>IF(G8740=30,1,M8739)</f>
      </c>
      <c r="M8740" s="181" t="str">
        <f>L8740*(1-K8740)</f>
      </c>
    </row>
    <row r="8741">
      <c r="A8741" t="s">
        <v>164</v>
      </c>
      <c r="B8741" t="s">
        <v>112</v>
      </c>
      <c r="C8741" s="32" t="s">
        <v>377</v>
      </c>
      <c r="D8741" t="s">
        <v>112</v>
      </c>
      <c r="E8741" t="s">
        <v>476</v>
      </c>
      <c r="F8741" s="174" t="n">
        <v>2035</v>
      </c>
      <c r="G8741" s="175" t="n">
        <v>49</v>
      </c>
      <c r="H8741" s="176" t="n">
        <v>8586.79827761759</v>
      </c>
      <c r="I8741" s="177" t="n">
        <v>4069205.06689973</v>
      </c>
      <c r="J8741" s="178" t="str">
        <f>IF(I8741&gt;0,H8741/I8741,0)</f>
      </c>
      <c r="K8741" s="179" t="str">
        <f>1-EXP(-J8741)</f>
      </c>
      <c r="L8741" s="180" t="str">
        <f>IF(G8741=30,1,M8740)</f>
      </c>
      <c r="M8741" s="181" t="str">
        <f>L8741*(1-K8741)</f>
      </c>
    </row>
    <row r="8742">
      <c r="A8742" t="s">
        <v>164</v>
      </c>
      <c r="B8742" t="s">
        <v>112</v>
      </c>
      <c r="C8742" s="32" t="s">
        <v>377</v>
      </c>
      <c r="D8742" t="s">
        <v>112</v>
      </c>
      <c r="E8742" t="s">
        <v>476</v>
      </c>
      <c r="F8742" s="174" t="n">
        <v>2035</v>
      </c>
      <c r="G8742" s="175" t="n">
        <v>50</v>
      </c>
      <c r="H8742" s="176" t="n">
        <v>10052.8786678323</v>
      </c>
      <c r="I8742" s="177" t="n">
        <v>4118985.8726015</v>
      </c>
      <c r="J8742" s="178" t="str">
        <f>IF(I8742&gt;0,H8742/I8742,0)</f>
      </c>
      <c r="K8742" s="179" t="str">
        <f>1-EXP(-J8742)</f>
      </c>
      <c r="L8742" s="180" t="str">
        <f>IF(G8742=30,1,M8741)</f>
      </c>
      <c r="M8742" s="181" t="str">
        <f>L8742*(1-K8742)</f>
      </c>
    </row>
    <row r="8743">
      <c r="A8743" t="s">
        <v>164</v>
      </c>
      <c r="B8743" t="s">
        <v>112</v>
      </c>
      <c r="C8743" s="32" t="s">
        <v>377</v>
      </c>
      <c r="D8743" t="s">
        <v>112</v>
      </c>
      <c r="E8743" t="s">
        <v>476</v>
      </c>
      <c r="F8743" s="174" t="n">
        <v>2035</v>
      </c>
      <c r="G8743" s="175" t="n">
        <v>51</v>
      </c>
      <c r="H8743" s="176" t="n">
        <v>11185.6840013742</v>
      </c>
      <c r="I8743" s="177" t="n">
        <v>4191353.55048499</v>
      </c>
      <c r="J8743" s="178" t="str">
        <f>IF(I8743&gt;0,H8743/I8743,0)</f>
      </c>
      <c r="K8743" s="179" t="str">
        <f>1-EXP(-J8743)</f>
      </c>
      <c r="L8743" s="180" t="str">
        <f>IF(G8743=30,1,M8742)</f>
      </c>
      <c r="M8743" s="181" t="str">
        <f>L8743*(1-K8743)</f>
      </c>
    </row>
    <row r="8744">
      <c r="A8744" t="s">
        <v>164</v>
      </c>
      <c r="B8744" t="s">
        <v>112</v>
      </c>
      <c r="C8744" s="32" t="s">
        <v>377</v>
      </c>
      <c r="D8744" t="s">
        <v>112</v>
      </c>
      <c r="E8744" t="s">
        <v>476</v>
      </c>
      <c r="F8744" s="174" t="n">
        <v>2035</v>
      </c>
      <c r="G8744" s="175" t="n">
        <v>52</v>
      </c>
      <c r="H8744" s="176" t="n">
        <v>12121.681351115</v>
      </c>
      <c r="I8744" s="177" t="n">
        <v>4157228.07716632</v>
      </c>
      <c r="J8744" s="178" t="str">
        <f>IF(I8744&gt;0,H8744/I8744,0)</f>
      </c>
      <c r="K8744" s="179" t="str">
        <f>1-EXP(-J8744)</f>
      </c>
      <c r="L8744" s="180" t="str">
        <f>IF(G8744=30,1,M8743)</f>
      </c>
      <c r="M8744" s="181" t="str">
        <f>L8744*(1-K8744)</f>
      </c>
    </row>
    <row r="8745">
      <c r="A8745" t="s">
        <v>164</v>
      </c>
      <c r="B8745" t="s">
        <v>112</v>
      </c>
      <c r="C8745" s="32" t="s">
        <v>377</v>
      </c>
      <c r="D8745" t="s">
        <v>112</v>
      </c>
      <c r="E8745" t="s">
        <v>476</v>
      </c>
      <c r="F8745" s="174" t="n">
        <v>2035</v>
      </c>
      <c r="G8745" s="175" t="n">
        <v>53</v>
      </c>
      <c r="H8745" s="176" t="n">
        <v>12787.7886589042</v>
      </c>
      <c r="I8745" s="177" t="n">
        <v>4013199.24292096</v>
      </c>
      <c r="J8745" s="178" t="str">
        <f>IF(I8745&gt;0,H8745/I8745,0)</f>
      </c>
      <c r="K8745" s="179" t="str">
        <f>1-EXP(-J8745)</f>
      </c>
      <c r="L8745" s="180" t="str">
        <f>IF(G8745=30,1,M8744)</f>
      </c>
      <c r="M8745" s="181" t="str">
        <f>L8745*(1-K8745)</f>
      </c>
    </row>
    <row r="8746">
      <c r="A8746" t="s">
        <v>164</v>
      </c>
      <c r="B8746" t="s">
        <v>112</v>
      </c>
      <c r="C8746" s="32" t="s">
        <v>377</v>
      </c>
      <c r="D8746" t="s">
        <v>112</v>
      </c>
      <c r="E8746" t="s">
        <v>476</v>
      </c>
      <c r="F8746" s="174" t="n">
        <v>2035</v>
      </c>
      <c r="G8746" s="175" t="n">
        <v>54</v>
      </c>
      <c r="H8746" s="176" t="n">
        <v>13664.4403206307</v>
      </c>
      <c r="I8746" s="177" t="n">
        <v>3929325.9050972</v>
      </c>
      <c r="J8746" s="178" t="str">
        <f>IF(I8746&gt;0,H8746/I8746,0)</f>
      </c>
      <c r="K8746" s="179" t="str">
        <f>1-EXP(-J8746)</f>
      </c>
      <c r="L8746" s="180" t="str">
        <f>IF(G8746=30,1,M8745)</f>
      </c>
      <c r="M8746" s="181" t="str">
        <f>L8746*(1-K8746)</f>
      </c>
    </row>
    <row r="8747">
      <c r="A8747" t="s">
        <v>164</v>
      </c>
      <c r="B8747" t="s">
        <v>112</v>
      </c>
      <c r="C8747" s="32" t="s">
        <v>377</v>
      </c>
      <c r="D8747" t="s">
        <v>112</v>
      </c>
      <c r="E8747" t="s">
        <v>476</v>
      </c>
      <c r="F8747" s="174" t="n">
        <v>2035</v>
      </c>
      <c r="G8747" s="175" t="n">
        <v>55</v>
      </c>
      <c r="H8747" s="176" t="n">
        <v>14660.9874209964</v>
      </c>
      <c r="I8747" s="177" t="n">
        <v>3860141.53237182</v>
      </c>
      <c r="J8747" s="178" t="str">
        <f>IF(I8747&gt;0,H8747/I8747,0)</f>
      </c>
      <c r="K8747" s="179" t="str">
        <f>1-EXP(-J8747)</f>
      </c>
      <c r="L8747" s="180" t="str">
        <f>IF(G8747=30,1,M8746)</f>
      </c>
      <c r="M8747" s="181" t="str">
        <f>L8747*(1-K8747)</f>
      </c>
    </row>
    <row r="8748">
      <c r="A8748" t="s">
        <v>164</v>
      </c>
      <c r="B8748" t="s">
        <v>112</v>
      </c>
      <c r="C8748" s="32" t="s">
        <v>377</v>
      </c>
      <c r="D8748" t="s">
        <v>112</v>
      </c>
      <c r="E8748" t="s">
        <v>476</v>
      </c>
      <c r="F8748" s="174" t="n">
        <v>2035</v>
      </c>
      <c r="G8748" s="175" t="n">
        <v>56</v>
      </c>
      <c r="H8748" s="176" t="n">
        <v>15685.8185516217</v>
      </c>
      <c r="I8748" s="177" t="n">
        <v>3784664.87488385</v>
      </c>
      <c r="J8748" s="178" t="str">
        <f>IF(I8748&gt;0,H8748/I8748,0)</f>
      </c>
      <c r="K8748" s="179" t="str">
        <f>1-EXP(-J8748)</f>
      </c>
      <c r="L8748" s="180" t="str">
        <f>IF(G8748=30,1,M8747)</f>
      </c>
      <c r="M8748" s="181" t="str">
        <f>L8748*(1-K8748)</f>
      </c>
    </row>
    <row r="8749">
      <c r="A8749" t="s">
        <v>164</v>
      </c>
      <c r="B8749" t="s">
        <v>112</v>
      </c>
      <c r="C8749" s="32" t="s">
        <v>377</v>
      </c>
      <c r="D8749" t="s">
        <v>112</v>
      </c>
      <c r="E8749" t="s">
        <v>476</v>
      </c>
      <c r="F8749" s="174" t="n">
        <v>2035</v>
      </c>
      <c r="G8749" s="175" t="n">
        <v>57</v>
      </c>
      <c r="H8749" s="176" t="n">
        <v>16701.1253430426</v>
      </c>
      <c r="I8749" s="177" t="n">
        <v>3690163.4401514</v>
      </c>
      <c r="J8749" s="178" t="str">
        <f>IF(I8749&gt;0,H8749/I8749,0)</f>
      </c>
      <c r="K8749" s="179" t="str">
        <f>1-EXP(-J8749)</f>
      </c>
      <c r="L8749" s="180" t="str">
        <f>IF(G8749=30,1,M8748)</f>
      </c>
      <c r="M8749" s="181" t="str">
        <f>L8749*(1-K8749)</f>
      </c>
    </row>
    <row r="8750">
      <c r="A8750" t="s">
        <v>164</v>
      </c>
      <c r="B8750" t="s">
        <v>112</v>
      </c>
      <c r="C8750" s="32" t="s">
        <v>377</v>
      </c>
      <c r="D8750" t="s">
        <v>112</v>
      </c>
      <c r="E8750" t="s">
        <v>476</v>
      </c>
      <c r="F8750" s="174" t="n">
        <v>2035</v>
      </c>
      <c r="G8750" s="175" t="n">
        <v>58</v>
      </c>
      <c r="H8750" s="176" t="n">
        <v>17881.8322171735</v>
      </c>
      <c r="I8750" s="177" t="n">
        <v>3611094.46519662</v>
      </c>
      <c r="J8750" s="178" t="str">
        <f>IF(I8750&gt;0,H8750/I8750,0)</f>
      </c>
      <c r="K8750" s="179" t="str">
        <f>1-EXP(-J8750)</f>
      </c>
      <c r="L8750" s="180" t="str">
        <f>IF(G8750=30,1,M8749)</f>
      </c>
      <c r="M8750" s="181" t="str">
        <f>L8750*(1-K8750)</f>
      </c>
    </row>
    <row r="8751">
      <c r="A8751" t="s">
        <v>164</v>
      </c>
      <c r="B8751" t="s">
        <v>112</v>
      </c>
      <c r="C8751" s="32" t="s">
        <v>377</v>
      </c>
      <c r="D8751" t="s">
        <v>112</v>
      </c>
      <c r="E8751" t="s">
        <v>476</v>
      </c>
      <c r="F8751" s="174" t="n">
        <v>2035</v>
      </c>
      <c r="G8751" s="175" t="n">
        <v>59</v>
      </c>
      <c r="H8751" s="176" t="n">
        <v>19061.4219066024</v>
      </c>
      <c r="I8751" s="177" t="n">
        <v>3520120.14770187</v>
      </c>
      <c r="J8751" s="178" t="str">
        <f>IF(I8751&gt;0,H8751/I8751,0)</f>
      </c>
      <c r="K8751" s="179" t="str">
        <f>1-EXP(-J8751)</f>
      </c>
      <c r="L8751" s="180" t="str">
        <f>IF(G8751=30,1,M8750)</f>
      </c>
      <c r="M8751" s="181" t="str">
        <f>L8751*(1-K8751)</f>
      </c>
    </row>
    <row r="8752">
      <c r="A8752" t="s">
        <v>164</v>
      </c>
      <c r="B8752" t="s">
        <v>112</v>
      </c>
      <c r="C8752" s="32" t="s">
        <v>377</v>
      </c>
      <c r="D8752" t="s">
        <v>112</v>
      </c>
      <c r="E8752" t="s">
        <v>476</v>
      </c>
      <c r="F8752" s="174" t="n">
        <v>2035</v>
      </c>
      <c r="G8752" s="175" t="n">
        <v>60</v>
      </c>
      <c r="H8752" s="176" t="n">
        <v>20454.2829290966</v>
      </c>
      <c r="I8752" s="177" t="n">
        <v>3427637.29918462</v>
      </c>
      <c r="J8752" s="178" t="str">
        <f>IF(I8752&gt;0,H8752/I8752,0)</f>
      </c>
      <c r="K8752" s="179" t="str">
        <f>1-EXP(-J8752)</f>
      </c>
      <c r="L8752" s="180" t="str">
        <f>IF(G8752=30,1,M8751)</f>
      </c>
      <c r="M8752" s="181" t="str">
        <f>L8752*(1-K8752)</f>
      </c>
    </row>
    <row r="8753">
      <c r="A8753" t="s">
        <v>164</v>
      </c>
      <c r="B8753" t="s">
        <v>112</v>
      </c>
      <c r="C8753" s="32" t="s">
        <v>377</v>
      </c>
      <c r="D8753" t="s">
        <v>112</v>
      </c>
      <c r="E8753" t="s">
        <v>476</v>
      </c>
      <c r="F8753" s="174" t="n">
        <v>2035</v>
      </c>
      <c r="G8753" s="175" t="n">
        <v>61</v>
      </c>
      <c r="H8753" s="176" t="n">
        <v>21609.0055749234</v>
      </c>
      <c r="I8753" s="177" t="n">
        <v>3308118.84734358</v>
      </c>
      <c r="J8753" s="178" t="str">
        <f>IF(I8753&gt;0,H8753/I8753,0)</f>
      </c>
      <c r="K8753" s="179" t="str">
        <f>1-EXP(-J8753)</f>
      </c>
      <c r="L8753" s="180" t="str">
        <f>IF(G8753=30,1,M8752)</f>
      </c>
      <c r="M8753" s="181" t="str">
        <f>L8753*(1-K8753)</f>
      </c>
    </row>
    <row r="8754">
      <c r="A8754" t="s">
        <v>164</v>
      </c>
      <c r="B8754" t="s">
        <v>112</v>
      </c>
      <c r="C8754" s="32" t="s">
        <v>377</v>
      </c>
      <c r="D8754" t="s">
        <v>112</v>
      </c>
      <c r="E8754" t="s">
        <v>476</v>
      </c>
      <c r="F8754" s="174" t="n">
        <v>2035</v>
      </c>
      <c r="G8754" s="175" t="n">
        <v>62</v>
      </c>
      <c r="H8754" s="176" t="n">
        <v>23204.6300504064</v>
      </c>
      <c r="I8754" s="177" t="n">
        <v>3244122.02852549</v>
      </c>
      <c r="J8754" s="178" t="str">
        <f>IF(I8754&gt;0,H8754/I8754,0)</f>
      </c>
      <c r="K8754" s="179" t="str">
        <f>1-EXP(-J8754)</f>
      </c>
      <c r="L8754" s="180" t="str">
        <f>IF(G8754=30,1,M8753)</f>
      </c>
      <c r="M8754" s="181" t="str">
        <f>L8754*(1-K8754)</f>
      </c>
    </row>
    <row r="8755">
      <c r="A8755" t="s">
        <v>164</v>
      </c>
      <c r="B8755" t="s">
        <v>112</v>
      </c>
      <c r="C8755" s="32" t="s">
        <v>377</v>
      </c>
      <c r="D8755" t="s">
        <v>112</v>
      </c>
      <c r="E8755" t="s">
        <v>476</v>
      </c>
      <c r="F8755" s="174" t="n">
        <v>2035</v>
      </c>
      <c r="G8755" s="175" t="n">
        <v>63</v>
      </c>
      <c r="H8755" s="176" t="n">
        <v>23753.5592301736</v>
      </c>
      <c r="I8755" s="177" t="n">
        <v>3027826.57259789</v>
      </c>
      <c r="J8755" s="178" t="str">
        <f>IF(I8755&gt;0,H8755/I8755,0)</f>
      </c>
      <c r="K8755" s="179" t="str">
        <f>1-EXP(-J8755)</f>
      </c>
      <c r="L8755" s="180" t="str">
        <f>IF(G8755=30,1,M8754)</f>
      </c>
      <c r="M8755" s="181" t="str">
        <f>L8755*(1-K8755)</f>
      </c>
    </row>
    <row r="8756">
      <c r="A8756" t="s">
        <v>164</v>
      </c>
      <c r="B8756" t="s">
        <v>112</v>
      </c>
      <c r="C8756" s="32" t="s">
        <v>377</v>
      </c>
      <c r="D8756" t="s">
        <v>112</v>
      </c>
      <c r="E8756" t="s">
        <v>476</v>
      </c>
      <c r="F8756" s="174" t="n">
        <v>2035</v>
      </c>
      <c r="G8756" s="175" t="n">
        <v>64</v>
      </c>
      <c r="H8756" s="176" t="n">
        <v>25129.3216682702</v>
      </c>
      <c r="I8756" s="177" t="n">
        <v>2923514.10811697</v>
      </c>
      <c r="J8756" s="178" t="str">
        <f>IF(I8756&gt;0,H8756/I8756,0)</f>
      </c>
      <c r="K8756" s="179" t="str">
        <f>1-EXP(-J8756)</f>
      </c>
      <c r="L8756" s="180" t="str">
        <f>IF(G8756=30,1,M8755)</f>
      </c>
      <c r="M8756" s="181" t="str">
        <f>L8756*(1-K8756)</f>
      </c>
    </row>
    <row r="8757">
      <c r="A8757" t="s">
        <v>164</v>
      </c>
      <c r="B8757" t="s">
        <v>112</v>
      </c>
      <c r="C8757" s="32" t="s">
        <v>377</v>
      </c>
      <c r="D8757" t="s">
        <v>112</v>
      </c>
      <c r="E8757" t="s">
        <v>476</v>
      </c>
      <c r="F8757" s="174" t="n">
        <v>2035</v>
      </c>
      <c r="G8757" s="175" t="n">
        <v>65</v>
      </c>
      <c r="H8757" s="176" t="n">
        <v>25648.3918694076</v>
      </c>
      <c r="I8757" s="177" t="n">
        <v>2822365.33245025</v>
      </c>
      <c r="J8757" s="178" t="str">
        <f>IF(I8757&gt;0,H8757/I8757,0)</f>
      </c>
      <c r="K8757" s="179" t="str">
        <f>1-EXP(-J8757)</f>
      </c>
      <c r="L8757" s="180" t="str">
        <f>IF(G8757=30,1,M8756)</f>
      </c>
      <c r="M8757" s="181" t="str">
        <f>L8757*(1-K8757)</f>
      </c>
    </row>
    <row r="8758">
      <c r="A8758" t="s">
        <v>164</v>
      </c>
      <c r="B8758" t="s">
        <v>112</v>
      </c>
      <c r="C8758" s="32" t="s">
        <v>377</v>
      </c>
      <c r="D8758" t="s">
        <v>112</v>
      </c>
      <c r="E8758" t="s">
        <v>476</v>
      </c>
      <c r="F8758" s="174" t="n">
        <v>2035</v>
      </c>
      <c r="G8758" s="175" t="n">
        <v>66</v>
      </c>
      <c r="H8758" s="176" t="n">
        <v>27033.5508913034</v>
      </c>
      <c r="I8758" s="177" t="n">
        <v>2712470.04387973</v>
      </c>
      <c r="J8758" s="178" t="str">
        <f>IF(I8758&gt;0,H8758/I8758,0)</f>
      </c>
      <c r="K8758" s="179" t="str">
        <f>1-EXP(-J8758)</f>
      </c>
      <c r="L8758" s="180" t="str">
        <f>IF(G8758=30,1,M8757)</f>
      </c>
      <c r="M8758" s="181" t="str">
        <f>L8758*(1-K8758)</f>
      </c>
    </row>
    <row r="8759">
      <c r="A8759" t="s">
        <v>164</v>
      </c>
      <c r="B8759" t="s">
        <v>112</v>
      </c>
      <c r="C8759" s="32" t="s">
        <v>377</v>
      </c>
      <c r="D8759" t="s">
        <v>112</v>
      </c>
      <c r="E8759" t="s">
        <v>476</v>
      </c>
      <c r="F8759" s="174" t="n">
        <v>2035</v>
      </c>
      <c r="G8759" s="175" t="n">
        <v>67</v>
      </c>
      <c r="H8759" s="176" t="n">
        <v>28256.0906755603</v>
      </c>
      <c r="I8759" s="177" t="n">
        <v>2584021.39772463</v>
      </c>
      <c r="J8759" s="178" t="str">
        <f>IF(I8759&gt;0,H8759/I8759,0)</f>
      </c>
      <c r="K8759" s="179" t="str">
        <f>1-EXP(-J8759)</f>
      </c>
      <c r="L8759" s="180" t="str">
        <f>IF(G8759=30,1,M8758)</f>
      </c>
      <c r="M8759" s="181" t="str">
        <f>L8759*(1-K8759)</f>
      </c>
    </row>
    <row r="8760">
      <c r="A8760" t="s">
        <v>164</v>
      </c>
      <c r="B8760" t="s">
        <v>112</v>
      </c>
      <c r="C8760" s="32" t="s">
        <v>377</v>
      </c>
      <c r="D8760" t="s">
        <v>112</v>
      </c>
      <c r="E8760" t="s">
        <v>476</v>
      </c>
      <c r="F8760" s="174" t="n">
        <v>2035</v>
      </c>
      <c r="G8760" s="175" t="n">
        <v>68</v>
      </c>
      <c r="H8760" s="176" t="n">
        <v>29171.6991953378</v>
      </c>
      <c r="I8760" s="177" t="n">
        <v>2427833.7378996</v>
      </c>
      <c r="J8760" s="178" t="str">
        <f>IF(I8760&gt;0,H8760/I8760,0)</f>
      </c>
      <c r="K8760" s="179" t="str">
        <f>1-EXP(-J8760)</f>
      </c>
      <c r="L8760" s="180" t="str">
        <f>IF(G8760=30,1,M8759)</f>
      </c>
      <c r="M8760" s="181" t="str">
        <f>L8760*(1-K8760)</f>
      </c>
    </row>
    <row r="8761">
      <c r="A8761" t="s">
        <v>164</v>
      </c>
      <c r="B8761" t="s">
        <v>112</v>
      </c>
      <c r="C8761" s="32" t="s">
        <v>377</v>
      </c>
      <c r="D8761" t="s">
        <v>112</v>
      </c>
      <c r="E8761" t="s">
        <v>476</v>
      </c>
      <c r="F8761" s="174" t="n">
        <v>2035</v>
      </c>
      <c r="G8761" s="175" t="n">
        <v>69</v>
      </c>
      <c r="H8761" s="176" t="n">
        <v>30417.4846013716</v>
      </c>
      <c r="I8761" s="177" t="n">
        <v>2303884.82625638</v>
      </c>
      <c r="J8761" s="178" t="str">
        <f>IF(I8761&gt;0,H8761/I8761,0)</f>
      </c>
      <c r="K8761" s="179" t="str">
        <f>1-EXP(-J8761)</f>
      </c>
      <c r="L8761" s="180" t="str">
        <f>IF(G8761=30,1,M8760)</f>
      </c>
      <c r="M8761" s="181" t="str">
        <f>L8761*(1-K8761)</f>
      </c>
    </row>
    <row r="8762">
      <c r="A8762" t="s">
        <v>164</v>
      </c>
      <c r="B8762" t="s">
        <v>112</v>
      </c>
      <c r="C8762" s="32" t="s">
        <v>377</v>
      </c>
      <c r="D8762" t="s">
        <v>112</v>
      </c>
      <c r="E8762" t="s">
        <v>476</v>
      </c>
      <c r="F8762" s="174" t="n">
        <v>2036</v>
      </c>
      <c r="G8762" s="175" t="n">
        <v>30</v>
      </c>
      <c r="H8762" s="176" t="n">
        <v>822.912078373967</v>
      </c>
      <c r="I8762" s="177" t="n">
        <v>4608165.95180422</v>
      </c>
      <c r="J8762" s="178" t="str">
        <f>IF(I8762&gt;0,H8762/I8762,0)</f>
      </c>
      <c r="K8762" s="179" t="str">
        <f>1-EXP(-J8762)</f>
      </c>
      <c r="L8762" s="180" t="str">
        <f>IF(G8762=30,1,M8761)</f>
      </c>
      <c r="M8762" s="181" t="str">
        <f>L8762*(1-K8762)</f>
      </c>
    </row>
    <row r="8763">
      <c r="A8763" t="s">
        <v>164</v>
      </c>
      <c r="B8763" t="s">
        <v>112</v>
      </c>
      <c r="C8763" s="32" t="s">
        <v>377</v>
      </c>
      <c r="D8763" t="s">
        <v>112</v>
      </c>
      <c r="E8763" t="s">
        <v>476</v>
      </c>
      <c r="F8763" s="174" t="n">
        <v>2036</v>
      </c>
      <c r="G8763" s="175" t="n">
        <v>31</v>
      </c>
      <c r="H8763" s="176" t="n">
        <v>1017.36280209297</v>
      </c>
      <c r="I8763" s="177" t="n">
        <v>4547185.95109915</v>
      </c>
      <c r="J8763" s="178" t="str">
        <f>IF(I8763&gt;0,H8763/I8763,0)</f>
      </c>
      <c r="K8763" s="179" t="str">
        <f>1-EXP(-J8763)</f>
      </c>
      <c r="L8763" s="180" t="str">
        <f>IF(G8763=30,1,M8762)</f>
      </c>
      <c r="M8763" s="181" t="str">
        <f>L8763*(1-K8763)</f>
      </c>
    </row>
    <row r="8764">
      <c r="A8764" t="s">
        <v>164</v>
      </c>
      <c r="B8764" t="s">
        <v>112</v>
      </c>
      <c r="C8764" s="32" t="s">
        <v>377</v>
      </c>
      <c r="D8764" t="s">
        <v>112</v>
      </c>
      <c r="E8764" t="s">
        <v>476</v>
      </c>
      <c r="F8764" s="174" t="n">
        <v>2036</v>
      </c>
      <c r="G8764" s="175" t="n">
        <v>32</v>
      </c>
      <c r="H8764" s="176" t="n">
        <v>1040.9581265409</v>
      </c>
      <c r="I8764" s="177" t="n">
        <v>4418681.60558966</v>
      </c>
      <c r="J8764" s="178" t="str">
        <f>IF(I8764&gt;0,H8764/I8764,0)</f>
      </c>
      <c r="K8764" s="179" t="str">
        <f>1-EXP(-J8764)</f>
      </c>
      <c r="L8764" s="180" t="str">
        <f>IF(G8764=30,1,M8763)</f>
      </c>
      <c r="M8764" s="181" t="str">
        <f>L8764*(1-K8764)</f>
      </c>
    </row>
    <row r="8765">
      <c r="A8765" t="s">
        <v>164</v>
      </c>
      <c r="B8765" t="s">
        <v>112</v>
      </c>
      <c r="C8765" s="32" t="s">
        <v>377</v>
      </c>
      <c r="D8765" t="s">
        <v>112</v>
      </c>
      <c r="E8765" t="s">
        <v>476</v>
      </c>
      <c r="F8765" s="174" t="n">
        <v>2036</v>
      </c>
      <c r="G8765" s="175" t="n">
        <v>33</v>
      </c>
      <c r="H8765" s="176" t="n">
        <v>1086.63040115804</v>
      </c>
      <c r="I8765" s="177" t="n">
        <v>4353305.02484156</v>
      </c>
      <c r="J8765" s="178" t="str">
        <f>IF(I8765&gt;0,H8765/I8765,0)</f>
      </c>
      <c r="K8765" s="179" t="str">
        <f>1-EXP(-J8765)</f>
      </c>
      <c r="L8765" s="180" t="str">
        <f>IF(G8765=30,1,M8764)</f>
      </c>
      <c r="M8765" s="181" t="str">
        <f>L8765*(1-K8765)</f>
      </c>
    </row>
    <row r="8766">
      <c r="A8766" t="s">
        <v>164</v>
      </c>
      <c r="B8766" t="s">
        <v>112</v>
      </c>
      <c r="C8766" s="32" t="s">
        <v>377</v>
      </c>
      <c r="D8766" t="s">
        <v>112</v>
      </c>
      <c r="E8766" t="s">
        <v>476</v>
      </c>
      <c r="F8766" s="174" t="n">
        <v>2036</v>
      </c>
      <c r="G8766" s="175" t="n">
        <v>34</v>
      </c>
      <c r="H8766" s="176" t="n">
        <v>1305.13883026096</v>
      </c>
      <c r="I8766" s="177" t="n">
        <v>4331742.6193698</v>
      </c>
      <c r="J8766" s="178" t="str">
        <f>IF(I8766&gt;0,H8766/I8766,0)</f>
      </c>
      <c r="K8766" s="179" t="str">
        <f>1-EXP(-J8766)</f>
      </c>
      <c r="L8766" s="180" t="str">
        <f>IF(G8766=30,1,M8765)</f>
      </c>
      <c r="M8766" s="181" t="str">
        <f>L8766*(1-K8766)</f>
      </c>
    </row>
    <row r="8767">
      <c r="A8767" t="s">
        <v>164</v>
      </c>
      <c r="B8767" t="s">
        <v>112</v>
      </c>
      <c r="C8767" s="32" t="s">
        <v>377</v>
      </c>
      <c r="D8767" t="s">
        <v>112</v>
      </c>
      <c r="E8767" t="s">
        <v>476</v>
      </c>
      <c r="F8767" s="174" t="n">
        <v>2036</v>
      </c>
      <c r="G8767" s="175" t="n">
        <v>35</v>
      </c>
      <c r="H8767" s="176" t="n">
        <v>1741.34105809623</v>
      </c>
      <c r="I8767" s="177" t="n">
        <v>4311444.89080795</v>
      </c>
      <c r="J8767" s="178" t="str">
        <f>IF(I8767&gt;0,H8767/I8767,0)</f>
      </c>
      <c r="K8767" s="179" t="str">
        <f>1-EXP(-J8767)</f>
      </c>
      <c r="L8767" s="180" t="str">
        <f>IF(G8767=30,1,M8766)</f>
      </c>
      <c r="M8767" s="181" t="str">
        <f>L8767*(1-K8767)</f>
      </c>
    </row>
    <row r="8768">
      <c r="A8768" t="s">
        <v>164</v>
      </c>
      <c r="B8768" t="s">
        <v>112</v>
      </c>
      <c r="C8768" s="32" t="s">
        <v>377</v>
      </c>
      <c r="D8768" t="s">
        <v>112</v>
      </c>
      <c r="E8768" t="s">
        <v>476</v>
      </c>
      <c r="F8768" s="174" t="n">
        <v>2036</v>
      </c>
      <c r="G8768" s="175" t="n">
        <v>36</v>
      </c>
      <c r="H8768" s="176" t="n">
        <v>1937.66651589762</v>
      </c>
      <c r="I8768" s="177" t="n">
        <v>4290372.89456654</v>
      </c>
      <c r="J8768" s="178" t="str">
        <f>IF(I8768&gt;0,H8768/I8768,0)</f>
      </c>
      <c r="K8768" s="179" t="str">
        <f>1-EXP(-J8768)</f>
      </c>
      <c r="L8768" s="180" t="str">
        <f>IF(G8768=30,1,M8767)</f>
      </c>
      <c r="M8768" s="181" t="str">
        <f>L8768*(1-K8768)</f>
      </c>
    </row>
    <row r="8769">
      <c r="A8769" t="s">
        <v>164</v>
      </c>
      <c r="B8769" t="s">
        <v>112</v>
      </c>
      <c r="C8769" s="32" t="s">
        <v>377</v>
      </c>
      <c r="D8769" t="s">
        <v>112</v>
      </c>
      <c r="E8769" t="s">
        <v>476</v>
      </c>
      <c r="F8769" s="174" t="n">
        <v>2036</v>
      </c>
      <c r="G8769" s="175" t="n">
        <v>37</v>
      </c>
      <c r="H8769" s="176" t="n">
        <v>2091.48926560148</v>
      </c>
      <c r="I8769" s="177" t="n">
        <v>4309026.90496072</v>
      </c>
      <c r="J8769" s="178" t="str">
        <f>IF(I8769&gt;0,H8769/I8769,0)</f>
      </c>
      <c r="K8769" s="179" t="str">
        <f>1-EXP(-J8769)</f>
      </c>
      <c r="L8769" s="180" t="str">
        <f>IF(G8769=30,1,M8768)</f>
      </c>
      <c r="M8769" s="181" t="str">
        <f>L8769*(1-K8769)</f>
      </c>
    </row>
    <row r="8770">
      <c r="A8770" t="s">
        <v>164</v>
      </c>
      <c r="B8770" t="s">
        <v>112</v>
      </c>
      <c r="C8770" s="32" t="s">
        <v>377</v>
      </c>
      <c r="D8770" t="s">
        <v>112</v>
      </c>
      <c r="E8770" t="s">
        <v>476</v>
      </c>
      <c r="F8770" s="174" t="n">
        <v>2036</v>
      </c>
      <c r="G8770" s="175" t="n">
        <v>38</v>
      </c>
      <c r="H8770" s="176" t="n">
        <v>2284.06630854919</v>
      </c>
      <c r="I8770" s="177" t="n">
        <v>4366458.32874348</v>
      </c>
      <c r="J8770" s="178" t="str">
        <f>IF(I8770&gt;0,H8770/I8770,0)</f>
      </c>
      <c r="K8770" s="179" t="str">
        <f>1-EXP(-J8770)</f>
      </c>
      <c r="L8770" s="180" t="str">
        <f>IF(G8770=30,1,M8769)</f>
      </c>
      <c r="M8770" s="181" t="str">
        <f>L8770*(1-K8770)</f>
      </c>
    </row>
    <row r="8771">
      <c r="A8771" t="s">
        <v>164</v>
      </c>
      <c r="B8771" t="s">
        <v>112</v>
      </c>
      <c r="C8771" s="32" t="s">
        <v>377</v>
      </c>
      <c r="D8771" t="s">
        <v>112</v>
      </c>
      <c r="E8771" t="s">
        <v>476</v>
      </c>
      <c r="F8771" s="174" t="n">
        <v>2036</v>
      </c>
      <c r="G8771" s="175" t="n">
        <v>39</v>
      </c>
      <c r="H8771" s="176" t="n">
        <v>2756.36562221466</v>
      </c>
      <c r="I8771" s="177" t="n">
        <v>4501943.99798825</v>
      </c>
      <c r="J8771" s="178" t="str">
        <f>IF(I8771&gt;0,H8771/I8771,0)</f>
      </c>
      <c r="K8771" s="179" t="str">
        <f>1-EXP(-J8771)</f>
      </c>
      <c r="L8771" s="180" t="str">
        <f>IF(G8771=30,1,M8770)</f>
      </c>
      <c r="M8771" s="181" t="str">
        <f>L8771*(1-K8771)</f>
      </c>
    </row>
    <row r="8772">
      <c r="A8772" t="s">
        <v>164</v>
      </c>
      <c r="B8772" t="s">
        <v>112</v>
      </c>
      <c r="C8772" s="32" t="s">
        <v>377</v>
      </c>
      <c r="D8772" t="s">
        <v>112</v>
      </c>
      <c r="E8772" t="s">
        <v>476</v>
      </c>
      <c r="F8772" s="174" t="n">
        <v>2036</v>
      </c>
      <c r="G8772" s="175" t="n">
        <v>40</v>
      </c>
      <c r="H8772" s="176" t="n">
        <v>3653.10582894645</v>
      </c>
      <c r="I8772" s="177" t="n">
        <v>4456474.58732144</v>
      </c>
      <c r="J8772" s="178" t="str">
        <f>IF(I8772&gt;0,H8772/I8772,0)</f>
      </c>
      <c r="K8772" s="179" t="str">
        <f>1-EXP(-J8772)</f>
      </c>
      <c r="L8772" s="180" t="str">
        <f>IF(G8772=30,1,M8771)</f>
      </c>
      <c r="M8772" s="181" t="str">
        <f>L8772*(1-K8772)</f>
      </c>
    </row>
    <row r="8773">
      <c r="A8773" t="s">
        <v>164</v>
      </c>
      <c r="B8773" t="s">
        <v>112</v>
      </c>
      <c r="C8773" s="32" t="s">
        <v>377</v>
      </c>
      <c r="D8773" t="s">
        <v>112</v>
      </c>
      <c r="E8773" t="s">
        <v>476</v>
      </c>
      <c r="F8773" s="174" t="n">
        <v>2036</v>
      </c>
      <c r="G8773" s="175" t="n">
        <v>41</v>
      </c>
      <c r="H8773" s="176" t="n">
        <v>3879.92528557085</v>
      </c>
      <c r="I8773" s="177" t="n">
        <v>4380033.47373923</v>
      </c>
      <c r="J8773" s="178" t="str">
        <f>IF(I8773&gt;0,H8773/I8773,0)</f>
      </c>
      <c r="K8773" s="179" t="str">
        <f>1-EXP(-J8773)</f>
      </c>
      <c r="L8773" s="180" t="str">
        <f>IF(G8773=30,1,M8772)</f>
      </c>
      <c r="M8773" s="181" t="str">
        <f>L8773*(1-K8773)</f>
      </c>
    </row>
    <row r="8774">
      <c r="A8774" t="s">
        <v>164</v>
      </c>
      <c r="B8774" t="s">
        <v>112</v>
      </c>
      <c r="C8774" s="32" t="s">
        <v>377</v>
      </c>
      <c r="D8774" t="s">
        <v>112</v>
      </c>
      <c r="E8774" t="s">
        <v>476</v>
      </c>
      <c r="F8774" s="174" t="n">
        <v>2036</v>
      </c>
      <c r="G8774" s="175" t="n">
        <v>42</v>
      </c>
      <c r="H8774" s="176" t="n">
        <v>4145.89470859059</v>
      </c>
      <c r="I8774" s="177" t="n">
        <v>4319620.22224293</v>
      </c>
      <c r="J8774" s="178" t="str">
        <f>IF(I8774&gt;0,H8774/I8774,0)</f>
      </c>
      <c r="K8774" s="179" t="str">
        <f>1-EXP(-J8774)</f>
      </c>
      <c r="L8774" s="180" t="str">
        <f>IF(G8774=30,1,M8773)</f>
      </c>
      <c r="M8774" s="181" t="str">
        <f>L8774*(1-K8774)</f>
      </c>
    </row>
    <row r="8775">
      <c r="A8775" t="s">
        <v>164</v>
      </c>
      <c r="B8775" t="s">
        <v>112</v>
      </c>
      <c r="C8775" s="32" t="s">
        <v>377</v>
      </c>
      <c r="D8775" t="s">
        <v>112</v>
      </c>
      <c r="E8775" t="s">
        <v>476</v>
      </c>
      <c r="F8775" s="174" t="n">
        <v>2036</v>
      </c>
      <c r="G8775" s="175" t="n">
        <v>43</v>
      </c>
      <c r="H8775" s="176" t="n">
        <v>4445.48120914268</v>
      </c>
      <c r="I8775" s="177" t="n">
        <v>4262429.24973728</v>
      </c>
      <c r="J8775" s="178" t="str">
        <f>IF(I8775&gt;0,H8775/I8775,0)</f>
      </c>
      <c r="K8775" s="179" t="str">
        <f>1-EXP(-J8775)</f>
      </c>
      <c r="L8775" s="180" t="str">
        <f>IF(G8775=30,1,M8774)</f>
      </c>
      <c r="M8775" s="181" t="str">
        <f>L8775*(1-K8775)</f>
      </c>
    </row>
    <row r="8776">
      <c r="A8776" t="s">
        <v>164</v>
      </c>
      <c r="B8776" t="s">
        <v>112</v>
      </c>
      <c r="C8776" s="32" t="s">
        <v>377</v>
      </c>
      <c r="D8776" t="s">
        <v>112</v>
      </c>
      <c r="E8776" t="s">
        <v>476</v>
      </c>
      <c r="F8776" s="174" t="n">
        <v>2036</v>
      </c>
      <c r="G8776" s="175" t="n">
        <v>44</v>
      </c>
      <c r="H8776" s="176" t="n">
        <v>4876.26923713479</v>
      </c>
      <c r="I8776" s="177" t="n">
        <v>4294954.91901602</v>
      </c>
      <c r="J8776" s="178" t="str">
        <f>IF(I8776&gt;0,H8776/I8776,0)</f>
      </c>
      <c r="K8776" s="179" t="str">
        <f>1-EXP(-J8776)</f>
      </c>
      <c r="L8776" s="180" t="str">
        <f>IF(G8776=30,1,M8775)</f>
      </c>
      <c r="M8776" s="181" t="str">
        <f>L8776*(1-K8776)</f>
      </c>
    </row>
    <row r="8777">
      <c r="A8777" t="s">
        <v>164</v>
      </c>
      <c r="B8777" t="s">
        <v>112</v>
      </c>
      <c r="C8777" s="32" t="s">
        <v>377</v>
      </c>
      <c r="D8777" t="s">
        <v>112</v>
      </c>
      <c r="E8777" t="s">
        <v>476</v>
      </c>
      <c r="F8777" s="174" t="n">
        <v>2036</v>
      </c>
      <c r="G8777" s="175" t="n">
        <v>45</v>
      </c>
      <c r="H8777" s="176" t="n">
        <v>6291.90925717715</v>
      </c>
      <c r="I8777" s="177" t="n">
        <v>4307416.4693019</v>
      </c>
      <c r="J8777" s="178" t="str">
        <f>IF(I8777&gt;0,H8777/I8777,0)</f>
      </c>
      <c r="K8777" s="179" t="str">
        <f>1-EXP(-J8777)</f>
      </c>
      <c r="L8777" s="180" t="str">
        <f>IF(G8777=30,1,M8776)</f>
      </c>
      <c r="M8777" s="181" t="str">
        <f>L8777*(1-K8777)</f>
      </c>
    </row>
    <row r="8778">
      <c r="A8778" t="s">
        <v>164</v>
      </c>
      <c r="B8778" t="s">
        <v>112</v>
      </c>
      <c r="C8778" s="32" t="s">
        <v>377</v>
      </c>
      <c r="D8778" t="s">
        <v>112</v>
      </c>
      <c r="E8778" t="s">
        <v>476</v>
      </c>
      <c r="F8778" s="174" t="n">
        <v>2036</v>
      </c>
      <c r="G8778" s="175" t="n">
        <v>46</v>
      </c>
      <c r="H8778" s="176" t="n">
        <v>9391.4649035514</v>
      </c>
      <c r="I8778" s="177" t="n">
        <v>6337687.34803761</v>
      </c>
      <c r="J8778" s="178" t="str">
        <f>IF(I8778&gt;0,H8778/I8778,0)</f>
      </c>
      <c r="K8778" s="179" t="str">
        <f>1-EXP(-J8778)</f>
      </c>
      <c r="L8778" s="180" t="str">
        <f>IF(G8778=30,1,M8777)</f>
      </c>
      <c r="M8778" s="181" t="str">
        <f>L8778*(1-K8778)</f>
      </c>
    </row>
    <row r="8779">
      <c r="A8779" t="s">
        <v>164</v>
      </c>
      <c r="B8779" t="s">
        <v>112</v>
      </c>
      <c r="C8779" s="32" t="s">
        <v>377</v>
      </c>
      <c r="D8779" t="s">
        <v>112</v>
      </c>
      <c r="E8779" t="s">
        <v>476</v>
      </c>
      <c r="F8779" s="174" t="n">
        <v>2036</v>
      </c>
      <c r="G8779" s="175" t="n">
        <v>47</v>
      </c>
      <c r="H8779" s="176" t="n">
        <v>7443.02498608308</v>
      </c>
      <c r="I8779" s="177" t="n">
        <v>4253138.23607698</v>
      </c>
      <c r="J8779" s="178" t="str">
        <f>IF(I8779&gt;0,H8779/I8779,0)</f>
      </c>
      <c r="K8779" s="179" t="str">
        <f>1-EXP(-J8779)</f>
      </c>
      <c r="L8779" s="180" t="str">
        <f>IF(G8779=30,1,M8778)</f>
      </c>
      <c r="M8779" s="181" t="str">
        <f>L8779*(1-K8779)</f>
      </c>
    </row>
    <row r="8780">
      <c r="A8780" t="s">
        <v>164</v>
      </c>
      <c r="B8780" t="s">
        <v>112</v>
      </c>
      <c r="C8780" s="32" t="s">
        <v>377</v>
      </c>
      <c r="D8780" t="s">
        <v>112</v>
      </c>
      <c r="E8780" t="s">
        <v>476</v>
      </c>
      <c r="F8780" s="174" t="n">
        <v>2036</v>
      </c>
      <c r="G8780" s="175" t="n">
        <v>48</v>
      </c>
      <c r="H8780" s="176" t="n">
        <v>8110.01588531935</v>
      </c>
      <c r="I8780" s="177" t="n">
        <v>4229324.81981612</v>
      </c>
      <c r="J8780" s="178" t="str">
        <f>IF(I8780&gt;0,H8780/I8780,0)</f>
      </c>
      <c r="K8780" s="179" t="str">
        <f>1-EXP(-J8780)</f>
      </c>
      <c r="L8780" s="180" t="str">
        <f>IF(G8780=30,1,M8779)</f>
      </c>
      <c r="M8780" s="181" t="str">
        <f>L8780*(1-K8780)</f>
      </c>
    </row>
    <row r="8781">
      <c r="A8781" t="s">
        <v>164</v>
      </c>
      <c r="B8781" t="s">
        <v>112</v>
      </c>
      <c r="C8781" s="32" t="s">
        <v>377</v>
      </c>
      <c r="D8781" t="s">
        <v>112</v>
      </c>
      <c r="E8781" t="s">
        <v>476</v>
      </c>
      <c r="F8781" s="174" t="n">
        <v>2036</v>
      </c>
      <c r="G8781" s="175" t="n">
        <v>49</v>
      </c>
      <c r="H8781" s="176" t="n">
        <v>8599.13029198955</v>
      </c>
      <c r="I8781" s="177" t="n">
        <v>4091749.26114892</v>
      </c>
      <c r="J8781" s="178" t="str">
        <f>IF(I8781&gt;0,H8781/I8781,0)</f>
      </c>
      <c r="K8781" s="179" t="str">
        <f>1-EXP(-J8781)</f>
      </c>
      <c r="L8781" s="180" t="str">
        <f>IF(G8781=30,1,M8780)</f>
      </c>
      <c r="M8781" s="181" t="str">
        <f>L8781*(1-K8781)</f>
      </c>
    </row>
    <row r="8782">
      <c r="A8782" t="s">
        <v>164</v>
      </c>
      <c r="B8782" t="s">
        <v>112</v>
      </c>
      <c r="C8782" s="32" t="s">
        <v>377</v>
      </c>
      <c r="D8782" t="s">
        <v>112</v>
      </c>
      <c r="E8782" t="s">
        <v>476</v>
      </c>
      <c r="F8782" s="174" t="n">
        <v>2036</v>
      </c>
      <c r="G8782" s="175" t="n">
        <v>50</v>
      </c>
      <c r="H8782" s="176" t="n">
        <v>9826.62096543353</v>
      </c>
      <c r="I8782" s="177" t="n">
        <v>4049099.3662689</v>
      </c>
      <c r="J8782" s="178" t="str">
        <f>IF(I8782&gt;0,H8782/I8782,0)</f>
      </c>
      <c r="K8782" s="179" t="str">
        <f>1-EXP(-J8782)</f>
      </c>
      <c r="L8782" s="180" t="str">
        <f>IF(G8782=30,1,M8781)</f>
      </c>
      <c r="M8782" s="181" t="str">
        <f>L8782*(1-K8782)</f>
      </c>
    </row>
    <row r="8783">
      <c r="A8783" t="s">
        <v>164</v>
      </c>
      <c r="B8783" t="s">
        <v>112</v>
      </c>
      <c r="C8783" s="32" t="s">
        <v>377</v>
      </c>
      <c r="D8783" t="s">
        <v>112</v>
      </c>
      <c r="E8783" t="s">
        <v>476</v>
      </c>
      <c r="F8783" s="174" t="n">
        <v>2036</v>
      </c>
      <c r="G8783" s="175" t="n">
        <v>51</v>
      </c>
      <c r="H8783" s="176" t="n">
        <v>10871.1131912425</v>
      </c>
      <c r="I8783" s="177" t="n">
        <v>4095906.68611275</v>
      </c>
      <c r="J8783" s="178" t="str">
        <f>IF(I8783&gt;0,H8783/I8783,0)</f>
      </c>
      <c r="K8783" s="179" t="str">
        <f>1-EXP(-J8783)</f>
      </c>
      <c r="L8783" s="180" t="str">
        <f>IF(G8783=30,1,M8782)</f>
      </c>
      <c r="M8783" s="181" t="str">
        <f>L8783*(1-K8783)</f>
      </c>
    </row>
    <row r="8784">
      <c r="A8784" t="s">
        <v>164</v>
      </c>
      <c r="B8784" t="s">
        <v>112</v>
      </c>
      <c r="C8784" s="32" t="s">
        <v>377</v>
      </c>
      <c r="D8784" t="s">
        <v>112</v>
      </c>
      <c r="E8784" t="s">
        <v>476</v>
      </c>
      <c r="F8784" s="174" t="n">
        <v>2036</v>
      </c>
      <c r="G8784" s="175" t="n">
        <v>52</v>
      </c>
      <c r="H8784" s="176" t="n">
        <v>12082.6524959104</v>
      </c>
      <c r="I8784" s="177" t="n">
        <v>4166478.27845935</v>
      </c>
      <c r="J8784" s="178" t="str">
        <f>IF(I8784&gt;0,H8784/I8784,0)</f>
      </c>
      <c r="K8784" s="179" t="str">
        <f>1-EXP(-J8784)</f>
      </c>
      <c r="L8784" s="180" t="str">
        <f>IF(G8784=30,1,M8783)</f>
      </c>
      <c r="M8784" s="181" t="str">
        <f>L8784*(1-K8784)</f>
      </c>
    </row>
    <row r="8785">
      <c r="A8785" t="s">
        <v>164</v>
      </c>
      <c r="B8785" t="s">
        <v>112</v>
      </c>
      <c r="C8785" s="32" t="s">
        <v>377</v>
      </c>
      <c r="D8785" t="s">
        <v>112</v>
      </c>
      <c r="E8785" t="s">
        <v>476</v>
      </c>
      <c r="F8785" s="174" t="n">
        <v>2036</v>
      </c>
      <c r="G8785" s="175" t="n">
        <v>53</v>
      </c>
      <c r="H8785" s="176" t="n">
        <v>13075.9618672406</v>
      </c>
      <c r="I8785" s="177" t="n">
        <v>4130270.41404763</v>
      </c>
      <c r="J8785" s="178" t="str">
        <f>IF(I8785&gt;0,H8785/I8785,0)</f>
      </c>
      <c r="K8785" s="179" t="str">
        <f>1-EXP(-J8785)</f>
      </c>
      <c r="L8785" s="180" t="str">
        <f>IF(G8785=30,1,M8784)</f>
      </c>
      <c r="M8785" s="181" t="str">
        <f>L8785*(1-K8785)</f>
      </c>
    </row>
    <row r="8786">
      <c r="A8786" t="s">
        <v>164</v>
      </c>
      <c r="B8786" t="s">
        <v>112</v>
      </c>
      <c r="C8786" s="32" t="s">
        <v>377</v>
      </c>
      <c r="D8786" t="s">
        <v>112</v>
      </c>
      <c r="E8786" t="s">
        <v>476</v>
      </c>
      <c r="F8786" s="174" t="n">
        <v>2036</v>
      </c>
      <c r="G8786" s="175" t="n">
        <v>54</v>
      </c>
      <c r="H8786" s="176" t="n">
        <v>13777.5466401562</v>
      </c>
      <c r="I8786" s="177" t="n">
        <v>3984764.49532135</v>
      </c>
      <c r="J8786" s="178" t="str">
        <f>IF(I8786&gt;0,H8786/I8786,0)</f>
      </c>
      <c r="K8786" s="179" t="str">
        <f>1-EXP(-J8786)</f>
      </c>
      <c r="L8786" s="180" t="str">
        <f>IF(G8786=30,1,M8785)</f>
      </c>
      <c r="M8786" s="181" t="str">
        <f>L8786*(1-K8786)</f>
      </c>
    </row>
    <row r="8787">
      <c r="A8787" t="s">
        <v>164</v>
      </c>
      <c r="B8787" t="s">
        <v>112</v>
      </c>
      <c r="C8787" s="32" t="s">
        <v>377</v>
      </c>
      <c r="D8787" t="s">
        <v>112</v>
      </c>
      <c r="E8787" t="s">
        <v>476</v>
      </c>
      <c r="F8787" s="174" t="n">
        <v>2036</v>
      </c>
      <c r="G8787" s="175" t="n">
        <v>55</v>
      </c>
      <c r="H8787" s="176" t="n">
        <v>14692.8572313218</v>
      </c>
      <c r="I8787" s="177" t="n">
        <v>3898943.7078317</v>
      </c>
      <c r="J8787" s="178" t="str">
        <f>IF(I8787&gt;0,H8787/I8787,0)</f>
      </c>
      <c r="K8787" s="179" t="str">
        <f>1-EXP(-J8787)</f>
      </c>
      <c r="L8787" s="180" t="str">
        <f>IF(G8787=30,1,M8786)</f>
      </c>
      <c r="M8787" s="181" t="str">
        <f>L8787*(1-K8787)</f>
      </c>
    </row>
    <row r="8788">
      <c r="A8788" t="s">
        <v>164</v>
      </c>
      <c r="B8788" t="s">
        <v>112</v>
      </c>
      <c r="C8788" s="32" t="s">
        <v>377</v>
      </c>
      <c r="D8788" t="s">
        <v>112</v>
      </c>
      <c r="E8788" t="s">
        <v>476</v>
      </c>
      <c r="F8788" s="174" t="n">
        <v>2036</v>
      </c>
      <c r="G8788" s="175" t="n">
        <v>56</v>
      </c>
      <c r="H8788" s="176" t="n">
        <v>15734.6685133687</v>
      </c>
      <c r="I8788" s="177" t="n">
        <v>3827259.08188371</v>
      </c>
      <c r="J8788" s="178" t="str">
        <f>IF(I8788&gt;0,H8788/I8788,0)</f>
      </c>
      <c r="K8788" s="179" t="str">
        <f>1-EXP(-J8788)</f>
      </c>
      <c r="L8788" s="180" t="str">
        <f>IF(G8788=30,1,M8787)</f>
      </c>
      <c r="M8788" s="181" t="str">
        <f>L8788*(1-K8788)</f>
      </c>
    </row>
    <row r="8789">
      <c r="A8789" t="s">
        <v>164</v>
      </c>
      <c r="B8789" t="s">
        <v>112</v>
      </c>
      <c r="C8789" s="32" t="s">
        <v>377</v>
      </c>
      <c r="D8789" t="s">
        <v>112</v>
      </c>
      <c r="E8789" t="s">
        <v>476</v>
      </c>
      <c r="F8789" s="174" t="n">
        <v>2036</v>
      </c>
      <c r="G8789" s="175" t="n">
        <v>57</v>
      </c>
      <c r="H8789" s="176" t="n">
        <v>16831.0237665145</v>
      </c>
      <c r="I8789" s="177" t="n">
        <v>3749797.13973671</v>
      </c>
      <c r="J8789" s="178" t="str">
        <f>IF(I8789&gt;0,H8789/I8789,0)</f>
      </c>
      <c r="K8789" s="179" t="str">
        <f>1-EXP(-J8789)</f>
      </c>
      <c r="L8789" s="180" t="str">
        <f>IF(G8789=30,1,M8788)</f>
      </c>
      <c r="M8789" s="181" t="str">
        <f>L8789*(1-K8789)</f>
      </c>
    </row>
    <row r="8790">
      <c r="A8790" t="s">
        <v>164</v>
      </c>
      <c r="B8790" t="s">
        <v>112</v>
      </c>
      <c r="C8790" s="32" t="s">
        <v>377</v>
      </c>
      <c r="D8790" t="s">
        <v>112</v>
      </c>
      <c r="E8790" t="s">
        <v>476</v>
      </c>
      <c r="F8790" s="174" t="n">
        <v>2036</v>
      </c>
      <c r="G8790" s="175" t="n">
        <v>58</v>
      </c>
      <c r="H8790" s="176" t="n">
        <v>17918.0065120741</v>
      </c>
      <c r="I8790" s="177" t="n">
        <v>3653055.19092454</v>
      </c>
      <c r="J8790" s="178" t="str">
        <f>IF(I8790&gt;0,H8790/I8790,0)</f>
      </c>
      <c r="K8790" s="179" t="str">
        <f>1-EXP(-J8790)</f>
      </c>
      <c r="L8790" s="180" t="str">
        <f>IF(G8790=30,1,M8789)</f>
      </c>
      <c r="M8790" s="181" t="str">
        <f>L8790*(1-K8790)</f>
      </c>
    </row>
    <row r="8791">
      <c r="A8791" t="s">
        <v>164</v>
      </c>
      <c r="B8791" t="s">
        <v>112</v>
      </c>
      <c r="C8791" s="32" t="s">
        <v>377</v>
      </c>
      <c r="D8791" t="s">
        <v>112</v>
      </c>
      <c r="E8791" t="s">
        <v>476</v>
      </c>
      <c r="F8791" s="174" t="n">
        <v>2036</v>
      </c>
      <c r="G8791" s="175" t="n">
        <v>59</v>
      </c>
      <c r="H8791" s="176" t="n">
        <v>19182.0608073268</v>
      </c>
      <c r="I8791" s="177" t="n">
        <v>3571386.71573347</v>
      </c>
      <c r="J8791" s="178" t="str">
        <f>IF(I8791&gt;0,H8791/I8791,0)</f>
      </c>
      <c r="K8791" s="179" t="str">
        <f>1-EXP(-J8791)</f>
      </c>
      <c r="L8791" s="180" t="str">
        <f>IF(G8791=30,1,M8790)</f>
      </c>
      <c r="M8791" s="181" t="str">
        <f>L8791*(1-K8791)</f>
      </c>
    </row>
    <row r="8792">
      <c r="A8792" t="s">
        <v>164</v>
      </c>
      <c r="B8792" t="s">
        <v>112</v>
      </c>
      <c r="C8792" s="32" t="s">
        <v>377</v>
      </c>
      <c r="D8792" t="s">
        <v>112</v>
      </c>
      <c r="E8792" t="s">
        <v>476</v>
      </c>
      <c r="F8792" s="174" t="n">
        <v>2036</v>
      </c>
      <c r="G8792" s="175" t="n">
        <v>60</v>
      </c>
      <c r="H8792" s="176" t="n">
        <v>20544.1827138315</v>
      </c>
      <c r="I8792" s="177" t="n">
        <v>3477812.62912315</v>
      </c>
      <c r="J8792" s="178" t="str">
        <f>IF(I8792&gt;0,H8792/I8792,0)</f>
      </c>
      <c r="K8792" s="179" t="str">
        <f>1-EXP(-J8792)</f>
      </c>
      <c r="L8792" s="180" t="str">
        <f>IF(G8792=30,1,M8791)</f>
      </c>
      <c r="M8792" s="181" t="str">
        <f>L8792*(1-K8792)</f>
      </c>
    </row>
    <row r="8793">
      <c r="A8793" t="s">
        <v>164</v>
      </c>
      <c r="B8793" t="s">
        <v>112</v>
      </c>
      <c r="C8793" s="32" t="s">
        <v>377</v>
      </c>
      <c r="D8793" t="s">
        <v>112</v>
      </c>
      <c r="E8793" t="s">
        <v>476</v>
      </c>
      <c r="F8793" s="174" t="n">
        <v>2036</v>
      </c>
      <c r="G8793" s="175" t="n">
        <v>61</v>
      </c>
      <c r="H8793" s="176" t="n">
        <v>21872.2452059444</v>
      </c>
      <c r="I8793" s="177" t="n">
        <v>3382166.85773495</v>
      </c>
      <c r="J8793" s="178" t="str">
        <f>IF(I8793&gt;0,H8793/I8793,0)</f>
      </c>
      <c r="K8793" s="179" t="str">
        <f>1-EXP(-J8793)</f>
      </c>
      <c r="L8793" s="180" t="str">
        <f>IF(G8793=30,1,M8792)</f>
      </c>
      <c r="M8793" s="181" t="str">
        <f>L8793*(1-K8793)</f>
      </c>
    </row>
    <row r="8794">
      <c r="A8794" t="s">
        <v>164</v>
      </c>
      <c r="B8794" t="s">
        <v>112</v>
      </c>
      <c r="C8794" s="32" t="s">
        <v>377</v>
      </c>
      <c r="D8794" t="s">
        <v>112</v>
      </c>
      <c r="E8794" t="s">
        <v>476</v>
      </c>
      <c r="F8794" s="174" t="n">
        <v>2036</v>
      </c>
      <c r="G8794" s="175" t="n">
        <v>62</v>
      </c>
      <c r="H8794" s="176" t="n">
        <v>23093.1520008667</v>
      </c>
      <c r="I8794" s="177" t="n">
        <v>3260489.76759723</v>
      </c>
      <c r="J8794" s="178" t="str">
        <f>IF(I8794&gt;0,H8794/I8794,0)</f>
      </c>
      <c r="K8794" s="179" t="str">
        <f>1-EXP(-J8794)</f>
      </c>
      <c r="L8794" s="180" t="str">
        <f>IF(G8794=30,1,M8793)</f>
      </c>
      <c r="M8794" s="181" t="str">
        <f>L8794*(1-K8794)</f>
      </c>
    </row>
    <row r="8795">
      <c r="A8795" t="s">
        <v>164</v>
      </c>
      <c r="B8795" t="s">
        <v>112</v>
      </c>
      <c r="C8795" s="32" t="s">
        <v>377</v>
      </c>
      <c r="D8795" t="s">
        <v>112</v>
      </c>
      <c r="E8795" t="s">
        <v>476</v>
      </c>
      <c r="F8795" s="174" t="n">
        <v>2036</v>
      </c>
      <c r="G8795" s="175" t="n">
        <v>63</v>
      </c>
      <c r="H8795" s="176" t="n">
        <v>24774.4119726002</v>
      </c>
      <c r="I8795" s="177" t="n">
        <v>3192990.05106605</v>
      </c>
      <c r="J8795" s="178" t="str">
        <f>IF(I8795&gt;0,H8795/I8795,0)</f>
      </c>
      <c r="K8795" s="179" t="str">
        <f>1-EXP(-J8795)</f>
      </c>
      <c r="L8795" s="180" t="str">
        <f>IF(G8795=30,1,M8794)</f>
      </c>
      <c r="M8795" s="181" t="str">
        <f>L8795*(1-K8795)</f>
      </c>
    </row>
    <row r="8796">
      <c r="A8796" t="s">
        <v>164</v>
      </c>
      <c r="B8796" t="s">
        <v>112</v>
      </c>
      <c r="C8796" s="32" t="s">
        <v>377</v>
      </c>
      <c r="D8796" t="s">
        <v>112</v>
      </c>
      <c r="E8796" t="s">
        <v>476</v>
      </c>
      <c r="F8796" s="174" t="n">
        <v>2036</v>
      </c>
      <c r="G8796" s="175" t="n">
        <v>64</v>
      </c>
      <c r="H8796" s="176" t="n">
        <v>25328.2625662954</v>
      </c>
      <c r="I8796" s="177" t="n">
        <v>2975495.4521472</v>
      </c>
      <c r="J8796" s="178" t="str">
        <f>IF(I8796&gt;0,H8796/I8796,0)</f>
      </c>
      <c r="K8796" s="179" t="str">
        <f>1-EXP(-J8796)</f>
      </c>
      <c r="L8796" s="180" t="str">
        <f>IF(G8796=30,1,M8795)</f>
      </c>
      <c r="M8796" s="181" t="str">
        <f>L8796*(1-K8796)</f>
      </c>
    </row>
    <row r="8797">
      <c r="A8797" t="s">
        <v>164</v>
      </c>
      <c r="B8797" t="s">
        <v>112</v>
      </c>
      <c r="C8797" s="32" t="s">
        <v>377</v>
      </c>
      <c r="D8797" t="s">
        <v>112</v>
      </c>
      <c r="E8797" t="s">
        <v>476</v>
      </c>
      <c r="F8797" s="174" t="n">
        <v>2036</v>
      </c>
      <c r="G8797" s="175" t="n">
        <v>65</v>
      </c>
      <c r="H8797" s="176" t="n">
        <v>25778.0874669371</v>
      </c>
      <c r="I8797" s="177" t="n">
        <v>2868161.82058969</v>
      </c>
      <c r="J8797" s="178" t="str">
        <f>IF(I8797&gt;0,H8797/I8797,0)</f>
      </c>
      <c r="K8797" s="179" t="str">
        <f>1-EXP(-J8797)</f>
      </c>
      <c r="L8797" s="180" t="str">
        <f>IF(G8797=30,1,M8796)</f>
      </c>
      <c r="M8797" s="181" t="str">
        <f>L8797*(1-K8797)</f>
      </c>
    </row>
    <row r="8798">
      <c r="A8798" t="s">
        <v>164</v>
      </c>
      <c r="B8798" t="s">
        <v>112</v>
      </c>
      <c r="C8798" s="32" t="s">
        <v>377</v>
      </c>
      <c r="D8798" t="s">
        <v>112</v>
      </c>
      <c r="E8798" t="s">
        <v>476</v>
      </c>
      <c r="F8798" s="174" t="n">
        <v>2036</v>
      </c>
      <c r="G8798" s="175" t="n">
        <v>66</v>
      </c>
      <c r="H8798" s="176" t="n">
        <v>27249.2222074255</v>
      </c>
      <c r="I8798" s="177" t="n">
        <v>2764223.0622552</v>
      </c>
      <c r="J8798" s="178" t="str">
        <f>IF(I8798&gt;0,H8798/I8798,0)</f>
      </c>
      <c r="K8798" s="179" t="str">
        <f>1-EXP(-J8798)</f>
      </c>
      <c r="L8798" s="180" t="str">
        <f>IF(G8798=30,1,M8797)</f>
      </c>
      <c r="M8798" s="181" t="str">
        <f>L8798*(1-K8798)</f>
      </c>
    </row>
    <row r="8799">
      <c r="A8799" t="s">
        <v>164</v>
      </c>
      <c r="B8799" t="s">
        <v>112</v>
      </c>
      <c r="C8799" s="32" t="s">
        <v>377</v>
      </c>
      <c r="D8799" t="s">
        <v>112</v>
      </c>
      <c r="E8799" t="s">
        <v>476</v>
      </c>
      <c r="F8799" s="174" t="n">
        <v>2036</v>
      </c>
      <c r="G8799" s="175" t="n">
        <v>67</v>
      </c>
      <c r="H8799" s="176" t="n">
        <v>28671.8145272197</v>
      </c>
      <c r="I8799" s="177" t="n">
        <v>2650824.85585748</v>
      </c>
      <c r="J8799" s="178" t="str">
        <f>IF(I8799&gt;0,H8799/I8799,0)</f>
      </c>
      <c r="K8799" s="179" t="str">
        <f>1-EXP(-J8799)</f>
      </c>
      <c r="L8799" s="180" t="str">
        <f>IF(G8799=30,1,M8798)</f>
      </c>
      <c r="M8799" s="181" t="str">
        <f>L8799*(1-K8799)</f>
      </c>
    </row>
    <row r="8800">
      <c r="A8800" t="s">
        <v>164</v>
      </c>
      <c r="B8800" t="s">
        <v>112</v>
      </c>
      <c r="C8800" s="32" t="s">
        <v>377</v>
      </c>
      <c r="D8800" t="s">
        <v>112</v>
      </c>
      <c r="E8800" t="s">
        <v>476</v>
      </c>
      <c r="F8800" s="174" t="n">
        <v>2036</v>
      </c>
      <c r="G8800" s="175" t="n">
        <v>68</v>
      </c>
      <c r="H8800" s="176" t="n">
        <v>29922.3943499646</v>
      </c>
      <c r="I8800" s="177" t="n">
        <v>2519636.29338214</v>
      </c>
      <c r="J8800" s="178" t="str">
        <f>IF(I8800&gt;0,H8800/I8800,0)</f>
      </c>
      <c r="K8800" s="179" t="str">
        <f>1-EXP(-J8800)</f>
      </c>
      <c r="L8800" s="180" t="str">
        <f>IF(G8800=30,1,M8799)</f>
      </c>
      <c r="M8800" s="181" t="str">
        <f>L8800*(1-K8800)</f>
      </c>
    </row>
    <row r="8801">
      <c r="A8801" t="s">
        <v>164</v>
      </c>
      <c r="B8801" t="s">
        <v>112</v>
      </c>
      <c r="C8801" s="32" t="s">
        <v>377</v>
      </c>
      <c r="D8801" t="s">
        <v>112</v>
      </c>
      <c r="E8801" t="s">
        <v>476</v>
      </c>
      <c r="F8801" s="174" t="n">
        <v>2036</v>
      </c>
      <c r="G8801" s="175" t="n">
        <v>69</v>
      </c>
      <c r="H8801" s="176" t="n">
        <v>30841.3922177049</v>
      </c>
      <c r="I8801" s="177" t="n">
        <v>2361408.7688455</v>
      </c>
      <c r="J8801" s="178" t="str">
        <f>IF(I8801&gt;0,H8801/I8801,0)</f>
      </c>
      <c r="K8801" s="179" t="str">
        <f>1-EXP(-J8801)</f>
      </c>
      <c r="L8801" s="180" t="str">
        <f>IF(G8801=30,1,M8800)</f>
      </c>
      <c r="M8801" s="181" t="str">
        <f>L8801*(1-K8801)</f>
      </c>
    </row>
    <row r="8802">
      <c r="A8802" t="s">
        <v>164</v>
      </c>
      <c r="B8802" t="s">
        <v>112</v>
      </c>
      <c r="C8802" s="32" t="s">
        <v>377</v>
      </c>
      <c r="D8802" t="s">
        <v>112</v>
      </c>
      <c r="E8802" t="s">
        <v>476</v>
      </c>
      <c r="F8802" s="174" t="n">
        <v>2037</v>
      </c>
      <c r="G8802" s="175" t="n">
        <v>30</v>
      </c>
      <c r="H8802" s="176" t="n">
        <v>840.820435338457</v>
      </c>
      <c r="I8802" s="177" t="n">
        <v>4685527.89729263</v>
      </c>
      <c r="J8802" s="178" t="str">
        <f>IF(I8802&gt;0,H8802/I8802,0)</f>
      </c>
      <c r="K8802" s="179" t="str">
        <f>1-EXP(-J8802)</f>
      </c>
      <c r="L8802" s="180" t="str">
        <f>IF(G8802=30,1,M8801)</f>
      </c>
      <c r="M8802" s="181" t="str">
        <f>L8802*(1-K8802)</f>
      </c>
    </row>
    <row r="8803">
      <c r="A8803" t="s">
        <v>164</v>
      </c>
      <c r="B8803" t="s">
        <v>112</v>
      </c>
      <c r="C8803" s="32" t="s">
        <v>377</v>
      </c>
      <c r="D8803" t="s">
        <v>112</v>
      </c>
      <c r="E8803" t="s">
        <v>476</v>
      </c>
      <c r="F8803" s="174" t="n">
        <v>2037</v>
      </c>
      <c r="G8803" s="175" t="n">
        <v>31</v>
      </c>
      <c r="H8803" s="176" t="n">
        <v>1034.69913223741</v>
      </c>
      <c r="I8803" s="177" t="n">
        <v>4602471.49850647</v>
      </c>
      <c r="J8803" s="178" t="str">
        <f>IF(I8803&gt;0,H8803/I8803,0)</f>
      </c>
      <c r="K8803" s="179" t="str">
        <f>1-EXP(-J8803)</f>
      </c>
      <c r="L8803" s="180" t="str">
        <f>IF(G8803=30,1,M8802)</f>
      </c>
      <c r="M8803" s="181" t="str">
        <f>L8803*(1-K8803)</f>
      </c>
    </row>
    <row r="8804">
      <c r="A8804" t="s">
        <v>164</v>
      </c>
      <c r="B8804" t="s">
        <v>112</v>
      </c>
      <c r="C8804" s="32" t="s">
        <v>377</v>
      </c>
      <c r="D8804" t="s">
        <v>112</v>
      </c>
      <c r="E8804" t="s">
        <v>476</v>
      </c>
      <c r="F8804" s="174" t="n">
        <v>2037</v>
      </c>
      <c r="G8804" s="175" t="n">
        <v>32</v>
      </c>
      <c r="H8804" s="176" t="n">
        <v>1074.77595697754</v>
      </c>
      <c r="I8804" s="177" t="n">
        <v>4541650.95561902</v>
      </c>
      <c r="J8804" s="178" t="str">
        <f>IF(I8804&gt;0,H8804/I8804,0)</f>
      </c>
      <c r="K8804" s="179" t="str">
        <f>1-EXP(-J8804)</f>
      </c>
      <c r="L8804" s="180" t="str">
        <f>IF(G8804=30,1,M8803)</f>
      </c>
      <c r="M8804" s="181" t="str">
        <f>L8804*(1-K8804)</f>
      </c>
    </row>
    <row r="8805">
      <c r="A8805" t="s">
        <v>164</v>
      </c>
      <c r="B8805" t="s">
        <v>112</v>
      </c>
      <c r="C8805" s="32" t="s">
        <v>377</v>
      </c>
      <c r="D8805" t="s">
        <v>112</v>
      </c>
      <c r="E8805" t="s">
        <v>476</v>
      </c>
      <c r="F8805" s="174" t="n">
        <v>2037</v>
      </c>
      <c r="G8805" s="175" t="n">
        <v>33</v>
      </c>
      <c r="H8805" s="176" t="n">
        <v>1106.22121214188</v>
      </c>
      <c r="I8805" s="177" t="n">
        <v>4413076.3385403</v>
      </c>
      <c r="J8805" s="178" t="str">
        <f>IF(I8805&gt;0,H8805/I8805,0)</f>
      </c>
      <c r="K8805" s="179" t="str">
        <f>1-EXP(-J8805)</f>
      </c>
      <c r="L8805" s="180" t="str">
        <f>IF(G8805=30,1,M8804)</f>
      </c>
      <c r="M8805" s="181" t="str">
        <f>L8805*(1-K8805)</f>
      </c>
    </row>
    <row r="8806">
      <c r="A8806" t="s">
        <v>164</v>
      </c>
      <c r="B8806" t="s">
        <v>112</v>
      </c>
      <c r="C8806" s="32" t="s">
        <v>377</v>
      </c>
      <c r="D8806" t="s">
        <v>112</v>
      </c>
      <c r="E8806" t="s">
        <v>476</v>
      </c>
      <c r="F8806" s="174" t="n">
        <v>2037</v>
      </c>
      <c r="G8806" s="175" t="n">
        <v>34</v>
      </c>
      <c r="H8806" s="176" t="n">
        <v>1161.69874826334</v>
      </c>
      <c r="I8806" s="177" t="n">
        <v>4347518.65226858</v>
      </c>
      <c r="J8806" s="178" t="str">
        <f>IF(I8806&gt;0,H8806/I8806,0)</f>
      </c>
      <c r="K8806" s="179" t="str">
        <f>1-EXP(-J8806)</f>
      </c>
      <c r="L8806" s="180" t="str">
        <f>IF(G8806=30,1,M8805)</f>
      </c>
      <c r="M8806" s="181" t="str">
        <f>L8806*(1-K8806)</f>
      </c>
    </row>
    <row r="8807">
      <c r="A8807" t="s">
        <v>164</v>
      </c>
      <c r="B8807" t="s">
        <v>112</v>
      </c>
      <c r="C8807" s="32" t="s">
        <v>377</v>
      </c>
      <c r="D8807" t="s">
        <v>112</v>
      </c>
      <c r="E8807" t="s">
        <v>476</v>
      </c>
      <c r="F8807" s="174" t="n">
        <v>2037</v>
      </c>
      <c r="G8807" s="175" t="n">
        <v>35</v>
      </c>
      <c r="H8807" s="176" t="n">
        <v>1745.91340096546</v>
      </c>
      <c r="I8807" s="177" t="n">
        <v>4325500.24046208</v>
      </c>
      <c r="J8807" s="178" t="str">
        <f>IF(I8807&gt;0,H8807/I8807,0)</f>
      </c>
      <c r="K8807" s="179" t="str">
        <f>1-EXP(-J8807)</f>
      </c>
      <c r="L8807" s="180" t="str">
        <f>IF(G8807=30,1,M8806)</f>
      </c>
      <c r="M8807" s="181" t="str">
        <f>L8807*(1-K8807)</f>
      </c>
    </row>
    <row r="8808">
      <c r="A8808" t="s">
        <v>164</v>
      </c>
      <c r="B8808" t="s">
        <v>112</v>
      </c>
      <c r="C8808" s="32" t="s">
        <v>377</v>
      </c>
      <c r="D8808" t="s">
        <v>112</v>
      </c>
      <c r="E8808" t="s">
        <v>476</v>
      </c>
      <c r="F8808" s="174" t="n">
        <v>2037</v>
      </c>
      <c r="G8808" s="175" t="n">
        <v>36</v>
      </c>
      <c r="H8808" s="176" t="n">
        <v>1941.45121460133</v>
      </c>
      <c r="I8808" s="177" t="n">
        <v>4304466.31836404</v>
      </c>
      <c r="J8808" s="178" t="str">
        <f>IF(I8808&gt;0,H8808/I8808,0)</f>
      </c>
      <c r="K8808" s="179" t="str">
        <f>1-EXP(-J8808)</f>
      </c>
      <c r="L8808" s="180" t="str">
        <f>IF(G8808=30,1,M8807)</f>
      </c>
      <c r="M8808" s="181" t="str">
        <f>L8808*(1-K8808)</f>
      </c>
    </row>
    <row r="8809">
      <c r="A8809" t="s">
        <v>164</v>
      </c>
      <c r="B8809" t="s">
        <v>112</v>
      </c>
      <c r="C8809" s="32" t="s">
        <v>377</v>
      </c>
      <c r="D8809" t="s">
        <v>112</v>
      </c>
      <c r="E8809" t="s">
        <v>476</v>
      </c>
      <c r="F8809" s="174" t="n">
        <v>2037</v>
      </c>
      <c r="G8809" s="175" t="n">
        <v>37</v>
      </c>
      <c r="H8809" s="176" t="n">
        <v>2076.33493577926</v>
      </c>
      <c r="I8809" s="177" t="n">
        <v>4283327.10618521</v>
      </c>
      <c r="J8809" s="178" t="str">
        <f>IF(I8809&gt;0,H8809/I8809,0)</f>
      </c>
      <c r="K8809" s="179" t="str">
        <f>1-EXP(-J8809)</f>
      </c>
      <c r="L8809" s="180" t="str">
        <f>IF(G8809=30,1,M8808)</f>
      </c>
      <c r="M8809" s="181" t="str">
        <f>L8809*(1-K8809)</f>
      </c>
    </row>
    <row r="8810">
      <c r="A8810" t="s">
        <v>164</v>
      </c>
      <c r="B8810" t="s">
        <v>112</v>
      </c>
      <c r="C8810" s="32" t="s">
        <v>377</v>
      </c>
      <c r="D8810" t="s">
        <v>112</v>
      </c>
      <c r="E8810" t="s">
        <v>476</v>
      </c>
      <c r="F8810" s="174" t="n">
        <v>2037</v>
      </c>
      <c r="G8810" s="175" t="n">
        <v>38</v>
      </c>
      <c r="H8810" s="176" t="n">
        <v>2246.33849225523</v>
      </c>
      <c r="I8810" s="177" t="n">
        <v>4301455.54736714</v>
      </c>
      <c r="J8810" s="178" t="str">
        <f>IF(I8810&gt;0,H8810/I8810,0)</f>
      </c>
      <c r="K8810" s="179" t="str">
        <f>1-EXP(-J8810)</f>
      </c>
      <c r="L8810" s="180" t="str">
        <f>IF(G8810=30,1,M8809)</f>
      </c>
      <c r="M8810" s="181" t="str">
        <f>L8810*(1-K8810)</f>
      </c>
    </row>
    <row r="8811">
      <c r="A8811" t="s">
        <v>164</v>
      </c>
      <c r="B8811" t="s">
        <v>112</v>
      </c>
      <c r="C8811" s="32" t="s">
        <v>377</v>
      </c>
      <c r="D8811" t="s">
        <v>112</v>
      </c>
      <c r="E8811" t="s">
        <v>476</v>
      </c>
      <c r="F8811" s="174" t="n">
        <v>2037</v>
      </c>
      <c r="G8811" s="175" t="n">
        <v>39</v>
      </c>
      <c r="H8811" s="176" t="n">
        <v>2457.76937652024</v>
      </c>
      <c r="I8811" s="177" t="n">
        <v>4358223.93929822</v>
      </c>
      <c r="J8811" s="178" t="str">
        <f>IF(I8811&gt;0,H8811/I8811,0)</f>
      </c>
      <c r="K8811" s="179" t="str">
        <f>1-EXP(-J8811)</f>
      </c>
      <c r="L8811" s="180" t="str">
        <f>IF(G8811=30,1,M8810)</f>
      </c>
      <c r="M8811" s="181" t="str">
        <f>L8811*(1-K8811)</f>
      </c>
    </row>
    <row r="8812">
      <c r="A8812" t="s">
        <v>164</v>
      </c>
      <c r="B8812" t="s">
        <v>112</v>
      </c>
      <c r="C8812" s="32" t="s">
        <v>377</v>
      </c>
      <c r="D8812" t="s">
        <v>112</v>
      </c>
      <c r="E8812" t="s">
        <v>476</v>
      </c>
      <c r="F8812" s="174" t="n">
        <v>2037</v>
      </c>
      <c r="G8812" s="175" t="n">
        <v>40</v>
      </c>
      <c r="H8812" s="176" t="n">
        <v>3675.49560218975</v>
      </c>
      <c r="I8812" s="177" t="n">
        <v>4492566.57995808</v>
      </c>
      <c r="J8812" s="178" t="str">
        <f>IF(I8812&gt;0,H8812/I8812,0)</f>
      </c>
      <c r="K8812" s="179" t="str">
        <f>1-EXP(-J8812)</f>
      </c>
      <c r="L8812" s="180" t="str">
        <f>IF(G8812=30,1,M8811)</f>
      </c>
      <c r="M8812" s="181" t="str">
        <f>L8812*(1-K8812)</f>
      </c>
    </row>
    <row r="8813">
      <c r="A8813" t="s">
        <v>164</v>
      </c>
      <c r="B8813" t="s">
        <v>112</v>
      </c>
      <c r="C8813" s="32" t="s">
        <v>377</v>
      </c>
      <c r="D8813" t="s">
        <v>112</v>
      </c>
      <c r="E8813" t="s">
        <v>476</v>
      </c>
      <c r="F8813" s="174" t="n">
        <v>2037</v>
      </c>
      <c r="G8813" s="175" t="n">
        <v>41</v>
      </c>
      <c r="H8813" s="176" t="n">
        <v>3929.5537596343</v>
      </c>
      <c r="I8813" s="177" t="n">
        <v>4445670.12210756</v>
      </c>
      <c r="J8813" s="178" t="str">
        <f>IF(I8813&gt;0,H8813/I8813,0)</f>
      </c>
      <c r="K8813" s="179" t="str">
        <f>1-EXP(-J8813)</f>
      </c>
      <c r="L8813" s="180" t="str">
        <f>IF(G8813=30,1,M8812)</f>
      </c>
      <c r="M8813" s="181" t="str">
        <f>L8813*(1-K8813)</f>
      </c>
    </row>
    <row r="8814">
      <c r="A8814" t="s">
        <v>164</v>
      </c>
      <c r="B8814" t="s">
        <v>112</v>
      </c>
      <c r="C8814" s="32" t="s">
        <v>377</v>
      </c>
      <c r="D8814" t="s">
        <v>112</v>
      </c>
      <c r="E8814" t="s">
        <v>476</v>
      </c>
      <c r="F8814" s="174" t="n">
        <v>2037</v>
      </c>
      <c r="G8814" s="175" t="n">
        <v>42</v>
      </c>
      <c r="H8814" s="176" t="n">
        <v>4183.50807477629</v>
      </c>
      <c r="I8814" s="177" t="n">
        <v>4369367.64410091</v>
      </c>
      <c r="J8814" s="178" t="str">
        <f>IF(I8814&gt;0,H8814/I8814,0)</f>
      </c>
      <c r="K8814" s="179" t="str">
        <f>1-EXP(-J8814)</f>
      </c>
      <c r="L8814" s="180" t="str">
        <f>IF(G8814=30,1,M8813)</f>
      </c>
      <c r="M8814" s="181" t="str">
        <f>L8814*(1-K8814)</f>
      </c>
    </row>
    <row r="8815">
      <c r="A8815" t="s">
        <v>164</v>
      </c>
      <c r="B8815" t="s">
        <v>112</v>
      </c>
      <c r="C8815" s="32" t="s">
        <v>377</v>
      </c>
      <c r="D8815" t="s">
        <v>112</v>
      </c>
      <c r="E8815" t="s">
        <v>476</v>
      </c>
      <c r="F8815" s="174" t="n">
        <v>2037</v>
      </c>
      <c r="G8815" s="175" t="n">
        <v>43</v>
      </c>
      <c r="H8815" s="176" t="n">
        <v>4480.89673846534</v>
      </c>
      <c r="I8815" s="177" t="n">
        <v>4308242.2038057</v>
      </c>
      <c r="J8815" s="178" t="str">
        <f>IF(I8815&gt;0,H8815/I8815,0)</f>
      </c>
      <c r="K8815" s="179" t="str">
        <f>1-EXP(-J8815)</f>
      </c>
      <c r="L8815" s="180" t="str">
        <f>IF(G8815=30,1,M8814)</f>
      </c>
      <c r="M8815" s="181" t="str">
        <f>L8815*(1-K8815)</f>
      </c>
    </row>
    <row r="8816">
      <c r="A8816" t="s">
        <v>164</v>
      </c>
      <c r="B8816" t="s">
        <v>112</v>
      </c>
      <c r="C8816" s="32" t="s">
        <v>377</v>
      </c>
      <c r="D8816" t="s">
        <v>112</v>
      </c>
      <c r="E8816" t="s">
        <v>476</v>
      </c>
      <c r="F8816" s="174" t="n">
        <v>2037</v>
      </c>
      <c r="G8816" s="175" t="n">
        <v>44</v>
      </c>
      <c r="H8816" s="176" t="n">
        <v>4815.30093283384</v>
      </c>
      <c r="I8816" s="177" t="n">
        <v>4250251.44554818</v>
      </c>
      <c r="J8816" s="178" t="str">
        <f>IF(I8816&gt;0,H8816/I8816,0)</f>
      </c>
      <c r="K8816" s="179" t="str">
        <f>1-EXP(-J8816)</f>
      </c>
      <c r="L8816" s="180" t="str">
        <f>IF(G8816=30,1,M8815)</f>
      </c>
      <c r="M8816" s="181" t="str">
        <f>L8816*(1-K8816)</f>
      </c>
    </row>
    <row r="8817">
      <c r="A8817" t="s">
        <v>164</v>
      </c>
      <c r="B8817" t="s">
        <v>112</v>
      </c>
      <c r="C8817" s="32" t="s">
        <v>377</v>
      </c>
      <c r="D8817" t="s">
        <v>112</v>
      </c>
      <c r="E8817" t="s">
        <v>476</v>
      </c>
      <c r="F8817" s="174" t="n">
        <v>2037</v>
      </c>
      <c r="G8817" s="175" t="n">
        <v>45</v>
      </c>
      <c r="H8817" s="176" t="n">
        <v>6229.14034932193</v>
      </c>
      <c r="I8817" s="177" t="n">
        <v>4281618.48628419</v>
      </c>
      <c r="J8817" s="178" t="str">
        <f>IF(I8817&gt;0,H8817/I8817,0)</f>
      </c>
      <c r="K8817" s="179" t="str">
        <f>1-EXP(-J8817)</f>
      </c>
      <c r="L8817" s="180" t="str">
        <f>IF(G8817=30,1,M8816)</f>
      </c>
      <c r="M8817" s="181" t="str">
        <f>L8817*(1-K8817)</f>
      </c>
    </row>
    <row r="8818">
      <c r="A8818" t="s">
        <v>164</v>
      </c>
      <c r="B8818" t="s">
        <v>112</v>
      </c>
      <c r="C8818" s="32" t="s">
        <v>377</v>
      </c>
      <c r="D8818" t="s">
        <v>112</v>
      </c>
      <c r="E8818" t="s">
        <v>476</v>
      </c>
      <c r="F8818" s="174" t="n">
        <v>2037</v>
      </c>
      <c r="G8818" s="175" t="n">
        <v>46</v>
      </c>
      <c r="H8818" s="176" t="n">
        <v>6828.73745255221</v>
      </c>
      <c r="I8818" s="177" t="n">
        <v>4291826.09793619</v>
      </c>
      <c r="J8818" s="178" t="str">
        <f>IF(I8818&gt;0,H8818/I8818,0)</f>
      </c>
      <c r="K8818" s="179" t="str">
        <f>1-EXP(-J8818)</f>
      </c>
      <c r="L8818" s="180" t="str">
        <f>IF(G8818=30,1,M8817)</f>
      </c>
      <c r="M8818" s="181" t="str">
        <f>L8818*(1-K8818)</f>
      </c>
    </row>
    <row r="8819">
      <c r="A8819" t="s">
        <v>164</v>
      </c>
      <c r="B8819" t="s">
        <v>112</v>
      </c>
      <c r="C8819" s="32" t="s">
        <v>377</v>
      </c>
      <c r="D8819" t="s">
        <v>112</v>
      </c>
      <c r="E8819" t="s">
        <v>476</v>
      </c>
      <c r="F8819" s="174" t="n">
        <v>2037</v>
      </c>
      <c r="G8819" s="175" t="n">
        <v>47</v>
      </c>
      <c r="H8819" s="176" t="n">
        <v>10163.8196516879</v>
      </c>
      <c r="I8819" s="177" t="n">
        <v>6315324.83889989</v>
      </c>
      <c r="J8819" s="178" t="str">
        <f>IF(I8819&gt;0,H8819/I8819,0)</f>
      </c>
      <c r="K8819" s="179" t="str">
        <f>1-EXP(-J8819)</f>
      </c>
      <c r="L8819" s="180" t="str">
        <f>IF(G8819=30,1,M8818)</f>
      </c>
      <c r="M8819" s="181" t="str">
        <f>L8819*(1-K8819)</f>
      </c>
    </row>
    <row r="8820">
      <c r="A8820" t="s">
        <v>164</v>
      </c>
      <c r="B8820" t="s">
        <v>112</v>
      </c>
      <c r="C8820" s="32" t="s">
        <v>377</v>
      </c>
      <c r="D8820" t="s">
        <v>112</v>
      </c>
      <c r="E8820" t="s">
        <v>476</v>
      </c>
      <c r="F8820" s="174" t="n">
        <v>2037</v>
      </c>
      <c r="G8820" s="175" t="n">
        <v>48</v>
      </c>
      <c r="H8820" s="176" t="n">
        <v>8084.86476626289</v>
      </c>
      <c r="I8820" s="177" t="n">
        <v>4235814.02947476</v>
      </c>
      <c r="J8820" s="178" t="str">
        <f>IF(I8820&gt;0,H8820/I8820,0)</f>
      </c>
      <c r="K8820" s="179" t="str">
        <f>1-EXP(-J8820)</f>
      </c>
      <c r="L8820" s="180" t="str">
        <f>IF(G8820=30,1,M8819)</f>
      </c>
      <c r="M8820" s="181" t="str">
        <f>L8820*(1-K8820)</f>
      </c>
    </row>
    <row r="8821">
      <c r="A8821" t="s">
        <v>164</v>
      </c>
      <c r="B8821" t="s">
        <v>112</v>
      </c>
      <c r="C8821" s="32" t="s">
        <v>377</v>
      </c>
      <c r="D8821" t="s">
        <v>112</v>
      </c>
      <c r="E8821" t="s">
        <v>476</v>
      </c>
      <c r="F8821" s="174" t="n">
        <v>2037</v>
      </c>
      <c r="G8821" s="175" t="n">
        <v>49</v>
      </c>
      <c r="H8821" s="176" t="n">
        <v>8805.07666138873</v>
      </c>
      <c r="I8821" s="177" t="n">
        <v>4210459.78122692</v>
      </c>
      <c r="J8821" s="178" t="str">
        <f>IF(I8821&gt;0,H8821/I8821,0)</f>
      </c>
      <c r="K8821" s="179" t="str">
        <f>1-EXP(-J8821)</f>
      </c>
      <c r="L8821" s="180" t="str">
        <f>IF(G8821=30,1,M8820)</f>
      </c>
      <c r="M8821" s="181" t="str">
        <f>L8821*(1-K8821)</f>
      </c>
    </row>
    <row r="8822">
      <c r="A8822" t="s">
        <v>164</v>
      </c>
      <c r="B8822" t="s">
        <v>112</v>
      </c>
      <c r="C8822" s="32" t="s">
        <v>377</v>
      </c>
      <c r="D8822" t="s">
        <v>112</v>
      </c>
      <c r="E8822" t="s">
        <v>476</v>
      </c>
      <c r="F8822" s="174" t="n">
        <v>2037</v>
      </c>
      <c r="G8822" s="175" t="n">
        <v>50</v>
      </c>
      <c r="H8822" s="176" t="n">
        <v>9824.37234742012</v>
      </c>
      <c r="I8822" s="177" t="n">
        <v>4071755.5386669</v>
      </c>
      <c r="J8822" s="178" t="str">
        <f>IF(I8822&gt;0,H8822/I8822,0)</f>
      </c>
      <c r="K8822" s="179" t="str">
        <f>1-EXP(-J8822)</f>
      </c>
      <c r="L8822" s="180" t="str">
        <f>IF(G8822=30,1,M8821)</f>
      </c>
      <c r="M8822" s="181" t="str">
        <f>L8822*(1-K8822)</f>
      </c>
    </row>
    <row r="8823">
      <c r="A8823" t="s">
        <v>164</v>
      </c>
      <c r="B8823" t="s">
        <v>112</v>
      </c>
      <c r="C8823" s="32" t="s">
        <v>377</v>
      </c>
      <c r="D8823" t="s">
        <v>112</v>
      </c>
      <c r="E8823" t="s">
        <v>476</v>
      </c>
      <c r="F8823" s="174" t="n">
        <v>2037</v>
      </c>
      <c r="G8823" s="175" t="n">
        <v>51</v>
      </c>
      <c r="H8823" s="176" t="n">
        <v>10624.2471384995</v>
      </c>
      <c r="I8823" s="177" t="n">
        <v>4026674.25592216</v>
      </c>
      <c r="J8823" s="178" t="str">
        <f>IF(I8823&gt;0,H8823/I8823,0)</f>
      </c>
      <c r="K8823" s="179" t="str">
        <f>1-EXP(-J8823)</f>
      </c>
      <c r="L8823" s="180" t="str">
        <f>IF(G8823=30,1,M8822)</f>
      </c>
      <c r="M8823" s="181" t="str">
        <f>L8823*(1-K8823)</f>
      </c>
    </row>
    <row r="8824">
      <c r="A8824" t="s">
        <v>164</v>
      </c>
      <c r="B8824" t="s">
        <v>112</v>
      </c>
      <c r="C8824" s="32" t="s">
        <v>377</v>
      </c>
      <c r="D8824" t="s">
        <v>112</v>
      </c>
      <c r="E8824" t="s">
        <v>476</v>
      </c>
      <c r="F8824" s="174" t="n">
        <v>2037</v>
      </c>
      <c r="G8824" s="175" t="n">
        <v>52</v>
      </c>
      <c r="H8824" s="176" t="n">
        <v>11739.497737891</v>
      </c>
      <c r="I8824" s="177" t="n">
        <v>4071866.99640263</v>
      </c>
      <c r="J8824" s="178" t="str">
        <f>IF(I8824&gt;0,H8824/I8824,0)</f>
      </c>
      <c r="K8824" s="179" t="str">
        <f>1-EXP(-J8824)</f>
      </c>
      <c r="L8824" s="180" t="str">
        <f>IF(G8824=30,1,M8823)</f>
      </c>
      <c r="M8824" s="181" t="str">
        <f>L8824*(1-K8824)</f>
      </c>
    </row>
    <row r="8825">
      <c r="A8825" t="s">
        <v>164</v>
      </c>
      <c r="B8825" t="s">
        <v>112</v>
      </c>
      <c r="C8825" s="32" t="s">
        <v>377</v>
      </c>
      <c r="D8825" t="s">
        <v>112</v>
      </c>
      <c r="E8825" t="s">
        <v>476</v>
      </c>
      <c r="F8825" s="174" t="n">
        <v>2037</v>
      </c>
      <c r="G8825" s="175" t="n">
        <v>53</v>
      </c>
      <c r="H8825" s="176" t="n">
        <v>13028.6275404525</v>
      </c>
      <c r="I8825" s="177" t="n">
        <v>4139758.17507528</v>
      </c>
      <c r="J8825" s="178" t="str">
        <f>IF(I8825&gt;0,H8825/I8825,0)</f>
      </c>
      <c r="K8825" s="179" t="str">
        <f>1-EXP(-J8825)</f>
      </c>
      <c r="L8825" s="180" t="str">
        <f>IF(G8825=30,1,M8824)</f>
      </c>
      <c r="M8825" s="181" t="str">
        <f>L8825*(1-K8825)</f>
      </c>
    </row>
    <row r="8826">
      <c r="A8826" t="s">
        <v>164</v>
      </c>
      <c r="B8826" t="s">
        <v>112</v>
      </c>
      <c r="C8826" s="32" t="s">
        <v>377</v>
      </c>
      <c r="D8826" t="s">
        <v>112</v>
      </c>
      <c r="E8826" t="s">
        <v>476</v>
      </c>
      <c r="F8826" s="174" t="n">
        <v>2037</v>
      </c>
      <c r="G8826" s="175" t="n">
        <v>54</v>
      </c>
      <c r="H8826" s="176" t="n">
        <v>14080.4369705945</v>
      </c>
      <c r="I8826" s="177" t="n">
        <v>4101352.01155265</v>
      </c>
      <c r="J8826" s="178" t="str">
        <f>IF(I8826&gt;0,H8826/I8826,0)</f>
      </c>
      <c r="K8826" s="179" t="str">
        <f>1-EXP(-J8826)</f>
      </c>
      <c r="L8826" s="180" t="str">
        <f>IF(G8826=30,1,M8825)</f>
      </c>
      <c r="M8826" s="181" t="str">
        <f>L8826*(1-K8826)</f>
      </c>
    </row>
    <row r="8827">
      <c r="A8827" t="s">
        <v>164</v>
      </c>
      <c r="B8827" t="s">
        <v>112</v>
      </c>
      <c r="C8827" s="32" t="s">
        <v>377</v>
      </c>
      <c r="D8827" t="s">
        <v>112</v>
      </c>
      <c r="E8827" t="s">
        <v>476</v>
      </c>
      <c r="F8827" s="174" t="n">
        <v>2037</v>
      </c>
      <c r="G8827" s="175" t="n">
        <v>55</v>
      </c>
      <c r="H8827" s="176" t="n">
        <v>14780.5202657503</v>
      </c>
      <c r="I8827" s="177" t="n">
        <v>3954300.26304167</v>
      </c>
      <c r="J8827" s="178" t="str">
        <f>IF(I8827&gt;0,H8827/I8827,0)</f>
      </c>
      <c r="K8827" s="179" t="str">
        <f>1-EXP(-J8827)</f>
      </c>
      <c r="L8827" s="180" t="str">
        <f>IF(G8827=30,1,M8826)</f>
      </c>
      <c r="M8827" s="181" t="str">
        <f>L8827*(1-K8827)</f>
      </c>
    </row>
    <row r="8828">
      <c r="A8828" t="s">
        <v>164</v>
      </c>
      <c r="B8828" t="s">
        <v>112</v>
      </c>
      <c r="C8828" s="32" t="s">
        <v>377</v>
      </c>
      <c r="D8828" t="s">
        <v>112</v>
      </c>
      <c r="E8828" t="s">
        <v>476</v>
      </c>
      <c r="F8828" s="174" t="n">
        <v>2037</v>
      </c>
      <c r="G8828" s="175" t="n">
        <v>56</v>
      </c>
      <c r="H8828" s="176" t="n">
        <v>15761.2561610495</v>
      </c>
      <c r="I8828" s="177" t="n">
        <v>3866137.6775345</v>
      </c>
      <c r="J8828" s="178" t="str">
        <f>IF(I8828&gt;0,H8828/I8828,0)</f>
      </c>
      <c r="K8828" s="179" t="str">
        <f>1-EXP(-J8828)</f>
      </c>
      <c r="L8828" s="180" t="str">
        <f>IF(G8828=30,1,M8827)</f>
      </c>
      <c r="M8828" s="181" t="str">
        <f>L8828*(1-K8828)</f>
      </c>
    </row>
    <row r="8829">
      <c r="A8829" t="s">
        <v>164</v>
      </c>
      <c r="B8829" t="s">
        <v>112</v>
      </c>
      <c r="C8829" s="32" t="s">
        <v>377</v>
      </c>
      <c r="D8829" t="s">
        <v>112</v>
      </c>
      <c r="E8829" t="s">
        <v>476</v>
      </c>
      <c r="F8829" s="174" t="n">
        <v>2037</v>
      </c>
      <c r="G8829" s="175" t="n">
        <v>57</v>
      </c>
      <c r="H8829" s="176" t="n">
        <v>16876.327731085</v>
      </c>
      <c r="I8829" s="177" t="n">
        <v>3792417.46745425</v>
      </c>
      <c r="J8829" s="178" t="str">
        <f>IF(I8829&gt;0,H8829/I8829,0)</f>
      </c>
      <c r="K8829" s="179" t="str">
        <f>1-EXP(-J8829)</f>
      </c>
      <c r="L8829" s="180" t="str">
        <f>IF(G8829=30,1,M8828)</f>
      </c>
      <c r="M8829" s="181" t="str">
        <f>L8829*(1-K8829)</f>
      </c>
    </row>
    <row r="8830">
      <c r="A8830" t="s">
        <v>164</v>
      </c>
      <c r="B8830" t="s">
        <v>112</v>
      </c>
      <c r="C8830" s="32" t="s">
        <v>377</v>
      </c>
      <c r="D8830" t="s">
        <v>112</v>
      </c>
      <c r="E8830" t="s">
        <v>476</v>
      </c>
      <c r="F8830" s="174" t="n">
        <v>2037</v>
      </c>
      <c r="G8830" s="175" t="n">
        <v>58</v>
      </c>
      <c r="H8830" s="176" t="n">
        <v>18051.496674961</v>
      </c>
      <c r="I8830" s="177" t="n">
        <v>3712545.3325709</v>
      </c>
      <c r="J8830" s="178" t="str">
        <f>IF(I8830&gt;0,H8830/I8830,0)</f>
      </c>
      <c r="K8830" s="179" t="str">
        <f>1-EXP(-J8830)</f>
      </c>
      <c r="L8830" s="180" t="str">
        <f>IF(G8830=30,1,M8829)</f>
      </c>
      <c r="M8830" s="181" t="str">
        <f>L8830*(1-K8830)</f>
      </c>
    </row>
    <row r="8831">
      <c r="A8831" t="s">
        <v>164</v>
      </c>
      <c r="B8831" t="s">
        <v>112</v>
      </c>
      <c r="C8831" s="32" t="s">
        <v>377</v>
      </c>
      <c r="D8831" t="s">
        <v>112</v>
      </c>
      <c r="E8831" t="s">
        <v>476</v>
      </c>
      <c r="F8831" s="174" t="n">
        <v>2037</v>
      </c>
      <c r="G8831" s="175" t="n">
        <v>59</v>
      </c>
      <c r="H8831" s="176" t="n">
        <v>19216.1316131842</v>
      </c>
      <c r="I8831" s="177" t="n">
        <v>3613419.01301168</v>
      </c>
      <c r="J8831" s="178" t="str">
        <f>IF(I8831&gt;0,H8831/I8831,0)</f>
      </c>
      <c r="K8831" s="179" t="str">
        <f>1-EXP(-J8831)</f>
      </c>
      <c r="L8831" s="180" t="str">
        <f>IF(G8831=30,1,M8830)</f>
      </c>
      <c r="M8831" s="181" t="str">
        <f>L8831*(1-K8831)</f>
      </c>
    </row>
    <row r="8832">
      <c r="A8832" t="s">
        <v>164</v>
      </c>
      <c r="B8832" t="s">
        <v>112</v>
      </c>
      <c r="C8832" s="32" t="s">
        <v>377</v>
      </c>
      <c r="D8832" t="s">
        <v>112</v>
      </c>
      <c r="E8832" t="s">
        <v>476</v>
      </c>
      <c r="F8832" s="174" t="n">
        <v>2037</v>
      </c>
      <c r="G8832" s="175" t="n">
        <v>60</v>
      </c>
      <c r="H8832" s="176" t="n">
        <v>20628.5165692017</v>
      </c>
      <c r="I8832" s="177" t="n">
        <v>3528981.01088436</v>
      </c>
      <c r="J8832" s="178" t="str">
        <f>IF(I8832&gt;0,H8832/I8832,0)</f>
      </c>
      <c r="K8832" s="179" t="str">
        <f>1-EXP(-J8832)</f>
      </c>
      <c r="L8832" s="180" t="str">
        <f>IF(G8832=30,1,M8831)</f>
      </c>
      <c r="M8832" s="181" t="str">
        <f>L8832*(1-K8832)</f>
      </c>
    </row>
    <row r="8833">
      <c r="A8833" t="s">
        <v>164</v>
      </c>
      <c r="B8833" t="s">
        <v>112</v>
      </c>
      <c r="C8833" s="32" t="s">
        <v>377</v>
      </c>
      <c r="D8833" t="s">
        <v>112</v>
      </c>
      <c r="E8833" t="s">
        <v>476</v>
      </c>
      <c r="F8833" s="174" t="n">
        <v>2037</v>
      </c>
      <c r="G8833" s="175" t="n">
        <v>61</v>
      </c>
      <c r="H8833" s="176" t="n">
        <v>21968.6239524732</v>
      </c>
      <c r="I8833" s="177" t="n">
        <v>3432265.44074233</v>
      </c>
      <c r="J8833" s="178" t="str">
        <f>IF(I8833&gt;0,H8833/I8833,0)</f>
      </c>
      <c r="K8833" s="179" t="str">
        <f>1-EXP(-J8833)</f>
      </c>
      <c r="L8833" s="180" t="str">
        <f>IF(G8833=30,1,M8832)</f>
      </c>
      <c r="M8833" s="181" t="str">
        <f>L8833*(1-K8833)</f>
      </c>
    </row>
    <row r="8834">
      <c r="A8834" t="s">
        <v>164</v>
      </c>
      <c r="B8834" t="s">
        <v>112</v>
      </c>
      <c r="C8834" s="32" t="s">
        <v>377</v>
      </c>
      <c r="D8834" t="s">
        <v>112</v>
      </c>
      <c r="E8834" t="s">
        <v>476</v>
      </c>
      <c r="F8834" s="174" t="n">
        <v>2037</v>
      </c>
      <c r="G8834" s="175" t="n">
        <v>62</v>
      </c>
      <c r="H8834" s="176" t="n">
        <v>23375.0138688984</v>
      </c>
      <c r="I8834" s="177" t="n">
        <v>3334055.66319458</v>
      </c>
      <c r="J8834" s="178" t="str">
        <f>IF(I8834&gt;0,H8834/I8834,0)</f>
      </c>
      <c r="K8834" s="179" t="str">
        <f>1-EXP(-J8834)</f>
      </c>
      <c r="L8834" s="180" t="str">
        <f>IF(G8834=30,1,M8833)</f>
      </c>
      <c r="M8834" s="181" t="str">
        <f>L8834*(1-K8834)</f>
      </c>
    </row>
    <row r="8835">
      <c r="A8835" t="s">
        <v>164</v>
      </c>
      <c r="B8835" t="s">
        <v>112</v>
      </c>
      <c r="C8835" s="32" t="s">
        <v>377</v>
      </c>
      <c r="D8835" t="s">
        <v>112</v>
      </c>
      <c r="E8835" t="s">
        <v>476</v>
      </c>
      <c r="F8835" s="174" t="n">
        <v>2037</v>
      </c>
      <c r="G8835" s="175" t="n">
        <v>63</v>
      </c>
      <c r="H8835" s="176" t="n">
        <v>24655.8424239078</v>
      </c>
      <c r="I8835" s="177" t="n">
        <v>3209707.05151986</v>
      </c>
      <c r="J8835" s="178" t="str">
        <f>IF(I8835&gt;0,H8835/I8835,0)</f>
      </c>
      <c r="K8835" s="179" t="str">
        <f>1-EXP(-J8835)</f>
      </c>
      <c r="L8835" s="180" t="str">
        <f>IF(G8835=30,1,M8834)</f>
      </c>
      <c r="M8835" s="181" t="str">
        <f>L8835*(1-K8835)</f>
      </c>
    </row>
    <row r="8836">
      <c r="A8836" t="s">
        <v>164</v>
      </c>
      <c r="B8836" t="s">
        <v>112</v>
      </c>
      <c r="C8836" s="32" t="s">
        <v>377</v>
      </c>
      <c r="D8836" t="s">
        <v>112</v>
      </c>
      <c r="E8836" t="s">
        <v>476</v>
      </c>
      <c r="F8836" s="174" t="n">
        <v>2037</v>
      </c>
      <c r="G8836" s="175" t="n">
        <v>64</v>
      </c>
      <c r="H8836" s="176" t="n">
        <v>26417.3355844244</v>
      </c>
      <c r="I8836" s="177" t="n">
        <v>3138521.63068424</v>
      </c>
      <c r="J8836" s="178" t="str">
        <f>IF(I8836&gt;0,H8836/I8836,0)</f>
      </c>
      <c r="K8836" s="179" t="str">
        <f>1-EXP(-J8836)</f>
      </c>
      <c r="L8836" s="180" t="str">
        <f>IF(G8836=30,1,M8835)</f>
      </c>
      <c r="M8836" s="181" t="str">
        <f>L8836*(1-K8836)</f>
      </c>
    </row>
    <row r="8837">
      <c r="A8837" t="s">
        <v>164</v>
      </c>
      <c r="B8837" t="s">
        <v>112</v>
      </c>
      <c r="C8837" s="32" t="s">
        <v>377</v>
      </c>
      <c r="D8837" t="s">
        <v>112</v>
      </c>
      <c r="E8837" t="s">
        <v>476</v>
      </c>
      <c r="F8837" s="174" t="n">
        <v>2037</v>
      </c>
      <c r="G8837" s="175" t="n">
        <v>65</v>
      </c>
      <c r="H8837" s="176" t="n">
        <v>25948.6480856152</v>
      </c>
      <c r="I8837" s="177" t="n">
        <v>2919816.98707286</v>
      </c>
      <c r="J8837" s="178" t="str">
        <f>IF(I8837&gt;0,H8837/I8837,0)</f>
      </c>
      <c r="K8837" s="179" t="str">
        <f>1-EXP(-J8837)</f>
      </c>
      <c r="L8837" s="180" t="str">
        <f>IF(G8837=30,1,M8836)</f>
      </c>
      <c r="M8837" s="181" t="str">
        <f>L8837*(1-K8837)</f>
      </c>
    </row>
    <row r="8838">
      <c r="A8838" t="s">
        <v>164</v>
      </c>
      <c r="B8838" t="s">
        <v>112</v>
      </c>
      <c r="C8838" s="32" t="s">
        <v>377</v>
      </c>
      <c r="D8838" t="s">
        <v>112</v>
      </c>
      <c r="E8838" t="s">
        <v>476</v>
      </c>
      <c r="F8838" s="174" t="n">
        <v>2037</v>
      </c>
      <c r="G8838" s="175" t="n">
        <v>66</v>
      </c>
      <c r="H8838" s="176" t="n">
        <v>27389.1076667988</v>
      </c>
      <c r="I8838" s="177" t="n">
        <v>2809795.20434501</v>
      </c>
      <c r="J8838" s="178" t="str">
        <f>IF(I8838&gt;0,H8838/I8838,0)</f>
      </c>
      <c r="K8838" s="179" t="str">
        <f>1-EXP(-J8838)</f>
      </c>
      <c r="L8838" s="180" t="str">
        <f>IF(G8838=30,1,M8837)</f>
      </c>
      <c r="M8838" s="181" t="str">
        <f>L8838*(1-K8838)</f>
      </c>
    </row>
    <row r="8839">
      <c r="A8839" t="s">
        <v>164</v>
      </c>
      <c r="B8839" t="s">
        <v>112</v>
      </c>
      <c r="C8839" s="32" t="s">
        <v>377</v>
      </c>
      <c r="D8839" t="s">
        <v>112</v>
      </c>
      <c r="E8839" t="s">
        <v>476</v>
      </c>
      <c r="F8839" s="174" t="n">
        <v>2037</v>
      </c>
      <c r="G8839" s="175" t="n">
        <v>67</v>
      </c>
      <c r="H8839" s="176" t="n">
        <v>28903.2668934823</v>
      </c>
      <c r="I8839" s="177" t="n">
        <v>2702135.34491153</v>
      </c>
      <c r="J8839" s="178" t="str">
        <f>IF(I8839&gt;0,H8839/I8839,0)</f>
      </c>
      <c r="K8839" s="179" t="str">
        <f>1-EXP(-J8839)</f>
      </c>
      <c r="L8839" s="180" t="str">
        <f>IF(G8839=30,1,M8838)</f>
      </c>
      <c r="M8839" s="181" t="str">
        <f>L8839*(1-K8839)</f>
      </c>
    </row>
    <row r="8840">
      <c r="A8840" t="s">
        <v>164</v>
      </c>
      <c r="B8840" t="s">
        <v>112</v>
      </c>
      <c r="C8840" s="32" t="s">
        <v>377</v>
      </c>
      <c r="D8840" t="s">
        <v>112</v>
      </c>
      <c r="E8840" t="s">
        <v>476</v>
      </c>
      <c r="F8840" s="174" t="n">
        <v>2037</v>
      </c>
      <c r="G8840" s="175" t="n">
        <v>68</v>
      </c>
      <c r="H8840" s="176" t="n">
        <v>30366.7647152019</v>
      </c>
      <c r="I8840" s="177" t="n">
        <v>2585545.37001591</v>
      </c>
      <c r="J8840" s="178" t="str">
        <f>IF(I8840&gt;0,H8840/I8840,0)</f>
      </c>
      <c r="K8840" s="179" t="str">
        <f>1-EXP(-J8840)</f>
      </c>
      <c r="L8840" s="180" t="str">
        <f>IF(G8840=30,1,M8839)</f>
      </c>
      <c r="M8840" s="181" t="str">
        <f>L8840*(1-K8840)</f>
      </c>
    </row>
    <row r="8841">
      <c r="A8841" t="s">
        <v>164</v>
      </c>
      <c r="B8841" t="s">
        <v>112</v>
      </c>
      <c r="C8841" s="32" t="s">
        <v>377</v>
      </c>
      <c r="D8841" t="s">
        <v>112</v>
      </c>
      <c r="E8841" t="s">
        <v>476</v>
      </c>
      <c r="F8841" s="174" t="n">
        <v>2037</v>
      </c>
      <c r="G8841" s="175" t="n">
        <v>69</v>
      </c>
      <c r="H8841" s="176" t="n">
        <v>31642.6816757506</v>
      </c>
      <c r="I8841" s="177" t="n">
        <v>2451571.3742655</v>
      </c>
      <c r="J8841" s="178" t="str">
        <f>IF(I8841&gt;0,H8841/I8841,0)</f>
      </c>
      <c r="K8841" s="179" t="str">
        <f>1-EXP(-J8841)</f>
      </c>
      <c r="L8841" s="180" t="str">
        <f>IF(G8841=30,1,M8840)</f>
      </c>
      <c r="M8841" s="181" t="str">
        <f>L8841*(1-K8841)</f>
      </c>
    </row>
    <row r="8842">
      <c r="A8842" t="s">
        <v>164</v>
      </c>
      <c r="B8842" t="s">
        <v>112</v>
      </c>
      <c r="C8842" s="32" t="s">
        <v>377</v>
      </c>
      <c r="D8842" t="s">
        <v>112</v>
      </c>
      <c r="E8842" t="s">
        <v>476</v>
      </c>
      <c r="F8842" s="174" t="n">
        <v>2038</v>
      </c>
      <c r="G8842" s="175" t="n">
        <v>30</v>
      </c>
      <c r="H8842" s="176" t="n">
        <v>777.316312717667</v>
      </c>
      <c r="I8842" s="177" t="n">
        <v>4653435.833222</v>
      </c>
      <c r="J8842" s="178" t="str">
        <f>IF(I8842&gt;0,H8842/I8842,0)</f>
      </c>
      <c r="K8842" s="179" t="str">
        <f>1-EXP(-J8842)</f>
      </c>
      <c r="L8842" s="180" t="str">
        <f>IF(G8842=30,1,M8841)</f>
      </c>
      <c r="M8842" s="181" t="str">
        <f>L8842*(1-K8842)</f>
      </c>
    </row>
    <row r="8843">
      <c r="A8843" t="s">
        <v>164</v>
      </c>
      <c r="B8843" t="s">
        <v>112</v>
      </c>
      <c r="C8843" s="32" t="s">
        <v>377</v>
      </c>
      <c r="D8843" t="s">
        <v>112</v>
      </c>
      <c r="E8843" t="s">
        <v>476</v>
      </c>
      <c r="F8843" s="174" t="n">
        <v>2038</v>
      </c>
      <c r="G8843" s="175" t="n">
        <v>31</v>
      </c>
      <c r="H8843" s="176" t="n">
        <v>1056.64027631744</v>
      </c>
      <c r="I8843" s="177" t="n">
        <v>4679780.66359376</v>
      </c>
      <c r="J8843" s="178" t="str">
        <f>IF(I8843&gt;0,H8843/I8843,0)</f>
      </c>
      <c r="K8843" s="179" t="str">
        <f>1-EXP(-J8843)</f>
      </c>
      <c r="L8843" s="180" t="str">
        <f>IF(G8843=30,1,M8842)</f>
      </c>
      <c r="M8843" s="181" t="str">
        <f>L8843*(1-K8843)</f>
      </c>
    </row>
    <row r="8844">
      <c r="A8844" t="s">
        <v>164</v>
      </c>
      <c r="B8844" t="s">
        <v>112</v>
      </c>
      <c r="C8844" s="32" t="s">
        <v>377</v>
      </c>
      <c r="D8844" t="s">
        <v>112</v>
      </c>
      <c r="E8844" t="s">
        <v>476</v>
      </c>
      <c r="F8844" s="174" t="n">
        <v>2038</v>
      </c>
      <c r="G8844" s="175" t="n">
        <v>32</v>
      </c>
      <c r="H8844" s="176" t="n">
        <v>1092.3068516284</v>
      </c>
      <c r="I8844" s="177" t="n">
        <v>4596912.81640778</v>
      </c>
      <c r="J8844" s="178" t="str">
        <f>IF(I8844&gt;0,H8844/I8844,0)</f>
      </c>
      <c r="K8844" s="179" t="str">
        <f>1-EXP(-J8844)</f>
      </c>
      <c r="L8844" s="180" t="str">
        <f>IF(G8844=30,1,M8843)</f>
      </c>
      <c r="M8844" s="181" t="str">
        <f>L8844*(1-K8844)</f>
      </c>
    </row>
    <row r="8845">
      <c r="A8845" t="s">
        <v>164</v>
      </c>
      <c r="B8845" t="s">
        <v>112</v>
      </c>
      <c r="C8845" s="32" t="s">
        <v>377</v>
      </c>
      <c r="D8845" t="s">
        <v>112</v>
      </c>
      <c r="E8845" t="s">
        <v>476</v>
      </c>
      <c r="F8845" s="174" t="n">
        <v>2038</v>
      </c>
      <c r="G8845" s="175" t="n">
        <v>33</v>
      </c>
      <c r="H8845" s="176" t="n">
        <v>1141.25835237648</v>
      </c>
      <c r="I8845" s="177" t="n">
        <v>4535935.57280462</v>
      </c>
      <c r="J8845" s="178" t="str">
        <f>IF(I8845&gt;0,H8845/I8845,0)</f>
      </c>
      <c r="K8845" s="179" t="str">
        <f>1-EXP(-J8845)</f>
      </c>
      <c r="L8845" s="180" t="str">
        <f>IF(G8845=30,1,M8844)</f>
      </c>
      <c r="M8845" s="181" t="str">
        <f>L8845*(1-K8845)</f>
      </c>
    </row>
    <row r="8846">
      <c r="A8846" t="s">
        <v>164</v>
      </c>
      <c r="B8846" t="s">
        <v>112</v>
      </c>
      <c r="C8846" s="32" t="s">
        <v>377</v>
      </c>
      <c r="D8846" t="s">
        <v>112</v>
      </c>
      <c r="E8846" t="s">
        <v>476</v>
      </c>
      <c r="F8846" s="174" t="n">
        <v>2038</v>
      </c>
      <c r="G8846" s="175" t="n">
        <v>34</v>
      </c>
      <c r="H8846" s="176" t="n">
        <v>1181.65183148098</v>
      </c>
      <c r="I8846" s="177" t="n">
        <v>4407258.37649329</v>
      </c>
      <c r="J8846" s="178" t="str">
        <f>IF(I8846&gt;0,H8846/I8846,0)</f>
      </c>
      <c r="K8846" s="179" t="str">
        <f>1-EXP(-J8846)</f>
      </c>
      <c r="L8846" s="180" t="str">
        <f>IF(G8846=30,1,M8845)</f>
      </c>
      <c r="M8846" s="181" t="str">
        <f>L8846*(1-K8846)</f>
      </c>
    </row>
    <row r="8847">
      <c r="A8847" t="s">
        <v>164</v>
      </c>
      <c r="B8847" t="s">
        <v>112</v>
      </c>
      <c r="C8847" s="32" t="s">
        <v>377</v>
      </c>
      <c r="D8847" t="s">
        <v>112</v>
      </c>
      <c r="E8847" t="s">
        <v>476</v>
      </c>
      <c r="F8847" s="174" t="n">
        <v>2038</v>
      </c>
      <c r="G8847" s="175" t="n">
        <v>35</v>
      </c>
      <c r="H8847" s="176" t="n">
        <v>1561.01646158794</v>
      </c>
      <c r="I8847" s="177" t="n">
        <v>4341478.07195024</v>
      </c>
      <c r="J8847" s="178" t="str">
        <f>IF(I8847&gt;0,H8847/I8847,0)</f>
      </c>
      <c r="K8847" s="179" t="str">
        <f>1-EXP(-J8847)</f>
      </c>
      <c r="L8847" s="180" t="str">
        <f>IF(G8847=30,1,M8846)</f>
      </c>
      <c r="M8847" s="181" t="str">
        <f>L8847*(1-K8847)</f>
      </c>
    </row>
    <row r="8848">
      <c r="A8848" t="s">
        <v>164</v>
      </c>
      <c r="B8848" t="s">
        <v>112</v>
      </c>
      <c r="C8848" s="32" t="s">
        <v>377</v>
      </c>
      <c r="D8848" t="s">
        <v>112</v>
      </c>
      <c r="E8848" t="s">
        <v>476</v>
      </c>
      <c r="F8848" s="174" t="n">
        <v>2038</v>
      </c>
      <c r="G8848" s="175" t="n">
        <v>36</v>
      </c>
      <c r="H8848" s="176" t="n">
        <v>1945.19320066139</v>
      </c>
      <c r="I8848" s="177" t="n">
        <v>4318560.51290437</v>
      </c>
      <c r="J8848" s="178" t="str">
        <f>IF(I8848&gt;0,H8848/I8848,0)</f>
      </c>
      <c r="K8848" s="179" t="str">
        <f>1-EXP(-J8848)</f>
      </c>
      <c r="L8848" s="180" t="str">
        <f>IF(G8848=30,1,M8847)</f>
      </c>
      <c r="M8848" s="181" t="str">
        <f>L8848*(1-K8848)</f>
      </c>
    </row>
    <row r="8849">
      <c r="A8849" t="s">
        <v>164</v>
      </c>
      <c r="B8849" t="s">
        <v>112</v>
      </c>
      <c r="C8849" s="32" t="s">
        <v>377</v>
      </c>
      <c r="D8849" t="s">
        <v>112</v>
      </c>
      <c r="E8849" t="s">
        <v>476</v>
      </c>
      <c r="F8849" s="174" t="n">
        <v>2038</v>
      </c>
      <c r="G8849" s="175" t="n">
        <v>37</v>
      </c>
      <c r="H8849" s="176" t="n">
        <v>2078.97680294331</v>
      </c>
      <c r="I8849" s="177" t="n">
        <v>4297460.44360414</v>
      </c>
      <c r="J8849" s="178" t="str">
        <f>IF(I8849&gt;0,H8849/I8849,0)</f>
      </c>
      <c r="K8849" s="179" t="str">
        <f>1-EXP(-J8849)</f>
      </c>
      <c r="L8849" s="180" t="str">
        <f>IF(G8849=30,1,M8848)</f>
      </c>
      <c r="M8849" s="181" t="str">
        <f>L8849*(1-K8849)</f>
      </c>
    </row>
    <row r="8850">
      <c r="A8850" t="s">
        <v>164</v>
      </c>
      <c r="B8850" t="s">
        <v>112</v>
      </c>
      <c r="C8850" s="32" t="s">
        <v>377</v>
      </c>
      <c r="D8850" t="s">
        <v>112</v>
      </c>
      <c r="E8850" t="s">
        <v>476</v>
      </c>
      <c r="F8850" s="174" t="n">
        <v>2038</v>
      </c>
      <c r="G8850" s="175" t="n">
        <v>38</v>
      </c>
      <c r="H8850" s="176" t="n">
        <v>2228.7041342192</v>
      </c>
      <c r="I8850" s="177" t="n">
        <v>4275870.14623547</v>
      </c>
      <c r="J8850" s="178" t="str">
        <f>IF(I8850&gt;0,H8850/I8850,0)</f>
      </c>
      <c r="K8850" s="179" t="str">
        <f>1-EXP(-J8850)</f>
      </c>
      <c r="L8850" s="180" t="str">
        <f>IF(G8850=30,1,M8849)</f>
      </c>
      <c r="M8850" s="181" t="str">
        <f>L8850*(1-K8850)</f>
      </c>
    </row>
    <row r="8851">
      <c r="A8851" t="s">
        <v>164</v>
      </c>
      <c r="B8851" t="s">
        <v>112</v>
      </c>
      <c r="C8851" s="32" t="s">
        <v>377</v>
      </c>
      <c r="D8851" t="s">
        <v>112</v>
      </c>
      <c r="E8851" t="s">
        <v>476</v>
      </c>
      <c r="F8851" s="174" t="n">
        <v>2038</v>
      </c>
      <c r="G8851" s="175" t="n">
        <v>39</v>
      </c>
      <c r="H8851" s="176" t="n">
        <v>2415.85781001933</v>
      </c>
      <c r="I8851" s="177" t="n">
        <v>4293420.76563285</v>
      </c>
      <c r="J8851" s="178" t="str">
        <f>IF(I8851&gt;0,H8851/I8851,0)</f>
      </c>
      <c r="K8851" s="179" t="str">
        <f>1-EXP(-J8851)</f>
      </c>
      <c r="L8851" s="180" t="str">
        <f>IF(G8851=30,1,M8850)</f>
      </c>
      <c r="M8851" s="181" t="str">
        <f>L8851*(1-K8851)</f>
      </c>
    </row>
    <row r="8852">
      <c r="A8852" t="s">
        <v>164</v>
      </c>
      <c r="B8852" t="s">
        <v>112</v>
      </c>
      <c r="C8852" s="32" t="s">
        <v>377</v>
      </c>
      <c r="D8852" t="s">
        <v>112</v>
      </c>
      <c r="E8852" t="s">
        <v>476</v>
      </c>
      <c r="F8852" s="174" t="n">
        <v>2038</v>
      </c>
      <c r="G8852" s="175" t="n">
        <v>40</v>
      </c>
      <c r="H8852" s="176" t="n">
        <v>3290.28066201408</v>
      </c>
      <c r="I8852" s="177" t="n">
        <v>4349467.36557085</v>
      </c>
      <c r="J8852" s="178" t="str">
        <f>IF(I8852&gt;0,H8852/I8852,0)</f>
      </c>
      <c r="K8852" s="179" t="str">
        <f>1-EXP(-J8852)</f>
      </c>
      <c r="L8852" s="180" t="str">
        <f>IF(G8852=30,1,M8851)</f>
      </c>
      <c r="M8852" s="181" t="str">
        <f>L8852*(1-K8852)</f>
      </c>
    </row>
    <row r="8853">
      <c r="A8853" t="s">
        <v>164</v>
      </c>
      <c r="B8853" t="s">
        <v>112</v>
      </c>
      <c r="C8853" s="32" t="s">
        <v>377</v>
      </c>
      <c r="D8853" t="s">
        <v>112</v>
      </c>
      <c r="E8853" t="s">
        <v>476</v>
      </c>
      <c r="F8853" s="174" t="n">
        <v>2038</v>
      </c>
      <c r="G8853" s="175" t="n">
        <v>41</v>
      </c>
      <c r="H8853" s="176" t="n">
        <v>3951.44494181974</v>
      </c>
      <c r="I8853" s="177" t="n">
        <v>4481772.85372632</v>
      </c>
      <c r="J8853" s="178" t="str">
        <f>IF(I8853&gt;0,H8853/I8853,0)</f>
      </c>
      <c r="K8853" s="179" t="str">
        <f>1-EXP(-J8853)</f>
      </c>
      <c r="L8853" s="180" t="str">
        <f>IF(G8853=30,1,M8852)</f>
      </c>
      <c r="M8853" s="181" t="str">
        <f>L8853*(1-K8853)</f>
      </c>
    </row>
    <row r="8854">
      <c r="A8854" t="s">
        <v>164</v>
      </c>
      <c r="B8854" t="s">
        <v>112</v>
      </c>
      <c r="C8854" s="32" t="s">
        <v>377</v>
      </c>
      <c r="D8854" t="s">
        <v>112</v>
      </c>
      <c r="E8854" t="s">
        <v>476</v>
      </c>
      <c r="F8854" s="174" t="n">
        <v>2038</v>
      </c>
      <c r="G8854" s="175" t="n">
        <v>42</v>
      </c>
      <c r="H8854" s="176" t="n">
        <v>4234.39073906361</v>
      </c>
      <c r="I8854" s="177" t="n">
        <v>4434946.70413359</v>
      </c>
      <c r="J8854" s="178" t="str">
        <f>IF(I8854&gt;0,H8854/I8854,0)</f>
      </c>
      <c r="K8854" s="179" t="str">
        <f>1-EXP(-J8854)</f>
      </c>
      <c r="L8854" s="180" t="str">
        <f>IF(G8854=30,1,M8853)</f>
      </c>
      <c r="M8854" s="181" t="str">
        <f>L8854*(1-K8854)</f>
      </c>
    </row>
    <row r="8855">
      <c r="A8855" t="s">
        <v>164</v>
      </c>
      <c r="B8855" t="s">
        <v>112</v>
      </c>
      <c r="C8855" s="32" t="s">
        <v>377</v>
      </c>
      <c r="D8855" t="s">
        <v>112</v>
      </c>
      <c r="E8855" t="s">
        <v>476</v>
      </c>
      <c r="F8855" s="174" t="n">
        <v>2038</v>
      </c>
      <c r="G8855" s="175" t="n">
        <v>43</v>
      </c>
      <c r="H8855" s="176" t="n">
        <v>4518.4270192144</v>
      </c>
      <c r="I8855" s="177" t="n">
        <v>4357969.61179515</v>
      </c>
      <c r="J8855" s="178" t="str">
        <f>IF(I8855&gt;0,H8855/I8855,0)</f>
      </c>
      <c r="K8855" s="179" t="str">
        <f>1-EXP(-J8855)</f>
      </c>
      <c r="L8855" s="180" t="str">
        <f>IF(G8855=30,1,M8854)</f>
      </c>
      <c r="M8855" s="181" t="str">
        <f>L8855*(1-K8855)</f>
      </c>
    </row>
    <row r="8856">
      <c r="A8856" t="s">
        <v>164</v>
      </c>
      <c r="B8856" t="s">
        <v>112</v>
      </c>
      <c r="C8856" s="32" t="s">
        <v>377</v>
      </c>
      <c r="D8856" t="s">
        <v>112</v>
      </c>
      <c r="E8856" t="s">
        <v>476</v>
      </c>
      <c r="F8856" s="174" t="n">
        <v>2038</v>
      </c>
      <c r="G8856" s="175" t="n">
        <v>44</v>
      </c>
      <c r="H8856" s="176" t="n">
        <v>4850.08919035496</v>
      </c>
      <c r="I8856" s="177" t="n">
        <v>4296055.69478353</v>
      </c>
      <c r="J8856" s="178" t="str">
        <f>IF(I8856&gt;0,H8856/I8856,0)</f>
      </c>
      <c r="K8856" s="179" t="str">
        <f>1-EXP(-J8856)</f>
      </c>
      <c r="L8856" s="180" t="str">
        <f>IF(G8856=30,1,M8855)</f>
      </c>
      <c r="M8856" s="181" t="str">
        <f>L8856*(1-K8856)</f>
      </c>
    </row>
    <row r="8857">
      <c r="A8857" t="s">
        <v>164</v>
      </c>
      <c r="B8857" t="s">
        <v>112</v>
      </c>
      <c r="C8857" s="32" t="s">
        <v>377</v>
      </c>
      <c r="D8857" t="s">
        <v>112</v>
      </c>
      <c r="E8857" t="s">
        <v>476</v>
      </c>
      <c r="F8857" s="174" t="n">
        <v>2038</v>
      </c>
      <c r="G8857" s="175" t="n">
        <v>45</v>
      </c>
      <c r="H8857" s="176" t="n">
        <v>6144.62010395313</v>
      </c>
      <c r="I8857" s="177" t="n">
        <v>4237178.45922371</v>
      </c>
      <c r="J8857" s="178" t="str">
        <f>IF(I8857&gt;0,H8857/I8857,0)</f>
      </c>
      <c r="K8857" s="179" t="str">
        <f>1-EXP(-J8857)</f>
      </c>
      <c r="L8857" s="180" t="str">
        <f>IF(G8857=30,1,M8856)</f>
      </c>
      <c r="M8857" s="181" t="str">
        <f>L8857*(1-K8857)</f>
      </c>
    </row>
    <row r="8858">
      <c r="A8858" t="s">
        <v>164</v>
      </c>
      <c r="B8858" t="s">
        <v>112</v>
      </c>
      <c r="C8858" s="32" t="s">
        <v>377</v>
      </c>
      <c r="D8858" t="s">
        <v>112</v>
      </c>
      <c r="E8858" t="s">
        <v>476</v>
      </c>
      <c r="F8858" s="174" t="n">
        <v>2038</v>
      </c>
      <c r="G8858" s="175" t="n">
        <v>46</v>
      </c>
      <c r="H8858" s="176" t="n">
        <v>6756.31889060837</v>
      </c>
      <c r="I8858" s="177" t="n">
        <v>4266283.47518925</v>
      </c>
      <c r="J8858" s="178" t="str">
        <f>IF(I8858&gt;0,H8858/I8858,0)</f>
      </c>
      <c r="K8858" s="179" t="str">
        <f>1-EXP(-J8858)</f>
      </c>
      <c r="L8858" s="180" t="str">
        <f>IF(G8858=30,1,M8857)</f>
      </c>
      <c r="M8858" s="181" t="str">
        <f>L8858*(1-K8858)</f>
      </c>
    </row>
    <row r="8859">
      <c r="A8859" t="s">
        <v>164</v>
      </c>
      <c r="B8859" t="s">
        <v>112</v>
      </c>
      <c r="C8859" s="32" t="s">
        <v>377</v>
      </c>
      <c r="D8859" t="s">
        <v>112</v>
      </c>
      <c r="E8859" t="s">
        <v>476</v>
      </c>
      <c r="F8859" s="174" t="n">
        <v>2038</v>
      </c>
      <c r="G8859" s="175" t="n">
        <v>47</v>
      </c>
      <c r="H8859" s="176" t="n">
        <v>7413.57784930512</v>
      </c>
      <c r="I8859" s="177" t="n">
        <v>4276023.64898999</v>
      </c>
      <c r="J8859" s="178" t="str">
        <f>IF(I8859&gt;0,H8859/I8859,0)</f>
      </c>
      <c r="K8859" s="179" t="str">
        <f>1-EXP(-J8859)</f>
      </c>
      <c r="L8859" s="180" t="str">
        <f>IF(G8859=30,1,M8858)</f>
      </c>
      <c r="M8859" s="181" t="str">
        <f>L8859*(1-K8859)</f>
      </c>
    </row>
    <row r="8860">
      <c r="A8860" t="s">
        <v>164</v>
      </c>
      <c r="B8860" t="s">
        <v>112</v>
      </c>
      <c r="C8860" s="32" t="s">
        <v>377</v>
      </c>
      <c r="D8860" t="s">
        <v>112</v>
      </c>
      <c r="E8860" t="s">
        <v>476</v>
      </c>
      <c r="F8860" s="174" t="n">
        <v>2038</v>
      </c>
      <c r="G8860" s="175" t="n">
        <v>48</v>
      </c>
      <c r="H8860" s="176" t="n">
        <v>10992.9611590986</v>
      </c>
      <c r="I8860" s="177" t="n">
        <v>6291283.97684831</v>
      </c>
      <c r="J8860" s="178" t="str">
        <f>IF(I8860&gt;0,H8860/I8860,0)</f>
      </c>
      <c r="K8860" s="179" t="str">
        <f>1-EXP(-J8860)</f>
      </c>
      <c r="L8860" s="180" t="str">
        <f>IF(G8860=30,1,M8859)</f>
      </c>
      <c r="M8860" s="181" t="str">
        <f>L8860*(1-K8860)</f>
      </c>
    </row>
    <row r="8861">
      <c r="A8861" t="s">
        <v>164</v>
      </c>
      <c r="B8861" t="s">
        <v>112</v>
      </c>
      <c r="C8861" s="32" t="s">
        <v>377</v>
      </c>
      <c r="D8861" t="s">
        <v>112</v>
      </c>
      <c r="E8861" t="s">
        <v>476</v>
      </c>
      <c r="F8861" s="174" t="n">
        <v>2038</v>
      </c>
      <c r="G8861" s="175" t="n">
        <v>49</v>
      </c>
      <c r="H8861" s="176" t="n">
        <v>8775.19555262826</v>
      </c>
      <c r="I8861" s="177" t="n">
        <v>4217135.01600243</v>
      </c>
      <c r="J8861" s="178" t="str">
        <f>IF(I8861&gt;0,H8861/I8861,0)</f>
      </c>
      <c r="K8861" s="179" t="str">
        <f>1-EXP(-J8861)</f>
      </c>
      <c r="L8861" s="180" t="str">
        <f>IF(G8861=30,1,M8860)</f>
      </c>
      <c r="M8861" s="181" t="str">
        <f>L8861*(1-K8861)</f>
      </c>
    </row>
    <row r="8862">
      <c r="A8862" t="s">
        <v>164</v>
      </c>
      <c r="B8862" t="s">
        <v>112</v>
      </c>
      <c r="C8862" s="32" t="s">
        <v>377</v>
      </c>
      <c r="D8862" t="s">
        <v>112</v>
      </c>
      <c r="E8862" t="s">
        <v>476</v>
      </c>
      <c r="F8862" s="174" t="n">
        <v>2038</v>
      </c>
      <c r="G8862" s="175" t="n">
        <v>50</v>
      </c>
      <c r="H8862" s="176" t="n">
        <v>10043.3064006305</v>
      </c>
      <c r="I8862" s="177" t="n">
        <v>4190125.79571312</v>
      </c>
      <c r="J8862" s="178" t="str">
        <f>IF(I8862&gt;0,H8862/I8862,0)</f>
      </c>
      <c r="K8862" s="179" t="str">
        <f>1-EXP(-J8862)</f>
      </c>
      <c r="L8862" s="180" t="str">
        <f>IF(G8862=30,1,M8861)</f>
      </c>
      <c r="M8862" s="181" t="str">
        <f>L8862*(1-K8862)</f>
      </c>
    </row>
    <row r="8863">
      <c r="A8863" t="s">
        <v>164</v>
      </c>
      <c r="B8863" t="s">
        <v>112</v>
      </c>
      <c r="C8863" s="32" t="s">
        <v>377</v>
      </c>
      <c r="D8863" t="s">
        <v>112</v>
      </c>
      <c r="E8863" t="s">
        <v>476</v>
      </c>
      <c r="F8863" s="174" t="n">
        <v>2038</v>
      </c>
      <c r="G8863" s="175" t="n">
        <v>51</v>
      </c>
      <c r="H8863" s="176" t="n">
        <v>10619.8922098907</v>
      </c>
      <c r="I8863" s="177" t="n">
        <v>4049468.52386624</v>
      </c>
      <c r="J8863" s="178" t="str">
        <f>IF(I8863&gt;0,H8863/I8863,0)</f>
      </c>
      <c r="K8863" s="179" t="str">
        <f>1-EXP(-J8863)</f>
      </c>
      <c r="L8863" s="180" t="str">
        <f>IF(G8863=30,1,M8862)</f>
      </c>
      <c r="M8863" s="181" t="str">
        <f>L8863*(1-K8863)</f>
      </c>
    </row>
    <row r="8864">
      <c r="A8864" t="s">
        <v>164</v>
      </c>
      <c r="B8864" t="s">
        <v>112</v>
      </c>
      <c r="C8864" s="32" t="s">
        <v>377</v>
      </c>
      <c r="D8864" t="s">
        <v>112</v>
      </c>
      <c r="E8864" t="s">
        <v>476</v>
      </c>
      <c r="F8864" s="174" t="n">
        <v>2038</v>
      </c>
      <c r="G8864" s="175" t="n">
        <v>52</v>
      </c>
      <c r="H8864" s="176" t="n">
        <v>11469.8166199805</v>
      </c>
      <c r="I8864" s="177" t="n">
        <v>4003310.45539837</v>
      </c>
      <c r="J8864" s="178" t="str">
        <f>IF(I8864&gt;0,H8864/I8864,0)</f>
      </c>
      <c r="K8864" s="179" t="str">
        <f>1-EXP(-J8864)</f>
      </c>
      <c r="L8864" s="180" t="str">
        <f>IF(G8864=30,1,M8863)</f>
      </c>
      <c r="M8864" s="181" t="str">
        <f>L8864*(1-K8864)</f>
      </c>
    </row>
    <row r="8865">
      <c r="A8865" t="s">
        <v>164</v>
      </c>
      <c r="B8865" t="s">
        <v>112</v>
      </c>
      <c r="C8865" s="32" t="s">
        <v>377</v>
      </c>
      <c r="D8865" t="s">
        <v>112</v>
      </c>
      <c r="E8865" t="s">
        <v>476</v>
      </c>
      <c r="F8865" s="174" t="n">
        <v>2038</v>
      </c>
      <c r="G8865" s="175" t="n">
        <v>53</v>
      </c>
      <c r="H8865" s="176" t="n">
        <v>12653.8419707196</v>
      </c>
      <c r="I8865" s="177" t="n">
        <v>4046049.16657191</v>
      </c>
      <c r="J8865" s="178" t="str">
        <f>IF(I8865&gt;0,H8865/I8865,0)</f>
      </c>
      <c r="K8865" s="179" t="str">
        <f>1-EXP(-J8865)</f>
      </c>
      <c r="L8865" s="180" t="str">
        <f>IF(G8865=30,1,M8864)</f>
      </c>
      <c r="M8865" s="181" t="str">
        <f>L8865*(1-K8865)</f>
      </c>
    </row>
    <row r="8866">
      <c r="A8866" t="s">
        <v>164</v>
      </c>
      <c r="B8866" t="s">
        <v>112</v>
      </c>
      <c r="C8866" s="32" t="s">
        <v>377</v>
      </c>
      <c r="D8866" t="s">
        <v>112</v>
      </c>
      <c r="E8866" t="s">
        <v>476</v>
      </c>
      <c r="F8866" s="174" t="n">
        <v>2038</v>
      </c>
      <c r="G8866" s="175" t="n">
        <v>54</v>
      </c>
      <c r="H8866" s="176" t="n">
        <v>14022.834974631</v>
      </c>
      <c r="I8866" s="177" t="n">
        <v>4111102.59305467</v>
      </c>
      <c r="J8866" s="178" t="str">
        <f>IF(I8866&gt;0,H8866/I8866,0)</f>
      </c>
      <c r="K8866" s="179" t="str">
        <f>1-EXP(-J8866)</f>
      </c>
      <c r="L8866" s="180" t="str">
        <f>IF(G8866=30,1,M8865)</f>
      </c>
      <c r="M8866" s="181" t="str">
        <f>L8866*(1-K8866)</f>
      </c>
    </row>
    <row r="8867">
      <c r="A8867" t="s">
        <v>164</v>
      </c>
      <c r="B8867" t="s">
        <v>112</v>
      </c>
      <c r="C8867" s="32" t="s">
        <v>377</v>
      </c>
      <c r="D8867" t="s">
        <v>112</v>
      </c>
      <c r="E8867" t="s">
        <v>476</v>
      </c>
      <c r="F8867" s="174" t="n">
        <v>2038</v>
      </c>
      <c r="G8867" s="175" t="n">
        <v>55</v>
      </c>
      <c r="H8867" s="176" t="n">
        <v>15073.1236534546</v>
      </c>
      <c r="I8867" s="177" t="n">
        <v>4070382.46434357</v>
      </c>
      <c r="J8867" s="178" t="str">
        <f>IF(I8867&gt;0,H8867/I8867,0)</f>
      </c>
      <c r="K8867" s="179" t="str">
        <f>1-EXP(-J8867)</f>
      </c>
      <c r="L8867" s="180" t="str">
        <f>IF(G8867=30,1,M8866)</f>
      </c>
      <c r="M8867" s="181" t="str">
        <f>L8867*(1-K8867)</f>
      </c>
    </row>
    <row r="8868">
      <c r="A8868" t="s">
        <v>164</v>
      </c>
      <c r="B8868" t="s">
        <v>112</v>
      </c>
      <c r="C8868" s="32" t="s">
        <v>377</v>
      </c>
      <c r="D8868" t="s">
        <v>112</v>
      </c>
      <c r="E8868" t="s">
        <v>476</v>
      </c>
      <c r="F8868" s="174" t="n">
        <v>2038</v>
      </c>
      <c r="G8868" s="175" t="n">
        <v>56</v>
      </c>
      <c r="H8868" s="176" t="n">
        <v>15848.7824807581</v>
      </c>
      <c r="I8868" s="177" t="n">
        <v>3921444.83464497</v>
      </c>
      <c r="J8868" s="178" t="str">
        <f>IF(I8868&gt;0,H8868/I8868,0)</f>
      </c>
      <c r="K8868" s="179" t="str">
        <f>1-EXP(-J8868)</f>
      </c>
      <c r="L8868" s="180" t="str">
        <f>IF(G8868=30,1,M8867)</f>
      </c>
      <c r="M8868" s="181" t="str">
        <f>L8868*(1-K8868)</f>
      </c>
    </row>
    <row r="8869">
      <c r="A8869" t="s">
        <v>164</v>
      </c>
      <c r="B8869" t="s">
        <v>112</v>
      </c>
      <c r="C8869" s="32" t="s">
        <v>377</v>
      </c>
      <c r="D8869" t="s">
        <v>112</v>
      </c>
      <c r="E8869" t="s">
        <v>476</v>
      </c>
      <c r="F8869" s="174" t="n">
        <v>2038</v>
      </c>
      <c r="G8869" s="175" t="n">
        <v>57</v>
      </c>
      <c r="H8869" s="176" t="n">
        <v>16899.015376434</v>
      </c>
      <c r="I8869" s="177" t="n">
        <v>3831369.85003973</v>
      </c>
      <c r="J8869" s="178" t="str">
        <f>IF(I8869&gt;0,H8869/I8869,0)</f>
      </c>
      <c r="K8869" s="179" t="str">
        <f>1-EXP(-J8869)</f>
      </c>
      <c r="L8869" s="180" t="str">
        <f>IF(G8869=30,1,M8868)</f>
      </c>
      <c r="M8869" s="181" t="str">
        <f>L8869*(1-K8869)</f>
      </c>
    </row>
    <row r="8870">
      <c r="A8870" t="s">
        <v>164</v>
      </c>
      <c r="B8870" t="s">
        <v>112</v>
      </c>
      <c r="C8870" s="32" t="s">
        <v>377</v>
      </c>
      <c r="D8870" t="s">
        <v>112</v>
      </c>
      <c r="E8870" t="s">
        <v>476</v>
      </c>
      <c r="F8870" s="174" t="n">
        <v>2038</v>
      </c>
      <c r="G8870" s="175" t="n">
        <v>58</v>
      </c>
      <c r="H8870" s="176" t="n">
        <v>18095.7097669488</v>
      </c>
      <c r="I8870" s="177" t="n">
        <v>3755208.40908831</v>
      </c>
      <c r="J8870" s="178" t="str">
        <f>IF(I8870&gt;0,H8870/I8870,0)</f>
      </c>
      <c r="K8870" s="179" t="str">
        <f>1-EXP(-J8870)</f>
      </c>
      <c r="L8870" s="180" t="str">
        <f>IF(G8870=30,1,M8869)</f>
      </c>
      <c r="M8870" s="181" t="str">
        <f>L8870*(1-K8870)</f>
      </c>
    </row>
    <row r="8871">
      <c r="A8871" t="s">
        <v>164</v>
      </c>
      <c r="B8871" t="s">
        <v>112</v>
      </c>
      <c r="C8871" s="32" t="s">
        <v>377</v>
      </c>
      <c r="D8871" t="s">
        <v>112</v>
      </c>
      <c r="E8871" t="s">
        <v>476</v>
      </c>
      <c r="F8871" s="174" t="n">
        <v>2038</v>
      </c>
      <c r="G8871" s="175" t="n">
        <v>59</v>
      </c>
      <c r="H8871" s="176" t="n">
        <v>19356.6525993016</v>
      </c>
      <c r="I8871" s="177" t="n">
        <v>3672768.37775637</v>
      </c>
      <c r="J8871" s="178" t="str">
        <f>IF(I8871&gt;0,H8871/I8871,0)</f>
      </c>
      <c r="K8871" s="179" t="str">
        <f>1-EXP(-J8871)</f>
      </c>
      <c r="L8871" s="180" t="str">
        <f>IF(G8871=30,1,M8870)</f>
      </c>
      <c r="M8871" s="181" t="str">
        <f>L8871*(1-K8871)</f>
      </c>
    </row>
    <row r="8872">
      <c r="A8872" t="s">
        <v>164</v>
      </c>
      <c r="B8872" t="s">
        <v>112</v>
      </c>
      <c r="C8872" s="32" t="s">
        <v>377</v>
      </c>
      <c r="D8872" t="s">
        <v>112</v>
      </c>
      <c r="E8872" t="s">
        <v>476</v>
      </c>
      <c r="F8872" s="174" t="n">
        <v>2038</v>
      </c>
      <c r="G8872" s="175" t="n">
        <v>60</v>
      </c>
      <c r="H8872" s="176" t="n">
        <v>20624.9195711035</v>
      </c>
      <c r="I8872" s="177" t="n">
        <v>3571099.78735294</v>
      </c>
      <c r="J8872" s="178" t="str">
        <f>IF(I8872&gt;0,H8872/I8872,0)</f>
      </c>
      <c r="K8872" s="179" t="str">
        <f>1-EXP(-J8872)</f>
      </c>
      <c r="L8872" s="180" t="str">
        <f>IF(G8872=30,1,M8871)</f>
      </c>
      <c r="M8872" s="181" t="str">
        <f>L8872*(1-K8872)</f>
      </c>
    </row>
    <row r="8873">
      <c r="A8873" t="s">
        <v>164</v>
      </c>
      <c r="B8873" t="s">
        <v>112</v>
      </c>
      <c r="C8873" s="32" t="s">
        <v>377</v>
      </c>
      <c r="D8873" t="s">
        <v>112</v>
      </c>
      <c r="E8873" t="s">
        <v>476</v>
      </c>
      <c r="F8873" s="174" t="n">
        <v>2038</v>
      </c>
      <c r="G8873" s="175" t="n">
        <v>61</v>
      </c>
      <c r="H8873" s="176" t="n">
        <v>22061.3679709191</v>
      </c>
      <c r="I8873" s="177" t="n">
        <v>3483368.73278787</v>
      </c>
      <c r="J8873" s="178" t="str">
        <f>IF(I8873&gt;0,H8873/I8873,0)</f>
      </c>
      <c r="K8873" s="179" t="str">
        <f>1-EXP(-J8873)</f>
      </c>
      <c r="L8873" s="180" t="str">
        <f>IF(G8873=30,1,M8872)</f>
      </c>
      <c r="M8873" s="181" t="str">
        <f>L8873*(1-K8873)</f>
      </c>
    </row>
    <row r="8874">
      <c r="A8874" t="s">
        <v>164</v>
      </c>
      <c r="B8874" t="s">
        <v>112</v>
      </c>
      <c r="C8874" s="32" t="s">
        <v>377</v>
      </c>
      <c r="D8874" t="s">
        <v>112</v>
      </c>
      <c r="E8874" t="s">
        <v>476</v>
      </c>
      <c r="F8874" s="174" t="n">
        <v>2038</v>
      </c>
      <c r="G8874" s="175" t="n">
        <v>62</v>
      </c>
      <c r="H8874" s="176" t="n">
        <v>23480.806229939</v>
      </c>
      <c r="I8874" s="177" t="n">
        <v>3384039.3979623</v>
      </c>
      <c r="J8874" s="178" t="str">
        <f>IF(I8874&gt;0,H8874/I8874,0)</f>
      </c>
      <c r="K8874" s="179" t="str">
        <f>1-EXP(-J8874)</f>
      </c>
      <c r="L8874" s="180" t="str">
        <f>IF(G8874=30,1,M8873)</f>
      </c>
      <c r="M8874" s="181" t="str">
        <f>L8874*(1-K8874)</f>
      </c>
    </row>
    <row r="8875">
      <c r="A8875" t="s">
        <v>164</v>
      </c>
      <c r="B8875" t="s">
        <v>112</v>
      </c>
      <c r="C8875" s="32" t="s">
        <v>377</v>
      </c>
      <c r="D8875" t="s">
        <v>112</v>
      </c>
      <c r="E8875" t="s">
        <v>476</v>
      </c>
      <c r="F8875" s="174" t="n">
        <v>2038</v>
      </c>
      <c r="G8875" s="175" t="n">
        <v>63</v>
      </c>
      <c r="H8875" s="176" t="n">
        <v>24959.4161988147</v>
      </c>
      <c r="I8875" s="177" t="n">
        <v>3282756.56602043</v>
      </c>
      <c r="J8875" s="178" t="str">
        <f>IF(I8875&gt;0,H8875/I8875,0)</f>
      </c>
      <c r="K8875" s="179" t="str">
        <f>1-EXP(-J8875)</f>
      </c>
      <c r="L8875" s="180" t="str">
        <f>IF(G8875=30,1,M8874)</f>
      </c>
      <c r="M8875" s="181" t="str">
        <f>L8875*(1-K8875)</f>
      </c>
    </row>
    <row r="8876">
      <c r="A8876" t="s">
        <v>164</v>
      </c>
      <c r="B8876" t="s">
        <v>112</v>
      </c>
      <c r="C8876" s="32" t="s">
        <v>377</v>
      </c>
      <c r="D8876" t="s">
        <v>112</v>
      </c>
      <c r="E8876" t="s">
        <v>476</v>
      </c>
      <c r="F8876" s="174" t="n">
        <v>2038</v>
      </c>
      <c r="G8876" s="175" t="n">
        <v>64</v>
      </c>
      <c r="H8876" s="176" t="n">
        <v>26292.9394706154</v>
      </c>
      <c r="I8876" s="177" t="n">
        <v>3155607.79526381</v>
      </c>
      <c r="J8876" s="178" t="str">
        <f>IF(I8876&gt;0,H8876/I8876,0)</f>
      </c>
      <c r="K8876" s="179" t="str">
        <f>1-EXP(-J8876)</f>
      </c>
      <c r="L8876" s="180" t="str">
        <f>IF(G8876=30,1,M8875)</f>
      </c>
      <c r="M8876" s="181" t="str">
        <f>L8876*(1-K8876)</f>
      </c>
    </row>
    <row r="8877">
      <c r="A8877" t="s">
        <v>164</v>
      </c>
      <c r="B8877" t="s">
        <v>112</v>
      </c>
      <c r="C8877" s="32" t="s">
        <v>377</v>
      </c>
      <c r="D8877" t="s">
        <v>112</v>
      </c>
      <c r="E8877" t="s">
        <v>476</v>
      </c>
      <c r="F8877" s="174" t="n">
        <v>2038</v>
      </c>
      <c r="G8877" s="175" t="n">
        <v>65</v>
      </c>
      <c r="H8877" s="176" t="n">
        <v>27037.9779781264</v>
      </c>
      <c r="I8877" s="177" t="n">
        <v>3080566.03583216</v>
      </c>
      <c r="J8877" s="178" t="str">
        <f>IF(I8877&gt;0,H8877/I8877,0)</f>
      </c>
      <c r="K8877" s="179" t="str">
        <f>1-EXP(-J8877)</f>
      </c>
      <c r="L8877" s="180" t="str">
        <f>IF(G8877=30,1,M8876)</f>
      </c>
      <c r="M8877" s="181" t="str">
        <f>L8877*(1-K8877)</f>
      </c>
    </row>
    <row r="8878">
      <c r="A8878" t="s">
        <v>164</v>
      </c>
      <c r="B8878" t="s">
        <v>112</v>
      </c>
      <c r="C8878" s="32" t="s">
        <v>377</v>
      </c>
      <c r="D8878" t="s">
        <v>112</v>
      </c>
      <c r="E8878" t="s">
        <v>476</v>
      </c>
      <c r="F8878" s="174" t="n">
        <v>2038</v>
      </c>
      <c r="G8878" s="175" t="n">
        <v>66</v>
      </c>
      <c r="H8878" s="176" t="n">
        <v>27574.6284086862</v>
      </c>
      <c r="I8878" s="177" t="n">
        <v>2861132.50819796</v>
      </c>
      <c r="J8878" s="178" t="str">
        <f>IF(I8878&gt;0,H8878/I8878,0)</f>
      </c>
      <c r="K8878" s="179" t="str">
        <f>1-EXP(-J8878)</f>
      </c>
      <c r="L8878" s="180" t="str">
        <f>IF(G8878=30,1,M8877)</f>
      </c>
      <c r="M8878" s="181" t="str">
        <f>L8878*(1-K8878)</f>
      </c>
    </row>
    <row r="8879">
      <c r="A8879" t="s">
        <v>164</v>
      </c>
      <c r="B8879" t="s">
        <v>112</v>
      </c>
      <c r="C8879" s="32" t="s">
        <v>377</v>
      </c>
      <c r="D8879" t="s">
        <v>112</v>
      </c>
      <c r="E8879" t="s">
        <v>476</v>
      </c>
      <c r="F8879" s="174" t="n">
        <v>2038</v>
      </c>
      <c r="G8879" s="175" t="n">
        <v>67</v>
      </c>
      <c r="H8879" s="176" t="n">
        <v>29056.2940227423</v>
      </c>
      <c r="I8879" s="177" t="n">
        <v>2747437.52261609</v>
      </c>
      <c r="J8879" s="178" t="str">
        <f>IF(I8879&gt;0,H8879/I8879,0)</f>
      </c>
      <c r="K8879" s="179" t="str">
        <f>1-EXP(-J8879)</f>
      </c>
      <c r="L8879" s="180" t="str">
        <f>IF(G8879=30,1,M8878)</f>
      </c>
      <c r="M8879" s="181" t="str">
        <f>L8879*(1-K8879)</f>
      </c>
    </row>
    <row r="8880">
      <c r="A8880" t="s">
        <v>164</v>
      </c>
      <c r="B8880" t="s">
        <v>112</v>
      </c>
      <c r="C8880" s="32" t="s">
        <v>377</v>
      </c>
      <c r="D8880" t="s">
        <v>112</v>
      </c>
      <c r="E8880" t="s">
        <v>476</v>
      </c>
      <c r="F8880" s="174" t="n">
        <v>2038</v>
      </c>
      <c r="G8880" s="175" t="n">
        <v>68</v>
      </c>
      <c r="H8880" s="176" t="n">
        <v>30617.5439432817</v>
      </c>
      <c r="I8880" s="177" t="n">
        <v>2636380.55842018</v>
      </c>
      <c r="J8880" s="178" t="str">
        <f>IF(I8880&gt;0,H8880/I8880,0)</f>
      </c>
      <c r="K8880" s="179" t="str">
        <f>1-EXP(-J8880)</f>
      </c>
      <c r="L8880" s="180" t="str">
        <f>IF(G8880=30,1,M8879)</f>
      </c>
      <c r="M8880" s="181" t="str">
        <f>L8880*(1-K8880)</f>
      </c>
    </row>
    <row r="8881">
      <c r="A8881" t="s">
        <v>164</v>
      </c>
      <c r="B8881" t="s">
        <v>112</v>
      </c>
      <c r="C8881" s="32" t="s">
        <v>377</v>
      </c>
      <c r="D8881" t="s">
        <v>112</v>
      </c>
      <c r="E8881" t="s">
        <v>476</v>
      </c>
      <c r="F8881" s="174" t="n">
        <v>2038</v>
      </c>
      <c r="G8881" s="175" t="n">
        <v>69</v>
      </c>
      <c r="H8881" s="176" t="n">
        <v>32119.6883146377</v>
      </c>
      <c r="I8881" s="177" t="n">
        <v>2516525.53749147</v>
      </c>
      <c r="J8881" s="178" t="str">
        <f>IF(I8881&gt;0,H8881/I8881,0)</f>
      </c>
      <c r="K8881" s="179" t="str">
        <f>1-EXP(-J8881)</f>
      </c>
      <c r="L8881" s="180" t="str">
        <f>IF(G8881=30,1,M8880)</f>
      </c>
      <c r="M8881" s="181" t="str">
        <f>L8881*(1-K8881)</f>
      </c>
    </row>
    <row r="8882">
      <c r="A8882" t="s">
        <v>164</v>
      </c>
      <c r="B8882" t="s">
        <v>112</v>
      </c>
      <c r="C8882" s="32" t="s">
        <v>377</v>
      </c>
      <c r="D8882" t="s">
        <v>112</v>
      </c>
      <c r="E8882" t="s">
        <v>476</v>
      </c>
      <c r="F8882" s="174" t="n">
        <v>2039</v>
      </c>
      <c r="G8882" s="175" t="n">
        <v>30</v>
      </c>
      <c r="H8882" s="176" t="n">
        <v>787.120460165612</v>
      </c>
      <c r="I8882" s="177" t="n">
        <v>4690492.19261041</v>
      </c>
      <c r="J8882" s="178" t="str">
        <f>IF(I8882&gt;0,H8882/I8882,0)</f>
      </c>
      <c r="K8882" s="179" t="str">
        <f>1-EXP(-J8882)</f>
      </c>
      <c r="L8882" s="180" t="str">
        <f>IF(G8882=30,1,M8881)</f>
      </c>
      <c r="M8882" s="181" t="str">
        <f>L8882*(1-K8882)</f>
      </c>
    </row>
    <row r="8883">
      <c r="A8883" t="s">
        <v>164</v>
      </c>
      <c r="B8883" t="s">
        <v>112</v>
      </c>
      <c r="C8883" s="32" t="s">
        <v>377</v>
      </c>
      <c r="D8883" t="s">
        <v>112</v>
      </c>
      <c r="E8883" t="s">
        <v>476</v>
      </c>
      <c r="F8883" s="174" t="n">
        <v>2039</v>
      </c>
      <c r="G8883" s="175" t="n">
        <v>31</v>
      </c>
      <c r="H8883" s="176" t="n">
        <v>1005.06550804694</v>
      </c>
      <c r="I8883" s="177" t="n">
        <v>4647833.72776423</v>
      </c>
      <c r="J8883" s="178" t="str">
        <f>IF(I8883&gt;0,H8883/I8883,0)</f>
      </c>
      <c r="K8883" s="179" t="str">
        <f>1-EXP(-J8883)</f>
      </c>
      <c r="L8883" s="180" t="str">
        <f>IF(G8883=30,1,M8882)</f>
      </c>
      <c r="M8883" s="181" t="str">
        <f>L8883*(1-K8883)</f>
      </c>
    </row>
    <row r="8884">
      <c r="A8884" t="s">
        <v>164</v>
      </c>
      <c r="B8884" t="s">
        <v>112</v>
      </c>
      <c r="C8884" s="32" t="s">
        <v>377</v>
      </c>
      <c r="D8884" t="s">
        <v>112</v>
      </c>
      <c r="E8884" t="s">
        <v>476</v>
      </c>
      <c r="F8884" s="174" t="n">
        <v>2039</v>
      </c>
      <c r="G8884" s="175" t="n">
        <v>32</v>
      </c>
      <c r="H8884" s="176" t="n">
        <v>1115.06370867544</v>
      </c>
      <c r="I8884" s="177" t="n">
        <v>4674174.10659043</v>
      </c>
      <c r="J8884" s="178" t="str">
        <f>IF(I8884&gt;0,H8884/I8884,0)</f>
      </c>
      <c r="K8884" s="179" t="str">
        <f>1-EXP(-J8884)</f>
      </c>
      <c r="L8884" s="180" t="str">
        <f>IF(G8884=30,1,M8883)</f>
      </c>
      <c r="M8884" s="181" t="str">
        <f>L8884*(1-K8884)</f>
      </c>
    </row>
    <row r="8885">
      <c r="A8885" t="s">
        <v>164</v>
      </c>
      <c r="B8885" t="s">
        <v>112</v>
      </c>
      <c r="C8885" s="32" t="s">
        <v>377</v>
      </c>
      <c r="D8885" t="s">
        <v>112</v>
      </c>
      <c r="E8885" t="s">
        <v>476</v>
      </c>
      <c r="F8885" s="174" t="n">
        <v>2039</v>
      </c>
      <c r="G8885" s="175" t="n">
        <v>33</v>
      </c>
      <c r="H8885" s="176" t="n">
        <v>1159.38206812644</v>
      </c>
      <c r="I8885" s="177" t="n">
        <v>4591175.28575082</v>
      </c>
      <c r="J8885" s="178" t="str">
        <f>IF(I8885&gt;0,H8885/I8885,0)</f>
      </c>
      <c r="K8885" s="179" t="str">
        <f>1-EXP(-J8885)</f>
      </c>
      <c r="L8885" s="180" t="str">
        <f>IF(G8885=30,1,M8884)</f>
      </c>
      <c r="M8885" s="181" t="str">
        <f>L8885*(1-K8885)</f>
      </c>
    </row>
    <row r="8886">
      <c r="A8886" t="s">
        <v>164</v>
      </c>
      <c r="B8886" t="s">
        <v>112</v>
      </c>
      <c r="C8886" s="32" t="s">
        <v>377</v>
      </c>
      <c r="D8886" t="s">
        <v>112</v>
      </c>
      <c r="E8886" t="s">
        <v>476</v>
      </c>
      <c r="F8886" s="174" t="n">
        <v>2039</v>
      </c>
      <c r="G8886" s="175" t="n">
        <v>34</v>
      </c>
      <c r="H8886" s="176" t="n">
        <v>1218.53234103652</v>
      </c>
      <c r="I8886" s="177" t="n">
        <v>4530006.10505327</v>
      </c>
      <c r="J8886" s="178" t="str">
        <f>IF(I8886&gt;0,H8886/I8886,0)</f>
      </c>
      <c r="K8886" s="179" t="str">
        <f>1-EXP(-J8886)</f>
      </c>
      <c r="L8886" s="180" t="str">
        <f>IF(G8886=30,1,M8885)</f>
      </c>
      <c r="M8886" s="181" t="str">
        <f>L8886*(1-K8886)</f>
      </c>
    </row>
    <row r="8887">
      <c r="A8887" t="s">
        <v>164</v>
      </c>
      <c r="B8887" t="s">
        <v>112</v>
      </c>
      <c r="C8887" s="32" t="s">
        <v>377</v>
      </c>
      <c r="D8887" t="s">
        <v>112</v>
      </c>
      <c r="E8887" t="s">
        <v>476</v>
      </c>
      <c r="F8887" s="174" t="n">
        <v>2039</v>
      </c>
      <c r="G8887" s="175" t="n">
        <v>35</v>
      </c>
      <c r="H8887" s="176" t="n">
        <v>1582.43026588701</v>
      </c>
      <c r="I8887" s="177" t="n">
        <v>4401188.04681337</v>
      </c>
      <c r="J8887" s="178" t="str">
        <f>IF(I8887&gt;0,H8887/I8887,0)</f>
      </c>
      <c r="K8887" s="179" t="str">
        <f>1-EXP(-J8887)</f>
      </c>
      <c r="L8887" s="180" t="str">
        <f>IF(G8887=30,1,M8886)</f>
      </c>
      <c r="M8887" s="181" t="str">
        <f>L8887*(1-K8887)</f>
      </c>
    </row>
    <row r="8888">
      <c r="A8888" t="s">
        <v>164</v>
      </c>
      <c r="B8888" t="s">
        <v>112</v>
      </c>
      <c r="C8888" s="32" t="s">
        <v>377</v>
      </c>
      <c r="D8888" t="s">
        <v>112</v>
      </c>
      <c r="E8888" t="s">
        <v>476</v>
      </c>
      <c r="F8888" s="174" t="n">
        <v>2039</v>
      </c>
      <c r="G8888" s="175" t="n">
        <v>36</v>
      </c>
      <c r="H8888" s="176" t="n">
        <v>1808.95499314805</v>
      </c>
      <c r="I8888" s="177" t="n">
        <v>4334793.95043713</v>
      </c>
      <c r="J8888" s="178" t="str">
        <f>IF(I8888&gt;0,H8888/I8888,0)</f>
      </c>
      <c r="K8888" s="179" t="str">
        <f>1-EXP(-J8888)</f>
      </c>
      <c r="L8888" s="180" t="str">
        <f>IF(G8888=30,1,M8887)</f>
      </c>
      <c r="M8888" s="181" t="str">
        <f>L8888*(1-K8888)</f>
      </c>
    </row>
    <row r="8889">
      <c r="A8889" t="s">
        <v>164</v>
      </c>
      <c r="B8889" t="s">
        <v>112</v>
      </c>
      <c r="C8889" s="32" t="s">
        <v>377</v>
      </c>
      <c r="D8889" t="s">
        <v>112</v>
      </c>
      <c r="E8889" t="s">
        <v>476</v>
      </c>
      <c r="F8889" s="174" t="n">
        <v>2039</v>
      </c>
      <c r="G8889" s="175" t="n">
        <v>37</v>
      </c>
      <c r="H8889" s="176" t="n">
        <v>2082.50531928019</v>
      </c>
      <c r="I8889" s="177" t="n">
        <v>4311595.5162286</v>
      </c>
      <c r="J8889" s="178" t="str">
        <f>IF(I8889&gt;0,H8889/I8889,0)</f>
      </c>
      <c r="K8889" s="179" t="str">
        <f>1-EXP(-J8889)</f>
      </c>
      <c r="L8889" s="180" t="str">
        <f>IF(G8889=30,1,M8888)</f>
      </c>
      <c r="M8889" s="181" t="str">
        <f>L8889*(1-K8889)</f>
      </c>
    </row>
    <row r="8890">
      <c r="A8890" t="s">
        <v>164</v>
      </c>
      <c r="B8890" t="s">
        <v>112</v>
      </c>
      <c r="C8890" s="32" t="s">
        <v>377</v>
      </c>
      <c r="D8890" t="s">
        <v>112</v>
      </c>
      <c r="E8890" t="s">
        <v>476</v>
      </c>
      <c r="F8890" s="174" t="n">
        <v>2039</v>
      </c>
      <c r="G8890" s="175" t="n">
        <v>38</v>
      </c>
      <c r="H8890" s="176" t="n">
        <v>2231.28324570503</v>
      </c>
      <c r="I8890" s="177" t="n">
        <v>4290050.06409182</v>
      </c>
      <c r="J8890" s="178" t="str">
        <f>IF(I8890&gt;0,H8890/I8890,0)</f>
      </c>
      <c r="K8890" s="179" t="str">
        <f>1-EXP(-J8890)</f>
      </c>
      <c r="L8890" s="180" t="str">
        <f>IF(G8890=30,1,M8889)</f>
      </c>
      <c r="M8890" s="181" t="str">
        <f>L8890*(1-K8890)</f>
      </c>
    </row>
    <row r="8891">
      <c r="A8891" t="s">
        <v>164</v>
      </c>
      <c r="B8891" t="s">
        <v>112</v>
      </c>
      <c r="C8891" s="32" t="s">
        <v>377</v>
      </c>
      <c r="D8891" t="s">
        <v>112</v>
      </c>
      <c r="E8891" t="s">
        <v>476</v>
      </c>
      <c r="F8891" s="174" t="n">
        <v>2039</v>
      </c>
      <c r="G8891" s="175" t="n">
        <v>39</v>
      </c>
      <c r="H8891" s="176" t="n">
        <v>2396.74886169287</v>
      </c>
      <c r="I8891" s="177" t="n">
        <v>4267960.75536282</v>
      </c>
      <c r="J8891" s="178" t="str">
        <f>IF(I8891&gt;0,H8891/I8891,0)</f>
      </c>
      <c r="K8891" s="179" t="str">
        <f>1-EXP(-J8891)</f>
      </c>
      <c r="L8891" s="180" t="str">
        <f>IF(G8891=30,1,M8890)</f>
      </c>
      <c r="M8891" s="181" t="str">
        <f>L8891*(1-K8891)</f>
      </c>
    </row>
    <row r="8892">
      <c r="A8892" t="s">
        <v>164</v>
      </c>
      <c r="B8892" t="s">
        <v>112</v>
      </c>
      <c r="C8892" s="32" t="s">
        <v>377</v>
      </c>
      <c r="D8892" t="s">
        <v>112</v>
      </c>
      <c r="E8892" t="s">
        <v>476</v>
      </c>
      <c r="F8892" s="174" t="n">
        <v>2039</v>
      </c>
      <c r="G8892" s="175" t="n">
        <v>40</v>
      </c>
      <c r="H8892" s="176" t="n">
        <v>3231.89920903624</v>
      </c>
      <c r="I8892" s="177" t="n">
        <v>4284880.08182475</v>
      </c>
      <c r="J8892" s="178" t="str">
        <f>IF(I8892&gt;0,H8892/I8892,0)</f>
      </c>
      <c r="K8892" s="179" t="str">
        <f>1-EXP(-J8892)</f>
      </c>
      <c r="L8892" s="180" t="str">
        <f>IF(G8892=30,1,M8891)</f>
      </c>
      <c r="M8892" s="181" t="str">
        <f>L8892*(1-K8892)</f>
      </c>
    </row>
    <row r="8893">
      <c r="A8893" t="s">
        <v>164</v>
      </c>
      <c r="B8893" t="s">
        <v>112</v>
      </c>
      <c r="C8893" s="32" t="s">
        <v>377</v>
      </c>
      <c r="D8893" t="s">
        <v>112</v>
      </c>
      <c r="E8893" t="s">
        <v>476</v>
      </c>
      <c r="F8893" s="174" t="n">
        <v>2039</v>
      </c>
      <c r="G8893" s="175" t="n">
        <v>41</v>
      </c>
      <c r="H8893" s="176" t="n">
        <v>3623.34573804066</v>
      </c>
      <c r="I8893" s="177" t="n">
        <v>4339418.4134297</v>
      </c>
      <c r="J8893" s="178" t="str">
        <f>IF(I8893&gt;0,H8893/I8893,0)</f>
      </c>
      <c r="K8893" s="179" t="str">
        <f>1-EXP(-J8893)</f>
      </c>
      <c r="L8893" s="180" t="str">
        <f>IF(G8893=30,1,M8892)</f>
      </c>
      <c r="M8893" s="181" t="str">
        <f>L8893*(1-K8893)</f>
      </c>
    </row>
    <row r="8894">
      <c r="A8894" t="s">
        <v>164</v>
      </c>
      <c r="B8894" t="s">
        <v>112</v>
      </c>
      <c r="C8894" s="32" t="s">
        <v>377</v>
      </c>
      <c r="D8894" t="s">
        <v>112</v>
      </c>
      <c r="E8894" t="s">
        <v>476</v>
      </c>
      <c r="F8894" s="174" t="n">
        <v>2039</v>
      </c>
      <c r="G8894" s="175" t="n">
        <v>42</v>
      </c>
      <c r="H8894" s="176" t="n">
        <v>4257.50597635007</v>
      </c>
      <c r="I8894" s="177" t="n">
        <v>4471067.06587827</v>
      </c>
      <c r="J8894" s="178" t="str">
        <f>IF(I8894&gt;0,H8894/I8894,0)</f>
      </c>
      <c r="K8894" s="179" t="str">
        <f>1-EXP(-J8894)</f>
      </c>
      <c r="L8894" s="180" t="str">
        <f>IF(G8894=30,1,M8893)</f>
      </c>
      <c r="M8894" s="181" t="str">
        <f>L8894*(1-K8894)</f>
      </c>
    </row>
    <row r="8895">
      <c r="A8895" t="s">
        <v>164</v>
      </c>
      <c r="B8895" t="s">
        <v>112</v>
      </c>
      <c r="C8895" s="32" t="s">
        <v>377</v>
      </c>
      <c r="D8895" t="s">
        <v>112</v>
      </c>
      <c r="E8895" t="s">
        <v>476</v>
      </c>
      <c r="F8895" s="174" t="n">
        <v>2039</v>
      </c>
      <c r="G8895" s="175" t="n">
        <v>43</v>
      </c>
      <c r="H8895" s="176" t="n">
        <v>4572.56722454842</v>
      </c>
      <c r="I8895" s="177" t="n">
        <v>4423492.22512542</v>
      </c>
      <c r="J8895" s="178" t="str">
        <f>IF(I8895&gt;0,H8895/I8895,0)</f>
      </c>
      <c r="K8895" s="179" t="str">
        <f>1-EXP(-J8895)</f>
      </c>
      <c r="L8895" s="180" t="str">
        <f>IF(G8895=30,1,M8894)</f>
      </c>
      <c r="M8895" s="181" t="str">
        <f>L8895*(1-K8895)</f>
      </c>
    </row>
    <row r="8896">
      <c r="A8896" t="s">
        <v>164</v>
      </c>
      <c r="B8896" t="s">
        <v>112</v>
      </c>
      <c r="C8896" s="32" t="s">
        <v>377</v>
      </c>
      <c r="D8896" t="s">
        <v>112</v>
      </c>
      <c r="E8896" t="s">
        <v>476</v>
      </c>
      <c r="F8896" s="174" t="n">
        <v>2039</v>
      </c>
      <c r="G8896" s="175" t="n">
        <v>44</v>
      </c>
      <c r="H8896" s="176" t="n">
        <v>4889.67259727123</v>
      </c>
      <c r="I8896" s="177" t="n">
        <v>4345767.91907819</v>
      </c>
      <c r="J8896" s="178" t="str">
        <f>IF(I8896&gt;0,H8896/I8896,0)</f>
      </c>
      <c r="K8896" s="179" t="str">
        <f>1-EXP(-J8896)</f>
      </c>
      <c r="L8896" s="180" t="str">
        <f>IF(G8896=30,1,M8895)</f>
      </c>
      <c r="M8896" s="181" t="str">
        <f>L8896*(1-K8896)</f>
      </c>
    </row>
    <row r="8897">
      <c r="A8897" t="s">
        <v>164</v>
      </c>
      <c r="B8897" t="s">
        <v>112</v>
      </c>
      <c r="C8897" s="32" t="s">
        <v>377</v>
      </c>
      <c r="D8897" t="s">
        <v>112</v>
      </c>
      <c r="E8897" t="s">
        <v>476</v>
      </c>
      <c r="F8897" s="174" t="n">
        <v>2039</v>
      </c>
      <c r="G8897" s="175" t="n">
        <v>45</v>
      </c>
      <c r="H8897" s="176" t="n">
        <v>6184.35331547889</v>
      </c>
      <c r="I8897" s="177" t="n">
        <v>4282980.87188368</v>
      </c>
      <c r="J8897" s="178" t="str">
        <f>IF(I8897&gt;0,H8897/I8897,0)</f>
      </c>
      <c r="K8897" s="179" t="str">
        <f>1-EXP(-J8897)</f>
      </c>
      <c r="L8897" s="180" t="str">
        <f>IF(G8897=30,1,M8896)</f>
      </c>
      <c r="M8897" s="181" t="str">
        <f>L8897*(1-K8897)</f>
      </c>
    </row>
    <row r="8898">
      <c r="A8898" t="s">
        <v>164</v>
      </c>
      <c r="B8898" t="s">
        <v>112</v>
      </c>
      <c r="C8898" s="32" t="s">
        <v>377</v>
      </c>
      <c r="D8898" t="s">
        <v>112</v>
      </c>
      <c r="E8898" t="s">
        <v>476</v>
      </c>
      <c r="F8898" s="174" t="n">
        <v>2039</v>
      </c>
      <c r="G8898" s="175" t="n">
        <v>46</v>
      </c>
      <c r="H8898" s="176" t="n">
        <v>6664.41923502577</v>
      </c>
      <c r="I8898" s="177" t="n">
        <v>4222152.01834306</v>
      </c>
      <c r="J8898" s="178" t="str">
        <f>IF(I8898&gt;0,H8898/I8898,0)</f>
      </c>
      <c r="K8898" s="179" t="str">
        <f>1-EXP(-J8898)</f>
      </c>
      <c r="L8898" s="180" t="str">
        <f>IF(G8898=30,1,M8897)</f>
      </c>
      <c r="M8898" s="181" t="str">
        <f>L8898*(1-K8898)</f>
      </c>
    </row>
    <row r="8899">
      <c r="A8899" t="s">
        <v>164</v>
      </c>
      <c r="B8899" t="s">
        <v>112</v>
      </c>
      <c r="C8899" s="32" t="s">
        <v>377</v>
      </c>
      <c r="D8899" t="s">
        <v>112</v>
      </c>
      <c r="E8899" t="s">
        <v>476</v>
      </c>
      <c r="F8899" s="174" t="n">
        <v>2039</v>
      </c>
      <c r="G8899" s="175" t="n">
        <v>47</v>
      </c>
      <c r="H8899" s="176" t="n">
        <v>7335.25138446508</v>
      </c>
      <c r="I8899" s="177" t="n">
        <v>4250750.68786266</v>
      </c>
      <c r="J8899" s="178" t="str">
        <f>IF(I8899&gt;0,H8899/I8899,0)</f>
      </c>
      <c r="K8899" s="179" t="str">
        <f>1-EXP(-J8899)</f>
      </c>
      <c r="L8899" s="180" t="str">
        <f>IF(G8899=30,1,M8898)</f>
      </c>
      <c r="M8899" s="181" t="str">
        <f>L8899*(1-K8899)</f>
      </c>
    </row>
    <row r="8900">
      <c r="A8900" t="s">
        <v>164</v>
      </c>
      <c r="B8900" t="s">
        <v>112</v>
      </c>
      <c r="C8900" s="32" t="s">
        <v>377</v>
      </c>
      <c r="D8900" t="s">
        <v>112</v>
      </c>
      <c r="E8900" t="s">
        <v>476</v>
      </c>
      <c r="F8900" s="174" t="n">
        <v>2039</v>
      </c>
      <c r="G8900" s="175" t="n">
        <v>48</v>
      </c>
      <c r="H8900" s="176" t="n">
        <v>8051.09102224396</v>
      </c>
      <c r="I8900" s="177" t="n">
        <v>4258997.23169957</v>
      </c>
      <c r="J8900" s="178" t="str">
        <f>IF(I8900&gt;0,H8900/I8900,0)</f>
      </c>
      <c r="K8900" s="179" t="str">
        <f>1-EXP(-J8900)</f>
      </c>
      <c r="L8900" s="180" t="str">
        <f>IF(G8900=30,1,M8899)</f>
      </c>
      <c r="M8900" s="181" t="str">
        <f>L8900*(1-K8900)</f>
      </c>
    </row>
    <row r="8901">
      <c r="A8901" t="s">
        <v>164</v>
      </c>
      <c r="B8901" t="s">
        <v>112</v>
      </c>
      <c r="C8901" s="32" t="s">
        <v>377</v>
      </c>
      <c r="D8901" t="s">
        <v>112</v>
      </c>
      <c r="E8901" t="s">
        <v>476</v>
      </c>
      <c r="F8901" s="174" t="n">
        <v>2039</v>
      </c>
      <c r="G8901" s="175" t="n">
        <v>49</v>
      </c>
      <c r="H8901" s="176" t="n">
        <v>11885.4353705468</v>
      </c>
      <c r="I8901" s="177" t="n">
        <v>6265448.70255709</v>
      </c>
      <c r="J8901" s="178" t="str">
        <f>IF(I8901&gt;0,H8901/I8901,0)</f>
      </c>
      <c r="K8901" s="179" t="str">
        <f>1-EXP(-J8901)</f>
      </c>
      <c r="L8901" s="180" t="str">
        <f>IF(G8901=30,1,M8900)</f>
      </c>
      <c r="M8901" s="181" t="str">
        <f>L8901*(1-K8901)</f>
      </c>
    </row>
    <row r="8902">
      <c r="A8902" t="s">
        <v>164</v>
      </c>
      <c r="B8902" t="s">
        <v>112</v>
      </c>
      <c r="C8902" s="32" t="s">
        <v>377</v>
      </c>
      <c r="D8902" t="s">
        <v>112</v>
      </c>
      <c r="E8902" t="s">
        <v>476</v>
      </c>
      <c r="F8902" s="174" t="n">
        <v>2039</v>
      </c>
      <c r="G8902" s="175" t="n">
        <v>50</v>
      </c>
      <c r="H8902" s="176" t="n">
        <v>9998.97976182667</v>
      </c>
      <c r="I8902" s="177" t="n">
        <v>4197006.29895948</v>
      </c>
      <c r="J8902" s="178" t="str">
        <f>IF(I8902&gt;0,H8902/I8902,0)</f>
      </c>
      <c r="K8902" s="179" t="str">
        <f>1-EXP(-J8902)</f>
      </c>
      <c r="L8902" s="180" t="str">
        <f>IF(G8902=30,1,M8901)</f>
      </c>
      <c r="M8902" s="181" t="str">
        <f>L8902*(1-K8902)</f>
      </c>
    </row>
    <row r="8903">
      <c r="A8903" t="s">
        <v>164</v>
      </c>
      <c r="B8903" t="s">
        <v>112</v>
      </c>
      <c r="C8903" s="32" t="s">
        <v>377</v>
      </c>
      <c r="D8903" t="s">
        <v>112</v>
      </c>
      <c r="E8903" t="s">
        <v>476</v>
      </c>
      <c r="F8903" s="174" t="n">
        <v>2039</v>
      </c>
      <c r="G8903" s="175" t="n">
        <v>51</v>
      </c>
      <c r="H8903" s="176" t="n">
        <v>10860.6154105012</v>
      </c>
      <c r="I8903" s="177" t="n">
        <v>4167472.44172932</v>
      </c>
      <c r="J8903" s="178" t="str">
        <f>IF(I8903&gt;0,H8903/I8903,0)</f>
      </c>
      <c r="K8903" s="179" t="str">
        <f>1-EXP(-J8903)</f>
      </c>
      <c r="L8903" s="180" t="str">
        <f>IF(G8903=30,1,M8902)</f>
      </c>
      <c r="M8903" s="181" t="str">
        <f>L8903*(1-K8903)</f>
      </c>
    </row>
    <row r="8904">
      <c r="A8904" t="s">
        <v>164</v>
      </c>
      <c r="B8904" t="s">
        <v>112</v>
      </c>
      <c r="C8904" s="32" t="s">
        <v>377</v>
      </c>
      <c r="D8904" t="s">
        <v>112</v>
      </c>
      <c r="E8904" t="s">
        <v>476</v>
      </c>
      <c r="F8904" s="174" t="n">
        <v>2039</v>
      </c>
      <c r="G8904" s="175" t="n">
        <v>52</v>
      </c>
      <c r="H8904" s="176" t="n">
        <v>11468.7786644474</v>
      </c>
      <c r="I8904" s="177" t="n">
        <v>4026242.12653055</v>
      </c>
      <c r="J8904" s="178" t="str">
        <f>IF(I8904&gt;0,H8904/I8904,0)</f>
      </c>
      <c r="K8904" s="179" t="str">
        <f>1-EXP(-J8904)</f>
      </c>
      <c r="L8904" s="180" t="str">
        <f>IF(G8904=30,1,M8903)</f>
      </c>
      <c r="M8904" s="181" t="str">
        <f>L8904*(1-K8904)</f>
      </c>
    </row>
    <row r="8905">
      <c r="A8905" t="s">
        <v>164</v>
      </c>
      <c r="B8905" t="s">
        <v>112</v>
      </c>
      <c r="C8905" s="32" t="s">
        <v>377</v>
      </c>
      <c r="D8905" t="s">
        <v>112</v>
      </c>
      <c r="E8905" t="s">
        <v>476</v>
      </c>
      <c r="F8905" s="174" t="n">
        <v>2039</v>
      </c>
      <c r="G8905" s="175" t="n">
        <v>53</v>
      </c>
      <c r="H8905" s="176" t="n">
        <v>12365.7042315829</v>
      </c>
      <c r="I8905" s="177" t="n">
        <v>3978222.10922993</v>
      </c>
      <c r="J8905" s="178" t="str">
        <f>IF(I8905&gt;0,H8905/I8905,0)</f>
      </c>
      <c r="K8905" s="179" t="str">
        <f>1-EXP(-J8905)</f>
      </c>
      <c r="L8905" s="180" t="str">
        <f>IF(G8905=30,1,M8904)</f>
      </c>
      <c r="M8905" s="181" t="str">
        <f>L8905*(1-K8905)</f>
      </c>
    </row>
    <row r="8906">
      <c r="A8906" t="s">
        <v>164</v>
      </c>
      <c r="B8906" t="s">
        <v>112</v>
      </c>
      <c r="C8906" s="32" t="s">
        <v>377</v>
      </c>
      <c r="D8906" t="s">
        <v>112</v>
      </c>
      <c r="E8906" t="s">
        <v>476</v>
      </c>
      <c r="F8906" s="174" t="n">
        <v>2039</v>
      </c>
      <c r="G8906" s="175" t="n">
        <v>54</v>
      </c>
      <c r="H8906" s="176" t="n">
        <v>13621.0428785518</v>
      </c>
      <c r="I8906" s="177" t="n">
        <v>4018367.63837857</v>
      </c>
      <c r="J8906" s="178" t="str">
        <f>IF(I8906&gt;0,H8906/I8906,0)</f>
      </c>
      <c r="K8906" s="179" t="str">
        <f>1-EXP(-J8906)</f>
      </c>
      <c r="L8906" s="180" t="str">
        <f>IF(G8906=30,1,M8905)</f>
      </c>
      <c r="M8906" s="181" t="str">
        <f>L8906*(1-K8906)</f>
      </c>
    </row>
    <row r="8907">
      <c r="A8907" t="s">
        <v>164</v>
      </c>
      <c r="B8907" t="s">
        <v>112</v>
      </c>
      <c r="C8907" s="32" t="s">
        <v>377</v>
      </c>
      <c r="D8907" t="s">
        <v>112</v>
      </c>
      <c r="E8907" t="s">
        <v>476</v>
      </c>
      <c r="F8907" s="174" t="n">
        <v>2039</v>
      </c>
      <c r="G8907" s="175" t="n">
        <v>55</v>
      </c>
      <c r="H8907" s="176" t="n">
        <v>14987.8151181471</v>
      </c>
      <c r="I8907" s="177" t="n">
        <v>4080424.69216688</v>
      </c>
      <c r="J8907" s="178" t="str">
        <f>IF(I8907&gt;0,H8907/I8907,0)</f>
      </c>
      <c r="K8907" s="179" t="str">
        <f>1-EXP(-J8907)</f>
      </c>
      <c r="L8907" s="180" t="str">
        <f>IF(G8907=30,1,M8906)</f>
      </c>
      <c r="M8907" s="181" t="str">
        <f>L8907*(1-K8907)</f>
      </c>
    </row>
    <row r="8908">
      <c r="A8908" t="s">
        <v>164</v>
      </c>
      <c r="B8908" t="s">
        <v>112</v>
      </c>
      <c r="C8908" s="32" t="s">
        <v>377</v>
      </c>
      <c r="D8908" t="s">
        <v>112</v>
      </c>
      <c r="E8908" t="s">
        <v>476</v>
      </c>
      <c r="F8908" s="174" t="n">
        <v>2039</v>
      </c>
      <c r="G8908" s="175" t="n">
        <v>56</v>
      </c>
      <c r="H8908" s="176" t="n">
        <v>16165.0721165315</v>
      </c>
      <c r="I8908" s="177" t="n">
        <v>4037018.47297291</v>
      </c>
      <c r="J8908" s="178" t="str">
        <f>IF(I8908&gt;0,H8908/I8908,0)</f>
      </c>
      <c r="K8908" s="179" t="str">
        <f>1-EXP(-J8908)</f>
      </c>
      <c r="L8908" s="180" t="str">
        <f>IF(G8908=30,1,M8907)</f>
      </c>
      <c r="M8908" s="181" t="str">
        <f>L8908*(1-K8908)</f>
      </c>
    </row>
    <row r="8909">
      <c r="A8909" t="s">
        <v>164</v>
      </c>
      <c r="B8909" t="s">
        <v>112</v>
      </c>
      <c r="C8909" s="32" t="s">
        <v>377</v>
      </c>
      <c r="D8909" t="s">
        <v>112</v>
      </c>
      <c r="E8909" t="s">
        <v>476</v>
      </c>
      <c r="F8909" s="174" t="n">
        <v>2039</v>
      </c>
      <c r="G8909" s="175" t="n">
        <v>57</v>
      </c>
      <c r="H8909" s="176" t="n">
        <v>16997.1497871554</v>
      </c>
      <c r="I8909" s="177" t="n">
        <v>3886614.70055799</v>
      </c>
      <c r="J8909" s="178" t="str">
        <f>IF(I8909&gt;0,H8909/I8909,0)</f>
      </c>
      <c r="K8909" s="179" t="str">
        <f>1-EXP(-J8909)</f>
      </c>
      <c r="L8909" s="180" t="str">
        <f>IF(G8909=30,1,M8908)</f>
      </c>
      <c r="M8909" s="181" t="str">
        <f>L8909*(1-K8909)</f>
      </c>
    </row>
    <row r="8910">
      <c r="A8910" t="s">
        <v>164</v>
      </c>
      <c r="B8910" t="s">
        <v>112</v>
      </c>
      <c r="C8910" s="32" t="s">
        <v>377</v>
      </c>
      <c r="D8910" t="s">
        <v>112</v>
      </c>
      <c r="E8910" t="s">
        <v>476</v>
      </c>
      <c r="F8910" s="174" t="n">
        <v>2039</v>
      </c>
      <c r="G8910" s="175" t="n">
        <v>58</v>
      </c>
      <c r="H8910" s="176" t="n">
        <v>18126.5572430505</v>
      </c>
      <c r="I8910" s="177" t="n">
        <v>3794251.14104816</v>
      </c>
      <c r="J8910" s="178" t="str">
        <f>IF(I8910&gt;0,H8910/I8910,0)</f>
      </c>
      <c r="K8910" s="179" t="str">
        <f>1-EXP(-J8910)</f>
      </c>
      <c r="L8910" s="180" t="str">
        <f>IF(G8910=30,1,M8909)</f>
      </c>
      <c r="M8910" s="181" t="str">
        <f>L8910*(1-K8910)</f>
      </c>
    </row>
    <row r="8911">
      <c r="A8911" t="s">
        <v>164</v>
      </c>
      <c r="B8911" t="s">
        <v>112</v>
      </c>
      <c r="C8911" s="32" t="s">
        <v>377</v>
      </c>
      <c r="D8911" t="s">
        <v>112</v>
      </c>
      <c r="E8911" t="s">
        <v>476</v>
      </c>
      <c r="F8911" s="174" t="n">
        <v>2039</v>
      </c>
      <c r="G8911" s="175" t="n">
        <v>59</v>
      </c>
      <c r="H8911" s="176" t="n">
        <v>19413.1570805619</v>
      </c>
      <c r="I8911" s="177" t="n">
        <v>3715485.92000567</v>
      </c>
      <c r="J8911" s="178" t="str">
        <f>IF(I8911&gt;0,H8911/I8911,0)</f>
      </c>
      <c r="K8911" s="179" t="str">
        <f>1-EXP(-J8911)</f>
      </c>
      <c r="L8911" s="180" t="str">
        <f>IF(G8911=30,1,M8910)</f>
      </c>
      <c r="M8911" s="181" t="str">
        <f>L8911*(1-K8911)</f>
      </c>
    </row>
    <row r="8912">
      <c r="A8912" t="s">
        <v>164</v>
      </c>
      <c r="B8912" t="s">
        <v>112</v>
      </c>
      <c r="C8912" s="32" t="s">
        <v>377</v>
      </c>
      <c r="D8912" t="s">
        <v>112</v>
      </c>
      <c r="E8912" t="s">
        <v>476</v>
      </c>
      <c r="F8912" s="174" t="n">
        <v>2039</v>
      </c>
      <c r="G8912" s="175" t="n">
        <v>60</v>
      </c>
      <c r="H8912" s="176" t="n">
        <v>20746.2951243058</v>
      </c>
      <c r="I8912" s="177" t="n">
        <v>3630303.81524242</v>
      </c>
      <c r="J8912" s="178" t="str">
        <f>IF(I8912&gt;0,H8912/I8912,0)</f>
      </c>
      <c r="K8912" s="179" t="str">
        <f>1-EXP(-J8912)</f>
      </c>
      <c r="L8912" s="180" t="str">
        <f>IF(G8912=30,1,M8911)</f>
      </c>
      <c r="M8912" s="181" t="str">
        <f>L8912*(1-K8912)</f>
      </c>
    </row>
    <row r="8913">
      <c r="A8913" t="s">
        <v>164</v>
      </c>
      <c r="B8913" t="s">
        <v>112</v>
      </c>
      <c r="C8913" s="32" t="s">
        <v>377</v>
      </c>
      <c r="D8913" t="s">
        <v>112</v>
      </c>
      <c r="E8913" t="s">
        <v>476</v>
      </c>
      <c r="F8913" s="174" t="n">
        <v>2039</v>
      </c>
      <c r="G8913" s="175" t="n">
        <v>61</v>
      </c>
      <c r="H8913" s="176" t="n">
        <v>22073.1528546161</v>
      </c>
      <c r="I8913" s="177" t="n">
        <v>3525613.29002712</v>
      </c>
      <c r="J8913" s="178" t="str">
        <f>IF(I8913&gt;0,H8913/I8913,0)</f>
      </c>
      <c r="K8913" s="179" t="str">
        <f>1-EXP(-J8913)</f>
      </c>
      <c r="L8913" s="180" t="str">
        <f>IF(G8913=30,1,M8912)</f>
      </c>
      <c r="M8913" s="181" t="str">
        <f>L8913*(1-K8913)</f>
      </c>
    </row>
    <row r="8914">
      <c r="A8914" t="s">
        <v>164</v>
      </c>
      <c r="B8914" t="s">
        <v>112</v>
      </c>
      <c r="C8914" s="32" t="s">
        <v>377</v>
      </c>
      <c r="D8914" t="s">
        <v>112</v>
      </c>
      <c r="E8914" t="s">
        <v>476</v>
      </c>
      <c r="F8914" s="174" t="n">
        <v>2039</v>
      </c>
      <c r="G8914" s="175" t="n">
        <v>62</v>
      </c>
      <c r="H8914" s="176" t="n">
        <v>23597.0968450749</v>
      </c>
      <c r="I8914" s="177" t="n">
        <v>3435035.17626601</v>
      </c>
      <c r="J8914" s="178" t="str">
        <f>IF(I8914&gt;0,H8914/I8914,0)</f>
      </c>
      <c r="K8914" s="179" t="str">
        <f>1-EXP(-J8914)</f>
      </c>
      <c r="L8914" s="180" t="str">
        <f>IF(G8914=30,1,M8913)</f>
      </c>
      <c r="M8914" s="181" t="str">
        <f>L8914*(1-K8914)</f>
      </c>
    </row>
    <row r="8915">
      <c r="A8915" t="s">
        <v>164</v>
      </c>
      <c r="B8915" t="s">
        <v>112</v>
      </c>
      <c r="C8915" s="32" t="s">
        <v>377</v>
      </c>
      <c r="D8915" t="s">
        <v>112</v>
      </c>
      <c r="E8915" t="s">
        <v>476</v>
      </c>
      <c r="F8915" s="174" t="n">
        <v>2039</v>
      </c>
      <c r="G8915" s="175" t="n">
        <v>63</v>
      </c>
      <c r="H8915" s="176" t="n">
        <v>25090.452377104</v>
      </c>
      <c r="I8915" s="177" t="n">
        <v>3332610.39876435</v>
      </c>
      <c r="J8915" s="178" t="str">
        <f>IF(I8915&gt;0,H8915/I8915,0)</f>
      </c>
      <c r="K8915" s="179" t="str">
        <f>1-EXP(-J8915)</f>
      </c>
      <c r="L8915" s="180" t="str">
        <f>IF(G8915=30,1,M8914)</f>
      </c>
      <c r="M8915" s="181" t="str">
        <f>L8915*(1-K8915)</f>
      </c>
    </row>
    <row r="8916">
      <c r="A8916" t="s">
        <v>164</v>
      </c>
      <c r="B8916" t="s">
        <v>112</v>
      </c>
      <c r="C8916" s="32" t="s">
        <v>377</v>
      </c>
      <c r="D8916" t="s">
        <v>112</v>
      </c>
      <c r="E8916" t="s">
        <v>476</v>
      </c>
      <c r="F8916" s="174" t="n">
        <v>2039</v>
      </c>
      <c r="G8916" s="175" t="n">
        <v>64</v>
      </c>
      <c r="H8916" s="176" t="n">
        <v>26635.266996799</v>
      </c>
      <c r="I8916" s="177" t="n">
        <v>3228099.37702942</v>
      </c>
      <c r="J8916" s="178" t="str">
        <f>IF(I8916&gt;0,H8916/I8916,0)</f>
      </c>
      <c r="K8916" s="179" t="str">
        <f>1-EXP(-J8916)</f>
      </c>
      <c r="L8916" s="180" t="str">
        <f>IF(G8916=30,1,M8915)</f>
      </c>
      <c r="M8916" s="181" t="str">
        <f>L8916*(1-K8916)</f>
      </c>
    </row>
    <row r="8917">
      <c r="A8917" t="s">
        <v>164</v>
      </c>
      <c r="B8917" t="s">
        <v>112</v>
      </c>
      <c r="C8917" s="32" t="s">
        <v>377</v>
      </c>
      <c r="D8917" t="s">
        <v>112</v>
      </c>
      <c r="E8917" t="s">
        <v>476</v>
      </c>
      <c r="F8917" s="174" t="n">
        <v>2039</v>
      </c>
      <c r="G8917" s="175" t="n">
        <v>65</v>
      </c>
      <c r="H8917" s="176" t="n">
        <v>26895.4676795224</v>
      </c>
      <c r="I8917" s="177" t="n">
        <v>3098038.03006571</v>
      </c>
      <c r="J8917" s="178" t="str">
        <f>IF(I8917&gt;0,H8917/I8917,0)</f>
      </c>
      <c r="K8917" s="179" t="str">
        <f>1-EXP(-J8917)</f>
      </c>
      <c r="L8917" s="180" t="str">
        <f>IF(G8917=30,1,M8916)</f>
      </c>
      <c r="M8917" s="181" t="str">
        <f>L8917*(1-K8917)</f>
      </c>
    </row>
    <row r="8918">
      <c r="A8918" t="s">
        <v>164</v>
      </c>
      <c r="B8918" t="s">
        <v>112</v>
      </c>
      <c r="C8918" s="32" t="s">
        <v>377</v>
      </c>
      <c r="D8918" t="s">
        <v>112</v>
      </c>
      <c r="E8918" t="s">
        <v>476</v>
      </c>
      <c r="F8918" s="174" t="n">
        <v>2039</v>
      </c>
      <c r="G8918" s="175" t="n">
        <v>66</v>
      </c>
      <c r="H8918" s="176" t="n">
        <v>28755.4831593473</v>
      </c>
      <c r="I8918" s="177" t="n">
        <v>3019497.82229789</v>
      </c>
      <c r="J8918" s="178" t="str">
        <f>IF(I8918&gt;0,H8918/I8918,0)</f>
      </c>
      <c r="K8918" s="179" t="str">
        <f>1-EXP(-J8918)</f>
      </c>
      <c r="L8918" s="180" t="str">
        <f>IF(G8918=30,1,M8917)</f>
      </c>
      <c r="M8918" s="181" t="str">
        <f>L8918*(1-K8918)</f>
      </c>
    </row>
    <row r="8919">
      <c r="A8919" t="s">
        <v>164</v>
      </c>
      <c r="B8919" t="s">
        <v>112</v>
      </c>
      <c r="C8919" s="32" t="s">
        <v>377</v>
      </c>
      <c r="D8919" t="s">
        <v>112</v>
      </c>
      <c r="E8919" t="s">
        <v>476</v>
      </c>
      <c r="F8919" s="174" t="n">
        <v>2039</v>
      </c>
      <c r="G8919" s="175" t="n">
        <v>67</v>
      </c>
      <c r="H8919" s="176" t="n">
        <v>29275.8778479433</v>
      </c>
      <c r="I8919" s="177" t="n">
        <v>2798400.52683236</v>
      </c>
      <c r="J8919" s="178" t="str">
        <f>IF(I8919&gt;0,H8919/I8919,0)</f>
      </c>
      <c r="K8919" s="179" t="str">
        <f>1-EXP(-J8919)</f>
      </c>
      <c r="L8919" s="180" t="str">
        <f>IF(G8919=30,1,M8918)</f>
      </c>
      <c r="M8919" s="181" t="str">
        <f>L8919*(1-K8919)</f>
      </c>
    </row>
    <row r="8920">
      <c r="A8920" t="s">
        <v>164</v>
      </c>
      <c r="B8920" t="s">
        <v>112</v>
      </c>
      <c r="C8920" s="32" t="s">
        <v>377</v>
      </c>
      <c r="D8920" t="s">
        <v>112</v>
      </c>
      <c r="E8920" t="s">
        <v>476</v>
      </c>
      <c r="F8920" s="174" t="n">
        <v>2039</v>
      </c>
      <c r="G8920" s="175" t="n">
        <v>68</v>
      </c>
      <c r="H8920" s="176" t="n">
        <v>30804.6518120941</v>
      </c>
      <c r="I8920" s="177" t="n">
        <v>2681386.71987023</v>
      </c>
      <c r="J8920" s="178" t="str">
        <f>IF(I8920&gt;0,H8920/I8920,0)</f>
      </c>
      <c r="K8920" s="179" t="str">
        <f>1-EXP(-J8920)</f>
      </c>
      <c r="L8920" s="180" t="str">
        <f>IF(G8920=30,1,M8919)</f>
      </c>
      <c r="M8920" s="181" t="str">
        <f>L8920*(1-K8920)</f>
      </c>
    </row>
    <row r="8921">
      <c r="A8921" t="s">
        <v>164</v>
      </c>
      <c r="B8921" t="s">
        <v>112</v>
      </c>
      <c r="C8921" s="32" t="s">
        <v>377</v>
      </c>
      <c r="D8921" t="s">
        <v>112</v>
      </c>
      <c r="E8921" t="s">
        <v>476</v>
      </c>
      <c r="F8921" s="174" t="n">
        <v>2039</v>
      </c>
      <c r="G8921" s="175" t="n">
        <v>69</v>
      </c>
      <c r="H8921" s="176" t="n">
        <v>32412.4713113829</v>
      </c>
      <c r="I8921" s="177" t="n">
        <v>2566846.43356641</v>
      </c>
      <c r="J8921" s="178" t="str">
        <f>IF(I8921&gt;0,H8921/I8921,0)</f>
      </c>
      <c r="K8921" s="179" t="str">
        <f>1-EXP(-J8921)</f>
      </c>
      <c r="L8921" s="180" t="str">
        <f>IF(G8921=30,1,M8920)</f>
      </c>
      <c r="M8921" s="181" t="str">
        <f>L8921*(1-K8921)</f>
      </c>
    </row>
    <row r="8922">
      <c r="A8922" t="s">
        <v>164</v>
      </c>
      <c r="B8922" t="s">
        <v>112</v>
      </c>
      <c r="C8922" s="32" t="s">
        <v>377</v>
      </c>
      <c r="D8922" t="s">
        <v>112</v>
      </c>
      <c r="E8922" t="s">
        <v>476</v>
      </c>
      <c r="F8922" s="174" t="n">
        <v>2040</v>
      </c>
      <c r="G8922" s="175" t="n">
        <v>30</v>
      </c>
      <c r="H8922" s="176" t="n">
        <v>801.292198015372</v>
      </c>
      <c r="I8922" s="177" t="n">
        <v>4755770.9886484</v>
      </c>
      <c r="J8922" s="178" t="str">
        <f>IF(I8922&gt;0,H8922/I8922,0)</f>
      </c>
      <c r="K8922" s="179" t="str">
        <f>1-EXP(-J8922)</f>
      </c>
      <c r="L8922" s="180" t="str">
        <f>IF(G8922=30,1,M8921)</f>
      </c>
      <c r="M8922" s="181" t="str">
        <f>L8922*(1-K8922)</f>
      </c>
    </row>
    <row r="8923">
      <c r="A8923" t="s">
        <v>164</v>
      </c>
      <c r="B8923" t="s">
        <v>112</v>
      </c>
      <c r="C8923" s="32" t="s">
        <v>377</v>
      </c>
      <c r="D8923" t="s">
        <v>112</v>
      </c>
      <c r="E8923" t="s">
        <v>476</v>
      </c>
      <c r="F8923" s="174" t="n">
        <v>2040</v>
      </c>
      <c r="G8923" s="175" t="n">
        <v>31</v>
      </c>
      <c r="H8923" s="176" t="n">
        <v>1016.78299740652</v>
      </c>
      <c r="I8923" s="177" t="n">
        <v>4684888.69235014</v>
      </c>
      <c r="J8923" s="178" t="str">
        <f>IF(I8923&gt;0,H8923/I8923,0)</f>
      </c>
      <c r="K8923" s="179" t="str">
        <f>1-EXP(-J8923)</f>
      </c>
      <c r="L8923" s="180" t="str">
        <f>IF(G8923=30,1,M8922)</f>
      </c>
      <c r="M8923" s="181" t="str">
        <f>L8923*(1-K8923)</f>
      </c>
    </row>
    <row r="8924">
      <c r="A8924" t="s">
        <v>164</v>
      </c>
      <c r="B8924" t="s">
        <v>112</v>
      </c>
      <c r="C8924" s="32" t="s">
        <v>377</v>
      </c>
      <c r="D8924" t="s">
        <v>112</v>
      </c>
      <c r="E8924" t="s">
        <v>476</v>
      </c>
      <c r="F8924" s="174" t="n">
        <v>2040</v>
      </c>
      <c r="G8924" s="175" t="n">
        <v>32</v>
      </c>
      <c r="H8924" s="176" t="n">
        <v>1061.29964240548</v>
      </c>
      <c r="I8924" s="177" t="n">
        <v>4642359.19972211</v>
      </c>
      <c r="J8924" s="178" t="str">
        <f>IF(I8924&gt;0,H8924/I8924,0)</f>
      </c>
      <c r="K8924" s="179" t="str">
        <f>1-EXP(-J8924)</f>
      </c>
      <c r="L8924" s="180" t="str">
        <f>IF(G8924=30,1,M8923)</f>
      </c>
      <c r="M8924" s="181" t="str">
        <f>L8924*(1-K8924)</f>
      </c>
    </row>
    <row r="8925">
      <c r="A8925" t="s">
        <v>164</v>
      </c>
      <c r="B8925" t="s">
        <v>112</v>
      </c>
      <c r="C8925" s="32" t="s">
        <v>377</v>
      </c>
      <c r="D8925" t="s">
        <v>112</v>
      </c>
      <c r="E8925" t="s">
        <v>476</v>
      </c>
      <c r="F8925" s="174" t="n">
        <v>2040</v>
      </c>
      <c r="G8925" s="175" t="n">
        <v>33</v>
      </c>
      <c r="H8925" s="176" t="n">
        <v>1182.35017584636</v>
      </c>
      <c r="I8925" s="177" t="n">
        <v>4668387.55153943</v>
      </c>
      <c r="J8925" s="178" t="str">
        <f>IF(I8925&gt;0,H8925/I8925,0)</f>
      </c>
      <c r="K8925" s="179" t="str">
        <f>1-EXP(-J8925)</f>
      </c>
      <c r="L8925" s="180" t="str">
        <f>IF(G8925=30,1,M8924)</f>
      </c>
      <c r="M8925" s="181" t="str">
        <f>L8925*(1-K8925)</f>
      </c>
    </row>
    <row r="8926">
      <c r="A8926" t="s">
        <v>164</v>
      </c>
      <c r="B8926" t="s">
        <v>112</v>
      </c>
      <c r="C8926" s="32" t="s">
        <v>377</v>
      </c>
      <c r="D8926" t="s">
        <v>112</v>
      </c>
      <c r="E8926" t="s">
        <v>476</v>
      </c>
      <c r="F8926" s="174" t="n">
        <v>2040</v>
      </c>
      <c r="G8926" s="175" t="n">
        <v>34</v>
      </c>
      <c r="H8926" s="176" t="n">
        <v>1236.59693628253</v>
      </c>
      <c r="I8926" s="177" t="n">
        <v>4585223.52520881</v>
      </c>
      <c r="J8926" s="178" t="str">
        <f>IF(I8926&gt;0,H8926/I8926,0)</f>
      </c>
      <c r="K8926" s="179" t="str">
        <f>1-EXP(-J8926)</f>
      </c>
      <c r="L8926" s="180" t="str">
        <f>IF(G8926=30,1,M8925)</f>
      </c>
      <c r="M8926" s="181" t="str">
        <f>L8926*(1-K8926)</f>
      </c>
    </row>
    <row r="8927">
      <c r="A8927" t="s">
        <v>164</v>
      </c>
      <c r="B8927" t="s">
        <v>112</v>
      </c>
      <c r="C8927" s="32" t="s">
        <v>377</v>
      </c>
      <c r="D8927" t="s">
        <v>112</v>
      </c>
      <c r="E8927" t="s">
        <v>476</v>
      </c>
      <c r="F8927" s="174" t="n">
        <v>2040</v>
      </c>
      <c r="G8927" s="175" t="n">
        <v>35</v>
      </c>
      <c r="H8927" s="176" t="n">
        <v>1625.39808136698</v>
      </c>
      <c r="I8927" s="177" t="n">
        <v>4523820.41568469</v>
      </c>
      <c r="J8927" s="178" t="str">
        <f>IF(I8927&gt;0,H8927/I8927,0)</f>
      </c>
      <c r="K8927" s="179" t="str">
        <f>1-EXP(-J8927)</f>
      </c>
      <c r="L8927" s="180" t="str">
        <f>IF(G8927=30,1,M8926)</f>
      </c>
      <c r="M8927" s="181" t="str">
        <f>L8927*(1-K8927)</f>
      </c>
    </row>
    <row r="8928">
      <c r="A8928" t="s">
        <v>164</v>
      </c>
      <c r="B8928" t="s">
        <v>112</v>
      </c>
      <c r="C8928" s="32" t="s">
        <v>377</v>
      </c>
      <c r="D8928" t="s">
        <v>112</v>
      </c>
      <c r="E8928" t="s">
        <v>476</v>
      </c>
      <c r="F8928" s="174" t="n">
        <v>2040</v>
      </c>
      <c r="G8928" s="175" t="n">
        <v>36</v>
      </c>
      <c r="H8928" s="176" t="n">
        <v>1831.82077180022</v>
      </c>
      <c r="I8928" s="177" t="n">
        <v>4394472.85655358</v>
      </c>
      <c r="J8928" s="178" t="str">
        <f>IF(I8928&gt;0,H8928/I8928,0)</f>
      </c>
      <c r="K8928" s="179" t="str">
        <f>1-EXP(-J8928)</f>
      </c>
      <c r="L8928" s="180" t="str">
        <f>IF(G8928=30,1,M8927)</f>
      </c>
      <c r="M8928" s="181" t="str">
        <f>L8928*(1-K8928)</f>
      </c>
    </row>
    <row r="8929">
      <c r="A8929" t="s">
        <v>164</v>
      </c>
      <c r="B8929" t="s">
        <v>112</v>
      </c>
      <c r="C8929" s="32" t="s">
        <v>377</v>
      </c>
      <c r="D8929" t="s">
        <v>112</v>
      </c>
      <c r="E8929" t="s">
        <v>476</v>
      </c>
      <c r="F8929" s="174" t="n">
        <v>2040</v>
      </c>
      <c r="G8929" s="175" t="n">
        <v>37</v>
      </c>
      <c r="H8929" s="176" t="n">
        <v>1940.01448437129</v>
      </c>
      <c r="I8929" s="177" t="n">
        <v>4328027.59036455</v>
      </c>
      <c r="J8929" s="178" t="str">
        <f>IF(I8929&gt;0,H8929/I8929,0)</f>
      </c>
      <c r="K8929" s="179" t="str">
        <f>1-EXP(-J8929)</f>
      </c>
      <c r="L8929" s="180" t="str">
        <f>IF(G8929=30,1,M8928)</f>
      </c>
      <c r="M8929" s="181" t="str">
        <f>L8929*(1-K8929)</f>
      </c>
    </row>
    <row r="8930">
      <c r="A8930" t="s">
        <v>164</v>
      </c>
      <c r="B8930" t="s">
        <v>112</v>
      </c>
      <c r="C8930" s="32" t="s">
        <v>377</v>
      </c>
      <c r="D8930" t="s">
        <v>112</v>
      </c>
      <c r="E8930" t="s">
        <v>476</v>
      </c>
      <c r="F8930" s="174" t="n">
        <v>2040</v>
      </c>
      <c r="G8930" s="175" t="n">
        <v>38</v>
      </c>
      <c r="H8930" s="176" t="n">
        <v>2233.24643250757</v>
      </c>
      <c r="I8930" s="177" t="n">
        <v>4304229.39239531</v>
      </c>
      <c r="J8930" s="178" t="str">
        <f>IF(I8930&gt;0,H8930/I8930,0)</f>
      </c>
      <c r="K8930" s="179" t="str">
        <f>1-EXP(-J8930)</f>
      </c>
      <c r="L8930" s="180" t="str">
        <f>IF(G8930=30,1,M8929)</f>
      </c>
      <c r="M8930" s="181" t="str">
        <f>L8930*(1-K8930)</f>
      </c>
    </row>
    <row r="8931">
      <c r="A8931" t="s">
        <v>164</v>
      </c>
      <c r="B8931" t="s">
        <v>112</v>
      </c>
      <c r="C8931" s="32" t="s">
        <v>377</v>
      </c>
      <c r="D8931" t="s">
        <v>112</v>
      </c>
      <c r="E8931" t="s">
        <v>476</v>
      </c>
      <c r="F8931" s="174" t="n">
        <v>2040</v>
      </c>
      <c r="G8931" s="175" t="n">
        <v>39</v>
      </c>
      <c r="H8931" s="176" t="n">
        <v>2397.7408878301</v>
      </c>
      <c r="I8931" s="177" t="n">
        <v>4282190.36243835</v>
      </c>
      <c r="J8931" s="178" t="str">
        <f>IF(I8931&gt;0,H8931/I8931,0)</f>
      </c>
      <c r="K8931" s="179" t="str">
        <f>1-EXP(-J8931)</f>
      </c>
      <c r="L8931" s="180" t="str">
        <f>IF(G8931=30,1,M8930)</f>
      </c>
      <c r="M8931" s="181" t="str">
        <f>L8931*(1-K8931)</f>
      </c>
    </row>
    <row r="8932">
      <c r="A8932" t="s">
        <v>164</v>
      </c>
      <c r="B8932" t="s">
        <v>112</v>
      </c>
      <c r="C8932" s="32" t="s">
        <v>377</v>
      </c>
      <c r="D8932" t="s">
        <v>112</v>
      </c>
      <c r="E8932" t="s">
        <v>476</v>
      </c>
      <c r="F8932" s="174" t="n">
        <v>2040</v>
      </c>
      <c r="G8932" s="175" t="n">
        <v>40</v>
      </c>
      <c r="H8932" s="176" t="n">
        <v>3201.81818321479</v>
      </c>
      <c r="I8932" s="177" t="n">
        <v>4259552.91972513</v>
      </c>
      <c r="J8932" s="178" t="str">
        <f>IF(I8932&gt;0,H8932/I8932,0)</f>
      </c>
      <c r="K8932" s="179" t="str">
        <f>1-EXP(-J8932)</f>
      </c>
      <c r="L8932" s="180" t="str">
        <f>IF(G8932=30,1,M8931)</f>
      </c>
      <c r="M8932" s="181" t="str">
        <f>L8932*(1-K8932)</f>
      </c>
    </row>
    <row r="8933">
      <c r="A8933" t="s">
        <v>164</v>
      </c>
      <c r="B8933" t="s">
        <v>112</v>
      </c>
      <c r="C8933" s="32" t="s">
        <v>377</v>
      </c>
      <c r="D8933" t="s">
        <v>112</v>
      </c>
      <c r="E8933" t="s">
        <v>476</v>
      </c>
      <c r="F8933" s="174" t="n">
        <v>2040</v>
      </c>
      <c r="G8933" s="175" t="n">
        <v>41</v>
      </c>
      <c r="H8933" s="176" t="n">
        <v>3557.26000187018</v>
      </c>
      <c r="I8933" s="177" t="n">
        <v>4275075.35439724</v>
      </c>
      <c r="J8933" s="178" t="str">
        <f>IF(I8933&gt;0,H8933/I8933,0)</f>
      </c>
      <c r="K8933" s="179" t="str">
        <f>1-EXP(-J8933)</f>
      </c>
      <c r="L8933" s="180" t="str">
        <f>IF(G8933=30,1,M8932)</f>
      </c>
      <c r="M8933" s="181" t="str">
        <f>L8933*(1-K8933)</f>
      </c>
    </row>
    <row r="8934">
      <c r="A8934" t="s">
        <v>164</v>
      </c>
      <c r="B8934" t="s">
        <v>112</v>
      </c>
      <c r="C8934" s="32" t="s">
        <v>377</v>
      </c>
      <c r="D8934" t="s">
        <v>112</v>
      </c>
      <c r="E8934" t="s">
        <v>476</v>
      </c>
      <c r="F8934" s="174" t="n">
        <v>2040</v>
      </c>
      <c r="G8934" s="175" t="n">
        <v>42</v>
      </c>
      <c r="H8934" s="176" t="n">
        <v>3908.87514528898</v>
      </c>
      <c r="I8934" s="177" t="n">
        <v>4329378.54987645</v>
      </c>
      <c r="J8934" s="178" t="str">
        <f>IF(I8934&gt;0,H8934/I8934,0)</f>
      </c>
      <c r="K8934" s="179" t="str">
        <f>1-EXP(-J8934)</f>
      </c>
      <c r="L8934" s="180" t="str">
        <f>IF(G8934=30,1,M8933)</f>
      </c>
      <c r="M8934" s="181" t="str">
        <f>L8934*(1-K8934)</f>
      </c>
    </row>
    <row r="8935">
      <c r="A8935" t="s">
        <v>164</v>
      </c>
      <c r="B8935" t="s">
        <v>112</v>
      </c>
      <c r="C8935" s="32" t="s">
        <v>377</v>
      </c>
      <c r="D8935" t="s">
        <v>112</v>
      </c>
      <c r="E8935" t="s">
        <v>476</v>
      </c>
      <c r="F8935" s="174" t="n">
        <v>2040</v>
      </c>
      <c r="G8935" s="175" t="n">
        <v>43</v>
      </c>
      <c r="H8935" s="176" t="n">
        <v>4593.13760032668</v>
      </c>
      <c r="I8935" s="177" t="n">
        <v>4459630.80930939</v>
      </c>
      <c r="J8935" s="178" t="str">
        <f>IF(I8935&gt;0,H8935/I8935,0)</f>
      </c>
      <c r="K8935" s="179" t="str">
        <f>1-EXP(-J8935)</f>
      </c>
      <c r="L8935" s="180" t="str">
        <f>IF(G8935=30,1,M8934)</f>
      </c>
      <c r="M8935" s="181" t="str">
        <f>L8935*(1-K8935)</f>
      </c>
    </row>
    <row r="8936">
      <c r="A8936" t="s">
        <v>164</v>
      </c>
      <c r="B8936" t="s">
        <v>112</v>
      </c>
      <c r="C8936" s="32" t="s">
        <v>377</v>
      </c>
      <c r="D8936" t="s">
        <v>112</v>
      </c>
      <c r="E8936" t="s">
        <v>476</v>
      </c>
      <c r="F8936" s="174" t="n">
        <v>2040</v>
      </c>
      <c r="G8936" s="175" t="n">
        <v>44</v>
      </c>
      <c r="H8936" s="176" t="n">
        <v>4943.24809144279</v>
      </c>
      <c r="I8936" s="177" t="n">
        <v>4411230.18326787</v>
      </c>
      <c r="J8936" s="178" t="str">
        <f>IF(I8936&gt;0,H8936/I8936,0)</f>
      </c>
      <c r="K8936" s="179" t="str">
        <f>1-EXP(-J8936)</f>
      </c>
      <c r="L8936" s="180" t="str">
        <f>IF(G8936=30,1,M8935)</f>
      </c>
      <c r="M8936" s="181" t="str">
        <f>L8936*(1-K8936)</f>
      </c>
    </row>
    <row r="8937">
      <c r="A8937" t="s">
        <v>164</v>
      </c>
      <c r="B8937" t="s">
        <v>112</v>
      </c>
      <c r="C8937" s="32" t="s">
        <v>377</v>
      </c>
      <c r="D8937" t="s">
        <v>112</v>
      </c>
      <c r="E8937" t="s">
        <v>476</v>
      </c>
      <c r="F8937" s="174" t="n">
        <v>2040</v>
      </c>
      <c r="G8937" s="175" t="n">
        <v>45</v>
      </c>
      <c r="H8937" s="176" t="n">
        <v>6225.01971427589</v>
      </c>
      <c r="I8937" s="177" t="n">
        <v>4332677.61030565</v>
      </c>
      <c r="J8937" s="178" t="str">
        <f>IF(I8937&gt;0,H8937/I8937,0)</f>
      </c>
      <c r="K8937" s="179" t="str">
        <f>1-EXP(-J8937)</f>
      </c>
      <c r="L8937" s="180" t="str">
        <f>IF(G8937=30,1,M8936)</f>
      </c>
      <c r="M8937" s="181" t="str">
        <f>L8937*(1-K8937)</f>
      </c>
    </row>
    <row r="8938">
      <c r="A8938" t="s">
        <v>164</v>
      </c>
      <c r="B8938" t="s">
        <v>112</v>
      </c>
      <c r="C8938" s="32" t="s">
        <v>377</v>
      </c>
      <c r="D8938" t="s">
        <v>112</v>
      </c>
      <c r="E8938" t="s">
        <v>476</v>
      </c>
      <c r="F8938" s="174" t="n">
        <v>2040</v>
      </c>
      <c r="G8938" s="175" t="n">
        <v>46</v>
      </c>
      <c r="H8938" s="176" t="n">
        <v>6701.15235913623</v>
      </c>
      <c r="I8938" s="177" t="n">
        <v>4267951.54561707</v>
      </c>
      <c r="J8938" s="178" t="str">
        <f>IF(I8938&gt;0,H8938/I8938,0)</f>
      </c>
      <c r="K8938" s="179" t="str">
        <f>1-EXP(-J8938)</f>
      </c>
      <c r="L8938" s="180" t="str">
        <f>IF(G8938=30,1,M8937)</f>
      </c>
      <c r="M8938" s="181" t="str">
        <f>L8938*(1-K8938)</f>
      </c>
    </row>
    <row r="8939">
      <c r="A8939" t="s">
        <v>164</v>
      </c>
      <c r="B8939" t="s">
        <v>112</v>
      </c>
      <c r="C8939" s="32" t="s">
        <v>377</v>
      </c>
      <c r="D8939" t="s">
        <v>112</v>
      </c>
      <c r="E8939" t="s">
        <v>476</v>
      </c>
      <c r="F8939" s="174" t="n">
        <v>2040</v>
      </c>
      <c r="G8939" s="175" t="n">
        <v>47</v>
      </c>
      <c r="H8939" s="176" t="n">
        <v>7229.72406800898</v>
      </c>
      <c r="I8939" s="177" t="n">
        <v>4206934.42657396</v>
      </c>
      <c r="J8939" s="178" t="str">
        <f>IF(I8939&gt;0,H8939/I8939,0)</f>
      </c>
      <c r="K8939" s="179" t="str">
        <f>1-EXP(-J8939)</f>
      </c>
      <c r="L8939" s="180" t="str">
        <f>IF(G8939=30,1,M8938)</f>
      </c>
      <c r="M8939" s="181" t="str">
        <f>L8939*(1-K8939)</f>
      </c>
    </row>
    <row r="8940">
      <c r="A8940" t="s">
        <v>164</v>
      </c>
      <c r="B8940" t="s">
        <v>112</v>
      </c>
      <c r="C8940" s="32" t="s">
        <v>377</v>
      </c>
      <c r="D8940" t="s">
        <v>112</v>
      </c>
      <c r="E8940" t="s">
        <v>476</v>
      </c>
      <c r="F8940" s="174" t="n">
        <v>2040</v>
      </c>
      <c r="G8940" s="175" t="n">
        <v>48</v>
      </c>
      <c r="H8940" s="176" t="n">
        <v>7960.18850084198</v>
      </c>
      <c r="I8940" s="177" t="n">
        <v>4234013.4555378</v>
      </c>
      <c r="J8940" s="178" t="str">
        <f>IF(I8940&gt;0,H8940/I8940,0)</f>
      </c>
      <c r="K8940" s="179" t="str">
        <f>1-EXP(-J8940)</f>
      </c>
      <c r="L8940" s="180" t="str">
        <f>IF(G8940=30,1,M8939)</f>
      </c>
      <c r="M8940" s="181" t="str">
        <f>L8940*(1-K8940)</f>
      </c>
    </row>
    <row r="8941">
      <c r="A8941" t="s">
        <v>164</v>
      </c>
      <c r="B8941" t="s">
        <v>112</v>
      </c>
      <c r="C8941" s="32" t="s">
        <v>377</v>
      </c>
      <c r="D8941" t="s">
        <v>112</v>
      </c>
      <c r="E8941" t="s">
        <v>476</v>
      </c>
      <c r="F8941" s="174" t="n">
        <v>2040</v>
      </c>
      <c r="G8941" s="175" t="n">
        <v>49</v>
      </c>
      <c r="H8941" s="176" t="n">
        <v>8735.45721445417</v>
      </c>
      <c r="I8941" s="177" t="n">
        <v>4240641.88817402</v>
      </c>
      <c r="J8941" s="178" t="str">
        <f>IF(I8941&gt;0,H8941/I8941,0)</f>
      </c>
      <c r="K8941" s="179" t="str">
        <f>1-EXP(-J8941)</f>
      </c>
      <c r="L8941" s="180" t="str">
        <f>IF(G8941=30,1,M8940)</f>
      </c>
      <c r="M8941" s="181" t="str">
        <f>L8941*(1-K8941)</f>
      </c>
    </row>
    <row r="8942">
      <c r="A8942" t="s">
        <v>164</v>
      </c>
      <c r="B8942" t="s">
        <v>112</v>
      </c>
      <c r="C8942" s="32" t="s">
        <v>377</v>
      </c>
      <c r="D8942" t="s">
        <v>112</v>
      </c>
      <c r="E8942" t="s">
        <v>476</v>
      </c>
      <c r="F8942" s="174" t="n">
        <v>2040</v>
      </c>
      <c r="G8942" s="175" t="n">
        <v>50</v>
      </c>
      <c r="H8942" s="176" t="n">
        <v>13543.754533934</v>
      </c>
      <c r="I8942" s="177" t="n">
        <v>6237690.36155811</v>
      </c>
      <c r="J8942" s="178" t="str">
        <f>IF(I8942&gt;0,H8942/I8942,0)</f>
      </c>
      <c r="K8942" s="179" t="str">
        <f>1-EXP(-J8942)</f>
      </c>
      <c r="L8942" s="180" t="str">
        <f>IF(G8942=30,1,M8941)</f>
      </c>
      <c r="M8942" s="181" t="str">
        <f>L8942*(1-K8942)</f>
      </c>
    </row>
    <row r="8943">
      <c r="A8943" t="s">
        <v>164</v>
      </c>
      <c r="B8943" t="s">
        <v>112</v>
      </c>
      <c r="C8943" s="32" t="s">
        <v>377</v>
      </c>
      <c r="D8943" t="s">
        <v>112</v>
      </c>
      <c r="E8943" t="s">
        <v>476</v>
      </c>
      <c r="F8943" s="174" t="n">
        <v>2040</v>
      </c>
      <c r="G8943" s="175" t="n">
        <v>51</v>
      </c>
      <c r="H8943" s="176" t="n">
        <v>10806.5991097259</v>
      </c>
      <c r="I8943" s="177" t="n">
        <v>4174581.61292821</v>
      </c>
      <c r="J8943" s="178" t="str">
        <f>IF(I8943&gt;0,H8943/I8943,0)</f>
      </c>
      <c r="K8943" s="179" t="str">
        <f>1-EXP(-J8943)</f>
      </c>
      <c r="L8943" s="180" t="str">
        <f>IF(G8943=30,1,M8942)</f>
      </c>
      <c r="M8943" s="181" t="str">
        <f>L8943*(1-K8943)</f>
      </c>
    </row>
    <row r="8944">
      <c r="A8944" t="s">
        <v>164</v>
      </c>
      <c r="B8944" t="s">
        <v>112</v>
      </c>
      <c r="C8944" s="32" t="s">
        <v>377</v>
      </c>
      <c r="D8944" t="s">
        <v>112</v>
      </c>
      <c r="E8944" t="s">
        <v>476</v>
      </c>
      <c r="F8944" s="174" t="n">
        <v>2040</v>
      </c>
      <c r="G8944" s="175" t="n">
        <v>52</v>
      </c>
      <c r="H8944" s="176" t="n">
        <v>11720.9283646401</v>
      </c>
      <c r="I8944" s="177" t="n">
        <v>4143845.13138657</v>
      </c>
      <c r="J8944" s="178" t="str">
        <f>IF(I8944&gt;0,H8944/I8944,0)</f>
      </c>
      <c r="K8944" s="179" t="str">
        <f>1-EXP(-J8944)</f>
      </c>
      <c r="L8944" s="180" t="str">
        <f>IF(G8944=30,1,M8943)</f>
      </c>
      <c r="M8944" s="181" t="str">
        <f>L8944*(1-K8944)</f>
      </c>
    </row>
    <row r="8945">
      <c r="A8945" t="s">
        <v>164</v>
      </c>
      <c r="B8945" t="s">
        <v>112</v>
      </c>
      <c r="C8945" s="32" t="s">
        <v>377</v>
      </c>
      <c r="D8945" t="s">
        <v>112</v>
      </c>
      <c r="E8945" t="s">
        <v>476</v>
      </c>
      <c r="F8945" s="174" t="n">
        <v>2040</v>
      </c>
      <c r="G8945" s="175" t="n">
        <v>53</v>
      </c>
      <c r="H8945" s="176" t="n">
        <v>12355.0830727511</v>
      </c>
      <c r="I8945" s="177" t="n">
        <v>4001290.58179615</v>
      </c>
      <c r="J8945" s="178" t="str">
        <f>IF(I8945&gt;0,H8945/I8945,0)</f>
      </c>
      <c r="K8945" s="179" t="str">
        <f>1-EXP(-J8945)</f>
      </c>
      <c r="L8945" s="180" t="str">
        <f>IF(G8945=30,1,M8944)</f>
      </c>
      <c r="M8945" s="181" t="str">
        <f>L8945*(1-K8945)</f>
      </c>
    </row>
    <row r="8946">
      <c r="A8946" t="s">
        <v>164</v>
      </c>
      <c r="B8946" t="s">
        <v>112</v>
      </c>
      <c r="C8946" s="32" t="s">
        <v>377</v>
      </c>
      <c r="D8946" t="s">
        <v>112</v>
      </c>
      <c r="E8946" t="s">
        <v>476</v>
      </c>
      <c r="F8946" s="174" t="n">
        <v>2040</v>
      </c>
      <c r="G8946" s="175" t="n">
        <v>54</v>
      </c>
      <c r="H8946" s="176" t="n">
        <v>13299.0656580638</v>
      </c>
      <c r="I8946" s="177" t="n">
        <v>3951313.69496824</v>
      </c>
      <c r="J8946" s="178" t="str">
        <f>IF(I8946&gt;0,H8946/I8946,0)</f>
      </c>
      <c r="K8946" s="179" t="str">
        <f>1-EXP(-J8946)</f>
      </c>
      <c r="L8946" s="180" t="str">
        <f>IF(G8946=30,1,M8945)</f>
      </c>
      <c r="M8946" s="181" t="str">
        <f>L8946*(1-K8946)</f>
      </c>
    </row>
    <row r="8947">
      <c r="A8947" t="s">
        <v>164</v>
      </c>
      <c r="B8947" t="s">
        <v>112</v>
      </c>
      <c r="C8947" s="32" t="s">
        <v>377</v>
      </c>
      <c r="D8947" t="s">
        <v>112</v>
      </c>
      <c r="E8947" t="s">
        <v>476</v>
      </c>
      <c r="F8947" s="174" t="n">
        <v>2040</v>
      </c>
      <c r="G8947" s="175" t="n">
        <v>55</v>
      </c>
      <c r="H8947" s="176" t="n">
        <v>14521.1878222338</v>
      </c>
      <c r="I8947" s="177" t="n">
        <v>3988725.36228253</v>
      </c>
      <c r="J8947" s="178" t="str">
        <f>IF(I8947&gt;0,H8947/I8947,0)</f>
      </c>
      <c r="K8947" s="179" t="str">
        <f>1-EXP(-J8947)</f>
      </c>
      <c r="L8947" s="180" t="str">
        <f>IF(G8947=30,1,M8946)</f>
      </c>
      <c r="M8947" s="181" t="str">
        <f>L8947*(1-K8947)</f>
      </c>
    </row>
    <row r="8948">
      <c r="A8948" t="s">
        <v>164</v>
      </c>
      <c r="B8948" t="s">
        <v>112</v>
      </c>
      <c r="C8948" s="32" t="s">
        <v>377</v>
      </c>
      <c r="D8948" t="s">
        <v>112</v>
      </c>
      <c r="E8948" t="s">
        <v>476</v>
      </c>
      <c r="F8948" s="174" t="n">
        <v>2040</v>
      </c>
      <c r="G8948" s="175" t="n">
        <v>56</v>
      </c>
      <c r="H8948" s="176" t="n">
        <v>16059.8791311517</v>
      </c>
      <c r="I8948" s="177" t="n">
        <v>4047392.24214168</v>
      </c>
      <c r="J8948" s="178" t="str">
        <f>IF(I8948&gt;0,H8948/I8948,0)</f>
      </c>
      <c r="K8948" s="179" t="str">
        <f>1-EXP(-J8948)</f>
      </c>
      <c r="L8948" s="180" t="str">
        <f>IF(G8948=30,1,M8947)</f>
      </c>
      <c r="M8948" s="181" t="str">
        <f>L8948*(1-K8948)</f>
      </c>
    </row>
    <row r="8949">
      <c r="A8949" t="s">
        <v>164</v>
      </c>
      <c r="B8949" t="s">
        <v>112</v>
      </c>
      <c r="C8949" s="32" t="s">
        <v>377</v>
      </c>
      <c r="D8949" t="s">
        <v>112</v>
      </c>
      <c r="E8949" t="s">
        <v>476</v>
      </c>
      <c r="F8949" s="174" t="n">
        <v>2040</v>
      </c>
      <c r="G8949" s="175" t="n">
        <v>57</v>
      </c>
      <c r="H8949" s="176" t="n">
        <v>17322.302192597</v>
      </c>
      <c r="I8949" s="177" t="n">
        <v>4001621.10108758</v>
      </c>
      <c r="J8949" s="178" t="str">
        <f>IF(I8949&gt;0,H8949/I8949,0)</f>
      </c>
      <c r="K8949" s="179" t="str">
        <f>1-EXP(-J8949)</f>
      </c>
      <c r="L8949" s="180" t="str">
        <f>IF(G8949=30,1,M8948)</f>
      </c>
      <c r="M8949" s="181" t="str">
        <f>L8949*(1-K8949)</f>
      </c>
    </row>
    <row r="8950">
      <c r="A8950" t="s">
        <v>164</v>
      </c>
      <c r="B8950" t="s">
        <v>112</v>
      </c>
      <c r="C8950" s="32" t="s">
        <v>377</v>
      </c>
      <c r="D8950" t="s">
        <v>112</v>
      </c>
      <c r="E8950" t="s">
        <v>476</v>
      </c>
      <c r="F8950" s="174" t="n">
        <v>2040</v>
      </c>
      <c r="G8950" s="175" t="n">
        <v>58</v>
      </c>
      <c r="H8950" s="176" t="n">
        <v>18219.159403928</v>
      </c>
      <c r="I8950" s="177" t="n">
        <v>3849419.21051477</v>
      </c>
      <c r="J8950" s="178" t="str">
        <f>IF(I8950&gt;0,H8950/I8950,0)</f>
      </c>
      <c r="K8950" s="179" t="str">
        <f>1-EXP(-J8950)</f>
      </c>
      <c r="L8950" s="180" t="str">
        <f>IF(G8950=30,1,M8949)</f>
      </c>
      <c r="M8950" s="181" t="str">
        <f>L8950*(1-K8950)</f>
      </c>
    </row>
    <row r="8951">
      <c r="A8951" t="s">
        <v>164</v>
      </c>
      <c r="B8951" t="s">
        <v>112</v>
      </c>
      <c r="C8951" s="32" t="s">
        <v>377</v>
      </c>
      <c r="D8951" t="s">
        <v>112</v>
      </c>
      <c r="E8951" t="s">
        <v>476</v>
      </c>
      <c r="F8951" s="174" t="n">
        <v>2040</v>
      </c>
      <c r="G8951" s="175" t="n">
        <v>59</v>
      </c>
      <c r="H8951" s="176" t="n">
        <v>19434.7172453519</v>
      </c>
      <c r="I8951" s="177" t="n">
        <v>3754610.41232545</v>
      </c>
      <c r="J8951" s="178" t="str">
        <f>IF(I8951&gt;0,H8951/I8951,0)</f>
      </c>
      <c r="K8951" s="179" t="str">
        <f>1-EXP(-J8951)</f>
      </c>
      <c r="L8951" s="180" t="str">
        <f>IF(G8951=30,1,M8950)</f>
      </c>
      <c r="M8951" s="181" t="str">
        <f>L8951*(1-K8951)</f>
      </c>
    </row>
    <row r="8952">
      <c r="A8952" t="s">
        <v>164</v>
      </c>
      <c r="B8952" t="s">
        <v>112</v>
      </c>
      <c r="C8952" s="32" t="s">
        <v>377</v>
      </c>
      <c r="D8952" t="s">
        <v>112</v>
      </c>
      <c r="E8952" t="s">
        <v>476</v>
      </c>
      <c r="F8952" s="174" t="n">
        <v>2040</v>
      </c>
      <c r="G8952" s="175" t="n">
        <v>60</v>
      </c>
      <c r="H8952" s="176" t="n">
        <v>20755.9677223807</v>
      </c>
      <c r="I8952" s="177" t="n">
        <v>3673059.16220681</v>
      </c>
      <c r="J8952" s="178" t="str">
        <f>IF(I8952&gt;0,H8952/I8952,0)</f>
      </c>
      <c r="K8952" s="179" t="str">
        <f>1-EXP(-J8952)</f>
      </c>
      <c r="L8952" s="180" t="str">
        <f>IF(G8952=30,1,M8951)</f>
      </c>
      <c r="M8952" s="181" t="str">
        <f>L8952*(1-K8952)</f>
      </c>
    </row>
    <row r="8953">
      <c r="A8953" t="s">
        <v>164</v>
      </c>
      <c r="B8953" t="s">
        <v>112</v>
      </c>
      <c r="C8953" s="32" t="s">
        <v>377</v>
      </c>
      <c r="D8953" t="s">
        <v>112</v>
      </c>
      <c r="E8953" t="s">
        <v>476</v>
      </c>
      <c r="F8953" s="174" t="n">
        <v>2040</v>
      </c>
      <c r="G8953" s="175" t="n">
        <v>61</v>
      </c>
      <c r="H8953" s="176" t="n">
        <v>22195.4269998746</v>
      </c>
      <c r="I8953" s="177" t="n">
        <v>3584668.38022384</v>
      </c>
      <c r="J8953" s="178" t="str">
        <f>IF(I8953&gt;0,H8953/I8953,0)</f>
      </c>
      <c r="K8953" s="179" t="str">
        <f>1-EXP(-J8953)</f>
      </c>
      <c r="L8953" s="180" t="str">
        <f>IF(G8953=30,1,M8952)</f>
      </c>
      <c r="M8953" s="181" t="str">
        <f>L8953*(1-K8953)</f>
      </c>
    </row>
    <row r="8954">
      <c r="A8954" t="s">
        <v>164</v>
      </c>
      <c r="B8954" t="s">
        <v>112</v>
      </c>
      <c r="C8954" s="32" t="s">
        <v>377</v>
      </c>
      <c r="D8954" t="s">
        <v>112</v>
      </c>
      <c r="E8954" t="s">
        <v>476</v>
      </c>
      <c r="F8954" s="174" t="n">
        <v>2040</v>
      </c>
      <c r="G8954" s="175" t="n">
        <v>62</v>
      </c>
      <c r="H8954" s="176" t="n">
        <v>23601.9244964822</v>
      </c>
      <c r="I8954" s="177" t="n">
        <v>3477350.03398592</v>
      </c>
      <c r="J8954" s="178" t="str">
        <f>IF(I8954&gt;0,H8954/I8954,0)</f>
      </c>
      <c r="K8954" s="179" t="str">
        <f>1-EXP(-J8954)</f>
      </c>
      <c r="L8954" s="180" t="str">
        <f>IF(G8954=30,1,M8953)</f>
      </c>
      <c r="M8954" s="181" t="str">
        <f>L8954*(1-K8954)</f>
      </c>
    </row>
    <row r="8955">
      <c r="A8955" t="s">
        <v>164</v>
      </c>
      <c r="B8955" t="s">
        <v>112</v>
      </c>
      <c r="C8955" s="32" t="s">
        <v>377</v>
      </c>
      <c r="D8955" t="s">
        <v>112</v>
      </c>
      <c r="E8955" t="s">
        <v>476</v>
      </c>
      <c r="F8955" s="174" t="n">
        <v>2040</v>
      </c>
      <c r="G8955" s="175" t="n">
        <v>63</v>
      </c>
      <c r="H8955" s="176" t="n">
        <v>25206.2304663205</v>
      </c>
      <c r="I8955" s="177" t="n">
        <v>3383452.76486551</v>
      </c>
      <c r="J8955" s="178" t="str">
        <f>IF(I8955&gt;0,H8955/I8955,0)</f>
      </c>
      <c r="K8955" s="179" t="str">
        <f>1-EXP(-J8955)</f>
      </c>
      <c r="L8955" s="180" t="str">
        <f>IF(G8955=30,1,M8954)</f>
      </c>
      <c r="M8955" s="181" t="str">
        <f>L8955*(1-K8955)</f>
      </c>
    </row>
    <row r="8956">
      <c r="A8956" t="s">
        <v>164</v>
      </c>
      <c r="B8956" t="s">
        <v>112</v>
      </c>
      <c r="C8956" s="32" t="s">
        <v>377</v>
      </c>
      <c r="D8956" t="s">
        <v>112</v>
      </c>
      <c r="E8956" t="s">
        <v>476</v>
      </c>
      <c r="F8956" s="174" t="n">
        <v>2040</v>
      </c>
      <c r="G8956" s="175" t="n">
        <v>64</v>
      </c>
      <c r="H8956" s="176" t="n">
        <v>26765.4952492869</v>
      </c>
      <c r="I8956" s="177" t="n">
        <v>3277773.31912762</v>
      </c>
      <c r="J8956" s="178" t="str">
        <f>IF(I8956&gt;0,H8956/I8956,0)</f>
      </c>
      <c r="K8956" s="179" t="str">
        <f>1-EXP(-J8956)</f>
      </c>
      <c r="L8956" s="180" t="str">
        <f>IF(G8956=30,1,M8955)</f>
      </c>
      <c r="M8956" s="181" t="str">
        <f>L8956*(1-K8956)</f>
      </c>
    </row>
    <row r="8957">
      <c r="A8957" t="s">
        <v>164</v>
      </c>
      <c r="B8957" t="s">
        <v>112</v>
      </c>
      <c r="C8957" s="32" t="s">
        <v>377</v>
      </c>
      <c r="D8957" t="s">
        <v>112</v>
      </c>
      <c r="E8957" t="s">
        <v>476</v>
      </c>
      <c r="F8957" s="174" t="n">
        <v>2040</v>
      </c>
      <c r="G8957" s="175" t="n">
        <v>65</v>
      </c>
      <c r="H8957" s="176" t="n">
        <v>27202.3351319834</v>
      </c>
      <c r="I8957" s="177" t="n">
        <v>3169892.77895747</v>
      </c>
      <c r="J8957" s="178" t="str">
        <f>IF(I8957&gt;0,H8957/I8957,0)</f>
      </c>
      <c r="K8957" s="179" t="str">
        <f>1-EXP(-J8957)</f>
      </c>
      <c r="L8957" s="180" t="str">
        <f>IF(G8957=30,1,M8956)</f>
      </c>
      <c r="M8957" s="181" t="str">
        <f>L8957*(1-K8957)</f>
      </c>
    </row>
    <row r="8958">
      <c r="A8958" t="s">
        <v>164</v>
      </c>
      <c r="B8958" t="s">
        <v>112</v>
      </c>
      <c r="C8958" s="32" t="s">
        <v>377</v>
      </c>
      <c r="D8958" t="s">
        <v>112</v>
      </c>
      <c r="E8958" t="s">
        <v>476</v>
      </c>
      <c r="F8958" s="174" t="n">
        <v>2040</v>
      </c>
      <c r="G8958" s="175" t="n">
        <v>66</v>
      </c>
      <c r="H8958" s="176" t="n">
        <v>28596.0453338614</v>
      </c>
      <c r="I8958" s="177" t="n">
        <v>3037360.5283357</v>
      </c>
      <c r="J8958" s="178" t="str">
        <f>IF(I8958&gt;0,H8958/I8958,0)</f>
      </c>
      <c r="K8958" s="179" t="str">
        <f>1-EXP(-J8958)</f>
      </c>
      <c r="L8958" s="180" t="str">
        <f>IF(G8958=30,1,M8957)</f>
      </c>
      <c r="M8958" s="181" t="str">
        <f>L8958*(1-K8958)</f>
      </c>
    </row>
    <row r="8959">
      <c r="A8959" t="s">
        <v>164</v>
      </c>
      <c r="B8959" t="s">
        <v>112</v>
      </c>
      <c r="C8959" s="32" t="s">
        <v>377</v>
      </c>
      <c r="D8959" t="s">
        <v>112</v>
      </c>
      <c r="E8959" t="s">
        <v>476</v>
      </c>
      <c r="F8959" s="174" t="n">
        <v>2040</v>
      </c>
      <c r="G8959" s="175" t="n">
        <v>67</v>
      </c>
      <c r="H8959" s="176" t="n">
        <v>30523.280221617</v>
      </c>
      <c r="I8959" s="177" t="n">
        <v>2954143.30609599</v>
      </c>
      <c r="J8959" s="178" t="str">
        <f>IF(I8959&gt;0,H8959/I8959,0)</f>
      </c>
      <c r="K8959" s="179" t="str">
        <f>1-EXP(-J8959)</f>
      </c>
      <c r="L8959" s="180" t="str">
        <f>IF(G8959=30,1,M8958)</f>
      </c>
      <c r="M8959" s="181" t="str">
        <f>L8959*(1-K8959)</f>
      </c>
    </row>
    <row r="8960">
      <c r="A8960" t="s">
        <v>164</v>
      </c>
      <c r="B8960" t="s">
        <v>112</v>
      </c>
      <c r="C8960" s="32" t="s">
        <v>377</v>
      </c>
      <c r="D8960" t="s">
        <v>112</v>
      </c>
      <c r="E8960" t="s">
        <v>476</v>
      </c>
      <c r="F8960" s="174" t="n">
        <v>2040</v>
      </c>
      <c r="G8960" s="175" t="n">
        <v>68</v>
      </c>
      <c r="H8960" s="176" t="n">
        <v>31030.6782811347</v>
      </c>
      <c r="I8960" s="177" t="n">
        <v>2731901.1476249</v>
      </c>
      <c r="J8960" s="178" t="str">
        <f>IF(I8960&gt;0,H8960/I8960,0)</f>
      </c>
      <c r="K8960" s="179" t="str">
        <f>1-EXP(-J8960)</f>
      </c>
      <c r="L8960" s="180" t="str">
        <f>IF(G8960=30,1,M8959)</f>
      </c>
      <c r="M8960" s="181" t="str">
        <f>L8960*(1-K8960)</f>
      </c>
    </row>
    <row r="8961">
      <c r="A8961" t="s">
        <v>164</v>
      </c>
      <c r="B8961" t="s">
        <v>112</v>
      </c>
      <c r="C8961" s="32" t="s">
        <v>377</v>
      </c>
      <c r="D8961" t="s">
        <v>112</v>
      </c>
      <c r="E8961" t="s">
        <v>476</v>
      </c>
      <c r="F8961" s="174" t="n">
        <v>2040</v>
      </c>
      <c r="G8961" s="175" t="n">
        <v>69</v>
      </c>
      <c r="H8961" s="176" t="n">
        <v>32605.1306536254</v>
      </c>
      <c r="I8961" s="177" t="n">
        <v>2611482.9566317</v>
      </c>
      <c r="J8961" s="178" t="str">
        <f>IF(I8961&gt;0,H8961/I8961,0)</f>
      </c>
      <c r="K8961" s="179" t="str">
        <f>1-EXP(-J8961)</f>
      </c>
      <c r="L8961" s="180" t="str">
        <f>IF(G8961=30,1,M8960)</f>
      </c>
      <c r="M8961" s="181" t="str">
        <f>L8961*(1-K8961)</f>
      </c>
    </row>
    <row r="8962">
      <c r="A8962" t="s">
        <v>164</v>
      </c>
      <c r="B8962" t="s">
        <v>112</v>
      </c>
      <c r="C8962" s="32" t="s">
        <v>377</v>
      </c>
      <c r="D8962" t="s">
        <v>112</v>
      </c>
      <c r="E8962" t="s">
        <v>476</v>
      </c>
      <c r="F8962" s="174" t="n">
        <v>2041</v>
      </c>
      <c r="G8962" s="175" t="n">
        <v>30</v>
      </c>
      <c r="H8962" s="176" t="n">
        <v>826.196707390987</v>
      </c>
      <c r="I8962" s="177" t="n">
        <v>4884124.75171723</v>
      </c>
      <c r="J8962" s="178" t="str">
        <f>IF(I8962&gt;0,H8962/I8962,0)</f>
      </c>
      <c r="K8962" s="179" t="str">
        <f>1-EXP(-J8962)</f>
      </c>
      <c r="L8962" s="180" t="str">
        <f>IF(G8962=30,1,M8961)</f>
      </c>
      <c r="M8962" s="181" t="str">
        <f>L8962*(1-K8962)</f>
      </c>
    </row>
    <row r="8963">
      <c r="A8963" t="s">
        <v>164</v>
      </c>
      <c r="B8963" t="s">
        <v>112</v>
      </c>
      <c r="C8963" s="32" t="s">
        <v>377</v>
      </c>
      <c r="D8963" t="s">
        <v>112</v>
      </c>
      <c r="E8963" t="s">
        <v>476</v>
      </c>
      <c r="F8963" s="174" t="n">
        <v>2041</v>
      </c>
      <c r="G8963" s="175" t="n">
        <v>31</v>
      </c>
      <c r="H8963" s="176" t="n">
        <v>1034.70526022095</v>
      </c>
      <c r="I8963" s="177" t="n">
        <v>4750135.46961717</v>
      </c>
      <c r="J8963" s="178" t="str">
        <f>IF(I8963&gt;0,H8963/I8963,0)</f>
      </c>
      <c r="K8963" s="179" t="str">
        <f>1-EXP(-J8963)</f>
      </c>
      <c r="L8963" s="180" t="str">
        <f>IF(G8963=30,1,M8962)</f>
      </c>
      <c r="M8963" s="181" t="str">
        <f>L8963*(1-K8963)</f>
      </c>
    </row>
    <row r="8964">
      <c r="A8964" t="s">
        <v>164</v>
      </c>
      <c r="B8964" t="s">
        <v>112</v>
      </c>
      <c r="C8964" s="32" t="s">
        <v>377</v>
      </c>
      <c r="D8964" t="s">
        <v>112</v>
      </c>
      <c r="E8964" t="s">
        <v>476</v>
      </c>
      <c r="F8964" s="174" t="n">
        <v>2041</v>
      </c>
      <c r="G8964" s="175" t="n">
        <v>32</v>
      </c>
      <c r="H8964" s="176" t="n">
        <v>1073.33747453495</v>
      </c>
      <c r="I8964" s="177" t="n">
        <v>4679417.60745143</v>
      </c>
      <c r="J8964" s="178" t="str">
        <f>IF(I8964&gt;0,H8964/I8964,0)</f>
      </c>
      <c r="K8964" s="179" t="str">
        <f>1-EXP(-J8964)</f>
      </c>
      <c r="L8964" s="180" t="str">
        <f>IF(G8964=30,1,M8963)</f>
      </c>
      <c r="M8964" s="181" t="str">
        <f>L8964*(1-K8964)</f>
      </c>
    </row>
    <row r="8965">
      <c r="A8965" t="s">
        <v>164</v>
      </c>
      <c r="B8965" t="s">
        <v>112</v>
      </c>
      <c r="C8965" s="32" t="s">
        <v>377</v>
      </c>
      <c r="D8965" t="s">
        <v>112</v>
      </c>
      <c r="E8965" t="s">
        <v>476</v>
      </c>
      <c r="F8965" s="174" t="n">
        <v>2041</v>
      </c>
      <c r="G8965" s="175" t="n">
        <v>33</v>
      </c>
      <c r="H8965" s="176" t="n">
        <v>1126.64190846125</v>
      </c>
      <c r="I8965" s="177" t="n">
        <v>4636711.85938807</v>
      </c>
      <c r="J8965" s="178" t="str">
        <f>IF(I8965&gt;0,H8965/I8965,0)</f>
      </c>
      <c r="K8965" s="179" t="str">
        <f>1-EXP(-J8965)</f>
      </c>
      <c r="L8965" s="180" t="str">
        <f>IF(G8965=30,1,M8964)</f>
      </c>
      <c r="M8965" s="181" t="str">
        <f>L8965*(1-K8965)</f>
      </c>
    </row>
    <row r="8966">
      <c r="A8966" t="s">
        <v>164</v>
      </c>
      <c r="B8966" t="s">
        <v>112</v>
      </c>
      <c r="C8966" s="32" t="s">
        <v>377</v>
      </c>
      <c r="D8966" t="s">
        <v>112</v>
      </c>
      <c r="E8966" t="s">
        <v>476</v>
      </c>
      <c r="F8966" s="174" t="n">
        <v>2041</v>
      </c>
      <c r="G8966" s="175" t="n">
        <v>34</v>
      </c>
      <c r="H8966" s="176" t="n">
        <v>1260.52784960032</v>
      </c>
      <c r="I8966" s="177" t="n">
        <v>4662389.04027059</v>
      </c>
      <c r="J8966" s="178" t="str">
        <f>IF(I8966&gt;0,H8966/I8966,0)</f>
      </c>
      <c r="K8966" s="179" t="str">
        <f>1-EXP(-J8966)</f>
      </c>
      <c r="L8966" s="180" t="str">
        <f>IF(G8966=30,1,M8965)</f>
      </c>
      <c r="M8966" s="181" t="str">
        <f>L8966*(1-K8966)</f>
      </c>
    </row>
    <row r="8967">
      <c r="A8967" t="s">
        <v>164</v>
      </c>
      <c r="B8967" t="s">
        <v>112</v>
      </c>
      <c r="C8967" s="32" t="s">
        <v>377</v>
      </c>
      <c r="D8967" t="s">
        <v>112</v>
      </c>
      <c r="E8967" t="s">
        <v>476</v>
      </c>
      <c r="F8967" s="174" t="n">
        <v>2041</v>
      </c>
      <c r="G8967" s="175" t="n">
        <v>35</v>
      </c>
      <c r="H8967" s="176" t="n">
        <v>1644.10852028771</v>
      </c>
      <c r="I8967" s="177" t="n">
        <v>4579019.18957479</v>
      </c>
      <c r="J8967" s="178" t="str">
        <f>IF(I8967&gt;0,H8967/I8967,0)</f>
      </c>
      <c r="K8967" s="179" t="str">
        <f>1-EXP(-J8967)</f>
      </c>
      <c r="L8967" s="180" t="str">
        <f>IF(G8967=30,1,M8966)</f>
      </c>
      <c r="M8967" s="181" t="str">
        <f>L8967*(1-K8967)</f>
      </c>
    </row>
    <row r="8968">
      <c r="A8968" t="s">
        <v>164</v>
      </c>
      <c r="B8968" t="s">
        <v>112</v>
      </c>
      <c r="C8968" s="32" t="s">
        <v>377</v>
      </c>
      <c r="D8968" t="s">
        <v>112</v>
      </c>
      <c r="E8968" t="s">
        <v>476</v>
      </c>
      <c r="F8968" s="174" t="n">
        <v>2041</v>
      </c>
      <c r="G8968" s="175" t="n">
        <v>36</v>
      </c>
      <c r="H8968" s="176" t="n">
        <v>1880.64377002324</v>
      </c>
      <c r="I8968" s="177" t="n">
        <v>4516983.59105938</v>
      </c>
      <c r="J8968" s="178" t="str">
        <f>IF(I8968&gt;0,H8968/I8968,0)</f>
      </c>
      <c r="K8968" s="179" t="str">
        <f>1-EXP(-J8968)</f>
      </c>
      <c r="L8968" s="180" t="str">
        <f>IF(G8968=30,1,M8967)</f>
      </c>
      <c r="M8968" s="181" t="str">
        <f>L8968*(1-K8968)</f>
      </c>
    </row>
    <row r="8969">
      <c r="A8969" t="s">
        <v>164</v>
      </c>
      <c r="B8969" t="s">
        <v>112</v>
      </c>
      <c r="C8969" s="32" t="s">
        <v>377</v>
      </c>
      <c r="D8969" t="s">
        <v>112</v>
      </c>
      <c r="E8969" t="s">
        <v>476</v>
      </c>
      <c r="F8969" s="174" t="n">
        <v>2041</v>
      </c>
      <c r="G8969" s="175" t="n">
        <v>37</v>
      </c>
      <c r="H8969" s="176" t="n">
        <v>1963.8713728287</v>
      </c>
      <c r="I8969" s="177" t="n">
        <v>4387677.69890294</v>
      </c>
      <c r="J8969" s="178" t="str">
        <f>IF(I8969&gt;0,H8969/I8969,0)</f>
      </c>
      <c r="K8969" s="179" t="str">
        <f>1-EXP(-J8969)</f>
      </c>
      <c r="L8969" s="180" t="str">
        <f>IF(G8969=30,1,M8968)</f>
      </c>
      <c r="M8969" s="181" t="str">
        <f>L8969*(1-K8969)</f>
      </c>
    </row>
    <row r="8970">
      <c r="A8970" t="s">
        <v>164</v>
      </c>
      <c r="B8970" t="s">
        <v>112</v>
      </c>
      <c r="C8970" s="32" t="s">
        <v>377</v>
      </c>
      <c r="D8970" t="s">
        <v>112</v>
      </c>
      <c r="E8970" t="s">
        <v>476</v>
      </c>
      <c r="F8970" s="174" t="n">
        <v>2041</v>
      </c>
      <c r="G8970" s="175" t="n">
        <v>38</v>
      </c>
      <c r="H8970" s="176" t="n">
        <v>2085.58964486355</v>
      </c>
      <c r="I8970" s="177" t="n">
        <v>4320873.68863577</v>
      </c>
      <c r="J8970" s="178" t="str">
        <f>IF(I8970&gt;0,H8970/I8970,0)</f>
      </c>
      <c r="K8970" s="179" t="str">
        <f>1-EXP(-J8970)</f>
      </c>
      <c r="L8970" s="180" t="str">
        <f>IF(G8970=30,1,M8969)</f>
      </c>
      <c r="M8970" s="181" t="str">
        <f>L8970*(1-K8970)</f>
      </c>
    </row>
    <row r="8971">
      <c r="A8971" t="s">
        <v>164</v>
      </c>
      <c r="B8971" t="s">
        <v>112</v>
      </c>
      <c r="C8971" s="32" t="s">
        <v>377</v>
      </c>
      <c r="D8971" t="s">
        <v>112</v>
      </c>
      <c r="E8971" t="s">
        <v>476</v>
      </c>
      <c r="F8971" s="174" t="n">
        <v>2041</v>
      </c>
      <c r="G8971" s="175" t="n">
        <v>39</v>
      </c>
      <c r="H8971" s="176" t="n">
        <v>2399.42328604636</v>
      </c>
      <c r="I8971" s="177" t="n">
        <v>4296422.13763004</v>
      </c>
      <c r="J8971" s="178" t="str">
        <f>IF(I8971&gt;0,H8971/I8971,0)</f>
      </c>
      <c r="K8971" s="179" t="str">
        <f>1-EXP(-J8971)</f>
      </c>
      <c r="L8971" s="180" t="str">
        <f>IF(G8971=30,1,M8970)</f>
      </c>
      <c r="M8971" s="181" t="str">
        <f>L8971*(1-K8971)</f>
      </c>
    </row>
    <row r="8972">
      <c r="A8972" t="s">
        <v>164</v>
      </c>
      <c r="B8972" t="s">
        <v>112</v>
      </c>
      <c r="C8972" s="32" t="s">
        <v>377</v>
      </c>
      <c r="D8972" t="s">
        <v>112</v>
      </c>
      <c r="E8972" t="s">
        <v>476</v>
      </c>
      <c r="F8972" s="174" t="n">
        <v>2041</v>
      </c>
      <c r="G8972" s="175" t="n">
        <v>40</v>
      </c>
      <c r="H8972" s="176" t="n">
        <v>3200.69988471191</v>
      </c>
      <c r="I8972" s="177" t="n">
        <v>4273840.64232832</v>
      </c>
      <c r="J8972" s="178" t="str">
        <f>IF(I8972&gt;0,H8972/I8972,0)</f>
      </c>
      <c r="K8972" s="179" t="str">
        <f>1-EXP(-J8972)</f>
      </c>
      <c r="L8972" s="180" t="str">
        <f>IF(G8972=30,1,M8971)</f>
      </c>
      <c r="M8972" s="181" t="str">
        <f>L8972*(1-K8972)</f>
      </c>
    </row>
    <row r="8973">
      <c r="A8973" t="s">
        <v>164</v>
      </c>
      <c r="B8973" t="s">
        <v>112</v>
      </c>
      <c r="C8973" s="32" t="s">
        <v>377</v>
      </c>
      <c r="D8973" t="s">
        <v>112</v>
      </c>
      <c r="E8973" t="s">
        <v>476</v>
      </c>
      <c r="F8973" s="174" t="n">
        <v>2041</v>
      </c>
      <c r="G8973" s="175" t="n">
        <v>41</v>
      </c>
      <c r="H8973" s="176" t="n">
        <v>3524.04197268774</v>
      </c>
      <c r="I8973" s="177" t="n">
        <v>4249903.91335408</v>
      </c>
      <c r="J8973" s="178" t="str">
        <f>IF(I8973&gt;0,H8973/I8973,0)</f>
      </c>
      <c r="K8973" s="179" t="str">
        <f>1-EXP(-J8973)</f>
      </c>
      <c r="L8973" s="180" t="str">
        <f>IF(G8973=30,1,M8972)</f>
      </c>
      <c r="M8973" s="181" t="str">
        <f>L8973*(1-K8973)</f>
      </c>
    </row>
    <row r="8974">
      <c r="A8974" t="s">
        <v>164</v>
      </c>
      <c r="B8974" t="s">
        <v>112</v>
      </c>
      <c r="C8974" s="32" t="s">
        <v>377</v>
      </c>
      <c r="D8974" t="s">
        <v>112</v>
      </c>
      <c r="E8974" t="s">
        <v>476</v>
      </c>
      <c r="F8974" s="174" t="n">
        <v>2041</v>
      </c>
      <c r="G8974" s="175" t="n">
        <v>42</v>
      </c>
      <c r="H8974" s="176" t="n">
        <v>3836.4561521239</v>
      </c>
      <c r="I8974" s="177" t="n">
        <v>4265286.68278075</v>
      </c>
      <c r="J8974" s="178" t="str">
        <f>IF(I8974&gt;0,H8974/I8974,0)</f>
      </c>
      <c r="K8974" s="179" t="str">
        <f>1-EXP(-J8974)</f>
      </c>
      <c r="L8974" s="180" t="str">
        <f>IF(G8974=30,1,M8973)</f>
      </c>
      <c r="M8974" s="181" t="str">
        <f>L8974*(1-K8974)</f>
      </c>
    </row>
    <row r="8975">
      <c r="A8975" t="s">
        <v>164</v>
      </c>
      <c r="B8975" t="s">
        <v>112</v>
      </c>
      <c r="C8975" s="32" t="s">
        <v>377</v>
      </c>
      <c r="D8975" t="s">
        <v>112</v>
      </c>
      <c r="E8975" t="s">
        <v>476</v>
      </c>
      <c r="F8975" s="174" t="n">
        <v>2041</v>
      </c>
      <c r="G8975" s="175" t="n">
        <v>43</v>
      </c>
      <c r="H8975" s="176" t="n">
        <v>4224.70527885687</v>
      </c>
      <c r="I8975" s="177" t="n">
        <v>4318654.01712621</v>
      </c>
      <c r="J8975" s="178" t="str">
        <f>IF(I8975&gt;0,H8975/I8975,0)</f>
      </c>
      <c r="K8975" s="179" t="str">
        <f>1-EXP(-J8975)</f>
      </c>
      <c r="L8975" s="180" t="str">
        <f>IF(G8975=30,1,M8974)</f>
      </c>
      <c r="M8975" s="181" t="str">
        <f>L8975*(1-K8975)</f>
      </c>
    </row>
    <row r="8976">
      <c r="A8976" t="s">
        <v>164</v>
      </c>
      <c r="B8976" t="s">
        <v>112</v>
      </c>
      <c r="C8976" s="32" t="s">
        <v>377</v>
      </c>
      <c r="D8976" t="s">
        <v>112</v>
      </c>
      <c r="E8976" t="s">
        <v>476</v>
      </c>
      <c r="F8976" s="174" t="n">
        <v>2041</v>
      </c>
      <c r="G8976" s="175" t="n">
        <v>44</v>
      </c>
      <c r="H8976" s="176" t="n">
        <v>4963.37253610428</v>
      </c>
      <c r="I8976" s="177" t="n">
        <v>4447397.681461</v>
      </c>
      <c r="J8976" s="178" t="str">
        <f>IF(I8976&gt;0,H8976/I8976,0)</f>
      </c>
      <c r="K8976" s="179" t="str">
        <f>1-EXP(-J8976)</f>
      </c>
      <c r="L8976" s="180" t="str">
        <f>IF(G8976=30,1,M8975)</f>
      </c>
      <c r="M8976" s="181" t="str">
        <f>L8976*(1-K8976)</f>
      </c>
    </row>
    <row r="8977">
      <c r="A8977" t="s">
        <v>164</v>
      </c>
      <c r="B8977" t="s">
        <v>112</v>
      </c>
      <c r="C8977" s="32" t="s">
        <v>377</v>
      </c>
      <c r="D8977" t="s">
        <v>112</v>
      </c>
      <c r="E8977" t="s">
        <v>476</v>
      </c>
      <c r="F8977" s="174" t="n">
        <v>2041</v>
      </c>
      <c r="G8977" s="175" t="n">
        <v>45</v>
      </c>
      <c r="H8977" s="176" t="n">
        <v>6287.14754315234</v>
      </c>
      <c r="I8977" s="177" t="n">
        <v>4398086.23090655</v>
      </c>
      <c r="J8977" s="178" t="str">
        <f>IF(I8977&gt;0,H8977/I8977,0)</f>
      </c>
      <c r="K8977" s="179" t="str">
        <f>1-EXP(-J8977)</f>
      </c>
      <c r="L8977" s="180" t="str">
        <f>IF(G8977=30,1,M8976)</f>
      </c>
      <c r="M8977" s="181" t="str">
        <f>L8977*(1-K8977)</f>
      </c>
    </row>
    <row r="8978">
      <c r="A8978" t="s">
        <v>164</v>
      </c>
      <c r="B8978" t="s">
        <v>112</v>
      </c>
      <c r="C8978" s="32" t="s">
        <v>377</v>
      </c>
      <c r="D8978" t="s">
        <v>112</v>
      </c>
      <c r="E8978" t="s">
        <v>476</v>
      </c>
      <c r="F8978" s="174" t="n">
        <v>2041</v>
      </c>
      <c r="G8978" s="175" t="n">
        <v>46</v>
      </c>
      <c r="H8978" s="176" t="n">
        <v>6742.93117465723</v>
      </c>
      <c r="I8978" s="177" t="n">
        <v>4317641.90693342</v>
      </c>
      <c r="J8978" s="178" t="str">
        <f>IF(I8978&gt;0,H8978/I8978,0)</f>
      </c>
      <c r="K8978" s="179" t="str">
        <f>1-EXP(-J8978)</f>
      </c>
      <c r="L8978" s="180" t="str">
        <f>IF(G8978=30,1,M8977)</f>
      </c>
      <c r="M8978" s="181" t="str">
        <f>L8978*(1-K8978)</f>
      </c>
    </row>
    <row r="8979">
      <c r="A8979" t="s">
        <v>164</v>
      </c>
      <c r="B8979" t="s">
        <v>112</v>
      </c>
      <c r="C8979" s="32" t="s">
        <v>377</v>
      </c>
      <c r="D8979" t="s">
        <v>112</v>
      </c>
      <c r="E8979" t="s">
        <v>476</v>
      </c>
      <c r="F8979" s="174" t="n">
        <v>2041</v>
      </c>
      <c r="G8979" s="175" t="n">
        <v>47</v>
      </c>
      <c r="H8979" s="176" t="n">
        <v>7267.87878324263</v>
      </c>
      <c r="I8979" s="177" t="n">
        <v>4252746.12116672</v>
      </c>
      <c r="J8979" s="178" t="str">
        <f>IF(I8979&gt;0,H8979/I8979,0)</f>
      </c>
      <c r="K8979" s="179" t="str">
        <f>1-EXP(-J8979)</f>
      </c>
      <c r="L8979" s="180" t="str">
        <f>IF(G8979=30,1,M8978)</f>
      </c>
      <c r="M8979" s="181" t="str">
        <f>L8979*(1-K8979)</f>
      </c>
    </row>
    <row r="8980">
      <c r="A8980" t="s">
        <v>164</v>
      </c>
      <c r="B8980" t="s">
        <v>112</v>
      </c>
      <c r="C8980" s="32" t="s">
        <v>377</v>
      </c>
      <c r="D8980" t="s">
        <v>112</v>
      </c>
      <c r="E8980" t="s">
        <v>476</v>
      </c>
      <c r="F8980" s="174" t="n">
        <v>2041</v>
      </c>
      <c r="G8980" s="175" t="n">
        <v>48</v>
      </c>
      <c r="H8980" s="176" t="n">
        <v>7845.23089405913</v>
      </c>
      <c r="I8980" s="177" t="n">
        <v>4190548.9977099</v>
      </c>
      <c r="J8980" s="178" t="str">
        <f>IF(I8980&gt;0,H8980/I8980,0)</f>
      </c>
      <c r="K8980" s="179" t="str">
        <f>1-EXP(-J8980)</f>
      </c>
      <c r="L8980" s="180" t="str">
        <f>IF(G8980=30,1,M8979)</f>
      </c>
      <c r="M8980" s="181" t="str">
        <f>L8980*(1-K8980)</f>
      </c>
    </row>
    <row r="8981">
      <c r="A8981" t="s">
        <v>164</v>
      </c>
      <c r="B8981" t="s">
        <v>112</v>
      </c>
      <c r="C8981" s="32" t="s">
        <v>377</v>
      </c>
      <c r="D8981" t="s">
        <v>112</v>
      </c>
      <c r="E8981" t="s">
        <v>476</v>
      </c>
      <c r="F8981" s="174" t="n">
        <v>2041</v>
      </c>
      <c r="G8981" s="175" t="n">
        <v>49</v>
      </c>
      <c r="H8981" s="176" t="n">
        <v>8636.75382284836</v>
      </c>
      <c r="I8981" s="177" t="n">
        <v>4215982.09560524</v>
      </c>
      <c r="J8981" s="178" t="str">
        <f>IF(I8981&gt;0,H8981/I8981,0)</f>
      </c>
      <c r="K8981" s="179" t="str">
        <f>1-EXP(-J8981)</f>
      </c>
      <c r="L8981" s="180" t="str">
        <f>IF(G8981=30,1,M8980)</f>
      </c>
      <c r="M8981" s="181" t="str">
        <f>L8981*(1-K8981)</f>
      </c>
    </row>
    <row r="8982">
      <c r="A8982" t="s">
        <v>164</v>
      </c>
      <c r="B8982" t="s">
        <v>112</v>
      </c>
      <c r="C8982" s="32" t="s">
        <v>377</v>
      </c>
      <c r="D8982" t="s">
        <v>112</v>
      </c>
      <c r="E8982" t="s">
        <v>476</v>
      </c>
      <c r="F8982" s="174" t="n">
        <v>2041</v>
      </c>
      <c r="G8982" s="175" t="n">
        <v>50</v>
      </c>
      <c r="H8982" s="176" t="n">
        <v>9921.84505043176</v>
      </c>
      <c r="I8982" s="177" t="n">
        <v>4220866.89629545</v>
      </c>
      <c r="J8982" s="178" t="str">
        <f>IF(I8982&gt;0,H8982/I8982,0)</f>
      </c>
      <c r="K8982" s="179" t="str">
        <f>1-EXP(-J8982)</f>
      </c>
      <c r="L8982" s="180" t="str">
        <f>IF(G8982=30,1,M8981)</f>
      </c>
      <c r="M8982" s="181" t="str">
        <f>L8982*(1-K8982)</f>
      </c>
    </row>
    <row r="8983">
      <c r="A8983" t="s">
        <v>164</v>
      </c>
      <c r="B8983" t="s">
        <v>112</v>
      </c>
      <c r="C8983" s="32" t="s">
        <v>377</v>
      </c>
      <c r="D8983" t="s">
        <v>112</v>
      </c>
      <c r="E8983" t="s">
        <v>476</v>
      </c>
      <c r="F8983" s="174" t="n">
        <v>2041</v>
      </c>
      <c r="G8983" s="175" t="n">
        <v>51</v>
      </c>
      <c r="H8983" s="176" t="n">
        <v>14583.3651997406</v>
      </c>
      <c r="I8983" s="177" t="n">
        <v>6206832.79112691</v>
      </c>
      <c r="J8983" s="178" t="str">
        <f>IF(I8983&gt;0,H8983/I8983,0)</f>
      </c>
      <c r="K8983" s="179" t="str">
        <f>1-EXP(-J8983)</f>
      </c>
      <c r="L8983" s="180" t="str">
        <f>IF(G8983=30,1,M8982)</f>
      </c>
      <c r="M8983" s="181" t="str">
        <f>L8983*(1-K8983)</f>
      </c>
    </row>
    <row r="8984">
      <c r="A8984" t="s">
        <v>164</v>
      </c>
      <c r="B8984" t="s">
        <v>112</v>
      </c>
      <c r="C8984" s="32" t="s">
        <v>377</v>
      </c>
      <c r="D8984" t="s">
        <v>112</v>
      </c>
      <c r="E8984" t="s">
        <v>476</v>
      </c>
      <c r="F8984" s="174" t="n">
        <v>2041</v>
      </c>
      <c r="G8984" s="175" t="n">
        <v>52</v>
      </c>
      <c r="H8984" s="176" t="n">
        <v>11662.4943980084</v>
      </c>
      <c r="I8984" s="177" t="n">
        <v>4151195.30537421</v>
      </c>
      <c r="J8984" s="178" t="str">
        <f>IF(I8984&gt;0,H8984/I8984,0)</f>
      </c>
      <c r="K8984" s="179" t="str">
        <f>1-EXP(-J8984)</f>
      </c>
      <c r="L8984" s="180" t="str">
        <f>IF(G8984=30,1,M8983)</f>
      </c>
      <c r="M8984" s="181" t="str">
        <f>L8984*(1-K8984)</f>
      </c>
    </row>
    <row r="8985">
      <c r="A8985" t="s">
        <v>164</v>
      </c>
      <c r="B8985" t="s">
        <v>112</v>
      </c>
      <c r="C8985" s="32" t="s">
        <v>377</v>
      </c>
      <c r="D8985" t="s">
        <v>112</v>
      </c>
      <c r="E8985" t="s">
        <v>476</v>
      </c>
      <c r="F8985" s="174" t="n">
        <v>2041</v>
      </c>
      <c r="G8985" s="175" t="n">
        <v>53</v>
      </c>
      <c r="H8985" s="176" t="n">
        <v>12624.9231485443</v>
      </c>
      <c r="I8985" s="177" t="n">
        <v>4118476.50991508</v>
      </c>
      <c r="J8985" s="178" t="str">
        <f>IF(I8985&gt;0,H8985/I8985,0)</f>
      </c>
      <c r="K8985" s="179" t="str">
        <f>1-EXP(-J8985)</f>
      </c>
      <c r="L8985" s="180" t="str">
        <f>IF(G8985=30,1,M8984)</f>
      </c>
      <c r="M8985" s="181" t="str">
        <f>L8985*(1-K8985)</f>
      </c>
    </row>
    <row r="8986">
      <c r="A8986" t="s">
        <v>164</v>
      </c>
      <c r="B8986" t="s">
        <v>112</v>
      </c>
      <c r="C8986" s="32" t="s">
        <v>377</v>
      </c>
      <c r="D8986" t="s">
        <v>112</v>
      </c>
      <c r="E8986" t="s">
        <v>476</v>
      </c>
      <c r="F8986" s="174" t="n">
        <v>2041</v>
      </c>
      <c r="G8986" s="175" t="n">
        <v>54</v>
      </c>
      <c r="H8986" s="176" t="n">
        <v>13284.5208116589</v>
      </c>
      <c r="I8986" s="177" t="n">
        <v>3974545.53854763</v>
      </c>
      <c r="J8986" s="178" t="str">
        <f>IF(I8986&gt;0,H8986/I8986,0)</f>
      </c>
      <c r="K8986" s="179" t="str">
        <f>1-EXP(-J8986)</f>
      </c>
      <c r="L8986" s="180" t="str">
        <f>IF(G8986=30,1,M8985)</f>
      </c>
      <c r="M8986" s="181" t="str">
        <f>L8986*(1-K8986)</f>
      </c>
    </row>
    <row r="8987">
      <c r="A8987" t="s">
        <v>164</v>
      </c>
      <c r="B8987" t="s">
        <v>112</v>
      </c>
      <c r="C8987" s="32" t="s">
        <v>377</v>
      </c>
      <c r="D8987" t="s">
        <v>112</v>
      </c>
      <c r="E8987" t="s">
        <v>476</v>
      </c>
      <c r="F8987" s="174" t="n">
        <v>2041</v>
      </c>
      <c r="G8987" s="175" t="n">
        <v>55</v>
      </c>
      <c r="H8987" s="176" t="n">
        <v>14151.5941057818</v>
      </c>
      <c r="I8987" s="177" t="n">
        <v>3922520.68348637</v>
      </c>
      <c r="J8987" s="178" t="str">
        <f>IF(I8987&gt;0,H8987/I8987,0)</f>
      </c>
      <c r="K8987" s="179" t="str">
        <f>1-EXP(-J8987)</f>
      </c>
      <c r="L8987" s="180" t="str">
        <f>IF(G8987=30,1,M8986)</f>
      </c>
      <c r="M8987" s="181" t="str">
        <f>L8987*(1-K8987)</f>
      </c>
    </row>
    <row r="8988">
      <c r="A8988" t="s">
        <v>164</v>
      </c>
      <c r="B8988" t="s">
        <v>112</v>
      </c>
      <c r="C8988" s="32" t="s">
        <v>377</v>
      </c>
      <c r="D8988" t="s">
        <v>112</v>
      </c>
      <c r="E8988" t="s">
        <v>476</v>
      </c>
      <c r="F8988" s="174" t="n">
        <v>2041</v>
      </c>
      <c r="G8988" s="175" t="n">
        <v>56</v>
      </c>
      <c r="H8988" s="176" t="n">
        <v>15556.8221772613</v>
      </c>
      <c r="I8988" s="177" t="n">
        <v>3956856.33524499</v>
      </c>
      <c r="J8988" s="178" t="str">
        <f>IF(I8988&gt;0,H8988/I8988,0)</f>
      </c>
      <c r="K8988" s="179" t="str">
        <f>1-EXP(-J8988)</f>
      </c>
      <c r="L8988" s="180" t="str">
        <f>IF(G8988=30,1,M8987)</f>
      </c>
      <c r="M8988" s="181" t="str">
        <f>L8988*(1-K8988)</f>
      </c>
    </row>
    <row r="8989">
      <c r="A8989" t="s">
        <v>164</v>
      </c>
      <c r="B8989" t="s">
        <v>112</v>
      </c>
      <c r="C8989" s="32" t="s">
        <v>377</v>
      </c>
      <c r="D8989" t="s">
        <v>112</v>
      </c>
      <c r="E8989" t="s">
        <v>476</v>
      </c>
      <c r="F8989" s="174" t="n">
        <v>2041</v>
      </c>
      <c r="G8989" s="175" t="n">
        <v>57</v>
      </c>
      <c r="H8989" s="176" t="n">
        <v>17207.3415272967</v>
      </c>
      <c r="I8989" s="177" t="n">
        <v>4012352.50647296</v>
      </c>
      <c r="J8989" s="178" t="str">
        <f>IF(I8989&gt;0,H8989/I8989,0)</f>
      </c>
      <c r="K8989" s="179" t="str">
        <f>1-EXP(-J8989)</f>
      </c>
      <c r="L8989" s="180" t="str">
        <f>IF(G8989=30,1,M8988)</f>
      </c>
      <c r="M8989" s="181" t="str">
        <f>L8989*(1-K8989)</f>
      </c>
    </row>
    <row r="8990">
      <c r="A8990" t="s">
        <v>164</v>
      </c>
      <c r="B8990" t="s">
        <v>112</v>
      </c>
      <c r="C8990" s="32" t="s">
        <v>377</v>
      </c>
      <c r="D8990" t="s">
        <v>112</v>
      </c>
      <c r="E8990" t="s">
        <v>476</v>
      </c>
      <c r="F8990" s="174" t="n">
        <v>2041</v>
      </c>
      <c r="G8990" s="175" t="n">
        <v>58</v>
      </c>
      <c r="H8990" s="176" t="n">
        <v>18566.8690917189</v>
      </c>
      <c r="I8990" s="177" t="n">
        <v>3963849.13735927</v>
      </c>
      <c r="J8990" s="178" t="str">
        <f>IF(I8990&gt;0,H8990/I8990,0)</f>
      </c>
      <c r="K8990" s="179" t="str">
        <f>1-EXP(-J8990)</f>
      </c>
      <c r="L8990" s="180" t="str">
        <f>IF(G8990=30,1,M8989)</f>
      </c>
      <c r="M8990" s="181" t="str">
        <f>L8990*(1-K8990)</f>
      </c>
    </row>
    <row r="8991">
      <c r="A8991" t="s">
        <v>164</v>
      </c>
      <c r="B8991" t="s">
        <v>112</v>
      </c>
      <c r="C8991" s="32" t="s">
        <v>377</v>
      </c>
      <c r="D8991" t="s">
        <v>112</v>
      </c>
      <c r="E8991" t="s">
        <v>476</v>
      </c>
      <c r="F8991" s="174" t="n">
        <v>2041</v>
      </c>
      <c r="G8991" s="175" t="n">
        <v>59</v>
      </c>
      <c r="H8991" s="176" t="n">
        <v>19535.5457624771</v>
      </c>
      <c r="I8991" s="177" t="n">
        <v>3809723.1994506</v>
      </c>
      <c r="J8991" s="178" t="str">
        <f>IF(I8991&gt;0,H8991/I8991,0)</f>
      </c>
      <c r="K8991" s="179" t="str">
        <f>1-EXP(-J8991)</f>
      </c>
      <c r="L8991" s="180" t="str">
        <f>IF(G8991=30,1,M8990)</f>
      </c>
      <c r="M8991" s="181" t="str">
        <f>L8991*(1-K8991)</f>
      </c>
    </row>
    <row r="8992">
      <c r="A8992" t="s">
        <v>164</v>
      </c>
      <c r="B8992" t="s">
        <v>112</v>
      </c>
      <c r="C8992" s="32" t="s">
        <v>377</v>
      </c>
      <c r="D8992" t="s">
        <v>112</v>
      </c>
      <c r="E8992" t="s">
        <v>476</v>
      </c>
      <c r="F8992" s="174" t="n">
        <v>2041</v>
      </c>
      <c r="G8992" s="175" t="n">
        <v>60</v>
      </c>
      <c r="H8992" s="176" t="n">
        <v>20742.9152059907</v>
      </c>
      <c r="I8992" s="177" t="n">
        <v>3712295.22624116</v>
      </c>
      <c r="J8992" s="178" t="str">
        <f>IF(I8992&gt;0,H8992/I8992,0)</f>
      </c>
      <c r="K8992" s="179" t="str">
        <f>1-EXP(-J8992)</f>
      </c>
      <c r="L8992" s="180" t="str">
        <f>IF(G8992=30,1,M8991)</f>
      </c>
      <c r="M8992" s="181" t="str">
        <f>L8992*(1-K8992)</f>
      </c>
    </row>
    <row r="8993">
      <c r="A8993" t="s">
        <v>164</v>
      </c>
      <c r="B8993" t="s">
        <v>112</v>
      </c>
      <c r="C8993" s="32" t="s">
        <v>377</v>
      </c>
      <c r="D8993" t="s">
        <v>112</v>
      </c>
      <c r="E8993" t="s">
        <v>476</v>
      </c>
      <c r="F8993" s="174" t="n">
        <v>2041</v>
      </c>
      <c r="G8993" s="175" t="n">
        <v>61</v>
      </c>
      <c r="H8993" s="176" t="n">
        <v>22213.0525292385</v>
      </c>
      <c r="I8993" s="177" t="n">
        <v>3627519.40508678</v>
      </c>
      <c r="J8993" s="178" t="str">
        <f>IF(I8993&gt;0,H8993/I8993,0)</f>
      </c>
      <c r="K8993" s="179" t="str">
        <f>1-EXP(-J8993)</f>
      </c>
      <c r="L8993" s="180" t="str">
        <f>IF(G8993=30,1,M8992)</f>
      </c>
      <c r="M8993" s="181" t="str">
        <f>L8993*(1-K8993)</f>
      </c>
    </row>
    <row r="8994">
      <c r="A8994" t="s">
        <v>164</v>
      </c>
      <c r="B8994" t="s">
        <v>112</v>
      </c>
      <c r="C8994" s="32" t="s">
        <v>377</v>
      </c>
      <c r="D8994" t="s">
        <v>112</v>
      </c>
      <c r="E8994" t="s">
        <v>476</v>
      </c>
      <c r="F8994" s="174" t="n">
        <v>2041</v>
      </c>
      <c r="G8994" s="175" t="n">
        <v>62</v>
      </c>
      <c r="H8994" s="176" t="n">
        <v>23740.6358282712</v>
      </c>
      <c r="I8994" s="177" t="n">
        <v>3536232.09485419</v>
      </c>
      <c r="J8994" s="178" t="str">
        <f>IF(I8994&gt;0,H8994/I8994,0)</f>
      </c>
      <c r="K8994" s="179" t="str">
        <f>1-EXP(-J8994)</f>
      </c>
      <c r="L8994" s="180" t="str">
        <f>IF(G8994=30,1,M8993)</f>
      </c>
      <c r="M8994" s="181" t="str">
        <f>L8994*(1-K8994)</f>
      </c>
    </row>
    <row r="8995">
      <c r="A8995" t="s">
        <v>164</v>
      </c>
      <c r="B8995" t="s">
        <v>112</v>
      </c>
      <c r="C8995" s="32" t="s">
        <v>377</v>
      </c>
      <c r="D8995" t="s">
        <v>112</v>
      </c>
      <c r="E8995" t="s">
        <v>476</v>
      </c>
      <c r="F8995" s="174" t="n">
        <v>2041</v>
      </c>
      <c r="G8995" s="175" t="n">
        <v>63</v>
      </c>
      <c r="H8995" s="176" t="n">
        <v>25219.817538892</v>
      </c>
      <c r="I8995" s="177" t="n">
        <v>3425858.83753366</v>
      </c>
      <c r="J8995" s="178" t="str">
        <f>IF(I8995&gt;0,H8995/I8995,0)</f>
      </c>
      <c r="K8995" s="179" t="str">
        <f>1-EXP(-J8995)</f>
      </c>
      <c r="L8995" s="180" t="str">
        <f>IF(G8995=30,1,M8994)</f>
      </c>
      <c r="M8995" s="181" t="str">
        <f>L8995*(1-K8995)</f>
      </c>
    </row>
    <row r="8996">
      <c r="A8996" t="s">
        <v>164</v>
      </c>
      <c r="B8996" t="s">
        <v>112</v>
      </c>
      <c r="C8996" s="32" t="s">
        <v>377</v>
      </c>
      <c r="D8996" t="s">
        <v>112</v>
      </c>
      <c r="E8996" t="s">
        <v>476</v>
      </c>
      <c r="F8996" s="174" t="n">
        <v>2041</v>
      </c>
      <c r="G8996" s="175" t="n">
        <v>64</v>
      </c>
      <c r="H8996" s="176" t="n">
        <v>26896.8837358947</v>
      </c>
      <c r="I8996" s="177" t="n">
        <v>3328468.73915922</v>
      </c>
      <c r="J8996" s="178" t="str">
        <f>IF(I8996&gt;0,H8996/I8996,0)</f>
      </c>
      <c r="K8996" s="179" t="str">
        <f>1-EXP(-J8996)</f>
      </c>
      <c r="L8996" s="180" t="str">
        <f>IF(G8996=30,1,M8995)</f>
      </c>
      <c r="M8996" s="181" t="str">
        <f>L8996*(1-K8996)</f>
      </c>
    </row>
    <row r="8997">
      <c r="A8997" t="s">
        <v>164</v>
      </c>
      <c r="B8997" t="s">
        <v>112</v>
      </c>
      <c r="C8997" s="32" t="s">
        <v>377</v>
      </c>
      <c r="D8997" t="s">
        <v>112</v>
      </c>
      <c r="E8997" t="s">
        <v>476</v>
      </c>
      <c r="F8997" s="174" t="n">
        <v>2041</v>
      </c>
      <c r="G8997" s="175" t="n">
        <v>65</v>
      </c>
      <c r="H8997" s="176" t="n">
        <v>27309.9376973315</v>
      </c>
      <c r="I8997" s="177" t="n">
        <v>3219393.71338257</v>
      </c>
      <c r="J8997" s="178" t="str">
        <f>IF(I8997&gt;0,H8997/I8997,0)</f>
      </c>
      <c r="K8997" s="179" t="str">
        <f>1-EXP(-J8997)</f>
      </c>
      <c r="L8997" s="180" t="str">
        <f>IF(G8997=30,1,M8996)</f>
      </c>
      <c r="M8997" s="181" t="str">
        <f>L8997*(1-K8997)</f>
      </c>
    </row>
    <row r="8998">
      <c r="A8998" t="s">
        <v>164</v>
      </c>
      <c r="B8998" t="s">
        <v>112</v>
      </c>
      <c r="C8998" s="32" t="s">
        <v>377</v>
      </c>
      <c r="D8998" t="s">
        <v>112</v>
      </c>
      <c r="E8998" t="s">
        <v>476</v>
      </c>
      <c r="F8998" s="174" t="n">
        <v>2041</v>
      </c>
      <c r="G8998" s="175" t="n">
        <v>66</v>
      </c>
      <c r="H8998" s="176" t="n">
        <v>28932.6689794008</v>
      </c>
      <c r="I8998" s="177" t="n">
        <v>3108592.28016105</v>
      </c>
      <c r="J8998" s="178" t="str">
        <f>IF(I8998&gt;0,H8998/I8998,0)</f>
      </c>
      <c r="K8998" s="179" t="str">
        <f>1-EXP(-J8998)</f>
      </c>
      <c r="L8998" s="180" t="str">
        <f>IF(G8998=30,1,M8997)</f>
      </c>
      <c r="M8998" s="181" t="str">
        <f>L8998*(1-K8998)</f>
      </c>
    </row>
    <row r="8999">
      <c r="A8999" t="s">
        <v>164</v>
      </c>
      <c r="B8999" t="s">
        <v>112</v>
      </c>
      <c r="C8999" s="32" t="s">
        <v>377</v>
      </c>
      <c r="D8999" t="s">
        <v>112</v>
      </c>
      <c r="E8999" t="s">
        <v>476</v>
      </c>
      <c r="F8999" s="174" t="n">
        <v>2041</v>
      </c>
      <c r="G8999" s="175" t="n">
        <v>67</v>
      </c>
      <c r="H8999" s="176" t="n">
        <v>30364.951090911</v>
      </c>
      <c r="I8999" s="177" t="n">
        <v>2972416.64651847</v>
      </c>
      <c r="J8999" s="178" t="str">
        <f>IF(I8999&gt;0,H8999/I8999,0)</f>
      </c>
      <c r="K8999" s="179" t="str">
        <f>1-EXP(-J8999)</f>
      </c>
      <c r="L8999" s="180" t="str">
        <f>IF(G8999=30,1,M8998)</f>
      </c>
      <c r="M8999" s="181" t="str">
        <f>L8999*(1-K8999)</f>
      </c>
    </row>
    <row r="9000">
      <c r="A9000" t="s">
        <v>164</v>
      </c>
      <c r="B9000" t="s">
        <v>112</v>
      </c>
      <c r="C9000" s="32" t="s">
        <v>377</v>
      </c>
      <c r="D9000" t="s">
        <v>112</v>
      </c>
      <c r="E9000" t="s">
        <v>476</v>
      </c>
      <c r="F9000" s="174" t="n">
        <v>2041</v>
      </c>
      <c r="G9000" s="175" t="n">
        <v>68</v>
      </c>
      <c r="H9000" s="176" t="n">
        <v>32367.2937587609</v>
      </c>
      <c r="I9000" s="177" t="n">
        <v>2884879.38747358</v>
      </c>
      <c r="J9000" s="178" t="str">
        <f>IF(I9000&gt;0,H9000/I9000,0)</f>
      </c>
      <c r="K9000" s="179" t="str">
        <f>1-EXP(-J9000)</f>
      </c>
      <c r="L9000" s="180" t="str">
        <f>IF(G9000=30,1,M8999)</f>
      </c>
      <c r="M9000" s="181" t="str">
        <f>L9000*(1-K9000)</f>
      </c>
    </row>
    <row r="9001">
      <c r="A9001" t="s">
        <v>164</v>
      </c>
      <c r="B9001" t="s">
        <v>112</v>
      </c>
      <c r="C9001" s="32" t="s">
        <v>377</v>
      </c>
      <c r="D9001" t="s">
        <v>112</v>
      </c>
      <c r="E9001" t="s">
        <v>476</v>
      </c>
      <c r="F9001" s="174" t="n">
        <v>2041</v>
      </c>
      <c r="G9001" s="175" t="n">
        <v>69</v>
      </c>
      <c r="H9001" s="176" t="n">
        <v>32858.2865335721</v>
      </c>
      <c r="I9001" s="177" t="n">
        <v>2661539.17602483</v>
      </c>
      <c r="J9001" s="178" t="str">
        <f>IF(I9001&gt;0,H9001/I9001,0)</f>
      </c>
      <c r="K9001" s="179" t="str">
        <f>1-EXP(-J9001)</f>
      </c>
      <c r="L9001" s="180" t="str">
        <f>IF(G9001=30,1,M9000)</f>
      </c>
      <c r="M9001" s="181" t="str">
        <f>L9001*(1-K9001)</f>
      </c>
    </row>
    <row r="9002">
      <c r="A9002" t="s">
        <v>164</v>
      </c>
      <c r="B9002" t="s">
        <v>112</v>
      </c>
      <c r="C9002" s="32" t="s">
        <v>377</v>
      </c>
      <c r="D9002" t="s">
        <v>112</v>
      </c>
      <c r="E9002" t="s">
        <v>476</v>
      </c>
      <c r="F9002" s="174" t="n">
        <v>2042</v>
      </c>
      <c r="G9002" s="175" t="n">
        <v>30</v>
      </c>
      <c r="H9002" s="176" t="n">
        <v>832.580379922916</v>
      </c>
      <c r="I9002" s="177" t="n">
        <v>4906538.32754179</v>
      </c>
      <c r="J9002" s="178" t="str">
        <f>IF(I9002&gt;0,H9002/I9002,0)</f>
      </c>
      <c r="K9002" s="179" t="str">
        <f>1-EXP(-J9002)</f>
      </c>
      <c r="L9002" s="180" t="str">
        <f>IF(G9002=30,1,M9001)</f>
      </c>
      <c r="M9002" s="181" t="str">
        <f>L9002*(1-K9002)</f>
      </c>
    </row>
    <row r="9003">
      <c r="A9003" t="s">
        <v>164</v>
      </c>
      <c r="B9003" t="s">
        <v>112</v>
      </c>
      <c r="C9003" s="32" t="s">
        <v>377</v>
      </c>
      <c r="D9003" t="s">
        <v>112</v>
      </c>
      <c r="E9003" t="s">
        <v>476</v>
      </c>
      <c r="F9003" s="174" t="n">
        <v>2042</v>
      </c>
      <c r="G9003" s="175" t="n">
        <v>31</v>
      </c>
      <c r="H9003" s="176" t="n">
        <v>1065.69056111107</v>
      </c>
      <c r="I9003" s="177" t="n">
        <v>4878382.80705915</v>
      </c>
      <c r="J9003" s="178" t="str">
        <f>IF(I9003&gt;0,H9003/I9003,0)</f>
      </c>
      <c r="K9003" s="179" t="str">
        <f>1-EXP(-J9003)</f>
      </c>
      <c r="L9003" s="180" t="str">
        <f>IF(G9003=30,1,M9002)</f>
      </c>
      <c r="M9003" s="181" t="str">
        <f>L9003*(1-K9003)</f>
      </c>
    </row>
    <row r="9004">
      <c r="A9004" t="s">
        <v>164</v>
      </c>
      <c r="B9004" t="s">
        <v>112</v>
      </c>
      <c r="C9004" s="32" t="s">
        <v>377</v>
      </c>
      <c r="D9004" t="s">
        <v>112</v>
      </c>
      <c r="E9004" t="s">
        <v>476</v>
      </c>
      <c r="F9004" s="174" t="n">
        <v>2042</v>
      </c>
      <c r="G9004" s="175" t="n">
        <v>32</v>
      </c>
      <c r="H9004" s="176" t="n">
        <v>1091.15980592808</v>
      </c>
      <c r="I9004" s="177" t="n">
        <v>4744634.39584658</v>
      </c>
      <c r="J9004" s="178" t="str">
        <f>IF(I9004&gt;0,H9004/I9004,0)</f>
      </c>
      <c r="K9004" s="179" t="str">
        <f>1-EXP(-J9004)</f>
      </c>
      <c r="L9004" s="180" t="str">
        <f>IF(G9004=30,1,M9003)</f>
      </c>
      <c r="M9004" s="181" t="str">
        <f>L9004*(1-K9004)</f>
      </c>
    </row>
    <row r="9005">
      <c r="A9005" t="s">
        <v>164</v>
      </c>
      <c r="B9005" t="s">
        <v>112</v>
      </c>
      <c r="C9005" s="32" t="s">
        <v>377</v>
      </c>
      <c r="D9005" t="s">
        <v>112</v>
      </c>
      <c r="E9005" t="s">
        <v>476</v>
      </c>
      <c r="F9005" s="174" t="n">
        <v>2042</v>
      </c>
      <c r="G9005" s="175" t="n">
        <v>33</v>
      </c>
      <c r="H9005" s="176" t="n">
        <v>1138.21687315582</v>
      </c>
      <c r="I9005" s="177" t="n">
        <v>4673773.73197154</v>
      </c>
      <c r="J9005" s="178" t="str">
        <f>IF(I9005&gt;0,H9005/I9005,0)</f>
      </c>
      <c r="K9005" s="179" t="str">
        <f>1-EXP(-J9005)</f>
      </c>
      <c r="L9005" s="180" t="str">
        <f>IF(G9005=30,1,M9004)</f>
      </c>
      <c r="M9005" s="181" t="str">
        <f>L9005*(1-K9005)</f>
      </c>
    </row>
    <row r="9006">
      <c r="A9006" t="s">
        <v>164</v>
      </c>
      <c r="B9006" t="s">
        <v>112</v>
      </c>
      <c r="C9006" s="32" t="s">
        <v>377</v>
      </c>
      <c r="D9006" t="s">
        <v>112</v>
      </c>
      <c r="E9006" t="s">
        <v>476</v>
      </c>
      <c r="F9006" s="174" t="n">
        <v>2042</v>
      </c>
      <c r="G9006" s="175" t="n">
        <v>34</v>
      </c>
      <c r="H9006" s="176" t="n">
        <v>1201.68248008853</v>
      </c>
      <c r="I9006" s="177" t="n">
        <v>4630857.39965165</v>
      </c>
      <c r="J9006" s="178" t="str">
        <f>IF(I9006&gt;0,H9006/I9006,0)</f>
      </c>
      <c r="K9006" s="179" t="str">
        <f>1-EXP(-J9006)</f>
      </c>
      <c r="L9006" s="180" t="str">
        <f>IF(G9006=30,1,M9005)</f>
      </c>
      <c r="M9006" s="181" t="str">
        <f>L9006*(1-K9006)</f>
      </c>
    </row>
    <row r="9007">
      <c r="A9007" t="s">
        <v>164</v>
      </c>
      <c r="B9007" t="s">
        <v>112</v>
      </c>
      <c r="C9007" s="32" t="s">
        <v>377</v>
      </c>
      <c r="D9007" t="s">
        <v>112</v>
      </c>
      <c r="E9007" t="s">
        <v>476</v>
      </c>
      <c r="F9007" s="174" t="n">
        <v>2042</v>
      </c>
      <c r="G9007" s="175" t="n">
        <v>35</v>
      </c>
      <c r="H9007" s="176" t="n">
        <v>1669.55816743087</v>
      </c>
      <c r="I9007" s="177" t="n">
        <v>4656136.78720734</v>
      </c>
      <c r="J9007" s="178" t="str">
        <f>IF(I9007&gt;0,H9007/I9007,0)</f>
      </c>
      <c r="K9007" s="179" t="str">
        <f>1-EXP(-J9007)</f>
      </c>
      <c r="L9007" s="180" t="str">
        <f>IF(G9007=30,1,M9006)</f>
      </c>
      <c r="M9007" s="181" t="str">
        <f>L9007*(1-K9007)</f>
      </c>
    </row>
    <row r="9008">
      <c r="A9008" t="s">
        <v>164</v>
      </c>
      <c r="B9008" t="s">
        <v>112</v>
      </c>
      <c r="C9008" s="32" t="s">
        <v>377</v>
      </c>
      <c r="D9008" t="s">
        <v>112</v>
      </c>
      <c r="E9008" t="s">
        <v>476</v>
      </c>
      <c r="F9008" s="174" t="n">
        <v>2042</v>
      </c>
      <c r="G9008" s="175" t="n">
        <v>36</v>
      </c>
      <c r="H9008" s="176" t="n">
        <v>1900.21174767719</v>
      </c>
      <c r="I9008" s="177" t="n">
        <v>4572163.6394347</v>
      </c>
      <c r="J9008" s="178" t="str">
        <f>IF(I9008&gt;0,H9008/I9008,0)</f>
      </c>
      <c r="K9008" s="179" t="str">
        <f>1-EXP(-J9008)</f>
      </c>
      <c r="L9008" s="180" t="str">
        <f>IF(G9008=30,1,M9007)</f>
      </c>
      <c r="M9008" s="181" t="str">
        <f>L9008*(1-K9008)</f>
      </c>
    </row>
    <row r="9009">
      <c r="A9009" t="s">
        <v>164</v>
      </c>
      <c r="B9009" t="s">
        <v>112</v>
      </c>
      <c r="C9009" s="32" t="s">
        <v>377</v>
      </c>
      <c r="D9009" t="s">
        <v>112</v>
      </c>
      <c r="E9009" t="s">
        <v>476</v>
      </c>
      <c r="F9009" s="174" t="n">
        <v>2042</v>
      </c>
      <c r="G9009" s="175" t="n">
        <v>37</v>
      </c>
      <c r="H9009" s="176" t="n">
        <v>2014.40599828329</v>
      </c>
      <c r="I9009" s="177" t="n">
        <v>4510064.03418967</v>
      </c>
      <c r="J9009" s="178" t="str">
        <f>IF(I9009&gt;0,H9009/I9009,0)</f>
      </c>
      <c r="K9009" s="179" t="str">
        <f>1-EXP(-J9009)</f>
      </c>
      <c r="L9009" s="180" t="str">
        <f>IF(G9009=30,1,M9008)</f>
      </c>
      <c r="M9009" s="181" t="str">
        <f>L9009*(1-K9009)</f>
      </c>
    </row>
    <row r="9010">
      <c r="A9010" t="s">
        <v>164</v>
      </c>
      <c r="B9010" t="s">
        <v>112</v>
      </c>
      <c r="C9010" s="32" t="s">
        <v>377</v>
      </c>
      <c r="D9010" t="s">
        <v>112</v>
      </c>
      <c r="E9010" t="s">
        <v>476</v>
      </c>
      <c r="F9010" s="174" t="n">
        <v>2042</v>
      </c>
      <c r="G9010" s="175" t="n">
        <v>38</v>
      </c>
      <c r="H9010" s="176" t="n">
        <v>2109.54747559672</v>
      </c>
      <c r="I9010" s="177" t="n">
        <v>4380494.84927788</v>
      </c>
      <c r="J9010" s="178" t="str">
        <f>IF(I9010&gt;0,H9010/I9010,0)</f>
      </c>
      <c r="K9010" s="179" t="str">
        <f>1-EXP(-J9010)</f>
      </c>
      <c r="L9010" s="180" t="str">
        <f>IF(G9010=30,1,M9009)</f>
      </c>
      <c r="M9010" s="181" t="str">
        <f>L9010*(1-K9010)</f>
      </c>
    </row>
    <row r="9011">
      <c r="A9011" t="s">
        <v>164</v>
      </c>
      <c r="B9011" t="s">
        <v>112</v>
      </c>
      <c r="C9011" s="32" t="s">
        <v>377</v>
      </c>
      <c r="D9011" t="s">
        <v>112</v>
      </c>
      <c r="E9011" t="s">
        <v>476</v>
      </c>
      <c r="F9011" s="174" t="n">
        <v>2042</v>
      </c>
      <c r="G9011" s="175" t="n">
        <v>39</v>
      </c>
      <c r="H9011" s="176" t="n">
        <v>2245.46162893898</v>
      </c>
      <c r="I9011" s="177" t="n">
        <v>4313288.39397408</v>
      </c>
      <c r="J9011" s="178" t="str">
        <f>IF(I9011&gt;0,H9011/I9011,0)</f>
      </c>
      <c r="K9011" s="179" t="str">
        <f>1-EXP(-J9011)</f>
      </c>
      <c r="L9011" s="180" t="str">
        <f>IF(G9011=30,1,M9010)</f>
      </c>
      <c r="M9011" s="181" t="str">
        <f>L9011*(1-K9011)</f>
      </c>
    </row>
    <row r="9012">
      <c r="A9012" t="s">
        <v>164</v>
      </c>
      <c r="B9012" t="s">
        <v>112</v>
      </c>
      <c r="C9012" s="32" t="s">
        <v>377</v>
      </c>
      <c r="D9012" t="s">
        <v>112</v>
      </c>
      <c r="E9012" t="s">
        <v>476</v>
      </c>
      <c r="F9012" s="174" t="n">
        <v>2042</v>
      </c>
      <c r="G9012" s="175" t="n">
        <v>40</v>
      </c>
      <c r="H9012" s="176" t="n">
        <v>3198.91299620783</v>
      </c>
      <c r="I9012" s="177" t="n">
        <v>4288128.70407394</v>
      </c>
      <c r="J9012" s="178" t="str">
        <f>IF(I9012&gt;0,H9012/I9012,0)</f>
      </c>
      <c r="K9012" s="179" t="str">
        <f>1-EXP(-J9012)</f>
      </c>
      <c r="L9012" s="180" t="str">
        <f>IF(G9012=30,1,M9011)</f>
      </c>
      <c r="M9012" s="181" t="str">
        <f>L9012*(1-K9012)</f>
      </c>
    </row>
    <row r="9013">
      <c r="A9013" t="s">
        <v>164</v>
      </c>
      <c r="B9013" t="s">
        <v>112</v>
      </c>
      <c r="C9013" s="32" t="s">
        <v>377</v>
      </c>
      <c r="D9013" t="s">
        <v>112</v>
      </c>
      <c r="E9013" t="s">
        <v>476</v>
      </c>
      <c r="F9013" s="174" t="n">
        <v>2042</v>
      </c>
      <c r="G9013" s="175" t="n">
        <v>41</v>
      </c>
      <c r="H9013" s="176" t="n">
        <v>3521.07451979993</v>
      </c>
      <c r="I9013" s="177" t="n">
        <v>4264255.96052852</v>
      </c>
      <c r="J9013" s="178" t="str">
        <f>IF(I9013&gt;0,H9013/I9013,0)</f>
      </c>
      <c r="K9013" s="179" t="str">
        <f>1-EXP(-J9013)</f>
      </c>
      <c r="L9013" s="180" t="str">
        <f>IF(G9013=30,1,M9012)</f>
      </c>
      <c r="M9013" s="181" t="str">
        <f>L9013*(1-K9013)</f>
      </c>
    </row>
    <row r="9014">
      <c r="A9014" t="s">
        <v>164</v>
      </c>
      <c r="B9014" t="s">
        <v>112</v>
      </c>
      <c r="C9014" s="32" t="s">
        <v>377</v>
      </c>
      <c r="D9014" t="s">
        <v>112</v>
      </c>
      <c r="E9014" t="s">
        <v>476</v>
      </c>
      <c r="F9014" s="174" t="n">
        <v>2042</v>
      </c>
      <c r="G9014" s="175" t="n">
        <v>42</v>
      </c>
      <c r="H9014" s="176" t="n">
        <v>3797.73502541311</v>
      </c>
      <c r="I9014" s="177" t="n">
        <v>4240272.66125209</v>
      </c>
      <c r="J9014" s="178" t="str">
        <f>IF(I9014&gt;0,H9014/I9014,0)</f>
      </c>
      <c r="K9014" s="179" t="str">
        <f>1-EXP(-J9014)</f>
      </c>
      <c r="L9014" s="180" t="str">
        <f>IF(G9014=30,1,M9013)</f>
      </c>
      <c r="M9014" s="181" t="str">
        <f>L9014*(1-K9014)</f>
      </c>
    </row>
    <row r="9015">
      <c r="A9015" t="s">
        <v>164</v>
      </c>
      <c r="B9015" t="s">
        <v>112</v>
      </c>
      <c r="C9015" s="32" t="s">
        <v>377</v>
      </c>
      <c r="D9015" t="s">
        <v>112</v>
      </c>
      <c r="E9015" t="s">
        <v>476</v>
      </c>
      <c r="F9015" s="174" t="n">
        <v>2042</v>
      </c>
      <c r="G9015" s="175" t="n">
        <v>43</v>
      </c>
      <c r="H9015" s="176" t="n">
        <v>4142.99584193982</v>
      </c>
      <c r="I9015" s="177" t="n">
        <v>4254831.65901694</v>
      </c>
      <c r="J9015" s="178" t="str">
        <f>IF(I9015&gt;0,H9015/I9015,0)</f>
      </c>
      <c r="K9015" s="179" t="str">
        <f>1-EXP(-J9015)</f>
      </c>
      <c r="L9015" s="180" t="str">
        <f>IF(G9015=30,1,M9014)</f>
      </c>
      <c r="M9015" s="181" t="str">
        <f>L9015*(1-K9015)</f>
      </c>
    </row>
    <row r="9016">
      <c r="A9016" t="s">
        <v>164</v>
      </c>
      <c r="B9016" t="s">
        <v>112</v>
      </c>
      <c r="C9016" s="32" t="s">
        <v>377</v>
      </c>
      <c r="D9016" t="s">
        <v>112</v>
      </c>
      <c r="E9016" t="s">
        <v>476</v>
      </c>
      <c r="F9016" s="174" t="n">
        <v>2042</v>
      </c>
      <c r="G9016" s="175" t="n">
        <v>44</v>
      </c>
      <c r="H9016" s="176" t="n">
        <v>4571.60937723792</v>
      </c>
      <c r="I9016" s="177" t="n">
        <v>4307176.44706971</v>
      </c>
      <c r="J9016" s="178" t="str">
        <f>IF(I9016&gt;0,H9016/I9016,0)</f>
      </c>
      <c r="K9016" s="179" t="str">
        <f>1-EXP(-J9016)</f>
      </c>
      <c r="L9016" s="180" t="str">
        <f>IF(G9016=30,1,M9015)</f>
      </c>
      <c r="M9016" s="181" t="str">
        <f>L9016*(1-K9016)</f>
      </c>
    </row>
    <row r="9017">
      <c r="A9017" t="s">
        <v>164</v>
      </c>
      <c r="B9017" t="s">
        <v>112</v>
      </c>
      <c r="C9017" s="32" t="s">
        <v>377</v>
      </c>
      <c r="D9017" t="s">
        <v>112</v>
      </c>
      <c r="E9017" t="s">
        <v>476</v>
      </c>
      <c r="F9017" s="174" t="n">
        <v>2042</v>
      </c>
      <c r="G9017" s="175" t="n">
        <v>45</v>
      </c>
      <c r="H9017" s="176" t="n">
        <v>6304.13804615553</v>
      </c>
      <c r="I9017" s="177" t="n">
        <v>4434288.24170798</v>
      </c>
      <c r="J9017" s="178" t="str">
        <f>IF(I9017&gt;0,H9017/I9017,0)</f>
      </c>
      <c r="K9017" s="179" t="str">
        <f>1-EXP(-J9017)</f>
      </c>
      <c r="L9017" s="180" t="str">
        <f>IF(G9017=30,1,M9016)</f>
      </c>
      <c r="M9017" s="181" t="str">
        <f>L9017*(1-K9017)</f>
      </c>
    </row>
    <row r="9018">
      <c r="A9018" t="s">
        <v>164</v>
      </c>
      <c r="B9018" t="s">
        <v>112</v>
      </c>
      <c r="C9018" s="32" t="s">
        <v>377</v>
      </c>
      <c r="D9018" t="s">
        <v>112</v>
      </c>
      <c r="E9018" t="s">
        <v>476</v>
      </c>
      <c r="F9018" s="174" t="n">
        <v>2042</v>
      </c>
      <c r="G9018" s="175" t="n">
        <v>46</v>
      </c>
      <c r="H9018" s="176" t="n">
        <v>6805.18348523358</v>
      </c>
      <c r="I9018" s="177" t="n">
        <v>4382991.63084346</v>
      </c>
      <c r="J9018" s="178" t="str">
        <f>IF(I9018&gt;0,H9018/I9018,0)</f>
      </c>
      <c r="K9018" s="179" t="str">
        <f>1-EXP(-J9018)</f>
      </c>
      <c r="L9018" s="180" t="str">
        <f>IF(G9018=30,1,M9017)</f>
      </c>
      <c r="M9018" s="181" t="str">
        <f>L9018*(1-K9018)</f>
      </c>
    </row>
    <row r="9019">
      <c r="A9019" t="s">
        <v>164</v>
      </c>
      <c r="B9019" t="s">
        <v>112</v>
      </c>
      <c r="C9019" s="32" t="s">
        <v>377</v>
      </c>
      <c r="D9019" t="s">
        <v>112</v>
      </c>
      <c r="E9019" t="s">
        <v>476</v>
      </c>
      <c r="F9019" s="174" t="n">
        <v>2042</v>
      </c>
      <c r="G9019" s="175" t="n">
        <v>47</v>
      </c>
      <c r="H9019" s="176" t="n">
        <v>7308.64830437188</v>
      </c>
      <c r="I9019" s="177" t="n">
        <v>4302436.09619981</v>
      </c>
      <c r="J9019" s="178" t="str">
        <f>IF(I9019&gt;0,H9019/I9019,0)</f>
      </c>
      <c r="K9019" s="179" t="str">
        <f>1-EXP(-J9019)</f>
      </c>
      <c r="L9019" s="180" t="str">
        <f>IF(G9019=30,1,M9018)</f>
      </c>
      <c r="M9019" s="181" t="str">
        <f>L9019*(1-K9019)</f>
      </c>
    </row>
    <row r="9020">
      <c r="A9020" t="s">
        <v>164</v>
      </c>
      <c r="B9020" t="s">
        <v>112</v>
      </c>
      <c r="C9020" s="32" t="s">
        <v>377</v>
      </c>
      <c r="D9020" t="s">
        <v>112</v>
      </c>
      <c r="E9020" t="s">
        <v>476</v>
      </c>
      <c r="F9020" s="174" t="n">
        <v>2042</v>
      </c>
      <c r="G9020" s="175" t="n">
        <v>48</v>
      </c>
      <c r="H9020" s="176" t="n">
        <v>7882.76982584319</v>
      </c>
      <c r="I9020" s="177" t="n">
        <v>4236376.81675699</v>
      </c>
      <c r="J9020" s="178" t="str">
        <f>IF(I9020&gt;0,H9020/I9020,0)</f>
      </c>
      <c r="K9020" s="179" t="str">
        <f>1-EXP(-J9020)</f>
      </c>
      <c r="L9020" s="180" t="str">
        <f>IF(G9020=30,1,M9019)</f>
      </c>
      <c r="M9020" s="181" t="str">
        <f>L9020*(1-K9020)</f>
      </c>
    </row>
    <row r="9021">
      <c r="A9021" t="s">
        <v>164</v>
      </c>
      <c r="B9021" t="s">
        <v>112</v>
      </c>
      <c r="C9021" s="32" t="s">
        <v>377</v>
      </c>
      <c r="D9021" t="s">
        <v>112</v>
      </c>
      <c r="E9021" t="s">
        <v>476</v>
      </c>
      <c r="F9021" s="174" t="n">
        <v>2042</v>
      </c>
      <c r="G9021" s="175" t="n">
        <v>49</v>
      </c>
      <c r="H9021" s="176" t="n">
        <v>8509.33837082088</v>
      </c>
      <c r="I9021" s="177" t="n">
        <v>4172897.12033046</v>
      </c>
      <c r="J9021" s="178" t="str">
        <f>IF(I9021&gt;0,H9021/I9021,0)</f>
      </c>
      <c r="K9021" s="179" t="str">
        <f>1-EXP(-J9021)</f>
      </c>
      <c r="L9021" s="180" t="str">
        <f>IF(G9021=30,1,M9020)</f>
      </c>
      <c r="M9021" s="181" t="str">
        <f>L9021*(1-K9021)</f>
      </c>
    </row>
    <row r="9022">
      <c r="A9022" t="s">
        <v>164</v>
      </c>
      <c r="B9022" t="s">
        <v>112</v>
      </c>
      <c r="C9022" s="32" t="s">
        <v>377</v>
      </c>
      <c r="D9022" t="s">
        <v>112</v>
      </c>
      <c r="E9022" t="s">
        <v>476</v>
      </c>
      <c r="F9022" s="174" t="n">
        <v>2042</v>
      </c>
      <c r="G9022" s="175" t="n">
        <v>50</v>
      </c>
      <c r="H9022" s="176" t="n">
        <v>9794.07978226162</v>
      </c>
      <c r="I9022" s="177" t="n">
        <v>4196555.39787844</v>
      </c>
      <c r="J9022" s="178" t="str">
        <f>IF(I9022&gt;0,H9022/I9022,0)</f>
      </c>
      <c r="K9022" s="179" t="str">
        <f>1-EXP(-J9022)</f>
      </c>
      <c r="L9022" s="180" t="str">
        <f>IF(G9022=30,1,M9021)</f>
      </c>
      <c r="M9022" s="181" t="str">
        <f>L9022*(1-K9022)</f>
      </c>
    </row>
    <row r="9023">
      <c r="A9023" t="s">
        <v>164</v>
      </c>
      <c r="B9023" t="s">
        <v>112</v>
      </c>
      <c r="C9023" s="32" t="s">
        <v>377</v>
      </c>
      <c r="D9023" t="s">
        <v>112</v>
      </c>
      <c r="E9023" t="s">
        <v>476</v>
      </c>
      <c r="F9023" s="174" t="n">
        <v>2042</v>
      </c>
      <c r="G9023" s="175" t="n">
        <v>51</v>
      </c>
      <c r="H9023" s="176" t="n">
        <v>10721.2232059115</v>
      </c>
      <c r="I9023" s="177" t="n">
        <v>4198862.72062161</v>
      </c>
      <c r="J9023" s="178" t="str">
        <f>IF(I9023&gt;0,H9023/I9023,0)</f>
      </c>
      <c r="K9023" s="179" t="str">
        <f>1-EXP(-J9023)</f>
      </c>
      <c r="L9023" s="180" t="str">
        <f>IF(G9023=30,1,M9022)</f>
      </c>
      <c r="M9023" s="181" t="str">
        <f>L9023*(1-K9023)</f>
      </c>
    </row>
    <row r="9024">
      <c r="A9024" t="s">
        <v>164</v>
      </c>
      <c r="B9024" t="s">
        <v>112</v>
      </c>
      <c r="C9024" s="32" t="s">
        <v>377</v>
      </c>
      <c r="D9024" t="s">
        <v>112</v>
      </c>
      <c r="E9024" t="s">
        <v>476</v>
      </c>
      <c r="F9024" s="174" t="n">
        <v>2042</v>
      </c>
      <c r="G9024" s="175" t="n">
        <v>52</v>
      </c>
      <c r="H9024" s="176" t="n">
        <v>15677.5176502158</v>
      </c>
      <c r="I9024" s="177" t="n">
        <v>6174810.42256455</v>
      </c>
      <c r="J9024" s="178" t="str">
        <f>IF(I9024&gt;0,H9024/I9024,0)</f>
      </c>
      <c r="K9024" s="179" t="str">
        <f>1-EXP(-J9024)</f>
      </c>
      <c r="L9024" s="180" t="str">
        <f>IF(G9024=30,1,M9023)</f>
      </c>
      <c r="M9024" s="181" t="str">
        <f>L9024*(1-K9024)</f>
      </c>
    </row>
    <row r="9025">
      <c r="A9025" t="s">
        <v>164</v>
      </c>
      <c r="B9025" t="s">
        <v>112</v>
      </c>
      <c r="C9025" s="32" t="s">
        <v>377</v>
      </c>
      <c r="D9025" t="s">
        <v>112</v>
      </c>
      <c r="E9025" t="s">
        <v>476</v>
      </c>
      <c r="F9025" s="174" t="n">
        <v>2042</v>
      </c>
      <c r="G9025" s="175" t="n">
        <v>53</v>
      </c>
      <c r="H9025" s="176" t="n">
        <v>12556.1927436183</v>
      </c>
      <c r="I9025" s="177" t="n">
        <v>4126082.73458226</v>
      </c>
      <c r="J9025" s="178" t="str">
        <f>IF(I9025&gt;0,H9025/I9025,0)</f>
      </c>
      <c r="K9025" s="179" t="str">
        <f>1-EXP(-J9025)</f>
      </c>
      <c r="L9025" s="180" t="str">
        <f>IF(G9025=30,1,M9024)</f>
      </c>
      <c r="M9025" s="181" t="str">
        <f>L9025*(1-K9025)</f>
      </c>
    </row>
    <row r="9026">
      <c r="A9026" t="s">
        <v>164</v>
      </c>
      <c r="B9026" t="s">
        <v>112</v>
      </c>
      <c r="C9026" s="32" t="s">
        <v>377</v>
      </c>
      <c r="D9026" t="s">
        <v>112</v>
      </c>
      <c r="E9026" t="s">
        <v>476</v>
      </c>
      <c r="F9026" s="174" t="n">
        <v>2042</v>
      </c>
      <c r="G9026" s="175" t="n">
        <v>54</v>
      </c>
      <c r="H9026" s="176" t="n">
        <v>13566.9173694801</v>
      </c>
      <c r="I9026" s="177" t="n">
        <v>4091284.49139274</v>
      </c>
      <c r="J9026" s="178" t="str">
        <f>IF(I9026&gt;0,H9026/I9026,0)</f>
      </c>
      <c r="K9026" s="179" t="str">
        <f>1-EXP(-J9026)</f>
      </c>
      <c r="L9026" s="180" t="str">
        <f>IF(G9026=30,1,M9025)</f>
      </c>
      <c r="M9026" s="181" t="str">
        <f>L9026*(1-K9026)</f>
      </c>
    </row>
    <row r="9027">
      <c r="A9027" t="s">
        <v>164</v>
      </c>
      <c r="B9027" t="s">
        <v>112</v>
      </c>
      <c r="C9027" s="32" t="s">
        <v>377</v>
      </c>
      <c r="D9027" t="s">
        <v>112</v>
      </c>
      <c r="E9027" t="s">
        <v>476</v>
      </c>
      <c r="F9027" s="174" t="n">
        <v>2042</v>
      </c>
      <c r="G9027" s="175" t="n">
        <v>55</v>
      </c>
      <c r="H9027" s="176" t="n">
        <v>14105.6151038477</v>
      </c>
      <c r="I9027" s="177" t="n">
        <v>3945930.15198529</v>
      </c>
      <c r="J9027" s="178" t="str">
        <f>IF(I9027&gt;0,H9027/I9027,0)</f>
      </c>
      <c r="K9027" s="179" t="str">
        <f>1-EXP(-J9027)</f>
      </c>
      <c r="L9027" s="180" t="str">
        <f>IF(G9027=30,1,M9026)</f>
      </c>
      <c r="M9027" s="181" t="str">
        <f>L9027*(1-K9027)</f>
      </c>
    </row>
    <row r="9028">
      <c r="A9028" t="s">
        <v>164</v>
      </c>
      <c r="B9028" t="s">
        <v>112</v>
      </c>
      <c r="C9028" s="32" t="s">
        <v>377</v>
      </c>
      <c r="D9028" t="s">
        <v>112</v>
      </c>
      <c r="E9028" t="s">
        <v>476</v>
      </c>
      <c r="F9028" s="174" t="n">
        <v>2042</v>
      </c>
      <c r="G9028" s="175" t="n">
        <v>56</v>
      </c>
      <c r="H9028" s="176" t="n">
        <v>15153.1511424919</v>
      </c>
      <c r="I9028" s="177" t="n">
        <v>3891591.24738781</v>
      </c>
      <c r="J9028" s="178" t="str">
        <f>IF(I9028&gt;0,H9028/I9028,0)</f>
      </c>
      <c r="K9028" s="179" t="str">
        <f>1-EXP(-J9028)</f>
      </c>
      <c r="L9028" s="180" t="str">
        <f>IF(G9028=30,1,M9027)</f>
      </c>
      <c r="M9028" s="181" t="str">
        <f>L9028*(1-K9028)</f>
      </c>
    </row>
    <row r="9029">
      <c r="A9029" t="s">
        <v>164</v>
      </c>
      <c r="B9029" t="s">
        <v>112</v>
      </c>
      <c r="C9029" s="32" t="s">
        <v>377</v>
      </c>
      <c r="D9029" t="s">
        <v>112</v>
      </c>
      <c r="E9029" t="s">
        <v>476</v>
      </c>
      <c r="F9029" s="174" t="n">
        <v>2042</v>
      </c>
      <c r="G9029" s="175" t="n">
        <v>57</v>
      </c>
      <c r="H9029" s="176" t="n">
        <v>16661.1602772366</v>
      </c>
      <c r="I9029" s="177" t="n">
        <v>3923034.7522621</v>
      </c>
      <c r="J9029" s="178" t="str">
        <f>IF(I9029&gt;0,H9029/I9029,0)</f>
      </c>
      <c r="K9029" s="179" t="str">
        <f>1-EXP(-J9029)</f>
      </c>
      <c r="L9029" s="180" t="str">
        <f>IF(G9029=30,1,M9028)</f>
      </c>
      <c r="M9029" s="181" t="str">
        <f>L9029*(1-K9029)</f>
      </c>
    </row>
    <row r="9030">
      <c r="A9030" t="s">
        <v>164</v>
      </c>
      <c r="B9030" t="s">
        <v>112</v>
      </c>
      <c r="C9030" s="32" t="s">
        <v>377</v>
      </c>
      <c r="D9030" t="s">
        <v>112</v>
      </c>
      <c r="E9030" t="s">
        <v>476</v>
      </c>
      <c r="F9030" s="174" t="n">
        <v>2042</v>
      </c>
      <c r="G9030" s="175" t="n">
        <v>58</v>
      </c>
      <c r="H9030" s="176" t="n">
        <v>18437.7599849849</v>
      </c>
      <c r="I9030" s="177" t="n">
        <v>3974965.8302749</v>
      </c>
      <c r="J9030" s="178" t="str">
        <f>IF(I9030&gt;0,H9030/I9030,0)</f>
      </c>
      <c r="K9030" s="179" t="str">
        <f>1-EXP(-J9030)</f>
      </c>
      <c r="L9030" s="180" t="str">
        <f>IF(G9030=30,1,M9029)</f>
      </c>
      <c r="M9030" s="181" t="str">
        <f>L9030*(1-K9030)</f>
      </c>
    </row>
    <row r="9031">
      <c r="A9031" t="s">
        <v>164</v>
      </c>
      <c r="B9031" t="s">
        <v>112</v>
      </c>
      <c r="C9031" s="32" t="s">
        <v>377</v>
      </c>
      <c r="D9031" t="s">
        <v>112</v>
      </c>
      <c r="E9031" t="s">
        <v>476</v>
      </c>
      <c r="F9031" s="174" t="n">
        <v>2042</v>
      </c>
      <c r="G9031" s="175" t="n">
        <v>59</v>
      </c>
      <c r="H9031" s="176" t="n">
        <v>19903.9849137002</v>
      </c>
      <c r="I9031" s="177" t="n">
        <v>3923538.953196</v>
      </c>
      <c r="J9031" s="178" t="str">
        <f>IF(I9031&gt;0,H9031/I9031,0)</f>
      </c>
      <c r="K9031" s="179" t="str">
        <f>1-EXP(-J9031)</f>
      </c>
      <c r="L9031" s="180" t="str">
        <f>IF(G9031=30,1,M9030)</f>
      </c>
      <c r="M9031" s="181" t="str">
        <f>L9031*(1-K9031)</f>
      </c>
    </row>
    <row r="9032">
      <c r="A9032" t="s">
        <v>164</v>
      </c>
      <c r="B9032" t="s">
        <v>112</v>
      </c>
      <c r="C9032" s="32" t="s">
        <v>377</v>
      </c>
      <c r="D9032" t="s">
        <v>112</v>
      </c>
      <c r="E9032" t="s">
        <v>476</v>
      </c>
      <c r="F9032" s="174" t="n">
        <v>2042</v>
      </c>
      <c r="G9032" s="175" t="n">
        <v>60</v>
      </c>
      <c r="H9032" s="176" t="n">
        <v>20809.0668024194</v>
      </c>
      <c r="I9032" s="177" t="n">
        <v>3767344.92717726</v>
      </c>
      <c r="J9032" s="178" t="str">
        <f>IF(I9032&gt;0,H9032/I9032,0)</f>
      </c>
      <c r="K9032" s="179" t="str">
        <f>1-EXP(-J9032)</f>
      </c>
      <c r="L9032" s="180" t="str">
        <f>IF(G9032=30,1,M9031)</f>
      </c>
      <c r="M9032" s="181" t="str">
        <f>L9032*(1-K9032)</f>
      </c>
    </row>
    <row r="9033">
      <c r="A9033" t="s">
        <v>164</v>
      </c>
      <c r="B9033" t="s">
        <v>112</v>
      </c>
      <c r="C9033" s="32" t="s">
        <v>377</v>
      </c>
      <c r="D9033" t="s">
        <v>112</v>
      </c>
      <c r="E9033" t="s">
        <v>476</v>
      </c>
      <c r="F9033" s="174" t="n">
        <v>2042</v>
      </c>
      <c r="G9033" s="175" t="n">
        <v>61</v>
      </c>
      <c r="H9033" s="176" t="n">
        <v>22200.188703143</v>
      </c>
      <c r="I9033" s="177" t="n">
        <v>3666899.15867402</v>
      </c>
      <c r="J9033" s="178" t="str">
        <f>IF(I9033&gt;0,H9033/I9033,0)</f>
      </c>
      <c r="K9033" s="179" t="str">
        <f>1-EXP(-J9033)</f>
      </c>
      <c r="L9033" s="180" t="str">
        <f>IF(G9033=30,1,M9032)</f>
      </c>
      <c r="M9033" s="181" t="str">
        <f>L9033*(1-K9033)</f>
      </c>
    </row>
    <row r="9034">
      <c r="A9034" t="s">
        <v>164</v>
      </c>
      <c r="B9034" t="s">
        <v>112</v>
      </c>
      <c r="C9034" s="32" t="s">
        <v>377</v>
      </c>
      <c r="D9034" t="s">
        <v>112</v>
      </c>
      <c r="E9034" t="s">
        <v>476</v>
      </c>
      <c r="F9034" s="174" t="n">
        <v>2042</v>
      </c>
      <c r="G9034" s="175" t="n">
        <v>62</v>
      </c>
      <c r="H9034" s="176" t="n">
        <v>23761.069906679</v>
      </c>
      <c r="I9034" s="177" t="n">
        <v>3579137.55556453</v>
      </c>
      <c r="J9034" s="178" t="str">
        <f>IF(I9034&gt;0,H9034/I9034,0)</f>
      </c>
      <c r="K9034" s="179" t="str">
        <f>1-EXP(-J9034)</f>
      </c>
      <c r="L9034" s="180" t="str">
        <f>IF(G9034=30,1,M9033)</f>
      </c>
      <c r="M9034" s="181" t="str">
        <f>L9034*(1-K9034)</f>
      </c>
    </row>
    <row r="9035">
      <c r="A9035" t="s">
        <v>164</v>
      </c>
      <c r="B9035" t="s">
        <v>112</v>
      </c>
      <c r="C9035" s="32" t="s">
        <v>377</v>
      </c>
      <c r="D9035" t="s">
        <v>112</v>
      </c>
      <c r="E9035" t="s">
        <v>476</v>
      </c>
      <c r="F9035" s="174" t="n">
        <v>2042</v>
      </c>
      <c r="G9035" s="175" t="n">
        <v>63</v>
      </c>
      <c r="H9035" s="176" t="n">
        <v>25369.6441470172</v>
      </c>
      <c r="I9035" s="177" t="n">
        <v>3484537.67448704</v>
      </c>
      <c r="J9035" s="178" t="str">
        <f>IF(I9035&gt;0,H9035/I9035,0)</f>
      </c>
      <c r="K9035" s="179" t="str">
        <f>1-EXP(-J9035)</f>
      </c>
      <c r="L9035" s="180" t="str">
        <f>IF(G9035=30,1,M9034)</f>
      </c>
      <c r="M9035" s="181" t="str">
        <f>L9035*(1-K9035)</f>
      </c>
    </row>
    <row r="9036">
      <c r="A9036" t="s">
        <v>164</v>
      </c>
      <c r="B9036" t="s">
        <v>112</v>
      </c>
      <c r="C9036" s="32" t="s">
        <v>377</v>
      </c>
      <c r="D9036" t="s">
        <v>112</v>
      </c>
      <c r="E9036" t="s">
        <v>476</v>
      </c>
      <c r="F9036" s="174" t="n">
        <v>2042</v>
      </c>
      <c r="G9036" s="175" t="n">
        <v>64</v>
      </c>
      <c r="H9036" s="176" t="n">
        <v>26913.1024601343</v>
      </c>
      <c r="I9036" s="177" t="n">
        <v>3370951.98057979</v>
      </c>
      <c r="J9036" s="178" t="str">
        <f>IF(I9036&gt;0,H9036/I9036,0)</f>
      </c>
      <c r="K9036" s="179" t="str">
        <f>1-EXP(-J9036)</f>
      </c>
      <c r="L9036" s="180" t="str">
        <f>IF(G9036=30,1,M9035)</f>
      </c>
      <c r="M9036" s="181" t="str">
        <f>L9036*(1-K9036)</f>
      </c>
    </row>
    <row r="9037">
      <c r="A9037" t="s">
        <v>164</v>
      </c>
      <c r="B9037" t="s">
        <v>112</v>
      </c>
      <c r="C9037" s="32" t="s">
        <v>377</v>
      </c>
      <c r="D9037" t="s">
        <v>112</v>
      </c>
      <c r="E9037" t="s">
        <v>476</v>
      </c>
      <c r="F9037" s="174" t="n">
        <v>2042</v>
      </c>
      <c r="G9037" s="175" t="n">
        <v>65</v>
      </c>
      <c r="H9037" s="176" t="n">
        <v>27412.3068589955</v>
      </c>
      <c r="I9037" s="177" t="n">
        <v>3269912.9100278</v>
      </c>
      <c r="J9037" s="178" t="str">
        <f>IF(I9037&gt;0,H9037/I9037,0)</f>
      </c>
      <c r="K9037" s="179" t="str">
        <f>1-EXP(-J9037)</f>
      </c>
      <c r="L9037" s="180" t="str">
        <f>IF(G9037=30,1,M9036)</f>
      </c>
      <c r="M9037" s="181" t="str">
        <f>L9037*(1-K9037)</f>
      </c>
    </row>
    <row r="9038">
      <c r="A9038" t="s">
        <v>164</v>
      </c>
      <c r="B9038" t="s">
        <v>112</v>
      </c>
      <c r="C9038" s="32" t="s">
        <v>377</v>
      </c>
      <c r="D9038" t="s">
        <v>112</v>
      </c>
      <c r="E9038" t="s">
        <v>476</v>
      </c>
      <c r="F9038" s="174" t="n">
        <v>2042</v>
      </c>
      <c r="G9038" s="175" t="n">
        <v>66</v>
      </c>
      <c r="H9038" s="176" t="n">
        <v>29050.1967710517</v>
      </c>
      <c r="I9038" s="177" t="n">
        <v>3157919.1706857</v>
      </c>
      <c r="J9038" s="178" t="str">
        <f>IF(I9038&gt;0,H9038/I9038,0)</f>
      </c>
      <c r="K9038" s="179" t="str">
        <f>1-EXP(-J9038)</f>
      </c>
      <c r="L9038" s="180" t="str">
        <f>IF(G9038=30,1,M9037)</f>
      </c>
      <c r="M9038" s="181" t="str">
        <f>L9038*(1-K9038)</f>
      </c>
    </row>
    <row r="9039">
      <c r="A9039" t="s">
        <v>164</v>
      </c>
      <c r="B9039" t="s">
        <v>112</v>
      </c>
      <c r="C9039" s="32" t="s">
        <v>377</v>
      </c>
      <c r="D9039" t="s">
        <v>112</v>
      </c>
      <c r="E9039" t="s">
        <v>476</v>
      </c>
      <c r="F9039" s="174" t="n">
        <v>2042</v>
      </c>
      <c r="G9039" s="175" t="n">
        <v>67</v>
      </c>
      <c r="H9039" s="176" t="n">
        <v>30726.0158292393</v>
      </c>
      <c r="I9039" s="177" t="n">
        <v>3042932.49953485</v>
      </c>
      <c r="J9039" s="178" t="str">
        <f>IF(I9039&gt;0,H9039/I9039,0)</f>
      </c>
      <c r="K9039" s="179" t="str">
        <f>1-EXP(-J9039)</f>
      </c>
      <c r="L9039" s="180" t="str">
        <f>IF(G9039=30,1,M9038)</f>
      </c>
      <c r="M9039" s="181" t="str">
        <f>L9039*(1-K9039)</f>
      </c>
    </row>
    <row r="9040">
      <c r="A9040" t="s">
        <v>164</v>
      </c>
      <c r="B9040" t="s">
        <v>112</v>
      </c>
      <c r="C9040" s="32" t="s">
        <v>377</v>
      </c>
      <c r="D9040" t="s">
        <v>112</v>
      </c>
      <c r="E9040" t="s">
        <v>476</v>
      </c>
      <c r="F9040" s="174" t="n">
        <v>2042</v>
      </c>
      <c r="G9040" s="175" t="n">
        <v>68</v>
      </c>
      <c r="H9040" s="176" t="n">
        <v>32204.1606839096</v>
      </c>
      <c r="I9040" s="177" t="n">
        <v>2903562.96976797</v>
      </c>
      <c r="J9040" s="178" t="str">
        <f>IF(I9040&gt;0,H9040/I9040,0)</f>
      </c>
      <c r="K9040" s="179" t="str">
        <f>1-EXP(-J9040)</f>
      </c>
      <c r="L9040" s="180" t="str">
        <f>IF(G9040=30,1,M9039)</f>
      </c>
      <c r="M9040" s="181" t="str">
        <f>L9040*(1-K9040)</f>
      </c>
    </row>
    <row r="9041">
      <c r="A9041" t="s">
        <v>164</v>
      </c>
      <c r="B9041" t="s">
        <v>112</v>
      </c>
      <c r="C9041" s="32" t="s">
        <v>377</v>
      </c>
      <c r="D9041" t="s">
        <v>112</v>
      </c>
      <c r="E9041" t="s">
        <v>476</v>
      </c>
      <c r="F9041" s="174" t="n">
        <v>2042</v>
      </c>
      <c r="G9041" s="175" t="n">
        <v>69</v>
      </c>
      <c r="H9041" s="176" t="n">
        <v>34282.4131936562</v>
      </c>
      <c r="I9041" s="177" t="n">
        <v>2811560.52633996</v>
      </c>
      <c r="J9041" s="178" t="str">
        <f>IF(I9041&gt;0,H9041/I9041,0)</f>
      </c>
      <c r="K9041" s="179" t="str">
        <f>1-EXP(-J9041)</f>
      </c>
      <c r="L9041" s="180" t="str">
        <f>IF(G9041=30,1,M9040)</f>
      </c>
      <c r="M9041" s="181" t="str">
        <f>L9041*(1-K9041)</f>
      </c>
    </row>
    <row r="9042">
      <c r="A9042" t="s">
        <v>164</v>
      </c>
      <c r="B9042" t="s">
        <v>112</v>
      </c>
      <c r="C9042" s="32" t="s">
        <v>377</v>
      </c>
      <c r="D9042" t="s">
        <v>112</v>
      </c>
      <c r="E9042" t="s">
        <v>476</v>
      </c>
      <c r="F9042" s="174" t="n">
        <v>2043</v>
      </c>
      <c r="G9042" s="175" t="n">
        <v>30</v>
      </c>
      <c r="H9042" s="176" t="n">
        <v>760.863879941437</v>
      </c>
      <c r="I9042" s="177" t="n">
        <v>4787827.15360766</v>
      </c>
      <c r="J9042" s="178" t="str">
        <f>IF(I9042&gt;0,H9042/I9042,0)</f>
      </c>
      <c r="K9042" s="179" t="str">
        <f>1-EXP(-J9042)</f>
      </c>
      <c r="L9042" s="180" t="str">
        <f>IF(G9042=30,1,M9041)</f>
      </c>
      <c r="M9042" s="181" t="str">
        <f>L9042*(1-K9042)</f>
      </c>
    </row>
    <row r="9043">
      <c r="A9043" t="s">
        <v>164</v>
      </c>
      <c r="B9043" t="s">
        <v>112</v>
      </c>
      <c r="C9043" s="32" t="s">
        <v>377</v>
      </c>
      <c r="D9043" t="s">
        <v>112</v>
      </c>
      <c r="E9043" t="s">
        <v>476</v>
      </c>
      <c r="F9043" s="174" t="n">
        <v>2043</v>
      </c>
      <c r="G9043" s="175" t="n">
        <v>31</v>
      </c>
      <c r="H9043" s="176" t="n">
        <v>1072.92394051075</v>
      </c>
      <c r="I9043" s="177" t="n">
        <v>4900819.38168784</v>
      </c>
      <c r="J9043" s="178" t="str">
        <f>IF(I9043&gt;0,H9043/I9043,0)</f>
      </c>
      <c r="K9043" s="179" t="str">
        <f>1-EXP(-J9043)</f>
      </c>
      <c r="L9043" s="180" t="str">
        <f>IF(G9043=30,1,M9042)</f>
      </c>
      <c r="M9043" s="181" t="str">
        <f>L9043*(1-K9043)</f>
      </c>
    </row>
    <row r="9044">
      <c r="A9044" t="s">
        <v>164</v>
      </c>
      <c r="B9044" t="s">
        <v>112</v>
      </c>
      <c r="C9044" s="32" t="s">
        <v>377</v>
      </c>
      <c r="D9044" t="s">
        <v>112</v>
      </c>
      <c r="E9044" t="s">
        <v>476</v>
      </c>
      <c r="F9044" s="174" t="n">
        <v>2043</v>
      </c>
      <c r="G9044" s="175" t="n">
        <v>32</v>
      </c>
      <c r="H9044" s="176" t="n">
        <v>1122.90402047591</v>
      </c>
      <c r="I9044" s="177" t="n">
        <v>4872783.35961011</v>
      </c>
      <c r="J9044" s="178" t="str">
        <f>IF(I9044&gt;0,H9044/I9044,0)</f>
      </c>
      <c r="K9044" s="179" t="str">
        <f>1-EXP(-J9044)</f>
      </c>
      <c r="L9044" s="180" t="str">
        <f>IF(G9044=30,1,M9043)</f>
      </c>
      <c r="M9044" s="181" t="str">
        <f>L9044*(1-K9044)</f>
      </c>
    </row>
    <row r="9045">
      <c r="A9045" t="s">
        <v>164</v>
      </c>
      <c r="B9045" t="s">
        <v>112</v>
      </c>
      <c r="C9045" s="32" t="s">
        <v>377</v>
      </c>
      <c r="D9045" t="s">
        <v>112</v>
      </c>
      <c r="E9045" t="s">
        <v>476</v>
      </c>
      <c r="F9045" s="174" t="n">
        <v>2043</v>
      </c>
      <c r="G9045" s="175" t="n">
        <v>33</v>
      </c>
      <c r="H9045" s="176" t="n">
        <v>1156.0737736527</v>
      </c>
      <c r="I9045" s="177" t="n">
        <v>4738963.56839846</v>
      </c>
      <c r="J9045" s="178" t="str">
        <f>IF(I9045&gt;0,H9045/I9045,0)</f>
      </c>
      <c r="K9045" s="179" t="str">
        <f>1-EXP(-J9045)</f>
      </c>
      <c r="L9045" s="180" t="str">
        <f>IF(G9045=30,1,M9044)</f>
      </c>
      <c r="M9045" s="181" t="str">
        <f>L9045*(1-K9045)</f>
      </c>
    </row>
    <row r="9046">
      <c r="A9046" t="s">
        <v>164</v>
      </c>
      <c r="B9046" t="s">
        <v>112</v>
      </c>
      <c r="C9046" s="32" t="s">
        <v>377</v>
      </c>
      <c r="D9046" t="s">
        <v>112</v>
      </c>
      <c r="E9046" t="s">
        <v>476</v>
      </c>
      <c r="F9046" s="174" t="n">
        <v>2043</v>
      </c>
      <c r="G9046" s="175" t="n">
        <v>34</v>
      </c>
      <c r="H9046" s="176" t="n">
        <v>1212.88258953234</v>
      </c>
      <c r="I9046" s="177" t="n">
        <v>4667927.23052976</v>
      </c>
      <c r="J9046" s="178" t="str">
        <f>IF(I9046&gt;0,H9046/I9046,0)</f>
      </c>
      <c r="K9046" s="179" t="str">
        <f>1-EXP(-J9046)</f>
      </c>
      <c r="L9046" s="180" t="str">
        <f>IF(G9046=30,1,M9045)</f>
      </c>
      <c r="M9046" s="181" t="str">
        <f>L9046*(1-K9046)</f>
      </c>
    </row>
    <row r="9047">
      <c r="A9047" t="s">
        <v>164</v>
      </c>
      <c r="B9047" t="s">
        <v>112</v>
      </c>
      <c r="C9047" s="32" t="s">
        <v>377</v>
      </c>
      <c r="D9047" t="s">
        <v>112</v>
      </c>
      <c r="E9047" t="s">
        <v>476</v>
      </c>
      <c r="F9047" s="174" t="n">
        <v>2043</v>
      </c>
      <c r="G9047" s="175" t="n">
        <v>35</v>
      </c>
      <c r="H9047" s="176" t="n">
        <v>1583.7680188883</v>
      </c>
      <c r="I9047" s="177" t="n">
        <v>4624759.40526986</v>
      </c>
      <c r="J9047" s="178" t="str">
        <f>IF(I9047&gt;0,H9047/I9047,0)</f>
      </c>
      <c r="K9047" s="179" t="str">
        <f>1-EXP(-J9047)</f>
      </c>
      <c r="L9047" s="180" t="str">
        <f>IF(G9047=30,1,M9046)</f>
      </c>
      <c r="M9047" s="181" t="str">
        <f>L9047*(1-K9047)</f>
      </c>
    </row>
    <row r="9048">
      <c r="A9048" t="s">
        <v>164</v>
      </c>
      <c r="B9048" t="s">
        <v>112</v>
      </c>
      <c r="C9048" s="32" t="s">
        <v>377</v>
      </c>
      <c r="D9048" t="s">
        <v>112</v>
      </c>
      <c r="E9048" t="s">
        <v>476</v>
      </c>
      <c r="F9048" s="174" t="n">
        <v>2043</v>
      </c>
      <c r="G9048" s="175" t="n">
        <v>36</v>
      </c>
      <c r="H9048" s="176" t="n">
        <v>1927.72976143093</v>
      </c>
      <c r="I9048" s="177" t="n">
        <v>4649234.55371338</v>
      </c>
      <c r="J9048" s="178" t="str">
        <f>IF(I9048&gt;0,H9048/I9048,0)</f>
      </c>
      <c r="K9048" s="179" t="str">
        <f>1-EXP(-J9048)</f>
      </c>
      <c r="L9048" s="180" t="str">
        <f>IF(G9048=30,1,M9047)</f>
      </c>
      <c r="M9048" s="181" t="str">
        <f>L9048*(1-K9048)</f>
      </c>
    </row>
    <row r="9049">
      <c r="A9049" t="s">
        <v>164</v>
      </c>
      <c r="B9049" t="s">
        <v>112</v>
      </c>
      <c r="C9049" s="32" t="s">
        <v>377</v>
      </c>
      <c r="D9049" t="s">
        <v>112</v>
      </c>
      <c r="E9049" t="s">
        <v>476</v>
      </c>
      <c r="F9049" s="174" t="n">
        <v>2043</v>
      </c>
      <c r="G9049" s="175" t="n">
        <v>37</v>
      </c>
      <c r="H9049" s="176" t="n">
        <v>2033.7448872131</v>
      </c>
      <c r="I9049" s="177" t="n">
        <v>4565228.01887072</v>
      </c>
      <c r="J9049" s="178" t="str">
        <f>IF(I9049&gt;0,H9049/I9049,0)</f>
      </c>
      <c r="K9049" s="179" t="str">
        <f>1-EXP(-J9049)</f>
      </c>
      <c r="L9049" s="180" t="str">
        <f>IF(G9049=30,1,M9048)</f>
      </c>
      <c r="M9049" s="181" t="str">
        <f>L9049*(1-K9049)</f>
      </c>
    </row>
    <row r="9050">
      <c r="A9050" t="s">
        <v>164</v>
      </c>
      <c r="B9050" t="s">
        <v>112</v>
      </c>
      <c r="C9050" s="32" t="s">
        <v>377</v>
      </c>
      <c r="D9050" t="s">
        <v>112</v>
      </c>
      <c r="E9050" t="s">
        <v>476</v>
      </c>
      <c r="F9050" s="174" t="n">
        <v>2043</v>
      </c>
      <c r="G9050" s="175" t="n">
        <v>38</v>
      </c>
      <c r="H9050" s="176" t="n">
        <v>2162.26947030603</v>
      </c>
      <c r="I9050" s="177" t="n">
        <v>4502755.32383822</v>
      </c>
      <c r="J9050" s="178" t="str">
        <f>IF(I9050&gt;0,H9050/I9050,0)</f>
      </c>
      <c r="K9050" s="179" t="str">
        <f>1-EXP(-J9050)</f>
      </c>
      <c r="L9050" s="180" t="str">
        <f>IF(G9050=30,1,M9049)</f>
      </c>
      <c r="M9050" s="181" t="str">
        <f>L9050*(1-K9050)</f>
      </c>
    </row>
    <row r="9051">
      <c r="A9051" t="s">
        <v>164</v>
      </c>
      <c r="B9051" t="s">
        <v>112</v>
      </c>
      <c r="C9051" s="32" t="s">
        <v>377</v>
      </c>
      <c r="D9051" t="s">
        <v>112</v>
      </c>
      <c r="E9051" t="s">
        <v>476</v>
      </c>
      <c r="F9051" s="174" t="n">
        <v>2043</v>
      </c>
      <c r="G9051" s="175" t="n">
        <v>39</v>
      </c>
      <c r="H9051" s="176" t="n">
        <v>2269.75427085049</v>
      </c>
      <c r="I9051" s="177" t="n">
        <v>4372884.00805107</v>
      </c>
      <c r="J9051" s="178" t="str">
        <f>IF(I9051&gt;0,H9051/I9051,0)</f>
      </c>
      <c r="K9051" s="179" t="str">
        <f>1-EXP(-J9051)</f>
      </c>
      <c r="L9051" s="180" t="str">
        <f>IF(G9051=30,1,M9050)</f>
      </c>
      <c r="M9051" s="181" t="str">
        <f>L9051*(1-K9051)</f>
      </c>
    </row>
    <row r="9052">
      <c r="A9052" t="s">
        <v>164</v>
      </c>
      <c r="B9052" t="s">
        <v>112</v>
      </c>
      <c r="C9052" s="32" t="s">
        <v>377</v>
      </c>
      <c r="D9052" t="s">
        <v>112</v>
      </c>
      <c r="E9052" t="s">
        <v>476</v>
      </c>
      <c r="F9052" s="174" t="n">
        <v>2043</v>
      </c>
      <c r="G9052" s="175" t="n">
        <v>40</v>
      </c>
      <c r="H9052" s="176" t="n">
        <v>3005.59033895774</v>
      </c>
      <c r="I9052" s="177" t="n">
        <v>4305230.79898206</v>
      </c>
      <c r="J9052" s="178" t="str">
        <f>IF(I9052&gt;0,H9052/I9052,0)</f>
      </c>
      <c r="K9052" s="179" t="str">
        <f>1-EXP(-J9052)</f>
      </c>
      <c r="L9052" s="180" t="str">
        <f>IF(G9052=30,1,M9051)</f>
      </c>
      <c r="M9052" s="181" t="str">
        <f>L9052*(1-K9052)</f>
      </c>
    </row>
    <row r="9053">
      <c r="A9053" t="s">
        <v>164</v>
      </c>
      <c r="B9053" t="s">
        <v>112</v>
      </c>
      <c r="C9053" s="32" t="s">
        <v>377</v>
      </c>
      <c r="D9053" t="s">
        <v>112</v>
      </c>
      <c r="E9053" t="s">
        <v>476</v>
      </c>
      <c r="F9053" s="174" t="n">
        <v>2043</v>
      </c>
      <c r="G9053" s="175" t="n">
        <v>41</v>
      </c>
      <c r="H9053" s="176" t="n">
        <v>3517.122710063</v>
      </c>
      <c r="I9053" s="177" t="n">
        <v>4278610.96928338</v>
      </c>
      <c r="J9053" s="178" t="str">
        <f>IF(I9053&gt;0,H9053/I9053,0)</f>
      </c>
      <c r="K9053" s="179" t="str">
        <f>1-EXP(-J9053)</f>
      </c>
      <c r="L9053" s="180" t="str">
        <f>IF(G9053=30,1,M9052)</f>
      </c>
      <c r="M9053" s="181" t="str">
        <f>L9053*(1-K9053)</f>
      </c>
    </row>
    <row r="9054">
      <c r="A9054" t="s">
        <v>164</v>
      </c>
      <c r="B9054" t="s">
        <v>112</v>
      </c>
      <c r="C9054" s="32" t="s">
        <v>377</v>
      </c>
      <c r="D9054" t="s">
        <v>112</v>
      </c>
      <c r="E9054" t="s">
        <v>476</v>
      </c>
      <c r="F9054" s="174" t="n">
        <v>2043</v>
      </c>
      <c r="G9054" s="175" t="n">
        <v>42</v>
      </c>
      <c r="H9054" s="176" t="n">
        <v>3791.86332132092</v>
      </c>
      <c r="I9054" s="177" t="n">
        <v>4254695.60180598</v>
      </c>
      <c r="J9054" s="178" t="str">
        <f>IF(I9054&gt;0,H9054/I9054,0)</f>
      </c>
      <c r="K9054" s="179" t="str">
        <f>1-EXP(-J9054)</f>
      </c>
      <c r="L9054" s="180" t="str">
        <f>IF(G9054=30,1,M9053)</f>
      </c>
      <c r="M9054" s="181" t="str">
        <f>L9054*(1-K9054)</f>
      </c>
    </row>
    <row r="9055">
      <c r="A9055" t="s">
        <v>164</v>
      </c>
      <c r="B9055" t="s">
        <v>112</v>
      </c>
      <c r="C9055" s="32" t="s">
        <v>377</v>
      </c>
      <c r="D9055" t="s">
        <v>112</v>
      </c>
      <c r="E9055" t="s">
        <v>476</v>
      </c>
      <c r="F9055" s="174" t="n">
        <v>2043</v>
      </c>
      <c r="G9055" s="175" t="n">
        <v>43</v>
      </c>
      <c r="H9055" s="176" t="n">
        <v>4097.92028327434</v>
      </c>
      <c r="I9055" s="177" t="n">
        <v>4229991.80902527</v>
      </c>
      <c r="J9055" s="178" t="str">
        <f>IF(I9055&gt;0,H9055/I9055,0)</f>
      </c>
      <c r="K9055" s="179" t="str">
        <f>1-EXP(-J9055)</f>
      </c>
      <c r="L9055" s="180" t="str">
        <f>IF(G9055=30,1,M9054)</f>
      </c>
      <c r="M9055" s="181" t="str">
        <f>L9055*(1-K9055)</f>
      </c>
    </row>
    <row r="9056">
      <c r="A9056" t="s">
        <v>164</v>
      </c>
      <c r="B9056" t="s">
        <v>112</v>
      </c>
      <c r="C9056" s="32" t="s">
        <v>377</v>
      </c>
      <c r="D9056" t="s">
        <v>112</v>
      </c>
      <c r="E9056" t="s">
        <v>476</v>
      </c>
      <c r="F9056" s="174" t="n">
        <v>2043</v>
      </c>
      <c r="G9056" s="175" t="n">
        <v>44</v>
      </c>
      <c r="H9056" s="176" t="n">
        <v>4479.41266624944</v>
      </c>
      <c r="I9056" s="177" t="n">
        <v>4243649.75485795</v>
      </c>
      <c r="J9056" s="178" t="str">
        <f>IF(I9056&gt;0,H9056/I9056,0)</f>
      </c>
      <c r="K9056" s="179" t="str">
        <f>1-EXP(-J9056)</f>
      </c>
      <c r="L9056" s="180" t="str">
        <f>IF(G9056=30,1,M9055)</f>
      </c>
      <c r="M9056" s="181" t="str">
        <f>L9056*(1-K9056)</f>
      </c>
    </row>
    <row r="9057">
      <c r="A9057" t="s">
        <v>164</v>
      </c>
      <c r="B9057" t="s">
        <v>112</v>
      </c>
      <c r="C9057" s="32" t="s">
        <v>377</v>
      </c>
      <c r="D9057" t="s">
        <v>112</v>
      </c>
      <c r="E9057" t="s">
        <v>476</v>
      </c>
      <c r="F9057" s="174" t="n">
        <v>2043</v>
      </c>
      <c r="G9057" s="175" t="n">
        <v>45</v>
      </c>
      <c r="H9057" s="176" t="n">
        <v>5823.11759655526</v>
      </c>
      <c r="I9057" s="177" t="n">
        <v>4294876.28496861</v>
      </c>
      <c r="J9057" s="178" t="str">
        <f>IF(I9057&gt;0,H9057/I9057,0)</f>
      </c>
      <c r="K9057" s="179" t="str">
        <f>1-EXP(-J9057)</f>
      </c>
      <c r="L9057" s="180" t="str">
        <f>IF(G9057=30,1,M9056)</f>
      </c>
      <c r="M9057" s="181" t="str">
        <f>L9057*(1-K9057)</f>
      </c>
    </row>
    <row r="9058">
      <c r="A9058" t="s">
        <v>164</v>
      </c>
      <c r="B9058" t="s">
        <v>112</v>
      </c>
      <c r="C9058" s="32" t="s">
        <v>377</v>
      </c>
      <c r="D9058" t="s">
        <v>112</v>
      </c>
      <c r="E9058" t="s">
        <v>476</v>
      </c>
      <c r="F9058" s="174" t="n">
        <v>2043</v>
      </c>
      <c r="G9058" s="175" t="n">
        <v>46</v>
      </c>
      <c r="H9058" s="176" t="n">
        <v>6818.52171183183</v>
      </c>
      <c r="I9058" s="177" t="n">
        <v>4419242.28971904</v>
      </c>
      <c r="J9058" s="178" t="str">
        <f>IF(I9058&gt;0,H9058/I9058,0)</f>
      </c>
      <c r="K9058" s="179" t="str">
        <f>1-EXP(-J9058)</f>
      </c>
      <c r="L9058" s="180" t="str">
        <f>IF(G9058=30,1,M9057)</f>
      </c>
      <c r="M9058" s="181" t="str">
        <f>L9058*(1-K9058)</f>
      </c>
    </row>
    <row r="9059">
      <c r="A9059" t="s">
        <v>164</v>
      </c>
      <c r="B9059" t="s">
        <v>112</v>
      </c>
      <c r="C9059" s="32" t="s">
        <v>377</v>
      </c>
      <c r="D9059" t="s">
        <v>112</v>
      </c>
      <c r="E9059" t="s">
        <v>476</v>
      </c>
      <c r="F9059" s="174" t="n">
        <v>2043</v>
      </c>
      <c r="G9059" s="175" t="n">
        <v>47</v>
      </c>
      <c r="H9059" s="176" t="n">
        <v>7371.45949300862</v>
      </c>
      <c r="I9059" s="177" t="n">
        <v>4367738.4937336</v>
      </c>
      <c r="J9059" s="178" t="str">
        <f>IF(I9059&gt;0,H9059/I9059,0)</f>
      </c>
      <c r="K9059" s="179" t="str">
        <f>1-EXP(-J9059)</f>
      </c>
      <c r="L9059" s="180" t="str">
        <f>IF(G9059=30,1,M9058)</f>
      </c>
      <c r="M9059" s="181" t="str">
        <f>L9059*(1-K9059)</f>
      </c>
    </row>
    <row r="9060">
      <c r="A9060" t="s">
        <v>164</v>
      </c>
      <c r="B9060" t="s">
        <v>112</v>
      </c>
      <c r="C9060" s="32" t="s">
        <v>377</v>
      </c>
      <c r="D9060" t="s">
        <v>112</v>
      </c>
      <c r="E9060" t="s">
        <v>476</v>
      </c>
      <c r="F9060" s="174" t="n">
        <v>2043</v>
      </c>
      <c r="G9060" s="175" t="n">
        <v>48</v>
      </c>
      <c r="H9060" s="176" t="n">
        <v>7922.93491417187</v>
      </c>
      <c r="I9060" s="177" t="n">
        <v>4286075.78334054</v>
      </c>
      <c r="J9060" s="178" t="str">
        <f>IF(I9060&gt;0,H9060/I9060,0)</f>
      </c>
      <c r="K9060" s="179" t="str">
        <f>1-EXP(-J9060)</f>
      </c>
      <c r="L9060" s="180" t="str">
        <f>IF(G9060=30,1,M9059)</f>
      </c>
      <c r="M9060" s="181" t="str">
        <f>L9060*(1-K9060)</f>
      </c>
    </row>
    <row r="9061">
      <c r="A9061" t="s">
        <v>164</v>
      </c>
      <c r="B9061" t="s">
        <v>112</v>
      </c>
      <c r="C9061" s="32" t="s">
        <v>377</v>
      </c>
      <c r="D9061" t="s">
        <v>112</v>
      </c>
      <c r="E9061" t="s">
        <v>476</v>
      </c>
      <c r="F9061" s="174" t="n">
        <v>2043</v>
      </c>
      <c r="G9061" s="175" t="n">
        <v>49</v>
      </c>
      <c r="H9061" s="176" t="n">
        <v>8546.59025813672</v>
      </c>
      <c r="I9061" s="177" t="n">
        <v>4218750.28826823</v>
      </c>
      <c r="J9061" s="178" t="str">
        <f>IF(I9061&gt;0,H9061/I9061,0)</f>
      </c>
      <c r="K9061" s="179" t="str">
        <f>1-EXP(-J9061)</f>
      </c>
      <c r="L9061" s="180" t="str">
        <f>IF(G9061=30,1,M9060)</f>
      </c>
      <c r="M9061" s="181" t="str">
        <f>L9061*(1-K9061)</f>
      </c>
    </row>
    <row r="9062">
      <c r="A9062" t="s">
        <v>164</v>
      </c>
      <c r="B9062" t="s">
        <v>112</v>
      </c>
      <c r="C9062" s="32" t="s">
        <v>377</v>
      </c>
      <c r="D9062" t="s">
        <v>112</v>
      </c>
      <c r="E9062" t="s">
        <v>476</v>
      </c>
      <c r="F9062" s="174" t="n">
        <v>2043</v>
      </c>
      <c r="G9062" s="175" t="n">
        <v>50</v>
      </c>
      <c r="H9062" s="176" t="n">
        <v>9633.69188040343</v>
      </c>
      <c r="I9062" s="177" t="n">
        <v>4153884.63956648</v>
      </c>
      <c r="J9062" s="178" t="str">
        <f>IF(I9062&gt;0,H9062/I9062,0)</f>
      </c>
      <c r="K9062" s="179" t="str">
        <f>1-EXP(-J9062)</f>
      </c>
      <c r="L9062" s="180" t="str">
        <f>IF(G9062=30,1,M9061)</f>
      </c>
      <c r="M9062" s="181" t="str">
        <f>L9062*(1-K9062)</f>
      </c>
    </row>
    <row r="9063">
      <c r="A9063" t="s">
        <v>164</v>
      </c>
      <c r="B9063" t="s">
        <v>112</v>
      </c>
      <c r="C9063" s="32" t="s">
        <v>377</v>
      </c>
      <c r="D9063" t="s">
        <v>112</v>
      </c>
      <c r="E9063" t="s">
        <v>476</v>
      </c>
      <c r="F9063" s="174" t="n">
        <v>2043</v>
      </c>
      <c r="G9063" s="175" t="n">
        <v>51</v>
      </c>
      <c r="H9063" s="176" t="n">
        <v>10579.8354388917</v>
      </c>
      <c r="I9063" s="177" t="n">
        <v>4174952.71350619</v>
      </c>
      <c r="J9063" s="178" t="str">
        <f>IF(I9063&gt;0,H9063/I9063,0)</f>
      </c>
      <c r="K9063" s="179" t="str">
        <f>1-EXP(-J9063)</f>
      </c>
      <c r="L9063" s="180" t="str">
        <f>IF(G9063=30,1,M9062)</f>
      </c>
      <c r="M9063" s="181" t="str">
        <f>L9063*(1-K9063)</f>
      </c>
    </row>
    <row r="9064">
      <c r="A9064" t="s">
        <v>164</v>
      </c>
      <c r="B9064" t="s">
        <v>112</v>
      </c>
      <c r="C9064" s="32" t="s">
        <v>377</v>
      </c>
      <c r="D9064" t="s">
        <v>112</v>
      </c>
      <c r="E9064" t="s">
        <v>476</v>
      </c>
      <c r="F9064" s="174" t="n">
        <v>2043</v>
      </c>
      <c r="G9064" s="175" t="n">
        <v>52</v>
      </c>
      <c r="H9064" s="176" t="n">
        <v>11561.7498796417</v>
      </c>
      <c r="I9064" s="177" t="n">
        <v>4175899.06505969</v>
      </c>
      <c r="J9064" s="178" t="str">
        <f>IF(I9064&gt;0,H9064/I9064,0)</f>
      </c>
      <c r="K9064" s="179" t="str">
        <f>1-EXP(-J9064)</f>
      </c>
      <c r="L9064" s="180" t="str">
        <f>IF(G9064=30,1,M9063)</f>
      </c>
      <c r="M9064" s="181" t="str">
        <f>L9064*(1-K9064)</f>
      </c>
    </row>
    <row r="9065">
      <c r="A9065" t="s">
        <v>164</v>
      </c>
      <c r="B9065" t="s">
        <v>112</v>
      </c>
      <c r="C9065" s="32" t="s">
        <v>377</v>
      </c>
      <c r="D9065" t="s">
        <v>112</v>
      </c>
      <c r="E9065" t="s">
        <v>476</v>
      </c>
      <c r="F9065" s="174" t="n">
        <v>2043</v>
      </c>
      <c r="G9065" s="175" t="n">
        <v>53</v>
      </c>
      <c r="H9065" s="176" t="n">
        <v>16816.4039840856</v>
      </c>
      <c r="I9065" s="177" t="n">
        <v>6140542.80186185</v>
      </c>
      <c r="J9065" s="178" t="str">
        <f>IF(I9065&gt;0,H9065/I9065,0)</f>
      </c>
      <c r="K9065" s="179" t="str">
        <f>1-EXP(-J9065)</f>
      </c>
      <c r="L9065" s="180" t="str">
        <f>IF(G9065=30,1,M9064)</f>
      </c>
      <c r="M9065" s="181" t="str">
        <f>L9065*(1-K9065)</f>
      </c>
    </row>
    <row r="9066">
      <c r="A9066" t="s">
        <v>164</v>
      </c>
      <c r="B9066" t="s">
        <v>112</v>
      </c>
      <c r="C9066" s="32" t="s">
        <v>377</v>
      </c>
      <c r="D9066" t="s">
        <v>112</v>
      </c>
      <c r="E9066" t="s">
        <v>476</v>
      </c>
      <c r="F9066" s="174" t="n">
        <v>2043</v>
      </c>
      <c r="G9066" s="175" t="n">
        <v>54</v>
      </c>
      <c r="H9066" s="176" t="n">
        <v>13484.5756842975</v>
      </c>
      <c r="I9066" s="177" t="n">
        <v>4099174.0517466</v>
      </c>
      <c r="J9066" s="178" t="str">
        <f>IF(I9066&gt;0,H9066/I9066,0)</f>
      </c>
      <c r="K9066" s="179" t="str">
        <f>1-EXP(-J9066)</f>
      </c>
      <c r="L9066" s="180" t="str">
        <f>IF(G9066=30,1,M9065)</f>
      </c>
      <c r="M9066" s="181" t="str">
        <f>L9066*(1-K9066)</f>
      </c>
    </row>
    <row r="9067">
      <c r="A9067" t="s">
        <v>164</v>
      </c>
      <c r="B9067" t="s">
        <v>112</v>
      </c>
      <c r="C9067" s="32" t="s">
        <v>377</v>
      </c>
      <c r="D9067" t="s">
        <v>112</v>
      </c>
      <c r="E9067" t="s">
        <v>476</v>
      </c>
      <c r="F9067" s="174" t="n">
        <v>2043</v>
      </c>
      <c r="G9067" s="175" t="n">
        <v>55</v>
      </c>
      <c r="H9067" s="176" t="n">
        <v>14374.3281700992</v>
      </c>
      <c r="I9067" s="177" t="n">
        <v>4062203.73381782</v>
      </c>
      <c r="J9067" s="178" t="str">
        <f>IF(I9067&gt;0,H9067/I9067,0)</f>
      </c>
      <c r="K9067" s="179" t="str">
        <f>1-EXP(-J9067)</f>
      </c>
      <c r="L9067" s="180" t="str">
        <f>IF(G9067=30,1,M9066)</f>
      </c>
      <c r="M9067" s="181" t="str">
        <f>L9067*(1-K9067)</f>
      </c>
    </row>
    <row r="9068">
      <c r="A9068" t="s">
        <v>164</v>
      </c>
      <c r="B9068" t="s">
        <v>112</v>
      </c>
      <c r="C9068" s="32" t="s">
        <v>377</v>
      </c>
      <c r="D9068" t="s">
        <v>112</v>
      </c>
      <c r="E9068" t="s">
        <v>476</v>
      </c>
      <c r="F9068" s="174" t="n">
        <v>2043</v>
      </c>
      <c r="G9068" s="175" t="n">
        <v>56</v>
      </c>
      <c r="H9068" s="176" t="n">
        <v>15095.0169091129</v>
      </c>
      <c r="I9068" s="177" t="n">
        <v>3915227.74174175</v>
      </c>
      <c r="J9068" s="178" t="str">
        <f>IF(I9068&gt;0,H9068/I9068,0)</f>
      </c>
      <c r="K9068" s="179" t="str">
        <f>1-EXP(-J9068)</f>
      </c>
      <c r="L9068" s="180" t="str">
        <f>IF(G9068=30,1,M9067)</f>
      </c>
      <c r="M9068" s="181" t="str">
        <f>L9068*(1-K9068)</f>
      </c>
    </row>
    <row r="9069">
      <c r="A9069" t="s">
        <v>164</v>
      </c>
      <c r="B9069" t="s">
        <v>112</v>
      </c>
      <c r="C9069" s="32" t="s">
        <v>377</v>
      </c>
      <c r="D9069" t="s">
        <v>112</v>
      </c>
      <c r="E9069" t="s">
        <v>476</v>
      </c>
      <c r="F9069" s="174" t="n">
        <v>2043</v>
      </c>
      <c r="G9069" s="175" t="n">
        <v>57</v>
      </c>
      <c r="H9069" s="176" t="n">
        <v>16220.3172511005</v>
      </c>
      <c r="I9069" s="177" t="n">
        <v>3858762.21231759</v>
      </c>
      <c r="J9069" s="178" t="str">
        <f>IF(I9069&gt;0,H9069/I9069,0)</f>
      </c>
      <c r="K9069" s="179" t="str">
        <f>1-EXP(-J9069)</f>
      </c>
      <c r="L9069" s="180" t="str">
        <f>IF(G9069=30,1,M9068)</f>
      </c>
      <c r="M9069" s="181" t="str">
        <f>L9069*(1-K9069)</f>
      </c>
    </row>
    <row r="9070">
      <c r="A9070" t="s">
        <v>164</v>
      </c>
      <c r="B9070" t="s">
        <v>112</v>
      </c>
      <c r="C9070" s="32" t="s">
        <v>377</v>
      </c>
      <c r="D9070" t="s">
        <v>112</v>
      </c>
      <c r="E9070" t="s">
        <v>476</v>
      </c>
      <c r="F9070" s="174" t="n">
        <v>2043</v>
      </c>
      <c r="G9070" s="175" t="n">
        <v>58</v>
      </c>
      <c r="H9070" s="176" t="n">
        <v>17845.0956124524</v>
      </c>
      <c r="I9070" s="177" t="n">
        <v>3886962.50509064</v>
      </c>
      <c r="J9070" s="178" t="str">
        <f>IF(I9070&gt;0,H9070/I9070,0)</f>
      </c>
      <c r="K9070" s="179" t="str">
        <f>1-EXP(-J9070)</f>
      </c>
      <c r="L9070" s="180" t="str">
        <f>IF(G9070=30,1,M9069)</f>
      </c>
      <c r="M9070" s="181" t="str">
        <f>L9070*(1-K9070)</f>
      </c>
    </row>
    <row r="9071">
      <c r="A9071" t="s">
        <v>164</v>
      </c>
      <c r="B9071" t="s">
        <v>112</v>
      </c>
      <c r="C9071" s="32" t="s">
        <v>377</v>
      </c>
      <c r="D9071" t="s">
        <v>112</v>
      </c>
      <c r="E9071" t="s">
        <v>476</v>
      </c>
      <c r="F9071" s="174" t="n">
        <v>2043</v>
      </c>
      <c r="G9071" s="175" t="n">
        <v>59</v>
      </c>
      <c r="H9071" s="176" t="n">
        <v>19759.5681955341</v>
      </c>
      <c r="I9071" s="177" t="n">
        <v>3935079.13366701</v>
      </c>
      <c r="J9071" s="178" t="str">
        <f>IF(I9071&gt;0,H9071/I9071,0)</f>
      </c>
      <c r="K9071" s="179" t="str">
        <f>1-EXP(-J9071)</f>
      </c>
      <c r="L9071" s="180" t="str">
        <f>IF(G9071=30,1,M9070)</f>
      </c>
      <c r="M9071" s="181" t="str">
        <f>L9071*(1-K9071)</f>
      </c>
    </row>
    <row r="9072">
      <c r="A9072" t="s">
        <v>164</v>
      </c>
      <c r="B9072" t="s">
        <v>112</v>
      </c>
      <c r="C9072" s="32" t="s">
        <v>377</v>
      </c>
      <c r="D9072" t="s">
        <v>112</v>
      </c>
      <c r="E9072" t="s">
        <v>476</v>
      </c>
      <c r="F9072" s="174" t="n">
        <v>2043</v>
      </c>
      <c r="G9072" s="175" t="n">
        <v>60</v>
      </c>
      <c r="H9072" s="176" t="n">
        <v>21160.1067877459</v>
      </c>
      <c r="I9072" s="177" t="n">
        <v>3880514.0859118</v>
      </c>
      <c r="J9072" s="178" t="str">
        <f>IF(I9072&gt;0,H9072/I9072,0)</f>
      </c>
      <c r="K9072" s="179" t="str">
        <f>1-EXP(-J9072)</f>
      </c>
      <c r="L9072" s="180" t="str">
        <f>IF(G9072=30,1,M9071)</f>
      </c>
      <c r="M9072" s="181" t="str">
        <f>L9072*(1-K9072)</f>
      </c>
    </row>
    <row r="9073">
      <c r="A9073" t="s">
        <v>164</v>
      </c>
      <c r="B9073" t="s">
        <v>112</v>
      </c>
      <c r="C9073" s="32" t="s">
        <v>377</v>
      </c>
      <c r="D9073" t="s">
        <v>112</v>
      </c>
      <c r="E9073" t="s">
        <v>476</v>
      </c>
      <c r="F9073" s="174" t="n">
        <v>2043</v>
      </c>
      <c r="G9073" s="175" t="n">
        <v>61</v>
      </c>
      <c r="H9073" s="176" t="n">
        <v>22269.7927136745</v>
      </c>
      <c r="I9073" s="177" t="n">
        <v>3721917.84731788</v>
      </c>
      <c r="J9073" s="178" t="str">
        <f>IF(I9073&gt;0,H9073/I9073,0)</f>
      </c>
      <c r="K9073" s="179" t="str">
        <f>1-EXP(-J9073)</f>
      </c>
      <c r="L9073" s="180" t="str">
        <f>IF(G9073=30,1,M9072)</f>
      </c>
      <c r="M9073" s="181" t="str">
        <f>L9073*(1-K9073)</f>
      </c>
    </row>
    <row r="9074">
      <c r="A9074" t="s">
        <v>164</v>
      </c>
      <c r="B9074" t="s">
        <v>112</v>
      </c>
      <c r="C9074" s="32" t="s">
        <v>377</v>
      </c>
      <c r="D9074" t="s">
        <v>112</v>
      </c>
      <c r="E9074" t="s">
        <v>476</v>
      </c>
      <c r="F9074" s="174" t="n">
        <v>2043</v>
      </c>
      <c r="G9074" s="175" t="n">
        <v>62</v>
      </c>
      <c r="H9074" s="176" t="n">
        <v>23746.3789862367</v>
      </c>
      <c r="I9074" s="177" t="n">
        <v>3618636.81560395</v>
      </c>
      <c r="J9074" s="178" t="str">
        <f>IF(I9074&gt;0,H9074/I9074,0)</f>
      </c>
      <c r="K9074" s="179" t="str">
        <f>1-EXP(-J9074)</f>
      </c>
      <c r="L9074" s="180" t="str">
        <f>IF(G9074=30,1,M9073)</f>
      </c>
      <c r="M9074" s="181" t="str">
        <f>L9074*(1-K9074)</f>
      </c>
    </row>
    <row r="9075">
      <c r="A9075" t="s">
        <v>164</v>
      </c>
      <c r="B9075" t="s">
        <v>112</v>
      </c>
      <c r="C9075" s="32" t="s">
        <v>377</v>
      </c>
      <c r="D9075" t="s">
        <v>112</v>
      </c>
      <c r="E9075" t="s">
        <v>476</v>
      </c>
      <c r="F9075" s="174" t="n">
        <v>2043</v>
      </c>
      <c r="G9075" s="175" t="n">
        <v>63</v>
      </c>
      <c r="H9075" s="176" t="n">
        <v>25390.3243624999</v>
      </c>
      <c r="I9075" s="177" t="n">
        <v>3527496.63818542</v>
      </c>
      <c r="J9075" s="178" t="str">
        <f>IF(I9075&gt;0,H9075/I9075,0)</f>
      </c>
      <c r="K9075" s="179" t="str">
        <f>1-EXP(-J9075)</f>
      </c>
      <c r="L9075" s="180" t="str">
        <f>IF(G9075=30,1,M9074)</f>
      </c>
      <c r="M9075" s="181" t="str">
        <f>L9075*(1-K9075)</f>
      </c>
    </row>
    <row r="9076">
      <c r="A9076" t="s">
        <v>164</v>
      </c>
      <c r="B9076" t="s">
        <v>112</v>
      </c>
      <c r="C9076" s="32" t="s">
        <v>377</v>
      </c>
      <c r="D9076" t="s">
        <v>112</v>
      </c>
      <c r="E9076" t="s">
        <v>476</v>
      </c>
      <c r="F9076" s="174" t="n">
        <v>2043</v>
      </c>
      <c r="G9076" s="175" t="n">
        <v>64</v>
      </c>
      <c r="H9076" s="176" t="n">
        <v>27071.1071068632</v>
      </c>
      <c r="I9076" s="177" t="n">
        <v>3429408.68439646</v>
      </c>
      <c r="J9076" s="178" t="str">
        <f>IF(I9076&gt;0,H9076/I9076,0)</f>
      </c>
      <c r="K9076" s="179" t="str">
        <f>1-EXP(-J9076)</f>
      </c>
      <c r="L9076" s="180" t="str">
        <f>IF(G9076=30,1,M9075)</f>
      </c>
      <c r="M9076" s="181" t="str">
        <f>L9076*(1-K9076)</f>
      </c>
    </row>
    <row r="9077">
      <c r="A9077" t="s">
        <v>164</v>
      </c>
      <c r="B9077" t="s">
        <v>112</v>
      </c>
      <c r="C9077" s="32" t="s">
        <v>377</v>
      </c>
      <c r="D9077" t="s">
        <v>112</v>
      </c>
      <c r="E9077" t="s">
        <v>476</v>
      </c>
      <c r="F9077" s="174" t="n">
        <v>2043</v>
      </c>
      <c r="G9077" s="175" t="n">
        <v>65</v>
      </c>
      <c r="H9077" s="176" t="n">
        <v>27400.8881320549</v>
      </c>
      <c r="I9077" s="177" t="n">
        <v>3312472.53938465</v>
      </c>
      <c r="J9077" s="178" t="str">
        <f>IF(I9077&gt;0,H9077/I9077,0)</f>
      </c>
      <c r="K9077" s="179" t="str">
        <f>1-EXP(-J9077)</f>
      </c>
      <c r="L9077" s="180" t="str">
        <f>IF(G9077=30,1,M9076)</f>
      </c>
      <c r="M9077" s="181" t="str">
        <f>L9077*(1-K9077)</f>
      </c>
    </row>
    <row r="9078">
      <c r="A9078" t="s">
        <v>164</v>
      </c>
      <c r="B9078" t="s">
        <v>112</v>
      </c>
      <c r="C9078" s="32" t="s">
        <v>377</v>
      </c>
      <c r="D9078" t="s">
        <v>112</v>
      </c>
      <c r="E9078" t="s">
        <v>476</v>
      </c>
      <c r="F9078" s="174" t="n">
        <v>2043</v>
      </c>
      <c r="G9078" s="175" t="n">
        <v>66</v>
      </c>
      <c r="H9078" s="176" t="n">
        <v>29158.5900251961</v>
      </c>
      <c r="I9078" s="177" t="n">
        <v>3208275.82315865</v>
      </c>
      <c r="J9078" s="178" t="str">
        <f>IF(I9078&gt;0,H9078/I9078,0)</f>
      </c>
      <c r="K9078" s="179" t="str">
        <f>1-EXP(-J9078)</f>
      </c>
      <c r="L9078" s="180" t="str">
        <f>IF(G9078=30,1,M9077)</f>
      </c>
      <c r="M9078" s="181" t="str">
        <f>L9078*(1-K9078)</f>
      </c>
    </row>
    <row r="9079">
      <c r="A9079" t="s">
        <v>164</v>
      </c>
      <c r="B9079" t="s">
        <v>112</v>
      </c>
      <c r="C9079" s="32" t="s">
        <v>377</v>
      </c>
      <c r="D9079" t="s">
        <v>112</v>
      </c>
      <c r="E9079" t="s">
        <v>476</v>
      </c>
      <c r="F9079" s="174" t="n">
        <v>2043</v>
      </c>
      <c r="G9079" s="175" t="n">
        <v>67</v>
      </c>
      <c r="H9079" s="176" t="n">
        <v>30850.4480612521</v>
      </c>
      <c r="I9079" s="177" t="n">
        <v>3092040.09594074</v>
      </c>
      <c r="J9079" s="178" t="str">
        <f>IF(I9079&gt;0,H9079/I9079,0)</f>
      </c>
      <c r="K9079" s="179" t="str">
        <f>1-EXP(-J9079)</f>
      </c>
      <c r="L9079" s="180" t="str">
        <f>IF(G9079=30,1,M9078)</f>
      </c>
      <c r="M9079" s="181" t="str">
        <f>L9079*(1-K9079)</f>
      </c>
    </row>
    <row r="9080">
      <c r="A9080" t="s">
        <v>164</v>
      </c>
      <c r="B9080" t="s">
        <v>112</v>
      </c>
      <c r="C9080" s="32" t="s">
        <v>377</v>
      </c>
      <c r="D9080" t="s">
        <v>112</v>
      </c>
      <c r="E9080" t="s">
        <v>476</v>
      </c>
      <c r="F9080" s="174" t="n">
        <v>2043</v>
      </c>
      <c r="G9080" s="175" t="n">
        <v>68</v>
      </c>
      <c r="H9080" s="176" t="n">
        <v>32587.6742734333</v>
      </c>
      <c r="I9080" s="177" t="n">
        <v>2973310.98495842</v>
      </c>
      <c r="J9080" s="178" t="str">
        <f>IF(I9080&gt;0,H9080/I9080,0)</f>
      </c>
      <c r="K9080" s="179" t="str">
        <f>1-EXP(-J9080)</f>
      </c>
      <c r="L9080" s="180" t="str">
        <f>IF(G9080=30,1,M9079)</f>
      </c>
      <c r="M9080" s="181" t="str">
        <f>L9080*(1-K9080)</f>
      </c>
    </row>
    <row r="9081">
      <c r="A9081" t="s">
        <v>164</v>
      </c>
      <c r="B9081" t="s">
        <v>112</v>
      </c>
      <c r="C9081" s="32" t="s">
        <v>377</v>
      </c>
      <c r="D9081" t="s">
        <v>112</v>
      </c>
      <c r="E9081" t="s">
        <v>476</v>
      </c>
      <c r="F9081" s="174" t="n">
        <v>2043</v>
      </c>
      <c r="G9081" s="175" t="n">
        <v>69</v>
      </c>
      <c r="H9081" s="176" t="n">
        <v>34111.4575079735</v>
      </c>
      <c r="I9081" s="177" t="n">
        <v>2830667.4425536</v>
      </c>
      <c r="J9081" s="178" t="str">
        <f>IF(I9081&gt;0,H9081/I9081,0)</f>
      </c>
      <c r="K9081" s="179" t="str">
        <f>1-EXP(-J9081)</f>
      </c>
      <c r="L9081" s="180" t="str">
        <f>IF(G9081=30,1,M9080)</f>
      </c>
      <c r="M9081" s="181" t="str">
        <f>L9081*(1-K9081)</f>
      </c>
    </row>
    <row r="9082">
      <c r="A9082" t="s">
        <v>164</v>
      </c>
      <c r="B9082" t="s">
        <v>112</v>
      </c>
      <c r="C9082" s="32" t="s">
        <v>377</v>
      </c>
      <c r="D9082" t="s">
        <v>112</v>
      </c>
      <c r="E9082" t="s">
        <v>476</v>
      </c>
      <c r="F9082" s="174" t="n">
        <v>2044</v>
      </c>
      <c r="G9082" s="175" t="n">
        <v>30</v>
      </c>
      <c r="H9082" s="176" t="n">
        <v>750.998591162932</v>
      </c>
      <c r="I9082" s="177" t="n">
        <v>4714189.17608482</v>
      </c>
      <c r="J9082" s="178" t="str">
        <f>IF(I9082&gt;0,H9082/I9082,0)</f>
      </c>
      <c r="K9082" s="179" t="str">
        <f>1-EXP(-J9082)</f>
      </c>
      <c r="L9082" s="180" t="str">
        <f>IF(G9082=30,1,M9081)</f>
      </c>
      <c r="M9082" s="181" t="str">
        <f>L9082*(1-K9082)</f>
      </c>
    </row>
    <row r="9083">
      <c r="A9083" t="s">
        <v>164</v>
      </c>
      <c r="B9083" t="s">
        <v>112</v>
      </c>
      <c r="C9083" s="32" t="s">
        <v>377</v>
      </c>
      <c r="D9083" t="s">
        <v>112</v>
      </c>
      <c r="E9083" t="s">
        <v>476</v>
      </c>
      <c r="F9083" s="174" t="n">
        <v>2044</v>
      </c>
      <c r="G9083" s="175" t="n">
        <v>31</v>
      </c>
      <c r="H9083" s="176" t="n">
        <v>1008.31734090714</v>
      </c>
      <c r="I9083" s="177" t="n">
        <v>4782350.73814761</v>
      </c>
      <c r="J9083" s="178" t="str">
        <f>IF(I9083&gt;0,H9083/I9083,0)</f>
      </c>
      <c r="K9083" s="179" t="str">
        <f>1-EXP(-J9083)</f>
      </c>
      <c r="L9083" s="180" t="str">
        <f>IF(G9083=30,1,M9082)</f>
      </c>
      <c r="M9083" s="181" t="str">
        <f>L9083*(1-K9083)</f>
      </c>
    </row>
    <row r="9084">
      <c r="A9084" t="s">
        <v>164</v>
      </c>
      <c r="B9084" t="s">
        <v>112</v>
      </c>
      <c r="C9084" s="32" t="s">
        <v>377</v>
      </c>
      <c r="D9084" t="s">
        <v>112</v>
      </c>
      <c r="E9084" t="s">
        <v>476</v>
      </c>
      <c r="F9084" s="174" t="n">
        <v>2044</v>
      </c>
      <c r="G9084" s="175" t="n">
        <v>32</v>
      </c>
      <c r="H9084" s="176" t="n">
        <v>1130.22262649711</v>
      </c>
      <c r="I9084" s="177" t="n">
        <v>4895246.64217268</v>
      </c>
      <c r="J9084" s="178" t="str">
        <f>IF(I9084&gt;0,H9084/I9084,0)</f>
      </c>
      <c r="K9084" s="179" t="str">
        <f>1-EXP(-J9084)</f>
      </c>
      <c r="L9084" s="180" t="str">
        <f>IF(G9084=30,1,M9083)</f>
      </c>
      <c r="M9084" s="181" t="str">
        <f>L9084*(1-K9084)</f>
      </c>
    </row>
    <row r="9085">
      <c r="A9085" t="s">
        <v>164</v>
      </c>
      <c r="B9085" t="s">
        <v>112</v>
      </c>
      <c r="C9085" s="32" t="s">
        <v>377</v>
      </c>
      <c r="D9085" t="s">
        <v>112</v>
      </c>
      <c r="E9085" t="s">
        <v>476</v>
      </c>
      <c r="F9085" s="174" t="n">
        <v>2044</v>
      </c>
      <c r="G9085" s="175" t="n">
        <v>33</v>
      </c>
      <c r="H9085" s="176" t="n">
        <v>1189.26610045207</v>
      </c>
      <c r="I9085" s="177" t="n">
        <v>4867014.0859197</v>
      </c>
      <c r="J9085" s="178" t="str">
        <f>IF(I9085&gt;0,H9085/I9085,0)</f>
      </c>
      <c r="K9085" s="179" t="str">
        <f>1-EXP(-J9085)</f>
      </c>
      <c r="L9085" s="180" t="str">
        <f>IF(G9085=30,1,M9084)</f>
      </c>
      <c r="M9085" s="181" t="str">
        <f>L9085*(1-K9085)</f>
      </c>
    </row>
    <row r="9086">
      <c r="A9086" t="s">
        <v>164</v>
      </c>
      <c r="B9086" t="s">
        <v>112</v>
      </c>
      <c r="C9086" s="32" t="s">
        <v>377</v>
      </c>
      <c r="D9086" t="s">
        <v>112</v>
      </c>
      <c r="E9086" t="s">
        <v>476</v>
      </c>
      <c r="F9086" s="174" t="n">
        <v>2044</v>
      </c>
      <c r="G9086" s="175" t="n">
        <v>34</v>
      </c>
      <c r="H9086" s="176" t="n">
        <v>1231.38435767873</v>
      </c>
      <c r="I9086" s="177" t="n">
        <v>4733092.49725848</v>
      </c>
      <c r="J9086" s="178" t="str">
        <f>IF(I9086&gt;0,H9086/I9086,0)</f>
      </c>
      <c r="K9086" s="179" t="str">
        <f>1-EXP(-J9086)</f>
      </c>
      <c r="L9086" s="180" t="str">
        <f>IF(G9086=30,1,M9085)</f>
      </c>
      <c r="M9086" s="181" t="str">
        <f>L9086*(1-K9086)</f>
      </c>
    </row>
    <row r="9087">
      <c r="A9087" t="s">
        <v>164</v>
      </c>
      <c r="B9087" t="s">
        <v>112</v>
      </c>
      <c r="C9087" s="32" t="s">
        <v>377</v>
      </c>
      <c r="D9087" t="s">
        <v>112</v>
      </c>
      <c r="E9087" t="s">
        <v>476</v>
      </c>
      <c r="F9087" s="174" t="n">
        <v>2044</v>
      </c>
      <c r="G9087" s="175" t="n">
        <v>35</v>
      </c>
      <c r="H9087" s="176" t="n">
        <v>1593.74479814912</v>
      </c>
      <c r="I9087" s="177" t="n">
        <v>4661841.33598682</v>
      </c>
      <c r="J9087" s="178" t="str">
        <f>IF(I9087&gt;0,H9087/I9087,0)</f>
      </c>
      <c r="K9087" s="179" t="str">
        <f>1-EXP(-J9087)</f>
      </c>
      <c r="L9087" s="180" t="str">
        <f>IF(G9087=30,1,M9086)</f>
      </c>
      <c r="M9087" s="181" t="str">
        <f>L9087*(1-K9087)</f>
      </c>
    </row>
    <row r="9088">
      <c r="A9088" t="s">
        <v>164</v>
      </c>
      <c r="B9088" t="s">
        <v>112</v>
      </c>
      <c r="C9088" s="32" t="s">
        <v>377</v>
      </c>
      <c r="D9088" t="s">
        <v>112</v>
      </c>
      <c r="E9088" t="s">
        <v>476</v>
      </c>
      <c r="F9088" s="174" t="n">
        <v>2044</v>
      </c>
      <c r="G9088" s="175" t="n">
        <v>36</v>
      </c>
      <c r="H9088" s="176" t="n">
        <v>1854.6222834246</v>
      </c>
      <c r="I9088" s="177" t="n">
        <v>4618046.19198221</v>
      </c>
      <c r="J9088" s="178" t="str">
        <f>IF(I9088&gt;0,H9088/I9088,0)</f>
      </c>
      <c r="K9088" s="179" t="str">
        <f>1-EXP(-J9088)</f>
      </c>
      <c r="L9088" s="180" t="str">
        <f>IF(G9088=30,1,M9087)</f>
      </c>
      <c r="M9088" s="181" t="str">
        <f>L9088*(1-K9088)</f>
      </c>
    </row>
    <row r="9089">
      <c r="A9089" t="s">
        <v>164</v>
      </c>
      <c r="B9089" t="s">
        <v>112</v>
      </c>
      <c r="C9089" s="32" t="s">
        <v>377</v>
      </c>
      <c r="D9089" t="s">
        <v>112</v>
      </c>
      <c r="E9089" t="s">
        <v>476</v>
      </c>
      <c r="F9089" s="174" t="n">
        <v>2044</v>
      </c>
      <c r="G9089" s="175" t="n">
        <v>37</v>
      </c>
      <c r="H9089" s="176" t="n">
        <v>2062.54351032584</v>
      </c>
      <c r="I9089" s="177" t="n">
        <v>4642253.74030107</v>
      </c>
      <c r="J9089" s="178" t="str">
        <f>IF(I9089&gt;0,H9089/I9089,0)</f>
      </c>
      <c r="K9089" s="179" t="str">
        <f>1-EXP(-J9089)</f>
      </c>
      <c r="L9089" s="180" t="str">
        <f>IF(G9089=30,1,M9088)</f>
      </c>
      <c r="M9089" s="181" t="str">
        <f>L9089*(1-K9089)</f>
      </c>
    </row>
    <row r="9090">
      <c r="A9090" t="s">
        <v>164</v>
      </c>
      <c r="B9090" t="s">
        <v>112</v>
      </c>
      <c r="C9090" s="32" t="s">
        <v>377</v>
      </c>
      <c r="D9090" t="s">
        <v>112</v>
      </c>
      <c r="E9090" t="s">
        <v>476</v>
      </c>
      <c r="F9090" s="174" t="n">
        <v>2044</v>
      </c>
      <c r="G9090" s="175" t="n">
        <v>38</v>
      </c>
      <c r="H9090" s="176" t="n">
        <v>2182.47411457585</v>
      </c>
      <c r="I9090" s="177" t="n">
        <v>4557907.22063824</v>
      </c>
      <c r="J9090" s="178" t="str">
        <f>IF(I9090&gt;0,H9090/I9090,0)</f>
      </c>
      <c r="K9090" s="179" t="str">
        <f>1-EXP(-J9090)</f>
      </c>
      <c r="L9090" s="180" t="str">
        <f>IF(G9090=30,1,M9089)</f>
      </c>
      <c r="M9090" s="181" t="str">
        <f>L9090*(1-K9090)</f>
      </c>
    </row>
    <row r="9091">
      <c r="A9091" t="s">
        <v>164</v>
      </c>
      <c r="B9091" t="s">
        <v>112</v>
      </c>
      <c r="C9091" s="32" t="s">
        <v>377</v>
      </c>
      <c r="D9091" t="s">
        <v>112</v>
      </c>
      <c r="E9091" t="s">
        <v>476</v>
      </c>
      <c r="F9091" s="174" t="n">
        <v>2044</v>
      </c>
      <c r="G9091" s="175" t="n">
        <v>39</v>
      </c>
      <c r="H9091" s="176" t="n">
        <v>2325.99564465436</v>
      </c>
      <c r="I9091" s="177" t="n">
        <v>4495015.70020901</v>
      </c>
      <c r="J9091" s="178" t="str">
        <f>IF(I9091&gt;0,H9091/I9091,0)</f>
      </c>
      <c r="K9091" s="179" t="str">
        <f>1-EXP(-J9091)</f>
      </c>
      <c r="L9091" s="180" t="str">
        <f>IF(G9091=30,1,M9090)</f>
      </c>
      <c r="M9091" s="181" t="str">
        <f>L9091*(1-K9091)</f>
      </c>
    </row>
    <row r="9092">
      <c r="A9092" t="s">
        <v>164</v>
      </c>
      <c r="B9092" t="s">
        <v>112</v>
      </c>
      <c r="C9092" s="32" t="s">
        <v>377</v>
      </c>
      <c r="D9092" t="s">
        <v>112</v>
      </c>
      <c r="E9092" t="s">
        <v>476</v>
      </c>
      <c r="F9092" s="174" t="n">
        <v>2044</v>
      </c>
      <c r="G9092" s="175" t="n">
        <v>40</v>
      </c>
      <c r="H9092" s="176" t="n">
        <v>3035.77974851676</v>
      </c>
      <c r="I9092" s="177" t="n">
        <v>4364803.47287459</v>
      </c>
      <c r="J9092" s="178" t="str">
        <f>IF(I9092&gt;0,H9092/I9092,0)</f>
      </c>
      <c r="K9092" s="179" t="str">
        <f>1-EXP(-J9092)</f>
      </c>
      <c r="L9092" s="180" t="str">
        <f>IF(G9092=30,1,M9091)</f>
      </c>
      <c r="M9092" s="181" t="str">
        <f>L9092*(1-K9092)</f>
      </c>
    </row>
    <row r="9093">
      <c r="A9093" t="s">
        <v>164</v>
      </c>
      <c r="B9093" t="s">
        <v>112</v>
      </c>
      <c r="C9093" s="32" t="s">
        <v>377</v>
      </c>
      <c r="D9093" t="s">
        <v>112</v>
      </c>
      <c r="E9093" t="s">
        <v>476</v>
      </c>
      <c r="F9093" s="174" t="n">
        <v>2044</v>
      </c>
      <c r="G9093" s="175" t="n">
        <v>41</v>
      </c>
      <c r="H9093" s="176" t="n">
        <v>3370.81143862004</v>
      </c>
      <c r="I9093" s="177" t="n">
        <v>4296004.57382018</v>
      </c>
      <c r="J9093" s="178" t="str">
        <f>IF(I9093&gt;0,H9093/I9093,0)</f>
      </c>
      <c r="K9093" s="179" t="str">
        <f>1-EXP(-J9093)</f>
      </c>
      <c r="L9093" s="180" t="str">
        <f>IF(G9093=30,1,M9092)</f>
      </c>
      <c r="M9093" s="181" t="str">
        <f>L9093*(1-K9093)</f>
      </c>
    </row>
    <row r="9094">
      <c r="A9094" t="s">
        <v>164</v>
      </c>
      <c r="B9094" t="s">
        <v>112</v>
      </c>
      <c r="C9094" s="32" t="s">
        <v>377</v>
      </c>
      <c r="D9094" t="s">
        <v>112</v>
      </c>
      <c r="E9094" t="s">
        <v>476</v>
      </c>
      <c r="F9094" s="174" t="n">
        <v>2044</v>
      </c>
      <c r="G9094" s="175" t="n">
        <v>42</v>
      </c>
      <c r="H9094" s="176" t="n">
        <v>3786.5081820447</v>
      </c>
      <c r="I9094" s="177" t="n">
        <v>4269123.88602137</v>
      </c>
      <c r="J9094" s="178" t="str">
        <f>IF(I9094&gt;0,H9094/I9094,0)</f>
      </c>
      <c r="K9094" s="179" t="str">
        <f>1-EXP(-J9094)</f>
      </c>
      <c r="L9094" s="180" t="str">
        <f>IF(G9094=30,1,M9093)</f>
      </c>
      <c r="M9094" s="181" t="str">
        <f>L9094*(1-K9094)</f>
      </c>
    </row>
    <row r="9095">
      <c r="A9095" t="s">
        <v>164</v>
      </c>
      <c r="B9095" t="s">
        <v>112</v>
      </c>
      <c r="C9095" s="32" t="s">
        <v>377</v>
      </c>
      <c r="D9095" t="s">
        <v>112</v>
      </c>
      <c r="E9095" t="s">
        <v>476</v>
      </c>
      <c r="F9095" s="174" t="n">
        <v>2044</v>
      </c>
      <c r="G9095" s="175" t="n">
        <v>43</v>
      </c>
      <c r="H9095" s="176" t="n">
        <v>4090.08264545274</v>
      </c>
      <c r="I9095" s="177" t="n">
        <v>4244495.96921786</v>
      </c>
      <c r="J9095" s="178" t="str">
        <f>IF(I9095&gt;0,H9095/I9095,0)</f>
      </c>
      <c r="K9095" s="179" t="str">
        <f>1-EXP(-J9095)</f>
      </c>
      <c r="L9095" s="180" t="str">
        <f>IF(G9095=30,1,M9094)</f>
      </c>
      <c r="M9095" s="181" t="str">
        <f>L9095*(1-K9095)</f>
      </c>
    </row>
    <row r="9096">
      <c r="A9096" t="s">
        <v>164</v>
      </c>
      <c r="B9096" t="s">
        <v>112</v>
      </c>
      <c r="C9096" s="32" t="s">
        <v>377</v>
      </c>
      <c r="D9096" t="s">
        <v>112</v>
      </c>
      <c r="E9096" t="s">
        <v>476</v>
      </c>
      <c r="F9096" s="174" t="n">
        <v>2044</v>
      </c>
      <c r="G9096" s="175" t="n">
        <v>44</v>
      </c>
      <c r="H9096" s="176" t="n">
        <v>4428.71543804394</v>
      </c>
      <c r="I9096" s="177" t="n">
        <v>4219003.00560912</v>
      </c>
      <c r="J9096" s="178" t="str">
        <f>IF(I9096&gt;0,H9096/I9096,0)</f>
      </c>
      <c r="K9096" s="179" t="str">
        <f>1-EXP(-J9096)</f>
      </c>
      <c r="L9096" s="180" t="str">
        <f>IF(G9096=30,1,M9095)</f>
      </c>
      <c r="M9096" s="181" t="str">
        <f>L9096*(1-K9096)</f>
      </c>
    </row>
    <row r="9097">
      <c r="A9097" t="s">
        <v>164</v>
      </c>
      <c r="B9097" t="s">
        <v>112</v>
      </c>
      <c r="C9097" s="32" t="s">
        <v>377</v>
      </c>
      <c r="D9097" t="s">
        <v>112</v>
      </c>
      <c r="E9097" t="s">
        <v>476</v>
      </c>
      <c r="F9097" s="174" t="n">
        <v>2044</v>
      </c>
      <c r="G9097" s="175" t="n">
        <v>45</v>
      </c>
      <c r="H9097" s="176" t="n">
        <v>5700.5306929646</v>
      </c>
      <c r="I9097" s="177" t="n">
        <v>4231674.66179448</v>
      </c>
      <c r="J9097" s="178" t="str">
        <f>IF(I9097&gt;0,H9097/I9097,0)</f>
      </c>
      <c r="K9097" s="179" t="str">
        <f>1-EXP(-J9097)</f>
      </c>
      <c r="L9097" s="180" t="str">
        <f>IF(G9097=30,1,M9096)</f>
      </c>
      <c r="M9097" s="181" t="str">
        <f>L9097*(1-K9097)</f>
      </c>
    </row>
    <row r="9098">
      <c r="A9098" t="s">
        <v>164</v>
      </c>
      <c r="B9098" t="s">
        <v>112</v>
      </c>
      <c r="C9098" s="32" t="s">
        <v>377</v>
      </c>
      <c r="D9098" t="s">
        <v>112</v>
      </c>
      <c r="E9098" t="s">
        <v>476</v>
      </c>
      <c r="F9098" s="174" t="n">
        <v>2044</v>
      </c>
      <c r="G9098" s="175" t="n">
        <v>46</v>
      </c>
      <c r="H9098" s="176" t="n">
        <v>6384.8535454978</v>
      </c>
      <c r="I9098" s="177" t="n">
        <v>4280769.61090942</v>
      </c>
      <c r="J9098" s="178" t="str">
        <f>IF(I9098&gt;0,H9098/I9098,0)</f>
      </c>
      <c r="K9098" s="179" t="str">
        <f>1-EXP(-J9098)</f>
      </c>
      <c r="L9098" s="180" t="str">
        <f>IF(G9098=30,1,M9097)</f>
      </c>
      <c r="M9098" s="181" t="str">
        <f>L9098*(1-K9098)</f>
      </c>
    </row>
    <row r="9099">
      <c r="A9099" t="s">
        <v>164</v>
      </c>
      <c r="B9099" t="s">
        <v>112</v>
      </c>
      <c r="C9099" s="32" t="s">
        <v>377</v>
      </c>
      <c r="D9099" t="s">
        <v>112</v>
      </c>
      <c r="E9099" t="s">
        <v>476</v>
      </c>
      <c r="F9099" s="174" t="n">
        <v>2044</v>
      </c>
      <c r="G9099" s="175" t="n">
        <v>47</v>
      </c>
      <c r="H9099" s="176" t="n">
        <v>7383.89916629016</v>
      </c>
      <c r="I9099" s="177" t="n">
        <v>4404050.61850564</v>
      </c>
      <c r="J9099" s="178" t="str">
        <f>IF(I9099&gt;0,H9099/I9099,0)</f>
      </c>
      <c r="K9099" s="179" t="str">
        <f>1-EXP(-J9099)</f>
      </c>
      <c r="L9099" s="180" t="str">
        <f>IF(G9099=30,1,M9098)</f>
      </c>
      <c r="M9099" s="181" t="str">
        <f>L9099*(1-K9099)</f>
      </c>
    </row>
    <row r="9100">
      <c r="A9100" t="s">
        <v>164</v>
      </c>
      <c r="B9100" t="s">
        <v>112</v>
      </c>
      <c r="C9100" s="32" t="s">
        <v>377</v>
      </c>
      <c r="D9100" t="s">
        <v>112</v>
      </c>
      <c r="E9100" t="s">
        <v>476</v>
      </c>
      <c r="F9100" s="174" t="n">
        <v>2044</v>
      </c>
      <c r="G9100" s="175" t="n">
        <v>48</v>
      </c>
      <c r="H9100" s="176" t="n">
        <v>7989.75242331538</v>
      </c>
      <c r="I9100" s="177" t="n">
        <v>4351337.00866612</v>
      </c>
      <c r="J9100" s="178" t="str">
        <f>IF(I9100&gt;0,H9100/I9100,0)</f>
      </c>
      <c r="K9100" s="179" t="str">
        <f>1-EXP(-J9100)</f>
      </c>
      <c r="L9100" s="180" t="str">
        <f>IF(G9100=30,1,M9099)</f>
      </c>
      <c r="M9100" s="181" t="str">
        <f>L9100*(1-K9100)</f>
      </c>
    </row>
    <row r="9101">
      <c r="A9101" t="s">
        <v>164</v>
      </c>
      <c r="B9101" t="s">
        <v>112</v>
      </c>
      <c r="C9101" s="32" t="s">
        <v>377</v>
      </c>
      <c r="D9101" t="s">
        <v>112</v>
      </c>
      <c r="E9101" t="s">
        <v>476</v>
      </c>
      <c r="F9101" s="174" t="n">
        <v>2044</v>
      </c>
      <c r="G9101" s="175" t="n">
        <v>49</v>
      </c>
      <c r="H9101" s="176" t="n">
        <v>8589.60260505069</v>
      </c>
      <c r="I9101" s="177" t="n">
        <v>4268467.41605437</v>
      </c>
      <c r="J9101" s="178" t="str">
        <f>IF(I9101&gt;0,H9101/I9101,0)</f>
      </c>
      <c r="K9101" s="179" t="str">
        <f>1-EXP(-J9101)</f>
      </c>
      <c r="L9101" s="180" t="str">
        <f>IF(G9101=30,1,M9100)</f>
      </c>
      <c r="M9101" s="181" t="str">
        <f>L9101*(1-K9101)</f>
      </c>
    </row>
    <row r="9102">
      <c r="A9102" t="s">
        <v>164</v>
      </c>
      <c r="B9102" t="s">
        <v>112</v>
      </c>
      <c r="C9102" s="32" t="s">
        <v>377</v>
      </c>
      <c r="D9102" t="s">
        <v>112</v>
      </c>
      <c r="E9102" t="s">
        <v>476</v>
      </c>
      <c r="F9102" s="174" t="n">
        <v>2044</v>
      </c>
      <c r="G9102" s="175" t="n">
        <v>50</v>
      </c>
      <c r="H9102" s="176" t="n">
        <v>9663.85085130994</v>
      </c>
      <c r="I9102" s="177" t="n">
        <v>4199772.13461329</v>
      </c>
      <c r="J9102" s="178" t="str">
        <f>IF(I9102&gt;0,H9102/I9102,0)</f>
      </c>
      <c r="K9102" s="179" t="str">
        <f>1-EXP(-J9102)</f>
      </c>
      <c r="L9102" s="180" t="str">
        <f>IF(G9102=30,1,M9101)</f>
      </c>
      <c r="M9102" s="181" t="str">
        <f>L9102*(1-K9102)</f>
      </c>
    </row>
    <row r="9103">
      <c r="A9103" t="s">
        <v>164</v>
      </c>
      <c r="B9103" t="s">
        <v>112</v>
      </c>
      <c r="C9103" s="32" t="s">
        <v>377</v>
      </c>
      <c r="D9103" t="s">
        <v>112</v>
      </c>
      <c r="E9103" t="s">
        <v>476</v>
      </c>
      <c r="F9103" s="174" t="n">
        <v>2044</v>
      </c>
      <c r="G9103" s="175" t="n">
        <v>51</v>
      </c>
      <c r="H9103" s="176" t="n">
        <v>10407.3876247573</v>
      </c>
      <c r="I9103" s="177" t="n">
        <v>4132756.73144062</v>
      </c>
      <c r="J9103" s="178" t="str">
        <f>IF(I9103&gt;0,H9103/I9103,0)</f>
      </c>
      <c r="K9103" s="179" t="str">
        <f>1-EXP(-J9103)</f>
      </c>
      <c r="L9103" s="180" t="str">
        <f>IF(G9103=30,1,M9102)</f>
      </c>
      <c r="M9103" s="181" t="str">
        <f>L9103*(1-K9103)</f>
      </c>
    </row>
    <row r="9104">
      <c r="A9104" t="s">
        <v>164</v>
      </c>
      <c r="B9104" t="s">
        <v>112</v>
      </c>
      <c r="C9104" s="32" t="s">
        <v>377</v>
      </c>
      <c r="D9104" t="s">
        <v>112</v>
      </c>
      <c r="E9104" t="s">
        <v>476</v>
      </c>
      <c r="F9104" s="174" t="n">
        <v>2044</v>
      </c>
      <c r="G9104" s="175" t="n">
        <v>52</v>
      </c>
      <c r="H9104" s="176" t="n">
        <v>11408.4474023913</v>
      </c>
      <c r="I9104" s="177" t="n">
        <v>4152405.50043392</v>
      </c>
      <c r="J9104" s="178" t="str">
        <f>IF(I9104&gt;0,H9104/I9104,0)</f>
      </c>
      <c r="K9104" s="179" t="str">
        <f>1-EXP(-J9104)</f>
      </c>
      <c r="L9104" s="180" t="str">
        <f>IF(G9104=30,1,M9103)</f>
      </c>
      <c r="M9104" s="181" t="str">
        <f>L9104*(1-K9104)</f>
      </c>
    </row>
    <row r="9105">
      <c r="A9105" t="s">
        <v>164</v>
      </c>
      <c r="B9105" t="s">
        <v>112</v>
      </c>
      <c r="C9105" s="32" t="s">
        <v>377</v>
      </c>
      <c r="D9105" t="s">
        <v>112</v>
      </c>
      <c r="E9105" t="s">
        <v>476</v>
      </c>
      <c r="F9105" s="174" t="n">
        <v>2044</v>
      </c>
      <c r="G9105" s="175" t="n">
        <v>53</v>
      </c>
      <c r="H9105" s="176" t="n">
        <v>12438.7359143675</v>
      </c>
      <c r="I9105" s="177" t="n">
        <v>4151253.26921622</v>
      </c>
      <c r="J9105" s="178" t="str">
        <f>IF(I9105&gt;0,H9105/I9105,0)</f>
      </c>
      <c r="K9105" s="179" t="str">
        <f>1-EXP(-J9105)</f>
      </c>
      <c r="L9105" s="180" t="str">
        <f>IF(G9105=30,1,M9104)</f>
      </c>
      <c r="M9105" s="181" t="str">
        <f>L9105*(1-K9105)</f>
      </c>
    </row>
    <row r="9106">
      <c r="A9106" t="s">
        <v>164</v>
      </c>
      <c r="B9106" t="s">
        <v>112</v>
      </c>
      <c r="C9106" s="32" t="s">
        <v>377</v>
      </c>
      <c r="D9106" t="s">
        <v>112</v>
      </c>
      <c r="E9106" t="s">
        <v>476</v>
      </c>
      <c r="F9106" s="174" t="n">
        <v>2044</v>
      </c>
      <c r="G9106" s="175" t="n">
        <v>54</v>
      </c>
      <c r="H9106" s="176" t="n">
        <v>18004.8080319352</v>
      </c>
      <c r="I9106" s="177" t="n">
        <v>6103946.59269184</v>
      </c>
      <c r="J9106" s="178" t="str">
        <f>IF(I9106&gt;0,H9106/I9106,0)</f>
      </c>
      <c r="K9106" s="179" t="str">
        <f>1-EXP(-J9106)</f>
      </c>
      <c r="L9106" s="180" t="str">
        <f>IF(G9106=30,1,M9105)</f>
      </c>
      <c r="M9106" s="181" t="str">
        <f>L9106*(1-K9106)</f>
      </c>
    </row>
    <row r="9107">
      <c r="A9107" t="s">
        <v>164</v>
      </c>
      <c r="B9107" t="s">
        <v>112</v>
      </c>
      <c r="C9107" s="32" t="s">
        <v>377</v>
      </c>
      <c r="D9107" t="s">
        <v>112</v>
      </c>
      <c r="E9107" t="s">
        <v>476</v>
      </c>
      <c r="F9107" s="174" t="n">
        <v>2044</v>
      </c>
      <c r="G9107" s="175" t="n">
        <v>55</v>
      </c>
      <c r="H9107" s="176" t="n">
        <v>14260.5682751539</v>
      </c>
      <c r="I9107" s="177" t="n">
        <v>4070410.84347456</v>
      </c>
      <c r="J9107" s="178" t="str">
        <f>IF(I9107&gt;0,H9107/I9107,0)</f>
      </c>
      <c r="K9107" s="179" t="str">
        <f>1-EXP(-J9107)</f>
      </c>
      <c r="L9107" s="180" t="str">
        <f>IF(G9107=30,1,M9106)</f>
      </c>
      <c r="M9107" s="181" t="str">
        <f>L9107*(1-K9107)</f>
      </c>
    </row>
    <row r="9108">
      <c r="A9108" t="s">
        <v>164</v>
      </c>
      <c r="B9108" t="s">
        <v>112</v>
      </c>
      <c r="C9108" s="32" t="s">
        <v>377</v>
      </c>
      <c r="D9108" t="s">
        <v>112</v>
      </c>
      <c r="E9108" t="s">
        <v>476</v>
      </c>
      <c r="F9108" s="174" t="n">
        <v>2044</v>
      </c>
      <c r="G9108" s="175" t="n">
        <v>56</v>
      </c>
      <c r="H9108" s="176" t="n">
        <v>15377.9332050192</v>
      </c>
      <c r="I9108" s="177" t="n">
        <v>4031040.54047145</v>
      </c>
      <c r="J9108" s="178" t="str">
        <f>IF(I9108&gt;0,H9108/I9108,0)</f>
      </c>
      <c r="K9108" s="179" t="str">
        <f>1-EXP(-J9108)</f>
      </c>
      <c r="L9108" s="180" t="str">
        <f>IF(G9108=30,1,M9107)</f>
      </c>
      <c r="M9108" s="181" t="str">
        <f>L9108*(1-K9108)</f>
      </c>
    </row>
    <row r="9109">
      <c r="A9109" t="s">
        <v>164</v>
      </c>
      <c r="B9109" t="s">
        <v>112</v>
      </c>
      <c r="C9109" s="32" t="s">
        <v>377</v>
      </c>
      <c r="D9109" t="s">
        <v>112</v>
      </c>
      <c r="E9109" t="s">
        <v>476</v>
      </c>
      <c r="F9109" s="174" t="n">
        <v>2044</v>
      </c>
      <c r="G9109" s="175" t="n">
        <v>57</v>
      </c>
      <c r="H9109" s="176" t="n">
        <v>16154.4037483547</v>
      </c>
      <c r="I9109" s="177" t="n">
        <v>3882637.61469016</v>
      </c>
      <c r="J9109" s="178" t="str">
        <f>IF(I9109&gt;0,H9109/I9109,0)</f>
      </c>
      <c r="K9109" s="179" t="str">
        <f>1-EXP(-J9109)</f>
      </c>
      <c r="L9109" s="180" t="str">
        <f>IF(G9109=30,1,M9108)</f>
      </c>
      <c r="M9109" s="181" t="str">
        <f>L9109*(1-K9109)</f>
      </c>
    </row>
    <row r="9110">
      <c r="A9110" t="s">
        <v>164</v>
      </c>
      <c r="B9110" t="s">
        <v>112</v>
      </c>
      <c r="C9110" s="32" t="s">
        <v>377</v>
      </c>
      <c r="D9110" t="s">
        <v>112</v>
      </c>
      <c r="E9110" t="s">
        <v>476</v>
      </c>
      <c r="F9110" s="174" t="n">
        <v>2044</v>
      </c>
      <c r="G9110" s="175" t="n">
        <v>58</v>
      </c>
      <c r="H9110" s="176" t="n">
        <v>17370.6911029555</v>
      </c>
      <c r="I9110" s="177" t="n">
        <v>3823766.05639897</v>
      </c>
      <c r="J9110" s="178" t="str">
        <f>IF(I9110&gt;0,H9110/I9110,0)</f>
      </c>
      <c r="K9110" s="179" t="str">
        <f>1-EXP(-J9110)</f>
      </c>
      <c r="L9110" s="180" t="str">
        <f>IF(G9110=30,1,M9109)</f>
      </c>
      <c r="M9110" s="181" t="str">
        <f>L9110*(1-K9110)</f>
      </c>
    </row>
    <row r="9111">
      <c r="A9111" t="s">
        <v>164</v>
      </c>
      <c r="B9111" t="s">
        <v>112</v>
      </c>
      <c r="C9111" s="32" t="s">
        <v>377</v>
      </c>
      <c r="D9111" t="s">
        <v>112</v>
      </c>
      <c r="E9111" t="s">
        <v>476</v>
      </c>
      <c r="F9111" s="174" t="n">
        <v>2044</v>
      </c>
      <c r="G9111" s="175" t="n">
        <v>59</v>
      </c>
      <c r="H9111" s="176" t="n">
        <v>19124.0489445017</v>
      </c>
      <c r="I9111" s="177" t="n">
        <v>3848493.7417113</v>
      </c>
      <c r="J9111" s="178" t="str">
        <f>IF(I9111&gt;0,H9111/I9111,0)</f>
      </c>
      <c r="K9111" s="179" t="str">
        <f>1-EXP(-J9111)</f>
      </c>
      <c r="L9111" s="180" t="str">
        <f>IF(G9111=30,1,M9110)</f>
      </c>
      <c r="M9111" s="181" t="str">
        <f>L9111*(1-K9111)</f>
      </c>
    </row>
    <row r="9112">
      <c r="A9112" t="s">
        <v>164</v>
      </c>
      <c r="B9112" t="s">
        <v>112</v>
      </c>
      <c r="C9112" s="32" t="s">
        <v>377</v>
      </c>
      <c r="D9112" t="s">
        <v>112</v>
      </c>
      <c r="E9112" t="s">
        <v>476</v>
      </c>
      <c r="F9112" s="174" t="n">
        <v>2044</v>
      </c>
      <c r="G9112" s="175" t="n">
        <v>60</v>
      </c>
      <c r="H9112" s="176" t="n">
        <v>20970.2655054061</v>
      </c>
      <c r="I9112" s="177" t="n">
        <v>3892518.83747706</v>
      </c>
      <c r="J9112" s="178" t="str">
        <f>IF(I9112&gt;0,H9112/I9112,0)</f>
      </c>
      <c r="K9112" s="179" t="str">
        <f>1-EXP(-J9112)</f>
      </c>
      <c r="L9112" s="180" t="str">
        <f>IF(G9112=30,1,M9111)</f>
      </c>
      <c r="M9112" s="181" t="str">
        <f>L9112*(1-K9112)</f>
      </c>
    </row>
    <row r="9113">
      <c r="A9113" t="s">
        <v>164</v>
      </c>
      <c r="B9113" t="s">
        <v>112</v>
      </c>
      <c r="C9113" s="32" t="s">
        <v>377</v>
      </c>
      <c r="D9113" t="s">
        <v>112</v>
      </c>
      <c r="E9113" t="s">
        <v>476</v>
      </c>
      <c r="F9113" s="174" t="n">
        <v>2044</v>
      </c>
      <c r="G9113" s="175" t="n">
        <v>61</v>
      </c>
      <c r="H9113" s="176" t="n">
        <v>22650.8307568262</v>
      </c>
      <c r="I9113" s="177" t="n">
        <v>3834433.35446651</v>
      </c>
      <c r="J9113" s="178" t="str">
        <f>IF(I9113&gt;0,H9113/I9113,0)</f>
      </c>
      <c r="K9113" s="179" t="str">
        <f>1-EXP(-J9113)</f>
      </c>
      <c r="L9113" s="180" t="str">
        <f>IF(G9113=30,1,M9112)</f>
      </c>
      <c r="M9113" s="181" t="str">
        <f>L9113*(1-K9113)</f>
      </c>
    </row>
    <row r="9114">
      <c r="A9114" t="s">
        <v>164</v>
      </c>
      <c r="B9114" t="s">
        <v>112</v>
      </c>
      <c r="C9114" s="32" t="s">
        <v>377</v>
      </c>
      <c r="D9114" t="s">
        <v>112</v>
      </c>
      <c r="E9114" t="s">
        <v>476</v>
      </c>
      <c r="F9114" s="174" t="n">
        <v>2044</v>
      </c>
      <c r="G9114" s="175" t="n">
        <v>62</v>
      </c>
      <c r="H9114" s="176" t="n">
        <v>23826.8291440275</v>
      </c>
      <c r="I9114" s="177" t="n">
        <v>3673594.45375173</v>
      </c>
      <c r="J9114" s="178" t="str">
        <f>IF(I9114&gt;0,H9114/I9114,0)</f>
      </c>
      <c r="K9114" s="179" t="str">
        <f>1-EXP(-J9114)</f>
      </c>
      <c r="L9114" s="180" t="str">
        <f>IF(G9114=30,1,M9113)</f>
      </c>
      <c r="M9114" s="181" t="str">
        <f>L9114*(1-K9114)</f>
      </c>
    </row>
    <row r="9115">
      <c r="A9115" t="s">
        <v>164</v>
      </c>
      <c r="B9115" t="s">
        <v>112</v>
      </c>
      <c r="C9115" s="32" t="s">
        <v>377</v>
      </c>
      <c r="D9115" t="s">
        <v>112</v>
      </c>
      <c r="E9115" t="s">
        <v>476</v>
      </c>
      <c r="F9115" s="174" t="n">
        <v>2044</v>
      </c>
      <c r="G9115" s="175" t="n">
        <v>63</v>
      </c>
      <c r="H9115" s="176" t="n">
        <v>25380.725215057</v>
      </c>
      <c r="I9115" s="177" t="n">
        <v>3567124.18642087</v>
      </c>
      <c r="J9115" s="178" t="str">
        <f>IF(I9115&gt;0,H9115/I9115,0)</f>
      </c>
      <c r="K9115" s="179" t="str">
        <f>1-EXP(-J9115)</f>
      </c>
      <c r="L9115" s="180" t="str">
        <f>IF(G9115=30,1,M9114)</f>
      </c>
      <c r="M9115" s="181" t="str">
        <f>L9115*(1-K9115)</f>
      </c>
    </row>
    <row r="9116">
      <c r="A9116" t="s">
        <v>164</v>
      </c>
      <c r="B9116" t="s">
        <v>112</v>
      </c>
      <c r="C9116" s="32" t="s">
        <v>377</v>
      </c>
      <c r="D9116" t="s">
        <v>112</v>
      </c>
      <c r="E9116" t="s">
        <v>476</v>
      </c>
      <c r="F9116" s="174" t="n">
        <v>2044</v>
      </c>
      <c r="G9116" s="175" t="n">
        <v>64</v>
      </c>
      <c r="H9116" s="176" t="n">
        <v>27098.9405346093</v>
      </c>
      <c r="I9116" s="177" t="n">
        <v>3472425.12563182</v>
      </c>
      <c r="J9116" s="178" t="str">
        <f>IF(I9116&gt;0,H9116/I9116,0)</f>
      </c>
      <c r="K9116" s="179" t="str">
        <f>1-EXP(-J9116)</f>
      </c>
      <c r="L9116" s="180" t="str">
        <f>IF(G9116=30,1,M9115)</f>
      </c>
      <c r="M9116" s="181" t="str">
        <f>L9116*(1-K9116)</f>
      </c>
    </row>
    <row r="9117">
      <c r="A9117" t="s">
        <v>164</v>
      </c>
      <c r="B9117" t="s">
        <v>112</v>
      </c>
      <c r="C9117" s="32" t="s">
        <v>377</v>
      </c>
      <c r="D9117" t="s">
        <v>112</v>
      </c>
      <c r="E9117" t="s">
        <v>476</v>
      </c>
      <c r="F9117" s="174" t="n">
        <v>2044</v>
      </c>
      <c r="G9117" s="175" t="n">
        <v>65</v>
      </c>
      <c r="H9117" s="176" t="n">
        <v>27536.7953952198</v>
      </c>
      <c r="I9117" s="177" t="n">
        <v>3370694.08871409</v>
      </c>
      <c r="J9117" s="178" t="str">
        <f>IF(I9117&gt;0,H9117/I9117,0)</f>
      </c>
      <c r="K9117" s="179" t="str">
        <f>1-EXP(-J9117)</f>
      </c>
      <c r="L9117" s="180" t="str">
        <f>IF(G9117=30,1,M9116)</f>
      </c>
      <c r="M9117" s="181" t="str">
        <f>L9117*(1-K9117)</f>
      </c>
    </row>
    <row r="9118">
      <c r="A9118" t="s">
        <v>164</v>
      </c>
      <c r="B9118" t="s">
        <v>112</v>
      </c>
      <c r="C9118" s="32" t="s">
        <v>377</v>
      </c>
      <c r="D9118" t="s">
        <v>112</v>
      </c>
      <c r="E9118" t="s">
        <v>476</v>
      </c>
      <c r="F9118" s="174" t="n">
        <v>2044</v>
      </c>
      <c r="G9118" s="175" t="n">
        <v>66</v>
      </c>
      <c r="H9118" s="176" t="n">
        <v>29155.998443632</v>
      </c>
      <c r="I9118" s="177" t="n">
        <v>3250939.13552593</v>
      </c>
      <c r="J9118" s="178" t="str">
        <f>IF(I9118&gt;0,H9118/I9118,0)</f>
      </c>
      <c r="K9118" s="179" t="str">
        <f>1-EXP(-J9118)</f>
      </c>
      <c r="L9118" s="180" t="str">
        <f>IF(G9118=30,1,M9117)</f>
      </c>
      <c r="M9118" s="181" t="str">
        <f>L9118*(1-K9118)</f>
      </c>
    </row>
    <row r="9119">
      <c r="A9119" t="s">
        <v>164</v>
      </c>
      <c r="B9119" t="s">
        <v>112</v>
      </c>
      <c r="C9119" s="32" t="s">
        <v>377</v>
      </c>
      <c r="D9119" t="s">
        <v>112</v>
      </c>
      <c r="E9119" t="s">
        <v>476</v>
      </c>
      <c r="F9119" s="174" t="n">
        <v>2044</v>
      </c>
      <c r="G9119" s="175" t="n">
        <v>67</v>
      </c>
      <c r="H9119" s="176" t="n">
        <v>30974.499416332</v>
      </c>
      <c r="I9119" s="177" t="n">
        <v>3142197.7250946</v>
      </c>
      <c r="J9119" s="178" t="str">
        <f>IF(I9119&gt;0,H9119/I9119,0)</f>
      </c>
      <c r="K9119" s="179" t="str">
        <f>1-EXP(-J9119)</f>
      </c>
      <c r="L9119" s="180" t="str">
        <f>IF(G9119=30,1,M9118)</f>
      </c>
      <c r="M9119" s="181" t="str">
        <f>L9119*(1-K9119)</f>
      </c>
    </row>
    <row r="9120">
      <c r="A9120" t="s">
        <v>164</v>
      </c>
      <c r="B9120" t="s">
        <v>112</v>
      </c>
      <c r="C9120" s="32" t="s">
        <v>377</v>
      </c>
      <c r="D9120" t="s">
        <v>112</v>
      </c>
      <c r="E9120" t="s">
        <v>476</v>
      </c>
      <c r="F9120" s="174" t="n">
        <v>2044</v>
      </c>
      <c r="G9120" s="175" t="n">
        <v>68</v>
      </c>
      <c r="H9120" s="176" t="n">
        <v>32729.9713564559</v>
      </c>
      <c r="I9120" s="177" t="n">
        <v>3022185.78582658</v>
      </c>
      <c r="J9120" s="178" t="str">
        <f>IF(I9120&gt;0,H9120/I9120,0)</f>
      </c>
      <c r="K9120" s="179" t="str">
        <f>1-EXP(-J9120)</f>
      </c>
      <c r="L9120" s="180" t="str">
        <f>IF(G9120=30,1,M9119)</f>
      </c>
      <c r="M9120" s="181" t="str">
        <f>L9120*(1-K9120)</f>
      </c>
    </row>
    <row r="9121">
      <c r="A9121" t="s">
        <v>164</v>
      </c>
      <c r="B9121" t="s">
        <v>112</v>
      </c>
      <c r="C9121" s="32" t="s">
        <v>377</v>
      </c>
      <c r="D9121" t="s">
        <v>112</v>
      </c>
      <c r="E9121" t="s">
        <v>476</v>
      </c>
      <c r="F9121" s="174" t="n">
        <v>2044</v>
      </c>
      <c r="G9121" s="175" t="n">
        <v>69</v>
      </c>
      <c r="H9121" s="176" t="n">
        <v>34529.9669840239</v>
      </c>
      <c r="I9121" s="177" t="n">
        <v>2899600.66260954</v>
      </c>
      <c r="J9121" s="178" t="str">
        <f>IF(I9121&gt;0,H9121/I9121,0)</f>
      </c>
      <c r="K9121" s="179" t="str">
        <f>1-EXP(-J9121)</f>
      </c>
      <c r="L9121" s="180" t="str">
        <f>IF(G9121=30,1,M9120)</f>
      </c>
      <c r="M9121" s="181" t="str">
        <f>L9121*(1-K9121)</f>
      </c>
    </row>
    <row r="9122">
      <c r="A9122" t="s">
        <v>164</v>
      </c>
      <c r="B9122" t="s">
        <v>112</v>
      </c>
      <c r="C9122" s="32" t="s">
        <v>377</v>
      </c>
      <c r="D9122" t="s">
        <v>112</v>
      </c>
      <c r="E9122" t="s">
        <v>476</v>
      </c>
      <c r="F9122" s="174" t="n">
        <v>2045</v>
      </c>
      <c r="G9122" s="175" t="n">
        <v>30</v>
      </c>
      <c r="H9122" s="176" t="n">
        <v>740.974012990067</v>
      </c>
      <c r="I9122" s="177" t="n">
        <v>4642333.58395385</v>
      </c>
      <c r="J9122" s="178" t="str">
        <f>IF(I9122&gt;0,H9122/I9122,0)</f>
      </c>
      <c r="K9122" s="179" t="str">
        <f>1-EXP(-J9122)</f>
      </c>
      <c r="L9122" s="180" t="str">
        <f>IF(G9122=30,1,M9121)</f>
      </c>
      <c r="M9122" s="181" t="str">
        <f>L9122*(1-K9122)</f>
      </c>
    </row>
    <row r="9123">
      <c r="A9123" t="s">
        <v>164</v>
      </c>
      <c r="B9123" t="s">
        <v>112</v>
      </c>
      <c r="C9123" s="32" t="s">
        <v>377</v>
      </c>
      <c r="D9123" t="s">
        <v>112</v>
      </c>
      <c r="E9123" t="s">
        <v>476</v>
      </c>
      <c r="F9123" s="174" t="n">
        <v>2045</v>
      </c>
      <c r="G9123" s="175" t="n">
        <v>31</v>
      </c>
      <c r="H9123" s="176" t="n">
        <v>994.487690345583</v>
      </c>
      <c r="I9123" s="177" t="n">
        <v>4708844.90647585</v>
      </c>
      <c r="J9123" s="178" t="str">
        <f>IF(I9123&gt;0,H9123/I9123,0)</f>
      </c>
      <c r="K9123" s="179" t="str">
        <f>1-EXP(-J9123)</f>
      </c>
      <c r="L9123" s="180" t="str">
        <f>IF(G9123=30,1,M9122)</f>
      </c>
      <c r="M9123" s="181" t="str">
        <f>L9123*(1-K9123)</f>
      </c>
    </row>
    <row r="9124">
      <c r="A9124" t="s">
        <v>164</v>
      </c>
      <c r="B9124" t="s">
        <v>112</v>
      </c>
      <c r="C9124" s="32" t="s">
        <v>377</v>
      </c>
      <c r="D9124" t="s">
        <v>112</v>
      </c>
      <c r="E9124" t="s">
        <v>476</v>
      </c>
      <c r="F9124" s="174" t="n">
        <v>2045</v>
      </c>
      <c r="G9124" s="175" t="n">
        <v>32</v>
      </c>
      <c r="H9124" s="176" t="n">
        <v>1063.14812937919</v>
      </c>
      <c r="I9124" s="177" t="n">
        <v>4777003.77194401</v>
      </c>
      <c r="J9124" s="178" t="str">
        <f>IF(I9124&gt;0,H9124/I9124,0)</f>
      </c>
      <c r="K9124" s="179" t="str">
        <f>1-EXP(-J9124)</f>
      </c>
      <c r="L9124" s="180" t="str">
        <f>IF(G9124=30,1,M9123)</f>
      </c>
      <c r="M9124" s="181" t="str">
        <f>L9124*(1-K9124)</f>
      </c>
    </row>
    <row r="9125">
      <c r="A9125" t="s">
        <v>164</v>
      </c>
      <c r="B9125" t="s">
        <v>112</v>
      </c>
      <c r="C9125" s="32" t="s">
        <v>377</v>
      </c>
      <c r="D9125" t="s">
        <v>112</v>
      </c>
      <c r="E9125" t="s">
        <v>476</v>
      </c>
      <c r="F9125" s="174" t="n">
        <v>2045</v>
      </c>
      <c r="G9125" s="175" t="n">
        <v>33</v>
      </c>
      <c r="H9125" s="176" t="n">
        <v>1196.23152480631</v>
      </c>
      <c r="I9125" s="177" t="n">
        <v>4889504.50069975</v>
      </c>
      <c r="J9125" s="178" t="str">
        <f>IF(I9125&gt;0,H9125/I9125,0)</f>
      </c>
      <c r="K9125" s="179" t="str">
        <f>1-EXP(-J9125)</f>
      </c>
      <c r="L9125" s="180" t="str">
        <f>IF(G9125=30,1,M9124)</f>
      </c>
      <c r="M9125" s="181" t="str">
        <f>L9125*(1-K9125)</f>
      </c>
    </row>
    <row r="9126">
      <c r="A9126" t="s">
        <v>164</v>
      </c>
      <c r="B9126" t="s">
        <v>112</v>
      </c>
      <c r="C9126" s="32" t="s">
        <v>377</v>
      </c>
      <c r="D9126" t="s">
        <v>112</v>
      </c>
      <c r="E9126" t="s">
        <v>476</v>
      </c>
      <c r="F9126" s="174" t="n">
        <v>2045</v>
      </c>
      <c r="G9126" s="175" t="n">
        <v>34</v>
      </c>
      <c r="H9126" s="176" t="n">
        <v>1265.93458744449</v>
      </c>
      <c r="I9126" s="177" t="n">
        <v>4861041.17568799</v>
      </c>
      <c r="J9126" s="178" t="str">
        <f>IF(I9126&gt;0,H9126/I9126,0)</f>
      </c>
      <c r="K9126" s="179" t="str">
        <f>1-EXP(-J9126)</f>
      </c>
      <c r="L9126" s="180" t="str">
        <f>IF(G9126=30,1,M9125)</f>
      </c>
      <c r="M9126" s="181" t="str">
        <f>L9126*(1-K9126)</f>
      </c>
    </row>
    <row r="9127">
      <c r="A9127" t="s">
        <v>164</v>
      </c>
      <c r="B9127" t="s">
        <v>112</v>
      </c>
      <c r="C9127" s="32" t="s">
        <v>377</v>
      </c>
      <c r="D9127" t="s">
        <v>112</v>
      </c>
      <c r="E9127" t="s">
        <v>476</v>
      </c>
      <c r="F9127" s="174" t="n">
        <v>2045</v>
      </c>
      <c r="G9127" s="175" t="n">
        <v>35</v>
      </c>
      <c r="H9127" s="176" t="n">
        <v>1612.9921660386</v>
      </c>
      <c r="I9127" s="177" t="n">
        <v>4726981.55005464</v>
      </c>
      <c r="J9127" s="178" t="str">
        <f>IF(I9127&gt;0,H9127/I9127,0)</f>
      </c>
      <c r="K9127" s="179" t="str">
        <f>1-EXP(-J9127)</f>
      </c>
      <c r="L9127" s="180" t="str">
        <f>IF(G9127=30,1,M9126)</f>
      </c>
      <c r="M9127" s="181" t="str">
        <f>L9127*(1-K9127)</f>
      </c>
    </row>
    <row r="9128">
      <c r="A9128" t="s">
        <v>164</v>
      </c>
      <c r="B9128" t="s">
        <v>112</v>
      </c>
      <c r="C9128" s="32" t="s">
        <v>377</v>
      </c>
      <c r="D9128" t="s">
        <v>112</v>
      </c>
      <c r="E9128" t="s">
        <v>476</v>
      </c>
      <c r="F9128" s="174" t="n">
        <v>2045</v>
      </c>
      <c r="G9128" s="175" t="n">
        <v>36</v>
      </c>
      <c r="H9128" s="176" t="n">
        <v>1864.93483112218</v>
      </c>
      <c r="I9128" s="177" t="n">
        <v>4655142.90999436</v>
      </c>
      <c r="J9128" s="178" t="str">
        <f>IF(I9128&gt;0,H9128/I9128,0)</f>
      </c>
      <c r="K9128" s="179" t="str">
        <f>1-EXP(-J9128)</f>
      </c>
      <c r="L9128" s="180" t="str">
        <f>IF(G9128=30,1,M9127)</f>
      </c>
      <c r="M9128" s="181" t="str">
        <f>L9128*(1-K9128)</f>
      </c>
    </row>
    <row r="9129">
      <c r="A9129" t="s">
        <v>164</v>
      </c>
      <c r="B9129" t="s">
        <v>112</v>
      </c>
      <c r="C9129" s="32" t="s">
        <v>377</v>
      </c>
      <c r="D9129" t="s">
        <v>112</v>
      </c>
      <c r="E9129" t="s">
        <v>476</v>
      </c>
      <c r="F9129" s="174" t="n">
        <v>2045</v>
      </c>
      <c r="G9129" s="175" t="n">
        <v>37</v>
      </c>
      <c r="H9129" s="176" t="n">
        <v>1985.8389018502</v>
      </c>
      <c r="I9129" s="177" t="n">
        <v>4611238.18408207</v>
      </c>
      <c r="J9129" s="178" t="str">
        <f>IF(I9129&gt;0,H9129/I9129,0)</f>
      </c>
      <c r="K9129" s="179" t="str">
        <f>1-EXP(-J9129)</f>
      </c>
      <c r="L9129" s="180" t="str">
        <f>IF(G9129=30,1,M9128)</f>
      </c>
      <c r="M9129" s="181" t="str">
        <f>L9129*(1-K9129)</f>
      </c>
    </row>
    <row r="9130">
      <c r="A9130" t="s">
        <v>164</v>
      </c>
      <c r="B9130" t="s">
        <v>112</v>
      </c>
      <c r="C9130" s="32" t="s">
        <v>377</v>
      </c>
      <c r="D9130" t="s">
        <v>112</v>
      </c>
      <c r="E9130" t="s">
        <v>476</v>
      </c>
      <c r="F9130" s="174" t="n">
        <v>2045</v>
      </c>
      <c r="G9130" s="175" t="n">
        <v>38</v>
      </c>
      <c r="H9130" s="176" t="n">
        <v>2212.60933822948</v>
      </c>
      <c r="I9130" s="177" t="n">
        <v>4634886.57090607</v>
      </c>
      <c r="J9130" s="178" t="str">
        <f>IF(I9130&gt;0,H9130/I9130,0)</f>
      </c>
      <c r="K9130" s="179" t="str">
        <f>1-EXP(-J9130)</f>
      </c>
      <c r="L9130" s="180" t="str">
        <f>IF(G9130=30,1,M9129)</f>
      </c>
      <c r="M9130" s="181" t="str">
        <f>L9130*(1-K9130)</f>
      </c>
    </row>
    <row r="9131">
      <c r="A9131" t="s">
        <v>164</v>
      </c>
      <c r="B9131" t="s">
        <v>112</v>
      </c>
      <c r="C9131" s="32" t="s">
        <v>377</v>
      </c>
      <c r="D9131" t="s">
        <v>112</v>
      </c>
      <c r="E9131" t="s">
        <v>476</v>
      </c>
      <c r="F9131" s="174" t="n">
        <v>2045</v>
      </c>
      <c r="G9131" s="175" t="n">
        <v>39</v>
      </c>
      <c r="H9131" s="176" t="n">
        <v>2347.10548168431</v>
      </c>
      <c r="I9131" s="177" t="n">
        <v>4550155.68448699</v>
      </c>
      <c r="J9131" s="178" t="str">
        <f>IF(I9131&gt;0,H9131/I9131,0)</f>
      </c>
      <c r="K9131" s="179" t="str">
        <f>1-EXP(-J9131)</f>
      </c>
      <c r="L9131" s="180" t="str">
        <f>IF(G9131=30,1,M9130)</f>
      </c>
      <c r="M9131" s="181" t="str">
        <f>L9131*(1-K9131)</f>
      </c>
    </row>
    <row r="9132">
      <c r="A9132" t="s">
        <v>164</v>
      </c>
      <c r="B9132" t="s">
        <v>112</v>
      </c>
      <c r="C9132" s="32" t="s">
        <v>377</v>
      </c>
      <c r="D9132" t="s">
        <v>112</v>
      </c>
      <c r="E9132" t="s">
        <v>476</v>
      </c>
      <c r="F9132" s="174" t="n">
        <v>2045</v>
      </c>
      <c r="G9132" s="175" t="n">
        <v>40</v>
      </c>
      <c r="H9132" s="176" t="n">
        <v>3108.55401321256</v>
      </c>
      <c r="I9132" s="177" t="n">
        <v>4486798.87653305</v>
      </c>
      <c r="J9132" s="178" t="str">
        <f>IF(I9132&gt;0,H9132/I9132,0)</f>
      </c>
      <c r="K9132" s="179" t="str">
        <f>1-EXP(-J9132)</f>
      </c>
      <c r="L9132" s="180" t="str">
        <f>IF(G9132=30,1,M9131)</f>
      </c>
      <c r="M9132" s="181" t="str">
        <f>L9132*(1-K9132)</f>
      </c>
    </row>
    <row r="9133">
      <c r="A9133" t="s">
        <v>164</v>
      </c>
      <c r="B9133" t="s">
        <v>112</v>
      </c>
      <c r="C9133" s="32" t="s">
        <v>377</v>
      </c>
      <c r="D9133" t="s">
        <v>112</v>
      </c>
      <c r="E9133" t="s">
        <v>476</v>
      </c>
      <c r="F9133" s="174" t="n">
        <v>2045</v>
      </c>
      <c r="G9133" s="175" t="n">
        <v>41</v>
      </c>
      <c r="H9133" s="176" t="n">
        <v>3403.57637812785</v>
      </c>
      <c r="I9133" s="177" t="n">
        <v>4355548.28247846</v>
      </c>
      <c r="J9133" s="178" t="str">
        <f>IF(I9133&gt;0,H9133/I9133,0)</f>
      </c>
      <c r="K9133" s="179" t="str">
        <f>1-EXP(-J9133)</f>
      </c>
      <c r="L9133" s="180" t="str">
        <f>IF(G9133=30,1,M9132)</f>
      </c>
      <c r="M9133" s="181" t="str">
        <f>L9133*(1-K9133)</f>
      </c>
    </row>
    <row r="9134">
      <c r="A9134" t="s">
        <v>164</v>
      </c>
      <c r="B9134" t="s">
        <v>112</v>
      </c>
      <c r="C9134" s="32" t="s">
        <v>377</v>
      </c>
      <c r="D9134" t="s">
        <v>112</v>
      </c>
      <c r="E9134" t="s">
        <v>476</v>
      </c>
      <c r="F9134" s="174" t="n">
        <v>2045</v>
      </c>
      <c r="G9134" s="175" t="n">
        <v>42</v>
      </c>
      <c r="H9134" s="176" t="n">
        <v>3634.57304648239</v>
      </c>
      <c r="I9134" s="177" t="n">
        <v>4286755.39822869</v>
      </c>
      <c r="J9134" s="178" t="str">
        <f>IF(I9134&gt;0,H9134/I9134,0)</f>
      </c>
      <c r="K9134" s="179" t="str">
        <f>1-EXP(-J9134)</f>
      </c>
      <c r="L9134" s="180" t="str">
        <f>IF(G9134=30,1,M9133)</f>
      </c>
      <c r="M9134" s="181" t="str">
        <f>L9134*(1-K9134)</f>
      </c>
    </row>
    <row r="9135">
      <c r="A9135" t="s">
        <v>164</v>
      </c>
      <c r="B9135" t="s">
        <v>112</v>
      </c>
      <c r="C9135" s="32" t="s">
        <v>377</v>
      </c>
      <c r="D9135" t="s">
        <v>112</v>
      </c>
      <c r="E9135" t="s">
        <v>476</v>
      </c>
      <c r="F9135" s="174" t="n">
        <v>2045</v>
      </c>
      <c r="G9135" s="175" t="n">
        <v>43</v>
      </c>
      <c r="H9135" s="176" t="n">
        <v>4083.0830242158</v>
      </c>
      <c r="I9135" s="177" t="n">
        <v>4259003.57870444</v>
      </c>
      <c r="J9135" s="178" t="str">
        <f>IF(I9135&gt;0,H9135/I9135,0)</f>
      </c>
      <c r="K9135" s="179" t="str">
        <f>1-EXP(-J9135)</f>
      </c>
      <c r="L9135" s="180" t="str">
        <f>IF(G9135=30,1,M9134)</f>
      </c>
      <c r="M9135" s="181" t="str">
        <f>L9135*(1-K9135)</f>
      </c>
    </row>
    <row r="9136">
      <c r="A9136" t="s">
        <v>164</v>
      </c>
      <c r="B9136" t="s">
        <v>112</v>
      </c>
      <c r="C9136" s="32" t="s">
        <v>377</v>
      </c>
      <c r="D9136" t="s">
        <v>112</v>
      </c>
      <c r="E9136" t="s">
        <v>476</v>
      </c>
      <c r="F9136" s="174" t="n">
        <v>2045</v>
      </c>
      <c r="G9136" s="175" t="n">
        <v>44</v>
      </c>
      <c r="H9136" s="176" t="n">
        <v>4418.90293727917</v>
      </c>
      <c r="I9136" s="177" t="n">
        <v>4233596.0595041</v>
      </c>
      <c r="J9136" s="178" t="str">
        <f>IF(I9136&gt;0,H9136/I9136,0)</f>
      </c>
      <c r="K9136" s="179" t="str">
        <f>1-EXP(-J9136)</f>
      </c>
      <c r="L9136" s="180" t="str">
        <f>IF(G9136=30,1,M9135)</f>
      </c>
      <c r="M9136" s="181" t="str">
        <f>L9136*(1-K9136)</f>
      </c>
    </row>
    <row r="9137">
      <c r="A9137" t="s">
        <v>164</v>
      </c>
      <c r="B9137" t="s">
        <v>112</v>
      </c>
      <c r="C9137" s="32" t="s">
        <v>377</v>
      </c>
      <c r="D9137" t="s">
        <v>112</v>
      </c>
      <c r="E9137" t="s">
        <v>476</v>
      </c>
      <c r="F9137" s="174" t="n">
        <v>2045</v>
      </c>
      <c r="G9137" s="175" t="n">
        <v>45</v>
      </c>
      <c r="H9137" s="176" t="n">
        <v>5631.65786956103</v>
      </c>
      <c r="I9137" s="177" t="n">
        <v>4207237.9176148</v>
      </c>
      <c r="J9137" s="178" t="str">
        <f>IF(I9137&gt;0,H9137/I9137,0)</f>
      </c>
      <c r="K9137" s="179" t="str">
        <f>1-EXP(-J9137)</f>
      </c>
      <c r="L9137" s="180" t="str">
        <f>IF(G9137=30,1,M9136)</f>
      </c>
      <c r="M9137" s="181" t="str">
        <f>L9137*(1-K9137)</f>
      </c>
    </row>
    <row r="9138">
      <c r="A9138" t="s">
        <v>164</v>
      </c>
      <c r="B9138" t="s">
        <v>112</v>
      </c>
      <c r="C9138" s="32" t="s">
        <v>377</v>
      </c>
      <c r="D9138" t="s">
        <v>112</v>
      </c>
      <c r="E9138" t="s">
        <v>476</v>
      </c>
      <c r="F9138" s="174" t="n">
        <v>2045</v>
      </c>
      <c r="G9138" s="175" t="n">
        <v>46</v>
      </c>
      <c r="H9138" s="176" t="n">
        <v>6250.4878204468</v>
      </c>
      <c r="I9138" s="177" t="n">
        <v>4217943.22742888</v>
      </c>
      <c r="J9138" s="178" t="str">
        <f>IF(I9138&gt;0,H9138/I9138,0)</f>
      </c>
      <c r="K9138" s="179" t="str">
        <f>1-EXP(-J9138)</f>
      </c>
      <c r="L9138" s="180" t="str">
        <f>IF(G9138=30,1,M9137)</f>
      </c>
      <c r="M9138" s="181" t="str">
        <f>L9138*(1-K9138)</f>
      </c>
    </row>
    <row r="9139">
      <c r="A9139" t="s">
        <v>164</v>
      </c>
      <c r="B9139" t="s">
        <v>112</v>
      </c>
      <c r="C9139" s="32" t="s">
        <v>377</v>
      </c>
      <c r="D9139" t="s">
        <v>112</v>
      </c>
      <c r="E9139" t="s">
        <v>476</v>
      </c>
      <c r="F9139" s="174" t="n">
        <v>2045</v>
      </c>
      <c r="G9139" s="175" t="n">
        <v>47</v>
      </c>
      <c r="H9139" s="176" t="n">
        <v>6924.45926446214</v>
      </c>
      <c r="I9139" s="177" t="n">
        <v>4266450.72290389</v>
      </c>
      <c r="J9139" s="178" t="str">
        <f>IF(I9139&gt;0,H9139/I9139,0)</f>
      </c>
      <c r="K9139" s="179" t="str">
        <f>1-EXP(-J9139)</f>
      </c>
      <c r="L9139" s="180" t="str">
        <f>IF(G9139=30,1,M9138)</f>
      </c>
      <c r="M9139" s="181" t="str">
        <f>L9139*(1-K9139)</f>
      </c>
    </row>
    <row r="9140">
      <c r="A9140" t="s">
        <v>164</v>
      </c>
      <c r="B9140" t="s">
        <v>112</v>
      </c>
      <c r="C9140" s="32" t="s">
        <v>377</v>
      </c>
      <c r="D9140" t="s">
        <v>112</v>
      </c>
      <c r="E9140" t="s">
        <v>476</v>
      </c>
      <c r="F9140" s="174" t="n">
        <v>2045</v>
      </c>
      <c r="G9140" s="175" t="n">
        <v>48</v>
      </c>
      <c r="H9140" s="176" t="n">
        <v>8004.14252791824</v>
      </c>
      <c r="I9140" s="177" t="n">
        <v>4387718.61516337</v>
      </c>
      <c r="J9140" s="178" t="str">
        <f>IF(I9140&gt;0,H9140/I9140,0)</f>
      </c>
      <c r="K9140" s="179" t="str">
        <f>1-EXP(-J9140)</f>
      </c>
      <c r="L9140" s="180" t="str">
        <f>IF(G9140=30,1,M9139)</f>
      </c>
      <c r="M9140" s="181" t="str">
        <f>L9140*(1-K9140)</f>
      </c>
    </row>
    <row r="9141">
      <c r="A9141" t="s">
        <v>164</v>
      </c>
      <c r="B9141" t="s">
        <v>112</v>
      </c>
      <c r="C9141" s="32" t="s">
        <v>377</v>
      </c>
      <c r="D9141" t="s">
        <v>112</v>
      </c>
      <c r="E9141" t="s">
        <v>476</v>
      </c>
      <c r="F9141" s="174" t="n">
        <v>2045</v>
      </c>
      <c r="G9141" s="175" t="n">
        <v>49</v>
      </c>
      <c r="H9141" s="176" t="n">
        <v>8664.05530841498</v>
      </c>
      <c r="I9141" s="177" t="n">
        <v>4333686.13380998</v>
      </c>
      <c r="J9141" s="178" t="str">
        <f>IF(I9141&gt;0,H9141/I9141,0)</f>
      </c>
      <c r="K9141" s="179" t="str">
        <f>1-EXP(-J9141)</f>
      </c>
      <c r="L9141" s="180" t="str">
        <f>IF(G9141=30,1,M9140)</f>
      </c>
      <c r="M9141" s="181" t="str">
        <f>L9141*(1-K9141)</f>
      </c>
    </row>
    <row r="9142">
      <c r="A9142" t="s">
        <v>164</v>
      </c>
      <c r="B9142" t="s">
        <v>112</v>
      </c>
      <c r="C9142" s="32" t="s">
        <v>377</v>
      </c>
      <c r="D9142" t="s">
        <v>112</v>
      </c>
      <c r="E9142" t="s">
        <v>476</v>
      </c>
      <c r="F9142" s="174" t="n">
        <v>2045</v>
      </c>
      <c r="G9142" s="175" t="n">
        <v>50</v>
      </c>
      <c r="H9142" s="176" t="n">
        <v>9703.80726173535</v>
      </c>
      <c r="I9142" s="177" t="n">
        <v>4249508.75425599</v>
      </c>
      <c r="J9142" s="178" t="str">
        <f>IF(I9142&gt;0,H9142/I9142,0)</f>
      </c>
      <c r="K9142" s="179" t="str">
        <f>1-EXP(-J9142)</f>
      </c>
      <c r="L9142" s="180" t="str">
        <f>IF(G9142=30,1,M9141)</f>
      </c>
      <c r="M9142" s="181" t="str">
        <f>L9142*(1-K9142)</f>
      </c>
    </row>
    <row r="9143">
      <c r="A9143" t="s">
        <v>164</v>
      </c>
      <c r="B9143" t="s">
        <v>112</v>
      </c>
      <c r="C9143" s="32" t="s">
        <v>377</v>
      </c>
      <c r="D9143" t="s">
        <v>112</v>
      </c>
      <c r="E9143" t="s">
        <v>476</v>
      </c>
      <c r="F9143" s="174" t="n">
        <v>2045</v>
      </c>
      <c r="G9143" s="175" t="n">
        <v>51</v>
      </c>
      <c r="H9143" s="176" t="n">
        <v>10443.6357157021</v>
      </c>
      <c r="I9143" s="177" t="n">
        <v>4178689.03594809</v>
      </c>
      <c r="J9143" s="178" t="str">
        <f>IF(I9143&gt;0,H9143/I9143,0)</f>
      </c>
      <c r="K9143" s="179" t="str">
        <f>1-EXP(-J9143)</f>
      </c>
      <c r="L9143" s="180" t="str">
        <f>IF(G9143=30,1,M9142)</f>
      </c>
      <c r="M9143" s="181" t="str">
        <f>L9143*(1-K9143)</f>
      </c>
    </row>
    <row r="9144">
      <c r="A9144" t="s">
        <v>164</v>
      </c>
      <c r="B9144" t="s">
        <v>112</v>
      </c>
      <c r="C9144" s="32" t="s">
        <v>377</v>
      </c>
      <c r="D9144" t="s">
        <v>112</v>
      </c>
      <c r="E9144" t="s">
        <v>476</v>
      </c>
      <c r="F9144" s="174" t="n">
        <v>2045</v>
      </c>
      <c r="G9144" s="175" t="n">
        <v>52</v>
      </c>
      <c r="H9144" s="176" t="n">
        <v>11226.1896784815</v>
      </c>
      <c r="I9144" s="177" t="n">
        <v>4110692.736583</v>
      </c>
      <c r="J9144" s="178" t="str">
        <f>IF(I9144&gt;0,H9144/I9144,0)</f>
      </c>
      <c r="K9144" s="179" t="str">
        <f>1-EXP(-J9144)</f>
      </c>
      <c r="L9144" s="180" t="str">
        <f>IF(G9144=30,1,M9143)</f>
      </c>
      <c r="M9144" s="181" t="str">
        <f>L9144*(1-K9144)</f>
      </c>
    </row>
    <row r="9145">
      <c r="A9145" t="s">
        <v>164</v>
      </c>
      <c r="B9145" t="s">
        <v>112</v>
      </c>
      <c r="C9145" s="32" t="s">
        <v>377</v>
      </c>
      <c r="D9145" t="s">
        <v>112</v>
      </c>
      <c r="E9145" t="s">
        <v>476</v>
      </c>
      <c r="F9145" s="174" t="n">
        <v>2045</v>
      </c>
      <c r="G9145" s="175" t="n">
        <v>53</v>
      </c>
      <c r="H9145" s="176" t="n">
        <v>12275.9510123251</v>
      </c>
      <c r="I9145" s="177" t="n">
        <v>4128205.150678</v>
      </c>
      <c r="J9145" s="178" t="str">
        <f>IF(I9145&gt;0,H9145/I9145,0)</f>
      </c>
      <c r="K9145" s="179" t="str">
        <f>1-EXP(-J9145)</f>
      </c>
      <c r="L9145" s="180" t="str">
        <f>IF(G9145=30,1,M9144)</f>
      </c>
      <c r="M9145" s="181" t="str">
        <f>L9145*(1-K9145)</f>
      </c>
    </row>
    <row r="9146">
      <c r="A9146" t="s">
        <v>164</v>
      </c>
      <c r="B9146" t="s">
        <v>112</v>
      </c>
      <c r="C9146" s="32" t="s">
        <v>377</v>
      </c>
      <c r="D9146" t="s">
        <v>112</v>
      </c>
      <c r="E9146" t="s">
        <v>476</v>
      </c>
      <c r="F9146" s="174" t="n">
        <v>2045</v>
      </c>
      <c r="G9146" s="175" t="n">
        <v>54</v>
      </c>
      <c r="H9146" s="176" t="n">
        <v>13355.197270235</v>
      </c>
      <c r="I9146" s="177" t="n">
        <v>4124856.37822066</v>
      </c>
      <c r="J9146" s="178" t="str">
        <f>IF(I9146&gt;0,H9146/I9146,0)</f>
      </c>
      <c r="K9146" s="179" t="str">
        <f>1-EXP(-J9146)</f>
      </c>
      <c r="L9146" s="180" t="str">
        <f>IF(G9146=30,1,M9145)</f>
      </c>
      <c r="M9146" s="181" t="str">
        <f>L9146*(1-K9146)</f>
      </c>
    </row>
    <row r="9147">
      <c r="A9147" t="s">
        <v>164</v>
      </c>
      <c r="B9147" t="s">
        <v>112</v>
      </c>
      <c r="C9147" s="32" t="s">
        <v>377</v>
      </c>
      <c r="D9147" t="s">
        <v>112</v>
      </c>
      <c r="E9147" t="s">
        <v>476</v>
      </c>
      <c r="F9147" s="174" t="n">
        <v>2045</v>
      </c>
      <c r="G9147" s="175" t="n">
        <v>55</v>
      </c>
      <c r="H9147" s="176" t="n">
        <v>19196.7827020809</v>
      </c>
      <c r="I9147" s="177" t="n">
        <v>6064931.48503555</v>
      </c>
      <c r="J9147" s="178" t="str">
        <f>IF(I9147&gt;0,H9147/I9147,0)</f>
      </c>
      <c r="K9147" s="179" t="str">
        <f>1-EXP(-J9147)</f>
      </c>
      <c r="L9147" s="180" t="str">
        <f>IF(G9147=30,1,M9146)</f>
      </c>
      <c r="M9147" s="181" t="str">
        <f>L9147*(1-K9147)</f>
      </c>
    </row>
    <row r="9148">
      <c r="A9148" t="s">
        <v>164</v>
      </c>
      <c r="B9148" t="s">
        <v>112</v>
      </c>
      <c r="C9148" s="32" t="s">
        <v>377</v>
      </c>
      <c r="D9148" t="s">
        <v>112</v>
      </c>
      <c r="E9148" t="s">
        <v>476</v>
      </c>
      <c r="F9148" s="174" t="n">
        <v>2045</v>
      </c>
      <c r="G9148" s="175" t="n">
        <v>56</v>
      </c>
      <c r="H9148" s="176" t="n">
        <v>15258.6204975333</v>
      </c>
      <c r="I9148" s="177" t="n">
        <v>4039615.96513204</v>
      </c>
      <c r="J9148" s="178" t="str">
        <f>IF(I9148&gt;0,H9148/I9148,0)</f>
      </c>
      <c r="K9148" s="179" t="str">
        <f>1-EXP(-J9148)</f>
      </c>
      <c r="L9148" s="180" t="str">
        <f>IF(G9148=30,1,M9147)</f>
      </c>
      <c r="M9148" s="181" t="str">
        <f>L9148*(1-K9148)</f>
      </c>
    </row>
    <row r="9149">
      <c r="A9149" t="s">
        <v>164</v>
      </c>
      <c r="B9149" t="s">
        <v>112</v>
      </c>
      <c r="C9149" s="32" t="s">
        <v>377</v>
      </c>
      <c r="D9149" t="s">
        <v>112</v>
      </c>
      <c r="E9149" t="s">
        <v>476</v>
      </c>
      <c r="F9149" s="174" t="n">
        <v>2045</v>
      </c>
      <c r="G9149" s="175" t="n">
        <v>57</v>
      </c>
      <c r="H9149" s="176" t="n">
        <v>16461.0664404445</v>
      </c>
      <c r="I9149" s="177" t="n">
        <v>3997950.20923481</v>
      </c>
      <c r="J9149" s="178" t="str">
        <f>IF(I9149&gt;0,H9149/I9149,0)</f>
      </c>
      <c r="K9149" s="179" t="str">
        <f>1-EXP(-J9149)</f>
      </c>
      <c r="L9149" s="180" t="str">
        <f>IF(G9149=30,1,M9148)</f>
      </c>
      <c r="M9149" s="181" t="str">
        <f>L9149*(1-K9149)</f>
      </c>
    </row>
    <row r="9150">
      <c r="A9150" t="s">
        <v>164</v>
      </c>
      <c r="B9150" t="s">
        <v>112</v>
      </c>
      <c r="C9150" s="32" t="s">
        <v>377</v>
      </c>
      <c r="D9150" t="s">
        <v>112</v>
      </c>
      <c r="E9150" t="s">
        <v>476</v>
      </c>
      <c r="F9150" s="174" t="n">
        <v>2045</v>
      </c>
      <c r="G9150" s="175" t="n">
        <v>58</v>
      </c>
      <c r="H9150" s="176" t="n">
        <v>17306.4444761717</v>
      </c>
      <c r="I9150" s="177" t="n">
        <v>3847902.63064677</v>
      </c>
      <c r="J9150" s="178" t="str">
        <f>IF(I9150&gt;0,H9150/I9150,0)</f>
      </c>
      <c r="K9150" s="179" t="str">
        <f>1-EXP(-J9150)</f>
      </c>
      <c r="L9150" s="180" t="str">
        <f>IF(G9150=30,1,M9149)</f>
      </c>
      <c r="M9150" s="181" t="str">
        <f>L9150*(1-K9150)</f>
      </c>
    </row>
    <row r="9151">
      <c r="A9151" t="s">
        <v>164</v>
      </c>
      <c r="B9151" t="s">
        <v>112</v>
      </c>
      <c r="C9151" s="32" t="s">
        <v>377</v>
      </c>
      <c r="D9151" t="s">
        <v>112</v>
      </c>
      <c r="E9151" t="s">
        <v>476</v>
      </c>
      <c r="F9151" s="174" t="n">
        <v>2045</v>
      </c>
      <c r="G9151" s="175" t="n">
        <v>59</v>
      </c>
      <c r="H9151" s="176" t="n">
        <v>18624.6813855932</v>
      </c>
      <c r="I9151" s="177" t="n">
        <v>3786448.7032608</v>
      </c>
      <c r="J9151" s="178" t="str">
        <f>IF(I9151&gt;0,H9151/I9151,0)</f>
      </c>
      <c r="K9151" s="179" t="str">
        <f>1-EXP(-J9151)</f>
      </c>
      <c r="L9151" s="180" t="str">
        <f>IF(G9151=30,1,M9150)</f>
      </c>
      <c r="M9151" s="181" t="str">
        <f>L9151*(1-K9151)</f>
      </c>
    </row>
    <row r="9152">
      <c r="A9152" t="s">
        <v>164</v>
      </c>
      <c r="B9152" t="s">
        <v>112</v>
      </c>
      <c r="C9152" s="32" t="s">
        <v>377</v>
      </c>
      <c r="D9152" t="s">
        <v>112</v>
      </c>
      <c r="E9152" t="s">
        <v>476</v>
      </c>
      <c r="F9152" s="174" t="n">
        <v>2045</v>
      </c>
      <c r="G9152" s="175" t="n">
        <v>60</v>
      </c>
      <c r="H9152" s="176" t="n">
        <v>20272.1535326477</v>
      </c>
      <c r="I9152" s="177" t="n">
        <v>3807446.18404301</v>
      </c>
      <c r="J9152" s="178" t="str">
        <f>IF(I9152&gt;0,H9152/I9152,0)</f>
      </c>
      <c r="K9152" s="179" t="str">
        <f>1-EXP(-J9152)</f>
      </c>
      <c r="L9152" s="180" t="str">
        <f>IF(G9152=30,1,M9151)</f>
      </c>
      <c r="M9152" s="181" t="str">
        <f>L9152*(1-K9152)</f>
      </c>
    </row>
    <row r="9153">
      <c r="A9153" t="s">
        <v>164</v>
      </c>
      <c r="B9153" t="s">
        <v>112</v>
      </c>
      <c r="C9153" s="32" t="s">
        <v>377</v>
      </c>
      <c r="D9153" t="s">
        <v>112</v>
      </c>
      <c r="E9153" t="s">
        <v>476</v>
      </c>
      <c r="F9153" s="174" t="n">
        <v>2045</v>
      </c>
      <c r="G9153" s="175" t="n">
        <v>61</v>
      </c>
      <c r="H9153" s="176" t="n">
        <v>22464.6779303265</v>
      </c>
      <c r="I9153" s="177" t="n">
        <v>3846962.41506467</v>
      </c>
      <c r="J9153" s="178" t="str">
        <f>IF(I9153&gt;0,H9153/I9153,0)</f>
      </c>
      <c r="K9153" s="179" t="str">
        <f>1-EXP(-J9153)</f>
      </c>
      <c r="L9153" s="180" t="str">
        <f>IF(G9153=30,1,M9152)</f>
      </c>
      <c r="M9153" s="181" t="str">
        <f>L9153*(1-K9153)</f>
      </c>
    </row>
    <row r="9154">
      <c r="A9154" t="s">
        <v>164</v>
      </c>
      <c r="B9154" t="s">
        <v>112</v>
      </c>
      <c r="C9154" s="32" t="s">
        <v>377</v>
      </c>
      <c r="D9154" t="s">
        <v>112</v>
      </c>
      <c r="E9154" t="s">
        <v>476</v>
      </c>
      <c r="F9154" s="174" t="n">
        <v>2045</v>
      </c>
      <c r="G9154" s="175" t="n">
        <v>62</v>
      </c>
      <c r="H9154" s="176" t="n">
        <v>24253.3702632243</v>
      </c>
      <c r="I9154" s="177" t="n">
        <v>3785375.1360586</v>
      </c>
      <c r="J9154" s="178" t="str">
        <f>IF(I9154&gt;0,H9154/I9154,0)</f>
      </c>
      <c r="K9154" s="179" t="str">
        <f>1-EXP(-J9154)</f>
      </c>
      <c r="L9154" s="180" t="str">
        <f>IF(G9154=30,1,M9153)</f>
      </c>
      <c r="M9154" s="181" t="str">
        <f>L9154*(1-K9154)</f>
      </c>
    </row>
    <row r="9155">
      <c r="A9155" t="s">
        <v>164</v>
      </c>
      <c r="B9155" t="s">
        <v>112</v>
      </c>
      <c r="C9155" s="32" t="s">
        <v>377</v>
      </c>
      <c r="D9155" t="s">
        <v>112</v>
      </c>
      <c r="E9155" t="s">
        <v>476</v>
      </c>
      <c r="F9155" s="174" t="n">
        <v>2045</v>
      </c>
      <c r="G9155" s="175" t="n">
        <v>63</v>
      </c>
      <c r="H9155" s="176" t="n">
        <v>25486.3640074343</v>
      </c>
      <c r="I9155" s="177" t="n">
        <v>3622002.48932615</v>
      </c>
      <c r="J9155" s="178" t="str">
        <f>IF(I9155&gt;0,H9155/I9155,0)</f>
      </c>
      <c r="K9155" s="179" t="str">
        <f>1-EXP(-J9155)</f>
      </c>
      <c r="L9155" s="180" t="str">
        <f>IF(G9155=30,1,M9154)</f>
      </c>
      <c r="M9155" s="181" t="str">
        <f>L9155*(1-K9155)</f>
      </c>
    </row>
    <row r="9156">
      <c r="A9156" t="s">
        <v>164</v>
      </c>
      <c r="B9156" t="s">
        <v>112</v>
      </c>
      <c r="C9156" s="32" t="s">
        <v>377</v>
      </c>
      <c r="D9156" t="s">
        <v>112</v>
      </c>
      <c r="E9156" t="s">
        <v>476</v>
      </c>
      <c r="F9156" s="174" t="n">
        <v>2045</v>
      </c>
      <c r="G9156" s="175" t="n">
        <v>64</v>
      </c>
      <c r="H9156" s="176" t="n">
        <v>27109.038828117</v>
      </c>
      <c r="I9156" s="177" t="n">
        <v>3512174.29727106</v>
      </c>
      <c r="J9156" s="178" t="str">
        <f>IF(I9156&gt;0,H9156/I9156,0)</f>
      </c>
      <c r="K9156" s="179" t="str">
        <f>1-EXP(-J9156)</f>
      </c>
      <c r="L9156" s="180" t="str">
        <f>IF(G9156=30,1,M9155)</f>
      </c>
      <c r="M9156" s="181" t="str">
        <f>L9156*(1-K9156)</f>
      </c>
    </row>
    <row r="9157">
      <c r="A9157" t="s">
        <v>164</v>
      </c>
      <c r="B9157" t="s">
        <v>112</v>
      </c>
      <c r="C9157" s="32" t="s">
        <v>377</v>
      </c>
      <c r="D9157" t="s">
        <v>112</v>
      </c>
      <c r="E9157" t="s">
        <v>476</v>
      </c>
      <c r="F9157" s="174" t="n">
        <v>2045</v>
      </c>
      <c r="G9157" s="175" t="n">
        <v>65</v>
      </c>
      <c r="H9157" s="176" t="n">
        <v>27555.6970670125</v>
      </c>
      <c r="I9157" s="177" t="n">
        <v>3413756.75986943</v>
      </c>
      <c r="J9157" s="178" t="str">
        <f>IF(I9157&gt;0,H9157/I9157,0)</f>
      </c>
      <c r="K9157" s="179" t="str">
        <f>1-EXP(-J9157)</f>
      </c>
      <c r="L9157" s="180" t="str">
        <f>IF(G9157=30,1,M9156)</f>
      </c>
      <c r="M9157" s="181" t="str">
        <f>L9157*(1-K9157)</f>
      </c>
    </row>
    <row r="9158">
      <c r="A9158" t="s">
        <v>164</v>
      </c>
      <c r="B9158" t="s">
        <v>112</v>
      </c>
      <c r="C9158" s="32" t="s">
        <v>377</v>
      </c>
      <c r="D9158" t="s">
        <v>112</v>
      </c>
      <c r="E9158" t="s">
        <v>476</v>
      </c>
      <c r="F9158" s="174" t="n">
        <v>2045</v>
      </c>
      <c r="G9158" s="175" t="n">
        <v>66</v>
      </c>
      <c r="H9158" s="176" t="n">
        <v>29324.7454017297</v>
      </c>
      <c r="I9158" s="177" t="n">
        <v>3308924.21299878</v>
      </c>
      <c r="J9158" s="178" t="str">
        <f>IF(I9158&gt;0,H9158/I9158,0)</f>
      </c>
      <c r="K9158" s="179" t="str">
        <f>1-EXP(-J9158)</f>
      </c>
      <c r="L9158" s="180" t="str">
        <f>IF(G9158=30,1,M9157)</f>
      </c>
      <c r="M9158" s="181" t="str">
        <f>L9158*(1-K9158)</f>
      </c>
    </row>
    <row r="9159">
      <c r="A9159" t="s">
        <v>164</v>
      </c>
      <c r="B9159" t="s">
        <v>112</v>
      </c>
      <c r="C9159" s="32" t="s">
        <v>377</v>
      </c>
      <c r="D9159" t="s">
        <v>112</v>
      </c>
      <c r="E9159" t="s">
        <v>476</v>
      </c>
      <c r="F9159" s="174" t="n">
        <v>2045</v>
      </c>
      <c r="G9159" s="175" t="n">
        <v>67</v>
      </c>
      <c r="H9159" s="176" t="n">
        <v>30998.9564933582</v>
      </c>
      <c r="I9159" s="177" t="n">
        <v>3184931.95370862</v>
      </c>
      <c r="J9159" s="178" t="str">
        <f>IF(I9159&gt;0,H9159/I9159,0)</f>
      </c>
      <c r="K9159" s="179" t="str">
        <f>1-EXP(-J9159)</f>
      </c>
      <c r="L9159" s="180" t="str">
        <f>IF(G9159=30,1,M9158)</f>
      </c>
      <c r="M9159" s="181" t="str">
        <f>L9159*(1-K9159)</f>
      </c>
    </row>
    <row r="9160">
      <c r="A9160" t="s">
        <v>164</v>
      </c>
      <c r="B9160" t="s">
        <v>112</v>
      </c>
      <c r="C9160" s="32" t="s">
        <v>377</v>
      </c>
      <c r="D9160" t="s">
        <v>112</v>
      </c>
      <c r="E9160" t="s">
        <v>476</v>
      </c>
      <c r="F9160" s="174" t="n">
        <v>2045</v>
      </c>
      <c r="G9160" s="175" t="n">
        <v>68</v>
      </c>
      <c r="H9160" s="176" t="n">
        <v>32889.4921481981</v>
      </c>
      <c r="I9160" s="177" t="n">
        <v>3072112.7970234</v>
      </c>
      <c r="J9160" s="178" t="str">
        <f>IF(I9160&gt;0,H9160/I9160,0)</f>
      </c>
      <c r="K9160" s="179" t="str">
        <f>1-EXP(-J9160)</f>
      </c>
      <c r="L9160" s="180" t="str">
        <f>IF(G9160=30,1,M9159)</f>
      </c>
      <c r="M9160" s="181" t="str">
        <f>L9160*(1-K9160)</f>
      </c>
    </row>
    <row r="9161">
      <c r="A9161" t="s">
        <v>164</v>
      </c>
      <c r="B9161" t="s">
        <v>112</v>
      </c>
      <c r="C9161" s="32" t="s">
        <v>377</v>
      </c>
      <c r="D9161" t="s">
        <v>112</v>
      </c>
      <c r="E9161" t="s">
        <v>476</v>
      </c>
      <c r="F9161" s="174" t="n">
        <v>2045</v>
      </c>
      <c r="G9161" s="175" t="n">
        <v>69</v>
      </c>
      <c r="H9161" s="176" t="n">
        <v>34711.386469017</v>
      </c>
      <c r="I9161" s="177" t="n">
        <v>2948206.88523671</v>
      </c>
      <c r="J9161" s="178" t="str">
        <f>IF(I9161&gt;0,H9161/I9161,0)</f>
      </c>
      <c r="K9161" s="179" t="str">
        <f>1-EXP(-J9161)</f>
      </c>
      <c r="L9161" s="180" t="str">
        <f>IF(G9161=30,1,M9160)</f>
      </c>
      <c r="M9161" s="181" t="str">
        <f>L9161*(1-K9161)</f>
      </c>
    </row>
    <row r="9162">
      <c r="A9162" t="s">
        <v>164</v>
      </c>
      <c r="B9162" t="s">
        <v>112</v>
      </c>
      <c r="C9162" s="32" t="s">
        <v>377</v>
      </c>
      <c r="D9162" t="s">
        <v>112</v>
      </c>
      <c r="E9162" t="s">
        <v>476</v>
      </c>
      <c r="F9162" s="174" t="n">
        <v>2046</v>
      </c>
      <c r="G9162" s="175" t="n">
        <v>30</v>
      </c>
      <c r="H9162" s="176" t="n">
        <v>694.516488547025</v>
      </c>
      <c r="I9162" s="177" t="n">
        <v>4588321.92170056</v>
      </c>
      <c r="J9162" s="178" t="str">
        <f>IF(I9162&gt;0,H9162/I9162,0)</f>
      </c>
      <c r="K9162" s="179" t="str">
        <f>1-EXP(-J9162)</f>
      </c>
      <c r="L9162" s="180" t="str">
        <f>IF(G9162=30,1,M9161)</f>
      </c>
      <c r="M9162" s="181" t="str">
        <f>L9162*(1-K9162)</f>
      </c>
    </row>
    <row r="9163">
      <c r="A9163" t="s">
        <v>164</v>
      </c>
      <c r="B9163" t="s">
        <v>112</v>
      </c>
      <c r="C9163" s="32" t="s">
        <v>377</v>
      </c>
      <c r="D9163" t="s">
        <v>112</v>
      </c>
      <c r="E9163" t="s">
        <v>476</v>
      </c>
      <c r="F9163" s="174" t="n">
        <v>2046</v>
      </c>
      <c r="G9163" s="175" t="n">
        <v>31</v>
      </c>
      <c r="H9163" s="176" t="n">
        <v>981.090958835521</v>
      </c>
      <c r="I9163" s="177" t="n">
        <v>4637118.8879299</v>
      </c>
      <c r="J9163" s="178" t="str">
        <f>IF(I9163&gt;0,H9163/I9163,0)</f>
      </c>
      <c r="K9163" s="179" t="str">
        <f>1-EXP(-J9163)</f>
      </c>
      <c r="L9163" s="180" t="str">
        <f>IF(G9163=30,1,M9162)</f>
      </c>
      <c r="M9163" s="181" t="str">
        <f>L9163*(1-K9163)</f>
      </c>
    </row>
    <row r="9164">
      <c r="A9164" t="s">
        <v>164</v>
      </c>
      <c r="B9164" t="s">
        <v>112</v>
      </c>
      <c r="C9164" s="32" t="s">
        <v>377</v>
      </c>
      <c r="D9164" t="s">
        <v>112</v>
      </c>
      <c r="E9164" t="s">
        <v>476</v>
      </c>
      <c r="F9164" s="174" t="n">
        <v>2046</v>
      </c>
      <c r="G9164" s="175" t="n">
        <v>32</v>
      </c>
      <c r="H9164" s="176" t="n">
        <v>1048.54146824522</v>
      </c>
      <c r="I9164" s="177" t="n">
        <v>4703629.84127443</v>
      </c>
      <c r="J9164" s="178" t="str">
        <f>IF(I9164&gt;0,H9164/I9164,0)</f>
      </c>
      <c r="K9164" s="179" t="str">
        <f>1-EXP(-J9164)</f>
      </c>
      <c r="L9164" s="180" t="str">
        <f>IF(G9164=30,1,M9163)</f>
      </c>
      <c r="M9164" s="181" t="str">
        <f>L9164*(1-K9164)</f>
      </c>
    </row>
    <row r="9165">
      <c r="A9165" t="s">
        <v>164</v>
      </c>
      <c r="B9165" t="s">
        <v>112</v>
      </c>
      <c r="C9165" s="32" t="s">
        <v>377</v>
      </c>
      <c r="D9165" t="s">
        <v>112</v>
      </c>
      <c r="E9165" t="s">
        <v>476</v>
      </c>
      <c r="F9165" s="174" t="n">
        <v>2046</v>
      </c>
      <c r="G9165" s="175" t="n">
        <v>33</v>
      </c>
      <c r="H9165" s="176" t="n">
        <v>1126.78812063903</v>
      </c>
      <c r="I9165" s="177" t="n">
        <v>4771495.17179864</v>
      </c>
      <c r="J9165" s="178" t="str">
        <f>IF(I9165&gt;0,H9165/I9165,0)</f>
      </c>
      <c r="K9165" s="179" t="str">
        <f>1-EXP(-J9165)</f>
      </c>
      <c r="L9165" s="180" t="str">
        <f>IF(G9165=30,1,M9164)</f>
      </c>
      <c r="M9165" s="181" t="str">
        <f>L9165*(1-K9165)</f>
      </c>
    </row>
    <row r="9166">
      <c r="A9166" t="s">
        <v>164</v>
      </c>
      <c r="B9166" t="s">
        <v>112</v>
      </c>
      <c r="C9166" s="32" t="s">
        <v>377</v>
      </c>
      <c r="D9166" t="s">
        <v>112</v>
      </c>
      <c r="E9166" t="s">
        <v>476</v>
      </c>
      <c r="F9166" s="174" t="n">
        <v>2046</v>
      </c>
      <c r="G9166" s="175" t="n">
        <v>34</v>
      </c>
      <c r="H9166" s="176" t="n">
        <v>1273.16548041661</v>
      </c>
      <c r="I9166" s="177" t="n">
        <v>4883561.68408077</v>
      </c>
      <c r="J9166" s="178" t="str">
        <f>IF(I9166&gt;0,H9166/I9166,0)</f>
      </c>
      <c r="K9166" s="179" t="str">
        <f>1-EXP(-J9166)</f>
      </c>
      <c r="L9166" s="180" t="str">
        <f>IF(G9166=30,1,M9165)</f>
      </c>
      <c r="M9166" s="181" t="str">
        <f>L9166*(1-K9166)</f>
      </c>
    </row>
    <row r="9167">
      <c r="A9167" t="s">
        <v>164</v>
      </c>
      <c r="B9167" t="s">
        <v>112</v>
      </c>
      <c r="C9167" s="32" t="s">
        <v>377</v>
      </c>
      <c r="D9167" t="s">
        <v>112</v>
      </c>
      <c r="E9167" t="s">
        <v>476</v>
      </c>
      <c r="F9167" s="174" t="n">
        <v>2046</v>
      </c>
      <c r="G9167" s="175" t="n">
        <v>35</v>
      </c>
      <c r="H9167" s="176" t="n">
        <v>1653.859464</v>
      </c>
      <c r="I9167" s="177" t="n">
        <v>4854826.46593421</v>
      </c>
      <c r="J9167" s="178" t="str">
        <f>IF(I9167&gt;0,H9167/I9167,0)</f>
      </c>
      <c r="K9167" s="179" t="str">
        <f>1-EXP(-J9167)</f>
      </c>
      <c r="L9167" s="180" t="str">
        <f>IF(G9167=30,1,M9166)</f>
      </c>
      <c r="M9167" s="181" t="str">
        <f>L9167*(1-K9167)</f>
      </c>
    </row>
    <row r="9168">
      <c r="A9168" t="s">
        <v>164</v>
      </c>
      <c r="B9168" t="s">
        <v>112</v>
      </c>
      <c r="C9168" s="32" t="s">
        <v>377</v>
      </c>
      <c r="D9168" t="s">
        <v>112</v>
      </c>
      <c r="E9168" t="s">
        <v>476</v>
      </c>
      <c r="F9168" s="174" t="n">
        <v>2046</v>
      </c>
      <c r="G9168" s="175" t="n">
        <v>36</v>
      </c>
      <c r="H9168" s="176" t="n">
        <v>1886.82857593634</v>
      </c>
      <c r="I9168" s="177" t="n">
        <v>4720258.64056639</v>
      </c>
      <c r="J9168" s="178" t="str">
        <f>IF(I9168&gt;0,H9168/I9168,0)</f>
      </c>
      <c r="K9168" s="179" t="str">
        <f>1-EXP(-J9168)</f>
      </c>
      <c r="L9168" s="180" t="str">
        <f>IF(G9168=30,1,M9167)</f>
      </c>
      <c r="M9168" s="181" t="str">
        <f>L9168*(1-K9168)</f>
      </c>
    </row>
    <row r="9169">
      <c r="A9169" t="s">
        <v>164</v>
      </c>
      <c r="B9169" t="s">
        <v>112</v>
      </c>
      <c r="C9169" s="32" t="s">
        <v>377</v>
      </c>
      <c r="D9169" t="s">
        <v>112</v>
      </c>
      <c r="E9169" t="s">
        <v>476</v>
      </c>
      <c r="F9169" s="174" t="n">
        <v>2046</v>
      </c>
      <c r="G9169" s="175" t="n">
        <v>37</v>
      </c>
      <c r="H9169" s="176" t="n">
        <v>1996.69688457577</v>
      </c>
      <c r="I9169" s="177" t="n">
        <v>4648349.699867</v>
      </c>
      <c r="J9169" s="178" t="str">
        <f>IF(I9169&gt;0,H9169/I9169,0)</f>
      </c>
      <c r="K9169" s="179" t="str">
        <f>1-EXP(-J9169)</f>
      </c>
      <c r="L9169" s="180" t="str">
        <f>IF(G9169=30,1,M9168)</f>
      </c>
      <c r="M9169" s="181" t="str">
        <f>L9169*(1-K9169)</f>
      </c>
    </row>
    <row r="9170">
      <c r="A9170" t="s">
        <v>164</v>
      </c>
      <c r="B9170" t="s">
        <v>112</v>
      </c>
      <c r="C9170" s="32" t="s">
        <v>377</v>
      </c>
      <c r="D9170" t="s">
        <v>112</v>
      </c>
      <c r="E9170" t="s">
        <v>476</v>
      </c>
      <c r="F9170" s="174" t="n">
        <v>2046</v>
      </c>
      <c r="G9170" s="175" t="n">
        <v>38</v>
      </c>
      <c r="H9170" s="176" t="n">
        <v>2132.92509994279</v>
      </c>
      <c r="I9170" s="177" t="n">
        <v>4604053.96857654</v>
      </c>
      <c r="J9170" s="178" t="str">
        <f>IF(I9170&gt;0,H9170/I9170,0)</f>
      </c>
      <c r="K9170" s="179" t="str">
        <f>1-EXP(-J9170)</f>
      </c>
      <c r="L9170" s="180" t="str">
        <f>IF(G9170=30,1,M9169)</f>
      </c>
      <c r="M9170" s="181" t="str">
        <f>L9170*(1-K9170)</f>
      </c>
    </row>
    <row r="9171">
      <c r="A9171" t="s">
        <v>164</v>
      </c>
      <c r="B9171" t="s">
        <v>112</v>
      </c>
      <c r="C9171" s="32" t="s">
        <v>377</v>
      </c>
      <c r="D9171" t="s">
        <v>112</v>
      </c>
      <c r="E9171" t="s">
        <v>476</v>
      </c>
      <c r="F9171" s="174" t="n">
        <v>2046</v>
      </c>
      <c r="G9171" s="175" t="n">
        <v>39</v>
      </c>
      <c r="H9171" s="176" t="n">
        <v>2379.60832663832</v>
      </c>
      <c r="I9171" s="177" t="n">
        <v>4627087.56420381</v>
      </c>
      <c r="J9171" s="178" t="str">
        <f>IF(I9171&gt;0,H9171/I9171,0)</f>
      </c>
      <c r="K9171" s="179" t="str">
        <f>1-EXP(-J9171)</f>
      </c>
      <c r="L9171" s="180" t="str">
        <f>IF(G9171=30,1,M9170)</f>
      </c>
      <c r="M9171" s="181" t="str">
        <f>L9171*(1-K9171)</f>
      </c>
    </row>
    <row r="9172">
      <c r="A9172" t="s">
        <v>164</v>
      </c>
      <c r="B9172" t="s">
        <v>112</v>
      </c>
      <c r="C9172" s="32" t="s">
        <v>377</v>
      </c>
      <c r="D9172" t="s">
        <v>112</v>
      </c>
      <c r="E9172" t="s">
        <v>476</v>
      </c>
      <c r="F9172" s="174" t="n">
        <v>2046</v>
      </c>
      <c r="G9172" s="175" t="n">
        <v>40</v>
      </c>
      <c r="H9172" s="176" t="n">
        <v>3135.23619390153</v>
      </c>
      <c r="I9172" s="177" t="n">
        <v>4541927.1670523</v>
      </c>
      <c r="J9172" s="178" t="str">
        <f>IF(I9172&gt;0,H9172/I9172,0)</f>
      </c>
      <c r="K9172" s="179" t="str">
        <f>1-EXP(-J9172)</f>
      </c>
      <c r="L9172" s="180" t="str">
        <f>IF(G9172=30,1,M9171)</f>
      </c>
      <c r="M9172" s="181" t="str">
        <f>L9172*(1-K9172)</f>
      </c>
    </row>
    <row r="9173">
      <c r="A9173" t="s">
        <v>164</v>
      </c>
      <c r="B9173" t="s">
        <v>112</v>
      </c>
      <c r="C9173" s="32" t="s">
        <v>377</v>
      </c>
      <c r="D9173" t="s">
        <v>112</v>
      </c>
      <c r="E9173" t="s">
        <v>476</v>
      </c>
      <c r="F9173" s="174" t="n">
        <v>2046</v>
      </c>
      <c r="G9173" s="175" t="n">
        <v>41</v>
      </c>
      <c r="H9173" s="176" t="n">
        <v>3484.98596491422</v>
      </c>
      <c r="I9173" s="177" t="n">
        <v>4477385.20615398</v>
      </c>
      <c r="J9173" s="178" t="str">
        <f>IF(I9173&gt;0,H9173/I9173,0)</f>
      </c>
      <c r="K9173" s="179" t="str">
        <f>1-EXP(-J9173)</f>
      </c>
      <c r="L9173" s="180" t="str">
        <f>IF(G9173=30,1,M9172)</f>
      </c>
      <c r="M9173" s="181" t="str">
        <f>L9173*(1-K9173)</f>
      </c>
    </row>
    <row r="9174">
      <c r="A9174" t="s">
        <v>164</v>
      </c>
      <c r="B9174" t="s">
        <v>112</v>
      </c>
      <c r="C9174" s="32" t="s">
        <v>377</v>
      </c>
      <c r="D9174" t="s">
        <v>112</v>
      </c>
      <c r="E9174" t="s">
        <v>476</v>
      </c>
      <c r="F9174" s="174" t="n">
        <v>2046</v>
      </c>
      <c r="G9174" s="175" t="n">
        <v>42</v>
      </c>
      <c r="H9174" s="176" t="n">
        <v>3669.67287716951</v>
      </c>
      <c r="I9174" s="177" t="n">
        <v>4346272.27055621</v>
      </c>
      <c r="J9174" s="178" t="str">
        <f>IF(I9174&gt;0,H9174/I9174,0)</f>
      </c>
      <c r="K9174" s="179" t="str">
        <f>1-EXP(-J9174)</f>
      </c>
      <c r="L9174" s="180" t="str">
        <f>IF(G9174=30,1,M9173)</f>
      </c>
      <c r="M9174" s="181" t="str">
        <f>L9174*(1-K9174)</f>
      </c>
    </row>
    <row r="9175">
      <c r="A9175" t="s">
        <v>164</v>
      </c>
      <c r="B9175" t="s">
        <v>112</v>
      </c>
      <c r="C9175" s="32" t="s">
        <v>377</v>
      </c>
      <c r="D9175" t="s">
        <v>112</v>
      </c>
      <c r="E9175" t="s">
        <v>476</v>
      </c>
      <c r="F9175" s="174" t="n">
        <v>2046</v>
      </c>
      <c r="G9175" s="175" t="n">
        <v>43</v>
      </c>
      <c r="H9175" s="176" t="n">
        <v>3926.00246296081</v>
      </c>
      <c r="I9175" s="177" t="n">
        <v>4276884.21750615</v>
      </c>
      <c r="J9175" s="178" t="str">
        <f>IF(I9175&gt;0,H9175/I9175,0)</f>
      </c>
      <c r="K9175" s="179" t="str">
        <f>1-EXP(-J9175)</f>
      </c>
      <c r="L9175" s="180" t="str">
        <f>IF(G9175=30,1,M9174)</f>
      </c>
      <c r="M9175" s="181" t="str">
        <f>L9175*(1-K9175)</f>
      </c>
    </row>
    <row r="9176">
      <c r="A9176" t="s">
        <v>164</v>
      </c>
      <c r="B9176" t="s">
        <v>112</v>
      </c>
      <c r="C9176" s="32" t="s">
        <v>377</v>
      </c>
      <c r="D9176" t="s">
        <v>112</v>
      </c>
      <c r="E9176" t="s">
        <v>476</v>
      </c>
      <c r="F9176" s="174" t="n">
        <v>2046</v>
      </c>
      <c r="G9176" s="175" t="n">
        <v>44</v>
      </c>
      <c r="H9176" s="176" t="n">
        <v>4410.50066605777</v>
      </c>
      <c r="I9176" s="177" t="n">
        <v>4248189.74534617</v>
      </c>
      <c r="J9176" s="178" t="str">
        <f>IF(I9176&gt;0,H9176/I9176,0)</f>
      </c>
      <c r="K9176" s="179" t="str">
        <f>1-EXP(-J9176)</f>
      </c>
      <c r="L9176" s="180" t="str">
        <f>IF(G9176=30,1,M9175)</f>
      </c>
      <c r="M9176" s="181" t="str">
        <f>L9176*(1-K9176)</f>
      </c>
    </row>
    <row r="9177">
      <c r="A9177" t="s">
        <v>164</v>
      </c>
      <c r="B9177" t="s">
        <v>112</v>
      </c>
      <c r="C9177" s="32" t="s">
        <v>377</v>
      </c>
      <c r="D9177" t="s">
        <v>112</v>
      </c>
      <c r="E9177" t="s">
        <v>476</v>
      </c>
      <c r="F9177" s="174" t="n">
        <v>2046</v>
      </c>
      <c r="G9177" s="175" t="n">
        <v>45</v>
      </c>
      <c r="H9177" s="176" t="n">
        <v>5615.35979289176</v>
      </c>
      <c r="I9177" s="177" t="n">
        <v>4221927.93062982</v>
      </c>
      <c r="J9177" s="178" t="str">
        <f>IF(I9177&gt;0,H9177/I9177,0)</f>
      </c>
      <c r="K9177" s="179" t="str">
        <f>1-EXP(-J9177)</f>
      </c>
      <c r="L9177" s="180" t="str">
        <f>IF(G9177=30,1,M9176)</f>
      </c>
      <c r="M9177" s="181" t="str">
        <f>L9177*(1-K9177)</f>
      </c>
    </row>
    <row r="9178">
      <c r="A9178" t="s">
        <v>164</v>
      </c>
      <c r="B9178" t="s">
        <v>112</v>
      </c>
      <c r="C9178" s="32" t="s">
        <v>377</v>
      </c>
      <c r="D9178" t="s">
        <v>112</v>
      </c>
      <c r="E9178" t="s">
        <v>476</v>
      </c>
      <c r="F9178" s="174" t="n">
        <v>2046</v>
      </c>
      <c r="G9178" s="175" t="n">
        <v>46</v>
      </c>
      <c r="H9178" s="176" t="n">
        <v>6174.79230916644</v>
      </c>
      <c r="I9178" s="177" t="n">
        <v>4193747.77608023</v>
      </c>
      <c r="J9178" s="178" t="str">
        <f>IF(I9178&gt;0,H9178/I9178,0)</f>
      </c>
      <c r="K9178" s="179" t="str">
        <f>1-EXP(-J9178)</f>
      </c>
      <c r="L9178" s="180" t="str">
        <f>IF(G9178=30,1,M9177)</f>
      </c>
      <c r="M9178" s="181" t="str">
        <f>L9178*(1-K9178)</f>
      </c>
    </row>
    <row r="9179">
      <c r="A9179" t="s">
        <v>164</v>
      </c>
      <c r="B9179" t="s">
        <v>112</v>
      </c>
      <c r="C9179" s="32" t="s">
        <v>377</v>
      </c>
      <c r="D9179" t="s">
        <v>112</v>
      </c>
      <c r="E9179" t="s">
        <v>476</v>
      </c>
      <c r="F9179" s="174" t="n">
        <v>2046</v>
      </c>
      <c r="G9179" s="175" t="n">
        <v>47</v>
      </c>
      <c r="H9179" s="176" t="n">
        <v>6778.33460005963</v>
      </c>
      <c r="I9179" s="177" t="n">
        <v>4204006.68070434</v>
      </c>
      <c r="J9179" s="178" t="str">
        <f>IF(I9179&gt;0,H9179/I9179,0)</f>
      </c>
      <c r="K9179" s="179" t="str">
        <f>1-EXP(-J9179)</f>
      </c>
      <c r="L9179" s="180" t="str">
        <f>IF(G9179=30,1,M9178)</f>
      </c>
      <c r="M9179" s="181" t="str">
        <f>L9179*(1-K9179)</f>
      </c>
    </row>
    <row r="9180">
      <c r="A9180" t="s">
        <v>164</v>
      </c>
      <c r="B9180" t="s">
        <v>112</v>
      </c>
      <c r="C9180" s="32" t="s">
        <v>377</v>
      </c>
      <c r="D9180" t="s">
        <v>112</v>
      </c>
      <c r="E9180" t="s">
        <v>476</v>
      </c>
      <c r="F9180" s="174" t="n">
        <v>2046</v>
      </c>
      <c r="G9180" s="175" t="n">
        <v>48</v>
      </c>
      <c r="H9180" s="176" t="n">
        <v>7518.1617291292</v>
      </c>
      <c r="I9180" s="177" t="n">
        <v>4251046.76386907</v>
      </c>
      <c r="J9180" s="178" t="str">
        <f>IF(I9180&gt;0,H9180/I9180,0)</f>
      </c>
      <c r="K9180" s="179" t="str">
        <f>1-EXP(-J9180)</f>
      </c>
      <c r="L9180" s="180" t="str">
        <f>IF(G9180=30,1,M9179)</f>
      </c>
      <c r="M9180" s="181" t="str">
        <f>L9180*(1-K9180)</f>
      </c>
    </row>
    <row r="9181">
      <c r="A9181" t="s">
        <v>164</v>
      </c>
      <c r="B9181" t="s">
        <v>112</v>
      </c>
      <c r="C9181" s="32" t="s">
        <v>377</v>
      </c>
      <c r="D9181" t="s">
        <v>112</v>
      </c>
      <c r="E9181" t="s">
        <v>476</v>
      </c>
      <c r="F9181" s="174" t="n">
        <v>2046</v>
      </c>
      <c r="G9181" s="175" t="n">
        <v>49</v>
      </c>
      <c r="H9181" s="176" t="n">
        <v>8681.00179140219</v>
      </c>
      <c r="I9181" s="177" t="n">
        <v>4370139.62205347</v>
      </c>
      <c r="J9181" s="178" t="str">
        <f>IF(I9181&gt;0,H9181/I9181,0)</f>
      </c>
      <c r="K9181" s="179" t="str">
        <f>1-EXP(-J9181)</f>
      </c>
      <c r="L9181" s="180" t="str">
        <f>IF(G9181=30,1,M9180)</f>
      </c>
      <c r="M9181" s="181" t="str">
        <f>L9181*(1-K9181)</f>
      </c>
    </row>
    <row r="9182">
      <c r="A9182" t="s">
        <v>164</v>
      </c>
      <c r="B9182" t="s">
        <v>112</v>
      </c>
      <c r="C9182" s="32" t="s">
        <v>377</v>
      </c>
      <c r="D9182" t="s">
        <v>112</v>
      </c>
      <c r="E9182" t="s">
        <v>476</v>
      </c>
      <c r="F9182" s="174" t="n">
        <v>2046</v>
      </c>
      <c r="G9182" s="175" t="n">
        <v>50</v>
      </c>
      <c r="H9182" s="176" t="n">
        <v>9778.47203453189</v>
      </c>
      <c r="I9182" s="177" t="n">
        <v>4314676.12253259</v>
      </c>
      <c r="J9182" s="178" t="str">
        <f>IF(I9182&gt;0,H9182/I9182,0)</f>
      </c>
      <c r="K9182" s="179" t="str">
        <f>1-EXP(-J9182)</f>
      </c>
      <c r="L9182" s="180" t="str">
        <f>IF(G9182=30,1,M9181)</f>
      </c>
      <c r="M9182" s="181" t="str">
        <f>L9182*(1-K9182)</f>
      </c>
    </row>
    <row r="9183">
      <c r="A9183" t="s">
        <v>164</v>
      </c>
      <c r="B9183" t="s">
        <v>112</v>
      </c>
      <c r="C9183" s="32" t="s">
        <v>377</v>
      </c>
      <c r="D9183" t="s">
        <v>112</v>
      </c>
      <c r="E9183" t="s">
        <v>476</v>
      </c>
      <c r="F9183" s="174" t="n">
        <v>2046</v>
      </c>
      <c r="G9183" s="175" t="n">
        <v>51</v>
      </c>
      <c r="H9183" s="176" t="n">
        <v>10489.2848771991</v>
      </c>
      <c r="I9183" s="177" t="n">
        <v>4228447.29097352</v>
      </c>
      <c r="J9183" s="178" t="str">
        <f>IF(I9183&gt;0,H9183/I9183,0)</f>
      </c>
      <c r="K9183" s="179" t="str">
        <f>1-EXP(-J9183)</f>
      </c>
      <c r="L9183" s="180" t="str">
        <f>IF(G9183=30,1,M9182)</f>
      </c>
      <c r="M9183" s="181" t="str">
        <f>L9183*(1-K9183)</f>
      </c>
    </row>
    <row r="9184">
      <c r="A9184" t="s">
        <v>164</v>
      </c>
      <c r="B9184" t="s">
        <v>112</v>
      </c>
      <c r="C9184" s="32" t="s">
        <v>377</v>
      </c>
      <c r="D9184" t="s">
        <v>112</v>
      </c>
      <c r="E9184" t="s">
        <v>476</v>
      </c>
      <c r="F9184" s="174" t="n">
        <v>2046</v>
      </c>
      <c r="G9184" s="175" t="n">
        <v>52</v>
      </c>
      <c r="H9184" s="176" t="n">
        <v>11266.894882831</v>
      </c>
      <c r="I9184" s="177" t="n">
        <v>4156654.43393654</v>
      </c>
      <c r="J9184" s="178" t="str">
        <f>IF(I9184&gt;0,H9184/I9184,0)</f>
      </c>
      <c r="K9184" s="179" t="str">
        <f>1-EXP(-J9184)</f>
      </c>
      <c r="L9184" s="180" t="str">
        <f>IF(G9184=30,1,M9183)</f>
      </c>
      <c r="M9184" s="181" t="str">
        <f>L9184*(1-K9184)</f>
      </c>
    </row>
    <row r="9185">
      <c r="A9185" t="s">
        <v>164</v>
      </c>
      <c r="B9185" t="s">
        <v>112</v>
      </c>
      <c r="C9185" s="32" t="s">
        <v>377</v>
      </c>
      <c r="D9185" t="s">
        <v>112</v>
      </c>
      <c r="E9185" t="s">
        <v>476</v>
      </c>
      <c r="F9185" s="174" t="n">
        <v>2046</v>
      </c>
      <c r="G9185" s="175" t="n">
        <v>53</v>
      </c>
      <c r="H9185" s="176" t="n">
        <v>12080.5105142657</v>
      </c>
      <c r="I9185" s="177" t="n">
        <v>4087000.34073118</v>
      </c>
      <c r="J9185" s="178" t="str">
        <f>IF(I9185&gt;0,H9185/I9185,0)</f>
      </c>
      <c r="K9185" s="179" t="str">
        <f>1-EXP(-J9185)</f>
      </c>
      <c r="L9185" s="180" t="str">
        <f>IF(G9185=30,1,M9184)</f>
      </c>
      <c r="M9185" s="181" t="str">
        <f>L9185*(1-K9185)</f>
      </c>
    </row>
    <row r="9186">
      <c r="A9186" t="s">
        <v>164</v>
      </c>
      <c r="B9186" t="s">
        <v>112</v>
      </c>
      <c r="C9186" s="32" t="s">
        <v>377</v>
      </c>
      <c r="D9186" t="s">
        <v>112</v>
      </c>
      <c r="E9186" t="s">
        <v>476</v>
      </c>
      <c r="F9186" s="174" t="n">
        <v>2046</v>
      </c>
      <c r="G9186" s="175" t="n">
        <v>54</v>
      </c>
      <c r="H9186" s="176" t="n">
        <v>13178.8999449307</v>
      </c>
      <c r="I9186" s="177" t="n">
        <v>4102277.15904371</v>
      </c>
      <c r="J9186" s="178" t="str">
        <f>IF(I9186&gt;0,H9186/I9186,0)</f>
      </c>
      <c r="K9186" s="179" t="str">
        <f>1-EXP(-J9186)</f>
      </c>
      <c r="L9186" s="180" t="str">
        <f>IF(G9186=30,1,M9185)</f>
      </c>
      <c r="M9186" s="181" t="str">
        <f>L9186*(1-K9186)</f>
      </c>
    </row>
    <row r="9187">
      <c r="A9187" t="s">
        <v>164</v>
      </c>
      <c r="B9187" t="s">
        <v>112</v>
      </c>
      <c r="C9187" s="32" t="s">
        <v>377</v>
      </c>
      <c r="D9187" t="s">
        <v>112</v>
      </c>
      <c r="E9187" t="s">
        <v>476</v>
      </c>
      <c r="F9187" s="174" t="n">
        <v>2046</v>
      </c>
      <c r="G9187" s="175" t="n">
        <v>55</v>
      </c>
      <c r="H9187" s="176" t="n">
        <v>14081.4435221238</v>
      </c>
      <c r="I9187" s="177" t="n">
        <v>4096638.8686517</v>
      </c>
      <c r="J9187" s="178" t="str">
        <f>IF(I9187&gt;0,H9187/I9187,0)</f>
      </c>
      <c r="K9187" s="179" t="str">
        <f>1-EXP(-J9187)</f>
      </c>
      <c r="L9187" s="180" t="str">
        <f>IF(G9187=30,1,M9186)</f>
      </c>
      <c r="M9187" s="181" t="str">
        <f>L9187*(1-K9187)</f>
      </c>
    </row>
    <row r="9188">
      <c r="A9188" t="s">
        <v>164</v>
      </c>
      <c r="B9188" t="s">
        <v>112</v>
      </c>
      <c r="C9188" s="32" t="s">
        <v>377</v>
      </c>
      <c r="D9188" t="s">
        <v>112</v>
      </c>
      <c r="E9188" t="s">
        <v>476</v>
      </c>
      <c r="F9188" s="174" t="n">
        <v>2046</v>
      </c>
      <c r="G9188" s="175" t="n">
        <v>56</v>
      </c>
      <c r="H9188" s="176" t="n">
        <v>20498.3655396287</v>
      </c>
      <c r="I9188" s="177" t="n">
        <v>6023024.23107638</v>
      </c>
      <c r="J9188" s="178" t="str">
        <f>IF(I9188&gt;0,H9188/I9188,0)</f>
      </c>
      <c r="K9188" s="179" t="str">
        <f>1-EXP(-J9188)</f>
      </c>
      <c r="L9188" s="180" t="str">
        <f>IF(G9188=30,1,M9187)</f>
      </c>
      <c r="M9188" s="181" t="str">
        <f>L9188*(1-K9188)</f>
      </c>
    </row>
    <row r="9189">
      <c r="A9189" t="s">
        <v>164</v>
      </c>
      <c r="B9189" t="s">
        <v>112</v>
      </c>
      <c r="C9189" s="32" t="s">
        <v>377</v>
      </c>
      <c r="D9189" t="s">
        <v>112</v>
      </c>
      <c r="E9189" t="s">
        <v>476</v>
      </c>
      <c r="F9189" s="174" t="n">
        <v>2046</v>
      </c>
      <c r="G9189" s="175" t="n">
        <v>57</v>
      </c>
      <c r="H9189" s="176" t="n">
        <v>16332.3787871042</v>
      </c>
      <c r="I9189" s="177" t="n">
        <v>4006890.98110595</v>
      </c>
      <c r="J9189" s="178" t="str">
        <f>IF(I9189&gt;0,H9189/I9189,0)</f>
      </c>
      <c r="K9189" s="179" t="str">
        <f>1-EXP(-J9189)</f>
      </c>
      <c r="L9189" s="180" t="str">
        <f>IF(G9189=30,1,M9188)</f>
      </c>
      <c r="M9189" s="181" t="str">
        <f>L9189*(1-K9189)</f>
      </c>
    </row>
    <row r="9190">
      <c r="A9190" t="s">
        <v>164</v>
      </c>
      <c r="B9190" t="s">
        <v>112</v>
      </c>
      <c r="C9190" s="32" t="s">
        <v>377</v>
      </c>
      <c r="D9190" t="s">
        <v>112</v>
      </c>
      <c r="E9190" t="s">
        <v>476</v>
      </c>
      <c r="F9190" s="174" t="n">
        <v>2046</v>
      </c>
      <c r="G9190" s="175" t="n">
        <v>58</v>
      </c>
      <c r="H9190" s="176" t="n">
        <v>17635.6400142207</v>
      </c>
      <c r="I9190" s="177" t="n">
        <v>3962672.80207962</v>
      </c>
      <c r="J9190" s="178" t="str">
        <f>IF(I9190&gt;0,H9190/I9190,0)</f>
      </c>
      <c r="K9190" s="179" t="str">
        <f>1-EXP(-J9190)</f>
      </c>
      <c r="L9190" s="180" t="str">
        <f>IF(G9190=30,1,M9189)</f>
      </c>
      <c r="M9190" s="181" t="str">
        <f>L9190*(1-K9190)</f>
      </c>
    </row>
    <row r="9191">
      <c r="A9191" t="s">
        <v>164</v>
      </c>
      <c r="B9191" t="s">
        <v>112</v>
      </c>
      <c r="C9191" s="32" t="s">
        <v>377</v>
      </c>
      <c r="D9191" t="s">
        <v>112</v>
      </c>
      <c r="E9191" t="s">
        <v>476</v>
      </c>
      <c r="F9191" s="174" t="n">
        <v>2046</v>
      </c>
      <c r="G9191" s="175" t="n">
        <v>59</v>
      </c>
      <c r="H9191" s="176" t="n">
        <v>18558.7546629096</v>
      </c>
      <c r="I9191" s="177" t="n">
        <v>3810849.67368501</v>
      </c>
      <c r="J9191" s="178" t="str">
        <f>IF(I9191&gt;0,H9191/I9191,0)</f>
      </c>
      <c r="K9191" s="179" t="str">
        <f>1-EXP(-J9191)</f>
      </c>
      <c r="L9191" s="180" t="str">
        <f>IF(G9191=30,1,M9190)</f>
      </c>
      <c r="M9191" s="181" t="str">
        <f>L9191*(1-K9191)</f>
      </c>
    </row>
    <row r="9192">
      <c r="A9192" t="s">
        <v>164</v>
      </c>
      <c r="B9192" t="s">
        <v>112</v>
      </c>
      <c r="C9192" s="32" t="s">
        <v>377</v>
      </c>
      <c r="D9192" t="s">
        <v>112</v>
      </c>
      <c r="E9192" t="s">
        <v>476</v>
      </c>
      <c r="F9192" s="174" t="n">
        <v>2046</v>
      </c>
      <c r="G9192" s="175" t="n">
        <v>60</v>
      </c>
      <c r="H9192" s="176" t="n">
        <v>19714.0042930444</v>
      </c>
      <c r="I9192" s="177" t="n">
        <v>3746609.86538343</v>
      </c>
      <c r="J9192" s="178" t="str">
        <f>IF(I9192&gt;0,H9192/I9192,0)</f>
      </c>
      <c r="K9192" s="179" t="str">
        <f>1-EXP(-J9192)</f>
      </c>
      <c r="L9192" s="180" t="str">
        <f>IF(G9192=30,1,M9191)</f>
      </c>
      <c r="M9192" s="181" t="str">
        <f>L9192*(1-K9192)</f>
      </c>
    </row>
    <row r="9193">
      <c r="A9193" t="s">
        <v>164</v>
      </c>
      <c r="B9193" t="s">
        <v>112</v>
      </c>
      <c r="C9193" s="32" t="s">
        <v>377</v>
      </c>
      <c r="D9193" t="s">
        <v>112</v>
      </c>
      <c r="E9193" t="s">
        <v>476</v>
      </c>
      <c r="F9193" s="174" t="n">
        <v>2046</v>
      </c>
      <c r="G9193" s="175" t="n">
        <v>61</v>
      </c>
      <c r="H9193" s="176" t="n">
        <v>21725.9087989971</v>
      </c>
      <c r="I9193" s="177" t="n">
        <v>3763511.83295194</v>
      </c>
      <c r="J9193" s="178" t="str">
        <f>IF(I9193&gt;0,H9193/I9193,0)</f>
      </c>
      <c r="K9193" s="179" t="str">
        <f>1-EXP(-J9193)</f>
      </c>
      <c r="L9193" s="180" t="str">
        <f>IF(G9193=30,1,M9192)</f>
      </c>
      <c r="M9193" s="181" t="str">
        <f>L9193*(1-K9193)</f>
      </c>
    </row>
    <row r="9194">
      <c r="A9194" t="s">
        <v>164</v>
      </c>
      <c r="B9194" t="s">
        <v>112</v>
      </c>
      <c r="C9194" s="32" t="s">
        <v>377</v>
      </c>
      <c r="D9194" t="s">
        <v>112</v>
      </c>
      <c r="E9194" t="s">
        <v>476</v>
      </c>
      <c r="F9194" s="174" t="n">
        <v>2046</v>
      </c>
      <c r="G9194" s="175" t="n">
        <v>62</v>
      </c>
      <c r="H9194" s="176" t="n">
        <v>24064.7494789504</v>
      </c>
      <c r="I9194" s="177" t="n">
        <v>3798395.85959019</v>
      </c>
      <c r="J9194" s="178" t="str">
        <f>IF(I9194&gt;0,H9194/I9194,0)</f>
      </c>
      <c r="K9194" s="179" t="str">
        <f>1-EXP(-J9194)</f>
      </c>
      <c r="L9194" s="180" t="str">
        <f>IF(G9194=30,1,M9193)</f>
      </c>
      <c r="M9194" s="181" t="str">
        <f>L9194*(1-K9194)</f>
      </c>
    </row>
    <row r="9195">
      <c r="A9195" t="s">
        <v>164</v>
      </c>
      <c r="B9195" t="s">
        <v>112</v>
      </c>
      <c r="C9195" s="32" t="s">
        <v>377</v>
      </c>
      <c r="D9195" t="s">
        <v>112</v>
      </c>
      <c r="E9195" t="s">
        <v>476</v>
      </c>
      <c r="F9195" s="174" t="n">
        <v>2046</v>
      </c>
      <c r="G9195" s="175" t="n">
        <v>63</v>
      </c>
      <c r="H9195" s="176" t="n">
        <v>25954.3940498838</v>
      </c>
      <c r="I9195" s="177" t="n">
        <v>3732956.94331815</v>
      </c>
      <c r="J9195" s="178" t="str">
        <f>IF(I9195&gt;0,H9195/I9195,0)</f>
      </c>
      <c r="K9195" s="179" t="str">
        <f>1-EXP(-J9195)</f>
      </c>
      <c r="L9195" s="180" t="str">
        <f>IF(G9195=30,1,M9194)</f>
      </c>
      <c r="M9195" s="181" t="str">
        <f>L9195*(1-K9195)</f>
      </c>
    </row>
    <row r="9196">
      <c r="A9196" t="s">
        <v>164</v>
      </c>
      <c r="B9196" t="s">
        <v>112</v>
      </c>
      <c r="C9196" s="32" t="s">
        <v>377</v>
      </c>
      <c r="D9196" t="s">
        <v>112</v>
      </c>
      <c r="E9196" t="s">
        <v>476</v>
      </c>
      <c r="F9196" s="174" t="n">
        <v>2046</v>
      </c>
      <c r="G9196" s="175" t="n">
        <v>64</v>
      </c>
      <c r="H9196" s="176" t="n">
        <v>27233.4322935475</v>
      </c>
      <c r="I9196" s="177" t="n">
        <v>3566923.57171292</v>
      </c>
      <c r="J9196" s="178" t="str">
        <f>IF(I9196&gt;0,H9196/I9196,0)</f>
      </c>
      <c r="K9196" s="179" t="str">
        <f>1-EXP(-J9196)</f>
      </c>
      <c r="L9196" s="180" t="str">
        <f>IF(G9196=30,1,M9195)</f>
      </c>
      <c r="M9196" s="181" t="str">
        <f>L9196*(1-K9196)</f>
      </c>
    </row>
    <row r="9197">
      <c r="A9197" t="s">
        <v>164</v>
      </c>
      <c r="B9197" t="s">
        <v>112</v>
      </c>
      <c r="C9197" s="32" t="s">
        <v>377</v>
      </c>
      <c r="D9197" t="s">
        <v>112</v>
      </c>
      <c r="E9197" t="s">
        <v>476</v>
      </c>
      <c r="F9197" s="174" t="n">
        <v>2046</v>
      </c>
      <c r="G9197" s="175" t="n">
        <v>65</v>
      </c>
      <c r="H9197" s="176" t="n">
        <v>27547.805745584</v>
      </c>
      <c r="I9197" s="177" t="n">
        <v>3453589.10354515</v>
      </c>
      <c r="J9197" s="178" t="str">
        <f>IF(I9197&gt;0,H9197/I9197,0)</f>
      </c>
      <c r="K9197" s="179" t="str">
        <f>1-EXP(-J9197)</f>
      </c>
      <c r="L9197" s="180" t="str">
        <f>IF(G9197=30,1,M9196)</f>
      </c>
      <c r="M9197" s="181" t="str">
        <f>L9197*(1-K9197)</f>
      </c>
    </row>
    <row r="9198">
      <c r="A9198" t="s">
        <v>164</v>
      </c>
      <c r="B9198" t="s">
        <v>112</v>
      </c>
      <c r="C9198" s="32" t="s">
        <v>377</v>
      </c>
      <c r="D9198" t="s">
        <v>112</v>
      </c>
      <c r="E9198" t="s">
        <v>476</v>
      </c>
      <c r="F9198" s="174" t="n">
        <v>2046</v>
      </c>
      <c r="G9198" s="175" t="n">
        <v>66</v>
      </c>
      <c r="H9198" s="176" t="n">
        <v>29359.0828612976</v>
      </c>
      <c r="I9198" s="177" t="n">
        <v>3352012.54010365</v>
      </c>
      <c r="J9198" s="178" t="str">
        <f>IF(I9198&gt;0,H9198/I9198,0)</f>
      </c>
      <c r="K9198" s="179" t="str">
        <f>1-EXP(-J9198)</f>
      </c>
      <c r="L9198" s="180" t="str">
        <f>IF(G9198=30,1,M9197)</f>
      </c>
      <c r="M9198" s="181" t="str">
        <f>L9198*(1-K9198)</f>
      </c>
    </row>
    <row r="9199">
      <c r="A9199" t="s">
        <v>164</v>
      </c>
      <c r="B9199" t="s">
        <v>112</v>
      </c>
      <c r="C9199" s="32" t="s">
        <v>377</v>
      </c>
      <c r="D9199" t="s">
        <v>112</v>
      </c>
      <c r="E9199" t="s">
        <v>476</v>
      </c>
      <c r="F9199" s="174" t="n">
        <v>2046</v>
      </c>
      <c r="G9199" s="175" t="n">
        <v>67</v>
      </c>
      <c r="H9199" s="176" t="n">
        <v>31193.9313305106</v>
      </c>
      <c r="I9199" s="177" t="n">
        <v>3242585.4088626</v>
      </c>
      <c r="J9199" s="178" t="str">
        <f>IF(I9199&gt;0,H9199/I9199,0)</f>
      </c>
      <c r="K9199" s="179" t="str">
        <f>1-EXP(-J9199)</f>
      </c>
      <c r="L9199" s="180" t="str">
        <f>IF(G9199=30,1,M9198)</f>
      </c>
      <c r="M9199" s="181" t="str">
        <f>L9199*(1-K9199)</f>
      </c>
    </row>
    <row r="9200">
      <c r="A9200" t="s">
        <v>164</v>
      </c>
      <c r="B9200" t="s">
        <v>112</v>
      </c>
      <c r="C9200" s="32" t="s">
        <v>377</v>
      </c>
      <c r="D9200" t="s">
        <v>112</v>
      </c>
      <c r="E9200" t="s">
        <v>476</v>
      </c>
      <c r="F9200" s="174" t="n">
        <v>2046</v>
      </c>
      <c r="G9200" s="175" t="n">
        <v>68</v>
      </c>
      <c r="H9200" s="176" t="n">
        <v>32934.803345844</v>
      </c>
      <c r="I9200" s="177" t="n">
        <v>3114861.14426217</v>
      </c>
      <c r="J9200" s="178" t="str">
        <f>IF(I9200&gt;0,H9200/I9200,0)</f>
      </c>
      <c r="K9200" s="179" t="str">
        <f>1-EXP(-J9200)</f>
      </c>
      <c r="L9200" s="180" t="str">
        <f>IF(G9200=30,1,M9199)</f>
      </c>
      <c r="M9200" s="181" t="str">
        <f>L9200*(1-K9200)</f>
      </c>
    </row>
    <row r="9201">
      <c r="A9201" t="s">
        <v>164</v>
      </c>
      <c r="B9201" t="s">
        <v>112</v>
      </c>
      <c r="C9201" s="32" t="s">
        <v>377</v>
      </c>
      <c r="D9201" t="s">
        <v>112</v>
      </c>
      <c r="E9201" t="s">
        <v>476</v>
      </c>
      <c r="F9201" s="174" t="n">
        <v>2046</v>
      </c>
      <c r="G9201" s="175" t="n">
        <v>69</v>
      </c>
      <c r="H9201" s="176" t="n">
        <v>34900.3801888123</v>
      </c>
      <c r="I9201" s="177" t="n">
        <v>2997826.96901562</v>
      </c>
      <c r="J9201" s="178" t="str">
        <f>IF(I9201&gt;0,H9201/I9201,0)</f>
      </c>
      <c r="K9201" s="179" t="str">
        <f>1-EXP(-J9201)</f>
      </c>
      <c r="L9201" s="180" t="str">
        <f>IF(G9201=30,1,M9200)</f>
      </c>
      <c r="M9201" s="181" t="str">
        <f>L9201*(1-K9201)</f>
      </c>
    </row>
    <row r="9202">
      <c r="A9202" t="s">
        <v>164</v>
      </c>
      <c r="B9202" t="s">
        <v>112</v>
      </c>
      <c r="C9202" s="32" t="s">
        <v>377</v>
      </c>
      <c r="D9202" t="s">
        <v>112</v>
      </c>
      <c r="E9202" t="s">
        <v>476</v>
      </c>
      <c r="F9202" s="174" t="n">
        <v>2047</v>
      </c>
      <c r="G9202" s="175" t="n">
        <v>30</v>
      </c>
      <c r="H9202" s="176" t="n">
        <v>620.226687259566</v>
      </c>
      <c r="I9202" s="177" t="n">
        <v>4320502.14035755</v>
      </c>
      <c r="J9202" s="178" t="str">
        <f>IF(I9202&gt;0,H9202/I9202,0)</f>
      </c>
      <c r="K9202" s="179" t="str">
        <f>1-EXP(-J9202)</f>
      </c>
      <c r="L9202" s="180" t="str">
        <f>IF(G9202=30,1,M9201)</f>
      </c>
      <c r="M9202" s="181" t="str">
        <f>L9202*(1-K9202)</f>
      </c>
    </row>
    <row r="9203">
      <c r="A9203" t="s">
        <v>164</v>
      </c>
      <c r="B9203" t="s">
        <v>112</v>
      </c>
      <c r="C9203" s="32" t="s">
        <v>377</v>
      </c>
      <c r="D9203" t="s">
        <v>112</v>
      </c>
      <c r="E9203" t="s">
        <v>476</v>
      </c>
      <c r="F9203" s="174" t="n">
        <v>2047</v>
      </c>
      <c r="G9203" s="175" t="n">
        <v>31</v>
      </c>
      <c r="H9203" s="176" t="n">
        <v>938.945085385781</v>
      </c>
      <c r="I9203" s="177" t="n">
        <v>4583251.99254384</v>
      </c>
      <c r="J9203" s="178" t="str">
        <f>IF(I9203&gt;0,H9203/I9203,0)</f>
      </c>
      <c r="K9203" s="179" t="str">
        <f>1-EXP(-J9203)</f>
      </c>
      <c r="L9203" s="180" t="str">
        <f>IF(G9203=30,1,M9202)</f>
      </c>
      <c r="M9203" s="181" t="str">
        <f>L9203*(1-K9203)</f>
      </c>
    </row>
    <row r="9204">
      <c r="A9204" t="s">
        <v>164</v>
      </c>
      <c r="B9204" t="s">
        <v>112</v>
      </c>
      <c r="C9204" s="32" t="s">
        <v>377</v>
      </c>
      <c r="D9204" t="s">
        <v>112</v>
      </c>
      <c r="E9204" t="s">
        <v>476</v>
      </c>
      <c r="F9204" s="174" t="n">
        <v>2047</v>
      </c>
      <c r="G9204" s="175" t="n">
        <v>32</v>
      </c>
      <c r="H9204" s="176" t="n">
        <v>1033.52344198521</v>
      </c>
      <c r="I9204" s="177" t="n">
        <v>4632029.83842533</v>
      </c>
      <c r="J9204" s="178" t="str">
        <f>IF(I9204&gt;0,H9204/I9204,0)</f>
      </c>
      <c r="K9204" s="179" t="str">
        <f>1-EXP(-J9204)</f>
      </c>
      <c r="L9204" s="180" t="str">
        <f>IF(G9204=30,1,M9203)</f>
      </c>
      <c r="M9204" s="181" t="str">
        <f>L9204*(1-K9204)</f>
      </c>
    </row>
    <row r="9205">
      <c r="A9205" t="s">
        <v>164</v>
      </c>
      <c r="B9205" t="s">
        <v>112</v>
      </c>
      <c r="C9205" s="32" t="s">
        <v>377</v>
      </c>
      <c r="D9205" t="s">
        <v>112</v>
      </c>
      <c r="E9205" t="s">
        <v>476</v>
      </c>
      <c r="F9205" s="174" t="n">
        <v>2047</v>
      </c>
      <c r="G9205" s="175" t="n">
        <v>33</v>
      </c>
      <c r="H9205" s="176" t="n">
        <v>1110.2934293044</v>
      </c>
      <c r="I9205" s="177" t="n">
        <v>4698255.50323474</v>
      </c>
      <c r="J9205" s="178" t="str">
        <f>IF(I9205&gt;0,H9205/I9205,0)</f>
      </c>
      <c r="K9205" s="179" t="str">
        <f>1-EXP(-J9205)</f>
      </c>
      <c r="L9205" s="180" t="str">
        <f>IF(G9205=30,1,M9204)</f>
      </c>
      <c r="M9205" s="181" t="str">
        <f>L9205*(1-K9205)</f>
      </c>
    </row>
    <row r="9206">
      <c r="A9206" t="s">
        <v>164</v>
      </c>
      <c r="B9206" t="s">
        <v>112</v>
      </c>
      <c r="C9206" s="32" t="s">
        <v>377</v>
      </c>
      <c r="D9206" t="s">
        <v>112</v>
      </c>
      <c r="E9206" t="s">
        <v>476</v>
      </c>
      <c r="F9206" s="174" t="n">
        <v>2047</v>
      </c>
      <c r="G9206" s="175" t="n">
        <v>34</v>
      </c>
      <c r="H9206" s="176" t="n">
        <v>1199.6095748844</v>
      </c>
      <c r="I9206" s="177" t="n">
        <v>4765792.0114201</v>
      </c>
      <c r="J9206" s="178" t="str">
        <f>IF(I9206&gt;0,H9206/I9206,0)</f>
      </c>
      <c r="K9206" s="179" t="str">
        <f>1-EXP(-J9206)</f>
      </c>
      <c r="L9206" s="180" t="str">
        <f>IF(G9206=30,1,M9205)</f>
      </c>
      <c r="M9206" s="181" t="str">
        <f>L9206*(1-K9206)</f>
      </c>
    </row>
    <row r="9207">
      <c r="A9207" t="s">
        <v>164</v>
      </c>
      <c r="B9207" t="s">
        <v>112</v>
      </c>
      <c r="C9207" s="32" t="s">
        <v>377</v>
      </c>
      <c r="D9207" t="s">
        <v>112</v>
      </c>
      <c r="E9207" t="s">
        <v>476</v>
      </c>
      <c r="F9207" s="174" t="n">
        <v>2047</v>
      </c>
      <c r="G9207" s="175" t="n">
        <v>35</v>
      </c>
      <c r="H9207" s="176" t="n">
        <v>1657.77519003405</v>
      </c>
      <c r="I9207" s="177" t="n">
        <v>4877377.31848515</v>
      </c>
      <c r="J9207" s="178" t="str">
        <f>IF(I9207&gt;0,H9207/I9207,0)</f>
      </c>
      <c r="K9207" s="179" t="str">
        <f>1-EXP(-J9207)</f>
      </c>
      <c r="L9207" s="180" t="str">
        <f>IF(G9207=30,1,M9206)</f>
      </c>
      <c r="M9207" s="181" t="str">
        <f>L9207*(1-K9207)</f>
      </c>
    </row>
    <row r="9208">
      <c r="A9208" t="s">
        <v>164</v>
      </c>
      <c r="B9208" t="s">
        <v>112</v>
      </c>
      <c r="C9208" s="32" t="s">
        <v>377</v>
      </c>
      <c r="D9208" t="s">
        <v>112</v>
      </c>
      <c r="E9208" t="s">
        <v>476</v>
      </c>
      <c r="F9208" s="174" t="n">
        <v>2047</v>
      </c>
      <c r="G9208" s="175" t="n">
        <v>36</v>
      </c>
      <c r="H9208" s="176" t="n">
        <v>1932.67919011053</v>
      </c>
      <c r="I9208" s="177" t="n">
        <v>4847989.32686471</v>
      </c>
      <c r="J9208" s="178" t="str">
        <f>IF(I9208&gt;0,H9208/I9208,0)</f>
      </c>
      <c r="K9208" s="179" t="str">
        <f>1-EXP(-J9208)</f>
      </c>
      <c r="L9208" s="180" t="str">
        <f>IF(G9208=30,1,M9207)</f>
      </c>
      <c r="M9208" s="181" t="str">
        <f>L9208*(1-K9208)</f>
      </c>
    </row>
    <row r="9209">
      <c r="A9209" t="s">
        <v>164</v>
      </c>
      <c r="B9209" t="s">
        <v>112</v>
      </c>
      <c r="C9209" s="32" t="s">
        <v>377</v>
      </c>
      <c r="D9209" t="s">
        <v>112</v>
      </c>
      <c r="E9209" t="s">
        <v>476</v>
      </c>
      <c r="F9209" s="174" t="n">
        <v>2047</v>
      </c>
      <c r="G9209" s="175" t="n">
        <v>37</v>
      </c>
      <c r="H9209" s="176" t="n">
        <v>2018.64647941206</v>
      </c>
      <c r="I9209" s="177" t="n">
        <v>4713437.51873189</v>
      </c>
      <c r="J9209" s="178" t="str">
        <f>IF(I9209&gt;0,H9209/I9209,0)</f>
      </c>
      <c r="K9209" s="179" t="str">
        <f>1-EXP(-J9209)</f>
      </c>
      <c r="L9209" s="180" t="str">
        <f>IF(G9209=30,1,M9208)</f>
      </c>
      <c r="M9209" s="181" t="str">
        <f>L9209*(1-K9209)</f>
      </c>
    </row>
    <row r="9210">
      <c r="A9210" t="s">
        <v>164</v>
      </c>
      <c r="B9210" t="s">
        <v>112</v>
      </c>
      <c r="C9210" s="32" t="s">
        <v>377</v>
      </c>
      <c r="D9210" t="s">
        <v>112</v>
      </c>
      <c r="E9210" t="s">
        <v>476</v>
      </c>
      <c r="F9210" s="174" t="n">
        <v>2047</v>
      </c>
      <c r="G9210" s="175" t="n">
        <v>38</v>
      </c>
      <c r="H9210" s="176" t="n">
        <v>2143.19857631378</v>
      </c>
      <c r="I9210" s="177" t="n">
        <v>4641180.67577534</v>
      </c>
      <c r="J9210" s="178" t="str">
        <f>IF(I9210&gt;0,H9210/I9210,0)</f>
      </c>
      <c r="K9210" s="179" t="str">
        <f>1-EXP(-J9210)</f>
      </c>
      <c r="L9210" s="180" t="str">
        <f>IF(G9210=30,1,M9209)</f>
      </c>
      <c r="M9210" s="181" t="str">
        <f>L9210*(1-K9210)</f>
      </c>
    </row>
    <row r="9211">
      <c r="A9211" t="s">
        <v>164</v>
      </c>
      <c r="B9211" t="s">
        <v>112</v>
      </c>
      <c r="C9211" s="32" t="s">
        <v>377</v>
      </c>
      <c r="D9211" t="s">
        <v>112</v>
      </c>
      <c r="E9211" t="s">
        <v>476</v>
      </c>
      <c r="F9211" s="174" t="n">
        <v>2047</v>
      </c>
      <c r="G9211" s="175" t="n">
        <v>39</v>
      </c>
      <c r="H9211" s="176" t="n">
        <v>2295.47974144544</v>
      </c>
      <c r="I9211" s="177" t="n">
        <v>4596445.82150417</v>
      </c>
      <c r="J9211" s="178" t="str">
        <f>IF(I9211&gt;0,H9211/I9211,0)</f>
      </c>
      <c r="K9211" s="179" t="str">
        <f>1-EXP(-J9211)</f>
      </c>
      <c r="L9211" s="180" t="str">
        <f>IF(G9211=30,1,M9210)</f>
      </c>
      <c r="M9211" s="181" t="str">
        <f>L9211*(1-K9211)</f>
      </c>
    </row>
    <row r="9212">
      <c r="A9212" t="s">
        <v>164</v>
      </c>
      <c r="B9212" t="s">
        <v>112</v>
      </c>
      <c r="C9212" s="32" t="s">
        <v>377</v>
      </c>
      <c r="D9212" t="s">
        <v>112</v>
      </c>
      <c r="E9212" t="s">
        <v>476</v>
      </c>
      <c r="F9212" s="174" t="n">
        <v>2047</v>
      </c>
      <c r="G9212" s="175" t="n">
        <v>40</v>
      </c>
      <c r="H9212" s="176" t="n">
        <v>3175.22074202544</v>
      </c>
      <c r="I9212" s="177" t="n">
        <v>4618807.09760394</v>
      </c>
      <c r="J9212" s="178" t="str">
        <f>IF(I9212&gt;0,H9212/I9212,0)</f>
      </c>
      <c r="K9212" s="179" t="str">
        <f>1-EXP(-J9212)</f>
      </c>
      <c r="L9212" s="180" t="str">
        <f>IF(G9212=30,1,M9211)</f>
      </c>
      <c r="M9212" s="181" t="str">
        <f>L9212*(1-K9212)</f>
      </c>
    </row>
    <row r="9213">
      <c r="A9213" t="s">
        <v>164</v>
      </c>
      <c r="B9213" t="s">
        <v>112</v>
      </c>
      <c r="C9213" s="32" t="s">
        <v>377</v>
      </c>
      <c r="D9213" t="s">
        <v>112</v>
      </c>
      <c r="E9213" t="s">
        <v>476</v>
      </c>
      <c r="F9213" s="174" t="n">
        <v>2047</v>
      </c>
      <c r="G9213" s="175" t="n">
        <v>41</v>
      </c>
      <c r="H9213" s="176" t="n">
        <v>3512.62163782425</v>
      </c>
      <c r="I9213" s="177" t="n">
        <v>4532495.1092283</v>
      </c>
      <c r="J9213" s="178" t="str">
        <f>IF(I9213&gt;0,H9213/I9213,0)</f>
      </c>
      <c r="K9213" s="179" t="str">
        <f>1-EXP(-J9213)</f>
      </c>
      <c r="L9213" s="180" t="str">
        <f>IF(G9213=30,1,M9212)</f>
      </c>
      <c r="M9213" s="181" t="str">
        <f>L9213*(1-K9213)</f>
      </c>
    </row>
    <row r="9214">
      <c r="A9214" t="s">
        <v>164</v>
      </c>
      <c r="B9214" t="s">
        <v>112</v>
      </c>
      <c r="C9214" s="32" t="s">
        <v>377</v>
      </c>
      <c r="D9214" t="s">
        <v>112</v>
      </c>
      <c r="E9214" t="s">
        <v>476</v>
      </c>
      <c r="F9214" s="174" t="n">
        <v>2047</v>
      </c>
      <c r="G9214" s="175" t="n">
        <v>42</v>
      </c>
      <c r="H9214" s="176" t="n">
        <v>3755.08556228004</v>
      </c>
      <c r="I9214" s="177" t="n">
        <v>4467950.13305113</v>
      </c>
      <c r="J9214" s="178" t="str">
        <f>IF(I9214&gt;0,H9214/I9214,0)</f>
      </c>
      <c r="K9214" s="179" t="str">
        <f>1-EXP(-J9214)</f>
      </c>
      <c r="L9214" s="180" t="str">
        <f>IF(G9214=30,1,M9213)</f>
      </c>
      <c r="M9214" s="181" t="str">
        <f>L9214*(1-K9214)</f>
      </c>
    </row>
    <row r="9215">
      <c r="A9215" t="s">
        <v>164</v>
      </c>
      <c r="B9215" t="s">
        <v>112</v>
      </c>
      <c r="C9215" s="32" t="s">
        <v>377</v>
      </c>
      <c r="D9215" t="s">
        <v>112</v>
      </c>
      <c r="E9215" t="s">
        <v>476</v>
      </c>
      <c r="F9215" s="174" t="n">
        <v>2047</v>
      </c>
      <c r="G9215" s="175" t="n">
        <v>43</v>
      </c>
      <c r="H9215" s="176" t="n">
        <v>3961.22151452174</v>
      </c>
      <c r="I9215" s="177" t="n">
        <v>4336371.03690285</v>
      </c>
      <c r="J9215" s="178" t="str">
        <f>IF(I9215&gt;0,H9215/I9215,0)</f>
      </c>
      <c r="K9215" s="179" t="str">
        <f>1-EXP(-J9215)</f>
      </c>
      <c r="L9215" s="180" t="str">
        <f>IF(G9215=30,1,M9214)</f>
      </c>
      <c r="M9215" s="181" t="str">
        <f>L9215*(1-K9215)</f>
      </c>
    </row>
    <row r="9216">
      <c r="A9216" t="s">
        <v>164</v>
      </c>
      <c r="B9216" t="s">
        <v>112</v>
      </c>
      <c r="C9216" s="32" t="s">
        <v>377</v>
      </c>
      <c r="D9216" t="s">
        <v>112</v>
      </c>
      <c r="E9216" t="s">
        <v>476</v>
      </c>
      <c r="F9216" s="174" t="n">
        <v>2047</v>
      </c>
      <c r="G9216" s="175" t="n">
        <v>44</v>
      </c>
      <c r="H9216" s="176" t="n">
        <v>4246.01417474954</v>
      </c>
      <c r="I9216" s="177" t="n">
        <v>4266329.78094124</v>
      </c>
      <c r="J9216" s="178" t="str">
        <f>IF(I9216&gt;0,H9216/I9216,0)</f>
      </c>
      <c r="K9216" s="179" t="str">
        <f>1-EXP(-J9216)</f>
      </c>
      <c r="L9216" s="180" t="str">
        <f>IF(G9216=30,1,M9215)</f>
      </c>
      <c r="M9216" s="181" t="str">
        <f>L9216*(1-K9216)</f>
      </c>
    </row>
    <row r="9217">
      <c r="A9217" t="s">
        <v>164</v>
      </c>
      <c r="B9217" t="s">
        <v>112</v>
      </c>
      <c r="C9217" s="32" t="s">
        <v>377</v>
      </c>
      <c r="D9217" t="s">
        <v>112</v>
      </c>
      <c r="E9217" t="s">
        <v>476</v>
      </c>
      <c r="F9217" s="174" t="n">
        <v>2047</v>
      </c>
      <c r="G9217" s="175" t="n">
        <v>45</v>
      </c>
      <c r="H9217" s="176" t="n">
        <v>5598.55894493508</v>
      </c>
      <c r="I9217" s="177" t="n">
        <v>4236614.00301468</v>
      </c>
      <c r="J9217" s="178" t="str">
        <f>IF(I9217&gt;0,H9217/I9217,0)</f>
      </c>
      <c r="K9217" s="179" t="str">
        <f>1-EXP(-J9217)</f>
      </c>
      <c r="L9217" s="180" t="str">
        <f>IF(G9217=30,1,M9216)</f>
      </c>
      <c r="M9217" s="181" t="str">
        <f>L9217*(1-K9217)</f>
      </c>
    </row>
    <row r="9218">
      <c r="A9218" t="s">
        <v>164</v>
      </c>
      <c r="B9218" t="s">
        <v>112</v>
      </c>
      <c r="C9218" s="32" t="s">
        <v>377</v>
      </c>
      <c r="D9218" t="s">
        <v>112</v>
      </c>
      <c r="E9218" t="s">
        <v>476</v>
      </c>
      <c r="F9218" s="174" t="n">
        <v>2047</v>
      </c>
      <c r="G9218" s="175" t="n">
        <v>46</v>
      </c>
      <c r="H9218" s="176" t="n">
        <v>6154.73624447649</v>
      </c>
      <c r="I9218" s="177" t="n">
        <v>4208548.45559328</v>
      </c>
      <c r="J9218" s="178" t="str">
        <f>IF(I9218&gt;0,H9218/I9218,0)</f>
      </c>
      <c r="K9218" s="179" t="str">
        <f>1-EXP(-J9218)</f>
      </c>
      <c r="L9218" s="180" t="str">
        <f>IF(G9218=30,1,M9217)</f>
      </c>
      <c r="M9218" s="181" t="str">
        <f>L9218*(1-K9218)</f>
      </c>
    </row>
    <row r="9219">
      <c r="A9219" t="s">
        <v>164</v>
      </c>
      <c r="B9219" t="s">
        <v>112</v>
      </c>
      <c r="C9219" s="32" t="s">
        <v>377</v>
      </c>
      <c r="D9219" t="s">
        <v>112</v>
      </c>
      <c r="E9219" t="s">
        <v>476</v>
      </c>
      <c r="F9219" s="174" t="n">
        <v>2047</v>
      </c>
      <c r="G9219" s="175" t="n">
        <v>47</v>
      </c>
      <c r="H9219" s="176" t="n">
        <v>6693.82881579461</v>
      </c>
      <c r="I9219" s="177" t="n">
        <v>4180057.59398168</v>
      </c>
      <c r="J9219" s="178" t="str">
        <f>IF(I9219&gt;0,H9219/I9219,0)</f>
      </c>
      <c r="K9219" s="179" t="str">
        <f>1-EXP(-J9219)</f>
      </c>
      <c r="L9219" s="180" t="str">
        <f>IF(G9219=30,1,M9218)</f>
      </c>
      <c r="M9219" s="181" t="str">
        <f>L9219*(1-K9219)</f>
      </c>
    </row>
    <row r="9220">
      <c r="A9220" t="s">
        <v>164</v>
      </c>
      <c r="B9220" t="s">
        <v>112</v>
      </c>
      <c r="C9220" s="32" t="s">
        <v>377</v>
      </c>
      <c r="D9220" t="s">
        <v>112</v>
      </c>
      <c r="E9220" t="s">
        <v>476</v>
      </c>
      <c r="F9220" s="174" t="n">
        <v>2047</v>
      </c>
      <c r="G9220" s="175" t="n">
        <v>48</v>
      </c>
      <c r="H9220" s="176" t="n">
        <v>7357.89908233388</v>
      </c>
      <c r="I9220" s="177" t="n">
        <v>4189014.06287786</v>
      </c>
      <c r="J9220" s="178" t="str">
        <f>IF(I9220&gt;0,H9220/I9220,0)</f>
      </c>
      <c r="K9220" s="179" t="str">
        <f>1-EXP(-J9220)</f>
      </c>
      <c r="L9220" s="180" t="str">
        <f>IF(G9220=30,1,M9219)</f>
      </c>
      <c r="M9220" s="181" t="str">
        <f>L9220*(1-K9220)</f>
      </c>
    </row>
    <row r="9221">
      <c r="A9221" t="s">
        <v>164</v>
      </c>
      <c r="B9221" t="s">
        <v>112</v>
      </c>
      <c r="C9221" s="32" t="s">
        <v>377</v>
      </c>
      <c r="D9221" t="s">
        <v>112</v>
      </c>
      <c r="E9221" t="s">
        <v>476</v>
      </c>
      <c r="F9221" s="174" t="n">
        <v>2047</v>
      </c>
      <c r="G9221" s="175" t="n">
        <v>49</v>
      </c>
      <c r="H9221" s="176" t="n">
        <v>8166.03076339032</v>
      </c>
      <c r="I9221" s="177" t="n">
        <v>4234453.89538522</v>
      </c>
      <c r="J9221" s="178" t="str">
        <f>IF(I9221&gt;0,H9221/I9221,0)</f>
      </c>
      <c r="K9221" s="179" t="str">
        <f>1-EXP(-J9221)</f>
      </c>
      <c r="L9221" s="180" t="str">
        <f>IF(G9221=30,1,M9220)</f>
      </c>
      <c r="M9221" s="181" t="str">
        <f>L9221*(1-K9221)</f>
      </c>
    </row>
    <row r="9222">
      <c r="A9222" t="s">
        <v>164</v>
      </c>
      <c r="B9222" t="s">
        <v>112</v>
      </c>
      <c r="C9222" s="32" t="s">
        <v>377</v>
      </c>
      <c r="D9222" t="s">
        <v>112</v>
      </c>
      <c r="E9222" t="s">
        <v>476</v>
      </c>
      <c r="F9222" s="174" t="n">
        <v>2047</v>
      </c>
      <c r="G9222" s="175" t="n">
        <v>50</v>
      </c>
      <c r="H9222" s="176" t="n">
        <v>9786.11269343719</v>
      </c>
      <c r="I9222" s="177" t="n">
        <v>4351203.29988205</v>
      </c>
      <c r="J9222" s="178" t="str">
        <f>IF(I9222&gt;0,H9222/I9222,0)</f>
      </c>
      <c r="K9222" s="179" t="str">
        <f>1-EXP(-J9222)</f>
      </c>
      <c r="L9222" s="180" t="str">
        <f>IF(G9222=30,1,M9221)</f>
      </c>
      <c r="M9222" s="181" t="str">
        <f>L9222*(1-K9222)</f>
      </c>
    </row>
    <row r="9223">
      <c r="A9223" t="s">
        <v>164</v>
      </c>
      <c r="B9223" t="s">
        <v>112</v>
      </c>
      <c r="C9223" s="32" t="s">
        <v>377</v>
      </c>
      <c r="D9223" t="s">
        <v>112</v>
      </c>
      <c r="E9223" t="s">
        <v>476</v>
      </c>
      <c r="F9223" s="174" t="n">
        <v>2047</v>
      </c>
      <c r="G9223" s="175" t="n">
        <v>51</v>
      </c>
      <c r="H9223" s="176" t="n">
        <v>10570.1331919916</v>
      </c>
      <c r="I9223" s="177" t="n">
        <v>4293560.00686269</v>
      </c>
      <c r="J9223" s="178" t="str">
        <f>IF(I9223&gt;0,H9223/I9223,0)</f>
      </c>
      <c r="K9223" s="179" t="str">
        <f>1-EXP(-J9223)</f>
      </c>
      <c r="L9223" s="180" t="str">
        <f>IF(G9223=30,1,M9222)</f>
      </c>
      <c r="M9223" s="181" t="str">
        <f>L9223*(1-K9223)</f>
      </c>
    </row>
    <row r="9224">
      <c r="A9224" t="s">
        <v>164</v>
      </c>
      <c r="B9224" t="s">
        <v>112</v>
      </c>
      <c r="C9224" s="32" t="s">
        <v>377</v>
      </c>
      <c r="D9224" t="s">
        <v>112</v>
      </c>
      <c r="E9224" t="s">
        <v>476</v>
      </c>
      <c r="F9224" s="174" t="n">
        <v>2047</v>
      </c>
      <c r="G9224" s="175" t="n">
        <v>52</v>
      </c>
      <c r="H9224" s="176" t="n">
        <v>11315.3456528678</v>
      </c>
      <c r="I9224" s="177" t="n">
        <v>4206420.88653945</v>
      </c>
      <c r="J9224" s="178" t="str">
        <f>IF(I9224&gt;0,H9224/I9224,0)</f>
      </c>
      <c r="K9224" s="179" t="str">
        <f>1-EXP(-J9224)</f>
      </c>
      <c r="L9224" s="180" t="str">
        <f>IF(G9224=30,1,M9223)</f>
      </c>
      <c r="M9224" s="181" t="str">
        <f>L9224*(1-K9224)</f>
      </c>
    </row>
    <row r="9225">
      <c r="A9225" t="s">
        <v>164</v>
      </c>
      <c r="B9225" t="s">
        <v>112</v>
      </c>
      <c r="C9225" s="32" t="s">
        <v>377</v>
      </c>
      <c r="D9225" t="s">
        <v>112</v>
      </c>
      <c r="E9225" t="s">
        <v>476</v>
      </c>
      <c r="F9225" s="174" t="n">
        <v>2047</v>
      </c>
      <c r="G9225" s="175" t="n">
        <v>53</v>
      </c>
      <c r="H9225" s="176" t="n">
        <v>12122.0424955019</v>
      </c>
      <c r="I9225" s="177" t="n">
        <v>4132987.56338282</v>
      </c>
      <c r="J9225" s="178" t="str">
        <f>IF(I9225&gt;0,H9225/I9225,0)</f>
      </c>
      <c r="K9225" s="179" t="str">
        <f>1-EXP(-J9225)</f>
      </c>
      <c r="L9225" s="180" t="str">
        <f>IF(G9225=30,1,M9224)</f>
      </c>
      <c r="M9225" s="181" t="str">
        <f>L9225*(1-K9225)</f>
      </c>
    </row>
    <row r="9226">
      <c r="A9226" t="s">
        <v>164</v>
      </c>
      <c r="B9226" t="s">
        <v>112</v>
      </c>
      <c r="C9226" s="32" t="s">
        <v>377</v>
      </c>
      <c r="D9226" t="s">
        <v>112</v>
      </c>
      <c r="E9226" t="s">
        <v>476</v>
      </c>
      <c r="F9226" s="174" t="n">
        <v>2047</v>
      </c>
      <c r="G9226" s="175" t="n">
        <v>54</v>
      </c>
      <c r="H9226" s="176" t="n">
        <v>12965.9119750035</v>
      </c>
      <c r="I9226" s="177" t="n">
        <v>4061611.80895901</v>
      </c>
      <c r="J9226" s="178" t="str">
        <f>IF(I9226&gt;0,H9226/I9226,0)</f>
      </c>
      <c r="K9226" s="179" t="str">
        <f>1-EXP(-J9226)</f>
      </c>
      <c r="L9226" s="180" t="str">
        <f>IF(G9226=30,1,M9225)</f>
      </c>
      <c r="M9226" s="181" t="str">
        <f>L9226*(1-K9226)</f>
      </c>
    </row>
    <row r="9227">
      <c r="A9227" t="s">
        <v>164</v>
      </c>
      <c r="B9227" t="s">
        <v>112</v>
      </c>
      <c r="C9227" s="32" t="s">
        <v>377</v>
      </c>
      <c r="D9227" t="s">
        <v>112</v>
      </c>
      <c r="E9227" t="s">
        <v>476</v>
      </c>
      <c r="F9227" s="174" t="n">
        <v>2047</v>
      </c>
      <c r="G9227" s="175" t="n">
        <v>55</v>
      </c>
      <c r="H9227" s="176" t="n">
        <v>13871.9985855735</v>
      </c>
      <c r="I9227" s="177" t="n">
        <v>4074560.37333503</v>
      </c>
      <c r="J9227" s="178" t="str">
        <f>IF(I9227&gt;0,H9227/I9227,0)</f>
      </c>
      <c r="K9227" s="179" t="str">
        <f>1-EXP(-J9227)</f>
      </c>
      <c r="L9227" s="180" t="str">
        <f>IF(G9227=30,1,M9226)</f>
      </c>
      <c r="M9227" s="181" t="str">
        <f>L9227*(1-K9227)</f>
      </c>
    </row>
    <row r="9228">
      <c r="A9228" t="s">
        <v>164</v>
      </c>
      <c r="B9228" t="s">
        <v>112</v>
      </c>
      <c r="C9228" s="32" t="s">
        <v>377</v>
      </c>
      <c r="D9228" t="s">
        <v>112</v>
      </c>
      <c r="E9228" t="s">
        <v>476</v>
      </c>
      <c r="F9228" s="174" t="n">
        <v>2047</v>
      </c>
      <c r="G9228" s="175" t="n">
        <v>56</v>
      </c>
      <c r="H9228" s="176" t="n">
        <v>15062.0675883163</v>
      </c>
      <c r="I9228" s="177" t="n">
        <v>4066464.4984165</v>
      </c>
      <c r="J9228" s="178" t="str">
        <f>IF(I9228&gt;0,H9228/I9228,0)</f>
      </c>
      <c r="K9228" s="179" t="str">
        <f>1-EXP(-J9228)</f>
      </c>
      <c r="L9228" s="180" t="str">
        <f>IF(G9228=30,1,M9227)</f>
      </c>
      <c r="M9228" s="181" t="str">
        <f>L9228*(1-K9228)</f>
      </c>
    </row>
    <row r="9229">
      <c r="A9229" t="s">
        <v>164</v>
      </c>
      <c r="B9229" t="s">
        <v>112</v>
      </c>
      <c r="C9229" s="32" t="s">
        <v>377</v>
      </c>
      <c r="D9229" t="s">
        <v>112</v>
      </c>
      <c r="E9229" t="s">
        <v>476</v>
      </c>
      <c r="F9229" s="174" t="n">
        <v>2047</v>
      </c>
      <c r="G9229" s="175" t="n">
        <v>57</v>
      </c>
      <c r="H9229" s="176" t="n">
        <v>21899.4953562382</v>
      </c>
      <c r="I9229" s="177" t="n">
        <v>5978791.81517161</v>
      </c>
      <c r="J9229" s="178" t="str">
        <f>IF(I9229&gt;0,H9229/I9229,0)</f>
      </c>
      <c r="K9229" s="179" t="str">
        <f>1-EXP(-J9229)</f>
      </c>
      <c r="L9229" s="180" t="str">
        <f>IF(G9229=30,1,M9228)</f>
      </c>
      <c r="M9229" s="181" t="str">
        <f>L9229*(1-K9229)</f>
      </c>
    </row>
    <row r="9230">
      <c r="A9230" t="s">
        <v>164</v>
      </c>
      <c r="B9230" t="s">
        <v>112</v>
      </c>
      <c r="C9230" s="32" t="s">
        <v>377</v>
      </c>
      <c r="D9230" t="s">
        <v>112</v>
      </c>
      <c r="E9230" t="s">
        <v>476</v>
      </c>
      <c r="F9230" s="174" t="n">
        <v>2047</v>
      </c>
      <c r="G9230" s="175" t="n">
        <v>58</v>
      </c>
      <c r="H9230" s="176" t="n">
        <v>17497.8348828663</v>
      </c>
      <c r="I9230" s="177" t="n">
        <v>3972004.06034656</v>
      </c>
      <c r="J9230" s="178" t="str">
        <f>IF(I9230&gt;0,H9230/I9230,0)</f>
      </c>
      <c r="K9230" s="179" t="str">
        <f>1-EXP(-J9230)</f>
      </c>
      <c r="L9230" s="180" t="str">
        <f>IF(G9230=30,1,M9229)</f>
      </c>
      <c r="M9230" s="181" t="str">
        <f>L9230*(1-K9230)</f>
      </c>
    </row>
    <row r="9231">
      <c r="A9231" t="s">
        <v>164</v>
      </c>
      <c r="B9231" t="s">
        <v>112</v>
      </c>
      <c r="C9231" s="32" t="s">
        <v>377</v>
      </c>
      <c r="D9231" t="s">
        <v>112</v>
      </c>
      <c r="E9231" t="s">
        <v>476</v>
      </c>
      <c r="F9231" s="174" t="n">
        <v>2047</v>
      </c>
      <c r="G9231" s="175" t="n">
        <v>59</v>
      </c>
      <c r="H9231" s="176" t="n">
        <v>18914.0761799701</v>
      </c>
      <c r="I9231" s="177" t="n">
        <v>3925039.26634122</v>
      </c>
      <c r="J9231" s="178" t="str">
        <f>IF(I9231&gt;0,H9231/I9231,0)</f>
      </c>
      <c r="K9231" s="179" t="str">
        <f>1-EXP(-J9231)</f>
      </c>
      <c r="L9231" s="180" t="str">
        <f>IF(G9231=30,1,M9230)</f>
      </c>
      <c r="M9231" s="181" t="str">
        <f>L9231*(1-K9231)</f>
      </c>
    </row>
    <row r="9232">
      <c r="A9232" t="s">
        <v>164</v>
      </c>
      <c r="B9232" t="s">
        <v>112</v>
      </c>
      <c r="C9232" s="32" t="s">
        <v>377</v>
      </c>
      <c r="D9232" t="s">
        <v>112</v>
      </c>
      <c r="E9232" t="s">
        <v>476</v>
      </c>
      <c r="F9232" s="174" t="n">
        <v>2047</v>
      </c>
      <c r="G9232" s="175" t="n">
        <v>60</v>
      </c>
      <c r="H9232" s="176" t="n">
        <v>19615.2517717882</v>
      </c>
      <c r="I9232" s="177" t="n">
        <v>3771286.38736733</v>
      </c>
      <c r="J9232" s="178" t="str">
        <f>IF(I9232&gt;0,H9232/I9232,0)</f>
      </c>
      <c r="K9232" s="179" t="str">
        <f>1-EXP(-J9232)</f>
      </c>
      <c r="L9232" s="180" t="str">
        <f>IF(G9232=30,1,M9231)</f>
      </c>
      <c r="M9232" s="181" t="str">
        <f>L9232*(1-K9232)</f>
      </c>
    </row>
    <row r="9233">
      <c r="A9233" t="s">
        <v>164</v>
      </c>
      <c r="B9233" t="s">
        <v>112</v>
      </c>
      <c r="C9233" s="32" t="s">
        <v>377</v>
      </c>
      <c r="D9233" t="s">
        <v>112</v>
      </c>
      <c r="E9233" t="s">
        <v>476</v>
      </c>
      <c r="F9233" s="174" t="n">
        <v>2047</v>
      </c>
      <c r="G9233" s="175" t="n">
        <v>61</v>
      </c>
      <c r="H9233" s="176" t="n">
        <v>21135.9261883058</v>
      </c>
      <c r="I9233" s="177" t="n">
        <v>3703985.97355204</v>
      </c>
      <c r="J9233" s="178" t="str">
        <f>IF(I9233&gt;0,H9233/I9233,0)</f>
      </c>
      <c r="K9233" s="179" t="str">
        <f>1-EXP(-J9233)</f>
      </c>
      <c r="L9233" s="180" t="str">
        <f>IF(G9233=30,1,M9232)</f>
      </c>
      <c r="M9233" s="181" t="str">
        <f>L9233*(1-K9233)</f>
      </c>
    </row>
    <row r="9234">
      <c r="A9234" t="s">
        <v>164</v>
      </c>
      <c r="B9234" t="s">
        <v>112</v>
      </c>
      <c r="C9234" s="32" t="s">
        <v>377</v>
      </c>
      <c r="D9234" t="s">
        <v>112</v>
      </c>
      <c r="E9234" t="s">
        <v>476</v>
      </c>
      <c r="F9234" s="174" t="n">
        <v>2047</v>
      </c>
      <c r="G9234" s="175" t="n">
        <v>62</v>
      </c>
      <c r="H9234" s="176" t="n">
        <v>23282.5286443837</v>
      </c>
      <c r="I9234" s="177" t="n">
        <v>3716626.89034579</v>
      </c>
      <c r="J9234" s="178" t="str">
        <f>IF(I9234&gt;0,H9234/I9234,0)</f>
      </c>
      <c r="K9234" s="179" t="str">
        <f>1-EXP(-J9234)</f>
      </c>
      <c r="L9234" s="180" t="str">
        <f>IF(G9234=30,1,M9233)</f>
      </c>
      <c r="M9234" s="181" t="str">
        <f>L9234*(1-K9234)</f>
      </c>
    </row>
    <row r="9235">
      <c r="A9235" t="s">
        <v>164</v>
      </c>
      <c r="B9235" t="s">
        <v>112</v>
      </c>
      <c r="C9235" s="32" t="s">
        <v>377</v>
      </c>
      <c r="D9235" t="s">
        <v>112</v>
      </c>
      <c r="E9235" t="s">
        <v>476</v>
      </c>
      <c r="F9235" s="174" t="n">
        <v>2047</v>
      </c>
      <c r="G9235" s="175" t="n">
        <v>63</v>
      </c>
      <c r="H9235" s="176" t="n">
        <v>25762.2438425631</v>
      </c>
      <c r="I9235" s="177" t="n">
        <v>3746478.82445054</v>
      </c>
      <c r="J9235" s="178" t="str">
        <f>IF(I9235&gt;0,H9235/I9235,0)</f>
      </c>
      <c r="K9235" s="179" t="str">
        <f>1-EXP(-J9235)</f>
      </c>
      <c r="L9235" s="180" t="str">
        <f>IF(G9235=30,1,M9234)</f>
      </c>
      <c r="M9235" s="181" t="str">
        <f>L9235*(1-K9235)</f>
      </c>
    </row>
    <row r="9236">
      <c r="A9236" t="s">
        <v>164</v>
      </c>
      <c r="B9236" t="s">
        <v>112</v>
      </c>
      <c r="C9236" s="32" t="s">
        <v>377</v>
      </c>
      <c r="D9236" t="s">
        <v>112</v>
      </c>
      <c r="E9236" t="s">
        <v>476</v>
      </c>
      <c r="F9236" s="174" t="n">
        <v>2047</v>
      </c>
      <c r="G9236" s="175" t="n">
        <v>64</v>
      </c>
      <c r="H9236" s="176" t="n">
        <v>27743.4991944085</v>
      </c>
      <c r="I9236" s="177" t="n">
        <v>3676968.83731672</v>
      </c>
      <c r="J9236" s="178" t="str">
        <f>IF(I9236&gt;0,H9236/I9236,0)</f>
      </c>
      <c r="K9236" s="179" t="str">
        <f>1-EXP(-J9236)</f>
      </c>
      <c r="L9236" s="180" t="str">
        <f>IF(G9236=30,1,M9235)</f>
      </c>
      <c r="M9236" s="181" t="str">
        <f>L9236*(1-K9236)</f>
      </c>
    </row>
    <row r="9237">
      <c r="A9237" t="s">
        <v>164</v>
      </c>
      <c r="B9237" t="s">
        <v>112</v>
      </c>
      <c r="C9237" s="32" t="s">
        <v>377</v>
      </c>
      <c r="D9237" t="s">
        <v>112</v>
      </c>
      <c r="E9237" t="s">
        <v>476</v>
      </c>
      <c r="F9237" s="174" t="n">
        <v>2047</v>
      </c>
      <c r="G9237" s="175" t="n">
        <v>65</v>
      </c>
      <c r="H9237" s="176" t="n">
        <v>27654.0204852382</v>
      </c>
      <c r="I9237" s="177" t="n">
        <v>3508173.28769368</v>
      </c>
      <c r="J9237" s="178" t="str">
        <f>IF(I9237&gt;0,H9237/I9237,0)</f>
      </c>
      <c r="K9237" s="179" t="str">
        <f>1-EXP(-J9237)</f>
      </c>
      <c r="L9237" s="180" t="str">
        <f>IF(G9237=30,1,M9236)</f>
      </c>
      <c r="M9237" s="181" t="str">
        <f>L9237*(1-K9237)</f>
      </c>
    </row>
    <row r="9238">
      <c r="A9238" t="s">
        <v>164</v>
      </c>
      <c r="B9238" t="s">
        <v>112</v>
      </c>
      <c r="C9238" s="32" t="s">
        <v>377</v>
      </c>
      <c r="D9238" t="s">
        <v>112</v>
      </c>
      <c r="E9238" t="s">
        <v>476</v>
      </c>
      <c r="F9238" s="174" t="n">
        <v>2047</v>
      </c>
      <c r="G9238" s="175" t="n">
        <v>66</v>
      </c>
      <c r="H9238" s="176" t="n">
        <v>29362.1512299055</v>
      </c>
      <c r="I9238" s="177" t="n">
        <v>3391929.31677836</v>
      </c>
      <c r="J9238" s="178" t="str">
        <f>IF(I9238&gt;0,H9238/I9238,0)</f>
      </c>
      <c r="K9238" s="179" t="str">
        <f>1-EXP(-J9238)</f>
      </c>
      <c r="L9238" s="180" t="str">
        <f>IF(G9238=30,1,M9237)</f>
      </c>
      <c r="M9238" s="181" t="str">
        <f>L9238*(1-K9238)</f>
      </c>
    </row>
    <row r="9239">
      <c r="A9239" t="s">
        <v>164</v>
      </c>
      <c r="B9239" t="s">
        <v>112</v>
      </c>
      <c r="C9239" s="32" t="s">
        <v>377</v>
      </c>
      <c r="D9239" t="s">
        <v>112</v>
      </c>
      <c r="E9239" t="s">
        <v>476</v>
      </c>
      <c r="F9239" s="174" t="n">
        <v>2047</v>
      </c>
      <c r="G9239" s="175" t="n">
        <v>67</v>
      </c>
      <c r="H9239" s="176" t="n">
        <v>31242.5650324709</v>
      </c>
      <c r="I9239" s="177" t="n">
        <v>3285645.39817304</v>
      </c>
      <c r="J9239" s="178" t="str">
        <f>IF(I9239&gt;0,H9239/I9239,0)</f>
      </c>
      <c r="K9239" s="179" t="str">
        <f>1-EXP(-J9239)</f>
      </c>
      <c r="L9239" s="180" t="str">
        <f>IF(G9239=30,1,M9238)</f>
      </c>
      <c r="M9239" s="181" t="str">
        <f>L9239*(1-K9239)</f>
      </c>
    </row>
    <row r="9240">
      <c r="A9240" t="s">
        <v>164</v>
      </c>
      <c r="B9240" t="s">
        <v>112</v>
      </c>
      <c r="C9240" s="32" t="s">
        <v>377</v>
      </c>
      <c r="D9240" t="s">
        <v>112</v>
      </c>
      <c r="E9240" t="s">
        <v>476</v>
      </c>
      <c r="F9240" s="174" t="n">
        <v>2047</v>
      </c>
      <c r="G9240" s="175" t="n">
        <v>68</v>
      </c>
      <c r="H9240" s="176" t="n">
        <v>33155.3946733981</v>
      </c>
      <c r="I9240" s="177" t="n">
        <v>3172126.56509331</v>
      </c>
      <c r="J9240" s="178" t="str">
        <f>IF(I9240&gt;0,H9240/I9240,0)</f>
      </c>
      <c r="K9240" s="179" t="str">
        <f>1-EXP(-J9240)</f>
      </c>
      <c r="L9240" s="180" t="str">
        <f>IF(G9240=30,1,M9239)</f>
      </c>
      <c r="M9240" s="181" t="str">
        <f>L9240*(1-K9240)</f>
      </c>
    </row>
    <row r="9241">
      <c r="A9241" t="s">
        <v>164</v>
      </c>
      <c r="B9241" t="s">
        <v>112</v>
      </c>
      <c r="C9241" s="32" t="s">
        <v>377</v>
      </c>
      <c r="D9241" t="s">
        <v>112</v>
      </c>
      <c r="E9241" t="s">
        <v>476</v>
      </c>
      <c r="F9241" s="174" t="n">
        <v>2047</v>
      </c>
      <c r="G9241" s="175" t="n">
        <v>69</v>
      </c>
      <c r="H9241" s="176" t="n">
        <v>34965.5701919316</v>
      </c>
      <c r="I9241" s="177" t="n">
        <v>3040546.8297581</v>
      </c>
      <c r="J9241" s="178" t="str">
        <f>IF(I9241&gt;0,H9241/I9241,0)</f>
      </c>
      <c r="K9241" s="179" t="str">
        <f>1-EXP(-J9241)</f>
      </c>
      <c r="L9241" s="180" t="str">
        <f>IF(G9241=30,1,M9240)</f>
      </c>
      <c r="M9241" s="181" t="str">
        <f>L9241*(1-K9241)</f>
      </c>
    </row>
    <row r="9242">
      <c r="A9242" t="s">
        <v>164</v>
      </c>
      <c r="B9242" t="s">
        <v>112</v>
      </c>
      <c r="C9242" s="32" t="s">
        <v>377</v>
      </c>
      <c r="D9242" t="s">
        <v>112</v>
      </c>
      <c r="E9242" t="s">
        <v>476</v>
      </c>
      <c r="F9242" s="174" t="n">
        <v>2048</v>
      </c>
      <c r="G9242" s="175" t="n">
        <v>30</v>
      </c>
      <c r="H9242" s="176" t="n">
        <v>614.666398973392</v>
      </c>
      <c r="I9242" s="177" t="n">
        <v>4275283.87393158</v>
      </c>
      <c r="J9242" s="178" t="str">
        <f>IF(I9242&gt;0,H9242/I9242,0)</f>
      </c>
      <c r="K9242" s="179" t="str">
        <f>1-EXP(-J9242)</f>
      </c>
      <c r="L9242" s="180" t="str">
        <f>IF(G9242=30,1,M9241)</f>
      </c>
      <c r="M9242" s="181" t="str">
        <f>L9242*(1-K9242)</f>
      </c>
    </row>
    <row r="9243">
      <c r="A9243" t="s">
        <v>164</v>
      </c>
      <c r="B9243" t="s">
        <v>112</v>
      </c>
      <c r="C9243" s="32" t="s">
        <v>377</v>
      </c>
      <c r="D9243" t="s">
        <v>112</v>
      </c>
      <c r="E9243" t="s">
        <v>476</v>
      </c>
      <c r="F9243" s="174" t="n">
        <v>2048</v>
      </c>
      <c r="G9243" s="175" t="n">
        <v>31</v>
      </c>
      <c r="H9243" s="176" t="n">
        <v>853.938158410677</v>
      </c>
      <c r="I9243" s="177" t="n">
        <v>4315810.83305652</v>
      </c>
      <c r="J9243" s="178" t="str">
        <f>IF(I9243&gt;0,H9243/I9243,0)</f>
      </c>
      <c r="K9243" s="179" t="str">
        <f>1-EXP(-J9243)</f>
      </c>
      <c r="L9243" s="180" t="str">
        <f>IF(G9243=30,1,M9242)</f>
      </c>
      <c r="M9243" s="181" t="str">
        <f>L9243*(1-K9243)</f>
      </c>
    </row>
    <row r="9244">
      <c r="A9244" t="s">
        <v>164</v>
      </c>
      <c r="B9244" t="s">
        <v>112</v>
      </c>
      <c r="C9244" s="32" t="s">
        <v>377</v>
      </c>
      <c r="D9244" t="s">
        <v>112</v>
      </c>
      <c r="E9244" t="s">
        <v>476</v>
      </c>
      <c r="F9244" s="174" t="n">
        <v>2048</v>
      </c>
      <c r="G9244" s="175" t="n">
        <v>32</v>
      </c>
      <c r="H9244" s="176" t="n">
        <v>990.011791814883</v>
      </c>
      <c r="I9244" s="177" t="n">
        <v>4578301.5936362</v>
      </c>
      <c r="J9244" s="178" t="str">
        <f>IF(I9244&gt;0,H9244/I9244,0)</f>
      </c>
      <c r="K9244" s="179" t="str">
        <f>1-EXP(-J9244)</f>
      </c>
      <c r="L9244" s="180" t="str">
        <f>IF(G9244=30,1,M9243)</f>
      </c>
      <c r="M9244" s="181" t="str">
        <f>L9244*(1-K9244)</f>
      </c>
    </row>
    <row r="9245">
      <c r="A9245" t="s">
        <v>164</v>
      </c>
      <c r="B9245" t="s">
        <v>112</v>
      </c>
      <c r="C9245" s="32" t="s">
        <v>377</v>
      </c>
      <c r="D9245" t="s">
        <v>112</v>
      </c>
      <c r="E9245" t="s">
        <v>476</v>
      </c>
      <c r="F9245" s="174" t="n">
        <v>2048</v>
      </c>
      <c r="G9245" s="175" t="n">
        <v>33</v>
      </c>
      <c r="H9245" s="176" t="n">
        <v>1094.04593949701</v>
      </c>
      <c r="I9245" s="177" t="n">
        <v>4626788.33460351</v>
      </c>
      <c r="J9245" s="178" t="str">
        <f>IF(I9245&gt;0,H9245/I9245,0)</f>
      </c>
      <c r="K9245" s="179" t="str">
        <f>1-EXP(-J9245)</f>
      </c>
      <c r="L9245" s="180" t="str">
        <f>IF(G9245=30,1,M9244)</f>
      </c>
      <c r="M9245" s="181" t="str">
        <f>L9245*(1-K9245)</f>
      </c>
    </row>
    <row r="9246">
      <c r="A9246" t="s">
        <v>164</v>
      </c>
      <c r="B9246" t="s">
        <v>112</v>
      </c>
      <c r="C9246" s="32" t="s">
        <v>377</v>
      </c>
      <c r="D9246" t="s">
        <v>112</v>
      </c>
      <c r="E9246" t="s">
        <v>476</v>
      </c>
      <c r="F9246" s="174" t="n">
        <v>2048</v>
      </c>
      <c r="G9246" s="175" t="n">
        <v>34</v>
      </c>
      <c r="H9246" s="176" t="n">
        <v>1181.60303292474</v>
      </c>
      <c r="I9246" s="177" t="n">
        <v>4692694.73675505</v>
      </c>
      <c r="J9246" s="178" t="str">
        <f>IF(I9246&gt;0,H9246/I9246,0)</f>
      </c>
      <c r="K9246" s="179" t="str">
        <f>1-EXP(-J9246)</f>
      </c>
      <c r="L9246" s="180" t="str">
        <f>IF(G9246=30,1,M9245)</f>
      </c>
      <c r="M9246" s="181" t="str">
        <f>L9246*(1-K9246)</f>
      </c>
    </row>
    <row r="9247">
      <c r="A9247" t="s">
        <v>164</v>
      </c>
      <c r="B9247" t="s">
        <v>112</v>
      </c>
      <c r="C9247" s="32" t="s">
        <v>377</v>
      </c>
      <c r="D9247" t="s">
        <v>112</v>
      </c>
      <c r="E9247" t="s">
        <v>476</v>
      </c>
      <c r="F9247" s="174" t="n">
        <v>2048</v>
      </c>
      <c r="G9247" s="175" t="n">
        <v>35</v>
      </c>
      <c r="H9247" s="176" t="n">
        <v>1551.78360602196</v>
      </c>
      <c r="I9247" s="177" t="n">
        <v>4759860.35153237</v>
      </c>
      <c r="J9247" s="178" t="str">
        <f>IF(I9247&gt;0,H9247/I9247,0)</f>
      </c>
      <c r="K9247" s="179" t="str">
        <f>1-EXP(-J9247)</f>
      </c>
      <c r="L9247" s="180" t="str">
        <f>IF(G9247=30,1,M9246)</f>
      </c>
      <c r="M9247" s="181" t="str">
        <f>L9247*(1-K9247)</f>
      </c>
    </row>
    <row r="9248">
      <c r="A9248" t="s">
        <v>164</v>
      </c>
      <c r="B9248" t="s">
        <v>112</v>
      </c>
      <c r="C9248" s="32" t="s">
        <v>377</v>
      </c>
      <c r="D9248" t="s">
        <v>112</v>
      </c>
      <c r="E9248" t="s">
        <v>476</v>
      </c>
      <c r="F9248" s="174" t="n">
        <v>2048</v>
      </c>
      <c r="G9248" s="175" t="n">
        <v>36</v>
      </c>
      <c r="H9248" s="176" t="n">
        <v>1936.14570380002</v>
      </c>
      <c r="I9248" s="177" t="n">
        <v>4870578.67905216</v>
      </c>
      <c r="J9248" s="178" t="str">
        <f>IF(I9248&gt;0,H9248/I9248,0)</f>
      </c>
      <c r="K9248" s="179" t="str">
        <f>1-EXP(-J9248)</f>
      </c>
      <c r="L9248" s="180" t="str">
        <f>IF(G9248=30,1,M9247)</f>
      </c>
      <c r="M9248" s="181" t="str">
        <f>L9248*(1-K9248)</f>
      </c>
    </row>
    <row r="9249">
      <c r="A9249" t="s">
        <v>164</v>
      </c>
      <c r="B9249" t="s">
        <v>112</v>
      </c>
      <c r="C9249" s="32" t="s">
        <v>377</v>
      </c>
      <c r="D9249" t="s">
        <v>112</v>
      </c>
      <c r="E9249" t="s">
        <v>476</v>
      </c>
      <c r="F9249" s="174" t="n">
        <v>2048</v>
      </c>
      <c r="G9249" s="175" t="n">
        <v>37</v>
      </c>
      <c r="H9249" s="176" t="n">
        <v>2066.94747659279</v>
      </c>
      <c r="I9249" s="177" t="n">
        <v>4841054.2078956</v>
      </c>
      <c r="J9249" s="178" t="str">
        <f>IF(I9249&gt;0,H9249/I9249,0)</f>
      </c>
      <c r="K9249" s="179" t="str">
        <f>1-EXP(-J9249)</f>
      </c>
      <c r="L9249" s="180" t="str">
        <f>IF(G9249=30,1,M9248)</f>
      </c>
      <c r="M9249" s="181" t="str">
        <f>L9249*(1-K9249)</f>
      </c>
    </row>
    <row r="9250">
      <c r="A9250" t="s">
        <v>164</v>
      </c>
      <c r="B9250" t="s">
        <v>112</v>
      </c>
      <c r="C9250" s="32" t="s">
        <v>377</v>
      </c>
      <c r="D9250" t="s">
        <v>112</v>
      </c>
      <c r="E9250" t="s">
        <v>476</v>
      </c>
      <c r="F9250" s="174" t="n">
        <v>2048</v>
      </c>
      <c r="G9250" s="175" t="n">
        <v>38</v>
      </c>
      <c r="H9250" s="176" t="n">
        <v>2166.06448123729</v>
      </c>
      <c r="I9250" s="177" t="n">
        <v>4706243.46465363</v>
      </c>
      <c r="J9250" s="178" t="str">
        <f>IF(I9250&gt;0,H9250/I9250,0)</f>
      </c>
      <c r="K9250" s="179" t="str">
        <f>1-EXP(-J9250)</f>
      </c>
      <c r="L9250" s="180" t="str">
        <f>IF(G9250=30,1,M9249)</f>
      </c>
      <c r="M9250" s="181" t="str">
        <f>L9250*(1-K9250)</f>
      </c>
    </row>
    <row r="9251">
      <c r="A9251" t="s">
        <v>164</v>
      </c>
      <c r="B9251" t="s">
        <v>112</v>
      </c>
      <c r="C9251" s="32" t="s">
        <v>377</v>
      </c>
      <c r="D9251" t="s">
        <v>112</v>
      </c>
      <c r="E9251" t="s">
        <v>476</v>
      </c>
      <c r="F9251" s="174" t="n">
        <v>2048</v>
      </c>
      <c r="G9251" s="175" t="n">
        <v>39</v>
      </c>
      <c r="H9251" s="176" t="n">
        <v>2305.86951557402</v>
      </c>
      <c r="I9251" s="177" t="n">
        <v>4633592.54508612</v>
      </c>
      <c r="J9251" s="178" t="str">
        <f>IF(I9251&gt;0,H9251/I9251,0)</f>
      </c>
      <c r="K9251" s="179" t="str">
        <f>1-EXP(-J9251)</f>
      </c>
      <c r="L9251" s="180" t="str">
        <f>IF(G9251=30,1,M9250)</f>
      </c>
      <c r="M9251" s="181" t="str">
        <f>L9251*(1-K9251)</f>
      </c>
    </row>
    <row r="9252">
      <c r="A9252" t="s">
        <v>164</v>
      </c>
      <c r="B9252" t="s">
        <v>112</v>
      </c>
      <c r="C9252" s="32" t="s">
        <v>377</v>
      </c>
      <c r="D9252" t="s">
        <v>112</v>
      </c>
      <c r="E9252" t="s">
        <v>476</v>
      </c>
      <c r="F9252" s="174" t="n">
        <v>2048</v>
      </c>
      <c r="G9252" s="175" t="n">
        <v>40</v>
      </c>
      <c r="H9252" s="176" t="n">
        <v>3064.85773485711</v>
      </c>
      <c r="I9252" s="177" t="n">
        <v>4588369.3404433</v>
      </c>
      <c r="J9252" s="178" t="str">
        <f>IF(I9252&gt;0,H9252/I9252,0)</f>
      </c>
      <c r="K9252" s="179" t="str">
        <f>1-EXP(-J9252)</f>
      </c>
      <c r="L9252" s="180" t="str">
        <f>IF(G9252=30,1,M9251)</f>
      </c>
      <c r="M9252" s="181" t="str">
        <f>L9252*(1-K9252)</f>
      </c>
    </row>
    <row r="9253">
      <c r="A9253" t="s">
        <v>164</v>
      </c>
      <c r="B9253" t="s">
        <v>112</v>
      </c>
      <c r="C9253" s="32" t="s">
        <v>377</v>
      </c>
      <c r="D9253" t="s">
        <v>112</v>
      </c>
      <c r="E9253" t="s">
        <v>476</v>
      </c>
      <c r="F9253" s="174" t="n">
        <v>2048</v>
      </c>
      <c r="G9253" s="175" t="n">
        <v>41</v>
      </c>
      <c r="H9253" s="176" t="n">
        <v>3555.93737588014</v>
      </c>
      <c r="I9253" s="177" t="n">
        <v>4609316.31876382</v>
      </c>
      <c r="J9253" s="178" t="str">
        <f>IF(I9253&gt;0,H9253/I9253,0)</f>
      </c>
      <c r="K9253" s="179" t="str">
        <f>1-EXP(-J9253)</f>
      </c>
      <c r="L9253" s="180" t="str">
        <f>IF(G9253=30,1,M9252)</f>
      </c>
      <c r="M9253" s="181" t="str">
        <f>L9253*(1-K9253)</f>
      </c>
    </row>
    <row r="9254">
      <c r="A9254" t="s">
        <v>164</v>
      </c>
      <c r="B9254" t="s">
        <v>112</v>
      </c>
      <c r="C9254" s="32" t="s">
        <v>377</v>
      </c>
      <c r="D9254" t="s">
        <v>112</v>
      </c>
      <c r="E9254" t="s">
        <v>476</v>
      </c>
      <c r="F9254" s="174" t="n">
        <v>2048</v>
      </c>
      <c r="G9254" s="175" t="n">
        <v>42</v>
      </c>
      <c r="H9254" s="176" t="n">
        <v>3783.20360593281</v>
      </c>
      <c r="I9254" s="177" t="n">
        <v>4523047.06890784</v>
      </c>
      <c r="J9254" s="178" t="str">
        <f>IF(I9254&gt;0,H9254/I9254,0)</f>
      </c>
      <c r="K9254" s="179" t="str">
        <f>1-EXP(-J9254)</f>
      </c>
      <c r="L9254" s="180" t="str">
        <f>IF(G9254=30,1,M9253)</f>
      </c>
      <c r="M9254" s="181" t="str">
        <f>L9254*(1-K9254)</f>
      </c>
    </row>
    <row r="9255">
      <c r="A9255" t="s">
        <v>164</v>
      </c>
      <c r="B9255" t="s">
        <v>112</v>
      </c>
      <c r="C9255" s="32" t="s">
        <v>377</v>
      </c>
      <c r="D9255" t="s">
        <v>112</v>
      </c>
      <c r="E9255" t="s">
        <v>476</v>
      </c>
      <c r="F9255" s="174" t="n">
        <v>2048</v>
      </c>
      <c r="G9255" s="175" t="n">
        <v>43</v>
      </c>
      <c r="H9255" s="176" t="n">
        <v>4051.21563115539</v>
      </c>
      <c r="I9255" s="177" t="n">
        <v>4457883.53847012</v>
      </c>
      <c r="J9255" s="178" t="str">
        <f>IF(I9255&gt;0,H9255/I9255,0)</f>
      </c>
      <c r="K9255" s="179" t="str">
        <f>1-EXP(-J9255)</f>
      </c>
      <c r="L9255" s="180" t="str">
        <f>IF(G9255=30,1,M9254)</f>
      </c>
      <c r="M9255" s="181" t="str">
        <f>L9255*(1-K9255)</f>
      </c>
    </row>
    <row r="9256">
      <c r="A9256" t="s">
        <v>164</v>
      </c>
      <c r="B9256" t="s">
        <v>112</v>
      </c>
      <c r="C9256" s="32" t="s">
        <v>377</v>
      </c>
      <c r="D9256" t="s">
        <v>112</v>
      </c>
      <c r="E9256" t="s">
        <v>476</v>
      </c>
      <c r="F9256" s="174" t="n">
        <v>2048</v>
      </c>
      <c r="G9256" s="175" t="n">
        <v>44</v>
      </c>
      <c r="H9256" s="176" t="n">
        <v>4281.44492493827</v>
      </c>
      <c r="I9256" s="177" t="n">
        <v>4325789.65815907</v>
      </c>
      <c r="J9256" s="178" t="str">
        <f>IF(I9256&gt;0,H9256/I9256,0)</f>
      </c>
      <c r="K9256" s="179" t="str">
        <f>1-EXP(-J9256)</f>
      </c>
      <c r="L9256" s="180" t="str">
        <f>IF(G9256=30,1,M9255)</f>
      </c>
      <c r="M9256" s="181" t="str">
        <f>L9256*(1-K9256)</f>
      </c>
    </row>
    <row r="9257">
      <c r="A9257" t="s">
        <v>164</v>
      </c>
      <c r="B9257" t="s">
        <v>112</v>
      </c>
      <c r="C9257" s="32" t="s">
        <v>377</v>
      </c>
      <c r="D9257" t="s">
        <v>112</v>
      </c>
      <c r="E9257" t="s">
        <v>476</v>
      </c>
      <c r="F9257" s="174" t="n">
        <v>2048</v>
      </c>
      <c r="G9257" s="175" t="n">
        <v>45</v>
      </c>
      <c r="H9257" s="176" t="n">
        <v>5400.4566169322</v>
      </c>
      <c r="I9257" s="177" t="n">
        <v>4255030.74462451</v>
      </c>
      <c r="J9257" s="178" t="str">
        <f>IF(I9257&gt;0,H9257/I9257,0)</f>
      </c>
      <c r="K9257" s="179" t="str">
        <f>1-EXP(-J9257)</f>
      </c>
      <c r="L9257" s="180" t="str">
        <f>IF(G9257=30,1,M9256)</f>
      </c>
      <c r="M9257" s="181" t="str">
        <f>L9257*(1-K9257)</f>
      </c>
    </row>
    <row r="9258">
      <c r="A9258" t="s">
        <v>164</v>
      </c>
      <c r="B9258" t="s">
        <v>112</v>
      </c>
      <c r="C9258" s="32" t="s">
        <v>377</v>
      </c>
      <c r="D9258" t="s">
        <v>112</v>
      </c>
      <c r="E9258" t="s">
        <v>476</v>
      </c>
      <c r="F9258" s="174" t="n">
        <v>2048</v>
      </c>
      <c r="G9258" s="175" t="n">
        <v>46</v>
      </c>
      <c r="H9258" s="176" t="n">
        <v>6133.32975656565</v>
      </c>
      <c r="I9258" s="177" t="n">
        <v>4223345.77627748</v>
      </c>
      <c r="J9258" s="178" t="str">
        <f>IF(I9258&gt;0,H9258/I9258,0)</f>
      </c>
      <c r="K9258" s="179" t="str">
        <f>1-EXP(-J9258)</f>
      </c>
      <c r="L9258" s="180" t="str">
        <f>IF(G9258=30,1,M9257)</f>
      </c>
      <c r="M9258" s="181" t="str">
        <f>L9258*(1-K9258)</f>
      </c>
    </row>
    <row r="9259">
      <c r="A9259" t="s">
        <v>164</v>
      </c>
      <c r="B9259" t="s">
        <v>112</v>
      </c>
      <c r="C9259" s="32" t="s">
        <v>377</v>
      </c>
      <c r="D9259" t="s">
        <v>112</v>
      </c>
      <c r="E9259" t="s">
        <v>476</v>
      </c>
      <c r="F9259" s="174" t="n">
        <v>2048</v>
      </c>
      <c r="G9259" s="175" t="n">
        <v>47</v>
      </c>
      <c r="H9259" s="176" t="n">
        <v>6668.95486081723</v>
      </c>
      <c r="I9259" s="177" t="n">
        <v>4194977.12333706</v>
      </c>
      <c r="J9259" s="178" t="str">
        <f>IF(I9259&gt;0,H9259/I9259,0)</f>
      </c>
      <c r="K9259" s="179" t="str">
        <f>1-EXP(-J9259)</f>
      </c>
      <c r="L9259" s="180" t="str">
        <f>IF(G9259=30,1,M9258)</f>
      </c>
      <c r="M9259" s="181" t="str">
        <f>L9259*(1-K9259)</f>
      </c>
    </row>
    <row r="9260">
      <c r="A9260" t="s">
        <v>164</v>
      </c>
      <c r="B9260" t="s">
        <v>112</v>
      </c>
      <c r="C9260" s="32" t="s">
        <v>377</v>
      </c>
      <c r="D9260" t="s">
        <v>112</v>
      </c>
      <c r="E9260" t="s">
        <v>476</v>
      </c>
      <c r="F9260" s="174" t="n">
        <v>2048</v>
      </c>
      <c r="G9260" s="175" t="n">
        <v>48</v>
      </c>
      <c r="H9260" s="176" t="n">
        <v>7263.38144377333</v>
      </c>
      <c r="I9260" s="177" t="n">
        <v>4165334.70784088</v>
      </c>
      <c r="J9260" s="178" t="str">
        <f>IF(I9260&gt;0,H9260/I9260,0)</f>
      </c>
      <c r="K9260" s="179" t="str">
        <f>1-EXP(-J9260)</f>
      </c>
      <c r="L9260" s="180" t="str">
        <f>IF(G9260=30,1,M9259)</f>
      </c>
      <c r="M9260" s="181" t="str">
        <f>L9260*(1-K9260)</f>
      </c>
    </row>
    <row r="9261">
      <c r="A9261" t="s">
        <v>164</v>
      </c>
      <c r="B9261" t="s">
        <v>112</v>
      </c>
      <c r="C9261" s="32" t="s">
        <v>377</v>
      </c>
      <c r="D9261" t="s">
        <v>112</v>
      </c>
      <c r="E9261" t="s">
        <v>476</v>
      </c>
      <c r="F9261" s="174" t="n">
        <v>2048</v>
      </c>
      <c r="G9261" s="175" t="n">
        <v>49</v>
      </c>
      <c r="H9261" s="176" t="n">
        <v>7989.57529203508</v>
      </c>
      <c r="I9261" s="177" t="n">
        <v>4172867.13078129</v>
      </c>
      <c r="J9261" s="178" t="str">
        <f>IF(I9261&gt;0,H9261/I9261,0)</f>
      </c>
      <c r="K9261" s="179" t="str">
        <f>1-EXP(-J9261)</f>
      </c>
      <c r="L9261" s="180" t="str">
        <f>IF(G9261=30,1,M9260)</f>
      </c>
      <c r="M9261" s="181" t="str">
        <f>L9261*(1-K9261)</f>
      </c>
    </row>
    <row r="9262">
      <c r="A9262" t="s">
        <v>164</v>
      </c>
      <c r="B9262" t="s">
        <v>112</v>
      </c>
      <c r="C9262" s="32" t="s">
        <v>377</v>
      </c>
      <c r="D9262" t="s">
        <v>112</v>
      </c>
      <c r="E9262" t="s">
        <v>476</v>
      </c>
      <c r="F9262" s="174" t="n">
        <v>2048</v>
      </c>
      <c r="G9262" s="175" t="n">
        <v>50</v>
      </c>
      <c r="H9262" s="176" t="n">
        <v>9206.74468145734</v>
      </c>
      <c r="I9262" s="177" t="n">
        <v>4216568.04592198</v>
      </c>
      <c r="J9262" s="178" t="str">
        <f>IF(I9262&gt;0,H9262/I9262,0)</f>
      </c>
      <c r="K9262" s="179" t="str">
        <f>1-EXP(-J9262)</f>
      </c>
      <c r="L9262" s="180" t="str">
        <f>IF(G9262=30,1,M9261)</f>
      </c>
      <c r="M9262" s="181" t="str">
        <f>L9262*(1-K9262)</f>
      </c>
    </row>
    <row r="9263">
      <c r="A9263" t="s">
        <v>164</v>
      </c>
      <c r="B9263" t="s">
        <v>112</v>
      </c>
      <c r="C9263" s="32" t="s">
        <v>377</v>
      </c>
      <c r="D9263" t="s">
        <v>112</v>
      </c>
      <c r="E9263" t="s">
        <v>476</v>
      </c>
      <c r="F9263" s="174" t="n">
        <v>2048</v>
      </c>
      <c r="G9263" s="175" t="n">
        <v>51</v>
      </c>
      <c r="H9263" s="176" t="n">
        <v>10575.8023915509</v>
      </c>
      <c r="I9263" s="177" t="n">
        <v>4330175.97292944</v>
      </c>
      <c r="J9263" s="178" t="str">
        <f>IF(I9263&gt;0,H9263/I9263,0)</f>
      </c>
      <c r="K9263" s="179" t="str">
        <f>1-EXP(-J9263)</f>
      </c>
      <c r="L9263" s="180" t="str">
        <f>IF(G9263=30,1,M9262)</f>
      </c>
      <c r="M9263" s="181" t="str">
        <f>L9263*(1-K9263)</f>
      </c>
    </row>
    <row r="9264">
      <c r="A9264" t="s">
        <v>164</v>
      </c>
      <c r="B9264" t="s">
        <v>112</v>
      </c>
      <c r="C9264" s="32" t="s">
        <v>377</v>
      </c>
      <c r="D9264" t="s">
        <v>112</v>
      </c>
      <c r="E9264" t="s">
        <v>476</v>
      </c>
      <c r="F9264" s="174" t="n">
        <v>2048</v>
      </c>
      <c r="G9264" s="175" t="n">
        <v>52</v>
      </c>
      <c r="H9264" s="176" t="n">
        <v>11398.4998044639</v>
      </c>
      <c r="I9264" s="177" t="n">
        <v>4271466.76052617</v>
      </c>
      <c r="J9264" s="178" t="str">
        <f>IF(I9264&gt;0,H9264/I9264,0)</f>
      </c>
      <c r="K9264" s="179" t="str">
        <f>1-EXP(-J9264)</f>
      </c>
      <c r="L9264" s="180" t="str">
        <f>IF(G9264=30,1,M9263)</f>
      </c>
      <c r="M9264" s="181" t="str">
        <f>L9264*(1-K9264)</f>
      </c>
    </row>
    <row r="9265">
      <c r="A9265" t="s">
        <v>164</v>
      </c>
      <c r="B9265" t="s">
        <v>112</v>
      </c>
      <c r="C9265" s="32" t="s">
        <v>377</v>
      </c>
      <c r="D9265" t="s">
        <v>112</v>
      </c>
      <c r="E9265" t="s">
        <v>476</v>
      </c>
      <c r="F9265" s="174" t="n">
        <v>2048</v>
      </c>
      <c r="G9265" s="175" t="n">
        <v>53</v>
      </c>
      <c r="H9265" s="176" t="n">
        <v>12167.9932479341</v>
      </c>
      <c r="I9265" s="177" t="n">
        <v>4182761.67318596</v>
      </c>
      <c r="J9265" s="178" t="str">
        <f>IF(I9265&gt;0,H9265/I9265,0)</f>
      </c>
      <c r="K9265" s="179" t="str">
        <f>1-EXP(-J9265)</f>
      </c>
      <c r="L9265" s="180" t="str">
        <f>IF(G9265=30,1,M9264)</f>
      </c>
      <c r="M9265" s="181" t="str">
        <f>L9265*(1-K9265)</f>
      </c>
    </row>
    <row r="9266">
      <c r="A9266" t="s">
        <v>164</v>
      </c>
      <c r="B9266" t="s">
        <v>112</v>
      </c>
      <c r="C9266" s="32" t="s">
        <v>377</v>
      </c>
      <c r="D9266" t="s">
        <v>112</v>
      </c>
      <c r="E9266" t="s">
        <v>476</v>
      </c>
      <c r="F9266" s="174" t="n">
        <v>2048</v>
      </c>
      <c r="G9266" s="175" t="n">
        <v>54</v>
      </c>
      <c r="H9266" s="176" t="n">
        <v>13002.0591967032</v>
      </c>
      <c r="I9266" s="177" t="n">
        <v>4107627.67326344</v>
      </c>
      <c r="J9266" s="178" t="str">
        <f>IF(I9266&gt;0,H9266/I9266,0)</f>
      </c>
      <c r="K9266" s="179" t="str">
        <f>1-EXP(-J9266)</f>
      </c>
      <c r="L9266" s="180" t="str">
        <f>IF(G9266=30,1,M9265)</f>
      </c>
      <c r="M9266" s="181" t="str">
        <f>L9266*(1-K9266)</f>
      </c>
    </row>
    <row r="9267">
      <c r="A9267" t="s">
        <v>164</v>
      </c>
      <c r="B9267" t="s">
        <v>112</v>
      </c>
      <c r="C9267" s="32" t="s">
        <v>377</v>
      </c>
      <c r="D9267" t="s">
        <v>112</v>
      </c>
      <c r="E9267" t="s">
        <v>476</v>
      </c>
      <c r="F9267" s="174" t="n">
        <v>2048</v>
      </c>
      <c r="G9267" s="175" t="n">
        <v>55</v>
      </c>
      <c r="H9267" s="176" t="n">
        <v>13617.4223114797</v>
      </c>
      <c r="I9267" s="177" t="n">
        <v>4034474.85822568</v>
      </c>
      <c r="J9267" s="178" t="str">
        <f>IF(I9267&gt;0,H9267/I9267,0)</f>
      </c>
      <c r="K9267" s="179" t="str">
        <f>1-EXP(-J9267)</f>
      </c>
      <c r="L9267" s="180" t="str">
        <f>IF(G9267=30,1,M9266)</f>
      </c>
      <c r="M9267" s="181" t="str">
        <f>L9267*(1-K9267)</f>
      </c>
    </row>
    <row r="9268">
      <c r="A9268" t="s">
        <v>164</v>
      </c>
      <c r="B9268" t="s">
        <v>112</v>
      </c>
      <c r="C9268" s="32" t="s">
        <v>377</v>
      </c>
      <c r="D9268" t="s">
        <v>112</v>
      </c>
      <c r="E9268" t="s">
        <v>476</v>
      </c>
      <c r="F9268" s="174" t="n">
        <v>2048</v>
      </c>
      <c r="G9268" s="175" t="n">
        <v>56</v>
      </c>
      <c r="H9268" s="176" t="n">
        <v>14828.1943052232</v>
      </c>
      <c r="I9268" s="177" t="n">
        <v>4044946.32119365</v>
      </c>
      <c r="J9268" s="178" t="str">
        <f>IF(I9268&gt;0,H9268/I9268,0)</f>
      </c>
      <c r="K9268" s="179" t="str">
        <f>1-EXP(-J9268)</f>
      </c>
      <c r="L9268" s="180" t="str">
        <f>IF(G9268=30,1,M9267)</f>
      </c>
      <c r="M9268" s="181" t="str">
        <f>L9268*(1-K9268)</f>
      </c>
    </row>
    <row r="9269">
      <c r="A9269" t="s">
        <v>164</v>
      </c>
      <c r="B9269" t="s">
        <v>112</v>
      </c>
      <c r="C9269" s="32" t="s">
        <v>377</v>
      </c>
      <c r="D9269" t="s">
        <v>112</v>
      </c>
      <c r="E9269" t="s">
        <v>476</v>
      </c>
      <c r="F9269" s="174" t="n">
        <v>2048</v>
      </c>
      <c r="G9269" s="175" t="n">
        <v>57</v>
      </c>
      <c r="H9269" s="176" t="n">
        <v>16110.2885757984</v>
      </c>
      <c r="I9269" s="177" t="n">
        <v>4034369.29958653</v>
      </c>
      <c r="J9269" s="178" t="str">
        <f>IF(I9269&gt;0,H9269/I9269,0)</f>
      </c>
      <c r="K9269" s="179" t="str">
        <f>1-EXP(-J9269)</f>
      </c>
      <c r="L9269" s="180" t="str">
        <f>IF(G9269=30,1,M9268)</f>
      </c>
      <c r="M9269" s="181" t="str">
        <f>L9269*(1-K9269)</f>
      </c>
    </row>
    <row r="9270">
      <c r="A9270" t="s">
        <v>164</v>
      </c>
      <c r="B9270" t="s">
        <v>112</v>
      </c>
      <c r="C9270" s="32" t="s">
        <v>377</v>
      </c>
      <c r="D9270" t="s">
        <v>112</v>
      </c>
      <c r="E9270" t="s">
        <v>476</v>
      </c>
      <c r="F9270" s="174" t="n">
        <v>2048</v>
      </c>
      <c r="G9270" s="175" t="n">
        <v>58</v>
      </c>
      <c r="H9270" s="176" t="n">
        <v>23412.079338934</v>
      </c>
      <c r="I9270" s="177" t="n">
        <v>5931723.35366197</v>
      </c>
      <c r="J9270" s="178" t="str">
        <f>IF(I9270&gt;0,H9270/I9270,0)</f>
      </c>
      <c r="K9270" s="179" t="str">
        <f>1-EXP(-J9270)</f>
      </c>
      <c r="L9270" s="180" t="str">
        <f>IF(G9270=30,1,M9269)</f>
      </c>
      <c r="M9270" s="181" t="str">
        <f>L9270*(1-K9270)</f>
      </c>
    </row>
    <row r="9271">
      <c r="A9271" t="s">
        <v>164</v>
      </c>
      <c r="B9271" t="s">
        <v>112</v>
      </c>
      <c r="C9271" s="32" t="s">
        <v>377</v>
      </c>
      <c r="D9271" t="s">
        <v>112</v>
      </c>
      <c r="E9271" t="s">
        <v>476</v>
      </c>
      <c r="F9271" s="174" t="n">
        <v>2048</v>
      </c>
      <c r="G9271" s="175" t="n">
        <v>59</v>
      </c>
      <c r="H9271" s="176" t="n">
        <v>18758.6467801157</v>
      </c>
      <c r="I9271" s="177" t="n">
        <v>3934786.52001944</v>
      </c>
      <c r="J9271" s="178" t="str">
        <f>IF(I9271&gt;0,H9271/I9271,0)</f>
      </c>
      <c r="K9271" s="179" t="str">
        <f>1-EXP(-J9271)</f>
      </c>
      <c r="L9271" s="180" t="str">
        <f>IF(G9271=30,1,M9270)</f>
      </c>
      <c r="M9271" s="181" t="str">
        <f>L9271*(1-K9271)</f>
      </c>
    </row>
    <row r="9272">
      <c r="A9272" t="s">
        <v>164</v>
      </c>
      <c r="B9272" t="s">
        <v>112</v>
      </c>
      <c r="C9272" s="32" t="s">
        <v>377</v>
      </c>
      <c r="D9272" t="s">
        <v>112</v>
      </c>
      <c r="E9272" t="s">
        <v>476</v>
      </c>
      <c r="F9272" s="174" t="n">
        <v>2048</v>
      </c>
      <c r="G9272" s="175" t="n">
        <v>60</v>
      </c>
      <c r="H9272" s="176" t="n">
        <v>19952.5880456026</v>
      </c>
      <c r="I9272" s="177" t="n">
        <v>3884850.66945213</v>
      </c>
      <c r="J9272" s="178" t="str">
        <f>IF(I9272&gt;0,H9272/I9272,0)</f>
      </c>
      <c r="K9272" s="179" t="str">
        <f>1-EXP(-J9272)</f>
      </c>
      <c r="L9272" s="180" t="str">
        <f>IF(G9272=30,1,M9271)</f>
      </c>
      <c r="M9272" s="181" t="str">
        <f>L9272*(1-K9272)</f>
      </c>
    </row>
    <row r="9273">
      <c r="A9273" t="s">
        <v>164</v>
      </c>
      <c r="B9273" t="s">
        <v>112</v>
      </c>
      <c r="C9273" s="32" t="s">
        <v>377</v>
      </c>
      <c r="D9273" t="s">
        <v>112</v>
      </c>
      <c r="E9273" t="s">
        <v>476</v>
      </c>
      <c r="F9273" s="174" t="n">
        <v>2048</v>
      </c>
      <c r="G9273" s="175" t="n">
        <v>61</v>
      </c>
      <c r="H9273" s="176" t="n">
        <v>21026.8163978352</v>
      </c>
      <c r="I9273" s="177" t="n">
        <v>3728974.81041937</v>
      </c>
      <c r="J9273" s="178" t="str">
        <f>IF(I9273&gt;0,H9273/I9273,0)</f>
      </c>
      <c r="K9273" s="179" t="str">
        <f>1-EXP(-J9273)</f>
      </c>
      <c r="L9273" s="180" t="str">
        <f>IF(G9273=30,1,M9272)</f>
      </c>
      <c r="M9273" s="181" t="str">
        <f>L9273*(1-K9273)</f>
      </c>
    </row>
    <row r="9274">
      <c r="A9274" t="s">
        <v>164</v>
      </c>
      <c r="B9274" t="s">
        <v>112</v>
      </c>
      <c r="C9274" s="32" t="s">
        <v>377</v>
      </c>
      <c r="D9274" t="s">
        <v>112</v>
      </c>
      <c r="E9274" t="s">
        <v>476</v>
      </c>
      <c r="F9274" s="174" t="n">
        <v>2048</v>
      </c>
      <c r="G9274" s="175" t="n">
        <v>62</v>
      </c>
      <c r="H9274" s="176" t="n">
        <v>22647.1882765928</v>
      </c>
      <c r="I9274" s="177" t="n">
        <v>3658455.0516755</v>
      </c>
      <c r="J9274" s="178" t="str">
        <f>IF(I9274&gt;0,H9274/I9274,0)</f>
      </c>
      <c r="K9274" s="179" t="str">
        <f>1-EXP(-J9274)</f>
      </c>
      <c r="L9274" s="180" t="str">
        <f>IF(G9274=30,1,M9273)</f>
      </c>
      <c r="M9274" s="181" t="str">
        <f>L9274*(1-K9274)</f>
      </c>
    </row>
    <row r="9275">
      <c r="A9275" t="s">
        <v>164</v>
      </c>
      <c r="B9275" t="s">
        <v>112</v>
      </c>
      <c r="C9275" s="32" t="s">
        <v>377</v>
      </c>
      <c r="D9275" t="s">
        <v>112</v>
      </c>
      <c r="E9275" t="s">
        <v>476</v>
      </c>
      <c r="F9275" s="174" t="n">
        <v>2048</v>
      </c>
      <c r="G9275" s="175" t="n">
        <v>63</v>
      </c>
      <c r="H9275" s="176" t="n">
        <v>24921.2365521124</v>
      </c>
      <c r="I9275" s="177" t="n">
        <v>3666486.32355728</v>
      </c>
      <c r="J9275" s="178" t="str">
        <f>IF(I9275&gt;0,H9275/I9275,0)</f>
      </c>
      <c r="K9275" s="179" t="str">
        <f>1-EXP(-J9275)</f>
      </c>
      <c r="L9275" s="180" t="str">
        <f>IF(G9275=30,1,M9274)</f>
      </c>
      <c r="M9275" s="181" t="str">
        <f>L9275*(1-K9275)</f>
      </c>
    </row>
    <row r="9276">
      <c r="A9276" t="s">
        <v>164</v>
      </c>
      <c r="B9276" t="s">
        <v>112</v>
      </c>
      <c r="C9276" s="32" t="s">
        <v>377</v>
      </c>
      <c r="D9276" t="s">
        <v>112</v>
      </c>
      <c r="E9276" t="s">
        <v>476</v>
      </c>
      <c r="F9276" s="174" t="n">
        <v>2048</v>
      </c>
      <c r="G9276" s="175" t="n">
        <v>64</v>
      </c>
      <c r="H9276" s="176" t="n">
        <v>27533.3314228154</v>
      </c>
      <c r="I9276" s="177" t="n">
        <v>3691002.83487726</v>
      </c>
      <c r="J9276" s="178" t="str">
        <f>IF(I9276&gt;0,H9276/I9276,0)</f>
      </c>
      <c r="K9276" s="179" t="str">
        <f>1-EXP(-J9276)</f>
      </c>
      <c r="L9276" s="180" t="str">
        <f>IF(G9276=30,1,M9275)</f>
      </c>
      <c r="M9276" s="181" t="str">
        <f>L9276*(1-K9276)</f>
      </c>
    </row>
    <row r="9277">
      <c r="A9277" t="s">
        <v>164</v>
      </c>
      <c r="B9277" t="s">
        <v>112</v>
      </c>
      <c r="C9277" s="32" t="s">
        <v>377</v>
      </c>
      <c r="D9277" t="s">
        <v>112</v>
      </c>
      <c r="E9277" t="s">
        <v>476</v>
      </c>
      <c r="F9277" s="174" t="n">
        <v>2048</v>
      </c>
      <c r="G9277" s="175" t="n">
        <v>65</v>
      </c>
      <c r="H9277" s="176" t="n">
        <v>28142.5259683614</v>
      </c>
      <c r="I9277" s="177" t="n">
        <v>3617224.77455709</v>
      </c>
      <c r="J9277" s="178" t="str">
        <f>IF(I9277&gt;0,H9277/I9277,0)</f>
      </c>
      <c r="K9277" s="179" t="str">
        <f>1-EXP(-J9277)</f>
      </c>
      <c r="L9277" s="180" t="str">
        <f>IF(G9277=30,1,M9276)</f>
      </c>
      <c r="M9277" s="181" t="str">
        <f>L9277*(1-K9277)</f>
      </c>
    </row>
    <row r="9278">
      <c r="A9278" t="s">
        <v>164</v>
      </c>
      <c r="B9278" t="s">
        <v>112</v>
      </c>
      <c r="C9278" s="32" t="s">
        <v>377</v>
      </c>
      <c r="D9278" t="s">
        <v>112</v>
      </c>
      <c r="E9278" t="s">
        <v>476</v>
      </c>
      <c r="F9278" s="174" t="n">
        <v>2048</v>
      </c>
      <c r="G9278" s="175" t="n">
        <v>66</v>
      </c>
      <c r="H9278" s="176" t="n">
        <v>29471.9187976582</v>
      </c>
      <c r="I9278" s="177" t="n">
        <v>3446341.71245201</v>
      </c>
      <c r="J9278" s="178" t="str">
        <f>IF(I9278&gt;0,H9278/I9278,0)</f>
      </c>
      <c r="K9278" s="179" t="str">
        <f>1-EXP(-J9278)</f>
      </c>
      <c r="L9278" s="180" t="str">
        <f>IF(G9278=30,1,M9277)</f>
      </c>
      <c r="M9278" s="181" t="str">
        <f>L9278*(1-K9278)</f>
      </c>
    </row>
    <row r="9279">
      <c r="A9279" t="s">
        <v>164</v>
      </c>
      <c r="B9279" t="s">
        <v>112</v>
      </c>
      <c r="C9279" s="32" t="s">
        <v>377</v>
      </c>
      <c r="D9279" t="s">
        <v>112</v>
      </c>
      <c r="E9279" t="s">
        <v>476</v>
      </c>
      <c r="F9279" s="174" t="n">
        <v>2048</v>
      </c>
      <c r="G9279" s="175" t="n">
        <v>67</v>
      </c>
      <c r="H9279" s="176" t="n">
        <v>31242.5593654522</v>
      </c>
      <c r="I9279" s="177" t="n">
        <v>3325603.7558528</v>
      </c>
      <c r="J9279" s="178" t="str">
        <f>IF(I9279&gt;0,H9279/I9279,0)</f>
      </c>
      <c r="K9279" s="179" t="str">
        <f>1-EXP(-J9279)</f>
      </c>
      <c r="L9279" s="180" t="str">
        <f>IF(G9279=30,1,M9278)</f>
      </c>
      <c r="M9279" s="181" t="str">
        <f>L9279*(1-K9279)</f>
      </c>
    </row>
    <row r="9280">
      <c r="A9280" t="s">
        <v>164</v>
      </c>
      <c r="B9280" t="s">
        <v>112</v>
      </c>
      <c r="C9280" s="32" t="s">
        <v>377</v>
      </c>
      <c r="D9280" t="s">
        <v>112</v>
      </c>
      <c r="E9280" t="s">
        <v>476</v>
      </c>
      <c r="F9280" s="174" t="n">
        <v>2048</v>
      </c>
      <c r="G9280" s="175" t="n">
        <v>68</v>
      </c>
      <c r="H9280" s="176" t="n">
        <v>33204.7234507373</v>
      </c>
      <c r="I9280" s="177" t="n">
        <v>3215128.40590332</v>
      </c>
      <c r="J9280" s="178" t="str">
        <f>IF(I9280&gt;0,H9280/I9280,0)</f>
      </c>
      <c r="K9280" s="179" t="str">
        <f>1-EXP(-J9280)</f>
      </c>
      <c r="L9280" s="180" t="str">
        <f>IF(G9280=30,1,M9279)</f>
      </c>
      <c r="M9280" s="181" t="str">
        <f>L9280*(1-K9280)</f>
      </c>
    </row>
    <row r="9281">
      <c r="A9281" t="s">
        <v>164</v>
      </c>
      <c r="B9281" t="s">
        <v>112</v>
      </c>
      <c r="C9281" s="32" t="s">
        <v>377</v>
      </c>
      <c r="D9281" t="s">
        <v>112</v>
      </c>
      <c r="E9281" t="s">
        <v>476</v>
      </c>
      <c r="F9281" s="174" t="n">
        <v>2048</v>
      </c>
      <c r="G9281" s="175" t="n">
        <v>69</v>
      </c>
      <c r="H9281" s="176" t="n">
        <v>35198.847273392</v>
      </c>
      <c r="I9281" s="177" t="n">
        <v>3097370.22243509</v>
      </c>
      <c r="J9281" s="178" t="str">
        <f>IF(I9281&gt;0,H9281/I9281,0)</f>
      </c>
      <c r="K9281" s="179" t="str">
        <f>1-EXP(-J9281)</f>
      </c>
      <c r="L9281" s="180" t="str">
        <f>IF(G9281=30,1,M9280)</f>
      </c>
      <c r="M9281" s="181" t="str">
        <f>L9281*(1-K9281)</f>
      </c>
    </row>
    <row r="9282">
      <c r="A9282" t="s">
        <v>164</v>
      </c>
      <c r="B9282" t="s">
        <v>112</v>
      </c>
      <c r="C9282" s="32" t="s">
        <v>377</v>
      </c>
      <c r="D9282" t="s">
        <v>112</v>
      </c>
      <c r="E9282" t="s">
        <v>476</v>
      </c>
      <c r="F9282" s="174" t="n">
        <v>2049</v>
      </c>
      <c r="G9282" s="175" t="n">
        <v>30</v>
      </c>
      <c r="H9282" s="176" t="n">
        <v>613.95011455684</v>
      </c>
      <c r="I9282" s="177" t="n">
        <v>4266580.07827733</v>
      </c>
      <c r="J9282" s="178" t="str">
        <f>IF(I9282&gt;0,H9282/I9282,0)</f>
      </c>
      <c r="K9282" s="179" t="str">
        <f>1-EXP(-J9282)</f>
      </c>
      <c r="L9282" s="180" t="str">
        <f>IF(G9282=30,1,M9281)</f>
      </c>
      <c r="M9282" s="181" t="str">
        <f>L9282*(1-K9282)</f>
      </c>
    </row>
    <row r="9283">
      <c r="A9283" t="s">
        <v>164</v>
      </c>
      <c r="B9283" t="s">
        <v>112</v>
      </c>
      <c r="C9283" s="32" t="s">
        <v>377</v>
      </c>
      <c r="D9283" t="s">
        <v>112</v>
      </c>
      <c r="E9283" t="s">
        <v>476</v>
      </c>
      <c r="F9283" s="174" t="n">
        <v>2049</v>
      </c>
      <c r="G9283" s="175" t="n">
        <v>31</v>
      </c>
      <c r="H9283" s="176" t="n">
        <v>845.579739090264</v>
      </c>
      <c r="I9283" s="177" t="n">
        <v>4270683.54125705</v>
      </c>
      <c r="J9283" s="178" t="str">
        <f>IF(I9283&gt;0,H9283/I9283,0)</f>
      </c>
      <c r="K9283" s="179" t="str">
        <f>1-EXP(-J9283)</f>
      </c>
      <c r="L9283" s="180" t="str">
        <f>IF(G9283=30,1,M9282)</f>
      </c>
      <c r="M9283" s="181" t="str">
        <f>L9283*(1-K9283)</f>
      </c>
    </row>
    <row r="9284">
      <c r="A9284" t="s">
        <v>164</v>
      </c>
      <c r="B9284" t="s">
        <v>112</v>
      </c>
      <c r="C9284" s="32" t="s">
        <v>377</v>
      </c>
      <c r="D9284" t="s">
        <v>112</v>
      </c>
      <c r="E9284" t="s">
        <v>476</v>
      </c>
      <c r="F9284" s="174" t="n">
        <v>2049</v>
      </c>
      <c r="G9284" s="175" t="n">
        <v>32</v>
      </c>
      <c r="H9284" s="176" t="n">
        <v>900.579691900305</v>
      </c>
      <c r="I9284" s="177" t="n">
        <v>4311227.228898</v>
      </c>
      <c r="J9284" s="178" t="str">
        <f>IF(I9284&gt;0,H9284/I9284,0)</f>
      </c>
      <c r="K9284" s="179" t="str">
        <f>1-EXP(-J9284)</f>
      </c>
      <c r="L9284" s="180" t="str">
        <f>IF(G9284=30,1,M9283)</f>
      </c>
      <c r="M9284" s="181" t="str">
        <f>L9284*(1-K9284)</f>
      </c>
    </row>
    <row r="9285">
      <c r="A9285" t="s">
        <v>164</v>
      </c>
      <c r="B9285" t="s">
        <v>112</v>
      </c>
      <c r="C9285" s="32" t="s">
        <v>377</v>
      </c>
      <c r="D9285" t="s">
        <v>112</v>
      </c>
      <c r="E9285" t="s">
        <v>476</v>
      </c>
      <c r="F9285" s="174" t="n">
        <v>2049</v>
      </c>
      <c r="G9285" s="175" t="n">
        <v>33</v>
      </c>
      <c r="H9285" s="176" t="n">
        <v>1048.38045629983</v>
      </c>
      <c r="I9285" s="177" t="n">
        <v>4573201.96380427</v>
      </c>
      <c r="J9285" s="178" t="str">
        <f>IF(I9285&gt;0,H9285/I9285,0)</f>
      </c>
      <c r="K9285" s="179" t="str">
        <f>1-EXP(-J9285)</f>
      </c>
      <c r="L9285" s="180" t="str">
        <f>IF(G9285=30,1,M9284)</f>
      </c>
      <c r="M9285" s="181" t="str">
        <f>L9285*(1-K9285)</f>
      </c>
    </row>
    <row r="9286">
      <c r="A9286" t="s">
        <v>164</v>
      </c>
      <c r="B9286" t="s">
        <v>112</v>
      </c>
      <c r="C9286" s="32" t="s">
        <v>377</v>
      </c>
      <c r="D9286" t="s">
        <v>112</v>
      </c>
      <c r="E9286" t="s">
        <v>476</v>
      </c>
      <c r="F9286" s="174" t="n">
        <v>2049</v>
      </c>
      <c r="G9286" s="175" t="n">
        <v>34</v>
      </c>
      <c r="H9286" s="176" t="n">
        <v>1163.4684636594</v>
      </c>
      <c r="I9286" s="177" t="n">
        <v>4621364.85151093</v>
      </c>
      <c r="J9286" s="178" t="str">
        <f>IF(I9286&gt;0,H9286/I9286,0)</f>
      </c>
      <c r="K9286" s="179" t="str">
        <f>1-EXP(-J9286)</f>
      </c>
      <c r="L9286" s="180" t="str">
        <f>IF(G9286=30,1,M9285)</f>
      </c>
      <c r="M9286" s="181" t="str">
        <f>L9286*(1-K9286)</f>
      </c>
    </row>
    <row r="9287">
      <c r="A9287" t="s">
        <v>164</v>
      </c>
      <c r="B9287" t="s">
        <v>112</v>
      </c>
      <c r="C9287" s="32" t="s">
        <v>377</v>
      </c>
      <c r="D9287" t="s">
        <v>112</v>
      </c>
      <c r="E9287" t="s">
        <v>476</v>
      </c>
      <c r="F9287" s="174" t="n">
        <v>2049</v>
      </c>
      <c r="G9287" s="175" t="n">
        <v>35</v>
      </c>
      <c r="H9287" s="176" t="n">
        <v>1523.95109374215</v>
      </c>
      <c r="I9287" s="177" t="n">
        <v>4686911.47843519</v>
      </c>
      <c r="J9287" s="178" t="str">
        <f>IF(I9287&gt;0,H9287/I9287,0)</f>
      </c>
      <c r="K9287" s="179" t="str">
        <f>1-EXP(-J9287)</f>
      </c>
      <c r="L9287" s="180" t="str">
        <f>IF(G9287=30,1,M9286)</f>
      </c>
      <c r="M9287" s="181" t="str">
        <f>L9287*(1-K9287)</f>
      </c>
    </row>
    <row r="9288">
      <c r="A9288" t="s">
        <v>164</v>
      </c>
      <c r="B9288" t="s">
        <v>112</v>
      </c>
      <c r="C9288" s="32" t="s">
        <v>377</v>
      </c>
      <c r="D9288" t="s">
        <v>112</v>
      </c>
      <c r="E9288" t="s">
        <v>476</v>
      </c>
      <c r="F9288" s="174" t="n">
        <v>2049</v>
      </c>
      <c r="G9288" s="175" t="n">
        <v>36</v>
      </c>
      <c r="H9288" s="176" t="n">
        <v>1836.30501705735</v>
      </c>
      <c r="I9288" s="177" t="n">
        <v>4753355.56778896</v>
      </c>
      <c r="J9288" s="178" t="str">
        <f>IF(I9288&gt;0,H9288/I9288,0)</f>
      </c>
      <c r="K9288" s="179" t="str">
        <f>1-EXP(-J9288)</f>
      </c>
      <c r="L9288" s="180" t="str">
        <f>IF(G9288=30,1,M9287)</f>
      </c>
      <c r="M9288" s="181" t="str">
        <f>L9288*(1-K9288)</f>
      </c>
    </row>
    <row r="9289">
      <c r="A9289" t="s">
        <v>164</v>
      </c>
      <c r="B9289" t="s">
        <v>112</v>
      </c>
      <c r="C9289" s="32" t="s">
        <v>377</v>
      </c>
      <c r="D9289" t="s">
        <v>112</v>
      </c>
      <c r="E9289" t="s">
        <v>476</v>
      </c>
      <c r="F9289" s="174" t="n">
        <v>2049</v>
      </c>
      <c r="G9289" s="175" t="n">
        <v>37</v>
      </c>
      <c r="H9289" s="176" t="n">
        <v>2069.58111778437</v>
      </c>
      <c r="I9289" s="177" t="n">
        <v>4863681.33735698</v>
      </c>
      <c r="J9289" s="178" t="str">
        <f>IF(I9289&gt;0,H9289/I9289,0)</f>
      </c>
      <c r="K9289" s="179" t="str">
        <f>1-EXP(-J9289)</f>
      </c>
      <c r="L9289" s="180" t="str">
        <f>IF(G9289=30,1,M9288)</f>
      </c>
      <c r="M9289" s="181" t="str">
        <f>L9289*(1-K9289)</f>
      </c>
    </row>
    <row r="9290">
      <c r="A9290" t="s">
        <v>164</v>
      </c>
      <c r="B9290" t="s">
        <v>112</v>
      </c>
      <c r="C9290" s="32" t="s">
        <v>377</v>
      </c>
      <c r="D9290" t="s">
        <v>112</v>
      </c>
      <c r="E9290" t="s">
        <v>476</v>
      </c>
      <c r="F9290" s="174" t="n">
        <v>2049</v>
      </c>
      <c r="G9290" s="175" t="n">
        <v>38</v>
      </c>
      <c r="H9290" s="176" t="n">
        <v>2216.96795856754</v>
      </c>
      <c r="I9290" s="177" t="n">
        <v>4833741.493189</v>
      </c>
      <c r="J9290" s="178" t="str">
        <f>IF(I9290&gt;0,H9290/I9290,0)</f>
      </c>
      <c r="K9290" s="179" t="str">
        <f>1-EXP(-J9290)</f>
      </c>
      <c r="L9290" s="180" t="str">
        <f>IF(G9290=30,1,M9289)</f>
      </c>
      <c r="M9290" s="181" t="str">
        <f>L9290*(1-K9290)</f>
      </c>
    </row>
    <row r="9291">
      <c r="A9291" t="s">
        <v>164</v>
      </c>
      <c r="B9291" t="s">
        <v>112</v>
      </c>
      <c r="C9291" s="32" t="s">
        <v>377</v>
      </c>
      <c r="D9291" t="s">
        <v>112</v>
      </c>
      <c r="E9291" t="s">
        <v>476</v>
      </c>
      <c r="F9291" s="174" t="n">
        <v>2049</v>
      </c>
      <c r="G9291" s="175" t="n">
        <v>39</v>
      </c>
      <c r="H9291" s="176" t="n">
        <v>2329.70803582374</v>
      </c>
      <c r="I9291" s="177" t="n">
        <v>4698630.15079242</v>
      </c>
      <c r="J9291" s="178" t="str">
        <f>IF(I9291&gt;0,H9291/I9291,0)</f>
      </c>
      <c r="K9291" s="179" t="str">
        <f>1-EXP(-J9291)</f>
      </c>
      <c r="L9291" s="180" t="str">
        <f>IF(G9291=30,1,M9290)</f>
      </c>
      <c r="M9291" s="181" t="str">
        <f>L9291*(1-K9291)</f>
      </c>
    </row>
    <row r="9292">
      <c r="A9292" t="s">
        <v>164</v>
      </c>
      <c r="B9292" t="s">
        <v>112</v>
      </c>
      <c r="C9292" s="32" t="s">
        <v>377</v>
      </c>
      <c r="D9292" t="s">
        <v>112</v>
      </c>
      <c r="E9292" t="s">
        <v>476</v>
      </c>
      <c r="F9292" s="174" t="n">
        <v>2049</v>
      </c>
      <c r="G9292" s="175" t="n">
        <v>40</v>
      </c>
      <c r="H9292" s="176" t="n">
        <v>3076.33740399175</v>
      </c>
      <c r="I9292" s="177" t="n">
        <v>4625538.34944343</v>
      </c>
      <c r="J9292" s="178" t="str">
        <f>IF(I9292&gt;0,H9292/I9292,0)</f>
      </c>
      <c r="K9292" s="179" t="str">
        <f>1-EXP(-J9292)</f>
      </c>
      <c r="L9292" s="180" t="str">
        <f>IF(G9292=30,1,M9291)</f>
      </c>
      <c r="M9292" s="181" t="str">
        <f>L9292*(1-K9292)</f>
      </c>
    </row>
    <row r="9293">
      <c r="A9293" t="s">
        <v>164</v>
      </c>
      <c r="B9293" t="s">
        <v>112</v>
      </c>
      <c r="C9293" s="32" t="s">
        <v>377</v>
      </c>
      <c r="D9293" t="s">
        <v>112</v>
      </c>
      <c r="E9293" t="s">
        <v>476</v>
      </c>
      <c r="F9293" s="174" t="n">
        <v>2049</v>
      </c>
      <c r="G9293" s="175" t="n">
        <v>41</v>
      </c>
      <c r="H9293" s="176" t="n">
        <v>3457.80942911626</v>
      </c>
      <c r="I9293" s="177" t="n">
        <v>4579117.68495513</v>
      </c>
      <c r="J9293" s="178" t="str">
        <f>IF(I9293&gt;0,H9293/I9293,0)</f>
      </c>
      <c r="K9293" s="179" t="str">
        <f>1-EXP(-J9293)</f>
      </c>
      <c r="L9293" s="180" t="str">
        <f>IF(G9293=30,1,M9292)</f>
      </c>
      <c r="M9293" s="181" t="str">
        <f>L9293*(1-K9293)</f>
      </c>
    </row>
    <row r="9294">
      <c r="A9294" t="s">
        <v>164</v>
      </c>
      <c r="B9294" t="s">
        <v>112</v>
      </c>
      <c r="C9294" s="32" t="s">
        <v>377</v>
      </c>
      <c r="D9294" t="s">
        <v>112</v>
      </c>
      <c r="E9294" t="s">
        <v>476</v>
      </c>
      <c r="F9294" s="174" t="n">
        <v>2049</v>
      </c>
      <c r="G9294" s="175" t="n">
        <v>42</v>
      </c>
      <c r="H9294" s="176" t="n">
        <v>3828.64233859559</v>
      </c>
      <c r="I9294" s="177" t="n">
        <v>4599812.68498095</v>
      </c>
      <c r="J9294" s="178" t="str">
        <f>IF(I9294&gt;0,H9294/I9294,0)</f>
      </c>
      <c r="K9294" s="179" t="str">
        <f>1-EXP(-J9294)</f>
      </c>
      <c r="L9294" s="180" t="str">
        <f>IF(G9294=30,1,M9293)</f>
      </c>
      <c r="M9294" s="181" t="str">
        <f>L9294*(1-K9294)</f>
      </c>
    </row>
    <row r="9295">
      <c r="A9295" t="s">
        <v>164</v>
      </c>
      <c r="B9295" t="s">
        <v>112</v>
      </c>
      <c r="C9295" s="32" t="s">
        <v>377</v>
      </c>
      <c r="D9295" t="s">
        <v>112</v>
      </c>
      <c r="E9295" t="s">
        <v>476</v>
      </c>
      <c r="F9295" s="174" t="n">
        <v>2049</v>
      </c>
      <c r="G9295" s="175" t="n">
        <v>43</v>
      </c>
      <c r="H9295" s="176" t="n">
        <v>4080.1269802961</v>
      </c>
      <c r="I9295" s="177" t="n">
        <v>4512969.04899328</v>
      </c>
      <c r="J9295" s="178" t="str">
        <f>IF(I9295&gt;0,H9295/I9295,0)</f>
      </c>
      <c r="K9295" s="179" t="str">
        <f>1-EXP(-J9295)</f>
      </c>
      <c r="L9295" s="180" t="str">
        <f>IF(G9295=30,1,M9294)</f>
      </c>
      <c r="M9295" s="181" t="str">
        <f>L9295*(1-K9295)</f>
      </c>
    </row>
    <row r="9296">
      <c r="A9296" t="s">
        <v>164</v>
      </c>
      <c r="B9296" t="s">
        <v>112</v>
      </c>
      <c r="C9296" s="32" t="s">
        <v>377</v>
      </c>
      <c r="D9296" t="s">
        <v>112</v>
      </c>
      <c r="E9296" t="s">
        <v>476</v>
      </c>
      <c r="F9296" s="174" t="n">
        <v>2049</v>
      </c>
      <c r="G9296" s="175" t="n">
        <v>44</v>
      </c>
      <c r="H9296" s="176" t="n">
        <v>4377.19428203578</v>
      </c>
      <c r="I9296" s="177" t="n">
        <v>4447129.06071968</v>
      </c>
      <c r="J9296" s="178" t="str">
        <f>IF(I9296&gt;0,H9296/I9296,0)</f>
      </c>
      <c r="K9296" s="179" t="str">
        <f>1-EXP(-J9296)</f>
      </c>
      <c r="L9296" s="180" t="str">
        <f>IF(G9296=30,1,M9295)</f>
      </c>
      <c r="M9296" s="181" t="str">
        <f>L9296*(1-K9296)</f>
      </c>
    </row>
    <row r="9297">
      <c r="A9297" t="s">
        <v>164</v>
      </c>
      <c r="B9297" t="s">
        <v>112</v>
      </c>
      <c r="C9297" s="32" t="s">
        <v>377</v>
      </c>
      <c r="D9297" t="s">
        <v>112</v>
      </c>
      <c r="E9297" t="s">
        <v>476</v>
      </c>
      <c r="F9297" s="174" t="n">
        <v>2049</v>
      </c>
      <c r="G9297" s="175" t="n">
        <v>45</v>
      </c>
      <c r="H9297" s="176" t="n">
        <v>5441.31791126035</v>
      </c>
      <c r="I9297" s="177" t="n">
        <v>4314466.65263007</v>
      </c>
      <c r="J9297" s="178" t="str">
        <f>IF(I9297&gt;0,H9297/I9297,0)</f>
      </c>
      <c r="K9297" s="179" t="str">
        <f>1-EXP(-J9297)</f>
      </c>
      <c r="L9297" s="180" t="str">
        <f>IF(G9297=30,1,M9296)</f>
      </c>
      <c r="M9297" s="181" t="str">
        <f>L9297*(1-K9297)</f>
      </c>
    </row>
    <row r="9298">
      <c r="A9298" t="s">
        <v>164</v>
      </c>
      <c r="B9298" t="s">
        <v>112</v>
      </c>
      <c r="C9298" s="32" t="s">
        <v>377</v>
      </c>
      <c r="D9298" t="s">
        <v>112</v>
      </c>
      <c r="E9298" t="s">
        <v>476</v>
      </c>
      <c r="F9298" s="174" t="n">
        <v>2049</v>
      </c>
      <c r="G9298" s="175" t="n">
        <v>46</v>
      </c>
      <c r="H9298" s="176" t="n">
        <v>5981.38826990357</v>
      </c>
      <c r="I9298" s="177" t="n">
        <v>4242087.47709402</v>
      </c>
      <c r="J9298" s="178" t="str">
        <f>IF(I9298&gt;0,H9298/I9298,0)</f>
      </c>
      <c r="K9298" s="179" t="str">
        <f>1-EXP(-J9298)</f>
      </c>
      <c r="L9298" s="180" t="str">
        <f>IF(G9298=30,1,M9297)</f>
      </c>
      <c r="M9298" s="181" t="str">
        <f>L9298*(1-K9298)</f>
      </c>
    </row>
    <row r="9299">
      <c r="A9299" t="s">
        <v>164</v>
      </c>
      <c r="B9299" t="s">
        <v>112</v>
      </c>
      <c r="C9299" s="32" t="s">
        <v>377</v>
      </c>
      <c r="D9299" t="s">
        <v>112</v>
      </c>
      <c r="E9299" t="s">
        <v>476</v>
      </c>
      <c r="F9299" s="174" t="n">
        <v>2049</v>
      </c>
      <c r="G9299" s="175" t="n">
        <v>47</v>
      </c>
      <c r="H9299" s="176" t="n">
        <v>6645.90841448056</v>
      </c>
      <c r="I9299" s="177" t="n">
        <v>4209894.65804231</v>
      </c>
      <c r="J9299" s="178" t="str">
        <f>IF(I9299&gt;0,H9299/I9299,0)</f>
      </c>
      <c r="K9299" s="179" t="str">
        <f>1-EXP(-J9299)</f>
      </c>
      <c r="L9299" s="180" t="str">
        <f>IF(G9299=30,1,M9298)</f>
      </c>
      <c r="M9299" s="181" t="str">
        <f>L9299*(1-K9299)</f>
      </c>
    </row>
    <row r="9300">
      <c r="A9300" t="s">
        <v>164</v>
      </c>
      <c r="B9300" t="s">
        <v>112</v>
      </c>
      <c r="C9300" s="32" t="s">
        <v>377</v>
      </c>
      <c r="D9300" t="s">
        <v>112</v>
      </c>
      <c r="E9300" t="s">
        <v>476</v>
      </c>
      <c r="F9300" s="174" t="n">
        <v>2049</v>
      </c>
      <c r="G9300" s="175" t="n">
        <v>48</v>
      </c>
      <c r="H9300" s="176" t="n">
        <v>7237.74655167467</v>
      </c>
      <c r="I9300" s="177" t="n">
        <v>4180388.14382464</v>
      </c>
      <c r="J9300" s="178" t="str">
        <f>IF(I9300&gt;0,H9300/I9300,0)</f>
      </c>
      <c r="K9300" s="179" t="str">
        <f>1-EXP(-J9300)</f>
      </c>
      <c r="L9300" s="180" t="str">
        <f>IF(G9300=30,1,M9299)</f>
      </c>
      <c r="M9300" s="181" t="str">
        <f>L9300*(1-K9300)</f>
      </c>
    </row>
    <row r="9301">
      <c r="A9301" t="s">
        <v>164</v>
      </c>
      <c r="B9301" t="s">
        <v>112</v>
      </c>
      <c r="C9301" s="32" t="s">
        <v>377</v>
      </c>
      <c r="D9301" t="s">
        <v>112</v>
      </c>
      <c r="E9301" t="s">
        <v>476</v>
      </c>
      <c r="F9301" s="174" t="n">
        <v>2049</v>
      </c>
      <c r="G9301" s="175" t="n">
        <v>49</v>
      </c>
      <c r="H9301" s="176" t="n">
        <v>7889.34194869236</v>
      </c>
      <c r="I9301" s="177" t="n">
        <v>4149483.55461077</v>
      </c>
      <c r="J9301" s="178" t="str">
        <f>IF(I9301&gt;0,H9301/I9301,0)</f>
      </c>
      <c r="K9301" s="179" t="str">
        <f>1-EXP(-J9301)</f>
      </c>
      <c r="L9301" s="180" t="str">
        <f>IF(G9301=30,1,M9300)</f>
      </c>
      <c r="M9301" s="181" t="str">
        <f>L9301*(1-K9301)</f>
      </c>
    </row>
    <row r="9302">
      <c r="A9302" t="s">
        <v>164</v>
      </c>
      <c r="B9302" t="s">
        <v>112</v>
      </c>
      <c r="C9302" s="32" t="s">
        <v>377</v>
      </c>
      <c r="D9302" t="s">
        <v>112</v>
      </c>
      <c r="E9302" t="s">
        <v>476</v>
      </c>
      <c r="F9302" s="174" t="n">
        <v>2049</v>
      </c>
      <c r="G9302" s="175" t="n">
        <v>50</v>
      </c>
      <c r="H9302" s="176" t="n">
        <v>9001.24019436275</v>
      </c>
      <c r="I9302" s="177" t="n">
        <v>4155466.121433</v>
      </c>
      <c r="J9302" s="178" t="str">
        <f>IF(I9302&gt;0,H9302/I9302,0)</f>
      </c>
      <c r="K9302" s="179" t="str">
        <f>1-EXP(-J9302)</f>
      </c>
      <c r="L9302" s="180" t="str">
        <f>IF(G9302=30,1,M9301)</f>
      </c>
      <c r="M9302" s="181" t="str">
        <f>L9302*(1-K9302)</f>
      </c>
    </row>
    <row r="9303">
      <c r="A9303" t="s">
        <v>164</v>
      </c>
      <c r="B9303" t="s">
        <v>112</v>
      </c>
      <c r="C9303" s="32" t="s">
        <v>377</v>
      </c>
      <c r="D9303" t="s">
        <v>112</v>
      </c>
      <c r="E9303" t="s">
        <v>476</v>
      </c>
      <c r="F9303" s="174" t="n">
        <v>2049</v>
      </c>
      <c r="G9303" s="175" t="n">
        <v>51</v>
      </c>
      <c r="H9303" s="176" t="n">
        <v>10026.8901030276</v>
      </c>
      <c r="I9303" s="177" t="n">
        <v>4196720.60436745</v>
      </c>
      <c r="J9303" s="178" t="str">
        <f>IF(I9303&gt;0,H9303/I9303,0)</f>
      </c>
      <c r="K9303" s="179" t="str">
        <f>1-EXP(-J9303)</f>
      </c>
      <c r="L9303" s="180" t="str">
        <f>IF(G9303=30,1,M9302)</f>
      </c>
      <c r="M9303" s="181" t="str">
        <f>L9303*(1-K9303)</f>
      </c>
    </row>
    <row r="9304">
      <c r="A9304" t="s">
        <v>164</v>
      </c>
      <c r="B9304" t="s">
        <v>112</v>
      </c>
      <c r="C9304" s="32" t="s">
        <v>377</v>
      </c>
      <c r="D9304" t="s">
        <v>112</v>
      </c>
      <c r="E9304" t="s">
        <v>476</v>
      </c>
      <c r="F9304" s="174" t="n">
        <v>2049</v>
      </c>
      <c r="G9304" s="175" t="n">
        <v>52</v>
      </c>
      <c r="H9304" s="176" t="n">
        <v>11408.7739299824</v>
      </c>
      <c r="I9304" s="177" t="n">
        <v>4308171.62927641</v>
      </c>
      <c r="J9304" s="178" t="str">
        <f>IF(I9304&gt;0,H9304/I9304,0)</f>
      </c>
      <c r="K9304" s="179" t="str">
        <f>1-EXP(-J9304)</f>
      </c>
      <c r="L9304" s="180" t="str">
        <f>IF(G9304=30,1,M9303)</f>
      </c>
      <c r="M9304" s="181" t="str">
        <f>L9304*(1-K9304)</f>
      </c>
    </row>
    <row r="9305">
      <c r="A9305" t="s">
        <v>164</v>
      </c>
      <c r="B9305" t="s">
        <v>112</v>
      </c>
      <c r="C9305" s="32" t="s">
        <v>377</v>
      </c>
      <c r="D9305" t="s">
        <v>112</v>
      </c>
      <c r="E9305" t="s">
        <v>476</v>
      </c>
      <c r="F9305" s="174" t="n">
        <v>2049</v>
      </c>
      <c r="G9305" s="175" t="n">
        <v>53</v>
      </c>
      <c r="H9305" s="176" t="n">
        <v>12260.5627172628</v>
      </c>
      <c r="I9305" s="177" t="n">
        <v>4247741.22279673</v>
      </c>
      <c r="J9305" s="178" t="str">
        <f>IF(I9305&gt;0,H9305/I9305,0)</f>
      </c>
      <c r="K9305" s="179" t="str">
        <f>1-EXP(-J9305)</f>
      </c>
      <c r="L9305" s="180" t="str">
        <f>IF(G9305=30,1,M9304)</f>
      </c>
      <c r="M9305" s="181" t="str">
        <f>L9305*(1-K9305)</f>
      </c>
    </row>
    <row r="9306">
      <c r="A9306" t="s">
        <v>164</v>
      </c>
      <c r="B9306" t="s">
        <v>112</v>
      </c>
      <c r="C9306" s="32" t="s">
        <v>377</v>
      </c>
      <c r="D9306" t="s">
        <v>112</v>
      </c>
      <c r="E9306" t="s">
        <v>476</v>
      </c>
      <c r="F9306" s="174" t="n">
        <v>2049</v>
      </c>
      <c r="G9306" s="175" t="n">
        <v>54</v>
      </c>
      <c r="H9306" s="176" t="n">
        <v>13053.5100577737</v>
      </c>
      <c r="I9306" s="177" t="n">
        <v>4157419.10146581</v>
      </c>
      <c r="J9306" s="178" t="str">
        <f>IF(I9306&gt;0,H9306/I9306,0)</f>
      </c>
      <c r="K9306" s="179" t="str">
        <f>1-EXP(-J9306)</f>
      </c>
      <c r="L9306" s="180" t="str">
        <f>IF(G9306=30,1,M9305)</f>
      </c>
      <c r="M9306" s="181" t="str">
        <f>L9306*(1-K9306)</f>
      </c>
    </row>
    <row r="9307">
      <c r="A9307" t="s">
        <v>164</v>
      </c>
      <c r="B9307" t="s">
        <v>112</v>
      </c>
      <c r="C9307" s="32" t="s">
        <v>377</v>
      </c>
      <c r="D9307" t="s">
        <v>112</v>
      </c>
      <c r="E9307" t="s">
        <v>476</v>
      </c>
      <c r="F9307" s="174" t="n">
        <v>2049</v>
      </c>
      <c r="G9307" s="175" t="n">
        <v>55</v>
      </c>
      <c r="H9307" s="176" t="n">
        <v>13639.4674926428</v>
      </c>
      <c r="I9307" s="177" t="n">
        <v>4080534.91004966</v>
      </c>
      <c r="J9307" s="178" t="str">
        <f>IF(I9307&gt;0,H9307/I9307,0)</f>
      </c>
      <c r="K9307" s="179" t="str">
        <f>1-EXP(-J9307)</f>
      </c>
      <c r="L9307" s="180" t="str">
        <f>IF(G9307=30,1,M9306)</f>
      </c>
      <c r="M9307" s="181" t="str">
        <f>L9307*(1-K9307)</f>
      </c>
    </row>
    <row r="9308">
      <c r="A9308" t="s">
        <v>164</v>
      </c>
      <c r="B9308" t="s">
        <v>112</v>
      </c>
      <c r="C9308" s="32" t="s">
        <v>377</v>
      </c>
      <c r="D9308" t="s">
        <v>112</v>
      </c>
      <c r="E9308" t="s">
        <v>476</v>
      </c>
      <c r="F9308" s="174" t="n">
        <v>2049</v>
      </c>
      <c r="G9308" s="175" t="n">
        <v>56</v>
      </c>
      <c r="H9308" s="176" t="n">
        <v>14560.2026669772</v>
      </c>
      <c r="I9308" s="177" t="n">
        <v>4005517.48138039</v>
      </c>
      <c r="J9308" s="178" t="str">
        <f>IF(I9308&gt;0,H9308/I9308,0)</f>
      </c>
      <c r="K9308" s="179" t="str">
        <f>1-EXP(-J9308)</f>
      </c>
      <c r="L9308" s="180" t="str">
        <f>IF(G9308=30,1,M9307)</f>
      </c>
      <c r="M9308" s="181" t="str">
        <f>L9308*(1-K9308)</f>
      </c>
    </row>
    <row r="9309">
      <c r="A9309" t="s">
        <v>164</v>
      </c>
      <c r="B9309" t="s">
        <v>112</v>
      </c>
      <c r="C9309" s="32" t="s">
        <v>377</v>
      </c>
      <c r="D9309" t="s">
        <v>112</v>
      </c>
      <c r="E9309" t="s">
        <v>476</v>
      </c>
      <c r="F9309" s="174" t="n">
        <v>2049</v>
      </c>
      <c r="G9309" s="175" t="n">
        <v>57</v>
      </c>
      <c r="H9309" s="176" t="n">
        <v>15865.7483486297</v>
      </c>
      <c r="I9309" s="177" t="n">
        <v>4013448.31420821</v>
      </c>
      <c r="J9309" s="178" t="str">
        <f>IF(I9309&gt;0,H9309/I9309,0)</f>
      </c>
      <c r="K9309" s="179" t="str">
        <f>1-EXP(-J9309)</f>
      </c>
      <c r="L9309" s="180" t="str">
        <f>IF(G9309=30,1,M9308)</f>
      </c>
      <c r="M9309" s="181" t="str">
        <f>L9309*(1-K9309)</f>
      </c>
    </row>
    <row r="9310">
      <c r="A9310" t="s">
        <v>164</v>
      </c>
      <c r="B9310" t="s">
        <v>112</v>
      </c>
      <c r="C9310" s="32" t="s">
        <v>377</v>
      </c>
      <c r="D9310" t="s">
        <v>112</v>
      </c>
      <c r="E9310" t="s">
        <v>476</v>
      </c>
      <c r="F9310" s="174" t="n">
        <v>2049</v>
      </c>
      <c r="G9310" s="175" t="n">
        <v>58</v>
      </c>
      <c r="H9310" s="176" t="n">
        <v>17259.45814428</v>
      </c>
      <c r="I9310" s="177" t="n">
        <v>4000176.38811391</v>
      </c>
      <c r="J9310" s="178" t="str">
        <f>IF(I9310&gt;0,H9310/I9310,0)</f>
      </c>
      <c r="K9310" s="179" t="str">
        <f>1-EXP(-J9310)</f>
      </c>
      <c r="L9310" s="180" t="str">
        <f>IF(G9310=30,1,M9309)</f>
      </c>
      <c r="M9310" s="181" t="str">
        <f>L9310*(1-K9310)</f>
      </c>
    </row>
    <row r="9311">
      <c r="A9311" t="s">
        <v>164</v>
      </c>
      <c r="B9311" t="s">
        <v>112</v>
      </c>
      <c r="C9311" s="32" t="s">
        <v>377</v>
      </c>
      <c r="D9311" t="s">
        <v>112</v>
      </c>
      <c r="E9311" t="s">
        <v>476</v>
      </c>
      <c r="F9311" s="174" t="n">
        <v>2049</v>
      </c>
      <c r="G9311" s="175" t="n">
        <v>59</v>
      </c>
      <c r="H9311" s="176" t="n">
        <v>25077.5682533273</v>
      </c>
      <c r="I9311" s="177" t="n">
        <v>5881615.49412267</v>
      </c>
      <c r="J9311" s="178" t="str">
        <f>IF(I9311&gt;0,H9311/I9311,0)</f>
      </c>
      <c r="K9311" s="179" t="str">
        <f>1-EXP(-J9311)</f>
      </c>
      <c r="L9311" s="180" t="str">
        <f>IF(G9311=30,1,M9310)</f>
      </c>
      <c r="M9311" s="181" t="str">
        <f>L9311*(1-K9311)</f>
      </c>
    </row>
    <row r="9312">
      <c r="A9312" t="s">
        <v>164</v>
      </c>
      <c r="B9312" t="s">
        <v>112</v>
      </c>
      <c r="C9312" s="32" t="s">
        <v>377</v>
      </c>
      <c r="D9312" t="s">
        <v>112</v>
      </c>
      <c r="E9312" t="s">
        <v>476</v>
      </c>
      <c r="F9312" s="174" t="n">
        <v>2049</v>
      </c>
      <c r="G9312" s="175" t="n">
        <v>60</v>
      </c>
      <c r="H9312" s="176" t="n">
        <v>19771.2546271369</v>
      </c>
      <c r="I9312" s="177" t="n">
        <v>3895057.48616602</v>
      </c>
      <c r="J9312" s="178" t="str">
        <f>IF(I9312&gt;0,H9312/I9312,0)</f>
      </c>
      <c r="K9312" s="179" t="str">
        <f>1-EXP(-J9312)</f>
      </c>
      <c r="L9312" s="180" t="str">
        <f>IF(G9312=30,1,M9311)</f>
      </c>
      <c r="M9312" s="181" t="str">
        <f>L9312*(1-K9312)</f>
      </c>
    </row>
    <row r="9313">
      <c r="A9313" t="s">
        <v>164</v>
      </c>
      <c r="B9313" t="s">
        <v>112</v>
      </c>
      <c r="C9313" s="32" t="s">
        <v>377</v>
      </c>
      <c r="D9313" t="s">
        <v>112</v>
      </c>
      <c r="E9313" t="s">
        <v>476</v>
      </c>
      <c r="F9313" s="174" t="n">
        <v>2049</v>
      </c>
      <c r="G9313" s="175" t="n">
        <v>61</v>
      </c>
      <c r="H9313" s="176" t="n">
        <v>21407.50451418</v>
      </c>
      <c r="I9313" s="177" t="n">
        <v>3841909.46743367</v>
      </c>
      <c r="J9313" s="178" t="str">
        <f>IF(I9313&gt;0,H9313/I9313,0)</f>
      </c>
      <c r="K9313" s="179" t="str">
        <f>1-EXP(-J9313)</f>
      </c>
      <c r="L9313" s="180" t="str">
        <f>IF(G9313=30,1,M9312)</f>
      </c>
      <c r="M9313" s="181" t="str">
        <f>L9313*(1-K9313)</f>
      </c>
    </row>
    <row r="9314">
      <c r="A9314" t="s">
        <v>164</v>
      </c>
      <c r="B9314" t="s">
        <v>112</v>
      </c>
      <c r="C9314" s="32" t="s">
        <v>377</v>
      </c>
      <c r="D9314" t="s">
        <v>112</v>
      </c>
      <c r="E9314" t="s">
        <v>476</v>
      </c>
      <c r="F9314" s="174" t="n">
        <v>2049</v>
      </c>
      <c r="G9314" s="175" t="n">
        <v>62</v>
      </c>
      <c r="H9314" s="176" t="n">
        <v>22550.8312092734</v>
      </c>
      <c r="I9314" s="177" t="n">
        <v>3683757.71287798</v>
      </c>
      <c r="J9314" s="178" t="str">
        <f>IF(I9314&gt;0,H9314/I9314,0)</f>
      </c>
      <c r="K9314" s="179" t="str">
        <f>1-EXP(-J9314)</f>
      </c>
      <c r="L9314" s="180" t="str">
        <f>IF(G9314=30,1,M9313)</f>
      </c>
      <c r="M9314" s="181" t="str">
        <f>L9314*(1-K9314)</f>
      </c>
    </row>
    <row r="9315">
      <c r="A9315" t="s">
        <v>164</v>
      </c>
      <c r="B9315" t="s">
        <v>112</v>
      </c>
      <c r="C9315" s="32" t="s">
        <v>377</v>
      </c>
      <c r="D9315" t="s">
        <v>112</v>
      </c>
      <c r="E9315" t="s">
        <v>476</v>
      </c>
      <c r="F9315" s="174" t="n">
        <v>2049</v>
      </c>
      <c r="G9315" s="175" t="n">
        <v>63</v>
      </c>
      <c r="H9315" s="176" t="n">
        <v>24263.1485902785</v>
      </c>
      <c r="I9315" s="177" t="n">
        <v>3609768.08774154</v>
      </c>
      <c r="J9315" s="178" t="str">
        <f>IF(I9315&gt;0,H9315/I9315,0)</f>
      </c>
      <c r="K9315" s="179" t="str">
        <f>1-EXP(-J9315)</f>
      </c>
      <c r="L9315" s="180" t="str">
        <f>IF(G9315=30,1,M9314)</f>
      </c>
      <c r="M9315" s="181" t="str">
        <f>L9315*(1-K9315)</f>
      </c>
    </row>
    <row r="9316">
      <c r="A9316" t="s">
        <v>164</v>
      </c>
      <c r="B9316" t="s">
        <v>112</v>
      </c>
      <c r="C9316" s="32" t="s">
        <v>377</v>
      </c>
      <c r="D9316" t="s">
        <v>112</v>
      </c>
      <c r="E9316" t="s">
        <v>476</v>
      </c>
      <c r="F9316" s="174" t="n">
        <v>2049</v>
      </c>
      <c r="G9316" s="175" t="n">
        <v>64</v>
      </c>
      <c r="H9316" s="176" t="n">
        <v>26657.9709023711</v>
      </c>
      <c r="I9316" s="177" t="n">
        <v>3612914.36543724</v>
      </c>
      <c r="J9316" s="178" t="str">
        <f>IF(I9316&gt;0,H9316/I9316,0)</f>
      </c>
      <c r="K9316" s="179" t="str">
        <f>1-EXP(-J9316)</f>
      </c>
      <c r="L9316" s="180" t="str">
        <f>IF(G9316=30,1,M9315)</f>
      </c>
      <c r="M9316" s="181" t="str">
        <f>L9316*(1-K9316)</f>
      </c>
    </row>
    <row r="9317">
      <c r="A9317" t="s">
        <v>164</v>
      </c>
      <c r="B9317" t="s">
        <v>112</v>
      </c>
      <c r="C9317" s="32" t="s">
        <v>377</v>
      </c>
      <c r="D9317" t="s">
        <v>112</v>
      </c>
      <c r="E9317" t="s">
        <v>476</v>
      </c>
      <c r="F9317" s="174" t="n">
        <v>2049</v>
      </c>
      <c r="G9317" s="175" t="n">
        <v>65</v>
      </c>
      <c r="H9317" s="176" t="n">
        <v>27925.5410964758</v>
      </c>
      <c r="I9317" s="177" t="n">
        <v>3631812.84475413</v>
      </c>
      <c r="J9317" s="178" t="str">
        <f>IF(I9317&gt;0,H9317/I9317,0)</f>
      </c>
      <c r="K9317" s="179" t="str">
        <f>1-EXP(-J9317)</f>
      </c>
      <c r="L9317" s="180" t="str">
        <f>IF(G9317=30,1,M9316)</f>
      </c>
      <c r="M9317" s="181" t="str">
        <f>L9317*(1-K9317)</f>
      </c>
    </row>
    <row r="9318">
      <c r="A9318" t="s">
        <v>164</v>
      </c>
      <c r="B9318" t="s">
        <v>112</v>
      </c>
      <c r="C9318" s="32" t="s">
        <v>377</v>
      </c>
      <c r="D9318" t="s">
        <v>112</v>
      </c>
      <c r="E9318" t="s">
        <v>476</v>
      </c>
      <c r="F9318" s="174" t="n">
        <v>2049</v>
      </c>
      <c r="G9318" s="175" t="n">
        <v>66</v>
      </c>
      <c r="H9318" s="176" t="n">
        <v>30021.4270893869</v>
      </c>
      <c r="I9318" s="177" t="n">
        <v>3554376.36343961</v>
      </c>
      <c r="J9318" s="178" t="str">
        <f>IF(I9318&gt;0,H9318/I9318,0)</f>
      </c>
      <c r="K9318" s="179" t="str">
        <f>1-EXP(-J9318)</f>
      </c>
      <c r="L9318" s="180" t="str">
        <f>IF(G9318=30,1,M9317)</f>
      </c>
      <c r="M9318" s="181" t="str">
        <f>L9318*(1-K9318)</f>
      </c>
    </row>
    <row r="9319">
      <c r="A9319" t="s">
        <v>164</v>
      </c>
      <c r="B9319" t="s">
        <v>112</v>
      </c>
      <c r="C9319" s="32" t="s">
        <v>377</v>
      </c>
      <c r="D9319" t="s">
        <v>112</v>
      </c>
      <c r="E9319" t="s">
        <v>476</v>
      </c>
      <c r="F9319" s="174" t="n">
        <v>2049</v>
      </c>
      <c r="G9319" s="175" t="n">
        <v>67</v>
      </c>
      <c r="H9319" s="176" t="n">
        <v>31388.6092691524</v>
      </c>
      <c r="I9319" s="177" t="n">
        <v>3379816.48053064</v>
      </c>
      <c r="J9319" s="178" t="str">
        <f>IF(I9319&gt;0,H9319/I9319,0)</f>
      </c>
      <c r="K9319" s="179" t="str">
        <f>1-EXP(-J9319)</f>
      </c>
      <c r="L9319" s="180" t="str">
        <f>IF(G9319=30,1,M9318)</f>
      </c>
      <c r="M9319" s="181" t="str">
        <f>L9319*(1-K9319)</f>
      </c>
    </row>
    <row r="9320">
      <c r="A9320" t="s">
        <v>164</v>
      </c>
      <c r="B9320" t="s">
        <v>112</v>
      </c>
      <c r="C9320" s="32" t="s">
        <v>377</v>
      </c>
      <c r="D9320" t="s">
        <v>112</v>
      </c>
      <c r="E9320" t="s">
        <v>476</v>
      </c>
      <c r="F9320" s="174" t="n">
        <v>2049</v>
      </c>
      <c r="G9320" s="175" t="n">
        <v>68</v>
      </c>
      <c r="H9320" s="176" t="n">
        <v>33236.3959053416</v>
      </c>
      <c r="I9320" s="177" t="n">
        <v>3255138.20971211</v>
      </c>
      <c r="J9320" s="178" t="str">
        <f>IF(I9320&gt;0,H9320/I9320,0)</f>
      </c>
      <c r="K9320" s="179" t="str">
        <f>1-EXP(-J9320)</f>
      </c>
      <c r="L9320" s="180" t="str">
        <f>IF(G9320=30,1,M9319)</f>
      </c>
      <c r="M9320" s="181" t="str">
        <f>L9320*(1-K9320)</f>
      </c>
    </row>
    <row r="9321">
      <c r="A9321" t="s">
        <v>164</v>
      </c>
      <c r="B9321" t="s">
        <v>112</v>
      </c>
      <c r="C9321" s="32" t="s">
        <v>377</v>
      </c>
      <c r="D9321" t="s">
        <v>112</v>
      </c>
      <c r="E9321" t="s">
        <v>476</v>
      </c>
      <c r="F9321" s="174" t="n">
        <v>2049</v>
      </c>
      <c r="G9321" s="175" t="n">
        <v>69</v>
      </c>
      <c r="H9321" s="176" t="n">
        <v>35285.8696681457</v>
      </c>
      <c r="I9321" s="177" t="n">
        <v>3140316.18428582</v>
      </c>
      <c r="J9321" s="178" t="str">
        <f>IF(I9321&gt;0,H9321/I9321,0)</f>
      </c>
      <c r="K9321" s="179" t="str">
        <f>1-EXP(-J9321)</f>
      </c>
      <c r="L9321" s="180" t="str">
        <f>IF(G9321=30,1,M9320)</f>
      </c>
      <c r="M9321" s="181" t="str">
        <f>L9321*(1-K9321)</f>
      </c>
    </row>
    <row r="9322">
      <c r="A9322" t="s">
        <v>164</v>
      </c>
      <c r="B9322" t="s">
        <v>112</v>
      </c>
      <c r="C9322" s="32" t="s">
        <v>377</v>
      </c>
      <c r="D9322" t="s">
        <v>112</v>
      </c>
      <c r="E9322" t="s">
        <v>476</v>
      </c>
      <c r="F9322" s="174" t="n">
        <v>2050</v>
      </c>
      <c r="G9322" s="175" t="n">
        <v>30</v>
      </c>
      <c r="H9322" s="176" t="n">
        <v>612.445799566593</v>
      </c>
      <c r="I9322" s="177" t="n">
        <v>4253315.10160259</v>
      </c>
      <c r="J9322" s="178" t="str">
        <f>IF(I9322&gt;0,H9322/I9322,0)</f>
      </c>
      <c r="K9322" s="179" t="str">
        <f>1-EXP(-J9322)</f>
      </c>
      <c r="L9322" s="180" t="str">
        <f>IF(G9322=30,1,M9321)</f>
      </c>
      <c r="M9322" s="181" t="str">
        <f>L9322*(1-K9322)</f>
      </c>
    </row>
    <row r="9323">
      <c r="A9323" t="s">
        <v>164</v>
      </c>
      <c r="B9323" t="s">
        <v>112</v>
      </c>
      <c r="C9323" s="32" t="s">
        <v>377</v>
      </c>
      <c r="D9323" t="s">
        <v>112</v>
      </c>
      <c r="E9323" t="s">
        <v>476</v>
      </c>
      <c r="F9323" s="174" t="n">
        <v>2050</v>
      </c>
      <c r="G9323" s="175" t="n">
        <v>31</v>
      </c>
      <c r="H9323" s="176" t="n">
        <v>844.333236007691</v>
      </c>
      <c r="I9323" s="177" t="n">
        <v>4262032.09169324</v>
      </c>
      <c r="J9323" s="178" t="str">
        <f>IF(I9323&gt;0,H9323/I9323,0)</f>
      </c>
      <c r="K9323" s="179" t="str">
        <f>1-EXP(-J9323)</f>
      </c>
      <c r="L9323" s="180" t="str">
        <f>IF(G9323=30,1,M9322)</f>
      </c>
      <c r="M9323" s="181" t="str">
        <f>L9323*(1-K9323)</f>
      </c>
    </row>
    <row r="9324">
      <c r="A9324" t="s">
        <v>164</v>
      </c>
      <c r="B9324" t="s">
        <v>112</v>
      </c>
      <c r="C9324" s="32" t="s">
        <v>377</v>
      </c>
      <c r="D9324" t="s">
        <v>112</v>
      </c>
      <c r="E9324" t="s">
        <v>476</v>
      </c>
      <c r="F9324" s="174" t="n">
        <v>2050</v>
      </c>
      <c r="G9324" s="175" t="n">
        <v>32</v>
      </c>
      <c r="H9324" s="176" t="n">
        <v>891.539520474358</v>
      </c>
      <c r="I9324" s="177" t="n">
        <v>4266191.70021429</v>
      </c>
      <c r="J9324" s="178" t="str">
        <f>IF(I9324&gt;0,H9324/I9324,0)</f>
      </c>
      <c r="K9324" s="179" t="str">
        <f>1-EXP(-J9324)</f>
      </c>
      <c r="L9324" s="180" t="str">
        <f>IF(G9324=30,1,M9323)</f>
      </c>
      <c r="M9324" s="181" t="str">
        <f>L9324*(1-K9324)</f>
      </c>
    </row>
    <row r="9325">
      <c r="A9325" t="s">
        <v>164</v>
      </c>
      <c r="B9325" t="s">
        <v>112</v>
      </c>
      <c r="C9325" s="32" t="s">
        <v>377</v>
      </c>
      <c r="D9325" t="s">
        <v>112</v>
      </c>
      <c r="E9325" t="s">
        <v>476</v>
      </c>
      <c r="F9325" s="174" t="n">
        <v>2050</v>
      </c>
      <c r="G9325" s="175" t="n">
        <v>33</v>
      </c>
      <c r="H9325" s="176" t="n">
        <v>954.220259782347</v>
      </c>
      <c r="I9325" s="177" t="n">
        <v>4306507.16007758</v>
      </c>
      <c r="J9325" s="178" t="str">
        <f>IF(I9325&gt;0,H9325/I9325,0)</f>
      </c>
      <c r="K9325" s="179" t="str">
        <f>1-EXP(-J9325)</f>
      </c>
      <c r="L9325" s="180" t="str">
        <f>IF(G9325=30,1,M9324)</f>
      </c>
      <c r="M9325" s="181" t="str">
        <f>L9325*(1-K9325)</f>
      </c>
    </row>
    <row r="9326">
      <c r="A9326" t="s">
        <v>164</v>
      </c>
      <c r="B9326" t="s">
        <v>112</v>
      </c>
      <c r="C9326" s="32" t="s">
        <v>377</v>
      </c>
      <c r="D9326" t="s">
        <v>112</v>
      </c>
      <c r="E9326" t="s">
        <v>476</v>
      </c>
      <c r="F9326" s="174" t="n">
        <v>2050</v>
      </c>
      <c r="G9326" s="175" t="n">
        <v>34</v>
      </c>
      <c r="H9326" s="176" t="n">
        <v>1115.81714148359</v>
      </c>
      <c r="I9326" s="177" t="n">
        <v>4567927.154114</v>
      </c>
      <c r="J9326" s="178" t="str">
        <f>IF(I9326&gt;0,H9326/I9326,0)</f>
      </c>
      <c r="K9326" s="179" t="str">
        <f>1-EXP(-J9326)</f>
      </c>
      <c r="L9326" s="180" t="str">
        <f>IF(G9326=30,1,M9325)</f>
      </c>
      <c r="M9326" s="181" t="str">
        <f>L9326*(1-K9326)</f>
      </c>
    </row>
    <row r="9327">
      <c r="A9327" t="s">
        <v>164</v>
      </c>
      <c r="B9327" t="s">
        <v>112</v>
      </c>
      <c r="C9327" s="32" t="s">
        <v>377</v>
      </c>
      <c r="D9327" t="s">
        <v>112</v>
      </c>
      <c r="E9327" t="s">
        <v>476</v>
      </c>
      <c r="F9327" s="174" t="n">
        <v>2050</v>
      </c>
      <c r="G9327" s="175" t="n">
        <v>35</v>
      </c>
      <c r="H9327" s="176" t="n">
        <v>1496.66067410074</v>
      </c>
      <c r="I9327" s="177" t="n">
        <v>4615726.96024828</v>
      </c>
      <c r="J9327" s="178" t="str">
        <f>IF(I9327&gt;0,H9327/I9327,0)</f>
      </c>
      <c r="K9327" s="179" t="str">
        <f>1-EXP(-J9327)</f>
      </c>
      <c r="L9327" s="180" t="str">
        <f>IF(G9327=30,1,M9326)</f>
      </c>
      <c r="M9327" s="181" t="str">
        <f>L9327*(1-K9327)</f>
      </c>
    </row>
    <row r="9328">
      <c r="A9328" t="s">
        <v>164</v>
      </c>
      <c r="B9328" t="s">
        <v>112</v>
      </c>
      <c r="C9328" s="32" t="s">
        <v>377</v>
      </c>
      <c r="D9328" t="s">
        <v>112</v>
      </c>
      <c r="E9328" t="s">
        <v>476</v>
      </c>
      <c r="F9328" s="174" t="n">
        <v>2050</v>
      </c>
      <c r="G9328" s="175" t="n">
        <v>36</v>
      </c>
      <c r="H9328" s="176" t="n">
        <v>1802.42298322371</v>
      </c>
      <c r="I9328" s="177" t="n">
        <v>4680572.96713584</v>
      </c>
      <c r="J9328" s="178" t="str">
        <f>IF(I9328&gt;0,H9328/I9328,0)</f>
      </c>
      <c r="K9328" s="179" t="str">
        <f>1-EXP(-J9328)</f>
      </c>
      <c r="L9328" s="180" t="str">
        <f>IF(G9328=30,1,M9327)</f>
      </c>
      <c r="M9328" s="181" t="str">
        <f>L9328*(1-K9328)</f>
      </c>
    </row>
    <row r="9329">
      <c r="A9329" t="s">
        <v>164</v>
      </c>
      <c r="B9329" t="s">
        <v>112</v>
      </c>
      <c r="C9329" s="32" t="s">
        <v>377</v>
      </c>
      <c r="D9329" t="s">
        <v>112</v>
      </c>
      <c r="E9329" t="s">
        <v>476</v>
      </c>
      <c r="F9329" s="174" t="n">
        <v>2050</v>
      </c>
      <c r="G9329" s="175" t="n">
        <v>37</v>
      </c>
      <c r="H9329" s="176" t="n">
        <v>1964.24909121214</v>
      </c>
      <c r="I9329" s="177" t="n">
        <v>4746740.68127619</v>
      </c>
      <c r="J9329" s="178" t="str">
        <f>IF(I9329&gt;0,H9329/I9329,0)</f>
      </c>
      <c r="K9329" s="179" t="str">
        <f>1-EXP(-J9329)</f>
      </c>
      <c r="L9329" s="180" t="str">
        <f>IF(G9329=30,1,M9328)</f>
      </c>
      <c r="M9329" s="181" t="str">
        <f>L9329*(1-K9329)</f>
      </c>
    </row>
    <row r="9330">
      <c r="A9330" t="s">
        <v>164</v>
      </c>
      <c r="B9330" t="s">
        <v>112</v>
      </c>
      <c r="C9330" s="32" t="s">
        <v>377</v>
      </c>
      <c r="D9330" t="s">
        <v>112</v>
      </c>
      <c r="E9330" t="s">
        <v>476</v>
      </c>
      <c r="F9330" s="174" t="n">
        <v>2050</v>
      </c>
      <c r="G9330" s="175" t="n">
        <v>38</v>
      </c>
      <c r="H9330" s="176" t="n">
        <v>2219.31019442238</v>
      </c>
      <c r="I9330" s="177" t="n">
        <v>4856411.23181509</v>
      </c>
      <c r="J9330" s="178" t="str">
        <f>IF(I9330&gt;0,H9330/I9330,0)</f>
      </c>
      <c r="K9330" s="179" t="str">
        <f>1-EXP(-J9330)</f>
      </c>
      <c r="L9330" s="180" t="str">
        <f>IF(G9330=30,1,M9329)</f>
      </c>
      <c r="M9330" s="181" t="str">
        <f>L9330*(1-K9330)</f>
      </c>
    </row>
    <row r="9331">
      <c r="A9331" t="s">
        <v>164</v>
      </c>
      <c r="B9331" t="s">
        <v>112</v>
      </c>
      <c r="C9331" s="32" t="s">
        <v>377</v>
      </c>
      <c r="D9331" t="s">
        <v>112</v>
      </c>
      <c r="E9331" t="s">
        <v>476</v>
      </c>
      <c r="F9331" s="174" t="n">
        <v>2050</v>
      </c>
      <c r="G9331" s="175" t="n">
        <v>39</v>
      </c>
      <c r="H9331" s="176" t="n">
        <v>2384.06359799789</v>
      </c>
      <c r="I9331" s="177" t="n">
        <v>4826004.70973748</v>
      </c>
      <c r="J9331" s="178" t="str">
        <f>IF(I9331&gt;0,H9331/I9331,0)</f>
      </c>
      <c r="K9331" s="179" t="str">
        <f>1-EXP(-J9331)</f>
      </c>
      <c r="L9331" s="180" t="str">
        <f>IF(G9331=30,1,M9330)</f>
      </c>
      <c r="M9331" s="181" t="str">
        <f>L9331*(1-K9331)</f>
      </c>
    </row>
    <row r="9332">
      <c r="A9332" t="s">
        <v>164</v>
      </c>
      <c r="B9332" t="s">
        <v>112</v>
      </c>
      <c r="C9332" s="32" t="s">
        <v>377</v>
      </c>
      <c r="D9332" t="s">
        <v>112</v>
      </c>
      <c r="E9332" t="s">
        <v>476</v>
      </c>
      <c r="F9332" s="174" t="n">
        <v>2050</v>
      </c>
      <c r="G9332" s="175" t="n">
        <v>40</v>
      </c>
      <c r="H9332" s="176" t="n">
        <v>3106.19920362976</v>
      </c>
      <c r="I9332" s="177" t="n">
        <v>4690550.61665944</v>
      </c>
      <c r="J9332" s="178" t="str">
        <f>IF(I9332&gt;0,H9332/I9332,0)</f>
      </c>
      <c r="K9332" s="179" t="str">
        <f>1-EXP(-J9332)</f>
      </c>
      <c r="L9332" s="180" t="str">
        <f>IF(G9332=30,1,M9331)</f>
      </c>
      <c r="M9332" s="181" t="str">
        <f>L9332*(1-K9332)</f>
      </c>
    </row>
    <row r="9333">
      <c r="A9333" t="s">
        <v>164</v>
      </c>
      <c r="B9333" t="s">
        <v>112</v>
      </c>
      <c r="C9333" s="32" t="s">
        <v>377</v>
      </c>
      <c r="D9333" t="s">
        <v>112</v>
      </c>
      <c r="E9333" t="s">
        <v>476</v>
      </c>
      <c r="F9333" s="174" t="n">
        <v>2050</v>
      </c>
      <c r="G9333" s="175" t="n">
        <v>41</v>
      </c>
      <c r="H9333" s="176" t="n">
        <v>3469.79556109071</v>
      </c>
      <c r="I9333" s="177" t="n">
        <v>4616310.43710544</v>
      </c>
      <c r="J9333" s="178" t="str">
        <f>IF(I9333&gt;0,H9333/I9333,0)</f>
      </c>
      <c r="K9333" s="179" t="str">
        <f>1-EXP(-J9333)</f>
      </c>
      <c r="L9333" s="180" t="str">
        <f>IF(G9333=30,1,M9332)</f>
      </c>
      <c r="M9333" s="181" t="str">
        <f>L9333*(1-K9333)</f>
      </c>
    </row>
    <row r="9334">
      <c r="A9334" t="s">
        <v>164</v>
      </c>
      <c r="B9334" t="s">
        <v>112</v>
      </c>
      <c r="C9334" s="32" t="s">
        <v>377</v>
      </c>
      <c r="D9334" t="s">
        <v>112</v>
      </c>
      <c r="E9334" t="s">
        <v>476</v>
      </c>
      <c r="F9334" s="174" t="n">
        <v>2050</v>
      </c>
      <c r="G9334" s="175" t="n">
        <v>42</v>
      </c>
      <c r="H9334" s="176" t="n">
        <v>3725.42436194617</v>
      </c>
      <c r="I9334" s="177" t="n">
        <v>4569838.0015835</v>
      </c>
      <c r="J9334" s="178" t="str">
        <f>IF(I9334&gt;0,H9334/I9334,0)</f>
      </c>
      <c r="K9334" s="179" t="str">
        <f>1-EXP(-J9334)</f>
      </c>
      <c r="L9334" s="180" t="str">
        <f>IF(G9334=30,1,M9333)</f>
      </c>
      <c r="M9334" s="181" t="str">
        <f>L9334*(1-K9334)</f>
      </c>
    </row>
    <row r="9335">
      <c r="A9335" t="s">
        <v>164</v>
      </c>
      <c r="B9335" t="s">
        <v>112</v>
      </c>
      <c r="C9335" s="32" t="s">
        <v>377</v>
      </c>
      <c r="D9335" t="s">
        <v>112</v>
      </c>
      <c r="E9335" t="s">
        <v>476</v>
      </c>
      <c r="F9335" s="174" t="n">
        <v>2050</v>
      </c>
      <c r="G9335" s="175" t="n">
        <v>43</v>
      </c>
      <c r="H9335" s="176" t="n">
        <v>4127.81014003623</v>
      </c>
      <c r="I9335" s="177" t="n">
        <v>4589676.5026562</v>
      </c>
      <c r="J9335" s="178" t="str">
        <f>IF(I9335&gt;0,H9335/I9335,0)</f>
      </c>
      <c r="K9335" s="179" t="str">
        <f>1-EXP(-J9335)</f>
      </c>
      <c r="L9335" s="180" t="str">
        <f>IF(G9335=30,1,M9334)</f>
      </c>
      <c r="M9335" s="181" t="str">
        <f>L9335*(1-K9335)</f>
      </c>
    </row>
    <row r="9336">
      <c r="A9336" t="s">
        <v>164</v>
      </c>
      <c r="B9336" t="s">
        <v>112</v>
      </c>
      <c r="C9336" s="32" t="s">
        <v>377</v>
      </c>
      <c r="D9336" t="s">
        <v>112</v>
      </c>
      <c r="E9336" t="s">
        <v>476</v>
      </c>
      <c r="F9336" s="174" t="n">
        <v>2050</v>
      </c>
      <c r="G9336" s="175" t="n">
        <v>44</v>
      </c>
      <c r="H9336" s="176" t="n">
        <v>4406.8133024678</v>
      </c>
      <c r="I9336" s="177" t="n">
        <v>4502203.91622468</v>
      </c>
      <c r="J9336" s="178" t="str">
        <f>IF(I9336&gt;0,H9336/I9336,0)</f>
      </c>
      <c r="K9336" s="179" t="str">
        <f>1-EXP(-J9336)</f>
      </c>
      <c r="L9336" s="180" t="str">
        <f>IF(G9336=30,1,M9335)</f>
      </c>
      <c r="M9336" s="181" t="str">
        <f>L9336*(1-K9336)</f>
      </c>
    </row>
    <row r="9337">
      <c r="A9337" t="s">
        <v>164</v>
      </c>
      <c r="B9337" t="s">
        <v>112</v>
      </c>
      <c r="C9337" s="32" t="s">
        <v>377</v>
      </c>
      <c r="D9337" t="s">
        <v>112</v>
      </c>
      <c r="E9337" t="s">
        <v>476</v>
      </c>
      <c r="F9337" s="174" t="n">
        <v>2050</v>
      </c>
      <c r="G9337" s="175" t="n">
        <v>45</v>
      </c>
      <c r="H9337" s="176" t="n">
        <v>5558.39544350913</v>
      </c>
      <c r="I9337" s="177" t="n">
        <v>4435622.7423258</v>
      </c>
      <c r="J9337" s="178" t="str">
        <f>IF(I9337&gt;0,H9337/I9337,0)</f>
      </c>
      <c r="K9337" s="179" t="str">
        <f>1-EXP(-J9337)</f>
      </c>
      <c r="L9337" s="180" t="str">
        <f>IF(G9337=30,1,M9336)</f>
      </c>
      <c r="M9337" s="181" t="str">
        <f>L9337*(1-K9337)</f>
      </c>
    </row>
    <row r="9338">
      <c r="A9338" t="s">
        <v>164</v>
      </c>
      <c r="B9338" t="s">
        <v>112</v>
      </c>
      <c r="C9338" s="32" t="s">
        <v>377</v>
      </c>
      <c r="D9338" t="s">
        <v>112</v>
      </c>
      <c r="E9338" t="s">
        <v>476</v>
      </c>
      <c r="F9338" s="174" t="n">
        <v>2050</v>
      </c>
      <c r="G9338" s="175" t="n">
        <v>46</v>
      </c>
      <c r="H9338" s="176" t="n">
        <v>6024.92652361743</v>
      </c>
      <c r="I9338" s="177" t="n">
        <v>4301496.23842215</v>
      </c>
      <c r="J9338" s="178" t="str">
        <f>IF(I9338&gt;0,H9338/I9338,0)</f>
      </c>
      <c r="K9338" s="179" t="str">
        <f>1-EXP(-J9338)</f>
      </c>
      <c r="L9338" s="180" t="str">
        <f>IF(G9338=30,1,M9337)</f>
      </c>
      <c r="M9338" s="181" t="str">
        <f>L9338*(1-K9338)</f>
      </c>
    </row>
    <row r="9339">
      <c r="A9339" t="s">
        <v>164</v>
      </c>
      <c r="B9339" t="s">
        <v>112</v>
      </c>
      <c r="C9339" s="32" t="s">
        <v>377</v>
      </c>
      <c r="D9339" t="s">
        <v>112</v>
      </c>
      <c r="E9339" t="s">
        <v>476</v>
      </c>
      <c r="F9339" s="174" t="n">
        <v>2050</v>
      </c>
      <c r="G9339" s="175" t="n">
        <v>47</v>
      </c>
      <c r="H9339" s="176" t="n">
        <v>6488.25291831655</v>
      </c>
      <c r="I9339" s="177" t="n">
        <v>4228908.41208098</v>
      </c>
      <c r="J9339" s="178" t="str">
        <f>IF(I9339&gt;0,H9339/I9339,0)</f>
      </c>
      <c r="K9339" s="179" t="str">
        <f>1-EXP(-J9339)</f>
      </c>
      <c r="L9339" s="180" t="str">
        <f>IF(G9339=30,1,M9338)</f>
      </c>
      <c r="M9339" s="181" t="str">
        <f>L9339*(1-K9339)</f>
      </c>
    </row>
    <row r="9340">
      <c r="A9340" t="s">
        <v>164</v>
      </c>
      <c r="B9340" t="s">
        <v>112</v>
      </c>
      <c r="C9340" s="32" t="s">
        <v>377</v>
      </c>
      <c r="D9340" t="s">
        <v>112</v>
      </c>
      <c r="E9340" t="s">
        <v>476</v>
      </c>
      <c r="F9340" s="174" t="n">
        <v>2050</v>
      </c>
      <c r="G9340" s="175" t="n">
        <v>48</v>
      </c>
      <c r="H9340" s="176" t="n">
        <v>7212.6039638396</v>
      </c>
      <c r="I9340" s="177" t="n">
        <v>4195433.79279948</v>
      </c>
      <c r="J9340" s="178" t="str">
        <f>IF(I9340&gt;0,H9340/I9340,0)</f>
      </c>
      <c r="K9340" s="179" t="str">
        <f>1-EXP(-J9340)</f>
      </c>
      <c r="L9340" s="180" t="str">
        <f>IF(G9340=30,1,M9339)</f>
      </c>
      <c r="M9340" s="181" t="str">
        <f>L9340*(1-K9340)</f>
      </c>
    </row>
    <row r="9341">
      <c r="A9341" t="s">
        <v>164</v>
      </c>
      <c r="B9341" t="s">
        <v>112</v>
      </c>
      <c r="C9341" s="32" t="s">
        <v>377</v>
      </c>
      <c r="D9341" t="s">
        <v>112</v>
      </c>
      <c r="E9341" t="s">
        <v>476</v>
      </c>
      <c r="F9341" s="174" t="n">
        <v>2050</v>
      </c>
      <c r="G9341" s="175" t="n">
        <v>49</v>
      </c>
      <c r="H9341" s="176" t="n">
        <v>7862.17124741128</v>
      </c>
      <c r="I9341" s="177" t="n">
        <v>4164677.5470901</v>
      </c>
      <c r="J9341" s="178" t="str">
        <f>IF(I9341&gt;0,H9341/I9341,0)</f>
      </c>
      <c r="K9341" s="179" t="str">
        <f>1-EXP(-J9341)</f>
      </c>
      <c r="L9341" s="180" t="str">
        <f>IF(G9341=30,1,M9340)</f>
      </c>
      <c r="M9341" s="181" t="str">
        <f>L9341*(1-K9341)</f>
      </c>
    </row>
    <row r="9342">
      <c r="A9342" t="s">
        <v>164</v>
      </c>
      <c r="B9342" t="s">
        <v>112</v>
      </c>
      <c r="C9342" s="32" t="s">
        <v>377</v>
      </c>
      <c r="D9342" t="s">
        <v>112</v>
      </c>
      <c r="E9342" t="s">
        <v>476</v>
      </c>
      <c r="F9342" s="174" t="n">
        <v>2050</v>
      </c>
      <c r="G9342" s="175" t="n">
        <v>50</v>
      </c>
      <c r="H9342" s="176" t="n">
        <v>8879.69204722848</v>
      </c>
      <c r="I9342" s="177" t="n">
        <v>4132395.07403566</v>
      </c>
      <c r="J9342" s="178" t="str">
        <f>IF(I9342&gt;0,H9342/I9342,0)</f>
      </c>
      <c r="K9342" s="179" t="str">
        <f>1-EXP(-J9342)</f>
      </c>
      <c r="L9342" s="180" t="str">
        <f>IF(G9342=30,1,M9341)</f>
      </c>
      <c r="M9342" s="181" t="str">
        <f>L9342*(1-K9342)</f>
      </c>
    </row>
    <row r="9343">
      <c r="A9343" t="s">
        <v>164</v>
      </c>
      <c r="B9343" t="s">
        <v>112</v>
      </c>
      <c r="C9343" s="32" t="s">
        <v>377</v>
      </c>
      <c r="D9343" t="s">
        <v>112</v>
      </c>
      <c r="E9343" t="s">
        <v>476</v>
      </c>
      <c r="F9343" s="174" t="n">
        <v>2050</v>
      </c>
      <c r="G9343" s="175" t="n">
        <v>51</v>
      </c>
      <c r="H9343" s="176" t="n">
        <v>9805.55521240284</v>
      </c>
      <c r="I9343" s="177" t="n">
        <v>4136155.25947989</v>
      </c>
      <c r="J9343" s="178" t="str">
        <f>IF(I9343&gt;0,H9343/I9343,0)</f>
      </c>
      <c r="K9343" s="179" t="str">
        <f>1-EXP(-J9343)</f>
      </c>
      <c r="L9343" s="180" t="str">
        <f>IF(G9343=30,1,M9342)</f>
      </c>
      <c r="M9343" s="181" t="str">
        <f>L9343*(1-K9343)</f>
      </c>
    </row>
    <row r="9344">
      <c r="A9344" t="s">
        <v>164</v>
      </c>
      <c r="B9344" t="s">
        <v>112</v>
      </c>
      <c r="C9344" s="32" t="s">
        <v>377</v>
      </c>
      <c r="D9344" t="s">
        <v>112</v>
      </c>
      <c r="E9344" t="s">
        <v>476</v>
      </c>
      <c r="F9344" s="174" t="n">
        <v>2050</v>
      </c>
      <c r="G9344" s="175" t="n">
        <v>52</v>
      </c>
      <c r="H9344" s="176" t="n">
        <v>10827.746993483</v>
      </c>
      <c r="I9344" s="177" t="n">
        <v>4175848.99687503</v>
      </c>
      <c r="J9344" s="178" t="str">
        <f>IF(I9344&gt;0,H9344/I9344,0)</f>
      </c>
      <c r="K9344" s="179" t="str">
        <f>1-EXP(-J9344)</f>
      </c>
      <c r="L9344" s="180" t="str">
        <f>IF(G9344=30,1,M9343)</f>
      </c>
      <c r="M9344" s="181" t="str">
        <f>L9344*(1-K9344)</f>
      </c>
    </row>
    <row r="9345">
      <c r="A9345" t="s">
        <v>164</v>
      </c>
      <c r="B9345" t="s">
        <v>112</v>
      </c>
      <c r="C9345" s="32" t="s">
        <v>377</v>
      </c>
      <c r="D9345" t="s">
        <v>112</v>
      </c>
      <c r="E9345" t="s">
        <v>476</v>
      </c>
      <c r="F9345" s="174" t="n">
        <v>2050</v>
      </c>
      <c r="G9345" s="175" t="n">
        <v>53</v>
      </c>
      <c r="H9345" s="176" t="n">
        <v>12270.4880781031</v>
      </c>
      <c r="I9345" s="177" t="n">
        <v>4284530.09872405</v>
      </c>
      <c r="J9345" s="178" t="str">
        <f>IF(I9345&gt;0,H9345/I9345,0)</f>
      </c>
      <c r="K9345" s="179" t="str">
        <f>1-EXP(-J9345)</f>
      </c>
      <c r="L9345" s="180" t="str">
        <f>IF(G9345=30,1,M9344)</f>
      </c>
      <c r="M9345" s="181" t="str">
        <f>L9345*(1-K9345)</f>
      </c>
    </row>
    <row r="9346">
      <c r="A9346" t="s">
        <v>164</v>
      </c>
      <c r="B9346" t="s">
        <v>112</v>
      </c>
      <c r="C9346" s="32" t="s">
        <v>377</v>
      </c>
      <c r="D9346" t="s">
        <v>112</v>
      </c>
      <c r="E9346" t="s">
        <v>476</v>
      </c>
      <c r="F9346" s="174" t="n">
        <v>2050</v>
      </c>
      <c r="G9346" s="175" t="n">
        <v>54</v>
      </c>
      <c r="H9346" s="176" t="n">
        <v>13150.0187837471</v>
      </c>
      <c r="I9346" s="177" t="n">
        <v>4222317.61453178</v>
      </c>
      <c r="J9346" s="178" t="str">
        <f>IF(I9346&gt;0,H9346/I9346,0)</f>
      </c>
      <c r="K9346" s="179" t="str">
        <f>1-EXP(-J9346)</f>
      </c>
      <c r="L9346" s="180" t="str">
        <f>IF(G9346=30,1,M9345)</f>
      </c>
      <c r="M9346" s="181" t="str">
        <f>L9346*(1-K9346)</f>
      </c>
    </row>
    <row r="9347">
      <c r="A9347" t="s">
        <v>164</v>
      </c>
      <c r="B9347" t="s">
        <v>112</v>
      </c>
      <c r="C9347" s="32" t="s">
        <v>377</v>
      </c>
      <c r="D9347" t="s">
        <v>112</v>
      </c>
      <c r="E9347" t="s">
        <v>476</v>
      </c>
      <c r="F9347" s="174" t="n">
        <v>2050</v>
      </c>
      <c r="G9347" s="175" t="n">
        <v>55</v>
      </c>
      <c r="H9347" s="176" t="n">
        <v>13672.2690218975</v>
      </c>
      <c r="I9347" s="177" t="n">
        <v>4130336.79110226</v>
      </c>
      <c r="J9347" s="178" t="str">
        <f>IF(I9347&gt;0,H9347/I9347,0)</f>
      </c>
      <c r="K9347" s="179" t="str">
        <f>1-EXP(-J9347)</f>
      </c>
      <c r="L9347" s="180" t="str">
        <f>IF(G9347=30,1,M9346)</f>
      </c>
      <c r="M9347" s="181" t="str">
        <f>L9347*(1-K9347)</f>
      </c>
    </row>
    <row r="9348">
      <c r="A9348" t="s">
        <v>164</v>
      </c>
      <c r="B9348" t="s">
        <v>112</v>
      </c>
      <c r="C9348" s="32" t="s">
        <v>377</v>
      </c>
      <c r="D9348" t="s">
        <v>112</v>
      </c>
      <c r="E9348" t="s">
        <v>476</v>
      </c>
      <c r="F9348" s="174" t="n">
        <v>2050</v>
      </c>
      <c r="G9348" s="175" t="n">
        <v>56</v>
      </c>
      <c r="H9348" s="176" t="n">
        <v>14581.0423169867</v>
      </c>
      <c r="I9348" s="177" t="n">
        <v>4051635.04589651</v>
      </c>
      <c r="J9348" s="178" t="str">
        <f>IF(I9348&gt;0,H9348/I9348,0)</f>
      </c>
      <c r="K9348" s="179" t="str">
        <f>1-EXP(-J9348)</f>
      </c>
      <c r="L9348" s="180" t="str">
        <f>IF(G9348=30,1,M9347)</f>
      </c>
      <c r="M9348" s="181" t="str">
        <f>L9348*(1-K9348)</f>
      </c>
    </row>
    <row r="9349">
      <c r="A9349" t="s">
        <v>164</v>
      </c>
      <c r="B9349" t="s">
        <v>112</v>
      </c>
      <c r="C9349" s="32" t="s">
        <v>377</v>
      </c>
      <c r="D9349" t="s">
        <v>112</v>
      </c>
      <c r="E9349" t="s">
        <v>476</v>
      </c>
      <c r="F9349" s="174" t="n">
        <v>2050</v>
      </c>
      <c r="G9349" s="175" t="n">
        <v>57</v>
      </c>
      <c r="H9349" s="176" t="n">
        <v>15577.6537120316</v>
      </c>
      <c r="I9349" s="177" t="n">
        <v>3974688.19132462</v>
      </c>
      <c r="J9349" s="178" t="str">
        <f>IF(I9349&gt;0,H9349/I9349,0)</f>
      </c>
      <c r="K9349" s="179" t="str">
        <f>1-EXP(-J9349)</f>
      </c>
      <c r="L9349" s="180" t="str">
        <f>IF(G9349=30,1,M9348)</f>
      </c>
      <c r="M9349" s="181" t="str">
        <f>L9349*(1-K9349)</f>
      </c>
    </row>
    <row r="9350">
      <c r="A9350" t="s">
        <v>164</v>
      </c>
      <c r="B9350" t="s">
        <v>112</v>
      </c>
      <c r="C9350" s="32" t="s">
        <v>377</v>
      </c>
      <c r="D9350" t="s">
        <v>112</v>
      </c>
      <c r="E9350" t="s">
        <v>476</v>
      </c>
      <c r="F9350" s="174" t="n">
        <v>2050</v>
      </c>
      <c r="G9350" s="175" t="n">
        <v>58</v>
      </c>
      <c r="H9350" s="176" t="n">
        <v>16997.4644202502</v>
      </c>
      <c r="I9350" s="177" t="n">
        <v>3979879.01536685</v>
      </c>
      <c r="J9350" s="178" t="str">
        <f>IF(I9350&gt;0,H9350/I9350,0)</f>
      </c>
      <c r="K9350" s="179" t="str">
        <f>1-EXP(-J9350)</f>
      </c>
      <c r="L9350" s="180" t="str">
        <f>IF(G9350=30,1,M9349)</f>
      </c>
      <c r="M9350" s="181" t="str">
        <f>L9350*(1-K9350)</f>
      </c>
    </row>
    <row r="9351">
      <c r="A9351" t="s">
        <v>164</v>
      </c>
      <c r="B9351" t="s">
        <v>112</v>
      </c>
      <c r="C9351" s="32" t="s">
        <v>377</v>
      </c>
      <c r="D9351" t="s">
        <v>112</v>
      </c>
      <c r="E9351" t="s">
        <v>476</v>
      </c>
      <c r="F9351" s="174" t="n">
        <v>2050</v>
      </c>
      <c r="G9351" s="175" t="n">
        <v>59</v>
      </c>
      <c r="H9351" s="176" t="n">
        <v>18516.6682650674</v>
      </c>
      <c r="I9351" s="177" t="n">
        <v>3963698.95468014</v>
      </c>
      <c r="J9351" s="178" t="str">
        <f>IF(I9351&gt;0,H9351/I9351,0)</f>
      </c>
      <c r="K9351" s="179" t="str">
        <f>1-EXP(-J9351)</f>
      </c>
      <c r="L9351" s="180" t="str">
        <f>IF(G9351=30,1,M9350)</f>
      </c>
      <c r="M9351" s="181" t="str">
        <f>L9351*(1-K9351)</f>
      </c>
    </row>
    <row r="9352">
      <c r="A9352" t="s">
        <v>164</v>
      </c>
      <c r="B9352" t="s">
        <v>112</v>
      </c>
      <c r="C9352" s="32" t="s">
        <v>377</v>
      </c>
      <c r="D9352" t="s">
        <v>112</v>
      </c>
      <c r="E9352" t="s">
        <v>476</v>
      </c>
      <c r="F9352" s="174" t="n">
        <v>2050</v>
      </c>
      <c r="G9352" s="175" t="n">
        <v>60</v>
      </c>
      <c r="H9352" s="176" t="n">
        <v>26743.3882603861</v>
      </c>
      <c r="I9352" s="177" t="n">
        <v>5828171.29141963</v>
      </c>
      <c r="J9352" s="178" t="str">
        <f>IF(I9352&gt;0,H9352/I9352,0)</f>
      </c>
      <c r="K9352" s="179" t="str">
        <f>1-EXP(-J9352)</f>
      </c>
      <c r="L9352" s="180" t="str">
        <f>IF(G9352=30,1,M9351)</f>
      </c>
      <c r="M9352" s="181" t="str">
        <f>L9352*(1-K9352)</f>
      </c>
    </row>
    <row r="9353">
      <c r="A9353" t="s">
        <v>164</v>
      </c>
      <c r="B9353" t="s">
        <v>112</v>
      </c>
      <c r="C9353" s="32" t="s">
        <v>377</v>
      </c>
      <c r="D9353" t="s">
        <v>112</v>
      </c>
      <c r="E9353" t="s">
        <v>476</v>
      </c>
      <c r="F9353" s="174" t="n">
        <v>2050</v>
      </c>
      <c r="G9353" s="175" t="n">
        <v>61</v>
      </c>
      <c r="H9353" s="176" t="n">
        <v>21220.5297534267</v>
      </c>
      <c r="I9353" s="177" t="n">
        <v>3852602.49834771</v>
      </c>
      <c r="J9353" s="178" t="str">
        <f>IF(I9353&gt;0,H9353/I9353,0)</f>
      </c>
      <c r="K9353" s="179" t="str">
        <f>1-EXP(-J9353)</f>
      </c>
      <c r="L9353" s="180" t="str">
        <f>IF(G9353=30,1,M9352)</f>
      </c>
      <c r="M9353" s="181" t="str">
        <f>L9353*(1-K9353)</f>
      </c>
    </row>
    <row r="9354">
      <c r="A9354" t="s">
        <v>164</v>
      </c>
      <c r="B9354" t="s">
        <v>112</v>
      </c>
      <c r="C9354" s="32" t="s">
        <v>377</v>
      </c>
      <c r="D9354" t="s">
        <v>112</v>
      </c>
      <c r="E9354" t="s">
        <v>476</v>
      </c>
      <c r="F9354" s="174" t="n">
        <v>2050</v>
      </c>
      <c r="G9354" s="175" t="n">
        <v>62</v>
      </c>
      <c r="H9354" s="176" t="n">
        <v>22967.6502486488</v>
      </c>
      <c r="I9354" s="177" t="n">
        <v>3795953.63299816</v>
      </c>
      <c r="J9354" s="178" t="str">
        <f>IF(I9354&gt;0,H9354/I9354,0)</f>
      </c>
      <c r="K9354" s="179" t="str">
        <f>1-EXP(-J9354)</f>
      </c>
      <c r="L9354" s="180" t="str">
        <f>IF(G9354=30,1,M9353)</f>
      </c>
      <c r="M9354" s="181" t="str">
        <f>L9354*(1-K9354)</f>
      </c>
    </row>
    <row r="9355">
      <c r="A9355" t="s">
        <v>164</v>
      </c>
      <c r="B9355" t="s">
        <v>112</v>
      </c>
      <c r="C9355" s="32" t="s">
        <v>377</v>
      </c>
      <c r="D9355" t="s">
        <v>112</v>
      </c>
      <c r="E9355" t="s">
        <v>476</v>
      </c>
      <c r="F9355" s="174" t="n">
        <v>2050</v>
      </c>
      <c r="G9355" s="175" t="n">
        <v>63</v>
      </c>
      <c r="H9355" s="176" t="n">
        <v>24168.5581361971</v>
      </c>
      <c r="I9355" s="177" t="n">
        <v>3635361.02615935</v>
      </c>
      <c r="J9355" s="178" t="str">
        <f>IF(I9355&gt;0,H9355/I9355,0)</f>
      </c>
      <c r="K9355" s="179" t="str">
        <f>1-EXP(-J9355)</f>
      </c>
      <c r="L9355" s="180" t="str">
        <f>IF(G9355=30,1,M9354)</f>
      </c>
      <c r="M9355" s="181" t="str">
        <f>L9355*(1-K9355)</f>
      </c>
    </row>
    <row r="9356">
      <c r="A9356" t="s">
        <v>164</v>
      </c>
      <c r="B9356" t="s">
        <v>112</v>
      </c>
      <c r="C9356" s="32" t="s">
        <v>377</v>
      </c>
      <c r="D9356" t="s">
        <v>112</v>
      </c>
      <c r="E9356" t="s">
        <v>476</v>
      </c>
      <c r="F9356" s="174" t="n">
        <v>2050</v>
      </c>
      <c r="G9356" s="175" t="n">
        <v>64</v>
      </c>
      <c r="H9356" s="176" t="n">
        <v>25962.571948759</v>
      </c>
      <c r="I9356" s="177" t="n">
        <v>3557700.12788186</v>
      </c>
      <c r="J9356" s="178" t="str">
        <f>IF(I9356&gt;0,H9356/I9356,0)</f>
      </c>
      <c r="K9356" s="179" t="str">
        <f>1-EXP(-J9356)</f>
      </c>
      <c r="L9356" s="180" t="str">
        <f>IF(G9356=30,1,M9355)</f>
      </c>
      <c r="M9356" s="181" t="str">
        <f>L9356*(1-K9356)</f>
      </c>
    </row>
    <row r="9357">
      <c r="A9357" t="s">
        <v>164</v>
      </c>
      <c r="B9357" t="s">
        <v>112</v>
      </c>
      <c r="C9357" s="32" t="s">
        <v>377</v>
      </c>
      <c r="D9357" t="s">
        <v>112</v>
      </c>
      <c r="E9357" t="s">
        <v>476</v>
      </c>
      <c r="F9357" s="174" t="n">
        <v>2050</v>
      </c>
      <c r="G9357" s="175" t="n">
        <v>65</v>
      </c>
      <c r="H9357" s="176" t="n">
        <v>27019.6871749699</v>
      </c>
      <c r="I9357" s="177" t="n">
        <v>3555702.97000628</v>
      </c>
      <c r="J9357" s="178" t="str">
        <f>IF(I9357&gt;0,H9357/I9357,0)</f>
      </c>
      <c r="K9357" s="179" t="str">
        <f>1-EXP(-J9357)</f>
      </c>
      <c r="L9357" s="180" t="str">
        <f>IF(G9357=30,1,M9356)</f>
      </c>
      <c r="M9357" s="181" t="str">
        <f>L9357*(1-K9357)</f>
      </c>
    </row>
    <row r="9358">
      <c r="A9358" t="s">
        <v>164</v>
      </c>
      <c r="B9358" t="s">
        <v>112</v>
      </c>
      <c r="C9358" s="32" t="s">
        <v>377</v>
      </c>
      <c r="D9358" t="s">
        <v>112</v>
      </c>
      <c r="E9358" t="s">
        <v>476</v>
      </c>
      <c r="F9358" s="174" t="n">
        <v>2050</v>
      </c>
      <c r="G9358" s="175" t="n">
        <v>66</v>
      </c>
      <c r="H9358" s="176" t="n">
        <v>29800.802264171</v>
      </c>
      <c r="I9358" s="177" t="n">
        <v>3569514.45734289</v>
      </c>
      <c r="J9358" s="178" t="str">
        <f>IF(I9358&gt;0,H9358/I9358,0)</f>
      </c>
      <c r="K9358" s="179" t="str">
        <f>1-EXP(-J9358)</f>
      </c>
      <c r="L9358" s="180" t="str">
        <f>IF(G9358=30,1,M9357)</f>
      </c>
      <c r="M9358" s="181" t="str">
        <f>L9358*(1-K9358)</f>
      </c>
    </row>
    <row r="9359">
      <c r="A9359" t="s">
        <v>164</v>
      </c>
      <c r="B9359" t="s">
        <v>112</v>
      </c>
      <c r="C9359" s="32" t="s">
        <v>377</v>
      </c>
      <c r="D9359" t="s">
        <v>112</v>
      </c>
      <c r="E9359" t="s">
        <v>476</v>
      </c>
      <c r="F9359" s="174" t="n">
        <v>2050</v>
      </c>
      <c r="G9359" s="175" t="n">
        <v>67</v>
      </c>
      <c r="H9359" s="176" t="n">
        <v>31986.7937253248</v>
      </c>
      <c r="I9359" s="177" t="n">
        <v>3486672.90325925</v>
      </c>
      <c r="J9359" s="178" t="str">
        <f>IF(I9359&gt;0,H9359/I9359,0)</f>
      </c>
      <c r="K9359" s="179" t="str">
        <f>1-EXP(-J9359)</f>
      </c>
      <c r="L9359" s="180" t="str">
        <f>IF(G9359=30,1,M9358)</f>
      </c>
      <c r="M9359" s="181" t="str">
        <f>L9359*(1-K9359)</f>
      </c>
    </row>
    <row r="9360">
      <c r="A9360" t="s">
        <v>164</v>
      </c>
      <c r="B9360" t="s">
        <v>112</v>
      </c>
      <c r="C9360" s="32" t="s">
        <v>377</v>
      </c>
      <c r="D9360" t="s">
        <v>112</v>
      </c>
      <c r="E9360" t="s">
        <v>476</v>
      </c>
      <c r="F9360" s="174" t="n">
        <v>2050</v>
      </c>
      <c r="G9360" s="175" t="n">
        <v>68</v>
      </c>
      <c r="H9360" s="176" t="n">
        <v>33404.7712267034</v>
      </c>
      <c r="I9360" s="177" t="n">
        <v>3309071.99723459</v>
      </c>
      <c r="J9360" s="178" t="str">
        <f>IF(I9360&gt;0,H9360/I9360,0)</f>
      </c>
      <c r="K9360" s="179" t="str">
        <f>1-EXP(-J9360)</f>
      </c>
      <c r="L9360" s="180" t="str">
        <f>IF(G9360=30,1,M9359)</f>
      </c>
      <c r="M9360" s="181" t="str">
        <f>L9360*(1-K9360)</f>
      </c>
    </row>
    <row r="9361">
      <c r="A9361" t="s">
        <v>164</v>
      </c>
      <c r="B9361" t="s">
        <v>112</v>
      </c>
      <c r="C9361" s="32" t="s">
        <v>377</v>
      </c>
      <c r="D9361" t="s">
        <v>112</v>
      </c>
      <c r="E9361" t="s">
        <v>476</v>
      </c>
      <c r="F9361" s="174" t="n">
        <v>2050</v>
      </c>
      <c r="G9361" s="175" t="n">
        <v>69</v>
      </c>
      <c r="H9361" s="176" t="n">
        <v>35334.4673836199</v>
      </c>
      <c r="I9361" s="177" t="n">
        <v>3180308.89407865</v>
      </c>
      <c r="J9361" s="178" t="str">
        <f>IF(I9361&gt;0,H9361/I9361,0)</f>
      </c>
      <c r="K9361" s="179" t="str">
        <f>1-EXP(-J9361)</f>
      </c>
      <c r="L9361" s="180" t="str">
        <f>IF(G9361=30,1,M9360)</f>
      </c>
      <c r="M9361" s="181" t="str">
        <f>L9361*(1-K9361)</f>
      </c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6.71" hidden="0" customWidth="1"/>
    <col min="4" max="4" width="21.71" hidden="0" customWidth="1"/>
    <col min="5" max="5" width="15.71" hidden="0" customWidth="1"/>
    <col min="6" max="6" width="19.71" hidden="0" customWidth="1"/>
    <col min="7" max="7" width="21.71" hidden="0" customWidth="1"/>
    <col min="8" max="8" width="12.71" hidden="0" customWidth="1"/>
    <col min="9" max="9" width="12.71" hidden="0" customWidth="1"/>
    <col min="10" max="10" width="20.71" hidden="0" customWidth="1"/>
    <col min="11" max="11" width="23.71" hidden="0" customWidth="1"/>
    <col min="12" max="12" width="19.71" hidden="0" customWidth="1"/>
    <col min="13" max="13" width="13.71" hidden="0" customWidth="1"/>
    <col min="14" max="14" width="14.71" hidden="0" customWidth="1"/>
  </cols>
  <sheetData>
    <row r="1" ht="28" customHeight="1">
      <c r="A1" s="1" t="s">
        <v>468</v>
      </c>
      <c r="B1" s="1" t="s">
        <v>366</v>
      </c>
      <c r="C1" s="1" t="s">
        <v>367</v>
      </c>
      <c r="D1" s="1" t="s">
        <v>447</v>
      </c>
      <c r="E1" s="1" t="s">
        <v>477</v>
      </c>
      <c r="F1" s="1" t="s">
        <v>478</v>
      </c>
      <c r="G1" s="1" t="s">
        <v>469</v>
      </c>
      <c r="H1" s="1" t="s">
        <v>42</v>
      </c>
      <c r="I1" s="1" t="s">
        <v>479</v>
      </c>
      <c r="J1" s="1" t="s">
        <v>480</v>
      </c>
      <c r="K1" s="1" t="s">
        <v>481</v>
      </c>
      <c r="L1" s="1" t="s">
        <v>482</v>
      </c>
      <c r="M1" s="1" t="s">
        <v>483</v>
      </c>
      <c r="N1" s="1" t="s">
        <v>484</v>
      </c>
    </row>
    <row r="2">
      <c r="A2" t="s">
        <v>164</v>
      </c>
      <c r="B2" t="s">
        <v>207</v>
      </c>
      <c r="C2" s="32" t="s">
        <v>209</v>
      </c>
      <c r="D2" t="s">
        <v>458</v>
      </c>
      <c r="E2"/>
      <c r="F2"/>
      <c r="G2" t="s">
        <v>476</v>
      </c>
      <c r="H2" s="182" t="n">
        <v>2025</v>
      </c>
      <c r="I2" s="183" t="str">
        <f>100*(1-(SUMIFS('CVD_40q30_Age'!$M$2:$M$9361,'CVD_40q30_Age'!$A$2:$A$9361,A2,'CVD_40q30_Age'!$B$2:$B$9361,B2,'CVD_40q30_Age'!$E$2:$E$9361,G2,'CVD_40q30_Age'!$F$2:$F$9361,H2,'CVD_40q30_Age'!$G$2:$G$9361,69))/(SUMIFS('CVD_40q30_Age'!$L$2:$L$9361,'CVD_40q30_Age'!$A$2:$A$9361,A2,'CVD_40q30_Age'!$B$2:$B$9361,B2,'CVD_40q30_Age'!$E$2:$E$9361,G2,'CVD_40q30_Age'!$F$2:$F$9361,H2,'CVD_40q30_Age'!$G$2:$G$9361,30)))</f>
      </c>
      <c r="J2" s="184" t="str">
        <f>SUMIFS($I$2:$I$235,$A$2:$A$235,A2,$G$2:$G$235,G2,$H$2:$H$235,H2,$B$2:$B$235,"baseline")</f>
      </c>
      <c r="K2" s="185" t="str">
        <f>J2-I2</f>
      </c>
      <c r="L2" s="186" t="str">
        <f>IF(J2=0,"",100*(J2-I2)/J2)</f>
      </c>
      <c r="M2" s="187" t="n">
        <v>14.5948626930222</v>
      </c>
      <c r="N2" s="34" t="str">
        <f>IF(ABS(I2-M2)&lt;=0.001,"match","mismatch")</f>
      </c>
    </row>
    <row r="3">
      <c r="A3" t="s">
        <v>164</v>
      </c>
      <c r="B3" t="s">
        <v>207</v>
      </c>
      <c r="C3" s="32" t="s">
        <v>209</v>
      </c>
      <c r="D3" t="s">
        <v>458</v>
      </c>
      <c r="E3"/>
      <c r="F3"/>
      <c r="G3" t="s">
        <v>476</v>
      </c>
      <c r="H3" s="182" t="n">
        <v>2026</v>
      </c>
      <c r="I3" s="183" t="str">
        <f>100*(1-(SUMIFS('CVD_40q30_Age'!$M$2:$M$9361,'CVD_40q30_Age'!$A$2:$A$9361,A3,'CVD_40q30_Age'!$B$2:$B$9361,B3,'CVD_40q30_Age'!$E$2:$E$9361,G3,'CVD_40q30_Age'!$F$2:$F$9361,H3,'CVD_40q30_Age'!$G$2:$G$9361,69))/(SUMIFS('CVD_40q30_Age'!$L$2:$L$9361,'CVD_40q30_Age'!$A$2:$A$9361,A3,'CVD_40q30_Age'!$B$2:$B$9361,B3,'CVD_40q30_Age'!$E$2:$E$9361,G3,'CVD_40q30_Age'!$F$2:$F$9361,H3,'CVD_40q30_Age'!$G$2:$G$9361,30)))</f>
      </c>
      <c r="J3" s="184" t="str">
        <f>SUMIFS($I$2:$I$235,$A$2:$A$235,A3,$G$2:$G$235,G3,$H$2:$H$235,H3,$B$2:$B$235,"baseline")</f>
      </c>
      <c r="K3" s="185" t="str">
        <f>J3-I3</f>
      </c>
      <c r="L3" s="186" t="str">
        <f>IF(J3=0,"",100*(J3-I3)/J3)</f>
      </c>
      <c r="M3" s="187" t="n">
        <v>14.4974043898831</v>
      </c>
      <c r="N3" s="34" t="str">
        <f>IF(ABS(I3-M3)&lt;=0.001,"match","mismatch")</f>
      </c>
    </row>
    <row r="4">
      <c r="A4" t="s">
        <v>164</v>
      </c>
      <c r="B4" t="s">
        <v>207</v>
      </c>
      <c r="C4" s="32" t="s">
        <v>209</v>
      </c>
      <c r="D4" t="s">
        <v>458</v>
      </c>
      <c r="E4"/>
      <c r="F4"/>
      <c r="G4" t="s">
        <v>476</v>
      </c>
      <c r="H4" s="182" t="n">
        <v>2027</v>
      </c>
      <c r="I4" s="183" t="str">
        <f>100*(1-(SUMIFS('CVD_40q30_Age'!$M$2:$M$9361,'CVD_40q30_Age'!$A$2:$A$9361,A4,'CVD_40q30_Age'!$B$2:$B$9361,B4,'CVD_40q30_Age'!$E$2:$E$9361,G4,'CVD_40q30_Age'!$F$2:$F$9361,H4,'CVD_40q30_Age'!$G$2:$G$9361,69))/(SUMIFS('CVD_40q30_Age'!$L$2:$L$9361,'CVD_40q30_Age'!$A$2:$A$9361,A4,'CVD_40q30_Age'!$B$2:$B$9361,B4,'CVD_40q30_Age'!$E$2:$E$9361,G4,'CVD_40q30_Age'!$F$2:$F$9361,H4,'CVD_40q30_Age'!$G$2:$G$9361,30)))</f>
      </c>
      <c r="J4" s="184" t="str">
        <f>SUMIFS($I$2:$I$235,$A$2:$A$235,A4,$G$2:$G$235,G4,$H$2:$H$235,H4,$B$2:$B$235,"baseline")</f>
      </c>
      <c r="K4" s="185" t="str">
        <f>J4-I4</f>
      </c>
      <c r="L4" s="186" t="str">
        <f>IF(J4=0,"",100*(J4-I4)/J4)</f>
      </c>
      <c r="M4" s="187" t="n">
        <v>14.3742499189779</v>
      </c>
      <c r="N4" s="34" t="str">
        <f>IF(ABS(I4-M4)&lt;=0.001,"match","mismatch")</f>
      </c>
    </row>
    <row r="5">
      <c r="A5" t="s">
        <v>164</v>
      </c>
      <c r="B5" t="s">
        <v>207</v>
      </c>
      <c r="C5" s="32" t="s">
        <v>209</v>
      </c>
      <c r="D5" t="s">
        <v>458</v>
      </c>
      <c r="E5"/>
      <c r="F5"/>
      <c r="G5" t="s">
        <v>476</v>
      </c>
      <c r="H5" s="182" t="n">
        <v>2028</v>
      </c>
      <c r="I5" s="183" t="str">
        <f>100*(1-(SUMIFS('CVD_40q30_Age'!$M$2:$M$9361,'CVD_40q30_Age'!$A$2:$A$9361,A5,'CVD_40q30_Age'!$B$2:$B$9361,B5,'CVD_40q30_Age'!$E$2:$E$9361,G5,'CVD_40q30_Age'!$F$2:$F$9361,H5,'CVD_40q30_Age'!$G$2:$G$9361,69))/(SUMIFS('CVD_40q30_Age'!$L$2:$L$9361,'CVD_40q30_Age'!$A$2:$A$9361,A5,'CVD_40q30_Age'!$B$2:$B$9361,B5,'CVD_40q30_Age'!$E$2:$E$9361,G5,'CVD_40q30_Age'!$F$2:$F$9361,H5,'CVD_40q30_Age'!$G$2:$G$9361,30)))</f>
      </c>
      <c r="J5" s="184" t="str">
        <f>SUMIFS($I$2:$I$235,$A$2:$A$235,A5,$G$2:$G$235,G5,$H$2:$H$235,H5,$B$2:$B$235,"baseline")</f>
      </c>
      <c r="K5" s="185" t="str">
        <f>J5-I5</f>
      </c>
      <c r="L5" s="186" t="str">
        <f>IF(J5=0,"",100*(J5-I5)/J5)</f>
      </c>
      <c r="M5" s="187" t="n">
        <v>14.2386755322718</v>
      </c>
      <c r="N5" s="34" t="str">
        <f>IF(ABS(I5-M5)&lt;=0.001,"match","mismatch")</f>
      </c>
    </row>
    <row r="6">
      <c r="A6" t="s">
        <v>164</v>
      </c>
      <c r="B6" t="s">
        <v>207</v>
      </c>
      <c r="C6" s="32" t="s">
        <v>209</v>
      </c>
      <c r="D6" t="s">
        <v>458</v>
      </c>
      <c r="E6"/>
      <c r="F6"/>
      <c r="G6" t="s">
        <v>476</v>
      </c>
      <c r="H6" s="182" t="n">
        <v>2029</v>
      </c>
      <c r="I6" s="183" t="str">
        <f>100*(1-(SUMIFS('CVD_40q30_Age'!$M$2:$M$9361,'CVD_40q30_Age'!$A$2:$A$9361,A6,'CVD_40q30_Age'!$B$2:$B$9361,B6,'CVD_40q30_Age'!$E$2:$E$9361,G6,'CVD_40q30_Age'!$F$2:$F$9361,H6,'CVD_40q30_Age'!$G$2:$G$9361,69))/(SUMIFS('CVD_40q30_Age'!$L$2:$L$9361,'CVD_40q30_Age'!$A$2:$A$9361,A6,'CVD_40q30_Age'!$B$2:$B$9361,B6,'CVD_40q30_Age'!$E$2:$E$9361,G6,'CVD_40q30_Age'!$F$2:$F$9361,H6,'CVD_40q30_Age'!$G$2:$G$9361,30)))</f>
      </c>
      <c r="J6" s="184" t="str">
        <f>SUMIFS($I$2:$I$235,$A$2:$A$235,A6,$G$2:$G$235,G6,$H$2:$H$235,H6,$B$2:$B$235,"baseline")</f>
      </c>
      <c r="K6" s="185" t="str">
        <f>J6-I6</f>
      </c>
      <c r="L6" s="186" t="str">
        <f>IF(J6=0,"",100*(J6-I6)/J6)</f>
      </c>
      <c r="M6" s="187" t="n">
        <v>14.1013283271289</v>
      </c>
      <c r="N6" s="34" t="str">
        <f>IF(ABS(I6-M6)&lt;=0.001,"match","mismatch")</f>
      </c>
    </row>
    <row r="7">
      <c r="A7" t="s">
        <v>164</v>
      </c>
      <c r="B7" t="s">
        <v>207</v>
      </c>
      <c r="C7" s="32" t="s">
        <v>209</v>
      </c>
      <c r="D7" t="s">
        <v>458</v>
      </c>
      <c r="E7"/>
      <c r="F7"/>
      <c r="G7" t="s">
        <v>476</v>
      </c>
      <c r="H7" s="182" t="n">
        <v>2030</v>
      </c>
      <c r="I7" s="183" t="str">
        <f>100*(1-(SUMIFS('CVD_40q30_Age'!$M$2:$M$9361,'CVD_40q30_Age'!$A$2:$A$9361,A7,'CVD_40q30_Age'!$B$2:$B$9361,B7,'CVD_40q30_Age'!$E$2:$E$9361,G7,'CVD_40q30_Age'!$F$2:$F$9361,H7,'CVD_40q30_Age'!$G$2:$G$9361,69))/(SUMIFS('CVD_40q30_Age'!$L$2:$L$9361,'CVD_40q30_Age'!$A$2:$A$9361,A7,'CVD_40q30_Age'!$B$2:$B$9361,B7,'CVD_40q30_Age'!$E$2:$E$9361,G7,'CVD_40q30_Age'!$F$2:$F$9361,H7,'CVD_40q30_Age'!$G$2:$G$9361,30)))</f>
      </c>
      <c r="J7" s="184" t="str">
        <f>SUMIFS($I$2:$I$235,$A$2:$A$235,A7,$G$2:$G$235,G7,$H$2:$H$235,H7,$B$2:$B$235,"baseline")</f>
      </c>
      <c r="K7" s="185" t="str">
        <f>J7-I7</f>
      </c>
      <c r="L7" s="186" t="str">
        <f>IF(J7=0,"",100*(J7-I7)/J7)</f>
      </c>
      <c r="M7" s="187" t="n">
        <v>13.9485090603035</v>
      </c>
      <c r="N7" s="34" t="str">
        <f>IF(ABS(I7-M7)&lt;=0.001,"match","mismatch")</f>
      </c>
    </row>
    <row r="8">
      <c r="A8" t="s">
        <v>164</v>
      </c>
      <c r="B8" t="s">
        <v>207</v>
      </c>
      <c r="C8" s="32" t="s">
        <v>209</v>
      </c>
      <c r="D8" t="s">
        <v>458</v>
      </c>
      <c r="E8"/>
      <c r="F8"/>
      <c r="G8" t="s">
        <v>476</v>
      </c>
      <c r="H8" s="182" t="n">
        <v>2031</v>
      </c>
      <c r="I8" s="183" t="str">
        <f>100*(1-(SUMIFS('CVD_40q30_Age'!$M$2:$M$9361,'CVD_40q30_Age'!$A$2:$A$9361,A8,'CVD_40q30_Age'!$B$2:$B$9361,B8,'CVD_40q30_Age'!$E$2:$E$9361,G8,'CVD_40q30_Age'!$F$2:$F$9361,H8,'CVD_40q30_Age'!$G$2:$G$9361,69))/(SUMIFS('CVD_40q30_Age'!$L$2:$L$9361,'CVD_40q30_Age'!$A$2:$A$9361,A8,'CVD_40q30_Age'!$B$2:$B$9361,B8,'CVD_40q30_Age'!$E$2:$E$9361,G8,'CVD_40q30_Age'!$F$2:$F$9361,H8,'CVD_40q30_Age'!$G$2:$G$9361,30)))</f>
      </c>
      <c r="J8" s="184" t="str">
        <f>SUMIFS($I$2:$I$235,$A$2:$A$235,A8,$G$2:$G$235,G8,$H$2:$H$235,H8,$B$2:$B$235,"baseline")</f>
      </c>
      <c r="K8" s="185" t="str">
        <f>J8-I8</f>
      </c>
      <c r="L8" s="186" t="str">
        <f>IF(J8=0,"",100*(J8-I8)/J8)</f>
      </c>
      <c r="M8" s="187" t="n">
        <v>13.7677988149869</v>
      </c>
      <c r="N8" s="34" t="str">
        <f>IF(ABS(I8-M8)&lt;=0.001,"match","mismatch")</f>
      </c>
    </row>
    <row r="9">
      <c r="A9" t="s">
        <v>164</v>
      </c>
      <c r="B9" t="s">
        <v>207</v>
      </c>
      <c r="C9" s="32" t="s">
        <v>209</v>
      </c>
      <c r="D9" t="s">
        <v>458</v>
      </c>
      <c r="E9"/>
      <c r="F9"/>
      <c r="G9" t="s">
        <v>476</v>
      </c>
      <c r="H9" s="182" t="n">
        <v>2032</v>
      </c>
      <c r="I9" s="183" t="str">
        <f>100*(1-(SUMIFS('CVD_40q30_Age'!$M$2:$M$9361,'CVD_40q30_Age'!$A$2:$A$9361,A9,'CVD_40q30_Age'!$B$2:$B$9361,B9,'CVD_40q30_Age'!$E$2:$E$9361,G9,'CVD_40q30_Age'!$F$2:$F$9361,H9,'CVD_40q30_Age'!$G$2:$G$9361,69))/(SUMIFS('CVD_40q30_Age'!$L$2:$L$9361,'CVD_40q30_Age'!$A$2:$A$9361,A9,'CVD_40q30_Age'!$B$2:$B$9361,B9,'CVD_40q30_Age'!$E$2:$E$9361,G9,'CVD_40q30_Age'!$F$2:$F$9361,H9,'CVD_40q30_Age'!$G$2:$G$9361,30)))</f>
      </c>
      <c r="J9" s="184" t="str">
        <f>SUMIFS($I$2:$I$235,$A$2:$A$235,A9,$G$2:$G$235,G9,$H$2:$H$235,H9,$B$2:$B$235,"baseline")</f>
      </c>
      <c r="K9" s="185" t="str">
        <f>J9-I9</f>
      </c>
      <c r="L9" s="186" t="str">
        <f>IF(J9=0,"",100*(J9-I9)/J9)</f>
      </c>
      <c r="M9" s="187" t="n">
        <v>13.5754719224223</v>
      </c>
      <c r="N9" s="34" t="str">
        <f>IF(ABS(I9-M9)&lt;=0.001,"match","mismatch")</f>
      </c>
    </row>
    <row r="10">
      <c r="A10" t="s">
        <v>164</v>
      </c>
      <c r="B10" t="s">
        <v>207</v>
      </c>
      <c r="C10" s="32" t="s">
        <v>209</v>
      </c>
      <c r="D10" t="s">
        <v>458</v>
      </c>
      <c r="E10"/>
      <c r="F10"/>
      <c r="G10" t="s">
        <v>476</v>
      </c>
      <c r="H10" s="182" t="n">
        <v>2033</v>
      </c>
      <c r="I10" s="183" t="str">
        <f>100*(1-(SUMIFS('CVD_40q30_Age'!$M$2:$M$9361,'CVD_40q30_Age'!$A$2:$A$9361,A10,'CVD_40q30_Age'!$B$2:$B$9361,B10,'CVD_40q30_Age'!$E$2:$E$9361,G10,'CVD_40q30_Age'!$F$2:$F$9361,H10,'CVD_40q30_Age'!$G$2:$G$9361,69))/(SUMIFS('CVD_40q30_Age'!$L$2:$L$9361,'CVD_40q30_Age'!$A$2:$A$9361,A10,'CVD_40q30_Age'!$B$2:$B$9361,B10,'CVD_40q30_Age'!$E$2:$E$9361,G10,'CVD_40q30_Age'!$F$2:$F$9361,H10,'CVD_40q30_Age'!$G$2:$G$9361,30)))</f>
      </c>
      <c r="J10" s="184" t="str">
        <f>SUMIFS($I$2:$I$235,$A$2:$A$235,A10,$G$2:$G$235,G10,$H$2:$H$235,H10,$B$2:$B$235,"baseline")</f>
      </c>
      <c r="K10" s="185" t="str">
        <f>J10-I10</f>
      </c>
      <c r="L10" s="186" t="str">
        <f>IF(J10=0,"",100*(J10-I10)/J10)</f>
      </c>
      <c r="M10" s="187" t="n">
        <v>13.3685006339915</v>
      </c>
      <c r="N10" s="34" t="str">
        <f>IF(ABS(I10-M10)&lt;=0.001,"match","mismatch")</f>
      </c>
    </row>
    <row r="11">
      <c r="A11" t="s">
        <v>164</v>
      </c>
      <c r="B11" t="s">
        <v>207</v>
      </c>
      <c r="C11" s="32" t="s">
        <v>209</v>
      </c>
      <c r="D11" t="s">
        <v>458</v>
      </c>
      <c r="E11"/>
      <c r="F11"/>
      <c r="G11" t="s">
        <v>476</v>
      </c>
      <c r="H11" s="182" t="n">
        <v>2034</v>
      </c>
      <c r="I11" s="183" t="str">
        <f>100*(1-(SUMIFS('CVD_40q30_Age'!$M$2:$M$9361,'CVD_40q30_Age'!$A$2:$A$9361,A11,'CVD_40q30_Age'!$B$2:$B$9361,B11,'CVD_40q30_Age'!$E$2:$E$9361,G11,'CVD_40q30_Age'!$F$2:$F$9361,H11,'CVD_40q30_Age'!$G$2:$G$9361,69))/(SUMIFS('CVD_40q30_Age'!$L$2:$L$9361,'CVD_40q30_Age'!$A$2:$A$9361,A11,'CVD_40q30_Age'!$B$2:$B$9361,B11,'CVD_40q30_Age'!$E$2:$E$9361,G11,'CVD_40q30_Age'!$F$2:$F$9361,H11,'CVD_40q30_Age'!$G$2:$G$9361,30)))</f>
      </c>
      <c r="J11" s="184" t="str">
        <f>SUMIFS($I$2:$I$235,$A$2:$A$235,A11,$G$2:$G$235,G11,$H$2:$H$235,H11,$B$2:$B$235,"baseline")</f>
      </c>
      <c r="K11" s="185" t="str">
        <f>J11-I11</f>
      </c>
      <c r="L11" s="186" t="str">
        <f>IF(J11=0,"",100*(J11-I11)/J11)</f>
      </c>
      <c r="M11" s="187" t="n">
        <v>13.1646930486843</v>
      </c>
      <c r="N11" s="34" t="str">
        <f>IF(ABS(I11-M11)&lt;=0.001,"match","mismatch")</f>
      </c>
    </row>
    <row r="12">
      <c r="A12" t="s">
        <v>164</v>
      </c>
      <c r="B12" t="s">
        <v>207</v>
      </c>
      <c r="C12" s="32" t="s">
        <v>209</v>
      </c>
      <c r="D12" t="s">
        <v>458</v>
      </c>
      <c r="E12"/>
      <c r="F12"/>
      <c r="G12" t="s">
        <v>476</v>
      </c>
      <c r="H12" s="182" t="n">
        <v>2035</v>
      </c>
      <c r="I12" s="183" t="str">
        <f>100*(1-(SUMIFS('CVD_40q30_Age'!$M$2:$M$9361,'CVD_40q30_Age'!$A$2:$A$9361,A12,'CVD_40q30_Age'!$B$2:$B$9361,B12,'CVD_40q30_Age'!$E$2:$E$9361,G12,'CVD_40q30_Age'!$F$2:$F$9361,H12,'CVD_40q30_Age'!$G$2:$G$9361,69))/(SUMIFS('CVD_40q30_Age'!$L$2:$L$9361,'CVD_40q30_Age'!$A$2:$A$9361,A12,'CVD_40q30_Age'!$B$2:$B$9361,B12,'CVD_40q30_Age'!$E$2:$E$9361,G12,'CVD_40q30_Age'!$F$2:$F$9361,H12,'CVD_40q30_Age'!$G$2:$G$9361,30)))</f>
      </c>
      <c r="J12" s="184" t="str">
        <f>SUMIFS($I$2:$I$235,$A$2:$A$235,A12,$G$2:$G$235,G12,$H$2:$H$235,H12,$B$2:$B$235,"baseline")</f>
      </c>
      <c r="K12" s="185" t="str">
        <f>J12-I12</f>
      </c>
      <c r="L12" s="186" t="str">
        <f>IF(J12=0,"",100*(J12-I12)/J12)</f>
      </c>
      <c r="M12" s="187" t="n">
        <v>12.9521080663785</v>
      </c>
      <c r="N12" s="34" t="str">
        <f>IF(ABS(I12-M12)&lt;=0.001,"match","mismatch")</f>
      </c>
    </row>
    <row r="13">
      <c r="A13" t="s">
        <v>164</v>
      </c>
      <c r="B13" t="s">
        <v>207</v>
      </c>
      <c r="C13" s="32" t="s">
        <v>209</v>
      </c>
      <c r="D13" t="s">
        <v>458</v>
      </c>
      <c r="E13"/>
      <c r="F13"/>
      <c r="G13" t="s">
        <v>476</v>
      </c>
      <c r="H13" s="182" t="n">
        <v>2036</v>
      </c>
      <c r="I13" s="183" t="str">
        <f>100*(1-(SUMIFS('CVD_40q30_Age'!$M$2:$M$9361,'CVD_40q30_Age'!$A$2:$A$9361,A13,'CVD_40q30_Age'!$B$2:$B$9361,B13,'CVD_40q30_Age'!$E$2:$E$9361,G13,'CVD_40q30_Age'!$F$2:$F$9361,H13,'CVD_40q30_Age'!$G$2:$G$9361,69))/(SUMIFS('CVD_40q30_Age'!$L$2:$L$9361,'CVD_40q30_Age'!$A$2:$A$9361,A13,'CVD_40q30_Age'!$B$2:$B$9361,B13,'CVD_40q30_Age'!$E$2:$E$9361,G13,'CVD_40q30_Age'!$F$2:$F$9361,H13,'CVD_40q30_Age'!$G$2:$G$9361,30)))</f>
      </c>
      <c r="J13" s="184" t="str">
        <f>SUMIFS($I$2:$I$235,$A$2:$A$235,A13,$G$2:$G$235,G13,$H$2:$H$235,H13,$B$2:$B$235,"baseline")</f>
      </c>
      <c r="K13" s="185" t="str">
        <f>J13-I13</f>
      </c>
      <c r="L13" s="186" t="str">
        <f>IF(J13=0,"",100*(J13-I13)/J13)</f>
      </c>
      <c r="M13" s="187" t="n">
        <v>12.7445660335033</v>
      </c>
      <c r="N13" s="34" t="str">
        <f>IF(ABS(I13-M13)&lt;=0.001,"match","mismatch")</f>
      </c>
    </row>
    <row r="14">
      <c r="A14" t="s">
        <v>164</v>
      </c>
      <c r="B14" t="s">
        <v>207</v>
      </c>
      <c r="C14" s="32" t="s">
        <v>209</v>
      </c>
      <c r="D14" t="s">
        <v>458</v>
      </c>
      <c r="E14"/>
      <c r="F14"/>
      <c r="G14" t="s">
        <v>476</v>
      </c>
      <c r="H14" s="182" t="n">
        <v>2037</v>
      </c>
      <c r="I14" s="183" t="str">
        <f>100*(1-(SUMIFS('CVD_40q30_Age'!$M$2:$M$9361,'CVD_40q30_Age'!$A$2:$A$9361,A14,'CVD_40q30_Age'!$B$2:$B$9361,B14,'CVD_40q30_Age'!$E$2:$E$9361,G14,'CVD_40q30_Age'!$F$2:$F$9361,H14,'CVD_40q30_Age'!$G$2:$G$9361,69))/(SUMIFS('CVD_40q30_Age'!$L$2:$L$9361,'CVD_40q30_Age'!$A$2:$A$9361,A14,'CVD_40q30_Age'!$B$2:$B$9361,B14,'CVD_40q30_Age'!$E$2:$E$9361,G14,'CVD_40q30_Age'!$F$2:$F$9361,H14,'CVD_40q30_Age'!$G$2:$G$9361,30)))</f>
      </c>
      <c r="J14" s="184" t="str">
        <f>SUMIFS($I$2:$I$235,$A$2:$A$235,A14,$G$2:$G$235,G14,$H$2:$H$235,H14,$B$2:$B$235,"baseline")</f>
      </c>
      <c r="K14" s="185" t="str">
        <f>J14-I14</f>
      </c>
      <c r="L14" s="186" t="str">
        <f>IF(J14=0,"",100*(J14-I14)/J14)</f>
      </c>
      <c r="M14" s="187" t="n">
        <v>12.5324946075706</v>
      </c>
      <c r="N14" s="34" t="str">
        <f>IF(ABS(I14-M14)&lt;=0.001,"match","mismatch")</f>
      </c>
    </row>
    <row r="15">
      <c r="A15" t="s">
        <v>164</v>
      </c>
      <c r="B15" t="s">
        <v>207</v>
      </c>
      <c r="C15" s="32" t="s">
        <v>209</v>
      </c>
      <c r="D15" t="s">
        <v>458</v>
      </c>
      <c r="E15"/>
      <c r="F15"/>
      <c r="G15" t="s">
        <v>476</v>
      </c>
      <c r="H15" s="182" t="n">
        <v>2038</v>
      </c>
      <c r="I15" s="183" t="str">
        <f>100*(1-(SUMIFS('CVD_40q30_Age'!$M$2:$M$9361,'CVD_40q30_Age'!$A$2:$A$9361,A15,'CVD_40q30_Age'!$B$2:$B$9361,B15,'CVD_40q30_Age'!$E$2:$E$9361,G15,'CVD_40q30_Age'!$F$2:$F$9361,H15,'CVD_40q30_Age'!$G$2:$G$9361,69))/(SUMIFS('CVD_40q30_Age'!$L$2:$L$9361,'CVD_40q30_Age'!$A$2:$A$9361,A15,'CVD_40q30_Age'!$B$2:$B$9361,B15,'CVD_40q30_Age'!$E$2:$E$9361,G15,'CVD_40q30_Age'!$F$2:$F$9361,H15,'CVD_40q30_Age'!$G$2:$G$9361,30)))</f>
      </c>
      <c r="J15" s="184" t="str">
        <f>SUMIFS($I$2:$I$235,$A$2:$A$235,A15,$G$2:$G$235,G15,$H$2:$H$235,H15,$B$2:$B$235,"baseline")</f>
      </c>
      <c r="K15" s="185" t="str">
        <f>J15-I15</f>
      </c>
      <c r="L15" s="186" t="str">
        <f>IF(J15=0,"",100*(J15-I15)/J15)</f>
      </c>
      <c r="M15" s="187" t="n">
        <v>12.3154114297435</v>
      </c>
      <c r="N15" s="34" t="str">
        <f>IF(ABS(I15-M15)&lt;=0.001,"match","mismatch")</f>
      </c>
    </row>
    <row r="16">
      <c r="A16" t="s">
        <v>164</v>
      </c>
      <c r="B16" t="s">
        <v>207</v>
      </c>
      <c r="C16" s="32" t="s">
        <v>209</v>
      </c>
      <c r="D16" t="s">
        <v>458</v>
      </c>
      <c r="E16"/>
      <c r="F16"/>
      <c r="G16" t="s">
        <v>476</v>
      </c>
      <c r="H16" s="182" t="n">
        <v>2039</v>
      </c>
      <c r="I16" s="183" t="str">
        <f>100*(1-(SUMIFS('CVD_40q30_Age'!$M$2:$M$9361,'CVD_40q30_Age'!$A$2:$A$9361,A16,'CVD_40q30_Age'!$B$2:$B$9361,B16,'CVD_40q30_Age'!$E$2:$E$9361,G16,'CVD_40q30_Age'!$F$2:$F$9361,H16,'CVD_40q30_Age'!$G$2:$G$9361,69))/(SUMIFS('CVD_40q30_Age'!$L$2:$L$9361,'CVD_40q30_Age'!$A$2:$A$9361,A16,'CVD_40q30_Age'!$B$2:$B$9361,B16,'CVD_40q30_Age'!$E$2:$E$9361,G16,'CVD_40q30_Age'!$F$2:$F$9361,H16,'CVD_40q30_Age'!$G$2:$G$9361,30)))</f>
      </c>
      <c r="J16" s="184" t="str">
        <f>SUMIFS($I$2:$I$235,$A$2:$A$235,A16,$G$2:$G$235,G16,$H$2:$H$235,H16,$B$2:$B$235,"baseline")</f>
      </c>
      <c r="K16" s="185" t="str">
        <f>J16-I16</f>
      </c>
      <c r="L16" s="186" t="str">
        <f>IF(J16=0,"",100*(J16-I16)/J16)</f>
      </c>
      <c r="M16" s="187" t="n">
        <v>12.1046733546519</v>
      </c>
      <c r="N16" s="34" t="str">
        <f>IF(ABS(I16-M16)&lt;=0.001,"match","mismatch")</f>
      </c>
    </row>
    <row r="17">
      <c r="A17" t="s">
        <v>164</v>
      </c>
      <c r="B17" t="s">
        <v>207</v>
      </c>
      <c r="C17" s="32" t="s">
        <v>209</v>
      </c>
      <c r="D17" t="s">
        <v>458</v>
      </c>
      <c r="E17"/>
      <c r="F17"/>
      <c r="G17" t="s">
        <v>476</v>
      </c>
      <c r="H17" s="182" t="n">
        <v>2040</v>
      </c>
      <c r="I17" s="183" t="str">
        <f>100*(1-(SUMIFS('CVD_40q30_Age'!$M$2:$M$9361,'CVD_40q30_Age'!$A$2:$A$9361,A17,'CVD_40q30_Age'!$B$2:$B$9361,B17,'CVD_40q30_Age'!$E$2:$E$9361,G17,'CVD_40q30_Age'!$F$2:$F$9361,H17,'CVD_40q30_Age'!$G$2:$G$9361,69))/(SUMIFS('CVD_40q30_Age'!$L$2:$L$9361,'CVD_40q30_Age'!$A$2:$A$9361,A17,'CVD_40q30_Age'!$B$2:$B$9361,B17,'CVD_40q30_Age'!$E$2:$E$9361,G17,'CVD_40q30_Age'!$F$2:$F$9361,H17,'CVD_40q30_Age'!$G$2:$G$9361,30)))</f>
      </c>
      <c r="J17" s="184" t="str">
        <f>SUMIFS($I$2:$I$235,$A$2:$A$235,A17,$G$2:$G$235,G17,$H$2:$H$235,H17,$B$2:$B$235,"baseline")</f>
      </c>
      <c r="K17" s="185" t="str">
        <f>J17-I17</f>
      </c>
      <c r="L17" s="186" t="str">
        <f>IF(J17=0,"",100*(J17-I17)/J17)</f>
      </c>
      <c r="M17" s="187" t="n">
        <v>11.8870326298602</v>
      </c>
      <c r="N17" s="34" t="str">
        <f>IF(ABS(I17-M17)&lt;=0.001,"match","mismatch")</f>
      </c>
    </row>
    <row r="18">
      <c r="A18" t="s">
        <v>164</v>
      </c>
      <c r="B18" t="s">
        <v>207</v>
      </c>
      <c r="C18" s="32" t="s">
        <v>209</v>
      </c>
      <c r="D18" t="s">
        <v>458</v>
      </c>
      <c r="E18"/>
      <c r="F18"/>
      <c r="G18" t="s">
        <v>476</v>
      </c>
      <c r="H18" s="182" t="n">
        <v>2041</v>
      </c>
      <c r="I18" s="183" t="str">
        <f>100*(1-(SUMIFS('CVD_40q30_Age'!$M$2:$M$9361,'CVD_40q30_Age'!$A$2:$A$9361,A18,'CVD_40q30_Age'!$B$2:$B$9361,B18,'CVD_40q30_Age'!$E$2:$E$9361,G18,'CVD_40q30_Age'!$F$2:$F$9361,H18,'CVD_40q30_Age'!$G$2:$G$9361,69))/(SUMIFS('CVD_40q30_Age'!$L$2:$L$9361,'CVD_40q30_Age'!$A$2:$A$9361,A18,'CVD_40q30_Age'!$B$2:$B$9361,B18,'CVD_40q30_Age'!$E$2:$E$9361,G18,'CVD_40q30_Age'!$F$2:$F$9361,H18,'CVD_40q30_Age'!$G$2:$G$9361,30)))</f>
      </c>
      <c r="J18" s="184" t="str">
        <f>SUMIFS($I$2:$I$235,$A$2:$A$235,A18,$G$2:$G$235,G18,$H$2:$H$235,H18,$B$2:$B$235,"baseline")</f>
      </c>
      <c r="K18" s="185" t="str">
        <f>J18-I18</f>
      </c>
      <c r="L18" s="186" t="str">
        <f>IF(J18=0,"",100*(J18-I18)/J18)</f>
      </c>
      <c r="M18" s="187" t="n">
        <v>11.669970310117</v>
      </c>
      <c r="N18" s="34" t="str">
        <f>IF(ABS(I18-M18)&lt;=0.001,"match","mismatch")</f>
      </c>
    </row>
    <row r="19">
      <c r="A19" t="s">
        <v>164</v>
      </c>
      <c r="B19" t="s">
        <v>207</v>
      </c>
      <c r="C19" s="32" t="s">
        <v>209</v>
      </c>
      <c r="D19" t="s">
        <v>458</v>
      </c>
      <c r="E19"/>
      <c r="F19"/>
      <c r="G19" t="s">
        <v>476</v>
      </c>
      <c r="H19" s="182" t="n">
        <v>2042</v>
      </c>
      <c r="I19" s="183" t="str">
        <f>100*(1-(SUMIFS('CVD_40q30_Age'!$M$2:$M$9361,'CVD_40q30_Age'!$A$2:$A$9361,A19,'CVD_40q30_Age'!$B$2:$B$9361,B19,'CVD_40q30_Age'!$E$2:$E$9361,G19,'CVD_40q30_Age'!$F$2:$F$9361,H19,'CVD_40q30_Age'!$G$2:$G$9361,69))/(SUMIFS('CVD_40q30_Age'!$L$2:$L$9361,'CVD_40q30_Age'!$A$2:$A$9361,A19,'CVD_40q30_Age'!$B$2:$B$9361,B19,'CVD_40q30_Age'!$E$2:$E$9361,G19,'CVD_40q30_Age'!$F$2:$F$9361,H19,'CVD_40q30_Age'!$G$2:$G$9361,30)))</f>
      </c>
      <c r="J19" s="184" t="str">
        <f>SUMIFS($I$2:$I$235,$A$2:$A$235,A19,$G$2:$G$235,G19,$H$2:$H$235,H19,$B$2:$B$235,"baseline")</f>
      </c>
      <c r="K19" s="185" t="str">
        <f>J19-I19</f>
      </c>
      <c r="L19" s="186" t="str">
        <f>IF(J19=0,"",100*(J19-I19)/J19)</f>
      </c>
      <c r="M19" s="187" t="n">
        <v>11.449834545466</v>
      </c>
      <c r="N19" s="34" t="str">
        <f>IF(ABS(I19-M19)&lt;=0.001,"match","mismatch")</f>
      </c>
    </row>
    <row r="20">
      <c r="A20" t="s">
        <v>164</v>
      </c>
      <c r="B20" t="s">
        <v>207</v>
      </c>
      <c r="C20" s="32" t="s">
        <v>209</v>
      </c>
      <c r="D20" t="s">
        <v>458</v>
      </c>
      <c r="E20"/>
      <c r="F20"/>
      <c r="G20" t="s">
        <v>476</v>
      </c>
      <c r="H20" s="182" t="n">
        <v>2043</v>
      </c>
      <c r="I20" s="183" t="str">
        <f>100*(1-(SUMIFS('CVD_40q30_Age'!$M$2:$M$9361,'CVD_40q30_Age'!$A$2:$A$9361,A20,'CVD_40q30_Age'!$B$2:$B$9361,B20,'CVD_40q30_Age'!$E$2:$E$9361,G20,'CVD_40q30_Age'!$F$2:$F$9361,H20,'CVD_40q30_Age'!$G$2:$G$9361,69))/(SUMIFS('CVD_40q30_Age'!$L$2:$L$9361,'CVD_40q30_Age'!$A$2:$A$9361,A20,'CVD_40q30_Age'!$B$2:$B$9361,B20,'CVD_40q30_Age'!$E$2:$E$9361,G20,'CVD_40q30_Age'!$F$2:$F$9361,H20,'CVD_40q30_Age'!$G$2:$G$9361,30)))</f>
      </c>
      <c r="J20" s="184" t="str">
        <f>SUMIFS($I$2:$I$235,$A$2:$A$235,A20,$G$2:$G$235,G20,$H$2:$H$235,H20,$B$2:$B$235,"baseline")</f>
      </c>
      <c r="K20" s="185" t="str">
        <f>J20-I20</f>
      </c>
      <c r="L20" s="186" t="str">
        <f>IF(J20=0,"",100*(J20-I20)/J20)</f>
      </c>
      <c r="M20" s="187" t="n">
        <v>11.2248545987406</v>
      </c>
      <c r="N20" s="34" t="str">
        <f>IF(ABS(I20-M20)&lt;=0.001,"match","mismatch")</f>
      </c>
    </row>
    <row r="21">
      <c r="A21" t="s">
        <v>164</v>
      </c>
      <c r="B21" t="s">
        <v>207</v>
      </c>
      <c r="C21" s="32" t="s">
        <v>209</v>
      </c>
      <c r="D21" t="s">
        <v>458</v>
      </c>
      <c r="E21"/>
      <c r="F21"/>
      <c r="G21" t="s">
        <v>476</v>
      </c>
      <c r="H21" s="182" t="n">
        <v>2044</v>
      </c>
      <c r="I21" s="183" t="str">
        <f>100*(1-(SUMIFS('CVD_40q30_Age'!$M$2:$M$9361,'CVD_40q30_Age'!$A$2:$A$9361,A21,'CVD_40q30_Age'!$B$2:$B$9361,B21,'CVD_40q30_Age'!$E$2:$E$9361,G21,'CVD_40q30_Age'!$F$2:$F$9361,H21,'CVD_40q30_Age'!$G$2:$G$9361,69))/(SUMIFS('CVD_40q30_Age'!$L$2:$L$9361,'CVD_40q30_Age'!$A$2:$A$9361,A21,'CVD_40q30_Age'!$B$2:$B$9361,B21,'CVD_40q30_Age'!$E$2:$E$9361,G21,'CVD_40q30_Age'!$F$2:$F$9361,H21,'CVD_40q30_Age'!$G$2:$G$9361,30)))</f>
      </c>
      <c r="J21" s="184" t="str">
        <f>SUMIFS($I$2:$I$235,$A$2:$A$235,A21,$G$2:$G$235,G21,$H$2:$H$235,H21,$B$2:$B$235,"baseline")</f>
      </c>
      <c r="K21" s="185" t="str">
        <f>J21-I21</f>
      </c>
      <c r="L21" s="186" t="str">
        <f>IF(J21=0,"",100*(J21-I21)/J21)</f>
      </c>
      <c r="M21" s="187" t="n">
        <v>11.0031373856589</v>
      </c>
      <c r="N21" s="34" t="str">
        <f>IF(ABS(I21-M21)&lt;=0.001,"match","mismatch")</f>
      </c>
    </row>
    <row r="22">
      <c r="A22" t="s">
        <v>164</v>
      </c>
      <c r="B22" t="s">
        <v>207</v>
      </c>
      <c r="C22" s="32" t="s">
        <v>209</v>
      </c>
      <c r="D22" t="s">
        <v>458</v>
      </c>
      <c r="E22"/>
      <c r="F22"/>
      <c r="G22" t="s">
        <v>476</v>
      </c>
      <c r="H22" s="182" t="n">
        <v>2045</v>
      </c>
      <c r="I22" s="183" t="str">
        <f>100*(1-(SUMIFS('CVD_40q30_Age'!$M$2:$M$9361,'CVD_40q30_Age'!$A$2:$A$9361,A22,'CVD_40q30_Age'!$B$2:$B$9361,B22,'CVD_40q30_Age'!$E$2:$E$9361,G22,'CVD_40q30_Age'!$F$2:$F$9361,H22,'CVD_40q30_Age'!$G$2:$G$9361,69))/(SUMIFS('CVD_40q30_Age'!$L$2:$L$9361,'CVD_40q30_Age'!$A$2:$A$9361,A22,'CVD_40q30_Age'!$B$2:$B$9361,B22,'CVD_40q30_Age'!$E$2:$E$9361,G22,'CVD_40q30_Age'!$F$2:$F$9361,H22,'CVD_40q30_Age'!$G$2:$G$9361,30)))</f>
      </c>
      <c r="J22" s="184" t="str">
        <f>SUMIFS($I$2:$I$235,$A$2:$A$235,A22,$G$2:$G$235,G22,$H$2:$H$235,H22,$B$2:$B$235,"baseline")</f>
      </c>
      <c r="K22" s="185" t="str">
        <f>J22-I22</f>
      </c>
      <c r="L22" s="186" t="str">
        <f>IF(J22=0,"",100*(J22-I22)/J22)</f>
      </c>
      <c r="M22" s="187" t="n">
        <v>10.7899049747541</v>
      </c>
      <c r="N22" s="34" t="str">
        <f>IF(ABS(I22-M22)&lt;=0.001,"match","mismatch")</f>
      </c>
    </row>
    <row r="23">
      <c r="A23" t="s">
        <v>164</v>
      </c>
      <c r="B23" t="s">
        <v>207</v>
      </c>
      <c r="C23" s="32" t="s">
        <v>209</v>
      </c>
      <c r="D23" t="s">
        <v>458</v>
      </c>
      <c r="E23"/>
      <c r="F23"/>
      <c r="G23" t="s">
        <v>476</v>
      </c>
      <c r="H23" s="182" t="n">
        <v>2046</v>
      </c>
      <c r="I23" s="183" t="str">
        <f>100*(1-(SUMIFS('CVD_40q30_Age'!$M$2:$M$9361,'CVD_40q30_Age'!$A$2:$A$9361,A23,'CVD_40q30_Age'!$B$2:$B$9361,B23,'CVD_40q30_Age'!$E$2:$E$9361,G23,'CVD_40q30_Age'!$F$2:$F$9361,H23,'CVD_40q30_Age'!$G$2:$G$9361,69))/(SUMIFS('CVD_40q30_Age'!$L$2:$L$9361,'CVD_40q30_Age'!$A$2:$A$9361,A23,'CVD_40q30_Age'!$B$2:$B$9361,B23,'CVD_40q30_Age'!$E$2:$E$9361,G23,'CVD_40q30_Age'!$F$2:$F$9361,H23,'CVD_40q30_Age'!$G$2:$G$9361,30)))</f>
      </c>
      <c r="J23" s="184" t="str">
        <f>SUMIFS($I$2:$I$235,$A$2:$A$235,A23,$G$2:$G$235,G23,$H$2:$H$235,H23,$B$2:$B$235,"baseline")</f>
      </c>
      <c r="K23" s="185" t="str">
        <f>J23-I23</f>
      </c>
      <c r="L23" s="186" t="str">
        <f>IF(J23=0,"",100*(J23-I23)/J23)</f>
      </c>
      <c r="M23" s="187" t="n">
        <v>10.5759116762494</v>
      </c>
      <c r="N23" s="34" t="str">
        <f>IF(ABS(I23-M23)&lt;=0.001,"match","mismatch")</f>
      </c>
    </row>
    <row r="24">
      <c r="A24" t="s">
        <v>164</v>
      </c>
      <c r="B24" t="s">
        <v>207</v>
      </c>
      <c r="C24" s="32" t="s">
        <v>209</v>
      </c>
      <c r="D24" t="s">
        <v>458</v>
      </c>
      <c r="E24"/>
      <c r="F24"/>
      <c r="G24" t="s">
        <v>476</v>
      </c>
      <c r="H24" s="182" t="n">
        <v>2047</v>
      </c>
      <c r="I24" s="183" t="str">
        <f>100*(1-(SUMIFS('CVD_40q30_Age'!$M$2:$M$9361,'CVD_40q30_Age'!$A$2:$A$9361,A24,'CVD_40q30_Age'!$B$2:$B$9361,B24,'CVD_40q30_Age'!$E$2:$E$9361,G24,'CVD_40q30_Age'!$F$2:$F$9361,H24,'CVD_40q30_Age'!$G$2:$G$9361,69))/(SUMIFS('CVD_40q30_Age'!$L$2:$L$9361,'CVD_40q30_Age'!$A$2:$A$9361,A24,'CVD_40q30_Age'!$B$2:$B$9361,B24,'CVD_40q30_Age'!$E$2:$E$9361,G24,'CVD_40q30_Age'!$F$2:$F$9361,H24,'CVD_40q30_Age'!$G$2:$G$9361,30)))</f>
      </c>
      <c r="J24" s="184" t="str">
        <f>SUMIFS($I$2:$I$235,$A$2:$A$235,A24,$G$2:$G$235,G24,$H$2:$H$235,H24,$B$2:$B$235,"baseline")</f>
      </c>
      <c r="K24" s="185" t="str">
        <f>J24-I24</f>
      </c>
      <c r="L24" s="186" t="str">
        <f>IF(J24=0,"",100*(J24-I24)/J24)</f>
      </c>
      <c r="M24" s="187" t="n">
        <v>10.3617756600736</v>
      </c>
      <c r="N24" s="34" t="str">
        <f>IF(ABS(I24-M24)&lt;=0.001,"match","mismatch")</f>
      </c>
    </row>
    <row r="25">
      <c r="A25" t="s">
        <v>164</v>
      </c>
      <c r="B25" t="s">
        <v>207</v>
      </c>
      <c r="C25" s="32" t="s">
        <v>209</v>
      </c>
      <c r="D25" t="s">
        <v>458</v>
      </c>
      <c r="E25"/>
      <c r="F25"/>
      <c r="G25" t="s">
        <v>476</v>
      </c>
      <c r="H25" s="182" t="n">
        <v>2048</v>
      </c>
      <c r="I25" s="183" t="str">
        <f>100*(1-(SUMIFS('CVD_40q30_Age'!$M$2:$M$9361,'CVD_40q30_Age'!$A$2:$A$9361,A25,'CVD_40q30_Age'!$B$2:$B$9361,B25,'CVD_40q30_Age'!$E$2:$E$9361,G25,'CVD_40q30_Age'!$F$2:$F$9361,H25,'CVD_40q30_Age'!$G$2:$G$9361,69))/(SUMIFS('CVD_40q30_Age'!$L$2:$L$9361,'CVD_40q30_Age'!$A$2:$A$9361,A25,'CVD_40q30_Age'!$B$2:$B$9361,B25,'CVD_40q30_Age'!$E$2:$E$9361,G25,'CVD_40q30_Age'!$F$2:$F$9361,H25,'CVD_40q30_Age'!$G$2:$G$9361,30)))</f>
      </c>
      <c r="J25" s="184" t="str">
        <f>SUMIFS($I$2:$I$235,$A$2:$A$235,A25,$G$2:$G$235,G25,$H$2:$H$235,H25,$B$2:$B$235,"baseline")</f>
      </c>
      <c r="K25" s="185" t="str">
        <f>J25-I25</f>
      </c>
      <c r="L25" s="186" t="str">
        <f>IF(J25=0,"",100*(J25-I25)/J25)</f>
      </c>
      <c r="M25" s="187" t="n">
        <v>10.1445636482424</v>
      </c>
      <c r="N25" s="34" t="str">
        <f>IF(ABS(I25-M25)&lt;=0.001,"match","mismatch")</f>
      </c>
    </row>
    <row r="26">
      <c r="A26" t="s">
        <v>164</v>
      </c>
      <c r="B26" t="s">
        <v>207</v>
      </c>
      <c r="C26" s="32" t="s">
        <v>209</v>
      </c>
      <c r="D26" t="s">
        <v>458</v>
      </c>
      <c r="E26"/>
      <c r="F26"/>
      <c r="G26" t="s">
        <v>476</v>
      </c>
      <c r="H26" s="182" t="n">
        <v>2049</v>
      </c>
      <c r="I26" s="183" t="str">
        <f>100*(1-(SUMIFS('CVD_40q30_Age'!$M$2:$M$9361,'CVD_40q30_Age'!$A$2:$A$9361,A26,'CVD_40q30_Age'!$B$2:$B$9361,B26,'CVD_40q30_Age'!$E$2:$E$9361,G26,'CVD_40q30_Age'!$F$2:$F$9361,H26,'CVD_40q30_Age'!$G$2:$G$9361,69))/(SUMIFS('CVD_40q30_Age'!$L$2:$L$9361,'CVD_40q30_Age'!$A$2:$A$9361,A26,'CVD_40q30_Age'!$B$2:$B$9361,B26,'CVD_40q30_Age'!$E$2:$E$9361,G26,'CVD_40q30_Age'!$F$2:$F$9361,H26,'CVD_40q30_Age'!$G$2:$G$9361,30)))</f>
      </c>
      <c r="J26" s="184" t="str">
        <f>SUMIFS($I$2:$I$235,$A$2:$A$235,A26,$G$2:$G$235,G26,$H$2:$H$235,H26,$B$2:$B$235,"baseline")</f>
      </c>
      <c r="K26" s="185" t="str">
        <f>J26-I26</f>
      </c>
      <c r="L26" s="186" t="str">
        <f>IF(J26=0,"",100*(J26-I26)/J26)</f>
      </c>
      <c r="M26" s="187" t="n">
        <v>9.93632239856642</v>
      </c>
      <c r="N26" s="34" t="str">
        <f>IF(ABS(I26-M26)&lt;=0.001,"match","mismatch")</f>
      </c>
    </row>
    <row r="27">
      <c r="A27" t="s">
        <v>164</v>
      </c>
      <c r="B27" t="s">
        <v>207</v>
      </c>
      <c r="C27" s="32" t="s">
        <v>209</v>
      </c>
      <c r="D27" t="s">
        <v>458</v>
      </c>
      <c r="E27"/>
      <c r="F27"/>
      <c r="G27" t="s">
        <v>476</v>
      </c>
      <c r="H27" s="182" t="n">
        <v>2050</v>
      </c>
      <c r="I27" s="183" t="str">
        <f>100*(1-(SUMIFS('CVD_40q30_Age'!$M$2:$M$9361,'CVD_40q30_Age'!$A$2:$A$9361,A27,'CVD_40q30_Age'!$B$2:$B$9361,B27,'CVD_40q30_Age'!$E$2:$E$9361,G27,'CVD_40q30_Age'!$F$2:$F$9361,H27,'CVD_40q30_Age'!$G$2:$G$9361,69))/(SUMIFS('CVD_40q30_Age'!$L$2:$L$9361,'CVD_40q30_Age'!$A$2:$A$9361,A27,'CVD_40q30_Age'!$B$2:$B$9361,B27,'CVD_40q30_Age'!$E$2:$E$9361,G27,'CVD_40q30_Age'!$F$2:$F$9361,H27,'CVD_40q30_Age'!$G$2:$G$9361,30)))</f>
      </c>
      <c r="J27" s="184" t="str">
        <f>SUMIFS($I$2:$I$235,$A$2:$A$235,A27,$G$2:$G$235,G27,$H$2:$H$235,H27,$B$2:$B$235,"baseline")</f>
      </c>
      <c r="K27" s="185" t="str">
        <f>J27-I27</f>
      </c>
      <c r="L27" s="186" t="str">
        <f>IF(J27=0,"",100*(J27-I27)/J27)</f>
      </c>
      <c r="M27" s="187" t="n">
        <v>9.73535581148031</v>
      </c>
      <c r="N27" s="34" t="str">
        <f>IF(ABS(I27-M27)&lt;=0.001,"match","mismatch")</f>
      </c>
    </row>
    <row r="28">
      <c r="A28" t="s">
        <v>164</v>
      </c>
      <c r="B28" t="s">
        <v>231</v>
      </c>
      <c r="C28" s="32" t="s">
        <v>233</v>
      </c>
      <c r="D28" t="s">
        <v>458</v>
      </c>
      <c r="E28"/>
      <c r="F28"/>
      <c r="G28" t="s">
        <v>476</v>
      </c>
      <c r="H28" s="182" t="n">
        <v>2025</v>
      </c>
      <c r="I28" s="183" t="str">
        <f>100*(1-(SUMIFS('CVD_40q30_Age'!$M$2:$M$9361,'CVD_40q30_Age'!$A$2:$A$9361,A28,'CVD_40q30_Age'!$B$2:$B$9361,B28,'CVD_40q30_Age'!$E$2:$E$9361,G28,'CVD_40q30_Age'!$F$2:$F$9361,H28,'CVD_40q30_Age'!$G$2:$G$9361,69))/(SUMIFS('CVD_40q30_Age'!$L$2:$L$9361,'CVD_40q30_Age'!$A$2:$A$9361,A28,'CVD_40q30_Age'!$B$2:$B$9361,B28,'CVD_40q30_Age'!$E$2:$E$9361,G28,'CVD_40q30_Age'!$F$2:$F$9361,H28,'CVD_40q30_Age'!$G$2:$G$9361,30)))</f>
      </c>
      <c r="J28" s="184" t="str">
        <f>SUMIFS($I$2:$I$235,$A$2:$A$235,A28,$G$2:$G$235,G28,$H$2:$H$235,H28,$B$2:$B$235,"baseline")</f>
      </c>
      <c r="K28" s="185" t="str">
        <f>J28-I28</f>
      </c>
      <c r="L28" s="186" t="str">
        <f>IF(J28=0,"",100*(J28-I28)/J28)</f>
      </c>
      <c r="M28" s="187" t="n">
        <v>14.5897811413977</v>
      </c>
      <c r="N28" s="34" t="str">
        <f>IF(ABS(I28-M28)&lt;=0.001,"match","mismatch")</f>
      </c>
    </row>
    <row r="29">
      <c r="A29" t="s">
        <v>164</v>
      </c>
      <c r="B29" t="s">
        <v>231</v>
      </c>
      <c r="C29" s="32" t="s">
        <v>233</v>
      </c>
      <c r="D29" t="s">
        <v>458</v>
      </c>
      <c r="E29"/>
      <c r="F29"/>
      <c r="G29" t="s">
        <v>476</v>
      </c>
      <c r="H29" s="182" t="n">
        <v>2026</v>
      </c>
      <c r="I29" s="183" t="str">
        <f>100*(1-(SUMIFS('CVD_40q30_Age'!$M$2:$M$9361,'CVD_40q30_Age'!$A$2:$A$9361,A29,'CVD_40q30_Age'!$B$2:$B$9361,B29,'CVD_40q30_Age'!$E$2:$E$9361,G29,'CVD_40q30_Age'!$F$2:$F$9361,H29,'CVD_40q30_Age'!$G$2:$G$9361,69))/(SUMIFS('CVD_40q30_Age'!$L$2:$L$9361,'CVD_40q30_Age'!$A$2:$A$9361,A29,'CVD_40q30_Age'!$B$2:$B$9361,B29,'CVD_40q30_Age'!$E$2:$E$9361,G29,'CVD_40q30_Age'!$F$2:$F$9361,H29,'CVD_40q30_Age'!$G$2:$G$9361,30)))</f>
      </c>
      <c r="J29" s="184" t="str">
        <f>SUMIFS($I$2:$I$235,$A$2:$A$235,A29,$G$2:$G$235,G29,$H$2:$H$235,H29,$B$2:$B$235,"baseline")</f>
      </c>
      <c r="K29" s="185" t="str">
        <f>J29-I29</f>
      </c>
      <c r="L29" s="186" t="str">
        <f>IF(J29=0,"",100*(J29-I29)/J29)</f>
      </c>
      <c r="M29" s="187" t="n">
        <v>14.5106054442451</v>
      </c>
      <c r="N29" s="34" t="str">
        <f>IF(ABS(I29-M29)&lt;=0.001,"match","mismatch")</f>
      </c>
    </row>
    <row r="30">
      <c r="A30" t="s">
        <v>164</v>
      </c>
      <c r="B30" t="s">
        <v>231</v>
      </c>
      <c r="C30" s="32" t="s">
        <v>233</v>
      </c>
      <c r="D30" t="s">
        <v>458</v>
      </c>
      <c r="E30"/>
      <c r="F30"/>
      <c r="G30" t="s">
        <v>476</v>
      </c>
      <c r="H30" s="182" t="n">
        <v>2027</v>
      </c>
      <c r="I30" s="183" t="str">
        <f>100*(1-(SUMIFS('CVD_40q30_Age'!$M$2:$M$9361,'CVD_40q30_Age'!$A$2:$A$9361,A30,'CVD_40q30_Age'!$B$2:$B$9361,B30,'CVD_40q30_Age'!$E$2:$E$9361,G30,'CVD_40q30_Age'!$F$2:$F$9361,H30,'CVD_40q30_Age'!$G$2:$G$9361,69))/(SUMIFS('CVD_40q30_Age'!$L$2:$L$9361,'CVD_40q30_Age'!$A$2:$A$9361,A30,'CVD_40q30_Age'!$B$2:$B$9361,B30,'CVD_40q30_Age'!$E$2:$E$9361,G30,'CVD_40q30_Age'!$F$2:$F$9361,H30,'CVD_40q30_Age'!$G$2:$G$9361,30)))</f>
      </c>
      <c r="J30" s="184" t="str">
        <f>SUMIFS($I$2:$I$235,$A$2:$A$235,A30,$G$2:$G$235,G30,$H$2:$H$235,H30,$B$2:$B$235,"baseline")</f>
      </c>
      <c r="K30" s="185" t="str">
        <f>J30-I30</f>
      </c>
      <c r="L30" s="186" t="str">
        <f>IF(J30=0,"",100*(J30-I30)/J30)</f>
      </c>
      <c r="M30" s="187" t="n">
        <v>14.4223485791824</v>
      </c>
      <c r="N30" s="34" t="str">
        <f>IF(ABS(I30-M30)&lt;=0.001,"match","mismatch")</f>
      </c>
    </row>
    <row r="31">
      <c r="A31" t="s">
        <v>164</v>
      </c>
      <c r="B31" t="s">
        <v>231</v>
      </c>
      <c r="C31" s="32" t="s">
        <v>233</v>
      </c>
      <c r="D31" t="s">
        <v>458</v>
      </c>
      <c r="E31"/>
      <c r="F31"/>
      <c r="G31" t="s">
        <v>476</v>
      </c>
      <c r="H31" s="182" t="n">
        <v>2028</v>
      </c>
      <c r="I31" s="183" t="str">
        <f>100*(1-(SUMIFS('CVD_40q30_Age'!$M$2:$M$9361,'CVD_40q30_Age'!$A$2:$A$9361,A31,'CVD_40q30_Age'!$B$2:$B$9361,B31,'CVD_40q30_Age'!$E$2:$E$9361,G31,'CVD_40q30_Age'!$F$2:$F$9361,H31,'CVD_40q30_Age'!$G$2:$G$9361,69))/(SUMIFS('CVD_40q30_Age'!$L$2:$L$9361,'CVD_40q30_Age'!$A$2:$A$9361,A31,'CVD_40q30_Age'!$B$2:$B$9361,B31,'CVD_40q30_Age'!$E$2:$E$9361,G31,'CVD_40q30_Age'!$F$2:$F$9361,H31,'CVD_40q30_Age'!$G$2:$G$9361,30)))</f>
      </c>
      <c r="J31" s="184" t="str">
        <f>SUMIFS($I$2:$I$235,$A$2:$A$235,A31,$G$2:$G$235,G31,$H$2:$H$235,H31,$B$2:$B$235,"baseline")</f>
      </c>
      <c r="K31" s="185" t="str">
        <f>J31-I31</f>
      </c>
      <c r="L31" s="186" t="str">
        <f>IF(J31=0,"",100*(J31-I31)/J31)</f>
      </c>
      <c r="M31" s="187" t="n">
        <v>14.334603695648</v>
      </c>
      <c r="N31" s="34" t="str">
        <f>IF(ABS(I31-M31)&lt;=0.001,"match","mismatch")</f>
      </c>
    </row>
    <row r="32">
      <c r="A32" t="s">
        <v>164</v>
      </c>
      <c r="B32" t="s">
        <v>231</v>
      </c>
      <c r="C32" s="32" t="s">
        <v>233</v>
      </c>
      <c r="D32" t="s">
        <v>458</v>
      </c>
      <c r="E32"/>
      <c r="F32"/>
      <c r="G32" t="s">
        <v>476</v>
      </c>
      <c r="H32" s="182" t="n">
        <v>2029</v>
      </c>
      <c r="I32" s="183" t="str">
        <f>100*(1-(SUMIFS('CVD_40q30_Age'!$M$2:$M$9361,'CVD_40q30_Age'!$A$2:$A$9361,A32,'CVD_40q30_Age'!$B$2:$B$9361,B32,'CVD_40q30_Age'!$E$2:$E$9361,G32,'CVD_40q30_Age'!$F$2:$F$9361,H32,'CVD_40q30_Age'!$G$2:$G$9361,69))/(SUMIFS('CVD_40q30_Age'!$L$2:$L$9361,'CVD_40q30_Age'!$A$2:$A$9361,A32,'CVD_40q30_Age'!$B$2:$B$9361,B32,'CVD_40q30_Age'!$E$2:$E$9361,G32,'CVD_40q30_Age'!$F$2:$F$9361,H32,'CVD_40q30_Age'!$G$2:$G$9361,30)))</f>
      </c>
      <c r="J32" s="184" t="str">
        <f>SUMIFS($I$2:$I$235,$A$2:$A$235,A32,$G$2:$G$235,G32,$H$2:$H$235,H32,$B$2:$B$235,"baseline")</f>
      </c>
      <c r="K32" s="185" t="str">
        <f>J32-I32</f>
      </c>
      <c r="L32" s="186" t="str">
        <f>IF(J32=0,"",100*(J32-I32)/J32)</f>
      </c>
      <c r="M32" s="187" t="n">
        <v>14.2558471541432</v>
      </c>
      <c r="N32" s="34" t="str">
        <f>IF(ABS(I32-M32)&lt;=0.001,"match","mismatch")</f>
      </c>
    </row>
    <row r="33">
      <c r="A33" t="s">
        <v>164</v>
      </c>
      <c r="B33" t="s">
        <v>231</v>
      </c>
      <c r="C33" s="32" t="s">
        <v>233</v>
      </c>
      <c r="D33" t="s">
        <v>458</v>
      </c>
      <c r="E33"/>
      <c r="F33"/>
      <c r="G33" t="s">
        <v>476</v>
      </c>
      <c r="H33" s="182" t="n">
        <v>2030</v>
      </c>
      <c r="I33" s="183" t="str">
        <f>100*(1-(SUMIFS('CVD_40q30_Age'!$M$2:$M$9361,'CVD_40q30_Age'!$A$2:$A$9361,A33,'CVD_40q30_Age'!$B$2:$B$9361,B33,'CVD_40q30_Age'!$E$2:$E$9361,G33,'CVD_40q30_Age'!$F$2:$F$9361,H33,'CVD_40q30_Age'!$G$2:$G$9361,69))/(SUMIFS('CVD_40q30_Age'!$L$2:$L$9361,'CVD_40q30_Age'!$A$2:$A$9361,A33,'CVD_40q30_Age'!$B$2:$B$9361,B33,'CVD_40q30_Age'!$E$2:$E$9361,G33,'CVD_40q30_Age'!$F$2:$F$9361,H33,'CVD_40q30_Age'!$G$2:$G$9361,30)))</f>
      </c>
      <c r="J33" s="184" t="str">
        <f>SUMIFS($I$2:$I$235,$A$2:$A$235,A33,$G$2:$G$235,G33,$H$2:$H$235,H33,$B$2:$B$235,"baseline")</f>
      </c>
      <c r="K33" s="185" t="str">
        <f>J33-I33</f>
      </c>
      <c r="L33" s="186" t="str">
        <f>IF(J33=0,"",100*(J33-I33)/J33)</f>
      </c>
      <c r="M33" s="187" t="n">
        <v>14.169157682499</v>
      </c>
      <c r="N33" s="34" t="str">
        <f>IF(ABS(I33-M33)&lt;=0.001,"match","mismatch")</f>
      </c>
    </row>
    <row r="34">
      <c r="A34" t="s">
        <v>164</v>
      </c>
      <c r="B34" t="s">
        <v>231</v>
      </c>
      <c r="C34" s="32" t="s">
        <v>233</v>
      </c>
      <c r="D34" t="s">
        <v>458</v>
      </c>
      <c r="E34"/>
      <c r="F34"/>
      <c r="G34" t="s">
        <v>476</v>
      </c>
      <c r="H34" s="182" t="n">
        <v>2031</v>
      </c>
      <c r="I34" s="183" t="str">
        <f>100*(1-(SUMIFS('CVD_40q30_Age'!$M$2:$M$9361,'CVD_40q30_Age'!$A$2:$A$9361,A34,'CVD_40q30_Age'!$B$2:$B$9361,B34,'CVD_40q30_Age'!$E$2:$E$9361,G34,'CVD_40q30_Age'!$F$2:$F$9361,H34,'CVD_40q30_Age'!$G$2:$G$9361,69))/(SUMIFS('CVD_40q30_Age'!$L$2:$L$9361,'CVD_40q30_Age'!$A$2:$A$9361,A34,'CVD_40q30_Age'!$B$2:$B$9361,B34,'CVD_40q30_Age'!$E$2:$E$9361,G34,'CVD_40q30_Age'!$F$2:$F$9361,H34,'CVD_40q30_Age'!$G$2:$G$9361,30)))</f>
      </c>
      <c r="J34" s="184" t="str">
        <f>SUMIFS($I$2:$I$235,$A$2:$A$235,A34,$G$2:$G$235,G34,$H$2:$H$235,H34,$B$2:$B$235,"baseline")</f>
      </c>
      <c r="K34" s="185" t="str">
        <f>J34-I34</f>
      </c>
      <c r="L34" s="186" t="str">
        <f>IF(J34=0,"",100*(J34-I34)/J34)</f>
      </c>
      <c r="M34" s="187" t="n">
        <v>14.0594619797837</v>
      </c>
      <c r="N34" s="34" t="str">
        <f>IF(ABS(I34-M34)&lt;=0.001,"match","mismatch")</f>
      </c>
    </row>
    <row r="35">
      <c r="A35" t="s">
        <v>164</v>
      </c>
      <c r="B35" t="s">
        <v>231</v>
      </c>
      <c r="C35" s="32" t="s">
        <v>233</v>
      </c>
      <c r="D35" t="s">
        <v>458</v>
      </c>
      <c r="E35"/>
      <c r="F35"/>
      <c r="G35" t="s">
        <v>476</v>
      </c>
      <c r="H35" s="182" t="n">
        <v>2032</v>
      </c>
      <c r="I35" s="183" t="str">
        <f>100*(1-(SUMIFS('CVD_40q30_Age'!$M$2:$M$9361,'CVD_40q30_Age'!$A$2:$A$9361,A35,'CVD_40q30_Age'!$B$2:$B$9361,B35,'CVD_40q30_Age'!$E$2:$E$9361,G35,'CVD_40q30_Age'!$F$2:$F$9361,H35,'CVD_40q30_Age'!$G$2:$G$9361,69))/(SUMIFS('CVD_40q30_Age'!$L$2:$L$9361,'CVD_40q30_Age'!$A$2:$A$9361,A35,'CVD_40q30_Age'!$B$2:$B$9361,B35,'CVD_40q30_Age'!$E$2:$E$9361,G35,'CVD_40q30_Age'!$F$2:$F$9361,H35,'CVD_40q30_Age'!$G$2:$G$9361,30)))</f>
      </c>
      <c r="J35" s="184" t="str">
        <f>SUMIFS($I$2:$I$235,$A$2:$A$235,A35,$G$2:$G$235,G35,$H$2:$H$235,H35,$B$2:$B$235,"baseline")</f>
      </c>
      <c r="K35" s="185" t="str">
        <f>J35-I35</f>
      </c>
      <c r="L35" s="186" t="str">
        <f>IF(J35=0,"",100*(J35-I35)/J35)</f>
      </c>
      <c r="M35" s="187" t="n">
        <v>13.9424267975855</v>
      </c>
      <c r="N35" s="34" t="str">
        <f>IF(ABS(I35-M35)&lt;=0.001,"match","mismatch")</f>
      </c>
    </row>
    <row r="36">
      <c r="A36" t="s">
        <v>164</v>
      </c>
      <c r="B36" t="s">
        <v>231</v>
      </c>
      <c r="C36" s="32" t="s">
        <v>233</v>
      </c>
      <c r="D36" t="s">
        <v>458</v>
      </c>
      <c r="E36"/>
      <c r="F36"/>
      <c r="G36" t="s">
        <v>476</v>
      </c>
      <c r="H36" s="182" t="n">
        <v>2033</v>
      </c>
      <c r="I36" s="183" t="str">
        <f>100*(1-(SUMIFS('CVD_40q30_Age'!$M$2:$M$9361,'CVD_40q30_Age'!$A$2:$A$9361,A36,'CVD_40q30_Age'!$B$2:$B$9361,B36,'CVD_40q30_Age'!$E$2:$E$9361,G36,'CVD_40q30_Age'!$F$2:$F$9361,H36,'CVD_40q30_Age'!$G$2:$G$9361,69))/(SUMIFS('CVD_40q30_Age'!$L$2:$L$9361,'CVD_40q30_Age'!$A$2:$A$9361,A36,'CVD_40q30_Age'!$B$2:$B$9361,B36,'CVD_40q30_Age'!$E$2:$E$9361,G36,'CVD_40q30_Age'!$F$2:$F$9361,H36,'CVD_40q30_Age'!$G$2:$G$9361,30)))</f>
      </c>
      <c r="J36" s="184" t="str">
        <f>SUMIFS($I$2:$I$235,$A$2:$A$235,A36,$G$2:$G$235,G36,$H$2:$H$235,H36,$B$2:$B$235,"baseline")</f>
      </c>
      <c r="K36" s="185" t="str">
        <f>J36-I36</f>
      </c>
      <c r="L36" s="186" t="str">
        <f>IF(J36=0,"",100*(J36-I36)/J36)</f>
      </c>
      <c r="M36" s="187" t="n">
        <v>13.8143742188156</v>
      </c>
      <c r="N36" s="34" t="str">
        <f>IF(ABS(I36-M36)&lt;=0.001,"match","mismatch")</f>
      </c>
    </row>
    <row r="37">
      <c r="A37" t="s">
        <v>164</v>
      </c>
      <c r="B37" t="s">
        <v>231</v>
      </c>
      <c r="C37" s="32" t="s">
        <v>233</v>
      </c>
      <c r="D37" t="s">
        <v>458</v>
      </c>
      <c r="E37"/>
      <c r="F37"/>
      <c r="G37" t="s">
        <v>476</v>
      </c>
      <c r="H37" s="182" t="n">
        <v>2034</v>
      </c>
      <c r="I37" s="183" t="str">
        <f>100*(1-(SUMIFS('CVD_40q30_Age'!$M$2:$M$9361,'CVD_40q30_Age'!$A$2:$A$9361,A37,'CVD_40q30_Age'!$B$2:$B$9361,B37,'CVD_40q30_Age'!$E$2:$E$9361,G37,'CVD_40q30_Age'!$F$2:$F$9361,H37,'CVD_40q30_Age'!$G$2:$G$9361,69))/(SUMIFS('CVD_40q30_Age'!$L$2:$L$9361,'CVD_40q30_Age'!$A$2:$A$9361,A37,'CVD_40q30_Age'!$B$2:$B$9361,B37,'CVD_40q30_Age'!$E$2:$E$9361,G37,'CVD_40q30_Age'!$F$2:$F$9361,H37,'CVD_40q30_Age'!$G$2:$G$9361,30)))</f>
      </c>
      <c r="J37" s="184" t="str">
        <f>SUMIFS($I$2:$I$235,$A$2:$A$235,A37,$G$2:$G$235,G37,$H$2:$H$235,H37,$B$2:$B$235,"baseline")</f>
      </c>
      <c r="K37" s="185" t="str">
        <f>J37-I37</f>
      </c>
      <c r="L37" s="186" t="str">
        <f>IF(J37=0,"",100*(J37-I37)/J37)</f>
      </c>
      <c r="M37" s="187" t="n">
        <v>13.6927989371092</v>
      </c>
      <c r="N37" s="34" t="str">
        <f>IF(ABS(I37-M37)&lt;=0.001,"match","mismatch")</f>
      </c>
    </row>
    <row r="38">
      <c r="A38" t="s">
        <v>164</v>
      </c>
      <c r="B38" t="s">
        <v>231</v>
      </c>
      <c r="C38" s="32" t="s">
        <v>233</v>
      </c>
      <c r="D38" t="s">
        <v>458</v>
      </c>
      <c r="E38"/>
      <c r="F38"/>
      <c r="G38" t="s">
        <v>476</v>
      </c>
      <c r="H38" s="182" t="n">
        <v>2035</v>
      </c>
      <c r="I38" s="183" t="str">
        <f>100*(1-(SUMIFS('CVD_40q30_Age'!$M$2:$M$9361,'CVD_40q30_Age'!$A$2:$A$9361,A38,'CVD_40q30_Age'!$B$2:$B$9361,B38,'CVD_40q30_Age'!$E$2:$E$9361,G38,'CVD_40q30_Age'!$F$2:$F$9361,H38,'CVD_40q30_Age'!$G$2:$G$9361,69))/(SUMIFS('CVD_40q30_Age'!$L$2:$L$9361,'CVD_40q30_Age'!$A$2:$A$9361,A38,'CVD_40q30_Age'!$B$2:$B$9361,B38,'CVD_40q30_Age'!$E$2:$E$9361,G38,'CVD_40q30_Age'!$F$2:$F$9361,H38,'CVD_40q30_Age'!$G$2:$G$9361,30)))</f>
      </c>
      <c r="J38" s="184" t="str">
        <f>SUMIFS($I$2:$I$235,$A$2:$A$235,A38,$G$2:$G$235,G38,$H$2:$H$235,H38,$B$2:$B$235,"baseline")</f>
      </c>
      <c r="K38" s="185" t="str">
        <f>J38-I38</f>
      </c>
      <c r="L38" s="186" t="str">
        <f>IF(J38=0,"",100*(J38-I38)/J38)</f>
      </c>
      <c r="M38" s="187" t="n">
        <v>13.5642632443063</v>
      </c>
      <c r="N38" s="34" t="str">
        <f>IF(ABS(I38-M38)&lt;=0.001,"match","mismatch")</f>
      </c>
    </row>
    <row r="39">
      <c r="A39" t="s">
        <v>164</v>
      </c>
      <c r="B39" t="s">
        <v>231</v>
      </c>
      <c r="C39" s="32" t="s">
        <v>233</v>
      </c>
      <c r="D39" t="s">
        <v>458</v>
      </c>
      <c r="E39"/>
      <c r="F39"/>
      <c r="G39" t="s">
        <v>476</v>
      </c>
      <c r="H39" s="182" t="n">
        <v>2036</v>
      </c>
      <c r="I39" s="183" t="str">
        <f>100*(1-(SUMIFS('CVD_40q30_Age'!$M$2:$M$9361,'CVD_40q30_Age'!$A$2:$A$9361,A39,'CVD_40q30_Age'!$B$2:$B$9361,B39,'CVD_40q30_Age'!$E$2:$E$9361,G39,'CVD_40q30_Age'!$F$2:$F$9361,H39,'CVD_40q30_Age'!$G$2:$G$9361,69))/(SUMIFS('CVD_40q30_Age'!$L$2:$L$9361,'CVD_40q30_Age'!$A$2:$A$9361,A39,'CVD_40q30_Age'!$B$2:$B$9361,B39,'CVD_40q30_Age'!$E$2:$E$9361,G39,'CVD_40q30_Age'!$F$2:$F$9361,H39,'CVD_40q30_Age'!$G$2:$G$9361,30)))</f>
      </c>
      <c r="J39" s="184" t="str">
        <f>SUMIFS($I$2:$I$235,$A$2:$A$235,A39,$G$2:$G$235,G39,$H$2:$H$235,H39,$B$2:$B$235,"baseline")</f>
      </c>
      <c r="K39" s="185" t="str">
        <f>J39-I39</f>
      </c>
      <c r="L39" s="186" t="str">
        <f>IF(J39=0,"",100*(J39-I39)/J39)</f>
      </c>
      <c r="M39" s="187" t="n">
        <v>13.4420220318277</v>
      </c>
      <c r="N39" s="34" t="str">
        <f>IF(ABS(I39-M39)&lt;=0.001,"match","mismatch")</f>
      </c>
    </row>
    <row r="40">
      <c r="A40" t="s">
        <v>164</v>
      </c>
      <c r="B40" t="s">
        <v>231</v>
      </c>
      <c r="C40" s="32" t="s">
        <v>233</v>
      </c>
      <c r="D40" t="s">
        <v>458</v>
      </c>
      <c r="E40"/>
      <c r="F40"/>
      <c r="G40" t="s">
        <v>476</v>
      </c>
      <c r="H40" s="182" t="n">
        <v>2037</v>
      </c>
      <c r="I40" s="183" t="str">
        <f>100*(1-(SUMIFS('CVD_40q30_Age'!$M$2:$M$9361,'CVD_40q30_Age'!$A$2:$A$9361,A40,'CVD_40q30_Age'!$B$2:$B$9361,B40,'CVD_40q30_Age'!$E$2:$E$9361,G40,'CVD_40q30_Age'!$F$2:$F$9361,H40,'CVD_40q30_Age'!$G$2:$G$9361,69))/(SUMIFS('CVD_40q30_Age'!$L$2:$L$9361,'CVD_40q30_Age'!$A$2:$A$9361,A40,'CVD_40q30_Age'!$B$2:$B$9361,B40,'CVD_40q30_Age'!$E$2:$E$9361,G40,'CVD_40q30_Age'!$F$2:$F$9361,H40,'CVD_40q30_Age'!$G$2:$G$9361,30)))</f>
      </c>
      <c r="J40" s="184" t="str">
        <f>SUMIFS($I$2:$I$235,$A$2:$A$235,A40,$G$2:$G$235,G40,$H$2:$H$235,H40,$B$2:$B$235,"baseline")</f>
      </c>
      <c r="K40" s="185" t="str">
        <f>J40-I40</f>
      </c>
      <c r="L40" s="186" t="str">
        <f>IF(J40=0,"",100*(J40-I40)/J40)</f>
      </c>
      <c r="M40" s="187" t="n">
        <v>13.3164294916985</v>
      </c>
      <c r="N40" s="34" t="str">
        <f>IF(ABS(I40-M40)&lt;=0.001,"match","mismatch")</f>
      </c>
    </row>
    <row r="41">
      <c r="A41" t="s">
        <v>164</v>
      </c>
      <c r="B41" t="s">
        <v>231</v>
      </c>
      <c r="C41" s="32" t="s">
        <v>233</v>
      </c>
      <c r="D41" t="s">
        <v>458</v>
      </c>
      <c r="E41"/>
      <c r="F41"/>
      <c r="G41" t="s">
        <v>476</v>
      </c>
      <c r="H41" s="182" t="n">
        <v>2038</v>
      </c>
      <c r="I41" s="183" t="str">
        <f>100*(1-(SUMIFS('CVD_40q30_Age'!$M$2:$M$9361,'CVD_40q30_Age'!$A$2:$A$9361,A41,'CVD_40q30_Age'!$B$2:$B$9361,B41,'CVD_40q30_Age'!$E$2:$E$9361,G41,'CVD_40q30_Age'!$F$2:$F$9361,H41,'CVD_40q30_Age'!$G$2:$G$9361,69))/(SUMIFS('CVD_40q30_Age'!$L$2:$L$9361,'CVD_40q30_Age'!$A$2:$A$9361,A41,'CVD_40q30_Age'!$B$2:$B$9361,B41,'CVD_40q30_Age'!$E$2:$E$9361,G41,'CVD_40q30_Age'!$F$2:$F$9361,H41,'CVD_40q30_Age'!$G$2:$G$9361,30)))</f>
      </c>
      <c r="J41" s="184" t="str">
        <f>SUMIFS($I$2:$I$235,$A$2:$A$235,A41,$G$2:$G$235,G41,$H$2:$H$235,H41,$B$2:$B$235,"baseline")</f>
      </c>
      <c r="K41" s="185" t="str">
        <f>J41-I41</f>
      </c>
      <c r="L41" s="186" t="str">
        <f>IF(J41=0,"",100*(J41-I41)/J41)</f>
      </c>
      <c r="M41" s="187" t="n">
        <v>13.1866830269637</v>
      </c>
      <c r="N41" s="34" t="str">
        <f>IF(ABS(I41-M41)&lt;=0.001,"match","mismatch")</f>
      </c>
    </row>
    <row r="42">
      <c r="A42" t="s">
        <v>164</v>
      </c>
      <c r="B42" t="s">
        <v>231</v>
      </c>
      <c r="C42" s="32" t="s">
        <v>233</v>
      </c>
      <c r="D42" t="s">
        <v>458</v>
      </c>
      <c r="E42"/>
      <c r="F42"/>
      <c r="G42" t="s">
        <v>476</v>
      </c>
      <c r="H42" s="182" t="n">
        <v>2039</v>
      </c>
      <c r="I42" s="183" t="str">
        <f>100*(1-(SUMIFS('CVD_40q30_Age'!$M$2:$M$9361,'CVD_40q30_Age'!$A$2:$A$9361,A42,'CVD_40q30_Age'!$B$2:$B$9361,B42,'CVD_40q30_Age'!$E$2:$E$9361,G42,'CVD_40q30_Age'!$F$2:$F$9361,H42,'CVD_40q30_Age'!$G$2:$G$9361,69))/(SUMIFS('CVD_40q30_Age'!$L$2:$L$9361,'CVD_40q30_Age'!$A$2:$A$9361,A42,'CVD_40q30_Age'!$B$2:$B$9361,B42,'CVD_40q30_Age'!$E$2:$E$9361,G42,'CVD_40q30_Age'!$F$2:$F$9361,H42,'CVD_40q30_Age'!$G$2:$G$9361,30)))</f>
      </c>
      <c r="J42" s="184" t="str">
        <f>SUMIFS($I$2:$I$235,$A$2:$A$235,A42,$G$2:$G$235,G42,$H$2:$H$235,H42,$B$2:$B$235,"baseline")</f>
      </c>
      <c r="K42" s="185" t="str">
        <f>J42-I42</f>
      </c>
      <c r="L42" s="186" t="str">
        <f>IF(J42=0,"",100*(J42-I42)/J42)</f>
      </c>
      <c r="M42" s="187" t="n">
        <v>13.0643211262542</v>
      </c>
      <c r="N42" s="34" t="str">
        <f>IF(ABS(I42-M42)&lt;=0.001,"match","mismatch")</f>
      </c>
    </row>
    <row r="43">
      <c r="A43" t="s">
        <v>164</v>
      </c>
      <c r="B43" t="s">
        <v>231</v>
      </c>
      <c r="C43" s="32" t="s">
        <v>233</v>
      </c>
      <c r="D43" t="s">
        <v>458</v>
      </c>
      <c r="E43"/>
      <c r="F43"/>
      <c r="G43" t="s">
        <v>476</v>
      </c>
      <c r="H43" s="182" t="n">
        <v>2040</v>
      </c>
      <c r="I43" s="183" t="str">
        <f>100*(1-(SUMIFS('CVD_40q30_Age'!$M$2:$M$9361,'CVD_40q30_Age'!$A$2:$A$9361,A43,'CVD_40q30_Age'!$B$2:$B$9361,B43,'CVD_40q30_Age'!$E$2:$E$9361,G43,'CVD_40q30_Age'!$F$2:$F$9361,H43,'CVD_40q30_Age'!$G$2:$G$9361,69))/(SUMIFS('CVD_40q30_Age'!$L$2:$L$9361,'CVD_40q30_Age'!$A$2:$A$9361,A43,'CVD_40q30_Age'!$B$2:$B$9361,B43,'CVD_40q30_Age'!$E$2:$E$9361,G43,'CVD_40q30_Age'!$F$2:$F$9361,H43,'CVD_40q30_Age'!$G$2:$G$9361,30)))</f>
      </c>
      <c r="J43" s="184" t="str">
        <f>SUMIFS($I$2:$I$235,$A$2:$A$235,A43,$G$2:$G$235,G43,$H$2:$H$235,H43,$B$2:$B$235,"baseline")</f>
      </c>
      <c r="K43" s="185" t="str">
        <f>J43-I43</f>
      </c>
      <c r="L43" s="186" t="str">
        <f>IF(J43=0,"",100*(J43-I43)/J43)</f>
      </c>
      <c r="M43" s="187" t="n">
        <v>12.9346310063609</v>
      </c>
      <c r="N43" s="34" t="str">
        <f>IF(ABS(I43-M43)&lt;=0.001,"match","mismatch")</f>
      </c>
    </row>
    <row r="44">
      <c r="A44" t="s">
        <v>164</v>
      </c>
      <c r="B44" t="s">
        <v>231</v>
      </c>
      <c r="C44" s="32" t="s">
        <v>233</v>
      </c>
      <c r="D44" t="s">
        <v>458</v>
      </c>
      <c r="E44"/>
      <c r="F44"/>
      <c r="G44" t="s">
        <v>476</v>
      </c>
      <c r="H44" s="182" t="n">
        <v>2041</v>
      </c>
      <c r="I44" s="183" t="str">
        <f>100*(1-(SUMIFS('CVD_40q30_Age'!$M$2:$M$9361,'CVD_40q30_Age'!$A$2:$A$9361,A44,'CVD_40q30_Age'!$B$2:$B$9361,B44,'CVD_40q30_Age'!$E$2:$E$9361,G44,'CVD_40q30_Age'!$F$2:$F$9361,H44,'CVD_40q30_Age'!$G$2:$G$9361,69))/(SUMIFS('CVD_40q30_Age'!$L$2:$L$9361,'CVD_40q30_Age'!$A$2:$A$9361,A44,'CVD_40q30_Age'!$B$2:$B$9361,B44,'CVD_40q30_Age'!$E$2:$E$9361,G44,'CVD_40q30_Age'!$F$2:$F$9361,H44,'CVD_40q30_Age'!$G$2:$G$9361,30)))</f>
      </c>
      <c r="J44" s="184" t="str">
        <f>SUMIFS($I$2:$I$235,$A$2:$A$235,A44,$G$2:$G$235,G44,$H$2:$H$235,H44,$B$2:$B$235,"baseline")</f>
      </c>
      <c r="K44" s="185" t="str">
        <f>J44-I44</f>
      </c>
      <c r="L44" s="186" t="str">
        <f>IF(J44=0,"",100*(J44-I44)/J44)</f>
      </c>
      <c r="M44" s="187" t="n">
        <v>12.8047543647281</v>
      </c>
      <c r="N44" s="34" t="str">
        <f>IF(ABS(I44-M44)&lt;=0.001,"match","mismatch")</f>
      </c>
    </row>
    <row r="45">
      <c r="A45" t="s">
        <v>164</v>
      </c>
      <c r="B45" t="s">
        <v>231</v>
      </c>
      <c r="C45" s="32" t="s">
        <v>233</v>
      </c>
      <c r="D45" t="s">
        <v>458</v>
      </c>
      <c r="E45"/>
      <c r="F45"/>
      <c r="G45" t="s">
        <v>476</v>
      </c>
      <c r="H45" s="182" t="n">
        <v>2042</v>
      </c>
      <c r="I45" s="183" t="str">
        <f>100*(1-(SUMIFS('CVD_40q30_Age'!$M$2:$M$9361,'CVD_40q30_Age'!$A$2:$A$9361,A45,'CVD_40q30_Age'!$B$2:$B$9361,B45,'CVD_40q30_Age'!$E$2:$E$9361,G45,'CVD_40q30_Age'!$F$2:$F$9361,H45,'CVD_40q30_Age'!$G$2:$G$9361,69))/(SUMIFS('CVD_40q30_Age'!$L$2:$L$9361,'CVD_40q30_Age'!$A$2:$A$9361,A45,'CVD_40q30_Age'!$B$2:$B$9361,B45,'CVD_40q30_Age'!$E$2:$E$9361,G45,'CVD_40q30_Age'!$F$2:$F$9361,H45,'CVD_40q30_Age'!$G$2:$G$9361,30)))</f>
      </c>
      <c r="J45" s="184" t="str">
        <f>SUMIFS($I$2:$I$235,$A$2:$A$235,A45,$G$2:$G$235,G45,$H$2:$H$235,H45,$B$2:$B$235,"baseline")</f>
      </c>
      <c r="K45" s="185" t="str">
        <f>J45-I45</f>
      </c>
      <c r="L45" s="186" t="str">
        <f>IF(J45=0,"",100*(J45-I45)/J45)</f>
      </c>
      <c r="M45" s="187" t="n">
        <v>12.6714507364823</v>
      </c>
      <c r="N45" s="34" t="str">
        <f>IF(ABS(I45-M45)&lt;=0.001,"match","mismatch")</f>
      </c>
    </row>
    <row r="46">
      <c r="A46" t="s">
        <v>164</v>
      </c>
      <c r="B46" t="s">
        <v>231</v>
      </c>
      <c r="C46" s="32" t="s">
        <v>233</v>
      </c>
      <c r="D46" t="s">
        <v>458</v>
      </c>
      <c r="E46"/>
      <c r="F46"/>
      <c r="G46" t="s">
        <v>476</v>
      </c>
      <c r="H46" s="182" t="n">
        <v>2043</v>
      </c>
      <c r="I46" s="183" t="str">
        <f>100*(1-(SUMIFS('CVD_40q30_Age'!$M$2:$M$9361,'CVD_40q30_Age'!$A$2:$A$9361,A46,'CVD_40q30_Age'!$B$2:$B$9361,B46,'CVD_40q30_Age'!$E$2:$E$9361,G46,'CVD_40q30_Age'!$F$2:$F$9361,H46,'CVD_40q30_Age'!$G$2:$G$9361,69))/(SUMIFS('CVD_40q30_Age'!$L$2:$L$9361,'CVD_40q30_Age'!$A$2:$A$9361,A46,'CVD_40q30_Age'!$B$2:$B$9361,B46,'CVD_40q30_Age'!$E$2:$E$9361,G46,'CVD_40q30_Age'!$F$2:$F$9361,H46,'CVD_40q30_Age'!$G$2:$G$9361,30)))</f>
      </c>
      <c r="J46" s="184" t="str">
        <f>SUMIFS($I$2:$I$235,$A$2:$A$235,A46,$G$2:$G$235,G46,$H$2:$H$235,H46,$B$2:$B$235,"baseline")</f>
      </c>
      <c r="K46" s="185" t="str">
        <f>J46-I46</f>
      </c>
      <c r="L46" s="186" t="str">
        <f>IF(J46=0,"",100*(J46-I46)/J46)</f>
      </c>
      <c r="M46" s="187" t="n">
        <v>12.5324790574986</v>
      </c>
      <c r="N46" s="34" t="str">
        <f>IF(ABS(I46-M46)&lt;=0.001,"match","mismatch")</f>
      </c>
    </row>
    <row r="47">
      <c r="A47" t="s">
        <v>164</v>
      </c>
      <c r="B47" t="s">
        <v>231</v>
      </c>
      <c r="C47" s="32" t="s">
        <v>233</v>
      </c>
      <c r="D47" t="s">
        <v>458</v>
      </c>
      <c r="E47"/>
      <c r="F47"/>
      <c r="G47" t="s">
        <v>476</v>
      </c>
      <c r="H47" s="182" t="n">
        <v>2044</v>
      </c>
      <c r="I47" s="183" t="str">
        <f>100*(1-(SUMIFS('CVD_40q30_Age'!$M$2:$M$9361,'CVD_40q30_Age'!$A$2:$A$9361,A47,'CVD_40q30_Age'!$B$2:$B$9361,B47,'CVD_40q30_Age'!$E$2:$E$9361,G47,'CVD_40q30_Age'!$F$2:$F$9361,H47,'CVD_40q30_Age'!$G$2:$G$9361,69))/(SUMIFS('CVD_40q30_Age'!$L$2:$L$9361,'CVD_40q30_Age'!$A$2:$A$9361,A47,'CVD_40q30_Age'!$B$2:$B$9361,B47,'CVD_40q30_Age'!$E$2:$E$9361,G47,'CVD_40q30_Age'!$F$2:$F$9361,H47,'CVD_40q30_Age'!$G$2:$G$9361,30)))</f>
      </c>
      <c r="J47" s="184" t="str">
        <f>SUMIFS($I$2:$I$235,$A$2:$A$235,A47,$G$2:$G$235,G47,$H$2:$H$235,H47,$B$2:$B$235,"baseline")</f>
      </c>
      <c r="K47" s="185" t="str">
        <f>J47-I47</f>
      </c>
      <c r="L47" s="186" t="str">
        <f>IF(J47=0,"",100*(J47-I47)/J47)</f>
      </c>
      <c r="M47" s="187" t="n">
        <v>12.395918355271</v>
      </c>
      <c r="N47" s="34" t="str">
        <f>IF(ABS(I47-M47)&lt;=0.001,"match","mismatch")</f>
      </c>
    </row>
    <row r="48">
      <c r="A48" t="s">
        <v>164</v>
      </c>
      <c r="B48" t="s">
        <v>231</v>
      </c>
      <c r="C48" s="32" t="s">
        <v>233</v>
      </c>
      <c r="D48" t="s">
        <v>458</v>
      </c>
      <c r="E48"/>
      <c r="F48"/>
      <c r="G48" t="s">
        <v>476</v>
      </c>
      <c r="H48" s="182" t="n">
        <v>2045</v>
      </c>
      <c r="I48" s="183" t="str">
        <f>100*(1-(SUMIFS('CVD_40q30_Age'!$M$2:$M$9361,'CVD_40q30_Age'!$A$2:$A$9361,A48,'CVD_40q30_Age'!$B$2:$B$9361,B48,'CVD_40q30_Age'!$E$2:$E$9361,G48,'CVD_40q30_Age'!$F$2:$F$9361,H48,'CVD_40q30_Age'!$G$2:$G$9361,69))/(SUMIFS('CVD_40q30_Age'!$L$2:$L$9361,'CVD_40q30_Age'!$A$2:$A$9361,A48,'CVD_40q30_Age'!$B$2:$B$9361,B48,'CVD_40q30_Age'!$E$2:$E$9361,G48,'CVD_40q30_Age'!$F$2:$F$9361,H48,'CVD_40q30_Age'!$G$2:$G$9361,30)))</f>
      </c>
      <c r="J48" s="184" t="str">
        <f>SUMIFS($I$2:$I$235,$A$2:$A$235,A48,$G$2:$G$235,G48,$H$2:$H$235,H48,$B$2:$B$235,"baseline")</f>
      </c>
      <c r="K48" s="185" t="str">
        <f>J48-I48</f>
      </c>
      <c r="L48" s="186" t="str">
        <f>IF(J48=0,"",100*(J48-I48)/J48)</f>
      </c>
      <c r="M48" s="187" t="n">
        <v>12.2676159290176</v>
      </c>
      <c r="N48" s="34" t="str">
        <f>IF(ABS(I48-M48)&lt;=0.001,"match","mismatch")</f>
      </c>
    </row>
    <row r="49">
      <c r="A49" t="s">
        <v>164</v>
      </c>
      <c r="B49" t="s">
        <v>231</v>
      </c>
      <c r="C49" s="32" t="s">
        <v>233</v>
      </c>
      <c r="D49" t="s">
        <v>458</v>
      </c>
      <c r="E49"/>
      <c r="F49"/>
      <c r="G49" t="s">
        <v>476</v>
      </c>
      <c r="H49" s="182" t="n">
        <v>2046</v>
      </c>
      <c r="I49" s="183" t="str">
        <f>100*(1-(SUMIFS('CVD_40q30_Age'!$M$2:$M$9361,'CVD_40q30_Age'!$A$2:$A$9361,A49,'CVD_40q30_Age'!$B$2:$B$9361,B49,'CVD_40q30_Age'!$E$2:$E$9361,G49,'CVD_40q30_Age'!$F$2:$F$9361,H49,'CVD_40q30_Age'!$G$2:$G$9361,69))/(SUMIFS('CVD_40q30_Age'!$L$2:$L$9361,'CVD_40q30_Age'!$A$2:$A$9361,A49,'CVD_40q30_Age'!$B$2:$B$9361,B49,'CVD_40q30_Age'!$E$2:$E$9361,G49,'CVD_40q30_Age'!$F$2:$F$9361,H49,'CVD_40q30_Age'!$G$2:$G$9361,30)))</f>
      </c>
      <c r="J49" s="184" t="str">
        <f>SUMIFS($I$2:$I$235,$A$2:$A$235,A49,$G$2:$G$235,G49,$H$2:$H$235,H49,$B$2:$B$235,"baseline")</f>
      </c>
      <c r="K49" s="185" t="str">
        <f>J49-I49</f>
      </c>
      <c r="L49" s="186" t="str">
        <f>IF(J49=0,"",100*(J49-I49)/J49)</f>
      </c>
      <c r="M49" s="187" t="n">
        <v>12.1367277954315</v>
      </c>
      <c r="N49" s="34" t="str">
        <f>IF(ABS(I49-M49)&lt;=0.001,"match","mismatch")</f>
      </c>
    </row>
    <row r="50">
      <c r="A50" t="s">
        <v>164</v>
      </c>
      <c r="B50" t="s">
        <v>231</v>
      </c>
      <c r="C50" s="32" t="s">
        <v>233</v>
      </c>
      <c r="D50" t="s">
        <v>458</v>
      </c>
      <c r="E50"/>
      <c r="F50"/>
      <c r="G50" t="s">
        <v>476</v>
      </c>
      <c r="H50" s="182" t="n">
        <v>2047</v>
      </c>
      <c r="I50" s="183" t="str">
        <f>100*(1-(SUMIFS('CVD_40q30_Age'!$M$2:$M$9361,'CVD_40q30_Age'!$A$2:$A$9361,A50,'CVD_40q30_Age'!$B$2:$B$9361,B50,'CVD_40q30_Age'!$E$2:$E$9361,G50,'CVD_40q30_Age'!$F$2:$F$9361,H50,'CVD_40q30_Age'!$G$2:$G$9361,69))/(SUMIFS('CVD_40q30_Age'!$L$2:$L$9361,'CVD_40q30_Age'!$A$2:$A$9361,A50,'CVD_40q30_Age'!$B$2:$B$9361,B50,'CVD_40q30_Age'!$E$2:$E$9361,G50,'CVD_40q30_Age'!$F$2:$F$9361,H50,'CVD_40q30_Age'!$G$2:$G$9361,30)))</f>
      </c>
      <c r="J50" s="184" t="str">
        <f>SUMIFS($I$2:$I$235,$A$2:$A$235,A50,$G$2:$G$235,G50,$H$2:$H$235,H50,$B$2:$B$235,"baseline")</f>
      </c>
      <c r="K50" s="185" t="str">
        <f>J50-I50</f>
      </c>
      <c r="L50" s="186" t="str">
        <f>IF(J50=0,"",100*(J50-I50)/J50)</f>
      </c>
      <c r="M50" s="187" t="n">
        <v>12.0050701712258</v>
      </c>
      <c r="N50" s="34" t="str">
        <f>IF(ABS(I50-M50)&lt;=0.001,"match","mismatch")</f>
      </c>
    </row>
    <row r="51">
      <c r="A51" t="s">
        <v>164</v>
      </c>
      <c r="B51" t="s">
        <v>231</v>
      </c>
      <c r="C51" s="32" t="s">
        <v>233</v>
      </c>
      <c r="D51" t="s">
        <v>458</v>
      </c>
      <c r="E51"/>
      <c r="F51"/>
      <c r="G51" t="s">
        <v>476</v>
      </c>
      <c r="H51" s="182" t="n">
        <v>2048</v>
      </c>
      <c r="I51" s="183" t="str">
        <f>100*(1-(SUMIFS('CVD_40q30_Age'!$M$2:$M$9361,'CVD_40q30_Age'!$A$2:$A$9361,A51,'CVD_40q30_Age'!$B$2:$B$9361,B51,'CVD_40q30_Age'!$E$2:$E$9361,G51,'CVD_40q30_Age'!$F$2:$F$9361,H51,'CVD_40q30_Age'!$G$2:$G$9361,69))/(SUMIFS('CVD_40q30_Age'!$L$2:$L$9361,'CVD_40q30_Age'!$A$2:$A$9361,A51,'CVD_40q30_Age'!$B$2:$B$9361,B51,'CVD_40q30_Age'!$E$2:$E$9361,G51,'CVD_40q30_Age'!$F$2:$F$9361,H51,'CVD_40q30_Age'!$G$2:$G$9361,30)))</f>
      </c>
      <c r="J51" s="184" t="str">
        <f>SUMIFS($I$2:$I$235,$A$2:$A$235,A51,$G$2:$G$235,G51,$H$2:$H$235,H51,$B$2:$B$235,"baseline")</f>
      </c>
      <c r="K51" s="185" t="str">
        <f>J51-I51</f>
      </c>
      <c r="L51" s="186" t="str">
        <f>IF(J51=0,"",100*(J51-I51)/J51)</f>
      </c>
      <c r="M51" s="187" t="n">
        <v>11.8686676451224</v>
      </c>
      <c r="N51" s="34" t="str">
        <f>IF(ABS(I51-M51)&lt;=0.001,"match","mismatch")</f>
      </c>
    </row>
    <row r="52">
      <c r="A52" t="s">
        <v>164</v>
      </c>
      <c r="B52" t="s">
        <v>231</v>
      </c>
      <c r="C52" s="32" t="s">
        <v>233</v>
      </c>
      <c r="D52" t="s">
        <v>458</v>
      </c>
      <c r="E52"/>
      <c r="F52"/>
      <c r="G52" t="s">
        <v>476</v>
      </c>
      <c r="H52" s="182" t="n">
        <v>2049</v>
      </c>
      <c r="I52" s="183" t="str">
        <f>100*(1-(SUMIFS('CVD_40q30_Age'!$M$2:$M$9361,'CVD_40q30_Age'!$A$2:$A$9361,A52,'CVD_40q30_Age'!$B$2:$B$9361,B52,'CVD_40q30_Age'!$E$2:$E$9361,G52,'CVD_40q30_Age'!$F$2:$F$9361,H52,'CVD_40q30_Age'!$G$2:$G$9361,69))/(SUMIFS('CVD_40q30_Age'!$L$2:$L$9361,'CVD_40q30_Age'!$A$2:$A$9361,A52,'CVD_40q30_Age'!$B$2:$B$9361,B52,'CVD_40q30_Age'!$E$2:$E$9361,G52,'CVD_40q30_Age'!$F$2:$F$9361,H52,'CVD_40q30_Age'!$G$2:$G$9361,30)))</f>
      </c>
      <c r="J52" s="184" t="str">
        <f>SUMIFS($I$2:$I$235,$A$2:$A$235,A52,$G$2:$G$235,G52,$H$2:$H$235,H52,$B$2:$B$235,"baseline")</f>
      </c>
      <c r="K52" s="185" t="str">
        <f>J52-I52</f>
      </c>
      <c r="L52" s="186" t="str">
        <f>IF(J52=0,"",100*(J52-I52)/J52)</f>
      </c>
      <c r="M52" s="187" t="n">
        <v>11.7406640040379</v>
      </c>
      <c r="N52" s="34" t="str">
        <f>IF(ABS(I52-M52)&lt;=0.001,"match","mismatch")</f>
      </c>
    </row>
    <row r="53">
      <c r="A53" t="s">
        <v>164</v>
      </c>
      <c r="B53" t="s">
        <v>231</v>
      </c>
      <c r="C53" s="32" t="s">
        <v>233</v>
      </c>
      <c r="D53" t="s">
        <v>458</v>
      </c>
      <c r="E53"/>
      <c r="F53"/>
      <c r="G53" t="s">
        <v>476</v>
      </c>
      <c r="H53" s="182" t="n">
        <v>2050</v>
      </c>
      <c r="I53" s="183" t="str">
        <f>100*(1-(SUMIFS('CVD_40q30_Age'!$M$2:$M$9361,'CVD_40q30_Age'!$A$2:$A$9361,A53,'CVD_40q30_Age'!$B$2:$B$9361,B53,'CVD_40q30_Age'!$E$2:$E$9361,G53,'CVD_40q30_Age'!$F$2:$F$9361,H53,'CVD_40q30_Age'!$G$2:$G$9361,69))/(SUMIFS('CVD_40q30_Age'!$L$2:$L$9361,'CVD_40q30_Age'!$A$2:$A$9361,A53,'CVD_40q30_Age'!$B$2:$B$9361,B53,'CVD_40q30_Age'!$E$2:$E$9361,G53,'CVD_40q30_Age'!$F$2:$F$9361,H53,'CVD_40q30_Age'!$G$2:$G$9361,30)))</f>
      </c>
      <c r="J53" s="184" t="str">
        <f>SUMIFS($I$2:$I$235,$A$2:$A$235,A53,$G$2:$G$235,G53,$H$2:$H$235,H53,$B$2:$B$235,"baseline")</f>
      </c>
      <c r="K53" s="185" t="str">
        <f>J53-I53</f>
      </c>
      <c r="L53" s="186" t="str">
        <f>IF(J53=0,"",100*(J53-I53)/J53)</f>
      </c>
      <c r="M53" s="187" t="n">
        <v>11.6196469679952</v>
      </c>
      <c r="N53" s="34" t="str">
        <f>IF(ABS(I53-M53)&lt;=0.001,"match","mismatch")</f>
      </c>
    </row>
    <row r="54">
      <c r="A54" t="s">
        <v>164</v>
      </c>
      <c r="B54" t="s">
        <v>245</v>
      </c>
      <c r="C54" s="32" t="s">
        <v>247</v>
      </c>
      <c r="D54" t="s">
        <v>458</v>
      </c>
      <c r="E54"/>
      <c r="F54"/>
      <c r="G54" t="s">
        <v>476</v>
      </c>
      <c r="H54" s="182" t="n">
        <v>2025</v>
      </c>
      <c r="I54" s="183" t="str">
        <f>100*(1-(SUMIFS('CVD_40q30_Age'!$M$2:$M$9361,'CVD_40q30_Age'!$A$2:$A$9361,A54,'CVD_40q30_Age'!$B$2:$B$9361,B54,'CVD_40q30_Age'!$E$2:$E$9361,G54,'CVD_40q30_Age'!$F$2:$F$9361,H54,'CVD_40q30_Age'!$G$2:$G$9361,69))/(SUMIFS('CVD_40q30_Age'!$L$2:$L$9361,'CVD_40q30_Age'!$A$2:$A$9361,A54,'CVD_40q30_Age'!$B$2:$B$9361,B54,'CVD_40q30_Age'!$E$2:$E$9361,G54,'CVD_40q30_Age'!$F$2:$F$9361,H54,'CVD_40q30_Age'!$G$2:$G$9361,30)))</f>
      </c>
      <c r="J54" s="184" t="str">
        <f>SUMIFS($I$2:$I$235,$A$2:$A$235,A54,$G$2:$G$235,G54,$H$2:$H$235,H54,$B$2:$B$235,"baseline")</f>
      </c>
      <c r="K54" s="185" t="str">
        <f>J54-I54</f>
      </c>
      <c r="L54" s="186" t="str">
        <f>IF(J54=0,"",100*(J54-I54)/J54)</f>
      </c>
      <c r="M54" s="187" t="n">
        <v>14.5871877092998</v>
      </c>
      <c r="N54" s="34" t="str">
        <f>IF(ABS(I54-M54)&lt;=0.001,"match","mismatch")</f>
      </c>
    </row>
    <row r="55">
      <c r="A55" t="s">
        <v>164</v>
      </c>
      <c r="B55" t="s">
        <v>245</v>
      </c>
      <c r="C55" s="32" t="s">
        <v>247</v>
      </c>
      <c r="D55" t="s">
        <v>458</v>
      </c>
      <c r="E55"/>
      <c r="F55"/>
      <c r="G55" t="s">
        <v>476</v>
      </c>
      <c r="H55" s="182" t="n">
        <v>2026</v>
      </c>
      <c r="I55" s="183" t="str">
        <f>100*(1-(SUMIFS('CVD_40q30_Age'!$M$2:$M$9361,'CVD_40q30_Age'!$A$2:$A$9361,A55,'CVD_40q30_Age'!$B$2:$B$9361,B55,'CVD_40q30_Age'!$E$2:$E$9361,G55,'CVD_40q30_Age'!$F$2:$F$9361,H55,'CVD_40q30_Age'!$G$2:$G$9361,69))/(SUMIFS('CVD_40q30_Age'!$L$2:$L$9361,'CVD_40q30_Age'!$A$2:$A$9361,A55,'CVD_40q30_Age'!$B$2:$B$9361,B55,'CVD_40q30_Age'!$E$2:$E$9361,G55,'CVD_40q30_Age'!$F$2:$F$9361,H55,'CVD_40q30_Age'!$G$2:$G$9361,30)))</f>
      </c>
      <c r="J55" s="184" t="str">
        <f>SUMIFS($I$2:$I$235,$A$2:$A$235,A55,$G$2:$G$235,G55,$H$2:$H$235,H55,$B$2:$B$235,"baseline")</f>
      </c>
      <c r="K55" s="185" t="str">
        <f>J55-I55</f>
      </c>
      <c r="L55" s="186" t="str">
        <f>IF(J55=0,"",100*(J55-I55)/J55)</f>
      </c>
      <c r="M55" s="187" t="n">
        <v>14.5057179649536</v>
      </c>
      <c r="N55" s="34" t="str">
        <f>IF(ABS(I55-M55)&lt;=0.001,"match","mismatch")</f>
      </c>
    </row>
    <row r="56">
      <c r="A56" t="s">
        <v>164</v>
      </c>
      <c r="B56" t="s">
        <v>245</v>
      </c>
      <c r="C56" s="32" t="s">
        <v>247</v>
      </c>
      <c r="D56" t="s">
        <v>458</v>
      </c>
      <c r="E56"/>
      <c r="F56"/>
      <c r="G56" t="s">
        <v>476</v>
      </c>
      <c r="H56" s="182" t="n">
        <v>2027</v>
      </c>
      <c r="I56" s="183" t="str">
        <f>100*(1-(SUMIFS('CVD_40q30_Age'!$M$2:$M$9361,'CVD_40q30_Age'!$A$2:$A$9361,A56,'CVD_40q30_Age'!$B$2:$B$9361,B56,'CVD_40q30_Age'!$E$2:$E$9361,G56,'CVD_40q30_Age'!$F$2:$F$9361,H56,'CVD_40q30_Age'!$G$2:$G$9361,69))/(SUMIFS('CVD_40q30_Age'!$L$2:$L$9361,'CVD_40q30_Age'!$A$2:$A$9361,A56,'CVD_40q30_Age'!$B$2:$B$9361,B56,'CVD_40q30_Age'!$E$2:$E$9361,G56,'CVD_40q30_Age'!$F$2:$F$9361,H56,'CVD_40q30_Age'!$G$2:$G$9361,30)))</f>
      </c>
      <c r="J56" s="184" t="str">
        <f>SUMIFS($I$2:$I$235,$A$2:$A$235,A56,$G$2:$G$235,G56,$H$2:$H$235,H56,$B$2:$B$235,"baseline")</f>
      </c>
      <c r="K56" s="185" t="str">
        <f>J56-I56</f>
      </c>
      <c r="L56" s="186" t="str">
        <f>IF(J56=0,"",100*(J56-I56)/J56)</f>
      </c>
      <c r="M56" s="187" t="n">
        <v>14.4153892457587</v>
      </c>
      <c r="N56" s="34" t="str">
        <f>IF(ABS(I56-M56)&lt;=0.001,"match","mismatch")</f>
      </c>
    </row>
    <row r="57">
      <c r="A57" t="s">
        <v>164</v>
      </c>
      <c r="B57" t="s">
        <v>245</v>
      </c>
      <c r="C57" s="32" t="s">
        <v>247</v>
      </c>
      <c r="D57" t="s">
        <v>458</v>
      </c>
      <c r="E57"/>
      <c r="F57"/>
      <c r="G57" t="s">
        <v>476</v>
      </c>
      <c r="H57" s="182" t="n">
        <v>2028</v>
      </c>
      <c r="I57" s="183" t="str">
        <f>100*(1-(SUMIFS('CVD_40q30_Age'!$M$2:$M$9361,'CVD_40q30_Age'!$A$2:$A$9361,A57,'CVD_40q30_Age'!$B$2:$B$9361,B57,'CVD_40q30_Age'!$E$2:$E$9361,G57,'CVD_40q30_Age'!$F$2:$F$9361,H57,'CVD_40q30_Age'!$G$2:$G$9361,69))/(SUMIFS('CVD_40q30_Age'!$L$2:$L$9361,'CVD_40q30_Age'!$A$2:$A$9361,A57,'CVD_40q30_Age'!$B$2:$B$9361,B57,'CVD_40q30_Age'!$E$2:$E$9361,G57,'CVD_40q30_Age'!$F$2:$F$9361,H57,'CVD_40q30_Age'!$G$2:$G$9361,30)))</f>
      </c>
      <c r="J57" s="184" t="str">
        <f>SUMIFS($I$2:$I$235,$A$2:$A$235,A57,$G$2:$G$235,G57,$H$2:$H$235,H57,$B$2:$B$235,"baseline")</f>
      </c>
      <c r="K57" s="185" t="str">
        <f>J57-I57</f>
      </c>
      <c r="L57" s="186" t="str">
        <f>IF(J57=0,"",100*(J57-I57)/J57)</f>
      </c>
      <c r="M57" s="187" t="n">
        <v>14.3257319274193</v>
      </c>
      <c r="N57" s="34" t="str">
        <f>IF(ABS(I57-M57)&lt;=0.001,"match","mismatch")</f>
      </c>
    </row>
    <row r="58">
      <c r="A58" t="s">
        <v>164</v>
      </c>
      <c r="B58" t="s">
        <v>245</v>
      </c>
      <c r="C58" s="32" t="s">
        <v>247</v>
      </c>
      <c r="D58" t="s">
        <v>458</v>
      </c>
      <c r="E58"/>
      <c r="F58"/>
      <c r="G58" t="s">
        <v>476</v>
      </c>
      <c r="H58" s="182" t="n">
        <v>2029</v>
      </c>
      <c r="I58" s="183" t="str">
        <f>100*(1-(SUMIFS('CVD_40q30_Age'!$M$2:$M$9361,'CVD_40q30_Age'!$A$2:$A$9361,A58,'CVD_40q30_Age'!$B$2:$B$9361,B58,'CVD_40q30_Age'!$E$2:$E$9361,G58,'CVD_40q30_Age'!$F$2:$F$9361,H58,'CVD_40q30_Age'!$G$2:$G$9361,69))/(SUMIFS('CVD_40q30_Age'!$L$2:$L$9361,'CVD_40q30_Age'!$A$2:$A$9361,A58,'CVD_40q30_Age'!$B$2:$B$9361,B58,'CVD_40q30_Age'!$E$2:$E$9361,G58,'CVD_40q30_Age'!$F$2:$F$9361,H58,'CVD_40q30_Age'!$G$2:$G$9361,30)))</f>
      </c>
      <c r="J58" s="184" t="str">
        <f>SUMIFS($I$2:$I$235,$A$2:$A$235,A58,$G$2:$G$235,G58,$H$2:$H$235,H58,$B$2:$B$235,"baseline")</f>
      </c>
      <c r="K58" s="185" t="str">
        <f>J58-I58</f>
      </c>
      <c r="L58" s="186" t="str">
        <f>IF(J58=0,"",100*(J58-I58)/J58)</f>
      </c>
      <c r="M58" s="187" t="n">
        <v>14.2451809052125</v>
      </c>
      <c r="N58" s="34" t="str">
        <f>IF(ABS(I58-M58)&lt;=0.001,"match","mismatch")</f>
      </c>
    </row>
    <row r="59">
      <c r="A59" t="s">
        <v>164</v>
      </c>
      <c r="B59" t="s">
        <v>245</v>
      </c>
      <c r="C59" s="32" t="s">
        <v>247</v>
      </c>
      <c r="D59" t="s">
        <v>458</v>
      </c>
      <c r="E59"/>
      <c r="F59"/>
      <c r="G59" t="s">
        <v>476</v>
      </c>
      <c r="H59" s="182" t="n">
        <v>2030</v>
      </c>
      <c r="I59" s="183" t="str">
        <f>100*(1-(SUMIFS('CVD_40q30_Age'!$M$2:$M$9361,'CVD_40q30_Age'!$A$2:$A$9361,A59,'CVD_40q30_Age'!$B$2:$B$9361,B59,'CVD_40q30_Age'!$E$2:$E$9361,G59,'CVD_40q30_Age'!$F$2:$F$9361,H59,'CVD_40q30_Age'!$G$2:$G$9361,69))/(SUMIFS('CVD_40q30_Age'!$L$2:$L$9361,'CVD_40q30_Age'!$A$2:$A$9361,A59,'CVD_40q30_Age'!$B$2:$B$9361,B59,'CVD_40q30_Age'!$E$2:$E$9361,G59,'CVD_40q30_Age'!$F$2:$F$9361,H59,'CVD_40q30_Age'!$G$2:$G$9361,30)))</f>
      </c>
      <c r="J59" s="184" t="str">
        <f>SUMIFS($I$2:$I$235,$A$2:$A$235,A59,$G$2:$G$235,G59,$H$2:$H$235,H59,$B$2:$B$235,"baseline")</f>
      </c>
      <c r="K59" s="185" t="str">
        <f>J59-I59</f>
      </c>
      <c r="L59" s="186" t="str">
        <f>IF(J59=0,"",100*(J59-I59)/J59)</f>
      </c>
      <c r="M59" s="187" t="n">
        <v>14.1567949112051</v>
      </c>
      <c r="N59" s="34" t="str">
        <f>IF(ABS(I59-M59)&lt;=0.001,"match","mismatch")</f>
      </c>
    </row>
    <row r="60">
      <c r="A60" t="s">
        <v>164</v>
      </c>
      <c r="B60" t="s">
        <v>245</v>
      </c>
      <c r="C60" s="32" t="s">
        <v>247</v>
      </c>
      <c r="D60" t="s">
        <v>458</v>
      </c>
      <c r="E60"/>
      <c r="F60"/>
      <c r="G60" t="s">
        <v>476</v>
      </c>
      <c r="H60" s="182" t="n">
        <v>2031</v>
      </c>
      <c r="I60" s="183" t="str">
        <f>100*(1-(SUMIFS('CVD_40q30_Age'!$M$2:$M$9361,'CVD_40q30_Age'!$A$2:$A$9361,A60,'CVD_40q30_Age'!$B$2:$B$9361,B60,'CVD_40q30_Age'!$E$2:$E$9361,G60,'CVD_40q30_Age'!$F$2:$F$9361,H60,'CVD_40q30_Age'!$G$2:$G$9361,69))/(SUMIFS('CVD_40q30_Age'!$L$2:$L$9361,'CVD_40q30_Age'!$A$2:$A$9361,A60,'CVD_40q30_Age'!$B$2:$B$9361,B60,'CVD_40q30_Age'!$E$2:$E$9361,G60,'CVD_40q30_Age'!$F$2:$F$9361,H60,'CVD_40q30_Age'!$G$2:$G$9361,30)))</f>
      </c>
      <c r="J60" s="184" t="str">
        <f>SUMIFS($I$2:$I$235,$A$2:$A$235,A60,$G$2:$G$235,G60,$H$2:$H$235,H60,$B$2:$B$235,"baseline")</f>
      </c>
      <c r="K60" s="185" t="str">
        <f>J60-I60</f>
      </c>
      <c r="L60" s="186" t="str">
        <f>IF(J60=0,"",100*(J60-I60)/J60)</f>
      </c>
      <c r="M60" s="187" t="n">
        <v>14.045491575507</v>
      </c>
      <c r="N60" s="34" t="str">
        <f>IF(ABS(I60-M60)&lt;=0.001,"match","mismatch")</f>
      </c>
    </row>
    <row r="61">
      <c r="A61" t="s">
        <v>164</v>
      </c>
      <c r="B61" t="s">
        <v>245</v>
      </c>
      <c r="C61" s="32" t="s">
        <v>247</v>
      </c>
      <c r="D61" t="s">
        <v>458</v>
      </c>
      <c r="E61"/>
      <c r="F61"/>
      <c r="G61" t="s">
        <v>476</v>
      </c>
      <c r="H61" s="182" t="n">
        <v>2032</v>
      </c>
      <c r="I61" s="183" t="str">
        <f>100*(1-(SUMIFS('CVD_40q30_Age'!$M$2:$M$9361,'CVD_40q30_Age'!$A$2:$A$9361,A61,'CVD_40q30_Age'!$B$2:$B$9361,B61,'CVD_40q30_Age'!$E$2:$E$9361,G61,'CVD_40q30_Age'!$F$2:$F$9361,H61,'CVD_40q30_Age'!$G$2:$G$9361,69))/(SUMIFS('CVD_40q30_Age'!$L$2:$L$9361,'CVD_40q30_Age'!$A$2:$A$9361,A61,'CVD_40q30_Age'!$B$2:$B$9361,B61,'CVD_40q30_Age'!$E$2:$E$9361,G61,'CVD_40q30_Age'!$F$2:$F$9361,H61,'CVD_40q30_Age'!$G$2:$G$9361,30)))</f>
      </c>
      <c r="J61" s="184" t="str">
        <f>SUMIFS($I$2:$I$235,$A$2:$A$235,A61,$G$2:$G$235,G61,$H$2:$H$235,H61,$B$2:$B$235,"baseline")</f>
      </c>
      <c r="K61" s="185" t="str">
        <f>J61-I61</f>
      </c>
      <c r="L61" s="186" t="str">
        <f>IF(J61=0,"",100*(J61-I61)/J61)</f>
      </c>
      <c r="M61" s="187" t="n">
        <v>13.9269137620764</v>
      </c>
      <c r="N61" s="34" t="str">
        <f>IF(ABS(I61-M61)&lt;=0.001,"match","mismatch")</f>
      </c>
    </row>
    <row r="62">
      <c r="A62" t="s">
        <v>164</v>
      </c>
      <c r="B62" t="s">
        <v>245</v>
      </c>
      <c r="C62" s="32" t="s">
        <v>247</v>
      </c>
      <c r="D62" t="s">
        <v>458</v>
      </c>
      <c r="E62"/>
      <c r="F62"/>
      <c r="G62" t="s">
        <v>476</v>
      </c>
      <c r="H62" s="182" t="n">
        <v>2033</v>
      </c>
      <c r="I62" s="183" t="str">
        <f>100*(1-(SUMIFS('CVD_40q30_Age'!$M$2:$M$9361,'CVD_40q30_Age'!$A$2:$A$9361,A62,'CVD_40q30_Age'!$B$2:$B$9361,B62,'CVD_40q30_Age'!$E$2:$E$9361,G62,'CVD_40q30_Age'!$F$2:$F$9361,H62,'CVD_40q30_Age'!$G$2:$G$9361,69))/(SUMIFS('CVD_40q30_Age'!$L$2:$L$9361,'CVD_40q30_Age'!$A$2:$A$9361,A62,'CVD_40q30_Age'!$B$2:$B$9361,B62,'CVD_40q30_Age'!$E$2:$E$9361,G62,'CVD_40q30_Age'!$F$2:$F$9361,H62,'CVD_40q30_Age'!$G$2:$G$9361,30)))</f>
      </c>
      <c r="J62" s="184" t="str">
        <f>SUMIFS($I$2:$I$235,$A$2:$A$235,A62,$G$2:$G$235,G62,$H$2:$H$235,H62,$B$2:$B$235,"baseline")</f>
      </c>
      <c r="K62" s="185" t="str">
        <f>J62-I62</f>
      </c>
      <c r="L62" s="186" t="str">
        <f>IF(J62=0,"",100*(J62-I62)/J62)</f>
      </c>
      <c r="M62" s="187" t="n">
        <v>13.7973737554076</v>
      </c>
      <c r="N62" s="34" t="str">
        <f>IF(ABS(I62-M62)&lt;=0.001,"match","mismatch")</f>
      </c>
    </row>
    <row r="63">
      <c r="A63" t="s">
        <v>164</v>
      </c>
      <c r="B63" t="s">
        <v>245</v>
      </c>
      <c r="C63" s="32" t="s">
        <v>247</v>
      </c>
      <c r="D63" t="s">
        <v>458</v>
      </c>
      <c r="E63"/>
      <c r="F63"/>
      <c r="G63" t="s">
        <v>476</v>
      </c>
      <c r="H63" s="182" t="n">
        <v>2034</v>
      </c>
      <c r="I63" s="183" t="str">
        <f>100*(1-(SUMIFS('CVD_40q30_Age'!$M$2:$M$9361,'CVD_40q30_Age'!$A$2:$A$9361,A63,'CVD_40q30_Age'!$B$2:$B$9361,B63,'CVD_40q30_Age'!$E$2:$E$9361,G63,'CVD_40q30_Age'!$F$2:$F$9361,H63,'CVD_40q30_Age'!$G$2:$G$9361,69))/(SUMIFS('CVD_40q30_Age'!$L$2:$L$9361,'CVD_40q30_Age'!$A$2:$A$9361,A63,'CVD_40q30_Age'!$B$2:$B$9361,B63,'CVD_40q30_Age'!$E$2:$E$9361,G63,'CVD_40q30_Age'!$F$2:$F$9361,H63,'CVD_40q30_Age'!$G$2:$G$9361,30)))</f>
      </c>
      <c r="J63" s="184" t="str">
        <f>SUMIFS($I$2:$I$235,$A$2:$A$235,A63,$G$2:$G$235,G63,$H$2:$H$235,H63,$B$2:$B$235,"baseline")</f>
      </c>
      <c r="K63" s="185" t="str">
        <f>J63-I63</f>
      </c>
      <c r="L63" s="186" t="str">
        <f>IF(J63=0,"",100*(J63-I63)/J63)</f>
      </c>
      <c r="M63" s="187" t="n">
        <v>13.6743552422249</v>
      </c>
      <c r="N63" s="34" t="str">
        <f>IF(ABS(I63-M63)&lt;=0.001,"match","mismatch")</f>
      </c>
    </row>
    <row r="64">
      <c r="A64" t="s">
        <v>164</v>
      </c>
      <c r="B64" t="s">
        <v>245</v>
      </c>
      <c r="C64" s="32" t="s">
        <v>247</v>
      </c>
      <c r="D64" t="s">
        <v>458</v>
      </c>
      <c r="E64"/>
      <c r="F64"/>
      <c r="G64" t="s">
        <v>476</v>
      </c>
      <c r="H64" s="182" t="n">
        <v>2035</v>
      </c>
      <c r="I64" s="183" t="str">
        <f>100*(1-(SUMIFS('CVD_40q30_Age'!$M$2:$M$9361,'CVD_40q30_Age'!$A$2:$A$9361,A64,'CVD_40q30_Age'!$B$2:$B$9361,B64,'CVD_40q30_Age'!$E$2:$E$9361,G64,'CVD_40q30_Age'!$F$2:$F$9361,H64,'CVD_40q30_Age'!$G$2:$G$9361,69))/(SUMIFS('CVD_40q30_Age'!$L$2:$L$9361,'CVD_40q30_Age'!$A$2:$A$9361,A64,'CVD_40q30_Age'!$B$2:$B$9361,B64,'CVD_40q30_Age'!$E$2:$E$9361,G64,'CVD_40q30_Age'!$F$2:$F$9361,H64,'CVD_40q30_Age'!$G$2:$G$9361,30)))</f>
      </c>
      <c r="J64" s="184" t="str">
        <f>SUMIFS($I$2:$I$235,$A$2:$A$235,A64,$G$2:$G$235,G64,$H$2:$H$235,H64,$B$2:$B$235,"baseline")</f>
      </c>
      <c r="K64" s="185" t="str">
        <f>J64-I64</f>
      </c>
      <c r="L64" s="186" t="str">
        <f>IF(J64=0,"",100*(J64-I64)/J64)</f>
      </c>
      <c r="M64" s="187" t="n">
        <v>13.5444215941854</v>
      </c>
      <c r="N64" s="34" t="str">
        <f>IF(ABS(I64-M64)&lt;=0.001,"match","mismatch")</f>
      </c>
    </row>
    <row r="65">
      <c r="A65" t="s">
        <v>164</v>
      </c>
      <c r="B65" t="s">
        <v>245</v>
      </c>
      <c r="C65" s="32" t="s">
        <v>247</v>
      </c>
      <c r="D65" t="s">
        <v>458</v>
      </c>
      <c r="E65"/>
      <c r="F65"/>
      <c r="G65" t="s">
        <v>476</v>
      </c>
      <c r="H65" s="182" t="n">
        <v>2036</v>
      </c>
      <c r="I65" s="183" t="str">
        <f>100*(1-(SUMIFS('CVD_40q30_Age'!$M$2:$M$9361,'CVD_40q30_Age'!$A$2:$A$9361,A65,'CVD_40q30_Age'!$B$2:$B$9361,B65,'CVD_40q30_Age'!$E$2:$E$9361,G65,'CVD_40q30_Age'!$F$2:$F$9361,H65,'CVD_40q30_Age'!$G$2:$G$9361,69))/(SUMIFS('CVD_40q30_Age'!$L$2:$L$9361,'CVD_40q30_Age'!$A$2:$A$9361,A65,'CVD_40q30_Age'!$B$2:$B$9361,B65,'CVD_40q30_Age'!$E$2:$E$9361,G65,'CVD_40q30_Age'!$F$2:$F$9361,H65,'CVD_40q30_Age'!$G$2:$G$9361,30)))</f>
      </c>
      <c r="J65" s="184" t="str">
        <f>SUMIFS($I$2:$I$235,$A$2:$A$235,A65,$G$2:$G$235,G65,$H$2:$H$235,H65,$B$2:$B$235,"baseline")</f>
      </c>
      <c r="K65" s="185" t="str">
        <f>J65-I65</f>
      </c>
      <c r="L65" s="186" t="str">
        <f>IF(J65=0,"",100*(J65-I65)/J65)</f>
      </c>
      <c r="M65" s="187" t="n">
        <v>13.4208063441643</v>
      </c>
      <c r="N65" s="34" t="str">
        <f>IF(ABS(I65-M65)&lt;=0.001,"match","mismatch")</f>
      </c>
    </row>
    <row r="66">
      <c r="A66" t="s">
        <v>164</v>
      </c>
      <c r="B66" t="s">
        <v>245</v>
      </c>
      <c r="C66" s="32" t="s">
        <v>247</v>
      </c>
      <c r="D66" t="s">
        <v>458</v>
      </c>
      <c r="E66"/>
      <c r="F66"/>
      <c r="G66" t="s">
        <v>476</v>
      </c>
      <c r="H66" s="182" t="n">
        <v>2037</v>
      </c>
      <c r="I66" s="183" t="str">
        <f>100*(1-(SUMIFS('CVD_40q30_Age'!$M$2:$M$9361,'CVD_40q30_Age'!$A$2:$A$9361,A66,'CVD_40q30_Age'!$B$2:$B$9361,B66,'CVD_40q30_Age'!$E$2:$E$9361,G66,'CVD_40q30_Age'!$F$2:$F$9361,H66,'CVD_40q30_Age'!$G$2:$G$9361,69))/(SUMIFS('CVD_40q30_Age'!$L$2:$L$9361,'CVD_40q30_Age'!$A$2:$A$9361,A66,'CVD_40q30_Age'!$B$2:$B$9361,B66,'CVD_40q30_Age'!$E$2:$E$9361,G66,'CVD_40q30_Age'!$F$2:$F$9361,H66,'CVD_40q30_Age'!$G$2:$G$9361,30)))</f>
      </c>
      <c r="J66" s="184" t="str">
        <f>SUMIFS($I$2:$I$235,$A$2:$A$235,A66,$G$2:$G$235,G66,$H$2:$H$235,H66,$B$2:$B$235,"baseline")</f>
      </c>
      <c r="K66" s="185" t="str">
        <f>J66-I66</f>
      </c>
      <c r="L66" s="186" t="str">
        <f>IF(J66=0,"",100*(J66-I66)/J66)</f>
      </c>
      <c r="M66" s="187" t="n">
        <v>13.293868921398</v>
      </c>
      <c r="N66" s="34" t="str">
        <f>IF(ABS(I66-M66)&lt;=0.001,"match","mismatch")</f>
      </c>
    </row>
    <row r="67">
      <c r="A67" t="s">
        <v>164</v>
      </c>
      <c r="B67" t="s">
        <v>245</v>
      </c>
      <c r="C67" s="32" t="s">
        <v>247</v>
      </c>
      <c r="D67" t="s">
        <v>458</v>
      </c>
      <c r="E67"/>
      <c r="F67"/>
      <c r="G67" t="s">
        <v>476</v>
      </c>
      <c r="H67" s="182" t="n">
        <v>2038</v>
      </c>
      <c r="I67" s="183" t="str">
        <f>100*(1-(SUMIFS('CVD_40q30_Age'!$M$2:$M$9361,'CVD_40q30_Age'!$A$2:$A$9361,A67,'CVD_40q30_Age'!$B$2:$B$9361,B67,'CVD_40q30_Age'!$E$2:$E$9361,G67,'CVD_40q30_Age'!$F$2:$F$9361,H67,'CVD_40q30_Age'!$G$2:$G$9361,69))/(SUMIFS('CVD_40q30_Age'!$L$2:$L$9361,'CVD_40q30_Age'!$A$2:$A$9361,A67,'CVD_40q30_Age'!$B$2:$B$9361,B67,'CVD_40q30_Age'!$E$2:$E$9361,G67,'CVD_40q30_Age'!$F$2:$F$9361,H67,'CVD_40q30_Age'!$G$2:$G$9361,30)))</f>
      </c>
      <c r="J67" s="184" t="str">
        <f>SUMIFS($I$2:$I$235,$A$2:$A$235,A67,$G$2:$G$235,G67,$H$2:$H$235,H67,$B$2:$B$235,"baseline")</f>
      </c>
      <c r="K67" s="185" t="str">
        <f>J67-I67</f>
      </c>
      <c r="L67" s="186" t="str">
        <f>IF(J67=0,"",100*(J67-I67)/J67)</f>
      </c>
      <c r="M67" s="187" t="n">
        <v>13.1628049647496</v>
      </c>
      <c r="N67" s="34" t="str">
        <f>IF(ABS(I67-M67)&lt;=0.001,"match","mismatch")</f>
      </c>
    </row>
    <row r="68">
      <c r="A68" t="s">
        <v>164</v>
      </c>
      <c r="B68" t="s">
        <v>245</v>
      </c>
      <c r="C68" s="32" t="s">
        <v>247</v>
      </c>
      <c r="D68" t="s">
        <v>458</v>
      </c>
      <c r="E68"/>
      <c r="F68"/>
      <c r="G68" t="s">
        <v>476</v>
      </c>
      <c r="H68" s="182" t="n">
        <v>2039</v>
      </c>
      <c r="I68" s="183" t="str">
        <f>100*(1-(SUMIFS('CVD_40q30_Age'!$M$2:$M$9361,'CVD_40q30_Age'!$A$2:$A$9361,A68,'CVD_40q30_Age'!$B$2:$B$9361,B68,'CVD_40q30_Age'!$E$2:$E$9361,G68,'CVD_40q30_Age'!$F$2:$F$9361,H68,'CVD_40q30_Age'!$G$2:$G$9361,69))/(SUMIFS('CVD_40q30_Age'!$L$2:$L$9361,'CVD_40q30_Age'!$A$2:$A$9361,A68,'CVD_40q30_Age'!$B$2:$B$9361,B68,'CVD_40q30_Age'!$E$2:$E$9361,G68,'CVD_40q30_Age'!$F$2:$F$9361,H68,'CVD_40q30_Age'!$G$2:$G$9361,30)))</f>
      </c>
      <c r="J68" s="184" t="str">
        <f>SUMIFS($I$2:$I$235,$A$2:$A$235,A68,$G$2:$G$235,G68,$H$2:$H$235,H68,$B$2:$B$235,"baseline")</f>
      </c>
      <c r="K68" s="185" t="str">
        <f>J68-I68</f>
      </c>
      <c r="L68" s="186" t="str">
        <f>IF(J68=0,"",100*(J68-I68)/J68)</f>
      </c>
      <c r="M68" s="187" t="n">
        <v>13.0391341343216</v>
      </c>
      <c r="N68" s="34" t="str">
        <f>IF(ABS(I68-M68)&lt;=0.001,"match","mismatch")</f>
      </c>
    </row>
    <row r="69">
      <c r="A69" t="s">
        <v>164</v>
      </c>
      <c r="B69" t="s">
        <v>245</v>
      </c>
      <c r="C69" s="32" t="s">
        <v>247</v>
      </c>
      <c r="D69" t="s">
        <v>458</v>
      </c>
      <c r="E69"/>
      <c r="F69"/>
      <c r="G69" t="s">
        <v>476</v>
      </c>
      <c r="H69" s="182" t="n">
        <v>2040</v>
      </c>
      <c r="I69" s="183" t="str">
        <f>100*(1-(SUMIFS('CVD_40q30_Age'!$M$2:$M$9361,'CVD_40q30_Age'!$A$2:$A$9361,A69,'CVD_40q30_Age'!$B$2:$B$9361,B69,'CVD_40q30_Age'!$E$2:$E$9361,G69,'CVD_40q30_Age'!$F$2:$F$9361,H69,'CVD_40q30_Age'!$G$2:$G$9361,69))/(SUMIFS('CVD_40q30_Age'!$L$2:$L$9361,'CVD_40q30_Age'!$A$2:$A$9361,A69,'CVD_40q30_Age'!$B$2:$B$9361,B69,'CVD_40q30_Age'!$E$2:$E$9361,G69,'CVD_40q30_Age'!$F$2:$F$9361,H69,'CVD_40q30_Age'!$G$2:$G$9361,30)))</f>
      </c>
      <c r="J69" s="184" t="str">
        <f>SUMIFS($I$2:$I$235,$A$2:$A$235,A69,$G$2:$G$235,G69,$H$2:$H$235,H69,$B$2:$B$235,"baseline")</f>
      </c>
      <c r="K69" s="185" t="str">
        <f>J69-I69</f>
      </c>
      <c r="L69" s="186" t="str">
        <f>IF(J69=0,"",100*(J69-I69)/J69)</f>
      </c>
      <c r="M69" s="187" t="n">
        <v>12.9081621513313</v>
      </c>
      <c r="N69" s="34" t="str">
        <f>IF(ABS(I69-M69)&lt;=0.001,"match","mismatch")</f>
      </c>
    </row>
    <row r="70">
      <c r="A70" t="s">
        <v>164</v>
      </c>
      <c r="B70" t="s">
        <v>245</v>
      </c>
      <c r="C70" s="32" t="s">
        <v>247</v>
      </c>
      <c r="D70" t="s">
        <v>458</v>
      </c>
      <c r="E70"/>
      <c r="F70"/>
      <c r="G70" t="s">
        <v>476</v>
      </c>
      <c r="H70" s="182" t="n">
        <v>2041</v>
      </c>
      <c r="I70" s="183" t="str">
        <f>100*(1-(SUMIFS('CVD_40q30_Age'!$M$2:$M$9361,'CVD_40q30_Age'!$A$2:$A$9361,A70,'CVD_40q30_Age'!$B$2:$B$9361,B70,'CVD_40q30_Age'!$E$2:$E$9361,G70,'CVD_40q30_Age'!$F$2:$F$9361,H70,'CVD_40q30_Age'!$G$2:$G$9361,69))/(SUMIFS('CVD_40q30_Age'!$L$2:$L$9361,'CVD_40q30_Age'!$A$2:$A$9361,A70,'CVD_40q30_Age'!$B$2:$B$9361,B70,'CVD_40q30_Age'!$E$2:$E$9361,G70,'CVD_40q30_Age'!$F$2:$F$9361,H70,'CVD_40q30_Age'!$G$2:$G$9361,30)))</f>
      </c>
      <c r="J70" s="184" t="str">
        <f>SUMIFS($I$2:$I$235,$A$2:$A$235,A70,$G$2:$G$235,G70,$H$2:$H$235,H70,$B$2:$B$235,"baseline")</f>
      </c>
      <c r="K70" s="185" t="str">
        <f>J70-I70</f>
      </c>
      <c r="L70" s="186" t="str">
        <f>IF(J70=0,"",100*(J70-I70)/J70)</f>
      </c>
      <c r="M70" s="187" t="n">
        <v>12.7770298182501</v>
      </c>
      <c r="N70" s="34" t="str">
        <f>IF(ABS(I70-M70)&lt;=0.001,"match","mismatch")</f>
      </c>
    </row>
    <row r="71">
      <c r="A71" t="s">
        <v>164</v>
      </c>
      <c r="B71" t="s">
        <v>245</v>
      </c>
      <c r="C71" s="32" t="s">
        <v>247</v>
      </c>
      <c r="D71" t="s">
        <v>458</v>
      </c>
      <c r="E71"/>
      <c r="F71"/>
      <c r="G71" t="s">
        <v>476</v>
      </c>
      <c r="H71" s="182" t="n">
        <v>2042</v>
      </c>
      <c r="I71" s="183" t="str">
        <f>100*(1-(SUMIFS('CVD_40q30_Age'!$M$2:$M$9361,'CVD_40q30_Age'!$A$2:$A$9361,A71,'CVD_40q30_Age'!$B$2:$B$9361,B71,'CVD_40q30_Age'!$E$2:$E$9361,G71,'CVD_40q30_Age'!$F$2:$F$9361,H71,'CVD_40q30_Age'!$G$2:$G$9361,69))/(SUMIFS('CVD_40q30_Age'!$L$2:$L$9361,'CVD_40q30_Age'!$A$2:$A$9361,A71,'CVD_40q30_Age'!$B$2:$B$9361,B71,'CVD_40q30_Age'!$E$2:$E$9361,G71,'CVD_40q30_Age'!$F$2:$F$9361,H71,'CVD_40q30_Age'!$G$2:$G$9361,30)))</f>
      </c>
      <c r="J71" s="184" t="str">
        <f>SUMIFS($I$2:$I$235,$A$2:$A$235,A71,$G$2:$G$235,G71,$H$2:$H$235,H71,$B$2:$B$235,"baseline")</f>
      </c>
      <c r="K71" s="185" t="str">
        <f>J71-I71</f>
      </c>
      <c r="L71" s="186" t="str">
        <f>IF(J71=0,"",100*(J71-I71)/J71)</f>
      </c>
      <c r="M71" s="187" t="n">
        <v>12.6424903185602</v>
      </c>
      <c r="N71" s="34" t="str">
        <f>IF(ABS(I71-M71)&lt;=0.001,"match","mismatch")</f>
      </c>
    </row>
    <row r="72">
      <c r="A72" t="s">
        <v>164</v>
      </c>
      <c r="B72" t="s">
        <v>245</v>
      </c>
      <c r="C72" s="32" t="s">
        <v>247</v>
      </c>
      <c r="D72" t="s">
        <v>458</v>
      </c>
      <c r="E72"/>
      <c r="F72"/>
      <c r="G72" t="s">
        <v>476</v>
      </c>
      <c r="H72" s="182" t="n">
        <v>2043</v>
      </c>
      <c r="I72" s="183" t="str">
        <f>100*(1-(SUMIFS('CVD_40q30_Age'!$M$2:$M$9361,'CVD_40q30_Age'!$A$2:$A$9361,A72,'CVD_40q30_Age'!$B$2:$B$9361,B72,'CVD_40q30_Age'!$E$2:$E$9361,G72,'CVD_40q30_Age'!$F$2:$F$9361,H72,'CVD_40q30_Age'!$G$2:$G$9361,69))/(SUMIFS('CVD_40q30_Age'!$L$2:$L$9361,'CVD_40q30_Age'!$A$2:$A$9361,A72,'CVD_40q30_Age'!$B$2:$B$9361,B72,'CVD_40q30_Age'!$E$2:$E$9361,G72,'CVD_40q30_Age'!$F$2:$F$9361,H72,'CVD_40q30_Age'!$G$2:$G$9361,30)))</f>
      </c>
      <c r="J72" s="184" t="str">
        <f>SUMIFS($I$2:$I$235,$A$2:$A$235,A72,$G$2:$G$235,G72,$H$2:$H$235,H72,$B$2:$B$235,"baseline")</f>
      </c>
      <c r="K72" s="185" t="str">
        <f>J72-I72</f>
      </c>
      <c r="L72" s="186" t="str">
        <f>IF(J72=0,"",100*(J72-I72)/J72)</f>
      </c>
      <c r="M72" s="187" t="n">
        <v>12.502303876944</v>
      </c>
      <c r="N72" s="34" t="str">
        <f>IF(ABS(I72-M72)&lt;=0.001,"match","mismatch")</f>
      </c>
    </row>
    <row r="73">
      <c r="A73" t="s">
        <v>164</v>
      </c>
      <c r="B73" t="s">
        <v>245</v>
      </c>
      <c r="C73" s="32" t="s">
        <v>247</v>
      </c>
      <c r="D73" t="s">
        <v>458</v>
      </c>
      <c r="E73"/>
      <c r="F73"/>
      <c r="G73" t="s">
        <v>476</v>
      </c>
      <c r="H73" s="182" t="n">
        <v>2044</v>
      </c>
      <c r="I73" s="183" t="str">
        <f>100*(1-(SUMIFS('CVD_40q30_Age'!$M$2:$M$9361,'CVD_40q30_Age'!$A$2:$A$9361,A73,'CVD_40q30_Age'!$B$2:$B$9361,B73,'CVD_40q30_Age'!$E$2:$E$9361,G73,'CVD_40q30_Age'!$F$2:$F$9361,H73,'CVD_40q30_Age'!$G$2:$G$9361,69))/(SUMIFS('CVD_40q30_Age'!$L$2:$L$9361,'CVD_40q30_Age'!$A$2:$A$9361,A73,'CVD_40q30_Age'!$B$2:$B$9361,B73,'CVD_40q30_Age'!$E$2:$E$9361,G73,'CVD_40q30_Age'!$F$2:$F$9361,H73,'CVD_40q30_Age'!$G$2:$G$9361,30)))</f>
      </c>
      <c r="J73" s="184" t="str">
        <f>SUMIFS($I$2:$I$235,$A$2:$A$235,A73,$G$2:$G$235,G73,$H$2:$H$235,H73,$B$2:$B$235,"baseline")</f>
      </c>
      <c r="K73" s="185" t="str">
        <f>J73-I73</f>
      </c>
      <c r="L73" s="186" t="str">
        <f>IF(J73=0,"",100*(J73-I73)/J73)</f>
      </c>
      <c r="M73" s="187" t="n">
        <v>12.3645264990383</v>
      </c>
      <c r="N73" s="34" t="str">
        <f>IF(ABS(I73-M73)&lt;=0.001,"match","mismatch")</f>
      </c>
    </row>
    <row r="74">
      <c r="A74" t="s">
        <v>164</v>
      </c>
      <c r="B74" t="s">
        <v>245</v>
      </c>
      <c r="C74" s="32" t="s">
        <v>247</v>
      </c>
      <c r="D74" t="s">
        <v>458</v>
      </c>
      <c r="E74"/>
      <c r="F74"/>
      <c r="G74" t="s">
        <v>476</v>
      </c>
      <c r="H74" s="182" t="n">
        <v>2045</v>
      </c>
      <c r="I74" s="183" t="str">
        <f>100*(1-(SUMIFS('CVD_40q30_Age'!$M$2:$M$9361,'CVD_40q30_Age'!$A$2:$A$9361,A74,'CVD_40q30_Age'!$B$2:$B$9361,B74,'CVD_40q30_Age'!$E$2:$E$9361,G74,'CVD_40q30_Age'!$F$2:$F$9361,H74,'CVD_40q30_Age'!$G$2:$G$9361,69))/(SUMIFS('CVD_40q30_Age'!$L$2:$L$9361,'CVD_40q30_Age'!$A$2:$A$9361,A74,'CVD_40q30_Age'!$B$2:$B$9361,B74,'CVD_40q30_Age'!$E$2:$E$9361,G74,'CVD_40q30_Age'!$F$2:$F$9361,H74,'CVD_40q30_Age'!$G$2:$G$9361,30)))</f>
      </c>
      <c r="J74" s="184" t="str">
        <f>SUMIFS($I$2:$I$235,$A$2:$A$235,A74,$G$2:$G$235,G74,$H$2:$H$235,H74,$B$2:$B$235,"baseline")</f>
      </c>
      <c r="K74" s="185" t="str">
        <f>J74-I74</f>
      </c>
      <c r="L74" s="186" t="str">
        <f>IF(J74=0,"",100*(J74-I74)/J74)</f>
      </c>
      <c r="M74" s="187" t="n">
        <v>12.2349926356991</v>
      </c>
      <c r="N74" s="34" t="str">
        <f>IF(ABS(I74-M74)&lt;=0.001,"match","mismatch")</f>
      </c>
    </row>
    <row r="75">
      <c r="A75" t="s">
        <v>164</v>
      </c>
      <c r="B75" t="s">
        <v>245</v>
      </c>
      <c r="C75" s="32" t="s">
        <v>247</v>
      </c>
      <c r="D75" t="s">
        <v>458</v>
      </c>
      <c r="E75"/>
      <c r="F75"/>
      <c r="G75" t="s">
        <v>476</v>
      </c>
      <c r="H75" s="182" t="n">
        <v>2046</v>
      </c>
      <c r="I75" s="183" t="str">
        <f>100*(1-(SUMIFS('CVD_40q30_Age'!$M$2:$M$9361,'CVD_40q30_Age'!$A$2:$A$9361,A75,'CVD_40q30_Age'!$B$2:$B$9361,B75,'CVD_40q30_Age'!$E$2:$E$9361,G75,'CVD_40q30_Age'!$F$2:$F$9361,H75,'CVD_40q30_Age'!$G$2:$G$9361,69))/(SUMIFS('CVD_40q30_Age'!$L$2:$L$9361,'CVD_40q30_Age'!$A$2:$A$9361,A75,'CVD_40q30_Age'!$B$2:$B$9361,B75,'CVD_40q30_Age'!$E$2:$E$9361,G75,'CVD_40q30_Age'!$F$2:$F$9361,H75,'CVD_40q30_Age'!$G$2:$G$9361,30)))</f>
      </c>
      <c r="J75" s="184" t="str">
        <f>SUMIFS($I$2:$I$235,$A$2:$A$235,A75,$G$2:$G$235,G75,$H$2:$H$235,H75,$B$2:$B$235,"baseline")</f>
      </c>
      <c r="K75" s="185" t="str">
        <f>J75-I75</f>
      </c>
      <c r="L75" s="186" t="str">
        <f>IF(J75=0,"",100*(J75-I75)/J75)</f>
      </c>
      <c r="M75" s="187" t="n">
        <v>12.1029003513237</v>
      </c>
      <c r="N75" s="34" t="str">
        <f>IF(ABS(I75-M75)&lt;=0.001,"match","mismatch")</f>
      </c>
    </row>
    <row r="76">
      <c r="A76" t="s">
        <v>164</v>
      </c>
      <c r="B76" t="s">
        <v>245</v>
      </c>
      <c r="C76" s="32" t="s">
        <v>247</v>
      </c>
      <c r="D76" t="s">
        <v>458</v>
      </c>
      <c r="E76"/>
      <c r="F76"/>
      <c r="G76" t="s">
        <v>476</v>
      </c>
      <c r="H76" s="182" t="n">
        <v>2047</v>
      </c>
      <c r="I76" s="183" t="str">
        <f>100*(1-(SUMIFS('CVD_40q30_Age'!$M$2:$M$9361,'CVD_40q30_Age'!$A$2:$A$9361,A76,'CVD_40q30_Age'!$B$2:$B$9361,B76,'CVD_40q30_Age'!$E$2:$E$9361,G76,'CVD_40q30_Age'!$F$2:$F$9361,H76,'CVD_40q30_Age'!$G$2:$G$9361,69))/(SUMIFS('CVD_40q30_Age'!$L$2:$L$9361,'CVD_40q30_Age'!$A$2:$A$9361,A76,'CVD_40q30_Age'!$B$2:$B$9361,B76,'CVD_40q30_Age'!$E$2:$E$9361,G76,'CVD_40q30_Age'!$F$2:$F$9361,H76,'CVD_40q30_Age'!$G$2:$G$9361,30)))</f>
      </c>
      <c r="J76" s="184" t="str">
        <f>SUMIFS($I$2:$I$235,$A$2:$A$235,A76,$G$2:$G$235,G76,$H$2:$H$235,H76,$B$2:$B$235,"baseline")</f>
      </c>
      <c r="K76" s="185" t="str">
        <f>J76-I76</f>
      </c>
      <c r="L76" s="186" t="str">
        <f>IF(J76=0,"",100*(J76-I76)/J76)</f>
      </c>
      <c r="M76" s="187" t="n">
        <v>11.9700559500164</v>
      </c>
      <c r="N76" s="34" t="str">
        <f>IF(ABS(I76-M76)&lt;=0.001,"match","mismatch")</f>
      </c>
    </row>
    <row r="77">
      <c r="A77" t="s">
        <v>164</v>
      </c>
      <c r="B77" t="s">
        <v>245</v>
      </c>
      <c r="C77" s="32" t="s">
        <v>247</v>
      </c>
      <c r="D77" t="s">
        <v>458</v>
      </c>
      <c r="E77"/>
      <c r="F77"/>
      <c r="G77" t="s">
        <v>476</v>
      </c>
      <c r="H77" s="182" t="n">
        <v>2048</v>
      </c>
      <c r="I77" s="183" t="str">
        <f>100*(1-(SUMIFS('CVD_40q30_Age'!$M$2:$M$9361,'CVD_40q30_Age'!$A$2:$A$9361,A77,'CVD_40q30_Age'!$B$2:$B$9361,B77,'CVD_40q30_Age'!$E$2:$E$9361,G77,'CVD_40q30_Age'!$F$2:$F$9361,H77,'CVD_40q30_Age'!$G$2:$G$9361,69))/(SUMIFS('CVD_40q30_Age'!$L$2:$L$9361,'CVD_40q30_Age'!$A$2:$A$9361,A77,'CVD_40q30_Age'!$B$2:$B$9361,B77,'CVD_40q30_Age'!$E$2:$E$9361,G77,'CVD_40q30_Age'!$F$2:$F$9361,H77,'CVD_40q30_Age'!$G$2:$G$9361,30)))</f>
      </c>
      <c r="J77" s="184" t="str">
        <f>SUMIFS($I$2:$I$235,$A$2:$A$235,A77,$G$2:$G$235,G77,$H$2:$H$235,H77,$B$2:$B$235,"baseline")</f>
      </c>
      <c r="K77" s="185" t="str">
        <f>J77-I77</f>
      </c>
      <c r="L77" s="186" t="str">
        <f>IF(J77=0,"",100*(J77-I77)/J77)</f>
      </c>
      <c r="M77" s="187" t="n">
        <v>11.8325389188249</v>
      </c>
      <c r="N77" s="34" t="str">
        <f>IF(ABS(I77-M77)&lt;=0.001,"match","mismatch")</f>
      </c>
    </row>
    <row r="78">
      <c r="A78" t="s">
        <v>164</v>
      </c>
      <c r="B78" t="s">
        <v>245</v>
      </c>
      <c r="C78" s="32" t="s">
        <v>247</v>
      </c>
      <c r="D78" t="s">
        <v>458</v>
      </c>
      <c r="E78"/>
      <c r="F78"/>
      <c r="G78" t="s">
        <v>476</v>
      </c>
      <c r="H78" s="182" t="n">
        <v>2049</v>
      </c>
      <c r="I78" s="183" t="str">
        <f>100*(1-(SUMIFS('CVD_40q30_Age'!$M$2:$M$9361,'CVD_40q30_Age'!$A$2:$A$9361,A78,'CVD_40q30_Age'!$B$2:$B$9361,B78,'CVD_40q30_Age'!$E$2:$E$9361,G78,'CVD_40q30_Age'!$F$2:$F$9361,H78,'CVD_40q30_Age'!$G$2:$G$9361,69))/(SUMIFS('CVD_40q30_Age'!$L$2:$L$9361,'CVD_40q30_Age'!$A$2:$A$9361,A78,'CVD_40q30_Age'!$B$2:$B$9361,B78,'CVD_40q30_Age'!$E$2:$E$9361,G78,'CVD_40q30_Age'!$F$2:$F$9361,H78,'CVD_40q30_Age'!$G$2:$G$9361,30)))</f>
      </c>
      <c r="J78" s="184" t="str">
        <f>SUMIFS($I$2:$I$235,$A$2:$A$235,A78,$G$2:$G$235,G78,$H$2:$H$235,H78,$B$2:$B$235,"baseline")</f>
      </c>
      <c r="K78" s="185" t="str">
        <f>J78-I78</f>
      </c>
      <c r="L78" s="186" t="str">
        <f>IF(J78=0,"",100*(J78-I78)/J78)</f>
      </c>
      <c r="M78" s="187" t="n">
        <v>11.7034189560728</v>
      </c>
      <c r="N78" s="34" t="str">
        <f>IF(ABS(I78-M78)&lt;=0.001,"match","mismatch")</f>
      </c>
    </row>
    <row r="79">
      <c r="A79" t="s">
        <v>164</v>
      </c>
      <c r="B79" t="s">
        <v>245</v>
      </c>
      <c r="C79" s="32" t="s">
        <v>247</v>
      </c>
      <c r="D79" t="s">
        <v>458</v>
      </c>
      <c r="E79"/>
      <c r="F79"/>
      <c r="G79" t="s">
        <v>476</v>
      </c>
      <c r="H79" s="182" t="n">
        <v>2050</v>
      </c>
      <c r="I79" s="183" t="str">
        <f>100*(1-(SUMIFS('CVD_40q30_Age'!$M$2:$M$9361,'CVD_40q30_Age'!$A$2:$A$9361,A79,'CVD_40q30_Age'!$B$2:$B$9361,B79,'CVD_40q30_Age'!$E$2:$E$9361,G79,'CVD_40q30_Age'!$F$2:$F$9361,H79,'CVD_40q30_Age'!$G$2:$G$9361,69))/(SUMIFS('CVD_40q30_Age'!$L$2:$L$9361,'CVD_40q30_Age'!$A$2:$A$9361,A79,'CVD_40q30_Age'!$B$2:$B$9361,B79,'CVD_40q30_Age'!$E$2:$E$9361,G79,'CVD_40q30_Age'!$F$2:$F$9361,H79,'CVD_40q30_Age'!$G$2:$G$9361,30)))</f>
      </c>
      <c r="J79" s="184" t="str">
        <f>SUMIFS($I$2:$I$235,$A$2:$A$235,A79,$G$2:$G$235,G79,$H$2:$H$235,H79,$B$2:$B$235,"baseline")</f>
      </c>
      <c r="K79" s="185" t="str">
        <f>J79-I79</f>
      </c>
      <c r="L79" s="186" t="str">
        <f>IF(J79=0,"",100*(J79-I79)/J79)</f>
      </c>
      <c r="M79" s="187" t="n">
        <v>11.5812753239809</v>
      </c>
      <c r="N79" s="34" t="str">
        <f>IF(ABS(I79-M79)&lt;=0.001,"match","mismatch")</f>
      </c>
    </row>
    <row r="80">
      <c r="A80" t="s">
        <v>164</v>
      </c>
      <c r="B80" t="s">
        <v>250</v>
      </c>
      <c r="C80" s="32" t="s">
        <v>252</v>
      </c>
      <c r="D80" t="s">
        <v>458</v>
      </c>
      <c r="E80"/>
      <c r="F80"/>
      <c r="G80" t="s">
        <v>476</v>
      </c>
      <c r="H80" s="182" t="n">
        <v>2025</v>
      </c>
      <c r="I80" s="183" t="str">
        <f>100*(1-(SUMIFS('CVD_40q30_Age'!$M$2:$M$9361,'CVD_40q30_Age'!$A$2:$A$9361,A80,'CVD_40q30_Age'!$B$2:$B$9361,B80,'CVD_40q30_Age'!$E$2:$E$9361,G80,'CVD_40q30_Age'!$F$2:$F$9361,H80,'CVD_40q30_Age'!$G$2:$G$9361,69))/(SUMIFS('CVD_40q30_Age'!$L$2:$L$9361,'CVD_40q30_Age'!$A$2:$A$9361,A80,'CVD_40q30_Age'!$B$2:$B$9361,B80,'CVD_40q30_Age'!$E$2:$E$9361,G80,'CVD_40q30_Age'!$F$2:$F$9361,H80,'CVD_40q30_Age'!$G$2:$G$9361,30)))</f>
      </c>
      <c r="J80" s="184" t="str">
        <f>SUMIFS($I$2:$I$235,$A$2:$A$235,A80,$G$2:$G$235,G80,$H$2:$H$235,H80,$B$2:$B$235,"baseline")</f>
      </c>
      <c r="K80" s="185" t="str">
        <f>J80-I80</f>
      </c>
      <c r="L80" s="186" t="str">
        <f>IF(J80=0,"",100*(J80-I80)/J80)</f>
      </c>
      <c r="M80" s="187" t="n">
        <v>14.5754029419474</v>
      </c>
      <c r="N80" s="34" t="str">
        <f>IF(ABS(I80-M80)&lt;=0.001,"match","mismatch")</f>
      </c>
    </row>
    <row r="81">
      <c r="A81" t="s">
        <v>164</v>
      </c>
      <c r="B81" t="s">
        <v>250</v>
      </c>
      <c r="C81" s="32" t="s">
        <v>252</v>
      </c>
      <c r="D81" t="s">
        <v>458</v>
      </c>
      <c r="E81"/>
      <c r="F81"/>
      <c r="G81" t="s">
        <v>476</v>
      </c>
      <c r="H81" s="182" t="n">
        <v>2026</v>
      </c>
      <c r="I81" s="183" t="str">
        <f>100*(1-(SUMIFS('CVD_40q30_Age'!$M$2:$M$9361,'CVD_40q30_Age'!$A$2:$A$9361,A81,'CVD_40q30_Age'!$B$2:$B$9361,B81,'CVD_40q30_Age'!$E$2:$E$9361,G81,'CVD_40q30_Age'!$F$2:$F$9361,H81,'CVD_40q30_Age'!$G$2:$G$9361,69))/(SUMIFS('CVD_40q30_Age'!$L$2:$L$9361,'CVD_40q30_Age'!$A$2:$A$9361,A81,'CVD_40q30_Age'!$B$2:$B$9361,B81,'CVD_40q30_Age'!$E$2:$E$9361,G81,'CVD_40q30_Age'!$F$2:$F$9361,H81,'CVD_40q30_Age'!$G$2:$G$9361,30)))</f>
      </c>
      <c r="J81" s="184" t="str">
        <f>SUMIFS($I$2:$I$235,$A$2:$A$235,A81,$G$2:$G$235,G81,$H$2:$H$235,H81,$B$2:$B$235,"baseline")</f>
      </c>
      <c r="K81" s="185" t="str">
        <f>J81-I81</f>
      </c>
      <c r="L81" s="186" t="str">
        <f>IF(J81=0,"",100*(J81-I81)/J81)</f>
      </c>
      <c r="M81" s="187" t="n">
        <v>14.4818998108014</v>
      </c>
      <c r="N81" s="34" t="str">
        <f>IF(ABS(I81-M81)&lt;=0.001,"match","mismatch")</f>
      </c>
    </row>
    <row r="82">
      <c r="A82" t="s">
        <v>164</v>
      </c>
      <c r="B82" t="s">
        <v>250</v>
      </c>
      <c r="C82" s="32" t="s">
        <v>252</v>
      </c>
      <c r="D82" t="s">
        <v>458</v>
      </c>
      <c r="E82"/>
      <c r="F82"/>
      <c r="G82" t="s">
        <v>476</v>
      </c>
      <c r="H82" s="182" t="n">
        <v>2027</v>
      </c>
      <c r="I82" s="183" t="str">
        <f>100*(1-(SUMIFS('CVD_40q30_Age'!$M$2:$M$9361,'CVD_40q30_Age'!$A$2:$A$9361,A82,'CVD_40q30_Age'!$B$2:$B$9361,B82,'CVD_40q30_Age'!$E$2:$E$9361,G82,'CVD_40q30_Age'!$F$2:$F$9361,H82,'CVD_40q30_Age'!$G$2:$G$9361,69))/(SUMIFS('CVD_40q30_Age'!$L$2:$L$9361,'CVD_40q30_Age'!$A$2:$A$9361,A82,'CVD_40q30_Age'!$B$2:$B$9361,B82,'CVD_40q30_Age'!$E$2:$E$9361,G82,'CVD_40q30_Age'!$F$2:$F$9361,H82,'CVD_40q30_Age'!$G$2:$G$9361,30)))</f>
      </c>
      <c r="J82" s="184" t="str">
        <f>SUMIFS($I$2:$I$235,$A$2:$A$235,A82,$G$2:$G$235,G82,$H$2:$H$235,H82,$B$2:$B$235,"baseline")</f>
      </c>
      <c r="K82" s="185" t="str">
        <f>J82-I82</f>
      </c>
      <c r="L82" s="186" t="str">
        <f>IF(J82=0,"",100*(J82-I82)/J82)</f>
      </c>
      <c r="M82" s="187" t="n">
        <v>14.3795132311373</v>
      </c>
      <c r="N82" s="34" t="str">
        <f>IF(ABS(I82-M82)&lt;=0.001,"match","mismatch")</f>
      </c>
    </row>
    <row r="83">
      <c r="A83" t="s">
        <v>164</v>
      </c>
      <c r="B83" t="s">
        <v>250</v>
      </c>
      <c r="C83" s="32" t="s">
        <v>252</v>
      </c>
      <c r="D83" t="s">
        <v>458</v>
      </c>
      <c r="E83"/>
      <c r="F83"/>
      <c r="G83" t="s">
        <v>476</v>
      </c>
      <c r="H83" s="182" t="n">
        <v>2028</v>
      </c>
      <c r="I83" s="183" t="str">
        <f>100*(1-(SUMIFS('CVD_40q30_Age'!$M$2:$M$9361,'CVD_40q30_Age'!$A$2:$A$9361,A83,'CVD_40q30_Age'!$B$2:$B$9361,B83,'CVD_40q30_Age'!$E$2:$E$9361,G83,'CVD_40q30_Age'!$F$2:$F$9361,H83,'CVD_40q30_Age'!$G$2:$G$9361,69))/(SUMIFS('CVD_40q30_Age'!$L$2:$L$9361,'CVD_40q30_Age'!$A$2:$A$9361,A83,'CVD_40q30_Age'!$B$2:$B$9361,B83,'CVD_40q30_Age'!$E$2:$E$9361,G83,'CVD_40q30_Age'!$F$2:$F$9361,H83,'CVD_40q30_Age'!$G$2:$G$9361,30)))</f>
      </c>
      <c r="J83" s="184" t="str">
        <f>SUMIFS($I$2:$I$235,$A$2:$A$235,A83,$G$2:$G$235,G83,$H$2:$H$235,H83,$B$2:$B$235,"baseline")</f>
      </c>
      <c r="K83" s="185" t="str">
        <f>J83-I83</f>
      </c>
      <c r="L83" s="186" t="str">
        <f>IF(J83=0,"",100*(J83-I83)/J83)</f>
      </c>
      <c r="M83" s="187" t="n">
        <v>14.2778622012652</v>
      </c>
      <c r="N83" s="34" t="str">
        <f>IF(ABS(I83-M83)&lt;=0.001,"match","mismatch")</f>
      </c>
    </row>
    <row r="84">
      <c r="A84" t="s">
        <v>164</v>
      </c>
      <c r="B84" t="s">
        <v>250</v>
      </c>
      <c r="C84" s="32" t="s">
        <v>252</v>
      </c>
      <c r="D84" t="s">
        <v>458</v>
      </c>
      <c r="E84"/>
      <c r="F84"/>
      <c r="G84" t="s">
        <v>476</v>
      </c>
      <c r="H84" s="182" t="n">
        <v>2029</v>
      </c>
      <c r="I84" s="183" t="str">
        <f>100*(1-(SUMIFS('CVD_40q30_Age'!$M$2:$M$9361,'CVD_40q30_Age'!$A$2:$A$9361,A84,'CVD_40q30_Age'!$B$2:$B$9361,B84,'CVD_40q30_Age'!$E$2:$E$9361,G84,'CVD_40q30_Age'!$F$2:$F$9361,H84,'CVD_40q30_Age'!$G$2:$G$9361,69))/(SUMIFS('CVD_40q30_Age'!$L$2:$L$9361,'CVD_40q30_Age'!$A$2:$A$9361,A84,'CVD_40q30_Age'!$B$2:$B$9361,B84,'CVD_40q30_Age'!$E$2:$E$9361,G84,'CVD_40q30_Age'!$F$2:$F$9361,H84,'CVD_40q30_Age'!$G$2:$G$9361,30)))</f>
      </c>
      <c r="J84" s="184" t="str">
        <f>SUMIFS($I$2:$I$235,$A$2:$A$235,A84,$G$2:$G$235,G84,$H$2:$H$235,H84,$B$2:$B$235,"baseline")</f>
      </c>
      <c r="K84" s="185" t="str">
        <f>J84-I84</f>
      </c>
      <c r="L84" s="186" t="str">
        <f>IF(J84=0,"",100*(J84-I84)/J84)</f>
      </c>
      <c r="M84" s="187" t="n">
        <v>14.185456802216</v>
      </c>
      <c r="N84" s="34" t="str">
        <f>IF(ABS(I84-M84)&lt;=0.001,"match","mismatch")</f>
      </c>
    </row>
    <row r="85">
      <c r="A85" t="s">
        <v>164</v>
      </c>
      <c r="B85" t="s">
        <v>250</v>
      </c>
      <c r="C85" s="32" t="s">
        <v>252</v>
      </c>
      <c r="D85" t="s">
        <v>458</v>
      </c>
      <c r="E85"/>
      <c r="F85"/>
      <c r="G85" t="s">
        <v>476</v>
      </c>
      <c r="H85" s="182" t="n">
        <v>2030</v>
      </c>
      <c r="I85" s="183" t="str">
        <f>100*(1-(SUMIFS('CVD_40q30_Age'!$M$2:$M$9361,'CVD_40q30_Age'!$A$2:$A$9361,A85,'CVD_40q30_Age'!$B$2:$B$9361,B85,'CVD_40q30_Age'!$E$2:$E$9361,G85,'CVD_40q30_Age'!$F$2:$F$9361,H85,'CVD_40q30_Age'!$G$2:$G$9361,69))/(SUMIFS('CVD_40q30_Age'!$L$2:$L$9361,'CVD_40q30_Age'!$A$2:$A$9361,A85,'CVD_40q30_Age'!$B$2:$B$9361,B85,'CVD_40q30_Age'!$E$2:$E$9361,G85,'CVD_40q30_Age'!$F$2:$F$9361,H85,'CVD_40q30_Age'!$G$2:$G$9361,30)))</f>
      </c>
      <c r="J85" s="184" t="str">
        <f>SUMIFS($I$2:$I$235,$A$2:$A$235,A85,$G$2:$G$235,G85,$H$2:$H$235,H85,$B$2:$B$235,"baseline")</f>
      </c>
      <c r="K85" s="185" t="str">
        <f>J85-I85</f>
      </c>
      <c r="L85" s="186" t="str">
        <f>IF(J85=0,"",100*(J85-I85)/J85)</f>
      </c>
      <c r="M85" s="187" t="n">
        <v>14.0854510962458</v>
      </c>
      <c r="N85" s="34" t="str">
        <f>IF(ABS(I85-M85)&lt;=0.001,"match","mismatch")</f>
      </c>
    </row>
    <row r="86">
      <c r="A86" t="s">
        <v>164</v>
      </c>
      <c r="B86" t="s">
        <v>250</v>
      </c>
      <c r="C86" s="32" t="s">
        <v>252</v>
      </c>
      <c r="D86" t="s">
        <v>458</v>
      </c>
      <c r="E86"/>
      <c r="F86"/>
      <c r="G86" t="s">
        <v>476</v>
      </c>
      <c r="H86" s="182" t="n">
        <v>2031</v>
      </c>
      <c r="I86" s="183" t="str">
        <f>100*(1-(SUMIFS('CVD_40q30_Age'!$M$2:$M$9361,'CVD_40q30_Age'!$A$2:$A$9361,A86,'CVD_40q30_Age'!$B$2:$B$9361,B86,'CVD_40q30_Age'!$E$2:$E$9361,G86,'CVD_40q30_Age'!$F$2:$F$9361,H86,'CVD_40q30_Age'!$G$2:$G$9361,69))/(SUMIFS('CVD_40q30_Age'!$L$2:$L$9361,'CVD_40q30_Age'!$A$2:$A$9361,A86,'CVD_40q30_Age'!$B$2:$B$9361,B86,'CVD_40q30_Age'!$E$2:$E$9361,G86,'CVD_40q30_Age'!$F$2:$F$9361,H86,'CVD_40q30_Age'!$G$2:$G$9361,30)))</f>
      </c>
      <c r="J86" s="184" t="str">
        <f>SUMIFS($I$2:$I$235,$A$2:$A$235,A86,$G$2:$G$235,G86,$H$2:$H$235,H86,$B$2:$B$235,"baseline")</f>
      </c>
      <c r="K86" s="185" t="str">
        <f>J86-I86</f>
      </c>
      <c r="L86" s="186" t="str">
        <f>IF(J86=0,"",100*(J86-I86)/J86)</f>
      </c>
      <c r="M86" s="187" t="n">
        <v>13.9628412970358</v>
      </c>
      <c r="N86" s="34" t="str">
        <f>IF(ABS(I86-M86)&lt;=0.001,"match","mismatch")</f>
      </c>
    </row>
    <row r="87">
      <c r="A87" t="s">
        <v>164</v>
      </c>
      <c r="B87" t="s">
        <v>250</v>
      </c>
      <c r="C87" s="32" t="s">
        <v>252</v>
      </c>
      <c r="D87" t="s">
        <v>458</v>
      </c>
      <c r="E87"/>
      <c r="F87"/>
      <c r="G87" t="s">
        <v>476</v>
      </c>
      <c r="H87" s="182" t="n">
        <v>2032</v>
      </c>
      <c r="I87" s="183" t="str">
        <f>100*(1-(SUMIFS('CVD_40q30_Age'!$M$2:$M$9361,'CVD_40q30_Age'!$A$2:$A$9361,A87,'CVD_40q30_Age'!$B$2:$B$9361,B87,'CVD_40q30_Age'!$E$2:$E$9361,G87,'CVD_40q30_Age'!$F$2:$F$9361,H87,'CVD_40q30_Age'!$G$2:$G$9361,69))/(SUMIFS('CVD_40q30_Age'!$L$2:$L$9361,'CVD_40q30_Age'!$A$2:$A$9361,A87,'CVD_40q30_Age'!$B$2:$B$9361,B87,'CVD_40q30_Age'!$E$2:$E$9361,G87,'CVD_40q30_Age'!$F$2:$F$9361,H87,'CVD_40q30_Age'!$G$2:$G$9361,30)))</f>
      </c>
      <c r="J87" s="184" t="str">
        <f>SUMIFS($I$2:$I$235,$A$2:$A$235,A87,$G$2:$G$235,G87,$H$2:$H$235,H87,$B$2:$B$235,"baseline")</f>
      </c>
      <c r="K87" s="185" t="str">
        <f>J87-I87</f>
      </c>
      <c r="L87" s="186" t="str">
        <f>IF(J87=0,"",100*(J87-I87)/J87)</f>
      </c>
      <c r="M87" s="187" t="n">
        <v>13.8332412182723</v>
      </c>
      <c r="N87" s="34" t="str">
        <f>IF(ABS(I87-M87)&lt;=0.001,"match","mismatch")</f>
      </c>
    </row>
    <row r="88">
      <c r="A88" t="s">
        <v>164</v>
      </c>
      <c r="B88" t="s">
        <v>250</v>
      </c>
      <c r="C88" s="32" t="s">
        <v>252</v>
      </c>
      <c r="D88" t="s">
        <v>458</v>
      </c>
      <c r="E88"/>
      <c r="F88"/>
      <c r="G88" t="s">
        <v>476</v>
      </c>
      <c r="H88" s="182" t="n">
        <v>2033</v>
      </c>
      <c r="I88" s="183" t="str">
        <f>100*(1-(SUMIFS('CVD_40q30_Age'!$M$2:$M$9361,'CVD_40q30_Age'!$A$2:$A$9361,A88,'CVD_40q30_Age'!$B$2:$B$9361,B88,'CVD_40q30_Age'!$E$2:$E$9361,G88,'CVD_40q30_Age'!$F$2:$F$9361,H88,'CVD_40q30_Age'!$G$2:$G$9361,69))/(SUMIFS('CVD_40q30_Age'!$L$2:$L$9361,'CVD_40q30_Age'!$A$2:$A$9361,A88,'CVD_40q30_Age'!$B$2:$B$9361,B88,'CVD_40q30_Age'!$E$2:$E$9361,G88,'CVD_40q30_Age'!$F$2:$F$9361,H88,'CVD_40q30_Age'!$G$2:$G$9361,30)))</f>
      </c>
      <c r="J88" s="184" t="str">
        <f>SUMIFS($I$2:$I$235,$A$2:$A$235,A88,$G$2:$G$235,G88,$H$2:$H$235,H88,$B$2:$B$235,"baseline")</f>
      </c>
      <c r="K88" s="185" t="str">
        <f>J88-I88</f>
      </c>
      <c r="L88" s="186" t="str">
        <f>IF(J88=0,"",100*(J88-I88)/J88)</f>
      </c>
      <c r="M88" s="187" t="n">
        <v>13.6929556570148</v>
      </c>
      <c r="N88" s="34" t="str">
        <f>IF(ABS(I88-M88)&lt;=0.001,"match","mismatch")</f>
      </c>
    </row>
    <row r="89">
      <c r="A89" t="s">
        <v>164</v>
      </c>
      <c r="B89" t="s">
        <v>250</v>
      </c>
      <c r="C89" s="32" t="s">
        <v>252</v>
      </c>
      <c r="D89" t="s">
        <v>458</v>
      </c>
      <c r="E89"/>
      <c r="F89"/>
      <c r="G89" t="s">
        <v>476</v>
      </c>
      <c r="H89" s="182" t="n">
        <v>2034</v>
      </c>
      <c r="I89" s="183" t="str">
        <f>100*(1-(SUMIFS('CVD_40q30_Age'!$M$2:$M$9361,'CVD_40q30_Age'!$A$2:$A$9361,A89,'CVD_40q30_Age'!$B$2:$B$9361,B89,'CVD_40q30_Age'!$E$2:$E$9361,G89,'CVD_40q30_Age'!$F$2:$F$9361,H89,'CVD_40q30_Age'!$G$2:$G$9361,69))/(SUMIFS('CVD_40q30_Age'!$L$2:$L$9361,'CVD_40q30_Age'!$A$2:$A$9361,A89,'CVD_40q30_Age'!$B$2:$B$9361,B89,'CVD_40q30_Age'!$E$2:$E$9361,G89,'CVD_40q30_Age'!$F$2:$F$9361,H89,'CVD_40q30_Age'!$G$2:$G$9361,30)))</f>
      </c>
      <c r="J89" s="184" t="str">
        <f>SUMIFS($I$2:$I$235,$A$2:$A$235,A89,$G$2:$G$235,G89,$H$2:$H$235,H89,$B$2:$B$235,"baseline")</f>
      </c>
      <c r="K89" s="185" t="str">
        <f>J89-I89</f>
      </c>
      <c r="L89" s="186" t="str">
        <f>IF(J89=0,"",100*(J89-I89)/J89)</f>
      </c>
      <c r="M89" s="187" t="n">
        <v>13.5593777141154</v>
      </c>
      <c r="N89" s="34" t="str">
        <f>IF(ABS(I89-M89)&lt;=0.001,"match","mismatch")</f>
      </c>
    </row>
    <row r="90">
      <c r="A90" t="s">
        <v>164</v>
      </c>
      <c r="B90" t="s">
        <v>250</v>
      </c>
      <c r="C90" s="32" t="s">
        <v>252</v>
      </c>
      <c r="D90" t="s">
        <v>458</v>
      </c>
      <c r="E90"/>
      <c r="F90"/>
      <c r="G90" t="s">
        <v>476</v>
      </c>
      <c r="H90" s="182" t="n">
        <v>2035</v>
      </c>
      <c r="I90" s="183" t="str">
        <f>100*(1-(SUMIFS('CVD_40q30_Age'!$M$2:$M$9361,'CVD_40q30_Age'!$A$2:$A$9361,A90,'CVD_40q30_Age'!$B$2:$B$9361,B90,'CVD_40q30_Age'!$E$2:$E$9361,G90,'CVD_40q30_Age'!$F$2:$F$9361,H90,'CVD_40q30_Age'!$G$2:$G$9361,69))/(SUMIFS('CVD_40q30_Age'!$L$2:$L$9361,'CVD_40q30_Age'!$A$2:$A$9361,A90,'CVD_40q30_Age'!$B$2:$B$9361,B90,'CVD_40q30_Age'!$E$2:$E$9361,G90,'CVD_40q30_Age'!$F$2:$F$9361,H90,'CVD_40q30_Age'!$G$2:$G$9361,30)))</f>
      </c>
      <c r="J90" s="184" t="str">
        <f>SUMIFS($I$2:$I$235,$A$2:$A$235,A90,$G$2:$G$235,G90,$H$2:$H$235,H90,$B$2:$B$235,"baseline")</f>
      </c>
      <c r="K90" s="185" t="str">
        <f>J90-I90</f>
      </c>
      <c r="L90" s="186" t="str">
        <f>IF(J90=0,"",100*(J90-I90)/J90)</f>
      </c>
      <c r="M90" s="187" t="n">
        <v>13.4191657340079</v>
      </c>
      <c r="N90" s="34" t="str">
        <f>IF(ABS(I90-M90)&lt;=0.001,"match","mismatch")</f>
      </c>
    </row>
    <row r="91">
      <c r="A91" t="s">
        <v>164</v>
      </c>
      <c r="B91" t="s">
        <v>250</v>
      </c>
      <c r="C91" s="32" t="s">
        <v>252</v>
      </c>
      <c r="D91" t="s">
        <v>458</v>
      </c>
      <c r="E91"/>
      <c r="F91"/>
      <c r="G91" t="s">
        <v>476</v>
      </c>
      <c r="H91" s="182" t="n">
        <v>2036</v>
      </c>
      <c r="I91" s="183" t="str">
        <f>100*(1-(SUMIFS('CVD_40q30_Age'!$M$2:$M$9361,'CVD_40q30_Age'!$A$2:$A$9361,A91,'CVD_40q30_Age'!$B$2:$B$9361,B91,'CVD_40q30_Age'!$E$2:$E$9361,G91,'CVD_40q30_Age'!$F$2:$F$9361,H91,'CVD_40q30_Age'!$G$2:$G$9361,69))/(SUMIFS('CVD_40q30_Age'!$L$2:$L$9361,'CVD_40q30_Age'!$A$2:$A$9361,A91,'CVD_40q30_Age'!$B$2:$B$9361,B91,'CVD_40q30_Age'!$E$2:$E$9361,G91,'CVD_40q30_Age'!$F$2:$F$9361,H91,'CVD_40q30_Age'!$G$2:$G$9361,30)))</f>
      </c>
      <c r="J91" s="184" t="str">
        <f>SUMIFS($I$2:$I$235,$A$2:$A$235,A91,$G$2:$G$235,G91,$H$2:$H$235,H91,$B$2:$B$235,"baseline")</f>
      </c>
      <c r="K91" s="185" t="str">
        <f>J91-I91</f>
      </c>
      <c r="L91" s="186" t="str">
        <f>IF(J91=0,"",100*(J91-I91)/J91)</f>
      </c>
      <c r="M91" s="187" t="n">
        <v>13.2854146189142</v>
      </c>
      <c r="N91" s="34" t="str">
        <f>IF(ABS(I91-M91)&lt;=0.001,"match","mismatch")</f>
      </c>
    </row>
    <row r="92">
      <c r="A92" t="s">
        <v>164</v>
      </c>
      <c r="B92" t="s">
        <v>250</v>
      </c>
      <c r="C92" s="32" t="s">
        <v>252</v>
      </c>
      <c r="D92" t="s">
        <v>458</v>
      </c>
      <c r="E92"/>
      <c r="F92"/>
      <c r="G92" t="s">
        <v>476</v>
      </c>
      <c r="H92" s="182" t="n">
        <v>2037</v>
      </c>
      <c r="I92" s="183" t="str">
        <f>100*(1-(SUMIFS('CVD_40q30_Age'!$M$2:$M$9361,'CVD_40q30_Age'!$A$2:$A$9361,A92,'CVD_40q30_Age'!$B$2:$B$9361,B92,'CVD_40q30_Age'!$E$2:$E$9361,G92,'CVD_40q30_Age'!$F$2:$F$9361,H92,'CVD_40q30_Age'!$G$2:$G$9361,69))/(SUMIFS('CVD_40q30_Age'!$L$2:$L$9361,'CVD_40q30_Age'!$A$2:$A$9361,A92,'CVD_40q30_Age'!$B$2:$B$9361,B92,'CVD_40q30_Age'!$E$2:$E$9361,G92,'CVD_40q30_Age'!$F$2:$F$9361,H92,'CVD_40q30_Age'!$G$2:$G$9361,30)))</f>
      </c>
      <c r="J92" s="184" t="str">
        <f>SUMIFS($I$2:$I$235,$A$2:$A$235,A92,$G$2:$G$235,G92,$H$2:$H$235,H92,$B$2:$B$235,"baseline")</f>
      </c>
      <c r="K92" s="185" t="str">
        <f>J92-I92</f>
      </c>
      <c r="L92" s="186" t="str">
        <f>IF(J92=0,"",100*(J92-I92)/J92)</f>
      </c>
      <c r="M92" s="187" t="n">
        <v>13.1485490069657</v>
      </c>
      <c r="N92" s="34" t="str">
        <f>IF(ABS(I92-M92)&lt;=0.001,"match","mismatch")</f>
      </c>
    </row>
    <row r="93">
      <c r="A93" t="s">
        <v>164</v>
      </c>
      <c r="B93" t="s">
        <v>250</v>
      </c>
      <c r="C93" s="32" t="s">
        <v>252</v>
      </c>
      <c r="D93" t="s">
        <v>458</v>
      </c>
      <c r="E93"/>
      <c r="F93"/>
      <c r="G93" t="s">
        <v>476</v>
      </c>
      <c r="H93" s="182" t="n">
        <v>2038</v>
      </c>
      <c r="I93" s="183" t="str">
        <f>100*(1-(SUMIFS('CVD_40q30_Age'!$M$2:$M$9361,'CVD_40q30_Age'!$A$2:$A$9361,A93,'CVD_40q30_Age'!$B$2:$B$9361,B93,'CVD_40q30_Age'!$E$2:$E$9361,G93,'CVD_40q30_Age'!$F$2:$F$9361,H93,'CVD_40q30_Age'!$G$2:$G$9361,69))/(SUMIFS('CVD_40q30_Age'!$L$2:$L$9361,'CVD_40q30_Age'!$A$2:$A$9361,A93,'CVD_40q30_Age'!$B$2:$B$9361,B93,'CVD_40q30_Age'!$E$2:$E$9361,G93,'CVD_40q30_Age'!$F$2:$F$9361,H93,'CVD_40q30_Age'!$G$2:$G$9361,30)))</f>
      </c>
      <c r="J93" s="184" t="str">
        <f>SUMIFS($I$2:$I$235,$A$2:$A$235,A93,$G$2:$G$235,G93,$H$2:$H$235,H93,$B$2:$B$235,"baseline")</f>
      </c>
      <c r="K93" s="185" t="str">
        <f>J93-I93</f>
      </c>
      <c r="L93" s="186" t="str">
        <f>IF(J93=0,"",100*(J93-I93)/J93)</f>
      </c>
      <c r="M93" s="187" t="n">
        <v>13.007767370425</v>
      </c>
      <c r="N93" s="34" t="str">
        <f>IF(ABS(I93-M93)&lt;=0.001,"match","mismatch")</f>
      </c>
    </row>
    <row r="94">
      <c r="A94" t="s">
        <v>164</v>
      </c>
      <c r="B94" t="s">
        <v>250</v>
      </c>
      <c r="C94" s="32" t="s">
        <v>252</v>
      </c>
      <c r="D94" t="s">
        <v>458</v>
      </c>
      <c r="E94"/>
      <c r="F94"/>
      <c r="G94" t="s">
        <v>476</v>
      </c>
      <c r="H94" s="182" t="n">
        <v>2039</v>
      </c>
      <c r="I94" s="183" t="str">
        <f>100*(1-(SUMIFS('CVD_40q30_Age'!$M$2:$M$9361,'CVD_40q30_Age'!$A$2:$A$9361,A94,'CVD_40q30_Age'!$B$2:$B$9361,B94,'CVD_40q30_Age'!$E$2:$E$9361,G94,'CVD_40q30_Age'!$F$2:$F$9361,H94,'CVD_40q30_Age'!$G$2:$G$9361,69))/(SUMIFS('CVD_40q30_Age'!$L$2:$L$9361,'CVD_40q30_Age'!$A$2:$A$9361,A94,'CVD_40q30_Age'!$B$2:$B$9361,B94,'CVD_40q30_Age'!$E$2:$E$9361,G94,'CVD_40q30_Age'!$F$2:$F$9361,H94,'CVD_40q30_Age'!$G$2:$G$9361,30)))</f>
      </c>
      <c r="J94" s="184" t="str">
        <f>SUMIFS($I$2:$I$235,$A$2:$A$235,A94,$G$2:$G$235,G94,$H$2:$H$235,H94,$B$2:$B$235,"baseline")</f>
      </c>
      <c r="K94" s="185" t="str">
        <f>J94-I94</f>
      </c>
      <c r="L94" s="186" t="str">
        <f>IF(J94=0,"",100*(J94-I94)/J94)</f>
      </c>
      <c r="M94" s="187" t="n">
        <v>12.874444538202</v>
      </c>
      <c r="N94" s="34" t="str">
        <f>IF(ABS(I94-M94)&lt;=0.001,"match","mismatch")</f>
      </c>
    </row>
    <row r="95">
      <c r="A95" t="s">
        <v>164</v>
      </c>
      <c r="B95" t="s">
        <v>250</v>
      </c>
      <c r="C95" s="32" t="s">
        <v>252</v>
      </c>
      <c r="D95" t="s">
        <v>458</v>
      </c>
      <c r="E95"/>
      <c r="F95"/>
      <c r="G95" t="s">
        <v>476</v>
      </c>
      <c r="H95" s="182" t="n">
        <v>2040</v>
      </c>
      <c r="I95" s="183" t="str">
        <f>100*(1-(SUMIFS('CVD_40q30_Age'!$M$2:$M$9361,'CVD_40q30_Age'!$A$2:$A$9361,A95,'CVD_40q30_Age'!$B$2:$B$9361,B95,'CVD_40q30_Age'!$E$2:$E$9361,G95,'CVD_40q30_Age'!$F$2:$F$9361,H95,'CVD_40q30_Age'!$G$2:$G$9361,69))/(SUMIFS('CVD_40q30_Age'!$L$2:$L$9361,'CVD_40q30_Age'!$A$2:$A$9361,A95,'CVD_40q30_Age'!$B$2:$B$9361,B95,'CVD_40q30_Age'!$E$2:$E$9361,G95,'CVD_40q30_Age'!$F$2:$F$9361,H95,'CVD_40q30_Age'!$G$2:$G$9361,30)))</f>
      </c>
      <c r="J95" s="184" t="str">
        <f>SUMIFS($I$2:$I$235,$A$2:$A$235,A95,$G$2:$G$235,G95,$H$2:$H$235,H95,$B$2:$B$235,"baseline")</f>
      </c>
      <c r="K95" s="185" t="str">
        <f>J95-I95</f>
      </c>
      <c r="L95" s="186" t="str">
        <f>IF(J95=0,"",100*(J95-I95)/J95)</f>
      </c>
      <c r="M95" s="187" t="n">
        <v>12.7340433046079</v>
      </c>
      <c r="N95" s="34" t="str">
        <f>IF(ABS(I95-M95)&lt;=0.001,"match","mismatch")</f>
      </c>
    </row>
    <row r="96">
      <c r="A96" t="s">
        <v>164</v>
      </c>
      <c r="B96" t="s">
        <v>250</v>
      </c>
      <c r="C96" s="32" t="s">
        <v>252</v>
      </c>
      <c r="D96" t="s">
        <v>458</v>
      </c>
      <c r="E96"/>
      <c r="F96"/>
      <c r="G96" t="s">
        <v>476</v>
      </c>
      <c r="H96" s="182" t="n">
        <v>2041</v>
      </c>
      <c r="I96" s="183" t="str">
        <f>100*(1-(SUMIFS('CVD_40q30_Age'!$M$2:$M$9361,'CVD_40q30_Age'!$A$2:$A$9361,A96,'CVD_40q30_Age'!$B$2:$B$9361,B96,'CVD_40q30_Age'!$E$2:$E$9361,G96,'CVD_40q30_Age'!$F$2:$F$9361,H96,'CVD_40q30_Age'!$G$2:$G$9361,69))/(SUMIFS('CVD_40q30_Age'!$L$2:$L$9361,'CVD_40q30_Age'!$A$2:$A$9361,A96,'CVD_40q30_Age'!$B$2:$B$9361,B96,'CVD_40q30_Age'!$E$2:$E$9361,G96,'CVD_40q30_Age'!$F$2:$F$9361,H96,'CVD_40q30_Age'!$G$2:$G$9361,30)))</f>
      </c>
      <c r="J96" s="184" t="str">
        <f>SUMIFS($I$2:$I$235,$A$2:$A$235,A96,$G$2:$G$235,G96,$H$2:$H$235,H96,$B$2:$B$235,"baseline")</f>
      </c>
      <c r="K96" s="185" t="str">
        <f>J96-I96</f>
      </c>
      <c r="L96" s="186" t="str">
        <f>IF(J96=0,"",100*(J96-I96)/J96)</f>
      </c>
      <c r="M96" s="187" t="n">
        <v>12.5936836704242</v>
      </c>
      <c r="N96" s="34" t="str">
        <f>IF(ABS(I96-M96)&lt;=0.001,"match","mismatch")</f>
      </c>
    </row>
    <row r="97">
      <c r="A97" t="s">
        <v>164</v>
      </c>
      <c r="B97" t="s">
        <v>250</v>
      </c>
      <c r="C97" s="32" t="s">
        <v>252</v>
      </c>
      <c r="D97" t="s">
        <v>458</v>
      </c>
      <c r="E97"/>
      <c r="F97"/>
      <c r="G97" t="s">
        <v>476</v>
      </c>
      <c r="H97" s="182" t="n">
        <v>2042</v>
      </c>
      <c r="I97" s="183" t="str">
        <f>100*(1-(SUMIFS('CVD_40q30_Age'!$M$2:$M$9361,'CVD_40q30_Age'!$A$2:$A$9361,A97,'CVD_40q30_Age'!$B$2:$B$9361,B97,'CVD_40q30_Age'!$E$2:$E$9361,G97,'CVD_40q30_Age'!$F$2:$F$9361,H97,'CVD_40q30_Age'!$G$2:$G$9361,69))/(SUMIFS('CVD_40q30_Age'!$L$2:$L$9361,'CVD_40q30_Age'!$A$2:$A$9361,A97,'CVD_40q30_Age'!$B$2:$B$9361,B97,'CVD_40q30_Age'!$E$2:$E$9361,G97,'CVD_40q30_Age'!$F$2:$F$9361,H97,'CVD_40q30_Age'!$G$2:$G$9361,30)))</f>
      </c>
      <c r="J97" s="184" t="str">
        <f>SUMIFS($I$2:$I$235,$A$2:$A$235,A97,$G$2:$G$235,G97,$H$2:$H$235,H97,$B$2:$B$235,"baseline")</f>
      </c>
      <c r="K97" s="185" t="str">
        <f>J97-I97</f>
      </c>
      <c r="L97" s="186" t="str">
        <f>IF(J97=0,"",100*(J97-I97)/J97)</f>
      </c>
      <c r="M97" s="187" t="n">
        <v>12.4500803368379</v>
      </c>
      <c r="N97" s="34" t="str">
        <f>IF(ABS(I97-M97)&lt;=0.001,"match","mismatch")</f>
      </c>
    </row>
    <row r="98">
      <c r="A98" t="s">
        <v>164</v>
      </c>
      <c r="B98" t="s">
        <v>250</v>
      </c>
      <c r="C98" s="32" t="s">
        <v>252</v>
      </c>
      <c r="D98" t="s">
        <v>458</v>
      </c>
      <c r="E98"/>
      <c r="F98"/>
      <c r="G98" t="s">
        <v>476</v>
      </c>
      <c r="H98" s="182" t="n">
        <v>2043</v>
      </c>
      <c r="I98" s="183" t="str">
        <f>100*(1-(SUMIFS('CVD_40q30_Age'!$M$2:$M$9361,'CVD_40q30_Age'!$A$2:$A$9361,A98,'CVD_40q30_Age'!$B$2:$B$9361,B98,'CVD_40q30_Age'!$E$2:$E$9361,G98,'CVD_40q30_Age'!$F$2:$F$9361,H98,'CVD_40q30_Age'!$G$2:$G$9361,69))/(SUMIFS('CVD_40q30_Age'!$L$2:$L$9361,'CVD_40q30_Age'!$A$2:$A$9361,A98,'CVD_40q30_Age'!$B$2:$B$9361,B98,'CVD_40q30_Age'!$E$2:$E$9361,G98,'CVD_40q30_Age'!$F$2:$F$9361,H98,'CVD_40q30_Age'!$G$2:$G$9361,30)))</f>
      </c>
      <c r="J98" s="184" t="str">
        <f>SUMIFS($I$2:$I$235,$A$2:$A$235,A98,$G$2:$G$235,G98,$H$2:$H$235,H98,$B$2:$B$235,"baseline")</f>
      </c>
      <c r="K98" s="185" t="str">
        <f>J98-I98</f>
      </c>
      <c r="L98" s="186" t="str">
        <f>IF(J98=0,"",100*(J98-I98)/J98)</f>
      </c>
      <c r="M98" s="187" t="n">
        <v>12.3010292118944</v>
      </c>
      <c r="N98" s="34" t="str">
        <f>IF(ABS(I98-M98)&lt;=0.001,"match","mismatch")</f>
      </c>
    </row>
    <row r="99">
      <c r="A99" t="s">
        <v>164</v>
      </c>
      <c r="B99" t="s">
        <v>250</v>
      </c>
      <c r="C99" s="32" t="s">
        <v>252</v>
      </c>
      <c r="D99" t="s">
        <v>458</v>
      </c>
      <c r="E99"/>
      <c r="F99"/>
      <c r="G99" t="s">
        <v>476</v>
      </c>
      <c r="H99" s="182" t="n">
        <v>2044</v>
      </c>
      <c r="I99" s="183" t="str">
        <f>100*(1-(SUMIFS('CVD_40q30_Age'!$M$2:$M$9361,'CVD_40q30_Age'!$A$2:$A$9361,A99,'CVD_40q30_Age'!$B$2:$B$9361,B99,'CVD_40q30_Age'!$E$2:$E$9361,G99,'CVD_40q30_Age'!$F$2:$F$9361,H99,'CVD_40q30_Age'!$G$2:$G$9361,69))/(SUMIFS('CVD_40q30_Age'!$L$2:$L$9361,'CVD_40q30_Age'!$A$2:$A$9361,A99,'CVD_40q30_Age'!$B$2:$B$9361,B99,'CVD_40q30_Age'!$E$2:$E$9361,G99,'CVD_40q30_Age'!$F$2:$F$9361,H99,'CVD_40q30_Age'!$G$2:$G$9361,30)))</f>
      </c>
      <c r="J99" s="184" t="str">
        <f>SUMIFS($I$2:$I$235,$A$2:$A$235,A99,$G$2:$G$235,G99,$H$2:$H$235,H99,$B$2:$B$235,"baseline")</f>
      </c>
      <c r="K99" s="185" t="str">
        <f>J99-I99</f>
      </c>
      <c r="L99" s="186" t="str">
        <f>IF(J99=0,"",100*(J99-I99)/J99)</f>
      </c>
      <c r="M99" s="187" t="n">
        <v>12.1545019416116</v>
      </c>
      <c r="N99" s="34" t="str">
        <f>IF(ABS(I99-M99)&lt;=0.001,"match","mismatch")</f>
      </c>
    </row>
    <row r="100">
      <c r="A100" t="s">
        <v>164</v>
      </c>
      <c r="B100" t="s">
        <v>250</v>
      </c>
      <c r="C100" s="32" t="s">
        <v>252</v>
      </c>
      <c r="D100" t="s">
        <v>458</v>
      </c>
      <c r="E100"/>
      <c r="F100"/>
      <c r="G100" t="s">
        <v>476</v>
      </c>
      <c r="H100" s="182" t="n">
        <v>2045</v>
      </c>
      <c r="I100" s="183" t="str">
        <f>100*(1-(SUMIFS('CVD_40q30_Age'!$M$2:$M$9361,'CVD_40q30_Age'!$A$2:$A$9361,A100,'CVD_40q30_Age'!$B$2:$B$9361,B100,'CVD_40q30_Age'!$E$2:$E$9361,G100,'CVD_40q30_Age'!$F$2:$F$9361,H100,'CVD_40q30_Age'!$G$2:$G$9361,69))/(SUMIFS('CVD_40q30_Age'!$L$2:$L$9361,'CVD_40q30_Age'!$A$2:$A$9361,A100,'CVD_40q30_Age'!$B$2:$B$9361,B100,'CVD_40q30_Age'!$E$2:$E$9361,G100,'CVD_40q30_Age'!$F$2:$F$9361,H100,'CVD_40q30_Age'!$G$2:$G$9361,30)))</f>
      </c>
      <c r="J100" s="184" t="str">
        <f>SUMIFS($I$2:$I$235,$A$2:$A$235,A100,$G$2:$G$235,G100,$H$2:$H$235,H100,$B$2:$B$235,"baseline")</f>
      </c>
      <c r="K100" s="185" t="str">
        <f>J100-I100</f>
      </c>
      <c r="L100" s="186" t="str">
        <f>IF(J100=0,"",100*(J100-I100)/J100)</f>
      </c>
      <c r="M100" s="187" t="n">
        <v>12.0162103594613</v>
      </c>
      <c r="N100" s="34" t="str">
        <f>IF(ABS(I100-M100)&lt;=0.001,"match","mismatch")</f>
      </c>
    </row>
    <row r="101">
      <c r="A101" t="s">
        <v>164</v>
      </c>
      <c r="B101" t="s">
        <v>250</v>
      </c>
      <c r="C101" s="32" t="s">
        <v>252</v>
      </c>
      <c r="D101" t="s">
        <v>458</v>
      </c>
      <c r="E101"/>
      <c r="F101"/>
      <c r="G101" t="s">
        <v>476</v>
      </c>
      <c r="H101" s="182" t="n">
        <v>2046</v>
      </c>
      <c r="I101" s="183" t="str">
        <f>100*(1-(SUMIFS('CVD_40q30_Age'!$M$2:$M$9361,'CVD_40q30_Age'!$A$2:$A$9361,A101,'CVD_40q30_Age'!$B$2:$B$9361,B101,'CVD_40q30_Age'!$E$2:$E$9361,G101,'CVD_40q30_Age'!$F$2:$F$9361,H101,'CVD_40q30_Age'!$G$2:$G$9361,69))/(SUMIFS('CVD_40q30_Age'!$L$2:$L$9361,'CVD_40q30_Age'!$A$2:$A$9361,A101,'CVD_40q30_Age'!$B$2:$B$9361,B101,'CVD_40q30_Age'!$E$2:$E$9361,G101,'CVD_40q30_Age'!$F$2:$F$9361,H101,'CVD_40q30_Age'!$G$2:$G$9361,30)))</f>
      </c>
      <c r="J101" s="184" t="str">
        <f>SUMIFS($I$2:$I$235,$A$2:$A$235,A101,$G$2:$G$235,G101,$H$2:$H$235,H101,$B$2:$B$235,"baseline")</f>
      </c>
      <c r="K101" s="185" t="str">
        <f>J101-I101</f>
      </c>
      <c r="L101" s="186" t="str">
        <f>IF(J101=0,"",100*(J101-I101)/J101)</f>
      </c>
      <c r="M101" s="187" t="n">
        <v>11.8756252222815</v>
      </c>
      <c r="N101" s="34" t="str">
        <f>IF(ABS(I101-M101)&lt;=0.001,"match","mismatch")</f>
      </c>
    </row>
    <row r="102">
      <c r="A102" t="s">
        <v>164</v>
      </c>
      <c r="B102" t="s">
        <v>250</v>
      </c>
      <c r="C102" s="32" t="s">
        <v>252</v>
      </c>
      <c r="D102" t="s">
        <v>458</v>
      </c>
      <c r="E102"/>
      <c r="F102"/>
      <c r="G102" t="s">
        <v>476</v>
      </c>
      <c r="H102" s="182" t="n">
        <v>2047</v>
      </c>
      <c r="I102" s="183" t="str">
        <f>100*(1-(SUMIFS('CVD_40q30_Age'!$M$2:$M$9361,'CVD_40q30_Age'!$A$2:$A$9361,A102,'CVD_40q30_Age'!$B$2:$B$9361,B102,'CVD_40q30_Age'!$E$2:$E$9361,G102,'CVD_40q30_Age'!$F$2:$F$9361,H102,'CVD_40q30_Age'!$G$2:$G$9361,69))/(SUMIFS('CVD_40q30_Age'!$L$2:$L$9361,'CVD_40q30_Age'!$A$2:$A$9361,A102,'CVD_40q30_Age'!$B$2:$B$9361,B102,'CVD_40q30_Age'!$E$2:$E$9361,G102,'CVD_40q30_Age'!$F$2:$F$9361,H102,'CVD_40q30_Age'!$G$2:$G$9361,30)))</f>
      </c>
      <c r="J102" s="184" t="str">
        <f>SUMIFS($I$2:$I$235,$A$2:$A$235,A102,$G$2:$G$235,G102,$H$2:$H$235,H102,$B$2:$B$235,"baseline")</f>
      </c>
      <c r="K102" s="185" t="str">
        <f>J102-I102</f>
      </c>
      <c r="L102" s="186" t="str">
        <f>IF(J102=0,"",100*(J102-I102)/J102)</f>
      </c>
      <c r="M102" s="187" t="n">
        <v>11.7343169943895</v>
      </c>
      <c r="N102" s="34" t="str">
        <f>IF(ABS(I102-M102)&lt;=0.001,"match","mismatch")</f>
      </c>
    </row>
    <row r="103">
      <c r="A103" t="s">
        <v>164</v>
      </c>
      <c r="B103" t="s">
        <v>250</v>
      </c>
      <c r="C103" s="32" t="s">
        <v>252</v>
      </c>
      <c r="D103" t="s">
        <v>458</v>
      </c>
      <c r="E103"/>
      <c r="F103"/>
      <c r="G103" t="s">
        <v>476</v>
      </c>
      <c r="H103" s="182" t="n">
        <v>2048</v>
      </c>
      <c r="I103" s="183" t="str">
        <f>100*(1-(SUMIFS('CVD_40q30_Age'!$M$2:$M$9361,'CVD_40q30_Age'!$A$2:$A$9361,A103,'CVD_40q30_Age'!$B$2:$B$9361,B103,'CVD_40q30_Age'!$E$2:$E$9361,G103,'CVD_40q30_Age'!$F$2:$F$9361,H103,'CVD_40q30_Age'!$G$2:$G$9361,69))/(SUMIFS('CVD_40q30_Age'!$L$2:$L$9361,'CVD_40q30_Age'!$A$2:$A$9361,A103,'CVD_40q30_Age'!$B$2:$B$9361,B103,'CVD_40q30_Age'!$E$2:$E$9361,G103,'CVD_40q30_Age'!$F$2:$F$9361,H103,'CVD_40q30_Age'!$G$2:$G$9361,30)))</f>
      </c>
      <c r="J103" s="184" t="str">
        <f>SUMIFS($I$2:$I$235,$A$2:$A$235,A103,$G$2:$G$235,G103,$H$2:$H$235,H103,$B$2:$B$235,"baseline")</f>
      </c>
      <c r="K103" s="185" t="str">
        <f>J103-I103</f>
      </c>
      <c r="L103" s="186" t="str">
        <f>IF(J103=0,"",100*(J103-I103)/J103)</f>
      </c>
      <c r="M103" s="187" t="n">
        <v>11.5884420497607</v>
      </c>
      <c r="N103" s="34" t="str">
        <f>IF(ABS(I103-M103)&lt;=0.001,"match","mismatch")</f>
      </c>
    </row>
    <row r="104">
      <c r="A104" t="s">
        <v>164</v>
      </c>
      <c r="B104" t="s">
        <v>250</v>
      </c>
      <c r="C104" s="32" t="s">
        <v>252</v>
      </c>
      <c r="D104" t="s">
        <v>458</v>
      </c>
      <c r="E104"/>
      <c r="F104"/>
      <c r="G104" t="s">
        <v>476</v>
      </c>
      <c r="H104" s="182" t="n">
        <v>2049</v>
      </c>
      <c r="I104" s="183" t="str">
        <f>100*(1-(SUMIFS('CVD_40q30_Age'!$M$2:$M$9361,'CVD_40q30_Age'!$A$2:$A$9361,A104,'CVD_40q30_Age'!$B$2:$B$9361,B104,'CVD_40q30_Age'!$E$2:$E$9361,G104,'CVD_40q30_Age'!$F$2:$F$9361,H104,'CVD_40q30_Age'!$G$2:$G$9361,69))/(SUMIFS('CVD_40q30_Age'!$L$2:$L$9361,'CVD_40q30_Age'!$A$2:$A$9361,A104,'CVD_40q30_Age'!$B$2:$B$9361,B104,'CVD_40q30_Age'!$E$2:$E$9361,G104,'CVD_40q30_Age'!$F$2:$F$9361,H104,'CVD_40q30_Age'!$G$2:$G$9361,30)))</f>
      </c>
      <c r="J104" s="184" t="str">
        <f>SUMIFS($I$2:$I$235,$A$2:$A$235,A104,$G$2:$G$235,G104,$H$2:$H$235,H104,$B$2:$B$235,"baseline")</f>
      </c>
      <c r="K104" s="185" t="str">
        <f>J104-I104</f>
      </c>
      <c r="L104" s="186" t="str">
        <f>IF(J104=0,"",100*(J104-I104)/J104)</f>
      </c>
      <c r="M104" s="187" t="n">
        <v>11.4509082348388</v>
      </c>
      <c r="N104" s="34" t="str">
        <f>IF(ABS(I104-M104)&lt;=0.001,"match","mismatch")</f>
      </c>
    </row>
    <row r="105">
      <c r="A105" t="s">
        <v>164</v>
      </c>
      <c r="B105" t="s">
        <v>250</v>
      </c>
      <c r="C105" s="32" t="s">
        <v>252</v>
      </c>
      <c r="D105" t="s">
        <v>458</v>
      </c>
      <c r="E105"/>
      <c r="F105"/>
      <c r="G105" t="s">
        <v>476</v>
      </c>
      <c r="H105" s="182" t="n">
        <v>2050</v>
      </c>
      <c r="I105" s="183" t="str">
        <f>100*(1-(SUMIFS('CVD_40q30_Age'!$M$2:$M$9361,'CVD_40q30_Age'!$A$2:$A$9361,A105,'CVD_40q30_Age'!$B$2:$B$9361,B105,'CVD_40q30_Age'!$E$2:$E$9361,G105,'CVD_40q30_Age'!$F$2:$F$9361,H105,'CVD_40q30_Age'!$G$2:$G$9361,69))/(SUMIFS('CVD_40q30_Age'!$L$2:$L$9361,'CVD_40q30_Age'!$A$2:$A$9361,A105,'CVD_40q30_Age'!$B$2:$B$9361,B105,'CVD_40q30_Age'!$E$2:$E$9361,G105,'CVD_40q30_Age'!$F$2:$F$9361,H105,'CVD_40q30_Age'!$G$2:$G$9361,30)))</f>
      </c>
      <c r="J105" s="184" t="str">
        <f>SUMIFS($I$2:$I$235,$A$2:$A$235,A105,$G$2:$G$235,G105,$H$2:$H$235,H105,$B$2:$B$235,"baseline")</f>
      </c>
      <c r="K105" s="185" t="str">
        <f>J105-I105</f>
      </c>
      <c r="L105" s="186" t="str">
        <f>IF(J105=0,"",100*(J105-I105)/J105)</f>
      </c>
      <c r="M105" s="187" t="n">
        <v>11.3201866269837</v>
      </c>
      <c r="N105" s="34" t="str">
        <f>IF(ABS(I105-M105)&lt;=0.001,"match","mismatch")</f>
      </c>
    </row>
    <row r="106">
      <c r="A106" t="s">
        <v>164</v>
      </c>
      <c r="B106" t="s">
        <v>253</v>
      </c>
      <c r="C106" s="32" t="s">
        <v>255</v>
      </c>
      <c r="D106" t="s">
        <v>458</v>
      </c>
      <c r="E106"/>
      <c r="F106"/>
      <c r="G106" t="s">
        <v>476</v>
      </c>
      <c r="H106" s="182" t="n">
        <v>2025</v>
      </c>
      <c r="I106" s="183" t="str">
        <f>100*(1-(SUMIFS('CVD_40q30_Age'!$M$2:$M$9361,'CVD_40q30_Age'!$A$2:$A$9361,A106,'CVD_40q30_Age'!$B$2:$B$9361,B106,'CVD_40q30_Age'!$E$2:$E$9361,G106,'CVD_40q30_Age'!$F$2:$F$9361,H106,'CVD_40q30_Age'!$G$2:$G$9361,69))/(SUMIFS('CVD_40q30_Age'!$L$2:$L$9361,'CVD_40q30_Age'!$A$2:$A$9361,A106,'CVD_40q30_Age'!$B$2:$B$9361,B106,'CVD_40q30_Age'!$E$2:$E$9361,G106,'CVD_40q30_Age'!$F$2:$F$9361,H106,'CVD_40q30_Age'!$G$2:$G$9361,30)))</f>
      </c>
      <c r="J106" s="184" t="str">
        <f>SUMIFS($I$2:$I$235,$A$2:$A$235,A106,$G$2:$G$235,G106,$H$2:$H$235,H106,$B$2:$B$235,"baseline")</f>
      </c>
      <c r="K106" s="185" t="str">
        <f>J106-I106</f>
      </c>
      <c r="L106" s="186" t="str">
        <f>IF(J106=0,"",100*(J106-I106)/J106)</f>
      </c>
      <c r="M106" s="187" t="n">
        <v>14.5797064655176</v>
      </c>
      <c r="N106" s="34" t="str">
        <f>IF(ABS(I106-M106)&lt;=0.001,"match","mismatch")</f>
      </c>
    </row>
    <row r="107">
      <c r="A107" t="s">
        <v>164</v>
      </c>
      <c r="B107" t="s">
        <v>253</v>
      </c>
      <c r="C107" s="32" t="s">
        <v>255</v>
      </c>
      <c r="D107" t="s">
        <v>458</v>
      </c>
      <c r="E107"/>
      <c r="F107"/>
      <c r="G107" t="s">
        <v>476</v>
      </c>
      <c r="H107" s="182" t="n">
        <v>2026</v>
      </c>
      <c r="I107" s="183" t="str">
        <f>100*(1-(SUMIFS('CVD_40q30_Age'!$M$2:$M$9361,'CVD_40q30_Age'!$A$2:$A$9361,A107,'CVD_40q30_Age'!$B$2:$B$9361,B107,'CVD_40q30_Age'!$E$2:$E$9361,G107,'CVD_40q30_Age'!$F$2:$F$9361,H107,'CVD_40q30_Age'!$G$2:$G$9361,69))/(SUMIFS('CVD_40q30_Age'!$L$2:$L$9361,'CVD_40q30_Age'!$A$2:$A$9361,A107,'CVD_40q30_Age'!$B$2:$B$9361,B107,'CVD_40q30_Age'!$E$2:$E$9361,G107,'CVD_40q30_Age'!$F$2:$F$9361,H107,'CVD_40q30_Age'!$G$2:$G$9361,30)))</f>
      </c>
      <c r="J107" s="184" t="str">
        <f>SUMIFS($I$2:$I$235,$A$2:$A$235,A107,$G$2:$G$235,G107,$H$2:$H$235,H107,$B$2:$B$235,"baseline")</f>
      </c>
      <c r="K107" s="185" t="str">
        <f>J107-I107</f>
      </c>
      <c r="L107" s="186" t="str">
        <f>IF(J107=0,"",100*(J107-I107)/J107)</f>
      </c>
      <c r="M107" s="187" t="n">
        <v>14.4903377773593</v>
      </c>
      <c r="N107" s="34" t="str">
        <f>IF(ABS(I107-M107)&lt;=0.001,"match","mismatch")</f>
      </c>
    </row>
    <row r="108">
      <c r="A108" t="s">
        <v>164</v>
      </c>
      <c r="B108" t="s">
        <v>253</v>
      </c>
      <c r="C108" s="32" t="s">
        <v>255</v>
      </c>
      <c r="D108" t="s">
        <v>458</v>
      </c>
      <c r="E108"/>
      <c r="F108"/>
      <c r="G108" t="s">
        <v>476</v>
      </c>
      <c r="H108" s="182" t="n">
        <v>2027</v>
      </c>
      <c r="I108" s="183" t="str">
        <f>100*(1-(SUMIFS('CVD_40q30_Age'!$M$2:$M$9361,'CVD_40q30_Age'!$A$2:$A$9361,A108,'CVD_40q30_Age'!$B$2:$B$9361,B108,'CVD_40q30_Age'!$E$2:$E$9361,G108,'CVD_40q30_Age'!$F$2:$F$9361,H108,'CVD_40q30_Age'!$G$2:$G$9361,69))/(SUMIFS('CVD_40q30_Age'!$L$2:$L$9361,'CVD_40q30_Age'!$A$2:$A$9361,A108,'CVD_40q30_Age'!$B$2:$B$9361,B108,'CVD_40q30_Age'!$E$2:$E$9361,G108,'CVD_40q30_Age'!$F$2:$F$9361,H108,'CVD_40q30_Age'!$G$2:$G$9361,30)))</f>
      </c>
      <c r="J108" s="184" t="str">
        <f>SUMIFS($I$2:$I$235,$A$2:$A$235,A108,$G$2:$G$235,G108,$H$2:$H$235,H108,$B$2:$B$235,"baseline")</f>
      </c>
      <c r="K108" s="185" t="str">
        <f>J108-I108</f>
      </c>
      <c r="L108" s="186" t="str">
        <f>IF(J108=0,"",100*(J108-I108)/J108)</f>
      </c>
      <c r="M108" s="187" t="n">
        <v>14.3919286080519</v>
      </c>
      <c r="N108" s="34" t="str">
        <f>IF(ABS(I108-M108)&lt;=0.001,"match","mismatch")</f>
      </c>
    </row>
    <row r="109">
      <c r="A109" t="s">
        <v>164</v>
      </c>
      <c r="B109" t="s">
        <v>253</v>
      </c>
      <c r="C109" s="32" t="s">
        <v>255</v>
      </c>
      <c r="D109" t="s">
        <v>458</v>
      </c>
      <c r="E109"/>
      <c r="F109"/>
      <c r="G109" t="s">
        <v>476</v>
      </c>
      <c r="H109" s="182" t="n">
        <v>2028</v>
      </c>
      <c r="I109" s="183" t="str">
        <f>100*(1-(SUMIFS('CVD_40q30_Age'!$M$2:$M$9361,'CVD_40q30_Age'!$A$2:$A$9361,A109,'CVD_40q30_Age'!$B$2:$B$9361,B109,'CVD_40q30_Age'!$E$2:$E$9361,G109,'CVD_40q30_Age'!$F$2:$F$9361,H109,'CVD_40q30_Age'!$G$2:$G$9361,69))/(SUMIFS('CVD_40q30_Age'!$L$2:$L$9361,'CVD_40q30_Age'!$A$2:$A$9361,A109,'CVD_40q30_Age'!$B$2:$B$9361,B109,'CVD_40q30_Age'!$E$2:$E$9361,G109,'CVD_40q30_Age'!$F$2:$F$9361,H109,'CVD_40q30_Age'!$G$2:$G$9361,30)))</f>
      </c>
      <c r="J109" s="184" t="str">
        <f>SUMIFS($I$2:$I$235,$A$2:$A$235,A109,$G$2:$G$235,G109,$H$2:$H$235,H109,$B$2:$B$235,"baseline")</f>
      </c>
      <c r="K109" s="185" t="str">
        <f>J109-I109</f>
      </c>
      <c r="L109" s="186" t="str">
        <f>IF(J109=0,"",100*(J109-I109)/J109)</f>
      </c>
      <c r="M109" s="187" t="n">
        <v>14.2941273121811</v>
      </c>
      <c r="N109" s="34" t="str">
        <f>IF(ABS(I109-M109)&lt;=0.001,"match","mismatch")</f>
      </c>
    </row>
    <row r="110">
      <c r="A110" t="s">
        <v>164</v>
      </c>
      <c r="B110" t="s">
        <v>253</v>
      </c>
      <c r="C110" s="32" t="s">
        <v>255</v>
      </c>
      <c r="D110" t="s">
        <v>458</v>
      </c>
      <c r="E110"/>
      <c r="F110"/>
      <c r="G110" t="s">
        <v>476</v>
      </c>
      <c r="H110" s="182" t="n">
        <v>2029</v>
      </c>
      <c r="I110" s="183" t="str">
        <f>100*(1-(SUMIFS('CVD_40q30_Age'!$M$2:$M$9361,'CVD_40q30_Age'!$A$2:$A$9361,A110,'CVD_40q30_Age'!$B$2:$B$9361,B110,'CVD_40q30_Age'!$E$2:$E$9361,G110,'CVD_40q30_Age'!$F$2:$F$9361,H110,'CVD_40q30_Age'!$G$2:$G$9361,69))/(SUMIFS('CVD_40q30_Age'!$L$2:$L$9361,'CVD_40q30_Age'!$A$2:$A$9361,A110,'CVD_40q30_Age'!$B$2:$B$9361,B110,'CVD_40q30_Age'!$E$2:$E$9361,G110,'CVD_40q30_Age'!$F$2:$F$9361,H110,'CVD_40q30_Age'!$G$2:$G$9361,30)))</f>
      </c>
      <c r="J110" s="184" t="str">
        <f>SUMIFS($I$2:$I$235,$A$2:$A$235,A110,$G$2:$G$235,G110,$H$2:$H$235,H110,$B$2:$B$235,"baseline")</f>
      </c>
      <c r="K110" s="185" t="str">
        <f>J110-I110</f>
      </c>
      <c r="L110" s="186" t="str">
        <f>IF(J110=0,"",100*(J110-I110)/J110)</f>
      </c>
      <c r="M110" s="187" t="n">
        <v>14.2054591909431</v>
      </c>
      <c r="N110" s="34" t="str">
        <f>IF(ABS(I110-M110)&lt;=0.001,"match","mismatch")</f>
      </c>
    </row>
    <row r="111">
      <c r="A111" t="s">
        <v>164</v>
      </c>
      <c r="B111" t="s">
        <v>253</v>
      </c>
      <c r="C111" s="32" t="s">
        <v>255</v>
      </c>
      <c r="D111" t="s">
        <v>458</v>
      </c>
      <c r="E111"/>
      <c r="F111"/>
      <c r="G111" t="s">
        <v>476</v>
      </c>
      <c r="H111" s="182" t="n">
        <v>2030</v>
      </c>
      <c r="I111" s="183" t="str">
        <f>100*(1-(SUMIFS('CVD_40q30_Age'!$M$2:$M$9361,'CVD_40q30_Age'!$A$2:$A$9361,A111,'CVD_40q30_Age'!$B$2:$B$9361,B111,'CVD_40q30_Age'!$E$2:$E$9361,G111,'CVD_40q30_Age'!$F$2:$F$9361,H111,'CVD_40q30_Age'!$G$2:$G$9361,69))/(SUMIFS('CVD_40q30_Age'!$L$2:$L$9361,'CVD_40q30_Age'!$A$2:$A$9361,A111,'CVD_40q30_Age'!$B$2:$B$9361,B111,'CVD_40q30_Age'!$E$2:$E$9361,G111,'CVD_40q30_Age'!$F$2:$F$9361,H111,'CVD_40q30_Age'!$G$2:$G$9361,30)))</f>
      </c>
      <c r="J111" s="184" t="str">
        <f>SUMIFS($I$2:$I$235,$A$2:$A$235,A111,$G$2:$G$235,G111,$H$2:$H$235,H111,$B$2:$B$235,"baseline")</f>
      </c>
      <c r="K111" s="185" t="str">
        <f>J111-I111</f>
      </c>
      <c r="L111" s="186" t="str">
        <f>IF(J111=0,"",100*(J111-I111)/J111)</f>
      </c>
      <c r="M111" s="187" t="n">
        <v>14.1090755049139</v>
      </c>
      <c r="N111" s="34" t="str">
        <f>IF(ABS(I111-M111)&lt;=0.001,"match","mismatch")</f>
      </c>
    </row>
    <row r="112">
      <c r="A112" t="s">
        <v>164</v>
      </c>
      <c r="B112" t="s">
        <v>253</v>
      </c>
      <c r="C112" s="32" t="s">
        <v>255</v>
      </c>
      <c r="D112" t="s">
        <v>458</v>
      </c>
      <c r="E112"/>
      <c r="F112"/>
      <c r="G112" t="s">
        <v>476</v>
      </c>
      <c r="H112" s="182" t="n">
        <v>2031</v>
      </c>
      <c r="I112" s="183" t="str">
        <f>100*(1-(SUMIFS('CVD_40q30_Age'!$M$2:$M$9361,'CVD_40q30_Age'!$A$2:$A$9361,A112,'CVD_40q30_Age'!$B$2:$B$9361,B112,'CVD_40q30_Age'!$E$2:$E$9361,G112,'CVD_40q30_Age'!$F$2:$F$9361,H112,'CVD_40q30_Age'!$G$2:$G$9361,69))/(SUMIFS('CVD_40q30_Age'!$L$2:$L$9361,'CVD_40q30_Age'!$A$2:$A$9361,A112,'CVD_40q30_Age'!$B$2:$B$9361,B112,'CVD_40q30_Age'!$E$2:$E$9361,G112,'CVD_40q30_Age'!$F$2:$F$9361,H112,'CVD_40q30_Age'!$G$2:$G$9361,30)))</f>
      </c>
      <c r="J112" s="184" t="str">
        <f>SUMIFS($I$2:$I$235,$A$2:$A$235,A112,$G$2:$G$235,G112,$H$2:$H$235,H112,$B$2:$B$235,"baseline")</f>
      </c>
      <c r="K112" s="185" t="str">
        <f>J112-I112</f>
      </c>
      <c r="L112" s="186" t="str">
        <f>IF(J112=0,"",100*(J112-I112)/J112)</f>
      </c>
      <c r="M112" s="187" t="n">
        <v>13.9899624420316</v>
      </c>
      <c r="N112" s="34" t="str">
        <f>IF(ABS(I112-M112)&lt;=0.001,"match","mismatch")</f>
      </c>
    </row>
    <row r="113">
      <c r="A113" t="s">
        <v>164</v>
      </c>
      <c r="B113" t="s">
        <v>253</v>
      </c>
      <c r="C113" s="32" t="s">
        <v>255</v>
      </c>
      <c r="D113" t="s">
        <v>458</v>
      </c>
      <c r="E113"/>
      <c r="F113"/>
      <c r="G113" t="s">
        <v>476</v>
      </c>
      <c r="H113" s="182" t="n">
        <v>2032</v>
      </c>
      <c r="I113" s="183" t="str">
        <f>100*(1-(SUMIFS('CVD_40q30_Age'!$M$2:$M$9361,'CVD_40q30_Age'!$A$2:$A$9361,A113,'CVD_40q30_Age'!$B$2:$B$9361,B113,'CVD_40q30_Age'!$E$2:$E$9361,G113,'CVD_40q30_Age'!$F$2:$F$9361,H113,'CVD_40q30_Age'!$G$2:$G$9361,69))/(SUMIFS('CVD_40q30_Age'!$L$2:$L$9361,'CVD_40q30_Age'!$A$2:$A$9361,A113,'CVD_40q30_Age'!$B$2:$B$9361,B113,'CVD_40q30_Age'!$E$2:$E$9361,G113,'CVD_40q30_Age'!$F$2:$F$9361,H113,'CVD_40q30_Age'!$G$2:$G$9361,30)))</f>
      </c>
      <c r="J113" s="184" t="str">
        <f>SUMIFS($I$2:$I$235,$A$2:$A$235,A113,$G$2:$G$235,G113,$H$2:$H$235,H113,$B$2:$B$235,"baseline")</f>
      </c>
      <c r="K113" s="185" t="str">
        <f>J113-I113</f>
      </c>
      <c r="L113" s="186" t="str">
        <f>IF(J113=0,"",100*(J113-I113)/J113)</f>
      </c>
      <c r="M113" s="187" t="n">
        <v>13.8637588288532</v>
      </c>
      <c r="N113" s="34" t="str">
        <f>IF(ABS(I113-M113)&lt;=0.001,"match","mismatch")</f>
      </c>
    </row>
    <row r="114">
      <c r="A114" t="s">
        <v>164</v>
      </c>
      <c r="B114" t="s">
        <v>253</v>
      </c>
      <c r="C114" s="32" t="s">
        <v>255</v>
      </c>
      <c r="D114" t="s">
        <v>458</v>
      </c>
      <c r="E114"/>
      <c r="F114"/>
      <c r="G114" t="s">
        <v>476</v>
      </c>
      <c r="H114" s="182" t="n">
        <v>2033</v>
      </c>
      <c r="I114" s="183" t="str">
        <f>100*(1-(SUMIFS('CVD_40q30_Age'!$M$2:$M$9361,'CVD_40q30_Age'!$A$2:$A$9361,A114,'CVD_40q30_Age'!$B$2:$B$9361,B114,'CVD_40q30_Age'!$E$2:$E$9361,G114,'CVD_40q30_Age'!$F$2:$F$9361,H114,'CVD_40q30_Age'!$G$2:$G$9361,69))/(SUMIFS('CVD_40q30_Age'!$L$2:$L$9361,'CVD_40q30_Age'!$A$2:$A$9361,A114,'CVD_40q30_Age'!$B$2:$B$9361,B114,'CVD_40q30_Age'!$E$2:$E$9361,G114,'CVD_40q30_Age'!$F$2:$F$9361,H114,'CVD_40q30_Age'!$G$2:$G$9361,30)))</f>
      </c>
      <c r="J114" s="184" t="str">
        <f>SUMIFS($I$2:$I$235,$A$2:$A$235,A114,$G$2:$G$235,G114,$H$2:$H$235,H114,$B$2:$B$235,"baseline")</f>
      </c>
      <c r="K114" s="185" t="str">
        <f>J114-I114</f>
      </c>
      <c r="L114" s="186" t="str">
        <f>IF(J114=0,"",100*(J114-I114)/J114)</f>
      </c>
      <c r="M114" s="187" t="n">
        <v>13.726778303216</v>
      </c>
      <c r="N114" s="34" t="str">
        <f>IF(ABS(I114-M114)&lt;=0.001,"match","mismatch")</f>
      </c>
    </row>
    <row r="115">
      <c r="A115" t="s">
        <v>164</v>
      </c>
      <c r="B115" t="s">
        <v>253</v>
      </c>
      <c r="C115" s="32" t="s">
        <v>255</v>
      </c>
      <c r="D115" t="s">
        <v>458</v>
      </c>
      <c r="E115"/>
      <c r="F115"/>
      <c r="G115" t="s">
        <v>476</v>
      </c>
      <c r="H115" s="182" t="n">
        <v>2034</v>
      </c>
      <c r="I115" s="183" t="str">
        <f>100*(1-(SUMIFS('CVD_40q30_Age'!$M$2:$M$9361,'CVD_40q30_Age'!$A$2:$A$9361,A115,'CVD_40q30_Age'!$B$2:$B$9361,B115,'CVD_40q30_Age'!$E$2:$E$9361,G115,'CVD_40q30_Age'!$F$2:$F$9361,H115,'CVD_40q30_Age'!$G$2:$G$9361,69))/(SUMIFS('CVD_40q30_Age'!$L$2:$L$9361,'CVD_40q30_Age'!$A$2:$A$9361,A115,'CVD_40q30_Age'!$B$2:$B$9361,B115,'CVD_40q30_Age'!$E$2:$E$9361,G115,'CVD_40q30_Age'!$F$2:$F$9361,H115,'CVD_40q30_Age'!$G$2:$G$9361,30)))</f>
      </c>
      <c r="J115" s="184" t="str">
        <f>SUMIFS($I$2:$I$235,$A$2:$A$235,A115,$G$2:$G$235,G115,$H$2:$H$235,H115,$B$2:$B$235,"baseline")</f>
      </c>
      <c r="K115" s="185" t="str">
        <f>J115-I115</f>
      </c>
      <c r="L115" s="186" t="str">
        <f>IF(J115=0,"",100*(J115-I115)/J115)</f>
      </c>
      <c r="M115" s="187" t="n">
        <v>13.5964432993212</v>
      </c>
      <c r="N115" s="34" t="str">
        <f>IF(ABS(I115-M115)&lt;=0.001,"match","mismatch")</f>
      </c>
    </row>
    <row r="116">
      <c r="A116" t="s">
        <v>164</v>
      </c>
      <c r="B116" t="s">
        <v>253</v>
      </c>
      <c r="C116" s="32" t="s">
        <v>255</v>
      </c>
      <c r="D116" t="s">
        <v>458</v>
      </c>
      <c r="E116"/>
      <c r="F116"/>
      <c r="G116" t="s">
        <v>476</v>
      </c>
      <c r="H116" s="182" t="n">
        <v>2035</v>
      </c>
      <c r="I116" s="183" t="str">
        <f>100*(1-(SUMIFS('CVD_40q30_Age'!$M$2:$M$9361,'CVD_40q30_Age'!$A$2:$A$9361,A116,'CVD_40q30_Age'!$B$2:$B$9361,B116,'CVD_40q30_Age'!$E$2:$E$9361,G116,'CVD_40q30_Age'!$F$2:$F$9361,H116,'CVD_40q30_Age'!$G$2:$G$9361,69))/(SUMIFS('CVD_40q30_Age'!$L$2:$L$9361,'CVD_40q30_Age'!$A$2:$A$9361,A116,'CVD_40q30_Age'!$B$2:$B$9361,B116,'CVD_40q30_Age'!$E$2:$E$9361,G116,'CVD_40q30_Age'!$F$2:$F$9361,H116,'CVD_40q30_Age'!$G$2:$G$9361,30)))</f>
      </c>
      <c r="J116" s="184" t="str">
        <f>SUMIFS($I$2:$I$235,$A$2:$A$235,A116,$G$2:$G$235,G116,$H$2:$H$235,H116,$B$2:$B$235,"baseline")</f>
      </c>
      <c r="K116" s="185" t="str">
        <f>J116-I116</f>
      </c>
      <c r="L116" s="186" t="str">
        <f>IF(J116=0,"",100*(J116-I116)/J116)</f>
      </c>
      <c r="M116" s="187" t="n">
        <v>13.4593901681657</v>
      </c>
      <c r="N116" s="34" t="str">
        <f>IF(ABS(I116-M116)&lt;=0.001,"match","mismatch")</f>
      </c>
    </row>
    <row r="117">
      <c r="A117" t="s">
        <v>164</v>
      </c>
      <c r="B117" t="s">
        <v>253</v>
      </c>
      <c r="C117" s="32" t="s">
        <v>255</v>
      </c>
      <c r="D117" t="s">
        <v>458</v>
      </c>
      <c r="E117"/>
      <c r="F117"/>
      <c r="G117" t="s">
        <v>476</v>
      </c>
      <c r="H117" s="182" t="n">
        <v>2036</v>
      </c>
      <c r="I117" s="183" t="str">
        <f>100*(1-(SUMIFS('CVD_40q30_Age'!$M$2:$M$9361,'CVD_40q30_Age'!$A$2:$A$9361,A117,'CVD_40q30_Age'!$B$2:$B$9361,B117,'CVD_40q30_Age'!$E$2:$E$9361,G117,'CVD_40q30_Age'!$F$2:$F$9361,H117,'CVD_40q30_Age'!$G$2:$G$9361,69))/(SUMIFS('CVD_40q30_Age'!$L$2:$L$9361,'CVD_40q30_Age'!$A$2:$A$9361,A117,'CVD_40q30_Age'!$B$2:$B$9361,B117,'CVD_40q30_Age'!$E$2:$E$9361,G117,'CVD_40q30_Age'!$F$2:$F$9361,H117,'CVD_40q30_Age'!$G$2:$G$9361,30)))</f>
      </c>
      <c r="J117" s="184" t="str">
        <f>SUMIFS($I$2:$I$235,$A$2:$A$235,A117,$G$2:$G$235,G117,$H$2:$H$235,H117,$B$2:$B$235,"baseline")</f>
      </c>
      <c r="K117" s="185" t="str">
        <f>J117-I117</f>
      </c>
      <c r="L117" s="186" t="str">
        <f>IF(J117=0,"",100*(J117-I117)/J117)</f>
      </c>
      <c r="M117" s="187" t="n">
        <v>13.328757484162</v>
      </c>
      <c r="N117" s="34" t="str">
        <f>IF(ABS(I117-M117)&lt;=0.001,"match","mismatch")</f>
      </c>
    </row>
    <row r="118">
      <c r="A118" t="s">
        <v>164</v>
      </c>
      <c r="B118" t="s">
        <v>253</v>
      </c>
      <c r="C118" s="32" t="s">
        <v>255</v>
      </c>
      <c r="D118" t="s">
        <v>458</v>
      </c>
      <c r="E118"/>
      <c r="F118"/>
      <c r="G118" t="s">
        <v>476</v>
      </c>
      <c r="H118" s="182" t="n">
        <v>2037</v>
      </c>
      <c r="I118" s="183" t="str">
        <f>100*(1-(SUMIFS('CVD_40q30_Age'!$M$2:$M$9361,'CVD_40q30_Age'!$A$2:$A$9361,A118,'CVD_40q30_Age'!$B$2:$B$9361,B118,'CVD_40q30_Age'!$E$2:$E$9361,G118,'CVD_40q30_Age'!$F$2:$F$9361,H118,'CVD_40q30_Age'!$G$2:$G$9361,69))/(SUMIFS('CVD_40q30_Age'!$L$2:$L$9361,'CVD_40q30_Age'!$A$2:$A$9361,A118,'CVD_40q30_Age'!$B$2:$B$9361,B118,'CVD_40q30_Age'!$E$2:$E$9361,G118,'CVD_40q30_Age'!$F$2:$F$9361,H118,'CVD_40q30_Age'!$G$2:$G$9361,30)))</f>
      </c>
      <c r="J118" s="184" t="str">
        <f>SUMIFS($I$2:$I$235,$A$2:$A$235,A118,$G$2:$G$235,G118,$H$2:$H$235,H118,$B$2:$B$235,"baseline")</f>
      </c>
      <c r="K118" s="185" t="str">
        <f>J118-I118</f>
      </c>
      <c r="L118" s="186" t="str">
        <f>IF(J118=0,"",100*(J118-I118)/J118)</f>
      </c>
      <c r="M118" s="187" t="n">
        <v>13.1949524950664</v>
      </c>
      <c r="N118" s="34" t="str">
        <f>IF(ABS(I118-M118)&lt;=0.001,"match","mismatch")</f>
      </c>
    </row>
    <row r="119">
      <c r="A119" t="s">
        <v>164</v>
      </c>
      <c r="B119" t="s">
        <v>253</v>
      </c>
      <c r="C119" s="32" t="s">
        <v>255</v>
      </c>
      <c r="D119" t="s">
        <v>458</v>
      </c>
      <c r="E119"/>
      <c r="F119"/>
      <c r="G119" t="s">
        <v>476</v>
      </c>
      <c r="H119" s="182" t="n">
        <v>2038</v>
      </c>
      <c r="I119" s="183" t="str">
        <f>100*(1-(SUMIFS('CVD_40q30_Age'!$M$2:$M$9361,'CVD_40q30_Age'!$A$2:$A$9361,A119,'CVD_40q30_Age'!$B$2:$B$9361,B119,'CVD_40q30_Age'!$E$2:$E$9361,G119,'CVD_40q30_Age'!$F$2:$F$9361,H119,'CVD_40q30_Age'!$G$2:$G$9361,69))/(SUMIFS('CVD_40q30_Age'!$L$2:$L$9361,'CVD_40q30_Age'!$A$2:$A$9361,A119,'CVD_40q30_Age'!$B$2:$B$9361,B119,'CVD_40q30_Age'!$E$2:$E$9361,G119,'CVD_40q30_Age'!$F$2:$F$9361,H119,'CVD_40q30_Age'!$G$2:$G$9361,30)))</f>
      </c>
      <c r="J119" s="184" t="str">
        <f>SUMIFS($I$2:$I$235,$A$2:$A$235,A119,$G$2:$G$235,G119,$H$2:$H$235,H119,$B$2:$B$235,"baseline")</f>
      </c>
      <c r="K119" s="185" t="str">
        <f>J119-I119</f>
      </c>
      <c r="L119" s="186" t="str">
        <f>IF(J119=0,"",100*(J119-I119)/J119)</f>
      </c>
      <c r="M119" s="187" t="n">
        <v>13.0571737015118</v>
      </c>
      <c r="N119" s="34" t="str">
        <f>IF(ABS(I119-M119)&lt;=0.001,"match","mismatch")</f>
      </c>
    </row>
    <row r="120">
      <c r="A120" t="s">
        <v>164</v>
      </c>
      <c r="B120" t="s">
        <v>253</v>
      </c>
      <c r="C120" s="32" t="s">
        <v>255</v>
      </c>
      <c r="D120" t="s">
        <v>458</v>
      </c>
      <c r="E120"/>
      <c r="F120"/>
      <c r="G120" t="s">
        <v>476</v>
      </c>
      <c r="H120" s="182" t="n">
        <v>2039</v>
      </c>
      <c r="I120" s="183" t="str">
        <f>100*(1-(SUMIFS('CVD_40q30_Age'!$M$2:$M$9361,'CVD_40q30_Age'!$A$2:$A$9361,A120,'CVD_40q30_Age'!$B$2:$B$9361,B120,'CVD_40q30_Age'!$E$2:$E$9361,G120,'CVD_40q30_Age'!$F$2:$F$9361,H120,'CVD_40q30_Age'!$G$2:$G$9361,69))/(SUMIFS('CVD_40q30_Age'!$L$2:$L$9361,'CVD_40q30_Age'!$A$2:$A$9361,A120,'CVD_40q30_Age'!$B$2:$B$9361,B120,'CVD_40q30_Age'!$E$2:$E$9361,G120,'CVD_40q30_Age'!$F$2:$F$9361,H120,'CVD_40q30_Age'!$G$2:$G$9361,30)))</f>
      </c>
      <c r="J120" s="184" t="str">
        <f>SUMIFS($I$2:$I$235,$A$2:$A$235,A120,$G$2:$G$235,G120,$H$2:$H$235,H120,$B$2:$B$235,"baseline")</f>
      </c>
      <c r="K120" s="185" t="str">
        <f>J120-I120</f>
      </c>
      <c r="L120" s="186" t="str">
        <f>IF(J120=0,"",100*(J120-I120)/J120)</f>
      </c>
      <c r="M120" s="187" t="n">
        <v>12.9268392743476</v>
      </c>
      <c r="N120" s="34" t="str">
        <f>IF(ABS(I120-M120)&lt;=0.001,"match","mismatch")</f>
      </c>
    </row>
    <row r="121">
      <c r="A121" t="s">
        <v>164</v>
      </c>
      <c r="B121" t="s">
        <v>253</v>
      </c>
      <c r="C121" s="32" t="s">
        <v>255</v>
      </c>
      <c r="D121" t="s">
        <v>458</v>
      </c>
      <c r="E121"/>
      <c r="F121"/>
      <c r="G121" t="s">
        <v>476</v>
      </c>
      <c r="H121" s="182" t="n">
        <v>2040</v>
      </c>
      <c r="I121" s="183" t="str">
        <f>100*(1-(SUMIFS('CVD_40q30_Age'!$M$2:$M$9361,'CVD_40q30_Age'!$A$2:$A$9361,A121,'CVD_40q30_Age'!$B$2:$B$9361,B121,'CVD_40q30_Age'!$E$2:$E$9361,G121,'CVD_40q30_Age'!$F$2:$F$9361,H121,'CVD_40q30_Age'!$G$2:$G$9361,69))/(SUMIFS('CVD_40q30_Age'!$L$2:$L$9361,'CVD_40q30_Age'!$A$2:$A$9361,A121,'CVD_40q30_Age'!$B$2:$B$9361,B121,'CVD_40q30_Age'!$E$2:$E$9361,G121,'CVD_40q30_Age'!$F$2:$F$9361,H121,'CVD_40q30_Age'!$G$2:$G$9361,30)))</f>
      </c>
      <c r="J121" s="184" t="str">
        <f>SUMIFS($I$2:$I$235,$A$2:$A$235,A121,$G$2:$G$235,G121,$H$2:$H$235,H121,$B$2:$B$235,"baseline")</f>
      </c>
      <c r="K121" s="185" t="str">
        <f>J121-I121</f>
      </c>
      <c r="L121" s="186" t="str">
        <f>IF(J121=0,"",100*(J121-I121)/J121)</f>
      </c>
      <c r="M121" s="187" t="n">
        <v>12.789364302102</v>
      </c>
      <c r="N121" s="34" t="str">
        <f>IF(ABS(I121-M121)&lt;=0.001,"match","mismatch")</f>
      </c>
    </row>
    <row r="122">
      <c r="A122" t="s">
        <v>164</v>
      </c>
      <c r="B122" t="s">
        <v>253</v>
      </c>
      <c r="C122" s="32" t="s">
        <v>255</v>
      </c>
      <c r="D122" t="s">
        <v>458</v>
      </c>
      <c r="E122"/>
      <c r="F122"/>
      <c r="G122" t="s">
        <v>476</v>
      </c>
      <c r="H122" s="182" t="n">
        <v>2041</v>
      </c>
      <c r="I122" s="183" t="str">
        <f>100*(1-(SUMIFS('CVD_40q30_Age'!$M$2:$M$9361,'CVD_40q30_Age'!$A$2:$A$9361,A122,'CVD_40q30_Age'!$B$2:$B$9361,B122,'CVD_40q30_Age'!$E$2:$E$9361,G122,'CVD_40q30_Age'!$F$2:$F$9361,H122,'CVD_40q30_Age'!$G$2:$G$9361,69))/(SUMIFS('CVD_40q30_Age'!$L$2:$L$9361,'CVD_40q30_Age'!$A$2:$A$9361,A122,'CVD_40q30_Age'!$B$2:$B$9361,B122,'CVD_40q30_Age'!$E$2:$E$9361,G122,'CVD_40q30_Age'!$F$2:$F$9361,H122,'CVD_40q30_Age'!$G$2:$G$9361,30)))</f>
      </c>
      <c r="J122" s="184" t="str">
        <f>SUMIFS($I$2:$I$235,$A$2:$A$235,A122,$G$2:$G$235,G122,$H$2:$H$235,H122,$B$2:$B$235,"baseline")</f>
      </c>
      <c r="K122" s="185" t="str">
        <f>J122-I122</f>
      </c>
      <c r="L122" s="186" t="str">
        <f>IF(J122=0,"",100*(J122-I122)/J122)</f>
      </c>
      <c r="M122" s="187" t="n">
        <v>12.6518757608311</v>
      </c>
      <c r="N122" s="34" t="str">
        <f>IF(ABS(I122-M122)&lt;=0.001,"match","mismatch")</f>
      </c>
    </row>
    <row r="123">
      <c r="A123" t="s">
        <v>164</v>
      </c>
      <c r="B123" t="s">
        <v>253</v>
      </c>
      <c r="C123" s="32" t="s">
        <v>255</v>
      </c>
      <c r="D123" t="s">
        <v>458</v>
      </c>
      <c r="E123"/>
      <c r="F123"/>
      <c r="G123" t="s">
        <v>476</v>
      </c>
      <c r="H123" s="182" t="n">
        <v>2042</v>
      </c>
      <c r="I123" s="183" t="str">
        <f>100*(1-(SUMIFS('CVD_40q30_Age'!$M$2:$M$9361,'CVD_40q30_Age'!$A$2:$A$9361,A123,'CVD_40q30_Age'!$B$2:$B$9361,B123,'CVD_40q30_Age'!$E$2:$E$9361,G123,'CVD_40q30_Age'!$F$2:$F$9361,H123,'CVD_40q30_Age'!$G$2:$G$9361,69))/(SUMIFS('CVD_40q30_Age'!$L$2:$L$9361,'CVD_40q30_Age'!$A$2:$A$9361,A123,'CVD_40q30_Age'!$B$2:$B$9361,B123,'CVD_40q30_Age'!$E$2:$E$9361,G123,'CVD_40q30_Age'!$F$2:$F$9361,H123,'CVD_40q30_Age'!$G$2:$G$9361,30)))</f>
      </c>
      <c r="J123" s="184" t="str">
        <f>SUMIFS($I$2:$I$235,$A$2:$A$235,A123,$G$2:$G$235,G123,$H$2:$H$235,H123,$B$2:$B$235,"baseline")</f>
      </c>
      <c r="K123" s="185" t="str">
        <f>J123-I123</f>
      </c>
      <c r="L123" s="186" t="str">
        <f>IF(J123=0,"",100*(J123-I123)/J123)</f>
      </c>
      <c r="M123" s="187" t="n">
        <v>12.5111009532667</v>
      </c>
      <c r="N123" s="34" t="str">
        <f>IF(ABS(I123-M123)&lt;=0.001,"match","mismatch")</f>
      </c>
    </row>
    <row r="124">
      <c r="A124" t="s">
        <v>164</v>
      </c>
      <c r="B124" t="s">
        <v>253</v>
      </c>
      <c r="C124" s="32" t="s">
        <v>255</v>
      </c>
      <c r="D124" t="s">
        <v>458</v>
      </c>
      <c r="E124"/>
      <c r="F124"/>
      <c r="G124" t="s">
        <v>476</v>
      </c>
      <c r="H124" s="182" t="n">
        <v>2043</v>
      </c>
      <c r="I124" s="183" t="str">
        <f>100*(1-(SUMIFS('CVD_40q30_Age'!$M$2:$M$9361,'CVD_40q30_Age'!$A$2:$A$9361,A124,'CVD_40q30_Age'!$B$2:$B$9361,B124,'CVD_40q30_Age'!$E$2:$E$9361,G124,'CVD_40q30_Age'!$F$2:$F$9361,H124,'CVD_40q30_Age'!$G$2:$G$9361,69))/(SUMIFS('CVD_40q30_Age'!$L$2:$L$9361,'CVD_40q30_Age'!$A$2:$A$9361,A124,'CVD_40q30_Age'!$B$2:$B$9361,B124,'CVD_40q30_Age'!$E$2:$E$9361,G124,'CVD_40q30_Age'!$F$2:$F$9361,H124,'CVD_40q30_Age'!$G$2:$G$9361,30)))</f>
      </c>
      <c r="J124" s="184" t="str">
        <f>SUMIFS($I$2:$I$235,$A$2:$A$235,A124,$G$2:$G$235,G124,$H$2:$H$235,H124,$B$2:$B$235,"baseline")</f>
      </c>
      <c r="K124" s="185" t="str">
        <f>J124-I124</f>
      </c>
      <c r="L124" s="186" t="str">
        <f>IF(J124=0,"",100*(J124-I124)/J124)</f>
      </c>
      <c r="M124" s="187" t="n">
        <v>12.3648248665478</v>
      </c>
      <c r="N124" s="34" t="str">
        <f>IF(ABS(I124-M124)&lt;=0.001,"match","mismatch")</f>
      </c>
    </row>
    <row r="125">
      <c r="A125" t="s">
        <v>164</v>
      </c>
      <c r="B125" t="s">
        <v>253</v>
      </c>
      <c r="C125" s="32" t="s">
        <v>255</v>
      </c>
      <c r="D125" t="s">
        <v>458</v>
      </c>
      <c r="E125"/>
      <c r="F125"/>
      <c r="G125" t="s">
        <v>476</v>
      </c>
      <c r="H125" s="182" t="n">
        <v>2044</v>
      </c>
      <c r="I125" s="183" t="str">
        <f>100*(1-(SUMIFS('CVD_40q30_Age'!$M$2:$M$9361,'CVD_40q30_Age'!$A$2:$A$9361,A125,'CVD_40q30_Age'!$B$2:$B$9361,B125,'CVD_40q30_Age'!$E$2:$E$9361,G125,'CVD_40q30_Age'!$F$2:$F$9361,H125,'CVD_40q30_Age'!$G$2:$G$9361,69))/(SUMIFS('CVD_40q30_Age'!$L$2:$L$9361,'CVD_40q30_Age'!$A$2:$A$9361,A125,'CVD_40q30_Age'!$B$2:$B$9361,B125,'CVD_40q30_Age'!$E$2:$E$9361,G125,'CVD_40q30_Age'!$F$2:$F$9361,H125,'CVD_40q30_Age'!$G$2:$G$9361,30)))</f>
      </c>
      <c r="J125" s="184" t="str">
        <f>SUMIFS($I$2:$I$235,$A$2:$A$235,A125,$G$2:$G$235,G125,$H$2:$H$235,H125,$B$2:$B$235,"baseline")</f>
      </c>
      <c r="K125" s="185" t="str">
        <f>J125-I125</f>
      </c>
      <c r="L125" s="186" t="str">
        <f>IF(J125=0,"",100*(J125-I125)/J125)</f>
      </c>
      <c r="M125" s="187" t="n">
        <v>12.2210485004318</v>
      </c>
      <c r="N125" s="34" t="str">
        <f>IF(ABS(I125-M125)&lt;=0.001,"match","mismatch")</f>
      </c>
    </row>
    <row r="126">
      <c r="A126" t="s">
        <v>164</v>
      </c>
      <c r="B126" t="s">
        <v>253</v>
      </c>
      <c r="C126" s="32" t="s">
        <v>255</v>
      </c>
      <c r="D126" t="s">
        <v>458</v>
      </c>
      <c r="E126"/>
      <c r="F126"/>
      <c r="G126" t="s">
        <v>476</v>
      </c>
      <c r="H126" s="182" t="n">
        <v>2045</v>
      </c>
      <c r="I126" s="183" t="str">
        <f>100*(1-(SUMIFS('CVD_40q30_Age'!$M$2:$M$9361,'CVD_40q30_Age'!$A$2:$A$9361,A126,'CVD_40q30_Age'!$B$2:$B$9361,B126,'CVD_40q30_Age'!$E$2:$E$9361,G126,'CVD_40q30_Age'!$F$2:$F$9361,H126,'CVD_40q30_Age'!$G$2:$G$9361,69))/(SUMIFS('CVD_40q30_Age'!$L$2:$L$9361,'CVD_40q30_Age'!$A$2:$A$9361,A126,'CVD_40q30_Age'!$B$2:$B$9361,B126,'CVD_40q30_Age'!$E$2:$E$9361,G126,'CVD_40q30_Age'!$F$2:$F$9361,H126,'CVD_40q30_Age'!$G$2:$G$9361,30)))</f>
      </c>
      <c r="J126" s="184" t="str">
        <f>SUMIFS($I$2:$I$235,$A$2:$A$235,A126,$G$2:$G$235,G126,$H$2:$H$235,H126,$B$2:$B$235,"baseline")</f>
      </c>
      <c r="K126" s="185" t="str">
        <f>J126-I126</f>
      </c>
      <c r="L126" s="186" t="str">
        <f>IF(J126=0,"",100*(J126-I126)/J126)</f>
      </c>
      <c r="M126" s="187" t="n">
        <v>12.085521662599</v>
      </c>
      <c r="N126" s="34" t="str">
        <f>IF(ABS(I126-M126)&lt;=0.001,"match","mismatch")</f>
      </c>
    </row>
    <row r="127">
      <c r="A127" t="s">
        <v>164</v>
      </c>
      <c r="B127" t="s">
        <v>253</v>
      </c>
      <c r="C127" s="32" t="s">
        <v>255</v>
      </c>
      <c r="D127" t="s">
        <v>458</v>
      </c>
      <c r="E127"/>
      <c r="F127"/>
      <c r="G127" t="s">
        <v>476</v>
      </c>
      <c r="H127" s="182" t="n">
        <v>2046</v>
      </c>
      <c r="I127" s="183" t="str">
        <f>100*(1-(SUMIFS('CVD_40q30_Age'!$M$2:$M$9361,'CVD_40q30_Age'!$A$2:$A$9361,A127,'CVD_40q30_Age'!$B$2:$B$9361,B127,'CVD_40q30_Age'!$E$2:$E$9361,G127,'CVD_40q30_Age'!$F$2:$F$9361,H127,'CVD_40q30_Age'!$G$2:$G$9361,69))/(SUMIFS('CVD_40q30_Age'!$L$2:$L$9361,'CVD_40q30_Age'!$A$2:$A$9361,A127,'CVD_40q30_Age'!$B$2:$B$9361,B127,'CVD_40q30_Age'!$E$2:$E$9361,G127,'CVD_40q30_Age'!$F$2:$F$9361,H127,'CVD_40q30_Age'!$G$2:$G$9361,30)))</f>
      </c>
      <c r="J127" s="184" t="str">
        <f>SUMIFS($I$2:$I$235,$A$2:$A$235,A127,$G$2:$G$235,G127,$H$2:$H$235,H127,$B$2:$B$235,"baseline")</f>
      </c>
      <c r="K127" s="185" t="str">
        <f>J127-I127</f>
      </c>
      <c r="L127" s="186" t="str">
        <f>IF(J127=0,"",100*(J127-I127)/J127)</f>
      </c>
      <c r="M127" s="187" t="n">
        <v>11.9476300217243</v>
      </c>
      <c r="N127" s="34" t="str">
        <f>IF(ABS(I127-M127)&lt;=0.001,"match","mismatch")</f>
      </c>
    </row>
    <row r="128">
      <c r="A128" t="s">
        <v>164</v>
      </c>
      <c r="B128" t="s">
        <v>253</v>
      </c>
      <c r="C128" s="32" t="s">
        <v>255</v>
      </c>
      <c r="D128" t="s">
        <v>458</v>
      </c>
      <c r="E128"/>
      <c r="F128"/>
      <c r="G128" t="s">
        <v>476</v>
      </c>
      <c r="H128" s="182" t="n">
        <v>2047</v>
      </c>
      <c r="I128" s="183" t="str">
        <f>100*(1-(SUMIFS('CVD_40q30_Age'!$M$2:$M$9361,'CVD_40q30_Age'!$A$2:$A$9361,A128,'CVD_40q30_Age'!$B$2:$B$9361,B128,'CVD_40q30_Age'!$E$2:$E$9361,G128,'CVD_40q30_Age'!$F$2:$F$9361,H128,'CVD_40q30_Age'!$G$2:$G$9361,69))/(SUMIFS('CVD_40q30_Age'!$L$2:$L$9361,'CVD_40q30_Age'!$A$2:$A$9361,A128,'CVD_40q30_Age'!$B$2:$B$9361,B128,'CVD_40q30_Age'!$E$2:$E$9361,G128,'CVD_40q30_Age'!$F$2:$F$9361,H128,'CVD_40q30_Age'!$G$2:$G$9361,30)))</f>
      </c>
      <c r="J128" s="184" t="str">
        <f>SUMIFS($I$2:$I$235,$A$2:$A$235,A128,$G$2:$G$235,G128,$H$2:$H$235,H128,$B$2:$B$235,"baseline")</f>
      </c>
      <c r="K128" s="185" t="str">
        <f>J128-I128</f>
      </c>
      <c r="L128" s="186" t="str">
        <f>IF(J128=0,"",100*(J128-I128)/J128)</f>
      </c>
      <c r="M128" s="187" t="n">
        <v>11.8090036432377</v>
      </c>
      <c r="N128" s="34" t="str">
        <f>IF(ABS(I128-M128)&lt;=0.001,"match","mismatch")</f>
      </c>
    </row>
    <row r="129">
      <c r="A129" t="s">
        <v>164</v>
      </c>
      <c r="B129" t="s">
        <v>253</v>
      </c>
      <c r="C129" s="32" t="s">
        <v>255</v>
      </c>
      <c r="D129" t="s">
        <v>458</v>
      </c>
      <c r="E129"/>
      <c r="F129"/>
      <c r="G129" t="s">
        <v>476</v>
      </c>
      <c r="H129" s="182" t="n">
        <v>2048</v>
      </c>
      <c r="I129" s="183" t="str">
        <f>100*(1-(SUMIFS('CVD_40q30_Age'!$M$2:$M$9361,'CVD_40q30_Age'!$A$2:$A$9361,A129,'CVD_40q30_Age'!$B$2:$B$9361,B129,'CVD_40q30_Age'!$E$2:$E$9361,G129,'CVD_40q30_Age'!$F$2:$F$9361,H129,'CVD_40q30_Age'!$G$2:$G$9361,69))/(SUMIFS('CVD_40q30_Age'!$L$2:$L$9361,'CVD_40q30_Age'!$A$2:$A$9361,A129,'CVD_40q30_Age'!$B$2:$B$9361,B129,'CVD_40q30_Age'!$E$2:$E$9361,G129,'CVD_40q30_Age'!$F$2:$F$9361,H129,'CVD_40q30_Age'!$G$2:$G$9361,30)))</f>
      </c>
      <c r="J129" s="184" t="str">
        <f>SUMIFS($I$2:$I$235,$A$2:$A$235,A129,$G$2:$G$235,G129,$H$2:$H$235,H129,$B$2:$B$235,"baseline")</f>
      </c>
      <c r="K129" s="185" t="str">
        <f>J129-I129</f>
      </c>
      <c r="L129" s="186" t="str">
        <f>IF(J129=0,"",100*(J129-I129)/J129)</f>
      </c>
      <c r="M129" s="187" t="n">
        <v>11.6657578953282</v>
      </c>
      <c r="N129" s="34" t="str">
        <f>IF(ABS(I129-M129)&lt;=0.001,"match","mismatch")</f>
      </c>
    </row>
    <row r="130">
      <c r="A130" t="s">
        <v>164</v>
      </c>
      <c r="B130" t="s">
        <v>253</v>
      </c>
      <c r="C130" s="32" t="s">
        <v>255</v>
      </c>
      <c r="D130" t="s">
        <v>458</v>
      </c>
      <c r="E130"/>
      <c r="F130"/>
      <c r="G130" t="s">
        <v>476</v>
      </c>
      <c r="H130" s="182" t="n">
        <v>2049</v>
      </c>
      <c r="I130" s="183" t="str">
        <f>100*(1-(SUMIFS('CVD_40q30_Age'!$M$2:$M$9361,'CVD_40q30_Age'!$A$2:$A$9361,A130,'CVD_40q30_Age'!$B$2:$B$9361,B130,'CVD_40q30_Age'!$E$2:$E$9361,G130,'CVD_40q30_Age'!$F$2:$F$9361,H130,'CVD_40q30_Age'!$G$2:$G$9361,69))/(SUMIFS('CVD_40q30_Age'!$L$2:$L$9361,'CVD_40q30_Age'!$A$2:$A$9361,A130,'CVD_40q30_Age'!$B$2:$B$9361,B130,'CVD_40q30_Age'!$E$2:$E$9361,G130,'CVD_40q30_Age'!$F$2:$F$9361,H130,'CVD_40q30_Age'!$G$2:$G$9361,30)))</f>
      </c>
      <c r="J130" s="184" t="str">
        <f>SUMIFS($I$2:$I$235,$A$2:$A$235,A130,$G$2:$G$235,G130,$H$2:$H$235,H130,$B$2:$B$235,"baseline")</f>
      </c>
      <c r="K130" s="185" t="str">
        <f>J130-I130</f>
      </c>
      <c r="L130" s="186" t="str">
        <f>IF(J130=0,"",100*(J130-I130)/J130)</f>
      </c>
      <c r="M130" s="187" t="n">
        <v>11.53087105669</v>
      </c>
      <c r="N130" s="34" t="str">
        <f>IF(ABS(I130-M130)&lt;=0.001,"match","mismatch")</f>
      </c>
    </row>
    <row r="131">
      <c r="A131" t="s">
        <v>164</v>
      </c>
      <c r="B131" t="s">
        <v>253</v>
      </c>
      <c r="C131" s="32" t="s">
        <v>255</v>
      </c>
      <c r="D131" t="s">
        <v>458</v>
      </c>
      <c r="E131"/>
      <c r="F131"/>
      <c r="G131" t="s">
        <v>476</v>
      </c>
      <c r="H131" s="182" t="n">
        <v>2050</v>
      </c>
      <c r="I131" s="183" t="str">
        <f>100*(1-(SUMIFS('CVD_40q30_Age'!$M$2:$M$9361,'CVD_40q30_Age'!$A$2:$A$9361,A131,'CVD_40q30_Age'!$B$2:$B$9361,B131,'CVD_40q30_Age'!$E$2:$E$9361,G131,'CVD_40q30_Age'!$F$2:$F$9361,H131,'CVD_40q30_Age'!$G$2:$G$9361,69))/(SUMIFS('CVD_40q30_Age'!$L$2:$L$9361,'CVD_40q30_Age'!$A$2:$A$9361,A131,'CVD_40q30_Age'!$B$2:$B$9361,B131,'CVD_40q30_Age'!$E$2:$E$9361,G131,'CVD_40q30_Age'!$F$2:$F$9361,H131,'CVD_40q30_Age'!$G$2:$G$9361,30)))</f>
      </c>
      <c r="J131" s="184" t="str">
        <f>SUMIFS($I$2:$I$235,$A$2:$A$235,A131,$G$2:$G$235,G131,$H$2:$H$235,H131,$B$2:$B$235,"baseline")</f>
      </c>
      <c r="K131" s="185" t="str">
        <f>J131-I131</f>
      </c>
      <c r="L131" s="186" t="str">
        <f>IF(J131=0,"",100*(J131-I131)/J131)</f>
      </c>
      <c r="M131" s="187" t="n">
        <v>11.4028416549575</v>
      </c>
      <c r="N131" s="34" t="str">
        <f>IF(ABS(I131-M131)&lt;=0.001,"match","mismatch")</f>
      </c>
    </row>
    <row r="132">
      <c r="A132" t="s">
        <v>164</v>
      </c>
      <c r="B132" t="s">
        <v>256</v>
      </c>
      <c r="C132" s="32" t="s">
        <v>258</v>
      </c>
      <c r="D132" t="s">
        <v>458</v>
      </c>
      <c r="E132"/>
      <c r="F132"/>
      <c r="G132" t="s">
        <v>476</v>
      </c>
      <c r="H132" s="182" t="n">
        <v>2025</v>
      </c>
      <c r="I132" s="183" t="str">
        <f>100*(1-(SUMIFS('CVD_40q30_Age'!$M$2:$M$9361,'CVD_40q30_Age'!$A$2:$A$9361,A132,'CVD_40q30_Age'!$B$2:$B$9361,B132,'CVD_40q30_Age'!$E$2:$E$9361,G132,'CVD_40q30_Age'!$F$2:$F$9361,H132,'CVD_40q30_Age'!$G$2:$G$9361,69))/(SUMIFS('CVD_40q30_Age'!$L$2:$L$9361,'CVD_40q30_Age'!$A$2:$A$9361,A132,'CVD_40q30_Age'!$B$2:$B$9361,B132,'CVD_40q30_Age'!$E$2:$E$9361,G132,'CVD_40q30_Age'!$F$2:$F$9361,H132,'CVD_40q30_Age'!$G$2:$G$9361,30)))</f>
      </c>
      <c r="J132" s="184" t="str">
        <f>SUMIFS($I$2:$I$235,$A$2:$A$235,A132,$G$2:$G$235,G132,$H$2:$H$235,H132,$B$2:$B$235,"baseline")</f>
      </c>
      <c r="K132" s="185" t="str">
        <f>J132-I132</f>
      </c>
      <c r="L132" s="186" t="str">
        <f>IF(J132=0,"",100*(J132-I132)/J132)</f>
      </c>
      <c r="M132" s="187" t="n">
        <v>14.591846848807</v>
      </c>
      <c r="N132" s="34" t="str">
        <f>IF(ABS(I132-M132)&lt;=0.001,"match","mismatch")</f>
      </c>
    </row>
    <row r="133">
      <c r="A133" t="s">
        <v>164</v>
      </c>
      <c r="B133" t="s">
        <v>256</v>
      </c>
      <c r="C133" s="32" t="s">
        <v>258</v>
      </c>
      <c r="D133" t="s">
        <v>458</v>
      </c>
      <c r="E133"/>
      <c r="F133"/>
      <c r="G133" t="s">
        <v>476</v>
      </c>
      <c r="H133" s="182" t="n">
        <v>2026</v>
      </c>
      <c r="I133" s="183" t="str">
        <f>100*(1-(SUMIFS('CVD_40q30_Age'!$M$2:$M$9361,'CVD_40q30_Age'!$A$2:$A$9361,A133,'CVD_40q30_Age'!$B$2:$B$9361,B133,'CVD_40q30_Age'!$E$2:$E$9361,G133,'CVD_40q30_Age'!$F$2:$F$9361,H133,'CVD_40q30_Age'!$G$2:$G$9361,69))/(SUMIFS('CVD_40q30_Age'!$L$2:$L$9361,'CVD_40q30_Age'!$A$2:$A$9361,A133,'CVD_40q30_Age'!$B$2:$B$9361,B133,'CVD_40q30_Age'!$E$2:$E$9361,G133,'CVD_40q30_Age'!$F$2:$F$9361,H133,'CVD_40q30_Age'!$G$2:$G$9361,30)))</f>
      </c>
      <c r="J133" s="184" t="str">
        <f>SUMIFS($I$2:$I$235,$A$2:$A$235,A133,$G$2:$G$235,G133,$H$2:$H$235,H133,$B$2:$B$235,"baseline")</f>
      </c>
      <c r="K133" s="185" t="str">
        <f>J133-I133</f>
      </c>
      <c r="L133" s="186" t="str">
        <f>IF(J133=0,"",100*(J133-I133)/J133)</f>
      </c>
      <c r="M133" s="187" t="n">
        <v>14.5145463577079</v>
      </c>
      <c r="N133" s="34" t="str">
        <f>IF(ABS(I133-M133)&lt;=0.001,"match","mismatch")</f>
      </c>
    </row>
    <row r="134">
      <c r="A134" t="s">
        <v>164</v>
      </c>
      <c r="B134" t="s">
        <v>256</v>
      </c>
      <c r="C134" s="32" t="s">
        <v>258</v>
      </c>
      <c r="D134" t="s">
        <v>458</v>
      </c>
      <c r="E134"/>
      <c r="F134"/>
      <c r="G134" t="s">
        <v>476</v>
      </c>
      <c r="H134" s="182" t="n">
        <v>2027</v>
      </c>
      <c r="I134" s="183" t="str">
        <f>100*(1-(SUMIFS('CVD_40q30_Age'!$M$2:$M$9361,'CVD_40q30_Age'!$A$2:$A$9361,A134,'CVD_40q30_Age'!$B$2:$B$9361,B134,'CVD_40q30_Age'!$E$2:$E$9361,G134,'CVD_40q30_Age'!$F$2:$F$9361,H134,'CVD_40q30_Age'!$G$2:$G$9361,69))/(SUMIFS('CVD_40q30_Age'!$L$2:$L$9361,'CVD_40q30_Age'!$A$2:$A$9361,A134,'CVD_40q30_Age'!$B$2:$B$9361,B134,'CVD_40q30_Age'!$E$2:$E$9361,G134,'CVD_40q30_Age'!$F$2:$F$9361,H134,'CVD_40q30_Age'!$G$2:$G$9361,30)))</f>
      </c>
      <c r="J134" s="184" t="str">
        <f>SUMIFS($I$2:$I$235,$A$2:$A$235,A134,$G$2:$G$235,G134,$H$2:$H$235,H134,$B$2:$B$235,"baseline")</f>
      </c>
      <c r="K134" s="185" t="str">
        <f>J134-I134</f>
      </c>
      <c r="L134" s="186" t="str">
        <f>IF(J134=0,"",100*(J134-I134)/J134)</f>
      </c>
      <c r="M134" s="187" t="n">
        <v>14.4279662887408</v>
      </c>
      <c r="N134" s="34" t="str">
        <f>IF(ABS(I134-M134)&lt;=0.001,"match","mismatch")</f>
      </c>
    </row>
    <row r="135">
      <c r="A135" t="s">
        <v>164</v>
      </c>
      <c r="B135" t="s">
        <v>256</v>
      </c>
      <c r="C135" s="32" t="s">
        <v>258</v>
      </c>
      <c r="D135" t="s">
        <v>458</v>
      </c>
      <c r="E135"/>
      <c r="F135"/>
      <c r="G135" t="s">
        <v>476</v>
      </c>
      <c r="H135" s="182" t="n">
        <v>2028</v>
      </c>
      <c r="I135" s="183" t="str">
        <f>100*(1-(SUMIFS('CVD_40q30_Age'!$M$2:$M$9361,'CVD_40q30_Age'!$A$2:$A$9361,A135,'CVD_40q30_Age'!$B$2:$B$9361,B135,'CVD_40q30_Age'!$E$2:$E$9361,G135,'CVD_40q30_Age'!$F$2:$F$9361,H135,'CVD_40q30_Age'!$G$2:$G$9361,69))/(SUMIFS('CVD_40q30_Age'!$L$2:$L$9361,'CVD_40q30_Age'!$A$2:$A$9361,A135,'CVD_40q30_Age'!$B$2:$B$9361,B135,'CVD_40q30_Age'!$E$2:$E$9361,G135,'CVD_40q30_Age'!$F$2:$F$9361,H135,'CVD_40q30_Age'!$G$2:$G$9361,30)))</f>
      </c>
      <c r="J135" s="184" t="str">
        <f>SUMIFS($I$2:$I$235,$A$2:$A$235,A135,$G$2:$G$235,G135,$H$2:$H$235,H135,$B$2:$B$235,"baseline")</f>
      </c>
      <c r="K135" s="185" t="str">
        <f>J135-I135</f>
      </c>
      <c r="L135" s="186" t="str">
        <f>IF(J135=0,"",100*(J135-I135)/J135)</f>
      </c>
      <c r="M135" s="187" t="n">
        <v>14.3417397108298</v>
      </c>
      <c r="N135" s="34" t="str">
        <f>IF(ABS(I135-M135)&lt;=0.001,"match","mismatch")</f>
      </c>
    </row>
    <row r="136">
      <c r="A136" t="s">
        <v>164</v>
      </c>
      <c r="B136" t="s">
        <v>256</v>
      </c>
      <c r="C136" s="32" t="s">
        <v>258</v>
      </c>
      <c r="D136" t="s">
        <v>458</v>
      </c>
      <c r="E136"/>
      <c r="F136"/>
      <c r="G136" t="s">
        <v>476</v>
      </c>
      <c r="H136" s="182" t="n">
        <v>2029</v>
      </c>
      <c r="I136" s="183" t="str">
        <f>100*(1-(SUMIFS('CVD_40q30_Age'!$M$2:$M$9361,'CVD_40q30_Age'!$A$2:$A$9361,A136,'CVD_40q30_Age'!$B$2:$B$9361,B136,'CVD_40q30_Age'!$E$2:$E$9361,G136,'CVD_40q30_Age'!$F$2:$F$9361,H136,'CVD_40q30_Age'!$G$2:$G$9361,69))/(SUMIFS('CVD_40q30_Age'!$L$2:$L$9361,'CVD_40q30_Age'!$A$2:$A$9361,A136,'CVD_40q30_Age'!$B$2:$B$9361,B136,'CVD_40q30_Age'!$E$2:$E$9361,G136,'CVD_40q30_Age'!$F$2:$F$9361,H136,'CVD_40q30_Age'!$G$2:$G$9361,30)))</f>
      </c>
      <c r="J136" s="184" t="str">
        <f>SUMIFS($I$2:$I$235,$A$2:$A$235,A136,$G$2:$G$235,G136,$H$2:$H$235,H136,$B$2:$B$235,"baseline")</f>
      </c>
      <c r="K136" s="185" t="str">
        <f>J136-I136</f>
      </c>
      <c r="L136" s="186" t="str">
        <f>IF(J136=0,"",100*(J136-I136)/J136)</f>
      </c>
      <c r="M136" s="187" t="n">
        <v>14.2643804574852</v>
      </c>
      <c r="N136" s="34" t="str">
        <f>IF(ABS(I136-M136)&lt;=0.001,"match","mismatch")</f>
      </c>
    </row>
    <row r="137">
      <c r="A137" t="s">
        <v>164</v>
      </c>
      <c r="B137" t="s">
        <v>256</v>
      </c>
      <c r="C137" s="32" t="s">
        <v>258</v>
      </c>
      <c r="D137" t="s">
        <v>458</v>
      </c>
      <c r="E137"/>
      <c r="F137"/>
      <c r="G137" t="s">
        <v>476</v>
      </c>
      <c r="H137" s="182" t="n">
        <v>2030</v>
      </c>
      <c r="I137" s="183" t="str">
        <f>100*(1-(SUMIFS('CVD_40q30_Age'!$M$2:$M$9361,'CVD_40q30_Age'!$A$2:$A$9361,A137,'CVD_40q30_Age'!$B$2:$B$9361,B137,'CVD_40q30_Age'!$E$2:$E$9361,G137,'CVD_40q30_Age'!$F$2:$F$9361,H137,'CVD_40q30_Age'!$G$2:$G$9361,69))/(SUMIFS('CVD_40q30_Age'!$L$2:$L$9361,'CVD_40q30_Age'!$A$2:$A$9361,A137,'CVD_40q30_Age'!$B$2:$B$9361,B137,'CVD_40q30_Age'!$E$2:$E$9361,G137,'CVD_40q30_Age'!$F$2:$F$9361,H137,'CVD_40q30_Age'!$G$2:$G$9361,30)))</f>
      </c>
      <c r="J137" s="184" t="str">
        <f>SUMIFS($I$2:$I$235,$A$2:$A$235,A137,$G$2:$G$235,G137,$H$2:$H$235,H137,$B$2:$B$235,"baseline")</f>
      </c>
      <c r="K137" s="185" t="str">
        <f>J137-I137</f>
      </c>
      <c r="L137" s="186" t="str">
        <f>IF(J137=0,"",100*(J137-I137)/J137)</f>
      </c>
      <c r="M137" s="187" t="n">
        <v>14.1789958745396</v>
      </c>
      <c r="N137" s="34" t="str">
        <f>IF(ABS(I137-M137)&lt;=0.001,"match","mismatch")</f>
      </c>
    </row>
    <row r="138">
      <c r="A138" t="s">
        <v>164</v>
      </c>
      <c r="B138" t="s">
        <v>256</v>
      </c>
      <c r="C138" s="32" t="s">
        <v>258</v>
      </c>
      <c r="D138" t="s">
        <v>458</v>
      </c>
      <c r="E138"/>
      <c r="F138"/>
      <c r="G138" t="s">
        <v>476</v>
      </c>
      <c r="H138" s="182" t="n">
        <v>2031</v>
      </c>
      <c r="I138" s="183" t="str">
        <f>100*(1-(SUMIFS('CVD_40q30_Age'!$M$2:$M$9361,'CVD_40q30_Age'!$A$2:$A$9361,A138,'CVD_40q30_Age'!$B$2:$B$9361,B138,'CVD_40q30_Age'!$E$2:$E$9361,G138,'CVD_40q30_Age'!$F$2:$F$9361,H138,'CVD_40q30_Age'!$G$2:$G$9361,69))/(SUMIFS('CVD_40q30_Age'!$L$2:$L$9361,'CVD_40q30_Age'!$A$2:$A$9361,A138,'CVD_40q30_Age'!$B$2:$B$9361,B138,'CVD_40q30_Age'!$E$2:$E$9361,G138,'CVD_40q30_Age'!$F$2:$F$9361,H138,'CVD_40q30_Age'!$G$2:$G$9361,30)))</f>
      </c>
      <c r="J138" s="184" t="str">
        <f>SUMIFS($I$2:$I$235,$A$2:$A$235,A138,$G$2:$G$235,G138,$H$2:$H$235,H138,$B$2:$B$235,"baseline")</f>
      </c>
      <c r="K138" s="185" t="str">
        <f>J138-I138</f>
      </c>
      <c r="L138" s="186" t="str">
        <f>IF(J138=0,"",100*(J138-I138)/J138)</f>
      </c>
      <c r="M138" s="187" t="n">
        <v>14.0705297510705</v>
      </c>
      <c r="N138" s="34" t="str">
        <f>IF(ABS(I138-M138)&lt;=0.001,"match","mismatch")</f>
      </c>
    </row>
    <row r="139">
      <c r="A139" t="s">
        <v>164</v>
      </c>
      <c r="B139" t="s">
        <v>256</v>
      </c>
      <c r="C139" s="32" t="s">
        <v>258</v>
      </c>
      <c r="D139" t="s">
        <v>458</v>
      </c>
      <c r="E139"/>
      <c r="F139"/>
      <c r="G139" t="s">
        <v>476</v>
      </c>
      <c r="H139" s="182" t="n">
        <v>2032</v>
      </c>
      <c r="I139" s="183" t="str">
        <f>100*(1-(SUMIFS('CVD_40q30_Age'!$M$2:$M$9361,'CVD_40q30_Age'!$A$2:$A$9361,A139,'CVD_40q30_Age'!$B$2:$B$9361,B139,'CVD_40q30_Age'!$E$2:$E$9361,G139,'CVD_40q30_Age'!$F$2:$F$9361,H139,'CVD_40q30_Age'!$G$2:$G$9361,69))/(SUMIFS('CVD_40q30_Age'!$L$2:$L$9361,'CVD_40q30_Age'!$A$2:$A$9361,A139,'CVD_40q30_Age'!$B$2:$B$9361,B139,'CVD_40q30_Age'!$E$2:$E$9361,G139,'CVD_40q30_Age'!$F$2:$F$9361,H139,'CVD_40q30_Age'!$G$2:$G$9361,30)))</f>
      </c>
      <c r="J139" s="184" t="str">
        <f>SUMIFS($I$2:$I$235,$A$2:$A$235,A139,$G$2:$G$235,G139,$H$2:$H$235,H139,$B$2:$B$235,"baseline")</f>
      </c>
      <c r="K139" s="185" t="str">
        <f>J139-I139</f>
      </c>
      <c r="L139" s="186" t="str">
        <f>IF(J139=0,"",100*(J139-I139)/J139)</f>
      </c>
      <c r="M139" s="187" t="n">
        <v>13.9546746865355</v>
      </c>
      <c r="N139" s="34" t="str">
        <f>IF(ABS(I139-M139)&lt;=0.001,"match","mismatch")</f>
      </c>
    </row>
    <row r="140">
      <c r="A140" t="s">
        <v>164</v>
      </c>
      <c r="B140" t="s">
        <v>256</v>
      </c>
      <c r="C140" s="32" t="s">
        <v>258</v>
      </c>
      <c r="D140" t="s">
        <v>458</v>
      </c>
      <c r="E140"/>
      <c r="F140"/>
      <c r="G140" t="s">
        <v>476</v>
      </c>
      <c r="H140" s="182" t="n">
        <v>2033</v>
      </c>
      <c r="I140" s="183" t="str">
        <f>100*(1-(SUMIFS('CVD_40q30_Age'!$M$2:$M$9361,'CVD_40q30_Age'!$A$2:$A$9361,A140,'CVD_40q30_Age'!$B$2:$B$9361,B140,'CVD_40q30_Age'!$E$2:$E$9361,G140,'CVD_40q30_Age'!$F$2:$F$9361,H140,'CVD_40q30_Age'!$G$2:$G$9361,69))/(SUMIFS('CVD_40q30_Age'!$L$2:$L$9361,'CVD_40q30_Age'!$A$2:$A$9361,A140,'CVD_40q30_Age'!$B$2:$B$9361,B140,'CVD_40q30_Age'!$E$2:$E$9361,G140,'CVD_40q30_Age'!$F$2:$F$9361,H140,'CVD_40q30_Age'!$G$2:$G$9361,30)))</f>
      </c>
      <c r="J140" s="184" t="str">
        <f>SUMIFS($I$2:$I$235,$A$2:$A$235,A140,$G$2:$G$235,G140,$H$2:$H$235,H140,$B$2:$B$235,"baseline")</f>
      </c>
      <c r="K140" s="185" t="str">
        <f>J140-I140</f>
      </c>
      <c r="L140" s="186" t="str">
        <f>IF(J140=0,"",100*(J140-I140)/J140)</f>
      </c>
      <c r="M140" s="187" t="n">
        <v>13.8277625401364</v>
      </c>
      <c r="N140" s="34" t="str">
        <f>IF(ABS(I140-M140)&lt;=0.001,"match","mismatch")</f>
      </c>
    </row>
    <row r="141">
      <c r="A141" t="s">
        <v>164</v>
      </c>
      <c r="B141" t="s">
        <v>256</v>
      </c>
      <c r="C141" s="32" t="s">
        <v>258</v>
      </c>
      <c r="D141" t="s">
        <v>458</v>
      </c>
      <c r="E141"/>
      <c r="F141"/>
      <c r="G141" t="s">
        <v>476</v>
      </c>
      <c r="H141" s="182" t="n">
        <v>2034</v>
      </c>
      <c r="I141" s="183" t="str">
        <f>100*(1-(SUMIFS('CVD_40q30_Age'!$M$2:$M$9361,'CVD_40q30_Age'!$A$2:$A$9361,A141,'CVD_40q30_Age'!$B$2:$B$9361,B141,'CVD_40q30_Age'!$E$2:$E$9361,G141,'CVD_40q30_Age'!$F$2:$F$9361,H141,'CVD_40q30_Age'!$G$2:$G$9361,69))/(SUMIFS('CVD_40q30_Age'!$L$2:$L$9361,'CVD_40q30_Age'!$A$2:$A$9361,A141,'CVD_40q30_Age'!$B$2:$B$9361,B141,'CVD_40q30_Age'!$E$2:$E$9361,G141,'CVD_40q30_Age'!$F$2:$F$9361,H141,'CVD_40q30_Age'!$G$2:$G$9361,30)))</f>
      </c>
      <c r="J141" s="184" t="str">
        <f>SUMIFS($I$2:$I$235,$A$2:$A$235,A141,$G$2:$G$235,G141,$H$2:$H$235,H141,$B$2:$B$235,"baseline")</f>
      </c>
      <c r="K141" s="185" t="str">
        <f>J141-I141</f>
      </c>
      <c r="L141" s="186" t="str">
        <f>IF(J141=0,"",100*(J141-I141)/J141)</f>
      </c>
      <c r="M141" s="187" t="n">
        <v>13.7073006764367</v>
      </c>
      <c r="N141" s="34" t="str">
        <f>IF(ABS(I141-M141)&lt;=0.001,"match","mismatch")</f>
      </c>
    </row>
    <row r="142">
      <c r="A142" t="s">
        <v>164</v>
      </c>
      <c r="B142" t="s">
        <v>256</v>
      </c>
      <c r="C142" s="32" t="s">
        <v>258</v>
      </c>
      <c r="D142" t="s">
        <v>458</v>
      </c>
      <c r="E142"/>
      <c r="F142"/>
      <c r="G142" t="s">
        <v>476</v>
      </c>
      <c r="H142" s="182" t="n">
        <v>2035</v>
      </c>
      <c r="I142" s="183" t="str">
        <f>100*(1-(SUMIFS('CVD_40q30_Age'!$M$2:$M$9361,'CVD_40q30_Age'!$A$2:$A$9361,A142,'CVD_40q30_Age'!$B$2:$B$9361,B142,'CVD_40q30_Age'!$E$2:$E$9361,G142,'CVD_40q30_Age'!$F$2:$F$9361,H142,'CVD_40q30_Age'!$G$2:$G$9361,69))/(SUMIFS('CVD_40q30_Age'!$L$2:$L$9361,'CVD_40q30_Age'!$A$2:$A$9361,A142,'CVD_40q30_Age'!$B$2:$B$9361,B142,'CVD_40q30_Age'!$E$2:$E$9361,G142,'CVD_40q30_Age'!$F$2:$F$9361,H142,'CVD_40q30_Age'!$G$2:$G$9361,30)))</f>
      </c>
      <c r="J142" s="184" t="str">
        <f>SUMIFS($I$2:$I$235,$A$2:$A$235,A142,$G$2:$G$235,G142,$H$2:$H$235,H142,$B$2:$B$235,"baseline")</f>
      </c>
      <c r="K142" s="185" t="str">
        <f>J142-I142</f>
      </c>
      <c r="L142" s="186" t="str">
        <f>IF(J142=0,"",100*(J142-I142)/J142)</f>
      </c>
      <c r="M142" s="187" t="n">
        <v>13.5798517088103</v>
      </c>
      <c r="N142" s="34" t="str">
        <f>IF(ABS(I142-M142)&lt;=0.001,"match","mismatch")</f>
      </c>
    </row>
    <row r="143">
      <c r="A143" t="s">
        <v>164</v>
      </c>
      <c r="B143" t="s">
        <v>256</v>
      </c>
      <c r="C143" s="32" t="s">
        <v>258</v>
      </c>
      <c r="D143" t="s">
        <v>458</v>
      </c>
      <c r="E143"/>
      <c r="F143"/>
      <c r="G143" t="s">
        <v>476</v>
      </c>
      <c r="H143" s="182" t="n">
        <v>2036</v>
      </c>
      <c r="I143" s="183" t="str">
        <f>100*(1-(SUMIFS('CVD_40q30_Age'!$M$2:$M$9361,'CVD_40q30_Age'!$A$2:$A$9361,A143,'CVD_40q30_Age'!$B$2:$B$9361,B143,'CVD_40q30_Age'!$E$2:$E$9361,G143,'CVD_40q30_Age'!$F$2:$F$9361,H143,'CVD_40q30_Age'!$G$2:$G$9361,69))/(SUMIFS('CVD_40q30_Age'!$L$2:$L$9361,'CVD_40q30_Age'!$A$2:$A$9361,A143,'CVD_40q30_Age'!$B$2:$B$9361,B143,'CVD_40q30_Age'!$E$2:$E$9361,G143,'CVD_40q30_Age'!$F$2:$F$9361,H143,'CVD_40q30_Age'!$G$2:$G$9361,30)))</f>
      </c>
      <c r="J143" s="184" t="str">
        <f>SUMIFS($I$2:$I$235,$A$2:$A$235,A143,$G$2:$G$235,G143,$H$2:$H$235,H143,$B$2:$B$235,"baseline")</f>
      </c>
      <c r="K143" s="185" t="str">
        <f>J143-I143</f>
      </c>
      <c r="L143" s="186" t="str">
        <f>IF(J143=0,"",100*(J143-I143)/J143)</f>
      </c>
      <c r="M143" s="187" t="n">
        <v>13.4586844677216</v>
      </c>
      <c r="N143" s="34" t="str">
        <f>IF(ABS(I143-M143)&lt;=0.001,"match","mismatch")</f>
      </c>
    </row>
    <row r="144">
      <c r="A144" t="s">
        <v>164</v>
      </c>
      <c r="B144" t="s">
        <v>256</v>
      </c>
      <c r="C144" s="32" t="s">
        <v>258</v>
      </c>
      <c r="D144" t="s">
        <v>458</v>
      </c>
      <c r="E144"/>
      <c r="F144"/>
      <c r="G144" t="s">
        <v>476</v>
      </c>
      <c r="H144" s="182" t="n">
        <v>2037</v>
      </c>
      <c r="I144" s="183" t="str">
        <f>100*(1-(SUMIFS('CVD_40q30_Age'!$M$2:$M$9361,'CVD_40q30_Age'!$A$2:$A$9361,A144,'CVD_40q30_Age'!$B$2:$B$9361,B144,'CVD_40q30_Age'!$E$2:$E$9361,G144,'CVD_40q30_Age'!$F$2:$F$9361,H144,'CVD_40q30_Age'!$G$2:$G$9361,69))/(SUMIFS('CVD_40q30_Age'!$L$2:$L$9361,'CVD_40q30_Age'!$A$2:$A$9361,A144,'CVD_40q30_Age'!$B$2:$B$9361,B144,'CVD_40q30_Age'!$E$2:$E$9361,G144,'CVD_40q30_Age'!$F$2:$F$9361,H144,'CVD_40q30_Age'!$G$2:$G$9361,30)))</f>
      </c>
      <c r="J144" s="184" t="str">
        <f>SUMIFS($I$2:$I$235,$A$2:$A$235,A144,$G$2:$G$235,G144,$H$2:$H$235,H144,$B$2:$B$235,"baseline")</f>
      </c>
      <c r="K144" s="185" t="str">
        <f>J144-I144</f>
      </c>
      <c r="L144" s="186" t="str">
        <f>IF(J144=0,"",100*(J144-I144)/J144)</f>
      </c>
      <c r="M144" s="187" t="n">
        <v>13.3341553215419</v>
      </c>
      <c r="N144" s="34" t="str">
        <f>IF(ABS(I144-M144)&lt;=0.001,"match","mismatch")</f>
      </c>
    </row>
    <row r="145">
      <c r="A145" t="s">
        <v>164</v>
      </c>
      <c r="B145" t="s">
        <v>256</v>
      </c>
      <c r="C145" s="32" t="s">
        <v>258</v>
      </c>
      <c r="D145" t="s">
        <v>458</v>
      </c>
      <c r="E145"/>
      <c r="F145"/>
      <c r="G145" t="s">
        <v>476</v>
      </c>
      <c r="H145" s="182" t="n">
        <v>2038</v>
      </c>
      <c r="I145" s="183" t="str">
        <f>100*(1-(SUMIFS('CVD_40q30_Age'!$M$2:$M$9361,'CVD_40q30_Age'!$A$2:$A$9361,A145,'CVD_40q30_Age'!$B$2:$B$9361,B145,'CVD_40q30_Age'!$E$2:$E$9361,G145,'CVD_40q30_Age'!$F$2:$F$9361,H145,'CVD_40q30_Age'!$G$2:$G$9361,69))/(SUMIFS('CVD_40q30_Age'!$L$2:$L$9361,'CVD_40q30_Age'!$A$2:$A$9361,A145,'CVD_40q30_Age'!$B$2:$B$9361,B145,'CVD_40q30_Age'!$E$2:$E$9361,G145,'CVD_40q30_Age'!$F$2:$F$9361,H145,'CVD_40q30_Age'!$G$2:$G$9361,30)))</f>
      </c>
      <c r="J145" s="184" t="str">
        <f>SUMIFS($I$2:$I$235,$A$2:$A$235,A145,$G$2:$G$235,G145,$H$2:$H$235,H145,$B$2:$B$235,"baseline")</f>
      </c>
      <c r="K145" s="185" t="str">
        <f>J145-I145</f>
      </c>
      <c r="L145" s="186" t="str">
        <f>IF(J145=0,"",100*(J145-I145)/J145)</f>
      </c>
      <c r="M145" s="187" t="n">
        <v>13.2054618013812</v>
      </c>
      <c r="N145" s="34" t="str">
        <f>IF(ABS(I145-M145)&lt;=0.001,"match","mismatch")</f>
      </c>
    </row>
    <row r="146">
      <c r="A146" t="s">
        <v>164</v>
      </c>
      <c r="B146" t="s">
        <v>256</v>
      </c>
      <c r="C146" s="32" t="s">
        <v>258</v>
      </c>
      <c r="D146" t="s">
        <v>458</v>
      </c>
      <c r="E146"/>
      <c r="F146"/>
      <c r="G146" t="s">
        <v>476</v>
      </c>
      <c r="H146" s="182" t="n">
        <v>2039</v>
      </c>
      <c r="I146" s="183" t="str">
        <f>100*(1-(SUMIFS('CVD_40q30_Age'!$M$2:$M$9361,'CVD_40q30_Age'!$A$2:$A$9361,A146,'CVD_40q30_Age'!$B$2:$B$9361,B146,'CVD_40q30_Age'!$E$2:$E$9361,G146,'CVD_40q30_Age'!$F$2:$F$9361,H146,'CVD_40q30_Age'!$G$2:$G$9361,69))/(SUMIFS('CVD_40q30_Age'!$L$2:$L$9361,'CVD_40q30_Age'!$A$2:$A$9361,A146,'CVD_40q30_Age'!$B$2:$B$9361,B146,'CVD_40q30_Age'!$E$2:$E$9361,G146,'CVD_40q30_Age'!$F$2:$F$9361,H146,'CVD_40q30_Age'!$G$2:$G$9361,30)))</f>
      </c>
      <c r="J146" s="184" t="str">
        <f>SUMIFS($I$2:$I$235,$A$2:$A$235,A146,$G$2:$G$235,G146,$H$2:$H$235,H146,$B$2:$B$235,"baseline")</f>
      </c>
      <c r="K146" s="185" t="str">
        <f>J146-I146</f>
      </c>
      <c r="L146" s="186" t="str">
        <f>IF(J146=0,"",100*(J146-I146)/J146)</f>
      </c>
      <c r="M146" s="187" t="n">
        <v>13.0841584576121</v>
      </c>
      <c r="N146" s="34" t="str">
        <f>IF(ABS(I146-M146)&lt;=0.001,"match","mismatch")</f>
      </c>
    </row>
    <row r="147">
      <c r="A147" t="s">
        <v>164</v>
      </c>
      <c r="B147" t="s">
        <v>256</v>
      </c>
      <c r="C147" s="32" t="s">
        <v>258</v>
      </c>
      <c r="D147" t="s">
        <v>458</v>
      </c>
      <c r="E147"/>
      <c r="F147"/>
      <c r="G147" t="s">
        <v>476</v>
      </c>
      <c r="H147" s="182" t="n">
        <v>2040</v>
      </c>
      <c r="I147" s="183" t="str">
        <f>100*(1-(SUMIFS('CVD_40q30_Age'!$M$2:$M$9361,'CVD_40q30_Age'!$A$2:$A$9361,A147,'CVD_40q30_Age'!$B$2:$B$9361,B147,'CVD_40q30_Age'!$E$2:$E$9361,G147,'CVD_40q30_Age'!$F$2:$F$9361,H147,'CVD_40q30_Age'!$G$2:$G$9361,69))/(SUMIFS('CVD_40q30_Age'!$L$2:$L$9361,'CVD_40q30_Age'!$A$2:$A$9361,A147,'CVD_40q30_Age'!$B$2:$B$9361,B147,'CVD_40q30_Age'!$E$2:$E$9361,G147,'CVD_40q30_Age'!$F$2:$F$9361,H147,'CVD_40q30_Age'!$G$2:$G$9361,30)))</f>
      </c>
      <c r="J147" s="184" t="str">
        <f>SUMIFS($I$2:$I$235,$A$2:$A$235,A147,$G$2:$G$235,G147,$H$2:$H$235,H147,$B$2:$B$235,"baseline")</f>
      </c>
      <c r="K147" s="185" t="str">
        <f>J147-I147</f>
      </c>
      <c r="L147" s="186" t="str">
        <f>IF(J147=0,"",100*(J147-I147)/J147)</f>
      </c>
      <c r="M147" s="187" t="n">
        <v>12.9555190090646</v>
      </c>
      <c r="N147" s="34" t="str">
        <f>IF(ABS(I147-M147)&lt;=0.001,"match","mismatch")</f>
      </c>
    </row>
    <row r="148">
      <c r="A148" t="s">
        <v>164</v>
      </c>
      <c r="B148" t="s">
        <v>256</v>
      </c>
      <c r="C148" s="32" t="s">
        <v>258</v>
      </c>
      <c r="D148" t="s">
        <v>458</v>
      </c>
      <c r="E148"/>
      <c r="F148"/>
      <c r="G148" t="s">
        <v>476</v>
      </c>
      <c r="H148" s="182" t="n">
        <v>2041</v>
      </c>
      <c r="I148" s="183" t="str">
        <f>100*(1-(SUMIFS('CVD_40q30_Age'!$M$2:$M$9361,'CVD_40q30_Age'!$A$2:$A$9361,A148,'CVD_40q30_Age'!$B$2:$B$9361,B148,'CVD_40q30_Age'!$E$2:$E$9361,G148,'CVD_40q30_Age'!$F$2:$F$9361,H148,'CVD_40q30_Age'!$G$2:$G$9361,69))/(SUMIFS('CVD_40q30_Age'!$L$2:$L$9361,'CVD_40q30_Age'!$A$2:$A$9361,A148,'CVD_40q30_Age'!$B$2:$B$9361,B148,'CVD_40q30_Age'!$E$2:$E$9361,G148,'CVD_40q30_Age'!$F$2:$F$9361,H148,'CVD_40q30_Age'!$G$2:$G$9361,30)))</f>
      </c>
      <c r="J148" s="184" t="str">
        <f>SUMIFS($I$2:$I$235,$A$2:$A$235,A148,$G$2:$G$235,G148,$H$2:$H$235,H148,$B$2:$B$235,"baseline")</f>
      </c>
      <c r="K148" s="185" t="str">
        <f>J148-I148</f>
      </c>
      <c r="L148" s="186" t="str">
        <f>IF(J148=0,"",100*(J148-I148)/J148)</f>
      </c>
      <c r="M148" s="187" t="n">
        <v>12.8266723899661</v>
      </c>
      <c r="N148" s="34" t="str">
        <f>IF(ABS(I148-M148)&lt;=0.001,"match","mismatch")</f>
      </c>
    </row>
    <row r="149">
      <c r="A149" t="s">
        <v>164</v>
      </c>
      <c r="B149" t="s">
        <v>256</v>
      </c>
      <c r="C149" s="32" t="s">
        <v>258</v>
      </c>
      <c r="D149" t="s">
        <v>458</v>
      </c>
      <c r="E149"/>
      <c r="F149"/>
      <c r="G149" t="s">
        <v>476</v>
      </c>
      <c r="H149" s="182" t="n">
        <v>2042</v>
      </c>
      <c r="I149" s="183" t="str">
        <f>100*(1-(SUMIFS('CVD_40q30_Age'!$M$2:$M$9361,'CVD_40q30_Age'!$A$2:$A$9361,A149,'CVD_40q30_Age'!$B$2:$B$9361,B149,'CVD_40q30_Age'!$E$2:$E$9361,G149,'CVD_40q30_Age'!$F$2:$F$9361,H149,'CVD_40q30_Age'!$G$2:$G$9361,69))/(SUMIFS('CVD_40q30_Age'!$L$2:$L$9361,'CVD_40q30_Age'!$A$2:$A$9361,A149,'CVD_40q30_Age'!$B$2:$B$9361,B149,'CVD_40q30_Age'!$E$2:$E$9361,G149,'CVD_40q30_Age'!$F$2:$F$9361,H149,'CVD_40q30_Age'!$G$2:$G$9361,30)))</f>
      </c>
      <c r="J149" s="184" t="str">
        <f>SUMIFS($I$2:$I$235,$A$2:$A$235,A149,$G$2:$G$235,G149,$H$2:$H$235,H149,$B$2:$B$235,"baseline")</f>
      </c>
      <c r="K149" s="185" t="str">
        <f>J149-I149</f>
      </c>
      <c r="L149" s="186" t="str">
        <f>IF(J149=0,"",100*(J149-I149)/J149)</f>
      </c>
      <c r="M149" s="187" t="n">
        <v>12.69439873389</v>
      </c>
      <c r="N149" s="34" t="str">
        <f>IF(ABS(I149-M149)&lt;=0.001,"match","mismatch")</f>
      </c>
    </row>
    <row r="150">
      <c r="A150" t="s">
        <v>164</v>
      </c>
      <c r="B150" t="s">
        <v>256</v>
      </c>
      <c r="C150" s="32" t="s">
        <v>258</v>
      </c>
      <c r="D150" t="s">
        <v>458</v>
      </c>
      <c r="E150"/>
      <c r="F150"/>
      <c r="G150" t="s">
        <v>476</v>
      </c>
      <c r="H150" s="182" t="n">
        <v>2043</v>
      </c>
      <c r="I150" s="183" t="str">
        <f>100*(1-(SUMIFS('CVD_40q30_Age'!$M$2:$M$9361,'CVD_40q30_Age'!$A$2:$A$9361,A150,'CVD_40q30_Age'!$B$2:$B$9361,B150,'CVD_40q30_Age'!$E$2:$E$9361,G150,'CVD_40q30_Age'!$F$2:$F$9361,H150,'CVD_40q30_Age'!$G$2:$G$9361,69))/(SUMIFS('CVD_40q30_Age'!$L$2:$L$9361,'CVD_40q30_Age'!$A$2:$A$9361,A150,'CVD_40q30_Age'!$B$2:$B$9361,B150,'CVD_40q30_Age'!$E$2:$E$9361,G150,'CVD_40q30_Age'!$F$2:$F$9361,H150,'CVD_40q30_Age'!$G$2:$G$9361,30)))</f>
      </c>
      <c r="J150" s="184" t="str">
        <f>SUMIFS($I$2:$I$235,$A$2:$A$235,A150,$G$2:$G$235,G150,$H$2:$H$235,H150,$B$2:$B$235,"baseline")</f>
      </c>
      <c r="K150" s="185" t="str">
        <f>J150-I150</f>
      </c>
      <c r="L150" s="186" t="str">
        <f>IF(J150=0,"",100*(J150-I150)/J150)</f>
      </c>
      <c r="M150" s="187" t="n">
        <v>12.5564541978453</v>
      </c>
      <c r="N150" s="34" t="str">
        <f>IF(ABS(I150-M150)&lt;=0.001,"match","mismatch")</f>
      </c>
    </row>
    <row r="151">
      <c r="A151" t="s">
        <v>164</v>
      </c>
      <c r="B151" t="s">
        <v>256</v>
      </c>
      <c r="C151" s="32" t="s">
        <v>258</v>
      </c>
      <c r="D151" t="s">
        <v>458</v>
      </c>
      <c r="E151"/>
      <c r="F151"/>
      <c r="G151" t="s">
        <v>476</v>
      </c>
      <c r="H151" s="182" t="n">
        <v>2044</v>
      </c>
      <c r="I151" s="183" t="str">
        <f>100*(1-(SUMIFS('CVD_40q30_Age'!$M$2:$M$9361,'CVD_40q30_Age'!$A$2:$A$9361,A151,'CVD_40q30_Age'!$B$2:$B$9361,B151,'CVD_40q30_Age'!$E$2:$E$9361,G151,'CVD_40q30_Age'!$F$2:$F$9361,H151,'CVD_40q30_Age'!$G$2:$G$9361,69))/(SUMIFS('CVD_40q30_Age'!$L$2:$L$9361,'CVD_40q30_Age'!$A$2:$A$9361,A151,'CVD_40q30_Age'!$B$2:$B$9361,B151,'CVD_40q30_Age'!$E$2:$E$9361,G151,'CVD_40q30_Age'!$F$2:$F$9361,H151,'CVD_40q30_Age'!$G$2:$G$9361,30)))</f>
      </c>
      <c r="J151" s="184" t="str">
        <f>SUMIFS($I$2:$I$235,$A$2:$A$235,A151,$G$2:$G$235,G151,$H$2:$H$235,H151,$B$2:$B$235,"baseline")</f>
      </c>
      <c r="K151" s="185" t="str">
        <f>J151-I151</f>
      </c>
      <c r="L151" s="186" t="str">
        <f>IF(J151=0,"",100*(J151-I151)/J151)</f>
      </c>
      <c r="M151" s="187" t="n">
        <v>12.4209277239212</v>
      </c>
      <c r="N151" s="34" t="str">
        <f>IF(ABS(I151-M151)&lt;=0.001,"match","mismatch")</f>
      </c>
    </row>
    <row r="152">
      <c r="A152" t="s">
        <v>164</v>
      </c>
      <c r="B152" t="s">
        <v>256</v>
      </c>
      <c r="C152" s="32" t="s">
        <v>258</v>
      </c>
      <c r="D152" t="s">
        <v>458</v>
      </c>
      <c r="E152"/>
      <c r="F152"/>
      <c r="G152" t="s">
        <v>476</v>
      </c>
      <c r="H152" s="182" t="n">
        <v>2045</v>
      </c>
      <c r="I152" s="183" t="str">
        <f>100*(1-(SUMIFS('CVD_40q30_Age'!$M$2:$M$9361,'CVD_40q30_Age'!$A$2:$A$9361,A152,'CVD_40q30_Age'!$B$2:$B$9361,B152,'CVD_40q30_Age'!$E$2:$E$9361,G152,'CVD_40q30_Age'!$F$2:$F$9361,H152,'CVD_40q30_Age'!$G$2:$G$9361,69))/(SUMIFS('CVD_40q30_Age'!$L$2:$L$9361,'CVD_40q30_Age'!$A$2:$A$9361,A152,'CVD_40q30_Age'!$B$2:$B$9361,B152,'CVD_40q30_Age'!$E$2:$E$9361,G152,'CVD_40q30_Age'!$F$2:$F$9361,H152,'CVD_40q30_Age'!$G$2:$G$9361,30)))</f>
      </c>
      <c r="J152" s="184" t="str">
        <f>SUMIFS($I$2:$I$235,$A$2:$A$235,A152,$G$2:$G$235,G152,$H$2:$H$235,H152,$B$2:$B$235,"baseline")</f>
      </c>
      <c r="K152" s="185" t="str">
        <f>J152-I152</f>
      </c>
      <c r="L152" s="186" t="str">
        <f>IF(J152=0,"",100*(J152-I152)/J152)</f>
      </c>
      <c r="M152" s="187" t="n">
        <v>12.2936880957405</v>
      </c>
      <c r="N152" s="34" t="str">
        <f>IF(ABS(I152-M152)&lt;=0.001,"match","mismatch")</f>
      </c>
    </row>
    <row r="153">
      <c r="A153" t="s">
        <v>164</v>
      </c>
      <c r="B153" t="s">
        <v>256</v>
      </c>
      <c r="C153" s="32" t="s">
        <v>258</v>
      </c>
      <c r="D153" t="s">
        <v>458</v>
      </c>
      <c r="E153"/>
      <c r="F153"/>
      <c r="G153" t="s">
        <v>476</v>
      </c>
      <c r="H153" s="182" t="n">
        <v>2046</v>
      </c>
      <c r="I153" s="183" t="str">
        <f>100*(1-(SUMIFS('CVD_40q30_Age'!$M$2:$M$9361,'CVD_40q30_Age'!$A$2:$A$9361,A153,'CVD_40q30_Age'!$B$2:$B$9361,B153,'CVD_40q30_Age'!$E$2:$E$9361,G153,'CVD_40q30_Age'!$F$2:$F$9361,H153,'CVD_40q30_Age'!$G$2:$G$9361,69))/(SUMIFS('CVD_40q30_Age'!$L$2:$L$9361,'CVD_40q30_Age'!$A$2:$A$9361,A153,'CVD_40q30_Age'!$B$2:$B$9361,B153,'CVD_40q30_Age'!$E$2:$E$9361,G153,'CVD_40q30_Age'!$F$2:$F$9361,H153,'CVD_40q30_Age'!$G$2:$G$9361,30)))</f>
      </c>
      <c r="J153" s="184" t="str">
        <f>SUMIFS($I$2:$I$235,$A$2:$A$235,A153,$G$2:$G$235,G153,$H$2:$H$235,H153,$B$2:$B$235,"baseline")</f>
      </c>
      <c r="K153" s="185" t="str">
        <f>J153-I153</f>
      </c>
      <c r="L153" s="186" t="str">
        <f>IF(J153=0,"",100*(J153-I153)/J153)</f>
      </c>
      <c r="M153" s="187" t="n">
        <v>12.1638373648429</v>
      </c>
      <c r="N153" s="34" t="str">
        <f>IF(ABS(I153-M153)&lt;=0.001,"match","mismatch")</f>
      </c>
    </row>
    <row r="154">
      <c r="A154" t="s">
        <v>164</v>
      </c>
      <c r="B154" t="s">
        <v>256</v>
      </c>
      <c r="C154" s="32" t="s">
        <v>258</v>
      </c>
      <c r="D154" t="s">
        <v>458</v>
      </c>
      <c r="E154"/>
      <c r="F154"/>
      <c r="G154" t="s">
        <v>476</v>
      </c>
      <c r="H154" s="182" t="n">
        <v>2047</v>
      </c>
      <c r="I154" s="183" t="str">
        <f>100*(1-(SUMIFS('CVD_40q30_Age'!$M$2:$M$9361,'CVD_40q30_Age'!$A$2:$A$9361,A154,'CVD_40q30_Age'!$B$2:$B$9361,B154,'CVD_40q30_Age'!$E$2:$E$9361,G154,'CVD_40q30_Age'!$F$2:$F$9361,H154,'CVD_40q30_Age'!$G$2:$G$9361,69))/(SUMIFS('CVD_40q30_Age'!$L$2:$L$9361,'CVD_40q30_Age'!$A$2:$A$9361,A154,'CVD_40q30_Age'!$B$2:$B$9361,B154,'CVD_40q30_Age'!$E$2:$E$9361,G154,'CVD_40q30_Age'!$F$2:$F$9361,H154,'CVD_40q30_Age'!$G$2:$G$9361,30)))</f>
      </c>
      <c r="J154" s="184" t="str">
        <f>SUMIFS($I$2:$I$235,$A$2:$A$235,A154,$G$2:$G$235,G154,$H$2:$H$235,H154,$B$2:$B$235,"baseline")</f>
      </c>
      <c r="K154" s="185" t="str">
        <f>J154-I154</f>
      </c>
      <c r="L154" s="186" t="str">
        <f>IF(J154=0,"",100*(J154-I154)/J154)</f>
      </c>
      <c r="M154" s="187" t="n">
        <v>12.0332193800999</v>
      </c>
      <c r="N154" s="34" t="str">
        <f>IF(ABS(I154-M154)&lt;=0.001,"match","mismatch")</f>
      </c>
    </row>
    <row r="155">
      <c r="A155" t="s">
        <v>164</v>
      </c>
      <c r="B155" t="s">
        <v>256</v>
      </c>
      <c r="C155" s="32" t="s">
        <v>258</v>
      </c>
      <c r="D155" t="s">
        <v>458</v>
      </c>
      <c r="E155"/>
      <c r="F155"/>
      <c r="G155" t="s">
        <v>476</v>
      </c>
      <c r="H155" s="182" t="n">
        <v>2048</v>
      </c>
      <c r="I155" s="183" t="str">
        <f>100*(1-(SUMIFS('CVD_40q30_Age'!$M$2:$M$9361,'CVD_40q30_Age'!$A$2:$A$9361,A155,'CVD_40q30_Age'!$B$2:$B$9361,B155,'CVD_40q30_Age'!$E$2:$E$9361,G155,'CVD_40q30_Age'!$F$2:$F$9361,H155,'CVD_40q30_Age'!$G$2:$G$9361,69))/(SUMIFS('CVD_40q30_Age'!$L$2:$L$9361,'CVD_40q30_Age'!$A$2:$A$9361,A155,'CVD_40q30_Age'!$B$2:$B$9361,B155,'CVD_40q30_Age'!$E$2:$E$9361,G155,'CVD_40q30_Age'!$F$2:$F$9361,H155,'CVD_40q30_Age'!$G$2:$G$9361,30)))</f>
      </c>
      <c r="J155" s="184" t="str">
        <f>SUMIFS($I$2:$I$235,$A$2:$A$235,A155,$G$2:$G$235,G155,$H$2:$H$235,H155,$B$2:$B$235,"baseline")</f>
      </c>
      <c r="K155" s="185" t="str">
        <f>J155-I155</f>
      </c>
      <c r="L155" s="186" t="str">
        <f>IF(J155=0,"",100*(J155-I155)/J155)</f>
      </c>
      <c r="M155" s="187" t="n">
        <v>11.8978279514764</v>
      </c>
      <c r="N155" s="34" t="str">
        <f>IF(ABS(I155-M155)&lt;=0.001,"match","mismatch")</f>
      </c>
    </row>
    <row r="156">
      <c r="A156" t="s">
        <v>164</v>
      </c>
      <c r="B156" t="s">
        <v>256</v>
      </c>
      <c r="C156" s="32" t="s">
        <v>258</v>
      </c>
      <c r="D156" t="s">
        <v>458</v>
      </c>
      <c r="E156"/>
      <c r="F156"/>
      <c r="G156" t="s">
        <v>476</v>
      </c>
      <c r="H156" s="182" t="n">
        <v>2049</v>
      </c>
      <c r="I156" s="183" t="str">
        <f>100*(1-(SUMIFS('CVD_40q30_Age'!$M$2:$M$9361,'CVD_40q30_Age'!$A$2:$A$9361,A156,'CVD_40q30_Age'!$B$2:$B$9361,B156,'CVD_40q30_Age'!$E$2:$E$9361,G156,'CVD_40q30_Age'!$F$2:$F$9361,H156,'CVD_40q30_Age'!$G$2:$G$9361,69))/(SUMIFS('CVD_40q30_Age'!$L$2:$L$9361,'CVD_40q30_Age'!$A$2:$A$9361,A156,'CVD_40q30_Age'!$B$2:$B$9361,B156,'CVD_40q30_Age'!$E$2:$E$9361,G156,'CVD_40q30_Age'!$F$2:$F$9361,H156,'CVD_40q30_Age'!$G$2:$G$9361,30)))</f>
      </c>
      <c r="J156" s="184" t="str">
        <f>SUMIFS($I$2:$I$235,$A$2:$A$235,A156,$G$2:$G$235,G156,$H$2:$H$235,H156,$B$2:$B$235,"baseline")</f>
      </c>
      <c r="K156" s="185" t="str">
        <f>J156-I156</f>
      </c>
      <c r="L156" s="186" t="str">
        <f>IF(J156=0,"",100*(J156-I156)/J156)</f>
      </c>
      <c r="M156" s="187" t="n">
        <v>11.7708322624534</v>
      </c>
      <c r="N156" s="34" t="str">
        <f>IF(ABS(I156-M156)&lt;=0.001,"match","mismatch")</f>
      </c>
    </row>
    <row r="157">
      <c r="A157" t="s">
        <v>164</v>
      </c>
      <c r="B157" t="s">
        <v>256</v>
      </c>
      <c r="C157" s="32" t="s">
        <v>258</v>
      </c>
      <c r="D157" t="s">
        <v>458</v>
      </c>
      <c r="E157"/>
      <c r="F157"/>
      <c r="G157" t="s">
        <v>476</v>
      </c>
      <c r="H157" s="182" t="n">
        <v>2050</v>
      </c>
      <c r="I157" s="183" t="str">
        <f>100*(1-(SUMIFS('CVD_40q30_Age'!$M$2:$M$9361,'CVD_40q30_Age'!$A$2:$A$9361,A157,'CVD_40q30_Age'!$B$2:$B$9361,B157,'CVD_40q30_Age'!$E$2:$E$9361,G157,'CVD_40q30_Age'!$F$2:$F$9361,H157,'CVD_40q30_Age'!$G$2:$G$9361,69))/(SUMIFS('CVD_40q30_Age'!$L$2:$L$9361,'CVD_40q30_Age'!$A$2:$A$9361,A157,'CVD_40q30_Age'!$B$2:$B$9361,B157,'CVD_40q30_Age'!$E$2:$E$9361,G157,'CVD_40q30_Age'!$F$2:$F$9361,H157,'CVD_40q30_Age'!$G$2:$G$9361,30)))</f>
      </c>
      <c r="J157" s="184" t="str">
        <f>SUMIFS($I$2:$I$235,$A$2:$A$235,A157,$G$2:$G$235,G157,$H$2:$H$235,H157,$B$2:$B$235,"baseline")</f>
      </c>
      <c r="K157" s="185" t="str">
        <f>J157-I157</f>
      </c>
      <c r="L157" s="186" t="str">
        <f>IF(J157=0,"",100*(J157-I157)/J157)</f>
      </c>
      <c r="M157" s="187" t="n">
        <v>11.6509042525109</v>
      </c>
      <c r="N157" s="34" t="str">
        <f>IF(ABS(I157-M157)&lt;=0.001,"match","mismatch")</f>
      </c>
    </row>
    <row r="158">
      <c r="A158" t="s">
        <v>164</v>
      </c>
      <c r="B158" t="s">
        <v>262</v>
      </c>
      <c r="C158" s="32" t="s">
        <v>264</v>
      </c>
      <c r="D158" t="s">
        <v>458</v>
      </c>
      <c r="E158"/>
      <c r="F158"/>
      <c r="G158" t="s">
        <v>476</v>
      </c>
      <c r="H158" s="182" t="n">
        <v>2025</v>
      </c>
      <c r="I158" s="183" t="str">
        <f>100*(1-(SUMIFS('CVD_40q30_Age'!$M$2:$M$9361,'CVD_40q30_Age'!$A$2:$A$9361,A158,'CVD_40q30_Age'!$B$2:$B$9361,B158,'CVD_40q30_Age'!$E$2:$E$9361,G158,'CVD_40q30_Age'!$F$2:$F$9361,H158,'CVD_40q30_Age'!$G$2:$G$9361,69))/(SUMIFS('CVD_40q30_Age'!$L$2:$L$9361,'CVD_40q30_Age'!$A$2:$A$9361,A158,'CVD_40q30_Age'!$B$2:$B$9361,B158,'CVD_40q30_Age'!$E$2:$E$9361,G158,'CVD_40q30_Age'!$F$2:$F$9361,H158,'CVD_40q30_Age'!$G$2:$G$9361,30)))</f>
      </c>
      <c r="J158" s="184" t="str">
        <f>SUMIFS($I$2:$I$235,$A$2:$A$235,A158,$G$2:$G$235,G158,$H$2:$H$235,H158,$B$2:$B$235,"baseline")</f>
      </c>
      <c r="K158" s="185" t="str">
        <f>J158-I158</f>
      </c>
      <c r="L158" s="186" t="str">
        <f>IF(J158=0,"",100*(J158-I158)/J158)</f>
      </c>
      <c r="M158" s="187" t="n">
        <v>14.5916436072958</v>
      </c>
      <c r="N158" s="34" t="str">
        <f>IF(ABS(I158-M158)&lt;=0.001,"match","mismatch")</f>
      </c>
    </row>
    <row r="159">
      <c r="A159" t="s">
        <v>164</v>
      </c>
      <c r="B159" t="s">
        <v>262</v>
      </c>
      <c r="C159" s="32" t="s">
        <v>264</v>
      </c>
      <c r="D159" t="s">
        <v>458</v>
      </c>
      <c r="E159"/>
      <c r="F159"/>
      <c r="G159" t="s">
        <v>476</v>
      </c>
      <c r="H159" s="182" t="n">
        <v>2026</v>
      </c>
      <c r="I159" s="183" t="str">
        <f>100*(1-(SUMIFS('CVD_40q30_Age'!$M$2:$M$9361,'CVD_40q30_Age'!$A$2:$A$9361,A159,'CVD_40q30_Age'!$B$2:$B$9361,B159,'CVD_40q30_Age'!$E$2:$E$9361,G159,'CVD_40q30_Age'!$F$2:$F$9361,H159,'CVD_40q30_Age'!$G$2:$G$9361,69))/(SUMIFS('CVD_40q30_Age'!$L$2:$L$9361,'CVD_40q30_Age'!$A$2:$A$9361,A159,'CVD_40q30_Age'!$B$2:$B$9361,B159,'CVD_40q30_Age'!$E$2:$E$9361,G159,'CVD_40q30_Age'!$F$2:$F$9361,H159,'CVD_40q30_Age'!$G$2:$G$9361,30)))</f>
      </c>
      <c r="J159" s="184" t="str">
        <f>SUMIFS($I$2:$I$235,$A$2:$A$235,A159,$G$2:$G$235,G159,$H$2:$H$235,H159,$B$2:$B$235,"baseline")</f>
      </c>
      <c r="K159" s="185" t="str">
        <f>J159-I159</f>
      </c>
      <c r="L159" s="186" t="str">
        <f>IF(J159=0,"",100*(J159-I159)/J159)</f>
      </c>
      <c r="M159" s="187" t="n">
        <v>14.5136269837266</v>
      </c>
      <c r="N159" s="34" t="str">
        <f>IF(ABS(I159-M159)&lt;=0.001,"match","mismatch")</f>
      </c>
    </row>
    <row r="160">
      <c r="A160" t="s">
        <v>164</v>
      </c>
      <c r="B160" t="s">
        <v>262</v>
      </c>
      <c r="C160" s="32" t="s">
        <v>264</v>
      </c>
      <c r="D160" t="s">
        <v>458</v>
      </c>
      <c r="E160"/>
      <c r="F160"/>
      <c r="G160" t="s">
        <v>476</v>
      </c>
      <c r="H160" s="182" t="n">
        <v>2027</v>
      </c>
      <c r="I160" s="183" t="str">
        <f>100*(1-(SUMIFS('CVD_40q30_Age'!$M$2:$M$9361,'CVD_40q30_Age'!$A$2:$A$9361,A160,'CVD_40q30_Age'!$B$2:$B$9361,B160,'CVD_40q30_Age'!$E$2:$E$9361,G160,'CVD_40q30_Age'!$F$2:$F$9361,H160,'CVD_40q30_Age'!$G$2:$G$9361,69))/(SUMIFS('CVD_40q30_Age'!$L$2:$L$9361,'CVD_40q30_Age'!$A$2:$A$9361,A160,'CVD_40q30_Age'!$B$2:$B$9361,B160,'CVD_40q30_Age'!$E$2:$E$9361,G160,'CVD_40q30_Age'!$F$2:$F$9361,H160,'CVD_40q30_Age'!$G$2:$G$9361,30)))</f>
      </c>
      <c r="J160" s="184" t="str">
        <f>SUMIFS($I$2:$I$235,$A$2:$A$235,A160,$G$2:$G$235,G160,$H$2:$H$235,H160,$B$2:$B$235,"baseline")</f>
      </c>
      <c r="K160" s="185" t="str">
        <f>J160-I160</f>
      </c>
      <c r="L160" s="186" t="str">
        <f>IF(J160=0,"",100*(J160-I160)/J160)</f>
      </c>
      <c r="M160" s="187" t="n">
        <v>14.4260500536674</v>
      </c>
      <c r="N160" s="34" t="str">
        <f>IF(ABS(I160-M160)&lt;=0.001,"match","mismatch")</f>
      </c>
    </row>
    <row r="161">
      <c r="A161" t="s">
        <v>164</v>
      </c>
      <c r="B161" t="s">
        <v>262</v>
      </c>
      <c r="C161" s="32" t="s">
        <v>264</v>
      </c>
      <c r="D161" t="s">
        <v>458</v>
      </c>
      <c r="E161"/>
      <c r="F161"/>
      <c r="G161" t="s">
        <v>476</v>
      </c>
      <c r="H161" s="182" t="n">
        <v>2028</v>
      </c>
      <c r="I161" s="183" t="str">
        <f>100*(1-(SUMIFS('CVD_40q30_Age'!$M$2:$M$9361,'CVD_40q30_Age'!$A$2:$A$9361,A161,'CVD_40q30_Age'!$B$2:$B$9361,B161,'CVD_40q30_Age'!$E$2:$E$9361,G161,'CVD_40q30_Age'!$F$2:$F$9361,H161,'CVD_40q30_Age'!$G$2:$G$9361,69))/(SUMIFS('CVD_40q30_Age'!$L$2:$L$9361,'CVD_40q30_Age'!$A$2:$A$9361,A161,'CVD_40q30_Age'!$B$2:$B$9361,B161,'CVD_40q30_Age'!$E$2:$E$9361,G161,'CVD_40q30_Age'!$F$2:$F$9361,H161,'CVD_40q30_Age'!$G$2:$G$9361,30)))</f>
      </c>
      <c r="J161" s="184" t="str">
        <f>SUMIFS($I$2:$I$235,$A$2:$A$235,A161,$G$2:$G$235,G161,$H$2:$H$235,H161,$B$2:$B$235,"baseline")</f>
      </c>
      <c r="K161" s="185" t="str">
        <f>J161-I161</f>
      </c>
      <c r="L161" s="186" t="str">
        <f>IF(J161=0,"",100*(J161-I161)/J161)</f>
      </c>
      <c r="M161" s="187" t="n">
        <v>14.3386688716606</v>
      </c>
      <c r="N161" s="34" t="str">
        <f>IF(ABS(I161-M161)&lt;=0.001,"match","mismatch")</f>
      </c>
    </row>
    <row r="162">
      <c r="A162" t="s">
        <v>164</v>
      </c>
      <c r="B162" t="s">
        <v>262</v>
      </c>
      <c r="C162" s="32" t="s">
        <v>264</v>
      </c>
      <c r="D162" t="s">
        <v>458</v>
      </c>
      <c r="E162"/>
      <c r="F162"/>
      <c r="G162" t="s">
        <v>476</v>
      </c>
      <c r="H162" s="182" t="n">
        <v>2029</v>
      </c>
      <c r="I162" s="183" t="str">
        <f>100*(1-(SUMIFS('CVD_40q30_Age'!$M$2:$M$9361,'CVD_40q30_Age'!$A$2:$A$9361,A162,'CVD_40q30_Age'!$B$2:$B$9361,B162,'CVD_40q30_Age'!$E$2:$E$9361,G162,'CVD_40q30_Age'!$F$2:$F$9361,H162,'CVD_40q30_Age'!$G$2:$G$9361,69))/(SUMIFS('CVD_40q30_Age'!$L$2:$L$9361,'CVD_40q30_Age'!$A$2:$A$9361,A162,'CVD_40q30_Age'!$B$2:$B$9361,B162,'CVD_40q30_Age'!$E$2:$E$9361,G162,'CVD_40q30_Age'!$F$2:$F$9361,H162,'CVD_40q30_Age'!$G$2:$G$9361,30)))</f>
      </c>
      <c r="J162" s="184" t="str">
        <f>SUMIFS($I$2:$I$235,$A$2:$A$235,A162,$G$2:$G$235,G162,$H$2:$H$235,H162,$B$2:$B$235,"baseline")</f>
      </c>
      <c r="K162" s="185" t="str">
        <f>J162-I162</f>
      </c>
      <c r="L162" s="186" t="str">
        <f>IF(J162=0,"",100*(J162-I162)/J162)</f>
      </c>
      <c r="M162" s="187" t="n">
        <v>14.2600519420182</v>
      </c>
      <c r="N162" s="34" t="str">
        <f>IF(ABS(I162-M162)&lt;=0.001,"match","mismatch")</f>
      </c>
    </row>
    <row r="163">
      <c r="A163" t="s">
        <v>164</v>
      </c>
      <c r="B163" t="s">
        <v>262</v>
      </c>
      <c r="C163" s="32" t="s">
        <v>264</v>
      </c>
      <c r="D163" t="s">
        <v>458</v>
      </c>
      <c r="E163"/>
      <c r="F163"/>
      <c r="G163" t="s">
        <v>476</v>
      </c>
      <c r="H163" s="182" t="n">
        <v>2030</v>
      </c>
      <c r="I163" s="183" t="str">
        <f>100*(1-(SUMIFS('CVD_40q30_Age'!$M$2:$M$9361,'CVD_40q30_Age'!$A$2:$A$9361,A163,'CVD_40q30_Age'!$B$2:$B$9361,B163,'CVD_40q30_Age'!$E$2:$E$9361,G163,'CVD_40q30_Age'!$F$2:$F$9361,H163,'CVD_40q30_Age'!$G$2:$G$9361,69))/(SUMIFS('CVD_40q30_Age'!$L$2:$L$9361,'CVD_40q30_Age'!$A$2:$A$9361,A163,'CVD_40q30_Age'!$B$2:$B$9361,B163,'CVD_40q30_Age'!$E$2:$E$9361,G163,'CVD_40q30_Age'!$F$2:$F$9361,H163,'CVD_40q30_Age'!$G$2:$G$9361,30)))</f>
      </c>
      <c r="J163" s="184" t="str">
        <f>SUMIFS($I$2:$I$235,$A$2:$A$235,A163,$G$2:$G$235,G163,$H$2:$H$235,H163,$B$2:$B$235,"baseline")</f>
      </c>
      <c r="K163" s="185" t="str">
        <f>J163-I163</f>
      </c>
      <c r="L163" s="186" t="str">
        <f>IF(J163=0,"",100*(J163-I163)/J163)</f>
      </c>
      <c r="M163" s="187" t="n">
        <v>14.1733588756045</v>
      </c>
      <c r="N163" s="34" t="str">
        <f>IF(ABS(I163-M163)&lt;=0.001,"match","mismatch")</f>
      </c>
    </row>
    <row r="164">
      <c r="A164" t="s">
        <v>164</v>
      </c>
      <c r="B164" t="s">
        <v>262</v>
      </c>
      <c r="C164" s="32" t="s">
        <v>264</v>
      </c>
      <c r="D164" t="s">
        <v>458</v>
      </c>
      <c r="E164"/>
      <c r="F164"/>
      <c r="G164" t="s">
        <v>476</v>
      </c>
      <c r="H164" s="182" t="n">
        <v>2031</v>
      </c>
      <c r="I164" s="183" t="str">
        <f>100*(1-(SUMIFS('CVD_40q30_Age'!$M$2:$M$9361,'CVD_40q30_Age'!$A$2:$A$9361,A164,'CVD_40q30_Age'!$B$2:$B$9361,B164,'CVD_40q30_Age'!$E$2:$E$9361,G164,'CVD_40q30_Age'!$F$2:$F$9361,H164,'CVD_40q30_Age'!$G$2:$G$9361,69))/(SUMIFS('CVD_40q30_Age'!$L$2:$L$9361,'CVD_40q30_Age'!$A$2:$A$9361,A164,'CVD_40q30_Age'!$B$2:$B$9361,B164,'CVD_40q30_Age'!$E$2:$E$9361,G164,'CVD_40q30_Age'!$F$2:$F$9361,H164,'CVD_40q30_Age'!$G$2:$G$9361,30)))</f>
      </c>
      <c r="J164" s="184" t="str">
        <f>SUMIFS($I$2:$I$235,$A$2:$A$235,A164,$G$2:$G$235,G164,$H$2:$H$235,H164,$B$2:$B$235,"baseline")</f>
      </c>
      <c r="K164" s="185" t="str">
        <f>J164-I164</f>
      </c>
      <c r="L164" s="186" t="str">
        <f>IF(J164=0,"",100*(J164-I164)/J164)</f>
      </c>
      <c r="M164" s="187" t="n">
        <v>14.0635574338811</v>
      </c>
      <c r="N164" s="34" t="str">
        <f>IF(ABS(I164-M164)&lt;=0.001,"match","mismatch")</f>
      </c>
    </row>
    <row r="165">
      <c r="A165" t="s">
        <v>164</v>
      </c>
      <c r="B165" t="s">
        <v>262</v>
      </c>
      <c r="C165" s="32" t="s">
        <v>264</v>
      </c>
      <c r="D165" t="s">
        <v>458</v>
      </c>
      <c r="E165"/>
      <c r="F165"/>
      <c r="G165" t="s">
        <v>476</v>
      </c>
      <c r="H165" s="182" t="n">
        <v>2032</v>
      </c>
      <c r="I165" s="183" t="str">
        <f>100*(1-(SUMIFS('CVD_40q30_Age'!$M$2:$M$9361,'CVD_40q30_Age'!$A$2:$A$9361,A165,'CVD_40q30_Age'!$B$2:$B$9361,B165,'CVD_40q30_Age'!$E$2:$E$9361,G165,'CVD_40q30_Age'!$F$2:$F$9361,H165,'CVD_40q30_Age'!$G$2:$G$9361,69))/(SUMIFS('CVD_40q30_Age'!$L$2:$L$9361,'CVD_40q30_Age'!$A$2:$A$9361,A165,'CVD_40q30_Age'!$B$2:$B$9361,B165,'CVD_40q30_Age'!$E$2:$E$9361,G165,'CVD_40q30_Age'!$F$2:$F$9361,H165,'CVD_40q30_Age'!$G$2:$G$9361,30)))</f>
      </c>
      <c r="J165" s="184" t="str">
        <f>SUMIFS($I$2:$I$235,$A$2:$A$235,A165,$G$2:$G$235,G165,$H$2:$H$235,H165,$B$2:$B$235,"baseline")</f>
      </c>
      <c r="K165" s="185" t="str">
        <f>J165-I165</f>
      </c>
      <c r="L165" s="186" t="str">
        <f>IF(J165=0,"",100*(J165-I165)/J165)</f>
      </c>
      <c r="M165" s="187" t="n">
        <v>13.9463610883739</v>
      </c>
      <c r="N165" s="34" t="str">
        <f>IF(ABS(I165-M165)&lt;=0.001,"match","mismatch")</f>
      </c>
    </row>
    <row r="166">
      <c r="A166" t="s">
        <v>164</v>
      </c>
      <c r="B166" t="s">
        <v>262</v>
      </c>
      <c r="C166" s="32" t="s">
        <v>264</v>
      </c>
      <c r="D166" t="s">
        <v>458</v>
      </c>
      <c r="E166"/>
      <c r="F166"/>
      <c r="G166" t="s">
        <v>476</v>
      </c>
      <c r="H166" s="182" t="n">
        <v>2033</v>
      </c>
      <c r="I166" s="183" t="str">
        <f>100*(1-(SUMIFS('CVD_40q30_Age'!$M$2:$M$9361,'CVD_40q30_Age'!$A$2:$A$9361,A166,'CVD_40q30_Age'!$B$2:$B$9361,B166,'CVD_40q30_Age'!$E$2:$E$9361,G166,'CVD_40q30_Age'!$F$2:$F$9361,H166,'CVD_40q30_Age'!$G$2:$G$9361,69))/(SUMIFS('CVD_40q30_Age'!$L$2:$L$9361,'CVD_40q30_Age'!$A$2:$A$9361,A166,'CVD_40q30_Age'!$B$2:$B$9361,B166,'CVD_40q30_Age'!$E$2:$E$9361,G166,'CVD_40q30_Age'!$F$2:$F$9361,H166,'CVD_40q30_Age'!$G$2:$G$9361,30)))</f>
      </c>
      <c r="J166" s="184" t="str">
        <f>SUMIFS($I$2:$I$235,$A$2:$A$235,A166,$G$2:$G$235,G166,$H$2:$H$235,H166,$B$2:$B$235,"baseline")</f>
      </c>
      <c r="K166" s="185" t="str">
        <f>J166-I166</f>
      </c>
      <c r="L166" s="186" t="str">
        <f>IF(J166=0,"",100*(J166-I166)/J166)</f>
      </c>
      <c r="M166" s="187" t="n">
        <v>13.8181198038106</v>
      </c>
      <c r="N166" s="34" t="str">
        <f>IF(ABS(I166-M166)&lt;=0.001,"match","mismatch")</f>
      </c>
    </row>
    <row r="167">
      <c r="A167" t="s">
        <v>164</v>
      </c>
      <c r="B167" t="s">
        <v>262</v>
      </c>
      <c r="C167" s="32" t="s">
        <v>264</v>
      </c>
      <c r="D167" t="s">
        <v>458</v>
      </c>
      <c r="E167"/>
      <c r="F167"/>
      <c r="G167" t="s">
        <v>476</v>
      </c>
      <c r="H167" s="182" t="n">
        <v>2034</v>
      </c>
      <c r="I167" s="183" t="str">
        <f>100*(1-(SUMIFS('CVD_40q30_Age'!$M$2:$M$9361,'CVD_40q30_Age'!$A$2:$A$9361,A167,'CVD_40q30_Age'!$B$2:$B$9361,B167,'CVD_40q30_Age'!$E$2:$E$9361,G167,'CVD_40q30_Age'!$F$2:$F$9361,H167,'CVD_40q30_Age'!$G$2:$G$9361,69))/(SUMIFS('CVD_40q30_Age'!$L$2:$L$9361,'CVD_40q30_Age'!$A$2:$A$9361,A167,'CVD_40q30_Age'!$B$2:$B$9361,B167,'CVD_40q30_Age'!$E$2:$E$9361,G167,'CVD_40q30_Age'!$F$2:$F$9361,H167,'CVD_40q30_Age'!$G$2:$G$9361,30)))</f>
      </c>
      <c r="J167" s="184" t="str">
        <f>SUMIFS($I$2:$I$235,$A$2:$A$235,A167,$G$2:$G$235,G167,$H$2:$H$235,H167,$B$2:$B$235,"baseline")</f>
      </c>
      <c r="K167" s="185" t="str">
        <f>J167-I167</f>
      </c>
      <c r="L167" s="186" t="str">
        <f>IF(J167=0,"",100*(J167-I167)/J167)</f>
      </c>
      <c r="M167" s="187" t="n">
        <v>13.6963224454808</v>
      </c>
      <c r="N167" s="34" t="str">
        <f>IF(ABS(I167-M167)&lt;=0.001,"match","mismatch")</f>
      </c>
    </row>
    <row r="168">
      <c r="A168" t="s">
        <v>164</v>
      </c>
      <c r="B168" t="s">
        <v>262</v>
      </c>
      <c r="C168" s="32" t="s">
        <v>264</v>
      </c>
      <c r="D168" t="s">
        <v>458</v>
      </c>
      <c r="E168"/>
      <c r="F168"/>
      <c r="G168" t="s">
        <v>476</v>
      </c>
      <c r="H168" s="182" t="n">
        <v>2035</v>
      </c>
      <c r="I168" s="183" t="str">
        <f>100*(1-(SUMIFS('CVD_40q30_Age'!$M$2:$M$9361,'CVD_40q30_Age'!$A$2:$A$9361,A168,'CVD_40q30_Age'!$B$2:$B$9361,B168,'CVD_40q30_Age'!$E$2:$E$9361,G168,'CVD_40q30_Age'!$F$2:$F$9361,H168,'CVD_40q30_Age'!$G$2:$G$9361,69))/(SUMIFS('CVD_40q30_Age'!$L$2:$L$9361,'CVD_40q30_Age'!$A$2:$A$9361,A168,'CVD_40q30_Age'!$B$2:$B$9361,B168,'CVD_40q30_Age'!$E$2:$E$9361,G168,'CVD_40q30_Age'!$F$2:$F$9361,H168,'CVD_40q30_Age'!$G$2:$G$9361,30)))</f>
      </c>
      <c r="J168" s="184" t="str">
        <f>SUMIFS($I$2:$I$235,$A$2:$A$235,A168,$G$2:$G$235,G168,$H$2:$H$235,H168,$B$2:$B$235,"baseline")</f>
      </c>
      <c r="K168" s="185" t="str">
        <f>J168-I168</f>
      </c>
      <c r="L168" s="186" t="str">
        <f>IF(J168=0,"",100*(J168-I168)/J168)</f>
      </c>
      <c r="M168" s="187" t="n">
        <v>13.5675583032817</v>
      </c>
      <c r="N168" s="34" t="str">
        <f>IF(ABS(I168-M168)&lt;=0.001,"match","mismatch")</f>
      </c>
    </row>
    <row r="169">
      <c r="A169" t="s">
        <v>164</v>
      </c>
      <c r="B169" t="s">
        <v>262</v>
      </c>
      <c r="C169" s="32" t="s">
        <v>264</v>
      </c>
      <c r="D169" t="s">
        <v>458</v>
      </c>
      <c r="E169"/>
      <c r="F169"/>
      <c r="G169" t="s">
        <v>476</v>
      </c>
      <c r="H169" s="182" t="n">
        <v>2036</v>
      </c>
      <c r="I169" s="183" t="str">
        <f>100*(1-(SUMIFS('CVD_40q30_Age'!$M$2:$M$9361,'CVD_40q30_Age'!$A$2:$A$9361,A169,'CVD_40q30_Age'!$B$2:$B$9361,B169,'CVD_40q30_Age'!$E$2:$E$9361,G169,'CVD_40q30_Age'!$F$2:$F$9361,H169,'CVD_40q30_Age'!$G$2:$G$9361,69))/(SUMIFS('CVD_40q30_Age'!$L$2:$L$9361,'CVD_40q30_Age'!$A$2:$A$9361,A169,'CVD_40q30_Age'!$B$2:$B$9361,B169,'CVD_40q30_Age'!$E$2:$E$9361,G169,'CVD_40q30_Age'!$F$2:$F$9361,H169,'CVD_40q30_Age'!$G$2:$G$9361,30)))</f>
      </c>
      <c r="J169" s="184" t="str">
        <f>SUMIFS($I$2:$I$235,$A$2:$A$235,A169,$G$2:$G$235,G169,$H$2:$H$235,H169,$B$2:$B$235,"baseline")</f>
      </c>
      <c r="K169" s="185" t="str">
        <f>J169-I169</f>
      </c>
      <c r="L169" s="186" t="str">
        <f>IF(J169=0,"",100*(J169-I169)/J169)</f>
      </c>
      <c r="M169" s="187" t="n">
        <v>13.4450864006897</v>
      </c>
      <c r="N169" s="34" t="str">
        <f>IF(ABS(I169-M169)&lt;=0.001,"match","mismatch")</f>
      </c>
    </row>
    <row r="170">
      <c r="A170" t="s">
        <v>164</v>
      </c>
      <c r="B170" t="s">
        <v>262</v>
      </c>
      <c r="C170" s="32" t="s">
        <v>264</v>
      </c>
      <c r="D170" t="s">
        <v>458</v>
      </c>
      <c r="E170"/>
      <c r="F170"/>
      <c r="G170" t="s">
        <v>476</v>
      </c>
      <c r="H170" s="182" t="n">
        <v>2037</v>
      </c>
      <c r="I170" s="183" t="str">
        <f>100*(1-(SUMIFS('CVD_40q30_Age'!$M$2:$M$9361,'CVD_40q30_Age'!$A$2:$A$9361,A170,'CVD_40q30_Age'!$B$2:$B$9361,B170,'CVD_40q30_Age'!$E$2:$E$9361,G170,'CVD_40q30_Age'!$F$2:$F$9361,H170,'CVD_40q30_Age'!$G$2:$G$9361,69))/(SUMIFS('CVD_40q30_Age'!$L$2:$L$9361,'CVD_40q30_Age'!$A$2:$A$9361,A170,'CVD_40q30_Age'!$B$2:$B$9361,B170,'CVD_40q30_Age'!$E$2:$E$9361,G170,'CVD_40q30_Age'!$F$2:$F$9361,H170,'CVD_40q30_Age'!$G$2:$G$9361,30)))</f>
      </c>
      <c r="J170" s="184" t="str">
        <f>SUMIFS($I$2:$I$235,$A$2:$A$235,A170,$G$2:$G$235,G170,$H$2:$H$235,H170,$B$2:$B$235,"baseline")</f>
      </c>
      <c r="K170" s="185" t="str">
        <f>J170-I170</f>
      </c>
      <c r="L170" s="186" t="str">
        <f>IF(J170=0,"",100*(J170-I170)/J170)</f>
      </c>
      <c r="M170" s="187" t="n">
        <v>13.3192700973899</v>
      </c>
      <c r="N170" s="34" t="str">
        <f>IF(ABS(I170-M170)&lt;=0.001,"match","mismatch")</f>
      </c>
    </row>
    <row r="171">
      <c r="A171" t="s">
        <v>164</v>
      </c>
      <c r="B171" t="s">
        <v>262</v>
      </c>
      <c r="C171" s="32" t="s">
        <v>264</v>
      </c>
      <c r="D171" t="s">
        <v>458</v>
      </c>
      <c r="E171"/>
      <c r="F171"/>
      <c r="G171" t="s">
        <v>476</v>
      </c>
      <c r="H171" s="182" t="n">
        <v>2038</v>
      </c>
      <c r="I171" s="183" t="str">
        <f>100*(1-(SUMIFS('CVD_40q30_Age'!$M$2:$M$9361,'CVD_40q30_Age'!$A$2:$A$9361,A171,'CVD_40q30_Age'!$B$2:$B$9361,B171,'CVD_40q30_Age'!$E$2:$E$9361,G171,'CVD_40q30_Age'!$F$2:$F$9361,H171,'CVD_40q30_Age'!$G$2:$G$9361,69))/(SUMIFS('CVD_40q30_Age'!$L$2:$L$9361,'CVD_40q30_Age'!$A$2:$A$9361,A171,'CVD_40q30_Age'!$B$2:$B$9361,B171,'CVD_40q30_Age'!$E$2:$E$9361,G171,'CVD_40q30_Age'!$F$2:$F$9361,H171,'CVD_40q30_Age'!$G$2:$G$9361,30)))</f>
      </c>
      <c r="J171" s="184" t="str">
        <f>SUMIFS($I$2:$I$235,$A$2:$A$235,A171,$G$2:$G$235,G171,$H$2:$H$235,H171,$B$2:$B$235,"baseline")</f>
      </c>
      <c r="K171" s="185" t="str">
        <f>J171-I171</f>
      </c>
      <c r="L171" s="186" t="str">
        <f>IF(J171=0,"",100*(J171-I171)/J171)</f>
      </c>
      <c r="M171" s="187" t="n">
        <v>13.1893071068398</v>
      </c>
      <c r="N171" s="34" t="str">
        <f>IF(ABS(I171-M171)&lt;=0.001,"match","mismatch")</f>
      </c>
    </row>
    <row r="172">
      <c r="A172" t="s">
        <v>164</v>
      </c>
      <c r="B172" t="s">
        <v>262</v>
      </c>
      <c r="C172" s="32" t="s">
        <v>264</v>
      </c>
      <c r="D172" t="s">
        <v>458</v>
      </c>
      <c r="E172"/>
      <c r="F172"/>
      <c r="G172" t="s">
        <v>476</v>
      </c>
      <c r="H172" s="182" t="n">
        <v>2039</v>
      </c>
      <c r="I172" s="183" t="str">
        <f>100*(1-(SUMIFS('CVD_40q30_Age'!$M$2:$M$9361,'CVD_40q30_Age'!$A$2:$A$9361,A172,'CVD_40q30_Age'!$B$2:$B$9361,B172,'CVD_40q30_Age'!$E$2:$E$9361,G172,'CVD_40q30_Age'!$F$2:$F$9361,H172,'CVD_40q30_Age'!$G$2:$G$9361,69))/(SUMIFS('CVD_40q30_Age'!$L$2:$L$9361,'CVD_40q30_Age'!$A$2:$A$9361,A172,'CVD_40q30_Age'!$B$2:$B$9361,B172,'CVD_40q30_Age'!$E$2:$E$9361,G172,'CVD_40q30_Age'!$F$2:$F$9361,H172,'CVD_40q30_Age'!$G$2:$G$9361,30)))</f>
      </c>
      <c r="J172" s="184" t="str">
        <f>SUMIFS($I$2:$I$235,$A$2:$A$235,A172,$G$2:$G$235,G172,$H$2:$H$235,H172,$B$2:$B$235,"baseline")</f>
      </c>
      <c r="K172" s="185" t="str">
        <f>J172-I172</f>
      </c>
      <c r="L172" s="186" t="str">
        <f>IF(J172=0,"",100*(J172-I172)/J172)</f>
      </c>
      <c r="M172" s="187" t="n">
        <v>13.066736366335</v>
      </c>
      <c r="N172" s="34" t="str">
        <f>IF(ABS(I172-M172)&lt;=0.001,"match","mismatch")</f>
      </c>
    </row>
    <row r="173">
      <c r="A173" t="s">
        <v>164</v>
      </c>
      <c r="B173" t="s">
        <v>262</v>
      </c>
      <c r="C173" s="32" t="s">
        <v>264</v>
      </c>
      <c r="D173" t="s">
        <v>458</v>
      </c>
      <c r="E173"/>
      <c r="F173"/>
      <c r="G173" t="s">
        <v>476</v>
      </c>
      <c r="H173" s="182" t="n">
        <v>2040</v>
      </c>
      <c r="I173" s="183" t="str">
        <f>100*(1-(SUMIFS('CVD_40q30_Age'!$M$2:$M$9361,'CVD_40q30_Age'!$A$2:$A$9361,A173,'CVD_40q30_Age'!$B$2:$B$9361,B173,'CVD_40q30_Age'!$E$2:$E$9361,G173,'CVD_40q30_Age'!$F$2:$F$9361,H173,'CVD_40q30_Age'!$G$2:$G$9361,69))/(SUMIFS('CVD_40q30_Age'!$L$2:$L$9361,'CVD_40q30_Age'!$A$2:$A$9361,A173,'CVD_40q30_Age'!$B$2:$B$9361,B173,'CVD_40q30_Age'!$E$2:$E$9361,G173,'CVD_40q30_Age'!$F$2:$F$9361,H173,'CVD_40q30_Age'!$G$2:$G$9361,30)))</f>
      </c>
      <c r="J173" s="184" t="str">
        <f>SUMIFS($I$2:$I$235,$A$2:$A$235,A173,$G$2:$G$235,G173,$H$2:$H$235,H173,$B$2:$B$235,"baseline")</f>
      </c>
      <c r="K173" s="185" t="str">
        <f>J173-I173</f>
      </c>
      <c r="L173" s="186" t="str">
        <f>IF(J173=0,"",100*(J173-I173)/J173)</f>
      </c>
      <c r="M173" s="187" t="n">
        <v>12.9368464062058</v>
      </c>
      <c r="N173" s="34" t="str">
        <f>IF(ABS(I173-M173)&lt;=0.001,"match","mismatch")</f>
      </c>
    </row>
    <row r="174">
      <c r="A174" t="s">
        <v>164</v>
      </c>
      <c r="B174" t="s">
        <v>262</v>
      </c>
      <c r="C174" s="32" t="s">
        <v>264</v>
      </c>
      <c r="D174" t="s">
        <v>458</v>
      </c>
      <c r="E174"/>
      <c r="F174"/>
      <c r="G174" t="s">
        <v>476</v>
      </c>
      <c r="H174" s="182" t="n">
        <v>2041</v>
      </c>
      <c r="I174" s="183" t="str">
        <f>100*(1-(SUMIFS('CVD_40q30_Age'!$M$2:$M$9361,'CVD_40q30_Age'!$A$2:$A$9361,A174,'CVD_40q30_Age'!$B$2:$B$9361,B174,'CVD_40q30_Age'!$E$2:$E$9361,G174,'CVD_40q30_Age'!$F$2:$F$9361,H174,'CVD_40q30_Age'!$G$2:$G$9361,69))/(SUMIFS('CVD_40q30_Age'!$L$2:$L$9361,'CVD_40q30_Age'!$A$2:$A$9361,A174,'CVD_40q30_Age'!$B$2:$B$9361,B174,'CVD_40q30_Age'!$E$2:$E$9361,G174,'CVD_40q30_Age'!$F$2:$F$9361,H174,'CVD_40q30_Age'!$G$2:$G$9361,30)))</f>
      </c>
      <c r="J174" s="184" t="str">
        <f>SUMIFS($I$2:$I$235,$A$2:$A$235,A174,$G$2:$G$235,G174,$H$2:$H$235,H174,$B$2:$B$235,"baseline")</f>
      </c>
      <c r="K174" s="185" t="str">
        <f>J174-I174</f>
      </c>
      <c r="L174" s="186" t="str">
        <f>IF(J174=0,"",100*(J174-I174)/J174)</f>
      </c>
      <c r="M174" s="187" t="n">
        <v>12.8067805031757</v>
      </c>
      <c r="N174" s="34" t="str">
        <f>IF(ABS(I174-M174)&lt;=0.001,"match","mismatch")</f>
      </c>
    </row>
    <row r="175">
      <c r="A175" t="s">
        <v>164</v>
      </c>
      <c r="B175" t="s">
        <v>262</v>
      </c>
      <c r="C175" s="32" t="s">
        <v>264</v>
      </c>
      <c r="D175" t="s">
        <v>458</v>
      </c>
      <c r="E175"/>
      <c r="F175"/>
      <c r="G175" t="s">
        <v>476</v>
      </c>
      <c r="H175" s="182" t="n">
        <v>2042</v>
      </c>
      <c r="I175" s="183" t="str">
        <f>100*(1-(SUMIFS('CVD_40q30_Age'!$M$2:$M$9361,'CVD_40q30_Age'!$A$2:$A$9361,A175,'CVD_40q30_Age'!$B$2:$B$9361,B175,'CVD_40q30_Age'!$E$2:$E$9361,G175,'CVD_40q30_Age'!$F$2:$F$9361,H175,'CVD_40q30_Age'!$G$2:$G$9361,69))/(SUMIFS('CVD_40q30_Age'!$L$2:$L$9361,'CVD_40q30_Age'!$A$2:$A$9361,A175,'CVD_40q30_Age'!$B$2:$B$9361,B175,'CVD_40q30_Age'!$E$2:$E$9361,G175,'CVD_40q30_Age'!$F$2:$F$9361,H175,'CVD_40q30_Age'!$G$2:$G$9361,30)))</f>
      </c>
      <c r="J175" s="184" t="str">
        <f>SUMIFS($I$2:$I$235,$A$2:$A$235,A175,$G$2:$G$235,G175,$H$2:$H$235,H175,$B$2:$B$235,"baseline")</f>
      </c>
      <c r="K175" s="185" t="str">
        <f>J175-I175</f>
      </c>
      <c r="L175" s="186" t="str">
        <f>IF(J175=0,"",100*(J175-I175)/J175)</f>
      </c>
      <c r="M175" s="187" t="n">
        <v>12.6733083496524</v>
      </c>
      <c r="N175" s="34" t="str">
        <f>IF(ABS(I175-M175)&lt;=0.001,"match","mismatch")</f>
      </c>
    </row>
    <row r="176">
      <c r="A176" t="s">
        <v>164</v>
      </c>
      <c r="B176" t="s">
        <v>262</v>
      </c>
      <c r="C176" s="32" t="s">
        <v>264</v>
      </c>
      <c r="D176" t="s">
        <v>458</v>
      </c>
      <c r="E176"/>
      <c r="F176"/>
      <c r="G176" t="s">
        <v>476</v>
      </c>
      <c r="H176" s="182" t="n">
        <v>2043</v>
      </c>
      <c r="I176" s="183" t="str">
        <f>100*(1-(SUMIFS('CVD_40q30_Age'!$M$2:$M$9361,'CVD_40q30_Age'!$A$2:$A$9361,A176,'CVD_40q30_Age'!$B$2:$B$9361,B176,'CVD_40q30_Age'!$E$2:$E$9361,G176,'CVD_40q30_Age'!$F$2:$F$9361,H176,'CVD_40q30_Age'!$G$2:$G$9361,69))/(SUMIFS('CVD_40q30_Age'!$L$2:$L$9361,'CVD_40q30_Age'!$A$2:$A$9361,A176,'CVD_40q30_Age'!$B$2:$B$9361,B176,'CVD_40q30_Age'!$E$2:$E$9361,G176,'CVD_40q30_Age'!$F$2:$F$9361,H176,'CVD_40q30_Age'!$G$2:$G$9361,30)))</f>
      </c>
      <c r="J176" s="184" t="str">
        <f>SUMIFS($I$2:$I$235,$A$2:$A$235,A176,$G$2:$G$235,G176,$H$2:$H$235,H176,$B$2:$B$235,"baseline")</f>
      </c>
      <c r="K176" s="185" t="str">
        <f>J176-I176</f>
      </c>
      <c r="L176" s="186" t="str">
        <f>IF(J176=0,"",100*(J176-I176)/J176)</f>
      </c>
      <c r="M176" s="187" t="n">
        <v>12.5341819319596</v>
      </c>
      <c r="N176" s="34" t="str">
        <f>IF(ABS(I176-M176)&lt;=0.001,"match","mismatch")</f>
      </c>
    </row>
    <row r="177">
      <c r="A177" t="s">
        <v>164</v>
      </c>
      <c r="B177" t="s">
        <v>262</v>
      </c>
      <c r="C177" s="32" t="s">
        <v>264</v>
      </c>
      <c r="D177" t="s">
        <v>458</v>
      </c>
      <c r="E177"/>
      <c r="F177"/>
      <c r="G177" t="s">
        <v>476</v>
      </c>
      <c r="H177" s="182" t="n">
        <v>2044</v>
      </c>
      <c r="I177" s="183" t="str">
        <f>100*(1-(SUMIFS('CVD_40q30_Age'!$M$2:$M$9361,'CVD_40q30_Age'!$A$2:$A$9361,A177,'CVD_40q30_Age'!$B$2:$B$9361,B177,'CVD_40q30_Age'!$E$2:$E$9361,G177,'CVD_40q30_Age'!$F$2:$F$9361,H177,'CVD_40q30_Age'!$G$2:$G$9361,69))/(SUMIFS('CVD_40q30_Age'!$L$2:$L$9361,'CVD_40q30_Age'!$A$2:$A$9361,A177,'CVD_40q30_Age'!$B$2:$B$9361,B177,'CVD_40q30_Age'!$E$2:$E$9361,G177,'CVD_40q30_Age'!$F$2:$F$9361,H177,'CVD_40q30_Age'!$G$2:$G$9361,30)))</f>
      </c>
      <c r="J177" s="184" t="str">
        <f>SUMIFS($I$2:$I$235,$A$2:$A$235,A177,$G$2:$G$235,G177,$H$2:$H$235,H177,$B$2:$B$235,"baseline")</f>
      </c>
      <c r="K177" s="185" t="str">
        <f>J177-I177</f>
      </c>
      <c r="L177" s="186" t="str">
        <f>IF(J177=0,"",100*(J177-I177)/J177)</f>
      </c>
      <c r="M177" s="187" t="n">
        <v>12.3974849808984</v>
      </c>
      <c r="N177" s="34" t="str">
        <f>IF(ABS(I177-M177)&lt;=0.001,"match","mismatch")</f>
      </c>
    </row>
    <row r="178">
      <c r="A178" t="s">
        <v>164</v>
      </c>
      <c r="B178" t="s">
        <v>262</v>
      </c>
      <c r="C178" s="32" t="s">
        <v>264</v>
      </c>
      <c r="D178" t="s">
        <v>458</v>
      </c>
      <c r="E178"/>
      <c r="F178"/>
      <c r="G178" t="s">
        <v>476</v>
      </c>
      <c r="H178" s="182" t="n">
        <v>2045</v>
      </c>
      <c r="I178" s="183" t="str">
        <f>100*(1-(SUMIFS('CVD_40q30_Age'!$M$2:$M$9361,'CVD_40q30_Age'!$A$2:$A$9361,A178,'CVD_40q30_Age'!$B$2:$B$9361,B178,'CVD_40q30_Age'!$E$2:$E$9361,G178,'CVD_40q30_Age'!$F$2:$F$9361,H178,'CVD_40q30_Age'!$G$2:$G$9361,69))/(SUMIFS('CVD_40q30_Age'!$L$2:$L$9361,'CVD_40q30_Age'!$A$2:$A$9361,A178,'CVD_40q30_Age'!$B$2:$B$9361,B178,'CVD_40q30_Age'!$E$2:$E$9361,G178,'CVD_40q30_Age'!$F$2:$F$9361,H178,'CVD_40q30_Age'!$G$2:$G$9361,30)))</f>
      </c>
      <c r="J178" s="184" t="str">
        <f>SUMIFS($I$2:$I$235,$A$2:$A$235,A178,$G$2:$G$235,G178,$H$2:$H$235,H178,$B$2:$B$235,"baseline")</f>
      </c>
      <c r="K178" s="185" t="str">
        <f>J178-I178</f>
      </c>
      <c r="L178" s="186" t="str">
        <f>IF(J178=0,"",100*(J178-I178)/J178)</f>
      </c>
      <c r="M178" s="187" t="n">
        <v>12.2690690522982</v>
      </c>
      <c r="N178" s="34" t="str">
        <f>IF(ABS(I178-M178)&lt;=0.001,"match","mismatch")</f>
      </c>
    </row>
    <row r="179">
      <c r="A179" t="s">
        <v>164</v>
      </c>
      <c r="B179" t="s">
        <v>262</v>
      </c>
      <c r="C179" s="32" t="s">
        <v>264</v>
      </c>
      <c r="D179" t="s">
        <v>458</v>
      </c>
      <c r="E179"/>
      <c r="F179"/>
      <c r="G179" t="s">
        <v>476</v>
      </c>
      <c r="H179" s="182" t="n">
        <v>2046</v>
      </c>
      <c r="I179" s="183" t="str">
        <f>100*(1-(SUMIFS('CVD_40q30_Age'!$M$2:$M$9361,'CVD_40q30_Age'!$A$2:$A$9361,A179,'CVD_40q30_Age'!$B$2:$B$9361,B179,'CVD_40q30_Age'!$E$2:$E$9361,G179,'CVD_40q30_Age'!$F$2:$F$9361,H179,'CVD_40q30_Age'!$G$2:$G$9361,69))/(SUMIFS('CVD_40q30_Age'!$L$2:$L$9361,'CVD_40q30_Age'!$A$2:$A$9361,A179,'CVD_40q30_Age'!$B$2:$B$9361,B179,'CVD_40q30_Age'!$E$2:$E$9361,G179,'CVD_40q30_Age'!$F$2:$F$9361,H179,'CVD_40q30_Age'!$G$2:$G$9361,30)))</f>
      </c>
      <c r="J179" s="184" t="str">
        <f>SUMIFS($I$2:$I$235,$A$2:$A$235,A179,$G$2:$G$235,G179,$H$2:$H$235,H179,$B$2:$B$235,"baseline")</f>
      </c>
      <c r="K179" s="185" t="str">
        <f>J179-I179</f>
      </c>
      <c r="L179" s="186" t="str">
        <f>IF(J179=0,"",100*(J179-I179)/J179)</f>
      </c>
      <c r="M179" s="187" t="n">
        <v>12.1380825324963</v>
      </c>
      <c r="N179" s="34" t="str">
        <f>IF(ABS(I179-M179)&lt;=0.001,"match","mismatch")</f>
      </c>
    </row>
    <row r="180">
      <c r="A180" t="s">
        <v>164</v>
      </c>
      <c r="B180" t="s">
        <v>262</v>
      </c>
      <c r="C180" s="32" t="s">
        <v>264</v>
      </c>
      <c r="D180" t="s">
        <v>458</v>
      </c>
      <c r="E180"/>
      <c r="F180"/>
      <c r="G180" t="s">
        <v>476</v>
      </c>
      <c r="H180" s="182" t="n">
        <v>2047</v>
      </c>
      <c r="I180" s="183" t="str">
        <f>100*(1-(SUMIFS('CVD_40q30_Age'!$M$2:$M$9361,'CVD_40q30_Age'!$A$2:$A$9361,A180,'CVD_40q30_Age'!$B$2:$B$9361,B180,'CVD_40q30_Age'!$E$2:$E$9361,G180,'CVD_40q30_Age'!$F$2:$F$9361,H180,'CVD_40q30_Age'!$G$2:$G$9361,69))/(SUMIFS('CVD_40q30_Age'!$L$2:$L$9361,'CVD_40q30_Age'!$A$2:$A$9361,A180,'CVD_40q30_Age'!$B$2:$B$9361,B180,'CVD_40q30_Age'!$E$2:$E$9361,G180,'CVD_40q30_Age'!$F$2:$F$9361,H180,'CVD_40q30_Age'!$G$2:$G$9361,30)))</f>
      </c>
      <c r="J180" s="184" t="str">
        <f>SUMIFS($I$2:$I$235,$A$2:$A$235,A180,$G$2:$G$235,G180,$H$2:$H$235,H180,$B$2:$B$235,"baseline")</f>
      </c>
      <c r="K180" s="185" t="str">
        <f>J180-I180</f>
      </c>
      <c r="L180" s="186" t="str">
        <f>IF(J180=0,"",100*(J180-I180)/J180)</f>
      </c>
      <c r="M180" s="187" t="n">
        <v>12.0063356530655</v>
      </c>
      <c r="N180" s="34" t="str">
        <f>IF(ABS(I180-M180)&lt;=0.001,"match","mismatch")</f>
      </c>
    </row>
    <row r="181">
      <c r="A181" t="s">
        <v>164</v>
      </c>
      <c r="B181" t="s">
        <v>262</v>
      </c>
      <c r="C181" s="32" t="s">
        <v>264</v>
      </c>
      <c r="D181" t="s">
        <v>458</v>
      </c>
      <c r="E181"/>
      <c r="F181"/>
      <c r="G181" t="s">
        <v>476</v>
      </c>
      <c r="H181" s="182" t="n">
        <v>2048</v>
      </c>
      <c r="I181" s="183" t="str">
        <f>100*(1-(SUMIFS('CVD_40q30_Age'!$M$2:$M$9361,'CVD_40q30_Age'!$A$2:$A$9361,A181,'CVD_40q30_Age'!$B$2:$B$9361,B181,'CVD_40q30_Age'!$E$2:$E$9361,G181,'CVD_40q30_Age'!$F$2:$F$9361,H181,'CVD_40q30_Age'!$G$2:$G$9361,69))/(SUMIFS('CVD_40q30_Age'!$L$2:$L$9361,'CVD_40q30_Age'!$A$2:$A$9361,A181,'CVD_40q30_Age'!$B$2:$B$9361,B181,'CVD_40q30_Age'!$E$2:$E$9361,G181,'CVD_40q30_Age'!$F$2:$F$9361,H181,'CVD_40q30_Age'!$G$2:$G$9361,30)))</f>
      </c>
      <c r="J181" s="184" t="str">
        <f>SUMIFS($I$2:$I$235,$A$2:$A$235,A181,$G$2:$G$235,G181,$H$2:$H$235,H181,$B$2:$B$235,"baseline")</f>
      </c>
      <c r="K181" s="185" t="str">
        <f>J181-I181</f>
      </c>
      <c r="L181" s="186" t="str">
        <f>IF(J181=0,"",100*(J181-I181)/J181)</f>
      </c>
      <c r="M181" s="187" t="n">
        <v>11.8698239306064</v>
      </c>
      <c r="N181" s="34" t="str">
        <f>IF(ABS(I181-M181)&lt;=0.001,"match","mismatch")</f>
      </c>
    </row>
    <row r="182">
      <c r="A182" t="s">
        <v>164</v>
      </c>
      <c r="B182" t="s">
        <v>262</v>
      </c>
      <c r="C182" s="32" t="s">
        <v>264</v>
      </c>
      <c r="D182" t="s">
        <v>458</v>
      </c>
      <c r="E182"/>
      <c r="F182"/>
      <c r="G182" t="s">
        <v>476</v>
      </c>
      <c r="H182" s="182" t="n">
        <v>2049</v>
      </c>
      <c r="I182" s="183" t="str">
        <f>100*(1-(SUMIFS('CVD_40q30_Age'!$M$2:$M$9361,'CVD_40q30_Age'!$A$2:$A$9361,A182,'CVD_40q30_Age'!$B$2:$B$9361,B182,'CVD_40q30_Age'!$E$2:$E$9361,G182,'CVD_40q30_Age'!$F$2:$F$9361,H182,'CVD_40q30_Age'!$G$2:$G$9361,69))/(SUMIFS('CVD_40q30_Age'!$L$2:$L$9361,'CVD_40q30_Age'!$A$2:$A$9361,A182,'CVD_40q30_Age'!$B$2:$B$9361,B182,'CVD_40q30_Age'!$E$2:$E$9361,G182,'CVD_40q30_Age'!$F$2:$F$9361,H182,'CVD_40q30_Age'!$G$2:$G$9361,30)))</f>
      </c>
      <c r="J182" s="184" t="str">
        <f>SUMIFS($I$2:$I$235,$A$2:$A$235,A182,$G$2:$G$235,G182,$H$2:$H$235,H182,$B$2:$B$235,"baseline")</f>
      </c>
      <c r="K182" s="185" t="str">
        <f>J182-I182</f>
      </c>
      <c r="L182" s="186" t="str">
        <f>IF(J182=0,"",100*(J182-I182)/J182)</f>
      </c>
      <c r="M182" s="187" t="n">
        <v>11.7417150662416</v>
      </c>
      <c r="N182" s="34" t="str">
        <f>IF(ABS(I182-M182)&lt;=0.001,"match","mismatch")</f>
      </c>
    </row>
    <row r="183">
      <c r="A183" t="s">
        <v>164</v>
      </c>
      <c r="B183" t="s">
        <v>262</v>
      </c>
      <c r="C183" s="32" t="s">
        <v>264</v>
      </c>
      <c r="D183" t="s">
        <v>458</v>
      </c>
      <c r="E183"/>
      <c r="F183"/>
      <c r="G183" t="s">
        <v>476</v>
      </c>
      <c r="H183" s="182" t="n">
        <v>2050</v>
      </c>
      <c r="I183" s="183" t="str">
        <f>100*(1-(SUMIFS('CVD_40q30_Age'!$M$2:$M$9361,'CVD_40q30_Age'!$A$2:$A$9361,A183,'CVD_40q30_Age'!$B$2:$B$9361,B183,'CVD_40q30_Age'!$E$2:$E$9361,G183,'CVD_40q30_Age'!$F$2:$F$9361,H183,'CVD_40q30_Age'!$G$2:$G$9361,69))/(SUMIFS('CVD_40q30_Age'!$L$2:$L$9361,'CVD_40q30_Age'!$A$2:$A$9361,A183,'CVD_40q30_Age'!$B$2:$B$9361,B183,'CVD_40q30_Age'!$E$2:$E$9361,G183,'CVD_40q30_Age'!$F$2:$F$9361,H183,'CVD_40q30_Age'!$G$2:$G$9361,30)))</f>
      </c>
      <c r="J183" s="184" t="str">
        <f>SUMIFS($I$2:$I$235,$A$2:$A$235,A183,$G$2:$G$235,G183,$H$2:$H$235,H183,$B$2:$B$235,"baseline")</f>
      </c>
      <c r="K183" s="185" t="str">
        <f>J183-I183</f>
      </c>
      <c r="L183" s="186" t="str">
        <f>IF(J183=0,"",100*(J183-I183)/J183)</f>
      </c>
      <c r="M183" s="187" t="n">
        <v>11.6205829133817</v>
      </c>
      <c r="N183" s="34" t="str">
        <f>IF(ABS(I183-M183)&lt;=0.001,"match","mismatch")</f>
      </c>
    </row>
    <row r="184">
      <c r="A184" t="s">
        <v>164</v>
      </c>
      <c r="B184" t="s">
        <v>115</v>
      </c>
      <c r="C184" s="32" t="s">
        <v>376</v>
      </c>
      <c r="D184" t="s">
        <v>458</v>
      </c>
      <c r="E184"/>
      <c r="F184"/>
      <c r="G184" t="s">
        <v>476</v>
      </c>
      <c r="H184" s="182" t="n">
        <v>2025</v>
      </c>
      <c r="I184" s="183" t="str">
        <f>100*(1-(SUMIFS('CVD_40q30_Age'!$M$2:$M$9361,'CVD_40q30_Age'!$A$2:$A$9361,A184,'CVD_40q30_Age'!$B$2:$B$9361,B184,'CVD_40q30_Age'!$E$2:$E$9361,G184,'CVD_40q30_Age'!$F$2:$F$9361,H184,'CVD_40q30_Age'!$G$2:$G$9361,69))/(SUMIFS('CVD_40q30_Age'!$L$2:$L$9361,'CVD_40q30_Age'!$A$2:$A$9361,A184,'CVD_40q30_Age'!$B$2:$B$9361,B184,'CVD_40q30_Age'!$E$2:$E$9361,G184,'CVD_40q30_Age'!$F$2:$F$9361,H184,'CVD_40q30_Age'!$G$2:$G$9361,30)))</f>
      </c>
      <c r="J184" s="184" t="str">
        <f>SUMIFS($I$2:$I$235,$A$2:$A$235,A184,$G$2:$G$235,G184,$H$2:$H$235,H184,$B$2:$B$235,"baseline")</f>
      </c>
      <c r="K184" s="185" t="str">
        <f>J184-I184</f>
      </c>
      <c r="L184" s="186" t="str">
        <f>IF(J184=0,"",100*(J184-I184)/J184)</f>
      </c>
      <c r="M184" s="187" t="n">
        <v>14.5413555373324</v>
      </c>
      <c r="N184" s="34" t="str">
        <f>IF(ABS(I184-M184)&lt;=0.001,"match","mismatch")</f>
      </c>
    </row>
    <row r="185">
      <c r="A185" t="s">
        <v>164</v>
      </c>
      <c r="B185" t="s">
        <v>115</v>
      </c>
      <c r="C185" s="32" t="s">
        <v>376</v>
      </c>
      <c r="D185" t="s">
        <v>458</v>
      </c>
      <c r="E185"/>
      <c r="F185"/>
      <c r="G185" t="s">
        <v>476</v>
      </c>
      <c r="H185" s="182" t="n">
        <v>2026</v>
      </c>
      <c r="I185" s="183" t="str">
        <f>100*(1-(SUMIFS('CVD_40q30_Age'!$M$2:$M$9361,'CVD_40q30_Age'!$A$2:$A$9361,A185,'CVD_40q30_Age'!$B$2:$B$9361,B185,'CVD_40q30_Age'!$E$2:$E$9361,G185,'CVD_40q30_Age'!$F$2:$F$9361,H185,'CVD_40q30_Age'!$G$2:$G$9361,69))/(SUMIFS('CVD_40q30_Age'!$L$2:$L$9361,'CVD_40q30_Age'!$A$2:$A$9361,A185,'CVD_40q30_Age'!$B$2:$B$9361,B185,'CVD_40q30_Age'!$E$2:$E$9361,G185,'CVD_40q30_Age'!$F$2:$F$9361,H185,'CVD_40q30_Age'!$G$2:$G$9361,30)))</f>
      </c>
      <c r="J185" s="184" t="str">
        <f>SUMIFS($I$2:$I$235,$A$2:$A$235,A185,$G$2:$G$235,G185,$H$2:$H$235,H185,$B$2:$B$235,"baseline")</f>
      </c>
      <c r="K185" s="185" t="str">
        <f>J185-I185</f>
      </c>
      <c r="L185" s="186" t="str">
        <f>IF(J185=0,"",100*(J185-I185)/J185)</f>
      </c>
      <c r="M185" s="187" t="n">
        <v>14.394337887201</v>
      </c>
      <c r="N185" s="34" t="str">
        <f>IF(ABS(I185-M185)&lt;=0.001,"match","mismatch")</f>
      </c>
    </row>
    <row r="186">
      <c r="A186" t="s">
        <v>164</v>
      </c>
      <c r="B186" t="s">
        <v>115</v>
      </c>
      <c r="C186" s="32" t="s">
        <v>376</v>
      </c>
      <c r="D186" t="s">
        <v>458</v>
      </c>
      <c r="E186"/>
      <c r="F186"/>
      <c r="G186" t="s">
        <v>476</v>
      </c>
      <c r="H186" s="182" t="n">
        <v>2027</v>
      </c>
      <c r="I186" s="183" t="str">
        <f>100*(1-(SUMIFS('CVD_40q30_Age'!$M$2:$M$9361,'CVD_40q30_Age'!$A$2:$A$9361,A186,'CVD_40q30_Age'!$B$2:$B$9361,B186,'CVD_40q30_Age'!$E$2:$E$9361,G186,'CVD_40q30_Age'!$F$2:$F$9361,H186,'CVD_40q30_Age'!$G$2:$G$9361,69))/(SUMIFS('CVD_40q30_Age'!$L$2:$L$9361,'CVD_40q30_Age'!$A$2:$A$9361,A186,'CVD_40q30_Age'!$B$2:$B$9361,B186,'CVD_40q30_Age'!$E$2:$E$9361,G186,'CVD_40q30_Age'!$F$2:$F$9361,H186,'CVD_40q30_Age'!$G$2:$G$9361,30)))</f>
      </c>
      <c r="J186" s="184" t="str">
        <f>SUMIFS($I$2:$I$235,$A$2:$A$235,A186,$G$2:$G$235,G186,$H$2:$H$235,H186,$B$2:$B$235,"baseline")</f>
      </c>
      <c r="K186" s="185" t="str">
        <f>J186-I186</f>
      </c>
      <c r="L186" s="186" t="str">
        <f>IF(J186=0,"",100*(J186-I186)/J186)</f>
      </c>
      <c r="M186" s="187" t="n">
        <v>14.2249466615006</v>
      </c>
      <c r="N186" s="34" t="str">
        <f>IF(ABS(I186-M186)&lt;=0.001,"match","mismatch")</f>
      </c>
    </row>
    <row r="187">
      <c r="A187" t="s">
        <v>164</v>
      </c>
      <c r="B187" t="s">
        <v>115</v>
      </c>
      <c r="C187" s="32" t="s">
        <v>376</v>
      </c>
      <c r="D187" t="s">
        <v>458</v>
      </c>
      <c r="E187"/>
      <c r="F187"/>
      <c r="G187" t="s">
        <v>476</v>
      </c>
      <c r="H187" s="182" t="n">
        <v>2028</v>
      </c>
      <c r="I187" s="183" t="str">
        <f>100*(1-(SUMIFS('CVD_40q30_Age'!$M$2:$M$9361,'CVD_40q30_Age'!$A$2:$A$9361,A187,'CVD_40q30_Age'!$B$2:$B$9361,B187,'CVD_40q30_Age'!$E$2:$E$9361,G187,'CVD_40q30_Age'!$F$2:$F$9361,H187,'CVD_40q30_Age'!$G$2:$G$9361,69))/(SUMIFS('CVD_40q30_Age'!$L$2:$L$9361,'CVD_40q30_Age'!$A$2:$A$9361,A187,'CVD_40q30_Age'!$B$2:$B$9361,B187,'CVD_40q30_Age'!$E$2:$E$9361,G187,'CVD_40q30_Age'!$F$2:$F$9361,H187,'CVD_40q30_Age'!$G$2:$G$9361,30)))</f>
      </c>
      <c r="J187" s="184" t="str">
        <f>SUMIFS($I$2:$I$235,$A$2:$A$235,A187,$G$2:$G$235,G187,$H$2:$H$235,H187,$B$2:$B$235,"baseline")</f>
      </c>
      <c r="K187" s="185" t="str">
        <f>J187-I187</f>
      </c>
      <c r="L187" s="186" t="str">
        <f>IF(J187=0,"",100*(J187-I187)/J187)</f>
      </c>
      <c r="M187" s="187" t="n">
        <v>14.0458471657807</v>
      </c>
      <c r="N187" s="34" t="str">
        <f>IF(ABS(I187-M187)&lt;=0.001,"match","mismatch")</f>
      </c>
    </row>
    <row r="188">
      <c r="A188" t="s">
        <v>164</v>
      </c>
      <c r="B188" t="s">
        <v>115</v>
      </c>
      <c r="C188" s="32" t="s">
        <v>376</v>
      </c>
      <c r="D188" t="s">
        <v>458</v>
      </c>
      <c r="E188"/>
      <c r="F188"/>
      <c r="G188" t="s">
        <v>476</v>
      </c>
      <c r="H188" s="182" t="n">
        <v>2029</v>
      </c>
      <c r="I188" s="183" t="str">
        <f>100*(1-(SUMIFS('CVD_40q30_Age'!$M$2:$M$9361,'CVD_40q30_Age'!$A$2:$A$9361,A188,'CVD_40q30_Age'!$B$2:$B$9361,B188,'CVD_40q30_Age'!$E$2:$E$9361,G188,'CVD_40q30_Age'!$F$2:$F$9361,H188,'CVD_40q30_Age'!$G$2:$G$9361,69))/(SUMIFS('CVD_40q30_Age'!$L$2:$L$9361,'CVD_40q30_Age'!$A$2:$A$9361,A188,'CVD_40q30_Age'!$B$2:$B$9361,B188,'CVD_40q30_Age'!$E$2:$E$9361,G188,'CVD_40q30_Age'!$F$2:$F$9361,H188,'CVD_40q30_Age'!$G$2:$G$9361,30)))</f>
      </c>
      <c r="J188" s="184" t="str">
        <f>SUMIFS($I$2:$I$235,$A$2:$A$235,A188,$G$2:$G$235,G188,$H$2:$H$235,H188,$B$2:$B$235,"baseline")</f>
      </c>
      <c r="K188" s="185" t="str">
        <f>J188-I188</f>
      </c>
      <c r="L188" s="186" t="str">
        <f>IF(J188=0,"",100*(J188-I188)/J188)</f>
      </c>
      <c r="M188" s="187" t="n">
        <v>13.8673455252279</v>
      </c>
      <c r="N188" s="34" t="str">
        <f>IF(ABS(I188-M188)&lt;=0.001,"match","mismatch")</f>
      </c>
    </row>
    <row r="189">
      <c r="A189" t="s">
        <v>164</v>
      </c>
      <c r="B189" t="s">
        <v>115</v>
      </c>
      <c r="C189" s="32" t="s">
        <v>376</v>
      </c>
      <c r="D189" t="s">
        <v>458</v>
      </c>
      <c r="E189"/>
      <c r="F189"/>
      <c r="G189" t="s">
        <v>476</v>
      </c>
      <c r="H189" s="182" t="n">
        <v>2030</v>
      </c>
      <c r="I189" s="183" t="str">
        <f>100*(1-(SUMIFS('CVD_40q30_Age'!$M$2:$M$9361,'CVD_40q30_Age'!$A$2:$A$9361,A189,'CVD_40q30_Age'!$B$2:$B$9361,B189,'CVD_40q30_Age'!$E$2:$E$9361,G189,'CVD_40q30_Age'!$F$2:$F$9361,H189,'CVD_40q30_Age'!$G$2:$G$9361,69))/(SUMIFS('CVD_40q30_Age'!$L$2:$L$9361,'CVD_40q30_Age'!$A$2:$A$9361,A189,'CVD_40q30_Age'!$B$2:$B$9361,B189,'CVD_40q30_Age'!$E$2:$E$9361,G189,'CVD_40q30_Age'!$F$2:$F$9361,H189,'CVD_40q30_Age'!$G$2:$G$9361,30)))</f>
      </c>
      <c r="J189" s="184" t="str">
        <f>SUMIFS($I$2:$I$235,$A$2:$A$235,A189,$G$2:$G$235,G189,$H$2:$H$235,H189,$B$2:$B$235,"baseline")</f>
      </c>
      <c r="K189" s="185" t="str">
        <f>J189-I189</f>
      </c>
      <c r="L189" s="186" t="str">
        <f>IF(J189=0,"",100*(J189-I189)/J189)</f>
      </c>
      <c r="M189" s="187" t="n">
        <v>13.6756404361165</v>
      </c>
      <c r="N189" s="34" t="str">
        <f>IF(ABS(I189-M189)&lt;=0.001,"match","mismatch")</f>
      </c>
    </row>
    <row r="190">
      <c r="A190" t="s">
        <v>164</v>
      </c>
      <c r="B190" t="s">
        <v>115</v>
      </c>
      <c r="C190" s="32" t="s">
        <v>376</v>
      </c>
      <c r="D190" t="s">
        <v>458</v>
      </c>
      <c r="E190"/>
      <c r="F190"/>
      <c r="G190" t="s">
        <v>476</v>
      </c>
      <c r="H190" s="182" t="n">
        <v>2031</v>
      </c>
      <c r="I190" s="183" t="str">
        <f>100*(1-(SUMIFS('CVD_40q30_Age'!$M$2:$M$9361,'CVD_40q30_Age'!$A$2:$A$9361,A190,'CVD_40q30_Age'!$B$2:$B$9361,B190,'CVD_40q30_Age'!$E$2:$E$9361,G190,'CVD_40q30_Age'!$F$2:$F$9361,H190,'CVD_40q30_Age'!$G$2:$G$9361,69))/(SUMIFS('CVD_40q30_Age'!$L$2:$L$9361,'CVD_40q30_Age'!$A$2:$A$9361,A190,'CVD_40q30_Age'!$B$2:$B$9361,B190,'CVD_40q30_Age'!$E$2:$E$9361,G190,'CVD_40q30_Age'!$F$2:$F$9361,H190,'CVD_40q30_Age'!$G$2:$G$9361,30)))</f>
      </c>
      <c r="J190" s="184" t="str">
        <f>SUMIFS($I$2:$I$235,$A$2:$A$235,A190,$G$2:$G$235,G190,$H$2:$H$235,H190,$B$2:$B$235,"baseline")</f>
      </c>
      <c r="K190" s="185" t="str">
        <f>J190-I190</f>
      </c>
      <c r="L190" s="186" t="str">
        <f>IF(J190=0,"",100*(J190-I190)/J190)</f>
      </c>
      <c r="M190" s="187" t="n">
        <v>13.4583582624667</v>
      </c>
      <c r="N190" s="34" t="str">
        <f>IF(ABS(I190-M190)&lt;=0.001,"match","mismatch")</f>
      </c>
    </row>
    <row r="191">
      <c r="A191" t="s">
        <v>164</v>
      </c>
      <c r="B191" t="s">
        <v>115</v>
      </c>
      <c r="C191" s="32" t="s">
        <v>376</v>
      </c>
      <c r="D191" t="s">
        <v>458</v>
      </c>
      <c r="E191"/>
      <c r="F191"/>
      <c r="G191" t="s">
        <v>476</v>
      </c>
      <c r="H191" s="182" t="n">
        <v>2032</v>
      </c>
      <c r="I191" s="183" t="str">
        <f>100*(1-(SUMIFS('CVD_40q30_Age'!$M$2:$M$9361,'CVD_40q30_Age'!$A$2:$A$9361,A191,'CVD_40q30_Age'!$B$2:$B$9361,B191,'CVD_40q30_Age'!$E$2:$E$9361,G191,'CVD_40q30_Age'!$F$2:$F$9361,H191,'CVD_40q30_Age'!$G$2:$G$9361,69))/(SUMIFS('CVD_40q30_Age'!$L$2:$L$9361,'CVD_40q30_Age'!$A$2:$A$9361,A191,'CVD_40q30_Age'!$B$2:$B$9361,B191,'CVD_40q30_Age'!$E$2:$E$9361,G191,'CVD_40q30_Age'!$F$2:$F$9361,H191,'CVD_40q30_Age'!$G$2:$G$9361,30)))</f>
      </c>
      <c r="J191" s="184" t="str">
        <f>SUMIFS($I$2:$I$235,$A$2:$A$235,A191,$G$2:$G$235,G191,$H$2:$H$235,H191,$B$2:$B$235,"baseline")</f>
      </c>
      <c r="K191" s="185" t="str">
        <f>J191-I191</f>
      </c>
      <c r="L191" s="186" t="str">
        <f>IF(J191=0,"",100*(J191-I191)/J191)</f>
      </c>
      <c r="M191" s="187" t="n">
        <v>13.2314237350688</v>
      </c>
      <c r="N191" s="34" t="str">
        <f>IF(ABS(I191-M191)&lt;=0.001,"match","mismatch")</f>
      </c>
    </row>
    <row r="192">
      <c r="A192" t="s">
        <v>164</v>
      </c>
      <c r="B192" t="s">
        <v>115</v>
      </c>
      <c r="C192" s="32" t="s">
        <v>376</v>
      </c>
      <c r="D192" t="s">
        <v>458</v>
      </c>
      <c r="E192"/>
      <c r="F192"/>
      <c r="G192" t="s">
        <v>476</v>
      </c>
      <c r="H192" s="182" t="n">
        <v>2033</v>
      </c>
      <c r="I192" s="183" t="str">
        <f>100*(1-(SUMIFS('CVD_40q30_Age'!$M$2:$M$9361,'CVD_40q30_Age'!$A$2:$A$9361,A192,'CVD_40q30_Age'!$B$2:$B$9361,B192,'CVD_40q30_Age'!$E$2:$E$9361,G192,'CVD_40q30_Age'!$F$2:$F$9361,H192,'CVD_40q30_Age'!$G$2:$G$9361,69))/(SUMIFS('CVD_40q30_Age'!$L$2:$L$9361,'CVD_40q30_Age'!$A$2:$A$9361,A192,'CVD_40q30_Age'!$B$2:$B$9361,B192,'CVD_40q30_Age'!$E$2:$E$9361,G192,'CVD_40q30_Age'!$F$2:$F$9361,H192,'CVD_40q30_Age'!$G$2:$G$9361,30)))</f>
      </c>
      <c r="J192" s="184" t="str">
        <f>SUMIFS($I$2:$I$235,$A$2:$A$235,A192,$G$2:$G$235,G192,$H$2:$H$235,H192,$B$2:$B$235,"baseline")</f>
      </c>
      <c r="K192" s="185" t="str">
        <f>J192-I192</f>
      </c>
      <c r="L192" s="186" t="str">
        <f>IF(J192=0,"",100*(J192-I192)/J192)</f>
      </c>
      <c r="M192" s="187" t="n">
        <v>12.9917029291705</v>
      </c>
      <c r="N192" s="34" t="str">
        <f>IF(ABS(I192-M192)&lt;=0.001,"match","mismatch")</f>
      </c>
    </row>
    <row r="193">
      <c r="A193" t="s">
        <v>164</v>
      </c>
      <c r="B193" t="s">
        <v>115</v>
      </c>
      <c r="C193" s="32" t="s">
        <v>376</v>
      </c>
      <c r="D193" t="s">
        <v>458</v>
      </c>
      <c r="E193"/>
      <c r="F193"/>
      <c r="G193" t="s">
        <v>476</v>
      </c>
      <c r="H193" s="182" t="n">
        <v>2034</v>
      </c>
      <c r="I193" s="183" t="str">
        <f>100*(1-(SUMIFS('CVD_40q30_Age'!$M$2:$M$9361,'CVD_40q30_Age'!$A$2:$A$9361,A193,'CVD_40q30_Age'!$B$2:$B$9361,B193,'CVD_40q30_Age'!$E$2:$E$9361,G193,'CVD_40q30_Age'!$F$2:$F$9361,H193,'CVD_40q30_Age'!$G$2:$G$9361,69))/(SUMIFS('CVD_40q30_Age'!$L$2:$L$9361,'CVD_40q30_Age'!$A$2:$A$9361,A193,'CVD_40q30_Age'!$B$2:$B$9361,B193,'CVD_40q30_Age'!$E$2:$E$9361,G193,'CVD_40q30_Age'!$F$2:$F$9361,H193,'CVD_40q30_Age'!$G$2:$G$9361,30)))</f>
      </c>
      <c r="J193" s="184" t="str">
        <f>SUMIFS($I$2:$I$235,$A$2:$A$235,A193,$G$2:$G$235,G193,$H$2:$H$235,H193,$B$2:$B$235,"baseline")</f>
      </c>
      <c r="K193" s="185" t="str">
        <f>J193-I193</f>
      </c>
      <c r="L193" s="186" t="str">
        <f>IF(J193=0,"",100*(J193-I193)/J193)</f>
      </c>
      <c r="M193" s="187" t="n">
        <v>12.7566730389885</v>
      </c>
      <c r="N193" s="34" t="str">
        <f>IF(ABS(I193-M193)&lt;=0.001,"match","mismatch")</f>
      </c>
    </row>
    <row r="194">
      <c r="A194" t="s">
        <v>164</v>
      </c>
      <c r="B194" t="s">
        <v>115</v>
      </c>
      <c r="C194" s="32" t="s">
        <v>376</v>
      </c>
      <c r="D194" t="s">
        <v>458</v>
      </c>
      <c r="E194"/>
      <c r="F194"/>
      <c r="G194" t="s">
        <v>476</v>
      </c>
      <c r="H194" s="182" t="n">
        <v>2035</v>
      </c>
      <c r="I194" s="183" t="str">
        <f>100*(1-(SUMIFS('CVD_40q30_Age'!$M$2:$M$9361,'CVD_40q30_Age'!$A$2:$A$9361,A194,'CVD_40q30_Age'!$B$2:$B$9361,B194,'CVD_40q30_Age'!$E$2:$E$9361,G194,'CVD_40q30_Age'!$F$2:$F$9361,H194,'CVD_40q30_Age'!$G$2:$G$9361,69))/(SUMIFS('CVD_40q30_Age'!$L$2:$L$9361,'CVD_40q30_Age'!$A$2:$A$9361,A194,'CVD_40q30_Age'!$B$2:$B$9361,B194,'CVD_40q30_Age'!$E$2:$E$9361,G194,'CVD_40q30_Age'!$F$2:$F$9361,H194,'CVD_40q30_Age'!$G$2:$G$9361,30)))</f>
      </c>
      <c r="J194" s="184" t="str">
        <f>SUMIFS($I$2:$I$235,$A$2:$A$235,A194,$G$2:$G$235,G194,$H$2:$H$235,H194,$B$2:$B$235,"baseline")</f>
      </c>
      <c r="K194" s="185" t="str">
        <f>J194-I194</f>
      </c>
      <c r="L194" s="186" t="str">
        <f>IF(J194=0,"",100*(J194-I194)/J194)</f>
      </c>
      <c r="M194" s="187" t="n">
        <v>12.5145790454919</v>
      </c>
      <c r="N194" s="34" t="str">
        <f>IF(ABS(I194-M194)&lt;=0.001,"match","mismatch")</f>
      </c>
    </row>
    <row r="195">
      <c r="A195" t="s">
        <v>164</v>
      </c>
      <c r="B195" t="s">
        <v>115</v>
      </c>
      <c r="C195" s="32" t="s">
        <v>376</v>
      </c>
      <c r="D195" t="s">
        <v>458</v>
      </c>
      <c r="E195"/>
      <c r="F195"/>
      <c r="G195" t="s">
        <v>476</v>
      </c>
      <c r="H195" s="182" t="n">
        <v>2036</v>
      </c>
      <c r="I195" s="183" t="str">
        <f>100*(1-(SUMIFS('CVD_40q30_Age'!$M$2:$M$9361,'CVD_40q30_Age'!$A$2:$A$9361,A195,'CVD_40q30_Age'!$B$2:$B$9361,B195,'CVD_40q30_Age'!$E$2:$E$9361,G195,'CVD_40q30_Age'!$F$2:$F$9361,H195,'CVD_40q30_Age'!$G$2:$G$9361,69))/(SUMIFS('CVD_40q30_Age'!$L$2:$L$9361,'CVD_40q30_Age'!$A$2:$A$9361,A195,'CVD_40q30_Age'!$B$2:$B$9361,B195,'CVD_40q30_Age'!$E$2:$E$9361,G195,'CVD_40q30_Age'!$F$2:$F$9361,H195,'CVD_40q30_Age'!$G$2:$G$9361,30)))</f>
      </c>
      <c r="J195" s="184" t="str">
        <f>SUMIFS($I$2:$I$235,$A$2:$A$235,A195,$G$2:$G$235,G195,$H$2:$H$235,H195,$B$2:$B$235,"baseline")</f>
      </c>
      <c r="K195" s="185" t="str">
        <f>J195-I195</f>
      </c>
      <c r="L195" s="186" t="str">
        <f>IF(J195=0,"",100*(J195-I195)/J195)</f>
      </c>
      <c r="M195" s="187" t="n">
        <v>12.2787336404607</v>
      </c>
      <c r="N195" s="34" t="str">
        <f>IF(ABS(I195-M195)&lt;=0.001,"match","mismatch")</f>
      </c>
    </row>
    <row r="196">
      <c r="A196" t="s">
        <v>164</v>
      </c>
      <c r="B196" t="s">
        <v>115</v>
      </c>
      <c r="C196" s="32" t="s">
        <v>376</v>
      </c>
      <c r="D196" t="s">
        <v>458</v>
      </c>
      <c r="E196"/>
      <c r="F196"/>
      <c r="G196" t="s">
        <v>476</v>
      </c>
      <c r="H196" s="182" t="n">
        <v>2037</v>
      </c>
      <c r="I196" s="183" t="str">
        <f>100*(1-(SUMIFS('CVD_40q30_Age'!$M$2:$M$9361,'CVD_40q30_Age'!$A$2:$A$9361,A196,'CVD_40q30_Age'!$B$2:$B$9361,B196,'CVD_40q30_Age'!$E$2:$E$9361,G196,'CVD_40q30_Age'!$F$2:$F$9361,H196,'CVD_40q30_Age'!$G$2:$G$9361,69))/(SUMIFS('CVD_40q30_Age'!$L$2:$L$9361,'CVD_40q30_Age'!$A$2:$A$9361,A196,'CVD_40q30_Age'!$B$2:$B$9361,B196,'CVD_40q30_Age'!$E$2:$E$9361,G196,'CVD_40q30_Age'!$F$2:$F$9361,H196,'CVD_40q30_Age'!$G$2:$G$9361,30)))</f>
      </c>
      <c r="J196" s="184" t="str">
        <f>SUMIFS($I$2:$I$235,$A$2:$A$235,A196,$G$2:$G$235,G196,$H$2:$H$235,H196,$B$2:$B$235,"baseline")</f>
      </c>
      <c r="K196" s="185" t="str">
        <f>J196-I196</f>
      </c>
      <c r="L196" s="186" t="str">
        <f>IF(J196=0,"",100*(J196-I196)/J196)</f>
      </c>
      <c r="M196" s="187" t="n">
        <v>12.0397733367073</v>
      </c>
      <c r="N196" s="34" t="str">
        <f>IF(ABS(I196-M196)&lt;=0.001,"match","mismatch")</f>
      </c>
    </row>
    <row r="197">
      <c r="A197" t="s">
        <v>164</v>
      </c>
      <c r="B197" t="s">
        <v>115</v>
      </c>
      <c r="C197" s="32" t="s">
        <v>376</v>
      </c>
      <c r="D197" t="s">
        <v>458</v>
      </c>
      <c r="E197"/>
      <c r="F197"/>
      <c r="G197" t="s">
        <v>476</v>
      </c>
      <c r="H197" s="182" t="n">
        <v>2038</v>
      </c>
      <c r="I197" s="183" t="str">
        <f>100*(1-(SUMIFS('CVD_40q30_Age'!$M$2:$M$9361,'CVD_40q30_Age'!$A$2:$A$9361,A197,'CVD_40q30_Age'!$B$2:$B$9361,B197,'CVD_40q30_Age'!$E$2:$E$9361,G197,'CVD_40q30_Age'!$F$2:$F$9361,H197,'CVD_40q30_Age'!$G$2:$G$9361,69))/(SUMIFS('CVD_40q30_Age'!$L$2:$L$9361,'CVD_40q30_Age'!$A$2:$A$9361,A197,'CVD_40q30_Age'!$B$2:$B$9361,B197,'CVD_40q30_Age'!$E$2:$E$9361,G197,'CVD_40q30_Age'!$F$2:$F$9361,H197,'CVD_40q30_Age'!$G$2:$G$9361,30)))</f>
      </c>
      <c r="J197" s="184" t="str">
        <f>SUMIFS($I$2:$I$235,$A$2:$A$235,A197,$G$2:$G$235,G197,$H$2:$H$235,H197,$B$2:$B$235,"baseline")</f>
      </c>
      <c r="K197" s="185" t="str">
        <f>J197-I197</f>
      </c>
      <c r="L197" s="186" t="str">
        <f>IF(J197=0,"",100*(J197-I197)/J197)</f>
      </c>
      <c r="M197" s="187" t="n">
        <v>11.79719805407</v>
      </c>
      <c r="N197" s="34" t="str">
        <f>IF(ABS(I197-M197)&lt;=0.001,"match","mismatch")</f>
      </c>
    </row>
    <row r="198">
      <c r="A198" t="s">
        <v>164</v>
      </c>
      <c r="B198" t="s">
        <v>115</v>
      </c>
      <c r="C198" s="32" t="s">
        <v>376</v>
      </c>
      <c r="D198" t="s">
        <v>458</v>
      </c>
      <c r="E198"/>
      <c r="F198"/>
      <c r="G198" t="s">
        <v>476</v>
      </c>
      <c r="H198" s="182" t="n">
        <v>2039</v>
      </c>
      <c r="I198" s="183" t="str">
        <f>100*(1-(SUMIFS('CVD_40q30_Age'!$M$2:$M$9361,'CVD_40q30_Age'!$A$2:$A$9361,A198,'CVD_40q30_Age'!$B$2:$B$9361,B198,'CVD_40q30_Age'!$E$2:$E$9361,G198,'CVD_40q30_Age'!$F$2:$F$9361,H198,'CVD_40q30_Age'!$G$2:$G$9361,69))/(SUMIFS('CVD_40q30_Age'!$L$2:$L$9361,'CVD_40q30_Age'!$A$2:$A$9361,A198,'CVD_40q30_Age'!$B$2:$B$9361,B198,'CVD_40q30_Age'!$E$2:$E$9361,G198,'CVD_40q30_Age'!$F$2:$F$9361,H198,'CVD_40q30_Age'!$G$2:$G$9361,30)))</f>
      </c>
      <c r="J198" s="184" t="str">
        <f>SUMIFS($I$2:$I$235,$A$2:$A$235,A198,$G$2:$G$235,G198,$H$2:$H$235,H198,$B$2:$B$235,"baseline")</f>
      </c>
      <c r="K198" s="185" t="str">
        <f>J198-I198</f>
      </c>
      <c r="L198" s="186" t="str">
        <f>IF(J198=0,"",100*(J198-I198)/J198)</f>
      </c>
      <c r="M198" s="187" t="n">
        <v>11.5619094409635</v>
      </c>
      <c r="N198" s="34" t="str">
        <f>IF(ABS(I198-M198)&lt;=0.001,"match","mismatch")</f>
      </c>
    </row>
    <row r="199">
      <c r="A199" t="s">
        <v>164</v>
      </c>
      <c r="B199" t="s">
        <v>115</v>
      </c>
      <c r="C199" s="32" t="s">
        <v>376</v>
      </c>
      <c r="D199" t="s">
        <v>458</v>
      </c>
      <c r="E199"/>
      <c r="F199"/>
      <c r="G199" t="s">
        <v>476</v>
      </c>
      <c r="H199" s="182" t="n">
        <v>2040</v>
      </c>
      <c r="I199" s="183" t="str">
        <f>100*(1-(SUMIFS('CVD_40q30_Age'!$M$2:$M$9361,'CVD_40q30_Age'!$A$2:$A$9361,A199,'CVD_40q30_Age'!$B$2:$B$9361,B199,'CVD_40q30_Age'!$E$2:$E$9361,G199,'CVD_40q30_Age'!$F$2:$F$9361,H199,'CVD_40q30_Age'!$G$2:$G$9361,69))/(SUMIFS('CVD_40q30_Age'!$L$2:$L$9361,'CVD_40q30_Age'!$A$2:$A$9361,A199,'CVD_40q30_Age'!$B$2:$B$9361,B199,'CVD_40q30_Age'!$E$2:$E$9361,G199,'CVD_40q30_Age'!$F$2:$F$9361,H199,'CVD_40q30_Age'!$G$2:$G$9361,30)))</f>
      </c>
      <c r="J199" s="184" t="str">
        <f>SUMIFS($I$2:$I$235,$A$2:$A$235,A199,$G$2:$G$235,G199,$H$2:$H$235,H199,$B$2:$B$235,"baseline")</f>
      </c>
      <c r="K199" s="185" t="str">
        <f>J199-I199</f>
      </c>
      <c r="L199" s="186" t="str">
        <f>IF(J199=0,"",100*(J199-I199)/J199)</f>
      </c>
      <c r="M199" s="187" t="n">
        <v>11.321130142914</v>
      </c>
      <c r="N199" s="34" t="str">
        <f>IF(ABS(I199-M199)&lt;=0.001,"match","mismatch")</f>
      </c>
    </row>
    <row r="200">
      <c r="A200" t="s">
        <v>164</v>
      </c>
      <c r="B200" t="s">
        <v>115</v>
      </c>
      <c r="C200" s="32" t="s">
        <v>376</v>
      </c>
      <c r="D200" t="s">
        <v>458</v>
      </c>
      <c r="E200"/>
      <c r="F200"/>
      <c r="G200" t="s">
        <v>476</v>
      </c>
      <c r="H200" s="182" t="n">
        <v>2041</v>
      </c>
      <c r="I200" s="183" t="str">
        <f>100*(1-(SUMIFS('CVD_40q30_Age'!$M$2:$M$9361,'CVD_40q30_Age'!$A$2:$A$9361,A200,'CVD_40q30_Age'!$B$2:$B$9361,B200,'CVD_40q30_Age'!$E$2:$E$9361,G200,'CVD_40q30_Age'!$F$2:$F$9361,H200,'CVD_40q30_Age'!$G$2:$G$9361,69))/(SUMIFS('CVD_40q30_Age'!$L$2:$L$9361,'CVD_40q30_Age'!$A$2:$A$9361,A200,'CVD_40q30_Age'!$B$2:$B$9361,B200,'CVD_40q30_Age'!$E$2:$E$9361,G200,'CVD_40q30_Age'!$F$2:$F$9361,H200,'CVD_40q30_Age'!$G$2:$G$9361,30)))</f>
      </c>
      <c r="J200" s="184" t="str">
        <f>SUMIFS($I$2:$I$235,$A$2:$A$235,A200,$G$2:$G$235,G200,$H$2:$H$235,H200,$B$2:$B$235,"baseline")</f>
      </c>
      <c r="K200" s="185" t="str">
        <f>J200-I200</f>
      </c>
      <c r="L200" s="186" t="str">
        <f>IF(J200=0,"",100*(J200-I200)/J200)</f>
      </c>
      <c r="M200" s="187" t="n">
        <v>11.0821864434559</v>
      </c>
      <c r="N200" s="34" t="str">
        <f>IF(ABS(I200-M200)&lt;=0.001,"match","mismatch")</f>
      </c>
    </row>
    <row r="201">
      <c r="A201" t="s">
        <v>164</v>
      </c>
      <c r="B201" t="s">
        <v>115</v>
      </c>
      <c r="C201" s="32" t="s">
        <v>376</v>
      </c>
      <c r="D201" t="s">
        <v>458</v>
      </c>
      <c r="E201"/>
      <c r="F201"/>
      <c r="G201" t="s">
        <v>476</v>
      </c>
      <c r="H201" s="182" t="n">
        <v>2042</v>
      </c>
      <c r="I201" s="183" t="str">
        <f>100*(1-(SUMIFS('CVD_40q30_Age'!$M$2:$M$9361,'CVD_40q30_Age'!$A$2:$A$9361,A201,'CVD_40q30_Age'!$B$2:$B$9361,B201,'CVD_40q30_Age'!$E$2:$E$9361,G201,'CVD_40q30_Age'!$F$2:$F$9361,H201,'CVD_40q30_Age'!$G$2:$G$9361,69))/(SUMIFS('CVD_40q30_Age'!$L$2:$L$9361,'CVD_40q30_Age'!$A$2:$A$9361,A201,'CVD_40q30_Age'!$B$2:$B$9361,B201,'CVD_40q30_Age'!$E$2:$E$9361,G201,'CVD_40q30_Age'!$F$2:$F$9361,H201,'CVD_40q30_Age'!$G$2:$G$9361,30)))</f>
      </c>
      <c r="J201" s="184" t="str">
        <f>SUMIFS($I$2:$I$235,$A$2:$A$235,A201,$G$2:$G$235,G201,$H$2:$H$235,H201,$B$2:$B$235,"baseline")</f>
      </c>
      <c r="K201" s="185" t="str">
        <f>J201-I201</f>
      </c>
      <c r="L201" s="186" t="str">
        <f>IF(J201=0,"",100*(J201-I201)/J201)</f>
      </c>
      <c r="M201" s="187" t="n">
        <v>10.8413594176308</v>
      </c>
      <c r="N201" s="34" t="str">
        <f>IF(ABS(I201-M201)&lt;=0.001,"match","mismatch")</f>
      </c>
    </row>
    <row r="202">
      <c r="A202" t="s">
        <v>164</v>
      </c>
      <c r="B202" t="s">
        <v>115</v>
      </c>
      <c r="C202" s="32" t="s">
        <v>376</v>
      </c>
      <c r="D202" t="s">
        <v>458</v>
      </c>
      <c r="E202"/>
      <c r="F202"/>
      <c r="G202" t="s">
        <v>476</v>
      </c>
      <c r="H202" s="182" t="n">
        <v>2043</v>
      </c>
      <c r="I202" s="183" t="str">
        <f>100*(1-(SUMIFS('CVD_40q30_Age'!$M$2:$M$9361,'CVD_40q30_Age'!$A$2:$A$9361,A202,'CVD_40q30_Age'!$B$2:$B$9361,B202,'CVD_40q30_Age'!$E$2:$E$9361,G202,'CVD_40q30_Age'!$F$2:$F$9361,H202,'CVD_40q30_Age'!$G$2:$G$9361,69))/(SUMIFS('CVD_40q30_Age'!$L$2:$L$9361,'CVD_40q30_Age'!$A$2:$A$9361,A202,'CVD_40q30_Age'!$B$2:$B$9361,B202,'CVD_40q30_Age'!$E$2:$E$9361,G202,'CVD_40q30_Age'!$F$2:$F$9361,H202,'CVD_40q30_Age'!$G$2:$G$9361,30)))</f>
      </c>
      <c r="J202" s="184" t="str">
        <f>SUMIFS($I$2:$I$235,$A$2:$A$235,A202,$G$2:$G$235,G202,$H$2:$H$235,H202,$B$2:$B$235,"baseline")</f>
      </c>
      <c r="K202" s="185" t="str">
        <f>J202-I202</f>
      </c>
      <c r="L202" s="186" t="str">
        <f>IF(J202=0,"",100*(J202-I202)/J202)</f>
      </c>
      <c r="M202" s="187" t="n">
        <v>10.5969527212127</v>
      </c>
      <c r="N202" s="34" t="str">
        <f>IF(ABS(I202-M202)&lt;=0.001,"match","mismatch")</f>
      </c>
    </row>
    <row r="203">
      <c r="A203" t="s">
        <v>164</v>
      </c>
      <c r="B203" t="s">
        <v>115</v>
      </c>
      <c r="C203" s="32" t="s">
        <v>376</v>
      </c>
      <c r="D203" t="s">
        <v>458</v>
      </c>
      <c r="E203"/>
      <c r="F203"/>
      <c r="G203" t="s">
        <v>476</v>
      </c>
      <c r="H203" s="182" t="n">
        <v>2044</v>
      </c>
      <c r="I203" s="183" t="str">
        <f>100*(1-(SUMIFS('CVD_40q30_Age'!$M$2:$M$9361,'CVD_40q30_Age'!$A$2:$A$9361,A203,'CVD_40q30_Age'!$B$2:$B$9361,B203,'CVD_40q30_Age'!$E$2:$E$9361,G203,'CVD_40q30_Age'!$F$2:$F$9361,H203,'CVD_40q30_Age'!$G$2:$G$9361,69))/(SUMIFS('CVD_40q30_Age'!$L$2:$L$9361,'CVD_40q30_Age'!$A$2:$A$9361,A203,'CVD_40q30_Age'!$B$2:$B$9361,B203,'CVD_40q30_Age'!$E$2:$E$9361,G203,'CVD_40q30_Age'!$F$2:$F$9361,H203,'CVD_40q30_Age'!$G$2:$G$9361,30)))</f>
      </c>
      <c r="J203" s="184" t="str">
        <f>SUMIFS($I$2:$I$235,$A$2:$A$235,A203,$G$2:$G$235,G203,$H$2:$H$235,H203,$B$2:$B$235,"baseline")</f>
      </c>
      <c r="K203" s="185" t="str">
        <f>J203-I203</f>
      </c>
      <c r="L203" s="186" t="str">
        <f>IF(J203=0,"",100*(J203-I203)/J203)</f>
      </c>
      <c r="M203" s="187" t="n">
        <v>10.3567243227209</v>
      </c>
      <c r="N203" s="34" t="str">
        <f>IF(ABS(I203-M203)&lt;=0.001,"match","mismatch")</f>
      </c>
    </row>
    <row r="204">
      <c r="A204" t="s">
        <v>164</v>
      </c>
      <c r="B204" t="s">
        <v>115</v>
      </c>
      <c r="C204" s="32" t="s">
        <v>376</v>
      </c>
      <c r="D204" t="s">
        <v>458</v>
      </c>
      <c r="E204"/>
      <c r="F204"/>
      <c r="G204" t="s">
        <v>476</v>
      </c>
      <c r="H204" s="182" t="n">
        <v>2045</v>
      </c>
      <c r="I204" s="183" t="str">
        <f>100*(1-(SUMIFS('CVD_40q30_Age'!$M$2:$M$9361,'CVD_40q30_Age'!$A$2:$A$9361,A204,'CVD_40q30_Age'!$B$2:$B$9361,B204,'CVD_40q30_Age'!$E$2:$E$9361,G204,'CVD_40q30_Age'!$F$2:$F$9361,H204,'CVD_40q30_Age'!$G$2:$G$9361,69))/(SUMIFS('CVD_40q30_Age'!$L$2:$L$9361,'CVD_40q30_Age'!$A$2:$A$9361,A204,'CVD_40q30_Age'!$B$2:$B$9361,B204,'CVD_40q30_Age'!$E$2:$E$9361,G204,'CVD_40q30_Age'!$F$2:$F$9361,H204,'CVD_40q30_Age'!$G$2:$G$9361,30)))</f>
      </c>
      <c r="J204" s="184" t="str">
        <f>SUMIFS($I$2:$I$235,$A$2:$A$235,A204,$G$2:$G$235,G204,$H$2:$H$235,H204,$B$2:$B$235,"baseline")</f>
      </c>
      <c r="K204" s="185" t="str">
        <f>J204-I204</f>
      </c>
      <c r="L204" s="186" t="str">
        <f>IF(J204=0,"",100*(J204-I204)/J204)</f>
      </c>
      <c r="M204" s="187" t="n">
        <v>10.1255164262663</v>
      </c>
      <c r="N204" s="34" t="str">
        <f>IF(ABS(I204-M204)&lt;=0.001,"match","mismatch")</f>
      </c>
    </row>
    <row r="205">
      <c r="A205" t="s">
        <v>164</v>
      </c>
      <c r="B205" t="s">
        <v>115</v>
      </c>
      <c r="C205" s="32" t="s">
        <v>376</v>
      </c>
      <c r="D205" t="s">
        <v>458</v>
      </c>
      <c r="E205"/>
      <c r="F205"/>
      <c r="G205" t="s">
        <v>476</v>
      </c>
      <c r="H205" s="182" t="n">
        <v>2046</v>
      </c>
      <c r="I205" s="183" t="str">
        <f>100*(1-(SUMIFS('CVD_40q30_Age'!$M$2:$M$9361,'CVD_40q30_Age'!$A$2:$A$9361,A205,'CVD_40q30_Age'!$B$2:$B$9361,B205,'CVD_40q30_Age'!$E$2:$E$9361,G205,'CVD_40q30_Age'!$F$2:$F$9361,H205,'CVD_40q30_Age'!$G$2:$G$9361,69))/(SUMIFS('CVD_40q30_Age'!$L$2:$L$9361,'CVD_40q30_Age'!$A$2:$A$9361,A205,'CVD_40q30_Age'!$B$2:$B$9361,B205,'CVD_40q30_Age'!$E$2:$E$9361,G205,'CVD_40q30_Age'!$F$2:$F$9361,H205,'CVD_40q30_Age'!$G$2:$G$9361,30)))</f>
      </c>
      <c r="J205" s="184" t="str">
        <f>SUMIFS($I$2:$I$235,$A$2:$A$235,A205,$G$2:$G$235,G205,$H$2:$H$235,H205,$B$2:$B$235,"baseline")</f>
      </c>
      <c r="K205" s="185" t="str">
        <f>J205-I205</f>
      </c>
      <c r="L205" s="186" t="str">
        <f>IF(J205=0,"",100*(J205-I205)/J205)</f>
      </c>
      <c r="M205" s="187" t="n">
        <v>9.89482596766708</v>
      </c>
      <c r="N205" s="34" t="str">
        <f>IF(ABS(I205-M205)&lt;=0.001,"match","mismatch")</f>
      </c>
    </row>
    <row r="206">
      <c r="A206" t="s">
        <v>164</v>
      </c>
      <c r="B206" t="s">
        <v>115</v>
      </c>
      <c r="C206" s="32" t="s">
        <v>376</v>
      </c>
      <c r="D206" t="s">
        <v>458</v>
      </c>
      <c r="E206"/>
      <c r="F206"/>
      <c r="G206" t="s">
        <v>476</v>
      </c>
      <c r="H206" s="182" t="n">
        <v>2047</v>
      </c>
      <c r="I206" s="183" t="str">
        <f>100*(1-(SUMIFS('CVD_40q30_Age'!$M$2:$M$9361,'CVD_40q30_Age'!$A$2:$A$9361,A206,'CVD_40q30_Age'!$B$2:$B$9361,B206,'CVD_40q30_Age'!$E$2:$E$9361,G206,'CVD_40q30_Age'!$F$2:$F$9361,H206,'CVD_40q30_Age'!$G$2:$G$9361,69))/(SUMIFS('CVD_40q30_Age'!$L$2:$L$9361,'CVD_40q30_Age'!$A$2:$A$9361,A206,'CVD_40q30_Age'!$B$2:$B$9361,B206,'CVD_40q30_Age'!$E$2:$E$9361,G206,'CVD_40q30_Age'!$F$2:$F$9361,H206,'CVD_40q30_Age'!$G$2:$G$9361,30)))</f>
      </c>
      <c r="J206" s="184" t="str">
        <f>SUMIFS($I$2:$I$235,$A$2:$A$235,A206,$G$2:$G$235,G206,$H$2:$H$235,H206,$B$2:$B$235,"baseline")</f>
      </c>
      <c r="K206" s="185" t="str">
        <f>J206-I206</f>
      </c>
      <c r="L206" s="186" t="str">
        <f>IF(J206=0,"",100*(J206-I206)/J206)</f>
      </c>
      <c r="M206" s="187" t="n">
        <v>9.66487351555697</v>
      </c>
      <c r="N206" s="34" t="str">
        <f>IF(ABS(I206-M206)&lt;=0.001,"match","mismatch")</f>
      </c>
    </row>
    <row r="207">
      <c r="A207" t="s">
        <v>164</v>
      </c>
      <c r="B207" t="s">
        <v>115</v>
      </c>
      <c r="C207" s="32" t="s">
        <v>376</v>
      </c>
      <c r="D207" t="s">
        <v>458</v>
      </c>
      <c r="E207"/>
      <c r="F207"/>
      <c r="G207" t="s">
        <v>476</v>
      </c>
      <c r="H207" s="182" t="n">
        <v>2048</v>
      </c>
      <c r="I207" s="183" t="str">
        <f>100*(1-(SUMIFS('CVD_40q30_Age'!$M$2:$M$9361,'CVD_40q30_Age'!$A$2:$A$9361,A207,'CVD_40q30_Age'!$B$2:$B$9361,B207,'CVD_40q30_Age'!$E$2:$E$9361,G207,'CVD_40q30_Age'!$F$2:$F$9361,H207,'CVD_40q30_Age'!$G$2:$G$9361,69))/(SUMIFS('CVD_40q30_Age'!$L$2:$L$9361,'CVD_40q30_Age'!$A$2:$A$9361,A207,'CVD_40q30_Age'!$B$2:$B$9361,B207,'CVD_40q30_Age'!$E$2:$E$9361,G207,'CVD_40q30_Age'!$F$2:$F$9361,H207,'CVD_40q30_Age'!$G$2:$G$9361,30)))</f>
      </c>
      <c r="J207" s="184" t="str">
        <f>SUMIFS($I$2:$I$235,$A$2:$A$235,A207,$G$2:$G$235,G207,$H$2:$H$235,H207,$B$2:$B$235,"baseline")</f>
      </c>
      <c r="K207" s="185" t="str">
        <f>J207-I207</f>
      </c>
      <c r="L207" s="186" t="str">
        <f>IF(J207=0,"",100*(J207-I207)/J207)</f>
      </c>
      <c r="M207" s="187" t="n">
        <v>9.43312193414042</v>
      </c>
      <c r="N207" s="34" t="str">
        <f>IF(ABS(I207-M207)&lt;=0.001,"match","mismatch")</f>
      </c>
    </row>
    <row r="208">
      <c r="A208" t="s">
        <v>164</v>
      </c>
      <c r="B208" t="s">
        <v>115</v>
      </c>
      <c r="C208" s="32" t="s">
        <v>376</v>
      </c>
      <c r="D208" t="s">
        <v>458</v>
      </c>
      <c r="E208"/>
      <c r="F208"/>
      <c r="G208" t="s">
        <v>476</v>
      </c>
      <c r="H208" s="182" t="n">
        <v>2049</v>
      </c>
      <c r="I208" s="183" t="str">
        <f>100*(1-(SUMIFS('CVD_40q30_Age'!$M$2:$M$9361,'CVD_40q30_Age'!$A$2:$A$9361,A208,'CVD_40q30_Age'!$B$2:$B$9361,B208,'CVD_40q30_Age'!$E$2:$E$9361,G208,'CVD_40q30_Age'!$F$2:$F$9361,H208,'CVD_40q30_Age'!$G$2:$G$9361,69))/(SUMIFS('CVD_40q30_Age'!$L$2:$L$9361,'CVD_40q30_Age'!$A$2:$A$9361,A208,'CVD_40q30_Age'!$B$2:$B$9361,B208,'CVD_40q30_Age'!$E$2:$E$9361,G208,'CVD_40q30_Age'!$F$2:$F$9361,H208,'CVD_40q30_Age'!$G$2:$G$9361,30)))</f>
      </c>
      <c r="J208" s="184" t="str">
        <f>SUMIFS($I$2:$I$235,$A$2:$A$235,A208,$G$2:$G$235,G208,$H$2:$H$235,H208,$B$2:$B$235,"baseline")</f>
      </c>
      <c r="K208" s="185" t="str">
        <f>J208-I208</f>
      </c>
      <c r="L208" s="186" t="str">
        <f>IF(J208=0,"",100*(J208-I208)/J208)</f>
      </c>
      <c r="M208" s="187" t="n">
        <v>9.21081216840778</v>
      </c>
      <c r="N208" s="34" t="str">
        <f>IF(ABS(I208-M208)&lt;=0.001,"match","mismatch")</f>
      </c>
    </row>
    <row r="209">
      <c r="A209" t="s">
        <v>164</v>
      </c>
      <c r="B209" t="s">
        <v>115</v>
      </c>
      <c r="C209" s="32" t="s">
        <v>376</v>
      </c>
      <c r="D209" t="s">
        <v>458</v>
      </c>
      <c r="E209"/>
      <c r="F209"/>
      <c r="G209" t="s">
        <v>476</v>
      </c>
      <c r="H209" s="182" t="n">
        <v>2050</v>
      </c>
      <c r="I209" s="183" t="str">
        <f>100*(1-(SUMIFS('CVD_40q30_Age'!$M$2:$M$9361,'CVD_40q30_Age'!$A$2:$A$9361,A209,'CVD_40q30_Age'!$B$2:$B$9361,B209,'CVD_40q30_Age'!$E$2:$E$9361,G209,'CVD_40q30_Age'!$F$2:$F$9361,H209,'CVD_40q30_Age'!$G$2:$G$9361,69))/(SUMIFS('CVD_40q30_Age'!$L$2:$L$9361,'CVD_40q30_Age'!$A$2:$A$9361,A209,'CVD_40q30_Age'!$B$2:$B$9361,B209,'CVD_40q30_Age'!$E$2:$E$9361,G209,'CVD_40q30_Age'!$F$2:$F$9361,H209,'CVD_40q30_Age'!$G$2:$G$9361,30)))</f>
      </c>
      <c r="J209" s="184" t="str">
        <f>SUMIFS($I$2:$I$235,$A$2:$A$235,A209,$G$2:$G$235,G209,$H$2:$H$235,H209,$B$2:$B$235,"baseline")</f>
      </c>
      <c r="K209" s="185" t="str">
        <f>J209-I209</f>
      </c>
      <c r="L209" s="186" t="str">
        <f>IF(J209=0,"",100*(J209-I209)/J209)</f>
      </c>
      <c r="M209" s="187" t="n">
        <v>8.99612900742392</v>
      </c>
      <c r="N209" s="34" t="str">
        <f>IF(ABS(I209-M209)&lt;=0.001,"match","mismatch")</f>
      </c>
    </row>
    <row r="210">
      <c r="A210" t="s">
        <v>164</v>
      </c>
      <c r="B210" t="s">
        <v>112</v>
      </c>
      <c r="C210" s="32" t="s">
        <v>377</v>
      </c>
      <c r="D210" t="s">
        <v>112</v>
      </c>
      <c r="E210"/>
      <c r="F210"/>
      <c r="G210" t="s">
        <v>476</v>
      </c>
      <c r="H210" s="182" t="n">
        <v>2025</v>
      </c>
      <c r="I210" s="183" t="str">
        <f>100*(1-(SUMIFS('CVD_40q30_Age'!$M$2:$M$9361,'CVD_40q30_Age'!$A$2:$A$9361,A210,'CVD_40q30_Age'!$B$2:$B$9361,B210,'CVD_40q30_Age'!$E$2:$E$9361,G210,'CVD_40q30_Age'!$F$2:$F$9361,H210,'CVD_40q30_Age'!$G$2:$G$9361,69))/(SUMIFS('CVD_40q30_Age'!$L$2:$L$9361,'CVD_40q30_Age'!$A$2:$A$9361,A210,'CVD_40q30_Age'!$B$2:$B$9361,B210,'CVD_40q30_Age'!$E$2:$E$9361,G210,'CVD_40q30_Age'!$F$2:$F$9361,H210,'CVD_40q30_Age'!$G$2:$G$9361,30)))</f>
      </c>
      <c r="J210" s="184" t="str">
        <f>SUMIFS($I$2:$I$235,$A$2:$A$235,A210,$G$2:$G$235,G210,$H$2:$H$235,H210,$B$2:$B$235,"baseline")</f>
      </c>
      <c r="K210" s="185" t="str">
        <f>J210-I210</f>
      </c>
      <c r="L210" s="186" t="str">
        <f>IF(J210=0,"",100*(J210-I210)/J210)</f>
      </c>
      <c r="M210" s="187" t="n">
        <v>14.5948626930222</v>
      </c>
      <c r="N210" s="34" t="str">
        <f>IF(ABS(I210-M210)&lt;=0.001,"match","mismatch")</f>
      </c>
    </row>
    <row r="211">
      <c r="A211" t="s">
        <v>164</v>
      </c>
      <c r="B211" t="s">
        <v>112</v>
      </c>
      <c r="C211" s="32" t="s">
        <v>377</v>
      </c>
      <c r="D211" t="s">
        <v>112</v>
      </c>
      <c r="E211"/>
      <c r="F211"/>
      <c r="G211" t="s">
        <v>476</v>
      </c>
      <c r="H211" s="182" t="n">
        <v>2026</v>
      </c>
      <c r="I211" s="183" t="str">
        <f>100*(1-(SUMIFS('CVD_40q30_Age'!$M$2:$M$9361,'CVD_40q30_Age'!$A$2:$A$9361,A211,'CVD_40q30_Age'!$B$2:$B$9361,B211,'CVD_40q30_Age'!$E$2:$E$9361,G211,'CVD_40q30_Age'!$F$2:$F$9361,H211,'CVD_40q30_Age'!$G$2:$G$9361,69))/(SUMIFS('CVD_40q30_Age'!$L$2:$L$9361,'CVD_40q30_Age'!$A$2:$A$9361,A211,'CVD_40q30_Age'!$B$2:$B$9361,B211,'CVD_40q30_Age'!$E$2:$E$9361,G211,'CVD_40q30_Age'!$F$2:$F$9361,H211,'CVD_40q30_Age'!$G$2:$G$9361,30)))</f>
      </c>
      <c r="J211" s="184" t="str">
        <f>SUMIFS($I$2:$I$235,$A$2:$A$235,A211,$G$2:$G$235,G211,$H$2:$H$235,H211,$B$2:$B$235,"baseline")</f>
      </c>
      <c r="K211" s="185" t="str">
        <f>J211-I211</f>
      </c>
      <c r="L211" s="186" t="str">
        <f>IF(J211=0,"",100*(J211-I211)/J211)</f>
      </c>
      <c r="M211" s="187" t="n">
        <v>14.5200464585968</v>
      </c>
      <c r="N211" s="34" t="str">
        <f>IF(ABS(I211-M211)&lt;=0.001,"match","mismatch")</f>
      </c>
    </row>
    <row r="212">
      <c r="A212" t="s">
        <v>164</v>
      </c>
      <c r="B212" t="s">
        <v>112</v>
      </c>
      <c r="C212" s="32" t="s">
        <v>377</v>
      </c>
      <c r="D212" t="s">
        <v>112</v>
      </c>
      <c r="E212"/>
      <c r="F212"/>
      <c r="G212" t="s">
        <v>476</v>
      </c>
      <c r="H212" s="182" t="n">
        <v>2027</v>
      </c>
      <c r="I212" s="183" t="str">
        <f>100*(1-(SUMIFS('CVD_40q30_Age'!$M$2:$M$9361,'CVD_40q30_Age'!$A$2:$A$9361,A212,'CVD_40q30_Age'!$B$2:$B$9361,B212,'CVD_40q30_Age'!$E$2:$E$9361,G212,'CVD_40q30_Age'!$F$2:$F$9361,H212,'CVD_40q30_Age'!$G$2:$G$9361,69))/(SUMIFS('CVD_40q30_Age'!$L$2:$L$9361,'CVD_40q30_Age'!$A$2:$A$9361,A212,'CVD_40q30_Age'!$B$2:$B$9361,B212,'CVD_40q30_Age'!$E$2:$E$9361,G212,'CVD_40q30_Age'!$F$2:$F$9361,H212,'CVD_40q30_Age'!$G$2:$G$9361,30)))</f>
      </c>
      <c r="J212" s="184" t="str">
        <f>SUMIFS($I$2:$I$235,$A$2:$A$235,A212,$G$2:$G$235,G212,$H$2:$H$235,H212,$B$2:$B$235,"baseline")</f>
      </c>
      <c r="K212" s="185" t="str">
        <f>J212-I212</f>
      </c>
      <c r="L212" s="186" t="str">
        <f>IF(J212=0,"",100*(J212-I212)/J212)</f>
      </c>
      <c r="M212" s="187" t="n">
        <v>14.43562238036</v>
      </c>
      <c r="N212" s="34" t="str">
        <f>IF(ABS(I212-M212)&lt;=0.001,"match","mismatch")</f>
      </c>
    </row>
    <row r="213">
      <c r="A213" t="s">
        <v>164</v>
      </c>
      <c r="B213" t="s">
        <v>112</v>
      </c>
      <c r="C213" s="32" t="s">
        <v>377</v>
      </c>
      <c r="D213" t="s">
        <v>112</v>
      </c>
      <c r="E213"/>
      <c r="F213"/>
      <c r="G213" t="s">
        <v>476</v>
      </c>
      <c r="H213" s="182" t="n">
        <v>2028</v>
      </c>
      <c r="I213" s="183" t="str">
        <f>100*(1-(SUMIFS('CVD_40q30_Age'!$M$2:$M$9361,'CVD_40q30_Age'!$A$2:$A$9361,A213,'CVD_40q30_Age'!$B$2:$B$9361,B213,'CVD_40q30_Age'!$E$2:$E$9361,G213,'CVD_40q30_Age'!$F$2:$F$9361,H213,'CVD_40q30_Age'!$G$2:$G$9361,69))/(SUMIFS('CVD_40q30_Age'!$L$2:$L$9361,'CVD_40q30_Age'!$A$2:$A$9361,A213,'CVD_40q30_Age'!$B$2:$B$9361,B213,'CVD_40q30_Age'!$E$2:$E$9361,G213,'CVD_40q30_Age'!$F$2:$F$9361,H213,'CVD_40q30_Age'!$G$2:$G$9361,30)))</f>
      </c>
      <c r="J213" s="184" t="str">
        <f>SUMIFS($I$2:$I$235,$A$2:$A$235,A213,$G$2:$G$235,G213,$H$2:$H$235,H213,$B$2:$B$235,"baseline")</f>
      </c>
      <c r="K213" s="185" t="str">
        <f>J213-I213</f>
      </c>
      <c r="L213" s="186" t="str">
        <f>IF(J213=0,"",100*(J213-I213)/J213)</f>
      </c>
      <c r="M213" s="187" t="n">
        <v>14.3513374362266</v>
      </c>
      <c r="N213" s="34" t="str">
        <f>IF(ABS(I213-M213)&lt;=0.001,"match","mismatch")</f>
      </c>
    </row>
    <row r="214">
      <c r="A214" t="s">
        <v>164</v>
      </c>
      <c r="B214" t="s">
        <v>112</v>
      </c>
      <c r="C214" s="32" t="s">
        <v>377</v>
      </c>
      <c r="D214" t="s">
        <v>112</v>
      </c>
      <c r="E214"/>
      <c r="F214"/>
      <c r="G214" t="s">
        <v>476</v>
      </c>
      <c r="H214" s="182" t="n">
        <v>2029</v>
      </c>
      <c r="I214" s="183" t="str">
        <f>100*(1-(SUMIFS('CVD_40q30_Age'!$M$2:$M$9361,'CVD_40q30_Age'!$A$2:$A$9361,A214,'CVD_40q30_Age'!$B$2:$B$9361,B214,'CVD_40q30_Age'!$E$2:$E$9361,G214,'CVD_40q30_Age'!$F$2:$F$9361,H214,'CVD_40q30_Age'!$G$2:$G$9361,69))/(SUMIFS('CVD_40q30_Age'!$L$2:$L$9361,'CVD_40q30_Age'!$A$2:$A$9361,A214,'CVD_40q30_Age'!$B$2:$B$9361,B214,'CVD_40q30_Age'!$E$2:$E$9361,G214,'CVD_40q30_Age'!$F$2:$F$9361,H214,'CVD_40q30_Age'!$G$2:$G$9361,30)))</f>
      </c>
      <c r="J214" s="184" t="str">
        <f>SUMIFS($I$2:$I$235,$A$2:$A$235,A214,$G$2:$G$235,G214,$H$2:$H$235,H214,$B$2:$B$235,"baseline")</f>
      </c>
      <c r="K214" s="185" t="str">
        <f>J214-I214</f>
      </c>
      <c r="L214" s="186" t="str">
        <f>IF(J214=0,"",100*(J214-I214)/J214)</f>
      </c>
      <c r="M214" s="187" t="n">
        <v>14.2757667556576</v>
      </c>
      <c r="N214" s="34" t="str">
        <f>IF(ABS(I214-M214)&lt;=0.001,"match","mismatch")</f>
      </c>
    </row>
    <row r="215">
      <c r="A215" t="s">
        <v>164</v>
      </c>
      <c r="B215" t="s">
        <v>112</v>
      </c>
      <c r="C215" s="32" t="s">
        <v>377</v>
      </c>
      <c r="D215" t="s">
        <v>112</v>
      </c>
      <c r="E215"/>
      <c r="F215"/>
      <c r="G215" t="s">
        <v>476</v>
      </c>
      <c r="H215" s="182" t="n">
        <v>2030</v>
      </c>
      <c r="I215" s="183" t="str">
        <f>100*(1-(SUMIFS('CVD_40q30_Age'!$M$2:$M$9361,'CVD_40q30_Age'!$A$2:$A$9361,A215,'CVD_40q30_Age'!$B$2:$B$9361,B215,'CVD_40q30_Age'!$E$2:$E$9361,G215,'CVD_40q30_Age'!$F$2:$F$9361,H215,'CVD_40q30_Age'!$G$2:$G$9361,69))/(SUMIFS('CVD_40q30_Age'!$L$2:$L$9361,'CVD_40q30_Age'!$A$2:$A$9361,A215,'CVD_40q30_Age'!$B$2:$B$9361,B215,'CVD_40q30_Age'!$E$2:$E$9361,G215,'CVD_40q30_Age'!$F$2:$F$9361,H215,'CVD_40q30_Age'!$G$2:$G$9361,30)))</f>
      </c>
      <c r="J215" s="184" t="str">
        <f>SUMIFS($I$2:$I$235,$A$2:$A$235,A215,$G$2:$G$235,G215,$H$2:$H$235,H215,$B$2:$B$235,"baseline")</f>
      </c>
      <c r="K215" s="185" t="str">
        <f>J215-I215</f>
      </c>
      <c r="L215" s="186" t="str">
        <f>IF(J215=0,"",100*(J215-I215)/J215)</f>
      </c>
      <c r="M215" s="187" t="n">
        <v>14.1920490128737</v>
      </c>
      <c r="N215" s="34" t="str">
        <f>IF(ABS(I215-M215)&lt;=0.001,"match","mismatch")</f>
      </c>
    </row>
    <row r="216">
      <c r="A216" t="s">
        <v>164</v>
      </c>
      <c r="B216" t="s">
        <v>112</v>
      </c>
      <c r="C216" s="32" t="s">
        <v>377</v>
      </c>
      <c r="D216" t="s">
        <v>112</v>
      </c>
      <c r="E216"/>
      <c r="F216"/>
      <c r="G216" t="s">
        <v>476</v>
      </c>
      <c r="H216" s="182" t="n">
        <v>2031</v>
      </c>
      <c r="I216" s="183" t="str">
        <f>100*(1-(SUMIFS('CVD_40q30_Age'!$M$2:$M$9361,'CVD_40q30_Age'!$A$2:$A$9361,A216,'CVD_40q30_Age'!$B$2:$B$9361,B216,'CVD_40q30_Age'!$E$2:$E$9361,G216,'CVD_40q30_Age'!$F$2:$F$9361,H216,'CVD_40q30_Age'!$G$2:$G$9361,69))/(SUMIFS('CVD_40q30_Age'!$L$2:$L$9361,'CVD_40q30_Age'!$A$2:$A$9361,A216,'CVD_40q30_Age'!$B$2:$B$9361,B216,'CVD_40q30_Age'!$E$2:$E$9361,G216,'CVD_40q30_Age'!$F$2:$F$9361,H216,'CVD_40q30_Age'!$G$2:$G$9361,30)))</f>
      </c>
      <c r="J216" s="184" t="str">
        <f>SUMIFS($I$2:$I$235,$A$2:$A$235,A216,$G$2:$G$235,G216,$H$2:$H$235,H216,$B$2:$B$235,"baseline")</f>
      </c>
      <c r="K216" s="185" t="str">
        <f>J216-I216</f>
      </c>
      <c r="L216" s="186" t="str">
        <f>IF(J216=0,"",100*(J216-I216)/J216)</f>
      </c>
      <c r="M216" s="187" t="n">
        <v>14.0851335459353</v>
      </c>
      <c r="N216" s="34" t="str">
        <f>IF(ABS(I216-M216)&lt;=0.001,"match","mismatch")</f>
      </c>
    </row>
    <row r="217">
      <c r="A217" t="s">
        <v>164</v>
      </c>
      <c r="B217" t="s">
        <v>112</v>
      </c>
      <c r="C217" s="32" t="s">
        <v>377</v>
      </c>
      <c r="D217" t="s">
        <v>112</v>
      </c>
      <c r="E217"/>
      <c r="F217"/>
      <c r="G217" t="s">
        <v>476</v>
      </c>
      <c r="H217" s="182" t="n">
        <v>2032</v>
      </c>
      <c r="I217" s="183" t="str">
        <f>100*(1-(SUMIFS('CVD_40q30_Age'!$M$2:$M$9361,'CVD_40q30_Age'!$A$2:$A$9361,A217,'CVD_40q30_Age'!$B$2:$B$9361,B217,'CVD_40q30_Age'!$E$2:$E$9361,G217,'CVD_40q30_Age'!$F$2:$F$9361,H217,'CVD_40q30_Age'!$G$2:$G$9361,69))/(SUMIFS('CVD_40q30_Age'!$L$2:$L$9361,'CVD_40q30_Age'!$A$2:$A$9361,A217,'CVD_40q30_Age'!$B$2:$B$9361,B217,'CVD_40q30_Age'!$E$2:$E$9361,G217,'CVD_40q30_Age'!$F$2:$F$9361,H217,'CVD_40q30_Age'!$G$2:$G$9361,30)))</f>
      </c>
      <c r="J217" s="184" t="str">
        <f>SUMIFS($I$2:$I$235,$A$2:$A$235,A217,$G$2:$G$235,G217,$H$2:$H$235,H217,$B$2:$B$235,"baseline")</f>
      </c>
      <c r="K217" s="185" t="str">
        <f>J217-I217</f>
      </c>
      <c r="L217" s="186" t="str">
        <f>IF(J217=0,"",100*(J217-I217)/J217)</f>
      </c>
      <c r="M217" s="187" t="n">
        <v>13.9707461532149</v>
      </c>
      <c r="N217" s="34" t="str">
        <f>IF(ABS(I217-M217)&lt;=0.001,"match","mismatch")</f>
      </c>
    </row>
    <row r="218">
      <c r="A218" t="s">
        <v>164</v>
      </c>
      <c r="B218" t="s">
        <v>112</v>
      </c>
      <c r="C218" s="32" t="s">
        <v>377</v>
      </c>
      <c r="D218" t="s">
        <v>112</v>
      </c>
      <c r="E218"/>
      <c r="F218"/>
      <c r="G218" t="s">
        <v>476</v>
      </c>
      <c r="H218" s="182" t="n">
        <v>2033</v>
      </c>
      <c r="I218" s="183" t="str">
        <f>100*(1-(SUMIFS('CVD_40q30_Age'!$M$2:$M$9361,'CVD_40q30_Age'!$A$2:$A$9361,A218,'CVD_40q30_Age'!$B$2:$B$9361,B218,'CVD_40q30_Age'!$E$2:$E$9361,G218,'CVD_40q30_Age'!$F$2:$F$9361,H218,'CVD_40q30_Age'!$G$2:$G$9361,69))/(SUMIFS('CVD_40q30_Age'!$L$2:$L$9361,'CVD_40q30_Age'!$A$2:$A$9361,A218,'CVD_40q30_Age'!$B$2:$B$9361,B218,'CVD_40q30_Age'!$E$2:$E$9361,G218,'CVD_40q30_Age'!$F$2:$F$9361,H218,'CVD_40q30_Age'!$G$2:$G$9361,30)))</f>
      </c>
      <c r="J218" s="184" t="str">
        <f>SUMIFS($I$2:$I$235,$A$2:$A$235,A218,$G$2:$G$235,G218,$H$2:$H$235,H218,$B$2:$B$235,"baseline")</f>
      </c>
      <c r="K218" s="185" t="str">
        <f>J218-I218</f>
      </c>
      <c r="L218" s="186" t="str">
        <f>IF(J218=0,"",100*(J218-I218)/J218)</f>
      </c>
      <c r="M218" s="187" t="n">
        <v>13.8452308946751</v>
      </c>
      <c r="N218" s="34" t="str">
        <f>IF(ABS(I218-M218)&lt;=0.001,"match","mismatch")</f>
      </c>
    </row>
    <row r="219">
      <c r="A219" t="s">
        <v>164</v>
      </c>
      <c r="B219" t="s">
        <v>112</v>
      </c>
      <c r="C219" s="32" t="s">
        <v>377</v>
      </c>
      <c r="D219" t="s">
        <v>112</v>
      </c>
      <c r="E219"/>
      <c r="F219"/>
      <c r="G219" t="s">
        <v>476</v>
      </c>
      <c r="H219" s="182" t="n">
        <v>2034</v>
      </c>
      <c r="I219" s="183" t="str">
        <f>100*(1-(SUMIFS('CVD_40q30_Age'!$M$2:$M$9361,'CVD_40q30_Age'!$A$2:$A$9361,A219,'CVD_40q30_Age'!$B$2:$B$9361,B219,'CVD_40q30_Age'!$E$2:$E$9361,G219,'CVD_40q30_Age'!$F$2:$F$9361,H219,'CVD_40q30_Age'!$G$2:$G$9361,69))/(SUMIFS('CVD_40q30_Age'!$L$2:$L$9361,'CVD_40q30_Age'!$A$2:$A$9361,A219,'CVD_40q30_Age'!$B$2:$B$9361,B219,'CVD_40q30_Age'!$E$2:$E$9361,G219,'CVD_40q30_Age'!$F$2:$F$9361,H219,'CVD_40q30_Age'!$G$2:$G$9361,30)))</f>
      </c>
      <c r="J219" s="184" t="str">
        <f>SUMIFS($I$2:$I$235,$A$2:$A$235,A219,$G$2:$G$235,G219,$H$2:$H$235,H219,$B$2:$B$235,"baseline")</f>
      </c>
      <c r="K219" s="185" t="str">
        <f>J219-I219</f>
      </c>
      <c r="L219" s="186" t="str">
        <f>IF(J219=0,"",100*(J219-I219)/J219)</f>
      </c>
      <c r="M219" s="187" t="n">
        <v>13.7261128576162</v>
      </c>
      <c r="N219" s="34" t="str">
        <f>IF(ABS(I219-M219)&lt;=0.001,"match","mismatch")</f>
      </c>
    </row>
    <row r="220">
      <c r="A220" t="s">
        <v>164</v>
      </c>
      <c r="B220" t="s">
        <v>112</v>
      </c>
      <c r="C220" s="32" t="s">
        <v>377</v>
      </c>
      <c r="D220" t="s">
        <v>112</v>
      </c>
      <c r="E220"/>
      <c r="F220"/>
      <c r="G220" t="s">
        <v>476</v>
      </c>
      <c r="H220" s="182" t="n">
        <v>2035</v>
      </c>
      <c r="I220" s="183" t="str">
        <f>100*(1-(SUMIFS('CVD_40q30_Age'!$M$2:$M$9361,'CVD_40q30_Age'!$A$2:$A$9361,A220,'CVD_40q30_Age'!$B$2:$B$9361,B220,'CVD_40q30_Age'!$E$2:$E$9361,G220,'CVD_40q30_Age'!$F$2:$F$9361,H220,'CVD_40q30_Age'!$G$2:$G$9361,69))/(SUMIFS('CVD_40q30_Age'!$L$2:$L$9361,'CVD_40q30_Age'!$A$2:$A$9361,A220,'CVD_40q30_Age'!$B$2:$B$9361,B220,'CVD_40q30_Age'!$E$2:$E$9361,G220,'CVD_40q30_Age'!$F$2:$F$9361,H220,'CVD_40q30_Age'!$G$2:$G$9361,30)))</f>
      </c>
      <c r="J220" s="184" t="str">
        <f>SUMIFS($I$2:$I$235,$A$2:$A$235,A220,$G$2:$G$235,G220,$H$2:$H$235,H220,$B$2:$B$235,"baseline")</f>
      </c>
      <c r="K220" s="185" t="str">
        <f>J220-I220</f>
      </c>
      <c r="L220" s="186" t="str">
        <f>IF(J220=0,"",100*(J220-I220)/J220)</f>
      </c>
      <c r="M220" s="187" t="n">
        <v>13.5999516796697</v>
      </c>
      <c r="N220" s="34" t="str">
        <f>IF(ABS(I220-M220)&lt;=0.001,"match","mismatch")</f>
      </c>
    </row>
    <row r="221">
      <c r="A221" t="s">
        <v>164</v>
      </c>
      <c r="B221" t="s">
        <v>112</v>
      </c>
      <c r="C221" s="32" t="s">
        <v>377</v>
      </c>
      <c r="D221" t="s">
        <v>112</v>
      </c>
      <c r="E221"/>
      <c r="F221"/>
      <c r="G221" t="s">
        <v>476</v>
      </c>
      <c r="H221" s="182" t="n">
        <v>2036</v>
      </c>
      <c r="I221" s="183" t="str">
        <f>100*(1-(SUMIFS('CVD_40q30_Age'!$M$2:$M$9361,'CVD_40q30_Age'!$A$2:$A$9361,A221,'CVD_40q30_Age'!$B$2:$B$9361,B221,'CVD_40q30_Age'!$E$2:$E$9361,G221,'CVD_40q30_Age'!$F$2:$F$9361,H221,'CVD_40q30_Age'!$G$2:$G$9361,69))/(SUMIFS('CVD_40q30_Age'!$L$2:$L$9361,'CVD_40q30_Age'!$A$2:$A$9361,A221,'CVD_40q30_Age'!$B$2:$B$9361,B221,'CVD_40q30_Age'!$E$2:$E$9361,G221,'CVD_40q30_Age'!$F$2:$F$9361,H221,'CVD_40q30_Age'!$G$2:$G$9361,30)))</f>
      </c>
      <c r="J221" s="184" t="str">
        <f>SUMIFS($I$2:$I$235,$A$2:$A$235,A221,$G$2:$G$235,G221,$H$2:$H$235,H221,$B$2:$B$235,"baseline")</f>
      </c>
      <c r="K221" s="185" t="str">
        <f>J221-I221</f>
      </c>
      <c r="L221" s="186" t="str">
        <f>IF(J221=0,"",100*(J221-I221)/J221)</f>
      </c>
      <c r="M221" s="187" t="n">
        <v>13.4800385350382</v>
      </c>
      <c r="N221" s="34" t="str">
        <f>IF(ABS(I221-M221)&lt;=0.001,"match","mismatch")</f>
      </c>
    </row>
    <row r="222">
      <c r="A222" t="s">
        <v>164</v>
      </c>
      <c r="B222" t="s">
        <v>112</v>
      </c>
      <c r="C222" s="32" t="s">
        <v>377</v>
      </c>
      <c r="D222" t="s">
        <v>112</v>
      </c>
      <c r="E222"/>
      <c r="F222"/>
      <c r="G222" t="s">
        <v>476</v>
      </c>
      <c r="H222" s="182" t="n">
        <v>2037</v>
      </c>
      <c r="I222" s="183" t="str">
        <f>100*(1-(SUMIFS('CVD_40q30_Age'!$M$2:$M$9361,'CVD_40q30_Age'!$A$2:$A$9361,A222,'CVD_40q30_Age'!$B$2:$B$9361,B222,'CVD_40q30_Age'!$E$2:$E$9361,G222,'CVD_40q30_Age'!$F$2:$F$9361,H222,'CVD_40q30_Age'!$G$2:$G$9361,69))/(SUMIFS('CVD_40q30_Age'!$L$2:$L$9361,'CVD_40q30_Age'!$A$2:$A$9361,A222,'CVD_40q30_Age'!$B$2:$B$9361,B222,'CVD_40q30_Age'!$E$2:$E$9361,G222,'CVD_40q30_Age'!$F$2:$F$9361,H222,'CVD_40q30_Age'!$G$2:$G$9361,30)))</f>
      </c>
      <c r="J222" s="184" t="str">
        <f>SUMIFS($I$2:$I$235,$A$2:$A$235,A222,$G$2:$G$235,G222,$H$2:$H$235,H222,$B$2:$B$235,"baseline")</f>
      </c>
      <c r="K222" s="185" t="str">
        <f>J222-I222</f>
      </c>
      <c r="L222" s="186" t="str">
        <f>IF(J222=0,"",100*(J222-I222)/J222)</f>
      </c>
      <c r="M222" s="187" t="n">
        <v>13.3567213387986</v>
      </c>
      <c r="N222" s="34" t="str">
        <f>IF(ABS(I222-M222)&lt;=0.001,"match","mismatch")</f>
      </c>
    </row>
    <row r="223">
      <c r="A223" t="s">
        <v>164</v>
      </c>
      <c r="B223" t="s">
        <v>112</v>
      </c>
      <c r="C223" s="32" t="s">
        <v>377</v>
      </c>
      <c r="D223" t="s">
        <v>112</v>
      </c>
      <c r="E223"/>
      <c r="F223"/>
      <c r="G223" t="s">
        <v>476</v>
      </c>
      <c r="H223" s="182" t="n">
        <v>2038</v>
      </c>
      <c r="I223" s="183" t="str">
        <f>100*(1-(SUMIFS('CVD_40q30_Age'!$M$2:$M$9361,'CVD_40q30_Age'!$A$2:$A$9361,A223,'CVD_40q30_Age'!$B$2:$B$9361,B223,'CVD_40q30_Age'!$E$2:$E$9361,G223,'CVD_40q30_Age'!$F$2:$F$9361,H223,'CVD_40q30_Age'!$G$2:$G$9361,69))/(SUMIFS('CVD_40q30_Age'!$L$2:$L$9361,'CVD_40q30_Age'!$A$2:$A$9361,A223,'CVD_40q30_Age'!$B$2:$B$9361,B223,'CVD_40q30_Age'!$E$2:$E$9361,G223,'CVD_40q30_Age'!$F$2:$F$9361,H223,'CVD_40q30_Age'!$G$2:$G$9361,30)))</f>
      </c>
      <c r="J223" s="184" t="str">
        <f>SUMIFS($I$2:$I$235,$A$2:$A$235,A223,$G$2:$G$235,G223,$H$2:$H$235,H223,$B$2:$B$235,"baseline")</f>
      </c>
      <c r="K223" s="185" t="str">
        <f>J223-I223</f>
      </c>
      <c r="L223" s="186" t="str">
        <f>IF(J223=0,"",100*(J223-I223)/J223)</f>
      </c>
      <c r="M223" s="187" t="n">
        <v>13.2291990672555</v>
      </c>
      <c r="N223" s="34" t="str">
        <f>IF(ABS(I223-M223)&lt;=0.001,"match","mismatch")</f>
      </c>
    </row>
    <row r="224">
      <c r="A224" t="s">
        <v>164</v>
      </c>
      <c r="B224" t="s">
        <v>112</v>
      </c>
      <c r="C224" s="32" t="s">
        <v>377</v>
      </c>
      <c r="D224" t="s">
        <v>112</v>
      </c>
      <c r="E224"/>
      <c r="F224"/>
      <c r="G224" t="s">
        <v>476</v>
      </c>
      <c r="H224" s="182" t="n">
        <v>2039</v>
      </c>
      <c r="I224" s="183" t="str">
        <f>100*(1-(SUMIFS('CVD_40q30_Age'!$M$2:$M$9361,'CVD_40q30_Age'!$A$2:$A$9361,A224,'CVD_40q30_Age'!$B$2:$B$9361,B224,'CVD_40q30_Age'!$E$2:$E$9361,G224,'CVD_40q30_Age'!$F$2:$F$9361,H224,'CVD_40q30_Age'!$G$2:$G$9361,69))/(SUMIFS('CVD_40q30_Age'!$L$2:$L$9361,'CVD_40q30_Age'!$A$2:$A$9361,A224,'CVD_40q30_Age'!$B$2:$B$9361,B224,'CVD_40q30_Age'!$E$2:$E$9361,G224,'CVD_40q30_Age'!$F$2:$F$9361,H224,'CVD_40q30_Age'!$G$2:$G$9361,30)))</f>
      </c>
      <c r="J224" s="184" t="str">
        <f>SUMIFS($I$2:$I$235,$A$2:$A$235,A224,$G$2:$G$235,G224,$H$2:$H$235,H224,$B$2:$B$235,"baseline")</f>
      </c>
      <c r="K224" s="185" t="str">
        <f>J224-I224</f>
      </c>
      <c r="L224" s="186" t="str">
        <f>IF(J224=0,"",100*(J224-I224)/J224)</f>
      </c>
      <c r="M224" s="187" t="n">
        <v>13.1090417294968</v>
      </c>
      <c r="N224" s="34" t="str">
        <f>IF(ABS(I224-M224)&lt;=0.001,"match","mismatch")</f>
      </c>
    </row>
    <row r="225">
      <c r="A225" t="s">
        <v>164</v>
      </c>
      <c r="B225" t="s">
        <v>112</v>
      </c>
      <c r="C225" s="32" t="s">
        <v>377</v>
      </c>
      <c r="D225" t="s">
        <v>112</v>
      </c>
      <c r="E225"/>
      <c r="F225"/>
      <c r="G225" t="s">
        <v>476</v>
      </c>
      <c r="H225" s="182" t="n">
        <v>2040</v>
      </c>
      <c r="I225" s="183" t="str">
        <f>100*(1-(SUMIFS('CVD_40q30_Age'!$M$2:$M$9361,'CVD_40q30_Age'!$A$2:$A$9361,A225,'CVD_40q30_Age'!$B$2:$B$9361,B225,'CVD_40q30_Age'!$E$2:$E$9361,G225,'CVD_40q30_Age'!$F$2:$F$9361,H225,'CVD_40q30_Age'!$G$2:$G$9361,69))/(SUMIFS('CVD_40q30_Age'!$L$2:$L$9361,'CVD_40q30_Age'!$A$2:$A$9361,A225,'CVD_40q30_Age'!$B$2:$B$9361,B225,'CVD_40q30_Age'!$E$2:$E$9361,G225,'CVD_40q30_Age'!$F$2:$F$9361,H225,'CVD_40q30_Age'!$G$2:$G$9361,30)))</f>
      </c>
      <c r="J225" s="184" t="str">
        <f>SUMIFS($I$2:$I$235,$A$2:$A$235,A225,$G$2:$G$235,G225,$H$2:$H$235,H225,$B$2:$B$235,"baseline")</f>
      </c>
      <c r="K225" s="185" t="str">
        <f>J225-I225</f>
      </c>
      <c r="L225" s="186" t="str">
        <f>IF(J225=0,"",100*(J225-I225)/J225)</f>
      </c>
      <c r="M225" s="187" t="n">
        <v>12.9814994820506</v>
      </c>
      <c r="N225" s="34" t="str">
        <f>IF(ABS(I225-M225)&lt;=0.001,"match","mismatch")</f>
      </c>
    </row>
    <row r="226">
      <c r="A226" t="s">
        <v>164</v>
      </c>
      <c r="B226" t="s">
        <v>112</v>
      </c>
      <c r="C226" s="32" t="s">
        <v>377</v>
      </c>
      <c r="D226" t="s">
        <v>112</v>
      </c>
      <c r="E226"/>
      <c r="F226"/>
      <c r="G226" t="s">
        <v>476</v>
      </c>
      <c r="H226" s="182" t="n">
        <v>2041</v>
      </c>
      <c r="I226" s="183" t="str">
        <f>100*(1-(SUMIFS('CVD_40q30_Age'!$M$2:$M$9361,'CVD_40q30_Age'!$A$2:$A$9361,A226,'CVD_40q30_Age'!$B$2:$B$9361,B226,'CVD_40q30_Age'!$E$2:$E$9361,G226,'CVD_40q30_Age'!$F$2:$F$9361,H226,'CVD_40q30_Age'!$G$2:$G$9361,69))/(SUMIFS('CVD_40q30_Age'!$L$2:$L$9361,'CVD_40q30_Age'!$A$2:$A$9361,A226,'CVD_40q30_Age'!$B$2:$B$9361,B226,'CVD_40q30_Age'!$E$2:$E$9361,G226,'CVD_40q30_Age'!$F$2:$F$9361,H226,'CVD_40q30_Age'!$G$2:$G$9361,30)))</f>
      </c>
      <c r="J226" s="184" t="str">
        <f>SUMIFS($I$2:$I$235,$A$2:$A$235,A226,$G$2:$G$235,G226,$H$2:$H$235,H226,$B$2:$B$235,"baseline")</f>
      </c>
      <c r="K226" s="185" t="str">
        <f>J226-I226</f>
      </c>
      <c r="L226" s="186" t="str">
        <f>IF(J226=0,"",100*(J226-I226)/J226)</f>
      </c>
      <c r="M226" s="187" t="n">
        <v>12.8537220229574</v>
      </c>
      <c r="N226" s="34" t="str">
        <f>IF(ABS(I226-M226)&lt;=0.001,"match","mismatch")</f>
      </c>
    </row>
    <row r="227">
      <c r="A227" t="s">
        <v>164</v>
      </c>
      <c r="B227" t="s">
        <v>112</v>
      </c>
      <c r="C227" s="32" t="s">
        <v>377</v>
      </c>
      <c r="D227" t="s">
        <v>112</v>
      </c>
      <c r="E227"/>
      <c r="F227"/>
      <c r="G227" t="s">
        <v>476</v>
      </c>
      <c r="H227" s="182" t="n">
        <v>2042</v>
      </c>
      <c r="I227" s="183" t="str">
        <f>100*(1-(SUMIFS('CVD_40q30_Age'!$M$2:$M$9361,'CVD_40q30_Age'!$A$2:$A$9361,A227,'CVD_40q30_Age'!$B$2:$B$9361,B227,'CVD_40q30_Age'!$E$2:$E$9361,G227,'CVD_40q30_Age'!$F$2:$F$9361,H227,'CVD_40q30_Age'!$G$2:$G$9361,69))/(SUMIFS('CVD_40q30_Age'!$L$2:$L$9361,'CVD_40q30_Age'!$A$2:$A$9361,A227,'CVD_40q30_Age'!$B$2:$B$9361,B227,'CVD_40q30_Age'!$E$2:$E$9361,G227,'CVD_40q30_Age'!$F$2:$F$9361,H227,'CVD_40q30_Age'!$G$2:$G$9361,30)))</f>
      </c>
      <c r="J227" s="184" t="str">
        <f>SUMIFS($I$2:$I$235,$A$2:$A$235,A227,$G$2:$G$235,G227,$H$2:$H$235,H227,$B$2:$B$235,"baseline")</f>
      </c>
      <c r="K227" s="185" t="str">
        <f>J227-I227</f>
      </c>
      <c r="L227" s="186" t="str">
        <f>IF(J227=0,"",100*(J227-I227)/J227)</f>
      </c>
      <c r="M227" s="187" t="n">
        <v>12.7224868074943</v>
      </c>
      <c r="N227" s="34" t="str">
        <f>IF(ABS(I227-M227)&lt;=0.001,"match","mismatch")</f>
      </c>
    </row>
    <row r="228">
      <c r="A228" t="s">
        <v>164</v>
      </c>
      <c r="B228" t="s">
        <v>112</v>
      </c>
      <c r="C228" s="32" t="s">
        <v>377</v>
      </c>
      <c r="D228" t="s">
        <v>112</v>
      </c>
      <c r="E228"/>
      <c r="F228"/>
      <c r="G228" t="s">
        <v>476</v>
      </c>
      <c r="H228" s="182" t="n">
        <v>2043</v>
      </c>
      <c r="I228" s="183" t="str">
        <f>100*(1-(SUMIFS('CVD_40q30_Age'!$M$2:$M$9361,'CVD_40q30_Age'!$A$2:$A$9361,A228,'CVD_40q30_Age'!$B$2:$B$9361,B228,'CVD_40q30_Age'!$E$2:$E$9361,G228,'CVD_40q30_Age'!$F$2:$F$9361,H228,'CVD_40q30_Age'!$G$2:$G$9361,69))/(SUMIFS('CVD_40q30_Age'!$L$2:$L$9361,'CVD_40q30_Age'!$A$2:$A$9361,A228,'CVD_40q30_Age'!$B$2:$B$9361,B228,'CVD_40q30_Age'!$E$2:$E$9361,G228,'CVD_40q30_Age'!$F$2:$F$9361,H228,'CVD_40q30_Age'!$G$2:$G$9361,30)))</f>
      </c>
      <c r="J228" s="184" t="str">
        <f>SUMIFS($I$2:$I$235,$A$2:$A$235,A228,$G$2:$G$235,G228,$H$2:$H$235,H228,$B$2:$B$235,"baseline")</f>
      </c>
      <c r="K228" s="185" t="str">
        <f>J228-I228</f>
      </c>
      <c r="L228" s="186" t="str">
        <f>IF(J228=0,"",100*(J228-I228)/J228)</f>
      </c>
      <c r="M228" s="187" t="n">
        <v>12.5855401812507</v>
      </c>
      <c r="N228" s="34" t="str">
        <f>IF(ABS(I228-M228)&lt;=0.001,"match","mismatch")</f>
      </c>
    </row>
    <row r="229">
      <c r="A229" t="s">
        <v>164</v>
      </c>
      <c r="B229" t="s">
        <v>112</v>
      </c>
      <c r="C229" s="32" t="s">
        <v>377</v>
      </c>
      <c r="D229" t="s">
        <v>112</v>
      </c>
      <c r="E229"/>
      <c r="F229"/>
      <c r="G229" t="s">
        <v>476</v>
      </c>
      <c r="H229" s="182" t="n">
        <v>2044</v>
      </c>
      <c r="I229" s="183" t="str">
        <f>100*(1-(SUMIFS('CVD_40q30_Age'!$M$2:$M$9361,'CVD_40q30_Age'!$A$2:$A$9361,A229,'CVD_40q30_Age'!$B$2:$B$9361,B229,'CVD_40q30_Age'!$E$2:$E$9361,G229,'CVD_40q30_Age'!$F$2:$F$9361,H229,'CVD_40q30_Age'!$G$2:$G$9361,69))/(SUMIFS('CVD_40q30_Age'!$L$2:$L$9361,'CVD_40q30_Age'!$A$2:$A$9361,A229,'CVD_40q30_Age'!$B$2:$B$9361,B229,'CVD_40q30_Age'!$E$2:$E$9361,G229,'CVD_40q30_Age'!$F$2:$F$9361,H229,'CVD_40q30_Age'!$G$2:$G$9361,30)))</f>
      </c>
      <c r="J229" s="184" t="str">
        <f>SUMIFS($I$2:$I$235,$A$2:$A$235,A229,$G$2:$G$235,G229,$H$2:$H$235,H229,$B$2:$B$235,"baseline")</f>
      </c>
      <c r="K229" s="185" t="str">
        <f>J229-I229</f>
      </c>
      <c r="L229" s="186" t="str">
        <f>IF(J229=0,"",100*(J229-I229)/J229)</f>
      </c>
      <c r="M229" s="187" t="n">
        <v>12.450986408723</v>
      </c>
      <c r="N229" s="34" t="str">
        <f>IF(ABS(I229-M229)&lt;=0.001,"match","mismatch")</f>
      </c>
    </row>
    <row r="230">
      <c r="A230" t="s">
        <v>164</v>
      </c>
      <c r="B230" t="s">
        <v>112</v>
      </c>
      <c r="C230" s="32" t="s">
        <v>377</v>
      </c>
      <c r="D230" t="s">
        <v>112</v>
      </c>
      <c r="E230"/>
      <c r="F230"/>
      <c r="G230" t="s">
        <v>476</v>
      </c>
      <c r="H230" s="182" t="n">
        <v>2045</v>
      </c>
      <c r="I230" s="183" t="str">
        <f>100*(1-(SUMIFS('CVD_40q30_Age'!$M$2:$M$9361,'CVD_40q30_Age'!$A$2:$A$9361,A230,'CVD_40q30_Age'!$B$2:$B$9361,B230,'CVD_40q30_Age'!$E$2:$E$9361,G230,'CVD_40q30_Age'!$F$2:$F$9361,H230,'CVD_40q30_Age'!$G$2:$G$9361,69))/(SUMIFS('CVD_40q30_Age'!$L$2:$L$9361,'CVD_40q30_Age'!$A$2:$A$9361,A230,'CVD_40q30_Age'!$B$2:$B$9361,B230,'CVD_40q30_Age'!$E$2:$E$9361,G230,'CVD_40q30_Age'!$F$2:$F$9361,H230,'CVD_40q30_Age'!$G$2:$G$9361,30)))</f>
      </c>
      <c r="J230" s="184" t="str">
        <f>SUMIFS($I$2:$I$235,$A$2:$A$235,A230,$G$2:$G$235,G230,$H$2:$H$235,H230,$B$2:$B$235,"baseline")</f>
      </c>
      <c r="K230" s="185" t="str">
        <f>J230-I230</f>
      </c>
      <c r="L230" s="186" t="str">
        <f>IF(J230=0,"",100*(J230-I230)/J230)</f>
      </c>
      <c r="M230" s="187" t="n">
        <v>12.3247070488151</v>
      </c>
      <c r="N230" s="34" t="str">
        <f>IF(ABS(I230-M230)&lt;=0.001,"match","mismatch")</f>
      </c>
    </row>
    <row r="231">
      <c r="A231" t="s">
        <v>164</v>
      </c>
      <c r="B231" t="s">
        <v>112</v>
      </c>
      <c r="C231" s="32" t="s">
        <v>377</v>
      </c>
      <c r="D231" t="s">
        <v>112</v>
      </c>
      <c r="E231"/>
      <c r="F231"/>
      <c r="G231" t="s">
        <v>476</v>
      </c>
      <c r="H231" s="182" t="n">
        <v>2046</v>
      </c>
      <c r="I231" s="183" t="str">
        <f>100*(1-(SUMIFS('CVD_40q30_Age'!$M$2:$M$9361,'CVD_40q30_Age'!$A$2:$A$9361,A231,'CVD_40q30_Age'!$B$2:$B$9361,B231,'CVD_40q30_Age'!$E$2:$E$9361,G231,'CVD_40q30_Age'!$F$2:$F$9361,H231,'CVD_40q30_Age'!$G$2:$G$9361,69))/(SUMIFS('CVD_40q30_Age'!$L$2:$L$9361,'CVD_40q30_Age'!$A$2:$A$9361,A231,'CVD_40q30_Age'!$B$2:$B$9361,B231,'CVD_40q30_Age'!$E$2:$E$9361,G231,'CVD_40q30_Age'!$F$2:$F$9361,H231,'CVD_40q30_Age'!$G$2:$G$9361,30)))</f>
      </c>
      <c r="J231" s="184" t="str">
        <f>SUMIFS($I$2:$I$235,$A$2:$A$235,A231,$G$2:$G$235,G231,$H$2:$H$235,H231,$B$2:$B$235,"baseline")</f>
      </c>
      <c r="K231" s="185" t="str">
        <f>J231-I231</f>
      </c>
      <c r="L231" s="186" t="str">
        <f>IF(J231=0,"",100*(J231-I231)/J231)</f>
      </c>
      <c r="M231" s="187" t="n">
        <v>12.1957867035551</v>
      </c>
      <c r="N231" s="34" t="str">
        <f>IF(ABS(I231-M231)&lt;=0.001,"match","mismatch")</f>
      </c>
    </row>
    <row r="232">
      <c r="A232" t="s">
        <v>164</v>
      </c>
      <c r="B232" t="s">
        <v>112</v>
      </c>
      <c r="C232" s="32" t="s">
        <v>377</v>
      </c>
      <c r="D232" t="s">
        <v>112</v>
      </c>
      <c r="E232"/>
      <c r="F232"/>
      <c r="G232" t="s">
        <v>476</v>
      </c>
      <c r="H232" s="182" t="n">
        <v>2047</v>
      </c>
      <c r="I232" s="183" t="str">
        <f>100*(1-(SUMIFS('CVD_40q30_Age'!$M$2:$M$9361,'CVD_40q30_Age'!$A$2:$A$9361,A232,'CVD_40q30_Age'!$B$2:$B$9361,B232,'CVD_40q30_Age'!$E$2:$E$9361,G232,'CVD_40q30_Age'!$F$2:$F$9361,H232,'CVD_40q30_Age'!$G$2:$G$9361,69))/(SUMIFS('CVD_40q30_Age'!$L$2:$L$9361,'CVD_40q30_Age'!$A$2:$A$9361,A232,'CVD_40q30_Age'!$B$2:$B$9361,B232,'CVD_40q30_Age'!$E$2:$E$9361,G232,'CVD_40q30_Age'!$F$2:$F$9361,H232,'CVD_40q30_Age'!$G$2:$G$9361,30)))</f>
      </c>
      <c r="J232" s="184" t="str">
        <f>SUMIFS($I$2:$I$235,$A$2:$A$235,A232,$G$2:$G$235,G232,$H$2:$H$235,H232,$B$2:$B$235,"baseline")</f>
      </c>
      <c r="K232" s="185" t="str">
        <f>J232-I232</f>
      </c>
      <c r="L232" s="186" t="str">
        <f>IF(J232=0,"",100*(J232-I232)/J232)</f>
      </c>
      <c r="M232" s="187" t="n">
        <v>12.0660778096055</v>
      </c>
      <c r="N232" s="34" t="str">
        <f>IF(ABS(I232-M232)&lt;=0.001,"match","mismatch")</f>
      </c>
    </row>
    <row r="233">
      <c r="A233" t="s">
        <v>164</v>
      </c>
      <c r="B233" t="s">
        <v>112</v>
      </c>
      <c r="C233" s="32" t="s">
        <v>377</v>
      </c>
      <c r="D233" t="s">
        <v>112</v>
      </c>
      <c r="E233"/>
      <c r="F233"/>
      <c r="G233" t="s">
        <v>476</v>
      </c>
      <c r="H233" s="182" t="n">
        <v>2048</v>
      </c>
      <c r="I233" s="183" t="str">
        <f>100*(1-(SUMIFS('CVD_40q30_Age'!$M$2:$M$9361,'CVD_40q30_Age'!$A$2:$A$9361,A233,'CVD_40q30_Age'!$B$2:$B$9361,B233,'CVD_40q30_Age'!$E$2:$E$9361,G233,'CVD_40q30_Age'!$F$2:$F$9361,H233,'CVD_40q30_Age'!$G$2:$G$9361,69))/(SUMIFS('CVD_40q30_Age'!$L$2:$L$9361,'CVD_40q30_Age'!$A$2:$A$9361,A233,'CVD_40q30_Age'!$B$2:$B$9361,B233,'CVD_40q30_Age'!$E$2:$E$9361,G233,'CVD_40q30_Age'!$F$2:$F$9361,H233,'CVD_40q30_Age'!$G$2:$G$9361,30)))</f>
      </c>
      <c r="J233" s="184" t="str">
        <f>SUMIFS($I$2:$I$235,$A$2:$A$235,A233,$G$2:$G$235,G233,$H$2:$H$235,H233,$B$2:$B$235,"baseline")</f>
      </c>
      <c r="K233" s="185" t="str">
        <f>J233-I233</f>
      </c>
      <c r="L233" s="186" t="str">
        <f>IF(J233=0,"",100*(J233-I233)/J233)</f>
      </c>
      <c r="M233" s="187" t="n">
        <v>11.9315491810017</v>
      </c>
      <c r="N233" s="34" t="str">
        <f>IF(ABS(I233-M233)&lt;=0.001,"match","mismatch")</f>
      </c>
    </row>
    <row r="234">
      <c r="A234" t="s">
        <v>164</v>
      </c>
      <c r="B234" t="s">
        <v>112</v>
      </c>
      <c r="C234" s="32" t="s">
        <v>377</v>
      </c>
      <c r="D234" t="s">
        <v>112</v>
      </c>
      <c r="E234"/>
      <c r="F234"/>
      <c r="G234" t="s">
        <v>476</v>
      </c>
      <c r="H234" s="182" t="n">
        <v>2049</v>
      </c>
      <c r="I234" s="183" t="str">
        <f>100*(1-(SUMIFS('CVD_40q30_Age'!$M$2:$M$9361,'CVD_40q30_Age'!$A$2:$A$9361,A234,'CVD_40q30_Age'!$B$2:$B$9361,B234,'CVD_40q30_Age'!$E$2:$E$9361,G234,'CVD_40q30_Age'!$F$2:$F$9361,H234,'CVD_40q30_Age'!$G$2:$G$9361,69))/(SUMIFS('CVD_40q30_Age'!$L$2:$L$9361,'CVD_40q30_Age'!$A$2:$A$9361,A234,'CVD_40q30_Age'!$B$2:$B$9361,B234,'CVD_40q30_Age'!$E$2:$E$9361,G234,'CVD_40q30_Age'!$F$2:$F$9361,H234,'CVD_40q30_Age'!$G$2:$G$9361,30)))</f>
      </c>
      <c r="J234" s="184" t="str">
        <f>SUMIFS($I$2:$I$235,$A$2:$A$235,A234,$G$2:$G$235,G234,$H$2:$H$235,H234,$B$2:$B$235,"baseline")</f>
      </c>
      <c r="K234" s="185" t="str">
        <f>J234-I234</f>
      </c>
      <c r="L234" s="186" t="str">
        <f>IF(J234=0,"",100*(J234-I234)/J234)</f>
      </c>
      <c r="M234" s="187" t="n">
        <v>11.8054215438263</v>
      </c>
      <c r="N234" s="34" t="str">
        <f>IF(ABS(I234-M234)&lt;=0.001,"match","mismatch")</f>
      </c>
    </row>
    <row r="235">
      <c r="A235" t="s">
        <v>164</v>
      </c>
      <c r="B235" t="s">
        <v>112</v>
      </c>
      <c r="C235" s="32" t="s">
        <v>377</v>
      </c>
      <c r="D235" t="s">
        <v>112</v>
      </c>
      <c r="E235"/>
      <c r="F235"/>
      <c r="G235" t="s">
        <v>476</v>
      </c>
      <c r="H235" s="182" t="n">
        <v>2050</v>
      </c>
      <c r="I235" s="183" t="str">
        <f>100*(1-(SUMIFS('CVD_40q30_Age'!$M$2:$M$9361,'CVD_40q30_Age'!$A$2:$A$9361,A235,'CVD_40q30_Age'!$B$2:$B$9361,B235,'CVD_40q30_Age'!$E$2:$E$9361,G235,'CVD_40q30_Age'!$F$2:$F$9361,H235,'CVD_40q30_Age'!$G$2:$G$9361,69))/(SUMIFS('CVD_40q30_Age'!$L$2:$L$9361,'CVD_40q30_Age'!$A$2:$A$9361,A235,'CVD_40q30_Age'!$B$2:$B$9361,B235,'CVD_40q30_Age'!$E$2:$E$9361,G235,'CVD_40q30_Age'!$F$2:$F$9361,H235,'CVD_40q30_Age'!$G$2:$G$9361,30)))</f>
      </c>
      <c r="J235" s="184" t="str">
        <f>SUMIFS($I$2:$I$235,$A$2:$A$235,A235,$G$2:$G$235,G235,$H$2:$H$235,H235,$B$2:$B$235,"baseline")</f>
      </c>
      <c r="K235" s="185" t="str">
        <f>J235-I235</f>
      </c>
      <c r="L235" s="186" t="str">
        <f>IF(J235=0,"",100*(J235-I235)/J235)</f>
      </c>
      <c r="M235" s="187" t="n">
        <v>11.686286604643</v>
      </c>
      <c r="N235" s="34" t="str">
        <f>IF(ABS(I235-M235)&lt;=0.001,"match","mismatch")</f>
      </c>
    </row>
  </sheetData>
  <autoFilter ref="A1:N1"/>
  <conditionalFormatting sqref="N2:N235">
    <cfRule type="containsText" dxfId="0" priority="2" operator="containsText" text="match">
      <formula>NOT(ISERROR(SEARCH("match", N2)))</formula>
    </cfRule>
    <cfRule type="containsText" dxfId="1" priority="1" operator="containsText" text="mismatch">
      <formula>NOT(ISERROR(SEARCH("mismatch", N2)))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61</v>
      </c>
      <c r="B1" s="1" t="s">
        <v>485</v>
      </c>
      <c r="C1" s="1" t="s">
        <v>486</v>
      </c>
      <c r="D1" s="1" t="s">
        <v>487</v>
      </c>
      <c r="E1" s="1" t="s">
        <v>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</cols>
  <sheetData>
    <row r="1" ht="28" customHeight="1">
      <c r="A1" s="1" t="s">
        <v>489</v>
      </c>
      <c r="B1" s="1" t="s">
        <v>490</v>
      </c>
      <c r="C1" s="1" t="s">
        <v>491</v>
      </c>
      <c r="D1" s="1" t="s">
        <v>492</v>
      </c>
      <c r="E1" s="1" t="s">
        <v>493</v>
      </c>
    </row>
    <row r="2">
      <c r="A2" t="s">
        <v>494</v>
      </c>
      <c r="B2" t="s">
        <v>178</v>
      </c>
      <c r="C2" s="34" t="str">
        <f>COUNTIF('Selected_Interventions'!$U$2:$U$17,"&gt;1")</f>
      </c>
      <c r="D2" s="34" t="str">
        <f>IF(C2=0,"PASS","FAIL")</f>
      </c>
      <c r="E2" s="32" t="s">
        <v>495</v>
      </c>
    </row>
    <row r="3">
      <c r="A3" t="s">
        <v>496</v>
      </c>
      <c r="B3" t="s">
        <v>178</v>
      </c>
      <c r="C3" s="34" t="str">
        <f>COUNTIF('Input_Diagnostic'!$E$2:$E$2,"FAIL")</f>
      </c>
      <c r="D3" s="34" t="str">
        <f>IF(C3=0,"PASS","REVIEW")</f>
      </c>
      <c r="E3" s="32" t="s">
        <v>497</v>
      </c>
    </row>
    <row r="4">
      <c r="A4" t="s">
        <v>498</v>
      </c>
      <c r="B4" t="s">
        <v>178</v>
      </c>
      <c r="C4" s="34" t="str">
        <f>COUNTIF('Input_Diagnostic'!$E$2:$E$2,"REVIEW")</f>
      </c>
      <c r="D4" s="34" t="str">
        <f>IF(C4=0,"PASS","REVIEW")</f>
      </c>
      <c r="E4" s="32" t="s">
        <v>499</v>
      </c>
    </row>
    <row r="5">
      <c r="A5" t="s">
        <v>500</v>
      </c>
      <c r="B5" t="s">
        <v>501</v>
      </c>
      <c r="C5" s="34" t="str">
        <f>COUNTBLANK('Annual_Mortality'!$G$2:$G$1639)=0</f>
      </c>
      <c r="D5" s="34" t="str">
        <f>IF(C5=TRUE,"PASS","FAIL")</f>
      </c>
      <c r="E5" s="32" t="s">
        <v>502</v>
      </c>
    </row>
    <row r="6">
      <c r="A6" t="s">
        <v>503</v>
      </c>
      <c r="B6" t="s">
        <v>178</v>
      </c>
      <c r="C6" s="34" t="str">
        <f>'Calculation_Assumptions'!$B$16</f>
      </c>
      <c r="D6" s="34" t="str">
        <f>IF(C6=0,"PASS","FAIL")</f>
      </c>
      <c r="E6" s="32" t="s">
        <v>504</v>
      </c>
    </row>
    <row r="7">
      <c r="A7" t="s">
        <v>505</v>
      </c>
      <c r="B7" t="s">
        <v>506</v>
      </c>
      <c r="C7" s="34" t="str">
        <f>'Calculation_Assumptions'!$B$14</f>
      </c>
      <c r="D7" s="34" t="str">
        <f>IF(C7&lt;='Calculation_Assumptions'!$B$12,"PASS","REVIEW")</f>
      </c>
      <c r="E7" s="32" t="s">
        <v>507</v>
      </c>
    </row>
    <row r="8">
      <c r="A8" t="s">
        <v>508</v>
      </c>
      <c r="B8" t="s">
        <v>509</v>
      </c>
      <c r="C8" s="34" t="str">
        <f>'Calculation_Assumptions'!$B$15</f>
      </c>
      <c r="D8" s="34" t="str">
        <f>IF(C8=1,"PASS","FAIL")</f>
      </c>
      <c r="E8" s="32" t="s">
        <v>510</v>
      </c>
    </row>
    <row r="9">
      <c r="A9" t="s">
        <v>511</v>
      </c>
      <c r="B9" t="s">
        <v>512</v>
      </c>
      <c r="C9" s="34" t="str">
        <f>ABS(SUM('Budget_Impact'!$D$2:$D$209)-SUM('Annual_Cost'!$R$2:$R$1405))+ABS(SUM('Budget_Impact'!$C$2:$C$209)-SUM('Annual_Cost'!$Q$2:$Q$1405))</f>
      </c>
      <c r="D9" s="34" t="str">
        <f>IF(C9&lt;='Calculation_Assumptions'!$B$11,"PASS","FAIL")</f>
      </c>
      <c r="E9" s="32" t="s">
        <v>513</v>
      </c>
    </row>
    <row r="10">
      <c r="A10" t="s">
        <v>514</v>
      </c>
      <c r="B10" t="s">
        <v>178</v>
      </c>
      <c r="C10" s="34" t="str">
        <f>COUNTIF('Annual_Cost'!$AH$2:$AH$1405,"&gt;1")</f>
      </c>
      <c r="D10" s="34" t="str">
        <f>IF(C10=0,"PASS","FAIL")</f>
      </c>
      <c r="E10" s="32" t="s">
        <v>515</v>
      </c>
    </row>
    <row r="11">
      <c r="A11" t="s">
        <v>516</v>
      </c>
      <c r="B11" t="s">
        <v>517</v>
      </c>
      <c r="C11" s="34" t="str">
        <f>IF(COUNTIF('Cost_Effectiveness'!$I$2:$I$9,"mismatch")=0,"consistent","mismatch")</f>
      </c>
      <c r="D11" s="34" t="str">
        <f>IF(C11="consistent","PASS","FAIL")</f>
      </c>
      <c r="E11" s="32" t="s">
        <v>518</v>
      </c>
    </row>
    <row r="12">
      <c r="A12" t="s">
        <v>519</v>
      </c>
      <c r="B12" t="s">
        <v>520</v>
      </c>
      <c r="C12" s="34" t="str">
        <f>INDEX('Cost_Effectiveness'!$C$2:$C$9,MATCH('Calculation_Assumptions'!$B$20,'Cost_Effectiveness'!$A$2:$A$9,0))</f>
      </c>
      <c r="D12" s="34" t="str">
        <f>IF(ABS(C12-'Calculation_Assumptions'!$B$17)&lt;=ABS('Calculation_Assumptions'!$B$17)*0.000001+0.5,"PASS","FAIL")</f>
      </c>
      <c r="E12" s="32" t="s">
        <v>521</v>
      </c>
    </row>
    <row r="13">
      <c r="A13" t="s">
        <v>522</v>
      </c>
      <c r="B13" t="s">
        <v>520</v>
      </c>
      <c r="C13" s="34" t="str">
        <f>INDEX('Cost_Effectiveness'!$F$2:$F$9,MATCH('Calculation_Assumptions'!$B$20,'Cost_Effectiveness'!$A$2:$A$9,0))</f>
      </c>
      <c r="D13" s="34" t="str">
        <f>IF(ABS(C13-'Calculation_Assumptions'!$B$18)&lt;=ABS('Calculation_Assumptions'!$B$18)*0.000001+1,"PASS","FAIL")</f>
      </c>
      <c r="E13" s="32" t="s">
        <v>523</v>
      </c>
    </row>
    <row r="14">
      <c r="A14" t="s">
        <v>524</v>
      </c>
      <c r="B14" t="s">
        <v>520</v>
      </c>
      <c r="C14" s="34" t="str">
        <f>INDEX('Cost_Effectiveness'!$G$2:$G$9,MATCH('Calculation_Assumptions'!$B$20,'Cost_Effectiveness'!$A$2:$A$9,0))</f>
      </c>
      <c r="D14" s="34" t="str">
        <f>IF(ABS(C14-'Calculation_Assumptions'!$B$19)&lt;=ABS('Calculation_Assumptions'!$B$19)*0.000001+1,"PASS","FAIL")</f>
      </c>
      <c r="E14" s="32" t="s">
        <v>525</v>
      </c>
    </row>
    <row r="15">
      <c r="A15" t="s">
        <v>526</v>
      </c>
      <c r="B15" t="s">
        <v>178</v>
      </c>
      <c r="C15" s="34" t="str">
        <f>SUMPRODUCT(('Economic_Value'!$L$2:$L$209&lt;'Economic_Value'!$K$2:$K$209)*1)</f>
      </c>
      <c r="D15" s="34" t="str">
        <f>IF(C15=0,"PASS","FAIL")</f>
      </c>
      <c r="E15" s="32" t="s">
        <v>527</v>
      </c>
    </row>
    <row r="16">
      <c r="A16" t="s">
        <v>528</v>
      </c>
      <c r="B16" t="s">
        <v>529</v>
      </c>
      <c r="C16" s="34" t="str">
        <f>IF(AND('Calculation_Assumptions'!$B$26=1.5,'Calculation_Assumptions'!$B$25=160,'Calculation_Assumptions'!$B$27=20),"as_specified","edited")</f>
      </c>
      <c r="D16" s="34" t="str">
        <f>IF(C16="as_specified","PASS","REVIEW")</f>
      </c>
      <c r="E16" s="32" t="s">
        <v>530</v>
      </c>
    </row>
    <row r="17">
      <c r="A17" t="s">
        <v>531</v>
      </c>
      <c r="B17" t="s">
        <v>532</v>
      </c>
      <c r="C17" s="34" t="str">
        <f>IF('Calculation_Assumptions'!$B$33='Calculation_Assumptions'!$B$6,"match","mismatch")</f>
      </c>
      <c r="D17" s="34" t="str">
        <f>IF(C17="match","PASS","REVIEW")</f>
      </c>
      <c r="E17" s="32" t="s">
        <v>533</v>
      </c>
    </row>
    <row r="18">
      <c r="A18" t="s">
        <v>534</v>
      </c>
      <c r="B18" t="s">
        <v>178</v>
      </c>
      <c r="C18" s="34" t="str">
        <f>SUMPRODUCT((COUNTIF('Health_Outcomes'!$A$2:$A$209,'Benefit_Cost'!$A$2:$A$33)=0)*1)</f>
      </c>
      <c r="D18" s="34" t="str">
        <f>IF(C18=0,"PASS","FAIL")</f>
      </c>
      <c r="E18" s="32" t="s">
        <v>535</v>
      </c>
    </row>
    <row r="19">
      <c r="A19" t="s">
        <v>536</v>
      </c>
      <c r="B19" t="s">
        <v>178</v>
      </c>
      <c r="C19" s="34" t="str">
        <f>COUNTIF('CVD_40q30'!$N$2:$N$235,"mismatch")</f>
      </c>
      <c r="D19" s="34" t="str">
        <f>IF(C19=0,"PASS","FAIL")</f>
      </c>
      <c r="E19" s="32" t="s">
        <v>537</v>
      </c>
    </row>
  </sheetData>
  <autoFilter ref="A1:E1"/>
  <conditionalFormatting sqref="D2:D19">
    <cfRule type="containsText" dxfId="0" priority="3" operator="containsText" text="PASS">
      <formula>NOT(ISERROR(SEARCH("PASS", D2)))</formula>
    </cfRule>
    <cfRule type="containsText" dxfId="1" priority="2" operator="containsText" text="FAIL">
      <formula>NOT(ISERROR(SEARCH("FAIL", D2)))</formula>
    </cfRule>
    <cfRule type="containsText" dxfId="2" priority="1" operator="containsText" text="REVIEW">
      <formula>NOT(ISERROR(SEARCH("REVIEW", D2)))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6.71" hidden="0" customWidth="1"/>
    <col min="3" max="3" width="88.71" hidden="0" customWidth="1"/>
    <col min="4" max="4" width="58.71" hidden="0" customWidth="1"/>
  </cols>
  <sheetData>
    <row r="1" ht="28" customHeight="1">
      <c r="A1" s="1" t="s">
        <v>538</v>
      </c>
      <c r="B1" s="1" t="s">
        <v>539</v>
      </c>
      <c r="C1" s="1" t="s">
        <v>540</v>
      </c>
      <c r="D1" s="1" t="s">
        <v>5</v>
      </c>
    </row>
    <row r="2">
      <c r="A2" t="s">
        <v>541</v>
      </c>
      <c r="B2" t="s">
        <v>542</v>
      </c>
      <c r="C2" s="32" t="s">
        <v>543</v>
      </c>
      <c r="D2" s="32" t="s">
        <v>544</v>
      </c>
    </row>
    <row r="3">
      <c r="A3" t="s">
        <v>545</v>
      </c>
      <c r="B3" t="s">
        <v>546</v>
      </c>
      <c r="C3" s="32" t="s">
        <v>547</v>
      </c>
      <c r="D3" s="32" t="s">
        <v>544</v>
      </c>
    </row>
    <row r="4">
      <c r="A4" t="s">
        <v>548</v>
      </c>
      <c r="B4" t="s">
        <v>549</v>
      </c>
      <c r="C4" s="32" t="s">
        <v>550</v>
      </c>
      <c r="D4" s="32" t="s">
        <v>544</v>
      </c>
    </row>
    <row r="5">
      <c r="A5" t="s">
        <v>551</v>
      </c>
      <c r="B5" t="s">
        <v>552</v>
      </c>
      <c r="C5" s="32" t="s">
        <v>553</v>
      </c>
      <c r="D5" s="32" t="s">
        <v>544</v>
      </c>
    </row>
    <row r="6">
      <c r="A6" t="s">
        <v>554</v>
      </c>
      <c r="B6" t="s">
        <v>555</v>
      </c>
      <c r="C6" s="32" t="s">
        <v>556</v>
      </c>
      <c r="D6" s="32" t="s">
        <v>557</v>
      </c>
    </row>
    <row r="7">
      <c r="A7" t="s">
        <v>558</v>
      </c>
      <c r="B7" t="s">
        <v>559</v>
      </c>
      <c r="C7" s="32" t="s">
        <v>560</v>
      </c>
      <c r="D7" s="32" t="s">
        <v>561</v>
      </c>
    </row>
    <row r="8">
      <c r="A8" t="s">
        <v>562</v>
      </c>
      <c r="B8" t="s">
        <v>563</v>
      </c>
      <c r="C8" s="32" t="s">
        <v>564</v>
      </c>
      <c r="D8" s="32" t="s">
        <v>561</v>
      </c>
    </row>
    <row r="9">
      <c r="A9" t="s">
        <v>565</v>
      </c>
      <c r="B9" t="s">
        <v>566</v>
      </c>
      <c r="C9" s="32" t="s">
        <v>567</v>
      </c>
      <c r="D9" s="32" t="s">
        <v>561</v>
      </c>
    </row>
    <row r="10">
      <c r="A10" t="s">
        <v>568</v>
      </c>
      <c r="B10" t="s">
        <v>138</v>
      </c>
      <c r="C10" s="32" t="s">
        <v>569</v>
      </c>
      <c r="D10" s="32" t="s">
        <v>561</v>
      </c>
    </row>
    <row r="11">
      <c r="A11" t="s">
        <v>570</v>
      </c>
      <c r="B11" t="s">
        <v>140</v>
      </c>
      <c r="C11" s="32" t="s">
        <v>571</v>
      </c>
      <c r="D11" s="32" t="s">
        <v>561</v>
      </c>
    </row>
    <row r="12">
      <c r="A12" t="s">
        <v>572</v>
      </c>
      <c r="B12" t="s">
        <v>573</v>
      </c>
      <c r="C12" s="32" t="s">
        <v>574</v>
      </c>
      <c r="D12" s="32" t="s">
        <v>575</v>
      </c>
    </row>
    <row r="13">
      <c r="A13" t="s">
        <v>576</v>
      </c>
      <c r="B13" t="s">
        <v>577</v>
      </c>
      <c r="C13" s="32" t="s">
        <v>578</v>
      </c>
      <c r="D13" s="32" t="s">
        <v>579</v>
      </c>
    </row>
    <row r="14">
      <c r="A14" t="s">
        <v>580</v>
      </c>
      <c r="B14" t="s">
        <v>581</v>
      </c>
      <c r="C14" s="32" t="s">
        <v>582</v>
      </c>
      <c r="D14" s="32" t="s">
        <v>583</v>
      </c>
    </row>
    <row r="15">
      <c r="A15" t="s">
        <v>584</v>
      </c>
      <c r="B15" t="s">
        <v>585</v>
      </c>
      <c r="C15" s="32" t="s">
        <v>586</v>
      </c>
      <c r="D15" s="32" t="s">
        <v>587</v>
      </c>
    </row>
    <row r="16">
      <c r="A16" t="s">
        <v>588</v>
      </c>
      <c r="B16" t="s">
        <v>589</v>
      </c>
      <c r="C16" s="32" t="s">
        <v>590</v>
      </c>
      <c r="D16" s="32" t="s">
        <v>587</v>
      </c>
    </row>
    <row r="17">
      <c r="A17" t="s">
        <v>591</v>
      </c>
      <c r="B17" t="s">
        <v>592</v>
      </c>
      <c r="C17" s="32" t="s">
        <v>593</v>
      </c>
      <c r="D17" s="32" t="s">
        <v>587</v>
      </c>
    </row>
    <row r="18">
      <c r="A18" t="s">
        <v>594</v>
      </c>
      <c r="B18" t="s">
        <v>595</v>
      </c>
      <c r="C18" s="32" t="s">
        <v>596</v>
      </c>
      <c r="D18" s="32" t="s">
        <v>587</v>
      </c>
    </row>
    <row r="19">
      <c r="A19" t="s">
        <v>597</v>
      </c>
      <c r="B19" t="s">
        <v>598</v>
      </c>
      <c r="C19" s="32" t="s">
        <v>599</v>
      </c>
      <c r="D19" s="32" t="s">
        <v>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8.71" hidden="0" customWidth="1"/>
    <col min="3" max="3" width="34.71" hidden="0" customWidth="1"/>
    <col min="4" max="4" width="52.71" hidden="0" customWidth="1"/>
    <col min="5" max="5" width="26.71" hidden="0" customWidth="1"/>
  </cols>
  <sheetData>
    <row r="1" ht="28" customHeight="1">
      <c r="A1" s="1" t="s">
        <v>601</v>
      </c>
      <c r="B1" s="1" t="s">
        <v>602</v>
      </c>
      <c r="C1" s="1" t="s">
        <v>603</v>
      </c>
      <c r="D1" s="1" t="s">
        <v>604</v>
      </c>
      <c r="E1" s="1" t="s">
        <v>605</v>
      </c>
    </row>
    <row r="2">
      <c r="A2" t="s">
        <v>606</v>
      </c>
      <c r="B2" t="s">
        <v>607</v>
      </c>
      <c r="C2" s="32" t="s">
        <v>608</v>
      </c>
      <c r="D2" s="32" t="s">
        <v>609</v>
      </c>
      <c r="E2" t="s">
        <v>610</v>
      </c>
    </row>
    <row r="3">
      <c r="A3" t="s">
        <v>611</v>
      </c>
      <c r="B3" t="s">
        <v>612</v>
      </c>
      <c r="C3" s="32" t="s">
        <v>606</v>
      </c>
      <c r="D3" s="32" t="s">
        <v>613</v>
      </c>
      <c r="E3" t="s">
        <v>610</v>
      </c>
    </row>
    <row r="4">
      <c r="A4" t="s">
        <v>614</v>
      </c>
      <c r="B4" t="s">
        <v>615</v>
      </c>
      <c r="C4" s="32" t="s">
        <v>616</v>
      </c>
      <c r="D4" s="32" t="s">
        <v>617</v>
      </c>
      <c r="E4" t="s">
        <v>610</v>
      </c>
    </row>
    <row r="5">
      <c r="A5" t="s">
        <v>618</v>
      </c>
      <c r="B5" t="s">
        <v>619</v>
      </c>
      <c r="C5" s="32" t="s">
        <v>620</v>
      </c>
      <c r="D5" s="32" t="s">
        <v>621</v>
      </c>
      <c r="E5" t="s">
        <v>610</v>
      </c>
    </row>
    <row r="6">
      <c r="A6" t="s">
        <v>622</v>
      </c>
      <c r="B6" t="s">
        <v>623</v>
      </c>
      <c r="C6" s="32" t="s">
        <v>624</v>
      </c>
      <c r="D6" s="32" t="s">
        <v>625</v>
      </c>
      <c r="E6" t="s">
        <v>610</v>
      </c>
    </row>
    <row r="7">
      <c r="A7" t="s">
        <v>626</v>
      </c>
      <c r="B7" t="s">
        <v>627</v>
      </c>
      <c r="C7" s="32" t="s">
        <v>628</v>
      </c>
      <c r="D7" s="32" t="s">
        <v>629</v>
      </c>
      <c r="E7" t="s">
        <v>610</v>
      </c>
    </row>
    <row r="8">
      <c r="A8" t="s">
        <v>630</v>
      </c>
      <c r="B8" t="s">
        <v>631</v>
      </c>
      <c r="C8" s="32" t="s">
        <v>632</v>
      </c>
      <c r="D8" s="32" t="s">
        <v>633</v>
      </c>
      <c r="E8" t="s">
        <v>610</v>
      </c>
    </row>
    <row r="9">
      <c r="A9" t="s">
        <v>630</v>
      </c>
      <c r="B9" t="s">
        <v>634</v>
      </c>
      <c r="C9" s="32" t="s">
        <v>635</v>
      </c>
      <c r="D9" s="32" t="s">
        <v>636</v>
      </c>
      <c r="E9" t="s">
        <v>610</v>
      </c>
    </row>
    <row r="10">
      <c r="A10" t="s">
        <v>637</v>
      </c>
      <c r="B10" t="s">
        <v>638</v>
      </c>
      <c r="C10" s="32" t="s">
        <v>630</v>
      </c>
      <c r="D10" s="32" t="s">
        <v>639</v>
      </c>
      <c r="E10" t="s">
        <v>610</v>
      </c>
    </row>
    <row r="11">
      <c r="A11" t="s">
        <v>640</v>
      </c>
      <c r="B11" t="s">
        <v>641</v>
      </c>
      <c r="C11" s="32" t="s">
        <v>642</v>
      </c>
      <c r="D11" s="32" t="s">
        <v>643</v>
      </c>
      <c r="E11" t="s">
        <v>610</v>
      </c>
    </row>
    <row r="12">
      <c r="A12" t="s">
        <v>644</v>
      </c>
      <c r="B12" t="s">
        <v>645</v>
      </c>
      <c r="C12" s="32" t="s">
        <v>646</v>
      </c>
      <c r="D12" s="32" t="s">
        <v>647</v>
      </c>
      <c r="E12" t="s">
        <v>610</v>
      </c>
    </row>
    <row r="13">
      <c r="A13" t="s">
        <v>648</v>
      </c>
      <c r="B13" t="s">
        <v>649</v>
      </c>
      <c r="C13" s="32" t="s">
        <v>650</v>
      </c>
      <c r="D13" s="32" t="s">
        <v>651</v>
      </c>
      <c r="E13" t="s">
        <v>610</v>
      </c>
    </row>
    <row r="14">
      <c r="A14" t="s">
        <v>652</v>
      </c>
      <c r="B14" t="s">
        <v>653</v>
      </c>
      <c r="C14" s="32" t="s">
        <v>654</v>
      </c>
      <c r="D14" s="32" t="s">
        <v>655</v>
      </c>
      <c r="E14" t="s">
        <v>610</v>
      </c>
    </row>
    <row r="15">
      <c r="A15" t="s">
        <v>656</v>
      </c>
      <c r="B15" t="s">
        <v>657</v>
      </c>
      <c r="C15" s="32" t="s">
        <v>658</v>
      </c>
      <c r="D15" s="32" t="s">
        <v>659</v>
      </c>
      <c r="E15" t="s">
        <v>610</v>
      </c>
    </row>
    <row r="16">
      <c r="A16" t="s">
        <v>660</v>
      </c>
      <c r="B16" t="s">
        <v>661</v>
      </c>
      <c r="C16" s="32" t="s">
        <v>662</v>
      </c>
      <c r="D16" s="32" t="s">
        <v>663</v>
      </c>
      <c r="E16" t="s">
        <v>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6.71" hidden="0" customWidth="1"/>
    <col min="3" max="3" width="21.71" hidden="0" customWidth="1"/>
    <col min="4" max="4" width="16.71" hidden="0" customWidth="1"/>
    <col min="5" max="5" width="15.71" hidden="0" customWidth="1"/>
    <col min="6" max="6" width="19.71" hidden="0" customWidth="1"/>
    <col min="7" max="7" width="18.71" hidden="0" customWidth="1"/>
    <col min="8" max="8" width="17.71" hidden="0" customWidth="1"/>
  </cols>
  <sheetData>
    <row r="1" ht="28" customHeight="1">
      <c r="A1" s="1" t="s">
        <v>366</v>
      </c>
      <c r="B1" s="1" t="s">
        <v>367</v>
      </c>
      <c r="C1" s="1" t="s">
        <v>447</v>
      </c>
      <c r="D1" s="1" t="s">
        <v>448</v>
      </c>
      <c r="E1" s="1" t="s">
        <v>477</v>
      </c>
      <c r="F1" s="1" t="s">
        <v>478</v>
      </c>
      <c r="G1" s="1" t="s">
        <v>665</v>
      </c>
      <c r="H1" s="1" t="s">
        <v>666</v>
      </c>
    </row>
    <row r="2">
      <c r="A2" s="3" t="s">
        <v>112</v>
      </c>
      <c r="B2" s="188" t="s">
        <v>377</v>
      </c>
      <c r="C2" s="3" t="s">
        <v>458</v>
      </c>
      <c r="D2" s="3" t="s">
        <v>112</v>
      </c>
      <c r="E2" s="3"/>
      <c r="F2" s="3"/>
      <c r="G2" s="188" t="s">
        <v>667</v>
      </c>
      <c r="H2" s="3" t="n">
        <v>0</v>
      </c>
    </row>
    <row r="3">
      <c r="A3" s="3" t="s">
        <v>207</v>
      </c>
      <c r="B3" s="188" t="s">
        <v>209</v>
      </c>
      <c r="C3" s="3" t="s">
        <v>458</v>
      </c>
      <c r="D3" s="3" t="s">
        <v>459</v>
      </c>
      <c r="E3" s="3"/>
      <c r="F3" s="3"/>
      <c r="G3" s="188" t="s">
        <v>207</v>
      </c>
      <c r="H3" s="3" t="n">
        <v>1</v>
      </c>
    </row>
    <row r="4">
      <c r="A4" s="3" t="s">
        <v>231</v>
      </c>
      <c r="B4" s="188" t="s">
        <v>233</v>
      </c>
      <c r="C4" s="3" t="s">
        <v>458</v>
      </c>
      <c r="D4" s="3" t="s">
        <v>459</v>
      </c>
      <c r="E4" s="3"/>
      <c r="F4" s="3"/>
      <c r="G4" s="188" t="s">
        <v>231</v>
      </c>
      <c r="H4" s="3" t="n">
        <v>1</v>
      </c>
    </row>
    <row r="5">
      <c r="A5" s="3" t="s">
        <v>245</v>
      </c>
      <c r="B5" s="188" t="s">
        <v>247</v>
      </c>
      <c r="C5" s="3" t="s">
        <v>458</v>
      </c>
      <c r="D5" s="3" t="s">
        <v>459</v>
      </c>
      <c r="E5" s="3"/>
      <c r="F5" s="3"/>
      <c r="G5" s="188" t="s">
        <v>245</v>
      </c>
      <c r="H5" s="3" t="n">
        <v>1</v>
      </c>
    </row>
    <row r="6">
      <c r="A6" s="3" t="s">
        <v>250</v>
      </c>
      <c r="B6" s="188" t="s">
        <v>252</v>
      </c>
      <c r="C6" s="3" t="s">
        <v>458</v>
      </c>
      <c r="D6" s="3" t="s">
        <v>459</v>
      </c>
      <c r="E6" s="3"/>
      <c r="F6" s="3"/>
      <c r="G6" s="188" t="s">
        <v>250</v>
      </c>
      <c r="H6" s="3" t="n">
        <v>1</v>
      </c>
    </row>
    <row r="7">
      <c r="A7" s="3" t="s">
        <v>253</v>
      </c>
      <c r="B7" s="188" t="s">
        <v>255</v>
      </c>
      <c r="C7" s="3" t="s">
        <v>458</v>
      </c>
      <c r="D7" s="3" t="s">
        <v>459</v>
      </c>
      <c r="E7" s="3"/>
      <c r="F7" s="3"/>
      <c r="G7" s="188" t="s">
        <v>253</v>
      </c>
      <c r="H7" s="3" t="n">
        <v>1</v>
      </c>
    </row>
    <row r="8">
      <c r="A8" s="3" t="s">
        <v>256</v>
      </c>
      <c r="B8" s="188" t="s">
        <v>258</v>
      </c>
      <c r="C8" s="3" t="s">
        <v>458</v>
      </c>
      <c r="D8" s="3" t="s">
        <v>459</v>
      </c>
      <c r="E8" s="3"/>
      <c r="F8" s="3"/>
      <c r="G8" s="188" t="s">
        <v>256</v>
      </c>
      <c r="H8" s="3" t="n">
        <v>1</v>
      </c>
    </row>
    <row r="9">
      <c r="A9" s="3" t="s">
        <v>262</v>
      </c>
      <c r="B9" s="188" t="s">
        <v>264</v>
      </c>
      <c r="C9" s="3" t="s">
        <v>458</v>
      </c>
      <c r="D9" s="3" t="s">
        <v>459</v>
      </c>
      <c r="E9" s="3"/>
      <c r="F9" s="3"/>
      <c r="G9" s="188" t="s">
        <v>262</v>
      </c>
      <c r="H9" s="3" t="n">
        <v>1</v>
      </c>
    </row>
    <row r="10">
      <c r="A10" s="3" t="s">
        <v>115</v>
      </c>
      <c r="B10" s="188" t="s">
        <v>376</v>
      </c>
      <c r="C10" s="3" t="s">
        <v>458</v>
      </c>
      <c r="D10" s="3" t="s">
        <v>466</v>
      </c>
      <c r="E10" s="3"/>
      <c r="F10" s="3"/>
      <c r="G10" s="188" t="s">
        <v>668</v>
      </c>
      <c r="H10" s="3" t="n">
        <v>7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wrgar</dc:creator>
  <cp:lastModifiedBy>wrgar</cp:lastModifiedBy>
  <dcterms:created xsi:type="dcterms:W3CDTF">2026-08-30T21:25:44Z</dcterms:created>
</coreProperties>
</file>